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ResourcePlanning\2023 IRP\04. IRP Book\Gas Utility IRP\IRP Gas Files\Load Forecast Files\Cleaned\"/>
    </mc:Choice>
  </mc:AlternateContent>
  <bookViews>
    <workbookView xWindow="0" yWindow="60" windowWidth="19200" windowHeight="6825" tabRatio="678" firstSheet="10" activeTab="15"/>
  </bookViews>
  <sheets>
    <sheet name="Sendout Input Format" sheetId="20" r:id="rId1"/>
    <sheet name="Gas-Load for Sendout " sheetId="2" r:id="rId2"/>
    <sheet name="F22 Data" sheetId="18" r:id="rId3"/>
    <sheet name="HDD Data" sheetId="19" r:id="rId4"/>
    <sheet name="Sendout Temp input" sheetId="22" r:id="rId5"/>
    <sheet name="Gas - Load" sheetId="15" r:id="rId6"/>
    <sheet name="Gas - Peaks" sheetId="16" r:id="rId7"/>
    <sheet name="Gas - Customers" sheetId="17" r:id="rId8"/>
    <sheet name="Old F20 Data =&gt;" sheetId="14" r:id="rId9"/>
    <sheet name="F20 data" sheetId="4" r:id="rId10"/>
    <sheet name="F20 Gas - Load" sheetId="9" r:id="rId11"/>
    <sheet name="F20 Gas - Peaks" sheetId="10" r:id="rId12"/>
    <sheet name="F20 Gas - Customers" sheetId="11" r:id="rId13"/>
    <sheet name="F20 HNWP 1990-2019" sheetId="8" r:id="rId14"/>
    <sheet name="Old F18 Data =&gt;" sheetId="13" r:id="rId15"/>
    <sheet name="F18 Gas - Load" sheetId="1" r:id="rId16"/>
    <sheet name="F18 Gas - Peaks" sheetId="7" r:id="rId17"/>
    <sheet name="F18 Gas - Customers" sheetId="5" r:id="rId18"/>
  </sheets>
  <externalReferences>
    <externalReference r:id="rId19"/>
    <externalReference r:id="rId20"/>
    <externalReference r:id="rId21"/>
    <externalReference r:id="rId22"/>
  </externalReferences>
  <definedNames>
    <definedName name="_xlnm.Print_Area" localSheetId="1">'Gas-Load for Sendout '!$J$226:$O$255</definedName>
    <definedName name="_xlnm.Print_Titles" localSheetId="1">'Gas-Load for Sendout '!$A:$A,'Gas-Load for Sendout '!$2:$5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L67" i="22" l="1"/>
  <c r="LJ67" i="22"/>
  <c r="LG67" i="22"/>
  <c r="LE67" i="22"/>
  <c r="LC67" i="22"/>
  <c r="KZ67" i="22"/>
  <c r="KX67" i="22"/>
  <c r="KU67" i="22"/>
  <c r="KS67" i="22"/>
  <c r="KQ67" i="22"/>
  <c r="KN67" i="22"/>
  <c r="KL67" i="22"/>
  <c r="KI67" i="22"/>
  <c r="KG67" i="22"/>
  <c r="KE67" i="22"/>
  <c r="KB67" i="22"/>
  <c r="JZ67" i="22"/>
  <c r="JW67" i="22"/>
  <c r="JU67" i="22"/>
  <c r="JS67" i="22"/>
  <c r="JP67" i="22"/>
  <c r="JN67" i="22"/>
  <c r="JK67" i="22"/>
  <c r="JI67" i="22"/>
  <c r="JG67" i="22"/>
  <c r="JD67" i="22"/>
  <c r="JB67" i="22"/>
  <c r="IY67" i="22"/>
  <c r="IW67" i="22"/>
  <c r="IU67" i="22"/>
  <c r="IR67" i="22"/>
  <c r="IP67" i="22"/>
  <c r="IM67" i="22"/>
  <c r="IK67" i="22"/>
  <c r="II67" i="22"/>
  <c r="IF67" i="22"/>
  <c r="ID67" i="22"/>
  <c r="IA67" i="22"/>
  <c r="HY67" i="22"/>
  <c r="HW67" i="22"/>
  <c r="HT67" i="22"/>
  <c r="HR67" i="22"/>
  <c r="HO67" i="22"/>
  <c r="HM67" i="22"/>
  <c r="HK67" i="22"/>
  <c r="HH67" i="22"/>
  <c r="HF67" i="22"/>
  <c r="HC67" i="22"/>
  <c r="HA67" i="22"/>
  <c r="GY67" i="22"/>
  <c r="GV67" i="22"/>
  <c r="GT67" i="22"/>
  <c r="GQ67" i="22"/>
  <c r="GO67" i="22"/>
  <c r="GM67" i="22"/>
  <c r="GJ67" i="22"/>
  <c r="GH67" i="22"/>
  <c r="GE67" i="22"/>
  <c r="GC67" i="22"/>
  <c r="GA67" i="22"/>
  <c r="FX67" i="22"/>
  <c r="FV67" i="22"/>
  <c r="FS67" i="22"/>
  <c r="FQ67" i="22"/>
  <c r="FO67" i="22"/>
  <c r="FL67" i="22"/>
  <c r="FJ67" i="22"/>
  <c r="FG67" i="22"/>
  <c r="FE67" i="22"/>
  <c r="FC67" i="22"/>
  <c r="EZ67" i="22"/>
  <c r="EX67" i="22"/>
  <c r="EU67" i="22"/>
  <c r="ES67" i="22"/>
  <c r="EQ67" i="22"/>
  <c r="EN67" i="22"/>
  <c r="EL67" i="22"/>
  <c r="EI67" i="22"/>
  <c r="EG67" i="22"/>
  <c r="EE67" i="22"/>
  <c r="EB67" i="22"/>
  <c r="DZ67" i="22"/>
  <c r="DW67" i="22"/>
  <c r="DU67" i="22"/>
  <c r="DS67" i="22"/>
  <c r="DP67" i="22"/>
  <c r="DN67" i="22"/>
  <c r="DK67" i="22"/>
  <c r="DI67" i="22"/>
  <c r="DG67" i="22"/>
  <c r="DD67" i="22"/>
  <c r="DB67" i="22"/>
  <c r="CY67" i="22"/>
  <c r="CW67" i="22"/>
  <c r="CU67" i="22"/>
  <c r="CR67" i="22"/>
  <c r="CP67" i="22"/>
  <c r="CM67" i="22"/>
  <c r="CK67" i="22"/>
  <c r="CI67" i="22"/>
  <c r="CF67" i="22"/>
  <c r="CD67" i="22"/>
  <c r="CA67" i="22"/>
  <c r="BY67" i="22"/>
  <c r="BW67" i="22"/>
  <c r="BT67" i="22"/>
  <c r="BR67" i="22"/>
  <c r="BO67" i="22"/>
  <c r="BM67" i="22"/>
  <c r="BK67" i="22"/>
  <c r="BH67" i="22"/>
  <c r="BF67" i="22"/>
  <c r="BC67" i="22"/>
  <c r="BA67" i="22"/>
  <c r="AY67" i="22"/>
  <c r="AV67" i="22"/>
  <c r="AT67" i="22"/>
  <c r="AQ67" i="22"/>
  <c r="AO67" i="22"/>
  <c r="AM67" i="22"/>
  <c r="AJ67" i="22"/>
  <c r="AH67" i="22"/>
  <c r="AE67" i="22"/>
  <c r="AC67" i="22"/>
  <c r="AA67" i="22"/>
  <c r="X67" i="22"/>
  <c r="V67" i="22"/>
  <c r="S67" i="22"/>
  <c r="Q67" i="22"/>
  <c r="O67" i="22"/>
  <c r="L67" i="22"/>
  <c r="J67" i="22"/>
  <c r="G67" i="22"/>
  <c r="E67" i="22"/>
  <c r="C67" i="22"/>
  <c r="LC66" i="22"/>
  <c r="KQ66" i="22"/>
  <c r="KE66" i="22"/>
  <c r="JS66" i="22"/>
  <c r="JG66" i="22"/>
  <c r="IU66" i="22"/>
  <c r="II66" i="22"/>
  <c r="HW66" i="22"/>
  <c r="HK66" i="22"/>
  <c r="GY66" i="22"/>
  <c r="GM66" i="22"/>
  <c r="GA66" i="22"/>
  <c r="FO66" i="22"/>
  <c r="FC66" i="22"/>
  <c r="EQ66" i="22"/>
  <c r="EE66" i="22"/>
  <c r="DS66" i="22"/>
  <c r="DG66" i="22"/>
  <c r="CU66" i="22"/>
  <c r="CI66" i="22"/>
  <c r="BW66" i="22"/>
  <c r="BK66" i="22"/>
  <c r="AY66" i="22"/>
  <c r="AM66" i="22"/>
  <c r="AA66" i="22"/>
  <c r="O66" i="22"/>
  <c r="C66" i="22"/>
  <c r="LC65" i="22"/>
  <c r="KQ65" i="22"/>
  <c r="JS65" i="22"/>
  <c r="JG65" i="22"/>
  <c r="IU65" i="22"/>
  <c r="HW65" i="22"/>
  <c r="HK65" i="22"/>
  <c r="GY65" i="22"/>
  <c r="GA65" i="22"/>
  <c r="FO65" i="22"/>
  <c r="FC65" i="22"/>
  <c r="EE65" i="22"/>
  <c r="DS65" i="22"/>
  <c r="DG65" i="22"/>
  <c r="CI65" i="22"/>
  <c r="BW65" i="22"/>
  <c r="BK65" i="22"/>
  <c r="AM65" i="22"/>
  <c r="AA65" i="22"/>
  <c r="O65" i="22"/>
  <c r="LM62" i="22"/>
  <c r="LA62" i="22"/>
  <c r="KO62" i="22"/>
  <c r="KC62" i="22"/>
  <c r="JQ62" i="22"/>
  <c r="JE62" i="22"/>
  <c r="IS62" i="22"/>
  <c r="IG62" i="22"/>
  <c r="HU62" i="22"/>
  <c r="HI62" i="22"/>
  <c r="GW62" i="22"/>
  <c r="GK62" i="22"/>
  <c r="FY62" i="22"/>
  <c r="FM62" i="22"/>
  <c r="FA62" i="22"/>
  <c r="EO62" i="22"/>
  <c r="EC62" i="22"/>
  <c r="DQ62" i="22"/>
  <c r="DE62" i="22"/>
  <c r="CS62" i="22"/>
  <c r="CG62" i="22"/>
  <c r="BU62" i="22"/>
  <c r="BI62" i="22"/>
  <c r="AW62" i="22"/>
  <c r="AK62" i="22"/>
  <c r="Y62" i="22"/>
  <c r="M62" i="22"/>
  <c r="LM33" i="22"/>
  <c r="LM67" i="22" s="1"/>
  <c r="LK33" i="22"/>
  <c r="LK67" i="22" s="1"/>
  <c r="LI33" i="22"/>
  <c r="LI67" i="22" s="1"/>
  <c r="LH33" i="22"/>
  <c r="LH67" i="22" s="1"/>
  <c r="LF33" i="22"/>
  <c r="LF67" i="22" s="1"/>
  <c r="LD33" i="22"/>
  <c r="LD67" i="22" s="1"/>
  <c r="LB33" i="22"/>
  <c r="LB67" i="22" s="1"/>
  <c r="LA33" i="22"/>
  <c r="LA67" i="22" s="1"/>
  <c r="KY33" i="22"/>
  <c r="KY67" i="22" s="1"/>
  <c r="KW33" i="22"/>
  <c r="KW67" i="22" s="1"/>
  <c r="KV33" i="22"/>
  <c r="KV67" i="22" s="1"/>
  <c r="KT33" i="22"/>
  <c r="KT67" i="22" s="1"/>
  <c r="KR33" i="22"/>
  <c r="KR67" i="22" s="1"/>
  <c r="KP33" i="22"/>
  <c r="KP67" i="22" s="1"/>
  <c r="KO33" i="22"/>
  <c r="KO67" i="22" s="1"/>
  <c r="KM33" i="22"/>
  <c r="KM67" i="22" s="1"/>
  <c r="KK33" i="22"/>
  <c r="KK67" i="22" s="1"/>
  <c r="KJ33" i="22"/>
  <c r="KJ67" i="22" s="1"/>
  <c r="KH33" i="22"/>
  <c r="KH67" i="22" s="1"/>
  <c r="KF33" i="22"/>
  <c r="KF67" i="22" s="1"/>
  <c r="KD33" i="22"/>
  <c r="KD67" i="22" s="1"/>
  <c r="KC33" i="22"/>
  <c r="KC67" i="22" s="1"/>
  <c r="KA33" i="22"/>
  <c r="KA67" i="22" s="1"/>
  <c r="JY33" i="22"/>
  <c r="JY67" i="22" s="1"/>
  <c r="JX33" i="22"/>
  <c r="JX67" i="22" s="1"/>
  <c r="JV33" i="22"/>
  <c r="JV67" i="22" s="1"/>
  <c r="JT33" i="22"/>
  <c r="JT67" i="22" s="1"/>
  <c r="JR33" i="22"/>
  <c r="JR67" i="22" s="1"/>
  <c r="JQ33" i="22"/>
  <c r="JQ67" i="22" s="1"/>
  <c r="JO33" i="22"/>
  <c r="JO67" i="22" s="1"/>
  <c r="JM33" i="22"/>
  <c r="JM67" i="22" s="1"/>
  <c r="JL33" i="22"/>
  <c r="JL67" i="22" s="1"/>
  <c r="JJ33" i="22"/>
  <c r="JJ67" i="22" s="1"/>
  <c r="JH33" i="22"/>
  <c r="JH67" i="22" s="1"/>
  <c r="JF33" i="22"/>
  <c r="JF67" i="22" s="1"/>
  <c r="JE33" i="22"/>
  <c r="JE67" i="22" s="1"/>
  <c r="JC33" i="22"/>
  <c r="JC67" i="22" s="1"/>
  <c r="JA33" i="22"/>
  <c r="JA67" i="22" s="1"/>
  <c r="IZ33" i="22"/>
  <c r="IZ67" i="22" s="1"/>
  <c r="IX33" i="22"/>
  <c r="IX67" i="22" s="1"/>
  <c r="IV33" i="22"/>
  <c r="IV67" i="22" s="1"/>
  <c r="IT33" i="22"/>
  <c r="IT67" i="22" s="1"/>
  <c r="IS33" i="22"/>
  <c r="IS67" i="22" s="1"/>
  <c r="IQ33" i="22"/>
  <c r="IQ67" i="22" s="1"/>
  <c r="IO33" i="22"/>
  <c r="IO67" i="22" s="1"/>
  <c r="IN33" i="22"/>
  <c r="IN67" i="22" s="1"/>
  <c r="IL33" i="22"/>
  <c r="IL67" i="22" s="1"/>
  <c r="IJ33" i="22"/>
  <c r="IJ67" i="22" s="1"/>
  <c r="IH33" i="22"/>
  <c r="IH67" i="22" s="1"/>
  <c r="IG33" i="22"/>
  <c r="IG67" i="22" s="1"/>
  <c r="IE33" i="22"/>
  <c r="IE67" i="22" s="1"/>
  <c r="IC33" i="22"/>
  <c r="IC67" i="22" s="1"/>
  <c r="IB33" i="22"/>
  <c r="IB67" i="22" s="1"/>
  <c r="HZ33" i="22"/>
  <c r="HZ67" i="22" s="1"/>
  <c r="HX33" i="22"/>
  <c r="HX67" i="22" s="1"/>
  <c r="HV33" i="22"/>
  <c r="HV67" i="22" s="1"/>
  <c r="HU33" i="22"/>
  <c r="HU67" i="22" s="1"/>
  <c r="HS33" i="22"/>
  <c r="HS67" i="22" s="1"/>
  <c r="HQ33" i="22"/>
  <c r="HQ67" i="22" s="1"/>
  <c r="HP33" i="22"/>
  <c r="HP67" i="22" s="1"/>
  <c r="HN33" i="22"/>
  <c r="HN67" i="22" s="1"/>
  <c r="HL33" i="22"/>
  <c r="HL67" i="22" s="1"/>
  <c r="HJ33" i="22"/>
  <c r="HJ67" i="22" s="1"/>
  <c r="HI33" i="22"/>
  <c r="HI67" i="22" s="1"/>
  <c r="HG33" i="22"/>
  <c r="HG67" i="22" s="1"/>
  <c r="HE33" i="22"/>
  <c r="HE67" i="22" s="1"/>
  <c r="HD33" i="22"/>
  <c r="HD67" i="22" s="1"/>
  <c r="HB33" i="22"/>
  <c r="HB67" i="22" s="1"/>
  <c r="GZ33" i="22"/>
  <c r="GZ67" i="22" s="1"/>
  <c r="GX33" i="22"/>
  <c r="GX67" i="22" s="1"/>
  <c r="GW33" i="22"/>
  <c r="GW67" i="22" s="1"/>
  <c r="GU33" i="22"/>
  <c r="GU67" i="22" s="1"/>
  <c r="GS33" i="22"/>
  <c r="GS67" i="22" s="1"/>
  <c r="GR33" i="22"/>
  <c r="GR67" i="22" s="1"/>
  <c r="GP33" i="22"/>
  <c r="GP67" i="22" s="1"/>
  <c r="GN33" i="22"/>
  <c r="GN67" i="22" s="1"/>
  <c r="GL33" i="22"/>
  <c r="GL67" i="22" s="1"/>
  <c r="GK33" i="22"/>
  <c r="GK67" i="22" s="1"/>
  <c r="GI33" i="22"/>
  <c r="GI67" i="22" s="1"/>
  <c r="GG33" i="22"/>
  <c r="GG67" i="22" s="1"/>
  <c r="GF33" i="22"/>
  <c r="GF67" i="22" s="1"/>
  <c r="GD33" i="22"/>
  <c r="GD67" i="22" s="1"/>
  <c r="GB33" i="22"/>
  <c r="GB67" i="22" s="1"/>
  <c r="FZ33" i="22"/>
  <c r="FZ67" i="22" s="1"/>
  <c r="FY33" i="22"/>
  <c r="FY67" i="22" s="1"/>
  <c r="FW33" i="22"/>
  <c r="FW67" i="22" s="1"/>
  <c r="FU33" i="22"/>
  <c r="FU67" i="22" s="1"/>
  <c r="FT33" i="22"/>
  <c r="FT67" i="22" s="1"/>
  <c r="FR33" i="22"/>
  <c r="FR67" i="22" s="1"/>
  <c r="FP33" i="22"/>
  <c r="FP67" i="22" s="1"/>
  <c r="FN33" i="22"/>
  <c r="FN67" i="22" s="1"/>
  <c r="FM33" i="22"/>
  <c r="FM67" i="22" s="1"/>
  <c r="FK33" i="22"/>
  <c r="FK67" i="22" s="1"/>
  <c r="FI33" i="22"/>
  <c r="FI67" i="22" s="1"/>
  <c r="FH33" i="22"/>
  <c r="FH67" i="22" s="1"/>
  <c r="FF33" i="22"/>
  <c r="FF67" i="22" s="1"/>
  <c r="FD33" i="22"/>
  <c r="FD67" i="22" s="1"/>
  <c r="FB33" i="22"/>
  <c r="FB67" i="22" s="1"/>
  <c r="FA33" i="22"/>
  <c r="FA67" i="22" s="1"/>
  <c r="EY33" i="22"/>
  <c r="EY67" i="22" s="1"/>
  <c r="EW33" i="22"/>
  <c r="EW67" i="22" s="1"/>
  <c r="EV33" i="22"/>
  <c r="EV67" i="22" s="1"/>
  <c r="ET33" i="22"/>
  <c r="ET67" i="22" s="1"/>
  <c r="ER33" i="22"/>
  <c r="ER67" i="22" s="1"/>
  <c r="EP33" i="22"/>
  <c r="EP67" i="22" s="1"/>
  <c r="EO33" i="22"/>
  <c r="EO67" i="22" s="1"/>
  <c r="EM33" i="22"/>
  <c r="EM67" i="22" s="1"/>
  <c r="EK33" i="22"/>
  <c r="EK67" i="22" s="1"/>
  <c r="EJ33" i="22"/>
  <c r="EJ67" i="22" s="1"/>
  <c r="EH33" i="22"/>
  <c r="EH67" i="22" s="1"/>
  <c r="EF33" i="22"/>
  <c r="EF67" i="22" s="1"/>
  <c r="ED33" i="22"/>
  <c r="ED67" i="22" s="1"/>
  <c r="EC33" i="22"/>
  <c r="EC67" i="22" s="1"/>
  <c r="EA33" i="22"/>
  <c r="EA67" i="22" s="1"/>
  <c r="DY33" i="22"/>
  <c r="DY67" i="22" s="1"/>
  <c r="DX33" i="22"/>
  <c r="DX67" i="22" s="1"/>
  <c r="DV33" i="22"/>
  <c r="DV67" i="22" s="1"/>
  <c r="DT33" i="22"/>
  <c r="DT67" i="22" s="1"/>
  <c r="DR33" i="22"/>
  <c r="DR67" i="22" s="1"/>
  <c r="DQ33" i="22"/>
  <c r="DQ67" i="22" s="1"/>
  <c r="DO33" i="22"/>
  <c r="DO67" i="22" s="1"/>
  <c r="DM33" i="22"/>
  <c r="DM67" i="22" s="1"/>
  <c r="DL33" i="22"/>
  <c r="DL67" i="22" s="1"/>
  <c r="DJ33" i="22"/>
  <c r="DJ67" i="22" s="1"/>
  <c r="DH33" i="22"/>
  <c r="DH67" i="22" s="1"/>
  <c r="DF33" i="22"/>
  <c r="DF67" i="22" s="1"/>
  <c r="DE33" i="22"/>
  <c r="DE67" i="22" s="1"/>
  <c r="DC33" i="22"/>
  <c r="DC67" i="22" s="1"/>
  <c r="DA33" i="22"/>
  <c r="DA67" i="22" s="1"/>
  <c r="CZ33" i="22"/>
  <c r="CZ67" i="22" s="1"/>
  <c r="CX33" i="22"/>
  <c r="CX67" i="22" s="1"/>
  <c r="CV33" i="22"/>
  <c r="CV67" i="22" s="1"/>
  <c r="CT33" i="22"/>
  <c r="CT67" i="22" s="1"/>
  <c r="CS33" i="22"/>
  <c r="CS67" i="22" s="1"/>
  <c r="CQ33" i="22"/>
  <c r="CQ67" i="22" s="1"/>
  <c r="CO33" i="22"/>
  <c r="CO67" i="22" s="1"/>
  <c r="CN33" i="22"/>
  <c r="CN67" i="22" s="1"/>
  <c r="CL33" i="22"/>
  <c r="CL67" i="22" s="1"/>
  <c r="CJ33" i="22"/>
  <c r="CJ67" i="22" s="1"/>
  <c r="CH33" i="22"/>
  <c r="CH67" i="22" s="1"/>
  <c r="CG33" i="22"/>
  <c r="CG67" i="22" s="1"/>
  <c r="CE33" i="22"/>
  <c r="CE67" i="22" s="1"/>
  <c r="CC33" i="22"/>
  <c r="CC67" i="22" s="1"/>
  <c r="CB33" i="22"/>
  <c r="CB67" i="22" s="1"/>
  <c r="BZ33" i="22"/>
  <c r="BZ67" i="22" s="1"/>
  <c r="BX33" i="22"/>
  <c r="BX67" i="22" s="1"/>
  <c r="BV33" i="22"/>
  <c r="BV67" i="22" s="1"/>
  <c r="BU33" i="22"/>
  <c r="BU67" i="22" s="1"/>
  <c r="BS33" i="22"/>
  <c r="BS67" i="22" s="1"/>
  <c r="BQ33" i="22"/>
  <c r="BQ67" i="22" s="1"/>
  <c r="BP33" i="22"/>
  <c r="BP67" i="22" s="1"/>
  <c r="BN33" i="22"/>
  <c r="BN67" i="22" s="1"/>
  <c r="BL33" i="22"/>
  <c r="BL67" i="22" s="1"/>
  <c r="BJ33" i="22"/>
  <c r="BJ67" i="22" s="1"/>
  <c r="BI33" i="22"/>
  <c r="BI67" i="22" s="1"/>
  <c r="BG33" i="22"/>
  <c r="BG67" i="22" s="1"/>
  <c r="BE33" i="22"/>
  <c r="BE67" i="22" s="1"/>
  <c r="BD33" i="22"/>
  <c r="BD67" i="22" s="1"/>
  <c r="BB33" i="22"/>
  <c r="BB67" i="22" s="1"/>
  <c r="AZ33" i="22"/>
  <c r="AZ67" i="22" s="1"/>
  <c r="AX33" i="22"/>
  <c r="AX67" i="22" s="1"/>
  <c r="AW33" i="22"/>
  <c r="AW67" i="22" s="1"/>
  <c r="AU33" i="22"/>
  <c r="AU67" i="22" s="1"/>
  <c r="AS33" i="22"/>
  <c r="AS67" i="22" s="1"/>
  <c r="AR33" i="22"/>
  <c r="AR67" i="22" s="1"/>
  <c r="AP33" i="22"/>
  <c r="AP67" i="22" s="1"/>
  <c r="AN33" i="22"/>
  <c r="AN67" i="22" s="1"/>
  <c r="AL33" i="22"/>
  <c r="AL67" i="22" s="1"/>
  <c r="AK33" i="22"/>
  <c r="AK67" i="22" s="1"/>
  <c r="AI33" i="22"/>
  <c r="AI67" i="22" s="1"/>
  <c r="AG33" i="22"/>
  <c r="AG67" i="22" s="1"/>
  <c r="AF33" i="22"/>
  <c r="AF67" i="22" s="1"/>
  <c r="AD33" i="22"/>
  <c r="AD67" i="22" s="1"/>
  <c r="AB33" i="22"/>
  <c r="AB67" i="22" s="1"/>
  <c r="Z33" i="22"/>
  <c r="Z67" i="22" s="1"/>
  <c r="Y33" i="22"/>
  <c r="Y67" i="22" s="1"/>
  <c r="W33" i="22"/>
  <c r="W67" i="22" s="1"/>
  <c r="U33" i="22"/>
  <c r="U67" i="22" s="1"/>
  <c r="T33" i="22"/>
  <c r="T67" i="22" s="1"/>
  <c r="R33" i="22"/>
  <c r="R67" i="22" s="1"/>
  <c r="P33" i="22"/>
  <c r="P67" i="22" s="1"/>
  <c r="N33" i="22"/>
  <c r="N67" i="22" s="1"/>
  <c r="M33" i="22"/>
  <c r="M67" i="22" s="1"/>
  <c r="K33" i="22"/>
  <c r="K67" i="22" s="1"/>
  <c r="I33" i="22"/>
  <c r="I67" i="22" s="1"/>
  <c r="H33" i="22"/>
  <c r="H67" i="22" s="1"/>
  <c r="F33" i="22"/>
  <c r="F67" i="22" s="1"/>
  <c r="D33" i="22"/>
  <c r="D67" i="22" s="1"/>
  <c r="B33" i="22"/>
  <c r="B67" i="22" s="1"/>
  <c r="LM32" i="22"/>
  <c r="LM66" i="22" s="1"/>
  <c r="LL32" i="22"/>
  <c r="LL66" i="22" s="1"/>
  <c r="LK32" i="22"/>
  <c r="LK66" i="22" s="1"/>
  <c r="LJ32" i="22"/>
  <c r="LJ66" i="22" s="1"/>
  <c r="LI32" i="22"/>
  <c r="LI66" i="22" s="1"/>
  <c r="LH32" i="22"/>
  <c r="LH66" i="22" s="1"/>
  <c r="LG32" i="22"/>
  <c r="LG66" i="22" s="1"/>
  <c r="LF32" i="22"/>
  <c r="LF66" i="22" s="1"/>
  <c r="LE32" i="22"/>
  <c r="LE66" i="22" s="1"/>
  <c r="LD32" i="22"/>
  <c r="LD66" i="22" s="1"/>
  <c r="LB32" i="22"/>
  <c r="LB66" i="22" s="1"/>
  <c r="LA32" i="22"/>
  <c r="LA66" i="22" s="1"/>
  <c r="KZ32" i="22"/>
  <c r="KZ66" i="22" s="1"/>
  <c r="KY32" i="22"/>
  <c r="KY66" i="22" s="1"/>
  <c r="KX32" i="22"/>
  <c r="KX66" i="22" s="1"/>
  <c r="KW32" i="22"/>
  <c r="KW66" i="22" s="1"/>
  <c r="KV32" i="22"/>
  <c r="KV66" i="22" s="1"/>
  <c r="KU32" i="22"/>
  <c r="KU66" i="22" s="1"/>
  <c r="KT32" i="22"/>
  <c r="KT66" i="22" s="1"/>
  <c r="KS32" i="22"/>
  <c r="KS66" i="22" s="1"/>
  <c r="KR32" i="22"/>
  <c r="KR66" i="22" s="1"/>
  <c r="KP32" i="22"/>
  <c r="KP66" i="22" s="1"/>
  <c r="KO32" i="22"/>
  <c r="KO66" i="22" s="1"/>
  <c r="KN32" i="22"/>
  <c r="KN66" i="22" s="1"/>
  <c r="KM32" i="22"/>
  <c r="KM66" i="22" s="1"/>
  <c r="KL32" i="22"/>
  <c r="KL66" i="22" s="1"/>
  <c r="KK32" i="22"/>
  <c r="KK66" i="22" s="1"/>
  <c r="KJ32" i="22"/>
  <c r="KJ66" i="22" s="1"/>
  <c r="KI32" i="22"/>
  <c r="KI66" i="22" s="1"/>
  <c r="KH32" i="22"/>
  <c r="KH66" i="22" s="1"/>
  <c r="KG32" i="22"/>
  <c r="KG66" i="22" s="1"/>
  <c r="KF32" i="22"/>
  <c r="KF66" i="22" s="1"/>
  <c r="KD32" i="22"/>
  <c r="KD66" i="22" s="1"/>
  <c r="KC32" i="22"/>
  <c r="KC66" i="22" s="1"/>
  <c r="KB32" i="22"/>
  <c r="KB66" i="22" s="1"/>
  <c r="KA32" i="22"/>
  <c r="KA66" i="22" s="1"/>
  <c r="JZ32" i="22"/>
  <c r="JZ66" i="22" s="1"/>
  <c r="JY32" i="22"/>
  <c r="JY66" i="22" s="1"/>
  <c r="JX32" i="22"/>
  <c r="JX66" i="22" s="1"/>
  <c r="JW32" i="22"/>
  <c r="JW66" i="22" s="1"/>
  <c r="JV32" i="22"/>
  <c r="JV66" i="22" s="1"/>
  <c r="JU32" i="22"/>
  <c r="JU66" i="22" s="1"/>
  <c r="JT32" i="22"/>
  <c r="JT66" i="22" s="1"/>
  <c r="JR32" i="22"/>
  <c r="JR66" i="22" s="1"/>
  <c r="JQ32" i="22"/>
  <c r="JQ66" i="22" s="1"/>
  <c r="JP32" i="22"/>
  <c r="JP66" i="22" s="1"/>
  <c r="JO32" i="22"/>
  <c r="JO66" i="22" s="1"/>
  <c r="JN32" i="22"/>
  <c r="JN66" i="22" s="1"/>
  <c r="JM32" i="22"/>
  <c r="JM66" i="22" s="1"/>
  <c r="JL32" i="22"/>
  <c r="JL66" i="22" s="1"/>
  <c r="JK32" i="22"/>
  <c r="JK66" i="22" s="1"/>
  <c r="JJ32" i="22"/>
  <c r="JJ66" i="22" s="1"/>
  <c r="JI32" i="22"/>
  <c r="JI66" i="22" s="1"/>
  <c r="JH32" i="22"/>
  <c r="JH66" i="22" s="1"/>
  <c r="JF32" i="22"/>
  <c r="JF66" i="22" s="1"/>
  <c r="JE32" i="22"/>
  <c r="JE66" i="22" s="1"/>
  <c r="JD32" i="22"/>
  <c r="JD66" i="22" s="1"/>
  <c r="JC32" i="22"/>
  <c r="JC66" i="22" s="1"/>
  <c r="JB32" i="22"/>
  <c r="JB66" i="22" s="1"/>
  <c r="JA32" i="22"/>
  <c r="JA66" i="22" s="1"/>
  <c r="IZ32" i="22"/>
  <c r="IZ66" i="22" s="1"/>
  <c r="IY32" i="22"/>
  <c r="IY66" i="22" s="1"/>
  <c r="IX32" i="22"/>
  <c r="IX66" i="22" s="1"/>
  <c r="IW32" i="22"/>
  <c r="IW66" i="22" s="1"/>
  <c r="IV32" i="22"/>
  <c r="IV66" i="22" s="1"/>
  <c r="IT32" i="22"/>
  <c r="IT66" i="22" s="1"/>
  <c r="IS32" i="22"/>
  <c r="IS66" i="22" s="1"/>
  <c r="IR32" i="22"/>
  <c r="IR66" i="22" s="1"/>
  <c r="IQ32" i="22"/>
  <c r="IQ66" i="22" s="1"/>
  <c r="IP32" i="22"/>
  <c r="IP66" i="22" s="1"/>
  <c r="IO32" i="22"/>
  <c r="IO66" i="22" s="1"/>
  <c r="IN32" i="22"/>
  <c r="IN66" i="22" s="1"/>
  <c r="IM32" i="22"/>
  <c r="IM66" i="22" s="1"/>
  <c r="IL32" i="22"/>
  <c r="IL66" i="22" s="1"/>
  <c r="IK32" i="22"/>
  <c r="IK66" i="22" s="1"/>
  <c r="IJ32" i="22"/>
  <c r="IJ66" i="22" s="1"/>
  <c r="IH32" i="22"/>
  <c r="IH66" i="22" s="1"/>
  <c r="IG32" i="22"/>
  <c r="IG66" i="22" s="1"/>
  <c r="IF32" i="22"/>
  <c r="IF66" i="22" s="1"/>
  <c r="IE32" i="22"/>
  <c r="IE66" i="22" s="1"/>
  <c r="ID32" i="22"/>
  <c r="ID66" i="22" s="1"/>
  <c r="IC32" i="22"/>
  <c r="IC66" i="22" s="1"/>
  <c r="IB32" i="22"/>
  <c r="IB66" i="22" s="1"/>
  <c r="IA32" i="22"/>
  <c r="IA66" i="22" s="1"/>
  <c r="HZ32" i="22"/>
  <c r="HZ66" i="22" s="1"/>
  <c r="HY32" i="22"/>
  <c r="HY66" i="22" s="1"/>
  <c r="HX32" i="22"/>
  <c r="HX66" i="22" s="1"/>
  <c r="HV32" i="22"/>
  <c r="HV66" i="22" s="1"/>
  <c r="HU32" i="22"/>
  <c r="HU66" i="22" s="1"/>
  <c r="HT32" i="22"/>
  <c r="HT66" i="22" s="1"/>
  <c r="HS32" i="22"/>
  <c r="HS66" i="22" s="1"/>
  <c r="HR32" i="22"/>
  <c r="HR66" i="22" s="1"/>
  <c r="HQ32" i="22"/>
  <c r="HQ66" i="22" s="1"/>
  <c r="HP32" i="22"/>
  <c r="HP66" i="22" s="1"/>
  <c r="HO32" i="22"/>
  <c r="HO66" i="22" s="1"/>
  <c r="HN32" i="22"/>
  <c r="HN66" i="22" s="1"/>
  <c r="HM32" i="22"/>
  <c r="HM66" i="22" s="1"/>
  <c r="HL32" i="22"/>
  <c r="HL66" i="22" s="1"/>
  <c r="HJ32" i="22"/>
  <c r="HJ66" i="22" s="1"/>
  <c r="HI32" i="22"/>
  <c r="HI66" i="22" s="1"/>
  <c r="HH32" i="22"/>
  <c r="HH66" i="22" s="1"/>
  <c r="HG32" i="22"/>
  <c r="HG66" i="22" s="1"/>
  <c r="HF32" i="22"/>
  <c r="HF66" i="22" s="1"/>
  <c r="HE32" i="22"/>
  <c r="HE66" i="22" s="1"/>
  <c r="HD32" i="22"/>
  <c r="HD66" i="22" s="1"/>
  <c r="HC32" i="22"/>
  <c r="HC66" i="22" s="1"/>
  <c r="HB32" i="22"/>
  <c r="HB66" i="22" s="1"/>
  <c r="HA32" i="22"/>
  <c r="HA66" i="22" s="1"/>
  <c r="GZ32" i="22"/>
  <c r="GZ66" i="22" s="1"/>
  <c r="GX32" i="22"/>
  <c r="GX66" i="22" s="1"/>
  <c r="GW32" i="22"/>
  <c r="GW66" i="22" s="1"/>
  <c r="GV32" i="22"/>
  <c r="GV66" i="22" s="1"/>
  <c r="GU32" i="22"/>
  <c r="GU66" i="22" s="1"/>
  <c r="GT32" i="22"/>
  <c r="GT66" i="22" s="1"/>
  <c r="GS32" i="22"/>
  <c r="GS66" i="22" s="1"/>
  <c r="GR32" i="22"/>
  <c r="GR66" i="22" s="1"/>
  <c r="GQ32" i="22"/>
  <c r="GQ66" i="22" s="1"/>
  <c r="GP32" i="22"/>
  <c r="GP66" i="22" s="1"/>
  <c r="GO32" i="22"/>
  <c r="GO66" i="22" s="1"/>
  <c r="GN32" i="22"/>
  <c r="GN66" i="22" s="1"/>
  <c r="GL32" i="22"/>
  <c r="GL66" i="22" s="1"/>
  <c r="GK32" i="22"/>
  <c r="GK66" i="22" s="1"/>
  <c r="GJ32" i="22"/>
  <c r="GJ66" i="22" s="1"/>
  <c r="GI32" i="22"/>
  <c r="GI66" i="22" s="1"/>
  <c r="GH32" i="22"/>
  <c r="GH66" i="22" s="1"/>
  <c r="GG32" i="22"/>
  <c r="GG66" i="22" s="1"/>
  <c r="GF32" i="22"/>
  <c r="GF66" i="22" s="1"/>
  <c r="GE32" i="22"/>
  <c r="GE66" i="22" s="1"/>
  <c r="GD32" i="22"/>
  <c r="GD66" i="22" s="1"/>
  <c r="GC32" i="22"/>
  <c r="GC66" i="22" s="1"/>
  <c r="GB32" i="22"/>
  <c r="GB66" i="22" s="1"/>
  <c r="FZ32" i="22"/>
  <c r="FZ66" i="22" s="1"/>
  <c r="FY32" i="22"/>
  <c r="FY66" i="22" s="1"/>
  <c r="FX32" i="22"/>
  <c r="FX66" i="22" s="1"/>
  <c r="FW32" i="22"/>
  <c r="FW66" i="22" s="1"/>
  <c r="FV32" i="22"/>
  <c r="FV66" i="22" s="1"/>
  <c r="FU32" i="22"/>
  <c r="FU66" i="22" s="1"/>
  <c r="FT32" i="22"/>
  <c r="FT66" i="22" s="1"/>
  <c r="FS32" i="22"/>
  <c r="FS66" i="22" s="1"/>
  <c r="FR32" i="22"/>
  <c r="FR66" i="22" s="1"/>
  <c r="FQ32" i="22"/>
  <c r="FQ66" i="22" s="1"/>
  <c r="FP32" i="22"/>
  <c r="FP66" i="22" s="1"/>
  <c r="FN32" i="22"/>
  <c r="FN66" i="22" s="1"/>
  <c r="FM32" i="22"/>
  <c r="FM66" i="22" s="1"/>
  <c r="FL32" i="22"/>
  <c r="FL66" i="22" s="1"/>
  <c r="FK32" i="22"/>
  <c r="FK66" i="22" s="1"/>
  <c r="FJ32" i="22"/>
  <c r="FJ66" i="22" s="1"/>
  <c r="FI32" i="22"/>
  <c r="FI66" i="22" s="1"/>
  <c r="FH32" i="22"/>
  <c r="FH66" i="22" s="1"/>
  <c r="FG32" i="22"/>
  <c r="FG66" i="22" s="1"/>
  <c r="FF32" i="22"/>
  <c r="FF66" i="22" s="1"/>
  <c r="FE32" i="22"/>
  <c r="FE66" i="22" s="1"/>
  <c r="FD32" i="22"/>
  <c r="FD66" i="22" s="1"/>
  <c r="FB32" i="22"/>
  <c r="FB66" i="22" s="1"/>
  <c r="FA32" i="22"/>
  <c r="FA66" i="22" s="1"/>
  <c r="EZ32" i="22"/>
  <c r="EZ66" i="22" s="1"/>
  <c r="EY32" i="22"/>
  <c r="EY66" i="22" s="1"/>
  <c r="EX32" i="22"/>
  <c r="EX66" i="22" s="1"/>
  <c r="EW32" i="22"/>
  <c r="EW66" i="22" s="1"/>
  <c r="EV32" i="22"/>
  <c r="EV66" i="22" s="1"/>
  <c r="EU32" i="22"/>
  <c r="EU66" i="22" s="1"/>
  <c r="ET32" i="22"/>
  <c r="ET66" i="22" s="1"/>
  <c r="ES32" i="22"/>
  <c r="ES66" i="22" s="1"/>
  <c r="ER32" i="22"/>
  <c r="ER66" i="22" s="1"/>
  <c r="EP32" i="22"/>
  <c r="EP66" i="22" s="1"/>
  <c r="EO32" i="22"/>
  <c r="EO66" i="22" s="1"/>
  <c r="EN32" i="22"/>
  <c r="EN66" i="22" s="1"/>
  <c r="EM32" i="22"/>
  <c r="EM66" i="22" s="1"/>
  <c r="EL32" i="22"/>
  <c r="EL66" i="22" s="1"/>
  <c r="EK32" i="22"/>
  <c r="EK66" i="22" s="1"/>
  <c r="EJ32" i="22"/>
  <c r="EJ66" i="22" s="1"/>
  <c r="EI32" i="22"/>
  <c r="EI66" i="22" s="1"/>
  <c r="EH32" i="22"/>
  <c r="EH66" i="22" s="1"/>
  <c r="EG32" i="22"/>
  <c r="EG66" i="22" s="1"/>
  <c r="EF32" i="22"/>
  <c r="EF66" i="22" s="1"/>
  <c r="ED32" i="22"/>
  <c r="ED66" i="22" s="1"/>
  <c r="EC32" i="22"/>
  <c r="EC66" i="22" s="1"/>
  <c r="EB32" i="22"/>
  <c r="EB66" i="22" s="1"/>
  <c r="EA32" i="22"/>
  <c r="EA66" i="22" s="1"/>
  <c r="DZ32" i="22"/>
  <c r="DZ66" i="22" s="1"/>
  <c r="DY32" i="22"/>
  <c r="DY66" i="22" s="1"/>
  <c r="DX32" i="22"/>
  <c r="DX66" i="22" s="1"/>
  <c r="DW32" i="22"/>
  <c r="DW66" i="22" s="1"/>
  <c r="DV32" i="22"/>
  <c r="DV66" i="22" s="1"/>
  <c r="DU32" i="22"/>
  <c r="DU66" i="22" s="1"/>
  <c r="DT32" i="22"/>
  <c r="DT66" i="22" s="1"/>
  <c r="DR32" i="22"/>
  <c r="DR66" i="22" s="1"/>
  <c r="DQ32" i="22"/>
  <c r="DQ66" i="22" s="1"/>
  <c r="DP32" i="22"/>
  <c r="DP66" i="22" s="1"/>
  <c r="DO32" i="22"/>
  <c r="DO66" i="22" s="1"/>
  <c r="DN32" i="22"/>
  <c r="DN66" i="22" s="1"/>
  <c r="DM32" i="22"/>
  <c r="DM66" i="22" s="1"/>
  <c r="DL32" i="22"/>
  <c r="DL66" i="22" s="1"/>
  <c r="DK32" i="22"/>
  <c r="DK66" i="22" s="1"/>
  <c r="DJ32" i="22"/>
  <c r="DJ66" i="22" s="1"/>
  <c r="DI32" i="22"/>
  <c r="DI66" i="22" s="1"/>
  <c r="DH32" i="22"/>
  <c r="DH66" i="22" s="1"/>
  <c r="DF32" i="22"/>
  <c r="DF66" i="22" s="1"/>
  <c r="DE32" i="22"/>
  <c r="DE66" i="22" s="1"/>
  <c r="DD32" i="22"/>
  <c r="DD66" i="22" s="1"/>
  <c r="DC32" i="22"/>
  <c r="DC66" i="22" s="1"/>
  <c r="DB32" i="22"/>
  <c r="DB66" i="22" s="1"/>
  <c r="DA32" i="22"/>
  <c r="DA66" i="22" s="1"/>
  <c r="CZ32" i="22"/>
  <c r="CZ66" i="22" s="1"/>
  <c r="CY32" i="22"/>
  <c r="CY66" i="22" s="1"/>
  <c r="CX32" i="22"/>
  <c r="CX66" i="22" s="1"/>
  <c r="CW32" i="22"/>
  <c r="CW66" i="22" s="1"/>
  <c r="CV32" i="22"/>
  <c r="CV66" i="22" s="1"/>
  <c r="CT32" i="22"/>
  <c r="CT66" i="22" s="1"/>
  <c r="CS32" i="22"/>
  <c r="CS66" i="22" s="1"/>
  <c r="CR32" i="22"/>
  <c r="CR66" i="22" s="1"/>
  <c r="CQ32" i="22"/>
  <c r="CQ66" i="22" s="1"/>
  <c r="CP32" i="22"/>
  <c r="CP66" i="22" s="1"/>
  <c r="CO32" i="22"/>
  <c r="CO66" i="22" s="1"/>
  <c r="CN32" i="22"/>
  <c r="CN66" i="22" s="1"/>
  <c r="CM32" i="22"/>
  <c r="CM66" i="22" s="1"/>
  <c r="CL32" i="22"/>
  <c r="CL66" i="22" s="1"/>
  <c r="CK32" i="22"/>
  <c r="CK66" i="22" s="1"/>
  <c r="CJ32" i="22"/>
  <c r="CJ66" i="22" s="1"/>
  <c r="CH32" i="22"/>
  <c r="CH66" i="22" s="1"/>
  <c r="CG32" i="22"/>
  <c r="CG66" i="22" s="1"/>
  <c r="CF32" i="22"/>
  <c r="CF66" i="22" s="1"/>
  <c r="CE32" i="22"/>
  <c r="CE66" i="22" s="1"/>
  <c r="CD32" i="22"/>
  <c r="CD66" i="22" s="1"/>
  <c r="CC32" i="22"/>
  <c r="CC66" i="22" s="1"/>
  <c r="CB32" i="22"/>
  <c r="CB66" i="22" s="1"/>
  <c r="CA32" i="22"/>
  <c r="CA66" i="22" s="1"/>
  <c r="BZ32" i="22"/>
  <c r="BZ66" i="22" s="1"/>
  <c r="BY32" i="22"/>
  <c r="BY66" i="22" s="1"/>
  <c r="BX32" i="22"/>
  <c r="BX66" i="22" s="1"/>
  <c r="BV32" i="22"/>
  <c r="BV66" i="22" s="1"/>
  <c r="BU32" i="22"/>
  <c r="BU66" i="22" s="1"/>
  <c r="BT32" i="22"/>
  <c r="BT66" i="22" s="1"/>
  <c r="BS32" i="22"/>
  <c r="BS66" i="22" s="1"/>
  <c r="BR32" i="22"/>
  <c r="BR66" i="22" s="1"/>
  <c r="BQ32" i="22"/>
  <c r="BQ66" i="22" s="1"/>
  <c r="BP32" i="22"/>
  <c r="BP66" i="22" s="1"/>
  <c r="BO32" i="22"/>
  <c r="BO66" i="22" s="1"/>
  <c r="BN32" i="22"/>
  <c r="BN66" i="22" s="1"/>
  <c r="BM32" i="22"/>
  <c r="BM66" i="22" s="1"/>
  <c r="BL32" i="22"/>
  <c r="BL66" i="22" s="1"/>
  <c r="BJ32" i="22"/>
  <c r="BJ66" i="22" s="1"/>
  <c r="BI32" i="22"/>
  <c r="BI66" i="22" s="1"/>
  <c r="BH32" i="22"/>
  <c r="BH66" i="22" s="1"/>
  <c r="BG32" i="22"/>
  <c r="BG66" i="22" s="1"/>
  <c r="BF32" i="22"/>
  <c r="BF66" i="22" s="1"/>
  <c r="BE32" i="22"/>
  <c r="BE66" i="22" s="1"/>
  <c r="BD32" i="22"/>
  <c r="BD66" i="22" s="1"/>
  <c r="BC32" i="22"/>
  <c r="BC66" i="22" s="1"/>
  <c r="BB32" i="22"/>
  <c r="BB66" i="22" s="1"/>
  <c r="BA32" i="22"/>
  <c r="BA66" i="22" s="1"/>
  <c r="AZ32" i="22"/>
  <c r="AZ66" i="22" s="1"/>
  <c r="AX32" i="22"/>
  <c r="AX66" i="22" s="1"/>
  <c r="AW32" i="22"/>
  <c r="AW66" i="22" s="1"/>
  <c r="AV32" i="22"/>
  <c r="AV66" i="22" s="1"/>
  <c r="AU32" i="22"/>
  <c r="AU66" i="22" s="1"/>
  <c r="AT32" i="22"/>
  <c r="AT66" i="22" s="1"/>
  <c r="AS32" i="22"/>
  <c r="AS66" i="22" s="1"/>
  <c r="AR32" i="22"/>
  <c r="AR66" i="22" s="1"/>
  <c r="AQ32" i="22"/>
  <c r="AQ66" i="22" s="1"/>
  <c r="AP32" i="22"/>
  <c r="AP66" i="22" s="1"/>
  <c r="AO32" i="22"/>
  <c r="AO66" i="22" s="1"/>
  <c r="AN32" i="22"/>
  <c r="AN66" i="22" s="1"/>
  <c r="AL32" i="22"/>
  <c r="AL66" i="22" s="1"/>
  <c r="AK32" i="22"/>
  <c r="AK66" i="22" s="1"/>
  <c r="AJ32" i="22"/>
  <c r="AJ66" i="22" s="1"/>
  <c r="AI32" i="22"/>
  <c r="AI66" i="22" s="1"/>
  <c r="AH32" i="22"/>
  <c r="AH66" i="22" s="1"/>
  <c r="AG32" i="22"/>
  <c r="AG66" i="22" s="1"/>
  <c r="AF32" i="22"/>
  <c r="AF66" i="22" s="1"/>
  <c r="AE32" i="22"/>
  <c r="AE66" i="22" s="1"/>
  <c r="AD32" i="22"/>
  <c r="AD66" i="22" s="1"/>
  <c r="AC32" i="22"/>
  <c r="AC66" i="22" s="1"/>
  <c r="AB32" i="22"/>
  <c r="AB66" i="22" s="1"/>
  <c r="Z32" i="22"/>
  <c r="Z66" i="22" s="1"/>
  <c r="Y32" i="22"/>
  <c r="Y66" i="22" s="1"/>
  <c r="X32" i="22"/>
  <c r="X66" i="22" s="1"/>
  <c r="W32" i="22"/>
  <c r="W66" i="22" s="1"/>
  <c r="V32" i="22"/>
  <c r="V66" i="22" s="1"/>
  <c r="U32" i="22"/>
  <c r="U66" i="22" s="1"/>
  <c r="T32" i="22"/>
  <c r="T66" i="22" s="1"/>
  <c r="S32" i="22"/>
  <c r="S66" i="22" s="1"/>
  <c r="R32" i="22"/>
  <c r="R66" i="22" s="1"/>
  <c r="Q32" i="22"/>
  <c r="Q66" i="22" s="1"/>
  <c r="P32" i="22"/>
  <c r="P66" i="22" s="1"/>
  <c r="N32" i="22"/>
  <c r="N66" i="22" s="1"/>
  <c r="M32" i="22"/>
  <c r="M66" i="22" s="1"/>
  <c r="L32" i="22"/>
  <c r="L66" i="22" s="1"/>
  <c r="K32" i="22"/>
  <c r="K66" i="22" s="1"/>
  <c r="J32" i="22"/>
  <c r="J66" i="22" s="1"/>
  <c r="I32" i="22"/>
  <c r="I66" i="22" s="1"/>
  <c r="H32" i="22"/>
  <c r="H66" i="22" s="1"/>
  <c r="G32" i="22"/>
  <c r="G66" i="22" s="1"/>
  <c r="F32" i="22"/>
  <c r="F66" i="22" s="1"/>
  <c r="E32" i="22"/>
  <c r="E66" i="22" s="1"/>
  <c r="D32" i="22"/>
  <c r="D66" i="22" s="1"/>
  <c r="B32" i="22"/>
  <c r="B66" i="22" s="1"/>
  <c r="LM31" i="22"/>
  <c r="LM65" i="22" s="1"/>
  <c r="LL31" i="22"/>
  <c r="LL65" i="22" s="1"/>
  <c r="LK31" i="22"/>
  <c r="LK65" i="22" s="1"/>
  <c r="LJ31" i="22"/>
  <c r="LJ65" i="22" s="1"/>
  <c r="LI31" i="22"/>
  <c r="LI65" i="22" s="1"/>
  <c r="LH31" i="22"/>
  <c r="LH65" i="22" s="1"/>
  <c r="LG31" i="22"/>
  <c r="LG65" i="22" s="1"/>
  <c r="LF31" i="22"/>
  <c r="LF65" i="22" s="1"/>
  <c r="LE31" i="22"/>
  <c r="LE65" i="22" s="1"/>
  <c r="LD31" i="22"/>
  <c r="LD65" i="22" s="1"/>
  <c r="LB31" i="22"/>
  <c r="LB65" i="22" s="1"/>
  <c r="LA31" i="22"/>
  <c r="LA65" i="22" s="1"/>
  <c r="KZ31" i="22"/>
  <c r="KZ65" i="22" s="1"/>
  <c r="KY31" i="22"/>
  <c r="KY65" i="22" s="1"/>
  <c r="KX31" i="22"/>
  <c r="KX65" i="22" s="1"/>
  <c r="KW31" i="22"/>
  <c r="KW65" i="22" s="1"/>
  <c r="KV31" i="22"/>
  <c r="KV65" i="22" s="1"/>
  <c r="KU31" i="22"/>
  <c r="KU65" i="22" s="1"/>
  <c r="KT31" i="22"/>
  <c r="KT65" i="22" s="1"/>
  <c r="KS31" i="22"/>
  <c r="KS65" i="22" s="1"/>
  <c r="KR31" i="22"/>
  <c r="KR65" i="22" s="1"/>
  <c r="KP31" i="22"/>
  <c r="KP65" i="22" s="1"/>
  <c r="KO31" i="22"/>
  <c r="KO65" i="22" s="1"/>
  <c r="KN31" i="22"/>
  <c r="KN65" i="22" s="1"/>
  <c r="KM31" i="22"/>
  <c r="KM65" i="22" s="1"/>
  <c r="KL31" i="22"/>
  <c r="KL65" i="22" s="1"/>
  <c r="KK31" i="22"/>
  <c r="KK65" i="22" s="1"/>
  <c r="KJ31" i="22"/>
  <c r="KJ65" i="22" s="1"/>
  <c r="KI31" i="22"/>
  <c r="KI65" i="22" s="1"/>
  <c r="KH31" i="22"/>
  <c r="KH65" i="22" s="1"/>
  <c r="KG31" i="22"/>
  <c r="KG65" i="22" s="1"/>
  <c r="KF31" i="22"/>
  <c r="KF65" i="22" s="1"/>
  <c r="KE31" i="22"/>
  <c r="KE65" i="22" s="1"/>
  <c r="KD31" i="22"/>
  <c r="KD65" i="22" s="1"/>
  <c r="KC31" i="22"/>
  <c r="KC65" i="22" s="1"/>
  <c r="KB31" i="22"/>
  <c r="KB65" i="22" s="1"/>
  <c r="KA31" i="22"/>
  <c r="KA65" i="22" s="1"/>
  <c r="JZ31" i="22"/>
  <c r="JZ65" i="22" s="1"/>
  <c r="JY31" i="22"/>
  <c r="JY65" i="22" s="1"/>
  <c r="JX31" i="22"/>
  <c r="JX65" i="22" s="1"/>
  <c r="JW31" i="22"/>
  <c r="JW65" i="22" s="1"/>
  <c r="JV31" i="22"/>
  <c r="JV65" i="22" s="1"/>
  <c r="JU31" i="22"/>
  <c r="JU65" i="22" s="1"/>
  <c r="JT31" i="22"/>
  <c r="JT65" i="22" s="1"/>
  <c r="JR31" i="22"/>
  <c r="JR65" i="22" s="1"/>
  <c r="JQ31" i="22"/>
  <c r="JQ65" i="22" s="1"/>
  <c r="JP31" i="22"/>
  <c r="JP65" i="22" s="1"/>
  <c r="JO31" i="22"/>
  <c r="JO65" i="22" s="1"/>
  <c r="JN31" i="22"/>
  <c r="JN65" i="22" s="1"/>
  <c r="JM31" i="22"/>
  <c r="JM65" i="22" s="1"/>
  <c r="JL31" i="22"/>
  <c r="JL65" i="22" s="1"/>
  <c r="JK31" i="22"/>
  <c r="JK65" i="22" s="1"/>
  <c r="JJ31" i="22"/>
  <c r="JJ65" i="22" s="1"/>
  <c r="JI31" i="22"/>
  <c r="JI65" i="22" s="1"/>
  <c r="JH31" i="22"/>
  <c r="JH65" i="22" s="1"/>
  <c r="JF31" i="22"/>
  <c r="JF65" i="22" s="1"/>
  <c r="JE31" i="22"/>
  <c r="JE65" i="22" s="1"/>
  <c r="JD31" i="22"/>
  <c r="JD65" i="22" s="1"/>
  <c r="JC31" i="22"/>
  <c r="JC65" i="22" s="1"/>
  <c r="JB31" i="22"/>
  <c r="JB65" i="22" s="1"/>
  <c r="JA31" i="22"/>
  <c r="JA65" i="22" s="1"/>
  <c r="IZ31" i="22"/>
  <c r="IZ65" i="22" s="1"/>
  <c r="IY31" i="22"/>
  <c r="IY65" i="22" s="1"/>
  <c r="IX31" i="22"/>
  <c r="IX65" i="22" s="1"/>
  <c r="IW31" i="22"/>
  <c r="IW65" i="22" s="1"/>
  <c r="IV31" i="22"/>
  <c r="IV65" i="22" s="1"/>
  <c r="IT31" i="22"/>
  <c r="IT65" i="22" s="1"/>
  <c r="IS31" i="22"/>
  <c r="IS65" i="22" s="1"/>
  <c r="IR31" i="22"/>
  <c r="IR65" i="22" s="1"/>
  <c r="IQ31" i="22"/>
  <c r="IQ65" i="22" s="1"/>
  <c r="IP31" i="22"/>
  <c r="IP65" i="22" s="1"/>
  <c r="IO31" i="22"/>
  <c r="IO65" i="22" s="1"/>
  <c r="IN31" i="22"/>
  <c r="IN65" i="22" s="1"/>
  <c r="IM31" i="22"/>
  <c r="IM65" i="22" s="1"/>
  <c r="IL31" i="22"/>
  <c r="IL65" i="22" s="1"/>
  <c r="IK31" i="22"/>
  <c r="IK65" i="22" s="1"/>
  <c r="IJ31" i="22"/>
  <c r="IJ65" i="22" s="1"/>
  <c r="II31" i="22"/>
  <c r="II65" i="22" s="1"/>
  <c r="IH31" i="22"/>
  <c r="IH65" i="22" s="1"/>
  <c r="IG31" i="22"/>
  <c r="IG65" i="22" s="1"/>
  <c r="IF31" i="22"/>
  <c r="IF65" i="22" s="1"/>
  <c r="IE31" i="22"/>
  <c r="IE65" i="22" s="1"/>
  <c r="ID31" i="22"/>
  <c r="ID65" i="22" s="1"/>
  <c r="IC31" i="22"/>
  <c r="IC65" i="22" s="1"/>
  <c r="IB31" i="22"/>
  <c r="IB65" i="22" s="1"/>
  <c r="IA31" i="22"/>
  <c r="IA65" i="22" s="1"/>
  <c r="HZ31" i="22"/>
  <c r="HZ65" i="22" s="1"/>
  <c r="HY31" i="22"/>
  <c r="HY65" i="22" s="1"/>
  <c r="HX31" i="22"/>
  <c r="HX65" i="22" s="1"/>
  <c r="HV31" i="22"/>
  <c r="HV65" i="22" s="1"/>
  <c r="HU31" i="22"/>
  <c r="HU65" i="22" s="1"/>
  <c r="HT31" i="22"/>
  <c r="HT65" i="22" s="1"/>
  <c r="HS31" i="22"/>
  <c r="HS65" i="22" s="1"/>
  <c r="HR31" i="22"/>
  <c r="HR65" i="22" s="1"/>
  <c r="HQ31" i="22"/>
  <c r="HQ65" i="22" s="1"/>
  <c r="HP31" i="22"/>
  <c r="HP65" i="22" s="1"/>
  <c r="HO31" i="22"/>
  <c r="HO65" i="22" s="1"/>
  <c r="HN31" i="22"/>
  <c r="HN65" i="22" s="1"/>
  <c r="HM31" i="22"/>
  <c r="HM65" i="22" s="1"/>
  <c r="HL31" i="22"/>
  <c r="HL65" i="22" s="1"/>
  <c r="HJ31" i="22"/>
  <c r="HJ65" i="22" s="1"/>
  <c r="HI31" i="22"/>
  <c r="HI65" i="22" s="1"/>
  <c r="HH31" i="22"/>
  <c r="HH65" i="22" s="1"/>
  <c r="HG31" i="22"/>
  <c r="HG65" i="22" s="1"/>
  <c r="HF31" i="22"/>
  <c r="HF65" i="22" s="1"/>
  <c r="HE31" i="22"/>
  <c r="HE65" i="22" s="1"/>
  <c r="HD31" i="22"/>
  <c r="HD65" i="22" s="1"/>
  <c r="HC31" i="22"/>
  <c r="HC65" i="22" s="1"/>
  <c r="HB31" i="22"/>
  <c r="HB65" i="22" s="1"/>
  <c r="HA31" i="22"/>
  <c r="HA65" i="22" s="1"/>
  <c r="GZ31" i="22"/>
  <c r="GZ65" i="22" s="1"/>
  <c r="GX31" i="22"/>
  <c r="GX65" i="22" s="1"/>
  <c r="GW31" i="22"/>
  <c r="GW65" i="22" s="1"/>
  <c r="GV31" i="22"/>
  <c r="GV65" i="22" s="1"/>
  <c r="GU31" i="22"/>
  <c r="GU65" i="22" s="1"/>
  <c r="GT31" i="22"/>
  <c r="GT65" i="22" s="1"/>
  <c r="GS31" i="22"/>
  <c r="GS65" i="22" s="1"/>
  <c r="GR31" i="22"/>
  <c r="GR65" i="22" s="1"/>
  <c r="GQ31" i="22"/>
  <c r="GQ65" i="22" s="1"/>
  <c r="GP31" i="22"/>
  <c r="GP65" i="22" s="1"/>
  <c r="GO31" i="22"/>
  <c r="GO65" i="22" s="1"/>
  <c r="GN31" i="22"/>
  <c r="GN65" i="22" s="1"/>
  <c r="GM31" i="22"/>
  <c r="GM65" i="22" s="1"/>
  <c r="GL31" i="22"/>
  <c r="GL65" i="22" s="1"/>
  <c r="GK31" i="22"/>
  <c r="GK65" i="22" s="1"/>
  <c r="GJ31" i="22"/>
  <c r="GJ65" i="22" s="1"/>
  <c r="GI31" i="22"/>
  <c r="GI65" i="22" s="1"/>
  <c r="GH31" i="22"/>
  <c r="GH65" i="22" s="1"/>
  <c r="GG31" i="22"/>
  <c r="GG65" i="22" s="1"/>
  <c r="GF31" i="22"/>
  <c r="GF65" i="22" s="1"/>
  <c r="GE31" i="22"/>
  <c r="GE65" i="22" s="1"/>
  <c r="GD31" i="22"/>
  <c r="GD65" i="22" s="1"/>
  <c r="GC31" i="22"/>
  <c r="GC65" i="22" s="1"/>
  <c r="GB31" i="22"/>
  <c r="GB65" i="22" s="1"/>
  <c r="FZ31" i="22"/>
  <c r="FZ65" i="22" s="1"/>
  <c r="FY31" i="22"/>
  <c r="FY65" i="22" s="1"/>
  <c r="FX31" i="22"/>
  <c r="FX65" i="22" s="1"/>
  <c r="FW31" i="22"/>
  <c r="FW65" i="22" s="1"/>
  <c r="FV31" i="22"/>
  <c r="FV65" i="22" s="1"/>
  <c r="FU31" i="22"/>
  <c r="FU65" i="22" s="1"/>
  <c r="FT31" i="22"/>
  <c r="FT65" i="22" s="1"/>
  <c r="FS31" i="22"/>
  <c r="FS65" i="22" s="1"/>
  <c r="FR31" i="22"/>
  <c r="FR65" i="22" s="1"/>
  <c r="FQ31" i="22"/>
  <c r="FQ65" i="22" s="1"/>
  <c r="FP31" i="22"/>
  <c r="FP65" i="22" s="1"/>
  <c r="FN31" i="22"/>
  <c r="FN65" i="22" s="1"/>
  <c r="FM31" i="22"/>
  <c r="FM65" i="22" s="1"/>
  <c r="FL31" i="22"/>
  <c r="FL65" i="22" s="1"/>
  <c r="FK31" i="22"/>
  <c r="FK65" i="22" s="1"/>
  <c r="FJ31" i="22"/>
  <c r="FJ65" i="22" s="1"/>
  <c r="FI31" i="22"/>
  <c r="FI65" i="22" s="1"/>
  <c r="FH31" i="22"/>
  <c r="FH65" i="22" s="1"/>
  <c r="FG31" i="22"/>
  <c r="FG65" i="22" s="1"/>
  <c r="FF31" i="22"/>
  <c r="FF65" i="22" s="1"/>
  <c r="FE31" i="22"/>
  <c r="FE65" i="22" s="1"/>
  <c r="FD31" i="22"/>
  <c r="FD65" i="22" s="1"/>
  <c r="FB31" i="22"/>
  <c r="FB65" i="22" s="1"/>
  <c r="FA31" i="22"/>
  <c r="FA65" i="22" s="1"/>
  <c r="EZ31" i="22"/>
  <c r="EZ65" i="22" s="1"/>
  <c r="EY31" i="22"/>
  <c r="EY65" i="22" s="1"/>
  <c r="EX31" i="22"/>
  <c r="EX65" i="22" s="1"/>
  <c r="EW31" i="22"/>
  <c r="EW65" i="22" s="1"/>
  <c r="EV31" i="22"/>
  <c r="EV65" i="22" s="1"/>
  <c r="EU31" i="22"/>
  <c r="EU65" i="22" s="1"/>
  <c r="ET31" i="22"/>
  <c r="ET65" i="22" s="1"/>
  <c r="ES31" i="22"/>
  <c r="ES65" i="22" s="1"/>
  <c r="ER31" i="22"/>
  <c r="ER65" i="22" s="1"/>
  <c r="EQ31" i="22"/>
  <c r="EQ65" i="22" s="1"/>
  <c r="EP31" i="22"/>
  <c r="EP65" i="22" s="1"/>
  <c r="EO31" i="22"/>
  <c r="EO65" i="22" s="1"/>
  <c r="EN31" i="22"/>
  <c r="EN65" i="22" s="1"/>
  <c r="EM31" i="22"/>
  <c r="EM65" i="22" s="1"/>
  <c r="EL31" i="22"/>
  <c r="EL65" i="22" s="1"/>
  <c r="EK31" i="22"/>
  <c r="EK65" i="22" s="1"/>
  <c r="EJ31" i="22"/>
  <c r="EJ65" i="22" s="1"/>
  <c r="EI31" i="22"/>
  <c r="EI65" i="22" s="1"/>
  <c r="EH31" i="22"/>
  <c r="EH65" i="22" s="1"/>
  <c r="EG31" i="22"/>
  <c r="EG65" i="22" s="1"/>
  <c r="EF31" i="22"/>
  <c r="EF65" i="22" s="1"/>
  <c r="ED31" i="22"/>
  <c r="ED65" i="22" s="1"/>
  <c r="EC31" i="22"/>
  <c r="EC65" i="22" s="1"/>
  <c r="EB31" i="22"/>
  <c r="EB65" i="22" s="1"/>
  <c r="EA31" i="22"/>
  <c r="EA65" i="22" s="1"/>
  <c r="DZ31" i="22"/>
  <c r="DZ65" i="22" s="1"/>
  <c r="DY31" i="22"/>
  <c r="DY65" i="22" s="1"/>
  <c r="DX31" i="22"/>
  <c r="DX65" i="22" s="1"/>
  <c r="DW31" i="22"/>
  <c r="DW65" i="22" s="1"/>
  <c r="DV31" i="22"/>
  <c r="DV65" i="22" s="1"/>
  <c r="DU31" i="22"/>
  <c r="DU65" i="22" s="1"/>
  <c r="DT31" i="22"/>
  <c r="DT65" i="22" s="1"/>
  <c r="DR31" i="22"/>
  <c r="DR65" i="22" s="1"/>
  <c r="DQ31" i="22"/>
  <c r="DQ65" i="22" s="1"/>
  <c r="DP31" i="22"/>
  <c r="DP65" i="22" s="1"/>
  <c r="DO31" i="22"/>
  <c r="DO65" i="22" s="1"/>
  <c r="DN31" i="22"/>
  <c r="DN65" i="22" s="1"/>
  <c r="DM31" i="22"/>
  <c r="DM65" i="22" s="1"/>
  <c r="DL31" i="22"/>
  <c r="DL65" i="22" s="1"/>
  <c r="DK31" i="22"/>
  <c r="DK65" i="22" s="1"/>
  <c r="DJ31" i="22"/>
  <c r="DJ65" i="22" s="1"/>
  <c r="DI31" i="22"/>
  <c r="DI65" i="22" s="1"/>
  <c r="DH31" i="22"/>
  <c r="DH65" i="22" s="1"/>
  <c r="DF31" i="22"/>
  <c r="DF65" i="22" s="1"/>
  <c r="DE31" i="22"/>
  <c r="DE65" i="22" s="1"/>
  <c r="DD31" i="22"/>
  <c r="DD65" i="22" s="1"/>
  <c r="DC31" i="22"/>
  <c r="DC65" i="22" s="1"/>
  <c r="DB31" i="22"/>
  <c r="DB65" i="22" s="1"/>
  <c r="DA31" i="22"/>
  <c r="DA65" i="22" s="1"/>
  <c r="CZ31" i="22"/>
  <c r="CZ65" i="22" s="1"/>
  <c r="CY31" i="22"/>
  <c r="CY65" i="22" s="1"/>
  <c r="CX31" i="22"/>
  <c r="CX65" i="22" s="1"/>
  <c r="CW31" i="22"/>
  <c r="CW65" i="22" s="1"/>
  <c r="CV31" i="22"/>
  <c r="CV65" i="22" s="1"/>
  <c r="CU31" i="22"/>
  <c r="CU65" i="22" s="1"/>
  <c r="CT31" i="22"/>
  <c r="CT65" i="22" s="1"/>
  <c r="CS31" i="22"/>
  <c r="CS65" i="22" s="1"/>
  <c r="CR31" i="22"/>
  <c r="CR65" i="22" s="1"/>
  <c r="CQ31" i="22"/>
  <c r="CQ65" i="22" s="1"/>
  <c r="CP31" i="22"/>
  <c r="CP65" i="22" s="1"/>
  <c r="CO31" i="22"/>
  <c r="CO65" i="22" s="1"/>
  <c r="CN31" i="22"/>
  <c r="CN65" i="22" s="1"/>
  <c r="CM31" i="22"/>
  <c r="CM65" i="22" s="1"/>
  <c r="CL31" i="22"/>
  <c r="CL65" i="22" s="1"/>
  <c r="CK31" i="22"/>
  <c r="CK65" i="22" s="1"/>
  <c r="CJ31" i="22"/>
  <c r="CJ65" i="22" s="1"/>
  <c r="CH31" i="22"/>
  <c r="CH65" i="22" s="1"/>
  <c r="CG31" i="22"/>
  <c r="CG65" i="22" s="1"/>
  <c r="CF31" i="22"/>
  <c r="CF65" i="22" s="1"/>
  <c r="CE31" i="22"/>
  <c r="CE65" i="22" s="1"/>
  <c r="CD31" i="22"/>
  <c r="CD65" i="22" s="1"/>
  <c r="CC31" i="22"/>
  <c r="CC65" i="22" s="1"/>
  <c r="CB31" i="22"/>
  <c r="CB65" i="22" s="1"/>
  <c r="CA31" i="22"/>
  <c r="CA65" i="22" s="1"/>
  <c r="BZ31" i="22"/>
  <c r="BZ65" i="22" s="1"/>
  <c r="BY31" i="22"/>
  <c r="BY65" i="22" s="1"/>
  <c r="BX31" i="22"/>
  <c r="BX65" i="22" s="1"/>
  <c r="BV31" i="22"/>
  <c r="BV65" i="22" s="1"/>
  <c r="BU31" i="22"/>
  <c r="BU65" i="22" s="1"/>
  <c r="BT31" i="22"/>
  <c r="BT65" i="22" s="1"/>
  <c r="BS31" i="22"/>
  <c r="BS65" i="22" s="1"/>
  <c r="BR31" i="22"/>
  <c r="BR65" i="22" s="1"/>
  <c r="BQ31" i="22"/>
  <c r="BQ65" i="22" s="1"/>
  <c r="BP31" i="22"/>
  <c r="BP65" i="22" s="1"/>
  <c r="BO31" i="22"/>
  <c r="BO65" i="22" s="1"/>
  <c r="BN31" i="22"/>
  <c r="BN65" i="22" s="1"/>
  <c r="BM31" i="22"/>
  <c r="BM65" i="22" s="1"/>
  <c r="BL31" i="22"/>
  <c r="BL65" i="22" s="1"/>
  <c r="BJ31" i="22"/>
  <c r="BJ65" i="22" s="1"/>
  <c r="BI31" i="22"/>
  <c r="BI65" i="22" s="1"/>
  <c r="BH31" i="22"/>
  <c r="BH65" i="22" s="1"/>
  <c r="BG31" i="22"/>
  <c r="BG65" i="22" s="1"/>
  <c r="BF31" i="22"/>
  <c r="BF65" i="22" s="1"/>
  <c r="BE31" i="22"/>
  <c r="BE65" i="22" s="1"/>
  <c r="BD31" i="22"/>
  <c r="BD65" i="22" s="1"/>
  <c r="BC31" i="22"/>
  <c r="BC65" i="22" s="1"/>
  <c r="BB31" i="22"/>
  <c r="BB65" i="22" s="1"/>
  <c r="BA31" i="22"/>
  <c r="BA65" i="22" s="1"/>
  <c r="AZ31" i="22"/>
  <c r="AZ65" i="22" s="1"/>
  <c r="AY31" i="22"/>
  <c r="AY65" i="22" s="1"/>
  <c r="AX31" i="22"/>
  <c r="AX65" i="22" s="1"/>
  <c r="AW31" i="22"/>
  <c r="AW65" i="22" s="1"/>
  <c r="AV31" i="22"/>
  <c r="AV65" i="22" s="1"/>
  <c r="AU31" i="22"/>
  <c r="AU65" i="22" s="1"/>
  <c r="AT31" i="22"/>
  <c r="AT65" i="22" s="1"/>
  <c r="AS31" i="22"/>
  <c r="AS65" i="22" s="1"/>
  <c r="AR31" i="22"/>
  <c r="AR65" i="22" s="1"/>
  <c r="AQ31" i="22"/>
  <c r="AQ65" i="22" s="1"/>
  <c r="AP31" i="22"/>
  <c r="AP65" i="22" s="1"/>
  <c r="AO31" i="22"/>
  <c r="AO65" i="22" s="1"/>
  <c r="AN31" i="22"/>
  <c r="AN65" i="22" s="1"/>
  <c r="AL31" i="22"/>
  <c r="AL65" i="22" s="1"/>
  <c r="AK31" i="22"/>
  <c r="AK65" i="22" s="1"/>
  <c r="AJ31" i="22"/>
  <c r="AJ65" i="22" s="1"/>
  <c r="AI31" i="22"/>
  <c r="AI65" i="22" s="1"/>
  <c r="AH31" i="22"/>
  <c r="AH65" i="22" s="1"/>
  <c r="AG31" i="22"/>
  <c r="AG65" i="22" s="1"/>
  <c r="AF31" i="22"/>
  <c r="AF65" i="22" s="1"/>
  <c r="AE31" i="22"/>
  <c r="AE65" i="22" s="1"/>
  <c r="AD31" i="22"/>
  <c r="AD65" i="22" s="1"/>
  <c r="AC31" i="22"/>
  <c r="AC65" i="22" s="1"/>
  <c r="AB31" i="22"/>
  <c r="AB65" i="22" s="1"/>
  <c r="Z31" i="22"/>
  <c r="Z65" i="22" s="1"/>
  <c r="Y31" i="22"/>
  <c r="Y65" i="22" s="1"/>
  <c r="X31" i="22"/>
  <c r="X65" i="22" s="1"/>
  <c r="W31" i="22"/>
  <c r="W65" i="22" s="1"/>
  <c r="V31" i="22"/>
  <c r="V65" i="22" s="1"/>
  <c r="U31" i="22"/>
  <c r="U65" i="22" s="1"/>
  <c r="T31" i="22"/>
  <c r="T65" i="22" s="1"/>
  <c r="S31" i="22"/>
  <c r="S65" i="22" s="1"/>
  <c r="R31" i="22"/>
  <c r="R65" i="22" s="1"/>
  <c r="Q31" i="22"/>
  <c r="Q65" i="22" s="1"/>
  <c r="P31" i="22"/>
  <c r="P65" i="22" s="1"/>
  <c r="N31" i="22"/>
  <c r="N65" i="22" s="1"/>
  <c r="M31" i="22"/>
  <c r="M65" i="22" s="1"/>
  <c r="L31" i="22"/>
  <c r="L65" i="22" s="1"/>
  <c r="K31" i="22"/>
  <c r="K65" i="22" s="1"/>
  <c r="J31" i="22"/>
  <c r="J65" i="22" s="1"/>
  <c r="I31" i="22"/>
  <c r="I65" i="22" s="1"/>
  <c r="H31" i="22"/>
  <c r="H65" i="22" s="1"/>
  <c r="G31" i="22"/>
  <c r="G65" i="22" s="1"/>
  <c r="F31" i="22"/>
  <c r="F65" i="22" s="1"/>
  <c r="E31" i="22"/>
  <c r="E65" i="22" s="1"/>
  <c r="D31" i="22"/>
  <c r="D65" i="22" s="1"/>
  <c r="C31" i="22"/>
  <c r="C65" i="22" s="1"/>
  <c r="B31" i="22"/>
  <c r="B65" i="22" s="1"/>
  <c r="LM30" i="22"/>
  <c r="LM64" i="22" s="1"/>
  <c r="LL30" i="22"/>
  <c r="LL64" i="22" s="1"/>
  <c r="LK30" i="22"/>
  <c r="LK64" i="22" s="1"/>
  <c r="LJ30" i="22"/>
  <c r="LJ64" i="22" s="1"/>
  <c r="LI30" i="22"/>
  <c r="LI64" i="22" s="1"/>
  <c r="LH30" i="22"/>
  <c r="LH64" i="22" s="1"/>
  <c r="LG30" i="22"/>
  <c r="LG64" i="22" s="1"/>
  <c r="LF30" i="22"/>
  <c r="LF64" i="22" s="1"/>
  <c r="LE30" i="22"/>
  <c r="LE64" i="22" s="1"/>
  <c r="LD30" i="22"/>
  <c r="LD64" i="22" s="1"/>
  <c r="LC30" i="22"/>
  <c r="LC64" i="22" s="1"/>
  <c r="LB30" i="22"/>
  <c r="LB64" i="22" s="1"/>
  <c r="LA30" i="22"/>
  <c r="LA64" i="22" s="1"/>
  <c r="KZ30" i="22"/>
  <c r="KZ64" i="22" s="1"/>
  <c r="KY30" i="22"/>
  <c r="KY64" i="22" s="1"/>
  <c r="KX30" i="22"/>
  <c r="KX64" i="22" s="1"/>
  <c r="KW30" i="22"/>
  <c r="KW64" i="22" s="1"/>
  <c r="KV30" i="22"/>
  <c r="KV64" i="22" s="1"/>
  <c r="KU30" i="22"/>
  <c r="KU64" i="22" s="1"/>
  <c r="KT30" i="22"/>
  <c r="KT64" i="22" s="1"/>
  <c r="KS30" i="22"/>
  <c r="KS64" i="22" s="1"/>
  <c r="KR30" i="22"/>
  <c r="KR64" i="22" s="1"/>
  <c r="KQ30" i="22"/>
  <c r="KQ64" i="22" s="1"/>
  <c r="KP30" i="22"/>
  <c r="KP64" i="22" s="1"/>
  <c r="KO30" i="22"/>
  <c r="KO64" i="22" s="1"/>
  <c r="KN30" i="22"/>
  <c r="KN64" i="22" s="1"/>
  <c r="KM30" i="22"/>
  <c r="KM64" i="22" s="1"/>
  <c r="KL30" i="22"/>
  <c r="KL64" i="22" s="1"/>
  <c r="KK30" i="22"/>
  <c r="KK64" i="22" s="1"/>
  <c r="KJ30" i="22"/>
  <c r="KJ64" i="22" s="1"/>
  <c r="KI30" i="22"/>
  <c r="KI64" i="22" s="1"/>
  <c r="KH30" i="22"/>
  <c r="KH64" i="22" s="1"/>
  <c r="KG30" i="22"/>
  <c r="KG64" i="22" s="1"/>
  <c r="KF30" i="22"/>
  <c r="KF64" i="22" s="1"/>
  <c r="KE30" i="22"/>
  <c r="KE64" i="22" s="1"/>
  <c r="KD30" i="22"/>
  <c r="KD64" i="22" s="1"/>
  <c r="KC30" i="22"/>
  <c r="KC64" i="22" s="1"/>
  <c r="KB30" i="22"/>
  <c r="KB64" i="22" s="1"/>
  <c r="KA30" i="22"/>
  <c r="KA64" i="22" s="1"/>
  <c r="JZ30" i="22"/>
  <c r="JZ64" i="22" s="1"/>
  <c r="JY30" i="22"/>
  <c r="JY64" i="22" s="1"/>
  <c r="JX30" i="22"/>
  <c r="JX64" i="22" s="1"/>
  <c r="JW30" i="22"/>
  <c r="JW64" i="22" s="1"/>
  <c r="JV30" i="22"/>
  <c r="JV64" i="22" s="1"/>
  <c r="JU30" i="22"/>
  <c r="JU64" i="22" s="1"/>
  <c r="JT30" i="22"/>
  <c r="JT64" i="22" s="1"/>
  <c r="JS30" i="22"/>
  <c r="JS64" i="22" s="1"/>
  <c r="JR30" i="22"/>
  <c r="JR64" i="22" s="1"/>
  <c r="JQ30" i="22"/>
  <c r="JQ64" i="22" s="1"/>
  <c r="JP30" i="22"/>
  <c r="JP64" i="22" s="1"/>
  <c r="JO30" i="22"/>
  <c r="JO64" i="22" s="1"/>
  <c r="JN30" i="22"/>
  <c r="JN64" i="22" s="1"/>
  <c r="JM30" i="22"/>
  <c r="JM64" i="22" s="1"/>
  <c r="JL30" i="22"/>
  <c r="JL64" i="22" s="1"/>
  <c r="JK30" i="22"/>
  <c r="JK64" i="22" s="1"/>
  <c r="JJ30" i="22"/>
  <c r="JJ64" i="22" s="1"/>
  <c r="JI30" i="22"/>
  <c r="JI64" i="22" s="1"/>
  <c r="JH30" i="22"/>
  <c r="JH64" i="22" s="1"/>
  <c r="JG30" i="22"/>
  <c r="JG64" i="22" s="1"/>
  <c r="JF30" i="22"/>
  <c r="JF64" i="22" s="1"/>
  <c r="JE30" i="22"/>
  <c r="JE64" i="22" s="1"/>
  <c r="JD30" i="22"/>
  <c r="JD64" i="22" s="1"/>
  <c r="JC30" i="22"/>
  <c r="JC64" i="22" s="1"/>
  <c r="JB30" i="22"/>
  <c r="JB64" i="22" s="1"/>
  <c r="JA30" i="22"/>
  <c r="JA64" i="22" s="1"/>
  <c r="IZ30" i="22"/>
  <c r="IZ64" i="22" s="1"/>
  <c r="IY30" i="22"/>
  <c r="IY64" i="22" s="1"/>
  <c r="IX30" i="22"/>
  <c r="IX64" i="22" s="1"/>
  <c r="IW30" i="22"/>
  <c r="IW64" i="22" s="1"/>
  <c r="IV30" i="22"/>
  <c r="IV64" i="22" s="1"/>
  <c r="IU30" i="22"/>
  <c r="IU64" i="22" s="1"/>
  <c r="IT30" i="22"/>
  <c r="IT64" i="22" s="1"/>
  <c r="IS30" i="22"/>
  <c r="IS64" i="22" s="1"/>
  <c r="IR30" i="22"/>
  <c r="IR64" i="22" s="1"/>
  <c r="IQ30" i="22"/>
  <c r="IQ64" i="22" s="1"/>
  <c r="IP30" i="22"/>
  <c r="IP64" i="22" s="1"/>
  <c r="IO30" i="22"/>
  <c r="IO64" i="22" s="1"/>
  <c r="IN30" i="22"/>
  <c r="IN64" i="22" s="1"/>
  <c r="IM30" i="22"/>
  <c r="IM64" i="22" s="1"/>
  <c r="IL30" i="22"/>
  <c r="IL64" i="22" s="1"/>
  <c r="IK30" i="22"/>
  <c r="IK64" i="22" s="1"/>
  <c r="IJ30" i="22"/>
  <c r="IJ64" i="22" s="1"/>
  <c r="II30" i="22"/>
  <c r="II64" i="22" s="1"/>
  <c r="IH30" i="22"/>
  <c r="IH64" i="22" s="1"/>
  <c r="IG30" i="22"/>
  <c r="IG64" i="22" s="1"/>
  <c r="IF30" i="22"/>
  <c r="IF64" i="22" s="1"/>
  <c r="IE30" i="22"/>
  <c r="IE64" i="22" s="1"/>
  <c r="ID30" i="22"/>
  <c r="ID64" i="22" s="1"/>
  <c r="IC30" i="22"/>
  <c r="IC64" i="22" s="1"/>
  <c r="IB30" i="22"/>
  <c r="IB64" i="22" s="1"/>
  <c r="IA30" i="22"/>
  <c r="IA64" i="22" s="1"/>
  <c r="HZ30" i="22"/>
  <c r="HZ64" i="22" s="1"/>
  <c r="HY30" i="22"/>
  <c r="HY64" i="22" s="1"/>
  <c r="HX30" i="22"/>
  <c r="HX64" i="22" s="1"/>
  <c r="HW30" i="22"/>
  <c r="HW64" i="22" s="1"/>
  <c r="HV30" i="22"/>
  <c r="HV64" i="22" s="1"/>
  <c r="HU30" i="22"/>
  <c r="HU64" i="22" s="1"/>
  <c r="HT30" i="22"/>
  <c r="HT64" i="22" s="1"/>
  <c r="HS30" i="22"/>
  <c r="HS64" i="22" s="1"/>
  <c r="HR30" i="22"/>
  <c r="HR64" i="22" s="1"/>
  <c r="HQ30" i="22"/>
  <c r="HQ64" i="22" s="1"/>
  <c r="HP30" i="22"/>
  <c r="HP64" i="22" s="1"/>
  <c r="HO30" i="22"/>
  <c r="HO64" i="22" s="1"/>
  <c r="HN30" i="22"/>
  <c r="HN64" i="22" s="1"/>
  <c r="HM30" i="22"/>
  <c r="HM64" i="22" s="1"/>
  <c r="HL30" i="22"/>
  <c r="HL64" i="22" s="1"/>
  <c r="HK30" i="22"/>
  <c r="HK64" i="22" s="1"/>
  <c r="HJ30" i="22"/>
  <c r="HJ64" i="22" s="1"/>
  <c r="HI30" i="22"/>
  <c r="HI64" i="22" s="1"/>
  <c r="HH30" i="22"/>
  <c r="HH64" i="22" s="1"/>
  <c r="HG30" i="22"/>
  <c r="HG64" i="22" s="1"/>
  <c r="HF30" i="22"/>
  <c r="HF64" i="22" s="1"/>
  <c r="HE30" i="22"/>
  <c r="HE64" i="22" s="1"/>
  <c r="HD30" i="22"/>
  <c r="HD64" i="22" s="1"/>
  <c r="HC30" i="22"/>
  <c r="HC64" i="22" s="1"/>
  <c r="HB30" i="22"/>
  <c r="HB64" i="22" s="1"/>
  <c r="HA30" i="22"/>
  <c r="HA64" i="22" s="1"/>
  <c r="GZ30" i="22"/>
  <c r="GZ64" i="22" s="1"/>
  <c r="GY30" i="22"/>
  <c r="GY64" i="22" s="1"/>
  <c r="GX30" i="22"/>
  <c r="GX64" i="22" s="1"/>
  <c r="GW30" i="22"/>
  <c r="GW64" i="22" s="1"/>
  <c r="GV30" i="22"/>
  <c r="GV64" i="22" s="1"/>
  <c r="GU30" i="22"/>
  <c r="GU64" i="22" s="1"/>
  <c r="GT30" i="22"/>
  <c r="GT64" i="22" s="1"/>
  <c r="GS30" i="22"/>
  <c r="GS64" i="22" s="1"/>
  <c r="GR30" i="22"/>
  <c r="GR64" i="22" s="1"/>
  <c r="GQ30" i="22"/>
  <c r="GQ64" i="22" s="1"/>
  <c r="GP30" i="22"/>
  <c r="GP64" i="22" s="1"/>
  <c r="GO30" i="22"/>
  <c r="GO64" i="22" s="1"/>
  <c r="GN30" i="22"/>
  <c r="GN64" i="22" s="1"/>
  <c r="GM30" i="22"/>
  <c r="GM64" i="22" s="1"/>
  <c r="GL30" i="22"/>
  <c r="GL64" i="22" s="1"/>
  <c r="GK30" i="22"/>
  <c r="GK64" i="22" s="1"/>
  <c r="GJ30" i="22"/>
  <c r="GJ64" i="22" s="1"/>
  <c r="GI30" i="22"/>
  <c r="GI64" i="22" s="1"/>
  <c r="GH30" i="22"/>
  <c r="GH64" i="22" s="1"/>
  <c r="GG30" i="22"/>
  <c r="GG64" i="22" s="1"/>
  <c r="GF30" i="22"/>
  <c r="GF64" i="22" s="1"/>
  <c r="GE30" i="22"/>
  <c r="GE64" i="22" s="1"/>
  <c r="GD30" i="22"/>
  <c r="GD64" i="22" s="1"/>
  <c r="GC30" i="22"/>
  <c r="GC64" i="22" s="1"/>
  <c r="GB30" i="22"/>
  <c r="GB64" i="22" s="1"/>
  <c r="GA30" i="22"/>
  <c r="GA64" i="22" s="1"/>
  <c r="FZ30" i="22"/>
  <c r="FZ64" i="22" s="1"/>
  <c r="FY30" i="22"/>
  <c r="FY64" i="22" s="1"/>
  <c r="FX30" i="22"/>
  <c r="FX64" i="22" s="1"/>
  <c r="FW30" i="22"/>
  <c r="FW64" i="22" s="1"/>
  <c r="FV30" i="22"/>
  <c r="FV64" i="22" s="1"/>
  <c r="FU30" i="22"/>
  <c r="FU64" i="22" s="1"/>
  <c r="FT30" i="22"/>
  <c r="FT64" i="22" s="1"/>
  <c r="FS30" i="22"/>
  <c r="FS64" i="22" s="1"/>
  <c r="FR30" i="22"/>
  <c r="FR64" i="22" s="1"/>
  <c r="FQ30" i="22"/>
  <c r="FQ64" i="22" s="1"/>
  <c r="FP30" i="22"/>
  <c r="FP64" i="22" s="1"/>
  <c r="FO30" i="22"/>
  <c r="FO64" i="22" s="1"/>
  <c r="FN30" i="22"/>
  <c r="FN64" i="22" s="1"/>
  <c r="FM30" i="22"/>
  <c r="FM64" i="22" s="1"/>
  <c r="FL30" i="22"/>
  <c r="FL64" i="22" s="1"/>
  <c r="FK30" i="22"/>
  <c r="FK64" i="22" s="1"/>
  <c r="FJ30" i="22"/>
  <c r="FJ64" i="22" s="1"/>
  <c r="FI30" i="22"/>
  <c r="FI64" i="22" s="1"/>
  <c r="FH30" i="22"/>
  <c r="FH64" i="22" s="1"/>
  <c r="FG30" i="22"/>
  <c r="FG64" i="22" s="1"/>
  <c r="FF30" i="22"/>
  <c r="FF64" i="22" s="1"/>
  <c r="FE30" i="22"/>
  <c r="FE64" i="22" s="1"/>
  <c r="FD30" i="22"/>
  <c r="FD64" i="22" s="1"/>
  <c r="FC30" i="22"/>
  <c r="FC64" i="22" s="1"/>
  <c r="FB30" i="22"/>
  <c r="FB64" i="22" s="1"/>
  <c r="FA30" i="22"/>
  <c r="FA64" i="22" s="1"/>
  <c r="EZ30" i="22"/>
  <c r="EZ64" i="22" s="1"/>
  <c r="EY30" i="22"/>
  <c r="EY64" i="22" s="1"/>
  <c r="EX30" i="22"/>
  <c r="EX64" i="22" s="1"/>
  <c r="EW30" i="22"/>
  <c r="EW64" i="22" s="1"/>
  <c r="EV30" i="22"/>
  <c r="EV64" i="22" s="1"/>
  <c r="EU30" i="22"/>
  <c r="EU64" i="22" s="1"/>
  <c r="ET30" i="22"/>
  <c r="ET64" i="22" s="1"/>
  <c r="ES30" i="22"/>
  <c r="ES64" i="22" s="1"/>
  <c r="ER30" i="22"/>
  <c r="ER64" i="22" s="1"/>
  <c r="EQ30" i="22"/>
  <c r="EQ64" i="22" s="1"/>
  <c r="EP30" i="22"/>
  <c r="EP64" i="22" s="1"/>
  <c r="EO30" i="22"/>
  <c r="EO64" i="22" s="1"/>
  <c r="EN30" i="22"/>
  <c r="EN64" i="22" s="1"/>
  <c r="EM30" i="22"/>
  <c r="EM64" i="22" s="1"/>
  <c r="EL30" i="22"/>
  <c r="EL64" i="22" s="1"/>
  <c r="EK30" i="22"/>
  <c r="EK64" i="22" s="1"/>
  <c r="EJ30" i="22"/>
  <c r="EJ64" i="22" s="1"/>
  <c r="EI30" i="22"/>
  <c r="EI64" i="22" s="1"/>
  <c r="EH30" i="22"/>
  <c r="EH64" i="22" s="1"/>
  <c r="EG30" i="22"/>
  <c r="EG64" i="22" s="1"/>
  <c r="EF30" i="22"/>
  <c r="EF64" i="22" s="1"/>
  <c r="EE30" i="22"/>
  <c r="EE64" i="22" s="1"/>
  <c r="ED30" i="22"/>
  <c r="ED64" i="22" s="1"/>
  <c r="EC30" i="22"/>
  <c r="EC64" i="22" s="1"/>
  <c r="EB30" i="22"/>
  <c r="EB64" i="22" s="1"/>
  <c r="EA30" i="22"/>
  <c r="EA64" i="22" s="1"/>
  <c r="DZ30" i="22"/>
  <c r="DZ64" i="22" s="1"/>
  <c r="DY30" i="22"/>
  <c r="DY64" i="22" s="1"/>
  <c r="DX30" i="22"/>
  <c r="DX64" i="22" s="1"/>
  <c r="DW30" i="22"/>
  <c r="DW64" i="22" s="1"/>
  <c r="DV30" i="22"/>
  <c r="DV64" i="22" s="1"/>
  <c r="DU30" i="22"/>
  <c r="DU64" i="22" s="1"/>
  <c r="DT30" i="22"/>
  <c r="DT64" i="22" s="1"/>
  <c r="DS30" i="22"/>
  <c r="DS64" i="22" s="1"/>
  <c r="DR30" i="22"/>
  <c r="DR64" i="22" s="1"/>
  <c r="DQ30" i="22"/>
  <c r="DQ64" i="22" s="1"/>
  <c r="DP30" i="22"/>
  <c r="DP64" i="22" s="1"/>
  <c r="DO30" i="22"/>
  <c r="DO64" i="22" s="1"/>
  <c r="DN30" i="22"/>
  <c r="DN64" i="22" s="1"/>
  <c r="DM30" i="22"/>
  <c r="DM64" i="22" s="1"/>
  <c r="DL30" i="22"/>
  <c r="DL64" i="22" s="1"/>
  <c r="DK30" i="22"/>
  <c r="DK64" i="22" s="1"/>
  <c r="DJ30" i="22"/>
  <c r="DJ64" i="22" s="1"/>
  <c r="DI30" i="22"/>
  <c r="DI64" i="22" s="1"/>
  <c r="DH30" i="22"/>
  <c r="DH64" i="22" s="1"/>
  <c r="DG30" i="22"/>
  <c r="DG64" i="22" s="1"/>
  <c r="DF30" i="22"/>
  <c r="DF64" i="22" s="1"/>
  <c r="DE30" i="22"/>
  <c r="DE64" i="22" s="1"/>
  <c r="DD30" i="22"/>
  <c r="DD64" i="22" s="1"/>
  <c r="DC30" i="22"/>
  <c r="DC64" i="22" s="1"/>
  <c r="DB30" i="22"/>
  <c r="DB64" i="22" s="1"/>
  <c r="DA30" i="22"/>
  <c r="DA64" i="22" s="1"/>
  <c r="CZ30" i="22"/>
  <c r="CZ64" i="22" s="1"/>
  <c r="CY30" i="22"/>
  <c r="CY64" i="22" s="1"/>
  <c r="CX30" i="22"/>
  <c r="CX64" i="22" s="1"/>
  <c r="CW30" i="22"/>
  <c r="CW64" i="22" s="1"/>
  <c r="CV30" i="22"/>
  <c r="CV64" i="22" s="1"/>
  <c r="CU30" i="22"/>
  <c r="CU64" i="22" s="1"/>
  <c r="CT30" i="22"/>
  <c r="CT64" i="22" s="1"/>
  <c r="CS30" i="22"/>
  <c r="CS64" i="22" s="1"/>
  <c r="CR30" i="22"/>
  <c r="CR64" i="22" s="1"/>
  <c r="CQ30" i="22"/>
  <c r="CQ64" i="22" s="1"/>
  <c r="CP30" i="22"/>
  <c r="CP64" i="22" s="1"/>
  <c r="CO30" i="22"/>
  <c r="CO64" i="22" s="1"/>
  <c r="CN30" i="22"/>
  <c r="CN64" i="22" s="1"/>
  <c r="CM30" i="22"/>
  <c r="CM64" i="22" s="1"/>
  <c r="CL30" i="22"/>
  <c r="CL64" i="22" s="1"/>
  <c r="CK30" i="22"/>
  <c r="CK64" i="22" s="1"/>
  <c r="CJ30" i="22"/>
  <c r="CJ64" i="22" s="1"/>
  <c r="CI30" i="22"/>
  <c r="CI64" i="22" s="1"/>
  <c r="CH30" i="22"/>
  <c r="CH64" i="22" s="1"/>
  <c r="CG30" i="22"/>
  <c r="CG64" i="22" s="1"/>
  <c r="CF30" i="22"/>
  <c r="CF64" i="22" s="1"/>
  <c r="CE30" i="22"/>
  <c r="CE64" i="22" s="1"/>
  <c r="CD30" i="22"/>
  <c r="CD64" i="22" s="1"/>
  <c r="CC30" i="22"/>
  <c r="CC64" i="22" s="1"/>
  <c r="CB30" i="22"/>
  <c r="CB64" i="22" s="1"/>
  <c r="CA30" i="22"/>
  <c r="CA64" i="22" s="1"/>
  <c r="BZ30" i="22"/>
  <c r="BZ64" i="22" s="1"/>
  <c r="BY30" i="22"/>
  <c r="BY64" i="22" s="1"/>
  <c r="BX30" i="22"/>
  <c r="BX64" i="22" s="1"/>
  <c r="BW30" i="22"/>
  <c r="BW64" i="22" s="1"/>
  <c r="BV30" i="22"/>
  <c r="BV64" i="22" s="1"/>
  <c r="BU30" i="22"/>
  <c r="BU64" i="22" s="1"/>
  <c r="BT30" i="22"/>
  <c r="BT64" i="22" s="1"/>
  <c r="BS30" i="22"/>
  <c r="BS64" i="22" s="1"/>
  <c r="BR30" i="22"/>
  <c r="BR64" i="22" s="1"/>
  <c r="BQ30" i="22"/>
  <c r="BQ64" i="22" s="1"/>
  <c r="BP30" i="22"/>
  <c r="BP64" i="22" s="1"/>
  <c r="BO30" i="22"/>
  <c r="BO64" i="22" s="1"/>
  <c r="BN30" i="22"/>
  <c r="BN64" i="22" s="1"/>
  <c r="BM30" i="22"/>
  <c r="BM64" i="22" s="1"/>
  <c r="BL30" i="22"/>
  <c r="BL64" i="22" s="1"/>
  <c r="BK30" i="22"/>
  <c r="BK64" i="22" s="1"/>
  <c r="BJ30" i="22"/>
  <c r="BJ64" i="22" s="1"/>
  <c r="BI30" i="22"/>
  <c r="BI64" i="22" s="1"/>
  <c r="BH30" i="22"/>
  <c r="BH64" i="22" s="1"/>
  <c r="BG30" i="22"/>
  <c r="BG64" i="22" s="1"/>
  <c r="BF30" i="22"/>
  <c r="BF64" i="22" s="1"/>
  <c r="BE30" i="22"/>
  <c r="BE64" i="22" s="1"/>
  <c r="BD30" i="22"/>
  <c r="BD64" i="22" s="1"/>
  <c r="BC30" i="22"/>
  <c r="BC64" i="22" s="1"/>
  <c r="BB30" i="22"/>
  <c r="BB64" i="22" s="1"/>
  <c r="BA30" i="22"/>
  <c r="BA64" i="22" s="1"/>
  <c r="AZ30" i="22"/>
  <c r="AZ64" i="22" s="1"/>
  <c r="AY30" i="22"/>
  <c r="AY64" i="22" s="1"/>
  <c r="AX30" i="22"/>
  <c r="AX64" i="22" s="1"/>
  <c r="AW30" i="22"/>
  <c r="AW64" i="22" s="1"/>
  <c r="AV30" i="22"/>
  <c r="AV64" i="22" s="1"/>
  <c r="AU30" i="22"/>
  <c r="AU64" i="22" s="1"/>
  <c r="AT30" i="22"/>
  <c r="AT64" i="22" s="1"/>
  <c r="AS30" i="22"/>
  <c r="AS64" i="22" s="1"/>
  <c r="AR30" i="22"/>
  <c r="AR64" i="22" s="1"/>
  <c r="AQ30" i="22"/>
  <c r="AQ64" i="22" s="1"/>
  <c r="AP30" i="22"/>
  <c r="AP64" i="22" s="1"/>
  <c r="AO30" i="22"/>
  <c r="AO64" i="22" s="1"/>
  <c r="AN30" i="22"/>
  <c r="AN64" i="22" s="1"/>
  <c r="AM30" i="22"/>
  <c r="AM64" i="22" s="1"/>
  <c r="AL30" i="22"/>
  <c r="AL64" i="22" s="1"/>
  <c r="AK30" i="22"/>
  <c r="AK64" i="22" s="1"/>
  <c r="AJ30" i="22"/>
  <c r="AJ64" i="22" s="1"/>
  <c r="AI30" i="22"/>
  <c r="AI64" i="22" s="1"/>
  <c r="AH30" i="22"/>
  <c r="AH64" i="22" s="1"/>
  <c r="AG30" i="22"/>
  <c r="AG64" i="22" s="1"/>
  <c r="AF30" i="22"/>
  <c r="AF64" i="22" s="1"/>
  <c r="AE30" i="22"/>
  <c r="AE64" i="22" s="1"/>
  <c r="AD30" i="22"/>
  <c r="AD64" i="22" s="1"/>
  <c r="AC30" i="22"/>
  <c r="AC64" i="22" s="1"/>
  <c r="AB30" i="22"/>
  <c r="AB64" i="22" s="1"/>
  <c r="AA30" i="22"/>
  <c r="AA64" i="22" s="1"/>
  <c r="Z30" i="22"/>
  <c r="Z64" i="22" s="1"/>
  <c r="Y30" i="22"/>
  <c r="Y64" i="22" s="1"/>
  <c r="X30" i="22"/>
  <c r="X64" i="22" s="1"/>
  <c r="W30" i="22"/>
  <c r="W64" i="22" s="1"/>
  <c r="V30" i="22"/>
  <c r="V64" i="22" s="1"/>
  <c r="U30" i="22"/>
  <c r="U64" i="22" s="1"/>
  <c r="T30" i="22"/>
  <c r="T64" i="22" s="1"/>
  <c r="S30" i="22"/>
  <c r="S64" i="22" s="1"/>
  <c r="R30" i="22"/>
  <c r="R64" i="22" s="1"/>
  <c r="Q30" i="22"/>
  <c r="Q64" i="22" s="1"/>
  <c r="P30" i="22"/>
  <c r="P64" i="22" s="1"/>
  <c r="O30" i="22"/>
  <c r="O64" i="22" s="1"/>
  <c r="N30" i="22"/>
  <c r="N64" i="22" s="1"/>
  <c r="M30" i="22"/>
  <c r="M64" i="22" s="1"/>
  <c r="L30" i="22"/>
  <c r="L64" i="22" s="1"/>
  <c r="K30" i="22"/>
  <c r="K64" i="22" s="1"/>
  <c r="J30" i="22"/>
  <c r="J64" i="22" s="1"/>
  <c r="I30" i="22"/>
  <c r="I64" i="22" s="1"/>
  <c r="H30" i="22"/>
  <c r="H64" i="22" s="1"/>
  <c r="G30" i="22"/>
  <c r="G64" i="22" s="1"/>
  <c r="F30" i="22"/>
  <c r="F64" i="22" s="1"/>
  <c r="E30" i="22"/>
  <c r="E64" i="22" s="1"/>
  <c r="D30" i="22"/>
  <c r="D64" i="22" s="1"/>
  <c r="C30" i="22"/>
  <c r="C64" i="22" s="1"/>
  <c r="B30" i="22"/>
  <c r="B64" i="22" s="1"/>
  <c r="LM29" i="22"/>
  <c r="LM63" i="22" s="1"/>
  <c r="LL29" i="22"/>
  <c r="LL63" i="22" s="1"/>
  <c r="LK29" i="22"/>
  <c r="LK63" i="22" s="1"/>
  <c r="LJ29" i="22"/>
  <c r="LJ63" i="22" s="1"/>
  <c r="LI29" i="22"/>
  <c r="LI63" i="22" s="1"/>
  <c r="LH29" i="22"/>
  <c r="LH63" i="22" s="1"/>
  <c r="LG29" i="22"/>
  <c r="LG63" i="22" s="1"/>
  <c r="LF29" i="22"/>
  <c r="LF63" i="22" s="1"/>
  <c r="LE29" i="22"/>
  <c r="LE63" i="22" s="1"/>
  <c r="LD29" i="22"/>
  <c r="LD63" i="22" s="1"/>
  <c r="LC29" i="22"/>
  <c r="LC63" i="22" s="1"/>
  <c r="LB29" i="22"/>
  <c r="LB63" i="22" s="1"/>
  <c r="LA29" i="22"/>
  <c r="LA63" i="22" s="1"/>
  <c r="KZ29" i="22"/>
  <c r="KZ63" i="22" s="1"/>
  <c r="KY29" i="22"/>
  <c r="KY63" i="22" s="1"/>
  <c r="KX29" i="22"/>
  <c r="KX63" i="22" s="1"/>
  <c r="KW29" i="22"/>
  <c r="KW63" i="22" s="1"/>
  <c r="KV29" i="22"/>
  <c r="KV63" i="22" s="1"/>
  <c r="KU29" i="22"/>
  <c r="KU63" i="22" s="1"/>
  <c r="KT29" i="22"/>
  <c r="KT63" i="22" s="1"/>
  <c r="KS29" i="22"/>
  <c r="KS63" i="22" s="1"/>
  <c r="KR29" i="22"/>
  <c r="KR63" i="22" s="1"/>
  <c r="KQ29" i="22"/>
  <c r="KQ63" i="22" s="1"/>
  <c r="KP29" i="22"/>
  <c r="KP63" i="22" s="1"/>
  <c r="KO29" i="22"/>
  <c r="KO63" i="22" s="1"/>
  <c r="KN29" i="22"/>
  <c r="KN63" i="22" s="1"/>
  <c r="KM29" i="22"/>
  <c r="KM63" i="22" s="1"/>
  <c r="KL29" i="22"/>
  <c r="KL63" i="22" s="1"/>
  <c r="KK29" i="22"/>
  <c r="KK63" i="22" s="1"/>
  <c r="KJ29" i="22"/>
  <c r="KJ63" i="22" s="1"/>
  <c r="KI29" i="22"/>
  <c r="KI63" i="22" s="1"/>
  <c r="KH29" i="22"/>
  <c r="KH63" i="22" s="1"/>
  <c r="KG29" i="22"/>
  <c r="KG63" i="22" s="1"/>
  <c r="KF29" i="22"/>
  <c r="KF63" i="22" s="1"/>
  <c r="KE29" i="22"/>
  <c r="KE63" i="22" s="1"/>
  <c r="KD29" i="22"/>
  <c r="KD63" i="22" s="1"/>
  <c r="KC29" i="22"/>
  <c r="KC63" i="22" s="1"/>
  <c r="KB29" i="22"/>
  <c r="KB63" i="22" s="1"/>
  <c r="KA29" i="22"/>
  <c r="KA63" i="22" s="1"/>
  <c r="JZ29" i="22"/>
  <c r="JZ63" i="22" s="1"/>
  <c r="JY29" i="22"/>
  <c r="JY63" i="22" s="1"/>
  <c r="JX29" i="22"/>
  <c r="JX63" i="22" s="1"/>
  <c r="JW29" i="22"/>
  <c r="JW63" i="22" s="1"/>
  <c r="JV29" i="22"/>
  <c r="JV63" i="22" s="1"/>
  <c r="JU29" i="22"/>
  <c r="JU63" i="22" s="1"/>
  <c r="JT29" i="22"/>
  <c r="JT63" i="22" s="1"/>
  <c r="JS29" i="22"/>
  <c r="JS63" i="22" s="1"/>
  <c r="JR29" i="22"/>
  <c r="JR63" i="22" s="1"/>
  <c r="JQ29" i="22"/>
  <c r="JQ63" i="22" s="1"/>
  <c r="JP29" i="22"/>
  <c r="JP63" i="22" s="1"/>
  <c r="JO29" i="22"/>
  <c r="JO63" i="22" s="1"/>
  <c r="JN29" i="22"/>
  <c r="JN63" i="22" s="1"/>
  <c r="JM29" i="22"/>
  <c r="JM63" i="22" s="1"/>
  <c r="JL29" i="22"/>
  <c r="JL63" i="22" s="1"/>
  <c r="JK29" i="22"/>
  <c r="JK63" i="22" s="1"/>
  <c r="JJ29" i="22"/>
  <c r="JJ63" i="22" s="1"/>
  <c r="JI29" i="22"/>
  <c r="JI63" i="22" s="1"/>
  <c r="JH29" i="22"/>
  <c r="JH63" i="22" s="1"/>
  <c r="JG29" i="22"/>
  <c r="JG63" i="22" s="1"/>
  <c r="JF29" i="22"/>
  <c r="JF63" i="22" s="1"/>
  <c r="JE29" i="22"/>
  <c r="JE63" i="22" s="1"/>
  <c r="JD29" i="22"/>
  <c r="JD63" i="22" s="1"/>
  <c r="JC29" i="22"/>
  <c r="JC63" i="22" s="1"/>
  <c r="JB29" i="22"/>
  <c r="JB63" i="22" s="1"/>
  <c r="JA29" i="22"/>
  <c r="JA63" i="22" s="1"/>
  <c r="IZ29" i="22"/>
  <c r="IZ63" i="22" s="1"/>
  <c r="IY29" i="22"/>
  <c r="IY63" i="22" s="1"/>
  <c r="IX29" i="22"/>
  <c r="IX63" i="22" s="1"/>
  <c r="IW29" i="22"/>
  <c r="IW63" i="22" s="1"/>
  <c r="IV29" i="22"/>
  <c r="IV63" i="22" s="1"/>
  <c r="IU29" i="22"/>
  <c r="IU63" i="22" s="1"/>
  <c r="IT29" i="22"/>
  <c r="IT63" i="22" s="1"/>
  <c r="IS29" i="22"/>
  <c r="IS63" i="22" s="1"/>
  <c r="IR29" i="22"/>
  <c r="IR63" i="22" s="1"/>
  <c r="IQ29" i="22"/>
  <c r="IQ63" i="22" s="1"/>
  <c r="IP29" i="22"/>
  <c r="IP63" i="22" s="1"/>
  <c r="IO29" i="22"/>
  <c r="IO63" i="22" s="1"/>
  <c r="IN29" i="22"/>
  <c r="IN63" i="22" s="1"/>
  <c r="IM29" i="22"/>
  <c r="IM63" i="22" s="1"/>
  <c r="IL29" i="22"/>
  <c r="IL63" i="22" s="1"/>
  <c r="IK29" i="22"/>
  <c r="IK63" i="22" s="1"/>
  <c r="IJ29" i="22"/>
  <c r="IJ63" i="22" s="1"/>
  <c r="II29" i="22"/>
  <c r="II63" i="22" s="1"/>
  <c r="IH29" i="22"/>
  <c r="IH63" i="22" s="1"/>
  <c r="IG29" i="22"/>
  <c r="IG63" i="22" s="1"/>
  <c r="IF29" i="22"/>
  <c r="IF63" i="22" s="1"/>
  <c r="IE29" i="22"/>
  <c r="IE63" i="22" s="1"/>
  <c r="ID29" i="22"/>
  <c r="ID63" i="22" s="1"/>
  <c r="IC29" i="22"/>
  <c r="IC63" i="22" s="1"/>
  <c r="IB29" i="22"/>
  <c r="IB63" i="22" s="1"/>
  <c r="IA29" i="22"/>
  <c r="IA63" i="22" s="1"/>
  <c r="HZ29" i="22"/>
  <c r="HZ63" i="22" s="1"/>
  <c r="HY29" i="22"/>
  <c r="HY63" i="22" s="1"/>
  <c r="HX29" i="22"/>
  <c r="HX63" i="22" s="1"/>
  <c r="HW29" i="22"/>
  <c r="HW63" i="22" s="1"/>
  <c r="HV29" i="22"/>
  <c r="HV63" i="22" s="1"/>
  <c r="HU29" i="22"/>
  <c r="HU63" i="22" s="1"/>
  <c r="HT29" i="22"/>
  <c r="HT63" i="22" s="1"/>
  <c r="HS29" i="22"/>
  <c r="HS63" i="22" s="1"/>
  <c r="HR29" i="22"/>
  <c r="HR63" i="22" s="1"/>
  <c r="HQ29" i="22"/>
  <c r="HQ63" i="22" s="1"/>
  <c r="HP29" i="22"/>
  <c r="HP63" i="22" s="1"/>
  <c r="HO29" i="22"/>
  <c r="HO63" i="22" s="1"/>
  <c r="HN29" i="22"/>
  <c r="HN63" i="22" s="1"/>
  <c r="HM29" i="22"/>
  <c r="HM63" i="22" s="1"/>
  <c r="HL29" i="22"/>
  <c r="HL63" i="22" s="1"/>
  <c r="HK29" i="22"/>
  <c r="HK63" i="22" s="1"/>
  <c r="HJ29" i="22"/>
  <c r="HJ63" i="22" s="1"/>
  <c r="HI29" i="22"/>
  <c r="HI63" i="22" s="1"/>
  <c r="HH29" i="22"/>
  <c r="HH63" i="22" s="1"/>
  <c r="HG29" i="22"/>
  <c r="HG63" i="22" s="1"/>
  <c r="HF29" i="22"/>
  <c r="HF63" i="22" s="1"/>
  <c r="HE29" i="22"/>
  <c r="HE63" i="22" s="1"/>
  <c r="HD29" i="22"/>
  <c r="HD63" i="22" s="1"/>
  <c r="HC29" i="22"/>
  <c r="HC63" i="22" s="1"/>
  <c r="HB29" i="22"/>
  <c r="HB63" i="22" s="1"/>
  <c r="HA29" i="22"/>
  <c r="HA63" i="22" s="1"/>
  <c r="GZ29" i="22"/>
  <c r="GZ63" i="22" s="1"/>
  <c r="GY29" i="22"/>
  <c r="GY63" i="22" s="1"/>
  <c r="GX29" i="22"/>
  <c r="GX63" i="22" s="1"/>
  <c r="GW29" i="22"/>
  <c r="GW63" i="22" s="1"/>
  <c r="GV29" i="22"/>
  <c r="GV63" i="22" s="1"/>
  <c r="GU29" i="22"/>
  <c r="GU63" i="22" s="1"/>
  <c r="GT29" i="22"/>
  <c r="GT63" i="22" s="1"/>
  <c r="GS29" i="22"/>
  <c r="GS63" i="22" s="1"/>
  <c r="GR29" i="22"/>
  <c r="GR63" i="22" s="1"/>
  <c r="GQ29" i="22"/>
  <c r="GQ63" i="22" s="1"/>
  <c r="GP29" i="22"/>
  <c r="GP63" i="22" s="1"/>
  <c r="GO29" i="22"/>
  <c r="GO63" i="22" s="1"/>
  <c r="GN29" i="22"/>
  <c r="GN63" i="22" s="1"/>
  <c r="GM29" i="22"/>
  <c r="GM63" i="22" s="1"/>
  <c r="GL29" i="22"/>
  <c r="GL63" i="22" s="1"/>
  <c r="GK29" i="22"/>
  <c r="GK63" i="22" s="1"/>
  <c r="GJ29" i="22"/>
  <c r="GJ63" i="22" s="1"/>
  <c r="GI29" i="22"/>
  <c r="GI63" i="22" s="1"/>
  <c r="GH29" i="22"/>
  <c r="GH63" i="22" s="1"/>
  <c r="GG29" i="22"/>
  <c r="GG63" i="22" s="1"/>
  <c r="GF29" i="22"/>
  <c r="GF63" i="22" s="1"/>
  <c r="GE29" i="22"/>
  <c r="GE63" i="22" s="1"/>
  <c r="GD29" i="22"/>
  <c r="GD63" i="22" s="1"/>
  <c r="GC29" i="22"/>
  <c r="GC63" i="22" s="1"/>
  <c r="GB29" i="22"/>
  <c r="GB63" i="22" s="1"/>
  <c r="GA29" i="22"/>
  <c r="GA63" i="22" s="1"/>
  <c r="FZ29" i="22"/>
  <c r="FZ63" i="22" s="1"/>
  <c r="FY29" i="22"/>
  <c r="FY63" i="22" s="1"/>
  <c r="FX29" i="22"/>
  <c r="FX63" i="22" s="1"/>
  <c r="FW29" i="22"/>
  <c r="FW63" i="22" s="1"/>
  <c r="FV29" i="22"/>
  <c r="FV63" i="22" s="1"/>
  <c r="FU29" i="22"/>
  <c r="FU63" i="22" s="1"/>
  <c r="FT29" i="22"/>
  <c r="FT63" i="22" s="1"/>
  <c r="FS29" i="22"/>
  <c r="FS63" i="22" s="1"/>
  <c r="FR29" i="22"/>
  <c r="FR63" i="22" s="1"/>
  <c r="FQ29" i="22"/>
  <c r="FQ63" i="22" s="1"/>
  <c r="FP29" i="22"/>
  <c r="FP63" i="22" s="1"/>
  <c r="FO29" i="22"/>
  <c r="FO63" i="22" s="1"/>
  <c r="FN29" i="22"/>
  <c r="FN63" i="22" s="1"/>
  <c r="FM29" i="22"/>
  <c r="FM63" i="22" s="1"/>
  <c r="FL29" i="22"/>
  <c r="FL63" i="22" s="1"/>
  <c r="FK29" i="22"/>
  <c r="FK63" i="22" s="1"/>
  <c r="FJ29" i="22"/>
  <c r="FJ63" i="22" s="1"/>
  <c r="FI29" i="22"/>
  <c r="FI63" i="22" s="1"/>
  <c r="FH29" i="22"/>
  <c r="FH63" i="22" s="1"/>
  <c r="FG29" i="22"/>
  <c r="FG63" i="22" s="1"/>
  <c r="FF29" i="22"/>
  <c r="FF63" i="22" s="1"/>
  <c r="FE29" i="22"/>
  <c r="FE63" i="22" s="1"/>
  <c r="FD29" i="22"/>
  <c r="FD63" i="22" s="1"/>
  <c r="FC29" i="22"/>
  <c r="FC63" i="22" s="1"/>
  <c r="FB29" i="22"/>
  <c r="FB63" i="22" s="1"/>
  <c r="FA29" i="22"/>
  <c r="FA63" i="22" s="1"/>
  <c r="EZ29" i="22"/>
  <c r="EZ63" i="22" s="1"/>
  <c r="EY29" i="22"/>
  <c r="EY63" i="22" s="1"/>
  <c r="EX29" i="22"/>
  <c r="EX63" i="22" s="1"/>
  <c r="EW29" i="22"/>
  <c r="EW63" i="22" s="1"/>
  <c r="EV29" i="22"/>
  <c r="EV63" i="22" s="1"/>
  <c r="EU29" i="22"/>
  <c r="EU63" i="22" s="1"/>
  <c r="ET29" i="22"/>
  <c r="ET63" i="22" s="1"/>
  <c r="ES29" i="22"/>
  <c r="ES63" i="22" s="1"/>
  <c r="ER29" i="22"/>
  <c r="ER63" i="22" s="1"/>
  <c r="EQ29" i="22"/>
  <c r="EQ63" i="22" s="1"/>
  <c r="EP29" i="22"/>
  <c r="EP63" i="22" s="1"/>
  <c r="EO29" i="22"/>
  <c r="EO63" i="22" s="1"/>
  <c r="EN29" i="22"/>
  <c r="EN63" i="22" s="1"/>
  <c r="EM29" i="22"/>
  <c r="EM63" i="22" s="1"/>
  <c r="EL29" i="22"/>
  <c r="EL63" i="22" s="1"/>
  <c r="EK29" i="22"/>
  <c r="EK63" i="22" s="1"/>
  <c r="EJ29" i="22"/>
  <c r="EJ63" i="22" s="1"/>
  <c r="EI29" i="22"/>
  <c r="EI63" i="22" s="1"/>
  <c r="EH29" i="22"/>
  <c r="EH63" i="22" s="1"/>
  <c r="EG29" i="22"/>
  <c r="EG63" i="22" s="1"/>
  <c r="EF29" i="22"/>
  <c r="EF63" i="22" s="1"/>
  <c r="EE29" i="22"/>
  <c r="EE63" i="22" s="1"/>
  <c r="ED29" i="22"/>
  <c r="ED63" i="22" s="1"/>
  <c r="EC29" i="22"/>
  <c r="EC63" i="22" s="1"/>
  <c r="EB29" i="22"/>
  <c r="EB63" i="22" s="1"/>
  <c r="EA29" i="22"/>
  <c r="EA63" i="22" s="1"/>
  <c r="DZ29" i="22"/>
  <c r="DZ63" i="22" s="1"/>
  <c r="DY29" i="22"/>
  <c r="DY63" i="22" s="1"/>
  <c r="DX29" i="22"/>
  <c r="DX63" i="22" s="1"/>
  <c r="DW29" i="22"/>
  <c r="DW63" i="22" s="1"/>
  <c r="DV29" i="22"/>
  <c r="DV63" i="22" s="1"/>
  <c r="DU29" i="22"/>
  <c r="DU63" i="22" s="1"/>
  <c r="DT29" i="22"/>
  <c r="DT63" i="22" s="1"/>
  <c r="DS29" i="22"/>
  <c r="DS63" i="22" s="1"/>
  <c r="DR29" i="22"/>
  <c r="DR63" i="22" s="1"/>
  <c r="DQ29" i="22"/>
  <c r="DQ63" i="22" s="1"/>
  <c r="DP29" i="22"/>
  <c r="DP63" i="22" s="1"/>
  <c r="DO29" i="22"/>
  <c r="DO63" i="22" s="1"/>
  <c r="DN29" i="22"/>
  <c r="DN63" i="22" s="1"/>
  <c r="DM29" i="22"/>
  <c r="DM63" i="22" s="1"/>
  <c r="DL29" i="22"/>
  <c r="DL63" i="22" s="1"/>
  <c r="DK29" i="22"/>
  <c r="DK63" i="22" s="1"/>
  <c r="DJ29" i="22"/>
  <c r="DJ63" i="22" s="1"/>
  <c r="DI29" i="22"/>
  <c r="DI63" i="22" s="1"/>
  <c r="DH29" i="22"/>
  <c r="DH63" i="22" s="1"/>
  <c r="DG29" i="22"/>
  <c r="DG63" i="22" s="1"/>
  <c r="DF29" i="22"/>
  <c r="DF63" i="22" s="1"/>
  <c r="DE29" i="22"/>
  <c r="DE63" i="22" s="1"/>
  <c r="DD29" i="22"/>
  <c r="DD63" i="22" s="1"/>
  <c r="DC29" i="22"/>
  <c r="DC63" i="22" s="1"/>
  <c r="DB29" i="22"/>
  <c r="DB63" i="22" s="1"/>
  <c r="DA29" i="22"/>
  <c r="DA63" i="22" s="1"/>
  <c r="CZ29" i="22"/>
  <c r="CZ63" i="22" s="1"/>
  <c r="CY29" i="22"/>
  <c r="CY63" i="22" s="1"/>
  <c r="CX29" i="22"/>
  <c r="CX63" i="22" s="1"/>
  <c r="CW29" i="22"/>
  <c r="CW63" i="22" s="1"/>
  <c r="CV29" i="22"/>
  <c r="CV63" i="22" s="1"/>
  <c r="CU29" i="22"/>
  <c r="CU63" i="22" s="1"/>
  <c r="CT29" i="22"/>
  <c r="CT63" i="22" s="1"/>
  <c r="CS29" i="22"/>
  <c r="CS63" i="22" s="1"/>
  <c r="CR29" i="22"/>
  <c r="CR63" i="22" s="1"/>
  <c r="CQ29" i="22"/>
  <c r="CQ63" i="22" s="1"/>
  <c r="CP29" i="22"/>
  <c r="CP63" i="22" s="1"/>
  <c r="CO29" i="22"/>
  <c r="CO63" i="22" s="1"/>
  <c r="CN29" i="22"/>
  <c r="CN63" i="22" s="1"/>
  <c r="CM29" i="22"/>
  <c r="CM63" i="22" s="1"/>
  <c r="CL29" i="22"/>
  <c r="CL63" i="22" s="1"/>
  <c r="CK29" i="22"/>
  <c r="CK63" i="22" s="1"/>
  <c r="CJ29" i="22"/>
  <c r="CJ63" i="22" s="1"/>
  <c r="CI29" i="22"/>
  <c r="CI63" i="22" s="1"/>
  <c r="CH29" i="22"/>
  <c r="CH63" i="22" s="1"/>
  <c r="CG29" i="22"/>
  <c r="CG63" i="22" s="1"/>
  <c r="CF29" i="22"/>
  <c r="CF63" i="22" s="1"/>
  <c r="CE29" i="22"/>
  <c r="CE63" i="22" s="1"/>
  <c r="CD29" i="22"/>
  <c r="CD63" i="22" s="1"/>
  <c r="CC29" i="22"/>
  <c r="CC63" i="22" s="1"/>
  <c r="CB29" i="22"/>
  <c r="CB63" i="22" s="1"/>
  <c r="CA29" i="22"/>
  <c r="CA63" i="22" s="1"/>
  <c r="BZ29" i="22"/>
  <c r="BZ63" i="22" s="1"/>
  <c r="BY29" i="22"/>
  <c r="BY63" i="22" s="1"/>
  <c r="BX29" i="22"/>
  <c r="BX63" i="22" s="1"/>
  <c r="BW29" i="22"/>
  <c r="BW63" i="22" s="1"/>
  <c r="BV29" i="22"/>
  <c r="BV63" i="22" s="1"/>
  <c r="BU29" i="22"/>
  <c r="BU63" i="22" s="1"/>
  <c r="BT29" i="22"/>
  <c r="BT63" i="22" s="1"/>
  <c r="BS29" i="22"/>
  <c r="BS63" i="22" s="1"/>
  <c r="BR29" i="22"/>
  <c r="BR63" i="22" s="1"/>
  <c r="BQ29" i="22"/>
  <c r="BQ63" i="22" s="1"/>
  <c r="BP29" i="22"/>
  <c r="BP63" i="22" s="1"/>
  <c r="BO29" i="22"/>
  <c r="BO63" i="22" s="1"/>
  <c r="BN29" i="22"/>
  <c r="BN63" i="22" s="1"/>
  <c r="BM29" i="22"/>
  <c r="BM63" i="22" s="1"/>
  <c r="BL29" i="22"/>
  <c r="BL63" i="22" s="1"/>
  <c r="BK29" i="22"/>
  <c r="BK63" i="22" s="1"/>
  <c r="BJ29" i="22"/>
  <c r="BJ63" i="22" s="1"/>
  <c r="BI29" i="22"/>
  <c r="BI63" i="22" s="1"/>
  <c r="BH29" i="22"/>
  <c r="BH63" i="22" s="1"/>
  <c r="BG29" i="22"/>
  <c r="BG63" i="22" s="1"/>
  <c r="BF29" i="22"/>
  <c r="BF63" i="22" s="1"/>
  <c r="BE29" i="22"/>
  <c r="BE63" i="22" s="1"/>
  <c r="BD29" i="22"/>
  <c r="BD63" i="22" s="1"/>
  <c r="BC29" i="22"/>
  <c r="BC63" i="22" s="1"/>
  <c r="BB29" i="22"/>
  <c r="BB63" i="22" s="1"/>
  <c r="BA29" i="22"/>
  <c r="BA63" i="22" s="1"/>
  <c r="AZ29" i="22"/>
  <c r="AZ63" i="22" s="1"/>
  <c r="AY29" i="22"/>
  <c r="AY63" i="22" s="1"/>
  <c r="AX29" i="22"/>
  <c r="AX63" i="22" s="1"/>
  <c r="AW29" i="22"/>
  <c r="AW63" i="22" s="1"/>
  <c r="AV29" i="22"/>
  <c r="AV63" i="22" s="1"/>
  <c r="AU29" i="22"/>
  <c r="AU63" i="22" s="1"/>
  <c r="AT29" i="22"/>
  <c r="AT63" i="22" s="1"/>
  <c r="AS29" i="22"/>
  <c r="AS63" i="22" s="1"/>
  <c r="AR29" i="22"/>
  <c r="AR63" i="22" s="1"/>
  <c r="AQ29" i="22"/>
  <c r="AQ63" i="22" s="1"/>
  <c r="AP29" i="22"/>
  <c r="AP63" i="22" s="1"/>
  <c r="AO29" i="22"/>
  <c r="AO63" i="22" s="1"/>
  <c r="AN29" i="22"/>
  <c r="AN63" i="22" s="1"/>
  <c r="AM29" i="22"/>
  <c r="AM63" i="22" s="1"/>
  <c r="AL29" i="22"/>
  <c r="AL63" i="22" s="1"/>
  <c r="AK29" i="22"/>
  <c r="AK63" i="22" s="1"/>
  <c r="AJ29" i="22"/>
  <c r="AJ63" i="22" s="1"/>
  <c r="AI29" i="22"/>
  <c r="AI63" i="22" s="1"/>
  <c r="AH29" i="22"/>
  <c r="AH63" i="22" s="1"/>
  <c r="AG29" i="22"/>
  <c r="AG63" i="22" s="1"/>
  <c r="AF29" i="22"/>
  <c r="AF63" i="22" s="1"/>
  <c r="AE29" i="22"/>
  <c r="AE63" i="22" s="1"/>
  <c r="AD29" i="22"/>
  <c r="AD63" i="22" s="1"/>
  <c r="AC29" i="22"/>
  <c r="AC63" i="22" s="1"/>
  <c r="AB29" i="22"/>
  <c r="AB63" i="22" s="1"/>
  <c r="AA29" i="22"/>
  <c r="AA63" i="22" s="1"/>
  <c r="Z29" i="22"/>
  <c r="Z63" i="22" s="1"/>
  <c r="Y29" i="22"/>
  <c r="Y63" i="22" s="1"/>
  <c r="X29" i="22"/>
  <c r="X63" i="22" s="1"/>
  <c r="W29" i="22"/>
  <c r="W63" i="22" s="1"/>
  <c r="V29" i="22"/>
  <c r="V63" i="22" s="1"/>
  <c r="U29" i="22"/>
  <c r="U63" i="22" s="1"/>
  <c r="T29" i="22"/>
  <c r="T63" i="22" s="1"/>
  <c r="S29" i="22"/>
  <c r="S63" i="22" s="1"/>
  <c r="R29" i="22"/>
  <c r="R63" i="22" s="1"/>
  <c r="Q29" i="22"/>
  <c r="Q63" i="22" s="1"/>
  <c r="P29" i="22"/>
  <c r="P63" i="22" s="1"/>
  <c r="O29" i="22"/>
  <c r="O63" i="22" s="1"/>
  <c r="N29" i="22"/>
  <c r="N63" i="22" s="1"/>
  <c r="M29" i="22"/>
  <c r="M63" i="22" s="1"/>
  <c r="L29" i="22"/>
  <c r="L63" i="22" s="1"/>
  <c r="K29" i="22"/>
  <c r="K63" i="22" s="1"/>
  <c r="J29" i="22"/>
  <c r="J63" i="22" s="1"/>
  <c r="I29" i="22"/>
  <c r="I63" i="22" s="1"/>
  <c r="H29" i="22"/>
  <c r="H63" i="22" s="1"/>
  <c r="G29" i="22"/>
  <c r="G63" i="22" s="1"/>
  <c r="F29" i="22"/>
  <c r="F63" i="22" s="1"/>
  <c r="E29" i="22"/>
  <c r="E63" i="22" s="1"/>
  <c r="D29" i="22"/>
  <c r="D63" i="22" s="1"/>
  <c r="C29" i="22"/>
  <c r="C63" i="22" s="1"/>
  <c r="B29" i="22"/>
  <c r="B63" i="22" s="1"/>
  <c r="LL62" i="22"/>
  <c r="LK62" i="22"/>
  <c r="LJ62" i="22"/>
  <c r="LI62" i="22"/>
  <c r="LH62" i="22"/>
  <c r="LG62" i="22"/>
  <c r="LF62" i="22"/>
  <c r="LE62" i="22"/>
  <c r="LD62" i="22"/>
  <c r="LC62" i="22"/>
  <c r="LB62" i="22"/>
  <c r="KZ62" i="22"/>
  <c r="KY62" i="22"/>
  <c r="KX62" i="22"/>
  <c r="KW62" i="22"/>
  <c r="KV62" i="22"/>
  <c r="KU62" i="22"/>
  <c r="KT62" i="22"/>
  <c r="KS62" i="22"/>
  <c r="KR62" i="22"/>
  <c r="KQ62" i="22"/>
  <c r="KP62" i="22"/>
  <c r="KN62" i="22"/>
  <c r="KM62" i="22"/>
  <c r="KL62" i="22"/>
  <c r="KK62" i="22"/>
  <c r="KJ62" i="22"/>
  <c r="KI62" i="22"/>
  <c r="KH62" i="22"/>
  <c r="KG62" i="22"/>
  <c r="KF62" i="22"/>
  <c r="KE62" i="22"/>
  <c r="KD62" i="22"/>
  <c r="KB62" i="22"/>
  <c r="KA62" i="22"/>
  <c r="JZ62" i="22"/>
  <c r="JY62" i="22"/>
  <c r="JX62" i="22"/>
  <c r="JW62" i="22"/>
  <c r="JV62" i="22"/>
  <c r="JU62" i="22"/>
  <c r="JT62" i="22"/>
  <c r="JS62" i="22"/>
  <c r="JR62" i="22"/>
  <c r="JP62" i="22"/>
  <c r="JO62" i="22"/>
  <c r="JN62" i="22"/>
  <c r="JM62" i="22"/>
  <c r="JL62" i="22"/>
  <c r="JK62" i="22"/>
  <c r="JJ62" i="22"/>
  <c r="JI62" i="22"/>
  <c r="JH62" i="22"/>
  <c r="JG62" i="22"/>
  <c r="JF62" i="22"/>
  <c r="JD62" i="22"/>
  <c r="JC62" i="22"/>
  <c r="JB62" i="22"/>
  <c r="JA62" i="22"/>
  <c r="IZ62" i="22"/>
  <c r="IY62" i="22"/>
  <c r="IX62" i="22"/>
  <c r="IW62" i="22"/>
  <c r="IV62" i="22"/>
  <c r="IU62" i="22"/>
  <c r="IT62" i="22"/>
  <c r="IR62" i="22"/>
  <c r="IQ62" i="22"/>
  <c r="IP62" i="22"/>
  <c r="IO62" i="22"/>
  <c r="IN62" i="22"/>
  <c r="IM62" i="22"/>
  <c r="IL62" i="22"/>
  <c r="IK62" i="22"/>
  <c r="IJ62" i="22"/>
  <c r="II62" i="22"/>
  <c r="IH62" i="22"/>
  <c r="IF62" i="22"/>
  <c r="IE62" i="22"/>
  <c r="ID62" i="22"/>
  <c r="IC62" i="22"/>
  <c r="IB62" i="22"/>
  <c r="IA62" i="22"/>
  <c r="HZ62" i="22"/>
  <c r="HY62" i="22"/>
  <c r="HX62" i="22"/>
  <c r="HW62" i="22"/>
  <c r="HV62" i="22"/>
  <c r="HT62" i="22"/>
  <c r="HS62" i="22"/>
  <c r="HR62" i="22"/>
  <c r="HQ62" i="22"/>
  <c r="HP62" i="22"/>
  <c r="HO62" i="22"/>
  <c r="HN62" i="22"/>
  <c r="HM62" i="22"/>
  <c r="HL62" i="22"/>
  <c r="HK62" i="22"/>
  <c r="HJ62" i="22"/>
  <c r="HH62" i="22"/>
  <c r="HG62" i="22"/>
  <c r="HF62" i="22"/>
  <c r="HE62" i="22"/>
  <c r="HD62" i="22"/>
  <c r="HC62" i="22"/>
  <c r="HB62" i="22"/>
  <c r="HA62" i="22"/>
  <c r="GZ62" i="22"/>
  <c r="GY62" i="22"/>
  <c r="GX62" i="22"/>
  <c r="GV62" i="22"/>
  <c r="GU62" i="22"/>
  <c r="GT62" i="22"/>
  <c r="GS62" i="22"/>
  <c r="GR62" i="22"/>
  <c r="GQ62" i="22"/>
  <c r="GP62" i="22"/>
  <c r="GO62" i="22"/>
  <c r="GN62" i="22"/>
  <c r="GM62" i="22"/>
  <c r="GL62" i="22"/>
  <c r="GJ62" i="22"/>
  <c r="GI62" i="22"/>
  <c r="GH62" i="22"/>
  <c r="GG62" i="22"/>
  <c r="GF62" i="22"/>
  <c r="GE62" i="22"/>
  <c r="GD62" i="22"/>
  <c r="GC62" i="22"/>
  <c r="GB62" i="22"/>
  <c r="GA62" i="22"/>
  <c r="FZ62" i="22"/>
  <c r="FX62" i="22"/>
  <c r="FW62" i="22"/>
  <c r="FV62" i="22"/>
  <c r="FU62" i="22"/>
  <c r="FT62" i="22"/>
  <c r="FS62" i="22"/>
  <c r="FR62" i="22"/>
  <c r="FQ62" i="22"/>
  <c r="FP62" i="22"/>
  <c r="FO62" i="22"/>
  <c r="FN62" i="22"/>
  <c r="FL62" i="22"/>
  <c r="FK62" i="22"/>
  <c r="FJ62" i="22"/>
  <c r="FI62" i="22"/>
  <c r="FH62" i="22"/>
  <c r="FG62" i="22"/>
  <c r="FF62" i="22"/>
  <c r="FE62" i="22"/>
  <c r="FD62" i="22"/>
  <c r="FC62" i="22"/>
  <c r="FB62" i="22"/>
  <c r="EZ62" i="22"/>
  <c r="EY62" i="22"/>
  <c r="EX62" i="22"/>
  <c r="EW62" i="22"/>
  <c r="EV62" i="22"/>
  <c r="EU62" i="22"/>
  <c r="ET62" i="22"/>
  <c r="ES62" i="22"/>
  <c r="ER62" i="22"/>
  <c r="EQ62" i="22"/>
  <c r="EP62" i="22"/>
  <c r="EN62" i="22"/>
  <c r="EM62" i="22"/>
  <c r="EL62" i="22"/>
  <c r="EK62" i="22"/>
  <c r="EJ62" i="22"/>
  <c r="EI62" i="22"/>
  <c r="EH62" i="22"/>
  <c r="EG62" i="22"/>
  <c r="EF62" i="22"/>
  <c r="EE62" i="22"/>
  <c r="ED62" i="22"/>
  <c r="EB62" i="22"/>
  <c r="EA62" i="22"/>
  <c r="DZ62" i="22"/>
  <c r="DY62" i="22"/>
  <c r="DX62" i="22"/>
  <c r="DW62" i="22"/>
  <c r="DV62" i="22"/>
  <c r="DU62" i="22"/>
  <c r="DT62" i="22"/>
  <c r="DS62" i="22"/>
  <c r="DR62" i="22"/>
  <c r="DP62" i="22"/>
  <c r="DO62" i="22"/>
  <c r="DN62" i="22"/>
  <c r="DM62" i="22"/>
  <c r="DL62" i="22"/>
  <c r="DK62" i="22"/>
  <c r="DJ62" i="22"/>
  <c r="DI62" i="22"/>
  <c r="DH62" i="22"/>
  <c r="DG62" i="22"/>
  <c r="DF62" i="22"/>
  <c r="DD62" i="22"/>
  <c r="DC62" i="22"/>
  <c r="DB62" i="22"/>
  <c r="DA62" i="22"/>
  <c r="CZ62" i="22"/>
  <c r="CY62" i="22"/>
  <c r="CX62" i="22"/>
  <c r="CW62" i="22"/>
  <c r="CV62" i="22"/>
  <c r="CU62" i="22"/>
  <c r="CT62" i="22"/>
  <c r="CR62" i="22"/>
  <c r="CQ62" i="22"/>
  <c r="CP62" i="22"/>
  <c r="CO62" i="22"/>
  <c r="CN62" i="22"/>
  <c r="CM62" i="22"/>
  <c r="CL62" i="22"/>
  <c r="CK62" i="22"/>
  <c r="CJ62" i="22"/>
  <c r="CI62" i="22"/>
  <c r="CH62" i="22"/>
  <c r="CF62" i="22"/>
  <c r="CE62" i="22"/>
  <c r="CD62" i="22"/>
  <c r="CC62" i="22"/>
  <c r="CB62" i="22"/>
  <c r="CA62" i="22"/>
  <c r="BZ62" i="22"/>
  <c r="BY62" i="22"/>
  <c r="BX62" i="22"/>
  <c r="BW62" i="22"/>
  <c r="BV62" i="22"/>
  <c r="BT62" i="22"/>
  <c r="BS62" i="22"/>
  <c r="BR62" i="22"/>
  <c r="BQ62" i="22"/>
  <c r="BP62" i="22"/>
  <c r="BO62" i="22"/>
  <c r="BN62" i="22"/>
  <c r="BM62" i="22"/>
  <c r="BL62" i="22"/>
  <c r="BK62" i="22"/>
  <c r="BJ62" i="22"/>
  <c r="BH62" i="22"/>
  <c r="BG62" i="22"/>
  <c r="BF62" i="22"/>
  <c r="BE62" i="22"/>
  <c r="BD62" i="22"/>
  <c r="BC62" i="22"/>
  <c r="BB62" i="22"/>
  <c r="BA62" i="22"/>
  <c r="AZ62" i="22"/>
  <c r="AY62" i="22"/>
  <c r="AX62" i="22"/>
  <c r="AV62" i="22"/>
  <c r="AU62" i="22"/>
  <c r="AT62" i="22"/>
  <c r="AS62" i="22"/>
  <c r="AR62" i="22"/>
  <c r="AQ62" i="22"/>
  <c r="AP62" i="22"/>
  <c r="AO62" i="22"/>
  <c r="AN62" i="22"/>
  <c r="AM62" i="22"/>
  <c r="AL62" i="22"/>
  <c r="AJ62" i="22"/>
  <c r="AI62" i="22"/>
  <c r="AH62" i="22"/>
  <c r="AG62" i="22"/>
  <c r="AF62" i="22"/>
  <c r="AE62" i="22"/>
  <c r="AD62" i="22"/>
  <c r="AC62" i="22"/>
  <c r="AB62" i="22"/>
  <c r="AA62" i="22"/>
  <c r="Z62" i="22"/>
  <c r="X62" i="22"/>
  <c r="W62" i="22"/>
  <c r="V62" i="22"/>
  <c r="U62" i="22"/>
  <c r="T62" i="22"/>
  <c r="S62" i="22"/>
  <c r="R62" i="22"/>
  <c r="Q62" i="22"/>
  <c r="P62" i="22"/>
  <c r="O62" i="22"/>
  <c r="N62" i="22"/>
  <c r="L62" i="22"/>
  <c r="K62" i="22"/>
  <c r="J62" i="22"/>
  <c r="I62" i="22"/>
  <c r="H62" i="22"/>
  <c r="G62" i="22"/>
  <c r="F62" i="22"/>
  <c r="E62" i="22"/>
  <c r="D62" i="22"/>
  <c r="C62" i="22"/>
  <c r="B62" i="22"/>
  <c r="LM27" i="22"/>
  <c r="LM61" i="22" s="1"/>
  <c r="LL27" i="22"/>
  <c r="LL61" i="22" s="1"/>
  <c r="LK27" i="22"/>
  <c r="LK61" i="22" s="1"/>
  <c r="LJ27" i="22"/>
  <c r="LJ61" i="22" s="1"/>
  <c r="LI27" i="22"/>
  <c r="LI61" i="22" s="1"/>
  <c r="LH27" i="22"/>
  <c r="LH61" i="22" s="1"/>
  <c r="LG27" i="22"/>
  <c r="LG61" i="22" s="1"/>
  <c r="LF27" i="22"/>
  <c r="LF61" i="22" s="1"/>
  <c r="LE27" i="22"/>
  <c r="LE61" i="22" s="1"/>
  <c r="LD27" i="22"/>
  <c r="LD61" i="22" s="1"/>
  <c r="LC27" i="22"/>
  <c r="LC61" i="22" s="1"/>
  <c r="LB27" i="22"/>
  <c r="LB61" i="22" s="1"/>
  <c r="LA27" i="22"/>
  <c r="LA61" i="22" s="1"/>
  <c r="KZ27" i="22"/>
  <c r="KZ61" i="22" s="1"/>
  <c r="KY27" i="22"/>
  <c r="KY61" i="22" s="1"/>
  <c r="KX27" i="22"/>
  <c r="KX61" i="22" s="1"/>
  <c r="KW27" i="22"/>
  <c r="KW61" i="22" s="1"/>
  <c r="KV27" i="22"/>
  <c r="KV61" i="22" s="1"/>
  <c r="KU27" i="22"/>
  <c r="KU61" i="22" s="1"/>
  <c r="KT27" i="22"/>
  <c r="KT61" i="22" s="1"/>
  <c r="KS27" i="22"/>
  <c r="KS61" i="22" s="1"/>
  <c r="KR27" i="22"/>
  <c r="KR61" i="22" s="1"/>
  <c r="KQ27" i="22"/>
  <c r="KQ61" i="22" s="1"/>
  <c r="KP27" i="22"/>
  <c r="KP61" i="22" s="1"/>
  <c r="KO27" i="22"/>
  <c r="KO61" i="22" s="1"/>
  <c r="KN27" i="22"/>
  <c r="KN61" i="22" s="1"/>
  <c r="KM27" i="22"/>
  <c r="KM61" i="22" s="1"/>
  <c r="KL27" i="22"/>
  <c r="KL61" i="22" s="1"/>
  <c r="KK27" i="22"/>
  <c r="KK61" i="22" s="1"/>
  <c r="KJ27" i="22"/>
  <c r="KJ61" i="22" s="1"/>
  <c r="KI27" i="22"/>
  <c r="KI61" i="22" s="1"/>
  <c r="KH27" i="22"/>
  <c r="KH61" i="22" s="1"/>
  <c r="KG27" i="22"/>
  <c r="KG61" i="22" s="1"/>
  <c r="KF27" i="22"/>
  <c r="KF61" i="22" s="1"/>
  <c r="KE27" i="22"/>
  <c r="KE61" i="22" s="1"/>
  <c r="KD27" i="22"/>
  <c r="KD61" i="22" s="1"/>
  <c r="KC27" i="22"/>
  <c r="KC61" i="22" s="1"/>
  <c r="KB27" i="22"/>
  <c r="KB61" i="22" s="1"/>
  <c r="KA27" i="22"/>
  <c r="KA61" i="22" s="1"/>
  <c r="JZ27" i="22"/>
  <c r="JZ61" i="22" s="1"/>
  <c r="JY27" i="22"/>
  <c r="JY61" i="22" s="1"/>
  <c r="JX27" i="22"/>
  <c r="JX61" i="22" s="1"/>
  <c r="JW27" i="22"/>
  <c r="JW61" i="22" s="1"/>
  <c r="JV27" i="22"/>
  <c r="JV61" i="22" s="1"/>
  <c r="JU27" i="22"/>
  <c r="JU61" i="22" s="1"/>
  <c r="JT27" i="22"/>
  <c r="JT61" i="22" s="1"/>
  <c r="JS27" i="22"/>
  <c r="JS61" i="22" s="1"/>
  <c r="JR27" i="22"/>
  <c r="JR61" i="22" s="1"/>
  <c r="JQ27" i="22"/>
  <c r="JQ61" i="22" s="1"/>
  <c r="JP27" i="22"/>
  <c r="JP61" i="22" s="1"/>
  <c r="JO27" i="22"/>
  <c r="JO61" i="22" s="1"/>
  <c r="JN27" i="22"/>
  <c r="JN61" i="22" s="1"/>
  <c r="JM27" i="22"/>
  <c r="JM61" i="22" s="1"/>
  <c r="JL27" i="22"/>
  <c r="JL61" i="22" s="1"/>
  <c r="JK27" i="22"/>
  <c r="JK61" i="22" s="1"/>
  <c r="JJ27" i="22"/>
  <c r="JJ61" i="22" s="1"/>
  <c r="JI27" i="22"/>
  <c r="JI61" i="22" s="1"/>
  <c r="JH27" i="22"/>
  <c r="JH61" i="22" s="1"/>
  <c r="JG27" i="22"/>
  <c r="JG61" i="22" s="1"/>
  <c r="JF27" i="22"/>
  <c r="JF61" i="22" s="1"/>
  <c r="JE27" i="22"/>
  <c r="JE61" i="22" s="1"/>
  <c r="JD27" i="22"/>
  <c r="JD61" i="22" s="1"/>
  <c r="JC27" i="22"/>
  <c r="JC61" i="22" s="1"/>
  <c r="JB27" i="22"/>
  <c r="JB61" i="22" s="1"/>
  <c r="JA27" i="22"/>
  <c r="JA61" i="22" s="1"/>
  <c r="IZ27" i="22"/>
  <c r="IZ61" i="22" s="1"/>
  <c r="IY27" i="22"/>
  <c r="IY61" i="22" s="1"/>
  <c r="IX27" i="22"/>
  <c r="IX61" i="22" s="1"/>
  <c r="IW27" i="22"/>
  <c r="IW61" i="22" s="1"/>
  <c r="IV27" i="22"/>
  <c r="IV61" i="22" s="1"/>
  <c r="IU27" i="22"/>
  <c r="IU61" i="22" s="1"/>
  <c r="IT27" i="22"/>
  <c r="IT61" i="22" s="1"/>
  <c r="IS27" i="22"/>
  <c r="IS61" i="22" s="1"/>
  <c r="IR27" i="22"/>
  <c r="IR61" i="22" s="1"/>
  <c r="IQ27" i="22"/>
  <c r="IQ61" i="22" s="1"/>
  <c r="IP27" i="22"/>
  <c r="IP61" i="22" s="1"/>
  <c r="IO27" i="22"/>
  <c r="IO61" i="22" s="1"/>
  <c r="IN27" i="22"/>
  <c r="IN61" i="22" s="1"/>
  <c r="IM27" i="22"/>
  <c r="IM61" i="22" s="1"/>
  <c r="IL27" i="22"/>
  <c r="IL61" i="22" s="1"/>
  <c r="IK27" i="22"/>
  <c r="IK61" i="22" s="1"/>
  <c r="IJ27" i="22"/>
  <c r="IJ61" i="22" s="1"/>
  <c r="II27" i="22"/>
  <c r="II61" i="22" s="1"/>
  <c r="IH27" i="22"/>
  <c r="IH61" i="22" s="1"/>
  <c r="IG27" i="22"/>
  <c r="IG61" i="22" s="1"/>
  <c r="IF27" i="22"/>
  <c r="IF61" i="22" s="1"/>
  <c r="IE27" i="22"/>
  <c r="IE61" i="22" s="1"/>
  <c r="ID27" i="22"/>
  <c r="ID61" i="22" s="1"/>
  <c r="IC27" i="22"/>
  <c r="IC61" i="22" s="1"/>
  <c r="IB27" i="22"/>
  <c r="IB61" i="22" s="1"/>
  <c r="IA27" i="22"/>
  <c r="IA61" i="22" s="1"/>
  <c r="HZ27" i="22"/>
  <c r="HZ61" i="22" s="1"/>
  <c r="HY27" i="22"/>
  <c r="HY61" i="22" s="1"/>
  <c r="HX27" i="22"/>
  <c r="HX61" i="22" s="1"/>
  <c r="HW27" i="22"/>
  <c r="HW61" i="22" s="1"/>
  <c r="HV27" i="22"/>
  <c r="HV61" i="22" s="1"/>
  <c r="HU27" i="22"/>
  <c r="HU61" i="22" s="1"/>
  <c r="HT27" i="22"/>
  <c r="HT61" i="22" s="1"/>
  <c r="HS27" i="22"/>
  <c r="HS61" i="22" s="1"/>
  <c r="HR27" i="22"/>
  <c r="HR61" i="22" s="1"/>
  <c r="HQ27" i="22"/>
  <c r="HQ61" i="22" s="1"/>
  <c r="HP27" i="22"/>
  <c r="HP61" i="22" s="1"/>
  <c r="HO27" i="22"/>
  <c r="HO61" i="22" s="1"/>
  <c r="HN27" i="22"/>
  <c r="HN61" i="22" s="1"/>
  <c r="HM27" i="22"/>
  <c r="HM61" i="22" s="1"/>
  <c r="HL27" i="22"/>
  <c r="HL61" i="22" s="1"/>
  <c r="HK27" i="22"/>
  <c r="HK61" i="22" s="1"/>
  <c r="HJ27" i="22"/>
  <c r="HJ61" i="22" s="1"/>
  <c r="HI27" i="22"/>
  <c r="HI61" i="22" s="1"/>
  <c r="HH27" i="22"/>
  <c r="HH61" i="22" s="1"/>
  <c r="HG27" i="22"/>
  <c r="HG61" i="22" s="1"/>
  <c r="HF27" i="22"/>
  <c r="HF61" i="22" s="1"/>
  <c r="HE27" i="22"/>
  <c r="HE61" i="22" s="1"/>
  <c r="HD27" i="22"/>
  <c r="HD61" i="22" s="1"/>
  <c r="HC27" i="22"/>
  <c r="HC61" i="22" s="1"/>
  <c r="HB27" i="22"/>
  <c r="HB61" i="22" s="1"/>
  <c r="HA27" i="22"/>
  <c r="HA61" i="22" s="1"/>
  <c r="GZ27" i="22"/>
  <c r="GZ61" i="22" s="1"/>
  <c r="GY27" i="22"/>
  <c r="GY61" i="22" s="1"/>
  <c r="GX27" i="22"/>
  <c r="GX61" i="22" s="1"/>
  <c r="GW27" i="22"/>
  <c r="GW61" i="22" s="1"/>
  <c r="GV27" i="22"/>
  <c r="GV61" i="22" s="1"/>
  <c r="GU27" i="22"/>
  <c r="GU61" i="22" s="1"/>
  <c r="GT27" i="22"/>
  <c r="GT61" i="22" s="1"/>
  <c r="GS27" i="22"/>
  <c r="GS61" i="22" s="1"/>
  <c r="GR27" i="22"/>
  <c r="GR61" i="22" s="1"/>
  <c r="GQ27" i="22"/>
  <c r="GQ61" i="22" s="1"/>
  <c r="GP27" i="22"/>
  <c r="GP61" i="22" s="1"/>
  <c r="GO27" i="22"/>
  <c r="GO61" i="22" s="1"/>
  <c r="GN27" i="22"/>
  <c r="GN61" i="22" s="1"/>
  <c r="GM27" i="22"/>
  <c r="GM61" i="22" s="1"/>
  <c r="GL27" i="22"/>
  <c r="GL61" i="22" s="1"/>
  <c r="GK27" i="22"/>
  <c r="GK61" i="22" s="1"/>
  <c r="GJ27" i="22"/>
  <c r="GJ61" i="22" s="1"/>
  <c r="GI27" i="22"/>
  <c r="GI61" i="22" s="1"/>
  <c r="GH27" i="22"/>
  <c r="GH61" i="22" s="1"/>
  <c r="GG27" i="22"/>
  <c r="GG61" i="22" s="1"/>
  <c r="GF27" i="22"/>
  <c r="GF61" i="22" s="1"/>
  <c r="GE27" i="22"/>
  <c r="GE61" i="22" s="1"/>
  <c r="GD27" i="22"/>
  <c r="GD61" i="22" s="1"/>
  <c r="GC27" i="22"/>
  <c r="GC61" i="22" s="1"/>
  <c r="GB27" i="22"/>
  <c r="GB61" i="22" s="1"/>
  <c r="GA27" i="22"/>
  <c r="GA61" i="22" s="1"/>
  <c r="FZ27" i="22"/>
  <c r="FZ61" i="22" s="1"/>
  <c r="FY27" i="22"/>
  <c r="FY61" i="22" s="1"/>
  <c r="FX27" i="22"/>
  <c r="FX61" i="22" s="1"/>
  <c r="FW27" i="22"/>
  <c r="FW61" i="22" s="1"/>
  <c r="FV27" i="22"/>
  <c r="FV61" i="22" s="1"/>
  <c r="FU27" i="22"/>
  <c r="FU61" i="22" s="1"/>
  <c r="FT27" i="22"/>
  <c r="FT61" i="22" s="1"/>
  <c r="FS27" i="22"/>
  <c r="FS61" i="22" s="1"/>
  <c r="FR27" i="22"/>
  <c r="FR61" i="22" s="1"/>
  <c r="FQ27" i="22"/>
  <c r="FQ61" i="22" s="1"/>
  <c r="FP27" i="22"/>
  <c r="FP61" i="22" s="1"/>
  <c r="FO27" i="22"/>
  <c r="FO61" i="22" s="1"/>
  <c r="FN27" i="22"/>
  <c r="FN61" i="22" s="1"/>
  <c r="FM27" i="22"/>
  <c r="FM61" i="22" s="1"/>
  <c r="FL27" i="22"/>
  <c r="FL61" i="22" s="1"/>
  <c r="FK27" i="22"/>
  <c r="FK61" i="22" s="1"/>
  <c r="FJ27" i="22"/>
  <c r="FJ61" i="22" s="1"/>
  <c r="FI27" i="22"/>
  <c r="FI61" i="22" s="1"/>
  <c r="FH27" i="22"/>
  <c r="FH61" i="22" s="1"/>
  <c r="FG27" i="22"/>
  <c r="FG61" i="22" s="1"/>
  <c r="FF27" i="22"/>
  <c r="FF61" i="22" s="1"/>
  <c r="FE27" i="22"/>
  <c r="FE61" i="22" s="1"/>
  <c r="FD27" i="22"/>
  <c r="FD61" i="22" s="1"/>
  <c r="FC27" i="22"/>
  <c r="FC61" i="22" s="1"/>
  <c r="FB27" i="22"/>
  <c r="FB61" i="22" s="1"/>
  <c r="FA27" i="22"/>
  <c r="FA61" i="22" s="1"/>
  <c r="EZ27" i="22"/>
  <c r="EZ61" i="22" s="1"/>
  <c r="EY27" i="22"/>
  <c r="EY61" i="22" s="1"/>
  <c r="EX27" i="22"/>
  <c r="EX61" i="22" s="1"/>
  <c r="EW27" i="22"/>
  <c r="EW61" i="22" s="1"/>
  <c r="EV27" i="22"/>
  <c r="EV61" i="22" s="1"/>
  <c r="EU27" i="22"/>
  <c r="EU61" i="22" s="1"/>
  <c r="ET27" i="22"/>
  <c r="ET61" i="22" s="1"/>
  <c r="ES27" i="22"/>
  <c r="ES61" i="22" s="1"/>
  <c r="ER27" i="22"/>
  <c r="ER61" i="22" s="1"/>
  <c r="EQ27" i="22"/>
  <c r="EQ61" i="22" s="1"/>
  <c r="EP27" i="22"/>
  <c r="EP61" i="22" s="1"/>
  <c r="EO27" i="22"/>
  <c r="EO61" i="22" s="1"/>
  <c r="EN27" i="22"/>
  <c r="EN61" i="22" s="1"/>
  <c r="EM27" i="22"/>
  <c r="EM61" i="22" s="1"/>
  <c r="EL27" i="22"/>
  <c r="EL61" i="22" s="1"/>
  <c r="EK27" i="22"/>
  <c r="EK61" i="22" s="1"/>
  <c r="EJ27" i="22"/>
  <c r="EJ61" i="22" s="1"/>
  <c r="EI27" i="22"/>
  <c r="EI61" i="22" s="1"/>
  <c r="EH27" i="22"/>
  <c r="EH61" i="22" s="1"/>
  <c r="EG27" i="22"/>
  <c r="EG61" i="22" s="1"/>
  <c r="EF27" i="22"/>
  <c r="EF61" i="22" s="1"/>
  <c r="EE27" i="22"/>
  <c r="EE61" i="22" s="1"/>
  <c r="ED27" i="22"/>
  <c r="ED61" i="22" s="1"/>
  <c r="EC27" i="22"/>
  <c r="EC61" i="22" s="1"/>
  <c r="EB27" i="22"/>
  <c r="EB61" i="22" s="1"/>
  <c r="EA27" i="22"/>
  <c r="EA61" i="22" s="1"/>
  <c r="DZ27" i="22"/>
  <c r="DZ61" i="22" s="1"/>
  <c r="DY27" i="22"/>
  <c r="DY61" i="22" s="1"/>
  <c r="DX27" i="22"/>
  <c r="DX61" i="22" s="1"/>
  <c r="DW27" i="22"/>
  <c r="DW61" i="22" s="1"/>
  <c r="DV27" i="22"/>
  <c r="DV61" i="22" s="1"/>
  <c r="DU27" i="22"/>
  <c r="DU61" i="22" s="1"/>
  <c r="DT27" i="22"/>
  <c r="DT61" i="22" s="1"/>
  <c r="DS27" i="22"/>
  <c r="DS61" i="22" s="1"/>
  <c r="DR27" i="22"/>
  <c r="DR61" i="22" s="1"/>
  <c r="DQ27" i="22"/>
  <c r="DQ61" i="22" s="1"/>
  <c r="DP27" i="22"/>
  <c r="DP61" i="22" s="1"/>
  <c r="DO27" i="22"/>
  <c r="DO61" i="22" s="1"/>
  <c r="DN27" i="22"/>
  <c r="DN61" i="22" s="1"/>
  <c r="DM27" i="22"/>
  <c r="DM61" i="22" s="1"/>
  <c r="DL27" i="22"/>
  <c r="DL61" i="22" s="1"/>
  <c r="DK27" i="22"/>
  <c r="DK61" i="22" s="1"/>
  <c r="DJ27" i="22"/>
  <c r="DJ61" i="22" s="1"/>
  <c r="DI27" i="22"/>
  <c r="DI61" i="22" s="1"/>
  <c r="DH27" i="22"/>
  <c r="DH61" i="22" s="1"/>
  <c r="DG27" i="22"/>
  <c r="DG61" i="22" s="1"/>
  <c r="DF27" i="22"/>
  <c r="DF61" i="22" s="1"/>
  <c r="DE27" i="22"/>
  <c r="DE61" i="22" s="1"/>
  <c r="DD27" i="22"/>
  <c r="DD61" i="22" s="1"/>
  <c r="DC27" i="22"/>
  <c r="DC61" i="22" s="1"/>
  <c r="DB27" i="22"/>
  <c r="DB61" i="22" s="1"/>
  <c r="DA27" i="22"/>
  <c r="DA61" i="22" s="1"/>
  <c r="CZ27" i="22"/>
  <c r="CZ61" i="22" s="1"/>
  <c r="CY27" i="22"/>
  <c r="CY61" i="22" s="1"/>
  <c r="CX27" i="22"/>
  <c r="CX61" i="22" s="1"/>
  <c r="CW27" i="22"/>
  <c r="CW61" i="22" s="1"/>
  <c r="CV27" i="22"/>
  <c r="CV61" i="22" s="1"/>
  <c r="CU27" i="22"/>
  <c r="CU61" i="22" s="1"/>
  <c r="CT27" i="22"/>
  <c r="CT61" i="22" s="1"/>
  <c r="CS27" i="22"/>
  <c r="CS61" i="22" s="1"/>
  <c r="CR27" i="22"/>
  <c r="CR61" i="22" s="1"/>
  <c r="CQ27" i="22"/>
  <c r="CQ61" i="22" s="1"/>
  <c r="CP27" i="22"/>
  <c r="CP61" i="22" s="1"/>
  <c r="CO27" i="22"/>
  <c r="CO61" i="22" s="1"/>
  <c r="CN27" i="22"/>
  <c r="CN61" i="22" s="1"/>
  <c r="CM27" i="22"/>
  <c r="CM61" i="22" s="1"/>
  <c r="CL27" i="22"/>
  <c r="CL61" i="22" s="1"/>
  <c r="CK27" i="22"/>
  <c r="CK61" i="22" s="1"/>
  <c r="CJ27" i="22"/>
  <c r="CJ61" i="22" s="1"/>
  <c r="CI27" i="22"/>
  <c r="CI61" i="22" s="1"/>
  <c r="CH27" i="22"/>
  <c r="CH61" i="22" s="1"/>
  <c r="CG27" i="22"/>
  <c r="CG61" i="22" s="1"/>
  <c r="CF27" i="22"/>
  <c r="CF61" i="22" s="1"/>
  <c r="CE27" i="22"/>
  <c r="CE61" i="22" s="1"/>
  <c r="CD27" i="22"/>
  <c r="CD61" i="22" s="1"/>
  <c r="CC27" i="22"/>
  <c r="CC61" i="22" s="1"/>
  <c r="CB27" i="22"/>
  <c r="CB61" i="22" s="1"/>
  <c r="CA27" i="22"/>
  <c r="CA61" i="22" s="1"/>
  <c r="BZ27" i="22"/>
  <c r="BZ61" i="22" s="1"/>
  <c r="BY27" i="22"/>
  <c r="BY61" i="22" s="1"/>
  <c r="BX27" i="22"/>
  <c r="BX61" i="22" s="1"/>
  <c r="BW27" i="22"/>
  <c r="BW61" i="22" s="1"/>
  <c r="BV27" i="22"/>
  <c r="BV61" i="22" s="1"/>
  <c r="BU27" i="22"/>
  <c r="BU61" i="22" s="1"/>
  <c r="BT27" i="22"/>
  <c r="BT61" i="22" s="1"/>
  <c r="BS27" i="22"/>
  <c r="BS61" i="22" s="1"/>
  <c r="BR27" i="22"/>
  <c r="BR61" i="22" s="1"/>
  <c r="BQ27" i="22"/>
  <c r="BQ61" i="22" s="1"/>
  <c r="BP27" i="22"/>
  <c r="BP61" i="22" s="1"/>
  <c r="BO27" i="22"/>
  <c r="BO61" i="22" s="1"/>
  <c r="BN27" i="22"/>
  <c r="BN61" i="22" s="1"/>
  <c r="BM27" i="22"/>
  <c r="BM61" i="22" s="1"/>
  <c r="BL27" i="22"/>
  <c r="BL61" i="22" s="1"/>
  <c r="BK27" i="22"/>
  <c r="BK61" i="22" s="1"/>
  <c r="BJ27" i="22"/>
  <c r="BJ61" i="22" s="1"/>
  <c r="BI27" i="22"/>
  <c r="BI61" i="22" s="1"/>
  <c r="BH27" i="22"/>
  <c r="BH61" i="22" s="1"/>
  <c r="BG27" i="22"/>
  <c r="BG61" i="22" s="1"/>
  <c r="BF27" i="22"/>
  <c r="BF61" i="22" s="1"/>
  <c r="BE27" i="22"/>
  <c r="BE61" i="22" s="1"/>
  <c r="BD27" i="22"/>
  <c r="BD61" i="22" s="1"/>
  <c r="BC27" i="22"/>
  <c r="BC61" i="22" s="1"/>
  <c r="BB27" i="22"/>
  <c r="BB61" i="22" s="1"/>
  <c r="BA27" i="22"/>
  <c r="BA61" i="22" s="1"/>
  <c r="AZ27" i="22"/>
  <c r="AZ61" i="22" s="1"/>
  <c r="AY27" i="22"/>
  <c r="AY61" i="22" s="1"/>
  <c r="AX27" i="22"/>
  <c r="AX61" i="22" s="1"/>
  <c r="AW27" i="22"/>
  <c r="AW61" i="22" s="1"/>
  <c r="AV27" i="22"/>
  <c r="AV61" i="22" s="1"/>
  <c r="AU27" i="22"/>
  <c r="AU61" i="22" s="1"/>
  <c r="AT27" i="22"/>
  <c r="AT61" i="22" s="1"/>
  <c r="AS27" i="22"/>
  <c r="AS61" i="22" s="1"/>
  <c r="AR27" i="22"/>
  <c r="AR61" i="22" s="1"/>
  <c r="AQ27" i="22"/>
  <c r="AQ61" i="22" s="1"/>
  <c r="AP27" i="22"/>
  <c r="AP61" i="22" s="1"/>
  <c r="AO27" i="22"/>
  <c r="AO61" i="22" s="1"/>
  <c r="AN27" i="22"/>
  <c r="AN61" i="22" s="1"/>
  <c r="AM27" i="22"/>
  <c r="AM61" i="22" s="1"/>
  <c r="AL27" i="22"/>
  <c r="AL61" i="22" s="1"/>
  <c r="AK27" i="22"/>
  <c r="AK61" i="22" s="1"/>
  <c r="AJ27" i="22"/>
  <c r="AJ61" i="22" s="1"/>
  <c r="AI27" i="22"/>
  <c r="AI61" i="22" s="1"/>
  <c r="AH27" i="22"/>
  <c r="AH61" i="22" s="1"/>
  <c r="AG27" i="22"/>
  <c r="AG61" i="22" s="1"/>
  <c r="AF27" i="22"/>
  <c r="AF61" i="22" s="1"/>
  <c r="AE27" i="22"/>
  <c r="AE61" i="22" s="1"/>
  <c r="AD27" i="22"/>
  <c r="AD61" i="22" s="1"/>
  <c r="AC27" i="22"/>
  <c r="AC61" i="22" s="1"/>
  <c r="AB27" i="22"/>
  <c r="AB61" i="22" s="1"/>
  <c r="AA27" i="22"/>
  <c r="AA61" i="22" s="1"/>
  <c r="Z27" i="22"/>
  <c r="Z61" i="22" s="1"/>
  <c r="Y27" i="22"/>
  <c r="Y61" i="22" s="1"/>
  <c r="X27" i="22"/>
  <c r="X61" i="22" s="1"/>
  <c r="W27" i="22"/>
  <c r="W61" i="22" s="1"/>
  <c r="V27" i="22"/>
  <c r="V61" i="22" s="1"/>
  <c r="U27" i="22"/>
  <c r="U61" i="22" s="1"/>
  <c r="T27" i="22"/>
  <c r="T61" i="22" s="1"/>
  <c r="S27" i="22"/>
  <c r="S61" i="22" s="1"/>
  <c r="R27" i="22"/>
  <c r="R61" i="22" s="1"/>
  <c r="Q27" i="22"/>
  <c r="Q61" i="22" s="1"/>
  <c r="P27" i="22"/>
  <c r="P61" i="22" s="1"/>
  <c r="O27" i="22"/>
  <c r="O61" i="22" s="1"/>
  <c r="N27" i="22"/>
  <c r="N61" i="22" s="1"/>
  <c r="M27" i="22"/>
  <c r="M61" i="22" s="1"/>
  <c r="L27" i="22"/>
  <c r="L61" i="22" s="1"/>
  <c r="K27" i="22"/>
  <c r="K61" i="22" s="1"/>
  <c r="J27" i="22"/>
  <c r="J61" i="22" s="1"/>
  <c r="I27" i="22"/>
  <c r="I61" i="22" s="1"/>
  <c r="H27" i="22"/>
  <c r="H61" i="22" s="1"/>
  <c r="G27" i="22"/>
  <c r="G61" i="22" s="1"/>
  <c r="F27" i="22"/>
  <c r="F61" i="22" s="1"/>
  <c r="E27" i="22"/>
  <c r="E61" i="22" s="1"/>
  <c r="D27" i="22"/>
  <c r="D61" i="22" s="1"/>
  <c r="C27" i="22"/>
  <c r="C61" i="22" s="1"/>
  <c r="B27" i="22"/>
  <c r="B61" i="22" s="1"/>
  <c r="LM26" i="22"/>
  <c r="LM60" i="22" s="1"/>
  <c r="LL26" i="22"/>
  <c r="LL60" i="22" s="1"/>
  <c r="LK26" i="22"/>
  <c r="LK60" i="22" s="1"/>
  <c r="LJ26" i="22"/>
  <c r="LJ60" i="22" s="1"/>
  <c r="LI26" i="22"/>
  <c r="LI60" i="22" s="1"/>
  <c r="LH26" i="22"/>
  <c r="LH60" i="22" s="1"/>
  <c r="LG26" i="22"/>
  <c r="LG60" i="22" s="1"/>
  <c r="LF26" i="22"/>
  <c r="LF60" i="22" s="1"/>
  <c r="LE26" i="22"/>
  <c r="LE60" i="22" s="1"/>
  <c r="LD26" i="22"/>
  <c r="LD60" i="22" s="1"/>
  <c r="LC26" i="22"/>
  <c r="LC60" i="22" s="1"/>
  <c r="LB26" i="22"/>
  <c r="LB60" i="22" s="1"/>
  <c r="LA26" i="22"/>
  <c r="LA60" i="22" s="1"/>
  <c r="KZ26" i="22"/>
  <c r="KZ60" i="22" s="1"/>
  <c r="KY26" i="22"/>
  <c r="KY60" i="22" s="1"/>
  <c r="KX26" i="22"/>
  <c r="KX60" i="22" s="1"/>
  <c r="KW26" i="22"/>
  <c r="KW60" i="22" s="1"/>
  <c r="KV26" i="22"/>
  <c r="KV60" i="22" s="1"/>
  <c r="KU26" i="22"/>
  <c r="KU60" i="22" s="1"/>
  <c r="KT26" i="22"/>
  <c r="KT60" i="22" s="1"/>
  <c r="KS26" i="22"/>
  <c r="KS60" i="22" s="1"/>
  <c r="KR26" i="22"/>
  <c r="KR60" i="22" s="1"/>
  <c r="KQ26" i="22"/>
  <c r="KQ60" i="22" s="1"/>
  <c r="KP26" i="22"/>
  <c r="KP60" i="22" s="1"/>
  <c r="KO26" i="22"/>
  <c r="KO60" i="22" s="1"/>
  <c r="KN26" i="22"/>
  <c r="KN60" i="22" s="1"/>
  <c r="KM26" i="22"/>
  <c r="KM60" i="22" s="1"/>
  <c r="KL26" i="22"/>
  <c r="KL60" i="22" s="1"/>
  <c r="KK26" i="22"/>
  <c r="KK60" i="22" s="1"/>
  <c r="KJ26" i="22"/>
  <c r="KJ60" i="22" s="1"/>
  <c r="KI26" i="22"/>
  <c r="KI60" i="22" s="1"/>
  <c r="KH26" i="22"/>
  <c r="KH60" i="22" s="1"/>
  <c r="KG26" i="22"/>
  <c r="KG60" i="22" s="1"/>
  <c r="KF26" i="22"/>
  <c r="KF60" i="22" s="1"/>
  <c r="KE26" i="22"/>
  <c r="KE60" i="22" s="1"/>
  <c r="KD26" i="22"/>
  <c r="KD60" i="22" s="1"/>
  <c r="KC26" i="22"/>
  <c r="KC60" i="22" s="1"/>
  <c r="KB26" i="22"/>
  <c r="KB60" i="22" s="1"/>
  <c r="KA26" i="22"/>
  <c r="KA60" i="22" s="1"/>
  <c r="JZ26" i="22"/>
  <c r="JZ60" i="22" s="1"/>
  <c r="JY26" i="22"/>
  <c r="JY60" i="22" s="1"/>
  <c r="JX26" i="22"/>
  <c r="JX60" i="22" s="1"/>
  <c r="JW26" i="22"/>
  <c r="JW60" i="22" s="1"/>
  <c r="JV26" i="22"/>
  <c r="JV60" i="22" s="1"/>
  <c r="JU26" i="22"/>
  <c r="JU60" i="22" s="1"/>
  <c r="JT26" i="22"/>
  <c r="JT60" i="22" s="1"/>
  <c r="JS26" i="22"/>
  <c r="JS60" i="22" s="1"/>
  <c r="JR26" i="22"/>
  <c r="JR60" i="22" s="1"/>
  <c r="JQ26" i="22"/>
  <c r="JQ60" i="22" s="1"/>
  <c r="JP26" i="22"/>
  <c r="JP60" i="22" s="1"/>
  <c r="JO26" i="22"/>
  <c r="JO60" i="22" s="1"/>
  <c r="JN26" i="22"/>
  <c r="JN60" i="22" s="1"/>
  <c r="JM26" i="22"/>
  <c r="JM60" i="22" s="1"/>
  <c r="JL26" i="22"/>
  <c r="JL60" i="22" s="1"/>
  <c r="JK26" i="22"/>
  <c r="JK60" i="22" s="1"/>
  <c r="JJ26" i="22"/>
  <c r="JJ60" i="22" s="1"/>
  <c r="JI26" i="22"/>
  <c r="JI60" i="22" s="1"/>
  <c r="JH26" i="22"/>
  <c r="JH60" i="22" s="1"/>
  <c r="JG26" i="22"/>
  <c r="JG60" i="22" s="1"/>
  <c r="JF26" i="22"/>
  <c r="JF60" i="22" s="1"/>
  <c r="JE26" i="22"/>
  <c r="JE60" i="22" s="1"/>
  <c r="JD26" i="22"/>
  <c r="JD60" i="22" s="1"/>
  <c r="JC26" i="22"/>
  <c r="JC60" i="22" s="1"/>
  <c r="JB26" i="22"/>
  <c r="JB60" i="22" s="1"/>
  <c r="JA26" i="22"/>
  <c r="JA60" i="22" s="1"/>
  <c r="IZ26" i="22"/>
  <c r="IZ60" i="22" s="1"/>
  <c r="IY26" i="22"/>
  <c r="IY60" i="22" s="1"/>
  <c r="IX26" i="22"/>
  <c r="IX60" i="22" s="1"/>
  <c r="IW26" i="22"/>
  <c r="IW60" i="22" s="1"/>
  <c r="IV26" i="22"/>
  <c r="IV60" i="22" s="1"/>
  <c r="IU26" i="22"/>
  <c r="IU60" i="22" s="1"/>
  <c r="IT26" i="22"/>
  <c r="IT60" i="22" s="1"/>
  <c r="IS26" i="22"/>
  <c r="IS60" i="22" s="1"/>
  <c r="IR26" i="22"/>
  <c r="IR60" i="22" s="1"/>
  <c r="IQ26" i="22"/>
  <c r="IQ60" i="22" s="1"/>
  <c r="IP26" i="22"/>
  <c r="IP60" i="22" s="1"/>
  <c r="IO26" i="22"/>
  <c r="IO60" i="22" s="1"/>
  <c r="IN26" i="22"/>
  <c r="IN60" i="22" s="1"/>
  <c r="IM26" i="22"/>
  <c r="IM60" i="22" s="1"/>
  <c r="IL26" i="22"/>
  <c r="IL60" i="22" s="1"/>
  <c r="IK26" i="22"/>
  <c r="IK60" i="22" s="1"/>
  <c r="IJ26" i="22"/>
  <c r="IJ60" i="22" s="1"/>
  <c r="II26" i="22"/>
  <c r="II60" i="22" s="1"/>
  <c r="IH26" i="22"/>
  <c r="IH60" i="22" s="1"/>
  <c r="IG26" i="22"/>
  <c r="IG60" i="22" s="1"/>
  <c r="IF26" i="22"/>
  <c r="IF60" i="22" s="1"/>
  <c r="IE26" i="22"/>
  <c r="IE60" i="22" s="1"/>
  <c r="ID26" i="22"/>
  <c r="ID60" i="22" s="1"/>
  <c r="IC26" i="22"/>
  <c r="IC60" i="22" s="1"/>
  <c r="IB26" i="22"/>
  <c r="IB60" i="22" s="1"/>
  <c r="IA26" i="22"/>
  <c r="IA60" i="22" s="1"/>
  <c r="HZ26" i="22"/>
  <c r="HZ60" i="22" s="1"/>
  <c r="HY26" i="22"/>
  <c r="HY60" i="22" s="1"/>
  <c r="HX26" i="22"/>
  <c r="HX60" i="22" s="1"/>
  <c r="HW26" i="22"/>
  <c r="HW60" i="22" s="1"/>
  <c r="HV26" i="22"/>
  <c r="HV60" i="22" s="1"/>
  <c r="HU26" i="22"/>
  <c r="HU60" i="22" s="1"/>
  <c r="HT26" i="22"/>
  <c r="HT60" i="22" s="1"/>
  <c r="HS26" i="22"/>
  <c r="HS60" i="22" s="1"/>
  <c r="HR26" i="22"/>
  <c r="HR60" i="22" s="1"/>
  <c r="HQ26" i="22"/>
  <c r="HQ60" i="22" s="1"/>
  <c r="HP26" i="22"/>
  <c r="HP60" i="22" s="1"/>
  <c r="HO26" i="22"/>
  <c r="HO60" i="22" s="1"/>
  <c r="HN26" i="22"/>
  <c r="HN60" i="22" s="1"/>
  <c r="HM26" i="22"/>
  <c r="HM60" i="22" s="1"/>
  <c r="HL26" i="22"/>
  <c r="HL60" i="22" s="1"/>
  <c r="HK26" i="22"/>
  <c r="HK60" i="22" s="1"/>
  <c r="HJ26" i="22"/>
  <c r="HJ60" i="22" s="1"/>
  <c r="HI26" i="22"/>
  <c r="HI60" i="22" s="1"/>
  <c r="HH26" i="22"/>
  <c r="HH60" i="22" s="1"/>
  <c r="HG26" i="22"/>
  <c r="HG60" i="22" s="1"/>
  <c r="HF26" i="22"/>
  <c r="HF60" i="22" s="1"/>
  <c r="HE26" i="22"/>
  <c r="HE60" i="22" s="1"/>
  <c r="HD26" i="22"/>
  <c r="HD60" i="22" s="1"/>
  <c r="HC26" i="22"/>
  <c r="HC60" i="22" s="1"/>
  <c r="HB26" i="22"/>
  <c r="HB60" i="22" s="1"/>
  <c r="HA26" i="22"/>
  <c r="HA60" i="22" s="1"/>
  <c r="GZ26" i="22"/>
  <c r="GZ60" i="22" s="1"/>
  <c r="GY26" i="22"/>
  <c r="GY60" i="22" s="1"/>
  <c r="GX26" i="22"/>
  <c r="GX60" i="22" s="1"/>
  <c r="GW26" i="22"/>
  <c r="GW60" i="22" s="1"/>
  <c r="GV26" i="22"/>
  <c r="GV60" i="22" s="1"/>
  <c r="GU26" i="22"/>
  <c r="GU60" i="22" s="1"/>
  <c r="GT26" i="22"/>
  <c r="GT60" i="22" s="1"/>
  <c r="GS26" i="22"/>
  <c r="GS60" i="22" s="1"/>
  <c r="GR26" i="22"/>
  <c r="GR60" i="22" s="1"/>
  <c r="GQ26" i="22"/>
  <c r="GQ60" i="22" s="1"/>
  <c r="GP26" i="22"/>
  <c r="GP60" i="22" s="1"/>
  <c r="GO26" i="22"/>
  <c r="GO60" i="22" s="1"/>
  <c r="GN26" i="22"/>
  <c r="GN60" i="22" s="1"/>
  <c r="GM26" i="22"/>
  <c r="GM60" i="22" s="1"/>
  <c r="GL26" i="22"/>
  <c r="GL60" i="22" s="1"/>
  <c r="GK26" i="22"/>
  <c r="GK60" i="22" s="1"/>
  <c r="GJ26" i="22"/>
  <c r="GJ60" i="22" s="1"/>
  <c r="GI26" i="22"/>
  <c r="GI60" i="22" s="1"/>
  <c r="GH26" i="22"/>
  <c r="GH60" i="22" s="1"/>
  <c r="GG26" i="22"/>
  <c r="GG60" i="22" s="1"/>
  <c r="GF26" i="22"/>
  <c r="GF60" i="22" s="1"/>
  <c r="GE26" i="22"/>
  <c r="GE60" i="22" s="1"/>
  <c r="GD26" i="22"/>
  <c r="GD60" i="22" s="1"/>
  <c r="GC26" i="22"/>
  <c r="GC60" i="22" s="1"/>
  <c r="GB26" i="22"/>
  <c r="GB60" i="22" s="1"/>
  <c r="GA26" i="22"/>
  <c r="GA60" i="22" s="1"/>
  <c r="FZ26" i="22"/>
  <c r="FZ60" i="22" s="1"/>
  <c r="FY26" i="22"/>
  <c r="FY60" i="22" s="1"/>
  <c r="FX26" i="22"/>
  <c r="FX60" i="22" s="1"/>
  <c r="FW26" i="22"/>
  <c r="FW60" i="22" s="1"/>
  <c r="FV26" i="22"/>
  <c r="FV60" i="22" s="1"/>
  <c r="FU26" i="22"/>
  <c r="FU60" i="22" s="1"/>
  <c r="FT26" i="22"/>
  <c r="FT60" i="22" s="1"/>
  <c r="FS26" i="22"/>
  <c r="FS60" i="22" s="1"/>
  <c r="FR26" i="22"/>
  <c r="FR60" i="22" s="1"/>
  <c r="FQ26" i="22"/>
  <c r="FQ60" i="22" s="1"/>
  <c r="FP26" i="22"/>
  <c r="FP60" i="22" s="1"/>
  <c r="FO26" i="22"/>
  <c r="FO60" i="22" s="1"/>
  <c r="FN26" i="22"/>
  <c r="FN60" i="22" s="1"/>
  <c r="FM26" i="22"/>
  <c r="FM60" i="22" s="1"/>
  <c r="FL26" i="22"/>
  <c r="FL60" i="22" s="1"/>
  <c r="FK26" i="22"/>
  <c r="FK60" i="22" s="1"/>
  <c r="FJ26" i="22"/>
  <c r="FJ60" i="22" s="1"/>
  <c r="FI26" i="22"/>
  <c r="FI60" i="22" s="1"/>
  <c r="FH26" i="22"/>
  <c r="FH60" i="22" s="1"/>
  <c r="FG26" i="22"/>
  <c r="FG60" i="22" s="1"/>
  <c r="FF26" i="22"/>
  <c r="FF60" i="22" s="1"/>
  <c r="FE26" i="22"/>
  <c r="FE60" i="22" s="1"/>
  <c r="FD26" i="22"/>
  <c r="FD60" i="22" s="1"/>
  <c r="FC26" i="22"/>
  <c r="FC60" i="22" s="1"/>
  <c r="FB26" i="22"/>
  <c r="FB60" i="22" s="1"/>
  <c r="FA26" i="22"/>
  <c r="FA60" i="22" s="1"/>
  <c r="EZ26" i="22"/>
  <c r="EZ60" i="22" s="1"/>
  <c r="EY26" i="22"/>
  <c r="EY60" i="22" s="1"/>
  <c r="EX26" i="22"/>
  <c r="EX60" i="22" s="1"/>
  <c r="EW26" i="22"/>
  <c r="EW60" i="22" s="1"/>
  <c r="EV26" i="22"/>
  <c r="EV60" i="22" s="1"/>
  <c r="EU26" i="22"/>
  <c r="EU60" i="22" s="1"/>
  <c r="ET26" i="22"/>
  <c r="ET60" i="22" s="1"/>
  <c r="ES26" i="22"/>
  <c r="ES60" i="22" s="1"/>
  <c r="ER26" i="22"/>
  <c r="ER60" i="22" s="1"/>
  <c r="EQ26" i="22"/>
  <c r="EQ60" i="22" s="1"/>
  <c r="EP26" i="22"/>
  <c r="EP60" i="22" s="1"/>
  <c r="EO26" i="22"/>
  <c r="EO60" i="22" s="1"/>
  <c r="EN26" i="22"/>
  <c r="EN60" i="22" s="1"/>
  <c r="EM26" i="22"/>
  <c r="EM60" i="22" s="1"/>
  <c r="EL26" i="22"/>
  <c r="EL60" i="22" s="1"/>
  <c r="EK26" i="22"/>
  <c r="EK60" i="22" s="1"/>
  <c r="EJ26" i="22"/>
  <c r="EJ60" i="22" s="1"/>
  <c r="EI26" i="22"/>
  <c r="EI60" i="22" s="1"/>
  <c r="EH26" i="22"/>
  <c r="EH60" i="22" s="1"/>
  <c r="EG26" i="22"/>
  <c r="EG60" i="22" s="1"/>
  <c r="EF26" i="22"/>
  <c r="EF60" i="22" s="1"/>
  <c r="EE26" i="22"/>
  <c r="EE60" i="22" s="1"/>
  <c r="ED26" i="22"/>
  <c r="ED60" i="22" s="1"/>
  <c r="EC26" i="22"/>
  <c r="EC60" i="22" s="1"/>
  <c r="EB26" i="22"/>
  <c r="EB60" i="22" s="1"/>
  <c r="EA26" i="22"/>
  <c r="EA60" i="22" s="1"/>
  <c r="DZ26" i="22"/>
  <c r="DZ60" i="22" s="1"/>
  <c r="DY26" i="22"/>
  <c r="DY60" i="22" s="1"/>
  <c r="DX26" i="22"/>
  <c r="DX60" i="22" s="1"/>
  <c r="DW26" i="22"/>
  <c r="DW60" i="22" s="1"/>
  <c r="DV26" i="22"/>
  <c r="DV60" i="22" s="1"/>
  <c r="DU26" i="22"/>
  <c r="DU60" i="22" s="1"/>
  <c r="DT26" i="22"/>
  <c r="DT60" i="22" s="1"/>
  <c r="DS26" i="22"/>
  <c r="DS60" i="22" s="1"/>
  <c r="DR26" i="22"/>
  <c r="DR60" i="22" s="1"/>
  <c r="DQ26" i="22"/>
  <c r="DQ60" i="22" s="1"/>
  <c r="DP26" i="22"/>
  <c r="DP60" i="22" s="1"/>
  <c r="DO26" i="22"/>
  <c r="DO60" i="22" s="1"/>
  <c r="DN26" i="22"/>
  <c r="DN60" i="22" s="1"/>
  <c r="DM26" i="22"/>
  <c r="DM60" i="22" s="1"/>
  <c r="DL26" i="22"/>
  <c r="DL60" i="22" s="1"/>
  <c r="DK26" i="22"/>
  <c r="DK60" i="22" s="1"/>
  <c r="DJ26" i="22"/>
  <c r="DJ60" i="22" s="1"/>
  <c r="DI26" i="22"/>
  <c r="DI60" i="22" s="1"/>
  <c r="DH26" i="22"/>
  <c r="DH60" i="22" s="1"/>
  <c r="DG26" i="22"/>
  <c r="DG60" i="22" s="1"/>
  <c r="DF26" i="22"/>
  <c r="DF60" i="22" s="1"/>
  <c r="DE26" i="22"/>
  <c r="DE60" i="22" s="1"/>
  <c r="DD26" i="22"/>
  <c r="DD60" i="22" s="1"/>
  <c r="DC26" i="22"/>
  <c r="DC60" i="22" s="1"/>
  <c r="DB26" i="22"/>
  <c r="DB60" i="22" s="1"/>
  <c r="DA26" i="22"/>
  <c r="DA60" i="22" s="1"/>
  <c r="CZ26" i="22"/>
  <c r="CZ60" i="22" s="1"/>
  <c r="CY26" i="22"/>
  <c r="CY60" i="22" s="1"/>
  <c r="CX26" i="22"/>
  <c r="CX60" i="22" s="1"/>
  <c r="CW26" i="22"/>
  <c r="CW60" i="22" s="1"/>
  <c r="CV26" i="22"/>
  <c r="CV60" i="22" s="1"/>
  <c r="CU26" i="22"/>
  <c r="CU60" i="22" s="1"/>
  <c r="CT26" i="22"/>
  <c r="CT60" i="22" s="1"/>
  <c r="CS26" i="22"/>
  <c r="CS60" i="22" s="1"/>
  <c r="CR26" i="22"/>
  <c r="CR60" i="22" s="1"/>
  <c r="CQ26" i="22"/>
  <c r="CQ60" i="22" s="1"/>
  <c r="CP26" i="22"/>
  <c r="CP60" i="22" s="1"/>
  <c r="CO26" i="22"/>
  <c r="CO60" i="22" s="1"/>
  <c r="CN26" i="22"/>
  <c r="CN60" i="22" s="1"/>
  <c r="CM26" i="22"/>
  <c r="CM60" i="22" s="1"/>
  <c r="CL26" i="22"/>
  <c r="CL60" i="22" s="1"/>
  <c r="CK26" i="22"/>
  <c r="CK60" i="22" s="1"/>
  <c r="CJ26" i="22"/>
  <c r="CJ60" i="22" s="1"/>
  <c r="CI26" i="22"/>
  <c r="CI60" i="22" s="1"/>
  <c r="CH26" i="22"/>
  <c r="CH60" i="22" s="1"/>
  <c r="CG26" i="22"/>
  <c r="CG60" i="22" s="1"/>
  <c r="CF26" i="22"/>
  <c r="CF60" i="22" s="1"/>
  <c r="CE26" i="22"/>
  <c r="CE60" i="22" s="1"/>
  <c r="CD26" i="22"/>
  <c r="CD60" i="22" s="1"/>
  <c r="CC26" i="22"/>
  <c r="CC60" i="22" s="1"/>
  <c r="CB26" i="22"/>
  <c r="CB60" i="22" s="1"/>
  <c r="CA26" i="22"/>
  <c r="CA60" i="22" s="1"/>
  <c r="BZ26" i="22"/>
  <c r="BZ60" i="22" s="1"/>
  <c r="BY26" i="22"/>
  <c r="BY60" i="22" s="1"/>
  <c r="BX26" i="22"/>
  <c r="BX60" i="22" s="1"/>
  <c r="BW26" i="22"/>
  <c r="BW60" i="22" s="1"/>
  <c r="BV26" i="22"/>
  <c r="BV60" i="22" s="1"/>
  <c r="BU26" i="22"/>
  <c r="BU60" i="22" s="1"/>
  <c r="BT26" i="22"/>
  <c r="BT60" i="22" s="1"/>
  <c r="BS26" i="22"/>
  <c r="BS60" i="22" s="1"/>
  <c r="BR26" i="22"/>
  <c r="BR60" i="22" s="1"/>
  <c r="BQ26" i="22"/>
  <c r="BQ60" i="22" s="1"/>
  <c r="BP26" i="22"/>
  <c r="BP60" i="22" s="1"/>
  <c r="BO26" i="22"/>
  <c r="BO60" i="22" s="1"/>
  <c r="BN26" i="22"/>
  <c r="BN60" i="22" s="1"/>
  <c r="BM26" i="22"/>
  <c r="BM60" i="22" s="1"/>
  <c r="BL26" i="22"/>
  <c r="BL60" i="22" s="1"/>
  <c r="BK26" i="22"/>
  <c r="BK60" i="22" s="1"/>
  <c r="BJ26" i="22"/>
  <c r="BJ60" i="22" s="1"/>
  <c r="BI26" i="22"/>
  <c r="BI60" i="22" s="1"/>
  <c r="BH26" i="22"/>
  <c r="BH60" i="22" s="1"/>
  <c r="BG26" i="22"/>
  <c r="BG60" i="22" s="1"/>
  <c r="BF26" i="22"/>
  <c r="BF60" i="22" s="1"/>
  <c r="BE26" i="22"/>
  <c r="BE60" i="22" s="1"/>
  <c r="BD26" i="22"/>
  <c r="BD60" i="22" s="1"/>
  <c r="BC26" i="22"/>
  <c r="BC60" i="22" s="1"/>
  <c r="BB26" i="22"/>
  <c r="BB60" i="22" s="1"/>
  <c r="BA26" i="22"/>
  <c r="BA60" i="22" s="1"/>
  <c r="AZ26" i="22"/>
  <c r="AZ60" i="22" s="1"/>
  <c r="AY26" i="22"/>
  <c r="AY60" i="22" s="1"/>
  <c r="AX26" i="22"/>
  <c r="AX60" i="22" s="1"/>
  <c r="AW26" i="22"/>
  <c r="AW60" i="22" s="1"/>
  <c r="AV26" i="22"/>
  <c r="AV60" i="22" s="1"/>
  <c r="AU26" i="22"/>
  <c r="AU60" i="22" s="1"/>
  <c r="AT26" i="22"/>
  <c r="AT60" i="22" s="1"/>
  <c r="AS26" i="22"/>
  <c r="AS60" i="22" s="1"/>
  <c r="AR26" i="22"/>
  <c r="AR60" i="22" s="1"/>
  <c r="AQ26" i="22"/>
  <c r="AQ60" i="22" s="1"/>
  <c r="AP26" i="22"/>
  <c r="AP60" i="22" s="1"/>
  <c r="AO26" i="22"/>
  <c r="AO60" i="22" s="1"/>
  <c r="AN26" i="22"/>
  <c r="AN60" i="22" s="1"/>
  <c r="AM26" i="22"/>
  <c r="AM60" i="22" s="1"/>
  <c r="AL26" i="22"/>
  <c r="AL60" i="22" s="1"/>
  <c r="AK26" i="22"/>
  <c r="AK60" i="22" s="1"/>
  <c r="AJ26" i="22"/>
  <c r="AJ60" i="22" s="1"/>
  <c r="AI26" i="22"/>
  <c r="AI60" i="22" s="1"/>
  <c r="AH26" i="22"/>
  <c r="AH60" i="22" s="1"/>
  <c r="AG26" i="22"/>
  <c r="AG60" i="22" s="1"/>
  <c r="AF26" i="22"/>
  <c r="AF60" i="22" s="1"/>
  <c r="AE26" i="22"/>
  <c r="AE60" i="22" s="1"/>
  <c r="AD26" i="22"/>
  <c r="AD60" i="22" s="1"/>
  <c r="AC26" i="22"/>
  <c r="AC60" i="22" s="1"/>
  <c r="AB26" i="22"/>
  <c r="AB60" i="22" s="1"/>
  <c r="AA26" i="22"/>
  <c r="AA60" i="22" s="1"/>
  <c r="Z26" i="22"/>
  <c r="Z60" i="22" s="1"/>
  <c r="Y26" i="22"/>
  <c r="Y60" i="22" s="1"/>
  <c r="X26" i="22"/>
  <c r="X60" i="22" s="1"/>
  <c r="W26" i="22"/>
  <c r="W60" i="22" s="1"/>
  <c r="V26" i="22"/>
  <c r="V60" i="22" s="1"/>
  <c r="U26" i="22"/>
  <c r="U60" i="22" s="1"/>
  <c r="T26" i="22"/>
  <c r="T60" i="22" s="1"/>
  <c r="S26" i="22"/>
  <c r="S60" i="22" s="1"/>
  <c r="R26" i="22"/>
  <c r="R60" i="22" s="1"/>
  <c r="Q26" i="22"/>
  <c r="Q60" i="22" s="1"/>
  <c r="P26" i="22"/>
  <c r="P60" i="22" s="1"/>
  <c r="O26" i="22"/>
  <c r="O60" i="22" s="1"/>
  <c r="N26" i="22"/>
  <c r="N60" i="22" s="1"/>
  <c r="M26" i="22"/>
  <c r="M60" i="22" s="1"/>
  <c r="L26" i="22"/>
  <c r="L60" i="22" s="1"/>
  <c r="K26" i="22"/>
  <c r="K60" i="22" s="1"/>
  <c r="J26" i="22"/>
  <c r="J60" i="22" s="1"/>
  <c r="I26" i="22"/>
  <c r="I60" i="22" s="1"/>
  <c r="H26" i="22"/>
  <c r="H60" i="22" s="1"/>
  <c r="G26" i="22"/>
  <c r="G60" i="22" s="1"/>
  <c r="F26" i="22"/>
  <c r="F60" i="22" s="1"/>
  <c r="E26" i="22"/>
  <c r="E60" i="22" s="1"/>
  <c r="D26" i="22"/>
  <c r="D60" i="22" s="1"/>
  <c r="C26" i="22"/>
  <c r="C60" i="22" s="1"/>
  <c r="B26" i="22"/>
  <c r="B60" i="22" s="1"/>
  <c r="LM25" i="22"/>
  <c r="LM59" i="22" s="1"/>
  <c r="LL25" i="22"/>
  <c r="LL59" i="22" s="1"/>
  <c r="LK25" i="22"/>
  <c r="LK59" i="22" s="1"/>
  <c r="LJ25" i="22"/>
  <c r="LJ59" i="22" s="1"/>
  <c r="LI25" i="22"/>
  <c r="LI59" i="22" s="1"/>
  <c r="LH25" i="22"/>
  <c r="LH59" i="22" s="1"/>
  <c r="LG25" i="22"/>
  <c r="LG59" i="22" s="1"/>
  <c r="LF25" i="22"/>
  <c r="LF59" i="22" s="1"/>
  <c r="LE25" i="22"/>
  <c r="LE59" i="22" s="1"/>
  <c r="LD25" i="22"/>
  <c r="LD59" i="22" s="1"/>
  <c r="LC25" i="22"/>
  <c r="LC59" i="22" s="1"/>
  <c r="LB25" i="22"/>
  <c r="LB59" i="22" s="1"/>
  <c r="LA25" i="22"/>
  <c r="LA59" i="22" s="1"/>
  <c r="KZ25" i="22"/>
  <c r="KZ59" i="22" s="1"/>
  <c r="KY25" i="22"/>
  <c r="KY59" i="22" s="1"/>
  <c r="KX25" i="22"/>
  <c r="KX59" i="22" s="1"/>
  <c r="KW25" i="22"/>
  <c r="KW59" i="22" s="1"/>
  <c r="KV25" i="22"/>
  <c r="KV59" i="22" s="1"/>
  <c r="KU25" i="22"/>
  <c r="KU59" i="22" s="1"/>
  <c r="KT25" i="22"/>
  <c r="KT59" i="22" s="1"/>
  <c r="KS25" i="22"/>
  <c r="KS59" i="22" s="1"/>
  <c r="KR25" i="22"/>
  <c r="KR59" i="22" s="1"/>
  <c r="KQ25" i="22"/>
  <c r="KQ59" i="22" s="1"/>
  <c r="KP25" i="22"/>
  <c r="KP59" i="22" s="1"/>
  <c r="KO25" i="22"/>
  <c r="KO59" i="22" s="1"/>
  <c r="KN25" i="22"/>
  <c r="KN59" i="22" s="1"/>
  <c r="KM25" i="22"/>
  <c r="KM59" i="22" s="1"/>
  <c r="KL25" i="22"/>
  <c r="KL59" i="22" s="1"/>
  <c r="KK25" i="22"/>
  <c r="KK59" i="22" s="1"/>
  <c r="KJ25" i="22"/>
  <c r="KJ59" i="22" s="1"/>
  <c r="KI25" i="22"/>
  <c r="KI59" i="22" s="1"/>
  <c r="KH25" i="22"/>
  <c r="KH59" i="22" s="1"/>
  <c r="KG25" i="22"/>
  <c r="KG59" i="22" s="1"/>
  <c r="KF25" i="22"/>
  <c r="KF59" i="22" s="1"/>
  <c r="KE25" i="22"/>
  <c r="KE59" i="22" s="1"/>
  <c r="KD25" i="22"/>
  <c r="KD59" i="22" s="1"/>
  <c r="KC25" i="22"/>
  <c r="KC59" i="22" s="1"/>
  <c r="KB25" i="22"/>
  <c r="KB59" i="22" s="1"/>
  <c r="KA25" i="22"/>
  <c r="KA59" i="22" s="1"/>
  <c r="JZ25" i="22"/>
  <c r="JZ59" i="22" s="1"/>
  <c r="JY25" i="22"/>
  <c r="JY59" i="22" s="1"/>
  <c r="JX25" i="22"/>
  <c r="JX59" i="22" s="1"/>
  <c r="JW25" i="22"/>
  <c r="JW59" i="22" s="1"/>
  <c r="JV25" i="22"/>
  <c r="JV59" i="22" s="1"/>
  <c r="JU25" i="22"/>
  <c r="JU59" i="22" s="1"/>
  <c r="JT25" i="22"/>
  <c r="JT59" i="22" s="1"/>
  <c r="JS25" i="22"/>
  <c r="JS59" i="22" s="1"/>
  <c r="JR25" i="22"/>
  <c r="JR59" i="22" s="1"/>
  <c r="JQ25" i="22"/>
  <c r="JQ59" i="22" s="1"/>
  <c r="JP25" i="22"/>
  <c r="JP59" i="22" s="1"/>
  <c r="JO25" i="22"/>
  <c r="JO59" i="22" s="1"/>
  <c r="JN25" i="22"/>
  <c r="JN59" i="22" s="1"/>
  <c r="JM25" i="22"/>
  <c r="JM59" i="22" s="1"/>
  <c r="JL25" i="22"/>
  <c r="JL59" i="22" s="1"/>
  <c r="JK25" i="22"/>
  <c r="JK59" i="22" s="1"/>
  <c r="JJ25" i="22"/>
  <c r="JJ59" i="22" s="1"/>
  <c r="JI25" i="22"/>
  <c r="JI59" i="22" s="1"/>
  <c r="JH25" i="22"/>
  <c r="JH59" i="22" s="1"/>
  <c r="JG25" i="22"/>
  <c r="JG59" i="22" s="1"/>
  <c r="JF25" i="22"/>
  <c r="JF59" i="22" s="1"/>
  <c r="JE25" i="22"/>
  <c r="JE59" i="22" s="1"/>
  <c r="JD25" i="22"/>
  <c r="JD59" i="22" s="1"/>
  <c r="JC25" i="22"/>
  <c r="JC59" i="22" s="1"/>
  <c r="JB25" i="22"/>
  <c r="JB59" i="22" s="1"/>
  <c r="JA25" i="22"/>
  <c r="JA59" i="22" s="1"/>
  <c r="IZ25" i="22"/>
  <c r="IZ59" i="22" s="1"/>
  <c r="IY25" i="22"/>
  <c r="IY59" i="22" s="1"/>
  <c r="IX25" i="22"/>
  <c r="IX59" i="22" s="1"/>
  <c r="IW25" i="22"/>
  <c r="IW59" i="22" s="1"/>
  <c r="IV25" i="22"/>
  <c r="IV59" i="22" s="1"/>
  <c r="IU25" i="22"/>
  <c r="IU59" i="22" s="1"/>
  <c r="IT25" i="22"/>
  <c r="IT59" i="22" s="1"/>
  <c r="IS25" i="22"/>
  <c r="IS59" i="22" s="1"/>
  <c r="IR25" i="22"/>
  <c r="IR59" i="22" s="1"/>
  <c r="IQ25" i="22"/>
  <c r="IQ59" i="22" s="1"/>
  <c r="IP25" i="22"/>
  <c r="IP59" i="22" s="1"/>
  <c r="IO25" i="22"/>
  <c r="IO59" i="22" s="1"/>
  <c r="IN25" i="22"/>
  <c r="IN59" i="22" s="1"/>
  <c r="IM25" i="22"/>
  <c r="IM59" i="22" s="1"/>
  <c r="IL25" i="22"/>
  <c r="IL59" i="22" s="1"/>
  <c r="IK25" i="22"/>
  <c r="IK59" i="22" s="1"/>
  <c r="IJ25" i="22"/>
  <c r="IJ59" i="22" s="1"/>
  <c r="II25" i="22"/>
  <c r="II59" i="22" s="1"/>
  <c r="IH25" i="22"/>
  <c r="IH59" i="22" s="1"/>
  <c r="IG25" i="22"/>
  <c r="IG59" i="22" s="1"/>
  <c r="IF25" i="22"/>
  <c r="IF59" i="22" s="1"/>
  <c r="IE25" i="22"/>
  <c r="IE59" i="22" s="1"/>
  <c r="ID25" i="22"/>
  <c r="ID59" i="22" s="1"/>
  <c r="IC25" i="22"/>
  <c r="IC59" i="22" s="1"/>
  <c r="IB25" i="22"/>
  <c r="IB59" i="22" s="1"/>
  <c r="IA25" i="22"/>
  <c r="IA59" i="22" s="1"/>
  <c r="HZ25" i="22"/>
  <c r="HZ59" i="22" s="1"/>
  <c r="HY25" i="22"/>
  <c r="HY59" i="22" s="1"/>
  <c r="HX25" i="22"/>
  <c r="HX59" i="22" s="1"/>
  <c r="HW25" i="22"/>
  <c r="HW59" i="22" s="1"/>
  <c r="HV25" i="22"/>
  <c r="HV59" i="22" s="1"/>
  <c r="HU25" i="22"/>
  <c r="HU59" i="22" s="1"/>
  <c r="HT25" i="22"/>
  <c r="HT59" i="22" s="1"/>
  <c r="HS25" i="22"/>
  <c r="HS59" i="22" s="1"/>
  <c r="HR25" i="22"/>
  <c r="HR59" i="22" s="1"/>
  <c r="HQ25" i="22"/>
  <c r="HQ59" i="22" s="1"/>
  <c r="HP25" i="22"/>
  <c r="HP59" i="22" s="1"/>
  <c r="HO25" i="22"/>
  <c r="HO59" i="22" s="1"/>
  <c r="HN25" i="22"/>
  <c r="HN59" i="22" s="1"/>
  <c r="HM25" i="22"/>
  <c r="HM59" i="22" s="1"/>
  <c r="HL25" i="22"/>
  <c r="HL59" i="22" s="1"/>
  <c r="HK25" i="22"/>
  <c r="HK59" i="22" s="1"/>
  <c r="HJ25" i="22"/>
  <c r="HJ59" i="22" s="1"/>
  <c r="HI25" i="22"/>
  <c r="HI59" i="22" s="1"/>
  <c r="HH25" i="22"/>
  <c r="HH59" i="22" s="1"/>
  <c r="HG25" i="22"/>
  <c r="HG59" i="22" s="1"/>
  <c r="HF25" i="22"/>
  <c r="HF59" i="22" s="1"/>
  <c r="HE25" i="22"/>
  <c r="HE59" i="22" s="1"/>
  <c r="HD25" i="22"/>
  <c r="HD59" i="22" s="1"/>
  <c r="HC25" i="22"/>
  <c r="HC59" i="22" s="1"/>
  <c r="HB25" i="22"/>
  <c r="HB59" i="22" s="1"/>
  <c r="HA25" i="22"/>
  <c r="HA59" i="22" s="1"/>
  <c r="GZ25" i="22"/>
  <c r="GZ59" i="22" s="1"/>
  <c r="GY25" i="22"/>
  <c r="GY59" i="22" s="1"/>
  <c r="GX25" i="22"/>
  <c r="GX59" i="22" s="1"/>
  <c r="GW25" i="22"/>
  <c r="GW59" i="22" s="1"/>
  <c r="GV25" i="22"/>
  <c r="GV59" i="22" s="1"/>
  <c r="GU25" i="22"/>
  <c r="GU59" i="22" s="1"/>
  <c r="GT25" i="22"/>
  <c r="GT59" i="22" s="1"/>
  <c r="GS25" i="22"/>
  <c r="GS59" i="22" s="1"/>
  <c r="GR25" i="22"/>
  <c r="GR59" i="22" s="1"/>
  <c r="GQ25" i="22"/>
  <c r="GQ59" i="22" s="1"/>
  <c r="GP25" i="22"/>
  <c r="GP59" i="22" s="1"/>
  <c r="GO25" i="22"/>
  <c r="GO59" i="22" s="1"/>
  <c r="GN25" i="22"/>
  <c r="GN59" i="22" s="1"/>
  <c r="GM25" i="22"/>
  <c r="GM59" i="22" s="1"/>
  <c r="GL25" i="22"/>
  <c r="GL59" i="22" s="1"/>
  <c r="GK25" i="22"/>
  <c r="GK59" i="22" s="1"/>
  <c r="GJ25" i="22"/>
  <c r="GJ59" i="22" s="1"/>
  <c r="GI25" i="22"/>
  <c r="GI59" i="22" s="1"/>
  <c r="GH25" i="22"/>
  <c r="GH59" i="22" s="1"/>
  <c r="GG25" i="22"/>
  <c r="GG59" i="22" s="1"/>
  <c r="GF25" i="22"/>
  <c r="GF59" i="22" s="1"/>
  <c r="GE25" i="22"/>
  <c r="GE59" i="22" s="1"/>
  <c r="GD25" i="22"/>
  <c r="GD59" i="22" s="1"/>
  <c r="GC25" i="22"/>
  <c r="GC59" i="22" s="1"/>
  <c r="GB25" i="22"/>
  <c r="GB59" i="22" s="1"/>
  <c r="GA25" i="22"/>
  <c r="GA59" i="22" s="1"/>
  <c r="FZ25" i="22"/>
  <c r="FZ59" i="22" s="1"/>
  <c r="FY25" i="22"/>
  <c r="FY59" i="22" s="1"/>
  <c r="FX25" i="22"/>
  <c r="FX59" i="22" s="1"/>
  <c r="FW25" i="22"/>
  <c r="FW59" i="22" s="1"/>
  <c r="FV25" i="22"/>
  <c r="FV59" i="22" s="1"/>
  <c r="FU25" i="22"/>
  <c r="FU59" i="22" s="1"/>
  <c r="FT25" i="22"/>
  <c r="FT59" i="22" s="1"/>
  <c r="FS25" i="22"/>
  <c r="FS59" i="22" s="1"/>
  <c r="FR25" i="22"/>
  <c r="FR59" i="22" s="1"/>
  <c r="FQ25" i="22"/>
  <c r="FQ59" i="22" s="1"/>
  <c r="FP25" i="22"/>
  <c r="FP59" i="22" s="1"/>
  <c r="FO25" i="22"/>
  <c r="FO59" i="22" s="1"/>
  <c r="FN25" i="22"/>
  <c r="FN59" i="22" s="1"/>
  <c r="FM25" i="22"/>
  <c r="FM59" i="22" s="1"/>
  <c r="FL25" i="22"/>
  <c r="FL59" i="22" s="1"/>
  <c r="FK25" i="22"/>
  <c r="FK59" i="22" s="1"/>
  <c r="FJ25" i="22"/>
  <c r="FJ59" i="22" s="1"/>
  <c r="FI25" i="22"/>
  <c r="FI59" i="22" s="1"/>
  <c r="FH25" i="22"/>
  <c r="FH59" i="22" s="1"/>
  <c r="FG25" i="22"/>
  <c r="FG59" i="22" s="1"/>
  <c r="FF25" i="22"/>
  <c r="FF59" i="22" s="1"/>
  <c r="FE25" i="22"/>
  <c r="FE59" i="22" s="1"/>
  <c r="FD25" i="22"/>
  <c r="FD59" i="22" s="1"/>
  <c r="FC25" i="22"/>
  <c r="FC59" i="22" s="1"/>
  <c r="FB25" i="22"/>
  <c r="FB59" i="22" s="1"/>
  <c r="FA25" i="22"/>
  <c r="FA59" i="22" s="1"/>
  <c r="EZ25" i="22"/>
  <c r="EZ59" i="22" s="1"/>
  <c r="EY25" i="22"/>
  <c r="EY59" i="22" s="1"/>
  <c r="EX25" i="22"/>
  <c r="EX59" i="22" s="1"/>
  <c r="EW25" i="22"/>
  <c r="EW59" i="22" s="1"/>
  <c r="EV25" i="22"/>
  <c r="EV59" i="22" s="1"/>
  <c r="EU25" i="22"/>
  <c r="EU59" i="22" s="1"/>
  <c r="ET25" i="22"/>
  <c r="ET59" i="22" s="1"/>
  <c r="ES25" i="22"/>
  <c r="ES59" i="22" s="1"/>
  <c r="ER25" i="22"/>
  <c r="ER59" i="22" s="1"/>
  <c r="EQ25" i="22"/>
  <c r="EQ59" i="22" s="1"/>
  <c r="EP25" i="22"/>
  <c r="EP59" i="22" s="1"/>
  <c r="EO25" i="22"/>
  <c r="EO59" i="22" s="1"/>
  <c r="EN25" i="22"/>
  <c r="EN59" i="22" s="1"/>
  <c r="EM25" i="22"/>
  <c r="EM59" i="22" s="1"/>
  <c r="EL25" i="22"/>
  <c r="EL59" i="22" s="1"/>
  <c r="EK25" i="22"/>
  <c r="EK59" i="22" s="1"/>
  <c r="EJ25" i="22"/>
  <c r="EJ59" i="22" s="1"/>
  <c r="EI25" i="22"/>
  <c r="EI59" i="22" s="1"/>
  <c r="EH25" i="22"/>
  <c r="EH59" i="22" s="1"/>
  <c r="EG25" i="22"/>
  <c r="EG59" i="22" s="1"/>
  <c r="EF25" i="22"/>
  <c r="EF59" i="22" s="1"/>
  <c r="EE25" i="22"/>
  <c r="EE59" i="22" s="1"/>
  <c r="ED25" i="22"/>
  <c r="ED59" i="22" s="1"/>
  <c r="EC25" i="22"/>
  <c r="EC59" i="22" s="1"/>
  <c r="EB25" i="22"/>
  <c r="EB59" i="22" s="1"/>
  <c r="EA25" i="22"/>
  <c r="EA59" i="22" s="1"/>
  <c r="DZ25" i="22"/>
  <c r="DZ59" i="22" s="1"/>
  <c r="DY25" i="22"/>
  <c r="DY59" i="22" s="1"/>
  <c r="DX25" i="22"/>
  <c r="DX59" i="22" s="1"/>
  <c r="DW25" i="22"/>
  <c r="DW59" i="22" s="1"/>
  <c r="DV25" i="22"/>
  <c r="DV59" i="22" s="1"/>
  <c r="DU25" i="22"/>
  <c r="DU59" i="22" s="1"/>
  <c r="DT25" i="22"/>
  <c r="DT59" i="22" s="1"/>
  <c r="DS25" i="22"/>
  <c r="DS59" i="22" s="1"/>
  <c r="DR25" i="22"/>
  <c r="DR59" i="22" s="1"/>
  <c r="DQ25" i="22"/>
  <c r="DQ59" i="22" s="1"/>
  <c r="DP25" i="22"/>
  <c r="DP59" i="22" s="1"/>
  <c r="DO25" i="22"/>
  <c r="DO59" i="22" s="1"/>
  <c r="DN25" i="22"/>
  <c r="DN59" i="22" s="1"/>
  <c r="DM25" i="22"/>
  <c r="DM59" i="22" s="1"/>
  <c r="DL25" i="22"/>
  <c r="DL59" i="22" s="1"/>
  <c r="DK25" i="22"/>
  <c r="DK59" i="22" s="1"/>
  <c r="DJ25" i="22"/>
  <c r="DJ59" i="22" s="1"/>
  <c r="DI25" i="22"/>
  <c r="DI59" i="22" s="1"/>
  <c r="DH25" i="22"/>
  <c r="DH59" i="22" s="1"/>
  <c r="DG25" i="22"/>
  <c r="DG59" i="22" s="1"/>
  <c r="DF25" i="22"/>
  <c r="DF59" i="22" s="1"/>
  <c r="DE25" i="22"/>
  <c r="DE59" i="22" s="1"/>
  <c r="DD25" i="22"/>
  <c r="DD59" i="22" s="1"/>
  <c r="DC25" i="22"/>
  <c r="DC59" i="22" s="1"/>
  <c r="DB25" i="22"/>
  <c r="DB59" i="22" s="1"/>
  <c r="DA25" i="22"/>
  <c r="DA59" i="22" s="1"/>
  <c r="CZ25" i="22"/>
  <c r="CZ59" i="22" s="1"/>
  <c r="CY25" i="22"/>
  <c r="CY59" i="22" s="1"/>
  <c r="CX25" i="22"/>
  <c r="CX59" i="22" s="1"/>
  <c r="CW25" i="22"/>
  <c r="CW59" i="22" s="1"/>
  <c r="CV25" i="22"/>
  <c r="CV59" i="22" s="1"/>
  <c r="CU25" i="22"/>
  <c r="CU59" i="22" s="1"/>
  <c r="CT25" i="22"/>
  <c r="CT59" i="22" s="1"/>
  <c r="CS25" i="22"/>
  <c r="CS59" i="22" s="1"/>
  <c r="CR25" i="22"/>
  <c r="CR59" i="22" s="1"/>
  <c r="CQ25" i="22"/>
  <c r="CQ59" i="22" s="1"/>
  <c r="CP25" i="22"/>
  <c r="CP59" i="22" s="1"/>
  <c r="CO25" i="22"/>
  <c r="CO59" i="22" s="1"/>
  <c r="CN25" i="22"/>
  <c r="CN59" i="22" s="1"/>
  <c r="CM25" i="22"/>
  <c r="CM59" i="22" s="1"/>
  <c r="CL25" i="22"/>
  <c r="CL59" i="22" s="1"/>
  <c r="CK25" i="22"/>
  <c r="CK59" i="22" s="1"/>
  <c r="CJ25" i="22"/>
  <c r="CJ59" i="22" s="1"/>
  <c r="CI25" i="22"/>
  <c r="CI59" i="22" s="1"/>
  <c r="CH25" i="22"/>
  <c r="CH59" i="22" s="1"/>
  <c r="CG25" i="22"/>
  <c r="CG59" i="22" s="1"/>
  <c r="CF25" i="22"/>
  <c r="CF59" i="22" s="1"/>
  <c r="CE25" i="22"/>
  <c r="CE59" i="22" s="1"/>
  <c r="CD25" i="22"/>
  <c r="CD59" i="22" s="1"/>
  <c r="CC25" i="22"/>
  <c r="CC59" i="22" s="1"/>
  <c r="CB25" i="22"/>
  <c r="CB59" i="22" s="1"/>
  <c r="CA25" i="22"/>
  <c r="CA59" i="22" s="1"/>
  <c r="BZ25" i="22"/>
  <c r="BZ59" i="22" s="1"/>
  <c r="BY25" i="22"/>
  <c r="BY59" i="22" s="1"/>
  <c r="BX25" i="22"/>
  <c r="BX59" i="22" s="1"/>
  <c r="BW25" i="22"/>
  <c r="BW59" i="22" s="1"/>
  <c r="BV25" i="22"/>
  <c r="BV59" i="22" s="1"/>
  <c r="BU25" i="22"/>
  <c r="BU59" i="22" s="1"/>
  <c r="BT25" i="22"/>
  <c r="BT59" i="22" s="1"/>
  <c r="BS25" i="22"/>
  <c r="BS59" i="22" s="1"/>
  <c r="BR25" i="22"/>
  <c r="BR59" i="22" s="1"/>
  <c r="BQ25" i="22"/>
  <c r="BQ59" i="22" s="1"/>
  <c r="BP25" i="22"/>
  <c r="BP59" i="22" s="1"/>
  <c r="BO25" i="22"/>
  <c r="BO59" i="22" s="1"/>
  <c r="BN25" i="22"/>
  <c r="BN59" i="22" s="1"/>
  <c r="BM25" i="22"/>
  <c r="BM59" i="22" s="1"/>
  <c r="BL25" i="22"/>
  <c r="BL59" i="22" s="1"/>
  <c r="BK25" i="22"/>
  <c r="BK59" i="22" s="1"/>
  <c r="BJ25" i="22"/>
  <c r="BJ59" i="22" s="1"/>
  <c r="BI25" i="22"/>
  <c r="BI59" i="22" s="1"/>
  <c r="BH25" i="22"/>
  <c r="BH59" i="22" s="1"/>
  <c r="BG25" i="22"/>
  <c r="BG59" i="22" s="1"/>
  <c r="BF25" i="22"/>
  <c r="BF59" i="22" s="1"/>
  <c r="BE25" i="22"/>
  <c r="BE59" i="22" s="1"/>
  <c r="BD25" i="22"/>
  <c r="BD59" i="22" s="1"/>
  <c r="BC25" i="22"/>
  <c r="BC59" i="22" s="1"/>
  <c r="BB25" i="22"/>
  <c r="BB59" i="22" s="1"/>
  <c r="BA25" i="22"/>
  <c r="BA59" i="22" s="1"/>
  <c r="AZ25" i="22"/>
  <c r="AZ59" i="22" s="1"/>
  <c r="AY25" i="22"/>
  <c r="AY59" i="22" s="1"/>
  <c r="AX25" i="22"/>
  <c r="AX59" i="22" s="1"/>
  <c r="AW25" i="22"/>
  <c r="AW59" i="22" s="1"/>
  <c r="AV25" i="22"/>
  <c r="AV59" i="22" s="1"/>
  <c r="AU25" i="22"/>
  <c r="AU59" i="22" s="1"/>
  <c r="AT25" i="22"/>
  <c r="AT59" i="22" s="1"/>
  <c r="AS25" i="22"/>
  <c r="AS59" i="22" s="1"/>
  <c r="AR25" i="22"/>
  <c r="AR59" i="22" s="1"/>
  <c r="AQ25" i="22"/>
  <c r="AQ59" i="22" s="1"/>
  <c r="AP25" i="22"/>
  <c r="AP59" i="22" s="1"/>
  <c r="AO25" i="22"/>
  <c r="AO59" i="22" s="1"/>
  <c r="AN25" i="22"/>
  <c r="AN59" i="22" s="1"/>
  <c r="AM25" i="22"/>
  <c r="AM59" i="22" s="1"/>
  <c r="AL25" i="22"/>
  <c r="AL59" i="22" s="1"/>
  <c r="AK25" i="22"/>
  <c r="AK59" i="22" s="1"/>
  <c r="AJ25" i="22"/>
  <c r="AJ59" i="22" s="1"/>
  <c r="AI25" i="22"/>
  <c r="AI59" i="22" s="1"/>
  <c r="AH25" i="22"/>
  <c r="AH59" i="22" s="1"/>
  <c r="AG25" i="22"/>
  <c r="AG59" i="22" s="1"/>
  <c r="AF25" i="22"/>
  <c r="AF59" i="22" s="1"/>
  <c r="AE25" i="22"/>
  <c r="AE59" i="22" s="1"/>
  <c r="AD25" i="22"/>
  <c r="AD59" i="22" s="1"/>
  <c r="AC25" i="22"/>
  <c r="AC59" i="22" s="1"/>
  <c r="AB25" i="22"/>
  <c r="AB59" i="22" s="1"/>
  <c r="AA25" i="22"/>
  <c r="AA59" i="22" s="1"/>
  <c r="Z25" i="22"/>
  <c r="Z59" i="22" s="1"/>
  <c r="Y25" i="22"/>
  <c r="Y59" i="22" s="1"/>
  <c r="X25" i="22"/>
  <c r="X59" i="22" s="1"/>
  <c r="W25" i="22"/>
  <c r="W59" i="22" s="1"/>
  <c r="V25" i="22"/>
  <c r="V59" i="22" s="1"/>
  <c r="U25" i="22"/>
  <c r="U59" i="22" s="1"/>
  <c r="T25" i="22"/>
  <c r="T59" i="22" s="1"/>
  <c r="S25" i="22"/>
  <c r="S59" i="22" s="1"/>
  <c r="R25" i="22"/>
  <c r="R59" i="22" s="1"/>
  <c r="Q25" i="22"/>
  <c r="Q59" i="22" s="1"/>
  <c r="P25" i="22"/>
  <c r="P59" i="22" s="1"/>
  <c r="O25" i="22"/>
  <c r="O59" i="22" s="1"/>
  <c r="N25" i="22"/>
  <c r="N59" i="22" s="1"/>
  <c r="M25" i="22"/>
  <c r="M59" i="22" s="1"/>
  <c r="L25" i="22"/>
  <c r="L59" i="22" s="1"/>
  <c r="K25" i="22"/>
  <c r="K59" i="22" s="1"/>
  <c r="J25" i="22"/>
  <c r="J59" i="22" s="1"/>
  <c r="I25" i="22"/>
  <c r="I59" i="22" s="1"/>
  <c r="H25" i="22"/>
  <c r="H59" i="22" s="1"/>
  <c r="G25" i="22"/>
  <c r="G59" i="22" s="1"/>
  <c r="F25" i="22"/>
  <c r="F59" i="22" s="1"/>
  <c r="E25" i="22"/>
  <c r="E59" i="22" s="1"/>
  <c r="D25" i="22"/>
  <c r="D59" i="22" s="1"/>
  <c r="C25" i="22"/>
  <c r="C59" i="22" s="1"/>
  <c r="B25" i="22"/>
  <c r="B59" i="22" s="1"/>
  <c r="LM24" i="22"/>
  <c r="LM58" i="22" s="1"/>
  <c r="LL24" i="22"/>
  <c r="LL58" i="22" s="1"/>
  <c r="LK24" i="22"/>
  <c r="LK58" i="22" s="1"/>
  <c r="LJ24" i="22"/>
  <c r="LJ58" i="22" s="1"/>
  <c r="LI24" i="22"/>
  <c r="LI58" i="22" s="1"/>
  <c r="LH24" i="22"/>
  <c r="LH58" i="22" s="1"/>
  <c r="LG24" i="22"/>
  <c r="LG58" i="22" s="1"/>
  <c r="LF24" i="22"/>
  <c r="LF58" i="22" s="1"/>
  <c r="LE24" i="22"/>
  <c r="LE58" i="22" s="1"/>
  <c r="LD24" i="22"/>
  <c r="LD58" i="22" s="1"/>
  <c r="LC24" i="22"/>
  <c r="LC58" i="22" s="1"/>
  <c r="LB24" i="22"/>
  <c r="LB58" i="22" s="1"/>
  <c r="LA24" i="22"/>
  <c r="LA58" i="22" s="1"/>
  <c r="KZ24" i="22"/>
  <c r="KZ58" i="22" s="1"/>
  <c r="KY24" i="22"/>
  <c r="KY58" i="22" s="1"/>
  <c r="KX24" i="22"/>
  <c r="KX58" i="22" s="1"/>
  <c r="KW24" i="22"/>
  <c r="KW58" i="22" s="1"/>
  <c r="KV24" i="22"/>
  <c r="KV58" i="22" s="1"/>
  <c r="KU24" i="22"/>
  <c r="KU58" i="22" s="1"/>
  <c r="KT24" i="22"/>
  <c r="KT58" i="22" s="1"/>
  <c r="KS24" i="22"/>
  <c r="KS58" i="22" s="1"/>
  <c r="KR24" i="22"/>
  <c r="KR58" i="22" s="1"/>
  <c r="KQ24" i="22"/>
  <c r="KQ58" i="22" s="1"/>
  <c r="KP24" i="22"/>
  <c r="KP58" i="22" s="1"/>
  <c r="KO24" i="22"/>
  <c r="KO58" i="22" s="1"/>
  <c r="KN24" i="22"/>
  <c r="KN58" i="22" s="1"/>
  <c r="KM24" i="22"/>
  <c r="KM58" i="22" s="1"/>
  <c r="KL24" i="22"/>
  <c r="KL58" i="22" s="1"/>
  <c r="KK24" i="22"/>
  <c r="KK58" i="22" s="1"/>
  <c r="KJ24" i="22"/>
  <c r="KJ58" i="22" s="1"/>
  <c r="KI24" i="22"/>
  <c r="KI58" i="22" s="1"/>
  <c r="KH24" i="22"/>
  <c r="KH58" i="22" s="1"/>
  <c r="KG24" i="22"/>
  <c r="KG58" i="22" s="1"/>
  <c r="KF24" i="22"/>
  <c r="KF58" i="22" s="1"/>
  <c r="KE24" i="22"/>
  <c r="KE58" i="22" s="1"/>
  <c r="KD24" i="22"/>
  <c r="KD58" i="22" s="1"/>
  <c r="KC24" i="22"/>
  <c r="KC58" i="22" s="1"/>
  <c r="KB24" i="22"/>
  <c r="KB58" i="22" s="1"/>
  <c r="KA24" i="22"/>
  <c r="KA58" i="22" s="1"/>
  <c r="JZ24" i="22"/>
  <c r="JZ58" i="22" s="1"/>
  <c r="JY24" i="22"/>
  <c r="JY58" i="22" s="1"/>
  <c r="JX24" i="22"/>
  <c r="JX58" i="22" s="1"/>
  <c r="JW24" i="22"/>
  <c r="JW58" i="22" s="1"/>
  <c r="JV24" i="22"/>
  <c r="JV58" i="22" s="1"/>
  <c r="JU24" i="22"/>
  <c r="JU58" i="22" s="1"/>
  <c r="JT24" i="22"/>
  <c r="JT58" i="22" s="1"/>
  <c r="JS24" i="22"/>
  <c r="JS58" i="22" s="1"/>
  <c r="JR24" i="22"/>
  <c r="JR58" i="22" s="1"/>
  <c r="JQ24" i="22"/>
  <c r="JQ58" i="22" s="1"/>
  <c r="JP24" i="22"/>
  <c r="JP58" i="22" s="1"/>
  <c r="JO24" i="22"/>
  <c r="JO58" i="22" s="1"/>
  <c r="JN24" i="22"/>
  <c r="JN58" i="22" s="1"/>
  <c r="JM24" i="22"/>
  <c r="JM58" i="22" s="1"/>
  <c r="JL24" i="22"/>
  <c r="JL58" i="22" s="1"/>
  <c r="JK24" i="22"/>
  <c r="JK58" i="22" s="1"/>
  <c r="JJ24" i="22"/>
  <c r="JJ58" i="22" s="1"/>
  <c r="JI24" i="22"/>
  <c r="JI58" i="22" s="1"/>
  <c r="JH24" i="22"/>
  <c r="JH58" i="22" s="1"/>
  <c r="JG24" i="22"/>
  <c r="JG58" i="22" s="1"/>
  <c r="JF24" i="22"/>
  <c r="JF58" i="22" s="1"/>
  <c r="JE24" i="22"/>
  <c r="JE58" i="22" s="1"/>
  <c r="JD24" i="22"/>
  <c r="JD58" i="22" s="1"/>
  <c r="JC24" i="22"/>
  <c r="JC58" i="22" s="1"/>
  <c r="JB24" i="22"/>
  <c r="JB58" i="22" s="1"/>
  <c r="JA24" i="22"/>
  <c r="JA58" i="22" s="1"/>
  <c r="IZ24" i="22"/>
  <c r="IZ58" i="22" s="1"/>
  <c r="IY24" i="22"/>
  <c r="IY58" i="22" s="1"/>
  <c r="IX24" i="22"/>
  <c r="IX58" i="22" s="1"/>
  <c r="IW24" i="22"/>
  <c r="IW58" i="22" s="1"/>
  <c r="IV24" i="22"/>
  <c r="IV58" i="22" s="1"/>
  <c r="IU24" i="22"/>
  <c r="IU58" i="22" s="1"/>
  <c r="IT24" i="22"/>
  <c r="IT58" i="22" s="1"/>
  <c r="IS24" i="22"/>
  <c r="IS58" i="22" s="1"/>
  <c r="IR24" i="22"/>
  <c r="IR58" i="22" s="1"/>
  <c r="IQ24" i="22"/>
  <c r="IQ58" i="22" s="1"/>
  <c r="IP24" i="22"/>
  <c r="IP58" i="22" s="1"/>
  <c r="IO24" i="22"/>
  <c r="IO58" i="22" s="1"/>
  <c r="IN24" i="22"/>
  <c r="IN58" i="22" s="1"/>
  <c r="IM24" i="22"/>
  <c r="IM58" i="22" s="1"/>
  <c r="IL24" i="22"/>
  <c r="IL58" i="22" s="1"/>
  <c r="IK24" i="22"/>
  <c r="IK58" i="22" s="1"/>
  <c r="IJ24" i="22"/>
  <c r="IJ58" i="22" s="1"/>
  <c r="II24" i="22"/>
  <c r="II58" i="22" s="1"/>
  <c r="IH24" i="22"/>
  <c r="IH58" i="22" s="1"/>
  <c r="IG24" i="22"/>
  <c r="IG58" i="22" s="1"/>
  <c r="IF24" i="22"/>
  <c r="IF58" i="22" s="1"/>
  <c r="IE24" i="22"/>
  <c r="IE58" i="22" s="1"/>
  <c r="ID24" i="22"/>
  <c r="ID58" i="22" s="1"/>
  <c r="IC24" i="22"/>
  <c r="IC58" i="22" s="1"/>
  <c r="IB24" i="22"/>
  <c r="IB58" i="22" s="1"/>
  <c r="IA24" i="22"/>
  <c r="IA58" i="22" s="1"/>
  <c r="HZ24" i="22"/>
  <c r="HZ58" i="22" s="1"/>
  <c r="HY24" i="22"/>
  <c r="HY58" i="22" s="1"/>
  <c r="HX24" i="22"/>
  <c r="HX58" i="22" s="1"/>
  <c r="HW24" i="22"/>
  <c r="HW58" i="22" s="1"/>
  <c r="HV24" i="22"/>
  <c r="HV58" i="22" s="1"/>
  <c r="HU24" i="22"/>
  <c r="HU58" i="22" s="1"/>
  <c r="HT24" i="22"/>
  <c r="HT58" i="22" s="1"/>
  <c r="HS24" i="22"/>
  <c r="HS58" i="22" s="1"/>
  <c r="HR24" i="22"/>
  <c r="HR58" i="22" s="1"/>
  <c r="HQ24" i="22"/>
  <c r="HQ58" i="22" s="1"/>
  <c r="HP24" i="22"/>
  <c r="HP58" i="22" s="1"/>
  <c r="HO24" i="22"/>
  <c r="HO58" i="22" s="1"/>
  <c r="HN24" i="22"/>
  <c r="HN58" i="22" s="1"/>
  <c r="HM24" i="22"/>
  <c r="HM58" i="22" s="1"/>
  <c r="HL24" i="22"/>
  <c r="HL58" i="22" s="1"/>
  <c r="HK24" i="22"/>
  <c r="HK58" i="22" s="1"/>
  <c r="HJ24" i="22"/>
  <c r="HJ58" i="22" s="1"/>
  <c r="HI24" i="22"/>
  <c r="HI58" i="22" s="1"/>
  <c r="HH24" i="22"/>
  <c r="HH58" i="22" s="1"/>
  <c r="HG24" i="22"/>
  <c r="HG58" i="22" s="1"/>
  <c r="HF24" i="22"/>
  <c r="HF58" i="22" s="1"/>
  <c r="HE24" i="22"/>
  <c r="HE58" i="22" s="1"/>
  <c r="HD24" i="22"/>
  <c r="HD58" i="22" s="1"/>
  <c r="HC24" i="22"/>
  <c r="HC58" i="22" s="1"/>
  <c r="HB24" i="22"/>
  <c r="HB58" i="22" s="1"/>
  <c r="HA24" i="22"/>
  <c r="HA58" i="22" s="1"/>
  <c r="GZ24" i="22"/>
  <c r="GZ58" i="22" s="1"/>
  <c r="GY24" i="22"/>
  <c r="GY58" i="22" s="1"/>
  <c r="GX24" i="22"/>
  <c r="GX58" i="22" s="1"/>
  <c r="GW24" i="22"/>
  <c r="GW58" i="22" s="1"/>
  <c r="GV24" i="22"/>
  <c r="GV58" i="22" s="1"/>
  <c r="GU24" i="22"/>
  <c r="GU58" i="22" s="1"/>
  <c r="GT24" i="22"/>
  <c r="GT58" i="22" s="1"/>
  <c r="GS24" i="22"/>
  <c r="GS58" i="22" s="1"/>
  <c r="GR24" i="22"/>
  <c r="GR58" i="22" s="1"/>
  <c r="GQ24" i="22"/>
  <c r="GQ58" i="22" s="1"/>
  <c r="GP24" i="22"/>
  <c r="GP58" i="22" s="1"/>
  <c r="GO24" i="22"/>
  <c r="GO58" i="22" s="1"/>
  <c r="GN24" i="22"/>
  <c r="GN58" i="22" s="1"/>
  <c r="GM24" i="22"/>
  <c r="GM58" i="22" s="1"/>
  <c r="GL24" i="22"/>
  <c r="GL58" i="22" s="1"/>
  <c r="GK24" i="22"/>
  <c r="GK58" i="22" s="1"/>
  <c r="GJ24" i="22"/>
  <c r="GJ58" i="22" s="1"/>
  <c r="GI24" i="22"/>
  <c r="GI58" i="22" s="1"/>
  <c r="GH24" i="22"/>
  <c r="GH58" i="22" s="1"/>
  <c r="GG24" i="22"/>
  <c r="GG58" i="22" s="1"/>
  <c r="GF24" i="22"/>
  <c r="GF58" i="22" s="1"/>
  <c r="GE24" i="22"/>
  <c r="GE58" i="22" s="1"/>
  <c r="GD24" i="22"/>
  <c r="GD58" i="22" s="1"/>
  <c r="GC24" i="22"/>
  <c r="GC58" i="22" s="1"/>
  <c r="GB24" i="22"/>
  <c r="GB58" i="22" s="1"/>
  <c r="GA24" i="22"/>
  <c r="GA58" i="22" s="1"/>
  <c r="FZ24" i="22"/>
  <c r="FZ58" i="22" s="1"/>
  <c r="FY24" i="22"/>
  <c r="FY58" i="22" s="1"/>
  <c r="FX24" i="22"/>
  <c r="FX58" i="22" s="1"/>
  <c r="FW24" i="22"/>
  <c r="FW58" i="22" s="1"/>
  <c r="FV24" i="22"/>
  <c r="FV58" i="22" s="1"/>
  <c r="FU24" i="22"/>
  <c r="FU58" i="22" s="1"/>
  <c r="FT24" i="22"/>
  <c r="FT58" i="22" s="1"/>
  <c r="FS24" i="22"/>
  <c r="FS58" i="22" s="1"/>
  <c r="FR24" i="22"/>
  <c r="FR58" i="22" s="1"/>
  <c r="FQ24" i="22"/>
  <c r="FQ58" i="22" s="1"/>
  <c r="FP24" i="22"/>
  <c r="FP58" i="22" s="1"/>
  <c r="FO24" i="22"/>
  <c r="FO58" i="22" s="1"/>
  <c r="FN24" i="22"/>
  <c r="FN58" i="22" s="1"/>
  <c r="FM24" i="22"/>
  <c r="FM58" i="22" s="1"/>
  <c r="FL24" i="22"/>
  <c r="FL58" i="22" s="1"/>
  <c r="FK24" i="22"/>
  <c r="FK58" i="22" s="1"/>
  <c r="FJ24" i="22"/>
  <c r="FJ58" i="22" s="1"/>
  <c r="FI24" i="22"/>
  <c r="FI58" i="22" s="1"/>
  <c r="FH24" i="22"/>
  <c r="FH58" i="22" s="1"/>
  <c r="FG24" i="22"/>
  <c r="FG58" i="22" s="1"/>
  <c r="FF24" i="22"/>
  <c r="FF58" i="22" s="1"/>
  <c r="FE24" i="22"/>
  <c r="FE58" i="22" s="1"/>
  <c r="FD24" i="22"/>
  <c r="FD58" i="22" s="1"/>
  <c r="FC24" i="22"/>
  <c r="FC58" i="22" s="1"/>
  <c r="FB24" i="22"/>
  <c r="FB58" i="22" s="1"/>
  <c r="FA24" i="22"/>
  <c r="FA58" i="22" s="1"/>
  <c r="EZ24" i="22"/>
  <c r="EZ58" i="22" s="1"/>
  <c r="EY24" i="22"/>
  <c r="EY58" i="22" s="1"/>
  <c r="EX24" i="22"/>
  <c r="EX58" i="22" s="1"/>
  <c r="EW24" i="22"/>
  <c r="EW58" i="22" s="1"/>
  <c r="EV24" i="22"/>
  <c r="EV58" i="22" s="1"/>
  <c r="EU24" i="22"/>
  <c r="EU58" i="22" s="1"/>
  <c r="ET24" i="22"/>
  <c r="ET58" i="22" s="1"/>
  <c r="ES24" i="22"/>
  <c r="ES58" i="22" s="1"/>
  <c r="ER24" i="22"/>
  <c r="ER58" i="22" s="1"/>
  <c r="EQ24" i="22"/>
  <c r="EQ58" i="22" s="1"/>
  <c r="EP24" i="22"/>
  <c r="EP58" i="22" s="1"/>
  <c r="EO24" i="22"/>
  <c r="EO58" i="22" s="1"/>
  <c r="EN24" i="22"/>
  <c r="EN58" i="22" s="1"/>
  <c r="EM24" i="22"/>
  <c r="EM58" i="22" s="1"/>
  <c r="EL24" i="22"/>
  <c r="EL58" i="22" s="1"/>
  <c r="EK24" i="22"/>
  <c r="EK58" i="22" s="1"/>
  <c r="EJ24" i="22"/>
  <c r="EJ58" i="22" s="1"/>
  <c r="EI24" i="22"/>
  <c r="EI58" i="22" s="1"/>
  <c r="EH24" i="22"/>
  <c r="EH58" i="22" s="1"/>
  <c r="EG24" i="22"/>
  <c r="EG58" i="22" s="1"/>
  <c r="EF24" i="22"/>
  <c r="EF58" i="22" s="1"/>
  <c r="EE24" i="22"/>
  <c r="EE58" i="22" s="1"/>
  <c r="ED24" i="22"/>
  <c r="ED58" i="22" s="1"/>
  <c r="EC24" i="22"/>
  <c r="EC58" i="22" s="1"/>
  <c r="EB24" i="22"/>
  <c r="EB58" i="22" s="1"/>
  <c r="EA24" i="22"/>
  <c r="EA58" i="22" s="1"/>
  <c r="DZ24" i="22"/>
  <c r="DZ58" i="22" s="1"/>
  <c r="DY24" i="22"/>
  <c r="DY58" i="22" s="1"/>
  <c r="DX24" i="22"/>
  <c r="DX58" i="22" s="1"/>
  <c r="DW24" i="22"/>
  <c r="DW58" i="22" s="1"/>
  <c r="DV24" i="22"/>
  <c r="DV58" i="22" s="1"/>
  <c r="DU24" i="22"/>
  <c r="DU58" i="22" s="1"/>
  <c r="DT24" i="22"/>
  <c r="DT58" i="22" s="1"/>
  <c r="DS24" i="22"/>
  <c r="DS58" i="22" s="1"/>
  <c r="DR24" i="22"/>
  <c r="DR58" i="22" s="1"/>
  <c r="DQ24" i="22"/>
  <c r="DQ58" i="22" s="1"/>
  <c r="DP24" i="22"/>
  <c r="DP58" i="22" s="1"/>
  <c r="DO24" i="22"/>
  <c r="DO58" i="22" s="1"/>
  <c r="DN24" i="22"/>
  <c r="DN58" i="22" s="1"/>
  <c r="DM24" i="22"/>
  <c r="DM58" i="22" s="1"/>
  <c r="DL24" i="22"/>
  <c r="DL58" i="22" s="1"/>
  <c r="DK24" i="22"/>
  <c r="DK58" i="22" s="1"/>
  <c r="DJ24" i="22"/>
  <c r="DJ58" i="22" s="1"/>
  <c r="DI24" i="22"/>
  <c r="DI58" i="22" s="1"/>
  <c r="DH24" i="22"/>
  <c r="DH58" i="22" s="1"/>
  <c r="DG24" i="22"/>
  <c r="DG58" i="22" s="1"/>
  <c r="DF24" i="22"/>
  <c r="DF58" i="22" s="1"/>
  <c r="DE24" i="22"/>
  <c r="DE58" i="22" s="1"/>
  <c r="DD24" i="22"/>
  <c r="DD58" i="22" s="1"/>
  <c r="DC24" i="22"/>
  <c r="DC58" i="22" s="1"/>
  <c r="DB24" i="22"/>
  <c r="DB58" i="22" s="1"/>
  <c r="DA24" i="22"/>
  <c r="DA58" i="22" s="1"/>
  <c r="CZ24" i="22"/>
  <c r="CZ58" i="22" s="1"/>
  <c r="CY24" i="22"/>
  <c r="CY58" i="22" s="1"/>
  <c r="CX24" i="22"/>
  <c r="CX58" i="22" s="1"/>
  <c r="CW24" i="22"/>
  <c r="CW58" i="22" s="1"/>
  <c r="CV24" i="22"/>
  <c r="CV58" i="22" s="1"/>
  <c r="CU24" i="22"/>
  <c r="CU58" i="22" s="1"/>
  <c r="CT24" i="22"/>
  <c r="CT58" i="22" s="1"/>
  <c r="CS24" i="22"/>
  <c r="CS58" i="22" s="1"/>
  <c r="CR24" i="22"/>
  <c r="CR58" i="22" s="1"/>
  <c r="CQ24" i="22"/>
  <c r="CQ58" i="22" s="1"/>
  <c r="CP24" i="22"/>
  <c r="CP58" i="22" s="1"/>
  <c r="CO24" i="22"/>
  <c r="CO58" i="22" s="1"/>
  <c r="CN24" i="22"/>
  <c r="CN58" i="22" s="1"/>
  <c r="CM24" i="22"/>
  <c r="CM58" i="22" s="1"/>
  <c r="CL24" i="22"/>
  <c r="CL58" i="22" s="1"/>
  <c r="CK24" i="22"/>
  <c r="CK58" i="22" s="1"/>
  <c r="CJ24" i="22"/>
  <c r="CJ58" i="22" s="1"/>
  <c r="CI24" i="22"/>
  <c r="CI58" i="22" s="1"/>
  <c r="CH24" i="22"/>
  <c r="CH58" i="22" s="1"/>
  <c r="CG24" i="22"/>
  <c r="CG58" i="22" s="1"/>
  <c r="CF24" i="22"/>
  <c r="CF58" i="22" s="1"/>
  <c r="CE24" i="22"/>
  <c r="CE58" i="22" s="1"/>
  <c r="CD24" i="22"/>
  <c r="CD58" i="22" s="1"/>
  <c r="CC24" i="22"/>
  <c r="CC58" i="22" s="1"/>
  <c r="CB24" i="22"/>
  <c r="CB58" i="22" s="1"/>
  <c r="CA24" i="22"/>
  <c r="CA58" i="22" s="1"/>
  <c r="BZ24" i="22"/>
  <c r="BZ58" i="22" s="1"/>
  <c r="BY24" i="22"/>
  <c r="BY58" i="22" s="1"/>
  <c r="BX24" i="22"/>
  <c r="BX58" i="22" s="1"/>
  <c r="BW24" i="22"/>
  <c r="BW58" i="22" s="1"/>
  <c r="BV24" i="22"/>
  <c r="BV58" i="22" s="1"/>
  <c r="BU24" i="22"/>
  <c r="BU58" i="22" s="1"/>
  <c r="BT24" i="22"/>
  <c r="BT58" i="22" s="1"/>
  <c r="BS24" i="22"/>
  <c r="BS58" i="22" s="1"/>
  <c r="BR24" i="22"/>
  <c r="BR58" i="22" s="1"/>
  <c r="BQ24" i="22"/>
  <c r="BQ58" i="22" s="1"/>
  <c r="BP24" i="22"/>
  <c r="BP58" i="22" s="1"/>
  <c r="BO24" i="22"/>
  <c r="BO58" i="22" s="1"/>
  <c r="BN24" i="22"/>
  <c r="BN58" i="22" s="1"/>
  <c r="BM24" i="22"/>
  <c r="BM58" i="22" s="1"/>
  <c r="BL24" i="22"/>
  <c r="BL58" i="22" s="1"/>
  <c r="BK24" i="22"/>
  <c r="BK58" i="22" s="1"/>
  <c r="BJ24" i="22"/>
  <c r="BJ58" i="22" s="1"/>
  <c r="BI24" i="22"/>
  <c r="BI58" i="22" s="1"/>
  <c r="BH24" i="22"/>
  <c r="BH58" i="22" s="1"/>
  <c r="BG24" i="22"/>
  <c r="BG58" i="22" s="1"/>
  <c r="BF24" i="22"/>
  <c r="BF58" i="22" s="1"/>
  <c r="BE24" i="22"/>
  <c r="BE58" i="22" s="1"/>
  <c r="BD24" i="22"/>
  <c r="BD58" i="22" s="1"/>
  <c r="BC24" i="22"/>
  <c r="BC58" i="22" s="1"/>
  <c r="BB24" i="22"/>
  <c r="BB58" i="22" s="1"/>
  <c r="BA24" i="22"/>
  <c r="BA58" i="22" s="1"/>
  <c r="AZ24" i="22"/>
  <c r="AZ58" i="22" s="1"/>
  <c r="AY24" i="22"/>
  <c r="AY58" i="22" s="1"/>
  <c r="AX24" i="22"/>
  <c r="AX58" i="22" s="1"/>
  <c r="AW24" i="22"/>
  <c r="AW58" i="22" s="1"/>
  <c r="AV24" i="22"/>
  <c r="AV58" i="22" s="1"/>
  <c r="AU24" i="22"/>
  <c r="AU58" i="22" s="1"/>
  <c r="AT24" i="22"/>
  <c r="AT58" i="22" s="1"/>
  <c r="AS24" i="22"/>
  <c r="AS58" i="22" s="1"/>
  <c r="AR24" i="22"/>
  <c r="AR58" i="22" s="1"/>
  <c r="AQ24" i="22"/>
  <c r="AQ58" i="22" s="1"/>
  <c r="AP24" i="22"/>
  <c r="AP58" i="22" s="1"/>
  <c r="AO24" i="22"/>
  <c r="AO58" i="22" s="1"/>
  <c r="AN24" i="22"/>
  <c r="AN58" i="22" s="1"/>
  <c r="AM24" i="22"/>
  <c r="AM58" i="22" s="1"/>
  <c r="AL24" i="22"/>
  <c r="AL58" i="22" s="1"/>
  <c r="AK24" i="22"/>
  <c r="AK58" i="22" s="1"/>
  <c r="AJ24" i="22"/>
  <c r="AJ58" i="22" s="1"/>
  <c r="AI24" i="22"/>
  <c r="AI58" i="22" s="1"/>
  <c r="AH24" i="22"/>
  <c r="AH58" i="22" s="1"/>
  <c r="AG24" i="22"/>
  <c r="AG58" i="22" s="1"/>
  <c r="AF24" i="22"/>
  <c r="AF58" i="22" s="1"/>
  <c r="AE24" i="22"/>
  <c r="AE58" i="22" s="1"/>
  <c r="AD24" i="22"/>
  <c r="AD58" i="22" s="1"/>
  <c r="AC24" i="22"/>
  <c r="AC58" i="22" s="1"/>
  <c r="AB24" i="22"/>
  <c r="AB58" i="22" s="1"/>
  <c r="AA24" i="22"/>
  <c r="AA58" i="22" s="1"/>
  <c r="Z24" i="22"/>
  <c r="Z58" i="22" s="1"/>
  <c r="Y24" i="22"/>
  <c r="Y58" i="22" s="1"/>
  <c r="X24" i="22"/>
  <c r="X58" i="22" s="1"/>
  <c r="W24" i="22"/>
  <c r="W58" i="22" s="1"/>
  <c r="V24" i="22"/>
  <c r="V58" i="22" s="1"/>
  <c r="U24" i="22"/>
  <c r="U58" i="22" s="1"/>
  <c r="T24" i="22"/>
  <c r="T58" i="22" s="1"/>
  <c r="S24" i="22"/>
  <c r="S58" i="22" s="1"/>
  <c r="R24" i="22"/>
  <c r="R58" i="22" s="1"/>
  <c r="Q24" i="22"/>
  <c r="Q58" i="22" s="1"/>
  <c r="P24" i="22"/>
  <c r="P58" i="22" s="1"/>
  <c r="O24" i="22"/>
  <c r="O58" i="22" s="1"/>
  <c r="N24" i="22"/>
  <c r="N58" i="22" s="1"/>
  <c r="M24" i="22"/>
  <c r="M58" i="22" s="1"/>
  <c r="L24" i="22"/>
  <c r="L58" i="22" s="1"/>
  <c r="K24" i="22"/>
  <c r="K58" i="22" s="1"/>
  <c r="J24" i="22"/>
  <c r="J58" i="22" s="1"/>
  <c r="I24" i="22"/>
  <c r="I58" i="22" s="1"/>
  <c r="H24" i="22"/>
  <c r="H58" i="22" s="1"/>
  <c r="G24" i="22"/>
  <c r="G58" i="22" s="1"/>
  <c r="F24" i="22"/>
  <c r="F58" i="22" s="1"/>
  <c r="E24" i="22"/>
  <c r="E58" i="22" s="1"/>
  <c r="D24" i="22"/>
  <c r="D58" i="22" s="1"/>
  <c r="C24" i="22"/>
  <c r="C58" i="22" s="1"/>
  <c r="B24" i="22"/>
  <c r="B58" i="22" s="1"/>
  <c r="LM23" i="22"/>
  <c r="LM57" i="22" s="1"/>
  <c r="LL23" i="22"/>
  <c r="LL57" i="22" s="1"/>
  <c r="LK23" i="22"/>
  <c r="LK57" i="22" s="1"/>
  <c r="LJ23" i="22"/>
  <c r="LJ57" i="22" s="1"/>
  <c r="LI23" i="22"/>
  <c r="LI57" i="22" s="1"/>
  <c r="LH23" i="22"/>
  <c r="LH57" i="22" s="1"/>
  <c r="LG23" i="22"/>
  <c r="LG57" i="22" s="1"/>
  <c r="LF23" i="22"/>
  <c r="LF57" i="22" s="1"/>
  <c r="LE23" i="22"/>
  <c r="LE57" i="22" s="1"/>
  <c r="LD23" i="22"/>
  <c r="LD57" i="22" s="1"/>
  <c r="LC23" i="22"/>
  <c r="LC57" i="22" s="1"/>
  <c r="LB23" i="22"/>
  <c r="LB57" i="22" s="1"/>
  <c r="LA23" i="22"/>
  <c r="LA57" i="22" s="1"/>
  <c r="KZ23" i="22"/>
  <c r="KZ57" i="22" s="1"/>
  <c r="KY23" i="22"/>
  <c r="KY57" i="22" s="1"/>
  <c r="KX23" i="22"/>
  <c r="KX57" i="22" s="1"/>
  <c r="KW23" i="22"/>
  <c r="KW57" i="22" s="1"/>
  <c r="KV23" i="22"/>
  <c r="KV57" i="22" s="1"/>
  <c r="KU23" i="22"/>
  <c r="KU57" i="22" s="1"/>
  <c r="KT23" i="22"/>
  <c r="KT57" i="22" s="1"/>
  <c r="KS23" i="22"/>
  <c r="KS57" i="22" s="1"/>
  <c r="KR23" i="22"/>
  <c r="KR57" i="22" s="1"/>
  <c r="KQ23" i="22"/>
  <c r="KQ57" i="22" s="1"/>
  <c r="KP23" i="22"/>
  <c r="KP57" i="22" s="1"/>
  <c r="KO23" i="22"/>
  <c r="KO57" i="22" s="1"/>
  <c r="KN23" i="22"/>
  <c r="KN57" i="22" s="1"/>
  <c r="KM23" i="22"/>
  <c r="KM57" i="22" s="1"/>
  <c r="KL23" i="22"/>
  <c r="KL57" i="22" s="1"/>
  <c r="KK23" i="22"/>
  <c r="KK57" i="22" s="1"/>
  <c r="KJ23" i="22"/>
  <c r="KJ57" i="22" s="1"/>
  <c r="KI23" i="22"/>
  <c r="KI57" i="22" s="1"/>
  <c r="KH23" i="22"/>
  <c r="KH57" i="22" s="1"/>
  <c r="KG23" i="22"/>
  <c r="KG57" i="22" s="1"/>
  <c r="KF23" i="22"/>
  <c r="KF57" i="22" s="1"/>
  <c r="KE23" i="22"/>
  <c r="KE57" i="22" s="1"/>
  <c r="KD23" i="22"/>
  <c r="KD57" i="22" s="1"/>
  <c r="KC23" i="22"/>
  <c r="KC57" i="22" s="1"/>
  <c r="KB23" i="22"/>
  <c r="KB57" i="22" s="1"/>
  <c r="KA23" i="22"/>
  <c r="KA57" i="22" s="1"/>
  <c r="JZ23" i="22"/>
  <c r="JZ57" i="22" s="1"/>
  <c r="JY23" i="22"/>
  <c r="JY57" i="22" s="1"/>
  <c r="JX23" i="22"/>
  <c r="JX57" i="22" s="1"/>
  <c r="JW23" i="22"/>
  <c r="JW57" i="22" s="1"/>
  <c r="JV23" i="22"/>
  <c r="JV57" i="22" s="1"/>
  <c r="JU23" i="22"/>
  <c r="JU57" i="22" s="1"/>
  <c r="JT23" i="22"/>
  <c r="JT57" i="22" s="1"/>
  <c r="JS23" i="22"/>
  <c r="JS57" i="22" s="1"/>
  <c r="JR23" i="22"/>
  <c r="JR57" i="22" s="1"/>
  <c r="JQ23" i="22"/>
  <c r="JQ57" i="22" s="1"/>
  <c r="JP23" i="22"/>
  <c r="JP57" i="22" s="1"/>
  <c r="JO23" i="22"/>
  <c r="JO57" i="22" s="1"/>
  <c r="JN23" i="22"/>
  <c r="JN57" i="22" s="1"/>
  <c r="JM23" i="22"/>
  <c r="JM57" i="22" s="1"/>
  <c r="JL23" i="22"/>
  <c r="JL57" i="22" s="1"/>
  <c r="JK23" i="22"/>
  <c r="JK57" i="22" s="1"/>
  <c r="JJ23" i="22"/>
  <c r="JJ57" i="22" s="1"/>
  <c r="JI23" i="22"/>
  <c r="JI57" i="22" s="1"/>
  <c r="JH23" i="22"/>
  <c r="JH57" i="22" s="1"/>
  <c r="JG23" i="22"/>
  <c r="JG57" i="22" s="1"/>
  <c r="JF23" i="22"/>
  <c r="JF57" i="22" s="1"/>
  <c r="JE23" i="22"/>
  <c r="JE57" i="22" s="1"/>
  <c r="JD23" i="22"/>
  <c r="JD57" i="22" s="1"/>
  <c r="JC23" i="22"/>
  <c r="JC57" i="22" s="1"/>
  <c r="JB23" i="22"/>
  <c r="JB57" i="22" s="1"/>
  <c r="JA23" i="22"/>
  <c r="JA57" i="22" s="1"/>
  <c r="IZ23" i="22"/>
  <c r="IZ57" i="22" s="1"/>
  <c r="IY23" i="22"/>
  <c r="IY57" i="22" s="1"/>
  <c r="IX23" i="22"/>
  <c r="IX57" i="22" s="1"/>
  <c r="IW23" i="22"/>
  <c r="IW57" i="22" s="1"/>
  <c r="IV23" i="22"/>
  <c r="IV57" i="22" s="1"/>
  <c r="IU23" i="22"/>
  <c r="IU57" i="22" s="1"/>
  <c r="IT23" i="22"/>
  <c r="IT57" i="22" s="1"/>
  <c r="IS23" i="22"/>
  <c r="IS57" i="22" s="1"/>
  <c r="IR23" i="22"/>
  <c r="IR57" i="22" s="1"/>
  <c r="IQ23" i="22"/>
  <c r="IQ57" i="22" s="1"/>
  <c r="IP23" i="22"/>
  <c r="IP57" i="22" s="1"/>
  <c r="IO23" i="22"/>
  <c r="IO57" i="22" s="1"/>
  <c r="IN23" i="22"/>
  <c r="IN57" i="22" s="1"/>
  <c r="IM23" i="22"/>
  <c r="IM57" i="22" s="1"/>
  <c r="IL23" i="22"/>
  <c r="IL57" i="22" s="1"/>
  <c r="IK23" i="22"/>
  <c r="IK57" i="22" s="1"/>
  <c r="IJ23" i="22"/>
  <c r="IJ57" i="22" s="1"/>
  <c r="II23" i="22"/>
  <c r="II57" i="22" s="1"/>
  <c r="IH23" i="22"/>
  <c r="IH57" i="22" s="1"/>
  <c r="IG23" i="22"/>
  <c r="IG57" i="22" s="1"/>
  <c r="IF23" i="22"/>
  <c r="IF57" i="22" s="1"/>
  <c r="IE23" i="22"/>
  <c r="IE57" i="22" s="1"/>
  <c r="ID23" i="22"/>
  <c r="ID57" i="22" s="1"/>
  <c r="IC23" i="22"/>
  <c r="IC57" i="22" s="1"/>
  <c r="IB23" i="22"/>
  <c r="IB57" i="22" s="1"/>
  <c r="IA23" i="22"/>
  <c r="IA57" i="22" s="1"/>
  <c r="HZ23" i="22"/>
  <c r="HZ57" i="22" s="1"/>
  <c r="HY23" i="22"/>
  <c r="HY57" i="22" s="1"/>
  <c r="HX23" i="22"/>
  <c r="HX57" i="22" s="1"/>
  <c r="HW23" i="22"/>
  <c r="HW57" i="22" s="1"/>
  <c r="HV23" i="22"/>
  <c r="HV57" i="22" s="1"/>
  <c r="HU23" i="22"/>
  <c r="HU57" i="22" s="1"/>
  <c r="HT23" i="22"/>
  <c r="HT57" i="22" s="1"/>
  <c r="HS23" i="22"/>
  <c r="HS57" i="22" s="1"/>
  <c r="HR23" i="22"/>
  <c r="HR57" i="22" s="1"/>
  <c r="HQ23" i="22"/>
  <c r="HQ57" i="22" s="1"/>
  <c r="HP23" i="22"/>
  <c r="HP57" i="22" s="1"/>
  <c r="HO23" i="22"/>
  <c r="HO57" i="22" s="1"/>
  <c r="HN23" i="22"/>
  <c r="HN57" i="22" s="1"/>
  <c r="HM23" i="22"/>
  <c r="HM57" i="22" s="1"/>
  <c r="HL23" i="22"/>
  <c r="HL57" i="22" s="1"/>
  <c r="HK23" i="22"/>
  <c r="HK57" i="22" s="1"/>
  <c r="HJ23" i="22"/>
  <c r="HJ57" i="22" s="1"/>
  <c r="HI23" i="22"/>
  <c r="HI57" i="22" s="1"/>
  <c r="HH23" i="22"/>
  <c r="HH57" i="22" s="1"/>
  <c r="HG23" i="22"/>
  <c r="HG57" i="22" s="1"/>
  <c r="HF23" i="22"/>
  <c r="HF57" i="22" s="1"/>
  <c r="HE23" i="22"/>
  <c r="HE57" i="22" s="1"/>
  <c r="HD23" i="22"/>
  <c r="HD57" i="22" s="1"/>
  <c r="HC23" i="22"/>
  <c r="HC57" i="22" s="1"/>
  <c r="HB23" i="22"/>
  <c r="HB57" i="22" s="1"/>
  <c r="HA23" i="22"/>
  <c r="HA57" i="22" s="1"/>
  <c r="GZ23" i="22"/>
  <c r="GZ57" i="22" s="1"/>
  <c r="GY23" i="22"/>
  <c r="GY57" i="22" s="1"/>
  <c r="GX23" i="22"/>
  <c r="GX57" i="22" s="1"/>
  <c r="GW23" i="22"/>
  <c r="GW57" i="22" s="1"/>
  <c r="GV23" i="22"/>
  <c r="GV57" i="22" s="1"/>
  <c r="GU23" i="22"/>
  <c r="GU57" i="22" s="1"/>
  <c r="GT23" i="22"/>
  <c r="GT57" i="22" s="1"/>
  <c r="GS23" i="22"/>
  <c r="GS57" i="22" s="1"/>
  <c r="GR23" i="22"/>
  <c r="GR57" i="22" s="1"/>
  <c r="GQ23" i="22"/>
  <c r="GQ57" i="22" s="1"/>
  <c r="GP23" i="22"/>
  <c r="GP57" i="22" s="1"/>
  <c r="GO23" i="22"/>
  <c r="GO57" i="22" s="1"/>
  <c r="GN23" i="22"/>
  <c r="GN57" i="22" s="1"/>
  <c r="GM23" i="22"/>
  <c r="GM57" i="22" s="1"/>
  <c r="GL23" i="22"/>
  <c r="GL57" i="22" s="1"/>
  <c r="GK23" i="22"/>
  <c r="GK57" i="22" s="1"/>
  <c r="GJ23" i="22"/>
  <c r="GJ57" i="22" s="1"/>
  <c r="GI23" i="22"/>
  <c r="GI57" i="22" s="1"/>
  <c r="GH23" i="22"/>
  <c r="GH57" i="22" s="1"/>
  <c r="GG23" i="22"/>
  <c r="GG57" i="22" s="1"/>
  <c r="GF23" i="22"/>
  <c r="GF57" i="22" s="1"/>
  <c r="GE23" i="22"/>
  <c r="GE57" i="22" s="1"/>
  <c r="GD23" i="22"/>
  <c r="GD57" i="22" s="1"/>
  <c r="GC23" i="22"/>
  <c r="GC57" i="22" s="1"/>
  <c r="GB23" i="22"/>
  <c r="GB57" i="22" s="1"/>
  <c r="GA23" i="22"/>
  <c r="GA57" i="22" s="1"/>
  <c r="FZ23" i="22"/>
  <c r="FZ57" i="22" s="1"/>
  <c r="FY23" i="22"/>
  <c r="FY57" i="22" s="1"/>
  <c r="FX23" i="22"/>
  <c r="FX57" i="22" s="1"/>
  <c r="FW23" i="22"/>
  <c r="FW57" i="22" s="1"/>
  <c r="FV23" i="22"/>
  <c r="FV57" i="22" s="1"/>
  <c r="FU23" i="22"/>
  <c r="FU57" i="22" s="1"/>
  <c r="FT23" i="22"/>
  <c r="FT57" i="22" s="1"/>
  <c r="FS23" i="22"/>
  <c r="FS57" i="22" s="1"/>
  <c r="FR23" i="22"/>
  <c r="FR57" i="22" s="1"/>
  <c r="FQ23" i="22"/>
  <c r="FQ57" i="22" s="1"/>
  <c r="FP23" i="22"/>
  <c r="FP57" i="22" s="1"/>
  <c r="FO23" i="22"/>
  <c r="FO57" i="22" s="1"/>
  <c r="FN23" i="22"/>
  <c r="FN57" i="22" s="1"/>
  <c r="FM23" i="22"/>
  <c r="FM57" i="22" s="1"/>
  <c r="FL23" i="22"/>
  <c r="FL57" i="22" s="1"/>
  <c r="FK23" i="22"/>
  <c r="FK57" i="22" s="1"/>
  <c r="FJ23" i="22"/>
  <c r="FJ57" i="22" s="1"/>
  <c r="FI23" i="22"/>
  <c r="FI57" i="22" s="1"/>
  <c r="FH23" i="22"/>
  <c r="FH57" i="22" s="1"/>
  <c r="FG23" i="22"/>
  <c r="FG57" i="22" s="1"/>
  <c r="FF23" i="22"/>
  <c r="FF57" i="22" s="1"/>
  <c r="FE23" i="22"/>
  <c r="FE57" i="22" s="1"/>
  <c r="FD23" i="22"/>
  <c r="FD57" i="22" s="1"/>
  <c r="FC23" i="22"/>
  <c r="FC57" i="22" s="1"/>
  <c r="FB23" i="22"/>
  <c r="FB57" i="22" s="1"/>
  <c r="FA23" i="22"/>
  <c r="FA57" i="22" s="1"/>
  <c r="EZ23" i="22"/>
  <c r="EZ57" i="22" s="1"/>
  <c r="EY23" i="22"/>
  <c r="EY57" i="22" s="1"/>
  <c r="EX23" i="22"/>
  <c r="EX57" i="22" s="1"/>
  <c r="EW23" i="22"/>
  <c r="EW57" i="22" s="1"/>
  <c r="EV23" i="22"/>
  <c r="EV57" i="22" s="1"/>
  <c r="EU23" i="22"/>
  <c r="EU57" i="22" s="1"/>
  <c r="ET23" i="22"/>
  <c r="ET57" i="22" s="1"/>
  <c r="ES23" i="22"/>
  <c r="ES57" i="22" s="1"/>
  <c r="ER23" i="22"/>
  <c r="ER57" i="22" s="1"/>
  <c r="EQ23" i="22"/>
  <c r="EQ57" i="22" s="1"/>
  <c r="EP23" i="22"/>
  <c r="EP57" i="22" s="1"/>
  <c r="EO23" i="22"/>
  <c r="EO57" i="22" s="1"/>
  <c r="EN23" i="22"/>
  <c r="EN57" i="22" s="1"/>
  <c r="EM23" i="22"/>
  <c r="EM57" i="22" s="1"/>
  <c r="EL23" i="22"/>
  <c r="EL57" i="22" s="1"/>
  <c r="EK23" i="22"/>
  <c r="EK57" i="22" s="1"/>
  <c r="EJ23" i="22"/>
  <c r="EJ57" i="22" s="1"/>
  <c r="EI23" i="22"/>
  <c r="EI57" i="22" s="1"/>
  <c r="EH23" i="22"/>
  <c r="EH57" i="22" s="1"/>
  <c r="EG23" i="22"/>
  <c r="EG57" i="22" s="1"/>
  <c r="EF23" i="22"/>
  <c r="EF57" i="22" s="1"/>
  <c r="EE23" i="22"/>
  <c r="EE57" i="22" s="1"/>
  <c r="ED23" i="22"/>
  <c r="ED57" i="22" s="1"/>
  <c r="EC23" i="22"/>
  <c r="EC57" i="22" s="1"/>
  <c r="EB23" i="22"/>
  <c r="EB57" i="22" s="1"/>
  <c r="EA23" i="22"/>
  <c r="EA57" i="22" s="1"/>
  <c r="DZ23" i="22"/>
  <c r="DZ57" i="22" s="1"/>
  <c r="DY23" i="22"/>
  <c r="DY57" i="22" s="1"/>
  <c r="DX23" i="22"/>
  <c r="DX57" i="22" s="1"/>
  <c r="DW23" i="22"/>
  <c r="DW57" i="22" s="1"/>
  <c r="DV23" i="22"/>
  <c r="DV57" i="22" s="1"/>
  <c r="DU23" i="22"/>
  <c r="DU57" i="22" s="1"/>
  <c r="DT23" i="22"/>
  <c r="DT57" i="22" s="1"/>
  <c r="DS23" i="22"/>
  <c r="DS57" i="22" s="1"/>
  <c r="DR23" i="22"/>
  <c r="DR57" i="22" s="1"/>
  <c r="DQ23" i="22"/>
  <c r="DQ57" i="22" s="1"/>
  <c r="DP23" i="22"/>
  <c r="DP57" i="22" s="1"/>
  <c r="DO23" i="22"/>
  <c r="DO57" i="22" s="1"/>
  <c r="DN23" i="22"/>
  <c r="DN57" i="22" s="1"/>
  <c r="DM23" i="22"/>
  <c r="DM57" i="22" s="1"/>
  <c r="DL23" i="22"/>
  <c r="DL57" i="22" s="1"/>
  <c r="DK23" i="22"/>
  <c r="DK57" i="22" s="1"/>
  <c r="DJ23" i="22"/>
  <c r="DJ57" i="22" s="1"/>
  <c r="DI23" i="22"/>
  <c r="DI57" i="22" s="1"/>
  <c r="DH23" i="22"/>
  <c r="DH57" i="22" s="1"/>
  <c r="DG23" i="22"/>
  <c r="DG57" i="22" s="1"/>
  <c r="DF23" i="22"/>
  <c r="DF57" i="22" s="1"/>
  <c r="DE23" i="22"/>
  <c r="DE57" i="22" s="1"/>
  <c r="DD23" i="22"/>
  <c r="DD57" i="22" s="1"/>
  <c r="DC23" i="22"/>
  <c r="DC57" i="22" s="1"/>
  <c r="DB23" i="22"/>
  <c r="DB57" i="22" s="1"/>
  <c r="DA23" i="22"/>
  <c r="DA57" i="22" s="1"/>
  <c r="CZ23" i="22"/>
  <c r="CZ57" i="22" s="1"/>
  <c r="CY23" i="22"/>
  <c r="CY57" i="22" s="1"/>
  <c r="CX23" i="22"/>
  <c r="CX57" i="22" s="1"/>
  <c r="CW23" i="22"/>
  <c r="CW57" i="22" s="1"/>
  <c r="CV23" i="22"/>
  <c r="CV57" i="22" s="1"/>
  <c r="CU23" i="22"/>
  <c r="CU57" i="22" s="1"/>
  <c r="CT23" i="22"/>
  <c r="CT57" i="22" s="1"/>
  <c r="CS23" i="22"/>
  <c r="CS57" i="22" s="1"/>
  <c r="CR23" i="22"/>
  <c r="CR57" i="22" s="1"/>
  <c r="CQ23" i="22"/>
  <c r="CQ57" i="22" s="1"/>
  <c r="CP23" i="22"/>
  <c r="CP57" i="22" s="1"/>
  <c r="CO23" i="22"/>
  <c r="CO57" i="22" s="1"/>
  <c r="CN23" i="22"/>
  <c r="CN57" i="22" s="1"/>
  <c r="CM23" i="22"/>
  <c r="CM57" i="22" s="1"/>
  <c r="CL23" i="22"/>
  <c r="CL57" i="22" s="1"/>
  <c r="CK23" i="22"/>
  <c r="CK57" i="22" s="1"/>
  <c r="CJ23" i="22"/>
  <c r="CJ57" i="22" s="1"/>
  <c r="CI23" i="22"/>
  <c r="CI57" i="22" s="1"/>
  <c r="CH23" i="22"/>
  <c r="CH57" i="22" s="1"/>
  <c r="CG23" i="22"/>
  <c r="CG57" i="22" s="1"/>
  <c r="CF23" i="22"/>
  <c r="CF57" i="22" s="1"/>
  <c r="CE23" i="22"/>
  <c r="CE57" i="22" s="1"/>
  <c r="CD23" i="22"/>
  <c r="CD57" i="22" s="1"/>
  <c r="CC23" i="22"/>
  <c r="CC57" i="22" s="1"/>
  <c r="CB23" i="22"/>
  <c r="CB57" i="22" s="1"/>
  <c r="CA23" i="22"/>
  <c r="CA57" i="22" s="1"/>
  <c r="BZ23" i="22"/>
  <c r="BZ57" i="22" s="1"/>
  <c r="BY23" i="22"/>
  <c r="BY57" i="22" s="1"/>
  <c r="BX23" i="22"/>
  <c r="BX57" i="22" s="1"/>
  <c r="BW23" i="22"/>
  <c r="BW57" i="22" s="1"/>
  <c r="BV23" i="22"/>
  <c r="BV57" i="22" s="1"/>
  <c r="BU23" i="22"/>
  <c r="BU57" i="22" s="1"/>
  <c r="BT23" i="22"/>
  <c r="BT57" i="22" s="1"/>
  <c r="BS23" i="22"/>
  <c r="BS57" i="22" s="1"/>
  <c r="BR23" i="22"/>
  <c r="BR57" i="22" s="1"/>
  <c r="BQ23" i="22"/>
  <c r="BQ57" i="22" s="1"/>
  <c r="BP23" i="22"/>
  <c r="BP57" i="22" s="1"/>
  <c r="BO23" i="22"/>
  <c r="BO57" i="22" s="1"/>
  <c r="BN23" i="22"/>
  <c r="BN57" i="22" s="1"/>
  <c r="BM23" i="22"/>
  <c r="BM57" i="22" s="1"/>
  <c r="BL23" i="22"/>
  <c r="BL57" i="22" s="1"/>
  <c r="BK23" i="22"/>
  <c r="BK57" i="22" s="1"/>
  <c r="BJ23" i="22"/>
  <c r="BJ57" i="22" s="1"/>
  <c r="BI23" i="22"/>
  <c r="BI57" i="22" s="1"/>
  <c r="BH23" i="22"/>
  <c r="BH57" i="22" s="1"/>
  <c r="BG23" i="22"/>
  <c r="BG57" i="22" s="1"/>
  <c r="BF23" i="22"/>
  <c r="BF57" i="22" s="1"/>
  <c r="BE23" i="22"/>
  <c r="BE57" i="22" s="1"/>
  <c r="BD23" i="22"/>
  <c r="BD57" i="22" s="1"/>
  <c r="BC23" i="22"/>
  <c r="BC57" i="22" s="1"/>
  <c r="BB23" i="22"/>
  <c r="BB57" i="22" s="1"/>
  <c r="BA23" i="22"/>
  <c r="BA57" i="22" s="1"/>
  <c r="AZ23" i="22"/>
  <c r="AZ57" i="22" s="1"/>
  <c r="AY23" i="22"/>
  <c r="AY57" i="22" s="1"/>
  <c r="AX23" i="22"/>
  <c r="AX57" i="22" s="1"/>
  <c r="AW23" i="22"/>
  <c r="AW57" i="22" s="1"/>
  <c r="AV23" i="22"/>
  <c r="AV57" i="22" s="1"/>
  <c r="AU23" i="22"/>
  <c r="AU57" i="22" s="1"/>
  <c r="AT23" i="22"/>
  <c r="AT57" i="22" s="1"/>
  <c r="AS23" i="22"/>
  <c r="AS57" i="22" s="1"/>
  <c r="AR23" i="22"/>
  <c r="AR57" i="22" s="1"/>
  <c r="AQ23" i="22"/>
  <c r="AQ57" i="22" s="1"/>
  <c r="AP23" i="22"/>
  <c r="AP57" i="22" s="1"/>
  <c r="AO23" i="22"/>
  <c r="AO57" i="22" s="1"/>
  <c r="AN23" i="22"/>
  <c r="AN57" i="22" s="1"/>
  <c r="AM23" i="22"/>
  <c r="AM57" i="22" s="1"/>
  <c r="AL23" i="22"/>
  <c r="AL57" i="22" s="1"/>
  <c r="AK23" i="22"/>
  <c r="AK57" i="22" s="1"/>
  <c r="AJ23" i="22"/>
  <c r="AJ57" i="22" s="1"/>
  <c r="AI23" i="22"/>
  <c r="AI57" i="22" s="1"/>
  <c r="AH23" i="22"/>
  <c r="AH57" i="22" s="1"/>
  <c r="AG23" i="22"/>
  <c r="AG57" i="22" s="1"/>
  <c r="AF23" i="22"/>
  <c r="AF57" i="22" s="1"/>
  <c r="AE23" i="22"/>
  <c r="AE57" i="22" s="1"/>
  <c r="AD23" i="22"/>
  <c r="AD57" i="22" s="1"/>
  <c r="AC23" i="22"/>
  <c r="AC57" i="22" s="1"/>
  <c r="AB23" i="22"/>
  <c r="AB57" i="22" s="1"/>
  <c r="AA23" i="22"/>
  <c r="AA57" i="22" s="1"/>
  <c r="Z23" i="22"/>
  <c r="Z57" i="22" s="1"/>
  <c r="Y23" i="22"/>
  <c r="Y57" i="22" s="1"/>
  <c r="X23" i="22"/>
  <c r="X57" i="22" s="1"/>
  <c r="W23" i="22"/>
  <c r="W57" i="22" s="1"/>
  <c r="V23" i="22"/>
  <c r="V57" i="22" s="1"/>
  <c r="U23" i="22"/>
  <c r="U57" i="22" s="1"/>
  <c r="T23" i="22"/>
  <c r="T57" i="22" s="1"/>
  <c r="S23" i="22"/>
  <c r="S57" i="22" s="1"/>
  <c r="R23" i="22"/>
  <c r="R57" i="22" s="1"/>
  <c r="Q23" i="22"/>
  <c r="Q57" i="22" s="1"/>
  <c r="P23" i="22"/>
  <c r="P57" i="22" s="1"/>
  <c r="O23" i="22"/>
  <c r="O57" i="22" s="1"/>
  <c r="N23" i="22"/>
  <c r="N57" i="22" s="1"/>
  <c r="M23" i="22"/>
  <c r="M57" i="22" s="1"/>
  <c r="L23" i="22"/>
  <c r="L57" i="22" s="1"/>
  <c r="K23" i="22"/>
  <c r="K57" i="22" s="1"/>
  <c r="J23" i="22"/>
  <c r="J57" i="22" s="1"/>
  <c r="I23" i="22"/>
  <c r="I57" i="22" s="1"/>
  <c r="H23" i="22"/>
  <c r="H57" i="22" s="1"/>
  <c r="G23" i="22"/>
  <c r="G57" i="22" s="1"/>
  <c r="F23" i="22"/>
  <c r="F57" i="22" s="1"/>
  <c r="E23" i="22"/>
  <c r="E57" i="22" s="1"/>
  <c r="D23" i="22"/>
  <c r="D57" i="22" s="1"/>
  <c r="C23" i="22"/>
  <c r="C57" i="22" s="1"/>
  <c r="B23" i="22"/>
  <c r="B57" i="22" s="1"/>
  <c r="LM22" i="22"/>
  <c r="LM56" i="22" s="1"/>
  <c r="LL22" i="22"/>
  <c r="LL56" i="22" s="1"/>
  <c r="LK22" i="22"/>
  <c r="LK56" i="22" s="1"/>
  <c r="LJ22" i="22"/>
  <c r="LJ56" i="22" s="1"/>
  <c r="LI22" i="22"/>
  <c r="LI56" i="22" s="1"/>
  <c r="LH22" i="22"/>
  <c r="LH56" i="22" s="1"/>
  <c r="LG22" i="22"/>
  <c r="LG56" i="22" s="1"/>
  <c r="LF22" i="22"/>
  <c r="LF56" i="22" s="1"/>
  <c r="LE22" i="22"/>
  <c r="LE56" i="22" s="1"/>
  <c r="LD22" i="22"/>
  <c r="LD56" i="22" s="1"/>
  <c r="LC22" i="22"/>
  <c r="LC56" i="22" s="1"/>
  <c r="LB22" i="22"/>
  <c r="LB56" i="22" s="1"/>
  <c r="LA22" i="22"/>
  <c r="LA56" i="22" s="1"/>
  <c r="KZ22" i="22"/>
  <c r="KZ56" i="22" s="1"/>
  <c r="KY22" i="22"/>
  <c r="KY56" i="22" s="1"/>
  <c r="KX22" i="22"/>
  <c r="KX56" i="22" s="1"/>
  <c r="KW22" i="22"/>
  <c r="KW56" i="22" s="1"/>
  <c r="KV22" i="22"/>
  <c r="KV56" i="22" s="1"/>
  <c r="KU22" i="22"/>
  <c r="KU56" i="22" s="1"/>
  <c r="KT22" i="22"/>
  <c r="KT56" i="22" s="1"/>
  <c r="KS22" i="22"/>
  <c r="KS56" i="22" s="1"/>
  <c r="KR22" i="22"/>
  <c r="KR56" i="22" s="1"/>
  <c r="KQ22" i="22"/>
  <c r="KQ56" i="22" s="1"/>
  <c r="KP22" i="22"/>
  <c r="KP56" i="22" s="1"/>
  <c r="KO22" i="22"/>
  <c r="KO56" i="22" s="1"/>
  <c r="KN22" i="22"/>
  <c r="KN56" i="22" s="1"/>
  <c r="KM22" i="22"/>
  <c r="KM56" i="22" s="1"/>
  <c r="KL22" i="22"/>
  <c r="KL56" i="22" s="1"/>
  <c r="KK22" i="22"/>
  <c r="KK56" i="22" s="1"/>
  <c r="KJ22" i="22"/>
  <c r="KJ56" i="22" s="1"/>
  <c r="KI22" i="22"/>
  <c r="KI56" i="22" s="1"/>
  <c r="KH22" i="22"/>
  <c r="KH56" i="22" s="1"/>
  <c r="KG22" i="22"/>
  <c r="KG56" i="22" s="1"/>
  <c r="KF22" i="22"/>
  <c r="KF56" i="22" s="1"/>
  <c r="KE22" i="22"/>
  <c r="KE56" i="22" s="1"/>
  <c r="KD22" i="22"/>
  <c r="KD56" i="22" s="1"/>
  <c r="KC22" i="22"/>
  <c r="KC56" i="22" s="1"/>
  <c r="KB22" i="22"/>
  <c r="KB56" i="22" s="1"/>
  <c r="KA22" i="22"/>
  <c r="KA56" i="22" s="1"/>
  <c r="JZ22" i="22"/>
  <c r="JZ56" i="22" s="1"/>
  <c r="JY22" i="22"/>
  <c r="JY56" i="22" s="1"/>
  <c r="JX22" i="22"/>
  <c r="JX56" i="22" s="1"/>
  <c r="JW22" i="22"/>
  <c r="JW56" i="22" s="1"/>
  <c r="JV22" i="22"/>
  <c r="JV56" i="22" s="1"/>
  <c r="JU22" i="22"/>
  <c r="JU56" i="22" s="1"/>
  <c r="JT22" i="22"/>
  <c r="JT56" i="22" s="1"/>
  <c r="JS22" i="22"/>
  <c r="JS56" i="22" s="1"/>
  <c r="JR22" i="22"/>
  <c r="JR56" i="22" s="1"/>
  <c r="JQ22" i="22"/>
  <c r="JQ56" i="22" s="1"/>
  <c r="JP22" i="22"/>
  <c r="JP56" i="22" s="1"/>
  <c r="JO22" i="22"/>
  <c r="JO56" i="22" s="1"/>
  <c r="JN22" i="22"/>
  <c r="JN56" i="22" s="1"/>
  <c r="JM22" i="22"/>
  <c r="JM56" i="22" s="1"/>
  <c r="JL22" i="22"/>
  <c r="JL56" i="22" s="1"/>
  <c r="JK22" i="22"/>
  <c r="JK56" i="22" s="1"/>
  <c r="JJ22" i="22"/>
  <c r="JJ56" i="22" s="1"/>
  <c r="JI22" i="22"/>
  <c r="JI56" i="22" s="1"/>
  <c r="JH22" i="22"/>
  <c r="JH56" i="22" s="1"/>
  <c r="JG22" i="22"/>
  <c r="JG56" i="22" s="1"/>
  <c r="JF22" i="22"/>
  <c r="JF56" i="22" s="1"/>
  <c r="JE22" i="22"/>
  <c r="JE56" i="22" s="1"/>
  <c r="JD22" i="22"/>
  <c r="JD56" i="22" s="1"/>
  <c r="JC22" i="22"/>
  <c r="JC56" i="22" s="1"/>
  <c r="JB22" i="22"/>
  <c r="JB56" i="22" s="1"/>
  <c r="JA22" i="22"/>
  <c r="JA56" i="22" s="1"/>
  <c r="IZ22" i="22"/>
  <c r="IZ56" i="22" s="1"/>
  <c r="IY22" i="22"/>
  <c r="IY56" i="22" s="1"/>
  <c r="IX22" i="22"/>
  <c r="IX56" i="22" s="1"/>
  <c r="IW22" i="22"/>
  <c r="IW56" i="22" s="1"/>
  <c r="IV22" i="22"/>
  <c r="IV56" i="22" s="1"/>
  <c r="IU22" i="22"/>
  <c r="IU56" i="22" s="1"/>
  <c r="IT22" i="22"/>
  <c r="IT56" i="22" s="1"/>
  <c r="IS22" i="22"/>
  <c r="IS56" i="22" s="1"/>
  <c r="IR22" i="22"/>
  <c r="IR56" i="22" s="1"/>
  <c r="IQ22" i="22"/>
  <c r="IQ56" i="22" s="1"/>
  <c r="IP22" i="22"/>
  <c r="IP56" i="22" s="1"/>
  <c r="IO22" i="22"/>
  <c r="IO56" i="22" s="1"/>
  <c r="IN22" i="22"/>
  <c r="IN56" i="22" s="1"/>
  <c r="IM22" i="22"/>
  <c r="IM56" i="22" s="1"/>
  <c r="IL22" i="22"/>
  <c r="IL56" i="22" s="1"/>
  <c r="IK22" i="22"/>
  <c r="IK56" i="22" s="1"/>
  <c r="IJ22" i="22"/>
  <c r="IJ56" i="22" s="1"/>
  <c r="II22" i="22"/>
  <c r="II56" i="22" s="1"/>
  <c r="IH22" i="22"/>
  <c r="IH56" i="22" s="1"/>
  <c r="IG22" i="22"/>
  <c r="IG56" i="22" s="1"/>
  <c r="IF22" i="22"/>
  <c r="IF56" i="22" s="1"/>
  <c r="IE22" i="22"/>
  <c r="IE56" i="22" s="1"/>
  <c r="ID22" i="22"/>
  <c r="ID56" i="22" s="1"/>
  <c r="IC22" i="22"/>
  <c r="IC56" i="22" s="1"/>
  <c r="IB22" i="22"/>
  <c r="IB56" i="22" s="1"/>
  <c r="IA22" i="22"/>
  <c r="IA56" i="22" s="1"/>
  <c r="HZ22" i="22"/>
  <c r="HZ56" i="22" s="1"/>
  <c r="HY22" i="22"/>
  <c r="HY56" i="22" s="1"/>
  <c r="HX22" i="22"/>
  <c r="HX56" i="22" s="1"/>
  <c r="HW22" i="22"/>
  <c r="HW56" i="22" s="1"/>
  <c r="HV22" i="22"/>
  <c r="HV56" i="22" s="1"/>
  <c r="HU22" i="22"/>
  <c r="HU56" i="22" s="1"/>
  <c r="HT22" i="22"/>
  <c r="HT56" i="22" s="1"/>
  <c r="HS22" i="22"/>
  <c r="HS56" i="22" s="1"/>
  <c r="HR22" i="22"/>
  <c r="HR56" i="22" s="1"/>
  <c r="HQ22" i="22"/>
  <c r="HQ56" i="22" s="1"/>
  <c r="HP22" i="22"/>
  <c r="HP56" i="22" s="1"/>
  <c r="HO22" i="22"/>
  <c r="HO56" i="22" s="1"/>
  <c r="HN22" i="22"/>
  <c r="HN56" i="22" s="1"/>
  <c r="HM22" i="22"/>
  <c r="HM56" i="22" s="1"/>
  <c r="HL22" i="22"/>
  <c r="HL56" i="22" s="1"/>
  <c r="HK22" i="22"/>
  <c r="HK56" i="22" s="1"/>
  <c r="HJ22" i="22"/>
  <c r="HJ56" i="22" s="1"/>
  <c r="HI22" i="22"/>
  <c r="HI56" i="22" s="1"/>
  <c r="HH22" i="22"/>
  <c r="HH56" i="22" s="1"/>
  <c r="HG22" i="22"/>
  <c r="HG56" i="22" s="1"/>
  <c r="HF22" i="22"/>
  <c r="HF56" i="22" s="1"/>
  <c r="HE22" i="22"/>
  <c r="HE56" i="22" s="1"/>
  <c r="HD22" i="22"/>
  <c r="HD56" i="22" s="1"/>
  <c r="HC22" i="22"/>
  <c r="HC56" i="22" s="1"/>
  <c r="HB22" i="22"/>
  <c r="HB56" i="22" s="1"/>
  <c r="HA22" i="22"/>
  <c r="HA56" i="22" s="1"/>
  <c r="GZ22" i="22"/>
  <c r="GZ56" i="22" s="1"/>
  <c r="GY22" i="22"/>
  <c r="GY56" i="22" s="1"/>
  <c r="GX22" i="22"/>
  <c r="GX56" i="22" s="1"/>
  <c r="GW22" i="22"/>
  <c r="GW56" i="22" s="1"/>
  <c r="GV22" i="22"/>
  <c r="GV56" i="22" s="1"/>
  <c r="GU22" i="22"/>
  <c r="GU56" i="22" s="1"/>
  <c r="GT22" i="22"/>
  <c r="GT56" i="22" s="1"/>
  <c r="GS22" i="22"/>
  <c r="GS56" i="22" s="1"/>
  <c r="GR22" i="22"/>
  <c r="GR56" i="22" s="1"/>
  <c r="GQ22" i="22"/>
  <c r="GQ56" i="22" s="1"/>
  <c r="GP22" i="22"/>
  <c r="GP56" i="22" s="1"/>
  <c r="GO22" i="22"/>
  <c r="GO56" i="22" s="1"/>
  <c r="GN22" i="22"/>
  <c r="GN56" i="22" s="1"/>
  <c r="GM22" i="22"/>
  <c r="GM56" i="22" s="1"/>
  <c r="GL22" i="22"/>
  <c r="GL56" i="22" s="1"/>
  <c r="GK22" i="22"/>
  <c r="GK56" i="22" s="1"/>
  <c r="GJ22" i="22"/>
  <c r="GJ56" i="22" s="1"/>
  <c r="GI22" i="22"/>
  <c r="GI56" i="22" s="1"/>
  <c r="GH22" i="22"/>
  <c r="GH56" i="22" s="1"/>
  <c r="GG22" i="22"/>
  <c r="GG56" i="22" s="1"/>
  <c r="GF22" i="22"/>
  <c r="GF56" i="22" s="1"/>
  <c r="GE22" i="22"/>
  <c r="GE56" i="22" s="1"/>
  <c r="GD22" i="22"/>
  <c r="GD56" i="22" s="1"/>
  <c r="GC22" i="22"/>
  <c r="GC56" i="22" s="1"/>
  <c r="GB22" i="22"/>
  <c r="GB56" i="22" s="1"/>
  <c r="GA22" i="22"/>
  <c r="GA56" i="22" s="1"/>
  <c r="FZ22" i="22"/>
  <c r="FZ56" i="22" s="1"/>
  <c r="FY22" i="22"/>
  <c r="FY56" i="22" s="1"/>
  <c r="FX22" i="22"/>
  <c r="FX56" i="22" s="1"/>
  <c r="FW22" i="22"/>
  <c r="FW56" i="22" s="1"/>
  <c r="FV22" i="22"/>
  <c r="FV56" i="22" s="1"/>
  <c r="FU22" i="22"/>
  <c r="FU56" i="22" s="1"/>
  <c r="FT22" i="22"/>
  <c r="FT56" i="22" s="1"/>
  <c r="FS22" i="22"/>
  <c r="FS56" i="22" s="1"/>
  <c r="FR22" i="22"/>
  <c r="FR56" i="22" s="1"/>
  <c r="FQ22" i="22"/>
  <c r="FQ56" i="22" s="1"/>
  <c r="FP22" i="22"/>
  <c r="FP56" i="22" s="1"/>
  <c r="FO22" i="22"/>
  <c r="FO56" i="22" s="1"/>
  <c r="FN22" i="22"/>
  <c r="FN56" i="22" s="1"/>
  <c r="FM22" i="22"/>
  <c r="FM56" i="22" s="1"/>
  <c r="FL22" i="22"/>
  <c r="FL56" i="22" s="1"/>
  <c r="FK22" i="22"/>
  <c r="FK56" i="22" s="1"/>
  <c r="FJ22" i="22"/>
  <c r="FJ56" i="22" s="1"/>
  <c r="FI22" i="22"/>
  <c r="FI56" i="22" s="1"/>
  <c r="FH22" i="22"/>
  <c r="FH56" i="22" s="1"/>
  <c r="FG22" i="22"/>
  <c r="FG56" i="22" s="1"/>
  <c r="FF22" i="22"/>
  <c r="FF56" i="22" s="1"/>
  <c r="FE22" i="22"/>
  <c r="FE56" i="22" s="1"/>
  <c r="FD22" i="22"/>
  <c r="FD56" i="22" s="1"/>
  <c r="FC22" i="22"/>
  <c r="FC56" i="22" s="1"/>
  <c r="FB22" i="22"/>
  <c r="FB56" i="22" s="1"/>
  <c r="FA22" i="22"/>
  <c r="FA56" i="22" s="1"/>
  <c r="EZ22" i="22"/>
  <c r="EZ56" i="22" s="1"/>
  <c r="EY22" i="22"/>
  <c r="EY56" i="22" s="1"/>
  <c r="EX22" i="22"/>
  <c r="EX56" i="22" s="1"/>
  <c r="EW22" i="22"/>
  <c r="EW56" i="22" s="1"/>
  <c r="EV22" i="22"/>
  <c r="EV56" i="22" s="1"/>
  <c r="EU22" i="22"/>
  <c r="EU56" i="22" s="1"/>
  <c r="ET22" i="22"/>
  <c r="ET56" i="22" s="1"/>
  <c r="ES22" i="22"/>
  <c r="ES56" i="22" s="1"/>
  <c r="ER22" i="22"/>
  <c r="ER56" i="22" s="1"/>
  <c r="EQ22" i="22"/>
  <c r="EQ56" i="22" s="1"/>
  <c r="EP22" i="22"/>
  <c r="EP56" i="22" s="1"/>
  <c r="EO22" i="22"/>
  <c r="EO56" i="22" s="1"/>
  <c r="EN22" i="22"/>
  <c r="EN56" i="22" s="1"/>
  <c r="EM22" i="22"/>
  <c r="EM56" i="22" s="1"/>
  <c r="EL22" i="22"/>
  <c r="EL56" i="22" s="1"/>
  <c r="EK22" i="22"/>
  <c r="EK56" i="22" s="1"/>
  <c r="EJ22" i="22"/>
  <c r="EJ56" i="22" s="1"/>
  <c r="EI22" i="22"/>
  <c r="EI56" i="22" s="1"/>
  <c r="EH22" i="22"/>
  <c r="EH56" i="22" s="1"/>
  <c r="EG22" i="22"/>
  <c r="EG56" i="22" s="1"/>
  <c r="EF22" i="22"/>
  <c r="EF56" i="22" s="1"/>
  <c r="EE22" i="22"/>
  <c r="EE56" i="22" s="1"/>
  <c r="ED22" i="22"/>
  <c r="ED56" i="22" s="1"/>
  <c r="EC22" i="22"/>
  <c r="EC56" i="22" s="1"/>
  <c r="EB22" i="22"/>
  <c r="EB56" i="22" s="1"/>
  <c r="EA22" i="22"/>
  <c r="EA56" i="22" s="1"/>
  <c r="DZ22" i="22"/>
  <c r="DZ56" i="22" s="1"/>
  <c r="DY22" i="22"/>
  <c r="DY56" i="22" s="1"/>
  <c r="DX22" i="22"/>
  <c r="DX56" i="22" s="1"/>
  <c r="DW22" i="22"/>
  <c r="DW56" i="22" s="1"/>
  <c r="DV22" i="22"/>
  <c r="DV56" i="22" s="1"/>
  <c r="DU22" i="22"/>
  <c r="DU56" i="22" s="1"/>
  <c r="DT22" i="22"/>
  <c r="DT56" i="22" s="1"/>
  <c r="DS22" i="22"/>
  <c r="DS56" i="22" s="1"/>
  <c r="DR22" i="22"/>
  <c r="DR56" i="22" s="1"/>
  <c r="DQ22" i="22"/>
  <c r="DQ56" i="22" s="1"/>
  <c r="DP22" i="22"/>
  <c r="DP56" i="22" s="1"/>
  <c r="DO22" i="22"/>
  <c r="DO56" i="22" s="1"/>
  <c r="DN22" i="22"/>
  <c r="DN56" i="22" s="1"/>
  <c r="DM22" i="22"/>
  <c r="DM56" i="22" s="1"/>
  <c r="DL22" i="22"/>
  <c r="DL56" i="22" s="1"/>
  <c r="DK22" i="22"/>
  <c r="DK56" i="22" s="1"/>
  <c r="DJ22" i="22"/>
  <c r="DJ56" i="22" s="1"/>
  <c r="DI22" i="22"/>
  <c r="DI56" i="22" s="1"/>
  <c r="DH22" i="22"/>
  <c r="DH56" i="22" s="1"/>
  <c r="DG22" i="22"/>
  <c r="DG56" i="22" s="1"/>
  <c r="DF22" i="22"/>
  <c r="DF56" i="22" s="1"/>
  <c r="DE22" i="22"/>
  <c r="DE56" i="22" s="1"/>
  <c r="DD22" i="22"/>
  <c r="DD56" i="22" s="1"/>
  <c r="DC22" i="22"/>
  <c r="DC56" i="22" s="1"/>
  <c r="DB22" i="22"/>
  <c r="DB56" i="22" s="1"/>
  <c r="DA22" i="22"/>
  <c r="DA56" i="22" s="1"/>
  <c r="CZ22" i="22"/>
  <c r="CZ56" i="22" s="1"/>
  <c r="CY22" i="22"/>
  <c r="CY56" i="22" s="1"/>
  <c r="CX22" i="22"/>
  <c r="CX56" i="22" s="1"/>
  <c r="CW22" i="22"/>
  <c r="CW56" i="22" s="1"/>
  <c r="CV22" i="22"/>
  <c r="CV56" i="22" s="1"/>
  <c r="CU22" i="22"/>
  <c r="CU56" i="22" s="1"/>
  <c r="CT22" i="22"/>
  <c r="CT56" i="22" s="1"/>
  <c r="CS22" i="22"/>
  <c r="CS56" i="22" s="1"/>
  <c r="CR22" i="22"/>
  <c r="CR56" i="22" s="1"/>
  <c r="CQ22" i="22"/>
  <c r="CQ56" i="22" s="1"/>
  <c r="CP22" i="22"/>
  <c r="CP56" i="22" s="1"/>
  <c r="CO22" i="22"/>
  <c r="CO56" i="22" s="1"/>
  <c r="CN22" i="22"/>
  <c r="CN56" i="22" s="1"/>
  <c r="CM22" i="22"/>
  <c r="CM56" i="22" s="1"/>
  <c r="CL22" i="22"/>
  <c r="CL56" i="22" s="1"/>
  <c r="CK22" i="22"/>
  <c r="CK56" i="22" s="1"/>
  <c r="CJ22" i="22"/>
  <c r="CJ56" i="22" s="1"/>
  <c r="CI22" i="22"/>
  <c r="CI56" i="22" s="1"/>
  <c r="CH22" i="22"/>
  <c r="CH56" i="22" s="1"/>
  <c r="CG22" i="22"/>
  <c r="CG56" i="22" s="1"/>
  <c r="CF22" i="22"/>
  <c r="CF56" i="22" s="1"/>
  <c r="CE22" i="22"/>
  <c r="CE56" i="22" s="1"/>
  <c r="CD22" i="22"/>
  <c r="CD56" i="22" s="1"/>
  <c r="CC22" i="22"/>
  <c r="CC56" i="22" s="1"/>
  <c r="CB22" i="22"/>
  <c r="CB56" i="22" s="1"/>
  <c r="CA22" i="22"/>
  <c r="CA56" i="22" s="1"/>
  <c r="BZ22" i="22"/>
  <c r="BZ56" i="22" s="1"/>
  <c r="BY22" i="22"/>
  <c r="BY56" i="22" s="1"/>
  <c r="BX22" i="22"/>
  <c r="BX56" i="22" s="1"/>
  <c r="BW22" i="22"/>
  <c r="BW56" i="22" s="1"/>
  <c r="BV22" i="22"/>
  <c r="BV56" i="22" s="1"/>
  <c r="BU22" i="22"/>
  <c r="BU56" i="22" s="1"/>
  <c r="BT22" i="22"/>
  <c r="BT56" i="22" s="1"/>
  <c r="BS22" i="22"/>
  <c r="BS56" i="22" s="1"/>
  <c r="BR22" i="22"/>
  <c r="BR56" i="22" s="1"/>
  <c r="BQ22" i="22"/>
  <c r="BQ56" i="22" s="1"/>
  <c r="BP22" i="22"/>
  <c r="BP56" i="22" s="1"/>
  <c r="BO22" i="22"/>
  <c r="BO56" i="22" s="1"/>
  <c r="BN22" i="22"/>
  <c r="BN56" i="22" s="1"/>
  <c r="BM22" i="22"/>
  <c r="BM56" i="22" s="1"/>
  <c r="BL22" i="22"/>
  <c r="BL56" i="22" s="1"/>
  <c r="BK22" i="22"/>
  <c r="BK56" i="22" s="1"/>
  <c r="BJ22" i="22"/>
  <c r="BJ56" i="22" s="1"/>
  <c r="BI22" i="22"/>
  <c r="BI56" i="22" s="1"/>
  <c r="BH22" i="22"/>
  <c r="BH56" i="22" s="1"/>
  <c r="BG22" i="22"/>
  <c r="BG56" i="22" s="1"/>
  <c r="BF22" i="22"/>
  <c r="BF56" i="22" s="1"/>
  <c r="BE22" i="22"/>
  <c r="BE56" i="22" s="1"/>
  <c r="BD22" i="22"/>
  <c r="BD56" i="22" s="1"/>
  <c r="BC22" i="22"/>
  <c r="BC56" i="22" s="1"/>
  <c r="BB22" i="22"/>
  <c r="BB56" i="22" s="1"/>
  <c r="BA22" i="22"/>
  <c r="BA56" i="22" s="1"/>
  <c r="AZ22" i="22"/>
  <c r="AZ56" i="22" s="1"/>
  <c r="AY22" i="22"/>
  <c r="AY56" i="22" s="1"/>
  <c r="AX22" i="22"/>
  <c r="AX56" i="22" s="1"/>
  <c r="AW22" i="22"/>
  <c r="AW56" i="22" s="1"/>
  <c r="AV22" i="22"/>
  <c r="AV56" i="22" s="1"/>
  <c r="AU22" i="22"/>
  <c r="AU56" i="22" s="1"/>
  <c r="AT22" i="22"/>
  <c r="AT56" i="22" s="1"/>
  <c r="AS22" i="22"/>
  <c r="AS56" i="22" s="1"/>
  <c r="AR22" i="22"/>
  <c r="AR56" i="22" s="1"/>
  <c r="AQ22" i="22"/>
  <c r="AQ56" i="22" s="1"/>
  <c r="AP22" i="22"/>
  <c r="AP56" i="22" s="1"/>
  <c r="AO22" i="22"/>
  <c r="AO56" i="22" s="1"/>
  <c r="AN22" i="22"/>
  <c r="AN56" i="22" s="1"/>
  <c r="AM22" i="22"/>
  <c r="AM56" i="22" s="1"/>
  <c r="AL22" i="22"/>
  <c r="AL56" i="22" s="1"/>
  <c r="AK22" i="22"/>
  <c r="AK56" i="22" s="1"/>
  <c r="AJ22" i="22"/>
  <c r="AJ56" i="22" s="1"/>
  <c r="AI22" i="22"/>
  <c r="AI56" i="22" s="1"/>
  <c r="AH22" i="22"/>
  <c r="AH56" i="22" s="1"/>
  <c r="AG22" i="22"/>
  <c r="AG56" i="22" s="1"/>
  <c r="AF22" i="22"/>
  <c r="AF56" i="22" s="1"/>
  <c r="AE22" i="22"/>
  <c r="AE56" i="22" s="1"/>
  <c r="AD22" i="22"/>
  <c r="AD56" i="22" s="1"/>
  <c r="AC22" i="22"/>
  <c r="AC56" i="22" s="1"/>
  <c r="AB22" i="22"/>
  <c r="AB56" i="22" s="1"/>
  <c r="AA22" i="22"/>
  <c r="AA56" i="22" s="1"/>
  <c r="Z22" i="22"/>
  <c r="Z56" i="22" s="1"/>
  <c r="Y22" i="22"/>
  <c r="Y56" i="22" s="1"/>
  <c r="X22" i="22"/>
  <c r="X56" i="22" s="1"/>
  <c r="W22" i="22"/>
  <c r="W56" i="22" s="1"/>
  <c r="V22" i="22"/>
  <c r="V56" i="22" s="1"/>
  <c r="U22" i="22"/>
  <c r="U56" i="22" s="1"/>
  <c r="T22" i="22"/>
  <c r="T56" i="22" s="1"/>
  <c r="S22" i="22"/>
  <c r="S56" i="22" s="1"/>
  <c r="R22" i="22"/>
  <c r="R56" i="22" s="1"/>
  <c r="Q22" i="22"/>
  <c r="Q56" i="22" s="1"/>
  <c r="P22" i="22"/>
  <c r="P56" i="22" s="1"/>
  <c r="O22" i="22"/>
  <c r="O56" i="22" s="1"/>
  <c r="N22" i="22"/>
  <c r="N56" i="22" s="1"/>
  <c r="M22" i="22"/>
  <c r="M56" i="22" s="1"/>
  <c r="L22" i="22"/>
  <c r="L56" i="22" s="1"/>
  <c r="K22" i="22"/>
  <c r="K56" i="22" s="1"/>
  <c r="J22" i="22"/>
  <c r="J56" i="22" s="1"/>
  <c r="I22" i="22"/>
  <c r="I56" i="22" s="1"/>
  <c r="H22" i="22"/>
  <c r="H56" i="22" s="1"/>
  <c r="G22" i="22"/>
  <c r="G56" i="22" s="1"/>
  <c r="F22" i="22"/>
  <c r="F56" i="22" s="1"/>
  <c r="E22" i="22"/>
  <c r="E56" i="22" s="1"/>
  <c r="D22" i="22"/>
  <c r="D56" i="22" s="1"/>
  <c r="C22" i="22"/>
  <c r="C56" i="22" s="1"/>
  <c r="B22" i="22"/>
  <c r="B56" i="22" s="1"/>
  <c r="LM21" i="22"/>
  <c r="LM55" i="22" s="1"/>
  <c r="LL21" i="22"/>
  <c r="LL55" i="22" s="1"/>
  <c r="LK21" i="22"/>
  <c r="LK55" i="22" s="1"/>
  <c r="LJ21" i="22"/>
  <c r="LJ55" i="22" s="1"/>
  <c r="LI21" i="22"/>
  <c r="LI55" i="22" s="1"/>
  <c r="LH21" i="22"/>
  <c r="LH55" i="22" s="1"/>
  <c r="LG21" i="22"/>
  <c r="LG55" i="22" s="1"/>
  <c r="LF21" i="22"/>
  <c r="LF55" i="22" s="1"/>
  <c r="LE21" i="22"/>
  <c r="LE55" i="22" s="1"/>
  <c r="LD21" i="22"/>
  <c r="LD55" i="22" s="1"/>
  <c r="LC21" i="22"/>
  <c r="LC55" i="22" s="1"/>
  <c r="LB21" i="22"/>
  <c r="LB55" i="22" s="1"/>
  <c r="LA21" i="22"/>
  <c r="LA55" i="22" s="1"/>
  <c r="KZ21" i="22"/>
  <c r="KZ55" i="22" s="1"/>
  <c r="KY21" i="22"/>
  <c r="KY55" i="22" s="1"/>
  <c r="KX21" i="22"/>
  <c r="KX55" i="22" s="1"/>
  <c r="KW21" i="22"/>
  <c r="KW55" i="22" s="1"/>
  <c r="KV21" i="22"/>
  <c r="KV55" i="22" s="1"/>
  <c r="KU21" i="22"/>
  <c r="KU55" i="22" s="1"/>
  <c r="KT21" i="22"/>
  <c r="KT55" i="22" s="1"/>
  <c r="KS21" i="22"/>
  <c r="KS55" i="22" s="1"/>
  <c r="KR21" i="22"/>
  <c r="KR55" i="22" s="1"/>
  <c r="KQ21" i="22"/>
  <c r="KQ55" i="22" s="1"/>
  <c r="KP21" i="22"/>
  <c r="KP55" i="22" s="1"/>
  <c r="KO21" i="22"/>
  <c r="KO55" i="22" s="1"/>
  <c r="KN21" i="22"/>
  <c r="KN55" i="22" s="1"/>
  <c r="KM21" i="22"/>
  <c r="KM55" i="22" s="1"/>
  <c r="KL21" i="22"/>
  <c r="KL55" i="22" s="1"/>
  <c r="KK21" i="22"/>
  <c r="KK55" i="22" s="1"/>
  <c r="KJ21" i="22"/>
  <c r="KJ55" i="22" s="1"/>
  <c r="KI21" i="22"/>
  <c r="KI55" i="22" s="1"/>
  <c r="KH21" i="22"/>
  <c r="KH55" i="22" s="1"/>
  <c r="KG21" i="22"/>
  <c r="KG55" i="22" s="1"/>
  <c r="KF21" i="22"/>
  <c r="KF55" i="22" s="1"/>
  <c r="KE21" i="22"/>
  <c r="KE55" i="22" s="1"/>
  <c r="KD21" i="22"/>
  <c r="KD55" i="22" s="1"/>
  <c r="KC21" i="22"/>
  <c r="KC55" i="22" s="1"/>
  <c r="KB21" i="22"/>
  <c r="KB55" i="22" s="1"/>
  <c r="KA21" i="22"/>
  <c r="KA55" i="22" s="1"/>
  <c r="JZ21" i="22"/>
  <c r="JZ55" i="22" s="1"/>
  <c r="JY21" i="22"/>
  <c r="JY55" i="22" s="1"/>
  <c r="JX21" i="22"/>
  <c r="JX55" i="22" s="1"/>
  <c r="JW21" i="22"/>
  <c r="JW55" i="22" s="1"/>
  <c r="JV21" i="22"/>
  <c r="JV55" i="22" s="1"/>
  <c r="JU21" i="22"/>
  <c r="JU55" i="22" s="1"/>
  <c r="JT21" i="22"/>
  <c r="JT55" i="22" s="1"/>
  <c r="JS21" i="22"/>
  <c r="JS55" i="22" s="1"/>
  <c r="JR21" i="22"/>
  <c r="JR55" i="22" s="1"/>
  <c r="JQ21" i="22"/>
  <c r="JQ55" i="22" s="1"/>
  <c r="JP21" i="22"/>
  <c r="JP55" i="22" s="1"/>
  <c r="JO21" i="22"/>
  <c r="JO55" i="22" s="1"/>
  <c r="JN21" i="22"/>
  <c r="JN55" i="22" s="1"/>
  <c r="JM21" i="22"/>
  <c r="JM55" i="22" s="1"/>
  <c r="JL21" i="22"/>
  <c r="JL55" i="22" s="1"/>
  <c r="JK21" i="22"/>
  <c r="JK55" i="22" s="1"/>
  <c r="JJ21" i="22"/>
  <c r="JJ55" i="22" s="1"/>
  <c r="JI21" i="22"/>
  <c r="JI55" i="22" s="1"/>
  <c r="JH21" i="22"/>
  <c r="JH55" i="22" s="1"/>
  <c r="JG21" i="22"/>
  <c r="JG55" i="22" s="1"/>
  <c r="JF21" i="22"/>
  <c r="JF55" i="22" s="1"/>
  <c r="JE21" i="22"/>
  <c r="JE55" i="22" s="1"/>
  <c r="JD21" i="22"/>
  <c r="JD55" i="22" s="1"/>
  <c r="JC21" i="22"/>
  <c r="JC55" i="22" s="1"/>
  <c r="JB21" i="22"/>
  <c r="JB55" i="22" s="1"/>
  <c r="JA21" i="22"/>
  <c r="JA55" i="22" s="1"/>
  <c r="IZ21" i="22"/>
  <c r="IZ55" i="22" s="1"/>
  <c r="IY21" i="22"/>
  <c r="IY55" i="22" s="1"/>
  <c r="IX21" i="22"/>
  <c r="IX55" i="22" s="1"/>
  <c r="IW21" i="22"/>
  <c r="IW55" i="22" s="1"/>
  <c r="IV21" i="22"/>
  <c r="IV55" i="22" s="1"/>
  <c r="IU21" i="22"/>
  <c r="IU55" i="22" s="1"/>
  <c r="IT21" i="22"/>
  <c r="IT55" i="22" s="1"/>
  <c r="IS21" i="22"/>
  <c r="IS55" i="22" s="1"/>
  <c r="IR21" i="22"/>
  <c r="IR55" i="22" s="1"/>
  <c r="IQ21" i="22"/>
  <c r="IQ55" i="22" s="1"/>
  <c r="IP21" i="22"/>
  <c r="IP55" i="22" s="1"/>
  <c r="IO21" i="22"/>
  <c r="IO55" i="22" s="1"/>
  <c r="IN21" i="22"/>
  <c r="IN55" i="22" s="1"/>
  <c r="IM21" i="22"/>
  <c r="IM55" i="22" s="1"/>
  <c r="IL21" i="22"/>
  <c r="IL55" i="22" s="1"/>
  <c r="IK21" i="22"/>
  <c r="IK55" i="22" s="1"/>
  <c r="IJ21" i="22"/>
  <c r="IJ55" i="22" s="1"/>
  <c r="II21" i="22"/>
  <c r="II55" i="22" s="1"/>
  <c r="IH21" i="22"/>
  <c r="IH55" i="22" s="1"/>
  <c r="IG21" i="22"/>
  <c r="IG55" i="22" s="1"/>
  <c r="IF21" i="22"/>
  <c r="IF55" i="22" s="1"/>
  <c r="IE21" i="22"/>
  <c r="IE55" i="22" s="1"/>
  <c r="ID21" i="22"/>
  <c r="ID55" i="22" s="1"/>
  <c r="IC21" i="22"/>
  <c r="IC55" i="22" s="1"/>
  <c r="IB21" i="22"/>
  <c r="IB55" i="22" s="1"/>
  <c r="IA21" i="22"/>
  <c r="IA55" i="22" s="1"/>
  <c r="HZ21" i="22"/>
  <c r="HZ55" i="22" s="1"/>
  <c r="HY21" i="22"/>
  <c r="HY55" i="22" s="1"/>
  <c r="HX21" i="22"/>
  <c r="HX55" i="22" s="1"/>
  <c r="HW21" i="22"/>
  <c r="HW55" i="22" s="1"/>
  <c r="HV21" i="22"/>
  <c r="HV55" i="22" s="1"/>
  <c r="HU21" i="22"/>
  <c r="HU55" i="22" s="1"/>
  <c r="HT21" i="22"/>
  <c r="HT55" i="22" s="1"/>
  <c r="HS21" i="22"/>
  <c r="HS55" i="22" s="1"/>
  <c r="HR21" i="22"/>
  <c r="HR55" i="22" s="1"/>
  <c r="HQ21" i="22"/>
  <c r="HQ55" i="22" s="1"/>
  <c r="HP21" i="22"/>
  <c r="HP55" i="22" s="1"/>
  <c r="HO21" i="22"/>
  <c r="HO55" i="22" s="1"/>
  <c r="HN21" i="22"/>
  <c r="HN55" i="22" s="1"/>
  <c r="HM21" i="22"/>
  <c r="HM55" i="22" s="1"/>
  <c r="HL21" i="22"/>
  <c r="HL55" i="22" s="1"/>
  <c r="HK21" i="22"/>
  <c r="HK55" i="22" s="1"/>
  <c r="HJ21" i="22"/>
  <c r="HJ55" i="22" s="1"/>
  <c r="HI21" i="22"/>
  <c r="HI55" i="22" s="1"/>
  <c r="HH21" i="22"/>
  <c r="HH55" i="22" s="1"/>
  <c r="HG21" i="22"/>
  <c r="HG55" i="22" s="1"/>
  <c r="HF21" i="22"/>
  <c r="HF55" i="22" s="1"/>
  <c r="HE21" i="22"/>
  <c r="HE55" i="22" s="1"/>
  <c r="HD21" i="22"/>
  <c r="HD55" i="22" s="1"/>
  <c r="HC21" i="22"/>
  <c r="HC55" i="22" s="1"/>
  <c r="HB21" i="22"/>
  <c r="HB55" i="22" s="1"/>
  <c r="HA21" i="22"/>
  <c r="HA55" i="22" s="1"/>
  <c r="GZ21" i="22"/>
  <c r="GZ55" i="22" s="1"/>
  <c r="GY21" i="22"/>
  <c r="GY55" i="22" s="1"/>
  <c r="GX21" i="22"/>
  <c r="GX55" i="22" s="1"/>
  <c r="GW21" i="22"/>
  <c r="GW55" i="22" s="1"/>
  <c r="GV21" i="22"/>
  <c r="GV55" i="22" s="1"/>
  <c r="GU21" i="22"/>
  <c r="GU55" i="22" s="1"/>
  <c r="GT21" i="22"/>
  <c r="GT55" i="22" s="1"/>
  <c r="GS21" i="22"/>
  <c r="GS55" i="22" s="1"/>
  <c r="GR21" i="22"/>
  <c r="GR55" i="22" s="1"/>
  <c r="GQ21" i="22"/>
  <c r="GQ55" i="22" s="1"/>
  <c r="GP21" i="22"/>
  <c r="GP55" i="22" s="1"/>
  <c r="GO21" i="22"/>
  <c r="GO55" i="22" s="1"/>
  <c r="GN21" i="22"/>
  <c r="GN55" i="22" s="1"/>
  <c r="GM21" i="22"/>
  <c r="GM55" i="22" s="1"/>
  <c r="GL21" i="22"/>
  <c r="GL55" i="22" s="1"/>
  <c r="GK21" i="22"/>
  <c r="GK55" i="22" s="1"/>
  <c r="GJ21" i="22"/>
  <c r="GJ55" i="22" s="1"/>
  <c r="GI21" i="22"/>
  <c r="GI55" i="22" s="1"/>
  <c r="GH21" i="22"/>
  <c r="GH55" i="22" s="1"/>
  <c r="GG21" i="22"/>
  <c r="GG55" i="22" s="1"/>
  <c r="GF21" i="22"/>
  <c r="GF55" i="22" s="1"/>
  <c r="GE21" i="22"/>
  <c r="GE55" i="22" s="1"/>
  <c r="GD21" i="22"/>
  <c r="GD55" i="22" s="1"/>
  <c r="GC21" i="22"/>
  <c r="GC55" i="22" s="1"/>
  <c r="GB21" i="22"/>
  <c r="GB55" i="22" s="1"/>
  <c r="GA21" i="22"/>
  <c r="GA55" i="22" s="1"/>
  <c r="FZ21" i="22"/>
  <c r="FZ55" i="22" s="1"/>
  <c r="FY21" i="22"/>
  <c r="FY55" i="22" s="1"/>
  <c r="FX21" i="22"/>
  <c r="FX55" i="22" s="1"/>
  <c r="FW21" i="22"/>
  <c r="FW55" i="22" s="1"/>
  <c r="FV21" i="22"/>
  <c r="FV55" i="22" s="1"/>
  <c r="FU21" i="22"/>
  <c r="FU55" i="22" s="1"/>
  <c r="FT21" i="22"/>
  <c r="FT55" i="22" s="1"/>
  <c r="FS21" i="22"/>
  <c r="FS55" i="22" s="1"/>
  <c r="FR21" i="22"/>
  <c r="FR55" i="22" s="1"/>
  <c r="FQ21" i="22"/>
  <c r="FQ55" i="22" s="1"/>
  <c r="FP21" i="22"/>
  <c r="FP55" i="22" s="1"/>
  <c r="FO21" i="22"/>
  <c r="FO55" i="22" s="1"/>
  <c r="FN21" i="22"/>
  <c r="FN55" i="22" s="1"/>
  <c r="FM21" i="22"/>
  <c r="FM55" i="22" s="1"/>
  <c r="FL21" i="22"/>
  <c r="FL55" i="22" s="1"/>
  <c r="FK21" i="22"/>
  <c r="FK55" i="22" s="1"/>
  <c r="FJ21" i="22"/>
  <c r="FJ55" i="22" s="1"/>
  <c r="FI21" i="22"/>
  <c r="FI55" i="22" s="1"/>
  <c r="FH21" i="22"/>
  <c r="FH55" i="22" s="1"/>
  <c r="FG21" i="22"/>
  <c r="FG55" i="22" s="1"/>
  <c r="FF21" i="22"/>
  <c r="FF55" i="22" s="1"/>
  <c r="FE21" i="22"/>
  <c r="FE55" i="22" s="1"/>
  <c r="FD21" i="22"/>
  <c r="FD55" i="22" s="1"/>
  <c r="FC21" i="22"/>
  <c r="FC55" i="22" s="1"/>
  <c r="FB21" i="22"/>
  <c r="FB55" i="22" s="1"/>
  <c r="FA21" i="22"/>
  <c r="FA55" i="22" s="1"/>
  <c r="EZ21" i="22"/>
  <c r="EZ55" i="22" s="1"/>
  <c r="EY21" i="22"/>
  <c r="EY55" i="22" s="1"/>
  <c r="EX21" i="22"/>
  <c r="EX55" i="22" s="1"/>
  <c r="EW21" i="22"/>
  <c r="EW55" i="22" s="1"/>
  <c r="EV21" i="22"/>
  <c r="EV55" i="22" s="1"/>
  <c r="EU21" i="22"/>
  <c r="EU55" i="22" s="1"/>
  <c r="ET21" i="22"/>
  <c r="ET55" i="22" s="1"/>
  <c r="ES21" i="22"/>
  <c r="ES55" i="22" s="1"/>
  <c r="ER21" i="22"/>
  <c r="ER55" i="22" s="1"/>
  <c r="EQ21" i="22"/>
  <c r="EQ55" i="22" s="1"/>
  <c r="EP21" i="22"/>
  <c r="EP55" i="22" s="1"/>
  <c r="EO21" i="22"/>
  <c r="EO55" i="22" s="1"/>
  <c r="EN21" i="22"/>
  <c r="EN55" i="22" s="1"/>
  <c r="EM21" i="22"/>
  <c r="EM55" i="22" s="1"/>
  <c r="EL21" i="22"/>
  <c r="EL55" i="22" s="1"/>
  <c r="EK21" i="22"/>
  <c r="EK55" i="22" s="1"/>
  <c r="EJ21" i="22"/>
  <c r="EJ55" i="22" s="1"/>
  <c r="EI21" i="22"/>
  <c r="EI55" i="22" s="1"/>
  <c r="EH21" i="22"/>
  <c r="EH55" i="22" s="1"/>
  <c r="EG21" i="22"/>
  <c r="EG55" i="22" s="1"/>
  <c r="EF21" i="22"/>
  <c r="EF55" i="22" s="1"/>
  <c r="EE21" i="22"/>
  <c r="EE55" i="22" s="1"/>
  <c r="ED21" i="22"/>
  <c r="ED55" i="22" s="1"/>
  <c r="EC21" i="22"/>
  <c r="EC55" i="22" s="1"/>
  <c r="EB21" i="22"/>
  <c r="EB55" i="22" s="1"/>
  <c r="EA21" i="22"/>
  <c r="EA55" i="22" s="1"/>
  <c r="DZ21" i="22"/>
  <c r="DZ55" i="22" s="1"/>
  <c r="DY21" i="22"/>
  <c r="DY55" i="22" s="1"/>
  <c r="DX21" i="22"/>
  <c r="DX55" i="22" s="1"/>
  <c r="DW21" i="22"/>
  <c r="DW55" i="22" s="1"/>
  <c r="DV21" i="22"/>
  <c r="DV55" i="22" s="1"/>
  <c r="DU21" i="22"/>
  <c r="DU55" i="22" s="1"/>
  <c r="DT21" i="22"/>
  <c r="DT55" i="22" s="1"/>
  <c r="DS21" i="22"/>
  <c r="DS55" i="22" s="1"/>
  <c r="DR21" i="22"/>
  <c r="DR55" i="22" s="1"/>
  <c r="DQ21" i="22"/>
  <c r="DQ55" i="22" s="1"/>
  <c r="DP21" i="22"/>
  <c r="DP55" i="22" s="1"/>
  <c r="DO21" i="22"/>
  <c r="DO55" i="22" s="1"/>
  <c r="DN21" i="22"/>
  <c r="DN55" i="22" s="1"/>
  <c r="DM21" i="22"/>
  <c r="DM55" i="22" s="1"/>
  <c r="DL21" i="22"/>
  <c r="DL55" i="22" s="1"/>
  <c r="DK21" i="22"/>
  <c r="DK55" i="22" s="1"/>
  <c r="DJ21" i="22"/>
  <c r="DJ55" i="22" s="1"/>
  <c r="DI21" i="22"/>
  <c r="DI55" i="22" s="1"/>
  <c r="DH21" i="22"/>
  <c r="DH55" i="22" s="1"/>
  <c r="DG21" i="22"/>
  <c r="DG55" i="22" s="1"/>
  <c r="DF21" i="22"/>
  <c r="DF55" i="22" s="1"/>
  <c r="DE21" i="22"/>
  <c r="DE55" i="22" s="1"/>
  <c r="DD21" i="22"/>
  <c r="DD55" i="22" s="1"/>
  <c r="DC21" i="22"/>
  <c r="DC55" i="22" s="1"/>
  <c r="DB21" i="22"/>
  <c r="DB55" i="22" s="1"/>
  <c r="DA21" i="22"/>
  <c r="DA55" i="22" s="1"/>
  <c r="CZ21" i="22"/>
  <c r="CZ55" i="22" s="1"/>
  <c r="CY21" i="22"/>
  <c r="CY55" i="22" s="1"/>
  <c r="CX21" i="22"/>
  <c r="CX55" i="22" s="1"/>
  <c r="CW21" i="22"/>
  <c r="CW55" i="22" s="1"/>
  <c r="CV21" i="22"/>
  <c r="CV55" i="22" s="1"/>
  <c r="CU21" i="22"/>
  <c r="CU55" i="22" s="1"/>
  <c r="CT21" i="22"/>
  <c r="CT55" i="22" s="1"/>
  <c r="CS21" i="22"/>
  <c r="CS55" i="22" s="1"/>
  <c r="CR21" i="22"/>
  <c r="CR55" i="22" s="1"/>
  <c r="CQ21" i="22"/>
  <c r="CQ55" i="22" s="1"/>
  <c r="CP21" i="22"/>
  <c r="CP55" i="22" s="1"/>
  <c r="CO21" i="22"/>
  <c r="CO55" i="22" s="1"/>
  <c r="CN21" i="22"/>
  <c r="CN55" i="22" s="1"/>
  <c r="CM21" i="22"/>
  <c r="CM55" i="22" s="1"/>
  <c r="CL21" i="22"/>
  <c r="CL55" i="22" s="1"/>
  <c r="CK21" i="22"/>
  <c r="CK55" i="22" s="1"/>
  <c r="CJ21" i="22"/>
  <c r="CJ55" i="22" s="1"/>
  <c r="CI21" i="22"/>
  <c r="CI55" i="22" s="1"/>
  <c r="CH21" i="22"/>
  <c r="CH55" i="22" s="1"/>
  <c r="CG21" i="22"/>
  <c r="CG55" i="22" s="1"/>
  <c r="CF21" i="22"/>
  <c r="CF55" i="22" s="1"/>
  <c r="CE21" i="22"/>
  <c r="CE55" i="22" s="1"/>
  <c r="CD21" i="22"/>
  <c r="CD55" i="22" s="1"/>
  <c r="CC21" i="22"/>
  <c r="CC55" i="22" s="1"/>
  <c r="CB21" i="22"/>
  <c r="CB55" i="22" s="1"/>
  <c r="CA21" i="22"/>
  <c r="CA55" i="22" s="1"/>
  <c r="BZ21" i="22"/>
  <c r="BZ55" i="22" s="1"/>
  <c r="BY21" i="22"/>
  <c r="BY55" i="22" s="1"/>
  <c r="BX21" i="22"/>
  <c r="BX55" i="22" s="1"/>
  <c r="BW21" i="22"/>
  <c r="BW55" i="22" s="1"/>
  <c r="BV21" i="22"/>
  <c r="BV55" i="22" s="1"/>
  <c r="BU21" i="22"/>
  <c r="BU55" i="22" s="1"/>
  <c r="BT21" i="22"/>
  <c r="BT55" i="22" s="1"/>
  <c r="BS21" i="22"/>
  <c r="BS55" i="22" s="1"/>
  <c r="BR21" i="22"/>
  <c r="BR55" i="22" s="1"/>
  <c r="BQ21" i="22"/>
  <c r="BQ55" i="22" s="1"/>
  <c r="BP21" i="22"/>
  <c r="BP55" i="22" s="1"/>
  <c r="BO21" i="22"/>
  <c r="BO55" i="22" s="1"/>
  <c r="BN21" i="22"/>
  <c r="BN55" i="22" s="1"/>
  <c r="BM21" i="22"/>
  <c r="BM55" i="22" s="1"/>
  <c r="BL21" i="22"/>
  <c r="BL55" i="22" s="1"/>
  <c r="BK21" i="22"/>
  <c r="BK55" i="22" s="1"/>
  <c r="BJ21" i="22"/>
  <c r="BJ55" i="22" s="1"/>
  <c r="BI21" i="22"/>
  <c r="BI55" i="22" s="1"/>
  <c r="BH21" i="22"/>
  <c r="BH55" i="22" s="1"/>
  <c r="BG21" i="22"/>
  <c r="BG55" i="22" s="1"/>
  <c r="BF21" i="22"/>
  <c r="BF55" i="22" s="1"/>
  <c r="BE21" i="22"/>
  <c r="BE55" i="22" s="1"/>
  <c r="BD21" i="22"/>
  <c r="BD55" i="22" s="1"/>
  <c r="BC21" i="22"/>
  <c r="BC55" i="22" s="1"/>
  <c r="BB21" i="22"/>
  <c r="BB55" i="22" s="1"/>
  <c r="BA21" i="22"/>
  <c r="BA55" i="22" s="1"/>
  <c r="AZ21" i="22"/>
  <c r="AZ55" i="22" s="1"/>
  <c r="AY21" i="22"/>
  <c r="AY55" i="22" s="1"/>
  <c r="AX21" i="22"/>
  <c r="AX55" i="22" s="1"/>
  <c r="AW21" i="22"/>
  <c r="AW55" i="22" s="1"/>
  <c r="AV21" i="22"/>
  <c r="AV55" i="22" s="1"/>
  <c r="AU21" i="22"/>
  <c r="AU55" i="22" s="1"/>
  <c r="AT21" i="22"/>
  <c r="AT55" i="22" s="1"/>
  <c r="AS21" i="22"/>
  <c r="AS55" i="22" s="1"/>
  <c r="AR21" i="22"/>
  <c r="AR55" i="22" s="1"/>
  <c r="AQ21" i="22"/>
  <c r="AQ55" i="22" s="1"/>
  <c r="AP21" i="22"/>
  <c r="AP55" i="22" s="1"/>
  <c r="AO21" i="22"/>
  <c r="AO55" i="22" s="1"/>
  <c r="AN21" i="22"/>
  <c r="AN55" i="22" s="1"/>
  <c r="AM21" i="22"/>
  <c r="AM55" i="22" s="1"/>
  <c r="AL21" i="22"/>
  <c r="AL55" i="22" s="1"/>
  <c r="AK21" i="22"/>
  <c r="AK55" i="22" s="1"/>
  <c r="AJ21" i="22"/>
  <c r="AJ55" i="22" s="1"/>
  <c r="AI21" i="22"/>
  <c r="AI55" i="22" s="1"/>
  <c r="AH21" i="22"/>
  <c r="AH55" i="22" s="1"/>
  <c r="AG21" i="22"/>
  <c r="AG55" i="22" s="1"/>
  <c r="AF21" i="22"/>
  <c r="AF55" i="22" s="1"/>
  <c r="AE21" i="22"/>
  <c r="AE55" i="22" s="1"/>
  <c r="AD21" i="22"/>
  <c r="AD55" i="22" s="1"/>
  <c r="AC21" i="22"/>
  <c r="AC55" i="22" s="1"/>
  <c r="AB21" i="22"/>
  <c r="AB55" i="22" s="1"/>
  <c r="AA21" i="22"/>
  <c r="AA55" i="22" s="1"/>
  <c r="Z21" i="22"/>
  <c r="Z55" i="22" s="1"/>
  <c r="Y21" i="22"/>
  <c r="Y55" i="22" s="1"/>
  <c r="X21" i="22"/>
  <c r="X55" i="22" s="1"/>
  <c r="W21" i="22"/>
  <c r="W55" i="22" s="1"/>
  <c r="V21" i="22"/>
  <c r="V55" i="22" s="1"/>
  <c r="U21" i="22"/>
  <c r="U55" i="22" s="1"/>
  <c r="T21" i="22"/>
  <c r="T55" i="22" s="1"/>
  <c r="S21" i="22"/>
  <c r="S55" i="22" s="1"/>
  <c r="R21" i="22"/>
  <c r="R55" i="22" s="1"/>
  <c r="Q21" i="22"/>
  <c r="Q55" i="22" s="1"/>
  <c r="P21" i="22"/>
  <c r="P55" i="22" s="1"/>
  <c r="O21" i="22"/>
  <c r="O55" i="22" s="1"/>
  <c r="N21" i="22"/>
  <c r="N55" i="22" s="1"/>
  <c r="M21" i="22"/>
  <c r="M55" i="22" s="1"/>
  <c r="L21" i="22"/>
  <c r="L55" i="22" s="1"/>
  <c r="K21" i="22"/>
  <c r="K55" i="22" s="1"/>
  <c r="J21" i="22"/>
  <c r="J55" i="22" s="1"/>
  <c r="I21" i="22"/>
  <c r="I55" i="22" s="1"/>
  <c r="H21" i="22"/>
  <c r="H55" i="22" s="1"/>
  <c r="G21" i="22"/>
  <c r="G55" i="22" s="1"/>
  <c r="F21" i="22"/>
  <c r="F55" i="22" s="1"/>
  <c r="E21" i="22"/>
  <c r="E55" i="22" s="1"/>
  <c r="D21" i="22"/>
  <c r="D55" i="22" s="1"/>
  <c r="C21" i="22"/>
  <c r="C55" i="22" s="1"/>
  <c r="B21" i="22"/>
  <c r="B55" i="22" s="1"/>
  <c r="LM20" i="22"/>
  <c r="LM54" i="22" s="1"/>
  <c r="LL20" i="22"/>
  <c r="LL54" i="22" s="1"/>
  <c r="LK20" i="22"/>
  <c r="LK54" i="22" s="1"/>
  <c r="LJ20" i="22"/>
  <c r="LJ54" i="22" s="1"/>
  <c r="LI20" i="22"/>
  <c r="LI54" i="22" s="1"/>
  <c r="LH20" i="22"/>
  <c r="LH54" i="22" s="1"/>
  <c r="LG20" i="22"/>
  <c r="LG54" i="22" s="1"/>
  <c r="LF20" i="22"/>
  <c r="LF54" i="22" s="1"/>
  <c r="LE20" i="22"/>
  <c r="LE54" i="22" s="1"/>
  <c r="LD20" i="22"/>
  <c r="LD54" i="22" s="1"/>
  <c r="LC20" i="22"/>
  <c r="LC54" i="22" s="1"/>
  <c r="LB20" i="22"/>
  <c r="LB54" i="22" s="1"/>
  <c r="LA20" i="22"/>
  <c r="LA54" i="22" s="1"/>
  <c r="KZ20" i="22"/>
  <c r="KZ54" i="22" s="1"/>
  <c r="KY20" i="22"/>
  <c r="KY54" i="22" s="1"/>
  <c r="KX20" i="22"/>
  <c r="KX54" i="22" s="1"/>
  <c r="KW20" i="22"/>
  <c r="KW54" i="22" s="1"/>
  <c r="KV20" i="22"/>
  <c r="KV54" i="22" s="1"/>
  <c r="KU20" i="22"/>
  <c r="KU54" i="22" s="1"/>
  <c r="KT20" i="22"/>
  <c r="KT54" i="22" s="1"/>
  <c r="KS20" i="22"/>
  <c r="KS54" i="22" s="1"/>
  <c r="KR20" i="22"/>
  <c r="KR54" i="22" s="1"/>
  <c r="KQ20" i="22"/>
  <c r="KQ54" i="22" s="1"/>
  <c r="KP20" i="22"/>
  <c r="KP54" i="22" s="1"/>
  <c r="KO20" i="22"/>
  <c r="KO54" i="22" s="1"/>
  <c r="KN20" i="22"/>
  <c r="KN54" i="22" s="1"/>
  <c r="KM20" i="22"/>
  <c r="KM54" i="22" s="1"/>
  <c r="KL20" i="22"/>
  <c r="KL54" i="22" s="1"/>
  <c r="KK20" i="22"/>
  <c r="KK54" i="22" s="1"/>
  <c r="KJ20" i="22"/>
  <c r="KJ54" i="22" s="1"/>
  <c r="KI20" i="22"/>
  <c r="KI54" i="22" s="1"/>
  <c r="KH20" i="22"/>
  <c r="KH54" i="22" s="1"/>
  <c r="KG20" i="22"/>
  <c r="KG54" i="22" s="1"/>
  <c r="KF20" i="22"/>
  <c r="KF54" i="22" s="1"/>
  <c r="KE20" i="22"/>
  <c r="KE54" i="22" s="1"/>
  <c r="KD20" i="22"/>
  <c r="KD54" i="22" s="1"/>
  <c r="KC20" i="22"/>
  <c r="KC54" i="22" s="1"/>
  <c r="KB20" i="22"/>
  <c r="KB54" i="22" s="1"/>
  <c r="KA20" i="22"/>
  <c r="KA54" i="22" s="1"/>
  <c r="JZ20" i="22"/>
  <c r="JZ54" i="22" s="1"/>
  <c r="JY20" i="22"/>
  <c r="JY54" i="22" s="1"/>
  <c r="JX20" i="22"/>
  <c r="JX54" i="22" s="1"/>
  <c r="JW20" i="22"/>
  <c r="JW54" i="22" s="1"/>
  <c r="JV20" i="22"/>
  <c r="JV54" i="22" s="1"/>
  <c r="JU20" i="22"/>
  <c r="JU54" i="22" s="1"/>
  <c r="JT20" i="22"/>
  <c r="JT54" i="22" s="1"/>
  <c r="JS20" i="22"/>
  <c r="JS54" i="22" s="1"/>
  <c r="JR20" i="22"/>
  <c r="JR54" i="22" s="1"/>
  <c r="JQ20" i="22"/>
  <c r="JQ54" i="22" s="1"/>
  <c r="JP20" i="22"/>
  <c r="JP54" i="22" s="1"/>
  <c r="JO20" i="22"/>
  <c r="JO54" i="22" s="1"/>
  <c r="JN20" i="22"/>
  <c r="JN54" i="22" s="1"/>
  <c r="JM20" i="22"/>
  <c r="JM54" i="22" s="1"/>
  <c r="JL20" i="22"/>
  <c r="JL54" i="22" s="1"/>
  <c r="JK20" i="22"/>
  <c r="JK54" i="22" s="1"/>
  <c r="JJ20" i="22"/>
  <c r="JJ54" i="22" s="1"/>
  <c r="JI20" i="22"/>
  <c r="JI54" i="22" s="1"/>
  <c r="JH20" i="22"/>
  <c r="JH54" i="22" s="1"/>
  <c r="JG20" i="22"/>
  <c r="JG54" i="22" s="1"/>
  <c r="JF20" i="22"/>
  <c r="JF54" i="22" s="1"/>
  <c r="JE20" i="22"/>
  <c r="JE54" i="22" s="1"/>
  <c r="JD20" i="22"/>
  <c r="JD54" i="22" s="1"/>
  <c r="JC20" i="22"/>
  <c r="JC54" i="22" s="1"/>
  <c r="JB20" i="22"/>
  <c r="JB54" i="22" s="1"/>
  <c r="JA20" i="22"/>
  <c r="JA54" i="22" s="1"/>
  <c r="IZ20" i="22"/>
  <c r="IZ54" i="22" s="1"/>
  <c r="IY20" i="22"/>
  <c r="IY54" i="22" s="1"/>
  <c r="IX20" i="22"/>
  <c r="IX54" i="22" s="1"/>
  <c r="IW20" i="22"/>
  <c r="IW54" i="22" s="1"/>
  <c r="IV20" i="22"/>
  <c r="IV54" i="22" s="1"/>
  <c r="IU20" i="22"/>
  <c r="IU54" i="22" s="1"/>
  <c r="IT20" i="22"/>
  <c r="IT54" i="22" s="1"/>
  <c r="IS20" i="22"/>
  <c r="IS54" i="22" s="1"/>
  <c r="IR20" i="22"/>
  <c r="IR54" i="22" s="1"/>
  <c r="IQ20" i="22"/>
  <c r="IQ54" i="22" s="1"/>
  <c r="IP20" i="22"/>
  <c r="IP54" i="22" s="1"/>
  <c r="IO20" i="22"/>
  <c r="IO54" i="22" s="1"/>
  <c r="IN20" i="22"/>
  <c r="IN54" i="22" s="1"/>
  <c r="IM20" i="22"/>
  <c r="IM54" i="22" s="1"/>
  <c r="IL20" i="22"/>
  <c r="IL54" i="22" s="1"/>
  <c r="IK20" i="22"/>
  <c r="IK54" i="22" s="1"/>
  <c r="IJ20" i="22"/>
  <c r="IJ54" i="22" s="1"/>
  <c r="II20" i="22"/>
  <c r="II54" i="22" s="1"/>
  <c r="IH20" i="22"/>
  <c r="IH54" i="22" s="1"/>
  <c r="IG20" i="22"/>
  <c r="IG54" i="22" s="1"/>
  <c r="IF20" i="22"/>
  <c r="IF54" i="22" s="1"/>
  <c r="IE20" i="22"/>
  <c r="IE54" i="22" s="1"/>
  <c r="ID20" i="22"/>
  <c r="ID54" i="22" s="1"/>
  <c r="IC20" i="22"/>
  <c r="IC54" i="22" s="1"/>
  <c r="IB20" i="22"/>
  <c r="IB54" i="22" s="1"/>
  <c r="IA20" i="22"/>
  <c r="IA54" i="22" s="1"/>
  <c r="HZ20" i="22"/>
  <c r="HZ54" i="22" s="1"/>
  <c r="HY20" i="22"/>
  <c r="HY54" i="22" s="1"/>
  <c r="HX20" i="22"/>
  <c r="HX54" i="22" s="1"/>
  <c r="HW20" i="22"/>
  <c r="HW54" i="22" s="1"/>
  <c r="HV20" i="22"/>
  <c r="HV54" i="22" s="1"/>
  <c r="HU20" i="22"/>
  <c r="HU54" i="22" s="1"/>
  <c r="HT20" i="22"/>
  <c r="HT54" i="22" s="1"/>
  <c r="HS20" i="22"/>
  <c r="HS54" i="22" s="1"/>
  <c r="HR20" i="22"/>
  <c r="HR54" i="22" s="1"/>
  <c r="HQ20" i="22"/>
  <c r="HQ54" i="22" s="1"/>
  <c r="HP20" i="22"/>
  <c r="HP54" i="22" s="1"/>
  <c r="HO20" i="22"/>
  <c r="HO54" i="22" s="1"/>
  <c r="HN20" i="22"/>
  <c r="HN54" i="22" s="1"/>
  <c r="HM20" i="22"/>
  <c r="HM54" i="22" s="1"/>
  <c r="HL20" i="22"/>
  <c r="HL54" i="22" s="1"/>
  <c r="HK20" i="22"/>
  <c r="HK54" i="22" s="1"/>
  <c r="HJ20" i="22"/>
  <c r="HJ54" i="22" s="1"/>
  <c r="HI20" i="22"/>
  <c r="HI54" i="22" s="1"/>
  <c r="HH20" i="22"/>
  <c r="HH54" i="22" s="1"/>
  <c r="HG20" i="22"/>
  <c r="HG54" i="22" s="1"/>
  <c r="HF20" i="22"/>
  <c r="HF54" i="22" s="1"/>
  <c r="HE20" i="22"/>
  <c r="HE54" i="22" s="1"/>
  <c r="HD20" i="22"/>
  <c r="HD54" i="22" s="1"/>
  <c r="HC20" i="22"/>
  <c r="HC54" i="22" s="1"/>
  <c r="HB20" i="22"/>
  <c r="HB54" i="22" s="1"/>
  <c r="HA20" i="22"/>
  <c r="HA54" i="22" s="1"/>
  <c r="GZ20" i="22"/>
  <c r="GZ54" i="22" s="1"/>
  <c r="GY20" i="22"/>
  <c r="GY54" i="22" s="1"/>
  <c r="GX20" i="22"/>
  <c r="GX54" i="22" s="1"/>
  <c r="GW20" i="22"/>
  <c r="GW54" i="22" s="1"/>
  <c r="GV20" i="22"/>
  <c r="GV54" i="22" s="1"/>
  <c r="GU20" i="22"/>
  <c r="GU54" i="22" s="1"/>
  <c r="GT20" i="22"/>
  <c r="GT54" i="22" s="1"/>
  <c r="GS20" i="22"/>
  <c r="GS54" i="22" s="1"/>
  <c r="GR20" i="22"/>
  <c r="GR54" i="22" s="1"/>
  <c r="GQ20" i="22"/>
  <c r="GQ54" i="22" s="1"/>
  <c r="GP20" i="22"/>
  <c r="GP54" i="22" s="1"/>
  <c r="GO20" i="22"/>
  <c r="GO54" i="22" s="1"/>
  <c r="GN20" i="22"/>
  <c r="GN54" i="22" s="1"/>
  <c r="GM20" i="22"/>
  <c r="GM54" i="22" s="1"/>
  <c r="GL20" i="22"/>
  <c r="GL54" i="22" s="1"/>
  <c r="GK20" i="22"/>
  <c r="GK54" i="22" s="1"/>
  <c r="GJ20" i="22"/>
  <c r="GJ54" i="22" s="1"/>
  <c r="GI20" i="22"/>
  <c r="GI54" i="22" s="1"/>
  <c r="GH20" i="22"/>
  <c r="GH54" i="22" s="1"/>
  <c r="GG20" i="22"/>
  <c r="GG54" i="22" s="1"/>
  <c r="GF20" i="22"/>
  <c r="GF54" i="22" s="1"/>
  <c r="GE20" i="22"/>
  <c r="GE54" i="22" s="1"/>
  <c r="GD20" i="22"/>
  <c r="GD54" i="22" s="1"/>
  <c r="GC20" i="22"/>
  <c r="GC54" i="22" s="1"/>
  <c r="GB20" i="22"/>
  <c r="GB54" i="22" s="1"/>
  <c r="GA20" i="22"/>
  <c r="GA54" i="22" s="1"/>
  <c r="FZ20" i="22"/>
  <c r="FZ54" i="22" s="1"/>
  <c r="FY20" i="22"/>
  <c r="FY54" i="22" s="1"/>
  <c r="FX20" i="22"/>
  <c r="FX54" i="22" s="1"/>
  <c r="FW20" i="22"/>
  <c r="FW54" i="22" s="1"/>
  <c r="FV20" i="22"/>
  <c r="FV54" i="22" s="1"/>
  <c r="FU20" i="22"/>
  <c r="FU54" i="22" s="1"/>
  <c r="FT20" i="22"/>
  <c r="FT54" i="22" s="1"/>
  <c r="FS20" i="22"/>
  <c r="FS54" i="22" s="1"/>
  <c r="FR20" i="22"/>
  <c r="FR54" i="22" s="1"/>
  <c r="FQ20" i="22"/>
  <c r="FQ54" i="22" s="1"/>
  <c r="FP20" i="22"/>
  <c r="FP54" i="22" s="1"/>
  <c r="FO20" i="22"/>
  <c r="FO54" i="22" s="1"/>
  <c r="FN20" i="22"/>
  <c r="FN54" i="22" s="1"/>
  <c r="FM20" i="22"/>
  <c r="FM54" i="22" s="1"/>
  <c r="FL20" i="22"/>
  <c r="FL54" i="22" s="1"/>
  <c r="FK20" i="22"/>
  <c r="FK54" i="22" s="1"/>
  <c r="FJ20" i="22"/>
  <c r="FJ54" i="22" s="1"/>
  <c r="FI20" i="22"/>
  <c r="FI54" i="22" s="1"/>
  <c r="FH20" i="22"/>
  <c r="FH54" i="22" s="1"/>
  <c r="FG20" i="22"/>
  <c r="FG54" i="22" s="1"/>
  <c r="FF20" i="22"/>
  <c r="FF54" i="22" s="1"/>
  <c r="FE20" i="22"/>
  <c r="FE54" i="22" s="1"/>
  <c r="FD20" i="22"/>
  <c r="FD54" i="22" s="1"/>
  <c r="FC20" i="22"/>
  <c r="FC54" i="22" s="1"/>
  <c r="FB20" i="22"/>
  <c r="FB54" i="22" s="1"/>
  <c r="FA20" i="22"/>
  <c r="FA54" i="22" s="1"/>
  <c r="EZ20" i="22"/>
  <c r="EZ54" i="22" s="1"/>
  <c r="EY20" i="22"/>
  <c r="EY54" i="22" s="1"/>
  <c r="EX20" i="22"/>
  <c r="EX54" i="22" s="1"/>
  <c r="EW20" i="22"/>
  <c r="EW54" i="22" s="1"/>
  <c r="EV20" i="22"/>
  <c r="EV54" i="22" s="1"/>
  <c r="EU20" i="22"/>
  <c r="EU54" i="22" s="1"/>
  <c r="ET20" i="22"/>
  <c r="ET54" i="22" s="1"/>
  <c r="ES20" i="22"/>
  <c r="ES54" i="22" s="1"/>
  <c r="ER20" i="22"/>
  <c r="ER54" i="22" s="1"/>
  <c r="EQ20" i="22"/>
  <c r="EQ54" i="22" s="1"/>
  <c r="EP20" i="22"/>
  <c r="EP54" i="22" s="1"/>
  <c r="EO20" i="22"/>
  <c r="EO54" i="22" s="1"/>
  <c r="EN20" i="22"/>
  <c r="EN54" i="22" s="1"/>
  <c r="EM20" i="22"/>
  <c r="EM54" i="22" s="1"/>
  <c r="EL20" i="22"/>
  <c r="EL54" i="22" s="1"/>
  <c r="EK20" i="22"/>
  <c r="EK54" i="22" s="1"/>
  <c r="EJ20" i="22"/>
  <c r="EJ54" i="22" s="1"/>
  <c r="EI20" i="22"/>
  <c r="EI54" i="22" s="1"/>
  <c r="EH20" i="22"/>
  <c r="EH54" i="22" s="1"/>
  <c r="EG20" i="22"/>
  <c r="EG54" i="22" s="1"/>
  <c r="EF20" i="22"/>
  <c r="EF54" i="22" s="1"/>
  <c r="EE20" i="22"/>
  <c r="EE54" i="22" s="1"/>
  <c r="ED20" i="22"/>
  <c r="ED54" i="22" s="1"/>
  <c r="EC20" i="22"/>
  <c r="EC54" i="22" s="1"/>
  <c r="EB20" i="22"/>
  <c r="EB54" i="22" s="1"/>
  <c r="EA20" i="22"/>
  <c r="EA54" i="22" s="1"/>
  <c r="DZ20" i="22"/>
  <c r="DZ54" i="22" s="1"/>
  <c r="DY20" i="22"/>
  <c r="DY54" i="22" s="1"/>
  <c r="DX20" i="22"/>
  <c r="DX54" i="22" s="1"/>
  <c r="DW20" i="22"/>
  <c r="DW54" i="22" s="1"/>
  <c r="DV20" i="22"/>
  <c r="DV54" i="22" s="1"/>
  <c r="DU20" i="22"/>
  <c r="DU54" i="22" s="1"/>
  <c r="DT20" i="22"/>
  <c r="DT54" i="22" s="1"/>
  <c r="DS20" i="22"/>
  <c r="DS54" i="22" s="1"/>
  <c r="DR20" i="22"/>
  <c r="DR54" i="22" s="1"/>
  <c r="DQ20" i="22"/>
  <c r="DQ54" i="22" s="1"/>
  <c r="DP20" i="22"/>
  <c r="DP54" i="22" s="1"/>
  <c r="DO20" i="22"/>
  <c r="DO54" i="22" s="1"/>
  <c r="DN20" i="22"/>
  <c r="DN54" i="22" s="1"/>
  <c r="DM20" i="22"/>
  <c r="DM54" i="22" s="1"/>
  <c r="DL20" i="22"/>
  <c r="DL54" i="22" s="1"/>
  <c r="DK20" i="22"/>
  <c r="DK54" i="22" s="1"/>
  <c r="DJ20" i="22"/>
  <c r="DJ54" i="22" s="1"/>
  <c r="DI20" i="22"/>
  <c r="DI54" i="22" s="1"/>
  <c r="DH20" i="22"/>
  <c r="DH54" i="22" s="1"/>
  <c r="DG20" i="22"/>
  <c r="DG54" i="22" s="1"/>
  <c r="DF20" i="22"/>
  <c r="DF54" i="22" s="1"/>
  <c r="DE20" i="22"/>
  <c r="DE54" i="22" s="1"/>
  <c r="DD20" i="22"/>
  <c r="DD54" i="22" s="1"/>
  <c r="DC20" i="22"/>
  <c r="DC54" i="22" s="1"/>
  <c r="DB20" i="22"/>
  <c r="DB54" i="22" s="1"/>
  <c r="DA20" i="22"/>
  <c r="DA54" i="22" s="1"/>
  <c r="CZ20" i="22"/>
  <c r="CZ54" i="22" s="1"/>
  <c r="CY20" i="22"/>
  <c r="CY54" i="22" s="1"/>
  <c r="CX20" i="22"/>
  <c r="CX54" i="22" s="1"/>
  <c r="CW20" i="22"/>
  <c r="CW54" i="22" s="1"/>
  <c r="CV20" i="22"/>
  <c r="CV54" i="22" s="1"/>
  <c r="CU20" i="22"/>
  <c r="CU54" i="22" s="1"/>
  <c r="CT20" i="22"/>
  <c r="CT54" i="22" s="1"/>
  <c r="CS20" i="22"/>
  <c r="CS54" i="22" s="1"/>
  <c r="CR20" i="22"/>
  <c r="CR54" i="22" s="1"/>
  <c r="CQ20" i="22"/>
  <c r="CQ54" i="22" s="1"/>
  <c r="CP20" i="22"/>
  <c r="CP54" i="22" s="1"/>
  <c r="CO20" i="22"/>
  <c r="CO54" i="22" s="1"/>
  <c r="CN20" i="22"/>
  <c r="CN54" i="22" s="1"/>
  <c r="CM20" i="22"/>
  <c r="CM54" i="22" s="1"/>
  <c r="CL20" i="22"/>
  <c r="CL54" i="22" s="1"/>
  <c r="CK20" i="22"/>
  <c r="CK54" i="22" s="1"/>
  <c r="CJ20" i="22"/>
  <c r="CJ54" i="22" s="1"/>
  <c r="CI20" i="22"/>
  <c r="CI54" i="22" s="1"/>
  <c r="CH20" i="22"/>
  <c r="CH54" i="22" s="1"/>
  <c r="CG20" i="22"/>
  <c r="CG54" i="22" s="1"/>
  <c r="CF20" i="22"/>
  <c r="CF54" i="22" s="1"/>
  <c r="CE20" i="22"/>
  <c r="CE54" i="22" s="1"/>
  <c r="CD20" i="22"/>
  <c r="CD54" i="22" s="1"/>
  <c r="CC20" i="22"/>
  <c r="CC54" i="22" s="1"/>
  <c r="CB20" i="22"/>
  <c r="CB54" i="22" s="1"/>
  <c r="CA20" i="22"/>
  <c r="CA54" i="22" s="1"/>
  <c r="BZ20" i="22"/>
  <c r="BZ54" i="22" s="1"/>
  <c r="BY20" i="22"/>
  <c r="BY54" i="22" s="1"/>
  <c r="BX20" i="22"/>
  <c r="BX54" i="22" s="1"/>
  <c r="BW20" i="22"/>
  <c r="BW54" i="22" s="1"/>
  <c r="BV20" i="22"/>
  <c r="BV54" i="22" s="1"/>
  <c r="BU20" i="22"/>
  <c r="BU54" i="22" s="1"/>
  <c r="BT20" i="22"/>
  <c r="BT54" i="22" s="1"/>
  <c r="BS20" i="22"/>
  <c r="BS54" i="22" s="1"/>
  <c r="BR20" i="22"/>
  <c r="BR54" i="22" s="1"/>
  <c r="BQ20" i="22"/>
  <c r="BQ54" i="22" s="1"/>
  <c r="BP20" i="22"/>
  <c r="BP54" i="22" s="1"/>
  <c r="BO20" i="22"/>
  <c r="BO54" i="22" s="1"/>
  <c r="BN20" i="22"/>
  <c r="BN54" i="22" s="1"/>
  <c r="BM20" i="22"/>
  <c r="BM54" i="22" s="1"/>
  <c r="BL20" i="22"/>
  <c r="BL54" i="22" s="1"/>
  <c r="BK20" i="22"/>
  <c r="BK54" i="22" s="1"/>
  <c r="BJ20" i="22"/>
  <c r="BJ54" i="22" s="1"/>
  <c r="BI20" i="22"/>
  <c r="BI54" i="22" s="1"/>
  <c r="BH20" i="22"/>
  <c r="BH54" i="22" s="1"/>
  <c r="BG20" i="22"/>
  <c r="BG54" i="22" s="1"/>
  <c r="BF20" i="22"/>
  <c r="BF54" i="22" s="1"/>
  <c r="BE20" i="22"/>
  <c r="BE54" i="22" s="1"/>
  <c r="BD20" i="22"/>
  <c r="BD54" i="22" s="1"/>
  <c r="BC20" i="22"/>
  <c r="BC54" i="22" s="1"/>
  <c r="BB20" i="22"/>
  <c r="BB54" i="22" s="1"/>
  <c r="BA20" i="22"/>
  <c r="BA54" i="22" s="1"/>
  <c r="AZ20" i="22"/>
  <c r="AZ54" i="22" s="1"/>
  <c r="AY20" i="22"/>
  <c r="AY54" i="22" s="1"/>
  <c r="AX20" i="22"/>
  <c r="AX54" i="22" s="1"/>
  <c r="AW20" i="22"/>
  <c r="AW54" i="22" s="1"/>
  <c r="AV20" i="22"/>
  <c r="AV54" i="22" s="1"/>
  <c r="AU20" i="22"/>
  <c r="AU54" i="22" s="1"/>
  <c r="AT20" i="22"/>
  <c r="AT54" i="22" s="1"/>
  <c r="AS20" i="22"/>
  <c r="AS54" i="22" s="1"/>
  <c r="AR20" i="22"/>
  <c r="AR54" i="22" s="1"/>
  <c r="AQ20" i="22"/>
  <c r="AQ54" i="22" s="1"/>
  <c r="AP20" i="22"/>
  <c r="AP54" i="22" s="1"/>
  <c r="AO20" i="22"/>
  <c r="AO54" i="22" s="1"/>
  <c r="AN20" i="22"/>
  <c r="AN54" i="22" s="1"/>
  <c r="AM20" i="22"/>
  <c r="AM54" i="22" s="1"/>
  <c r="AL20" i="22"/>
  <c r="AL54" i="22" s="1"/>
  <c r="AK20" i="22"/>
  <c r="AK54" i="22" s="1"/>
  <c r="AJ20" i="22"/>
  <c r="AJ54" i="22" s="1"/>
  <c r="AI20" i="22"/>
  <c r="AI54" i="22" s="1"/>
  <c r="AH20" i="22"/>
  <c r="AH54" i="22" s="1"/>
  <c r="AG20" i="22"/>
  <c r="AG54" i="22" s="1"/>
  <c r="AF20" i="22"/>
  <c r="AF54" i="22" s="1"/>
  <c r="AE20" i="22"/>
  <c r="AE54" i="22" s="1"/>
  <c r="AD20" i="22"/>
  <c r="AD54" i="22" s="1"/>
  <c r="AC20" i="22"/>
  <c r="AC54" i="22" s="1"/>
  <c r="AB20" i="22"/>
  <c r="AB54" i="22" s="1"/>
  <c r="AA20" i="22"/>
  <c r="AA54" i="22" s="1"/>
  <c r="Z20" i="22"/>
  <c r="Z54" i="22" s="1"/>
  <c r="Y20" i="22"/>
  <c r="Y54" i="22" s="1"/>
  <c r="X20" i="22"/>
  <c r="X54" i="22" s="1"/>
  <c r="W20" i="22"/>
  <c r="W54" i="22" s="1"/>
  <c r="V20" i="22"/>
  <c r="V54" i="22" s="1"/>
  <c r="U20" i="22"/>
  <c r="U54" i="22" s="1"/>
  <c r="T20" i="22"/>
  <c r="T54" i="22" s="1"/>
  <c r="S20" i="22"/>
  <c r="S54" i="22" s="1"/>
  <c r="R20" i="22"/>
  <c r="R54" i="22" s="1"/>
  <c r="Q20" i="22"/>
  <c r="Q54" i="22" s="1"/>
  <c r="P20" i="22"/>
  <c r="P54" i="22" s="1"/>
  <c r="O20" i="22"/>
  <c r="O54" i="22" s="1"/>
  <c r="N20" i="22"/>
  <c r="N54" i="22" s="1"/>
  <c r="M20" i="22"/>
  <c r="M54" i="22" s="1"/>
  <c r="L20" i="22"/>
  <c r="L54" i="22" s="1"/>
  <c r="K20" i="22"/>
  <c r="K54" i="22" s="1"/>
  <c r="J20" i="22"/>
  <c r="J54" i="22" s="1"/>
  <c r="I20" i="22"/>
  <c r="I54" i="22" s="1"/>
  <c r="H20" i="22"/>
  <c r="H54" i="22" s="1"/>
  <c r="G20" i="22"/>
  <c r="G54" i="22" s="1"/>
  <c r="F20" i="22"/>
  <c r="F54" i="22" s="1"/>
  <c r="E20" i="22"/>
  <c r="E54" i="22" s="1"/>
  <c r="D20" i="22"/>
  <c r="D54" i="22" s="1"/>
  <c r="C20" i="22"/>
  <c r="C54" i="22" s="1"/>
  <c r="B20" i="22"/>
  <c r="B54" i="22" s="1"/>
  <c r="LM19" i="22"/>
  <c r="LM53" i="22" s="1"/>
  <c r="LL19" i="22"/>
  <c r="LL53" i="22" s="1"/>
  <c r="LK19" i="22"/>
  <c r="LK53" i="22" s="1"/>
  <c r="LJ19" i="22"/>
  <c r="LJ53" i="22" s="1"/>
  <c r="LI19" i="22"/>
  <c r="LI53" i="22" s="1"/>
  <c r="LH19" i="22"/>
  <c r="LH53" i="22" s="1"/>
  <c r="LG19" i="22"/>
  <c r="LG53" i="22" s="1"/>
  <c r="LF19" i="22"/>
  <c r="LF53" i="22" s="1"/>
  <c r="LE19" i="22"/>
  <c r="LE53" i="22" s="1"/>
  <c r="LD19" i="22"/>
  <c r="LD53" i="22" s="1"/>
  <c r="LC19" i="22"/>
  <c r="LC53" i="22" s="1"/>
  <c r="LB19" i="22"/>
  <c r="LB53" i="22" s="1"/>
  <c r="LA19" i="22"/>
  <c r="LA53" i="22" s="1"/>
  <c r="KZ19" i="22"/>
  <c r="KZ53" i="22" s="1"/>
  <c r="KY19" i="22"/>
  <c r="KY53" i="22" s="1"/>
  <c r="KX19" i="22"/>
  <c r="KX53" i="22" s="1"/>
  <c r="KW19" i="22"/>
  <c r="KW53" i="22" s="1"/>
  <c r="KV19" i="22"/>
  <c r="KV53" i="22" s="1"/>
  <c r="KU19" i="22"/>
  <c r="KU53" i="22" s="1"/>
  <c r="KT19" i="22"/>
  <c r="KT53" i="22" s="1"/>
  <c r="KS19" i="22"/>
  <c r="KS53" i="22" s="1"/>
  <c r="KR19" i="22"/>
  <c r="KR53" i="22" s="1"/>
  <c r="KQ19" i="22"/>
  <c r="KQ53" i="22" s="1"/>
  <c r="KP19" i="22"/>
  <c r="KP53" i="22" s="1"/>
  <c r="KO19" i="22"/>
  <c r="KO53" i="22" s="1"/>
  <c r="KN19" i="22"/>
  <c r="KN53" i="22" s="1"/>
  <c r="KM19" i="22"/>
  <c r="KM53" i="22" s="1"/>
  <c r="KL19" i="22"/>
  <c r="KL53" i="22" s="1"/>
  <c r="KK19" i="22"/>
  <c r="KK53" i="22" s="1"/>
  <c r="KJ19" i="22"/>
  <c r="KJ53" i="22" s="1"/>
  <c r="KI19" i="22"/>
  <c r="KI53" i="22" s="1"/>
  <c r="KH19" i="22"/>
  <c r="KH53" i="22" s="1"/>
  <c r="KG19" i="22"/>
  <c r="KG53" i="22" s="1"/>
  <c r="KF19" i="22"/>
  <c r="KF53" i="22" s="1"/>
  <c r="KE19" i="22"/>
  <c r="KE53" i="22" s="1"/>
  <c r="KD19" i="22"/>
  <c r="KD53" i="22" s="1"/>
  <c r="KC19" i="22"/>
  <c r="KC53" i="22" s="1"/>
  <c r="KB19" i="22"/>
  <c r="KB53" i="22" s="1"/>
  <c r="KA19" i="22"/>
  <c r="KA53" i="22" s="1"/>
  <c r="JZ19" i="22"/>
  <c r="JZ53" i="22" s="1"/>
  <c r="JY19" i="22"/>
  <c r="JY53" i="22" s="1"/>
  <c r="JX19" i="22"/>
  <c r="JX53" i="22" s="1"/>
  <c r="JW19" i="22"/>
  <c r="JW53" i="22" s="1"/>
  <c r="JV19" i="22"/>
  <c r="JV53" i="22" s="1"/>
  <c r="JU19" i="22"/>
  <c r="JU53" i="22" s="1"/>
  <c r="JT19" i="22"/>
  <c r="JT53" i="22" s="1"/>
  <c r="JS19" i="22"/>
  <c r="JS53" i="22" s="1"/>
  <c r="JR19" i="22"/>
  <c r="JR53" i="22" s="1"/>
  <c r="JQ19" i="22"/>
  <c r="JQ53" i="22" s="1"/>
  <c r="JP19" i="22"/>
  <c r="JP53" i="22" s="1"/>
  <c r="JO19" i="22"/>
  <c r="JO53" i="22" s="1"/>
  <c r="JN19" i="22"/>
  <c r="JN53" i="22" s="1"/>
  <c r="JM19" i="22"/>
  <c r="JM53" i="22" s="1"/>
  <c r="JL19" i="22"/>
  <c r="JL53" i="22" s="1"/>
  <c r="JK19" i="22"/>
  <c r="JK53" i="22" s="1"/>
  <c r="JJ19" i="22"/>
  <c r="JJ53" i="22" s="1"/>
  <c r="JI19" i="22"/>
  <c r="JI53" i="22" s="1"/>
  <c r="JH19" i="22"/>
  <c r="JH53" i="22" s="1"/>
  <c r="JG19" i="22"/>
  <c r="JG53" i="22" s="1"/>
  <c r="JF19" i="22"/>
  <c r="JF53" i="22" s="1"/>
  <c r="JE19" i="22"/>
  <c r="JE53" i="22" s="1"/>
  <c r="JD19" i="22"/>
  <c r="JD53" i="22" s="1"/>
  <c r="JC19" i="22"/>
  <c r="JC53" i="22" s="1"/>
  <c r="JB19" i="22"/>
  <c r="JB53" i="22" s="1"/>
  <c r="JA19" i="22"/>
  <c r="JA53" i="22" s="1"/>
  <c r="IZ19" i="22"/>
  <c r="IZ53" i="22" s="1"/>
  <c r="IY19" i="22"/>
  <c r="IY53" i="22" s="1"/>
  <c r="IX19" i="22"/>
  <c r="IX53" i="22" s="1"/>
  <c r="IW19" i="22"/>
  <c r="IW53" i="22" s="1"/>
  <c r="IV19" i="22"/>
  <c r="IV53" i="22" s="1"/>
  <c r="IU19" i="22"/>
  <c r="IU53" i="22" s="1"/>
  <c r="IT19" i="22"/>
  <c r="IT53" i="22" s="1"/>
  <c r="IS19" i="22"/>
  <c r="IS53" i="22" s="1"/>
  <c r="IR19" i="22"/>
  <c r="IR53" i="22" s="1"/>
  <c r="IQ19" i="22"/>
  <c r="IQ53" i="22" s="1"/>
  <c r="IP19" i="22"/>
  <c r="IP53" i="22" s="1"/>
  <c r="IO19" i="22"/>
  <c r="IO53" i="22" s="1"/>
  <c r="IN19" i="22"/>
  <c r="IN53" i="22" s="1"/>
  <c r="IM19" i="22"/>
  <c r="IM53" i="22" s="1"/>
  <c r="IL19" i="22"/>
  <c r="IL53" i="22" s="1"/>
  <c r="IK19" i="22"/>
  <c r="IK53" i="22" s="1"/>
  <c r="IJ19" i="22"/>
  <c r="IJ53" i="22" s="1"/>
  <c r="II19" i="22"/>
  <c r="II53" i="22" s="1"/>
  <c r="IH19" i="22"/>
  <c r="IH53" i="22" s="1"/>
  <c r="IG19" i="22"/>
  <c r="IG53" i="22" s="1"/>
  <c r="IF19" i="22"/>
  <c r="IF53" i="22" s="1"/>
  <c r="IE19" i="22"/>
  <c r="IE53" i="22" s="1"/>
  <c r="ID19" i="22"/>
  <c r="ID53" i="22" s="1"/>
  <c r="IC19" i="22"/>
  <c r="IC53" i="22" s="1"/>
  <c r="IB19" i="22"/>
  <c r="IB53" i="22" s="1"/>
  <c r="IA19" i="22"/>
  <c r="IA53" i="22" s="1"/>
  <c r="HZ19" i="22"/>
  <c r="HZ53" i="22" s="1"/>
  <c r="HY19" i="22"/>
  <c r="HY53" i="22" s="1"/>
  <c r="HX19" i="22"/>
  <c r="HX53" i="22" s="1"/>
  <c r="HW19" i="22"/>
  <c r="HW53" i="22" s="1"/>
  <c r="HV19" i="22"/>
  <c r="HV53" i="22" s="1"/>
  <c r="HU19" i="22"/>
  <c r="HU53" i="22" s="1"/>
  <c r="HT19" i="22"/>
  <c r="HT53" i="22" s="1"/>
  <c r="HS19" i="22"/>
  <c r="HS53" i="22" s="1"/>
  <c r="HR19" i="22"/>
  <c r="HR53" i="22" s="1"/>
  <c r="HQ19" i="22"/>
  <c r="HQ53" i="22" s="1"/>
  <c r="HP19" i="22"/>
  <c r="HP53" i="22" s="1"/>
  <c r="HO19" i="22"/>
  <c r="HO53" i="22" s="1"/>
  <c r="HN19" i="22"/>
  <c r="HN53" i="22" s="1"/>
  <c r="HM19" i="22"/>
  <c r="HM53" i="22" s="1"/>
  <c r="HL19" i="22"/>
  <c r="HL53" i="22" s="1"/>
  <c r="HK19" i="22"/>
  <c r="HK53" i="22" s="1"/>
  <c r="HJ19" i="22"/>
  <c r="HJ53" i="22" s="1"/>
  <c r="HI19" i="22"/>
  <c r="HI53" i="22" s="1"/>
  <c r="HH19" i="22"/>
  <c r="HH53" i="22" s="1"/>
  <c r="HG19" i="22"/>
  <c r="HG53" i="22" s="1"/>
  <c r="HF19" i="22"/>
  <c r="HF53" i="22" s="1"/>
  <c r="HE19" i="22"/>
  <c r="HE53" i="22" s="1"/>
  <c r="HD19" i="22"/>
  <c r="HD53" i="22" s="1"/>
  <c r="HC19" i="22"/>
  <c r="HC53" i="22" s="1"/>
  <c r="HB19" i="22"/>
  <c r="HB53" i="22" s="1"/>
  <c r="HA19" i="22"/>
  <c r="HA53" i="22" s="1"/>
  <c r="GZ19" i="22"/>
  <c r="GZ53" i="22" s="1"/>
  <c r="GY19" i="22"/>
  <c r="GY53" i="22" s="1"/>
  <c r="GX19" i="22"/>
  <c r="GX53" i="22" s="1"/>
  <c r="GW19" i="22"/>
  <c r="GW53" i="22" s="1"/>
  <c r="GV19" i="22"/>
  <c r="GV53" i="22" s="1"/>
  <c r="GU19" i="22"/>
  <c r="GU53" i="22" s="1"/>
  <c r="GT19" i="22"/>
  <c r="GT53" i="22" s="1"/>
  <c r="GS19" i="22"/>
  <c r="GS53" i="22" s="1"/>
  <c r="GR19" i="22"/>
  <c r="GR53" i="22" s="1"/>
  <c r="GQ19" i="22"/>
  <c r="GQ53" i="22" s="1"/>
  <c r="GP19" i="22"/>
  <c r="GP53" i="22" s="1"/>
  <c r="GO19" i="22"/>
  <c r="GO53" i="22" s="1"/>
  <c r="GN19" i="22"/>
  <c r="GN53" i="22" s="1"/>
  <c r="GM19" i="22"/>
  <c r="GM53" i="22" s="1"/>
  <c r="GL19" i="22"/>
  <c r="GL53" i="22" s="1"/>
  <c r="GK19" i="22"/>
  <c r="GK53" i="22" s="1"/>
  <c r="GJ19" i="22"/>
  <c r="GJ53" i="22" s="1"/>
  <c r="GI19" i="22"/>
  <c r="GI53" i="22" s="1"/>
  <c r="GH19" i="22"/>
  <c r="GH53" i="22" s="1"/>
  <c r="GG19" i="22"/>
  <c r="GG53" i="22" s="1"/>
  <c r="GF19" i="22"/>
  <c r="GF53" i="22" s="1"/>
  <c r="GE19" i="22"/>
  <c r="GE53" i="22" s="1"/>
  <c r="GD19" i="22"/>
  <c r="GD53" i="22" s="1"/>
  <c r="GC19" i="22"/>
  <c r="GC53" i="22" s="1"/>
  <c r="GB19" i="22"/>
  <c r="GB53" i="22" s="1"/>
  <c r="GA19" i="22"/>
  <c r="GA53" i="22" s="1"/>
  <c r="FZ19" i="22"/>
  <c r="FZ53" i="22" s="1"/>
  <c r="FY19" i="22"/>
  <c r="FY53" i="22" s="1"/>
  <c r="FX19" i="22"/>
  <c r="FX53" i="22" s="1"/>
  <c r="FW19" i="22"/>
  <c r="FW53" i="22" s="1"/>
  <c r="FV19" i="22"/>
  <c r="FV53" i="22" s="1"/>
  <c r="FU19" i="22"/>
  <c r="FU53" i="22" s="1"/>
  <c r="FT19" i="22"/>
  <c r="FT53" i="22" s="1"/>
  <c r="FS19" i="22"/>
  <c r="FS53" i="22" s="1"/>
  <c r="FR19" i="22"/>
  <c r="FR53" i="22" s="1"/>
  <c r="FQ19" i="22"/>
  <c r="FQ53" i="22" s="1"/>
  <c r="FP19" i="22"/>
  <c r="FP53" i="22" s="1"/>
  <c r="FO19" i="22"/>
  <c r="FO53" i="22" s="1"/>
  <c r="FN19" i="22"/>
  <c r="FN53" i="22" s="1"/>
  <c r="FM19" i="22"/>
  <c r="FM53" i="22" s="1"/>
  <c r="FL19" i="22"/>
  <c r="FL53" i="22" s="1"/>
  <c r="FK19" i="22"/>
  <c r="FK53" i="22" s="1"/>
  <c r="FJ19" i="22"/>
  <c r="FJ53" i="22" s="1"/>
  <c r="FI19" i="22"/>
  <c r="FI53" i="22" s="1"/>
  <c r="FH19" i="22"/>
  <c r="FH53" i="22" s="1"/>
  <c r="FG19" i="22"/>
  <c r="FG53" i="22" s="1"/>
  <c r="FF19" i="22"/>
  <c r="FF53" i="22" s="1"/>
  <c r="FE19" i="22"/>
  <c r="FE53" i="22" s="1"/>
  <c r="FD19" i="22"/>
  <c r="FD53" i="22" s="1"/>
  <c r="FC19" i="22"/>
  <c r="FC53" i="22" s="1"/>
  <c r="FB19" i="22"/>
  <c r="FB53" i="22" s="1"/>
  <c r="FA19" i="22"/>
  <c r="FA53" i="22" s="1"/>
  <c r="EZ19" i="22"/>
  <c r="EZ53" i="22" s="1"/>
  <c r="EY19" i="22"/>
  <c r="EY53" i="22" s="1"/>
  <c r="EX19" i="22"/>
  <c r="EX53" i="22" s="1"/>
  <c r="EW19" i="22"/>
  <c r="EW53" i="22" s="1"/>
  <c r="EV19" i="22"/>
  <c r="EV53" i="22" s="1"/>
  <c r="EU19" i="22"/>
  <c r="EU53" i="22" s="1"/>
  <c r="ET19" i="22"/>
  <c r="ET53" i="22" s="1"/>
  <c r="ES19" i="22"/>
  <c r="ES53" i="22" s="1"/>
  <c r="ER19" i="22"/>
  <c r="ER53" i="22" s="1"/>
  <c r="EQ19" i="22"/>
  <c r="EQ53" i="22" s="1"/>
  <c r="EP19" i="22"/>
  <c r="EP53" i="22" s="1"/>
  <c r="EO19" i="22"/>
  <c r="EO53" i="22" s="1"/>
  <c r="EN19" i="22"/>
  <c r="EN53" i="22" s="1"/>
  <c r="EM19" i="22"/>
  <c r="EM53" i="22" s="1"/>
  <c r="EL19" i="22"/>
  <c r="EL53" i="22" s="1"/>
  <c r="EK19" i="22"/>
  <c r="EK53" i="22" s="1"/>
  <c r="EJ19" i="22"/>
  <c r="EJ53" i="22" s="1"/>
  <c r="EI19" i="22"/>
  <c r="EI53" i="22" s="1"/>
  <c r="EH19" i="22"/>
  <c r="EH53" i="22" s="1"/>
  <c r="EG19" i="22"/>
  <c r="EG53" i="22" s="1"/>
  <c r="EF19" i="22"/>
  <c r="EF53" i="22" s="1"/>
  <c r="EE19" i="22"/>
  <c r="EE53" i="22" s="1"/>
  <c r="ED19" i="22"/>
  <c r="ED53" i="22" s="1"/>
  <c r="EC19" i="22"/>
  <c r="EC53" i="22" s="1"/>
  <c r="EB19" i="22"/>
  <c r="EB53" i="22" s="1"/>
  <c r="EA19" i="22"/>
  <c r="EA53" i="22" s="1"/>
  <c r="DZ19" i="22"/>
  <c r="DZ53" i="22" s="1"/>
  <c r="DY19" i="22"/>
  <c r="DY53" i="22" s="1"/>
  <c r="DX19" i="22"/>
  <c r="DX53" i="22" s="1"/>
  <c r="DW19" i="22"/>
  <c r="DW53" i="22" s="1"/>
  <c r="DV19" i="22"/>
  <c r="DV53" i="22" s="1"/>
  <c r="DU19" i="22"/>
  <c r="DU53" i="22" s="1"/>
  <c r="DT19" i="22"/>
  <c r="DT53" i="22" s="1"/>
  <c r="DS19" i="22"/>
  <c r="DS53" i="22" s="1"/>
  <c r="DR19" i="22"/>
  <c r="DR53" i="22" s="1"/>
  <c r="DQ19" i="22"/>
  <c r="DQ53" i="22" s="1"/>
  <c r="DP19" i="22"/>
  <c r="DP53" i="22" s="1"/>
  <c r="DO19" i="22"/>
  <c r="DO53" i="22" s="1"/>
  <c r="DN19" i="22"/>
  <c r="DN53" i="22" s="1"/>
  <c r="DM19" i="22"/>
  <c r="DM53" i="22" s="1"/>
  <c r="DL19" i="22"/>
  <c r="DL53" i="22" s="1"/>
  <c r="DK19" i="22"/>
  <c r="DK53" i="22" s="1"/>
  <c r="DJ19" i="22"/>
  <c r="DJ53" i="22" s="1"/>
  <c r="DI19" i="22"/>
  <c r="DI53" i="22" s="1"/>
  <c r="DH19" i="22"/>
  <c r="DH53" i="22" s="1"/>
  <c r="DG19" i="22"/>
  <c r="DG53" i="22" s="1"/>
  <c r="DF19" i="22"/>
  <c r="DF53" i="22" s="1"/>
  <c r="DE19" i="22"/>
  <c r="DE53" i="22" s="1"/>
  <c r="DD19" i="22"/>
  <c r="DD53" i="22" s="1"/>
  <c r="DC19" i="22"/>
  <c r="DC53" i="22" s="1"/>
  <c r="DB19" i="22"/>
  <c r="DB53" i="22" s="1"/>
  <c r="DA19" i="22"/>
  <c r="DA53" i="22" s="1"/>
  <c r="CZ19" i="22"/>
  <c r="CZ53" i="22" s="1"/>
  <c r="CY19" i="22"/>
  <c r="CY53" i="22" s="1"/>
  <c r="CX19" i="22"/>
  <c r="CX53" i="22" s="1"/>
  <c r="CW19" i="22"/>
  <c r="CW53" i="22" s="1"/>
  <c r="CV19" i="22"/>
  <c r="CV53" i="22" s="1"/>
  <c r="CU19" i="22"/>
  <c r="CU53" i="22" s="1"/>
  <c r="CT19" i="22"/>
  <c r="CT53" i="22" s="1"/>
  <c r="CS19" i="22"/>
  <c r="CS53" i="22" s="1"/>
  <c r="CR19" i="22"/>
  <c r="CR53" i="22" s="1"/>
  <c r="CQ19" i="22"/>
  <c r="CQ53" i="22" s="1"/>
  <c r="CP19" i="22"/>
  <c r="CP53" i="22" s="1"/>
  <c r="CO19" i="22"/>
  <c r="CO53" i="22" s="1"/>
  <c r="CN19" i="22"/>
  <c r="CN53" i="22" s="1"/>
  <c r="CM19" i="22"/>
  <c r="CM53" i="22" s="1"/>
  <c r="CL19" i="22"/>
  <c r="CL53" i="22" s="1"/>
  <c r="CK19" i="22"/>
  <c r="CK53" i="22" s="1"/>
  <c r="CJ19" i="22"/>
  <c r="CJ53" i="22" s="1"/>
  <c r="CI19" i="22"/>
  <c r="CI53" i="22" s="1"/>
  <c r="CH19" i="22"/>
  <c r="CH53" i="22" s="1"/>
  <c r="CG19" i="22"/>
  <c r="CG53" i="22" s="1"/>
  <c r="CF19" i="22"/>
  <c r="CF53" i="22" s="1"/>
  <c r="CE19" i="22"/>
  <c r="CE53" i="22" s="1"/>
  <c r="CD19" i="22"/>
  <c r="CD53" i="22" s="1"/>
  <c r="CC19" i="22"/>
  <c r="CC53" i="22" s="1"/>
  <c r="CB19" i="22"/>
  <c r="CB53" i="22" s="1"/>
  <c r="CA19" i="22"/>
  <c r="CA53" i="22" s="1"/>
  <c r="BZ19" i="22"/>
  <c r="BZ53" i="22" s="1"/>
  <c r="BY19" i="22"/>
  <c r="BY53" i="22" s="1"/>
  <c r="BX19" i="22"/>
  <c r="BX53" i="22" s="1"/>
  <c r="BW19" i="22"/>
  <c r="BW53" i="22" s="1"/>
  <c r="BV19" i="22"/>
  <c r="BV53" i="22" s="1"/>
  <c r="BU19" i="22"/>
  <c r="BU53" i="22" s="1"/>
  <c r="BT19" i="22"/>
  <c r="BT53" i="22" s="1"/>
  <c r="BS19" i="22"/>
  <c r="BS53" i="22" s="1"/>
  <c r="BR19" i="22"/>
  <c r="BR53" i="22" s="1"/>
  <c r="BQ19" i="22"/>
  <c r="BQ53" i="22" s="1"/>
  <c r="BP19" i="22"/>
  <c r="BP53" i="22" s="1"/>
  <c r="BO19" i="22"/>
  <c r="BO53" i="22" s="1"/>
  <c r="BN19" i="22"/>
  <c r="BN53" i="22" s="1"/>
  <c r="BM19" i="22"/>
  <c r="BM53" i="22" s="1"/>
  <c r="BL19" i="22"/>
  <c r="BL53" i="22" s="1"/>
  <c r="BK19" i="22"/>
  <c r="BK53" i="22" s="1"/>
  <c r="BJ19" i="22"/>
  <c r="BJ53" i="22" s="1"/>
  <c r="BI19" i="22"/>
  <c r="BI53" i="22" s="1"/>
  <c r="BH19" i="22"/>
  <c r="BH53" i="22" s="1"/>
  <c r="BG19" i="22"/>
  <c r="BG53" i="22" s="1"/>
  <c r="BF19" i="22"/>
  <c r="BF53" i="22" s="1"/>
  <c r="BE19" i="22"/>
  <c r="BE53" i="22" s="1"/>
  <c r="BD19" i="22"/>
  <c r="BD53" i="22" s="1"/>
  <c r="BC19" i="22"/>
  <c r="BC53" i="22" s="1"/>
  <c r="BB19" i="22"/>
  <c r="BB53" i="22" s="1"/>
  <c r="BA19" i="22"/>
  <c r="BA53" i="22" s="1"/>
  <c r="AZ19" i="22"/>
  <c r="AZ53" i="22" s="1"/>
  <c r="AY19" i="22"/>
  <c r="AY53" i="22" s="1"/>
  <c r="AX19" i="22"/>
  <c r="AX53" i="22" s="1"/>
  <c r="AW19" i="22"/>
  <c r="AW53" i="22" s="1"/>
  <c r="AV19" i="22"/>
  <c r="AV53" i="22" s="1"/>
  <c r="AU19" i="22"/>
  <c r="AU53" i="22" s="1"/>
  <c r="AT19" i="22"/>
  <c r="AT53" i="22" s="1"/>
  <c r="AS19" i="22"/>
  <c r="AS53" i="22" s="1"/>
  <c r="AR19" i="22"/>
  <c r="AR53" i="22" s="1"/>
  <c r="AQ19" i="22"/>
  <c r="AQ53" i="22" s="1"/>
  <c r="AP19" i="22"/>
  <c r="AP53" i="22" s="1"/>
  <c r="AO19" i="22"/>
  <c r="AO53" i="22" s="1"/>
  <c r="AN19" i="22"/>
  <c r="AN53" i="22" s="1"/>
  <c r="AM19" i="22"/>
  <c r="AM53" i="22" s="1"/>
  <c r="AL19" i="22"/>
  <c r="AL53" i="22" s="1"/>
  <c r="AK19" i="22"/>
  <c r="AK53" i="22" s="1"/>
  <c r="AJ19" i="22"/>
  <c r="AJ53" i="22" s="1"/>
  <c r="AI19" i="22"/>
  <c r="AI53" i="22" s="1"/>
  <c r="AH19" i="22"/>
  <c r="AH53" i="22" s="1"/>
  <c r="AG19" i="22"/>
  <c r="AG53" i="22" s="1"/>
  <c r="AF19" i="22"/>
  <c r="AF53" i="22" s="1"/>
  <c r="AE19" i="22"/>
  <c r="AE53" i="22" s="1"/>
  <c r="AD19" i="22"/>
  <c r="AD53" i="22" s="1"/>
  <c r="AC19" i="22"/>
  <c r="AC53" i="22" s="1"/>
  <c r="AB19" i="22"/>
  <c r="AB53" i="22" s="1"/>
  <c r="AA19" i="22"/>
  <c r="AA53" i="22" s="1"/>
  <c r="Z19" i="22"/>
  <c r="Z53" i="22" s="1"/>
  <c r="Y19" i="22"/>
  <c r="Y53" i="22" s="1"/>
  <c r="X19" i="22"/>
  <c r="X53" i="22" s="1"/>
  <c r="W19" i="22"/>
  <c r="W53" i="22" s="1"/>
  <c r="V19" i="22"/>
  <c r="V53" i="22" s="1"/>
  <c r="U19" i="22"/>
  <c r="U53" i="22" s="1"/>
  <c r="T19" i="22"/>
  <c r="T53" i="22" s="1"/>
  <c r="S19" i="22"/>
  <c r="S53" i="22" s="1"/>
  <c r="R19" i="22"/>
  <c r="R53" i="22" s="1"/>
  <c r="Q19" i="22"/>
  <c r="Q53" i="22" s="1"/>
  <c r="P19" i="22"/>
  <c r="P53" i="22" s="1"/>
  <c r="O19" i="22"/>
  <c r="O53" i="22" s="1"/>
  <c r="N19" i="22"/>
  <c r="N53" i="22" s="1"/>
  <c r="M19" i="22"/>
  <c r="M53" i="22" s="1"/>
  <c r="L19" i="22"/>
  <c r="L53" i="22" s="1"/>
  <c r="K19" i="22"/>
  <c r="K53" i="22" s="1"/>
  <c r="J19" i="22"/>
  <c r="J53" i="22" s="1"/>
  <c r="I19" i="22"/>
  <c r="I53" i="22" s="1"/>
  <c r="H19" i="22"/>
  <c r="H53" i="22" s="1"/>
  <c r="G19" i="22"/>
  <c r="G53" i="22" s="1"/>
  <c r="F19" i="22"/>
  <c r="F53" i="22" s="1"/>
  <c r="E19" i="22"/>
  <c r="E53" i="22" s="1"/>
  <c r="D19" i="22"/>
  <c r="D53" i="22" s="1"/>
  <c r="C19" i="22"/>
  <c r="C53" i="22" s="1"/>
  <c r="B19" i="22"/>
  <c r="B53" i="22" s="1"/>
  <c r="LM18" i="22"/>
  <c r="LM52" i="22" s="1"/>
  <c r="LL18" i="22"/>
  <c r="LL52" i="22" s="1"/>
  <c r="LK18" i="22"/>
  <c r="LK52" i="22" s="1"/>
  <c r="LJ18" i="22"/>
  <c r="LJ52" i="22" s="1"/>
  <c r="LI18" i="22"/>
  <c r="LI52" i="22" s="1"/>
  <c r="LH18" i="22"/>
  <c r="LH52" i="22" s="1"/>
  <c r="LG18" i="22"/>
  <c r="LG52" i="22" s="1"/>
  <c r="LF18" i="22"/>
  <c r="LF52" i="22" s="1"/>
  <c r="LE18" i="22"/>
  <c r="LE52" i="22" s="1"/>
  <c r="LD18" i="22"/>
  <c r="LD52" i="22" s="1"/>
  <c r="LC18" i="22"/>
  <c r="LC52" i="22" s="1"/>
  <c r="LB18" i="22"/>
  <c r="LB52" i="22" s="1"/>
  <c r="LA18" i="22"/>
  <c r="LA52" i="22" s="1"/>
  <c r="KZ18" i="22"/>
  <c r="KZ52" i="22" s="1"/>
  <c r="KY18" i="22"/>
  <c r="KY52" i="22" s="1"/>
  <c r="KX18" i="22"/>
  <c r="KX52" i="22" s="1"/>
  <c r="KW18" i="22"/>
  <c r="KW52" i="22" s="1"/>
  <c r="KV18" i="22"/>
  <c r="KV52" i="22" s="1"/>
  <c r="KU18" i="22"/>
  <c r="KU52" i="22" s="1"/>
  <c r="KT18" i="22"/>
  <c r="KT52" i="22" s="1"/>
  <c r="KS18" i="22"/>
  <c r="KS52" i="22" s="1"/>
  <c r="KR18" i="22"/>
  <c r="KR52" i="22" s="1"/>
  <c r="KQ18" i="22"/>
  <c r="KQ52" i="22" s="1"/>
  <c r="KP18" i="22"/>
  <c r="KP52" i="22" s="1"/>
  <c r="KO18" i="22"/>
  <c r="KO52" i="22" s="1"/>
  <c r="KN18" i="22"/>
  <c r="KN52" i="22" s="1"/>
  <c r="KM18" i="22"/>
  <c r="KM52" i="22" s="1"/>
  <c r="KL18" i="22"/>
  <c r="KL52" i="22" s="1"/>
  <c r="KK18" i="22"/>
  <c r="KK52" i="22" s="1"/>
  <c r="KJ18" i="22"/>
  <c r="KJ52" i="22" s="1"/>
  <c r="KI18" i="22"/>
  <c r="KI52" i="22" s="1"/>
  <c r="KH18" i="22"/>
  <c r="KH52" i="22" s="1"/>
  <c r="KG18" i="22"/>
  <c r="KG52" i="22" s="1"/>
  <c r="KF18" i="22"/>
  <c r="KF52" i="22" s="1"/>
  <c r="KE18" i="22"/>
  <c r="KE52" i="22" s="1"/>
  <c r="KD18" i="22"/>
  <c r="KD52" i="22" s="1"/>
  <c r="KC18" i="22"/>
  <c r="KC52" i="22" s="1"/>
  <c r="KB18" i="22"/>
  <c r="KB52" i="22" s="1"/>
  <c r="KA18" i="22"/>
  <c r="KA52" i="22" s="1"/>
  <c r="JZ18" i="22"/>
  <c r="JZ52" i="22" s="1"/>
  <c r="JY18" i="22"/>
  <c r="JY52" i="22" s="1"/>
  <c r="JX18" i="22"/>
  <c r="JX52" i="22" s="1"/>
  <c r="JW18" i="22"/>
  <c r="JW52" i="22" s="1"/>
  <c r="JV18" i="22"/>
  <c r="JV52" i="22" s="1"/>
  <c r="JU18" i="22"/>
  <c r="JU52" i="22" s="1"/>
  <c r="JT18" i="22"/>
  <c r="JT52" i="22" s="1"/>
  <c r="JS18" i="22"/>
  <c r="JS52" i="22" s="1"/>
  <c r="JR18" i="22"/>
  <c r="JR52" i="22" s="1"/>
  <c r="JQ18" i="22"/>
  <c r="JQ52" i="22" s="1"/>
  <c r="JP18" i="22"/>
  <c r="JP52" i="22" s="1"/>
  <c r="JO18" i="22"/>
  <c r="JO52" i="22" s="1"/>
  <c r="JN18" i="22"/>
  <c r="JN52" i="22" s="1"/>
  <c r="JM18" i="22"/>
  <c r="JM52" i="22" s="1"/>
  <c r="JL18" i="22"/>
  <c r="JL52" i="22" s="1"/>
  <c r="JK18" i="22"/>
  <c r="JK52" i="22" s="1"/>
  <c r="JJ18" i="22"/>
  <c r="JJ52" i="22" s="1"/>
  <c r="JI18" i="22"/>
  <c r="JI52" i="22" s="1"/>
  <c r="JH18" i="22"/>
  <c r="JH52" i="22" s="1"/>
  <c r="JG18" i="22"/>
  <c r="JG52" i="22" s="1"/>
  <c r="JF18" i="22"/>
  <c r="JF52" i="22" s="1"/>
  <c r="JE18" i="22"/>
  <c r="JE52" i="22" s="1"/>
  <c r="JD18" i="22"/>
  <c r="JD52" i="22" s="1"/>
  <c r="JC18" i="22"/>
  <c r="JC52" i="22" s="1"/>
  <c r="JB18" i="22"/>
  <c r="JB52" i="22" s="1"/>
  <c r="JA18" i="22"/>
  <c r="JA52" i="22" s="1"/>
  <c r="IZ18" i="22"/>
  <c r="IZ52" i="22" s="1"/>
  <c r="IY18" i="22"/>
  <c r="IY52" i="22" s="1"/>
  <c r="IX18" i="22"/>
  <c r="IX52" i="22" s="1"/>
  <c r="IW18" i="22"/>
  <c r="IW52" i="22" s="1"/>
  <c r="IV18" i="22"/>
  <c r="IV52" i="22" s="1"/>
  <c r="IU18" i="22"/>
  <c r="IU52" i="22" s="1"/>
  <c r="IT18" i="22"/>
  <c r="IT52" i="22" s="1"/>
  <c r="IS18" i="22"/>
  <c r="IS52" i="22" s="1"/>
  <c r="IR18" i="22"/>
  <c r="IR52" i="22" s="1"/>
  <c r="IQ18" i="22"/>
  <c r="IQ52" i="22" s="1"/>
  <c r="IP18" i="22"/>
  <c r="IP52" i="22" s="1"/>
  <c r="IO18" i="22"/>
  <c r="IO52" i="22" s="1"/>
  <c r="IN18" i="22"/>
  <c r="IN52" i="22" s="1"/>
  <c r="IM18" i="22"/>
  <c r="IM52" i="22" s="1"/>
  <c r="IL18" i="22"/>
  <c r="IL52" i="22" s="1"/>
  <c r="IK18" i="22"/>
  <c r="IK52" i="22" s="1"/>
  <c r="IJ18" i="22"/>
  <c r="IJ52" i="22" s="1"/>
  <c r="II18" i="22"/>
  <c r="II52" i="22" s="1"/>
  <c r="IH18" i="22"/>
  <c r="IH52" i="22" s="1"/>
  <c r="IG18" i="22"/>
  <c r="IG52" i="22" s="1"/>
  <c r="IF18" i="22"/>
  <c r="IF52" i="22" s="1"/>
  <c r="IE18" i="22"/>
  <c r="IE52" i="22" s="1"/>
  <c r="ID18" i="22"/>
  <c r="ID52" i="22" s="1"/>
  <c r="IC18" i="22"/>
  <c r="IC52" i="22" s="1"/>
  <c r="IB18" i="22"/>
  <c r="IB52" i="22" s="1"/>
  <c r="IA18" i="22"/>
  <c r="IA52" i="22" s="1"/>
  <c r="HZ18" i="22"/>
  <c r="HZ52" i="22" s="1"/>
  <c r="HY18" i="22"/>
  <c r="HY52" i="22" s="1"/>
  <c r="HX18" i="22"/>
  <c r="HX52" i="22" s="1"/>
  <c r="HW18" i="22"/>
  <c r="HW52" i="22" s="1"/>
  <c r="HV18" i="22"/>
  <c r="HV52" i="22" s="1"/>
  <c r="HU18" i="22"/>
  <c r="HU52" i="22" s="1"/>
  <c r="HT18" i="22"/>
  <c r="HT52" i="22" s="1"/>
  <c r="HS18" i="22"/>
  <c r="HS52" i="22" s="1"/>
  <c r="HR18" i="22"/>
  <c r="HR52" i="22" s="1"/>
  <c r="HQ18" i="22"/>
  <c r="HQ52" i="22" s="1"/>
  <c r="HP18" i="22"/>
  <c r="HP52" i="22" s="1"/>
  <c r="HO18" i="22"/>
  <c r="HO52" i="22" s="1"/>
  <c r="HN18" i="22"/>
  <c r="HN52" i="22" s="1"/>
  <c r="HM18" i="22"/>
  <c r="HM52" i="22" s="1"/>
  <c r="HL18" i="22"/>
  <c r="HL52" i="22" s="1"/>
  <c r="HK18" i="22"/>
  <c r="HK52" i="22" s="1"/>
  <c r="HJ18" i="22"/>
  <c r="HJ52" i="22" s="1"/>
  <c r="HI18" i="22"/>
  <c r="HI52" i="22" s="1"/>
  <c r="HH18" i="22"/>
  <c r="HH52" i="22" s="1"/>
  <c r="HG18" i="22"/>
  <c r="HG52" i="22" s="1"/>
  <c r="HF18" i="22"/>
  <c r="HF52" i="22" s="1"/>
  <c r="HE18" i="22"/>
  <c r="HE52" i="22" s="1"/>
  <c r="HD18" i="22"/>
  <c r="HD52" i="22" s="1"/>
  <c r="HC18" i="22"/>
  <c r="HC52" i="22" s="1"/>
  <c r="HB18" i="22"/>
  <c r="HB52" i="22" s="1"/>
  <c r="HA18" i="22"/>
  <c r="HA52" i="22" s="1"/>
  <c r="GZ18" i="22"/>
  <c r="GZ52" i="22" s="1"/>
  <c r="GY18" i="22"/>
  <c r="GY52" i="22" s="1"/>
  <c r="GX18" i="22"/>
  <c r="GX52" i="22" s="1"/>
  <c r="GW18" i="22"/>
  <c r="GW52" i="22" s="1"/>
  <c r="GV18" i="22"/>
  <c r="GV52" i="22" s="1"/>
  <c r="GU18" i="22"/>
  <c r="GU52" i="22" s="1"/>
  <c r="GT18" i="22"/>
  <c r="GT52" i="22" s="1"/>
  <c r="GS18" i="22"/>
  <c r="GS52" i="22" s="1"/>
  <c r="GR18" i="22"/>
  <c r="GR52" i="22" s="1"/>
  <c r="GQ18" i="22"/>
  <c r="GQ52" i="22" s="1"/>
  <c r="GP18" i="22"/>
  <c r="GP52" i="22" s="1"/>
  <c r="GO18" i="22"/>
  <c r="GO52" i="22" s="1"/>
  <c r="GN18" i="22"/>
  <c r="GN52" i="22" s="1"/>
  <c r="GM18" i="22"/>
  <c r="GM52" i="22" s="1"/>
  <c r="GL18" i="22"/>
  <c r="GL52" i="22" s="1"/>
  <c r="GK18" i="22"/>
  <c r="GK52" i="22" s="1"/>
  <c r="GJ18" i="22"/>
  <c r="GJ52" i="22" s="1"/>
  <c r="GI18" i="22"/>
  <c r="GI52" i="22" s="1"/>
  <c r="GH18" i="22"/>
  <c r="GH52" i="22" s="1"/>
  <c r="GG18" i="22"/>
  <c r="GG52" i="22" s="1"/>
  <c r="GF18" i="22"/>
  <c r="GF52" i="22" s="1"/>
  <c r="GE18" i="22"/>
  <c r="GE52" i="22" s="1"/>
  <c r="GD18" i="22"/>
  <c r="GD52" i="22" s="1"/>
  <c r="GC18" i="22"/>
  <c r="GC52" i="22" s="1"/>
  <c r="GB18" i="22"/>
  <c r="GB52" i="22" s="1"/>
  <c r="GA18" i="22"/>
  <c r="GA52" i="22" s="1"/>
  <c r="FZ18" i="22"/>
  <c r="FZ52" i="22" s="1"/>
  <c r="FY18" i="22"/>
  <c r="FY52" i="22" s="1"/>
  <c r="FX18" i="22"/>
  <c r="FX52" i="22" s="1"/>
  <c r="FW18" i="22"/>
  <c r="FW52" i="22" s="1"/>
  <c r="FV18" i="22"/>
  <c r="FV52" i="22" s="1"/>
  <c r="FU18" i="22"/>
  <c r="FU52" i="22" s="1"/>
  <c r="FT18" i="22"/>
  <c r="FT52" i="22" s="1"/>
  <c r="FS18" i="22"/>
  <c r="FS52" i="22" s="1"/>
  <c r="FR18" i="22"/>
  <c r="FR52" i="22" s="1"/>
  <c r="FQ18" i="22"/>
  <c r="FQ52" i="22" s="1"/>
  <c r="FP18" i="22"/>
  <c r="FP52" i="22" s="1"/>
  <c r="FO18" i="22"/>
  <c r="FO52" i="22" s="1"/>
  <c r="FN18" i="22"/>
  <c r="FN52" i="22" s="1"/>
  <c r="FM18" i="22"/>
  <c r="FM52" i="22" s="1"/>
  <c r="FL18" i="22"/>
  <c r="FL52" i="22" s="1"/>
  <c r="FK18" i="22"/>
  <c r="FK52" i="22" s="1"/>
  <c r="FJ18" i="22"/>
  <c r="FJ52" i="22" s="1"/>
  <c r="FI18" i="22"/>
  <c r="FI52" i="22" s="1"/>
  <c r="FH18" i="22"/>
  <c r="FH52" i="22" s="1"/>
  <c r="FG18" i="22"/>
  <c r="FG52" i="22" s="1"/>
  <c r="FF18" i="22"/>
  <c r="FF52" i="22" s="1"/>
  <c r="FE18" i="22"/>
  <c r="FE52" i="22" s="1"/>
  <c r="FD18" i="22"/>
  <c r="FD52" i="22" s="1"/>
  <c r="FC18" i="22"/>
  <c r="FC52" i="22" s="1"/>
  <c r="FB18" i="22"/>
  <c r="FB52" i="22" s="1"/>
  <c r="FA18" i="22"/>
  <c r="FA52" i="22" s="1"/>
  <c r="EZ18" i="22"/>
  <c r="EZ52" i="22" s="1"/>
  <c r="EY18" i="22"/>
  <c r="EY52" i="22" s="1"/>
  <c r="EX18" i="22"/>
  <c r="EX52" i="22" s="1"/>
  <c r="EW18" i="22"/>
  <c r="EW52" i="22" s="1"/>
  <c r="EV18" i="22"/>
  <c r="EV52" i="22" s="1"/>
  <c r="EU18" i="22"/>
  <c r="EU52" i="22" s="1"/>
  <c r="ET18" i="22"/>
  <c r="ET52" i="22" s="1"/>
  <c r="ES18" i="22"/>
  <c r="ES52" i="22" s="1"/>
  <c r="ER18" i="22"/>
  <c r="ER52" i="22" s="1"/>
  <c r="EQ18" i="22"/>
  <c r="EQ52" i="22" s="1"/>
  <c r="EP18" i="22"/>
  <c r="EP52" i="22" s="1"/>
  <c r="EO18" i="22"/>
  <c r="EO52" i="22" s="1"/>
  <c r="EN18" i="22"/>
  <c r="EN52" i="22" s="1"/>
  <c r="EM18" i="22"/>
  <c r="EM52" i="22" s="1"/>
  <c r="EL18" i="22"/>
  <c r="EL52" i="22" s="1"/>
  <c r="EK18" i="22"/>
  <c r="EK52" i="22" s="1"/>
  <c r="EJ18" i="22"/>
  <c r="EJ52" i="22" s="1"/>
  <c r="EI18" i="22"/>
  <c r="EI52" i="22" s="1"/>
  <c r="EH18" i="22"/>
  <c r="EH52" i="22" s="1"/>
  <c r="EG18" i="22"/>
  <c r="EG52" i="22" s="1"/>
  <c r="EF18" i="22"/>
  <c r="EF52" i="22" s="1"/>
  <c r="EE18" i="22"/>
  <c r="EE52" i="22" s="1"/>
  <c r="ED18" i="22"/>
  <c r="ED52" i="22" s="1"/>
  <c r="EC18" i="22"/>
  <c r="EC52" i="22" s="1"/>
  <c r="EB18" i="22"/>
  <c r="EB52" i="22" s="1"/>
  <c r="EA18" i="22"/>
  <c r="EA52" i="22" s="1"/>
  <c r="DZ18" i="22"/>
  <c r="DZ52" i="22" s="1"/>
  <c r="DY18" i="22"/>
  <c r="DY52" i="22" s="1"/>
  <c r="DX18" i="22"/>
  <c r="DX52" i="22" s="1"/>
  <c r="DW18" i="22"/>
  <c r="DW52" i="22" s="1"/>
  <c r="DV18" i="22"/>
  <c r="DV52" i="22" s="1"/>
  <c r="DU18" i="22"/>
  <c r="DU52" i="22" s="1"/>
  <c r="DT18" i="22"/>
  <c r="DT52" i="22" s="1"/>
  <c r="DS18" i="22"/>
  <c r="DS52" i="22" s="1"/>
  <c r="DR18" i="22"/>
  <c r="DR52" i="22" s="1"/>
  <c r="DQ18" i="22"/>
  <c r="DQ52" i="22" s="1"/>
  <c r="DP18" i="22"/>
  <c r="DP52" i="22" s="1"/>
  <c r="DO18" i="22"/>
  <c r="DO52" i="22" s="1"/>
  <c r="DN18" i="22"/>
  <c r="DN52" i="22" s="1"/>
  <c r="DM18" i="22"/>
  <c r="DM52" i="22" s="1"/>
  <c r="DL18" i="22"/>
  <c r="DL52" i="22" s="1"/>
  <c r="DK18" i="22"/>
  <c r="DK52" i="22" s="1"/>
  <c r="DJ18" i="22"/>
  <c r="DJ52" i="22" s="1"/>
  <c r="DI18" i="22"/>
  <c r="DI52" i="22" s="1"/>
  <c r="DH18" i="22"/>
  <c r="DH52" i="22" s="1"/>
  <c r="DG18" i="22"/>
  <c r="DG52" i="22" s="1"/>
  <c r="DF18" i="22"/>
  <c r="DF52" i="22" s="1"/>
  <c r="DE18" i="22"/>
  <c r="DE52" i="22" s="1"/>
  <c r="DD18" i="22"/>
  <c r="DD52" i="22" s="1"/>
  <c r="DC18" i="22"/>
  <c r="DC52" i="22" s="1"/>
  <c r="DB18" i="22"/>
  <c r="DB52" i="22" s="1"/>
  <c r="DA18" i="22"/>
  <c r="DA52" i="22" s="1"/>
  <c r="CZ18" i="22"/>
  <c r="CZ52" i="22" s="1"/>
  <c r="CY18" i="22"/>
  <c r="CY52" i="22" s="1"/>
  <c r="CX18" i="22"/>
  <c r="CX52" i="22" s="1"/>
  <c r="CW18" i="22"/>
  <c r="CW52" i="22" s="1"/>
  <c r="CV18" i="22"/>
  <c r="CV52" i="22" s="1"/>
  <c r="CU18" i="22"/>
  <c r="CU52" i="22" s="1"/>
  <c r="CT18" i="22"/>
  <c r="CT52" i="22" s="1"/>
  <c r="CS18" i="22"/>
  <c r="CS52" i="22" s="1"/>
  <c r="CR18" i="22"/>
  <c r="CR52" i="22" s="1"/>
  <c r="CQ18" i="22"/>
  <c r="CQ52" i="22" s="1"/>
  <c r="CP18" i="22"/>
  <c r="CP52" i="22" s="1"/>
  <c r="CO18" i="22"/>
  <c r="CO52" i="22" s="1"/>
  <c r="CN18" i="22"/>
  <c r="CN52" i="22" s="1"/>
  <c r="CM18" i="22"/>
  <c r="CM52" i="22" s="1"/>
  <c r="CL18" i="22"/>
  <c r="CL52" i="22" s="1"/>
  <c r="CK18" i="22"/>
  <c r="CK52" i="22" s="1"/>
  <c r="CJ18" i="22"/>
  <c r="CJ52" i="22" s="1"/>
  <c r="CI18" i="22"/>
  <c r="CI52" i="22" s="1"/>
  <c r="CH18" i="22"/>
  <c r="CH52" i="22" s="1"/>
  <c r="CG18" i="22"/>
  <c r="CG52" i="22" s="1"/>
  <c r="CF18" i="22"/>
  <c r="CF52" i="22" s="1"/>
  <c r="CE18" i="22"/>
  <c r="CE52" i="22" s="1"/>
  <c r="CD18" i="22"/>
  <c r="CD52" i="22" s="1"/>
  <c r="CC18" i="22"/>
  <c r="CC52" i="22" s="1"/>
  <c r="CB18" i="22"/>
  <c r="CB52" i="22" s="1"/>
  <c r="CA18" i="22"/>
  <c r="CA52" i="22" s="1"/>
  <c r="BZ18" i="22"/>
  <c r="BZ52" i="22" s="1"/>
  <c r="BY18" i="22"/>
  <c r="BY52" i="22" s="1"/>
  <c r="BX18" i="22"/>
  <c r="BX52" i="22" s="1"/>
  <c r="BW18" i="22"/>
  <c r="BW52" i="22" s="1"/>
  <c r="BV18" i="22"/>
  <c r="BV52" i="22" s="1"/>
  <c r="BU18" i="22"/>
  <c r="BU52" i="22" s="1"/>
  <c r="BT18" i="22"/>
  <c r="BT52" i="22" s="1"/>
  <c r="BS18" i="22"/>
  <c r="BS52" i="22" s="1"/>
  <c r="BR18" i="22"/>
  <c r="BR52" i="22" s="1"/>
  <c r="BQ18" i="22"/>
  <c r="BQ52" i="22" s="1"/>
  <c r="BP18" i="22"/>
  <c r="BP52" i="22" s="1"/>
  <c r="BO18" i="22"/>
  <c r="BO52" i="22" s="1"/>
  <c r="BN18" i="22"/>
  <c r="BN52" i="22" s="1"/>
  <c r="BM18" i="22"/>
  <c r="BM52" i="22" s="1"/>
  <c r="BL18" i="22"/>
  <c r="BL52" i="22" s="1"/>
  <c r="BK18" i="22"/>
  <c r="BK52" i="22" s="1"/>
  <c r="BJ18" i="22"/>
  <c r="BJ52" i="22" s="1"/>
  <c r="BI18" i="22"/>
  <c r="BI52" i="22" s="1"/>
  <c r="BH18" i="22"/>
  <c r="BH52" i="22" s="1"/>
  <c r="BG18" i="22"/>
  <c r="BG52" i="22" s="1"/>
  <c r="BF18" i="22"/>
  <c r="BF52" i="22" s="1"/>
  <c r="BE18" i="22"/>
  <c r="BE52" i="22" s="1"/>
  <c r="BD18" i="22"/>
  <c r="BD52" i="22" s="1"/>
  <c r="BC18" i="22"/>
  <c r="BC52" i="22" s="1"/>
  <c r="BB18" i="22"/>
  <c r="BB52" i="22" s="1"/>
  <c r="BA18" i="22"/>
  <c r="BA52" i="22" s="1"/>
  <c r="AZ18" i="22"/>
  <c r="AZ52" i="22" s="1"/>
  <c r="AY18" i="22"/>
  <c r="AY52" i="22" s="1"/>
  <c r="AX18" i="22"/>
  <c r="AX52" i="22" s="1"/>
  <c r="AW18" i="22"/>
  <c r="AW52" i="22" s="1"/>
  <c r="AV18" i="22"/>
  <c r="AV52" i="22" s="1"/>
  <c r="AU18" i="22"/>
  <c r="AU52" i="22" s="1"/>
  <c r="AT18" i="22"/>
  <c r="AT52" i="22" s="1"/>
  <c r="AS18" i="22"/>
  <c r="AS52" i="22" s="1"/>
  <c r="AR18" i="22"/>
  <c r="AR52" i="22" s="1"/>
  <c r="AQ18" i="22"/>
  <c r="AQ52" i="22" s="1"/>
  <c r="AP18" i="22"/>
  <c r="AP52" i="22" s="1"/>
  <c r="AO18" i="22"/>
  <c r="AO52" i="22" s="1"/>
  <c r="AN18" i="22"/>
  <c r="AN52" i="22" s="1"/>
  <c r="AM18" i="22"/>
  <c r="AM52" i="22" s="1"/>
  <c r="AL18" i="22"/>
  <c r="AL52" i="22" s="1"/>
  <c r="AK18" i="22"/>
  <c r="AK52" i="22" s="1"/>
  <c r="AJ18" i="22"/>
  <c r="AJ52" i="22" s="1"/>
  <c r="AI18" i="22"/>
  <c r="AI52" i="22" s="1"/>
  <c r="AH18" i="22"/>
  <c r="AH52" i="22" s="1"/>
  <c r="AG18" i="22"/>
  <c r="AG52" i="22" s="1"/>
  <c r="AF18" i="22"/>
  <c r="AF52" i="22" s="1"/>
  <c r="AE18" i="22"/>
  <c r="AE52" i="22" s="1"/>
  <c r="AD18" i="22"/>
  <c r="AD52" i="22" s="1"/>
  <c r="AC18" i="22"/>
  <c r="AC52" i="22" s="1"/>
  <c r="AB18" i="22"/>
  <c r="AB52" i="22" s="1"/>
  <c r="AA18" i="22"/>
  <c r="AA52" i="22" s="1"/>
  <c r="Z18" i="22"/>
  <c r="Z52" i="22" s="1"/>
  <c r="Y18" i="22"/>
  <c r="Y52" i="22" s="1"/>
  <c r="X18" i="22"/>
  <c r="X52" i="22" s="1"/>
  <c r="W18" i="22"/>
  <c r="W52" i="22" s="1"/>
  <c r="V18" i="22"/>
  <c r="V52" i="22" s="1"/>
  <c r="U18" i="22"/>
  <c r="U52" i="22" s="1"/>
  <c r="T18" i="22"/>
  <c r="T52" i="22" s="1"/>
  <c r="S18" i="22"/>
  <c r="S52" i="22" s="1"/>
  <c r="R18" i="22"/>
  <c r="R52" i="22" s="1"/>
  <c r="Q18" i="22"/>
  <c r="Q52" i="22" s="1"/>
  <c r="P18" i="22"/>
  <c r="P52" i="22" s="1"/>
  <c r="O18" i="22"/>
  <c r="O52" i="22" s="1"/>
  <c r="N18" i="22"/>
  <c r="N52" i="22" s="1"/>
  <c r="M18" i="22"/>
  <c r="M52" i="22" s="1"/>
  <c r="L18" i="22"/>
  <c r="L52" i="22" s="1"/>
  <c r="K18" i="22"/>
  <c r="K52" i="22" s="1"/>
  <c r="J18" i="22"/>
  <c r="J52" i="22" s="1"/>
  <c r="I18" i="22"/>
  <c r="I52" i="22" s="1"/>
  <c r="H18" i="22"/>
  <c r="H52" i="22" s="1"/>
  <c r="G18" i="22"/>
  <c r="G52" i="22" s="1"/>
  <c r="F18" i="22"/>
  <c r="F52" i="22" s="1"/>
  <c r="E18" i="22"/>
  <c r="E52" i="22" s="1"/>
  <c r="D18" i="22"/>
  <c r="D52" i="22" s="1"/>
  <c r="C18" i="22"/>
  <c r="C52" i="22" s="1"/>
  <c r="B18" i="22"/>
  <c r="B52" i="22" s="1"/>
  <c r="LM17" i="22"/>
  <c r="LM51" i="22" s="1"/>
  <c r="LL17" i="22"/>
  <c r="LL51" i="22" s="1"/>
  <c r="LK17" i="22"/>
  <c r="LK51" i="22" s="1"/>
  <c r="LJ17" i="22"/>
  <c r="LJ51" i="22" s="1"/>
  <c r="LI17" i="22"/>
  <c r="LI51" i="22" s="1"/>
  <c r="LH17" i="22"/>
  <c r="LH51" i="22" s="1"/>
  <c r="LG17" i="22"/>
  <c r="LG51" i="22" s="1"/>
  <c r="LF17" i="22"/>
  <c r="LF51" i="22" s="1"/>
  <c r="LE17" i="22"/>
  <c r="LE51" i="22" s="1"/>
  <c r="LD17" i="22"/>
  <c r="LD51" i="22" s="1"/>
  <c r="LC17" i="22"/>
  <c r="LC51" i="22" s="1"/>
  <c r="LB17" i="22"/>
  <c r="LB51" i="22" s="1"/>
  <c r="LA17" i="22"/>
  <c r="LA51" i="22" s="1"/>
  <c r="KZ17" i="22"/>
  <c r="KZ51" i="22" s="1"/>
  <c r="KY17" i="22"/>
  <c r="KY51" i="22" s="1"/>
  <c r="KX17" i="22"/>
  <c r="KX51" i="22" s="1"/>
  <c r="KW17" i="22"/>
  <c r="KW51" i="22" s="1"/>
  <c r="KV17" i="22"/>
  <c r="KV51" i="22" s="1"/>
  <c r="KU17" i="22"/>
  <c r="KU51" i="22" s="1"/>
  <c r="KT17" i="22"/>
  <c r="KT51" i="22" s="1"/>
  <c r="KS17" i="22"/>
  <c r="KS51" i="22" s="1"/>
  <c r="KR17" i="22"/>
  <c r="KR51" i="22" s="1"/>
  <c r="KQ17" i="22"/>
  <c r="KQ51" i="22" s="1"/>
  <c r="KP17" i="22"/>
  <c r="KP51" i="22" s="1"/>
  <c r="KO17" i="22"/>
  <c r="KO51" i="22" s="1"/>
  <c r="KN17" i="22"/>
  <c r="KN51" i="22" s="1"/>
  <c r="KM17" i="22"/>
  <c r="KM51" i="22" s="1"/>
  <c r="KL17" i="22"/>
  <c r="KL51" i="22" s="1"/>
  <c r="KK17" i="22"/>
  <c r="KK51" i="22" s="1"/>
  <c r="KJ17" i="22"/>
  <c r="KJ51" i="22" s="1"/>
  <c r="KI17" i="22"/>
  <c r="KI51" i="22" s="1"/>
  <c r="KH17" i="22"/>
  <c r="KH51" i="22" s="1"/>
  <c r="KG17" i="22"/>
  <c r="KG51" i="22" s="1"/>
  <c r="KF17" i="22"/>
  <c r="KF51" i="22" s="1"/>
  <c r="KE17" i="22"/>
  <c r="KE51" i="22" s="1"/>
  <c r="KD17" i="22"/>
  <c r="KD51" i="22" s="1"/>
  <c r="KC17" i="22"/>
  <c r="KC51" i="22" s="1"/>
  <c r="KB17" i="22"/>
  <c r="KB51" i="22" s="1"/>
  <c r="KA17" i="22"/>
  <c r="KA51" i="22" s="1"/>
  <c r="JZ17" i="22"/>
  <c r="JZ51" i="22" s="1"/>
  <c r="JY17" i="22"/>
  <c r="JY51" i="22" s="1"/>
  <c r="JX17" i="22"/>
  <c r="JX51" i="22" s="1"/>
  <c r="JW17" i="22"/>
  <c r="JW51" i="22" s="1"/>
  <c r="JV17" i="22"/>
  <c r="JV51" i="22" s="1"/>
  <c r="JU17" i="22"/>
  <c r="JU51" i="22" s="1"/>
  <c r="JT17" i="22"/>
  <c r="JT51" i="22" s="1"/>
  <c r="JS17" i="22"/>
  <c r="JS51" i="22" s="1"/>
  <c r="JR17" i="22"/>
  <c r="JR51" i="22" s="1"/>
  <c r="JQ17" i="22"/>
  <c r="JQ51" i="22" s="1"/>
  <c r="JP17" i="22"/>
  <c r="JP51" i="22" s="1"/>
  <c r="JO17" i="22"/>
  <c r="JO51" i="22" s="1"/>
  <c r="JN17" i="22"/>
  <c r="JN51" i="22" s="1"/>
  <c r="JM17" i="22"/>
  <c r="JM51" i="22" s="1"/>
  <c r="JL17" i="22"/>
  <c r="JL51" i="22" s="1"/>
  <c r="JK17" i="22"/>
  <c r="JK51" i="22" s="1"/>
  <c r="JJ17" i="22"/>
  <c r="JJ51" i="22" s="1"/>
  <c r="JI17" i="22"/>
  <c r="JI51" i="22" s="1"/>
  <c r="JH17" i="22"/>
  <c r="JH51" i="22" s="1"/>
  <c r="JG17" i="22"/>
  <c r="JG51" i="22" s="1"/>
  <c r="JF17" i="22"/>
  <c r="JF51" i="22" s="1"/>
  <c r="JE17" i="22"/>
  <c r="JE51" i="22" s="1"/>
  <c r="JD17" i="22"/>
  <c r="JD51" i="22" s="1"/>
  <c r="JC17" i="22"/>
  <c r="JC51" i="22" s="1"/>
  <c r="JB17" i="22"/>
  <c r="JB51" i="22" s="1"/>
  <c r="JA17" i="22"/>
  <c r="JA51" i="22" s="1"/>
  <c r="IZ17" i="22"/>
  <c r="IZ51" i="22" s="1"/>
  <c r="IY17" i="22"/>
  <c r="IY51" i="22" s="1"/>
  <c r="IX17" i="22"/>
  <c r="IX51" i="22" s="1"/>
  <c r="IW17" i="22"/>
  <c r="IW51" i="22" s="1"/>
  <c r="IV17" i="22"/>
  <c r="IV51" i="22" s="1"/>
  <c r="IU17" i="22"/>
  <c r="IU51" i="22" s="1"/>
  <c r="IT17" i="22"/>
  <c r="IT51" i="22" s="1"/>
  <c r="IS17" i="22"/>
  <c r="IS51" i="22" s="1"/>
  <c r="IR17" i="22"/>
  <c r="IR51" i="22" s="1"/>
  <c r="IQ17" i="22"/>
  <c r="IQ51" i="22" s="1"/>
  <c r="IP17" i="22"/>
  <c r="IP51" i="22" s="1"/>
  <c r="IO17" i="22"/>
  <c r="IO51" i="22" s="1"/>
  <c r="IN17" i="22"/>
  <c r="IN51" i="22" s="1"/>
  <c r="IM17" i="22"/>
  <c r="IM51" i="22" s="1"/>
  <c r="IL17" i="22"/>
  <c r="IL51" i="22" s="1"/>
  <c r="IK17" i="22"/>
  <c r="IK51" i="22" s="1"/>
  <c r="IJ17" i="22"/>
  <c r="IJ51" i="22" s="1"/>
  <c r="II17" i="22"/>
  <c r="II51" i="22" s="1"/>
  <c r="IH17" i="22"/>
  <c r="IH51" i="22" s="1"/>
  <c r="IG17" i="22"/>
  <c r="IG51" i="22" s="1"/>
  <c r="IF17" i="22"/>
  <c r="IF51" i="22" s="1"/>
  <c r="IE17" i="22"/>
  <c r="IE51" i="22" s="1"/>
  <c r="ID17" i="22"/>
  <c r="ID51" i="22" s="1"/>
  <c r="IC17" i="22"/>
  <c r="IC51" i="22" s="1"/>
  <c r="IB17" i="22"/>
  <c r="IB51" i="22" s="1"/>
  <c r="IA17" i="22"/>
  <c r="IA51" i="22" s="1"/>
  <c r="HZ17" i="22"/>
  <c r="HZ51" i="22" s="1"/>
  <c r="HY17" i="22"/>
  <c r="HY51" i="22" s="1"/>
  <c r="HX17" i="22"/>
  <c r="HX51" i="22" s="1"/>
  <c r="HW17" i="22"/>
  <c r="HW51" i="22" s="1"/>
  <c r="HV17" i="22"/>
  <c r="HV51" i="22" s="1"/>
  <c r="HU17" i="22"/>
  <c r="HU51" i="22" s="1"/>
  <c r="HT17" i="22"/>
  <c r="HT51" i="22" s="1"/>
  <c r="HS17" i="22"/>
  <c r="HS51" i="22" s="1"/>
  <c r="HR17" i="22"/>
  <c r="HR51" i="22" s="1"/>
  <c r="HQ17" i="22"/>
  <c r="HQ51" i="22" s="1"/>
  <c r="HP17" i="22"/>
  <c r="HP51" i="22" s="1"/>
  <c r="HO17" i="22"/>
  <c r="HO51" i="22" s="1"/>
  <c r="HN17" i="22"/>
  <c r="HN51" i="22" s="1"/>
  <c r="HM17" i="22"/>
  <c r="HM51" i="22" s="1"/>
  <c r="HL17" i="22"/>
  <c r="HL51" i="22" s="1"/>
  <c r="HK17" i="22"/>
  <c r="HK51" i="22" s="1"/>
  <c r="HJ17" i="22"/>
  <c r="HJ51" i="22" s="1"/>
  <c r="HI17" i="22"/>
  <c r="HI51" i="22" s="1"/>
  <c r="HH17" i="22"/>
  <c r="HH51" i="22" s="1"/>
  <c r="HG17" i="22"/>
  <c r="HG51" i="22" s="1"/>
  <c r="HF17" i="22"/>
  <c r="HF51" i="22" s="1"/>
  <c r="HE17" i="22"/>
  <c r="HE51" i="22" s="1"/>
  <c r="HD17" i="22"/>
  <c r="HD51" i="22" s="1"/>
  <c r="HC17" i="22"/>
  <c r="HC51" i="22" s="1"/>
  <c r="HB17" i="22"/>
  <c r="HB51" i="22" s="1"/>
  <c r="HA17" i="22"/>
  <c r="HA51" i="22" s="1"/>
  <c r="GZ17" i="22"/>
  <c r="GZ51" i="22" s="1"/>
  <c r="GY17" i="22"/>
  <c r="GY51" i="22" s="1"/>
  <c r="GX17" i="22"/>
  <c r="GX51" i="22" s="1"/>
  <c r="GW17" i="22"/>
  <c r="GW51" i="22" s="1"/>
  <c r="GV17" i="22"/>
  <c r="GV51" i="22" s="1"/>
  <c r="GU17" i="22"/>
  <c r="GU51" i="22" s="1"/>
  <c r="GT17" i="22"/>
  <c r="GT51" i="22" s="1"/>
  <c r="GS17" i="22"/>
  <c r="GS51" i="22" s="1"/>
  <c r="GR17" i="22"/>
  <c r="GR51" i="22" s="1"/>
  <c r="GQ17" i="22"/>
  <c r="GQ51" i="22" s="1"/>
  <c r="GP17" i="22"/>
  <c r="GP51" i="22" s="1"/>
  <c r="GO17" i="22"/>
  <c r="GO51" i="22" s="1"/>
  <c r="GN17" i="22"/>
  <c r="GN51" i="22" s="1"/>
  <c r="GM17" i="22"/>
  <c r="GM51" i="22" s="1"/>
  <c r="GL17" i="22"/>
  <c r="GL51" i="22" s="1"/>
  <c r="GK17" i="22"/>
  <c r="GK51" i="22" s="1"/>
  <c r="GJ17" i="22"/>
  <c r="GJ51" i="22" s="1"/>
  <c r="GI17" i="22"/>
  <c r="GI51" i="22" s="1"/>
  <c r="GH17" i="22"/>
  <c r="GH51" i="22" s="1"/>
  <c r="GG17" i="22"/>
  <c r="GG51" i="22" s="1"/>
  <c r="GF17" i="22"/>
  <c r="GF51" i="22" s="1"/>
  <c r="GE17" i="22"/>
  <c r="GE51" i="22" s="1"/>
  <c r="GD17" i="22"/>
  <c r="GD51" i="22" s="1"/>
  <c r="GC17" i="22"/>
  <c r="GC51" i="22" s="1"/>
  <c r="GB17" i="22"/>
  <c r="GB51" i="22" s="1"/>
  <c r="GA17" i="22"/>
  <c r="GA51" i="22" s="1"/>
  <c r="FZ17" i="22"/>
  <c r="FZ51" i="22" s="1"/>
  <c r="FY17" i="22"/>
  <c r="FY51" i="22" s="1"/>
  <c r="FX17" i="22"/>
  <c r="FX51" i="22" s="1"/>
  <c r="FW17" i="22"/>
  <c r="FW51" i="22" s="1"/>
  <c r="FV17" i="22"/>
  <c r="FV51" i="22" s="1"/>
  <c r="FU17" i="22"/>
  <c r="FU51" i="22" s="1"/>
  <c r="FT17" i="22"/>
  <c r="FT51" i="22" s="1"/>
  <c r="FS17" i="22"/>
  <c r="FS51" i="22" s="1"/>
  <c r="FR17" i="22"/>
  <c r="FR51" i="22" s="1"/>
  <c r="FQ17" i="22"/>
  <c r="FQ51" i="22" s="1"/>
  <c r="FP17" i="22"/>
  <c r="FP51" i="22" s="1"/>
  <c r="FO17" i="22"/>
  <c r="FO51" i="22" s="1"/>
  <c r="FN17" i="22"/>
  <c r="FN51" i="22" s="1"/>
  <c r="FM17" i="22"/>
  <c r="FM51" i="22" s="1"/>
  <c r="FL17" i="22"/>
  <c r="FL51" i="22" s="1"/>
  <c r="FK17" i="22"/>
  <c r="FK51" i="22" s="1"/>
  <c r="FJ17" i="22"/>
  <c r="FJ51" i="22" s="1"/>
  <c r="FI17" i="22"/>
  <c r="FI51" i="22" s="1"/>
  <c r="FH17" i="22"/>
  <c r="FH51" i="22" s="1"/>
  <c r="FG17" i="22"/>
  <c r="FG51" i="22" s="1"/>
  <c r="FF17" i="22"/>
  <c r="FF51" i="22" s="1"/>
  <c r="FE17" i="22"/>
  <c r="FE51" i="22" s="1"/>
  <c r="FD17" i="22"/>
  <c r="FD51" i="22" s="1"/>
  <c r="FC17" i="22"/>
  <c r="FC51" i="22" s="1"/>
  <c r="FB17" i="22"/>
  <c r="FB51" i="22" s="1"/>
  <c r="FA17" i="22"/>
  <c r="FA51" i="22" s="1"/>
  <c r="EZ17" i="22"/>
  <c r="EZ51" i="22" s="1"/>
  <c r="EY17" i="22"/>
  <c r="EY51" i="22" s="1"/>
  <c r="EX17" i="22"/>
  <c r="EX51" i="22" s="1"/>
  <c r="EW17" i="22"/>
  <c r="EW51" i="22" s="1"/>
  <c r="EV17" i="22"/>
  <c r="EV51" i="22" s="1"/>
  <c r="EU17" i="22"/>
  <c r="EU51" i="22" s="1"/>
  <c r="ET17" i="22"/>
  <c r="ET51" i="22" s="1"/>
  <c r="ES17" i="22"/>
  <c r="ES51" i="22" s="1"/>
  <c r="ER17" i="22"/>
  <c r="ER51" i="22" s="1"/>
  <c r="EQ17" i="22"/>
  <c r="EQ51" i="22" s="1"/>
  <c r="EP17" i="22"/>
  <c r="EP51" i="22" s="1"/>
  <c r="EO17" i="22"/>
  <c r="EO51" i="22" s="1"/>
  <c r="EN17" i="22"/>
  <c r="EN51" i="22" s="1"/>
  <c r="EM17" i="22"/>
  <c r="EM51" i="22" s="1"/>
  <c r="EL17" i="22"/>
  <c r="EL51" i="22" s="1"/>
  <c r="EK17" i="22"/>
  <c r="EK51" i="22" s="1"/>
  <c r="EJ17" i="22"/>
  <c r="EJ51" i="22" s="1"/>
  <c r="EI17" i="22"/>
  <c r="EI51" i="22" s="1"/>
  <c r="EH17" i="22"/>
  <c r="EH51" i="22" s="1"/>
  <c r="EG17" i="22"/>
  <c r="EG51" i="22" s="1"/>
  <c r="EF17" i="22"/>
  <c r="EF51" i="22" s="1"/>
  <c r="EE17" i="22"/>
  <c r="EE51" i="22" s="1"/>
  <c r="ED17" i="22"/>
  <c r="ED51" i="22" s="1"/>
  <c r="EC17" i="22"/>
  <c r="EC51" i="22" s="1"/>
  <c r="EB17" i="22"/>
  <c r="EB51" i="22" s="1"/>
  <c r="EA17" i="22"/>
  <c r="EA51" i="22" s="1"/>
  <c r="DZ17" i="22"/>
  <c r="DZ51" i="22" s="1"/>
  <c r="DY17" i="22"/>
  <c r="DY51" i="22" s="1"/>
  <c r="DX17" i="22"/>
  <c r="DX51" i="22" s="1"/>
  <c r="DW17" i="22"/>
  <c r="DW51" i="22" s="1"/>
  <c r="DV17" i="22"/>
  <c r="DV51" i="22" s="1"/>
  <c r="DU17" i="22"/>
  <c r="DU51" i="22" s="1"/>
  <c r="DT17" i="22"/>
  <c r="DT51" i="22" s="1"/>
  <c r="DS17" i="22"/>
  <c r="DS51" i="22" s="1"/>
  <c r="DR17" i="22"/>
  <c r="DR51" i="22" s="1"/>
  <c r="DQ17" i="22"/>
  <c r="DQ51" i="22" s="1"/>
  <c r="DP17" i="22"/>
  <c r="DP51" i="22" s="1"/>
  <c r="DO17" i="22"/>
  <c r="DO51" i="22" s="1"/>
  <c r="DN17" i="22"/>
  <c r="DN51" i="22" s="1"/>
  <c r="DM17" i="22"/>
  <c r="DM51" i="22" s="1"/>
  <c r="DL17" i="22"/>
  <c r="DL51" i="22" s="1"/>
  <c r="DK17" i="22"/>
  <c r="DK51" i="22" s="1"/>
  <c r="DJ17" i="22"/>
  <c r="DJ51" i="22" s="1"/>
  <c r="DI17" i="22"/>
  <c r="DI51" i="22" s="1"/>
  <c r="DH17" i="22"/>
  <c r="DH51" i="22" s="1"/>
  <c r="DG17" i="22"/>
  <c r="DG51" i="22" s="1"/>
  <c r="DF17" i="22"/>
  <c r="DF51" i="22" s="1"/>
  <c r="DE17" i="22"/>
  <c r="DE51" i="22" s="1"/>
  <c r="DD17" i="22"/>
  <c r="DD51" i="22" s="1"/>
  <c r="DC17" i="22"/>
  <c r="DC51" i="22" s="1"/>
  <c r="DB17" i="22"/>
  <c r="DB51" i="22" s="1"/>
  <c r="DA17" i="22"/>
  <c r="DA51" i="22" s="1"/>
  <c r="CZ17" i="22"/>
  <c r="CZ51" i="22" s="1"/>
  <c r="CY17" i="22"/>
  <c r="CY51" i="22" s="1"/>
  <c r="CX17" i="22"/>
  <c r="CX51" i="22" s="1"/>
  <c r="CW17" i="22"/>
  <c r="CW51" i="22" s="1"/>
  <c r="CV17" i="22"/>
  <c r="CV51" i="22" s="1"/>
  <c r="CU17" i="22"/>
  <c r="CU51" i="22" s="1"/>
  <c r="CT17" i="22"/>
  <c r="CT51" i="22" s="1"/>
  <c r="CS17" i="22"/>
  <c r="CS51" i="22" s="1"/>
  <c r="CR17" i="22"/>
  <c r="CR51" i="22" s="1"/>
  <c r="CQ17" i="22"/>
  <c r="CQ51" i="22" s="1"/>
  <c r="CP17" i="22"/>
  <c r="CP51" i="22" s="1"/>
  <c r="CO17" i="22"/>
  <c r="CO51" i="22" s="1"/>
  <c r="CN17" i="22"/>
  <c r="CN51" i="22" s="1"/>
  <c r="CM17" i="22"/>
  <c r="CM51" i="22" s="1"/>
  <c r="CL17" i="22"/>
  <c r="CL51" i="22" s="1"/>
  <c r="CK17" i="22"/>
  <c r="CK51" i="22" s="1"/>
  <c r="CJ17" i="22"/>
  <c r="CJ51" i="22" s="1"/>
  <c r="CI17" i="22"/>
  <c r="CI51" i="22" s="1"/>
  <c r="CH17" i="22"/>
  <c r="CH51" i="22" s="1"/>
  <c r="CG17" i="22"/>
  <c r="CG51" i="22" s="1"/>
  <c r="CF17" i="22"/>
  <c r="CF51" i="22" s="1"/>
  <c r="CE17" i="22"/>
  <c r="CE51" i="22" s="1"/>
  <c r="CD17" i="22"/>
  <c r="CD51" i="22" s="1"/>
  <c r="CC17" i="22"/>
  <c r="CC51" i="22" s="1"/>
  <c r="CB17" i="22"/>
  <c r="CB51" i="22" s="1"/>
  <c r="CA17" i="22"/>
  <c r="CA51" i="22" s="1"/>
  <c r="BZ17" i="22"/>
  <c r="BZ51" i="22" s="1"/>
  <c r="BY17" i="22"/>
  <c r="BY51" i="22" s="1"/>
  <c r="BX17" i="22"/>
  <c r="BX51" i="22" s="1"/>
  <c r="BW17" i="22"/>
  <c r="BW51" i="22" s="1"/>
  <c r="BV17" i="22"/>
  <c r="BV51" i="22" s="1"/>
  <c r="BU17" i="22"/>
  <c r="BU51" i="22" s="1"/>
  <c r="BT17" i="22"/>
  <c r="BT51" i="22" s="1"/>
  <c r="BS17" i="22"/>
  <c r="BS51" i="22" s="1"/>
  <c r="BR17" i="22"/>
  <c r="BR51" i="22" s="1"/>
  <c r="BQ17" i="22"/>
  <c r="BQ51" i="22" s="1"/>
  <c r="BP17" i="22"/>
  <c r="BP51" i="22" s="1"/>
  <c r="BO17" i="22"/>
  <c r="BO51" i="22" s="1"/>
  <c r="BN17" i="22"/>
  <c r="BN51" i="22" s="1"/>
  <c r="BM17" i="22"/>
  <c r="BM51" i="22" s="1"/>
  <c r="BL17" i="22"/>
  <c r="BL51" i="22" s="1"/>
  <c r="BK17" i="22"/>
  <c r="BK51" i="22" s="1"/>
  <c r="BJ17" i="22"/>
  <c r="BJ51" i="22" s="1"/>
  <c r="BI17" i="22"/>
  <c r="BI51" i="22" s="1"/>
  <c r="BH17" i="22"/>
  <c r="BH51" i="22" s="1"/>
  <c r="BG17" i="22"/>
  <c r="BG51" i="22" s="1"/>
  <c r="BF17" i="22"/>
  <c r="BF51" i="22" s="1"/>
  <c r="BE17" i="22"/>
  <c r="BE51" i="22" s="1"/>
  <c r="BD17" i="22"/>
  <c r="BD51" i="22" s="1"/>
  <c r="BC17" i="22"/>
  <c r="BC51" i="22" s="1"/>
  <c r="BB17" i="22"/>
  <c r="BB51" i="22" s="1"/>
  <c r="BA17" i="22"/>
  <c r="BA51" i="22" s="1"/>
  <c r="AZ17" i="22"/>
  <c r="AZ51" i="22" s="1"/>
  <c r="AY17" i="22"/>
  <c r="AY51" i="22" s="1"/>
  <c r="AX17" i="22"/>
  <c r="AX51" i="22" s="1"/>
  <c r="AW17" i="22"/>
  <c r="AW51" i="22" s="1"/>
  <c r="AV17" i="22"/>
  <c r="AV51" i="22" s="1"/>
  <c r="AU17" i="22"/>
  <c r="AU51" i="22" s="1"/>
  <c r="AT17" i="22"/>
  <c r="AT51" i="22" s="1"/>
  <c r="AS17" i="22"/>
  <c r="AS51" i="22" s="1"/>
  <c r="AR17" i="22"/>
  <c r="AR51" i="22" s="1"/>
  <c r="AQ17" i="22"/>
  <c r="AQ51" i="22" s="1"/>
  <c r="AP17" i="22"/>
  <c r="AP51" i="22" s="1"/>
  <c r="AO17" i="22"/>
  <c r="AO51" i="22" s="1"/>
  <c r="AN17" i="22"/>
  <c r="AN51" i="22" s="1"/>
  <c r="AM17" i="22"/>
  <c r="AM51" i="22" s="1"/>
  <c r="AL17" i="22"/>
  <c r="AL51" i="22" s="1"/>
  <c r="AK17" i="22"/>
  <c r="AK51" i="22" s="1"/>
  <c r="AJ17" i="22"/>
  <c r="AJ51" i="22" s="1"/>
  <c r="AI17" i="22"/>
  <c r="AI51" i="22" s="1"/>
  <c r="AH17" i="22"/>
  <c r="AH51" i="22" s="1"/>
  <c r="AG17" i="22"/>
  <c r="AG51" i="22" s="1"/>
  <c r="AF17" i="22"/>
  <c r="AF51" i="22" s="1"/>
  <c r="AE17" i="22"/>
  <c r="AE51" i="22" s="1"/>
  <c r="AD17" i="22"/>
  <c r="AD51" i="22" s="1"/>
  <c r="AC17" i="22"/>
  <c r="AC51" i="22" s="1"/>
  <c r="AB17" i="22"/>
  <c r="AB51" i="22" s="1"/>
  <c r="AA17" i="22"/>
  <c r="AA51" i="22" s="1"/>
  <c r="Z17" i="22"/>
  <c r="Z51" i="22" s="1"/>
  <c r="Y17" i="22"/>
  <c r="Y51" i="22" s="1"/>
  <c r="X17" i="22"/>
  <c r="X51" i="22" s="1"/>
  <c r="W17" i="22"/>
  <c r="W51" i="22" s="1"/>
  <c r="V17" i="22"/>
  <c r="V51" i="22" s="1"/>
  <c r="U17" i="22"/>
  <c r="U51" i="22" s="1"/>
  <c r="T17" i="22"/>
  <c r="T51" i="22" s="1"/>
  <c r="S17" i="22"/>
  <c r="S51" i="22" s="1"/>
  <c r="R17" i="22"/>
  <c r="R51" i="22" s="1"/>
  <c r="Q17" i="22"/>
  <c r="Q51" i="22" s="1"/>
  <c r="P17" i="22"/>
  <c r="P51" i="22" s="1"/>
  <c r="O17" i="22"/>
  <c r="O51" i="22" s="1"/>
  <c r="N17" i="22"/>
  <c r="N51" i="22" s="1"/>
  <c r="M17" i="22"/>
  <c r="M51" i="22" s="1"/>
  <c r="L17" i="22"/>
  <c r="L51" i="22" s="1"/>
  <c r="K17" i="22"/>
  <c r="K51" i="22" s="1"/>
  <c r="J17" i="22"/>
  <c r="J51" i="22" s="1"/>
  <c r="I17" i="22"/>
  <c r="I51" i="22" s="1"/>
  <c r="H17" i="22"/>
  <c r="H51" i="22" s="1"/>
  <c r="G17" i="22"/>
  <c r="G51" i="22" s="1"/>
  <c r="F17" i="22"/>
  <c r="F51" i="22" s="1"/>
  <c r="E17" i="22"/>
  <c r="E51" i="22" s="1"/>
  <c r="D17" i="22"/>
  <c r="D51" i="22" s="1"/>
  <c r="C17" i="22"/>
  <c r="C51" i="22" s="1"/>
  <c r="B17" i="22"/>
  <c r="B51" i="22" s="1"/>
  <c r="LM16" i="22"/>
  <c r="LM50" i="22" s="1"/>
  <c r="LL16" i="22"/>
  <c r="LL50" i="22" s="1"/>
  <c r="LK16" i="22"/>
  <c r="LK50" i="22" s="1"/>
  <c r="LJ16" i="22"/>
  <c r="LJ50" i="22" s="1"/>
  <c r="LI16" i="22"/>
  <c r="LI50" i="22" s="1"/>
  <c r="LH16" i="22"/>
  <c r="LH50" i="22" s="1"/>
  <c r="LG16" i="22"/>
  <c r="LG50" i="22" s="1"/>
  <c r="LF16" i="22"/>
  <c r="LF50" i="22" s="1"/>
  <c r="LE16" i="22"/>
  <c r="LE50" i="22" s="1"/>
  <c r="LD16" i="22"/>
  <c r="LD50" i="22" s="1"/>
  <c r="LC16" i="22"/>
  <c r="LC50" i="22" s="1"/>
  <c r="LB16" i="22"/>
  <c r="LB50" i="22" s="1"/>
  <c r="LA16" i="22"/>
  <c r="LA50" i="22" s="1"/>
  <c r="KZ16" i="22"/>
  <c r="KZ50" i="22" s="1"/>
  <c r="KY16" i="22"/>
  <c r="KY50" i="22" s="1"/>
  <c r="KX16" i="22"/>
  <c r="KX50" i="22" s="1"/>
  <c r="KW16" i="22"/>
  <c r="KW50" i="22" s="1"/>
  <c r="KV16" i="22"/>
  <c r="KV50" i="22" s="1"/>
  <c r="KU16" i="22"/>
  <c r="KU50" i="22" s="1"/>
  <c r="KT16" i="22"/>
  <c r="KT50" i="22" s="1"/>
  <c r="KS16" i="22"/>
  <c r="KS50" i="22" s="1"/>
  <c r="KR16" i="22"/>
  <c r="KR50" i="22" s="1"/>
  <c r="KQ16" i="22"/>
  <c r="KQ50" i="22" s="1"/>
  <c r="KP16" i="22"/>
  <c r="KP50" i="22" s="1"/>
  <c r="KO16" i="22"/>
  <c r="KO50" i="22" s="1"/>
  <c r="KN16" i="22"/>
  <c r="KN50" i="22" s="1"/>
  <c r="KM16" i="22"/>
  <c r="KM50" i="22" s="1"/>
  <c r="KL16" i="22"/>
  <c r="KL50" i="22" s="1"/>
  <c r="KK16" i="22"/>
  <c r="KK50" i="22" s="1"/>
  <c r="KJ16" i="22"/>
  <c r="KJ50" i="22" s="1"/>
  <c r="KI16" i="22"/>
  <c r="KI50" i="22" s="1"/>
  <c r="KH16" i="22"/>
  <c r="KH50" i="22" s="1"/>
  <c r="KG16" i="22"/>
  <c r="KG50" i="22" s="1"/>
  <c r="KF16" i="22"/>
  <c r="KF50" i="22" s="1"/>
  <c r="KE16" i="22"/>
  <c r="KE50" i="22" s="1"/>
  <c r="KD16" i="22"/>
  <c r="KD50" i="22" s="1"/>
  <c r="KC16" i="22"/>
  <c r="KC50" i="22" s="1"/>
  <c r="KB16" i="22"/>
  <c r="KB50" i="22" s="1"/>
  <c r="KA16" i="22"/>
  <c r="KA50" i="22" s="1"/>
  <c r="JZ16" i="22"/>
  <c r="JZ50" i="22" s="1"/>
  <c r="JY16" i="22"/>
  <c r="JY50" i="22" s="1"/>
  <c r="JX16" i="22"/>
  <c r="JX50" i="22" s="1"/>
  <c r="JW16" i="22"/>
  <c r="JW50" i="22" s="1"/>
  <c r="JV16" i="22"/>
  <c r="JV50" i="22" s="1"/>
  <c r="JU16" i="22"/>
  <c r="JU50" i="22" s="1"/>
  <c r="JT16" i="22"/>
  <c r="JT50" i="22" s="1"/>
  <c r="JS16" i="22"/>
  <c r="JS50" i="22" s="1"/>
  <c r="JR16" i="22"/>
  <c r="JR50" i="22" s="1"/>
  <c r="JQ16" i="22"/>
  <c r="JQ50" i="22" s="1"/>
  <c r="JP16" i="22"/>
  <c r="JP50" i="22" s="1"/>
  <c r="JO16" i="22"/>
  <c r="JO50" i="22" s="1"/>
  <c r="JN16" i="22"/>
  <c r="JN50" i="22" s="1"/>
  <c r="JM16" i="22"/>
  <c r="JM50" i="22" s="1"/>
  <c r="JL16" i="22"/>
  <c r="JL50" i="22" s="1"/>
  <c r="JK16" i="22"/>
  <c r="JK50" i="22" s="1"/>
  <c r="JJ16" i="22"/>
  <c r="JJ50" i="22" s="1"/>
  <c r="JI16" i="22"/>
  <c r="JI50" i="22" s="1"/>
  <c r="JH16" i="22"/>
  <c r="JH50" i="22" s="1"/>
  <c r="JG16" i="22"/>
  <c r="JG50" i="22" s="1"/>
  <c r="JF16" i="22"/>
  <c r="JF50" i="22" s="1"/>
  <c r="JE16" i="22"/>
  <c r="JE50" i="22" s="1"/>
  <c r="JD16" i="22"/>
  <c r="JD50" i="22" s="1"/>
  <c r="JC16" i="22"/>
  <c r="JC50" i="22" s="1"/>
  <c r="JB16" i="22"/>
  <c r="JB50" i="22" s="1"/>
  <c r="JA16" i="22"/>
  <c r="JA50" i="22" s="1"/>
  <c r="IZ16" i="22"/>
  <c r="IZ50" i="22" s="1"/>
  <c r="IY16" i="22"/>
  <c r="IY50" i="22" s="1"/>
  <c r="IX16" i="22"/>
  <c r="IX50" i="22" s="1"/>
  <c r="IW16" i="22"/>
  <c r="IW50" i="22" s="1"/>
  <c r="IV16" i="22"/>
  <c r="IV50" i="22" s="1"/>
  <c r="IU16" i="22"/>
  <c r="IU50" i="22" s="1"/>
  <c r="IT16" i="22"/>
  <c r="IT50" i="22" s="1"/>
  <c r="IS16" i="22"/>
  <c r="IS50" i="22" s="1"/>
  <c r="IR16" i="22"/>
  <c r="IR50" i="22" s="1"/>
  <c r="IQ16" i="22"/>
  <c r="IQ50" i="22" s="1"/>
  <c r="IP16" i="22"/>
  <c r="IP50" i="22" s="1"/>
  <c r="IO16" i="22"/>
  <c r="IO50" i="22" s="1"/>
  <c r="IN16" i="22"/>
  <c r="IN50" i="22" s="1"/>
  <c r="IM16" i="22"/>
  <c r="IM50" i="22" s="1"/>
  <c r="IL16" i="22"/>
  <c r="IL50" i="22" s="1"/>
  <c r="IK16" i="22"/>
  <c r="IK50" i="22" s="1"/>
  <c r="IJ16" i="22"/>
  <c r="IJ50" i="22" s="1"/>
  <c r="II16" i="22"/>
  <c r="II50" i="22" s="1"/>
  <c r="IH16" i="22"/>
  <c r="IH50" i="22" s="1"/>
  <c r="IG16" i="22"/>
  <c r="IG50" i="22" s="1"/>
  <c r="IF16" i="22"/>
  <c r="IF50" i="22" s="1"/>
  <c r="IE16" i="22"/>
  <c r="IE50" i="22" s="1"/>
  <c r="ID16" i="22"/>
  <c r="ID50" i="22" s="1"/>
  <c r="IC16" i="22"/>
  <c r="IC50" i="22" s="1"/>
  <c r="IB16" i="22"/>
  <c r="IB50" i="22" s="1"/>
  <c r="IA16" i="22"/>
  <c r="IA50" i="22" s="1"/>
  <c r="HZ16" i="22"/>
  <c r="HZ50" i="22" s="1"/>
  <c r="HY16" i="22"/>
  <c r="HY50" i="22" s="1"/>
  <c r="HX16" i="22"/>
  <c r="HX50" i="22" s="1"/>
  <c r="HW16" i="22"/>
  <c r="HW50" i="22" s="1"/>
  <c r="HV16" i="22"/>
  <c r="HV50" i="22" s="1"/>
  <c r="HU16" i="22"/>
  <c r="HU50" i="22" s="1"/>
  <c r="HT16" i="22"/>
  <c r="HT50" i="22" s="1"/>
  <c r="HS16" i="22"/>
  <c r="HS50" i="22" s="1"/>
  <c r="HR16" i="22"/>
  <c r="HR50" i="22" s="1"/>
  <c r="HQ16" i="22"/>
  <c r="HQ50" i="22" s="1"/>
  <c r="HP16" i="22"/>
  <c r="HP50" i="22" s="1"/>
  <c r="HO16" i="22"/>
  <c r="HO50" i="22" s="1"/>
  <c r="HN16" i="22"/>
  <c r="HN50" i="22" s="1"/>
  <c r="HM16" i="22"/>
  <c r="HM50" i="22" s="1"/>
  <c r="HL16" i="22"/>
  <c r="HL50" i="22" s="1"/>
  <c r="HK16" i="22"/>
  <c r="HK50" i="22" s="1"/>
  <c r="HJ16" i="22"/>
  <c r="HJ50" i="22" s="1"/>
  <c r="HI16" i="22"/>
  <c r="HI50" i="22" s="1"/>
  <c r="HH16" i="22"/>
  <c r="HH50" i="22" s="1"/>
  <c r="HG16" i="22"/>
  <c r="HG50" i="22" s="1"/>
  <c r="HF16" i="22"/>
  <c r="HF50" i="22" s="1"/>
  <c r="HE16" i="22"/>
  <c r="HE50" i="22" s="1"/>
  <c r="HD16" i="22"/>
  <c r="HD50" i="22" s="1"/>
  <c r="HC16" i="22"/>
  <c r="HC50" i="22" s="1"/>
  <c r="HB16" i="22"/>
  <c r="HB50" i="22" s="1"/>
  <c r="HA16" i="22"/>
  <c r="HA50" i="22" s="1"/>
  <c r="GZ16" i="22"/>
  <c r="GZ50" i="22" s="1"/>
  <c r="GY16" i="22"/>
  <c r="GY50" i="22" s="1"/>
  <c r="GX16" i="22"/>
  <c r="GX50" i="22" s="1"/>
  <c r="GW16" i="22"/>
  <c r="GW50" i="22" s="1"/>
  <c r="GV16" i="22"/>
  <c r="GV50" i="22" s="1"/>
  <c r="GU16" i="22"/>
  <c r="GU50" i="22" s="1"/>
  <c r="GT16" i="22"/>
  <c r="GT50" i="22" s="1"/>
  <c r="GS16" i="22"/>
  <c r="GS50" i="22" s="1"/>
  <c r="GR16" i="22"/>
  <c r="GR50" i="22" s="1"/>
  <c r="GQ16" i="22"/>
  <c r="GQ50" i="22" s="1"/>
  <c r="GP16" i="22"/>
  <c r="GP50" i="22" s="1"/>
  <c r="GO16" i="22"/>
  <c r="GO50" i="22" s="1"/>
  <c r="GN16" i="22"/>
  <c r="GN50" i="22" s="1"/>
  <c r="GM16" i="22"/>
  <c r="GM50" i="22" s="1"/>
  <c r="GL16" i="22"/>
  <c r="GL50" i="22" s="1"/>
  <c r="GK16" i="22"/>
  <c r="GK50" i="22" s="1"/>
  <c r="GJ16" i="22"/>
  <c r="GJ50" i="22" s="1"/>
  <c r="GI16" i="22"/>
  <c r="GI50" i="22" s="1"/>
  <c r="GH16" i="22"/>
  <c r="GH50" i="22" s="1"/>
  <c r="GG16" i="22"/>
  <c r="GG50" i="22" s="1"/>
  <c r="GF16" i="22"/>
  <c r="GF50" i="22" s="1"/>
  <c r="GE16" i="22"/>
  <c r="GE50" i="22" s="1"/>
  <c r="GD16" i="22"/>
  <c r="GD50" i="22" s="1"/>
  <c r="GC16" i="22"/>
  <c r="GC50" i="22" s="1"/>
  <c r="GB16" i="22"/>
  <c r="GB50" i="22" s="1"/>
  <c r="GA16" i="22"/>
  <c r="GA50" i="22" s="1"/>
  <c r="FZ16" i="22"/>
  <c r="FZ50" i="22" s="1"/>
  <c r="FY16" i="22"/>
  <c r="FY50" i="22" s="1"/>
  <c r="FX16" i="22"/>
  <c r="FX50" i="22" s="1"/>
  <c r="FW16" i="22"/>
  <c r="FW50" i="22" s="1"/>
  <c r="FV16" i="22"/>
  <c r="FV50" i="22" s="1"/>
  <c r="FU16" i="22"/>
  <c r="FU50" i="22" s="1"/>
  <c r="FT16" i="22"/>
  <c r="FT50" i="22" s="1"/>
  <c r="FS16" i="22"/>
  <c r="FS50" i="22" s="1"/>
  <c r="FR16" i="22"/>
  <c r="FR50" i="22" s="1"/>
  <c r="FQ16" i="22"/>
  <c r="FQ50" i="22" s="1"/>
  <c r="FP16" i="22"/>
  <c r="FP50" i="22" s="1"/>
  <c r="FO16" i="22"/>
  <c r="FO50" i="22" s="1"/>
  <c r="FN16" i="22"/>
  <c r="FN50" i="22" s="1"/>
  <c r="FM16" i="22"/>
  <c r="FM50" i="22" s="1"/>
  <c r="FL16" i="22"/>
  <c r="FL50" i="22" s="1"/>
  <c r="FK16" i="22"/>
  <c r="FK50" i="22" s="1"/>
  <c r="FJ16" i="22"/>
  <c r="FJ50" i="22" s="1"/>
  <c r="FI16" i="22"/>
  <c r="FI50" i="22" s="1"/>
  <c r="FH16" i="22"/>
  <c r="FH50" i="22" s="1"/>
  <c r="FG16" i="22"/>
  <c r="FG50" i="22" s="1"/>
  <c r="FF16" i="22"/>
  <c r="FF50" i="22" s="1"/>
  <c r="FE16" i="22"/>
  <c r="FE50" i="22" s="1"/>
  <c r="FD16" i="22"/>
  <c r="FD50" i="22" s="1"/>
  <c r="FC16" i="22"/>
  <c r="FC50" i="22" s="1"/>
  <c r="FB16" i="22"/>
  <c r="FB50" i="22" s="1"/>
  <c r="FA16" i="22"/>
  <c r="FA50" i="22" s="1"/>
  <c r="EZ16" i="22"/>
  <c r="EZ50" i="22" s="1"/>
  <c r="EY16" i="22"/>
  <c r="EY50" i="22" s="1"/>
  <c r="EX16" i="22"/>
  <c r="EX50" i="22" s="1"/>
  <c r="EW16" i="22"/>
  <c r="EW50" i="22" s="1"/>
  <c r="EV16" i="22"/>
  <c r="EV50" i="22" s="1"/>
  <c r="EU16" i="22"/>
  <c r="EU50" i="22" s="1"/>
  <c r="ET16" i="22"/>
  <c r="ET50" i="22" s="1"/>
  <c r="ES16" i="22"/>
  <c r="ES50" i="22" s="1"/>
  <c r="ER16" i="22"/>
  <c r="ER50" i="22" s="1"/>
  <c r="EQ16" i="22"/>
  <c r="EQ50" i="22" s="1"/>
  <c r="EP16" i="22"/>
  <c r="EP50" i="22" s="1"/>
  <c r="EO16" i="22"/>
  <c r="EO50" i="22" s="1"/>
  <c r="EN16" i="22"/>
  <c r="EN50" i="22" s="1"/>
  <c r="EM16" i="22"/>
  <c r="EM50" i="22" s="1"/>
  <c r="EL16" i="22"/>
  <c r="EL50" i="22" s="1"/>
  <c r="EK16" i="22"/>
  <c r="EK50" i="22" s="1"/>
  <c r="EJ16" i="22"/>
  <c r="EJ50" i="22" s="1"/>
  <c r="EI16" i="22"/>
  <c r="EI50" i="22" s="1"/>
  <c r="EH16" i="22"/>
  <c r="EH50" i="22" s="1"/>
  <c r="EG16" i="22"/>
  <c r="EG50" i="22" s="1"/>
  <c r="EF16" i="22"/>
  <c r="EF50" i="22" s="1"/>
  <c r="EE16" i="22"/>
  <c r="EE50" i="22" s="1"/>
  <c r="ED16" i="22"/>
  <c r="ED50" i="22" s="1"/>
  <c r="EC16" i="22"/>
  <c r="EC50" i="22" s="1"/>
  <c r="EB16" i="22"/>
  <c r="EB50" i="22" s="1"/>
  <c r="EA16" i="22"/>
  <c r="EA50" i="22" s="1"/>
  <c r="DZ16" i="22"/>
  <c r="DZ50" i="22" s="1"/>
  <c r="DY16" i="22"/>
  <c r="DY50" i="22" s="1"/>
  <c r="DX16" i="22"/>
  <c r="DX50" i="22" s="1"/>
  <c r="DW16" i="22"/>
  <c r="DW50" i="22" s="1"/>
  <c r="DV16" i="22"/>
  <c r="DV50" i="22" s="1"/>
  <c r="DU16" i="22"/>
  <c r="DU50" i="22" s="1"/>
  <c r="DT16" i="22"/>
  <c r="DT50" i="22" s="1"/>
  <c r="DS16" i="22"/>
  <c r="DS50" i="22" s="1"/>
  <c r="DR16" i="22"/>
  <c r="DR50" i="22" s="1"/>
  <c r="DQ16" i="22"/>
  <c r="DQ50" i="22" s="1"/>
  <c r="DP16" i="22"/>
  <c r="DP50" i="22" s="1"/>
  <c r="DO16" i="22"/>
  <c r="DO50" i="22" s="1"/>
  <c r="DN16" i="22"/>
  <c r="DN50" i="22" s="1"/>
  <c r="DM16" i="22"/>
  <c r="DM50" i="22" s="1"/>
  <c r="DL16" i="22"/>
  <c r="DL50" i="22" s="1"/>
  <c r="DK16" i="22"/>
  <c r="DK50" i="22" s="1"/>
  <c r="DJ16" i="22"/>
  <c r="DJ50" i="22" s="1"/>
  <c r="DI16" i="22"/>
  <c r="DI50" i="22" s="1"/>
  <c r="DH16" i="22"/>
  <c r="DH50" i="22" s="1"/>
  <c r="DG16" i="22"/>
  <c r="DG50" i="22" s="1"/>
  <c r="DF16" i="22"/>
  <c r="DF50" i="22" s="1"/>
  <c r="DE16" i="22"/>
  <c r="DE50" i="22" s="1"/>
  <c r="DD16" i="22"/>
  <c r="DD50" i="22" s="1"/>
  <c r="DC16" i="22"/>
  <c r="DC50" i="22" s="1"/>
  <c r="DB16" i="22"/>
  <c r="DB50" i="22" s="1"/>
  <c r="DA16" i="22"/>
  <c r="DA50" i="22" s="1"/>
  <c r="CZ16" i="22"/>
  <c r="CZ50" i="22" s="1"/>
  <c r="CY16" i="22"/>
  <c r="CY50" i="22" s="1"/>
  <c r="CX16" i="22"/>
  <c r="CX50" i="22" s="1"/>
  <c r="CW16" i="22"/>
  <c r="CW50" i="22" s="1"/>
  <c r="CV16" i="22"/>
  <c r="CV50" i="22" s="1"/>
  <c r="CU16" i="22"/>
  <c r="CU50" i="22" s="1"/>
  <c r="CT16" i="22"/>
  <c r="CT50" i="22" s="1"/>
  <c r="CS16" i="22"/>
  <c r="CS50" i="22" s="1"/>
  <c r="CR16" i="22"/>
  <c r="CR50" i="22" s="1"/>
  <c r="CQ16" i="22"/>
  <c r="CQ50" i="22" s="1"/>
  <c r="CP16" i="22"/>
  <c r="CP50" i="22" s="1"/>
  <c r="CO16" i="22"/>
  <c r="CO50" i="22" s="1"/>
  <c r="CN16" i="22"/>
  <c r="CN50" i="22" s="1"/>
  <c r="CM16" i="22"/>
  <c r="CM50" i="22" s="1"/>
  <c r="CL16" i="22"/>
  <c r="CL50" i="22" s="1"/>
  <c r="CK16" i="22"/>
  <c r="CK50" i="22" s="1"/>
  <c r="CJ16" i="22"/>
  <c r="CJ50" i="22" s="1"/>
  <c r="CI16" i="22"/>
  <c r="CI50" i="22" s="1"/>
  <c r="CH16" i="22"/>
  <c r="CH50" i="22" s="1"/>
  <c r="CG16" i="22"/>
  <c r="CG50" i="22" s="1"/>
  <c r="CF16" i="22"/>
  <c r="CF50" i="22" s="1"/>
  <c r="CE16" i="22"/>
  <c r="CE50" i="22" s="1"/>
  <c r="CD16" i="22"/>
  <c r="CD50" i="22" s="1"/>
  <c r="CC16" i="22"/>
  <c r="CC50" i="22" s="1"/>
  <c r="CB16" i="22"/>
  <c r="CB50" i="22" s="1"/>
  <c r="CA16" i="22"/>
  <c r="CA50" i="22" s="1"/>
  <c r="BZ16" i="22"/>
  <c r="BZ50" i="22" s="1"/>
  <c r="BY16" i="22"/>
  <c r="BY50" i="22" s="1"/>
  <c r="BX16" i="22"/>
  <c r="BX50" i="22" s="1"/>
  <c r="BW16" i="22"/>
  <c r="BW50" i="22" s="1"/>
  <c r="BV16" i="22"/>
  <c r="BV50" i="22" s="1"/>
  <c r="BU16" i="22"/>
  <c r="BU50" i="22" s="1"/>
  <c r="BT16" i="22"/>
  <c r="BT50" i="22" s="1"/>
  <c r="BS16" i="22"/>
  <c r="BS50" i="22" s="1"/>
  <c r="BR16" i="22"/>
  <c r="BR50" i="22" s="1"/>
  <c r="BQ16" i="22"/>
  <c r="BQ50" i="22" s="1"/>
  <c r="BP16" i="22"/>
  <c r="BP50" i="22" s="1"/>
  <c r="BO16" i="22"/>
  <c r="BO50" i="22" s="1"/>
  <c r="BN16" i="22"/>
  <c r="BN50" i="22" s="1"/>
  <c r="BM16" i="22"/>
  <c r="BM50" i="22" s="1"/>
  <c r="BL16" i="22"/>
  <c r="BL50" i="22" s="1"/>
  <c r="BK16" i="22"/>
  <c r="BK50" i="22" s="1"/>
  <c r="BJ16" i="22"/>
  <c r="BJ50" i="22" s="1"/>
  <c r="BI16" i="22"/>
  <c r="BI50" i="22" s="1"/>
  <c r="BH16" i="22"/>
  <c r="BH50" i="22" s="1"/>
  <c r="BG16" i="22"/>
  <c r="BG50" i="22" s="1"/>
  <c r="BF16" i="22"/>
  <c r="BF50" i="22" s="1"/>
  <c r="BE16" i="22"/>
  <c r="BE50" i="22" s="1"/>
  <c r="BD16" i="22"/>
  <c r="BD50" i="22" s="1"/>
  <c r="BC16" i="22"/>
  <c r="BC50" i="22" s="1"/>
  <c r="BB16" i="22"/>
  <c r="BB50" i="22" s="1"/>
  <c r="BA16" i="22"/>
  <c r="BA50" i="22" s="1"/>
  <c r="AZ16" i="22"/>
  <c r="AZ50" i="22" s="1"/>
  <c r="AY16" i="22"/>
  <c r="AY50" i="22" s="1"/>
  <c r="AX16" i="22"/>
  <c r="AX50" i="22" s="1"/>
  <c r="AW16" i="22"/>
  <c r="AW50" i="22" s="1"/>
  <c r="AV16" i="22"/>
  <c r="AV50" i="22" s="1"/>
  <c r="AU16" i="22"/>
  <c r="AU50" i="22" s="1"/>
  <c r="AT16" i="22"/>
  <c r="AT50" i="22" s="1"/>
  <c r="AS16" i="22"/>
  <c r="AS50" i="22" s="1"/>
  <c r="AR16" i="22"/>
  <c r="AR50" i="22" s="1"/>
  <c r="AQ16" i="22"/>
  <c r="AQ50" i="22" s="1"/>
  <c r="AP16" i="22"/>
  <c r="AP50" i="22" s="1"/>
  <c r="AO16" i="22"/>
  <c r="AO50" i="22" s="1"/>
  <c r="AN16" i="22"/>
  <c r="AN50" i="22" s="1"/>
  <c r="AM16" i="22"/>
  <c r="AM50" i="22" s="1"/>
  <c r="AL16" i="22"/>
  <c r="AL50" i="22" s="1"/>
  <c r="AK16" i="22"/>
  <c r="AK50" i="22" s="1"/>
  <c r="AJ16" i="22"/>
  <c r="AJ50" i="22" s="1"/>
  <c r="AI16" i="22"/>
  <c r="AI50" i="22" s="1"/>
  <c r="AH16" i="22"/>
  <c r="AH50" i="22" s="1"/>
  <c r="AG16" i="22"/>
  <c r="AG50" i="22" s="1"/>
  <c r="AF16" i="22"/>
  <c r="AF50" i="22" s="1"/>
  <c r="AE16" i="22"/>
  <c r="AE50" i="22" s="1"/>
  <c r="AD16" i="22"/>
  <c r="AD50" i="22" s="1"/>
  <c r="AC16" i="22"/>
  <c r="AC50" i="22" s="1"/>
  <c r="AB16" i="22"/>
  <c r="AB50" i="22" s="1"/>
  <c r="AA16" i="22"/>
  <c r="AA50" i="22" s="1"/>
  <c r="Z16" i="22"/>
  <c r="Z50" i="22" s="1"/>
  <c r="Y16" i="22"/>
  <c r="Y50" i="22" s="1"/>
  <c r="X16" i="22"/>
  <c r="X50" i="22" s="1"/>
  <c r="W16" i="22"/>
  <c r="W50" i="22" s="1"/>
  <c r="V16" i="22"/>
  <c r="V50" i="22" s="1"/>
  <c r="U16" i="22"/>
  <c r="U50" i="22" s="1"/>
  <c r="T16" i="22"/>
  <c r="T50" i="22" s="1"/>
  <c r="S16" i="22"/>
  <c r="S50" i="22" s="1"/>
  <c r="R16" i="22"/>
  <c r="R50" i="22" s="1"/>
  <c r="Q16" i="22"/>
  <c r="Q50" i="22" s="1"/>
  <c r="P16" i="22"/>
  <c r="P50" i="22" s="1"/>
  <c r="O16" i="22"/>
  <c r="O50" i="22" s="1"/>
  <c r="N16" i="22"/>
  <c r="N50" i="22" s="1"/>
  <c r="M16" i="22"/>
  <c r="M50" i="22" s="1"/>
  <c r="L16" i="22"/>
  <c r="L50" i="22" s="1"/>
  <c r="K16" i="22"/>
  <c r="K50" i="22" s="1"/>
  <c r="J16" i="22"/>
  <c r="J50" i="22" s="1"/>
  <c r="I16" i="22"/>
  <c r="I50" i="22" s="1"/>
  <c r="H16" i="22"/>
  <c r="H50" i="22" s="1"/>
  <c r="G16" i="22"/>
  <c r="G50" i="22" s="1"/>
  <c r="F16" i="22"/>
  <c r="F50" i="22" s="1"/>
  <c r="E16" i="22"/>
  <c r="E50" i="22" s="1"/>
  <c r="D16" i="22"/>
  <c r="D50" i="22" s="1"/>
  <c r="C16" i="22"/>
  <c r="C50" i="22" s="1"/>
  <c r="B16" i="22"/>
  <c r="B50" i="22" s="1"/>
  <c r="LM15" i="22"/>
  <c r="LM49" i="22" s="1"/>
  <c r="LL15" i="22"/>
  <c r="LL49" i="22" s="1"/>
  <c r="LK15" i="22"/>
  <c r="LK49" i="22" s="1"/>
  <c r="LJ15" i="22"/>
  <c r="LJ49" i="22" s="1"/>
  <c r="LI15" i="22"/>
  <c r="LI49" i="22" s="1"/>
  <c r="LH15" i="22"/>
  <c r="LH49" i="22" s="1"/>
  <c r="LG15" i="22"/>
  <c r="LG49" i="22" s="1"/>
  <c r="LF15" i="22"/>
  <c r="LF49" i="22" s="1"/>
  <c r="LE15" i="22"/>
  <c r="LE49" i="22" s="1"/>
  <c r="LD15" i="22"/>
  <c r="LD49" i="22" s="1"/>
  <c r="LC15" i="22"/>
  <c r="LC49" i="22" s="1"/>
  <c r="LB15" i="22"/>
  <c r="LB49" i="22" s="1"/>
  <c r="LA15" i="22"/>
  <c r="LA49" i="22" s="1"/>
  <c r="KZ15" i="22"/>
  <c r="KZ49" i="22" s="1"/>
  <c r="KY15" i="22"/>
  <c r="KY49" i="22" s="1"/>
  <c r="KX15" i="22"/>
  <c r="KX49" i="22" s="1"/>
  <c r="KW15" i="22"/>
  <c r="KW49" i="22" s="1"/>
  <c r="KV15" i="22"/>
  <c r="KV49" i="22" s="1"/>
  <c r="KU15" i="22"/>
  <c r="KU49" i="22" s="1"/>
  <c r="KT15" i="22"/>
  <c r="KT49" i="22" s="1"/>
  <c r="KS15" i="22"/>
  <c r="KS49" i="22" s="1"/>
  <c r="KR15" i="22"/>
  <c r="KR49" i="22" s="1"/>
  <c r="KQ15" i="22"/>
  <c r="KQ49" i="22" s="1"/>
  <c r="KP15" i="22"/>
  <c r="KP49" i="22" s="1"/>
  <c r="KO15" i="22"/>
  <c r="KO49" i="22" s="1"/>
  <c r="KN15" i="22"/>
  <c r="KN49" i="22" s="1"/>
  <c r="KM15" i="22"/>
  <c r="KM49" i="22" s="1"/>
  <c r="KL15" i="22"/>
  <c r="KL49" i="22" s="1"/>
  <c r="KK15" i="22"/>
  <c r="KK49" i="22" s="1"/>
  <c r="KJ15" i="22"/>
  <c r="KJ49" i="22" s="1"/>
  <c r="KI15" i="22"/>
  <c r="KI49" i="22" s="1"/>
  <c r="KH15" i="22"/>
  <c r="KH49" i="22" s="1"/>
  <c r="KG15" i="22"/>
  <c r="KG49" i="22" s="1"/>
  <c r="KF15" i="22"/>
  <c r="KF49" i="22" s="1"/>
  <c r="KE15" i="22"/>
  <c r="KE49" i="22" s="1"/>
  <c r="KD15" i="22"/>
  <c r="KD49" i="22" s="1"/>
  <c r="KC15" i="22"/>
  <c r="KC49" i="22" s="1"/>
  <c r="KB15" i="22"/>
  <c r="KB49" i="22" s="1"/>
  <c r="KA15" i="22"/>
  <c r="KA49" i="22" s="1"/>
  <c r="JZ15" i="22"/>
  <c r="JZ49" i="22" s="1"/>
  <c r="JY15" i="22"/>
  <c r="JY49" i="22" s="1"/>
  <c r="JX15" i="22"/>
  <c r="JX49" i="22" s="1"/>
  <c r="JW15" i="22"/>
  <c r="JW49" i="22" s="1"/>
  <c r="JV15" i="22"/>
  <c r="JV49" i="22" s="1"/>
  <c r="JU15" i="22"/>
  <c r="JU49" i="22" s="1"/>
  <c r="JT15" i="22"/>
  <c r="JT49" i="22" s="1"/>
  <c r="JS15" i="22"/>
  <c r="JS49" i="22" s="1"/>
  <c r="JR15" i="22"/>
  <c r="JR49" i="22" s="1"/>
  <c r="JQ15" i="22"/>
  <c r="JQ49" i="22" s="1"/>
  <c r="JP15" i="22"/>
  <c r="JP49" i="22" s="1"/>
  <c r="JO15" i="22"/>
  <c r="JO49" i="22" s="1"/>
  <c r="JN15" i="22"/>
  <c r="JN49" i="22" s="1"/>
  <c r="JM15" i="22"/>
  <c r="JM49" i="22" s="1"/>
  <c r="JL15" i="22"/>
  <c r="JL49" i="22" s="1"/>
  <c r="JK15" i="22"/>
  <c r="JK49" i="22" s="1"/>
  <c r="JJ15" i="22"/>
  <c r="JJ49" i="22" s="1"/>
  <c r="JI15" i="22"/>
  <c r="JI49" i="22" s="1"/>
  <c r="JH15" i="22"/>
  <c r="JH49" i="22" s="1"/>
  <c r="JG15" i="22"/>
  <c r="JG49" i="22" s="1"/>
  <c r="JF15" i="22"/>
  <c r="JF49" i="22" s="1"/>
  <c r="JE15" i="22"/>
  <c r="JE49" i="22" s="1"/>
  <c r="JD15" i="22"/>
  <c r="JD49" i="22" s="1"/>
  <c r="JC15" i="22"/>
  <c r="JC49" i="22" s="1"/>
  <c r="JB15" i="22"/>
  <c r="JB49" i="22" s="1"/>
  <c r="JA15" i="22"/>
  <c r="JA49" i="22" s="1"/>
  <c r="IZ15" i="22"/>
  <c r="IZ49" i="22" s="1"/>
  <c r="IY15" i="22"/>
  <c r="IY49" i="22" s="1"/>
  <c r="IX15" i="22"/>
  <c r="IX49" i="22" s="1"/>
  <c r="IW15" i="22"/>
  <c r="IW49" i="22" s="1"/>
  <c r="IV15" i="22"/>
  <c r="IV49" i="22" s="1"/>
  <c r="IU15" i="22"/>
  <c r="IU49" i="22" s="1"/>
  <c r="IT15" i="22"/>
  <c r="IT49" i="22" s="1"/>
  <c r="IS15" i="22"/>
  <c r="IS49" i="22" s="1"/>
  <c r="IR15" i="22"/>
  <c r="IR49" i="22" s="1"/>
  <c r="IQ15" i="22"/>
  <c r="IQ49" i="22" s="1"/>
  <c r="IP15" i="22"/>
  <c r="IP49" i="22" s="1"/>
  <c r="IO15" i="22"/>
  <c r="IO49" i="22" s="1"/>
  <c r="IN15" i="22"/>
  <c r="IN49" i="22" s="1"/>
  <c r="IM15" i="22"/>
  <c r="IM49" i="22" s="1"/>
  <c r="IL15" i="22"/>
  <c r="IL49" i="22" s="1"/>
  <c r="IK15" i="22"/>
  <c r="IK49" i="22" s="1"/>
  <c r="IJ15" i="22"/>
  <c r="IJ49" i="22" s="1"/>
  <c r="II15" i="22"/>
  <c r="II49" i="22" s="1"/>
  <c r="IH15" i="22"/>
  <c r="IH49" i="22" s="1"/>
  <c r="IG15" i="22"/>
  <c r="IG49" i="22" s="1"/>
  <c r="IF15" i="22"/>
  <c r="IF49" i="22" s="1"/>
  <c r="IE15" i="22"/>
  <c r="IE49" i="22" s="1"/>
  <c r="ID15" i="22"/>
  <c r="ID49" i="22" s="1"/>
  <c r="IC15" i="22"/>
  <c r="IC49" i="22" s="1"/>
  <c r="IB15" i="22"/>
  <c r="IB49" i="22" s="1"/>
  <c r="IA15" i="22"/>
  <c r="IA49" i="22" s="1"/>
  <c r="HZ15" i="22"/>
  <c r="HZ49" i="22" s="1"/>
  <c r="HY15" i="22"/>
  <c r="HY49" i="22" s="1"/>
  <c r="HX15" i="22"/>
  <c r="HX49" i="22" s="1"/>
  <c r="HW15" i="22"/>
  <c r="HW49" i="22" s="1"/>
  <c r="HV15" i="22"/>
  <c r="HV49" i="22" s="1"/>
  <c r="HU15" i="22"/>
  <c r="HU49" i="22" s="1"/>
  <c r="HT15" i="22"/>
  <c r="HT49" i="22" s="1"/>
  <c r="HS15" i="22"/>
  <c r="HS49" i="22" s="1"/>
  <c r="HR15" i="22"/>
  <c r="HR49" i="22" s="1"/>
  <c r="HQ15" i="22"/>
  <c r="HQ49" i="22" s="1"/>
  <c r="HP15" i="22"/>
  <c r="HP49" i="22" s="1"/>
  <c r="HO15" i="22"/>
  <c r="HO49" i="22" s="1"/>
  <c r="HN15" i="22"/>
  <c r="HN49" i="22" s="1"/>
  <c r="HM15" i="22"/>
  <c r="HM49" i="22" s="1"/>
  <c r="HL15" i="22"/>
  <c r="HL49" i="22" s="1"/>
  <c r="HK15" i="22"/>
  <c r="HK49" i="22" s="1"/>
  <c r="HJ15" i="22"/>
  <c r="HJ49" i="22" s="1"/>
  <c r="HI15" i="22"/>
  <c r="HI49" i="22" s="1"/>
  <c r="HH15" i="22"/>
  <c r="HH49" i="22" s="1"/>
  <c r="HG15" i="22"/>
  <c r="HG49" i="22" s="1"/>
  <c r="HF15" i="22"/>
  <c r="HF49" i="22" s="1"/>
  <c r="HE15" i="22"/>
  <c r="HE49" i="22" s="1"/>
  <c r="HD15" i="22"/>
  <c r="HD49" i="22" s="1"/>
  <c r="HC15" i="22"/>
  <c r="HC49" i="22" s="1"/>
  <c r="HB15" i="22"/>
  <c r="HB49" i="22" s="1"/>
  <c r="HA15" i="22"/>
  <c r="HA49" i="22" s="1"/>
  <c r="GZ15" i="22"/>
  <c r="GZ49" i="22" s="1"/>
  <c r="GY15" i="22"/>
  <c r="GY49" i="22" s="1"/>
  <c r="GX15" i="22"/>
  <c r="GX49" i="22" s="1"/>
  <c r="GW15" i="22"/>
  <c r="GW49" i="22" s="1"/>
  <c r="GV15" i="22"/>
  <c r="GV49" i="22" s="1"/>
  <c r="GU15" i="22"/>
  <c r="GU49" i="22" s="1"/>
  <c r="GT15" i="22"/>
  <c r="GT49" i="22" s="1"/>
  <c r="GS15" i="22"/>
  <c r="GS49" i="22" s="1"/>
  <c r="GR15" i="22"/>
  <c r="GR49" i="22" s="1"/>
  <c r="GQ15" i="22"/>
  <c r="GQ49" i="22" s="1"/>
  <c r="GP15" i="22"/>
  <c r="GP49" i="22" s="1"/>
  <c r="GO15" i="22"/>
  <c r="GO49" i="22" s="1"/>
  <c r="GN15" i="22"/>
  <c r="GN49" i="22" s="1"/>
  <c r="GM15" i="22"/>
  <c r="GM49" i="22" s="1"/>
  <c r="GL15" i="22"/>
  <c r="GL49" i="22" s="1"/>
  <c r="GK15" i="22"/>
  <c r="GK49" i="22" s="1"/>
  <c r="GJ15" i="22"/>
  <c r="GJ49" i="22" s="1"/>
  <c r="GI15" i="22"/>
  <c r="GI49" i="22" s="1"/>
  <c r="GH15" i="22"/>
  <c r="GH49" i="22" s="1"/>
  <c r="GG15" i="22"/>
  <c r="GG49" i="22" s="1"/>
  <c r="GF15" i="22"/>
  <c r="GF49" i="22" s="1"/>
  <c r="GE15" i="22"/>
  <c r="GE49" i="22" s="1"/>
  <c r="GD15" i="22"/>
  <c r="GD49" i="22" s="1"/>
  <c r="GC15" i="22"/>
  <c r="GC49" i="22" s="1"/>
  <c r="GB15" i="22"/>
  <c r="GB49" i="22" s="1"/>
  <c r="GA15" i="22"/>
  <c r="GA49" i="22" s="1"/>
  <c r="FZ15" i="22"/>
  <c r="FZ49" i="22" s="1"/>
  <c r="FY15" i="22"/>
  <c r="FY49" i="22" s="1"/>
  <c r="FX15" i="22"/>
  <c r="FX49" i="22" s="1"/>
  <c r="FW15" i="22"/>
  <c r="FW49" i="22" s="1"/>
  <c r="FV15" i="22"/>
  <c r="FV49" i="22" s="1"/>
  <c r="FU15" i="22"/>
  <c r="FU49" i="22" s="1"/>
  <c r="FT15" i="22"/>
  <c r="FT49" i="22" s="1"/>
  <c r="FS15" i="22"/>
  <c r="FS49" i="22" s="1"/>
  <c r="FR15" i="22"/>
  <c r="FR49" i="22" s="1"/>
  <c r="FQ15" i="22"/>
  <c r="FQ49" i="22" s="1"/>
  <c r="FP15" i="22"/>
  <c r="FP49" i="22" s="1"/>
  <c r="FO15" i="22"/>
  <c r="FO49" i="22" s="1"/>
  <c r="FN15" i="22"/>
  <c r="FN49" i="22" s="1"/>
  <c r="FM15" i="22"/>
  <c r="FM49" i="22" s="1"/>
  <c r="FL15" i="22"/>
  <c r="FL49" i="22" s="1"/>
  <c r="FK15" i="22"/>
  <c r="FK49" i="22" s="1"/>
  <c r="FJ15" i="22"/>
  <c r="FJ49" i="22" s="1"/>
  <c r="FI15" i="22"/>
  <c r="FI49" i="22" s="1"/>
  <c r="FH15" i="22"/>
  <c r="FH49" i="22" s="1"/>
  <c r="FG15" i="22"/>
  <c r="FG49" i="22" s="1"/>
  <c r="FF15" i="22"/>
  <c r="FF49" i="22" s="1"/>
  <c r="FE15" i="22"/>
  <c r="FE49" i="22" s="1"/>
  <c r="FD15" i="22"/>
  <c r="FD49" i="22" s="1"/>
  <c r="FC15" i="22"/>
  <c r="FC49" i="22" s="1"/>
  <c r="FB15" i="22"/>
  <c r="FB49" i="22" s="1"/>
  <c r="FA15" i="22"/>
  <c r="FA49" i="22" s="1"/>
  <c r="EZ15" i="22"/>
  <c r="EZ49" i="22" s="1"/>
  <c r="EY15" i="22"/>
  <c r="EY49" i="22" s="1"/>
  <c r="EX15" i="22"/>
  <c r="EX49" i="22" s="1"/>
  <c r="EW15" i="22"/>
  <c r="EW49" i="22" s="1"/>
  <c r="EV15" i="22"/>
  <c r="EV49" i="22" s="1"/>
  <c r="EU15" i="22"/>
  <c r="EU49" i="22" s="1"/>
  <c r="ET15" i="22"/>
  <c r="ET49" i="22" s="1"/>
  <c r="ES15" i="22"/>
  <c r="ES49" i="22" s="1"/>
  <c r="ER15" i="22"/>
  <c r="ER49" i="22" s="1"/>
  <c r="EQ15" i="22"/>
  <c r="EQ49" i="22" s="1"/>
  <c r="EP15" i="22"/>
  <c r="EP49" i="22" s="1"/>
  <c r="EO15" i="22"/>
  <c r="EO49" i="22" s="1"/>
  <c r="EN15" i="22"/>
  <c r="EN49" i="22" s="1"/>
  <c r="EM15" i="22"/>
  <c r="EM49" i="22" s="1"/>
  <c r="EL15" i="22"/>
  <c r="EL49" i="22" s="1"/>
  <c r="EK15" i="22"/>
  <c r="EK49" i="22" s="1"/>
  <c r="EJ15" i="22"/>
  <c r="EJ49" i="22" s="1"/>
  <c r="EI15" i="22"/>
  <c r="EI49" i="22" s="1"/>
  <c r="EH15" i="22"/>
  <c r="EH49" i="22" s="1"/>
  <c r="EG15" i="22"/>
  <c r="EG49" i="22" s="1"/>
  <c r="EF15" i="22"/>
  <c r="EF49" i="22" s="1"/>
  <c r="EE15" i="22"/>
  <c r="EE49" i="22" s="1"/>
  <c r="ED15" i="22"/>
  <c r="ED49" i="22" s="1"/>
  <c r="EC15" i="22"/>
  <c r="EC49" i="22" s="1"/>
  <c r="EB15" i="22"/>
  <c r="EB49" i="22" s="1"/>
  <c r="EA15" i="22"/>
  <c r="EA49" i="22" s="1"/>
  <c r="DZ15" i="22"/>
  <c r="DZ49" i="22" s="1"/>
  <c r="DY15" i="22"/>
  <c r="DY49" i="22" s="1"/>
  <c r="DX15" i="22"/>
  <c r="DX49" i="22" s="1"/>
  <c r="DW15" i="22"/>
  <c r="DW49" i="22" s="1"/>
  <c r="DV15" i="22"/>
  <c r="DV49" i="22" s="1"/>
  <c r="DU15" i="22"/>
  <c r="DU49" i="22" s="1"/>
  <c r="DT15" i="22"/>
  <c r="DT49" i="22" s="1"/>
  <c r="DS15" i="22"/>
  <c r="DS49" i="22" s="1"/>
  <c r="DR15" i="22"/>
  <c r="DR49" i="22" s="1"/>
  <c r="DQ15" i="22"/>
  <c r="DQ49" i="22" s="1"/>
  <c r="DP15" i="22"/>
  <c r="DP49" i="22" s="1"/>
  <c r="DO15" i="22"/>
  <c r="DO49" i="22" s="1"/>
  <c r="DN15" i="22"/>
  <c r="DN49" i="22" s="1"/>
  <c r="DM15" i="22"/>
  <c r="DM49" i="22" s="1"/>
  <c r="DL15" i="22"/>
  <c r="DL49" i="22" s="1"/>
  <c r="DK15" i="22"/>
  <c r="DK49" i="22" s="1"/>
  <c r="DJ15" i="22"/>
  <c r="DJ49" i="22" s="1"/>
  <c r="DI15" i="22"/>
  <c r="DI49" i="22" s="1"/>
  <c r="DH15" i="22"/>
  <c r="DH49" i="22" s="1"/>
  <c r="DG15" i="22"/>
  <c r="DG49" i="22" s="1"/>
  <c r="DF15" i="22"/>
  <c r="DF49" i="22" s="1"/>
  <c r="DE15" i="22"/>
  <c r="DE49" i="22" s="1"/>
  <c r="DD15" i="22"/>
  <c r="DD49" i="22" s="1"/>
  <c r="DC15" i="22"/>
  <c r="DC49" i="22" s="1"/>
  <c r="DB15" i="22"/>
  <c r="DB49" i="22" s="1"/>
  <c r="DA15" i="22"/>
  <c r="DA49" i="22" s="1"/>
  <c r="CZ15" i="22"/>
  <c r="CZ49" i="22" s="1"/>
  <c r="CY15" i="22"/>
  <c r="CY49" i="22" s="1"/>
  <c r="CX15" i="22"/>
  <c r="CX49" i="22" s="1"/>
  <c r="CW15" i="22"/>
  <c r="CW49" i="22" s="1"/>
  <c r="CV15" i="22"/>
  <c r="CV49" i="22" s="1"/>
  <c r="CU15" i="22"/>
  <c r="CU49" i="22" s="1"/>
  <c r="CT15" i="22"/>
  <c r="CT49" i="22" s="1"/>
  <c r="CS15" i="22"/>
  <c r="CS49" i="22" s="1"/>
  <c r="CR15" i="22"/>
  <c r="CR49" i="22" s="1"/>
  <c r="CQ15" i="22"/>
  <c r="CQ49" i="22" s="1"/>
  <c r="CP15" i="22"/>
  <c r="CP49" i="22" s="1"/>
  <c r="CO15" i="22"/>
  <c r="CO49" i="22" s="1"/>
  <c r="CN15" i="22"/>
  <c r="CN49" i="22" s="1"/>
  <c r="CM15" i="22"/>
  <c r="CM49" i="22" s="1"/>
  <c r="CL15" i="22"/>
  <c r="CL49" i="22" s="1"/>
  <c r="CK15" i="22"/>
  <c r="CK49" i="22" s="1"/>
  <c r="CJ15" i="22"/>
  <c r="CJ49" i="22" s="1"/>
  <c r="CI15" i="22"/>
  <c r="CI49" i="22" s="1"/>
  <c r="CH15" i="22"/>
  <c r="CH49" i="22" s="1"/>
  <c r="CG15" i="22"/>
  <c r="CG49" i="22" s="1"/>
  <c r="CF15" i="22"/>
  <c r="CF49" i="22" s="1"/>
  <c r="CE15" i="22"/>
  <c r="CE49" i="22" s="1"/>
  <c r="CD15" i="22"/>
  <c r="CD49" i="22" s="1"/>
  <c r="CC15" i="22"/>
  <c r="CC49" i="22" s="1"/>
  <c r="CB15" i="22"/>
  <c r="CB49" i="22" s="1"/>
  <c r="CA15" i="22"/>
  <c r="CA49" i="22" s="1"/>
  <c r="BZ15" i="22"/>
  <c r="BZ49" i="22" s="1"/>
  <c r="BY15" i="22"/>
  <c r="BY49" i="22" s="1"/>
  <c r="BX15" i="22"/>
  <c r="BX49" i="22" s="1"/>
  <c r="BW15" i="22"/>
  <c r="BW49" i="22" s="1"/>
  <c r="BV15" i="22"/>
  <c r="BV49" i="22" s="1"/>
  <c r="BU15" i="22"/>
  <c r="BU49" i="22" s="1"/>
  <c r="BT15" i="22"/>
  <c r="BT49" i="22" s="1"/>
  <c r="BS15" i="22"/>
  <c r="BS49" i="22" s="1"/>
  <c r="BR15" i="22"/>
  <c r="BR49" i="22" s="1"/>
  <c r="BQ15" i="22"/>
  <c r="BQ49" i="22" s="1"/>
  <c r="BP15" i="22"/>
  <c r="BP49" i="22" s="1"/>
  <c r="BO15" i="22"/>
  <c r="BO49" i="22" s="1"/>
  <c r="BN15" i="22"/>
  <c r="BN49" i="22" s="1"/>
  <c r="BM15" i="22"/>
  <c r="BM49" i="22" s="1"/>
  <c r="BL15" i="22"/>
  <c r="BL49" i="22" s="1"/>
  <c r="BK15" i="22"/>
  <c r="BK49" i="22" s="1"/>
  <c r="BJ15" i="22"/>
  <c r="BJ49" i="22" s="1"/>
  <c r="BI15" i="22"/>
  <c r="BI49" i="22" s="1"/>
  <c r="BH15" i="22"/>
  <c r="BH49" i="22" s="1"/>
  <c r="BG15" i="22"/>
  <c r="BG49" i="22" s="1"/>
  <c r="BF15" i="22"/>
  <c r="BF49" i="22" s="1"/>
  <c r="BE15" i="22"/>
  <c r="BE49" i="22" s="1"/>
  <c r="BD15" i="22"/>
  <c r="BD49" i="22" s="1"/>
  <c r="BC15" i="22"/>
  <c r="BC49" i="22" s="1"/>
  <c r="BB15" i="22"/>
  <c r="BB49" i="22" s="1"/>
  <c r="BA15" i="22"/>
  <c r="BA49" i="22" s="1"/>
  <c r="AZ15" i="22"/>
  <c r="AZ49" i="22" s="1"/>
  <c r="AY15" i="22"/>
  <c r="AY49" i="22" s="1"/>
  <c r="AX15" i="22"/>
  <c r="AX49" i="22" s="1"/>
  <c r="AW15" i="22"/>
  <c r="AW49" i="22" s="1"/>
  <c r="AV15" i="22"/>
  <c r="AV49" i="22" s="1"/>
  <c r="AU15" i="22"/>
  <c r="AU49" i="22" s="1"/>
  <c r="AT15" i="22"/>
  <c r="AT49" i="22" s="1"/>
  <c r="AS15" i="22"/>
  <c r="AS49" i="22" s="1"/>
  <c r="AR15" i="22"/>
  <c r="AR49" i="22" s="1"/>
  <c r="AQ15" i="22"/>
  <c r="AQ49" i="22" s="1"/>
  <c r="AP15" i="22"/>
  <c r="AP49" i="22" s="1"/>
  <c r="AO15" i="22"/>
  <c r="AO49" i="22" s="1"/>
  <c r="AN15" i="22"/>
  <c r="AN49" i="22" s="1"/>
  <c r="AM15" i="22"/>
  <c r="AM49" i="22" s="1"/>
  <c r="AL15" i="22"/>
  <c r="AL49" i="22" s="1"/>
  <c r="AK15" i="22"/>
  <c r="AK49" i="22" s="1"/>
  <c r="AJ15" i="22"/>
  <c r="AJ49" i="22" s="1"/>
  <c r="AI15" i="22"/>
  <c r="AI49" i="22" s="1"/>
  <c r="AH15" i="22"/>
  <c r="AH49" i="22" s="1"/>
  <c r="AG15" i="22"/>
  <c r="AG49" i="22" s="1"/>
  <c r="AF15" i="22"/>
  <c r="AF49" i="22" s="1"/>
  <c r="AE15" i="22"/>
  <c r="AE49" i="22" s="1"/>
  <c r="AD15" i="22"/>
  <c r="AD49" i="22" s="1"/>
  <c r="AC15" i="22"/>
  <c r="AC49" i="22" s="1"/>
  <c r="AB15" i="22"/>
  <c r="AB49" i="22" s="1"/>
  <c r="AA15" i="22"/>
  <c r="AA49" i="22" s="1"/>
  <c r="Z15" i="22"/>
  <c r="Z49" i="22" s="1"/>
  <c r="Y15" i="22"/>
  <c r="Y49" i="22" s="1"/>
  <c r="X15" i="22"/>
  <c r="X49" i="22" s="1"/>
  <c r="W15" i="22"/>
  <c r="W49" i="22" s="1"/>
  <c r="V15" i="22"/>
  <c r="V49" i="22" s="1"/>
  <c r="U15" i="22"/>
  <c r="U49" i="22" s="1"/>
  <c r="T15" i="22"/>
  <c r="T49" i="22" s="1"/>
  <c r="S15" i="22"/>
  <c r="S49" i="22" s="1"/>
  <c r="R15" i="22"/>
  <c r="R49" i="22" s="1"/>
  <c r="Q15" i="22"/>
  <c r="Q49" i="22" s="1"/>
  <c r="P15" i="22"/>
  <c r="P49" i="22" s="1"/>
  <c r="O15" i="22"/>
  <c r="O49" i="22" s="1"/>
  <c r="N15" i="22"/>
  <c r="N49" i="22" s="1"/>
  <c r="M15" i="22"/>
  <c r="M49" i="22" s="1"/>
  <c r="L15" i="22"/>
  <c r="L49" i="22" s="1"/>
  <c r="K15" i="22"/>
  <c r="K49" i="22" s="1"/>
  <c r="J15" i="22"/>
  <c r="J49" i="22" s="1"/>
  <c r="I15" i="22"/>
  <c r="I49" i="22" s="1"/>
  <c r="H15" i="22"/>
  <c r="H49" i="22" s="1"/>
  <c r="G15" i="22"/>
  <c r="G49" i="22" s="1"/>
  <c r="F15" i="22"/>
  <c r="F49" i="22" s="1"/>
  <c r="E15" i="22"/>
  <c r="E49" i="22" s="1"/>
  <c r="D15" i="22"/>
  <c r="D49" i="22" s="1"/>
  <c r="C15" i="22"/>
  <c r="C49" i="22" s="1"/>
  <c r="B15" i="22"/>
  <c r="B49" i="22" s="1"/>
  <c r="LM14" i="22"/>
  <c r="LM48" i="22" s="1"/>
  <c r="LL14" i="22"/>
  <c r="LL48" i="22" s="1"/>
  <c r="LK14" i="22"/>
  <c r="LK48" i="22" s="1"/>
  <c r="LJ14" i="22"/>
  <c r="LJ48" i="22" s="1"/>
  <c r="LI14" i="22"/>
  <c r="LI48" i="22" s="1"/>
  <c r="LH14" i="22"/>
  <c r="LH48" i="22" s="1"/>
  <c r="LG14" i="22"/>
  <c r="LG48" i="22" s="1"/>
  <c r="LF14" i="22"/>
  <c r="LF48" i="22" s="1"/>
  <c r="LE14" i="22"/>
  <c r="LE48" i="22" s="1"/>
  <c r="LD14" i="22"/>
  <c r="LD48" i="22" s="1"/>
  <c r="LC14" i="22"/>
  <c r="LC48" i="22" s="1"/>
  <c r="LB14" i="22"/>
  <c r="LB48" i="22" s="1"/>
  <c r="LA14" i="22"/>
  <c r="LA48" i="22" s="1"/>
  <c r="KZ14" i="22"/>
  <c r="KZ48" i="22" s="1"/>
  <c r="KY14" i="22"/>
  <c r="KY48" i="22" s="1"/>
  <c r="KX14" i="22"/>
  <c r="KX48" i="22" s="1"/>
  <c r="KW14" i="22"/>
  <c r="KW48" i="22" s="1"/>
  <c r="KV14" i="22"/>
  <c r="KV48" i="22" s="1"/>
  <c r="KU14" i="22"/>
  <c r="KU48" i="22" s="1"/>
  <c r="KT14" i="22"/>
  <c r="KT48" i="22" s="1"/>
  <c r="KS14" i="22"/>
  <c r="KS48" i="22" s="1"/>
  <c r="KR14" i="22"/>
  <c r="KR48" i="22" s="1"/>
  <c r="KQ14" i="22"/>
  <c r="KQ48" i="22" s="1"/>
  <c r="KP14" i="22"/>
  <c r="KP48" i="22" s="1"/>
  <c r="KO14" i="22"/>
  <c r="KO48" i="22" s="1"/>
  <c r="KN14" i="22"/>
  <c r="KN48" i="22" s="1"/>
  <c r="KM14" i="22"/>
  <c r="KM48" i="22" s="1"/>
  <c r="KL14" i="22"/>
  <c r="KL48" i="22" s="1"/>
  <c r="KK14" i="22"/>
  <c r="KK48" i="22" s="1"/>
  <c r="KJ14" i="22"/>
  <c r="KJ48" i="22" s="1"/>
  <c r="KI14" i="22"/>
  <c r="KI48" i="22" s="1"/>
  <c r="KH14" i="22"/>
  <c r="KH48" i="22" s="1"/>
  <c r="KG14" i="22"/>
  <c r="KG48" i="22" s="1"/>
  <c r="KF14" i="22"/>
  <c r="KF48" i="22" s="1"/>
  <c r="KE14" i="22"/>
  <c r="KE48" i="22" s="1"/>
  <c r="KD14" i="22"/>
  <c r="KD48" i="22" s="1"/>
  <c r="KC14" i="22"/>
  <c r="KC48" i="22" s="1"/>
  <c r="KB14" i="22"/>
  <c r="KB48" i="22" s="1"/>
  <c r="KA14" i="22"/>
  <c r="KA48" i="22" s="1"/>
  <c r="JZ14" i="22"/>
  <c r="JZ48" i="22" s="1"/>
  <c r="JY14" i="22"/>
  <c r="JY48" i="22" s="1"/>
  <c r="JX14" i="22"/>
  <c r="JX48" i="22" s="1"/>
  <c r="JW14" i="22"/>
  <c r="JW48" i="22" s="1"/>
  <c r="JV14" i="22"/>
  <c r="JV48" i="22" s="1"/>
  <c r="JU14" i="22"/>
  <c r="JU48" i="22" s="1"/>
  <c r="JT14" i="22"/>
  <c r="JT48" i="22" s="1"/>
  <c r="JS14" i="22"/>
  <c r="JS48" i="22" s="1"/>
  <c r="JR14" i="22"/>
  <c r="JR48" i="22" s="1"/>
  <c r="JQ14" i="22"/>
  <c r="JQ48" i="22" s="1"/>
  <c r="JP14" i="22"/>
  <c r="JP48" i="22" s="1"/>
  <c r="JO14" i="22"/>
  <c r="JO48" i="22" s="1"/>
  <c r="JN14" i="22"/>
  <c r="JN48" i="22" s="1"/>
  <c r="JM14" i="22"/>
  <c r="JM48" i="22" s="1"/>
  <c r="JL14" i="22"/>
  <c r="JL48" i="22" s="1"/>
  <c r="JK14" i="22"/>
  <c r="JK48" i="22" s="1"/>
  <c r="JJ14" i="22"/>
  <c r="JJ48" i="22" s="1"/>
  <c r="JI14" i="22"/>
  <c r="JI48" i="22" s="1"/>
  <c r="JH14" i="22"/>
  <c r="JH48" i="22" s="1"/>
  <c r="JG14" i="22"/>
  <c r="JG48" i="22" s="1"/>
  <c r="JF14" i="22"/>
  <c r="JF48" i="22" s="1"/>
  <c r="JE14" i="22"/>
  <c r="JE48" i="22" s="1"/>
  <c r="JD14" i="22"/>
  <c r="JD48" i="22" s="1"/>
  <c r="JC14" i="22"/>
  <c r="JC48" i="22" s="1"/>
  <c r="JB14" i="22"/>
  <c r="JB48" i="22" s="1"/>
  <c r="JA14" i="22"/>
  <c r="JA48" i="22" s="1"/>
  <c r="IZ14" i="22"/>
  <c r="IZ48" i="22" s="1"/>
  <c r="IY14" i="22"/>
  <c r="IY48" i="22" s="1"/>
  <c r="IX14" i="22"/>
  <c r="IX48" i="22" s="1"/>
  <c r="IW14" i="22"/>
  <c r="IW48" i="22" s="1"/>
  <c r="IV14" i="22"/>
  <c r="IV48" i="22" s="1"/>
  <c r="IU14" i="22"/>
  <c r="IU48" i="22" s="1"/>
  <c r="IT14" i="22"/>
  <c r="IT48" i="22" s="1"/>
  <c r="IS14" i="22"/>
  <c r="IS48" i="22" s="1"/>
  <c r="IR14" i="22"/>
  <c r="IR48" i="22" s="1"/>
  <c r="IQ14" i="22"/>
  <c r="IQ48" i="22" s="1"/>
  <c r="IP14" i="22"/>
  <c r="IP48" i="22" s="1"/>
  <c r="IO14" i="22"/>
  <c r="IO48" i="22" s="1"/>
  <c r="IN14" i="22"/>
  <c r="IN48" i="22" s="1"/>
  <c r="IM14" i="22"/>
  <c r="IM48" i="22" s="1"/>
  <c r="IL14" i="22"/>
  <c r="IL48" i="22" s="1"/>
  <c r="IK14" i="22"/>
  <c r="IK48" i="22" s="1"/>
  <c r="IJ14" i="22"/>
  <c r="IJ48" i="22" s="1"/>
  <c r="II14" i="22"/>
  <c r="II48" i="22" s="1"/>
  <c r="IH14" i="22"/>
  <c r="IH48" i="22" s="1"/>
  <c r="IG14" i="22"/>
  <c r="IG48" i="22" s="1"/>
  <c r="IF14" i="22"/>
  <c r="IF48" i="22" s="1"/>
  <c r="IE14" i="22"/>
  <c r="IE48" i="22" s="1"/>
  <c r="ID14" i="22"/>
  <c r="ID48" i="22" s="1"/>
  <c r="IC14" i="22"/>
  <c r="IC48" i="22" s="1"/>
  <c r="IB14" i="22"/>
  <c r="IB48" i="22" s="1"/>
  <c r="IA14" i="22"/>
  <c r="IA48" i="22" s="1"/>
  <c r="HZ14" i="22"/>
  <c r="HZ48" i="22" s="1"/>
  <c r="HY14" i="22"/>
  <c r="HY48" i="22" s="1"/>
  <c r="HX14" i="22"/>
  <c r="HX48" i="22" s="1"/>
  <c r="HW14" i="22"/>
  <c r="HW48" i="22" s="1"/>
  <c r="HV14" i="22"/>
  <c r="HV48" i="22" s="1"/>
  <c r="HU14" i="22"/>
  <c r="HU48" i="22" s="1"/>
  <c r="HT14" i="22"/>
  <c r="HT48" i="22" s="1"/>
  <c r="HS14" i="22"/>
  <c r="HS48" i="22" s="1"/>
  <c r="HR14" i="22"/>
  <c r="HR48" i="22" s="1"/>
  <c r="HQ14" i="22"/>
  <c r="HQ48" i="22" s="1"/>
  <c r="HP14" i="22"/>
  <c r="HP48" i="22" s="1"/>
  <c r="HO14" i="22"/>
  <c r="HO48" i="22" s="1"/>
  <c r="HN14" i="22"/>
  <c r="HN48" i="22" s="1"/>
  <c r="HM14" i="22"/>
  <c r="HM48" i="22" s="1"/>
  <c r="HL14" i="22"/>
  <c r="HL48" i="22" s="1"/>
  <c r="HK14" i="22"/>
  <c r="HK48" i="22" s="1"/>
  <c r="HJ14" i="22"/>
  <c r="HJ48" i="22" s="1"/>
  <c r="HI14" i="22"/>
  <c r="HI48" i="22" s="1"/>
  <c r="HH14" i="22"/>
  <c r="HH48" i="22" s="1"/>
  <c r="HG14" i="22"/>
  <c r="HG48" i="22" s="1"/>
  <c r="HF14" i="22"/>
  <c r="HF48" i="22" s="1"/>
  <c r="HE14" i="22"/>
  <c r="HE48" i="22" s="1"/>
  <c r="HD14" i="22"/>
  <c r="HD48" i="22" s="1"/>
  <c r="HC14" i="22"/>
  <c r="HC48" i="22" s="1"/>
  <c r="HB14" i="22"/>
  <c r="HB48" i="22" s="1"/>
  <c r="HA14" i="22"/>
  <c r="HA48" i="22" s="1"/>
  <c r="GZ14" i="22"/>
  <c r="GZ48" i="22" s="1"/>
  <c r="GY14" i="22"/>
  <c r="GY48" i="22" s="1"/>
  <c r="GX14" i="22"/>
  <c r="GX48" i="22" s="1"/>
  <c r="GW14" i="22"/>
  <c r="GW48" i="22" s="1"/>
  <c r="GV14" i="22"/>
  <c r="GV48" i="22" s="1"/>
  <c r="GU14" i="22"/>
  <c r="GU48" i="22" s="1"/>
  <c r="GT14" i="22"/>
  <c r="GT48" i="22" s="1"/>
  <c r="GS14" i="22"/>
  <c r="GS48" i="22" s="1"/>
  <c r="GR14" i="22"/>
  <c r="GR48" i="22" s="1"/>
  <c r="GQ14" i="22"/>
  <c r="GQ48" i="22" s="1"/>
  <c r="GP14" i="22"/>
  <c r="GP48" i="22" s="1"/>
  <c r="GO14" i="22"/>
  <c r="GO48" i="22" s="1"/>
  <c r="GN14" i="22"/>
  <c r="GN48" i="22" s="1"/>
  <c r="GM14" i="22"/>
  <c r="GM48" i="22" s="1"/>
  <c r="GL14" i="22"/>
  <c r="GL48" i="22" s="1"/>
  <c r="GK14" i="22"/>
  <c r="GK48" i="22" s="1"/>
  <c r="GJ14" i="22"/>
  <c r="GJ48" i="22" s="1"/>
  <c r="GI14" i="22"/>
  <c r="GI48" i="22" s="1"/>
  <c r="GH14" i="22"/>
  <c r="GH48" i="22" s="1"/>
  <c r="GG14" i="22"/>
  <c r="GG48" i="22" s="1"/>
  <c r="GF14" i="22"/>
  <c r="GF48" i="22" s="1"/>
  <c r="GE14" i="22"/>
  <c r="GE48" i="22" s="1"/>
  <c r="GD14" i="22"/>
  <c r="GD48" i="22" s="1"/>
  <c r="GC14" i="22"/>
  <c r="GC48" i="22" s="1"/>
  <c r="GB14" i="22"/>
  <c r="GB48" i="22" s="1"/>
  <c r="GA14" i="22"/>
  <c r="GA48" i="22" s="1"/>
  <c r="FZ14" i="22"/>
  <c r="FZ48" i="22" s="1"/>
  <c r="FY14" i="22"/>
  <c r="FY48" i="22" s="1"/>
  <c r="FX14" i="22"/>
  <c r="FX48" i="22" s="1"/>
  <c r="FW14" i="22"/>
  <c r="FW48" i="22" s="1"/>
  <c r="FV14" i="22"/>
  <c r="FV48" i="22" s="1"/>
  <c r="FU14" i="22"/>
  <c r="FU48" i="22" s="1"/>
  <c r="FT14" i="22"/>
  <c r="FT48" i="22" s="1"/>
  <c r="FS14" i="22"/>
  <c r="FS48" i="22" s="1"/>
  <c r="FR14" i="22"/>
  <c r="FR48" i="22" s="1"/>
  <c r="FQ14" i="22"/>
  <c r="FQ48" i="22" s="1"/>
  <c r="FP14" i="22"/>
  <c r="FP48" i="22" s="1"/>
  <c r="FO14" i="22"/>
  <c r="FO48" i="22" s="1"/>
  <c r="FN14" i="22"/>
  <c r="FN48" i="22" s="1"/>
  <c r="FM14" i="22"/>
  <c r="FM48" i="22" s="1"/>
  <c r="FL14" i="22"/>
  <c r="FL48" i="22" s="1"/>
  <c r="FK14" i="22"/>
  <c r="FK48" i="22" s="1"/>
  <c r="FJ14" i="22"/>
  <c r="FJ48" i="22" s="1"/>
  <c r="FI14" i="22"/>
  <c r="FI48" i="22" s="1"/>
  <c r="FH14" i="22"/>
  <c r="FH48" i="22" s="1"/>
  <c r="FG14" i="22"/>
  <c r="FG48" i="22" s="1"/>
  <c r="FF14" i="22"/>
  <c r="FF48" i="22" s="1"/>
  <c r="FE14" i="22"/>
  <c r="FE48" i="22" s="1"/>
  <c r="FD14" i="22"/>
  <c r="FD48" i="22" s="1"/>
  <c r="FC14" i="22"/>
  <c r="FC48" i="22" s="1"/>
  <c r="FB14" i="22"/>
  <c r="FB48" i="22" s="1"/>
  <c r="FA14" i="22"/>
  <c r="FA48" i="22" s="1"/>
  <c r="EZ14" i="22"/>
  <c r="EZ48" i="22" s="1"/>
  <c r="EY14" i="22"/>
  <c r="EY48" i="22" s="1"/>
  <c r="EX14" i="22"/>
  <c r="EX48" i="22" s="1"/>
  <c r="EW14" i="22"/>
  <c r="EW48" i="22" s="1"/>
  <c r="EV14" i="22"/>
  <c r="EV48" i="22" s="1"/>
  <c r="EU14" i="22"/>
  <c r="EU48" i="22" s="1"/>
  <c r="ET14" i="22"/>
  <c r="ET48" i="22" s="1"/>
  <c r="ES14" i="22"/>
  <c r="ES48" i="22" s="1"/>
  <c r="ER14" i="22"/>
  <c r="ER48" i="22" s="1"/>
  <c r="EQ14" i="22"/>
  <c r="EQ48" i="22" s="1"/>
  <c r="EP14" i="22"/>
  <c r="EP48" i="22" s="1"/>
  <c r="EO14" i="22"/>
  <c r="EO48" i="22" s="1"/>
  <c r="EN14" i="22"/>
  <c r="EN48" i="22" s="1"/>
  <c r="EM14" i="22"/>
  <c r="EM48" i="22" s="1"/>
  <c r="EL14" i="22"/>
  <c r="EL48" i="22" s="1"/>
  <c r="EK14" i="22"/>
  <c r="EK48" i="22" s="1"/>
  <c r="EJ14" i="22"/>
  <c r="EJ48" i="22" s="1"/>
  <c r="EI14" i="22"/>
  <c r="EI48" i="22" s="1"/>
  <c r="EH14" i="22"/>
  <c r="EH48" i="22" s="1"/>
  <c r="EG14" i="22"/>
  <c r="EG48" i="22" s="1"/>
  <c r="EF14" i="22"/>
  <c r="EF48" i="22" s="1"/>
  <c r="EE14" i="22"/>
  <c r="EE48" i="22" s="1"/>
  <c r="ED14" i="22"/>
  <c r="ED48" i="22" s="1"/>
  <c r="EC14" i="22"/>
  <c r="EC48" i="22" s="1"/>
  <c r="EB14" i="22"/>
  <c r="EB48" i="22" s="1"/>
  <c r="EA14" i="22"/>
  <c r="EA48" i="22" s="1"/>
  <c r="DZ14" i="22"/>
  <c r="DZ48" i="22" s="1"/>
  <c r="DY14" i="22"/>
  <c r="DY48" i="22" s="1"/>
  <c r="DX14" i="22"/>
  <c r="DX48" i="22" s="1"/>
  <c r="DW14" i="22"/>
  <c r="DW48" i="22" s="1"/>
  <c r="DV14" i="22"/>
  <c r="DV48" i="22" s="1"/>
  <c r="DU14" i="22"/>
  <c r="DU48" i="22" s="1"/>
  <c r="DT14" i="22"/>
  <c r="DT48" i="22" s="1"/>
  <c r="DS14" i="22"/>
  <c r="DS48" i="22" s="1"/>
  <c r="DR14" i="22"/>
  <c r="DR48" i="22" s="1"/>
  <c r="DQ14" i="22"/>
  <c r="DQ48" i="22" s="1"/>
  <c r="DP14" i="22"/>
  <c r="DP48" i="22" s="1"/>
  <c r="DO14" i="22"/>
  <c r="DO48" i="22" s="1"/>
  <c r="DN14" i="22"/>
  <c r="DN48" i="22" s="1"/>
  <c r="DM14" i="22"/>
  <c r="DM48" i="22" s="1"/>
  <c r="DL14" i="22"/>
  <c r="DL48" i="22" s="1"/>
  <c r="DK14" i="22"/>
  <c r="DK48" i="22" s="1"/>
  <c r="DJ14" i="22"/>
  <c r="DJ48" i="22" s="1"/>
  <c r="DI14" i="22"/>
  <c r="DI48" i="22" s="1"/>
  <c r="DH14" i="22"/>
  <c r="DH48" i="22" s="1"/>
  <c r="DG14" i="22"/>
  <c r="DG48" i="22" s="1"/>
  <c r="DF14" i="22"/>
  <c r="DF48" i="22" s="1"/>
  <c r="DE14" i="22"/>
  <c r="DE48" i="22" s="1"/>
  <c r="DD14" i="22"/>
  <c r="DD48" i="22" s="1"/>
  <c r="DC14" i="22"/>
  <c r="DC48" i="22" s="1"/>
  <c r="DB14" i="22"/>
  <c r="DB48" i="22" s="1"/>
  <c r="DA14" i="22"/>
  <c r="DA48" i="22" s="1"/>
  <c r="CZ14" i="22"/>
  <c r="CZ48" i="22" s="1"/>
  <c r="CY14" i="22"/>
  <c r="CY48" i="22" s="1"/>
  <c r="CX14" i="22"/>
  <c r="CX48" i="22" s="1"/>
  <c r="CW14" i="22"/>
  <c r="CW48" i="22" s="1"/>
  <c r="CV14" i="22"/>
  <c r="CV48" i="22" s="1"/>
  <c r="CU14" i="22"/>
  <c r="CU48" i="22" s="1"/>
  <c r="CT14" i="22"/>
  <c r="CT48" i="22" s="1"/>
  <c r="CS14" i="22"/>
  <c r="CS48" i="22" s="1"/>
  <c r="CR14" i="22"/>
  <c r="CR48" i="22" s="1"/>
  <c r="CQ14" i="22"/>
  <c r="CQ48" i="22" s="1"/>
  <c r="CP14" i="22"/>
  <c r="CP48" i="22" s="1"/>
  <c r="CO14" i="22"/>
  <c r="CO48" i="22" s="1"/>
  <c r="CN14" i="22"/>
  <c r="CN48" i="22" s="1"/>
  <c r="CM14" i="22"/>
  <c r="CM48" i="22" s="1"/>
  <c r="CL14" i="22"/>
  <c r="CL48" i="22" s="1"/>
  <c r="CK14" i="22"/>
  <c r="CK48" i="22" s="1"/>
  <c r="CJ14" i="22"/>
  <c r="CJ48" i="22" s="1"/>
  <c r="CI14" i="22"/>
  <c r="CI48" i="22" s="1"/>
  <c r="CH14" i="22"/>
  <c r="CH48" i="22" s="1"/>
  <c r="CG14" i="22"/>
  <c r="CG48" i="22" s="1"/>
  <c r="CF14" i="22"/>
  <c r="CF48" i="22" s="1"/>
  <c r="CE14" i="22"/>
  <c r="CE48" i="22" s="1"/>
  <c r="CD14" i="22"/>
  <c r="CD48" i="22" s="1"/>
  <c r="CC14" i="22"/>
  <c r="CC48" i="22" s="1"/>
  <c r="CB14" i="22"/>
  <c r="CB48" i="22" s="1"/>
  <c r="CA14" i="22"/>
  <c r="CA48" i="22" s="1"/>
  <c r="BZ14" i="22"/>
  <c r="BZ48" i="22" s="1"/>
  <c r="BY14" i="22"/>
  <c r="BY48" i="22" s="1"/>
  <c r="BX14" i="22"/>
  <c r="BX48" i="22" s="1"/>
  <c r="BW14" i="22"/>
  <c r="BW48" i="22" s="1"/>
  <c r="BV14" i="22"/>
  <c r="BV48" i="22" s="1"/>
  <c r="BU14" i="22"/>
  <c r="BU48" i="22" s="1"/>
  <c r="BT14" i="22"/>
  <c r="BT48" i="22" s="1"/>
  <c r="BS14" i="22"/>
  <c r="BS48" i="22" s="1"/>
  <c r="BR14" i="22"/>
  <c r="BR48" i="22" s="1"/>
  <c r="BQ14" i="22"/>
  <c r="BQ48" i="22" s="1"/>
  <c r="BP14" i="22"/>
  <c r="BP48" i="22" s="1"/>
  <c r="BO14" i="22"/>
  <c r="BO48" i="22" s="1"/>
  <c r="BN14" i="22"/>
  <c r="BN48" i="22" s="1"/>
  <c r="BM14" i="22"/>
  <c r="BM48" i="22" s="1"/>
  <c r="BL14" i="22"/>
  <c r="BL48" i="22" s="1"/>
  <c r="BK14" i="22"/>
  <c r="BK48" i="22" s="1"/>
  <c r="BJ14" i="22"/>
  <c r="BJ48" i="22" s="1"/>
  <c r="BI14" i="22"/>
  <c r="BI48" i="22" s="1"/>
  <c r="BH14" i="22"/>
  <c r="BH48" i="22" s="1"/>
  <c r="BG14" i="22"/>
  <c r="BG48" i="22" s="1"/>
  <c r="BF14" i="22"/>
  <c r="BF48" i="22" s="1"/>
  <c r="BE14" i="22"/>
  <c r="BE48" i="22" s="1"/>
  <c r="BD14" i="22"/>
  <c r="BD48" i="22" s="1"/>
  <c r="BC14" i="22"/>
  <c r="BC48" i="22" s="1"/>
  <c r="BB14" i="22"/>
  <c r="BB48" i="22" s="1"/>
  <c r="BA14" i="22"/>
  <c r="BA48" i="22" s="1"/>
  <c r="AZ14" i="22"/>
  <c r="AZ48" i="22" s="1"/>
  <c r="AY14" i="22"/>
  <c r="AY48" i="22" s="1"/>
  <c r="AX14" i="22"/>
  <c r="AX48" i="22" s="1"/>
  <c r="AW14" i="22"/>
  <c r="AW48" i="22" s="1"/>
  <c r="AV14" i="22"/>
  <c r="AV48" i="22" s="1"/>
  <c r="AU14" i="22"/>
  <c r="AU48" i="22" s="1"/>
  <c r="AT14" i="22"/>
  <c r="AT48" i="22" s="1"/>
  <c r="AS14" i="22"/>
  <c r="AS48" i="22" s="1"/>
  <c r="AR14" i="22"/>
  <c r="AR48" i="22" s="1"/>
  <c r="AQ14" i="22"/>
  <c r="AQ48" i="22" s="1"/>
  <c r="AP14" i="22"/>
  <c r="AP48" i="22" s="1"/>
  <c r="AO14" i="22"/>
  <c r="AO48" i="22" s="1"/>
  <c r="AN14" i="22"/>
  <c r="AN48" i="22" s="1"/>
  <c r="AM14" i="22"/>
  <c r="AM48" i="22" s="1"/>
  <c r="AL14" i="22"/>
  <c r="AL48" i="22" s="1"/>
  <c r="AK14" i="22"/>
  <c r="AK48" i="22" s="1"/>
  <c r="AJ14" i="22"/>
  <c r="AJ48" i="22" s="1"/>
  <c r="AI14" i="22"/>
  <c r="AI48" i="22" s="1"/>
  <c r="AH14" i="22"/>
  <c r="AH48" i="22" s="1"/>
  <c r="AG14" i="22"/>
  <c r="AG48" i="22" s="1"/>
  <c r="AF14" i="22"/>
  <c r="AF48" i="22" s="1"/>
  <c r="AE14" i="22"/>
  <c r="AE48" i="22" s="1"/>
  <c r="AD14" i="22"/>
  <c r="AD48" i="22" s="1"/>
  <c r="AC14" i="22"/>
  <c r="AC48" i="22" s="1"/>
  <c r="AB14" i="22"/>
  <c r="AB48" i="22" s="1"/>
  <c r="AA14" i="22"/>
  <c r="AA48" i="22" s="1"/>
  <c r="Z14" i="22"/>
  <c r="Z48" i="22" s="1"/>
  <c r="Y14" i="22"/>
  <c r="Y48" i="22" s="1"/>
  <c r="X14" i="22"/>
  <c r="X48" i="22" s="1"/>
  <c r="W14" i="22"/>
  <c r="W48" i="22" s="1"/>
  <c r="V14" i="22"/>
  <c r="V48" i="22" s="1"/>
  <c r="U14" i="22"/>
  <c r="U48" i="22" s="1"/>
  <c r="T14" i="22"/>
  <c r="T48" i="22" s="1"/>
  <c r="S14" i="22"/>
  <c r="S48" i="22" s="1"/>
  <c r="R14" i="22"/>
  <c r="R48" i="22" s="1"/>
  <c r="Q14" i="22"/>
  <c r="Q48" i="22" s="1"/>
  <c r="P14" i="22"/>
  <c r="P48" i="22" s="1"/>
  <c r="O14" i="22"/>
  <c r="O48" i="22" s="1"/>
  <c r="N14" i="22"/>
  <c r="N48" i="22" s="1"/>
  <c r="M14" i="22"/>
  <c r="M48" i="22" s="1"/>
  <c r="L14" i="22"/>
  <c r="L48" i="22" s="1"/>
  <c r="K14" i="22"/>
  <c r="K48" i="22" s="1"/>
  <c r="J14" i="22"/>
  <c r="J48" i="22" s="1"/>
  <c r="I14" i="22"/>
  <c r="I48" i="22" s="1"/>
  <c r="H14" i="22"/>
  <c r="H48" i="22" s="1"/>
  <c r="G14" i="22"/>
  <c r="G48" i="22" s="1"/>
  <c r="F14" i="22"/>
  <c r="F48" i="22" s="1"/>
  <c r="E14" i="22"/>
  <c r="E48" i="22" s="1"/>
  <c r="D14" i="22"/>
  <c r="D48" i="22" s="1"/>
  <c r="C14" i="22"/>
  <c r="C48" i="22" s="1"/>
  <c r="B14" i="22"/>
  <c r="B48" i="22" s="1"/>
  <c r="LM13" i="22"/>
  <c r="LM47" i="22" s="1"/>
  <c r="LL13" i="22"/>
  <c r="LL47" i="22" s="1"/>
  <c r="LK13" i="22"/>
  <c r="LK47" i="22" s="1"/>
  <c r="LJ13" i="22"/>
  <c r="LJ47" i="22" s="1"/>
  <c r="LI13" i="22"/>
  <c r="LI47" i="22" s="1"/>
  <c r="LH13" i="22"/>
  <c r="LH47" i="22" s="1"/>
  <c r="LG13" i="22"/>
  <c r="LG47" i="22" s="1"/>
  <c r="LF13" i="22"/>
  <c r="LF47" i="22" s="1"/>
  <c r="LE13" i="22"/>
  <c r="LE47" i="22" s="1"/>
  <c r="LD13" i="22"/>
  <c r="LD47" i="22" s="1"/>
  <c r="LC13" i="22"/>
  <c r="LC47" i="22" s="1"/>
  <c r="LB13" i="22"/>
  <c r="LB47" i="22" s="1"/>
  <c r="LA13" i="22"/>
  <c r="LA47" i="22" s="1"/>
  <c r="KZ13" i="22"/>
  <c r="KZ47" i="22" s="1"/>
  <c r="KY13" i="22"/>
  <c r="KY47" i="22" s="1"/>
  <c r="KX13" i="22"/>
  <c r="KX47" i="22" s="1"/>
  <c r="KW13" i="22"/>
  <c r="KW47" i="22" s="1"/>
  <c r="KV13" i="22"/>
  <c r="KV47" i="22" s="1"/>
  <c r="KU13" i="22"/>
  <c r="KU47" i="22" s="1"/>
  <c r="KT13" i="22"/>
  <c r="KT47" i="22" s="1"/>
  <c r="KS13" i="22"/>
  <c r="KS47" i="22" s="1"/>
  <c r="KR13" i="22"/>
  <c r="KR47" i="22" s="1"/>
  <c r="KQ13" i="22"/>
  <c r="KQ47" i="22" s="1"/>
  <c r="KP13" i="22"/>
  <c r="KP47" i="22" s="1"/>
  <c r="KO13" i="22"/>
  <c r="KO47" i="22" s="1"/>
  <c r="KN13" i="22"/>
  <c r="KN47" i="22" s="1"/>
  <c r="KM13" i="22"/>
  <c r="KM47" i="22" s="1"/>
  <c r="KL13" i="22"/>
  <c r="KL47" i="22" s="1"/>
  <c r="KK13" i="22"/>
  <c r="KK47" i="22" s="1"/>
  <c r="KJ13" i="22"/>
  <c r="KJ47" i="22" s="1"/>
  <c r="KI13" i="22"/>
  <c r="KI47" i="22" s="1"/>
  <c r="KH13" i="22"/>
  <c r="KH47" i="22" s="1"/>
  <c r="KG13" i="22"/>
  <c r="KG47" i="22" s="1"/>
  <c r="KF13" i="22"/>
  <c r="KF47" i="22" s="1"/>
  <c r="KE13" i="22"/>
  <c r="KE47" i="22" s="1"/>
  <c r="KD13" i="22"/>
  <c r="KD47" i="22" s="1"/>
  <c r="KC13" i="22"/>
  <c r="KC47" i="22" s="1"/>
  <c r="KB13" i="22"/>
  <c r="KB47" i="22" s="1"/>
  <c r="KA13" i="22"/>
  <c r="KA47" i="22" s="1"/>
  <c r="JZ13" i="22"/>
  <c r="JZ47" i="22" s="1"/>
  <c r="JY13" i="22"/>
  <c r="JY47" i="22" s="1"/>
  <c r="JX13" i="22"/>
  <c r="JX47" i="22" s="1"/>
  <c r="JW13" i="22"/>
  <c r="JW47" i="22" s="1"/>
  <c r="JV13" i="22"/>
  <c r="JV47" i="22" s="1"/>
  <c r="JU13" i="22"/>
  <c r="JU47" i="22" s="1"/>
  <c r="JT13" i="22"/>
  <c r="JT47" i="22" s="1"/>
  <c r="JS13" i="22"/>
  <c r="JS47" i="22" s="1"/>
  <c r="JR13" i="22"/>
  <c r="JR47" i="22" s="1"/>
  <c r="JQ13" i="22"/>
  <c r="JQ47" i="22" s="1"/>
  <c r="JP13" i="22"/>
  <c r="JP47" i="22" s="1"/>
  <c r="JO13" i="22"/>
  <c r="JO47" i="22" s="1"/>
  <c r="JN13" i="22"/>
  <c r="JN47" i="22" s="1"/>
  <c r="JM13" i="22"/>
  <c r="JM47" i="22" s="1"/>
  <c r="JL13" i="22"/>
  <c r="JL47" i="22" s="1"/>
  <c r="JK13" i="22"/>
  <c r="JK47" i="22" s="1"/>
  <c r="JJ13" i="22"/>
  <c r="JJ47" i="22" s="1"/>
  <c r="JI13" i="22"/>
  <c r="JI47" i="22" s="1"/>
  <c r="JH13" i="22"/>
  <c r="JH47" i="22" s="1"/>
  <c r="JG13" i="22"/>
  <c r="JG47" i="22" s="1"/>
  <c r="JF13" i="22"/>
  <c r="JF47" i="22" s="1"/>
  <c r="JE13" i="22"/>
  <c r="JE47" i="22" s="1"/>
  <c r="JD13" i="22"/>
  <c r="JD47" i="22" s="1"/>
  <c r="JC13" i="22"/>
  <c r="JC47" i="22" s="1"/>
  <c r="JB13" i="22"/>
  <c r="JB47" i="22" s="1"/>
  <c r="JA13" i="22"/>
  <c r="JA47" i="22" s="1"/>
  <c r="IZ13" i="22"/>
  <c r="IZ47" i="22" s="1"/>
  <c r="IY13" i="22"/>
  <c r="IY47" i="22" s="1"/>
  <c r="IX13" i="22"/>
  <c r="IX47" i="22" s="1"/>
  <c r="IW13" i="22"/>
  <c r="IW47" i="22" s="1"/>
  <c r="IV13" i="22"/>
  <c r="IV47" i="22" s="1"/>
  <c r="IU13" i="22"/>
  <c r="IU47" i="22" s="1"/>
  <c r="IT13" i="22"/>
  <c r="IT47" i="22" s="1"/>
  <c r="IS13" i="22"/>
  <c r="IS47" i="22" s="1"/>
  <c r="IR13" i="22"/>
  <c r="IR47" i="22" s="1"/>
  <c r="IQ13" i="22"/>
  <c r="IQ47" i="22" s="1"/>
  <c r="IP13" i="22"/>
  <c r="IP47" i="22" s="1"/>
  <c r="IO13" i="22"/>
  <c r="IO47" i="22" s="1"/>
  <c r="IN13" i="22"/>
  <c r="IN47" i="22" s="1"/>
  <c r="IM13" i="22"/>
  <c r="IM47" i="22" s="1"/>
  <c r="IL13" i="22"/>
  <c r="IL47" i="22" s="1"/>
  <c r="IK13" i="22"/>
  <c r="IK47" i="22" s="1"/>
  <c r="IJ13" i="22"/>
  <c r="IJ47" i="22" s="1"/>
  <c r="II13" i="22"/>
  <c r="II47" i="22" s="1"/>
  <c r="IH13" i="22"/>
  <c r="IH47" i="22" s="1"/>
  <c r="IG13" i="22"/>
  <c r="IG47" i="22" s="1"/>
  <c r="IF13" i="22"/>
  <c r="IF47" i="22" s="1"/>
  <c r="IE13" i="22"/>
  <c r="IE47" i="22" s="1"/>
  <c r="ID13" i="22"/>
  <c r="ID47" i="22" s="1"/>
  <c r="IC13" i="22"/>
  <c r="IC47" i="22" s="1"/>
  <c r="IB13" i="22"/>
  <c r="IB47" i="22" s="1"/>
  <c r="IA13" i="22"/>
  <c r="IA47" i="22" s="1"/>
  <c r="HZ13" i="22"/>
  <c r="HZ47" i="22" s="1"/>
  <c r="HY13" i="22"/>
  <c r="HY47" i="22" s="1"/>
  <c r="HX13" i="22"/>
  <c r="HX47" i="22" s="1"/>
  <c r="HW13" i="22"/>
  <c r="HW47" i="22" s="1"/>
  <c r="HV13" i="22"/>
  <c r="HV47" i="22" s="1"/>
  <c r="HU13" i="22"/>
  <c r="HU47" i="22" s="1"/>
  <c r="HT13" i="22"/>
  <c r="HT47" i="22" s="1"/>
  <c r="HS13" i="22"/>
  <c r="HS47" i="22" s="1"/>
  <c r="HR13" i="22"/>
  <c r="HR47" i="22" s="1"/>
  <c r="HQ13" i="22"/>
  <c r="HQ47" i="22" s="1"/>
  <c r="HP13" i="22"/>
  <c r="HP47" i="22" s="1"/>
  <c r="HO13" i="22"/>
  <c r="HO47" i="22" s="1"/>
  <c r="HN13" i="22"/>
  <c r="HN47" i="22" s="1"/>
  <c r="HM13" i="22"/>
  <c r="HM47" i="22" s="1"/>
  <c r="HL13" i="22"/>
  <c r="HL47" i="22" s="1"/>
  <c r="HK13" i="22"/>
  <c r="HK47" i="22" s="1"/>
  <c r="HJ13" i="22"/>
  <c r="HJ47" i="22" s="1"/>
  <c r="HI13" i="22"/>
  <c r="HI47" i="22" s="1"/>
  <c r="HH13" i="22"/>
  <c r="HH47" i="22" s="1"/>
  <c r="HG13" i="22"/>
  <c r="HG47" i="22" s="1"/>
  <c r="HF13" i="22"/>
  <c r="HF47" i="22" s="1"/>
  <c r="HE13" i="22"/>
  <c r="HE47" i="22" s="1"/>
  <c r="HD13" i="22"/>
  <c r="HD47" i="22" s="1"/>
  <c r="HC13" i="22"/>
  <c r="HC47" i="22" s="1"/>
  <c r="HB13" i="22"/>
  <c r="HB47" i="22" s="1"/>
  <c r="HA13" i="22"/>
  <c r="HA47" i="22" s="1"/>
  <c r="GZ13" i="22"/>
  <c r="GZ47" i="22" s="1"/>
  <c r="GY13" i="22"/>
  <c r="GY47" i="22" s="1"/>
  <c r="GX13" i="22"/>
  <c r="GX47" i="22" s="1"/>
  <c r="GW13" i="22"/>
  <c r="GW47" i="22" s="1"/>
  <c r="GV13" i="22"/>
  <c r="GV47" i="22" s="1"/>
  <c r="GU13" i="22"/>
  <c r="GU47" i="22" s="1"/>
  <c r="GT13" i="22"/>
  <c r="GT47" i="22" s="1"/>
  <c r="GS13" i="22"/>
  <c r="GS47" i="22" s="1"/>
  <c r="GR13" i="22"/>
  <c r="GR47" i="22" s="1"/>
  <c r="GQ13" i="22"/>
  <c r="GQ47" i="22" s="1"/>
  <c r="GP13" i="22"/>
  <c r="GP47" i="22" s="1"/>
  <c r="GO13" i="22"/>
  <c r="GO47" i="22" s="1"/>
  <c r="GN13" i="22"/>
  <c r="GN47" i="22" s="1"/>
  <c r="GM13" i="22"/>
  <c r="GM47" i="22" s="1"/>
  <c r="GL13" i="22"/>
  <c r="GL47" i="22" s="1"/>
  <c r="GK13" i="22"/>
  <c r="GK47" i="22" s="1"/>
  <c r="GJ13" i="22"/>
  <c r="GJ47" i="22" s="1"/>
  <c r="GI13" i="22"/>
  <c r="GI47" i="22" s="1"/>
  <c r="GH13" i="22"/>
  <c r="GH47" i="22" s="1"/>
  <c r="GG13" i="22"/>
  <c r="GG47" i="22" s="1"/>
  <c r="GF13" i="22"/>
  <c r="GF47" i="22" s="1"/>
  <c r="GE13" i="22"/>
  <c r="GE47" i="22" s="1"/>
  <c r="GD13" i="22"/>
  <c r="GD47" i="22" s="1"/>
  <c r="GC13" i="22"/>
  <c r="GC47" i="22" s="1"/>
  <c r="GB13" i="22"/>
  <c r="GB47" i="22" s="1"/>
  <c r="GA13" i="22"/>
  <c r="GA47" i="22" s="1"/>
  <c r="FZ13" i="22"/>
  <c r="FZ47" i="22" s="1"/>
  <c r="FY13" i="22"/>
  <c r="FY47" i="22" s="1"/>
  <c r="FX13" i="22"/>
  <c r="FX47" i="22" s="1"/>
  <c r="FW13" i="22"/>
  <c r="FW47" i="22" s="1"/>
  <c r="FV13" i="22"/>
  <c r="FV47" i="22" s="1"/>
  <c r="FU13" i="22"/>
  <c r="FU47" i="22" s="1"/>
  <c r="FT13" i="22"/>
  <c r="FT47" i="22" s="1"/>
  <c r="FS13" i="22"/>
  <c r="FS47" i="22" s="1"/>
  <c r="FR13" i="22"/>
  <c r="FR47" i="22" s="1"/>
  <c r="FQ13" i="22"/>
  <c r="FQ47" i="22" s="1"/>
  <c r="FP13" i="22"/>
  <c r="FP47" i="22" s="1"/>
  <c r="FO13" i="22"/>
  <c r="FO47" i="22" s="1"/>
  <c r="FN13" i="22"/>
  <c r="FN47" i="22" s="1"/>
  <c r="FM13" i="22"/>
  <c r="FM47" i="22" s="1"/>
  <c r="FL13" i="22"/>
  <c r="FL47" i="22" s="1"/>
  <c r="FK13" i="22"/>
  <c r="FK47" i="22" s="1"/>
  <c r="FJ13" i="22"/>
  <c r="FJ47" i="22" s="1"/>
  <c r="FI13" i="22"/>
  <c r="FI47" i="22" s="1"/>
  <c r="FH13" i="22"/>
  <c r="FH47" i="22" s="1"/>
  <c r="FG13" i="22"/>
  <c r="FG47" i="22" s="1"/>
  <c r="FF13" i="22"/>
  <c r="FF47" i="22" s="1"/>
  <c r="FE13" i="22"/>
  <c r="FE47" i="22" s="1"/>
  <c r="FD13" i="22"/>
  <c r="FD47" i="22" s="1"/>
  <c r="FC13" i="22"/>
  <c r="FC47" i="22" s="1"/>
  <c r="FB13" i="22"/>
  <c r="FB47" i="22" s="1"/>
  <c r="FA13" i="22"/>
  <c r="FA47" i="22" s="1"/>
  <c r="EZ13" i="22"/>
  <c r="EZ47" i="22" s="1"/>
  <c r="EY13" i="22"/>
  <c r="EY47" i="22" s="1"/>
  <c r="EX13" i="22"/>
  <c r="EX47" i="22" s="1"/>
  <c r="EW13" i="22"/>
  <c r="EW47" i="22" s="1"/>
  <c r="EV13" i="22"/>
  <c r="EV47" i="22" s="1"/>
  <c r="EU13" i="22"/>
  <c r="EU47" i="22" s="1"/>
  <c r="ET13" i="22"/>
  <c r="ET47" i="22" s="1"/>
  <c r="ES13" i="22"/>
  <c r="ES47" i="22" s="1"/>
  <c r="ER13" i="22"/>
  <c r="ER47" i="22" s="1"/>
  <c r="EQ13" i="22"/>
  <c r="EQ47" i="22" s="1"/>
  <c r="EP13" i="22"/>
  <c r="EP47" i="22" s="1"/>
  <c r="EO13" i="22"/>
  <c r="EO47" i="22" s="1"/>
  <c r="EN13" i="22"/>
  <c r="EN47" i="22" s="1"/>
  <c r="EM13" i="22"/>
  <c r="EM47" i="22" s="1"/>
  <c r="EL13" i="22"/>
  <c r="EL47" i="22" s="1"/>
  <c r="EK13" i="22"/>
  <c r="EK47" i="22" s="1"/>
  <c r="EJ13" i="22"/>
  <c r="EJ47" i="22" s="1"/>
  <c r="EI13" i="22"/>
  <c r="EI47" i="22" s="1"/>
  <c r="EH13" i="22"/>
  <c r="EH47" i="22" s="1"/>
  <c r="EG13" i="22"/>
  <c r="EG47" i="22" s="1"/>
  <c r="EF13" i="22"/>
  <c r="EF47" i="22" s="1"/>
  <c r="EE13" i="22"/>
  <c r="EE47" i="22" s="1"/>
  <c r="ED13" i="22"/>
  <c r="ED47" i="22" s="1"/>
  <c r="EC13" i="22"/>
  <c r="EC47" i="22" s="1"/>
  <c r="EB13" i="22"/>
  <c r="EB47" i="22" s="1"/>
  <c r="EA13" i="22"/>
  <c r="EA47" i="22" s="1"/>
  <c r="DZ13" i="22"/>
  <c r="DZ47" i="22" s="1"/>
  <c r="DY13" i="22"/>
  <c r="DY47" i="22" s="1"/>
  <c r="DX13" i="22"/>
  <c r="DX47" i="22" s="1"/>
  <c r="DW13" i="22"/>
  <c r="DW47" i="22" s="1"/>
  <c r="DV13" i="22"/>
  <c r="DV47" i="22" s="1"/>
  <c r="DU13" i="22"/>
  <c r="DU47" i="22" s="1"/>
  <c r="DT13" i="22"/>
  <c r="DT47" i="22" s="1"/>
  <c r="DS13" i="22"/>
  <c r="DS47" i="22" s="1"/>
  <c r="DR13" i="22"/>
  <c r="DR47" i="22" s="1"/>
  <c r="DQ13" i="22"/>
  <c r="DQ47" i="22" s="1"/>
  <c r="DP13" i="22"/>
  <c r="DP47" i="22" s="1"/>
  <c r="DO13" i="22"/>
  <c r="DO47" i="22" s="1"/>
  <c r="DN13" i="22"/>
  <c r="DN47" i="22" s="1"/>
  <c r="DM13" i="22"/>
  <c r="DM47" i="22" s="1"/>
  <c r="DL13" i="22"/>
  <c r="DL47" i="22" s="1"/>
  <c r="DK13" i="22"/>
  <c r="DK47" i="22" s="1"/>
  <c r="DJ13" i="22"/>
  <c r="DJ47" i="22" s="1"/>
  <c r="DI13" i="22"/>
  <c r="DI47" i="22" s="1"/>
  <c r="DH13" i="22"/>
  <c r="DH47" i="22" s="1"/>
  <c r="DG13" i="22"/>
  <c r="DG47" i="22" s="1"/>
  <c r="DF13" i="22"/>
  <c r="DF47" i="22" s="1"/>
  <c r="DE13" i="22"/>
  <c r="DE47" i="22" s="1"/>
  <c r="DD13" i="22"/>
  <c r="DD47" i="22" s="1"/>
  <c r="DC13" i="22"/>
  <c r="DC47" i="22" s="1"/>
  <c r="DB13" i="22"/>
  <c r="DB47" i="22" s="1"/>
  <c r="DA13" i="22"/>
  <c r="DA47" i="22" s="1"/>
  <c r="CZ13" i="22"/>
  <c r="CZ47" i="22" s="1"/>
  <c r="CY13" i="22"/>
  <c r="CY47" i="22" s="1"/>
  <c r="CX13" i="22"/>
  <c r="CX47" i="22" s="1"/>
  <c r="CW13" i="22"/>
  <c r="CW47" i="22" s="1"/>
  <c r="CV13" i="22"/>
  <c r="CV47" i="22" s="1"/>
  <c r="CU13" i="22"/>
  <c r="CU47" i="22" s="1"/>
  <c r="CT13" i="22"/>
  <c r="CT47" i="22" s="1"/>
  <c r="CS13" i="22"/>
  <c r="CS47" i="22" s="1"/>
  <c r="CR13" i="22"/>
  <c r="CR47" i="22" s="1"/>
  <c r="CQ13" i="22"/>
  <c r="CQ47" i="22" s="1"/>
  <c r="CP13" i="22"/>
  <c r="CP47" i="22" s="1"/>
  <c r="CO13" i="22"/>
  <c r="CO47" i="22" s="1"/>
  <c r="CN13" i="22"/>
  <c r="CN47" i="22" s="1"/>
  <c r="CM13" i="22"/>
  <c r="CM47" i="22" s="1"/>
  <c r="CL13" i="22"/>
  <c r="CL47" i="22" s="1"/>
  <c r="CK13" i="22"/>
  <c r="CK47" i="22" s="1"/>
  <c r="CJ13" i="22"/>
  <c r="CJ47" i="22" s="1"/>
  <c r="CI13" i="22"/>
  <c r="CI47" i="22" s="1"/>
  <c r="CH13" i="22"/>
  <c r="CH47" i="22" s="1"/>
  <c r="CG13" i="22"/>
  <c r="CG47" i="22" s="1"/>
  <c r="CF13" i="22"/>
  <c r="CF47" i="22" s="1"/>
  <c r="CE13" i="22"/>
  <c r="CE47" i="22" s="1"/>
  <c r="CD13" i="22"/>
  <c r="CD47" i="22" s="1"/>
  <c r="CC13" i="22"/>
  <c r="CC47" i="22" s="1"/>
  <c r="CB13" i="22"/>
  <c r="CB47" i="22" s="1"/>
  <c r="CA13" i="22"/>
  <c r="CA47" i="22" s="1"/>
  <c r="BZ13" i="22"/>
  <c r="BZ47" i="22" s="1"/>
  <c r="BY13" i="22"/>
  <c r="BY47" i="22" s="1"/>
  <c r="BX13" i="22"/>
  <c r="BX47" i="22" s="1"/>
  <c r="BW13" i="22"/>
  <c r="BW47" i="22" s="1"/>
  <c r="BV13" i="22"/>
  <c r="BV47" i="22" s="1"/>
  <c r="BU13" i="22"/>
  <c r="BU47" i="22" s="1"/>
  <c r="BT13" i="22"/>
  <c r="BT47" i="22" s="1"/>
  <c r="BS13" i="22"/>
  <c r="BS47" i="22" s="1"/>
  <c r="BR13" i="22"/>
  <c r="BR47" i="22" s="1"/>
  <c r="BQ13" i="22"/>
  <c r="BQ47" i="22" s="1"/>
  <c r="BP13" i="22"/>
  <c r="BP47" i="22" s="1"/>
  <c r="BO13" i="22"/>
  <c r="BO47" i="22" s="1"/>
  <c r="BN13" i="22"/>
  <c r="BN47" i="22" s="1"/>
  <c r="BM13" i="22"/>
  <c r="BM47" i="22" s="1"/>
  <c r="BL13" i="22"/>
  <c r="BL47" i="22" s="1"/>
  <c r="BK13" i="22"/>
  <c r="BK47" i="22" s="1"/>
  <c r="BJ13" i="22"/>
  <c r="BJ47" i="22" s="1"/>
  <c r="BI13" i="22"/>
  <c r="BI47" i="22" s="1"/>
  <c r="BH13" i="22"/>
  <c r="BH47" i="22" s="1"/>
  <c r="BG13" i="22"/>
  <c r="BG47" i="22" s="1"/>
  <c r="BF13" i="22"/>
  <c r="BF47" i="22" s="1"/>
  <c r="BE13" i="22"/>
  <c r="BE47" i="22" s="1"/>
  <c r="BD13" i="22"/>
  <c r="BD47" i="22" s="1"/>
  <c r="BC13" i="22"/>
  <c r="BC47" i="22" s="1"/>
  <c r="BB13" i="22"/>
  <c r="BB47" i="22" s="1"/>
  <c r="BA13" i="22"/>
  <c r="BA47" i="22" s="1"/>
  <c r="AZ13" i="22"/>
  <c r="AZ47" i="22" s="1"/>
  <c r="AY13" i="22"/>
  <c r="AY47" i="22" s="1"/>
  <c r="AX13" i="22"/>
  <c r="AX47" i="22" s="1"/>
  <c r="AW13" i="22"/>
  <c r="AW47" i="22" s="1"/>
  <c r="AV13" i="22"/>
  <c r="AV47" i="22" s="1"/>
  <c r="AU13" i="22"/>
  <c r="AU47" i="22" s="1"/>
  <c r="AT13" i="22"/>
  <c r="AT47" i="22" s="1"/>
  <c r="AS13" i="22"/>
  <c r="AS47" i="22" s="1"/>
  <c r="AR13" i="22"/>
  <c r="AR47" i="22" s="1"/>
  <c r="AQ13" i="22"/>
  <c r="AQ47" i="22" s="1"/>
  <c r="AP13" i="22"/>
  <c r="AP47" i="22" s="1"/>
  <c r="AO13" i="22"/>
  <c r="AO47" i="22" s="1"/>
  <c r="AN13" i="22"/>
  <c r="AN47" i="22" s="1"/>
  <c r="AM13" i="22"/>
  <c r="AM47" i="22" s="1"/>
  <c r="AL13" i="22"/>
  <c r="AL47" i="22" s="1"/>
  <c r="AK13" i="22"/>
  <c r="AK47" i="22" s="1"/>
  <c r="AJ13" i="22"/>
  <c r="AJ47" i="22" s="1"/>
  <c r="AI13" i="22"/>
  <c r="AI47" i="22" s="1"/>
  <c r="AH13" i="22"/>
  <c r="AH47" i="22" s="1"/>
  <c r="AG13" i="22"/>
  <c r="AG47" i="22" s="1"/>
  <c r="AF13" i="22"/>
  <c r="AF47" i="22" s="1"/>
  <c r="AE13" i="22"/>
  <c r="AE47" i="22" s="1"/>
  <c r="AD13" i="22"/>
  <c r="AD47" i="22" s="1"/>
  <c r="AC13" i="22"/>
  <c r="AC47" i="22" s="1"/>
  <c r="AB13" i="22"/>
  <c r="AB47" i="22" s="1"/>
  <c r="AA13" i="22"/>
  <c r="AA47" i="22" s="1"/>
  <c r="Z13" i="22"/>
  <c r="Z47" i="22" s="1"/>
  <c r="Y13" i="22"/>
  <c r="Y47" i="22" s="1"/>
  <c r="X13" i="22"/>
  <c r="X47" i="22" s="1"/>
  <c r="W13" i="22"/>
  <c r="W47" i="22" s="1"/>
  <c r="V13" i="22"/>
  <c r="V47" i="22" s="1"/>
  <c r="U13" i="22"/>
  <c r="U47" i="22" s="1"/>
  <c r="T13" i="22"/>
  <c r="T47" i="22" s="1"/>
  <c r="S13" i="22"/>
  <c r="S47" i="22" s="1"/>
  <c r="R13" i="22"/>
  <c r="R47" i="22" s="1"/>
  <c r="Q13" i="22"/>
  <c r="Q47" i="22" s="1"/>
  <c r="P13" i="22"/>
  <c r="P47" i="22" s="1"/>
  <c r="O13" i="22"/>
  <c r="O47" i="22" s="1"/>
  <c r="N13" i="22"/>
  <c r="N47" i="22" s="1"/>
  <c r="M13" i="22"/>
  <c r="M47" i="22" s="1"/>
  <c r="L13" i="22"/>
  <c r="L47" i="22" s="1"/>
  <c r="K13" i="22"/>
  <c r="K47" i="22" s="1"/>
  <c r="J13" i="22"/>
  <c r="J47" i="22" s="1"/>
  <c r="I13" i="22"/>
  <c r="I47" i="22" s="1"/>
  <c r="H13" i="22"/>
  <c r="H47" i="22" s="1"/>
  <c r="G13" i="22"/>
  <c r="G47" i="22" s="1"/>
  <c r="F13" i="22"/>
  <c r="F47" i="22" s="1"/>
  <c r="E13" i="22"/>
  <c r="E47" i="22" s="1"/>
  <c r="D13" i="22"/>
  <c r="D47" i="22" s="1"/>
  <c r="C13" i="22"/>
  <c r="C47" i="22" s="1"/>
  <c r="B13" i="22"/>
  <c r="B47" i="22" s="1"/>
  <c r="LM12" i="22"/>
  <c r="LM46" i="22" s="1"/>
  <c r="LL12" i="22"/>
  <c r="LL46" i="22" s="1"/>
  <c r="LK12" i="22"/>
  <c r="LK46" i="22" s="1"/>
  <c r="LJ12" i="22"/>
  <c r="LJ46" i="22" s="1"/>
  <c r="LI12" i="22"/>
  <c r="LI46" i="22" s="1"/>
  <c r="LH12" i="22"/>
  <c r="LH46" i="22" s="1"/>
  <c r="LG12" i="22"/>
  <c r="LG46" i="22" s="1"/>
  <c r="LF12" i="22"/>
  <c r="LF46" i="22" s="1"/>
  <c r="LE12" i="22"/>
  <c r="LE46" i="22" s="1"/>
  <c r="LD12" i="22"/>
  <c r="LD46" i="22" s="1"/>
  <c r="LC12" i="22"/>
  <c r="LC46" i="22" s="1"/>
  <c r="LB12" i="22"/>
  <c r="LB46" i="22" s="1"/>
  <c r="LA12" i="22"/>
  <c r="LA46" i="22" s="1"/>
  <c r="KZ12" i="22"/>
  <c r="KZ46" i="22" s="1"/>
  <c r="KY12" i="22"/>
  <c r="KY46" i="22" s="1"/>
  <c r="KX12" i="22"/>
  <c r="KX46" i="22" s="1"/>
  <c r="KW12" i="22"/>
  <c r="KW46" i="22" s="1"/>
  <c r="KV12" i="22"/>
  <c r="KV46" i="22" s="1"/>
  <c r="KU12" i="22"/>
  <c r="KU46" i="22" s="1"/>
  <c r="KT12" i="22"/>
  <c r="KT46" i="22" s="1"/>
  <c r="KS12" i="22"/>
  <c r="KS46" i="22" s="1"/>
  <c r="KR12" i="22"/>
  <c r="KR46" i="22" s="1"/>
  <c r="KQ12" i="22"/>
  <c r="KQ46" i="22" s="1"/>
  <c r="KP12" i="22"/>
  <c r="KP46" i="22" s="1"/>
  <c r="KO12" i="22"/>
  <c r="KO46" i="22" s="1"/>
  <c r="KN12" i="22"/>
  <c r="KN46" i="22" s="1"/>
  <c r="KM12" i="22"/>
  <c r="KM46" i="22" s="1"/>
  <c r="KL12" i="22"/>
  <c r="KL46" i="22" s="1"/>
  <c r="KK12" i="22"/>
  <c r="KK46" i="22" s="1"/>
  <c r="KJ12" i="22"/>
  <c r="KJ46" i="22" s="1"/>
  <c r="KI12" i="22"/>
  <c r="KI46" i="22" s="1"/>
  <c r="KH12" i="22"/>
  <c r="KH46" i="22" s="1"/>
  <c r="KG12" i="22"/>
  <c r="KG46" i="22" s="1"/>
  <c r="KF12" i="22"/>
  <c r="KF46" i="22" s="1"/>
  <c r="KE12" i="22"/>
  <c r="KE46" i="22" s="1"/>
  <c r="KD12" i="22"/>
  <c r="KD46" i="22" s="1"/>
  <c r="KC12" i="22"/>
  <c r="KC46" i="22" s="1"/>
  <c r="KB12" i="22"/>
  <c r="KB46" i="22" s="1"/>
  <c r="KA12" i="22"/>
  <c r="KA46" i="22" s="1"/>
  <c r="JZ12" i="22"/>
  <c r="JZ46" i="22" s="1"/>
  <c r="JY12" i="22"/>
  <c r="JY46" i="22" s="1"/>
  <c r="JX12" i="22"/>
  <c r="JX46" i="22" s="1"/>
  <c r="JW12" i="22"/>
  <c r="JW46" i="22" s="1"/>
  <c r="JV12" i="22"/>
  <c r="JV46" i="22" s="1"/>
  <c r="JU12" i="22"/>
  <c r="JU46" i="22" s="1"/>
  <c r="JT12" i="22"/>
  <c r="JT46" i="22" s="1"/>
  <c r="JS12" i="22"/>
  <c r="JS46" i="22" s="1"/>
  <c r="JR12" i="22"/>
  <c r="JR46" i="22" s="1"/>
  <c r="JQ12" i="22"/>
  <c r="JQ46" i="22" s="1"/>
  <c r="JP12" i="22"/>
  <c r="JP46" i="22" s="1"/>
  <c r="JO12" i="22"/>
  <c r="JO46" i="22" s="1"/>
  <c r="JN12" i="22"/>
  <c r="JN46" i="22" s="1"/>
  <c r="JM12" i="22"/>
  <c r="JM46" i="22" s="1"/>
  <c r="JL12" i="22"/>
  <c r="JL46" i="22" s="1"/>
  <c r="JK12" i="22"/>
  <c r="JK46" i="22" s="1"/>
  <c r="JJ12" i="22"/>
  <c r="JJ46" i="22" s="1"/>
  <c r="JI12" i="22"/>
  <c r="JI46" i="22" s="1"/>
  <c r="JH12" i="22"/>
  <c r="JH46" i="22" s="1"/>
  <c r="JG12" i="22"/>
  <c r="JG46" i="22" s="1"/>
  <c r="JF12" i="22"/>
  <c r="JF46" i="22" s="1"/>
  <c r="JE12" i="22"/>
  <c r="JE46" i="22" s="1"/>
  <c r="JD12" i="22"/>
  <c r="JD46" i="22" s="1"/>
  <c r="JC12" i="22"/>
  <c r="JC46" i="22" s="1"/>
  <c r="JB12" i="22"/>
  <c r="JB46" i="22" s="1"/>
  <c r="JA12" i="22"/>
  <c r="JA46" i="22" s="1"/>
  <c r="IZ12" i="22"/>
  <c r="IZ46" i="22" s="1"/>
  <c r="IY12" i="22"/>
  <c r="IY46" i="22" s="1"/>
  <c r="IX12" i="22"/>
  <c r="IX46" i="22" s="1"/>
  <c r="IW12" i="22"/>
  <c r="IW46" i="22" s="1"/>
  <c r="IV12" i="22"/>
  <c r="IV46" i="22" s="1"/>
  <c r="IU12" i="22"/>
  <c r="IU46" i="22" s="1"/>
  <c r="IT12" i="22"/>
  <c r="IT46" i="22" s="1"/>
  <c r="IS12" i="22"/>
  <c r="IS46" i="22" s="1"/>
  <c r="IR12" i="22"/>
  <c r="IR46" i="22" s="1"/>
  <c r="IQ12" i="22"/>
  <c r="IQ46" i="22" s="1"/>
  <c r="IP12" i="22"/>
  <c r="IP46" i="22" s="1"/>
  <c r="IO12" i="22"/>
  <c r="IO46" i="22" s="1"/>
  <c r="IN12" i="22"/>
  <c r="IN46" i="22" s="1"/>
  <c r="IM12" i="22"/>
  <c r="IM46" i="22" s="1"/>
  <c r="IL12" i="22"/>
  <c r="IL46" i="22" s="1"/>
  <c r="IK12" i="22"/>
  <c r="IK46" i="22" s="1"/>
  <c r="IJ12" i="22"/>
  <c r="IJ46" i="22" s="1"/>
  <c r="II12" i="22"/>
  <c r="II46" i="22" s="1"/>
  <c r="IH12" i="22"/>
  <c r="IH46" i="22" s="1"/>
  <c r="IG12" i="22"/>
  <c r="IG46" i="22" s="1"/>
  <c r="IF12" i="22"/>
  <c r="IF46" i="22" s="1"/>
  <c r="IE12" i="22"/>
  <c r="IE46" i="22" s="1"/>
  <c r="ID12" i="22"/>
  <c r="ID46" i="22" s="1"/>
  <c r="IC12" i="22"/>
  <c r="IC46" i="22" s="1"/>
  <c r="IB12" i="22"/>
  <c r="IB46" i="22" s="1"/>
  <c r="IA12" i="22"/>
  <c r="IA46" i="22" s="1"/>
  <c r="HZ12" i="22"/>
  <c r="HZ46" i="22" s="1"/>
  <c r="HY12" i="22"/>
  <c r="HY46" i="22" s="1"/>
  <c r="HX12" i="22"/>
  <c r="HX46" i="22" s="1"/>
  <c r="HW12" i="22"/>
  <c r="HW46" i="22" s="1"/>
  <c r="HV12" i="22"/>
  <c r="HV46" i="22" s="1"/>
  <c r="HU12" i="22"/>
  <c r="HU46" i="22" s="1"/>
  <c r="HT12" i="22"/>
  <c r="HT46" i="22" s="1"/>
  <c r="HS12" i="22"/>
  <c r="HS46" i="22" s="1"/>
  <c r="HR12" i="22"/>
  <c r="HR46" i="22" s="1"/>
  <c r="HQ12" i="22"/>
  <c r="HQ46" i="22" s="1"/>
  <c r="HP12" i="22"/>
  <c r="HP46" i="22" s="1"/>
  <c r="HO12" i="22"/>
  <c r="HO46" i="22" s="1"/>
  <c r="HN12" i="22"/>
  <c r="HN46" i="22" s="1"/>
  <c r="HM12" i="22"/>
  <c r="HM46" i="22" s="1"/>
  <c r="HL12" i="22"/>
  <c r="HL46" i="22" s="1"/>
  <c r="HK12" i="22"/>
  <c r="HK46" i="22" s="1"/>
  <c r="HJ12" i="22"/>
  <c r="HJ46" i="22" s="1"/>
  <c r="HI12" i="22"/>
  <c r="HI46" i="22" s="1"/>
  <c r="HH12" i="22"/>
  <c r="HH46" i="22" s="1"/>
  <c r="HG12" i="22"/>
  <c r="HG46" i="22" s="1"/>
  <c r="HF12" i="22"/>
  <c r="HF46" i="22" s="1"/>
  <c r="HE12" i="22"/>
  <c r="HE46" i="22" s="1"/>
  <c r="HD12" i="22"/>
  <c r="HD46" i="22" s="1"/>
  <c r="HC12" i="22"/>
  <c r="HC46" i="22" s="1"/>
  <c r="HB12" i="22"/>
  <c r="HB46" i="22" s="1"/>
  <c r="HA12" i="22"/>
  <c r="HA46" i="22" s="1"/>
  <c r="GZ12" i="22"/>
  <c r="GZ46" i="22" s="1"/>
  <c r="GY12" i="22"/>
  <c r="GY46" i="22" s="1"/>
  <c r="GX12" i="22"/>
  <c r="GX46" i="22" s="1"/>
  <c r="GW12" i="22"/>
  <c r="GW46" i="22" s="1"/>
  <c r="GV12" i="22"/>
  <c r="GV46" i="22" s="1"/>
  <c r="GU12" i="22"/>
  <c r="GU46" i="22" s="1"/>
  <c r="GT12" i="22"/>
  <c r="GT46" i="22" s="1"/>
  <c r="GS12" i="22"/>
  <c r="GS46" i="22" s="1"/>
  <c r="GR12" i="22"/>
  <c r="GR46" i="22" s="1"/>
  <c r="GQ12" i="22"/>
  <c r="GQ46" i="22" s="1"/>
  <c r="GP12" i="22"/>
  <c r="GP46" i="22" s="1"/>
  <c r="GO12" i="22"/>
  <c r="GO46" i="22" s="1"/>
  <c r="GN12" i="22"/>
  <c r="GN46" i="22" s="1"/>
  <c r="GM12" i="22"/>
  <c r="GM46" i="22" s="1"/>
  <c r="GL12" i="22"/>
  <c r="GL46" i="22" s="1"/>
  <c r="GK12" i="22"/>
  <c r="GK46" i="22" s="1"/>
  <c r="GJ12" i="22"/>
  <c r="GJ46" i="22" s="1"/>
  <c r="GI12" i="22"/>
  <c r="GI46" i="22" s="1"/>
  <c r="GH12" i="22"/>
  <c r="GH46" i="22" s="1"/>
  <c r="GG12" i="22"/>
  <c r="GG46" i="22" s="1"/>
  <c r="GF12" i="22"/>
  <c r="GF46" i="22" s="1"/>
  <c r="GE12" i="22"/>
  <c r="GE46" i="22" s="1"/>
  <c r="GD12" i="22"/>
  <c r="GD46" i="22" s="1"/>
  <c r="GC12" i="22"/>
  <c r="GC46" i="22" s="1"/>
  <c r="GB12" i="22"/>
  <c r="GB46" i="22" s="1"/>
  <c r="GA12" i="22"/>
  <c r="GA46" i="22" s="1"/>
  <c r="FZ12" i="22"/>
  <c r="FZ46" i="22" s="1"/>
  <c r="FY12" i="22"/>
  <c r="FY46" i="22" s="1"/>
  <c r="FX12" i="22"/>
  <c r="FX46" i="22" s="1"/>
  <c r="FW12" i="22"/>
  <c r="FW46" i="22" s="1"/>
  <c r="FV12" i="22"/>
  <c r="FV46" i="22" s="1"/>
  <c r="FU12" i="22"/>
  <c r="FU46" i="22" s="1"/>
  <c r="FT12" i="22"/>
  <c r="FT46" i="22" s="1"/>
  <c r="FS12" i="22"/>
  <c r="FS46" i="22" s="1"/>
  <c r="FR12" i="22"/>
  <c r="FR46" i="22" s="1"/>
  <c r="FQ12" i="22"/>
  <c r="FQ46" i="22" s="1"/>
  <c r="FP12" i="22"/>
  <c r="FP46" i="22" s="1"/>
  <c r="FO12" i="22"/>
  <c r="FO46" i="22" s="1"/>
  <c r="FN12" i="22"/>
  <c r="FN46" i="22" s="1"/>
  <c r="FM12" i="22"/>
  <c r="FM46" i="22" s="1"/>
  <c r="FL12" i="22"/>
  <c r="FL46" i="22" s="1"/>
  <c r="FK12" i="22"/>
  <c r="FK46" i="22" s="1"/>
  <c r="FJ12" i="22"/>
  <c r="FJ46" i="22" s="1"/>
  <c r="FI12" i="22"/>
  <c r="FI46" i="22" s="1"/>
  <c r="FH12" i="22"/>
  <c r="FH46" i="22" s="1"/>
  <c r="FG12" i="22"/>
  <c r="FG46" i="22" s="1"/>
  <c r="FF12" i="22"/>
  <c r="FF46" i="22" s="1"/>
  <c r="FE12" i="22"/>
  <c r="FE46" i="22" s="1"/>
  <c r="FD12" i="22"/>
  <c r="FD46" i="22" s="1"/>
  <c r="FC12" i="22"/>
  <c r="FC46" i="22" s="1"/>
  <c r="FB12" i="22"/>
  <c r="FB46" i="22" s="1"/>
  <c r="FA12" i="22"/>
  <c r="FA46" i="22" s="1"/>
  <c r="EZ12" i="22"/>
  <c r="EZ46" i="22" s="1"/>
  <c r="EY12" i="22"/>
  <c r="EY46" i="22" s="1"/>
  <c r="EX12" i="22"/>
  <c r="EX46" i="22" s="1"/>
  <c r="EW12" i="22"/>
  <c r="EW46" i="22" s="1"/>
  <c r="EV12" i="22"/>
  <c r="EV46" i="22" s="1"/>
  <c r="EU12" i="22"/>
  <c r="EU46" i="22" s="1"/>
  <c r="ET12" i="22"/>
  <c r="ET46" i="22" s="1"/>
  <c r="ES12" i="22"/>
  <c r="ES46" i="22" s="1"/>
  <c r="ER12" i="22"/>
  <c r="ER46" i="22" s="1"/>
  <c r="EQ12" i="22"/>
  <c r="EQ46" i="22" s="1"/>
  <c r="EP12" i="22"/>
  <c r="EP46" i="22" s="1"/>
  <c r="EO12" i="22"/>
  <c r="EO46" i="22" s="1"/>
  <c r="EN12" i="22"/>
  <c r="EN46" i="22" s="1"/>
  <c r="EM12" i="22"/>
  <c r="EM46" i="22" s="1"/>
  <c r="EL12" i="22"/>
  <c r="EL46" i="22" s="1"/>
  <c r="EK12" i="22"/>
  <c r="EK46" i="22" s="1"/>
  <c r="EJ12" i="22"/>
  <c r="EJ46" i="22" s="1"/>
  <c r="EI12" i="22"/>
  <c r="EI46" i="22" s="1"/>
  <c r="EH12" i="22"/>
  <c r="EH46" i="22" s="1"/>
  <c r="EG12" i="22"/>
  <c r="EG46" i="22" s="1"/>
  <c r="EF12" i="22"/>
  <c r="EF46" i="22" s="1"/>
  <c r="EE12" i="22"/>
  <c r="EE46" i="22" s="1"/>
  <c r="ED12" i="22"/>
  <c r="ED46" i="22" s="1"/>
  <c r="EC12" i="22"/>
  <c r="EC46" i="22" s="1"/>
  <c r="EB12" i="22"/>
  <c r="EB46" i="22" s="1"/>
  <c r="EA12" i="22"/>
  <c r="EA46" i="22" s="1"/>
  <c r="DZ12" i="22"/>
  <c r="DZ46" i="22" s="1"/>
  <c r="DY12" i="22"/>
  <c r="DY46" i="22" s="1"/>
  <c r="DX12" i="22"/>
  <c r="DX46" i="22" s="1"/>
  <c r="DW12" i="22"/>
  <c r="DW46" i="22" s="1"/>
  <c r="DV12" i="22"/>
  <c r="DV46" i="22" s="1"/>
  <c r="DU12" i="22"/>
  <c r="DU46" i="22" s="1"/>
  <c r="DT12" i="22"/>
  <c r="DT46" i="22" s="1"/>
  <c r="DS12" i="22"/>
  <c r="DS46" i="22" s="1"/>
  <c r="DR12" i="22"/>
  <c r="DR46" i="22" s="1"/>
  <c r="DQ12" i="22"/>
  <c r="DQ46" i="22" s="1"/>
  <c r="DP12" i="22"/>
  <c r="DP46" i="22" s="1"/>
  <c r="DO12" i="22"/>
  <c r="DO46" i="22" s="1"/>
  <c r="DN12" i="22"/>
  <c r="DN46" i="22" s="1"/>
  <c r="DM12" i="22"/>
  <c r="DM46" i="22" s="1"/>
  <c r="DL12" i="22"/>
  <c r="DL46" i="22" s="1"/>
  <c r="DK12" i="22"/>
  <c r="DK46" i="22" s="1"/>
  <c r="DJ12" i="22"/>
  <c r="DJ46" i="22" s="1"/>
  <c r="DI12" i="22"/>
  <c r="DI46" i="22" s="1"/>
  <c r="DH12" i="22"/>
  <c r="DH46" i="22" s="1"/>
  <c r="DG12" i="22"/>
  <c r="DG46" i="22" s="1"/>
  <c r="DF12" i="22"/>
  <c r="DF46" i="22" s="1"/>
  <c r="DE12" i="22"/>
  <c r="DE46" i="22" s="1"/>
  <c r="DD12" i="22"/>
  <c r="DD46" i="22" s="1"/>
  <c r="DC12" i="22"/>
  <c r="DC46" i="22" s="1"/>
  <c r="DB12" i="22"/>
  <c r="DB46" i="22" s="1"/>
  <c r="DA12" i="22"/>
  <c r="DA46" i="22" s="1"/>
  <c r="CZ12" i="22"/>
  <c r="CZ46" i="22" s="1"/>
  <c r="CY12" i="22"/>
  <c r="CY46" i="22" s="1"/>
  <c r="CX12" i="22"/>
  <c r="CX46" i="22" s="1"/>
  <c r="CW12" i="22"/>
  <c r="CW46" i="22" s="1"/>
  <c r="CV12" i="22"/>
  <c r="CV46" i="22" s="1"/>
  <c r="CU12" i="22"/>
  <c r="CU46" i="22" s="1"/>
  <c r="CT12" i="22"/>
  <c r="CT46" i="22" s="1"/>
  <c r="CS12" i="22"/>
  <c r="CS46" i="22" s="1"/>
  <c r="CR12" i="22"/>
  <c r="CR46" i="22" s="1"/>
  <c r="CQ12" i="22"/>
  <c r="CQ46" i="22" s="1"/>
  <c r="CP12" i="22"/>
  <c r="CP46" i="22" s="1"/>
  <c r="CO12" i="22"/>
  <c r="CO46" i="22" s="1"/>
  <c r="CN12" i="22"/>
  <c r="CN46" i="22" s="1"/>
  <c r="CM12" i="22"/>
  <c r="CM46" i="22" s="1"/>
  <c r="CL12" i="22"/>
  <c r="CL46" i="22" s="1"/>
  <c r="CK12" i="22"/>
  <c r="CK46" i="22" s="1"/>
  <c r="CJ12" i="22"/>
  <c r="CJ46" i="22" s="1"/>
  <c r="CI12" i="22"/>
  <c r="CI46" i="22" s="1"/>
  <c r="CH12" i="22"/>
  <c r="CH46" i="22" s="1"/>
  <c r="CG12" i="22"/>
  <c r="CG46" i="22" s="1"/>
  <c r="CF12" i="22"/>
  <c r="CF46" i="22" s="1"/>
  <c r="CE12" i="22"/>
  <c r="CE46" i="22" s="1"/>
  <c r="CD12" i="22"/>
  <c r="CD46" i="22" s="1"/>
  <c r="CC12" i="22"/>
  <c r="CC46" i="22" s="1"/>
  <c r="CB12" i="22"/>
  <c r="CB46" i="22" s="1"/>
  <c r="CA12" i="22"/>
  <c r="CA46" i="22" s="1"/>
  <c r="BZ12" i="22"/>
  <c r="BZ46" i="22" s="1"/>
  <c r="BY12" i="22"/>
  <c r="BY46" i="22" s="1"/>
  <c r="BX12" i="22"/>
  <c r="BX46" i="22" s="1"/>
  <c r="BW12" i="22"/>
  <c r="BW46" i="22" s="1"/>
  <c r="BV12" i="22"/>
  <c r="BV46" i="22" s="1"/>
  <c r="BU12" i="22"/>
  <c r="BU46" i="22" s="1"/>
  <c r="BT12" i="22"/>
  <c r="BT46" i="22" s="1"/>
  <c r="BS12" i="22"/>
  <c r="BS46" i="22" s="1"/>
  <c r="BR12" i="22"/>
  <c r="BR46" i="22" s="1"/>
  <c r="BQ12" i="22"/>
  <c r="BQ46" i="22" s="1"/>
  <c r="BP12" i="22"/>
  <c r="BP46" i="22" s="1"/>
  <c r="BO12" i="22"/>
  <c r="BO46" i="22" s="1"/>
  <c r="BN12" i="22"/>
  <c r="BN46" i="22" s="1"/>
  <c r="BM12" i="22"/>
  <c r="BM46" i="22" s="1"/>
  <c r="BL12" i="22"/>
  <c r="BL46" i="22" s="1"/>
  <c r="BK12" i="22"/>
  <c r="BK46" i="22" s="1"/>
  <c r="BJ12" i="22"/>
  <c r="BJ46" i="22" s="1"/>
  <c r="BI12" i="22"/>
  <c r="BI46" i="22" s="1"/>
  <c r="BH12" i="22"/>
  <c r="BH46" i="22" s="1"/>
  <c r="BG12" i="22"/>
  <c r="BG46" i="22" s="1"/>
  <c r="BF12" i="22"/>
  <c r="BF46" i="22" s="1"/>
  <c r="BE12" i="22"/>
  <c r="BE46" i="22" s="1"/>
  <c r="BD12" i="22"/>
  <c r="BD46" i="22" s="1"/>
  <c r="BC12" i="22"/>
  <c r="BC46" i="22" s="1"/>
  <c r="BB12" i="22"/>
  <c r="BB46" i="22" s="1"/>
  <c r="BA12" i="22"/>
  <c r="BA46" i="22" s="1"/>
  <c r="AZ12" i="22"/>
  <c r="AZ46" i="22" s="1"/>
  <c r="AY12" i="22"/>
  <c r="AY46" i="22" s="1"/>
  <c r="AX12" i="22"/>
  <c r="AX46" i="22" s="1"/>
  <c r="AW12" i="22"/>
  <c r="AW46" i="22" s="1"/>
  <c r="AV12" i="22"/>
  <c r="AV46" i="22" s="1"/>
  <c r="AU12" i="22"/>
  <c r="AU46" i="22" s="1"/>
  <c r="AT12" i="22"/>
  <c r="AT46" i="22" s="1"/>
  <c r="AS12" i="22"/>
  <c r="AS46" i="22" s="1"/>
  <c r="AR12" i="22"/>
  <c r="AR46" i="22" s="1"/>
  <c r="AQ12" i="22"/>
  <c r="AQ46" i="22" s="1"/>
  <c r="AP12" i="22"/>
  <c r="AP46" i="22" s="1"/>
  <c r="AO12" i="22"/>
  <c r="AO46" i="22" s="1"/>
  <c r="AN12" i="22"/>
  <c r="AN46" i="22" s="1"/>
  <c r="AM12" i="22"/>
  <c r="AM46" i="22" s="1"/>
  <c r="AL12" i="22"/>
  <c r="AL46" i="22" s="1"/>
  <c r="AK12" i="22"/>
  <c r="AK46" i="22" s="1"/>
  <c r="AJ12" i="22"/>
  <c r="AJ46" i="22" s="1"/>
  <c r="AI12" i="22"/>
  <c r="AI46" i="22" s="1"/>
  <c r="AH12" i="22"/>
  <c r="AH46" i="22" s="1"/>
  <c r="AG12" i="22"/>
  <c r="AG46" i="22" s="1"/>
  <c r="AF12" i="22"/>
  <c r="AF46" i="22" s="1"/>
  <c r="AE12" i="22"/>
  <c r="AE46" i="22" s="1"/>
  <c r="AD12" i="22"/>
  <c r="AD46" i="22" s="1"/>
  <c r="AC12" i="22"/>
  <c r="AC46" i="22" s="1"/>
  <c r="AB12" i="22"/>
  <c r="AB46" i="22" s="1"/>
  <c r="AA12" i="22"/>
  <c r="AA46" i="22" s="1"/>
  <c r="Z12" i="22"/>
  <c r="Z46" i="22" s="1"/>
  <c r="Y12" i="22"/>
  <c r="Y46" i="22" s="1"/>
  <c r="X12" i="22"/>
  <c r="X46" i="22" s="1"/>
  <c r="W12" i="22"/>
  <c r="W46" i="22" s="1"/>
  <c r="V12" i="22"/>
  <c r="V46" i="22" s="1"/>
  <c r="U12" i="22"/>
  <c r="U46" i="22" s="1"/>
  <c r="T12" i="22"/>
  <c r="T46" i="22" s="1"/>
  <c r="S12" i="22"/>
  <c r="S46" i="22" s="1"/>
  <c r="R12" i="22"/>
  <c r="R46" i="22" s="1"/>
  <c r="Q12" i="22"/>
  <c r="Q46" i="22" s="1"/>
  <c r="P12" i="22"/>
  <c r="P46" i="22" s="1"/>
  <c r="O12" i="22"/>
  <c r="O46" i="22" s="1"/>
  <c r="N12" i="22"/>
  <c r="N46" i="22" s="1"/>
  <c r="M12" i="22"/>
  <c r="M46" i="22" s="1"/>
  <c r="L12" i="22"/>
  <c r="L46" i="22" s="1"/>
  <c r="K12" i="22"/>
  <c r="K46" i="22" s="1"/>
  <c r="J12" i="22"/>
  <c r="J46" i="22" s="1"/>
  <c r="I12" i="22"/>
  <c r="I46" i="22" s="1"/>
  <c r="H12" i="22"/>
  <c r="H46" i="22" s="1"/>
  <c r="G12" i="22"/>
  <c r="G46" i="22" s="1"/>
  <c r="F12" i="22"/>
  <c r="F46" i="22" s="1"/>
  <c r="E12" i="22"/>
  <c r="E46" i="22" s="1"/>
  <c r="D12" i="22"/>
  <c r="D46" i="22" s="1"/>
  <c r="C12" i="22"/>
  <c r="C46" i="22" s="1"/>
  <c r="B12" i="22"/>
  <c r="B46" i="22" s="1"/>
  <c r="LM11" i="22"/>
  <c r="LM45" i="22" s="1"/>
  <c r="LL11" i="22"/>
  <c r="LL45" i="22" s="1"/>
  <c r="LK11" i="22"/>
  <c r="LK45" i="22" s="1"/>
  <c r="LJ11" i="22"/>
  <c r="LJ45" i="22" s="1"/>
  <c r="LI11" i="22"/>
  <c r="LI45" i="22" s="1"/>
  <c r="LH11" i="22"/>
  <c r="LH45" i="22" s="1"/>
  <c r="LG11" i="22"/>
  <c r="LG45" i="22" s="1"/>
  <c r="LF11" i="22"/>
  <c r="LF45" i="22" s="1"/>
  <c r="LE11" i="22"/>
  <c r="LE45" i="22" s="1"/>
  <c r="LD11" i="22"/>
  <c r="LD45" i="22" s="1"/>
  <c r="LC11" i="22"/>
  <c r="LC45" i="22" s="1"/>
  <c r="LB11" i="22"/>
  <c r="LB45" i="22" s="1"/>
  <c r="LA11" i="22"/>
  <c r="LA45" i="22" s="1"/>
  <c r="KZ11" i="22"/>
  <c r="KZ45" i="22" s="1"/>
  <c r="KY11" i="22"/>
  <c r="KY45" i="22" s="1"/>
  <c r="KX11" i="22"/>
  <c r="KX45" i="22" s="1"/>
  <c r="KW11" i="22"/>
  <c r="KW45" i="22" s="1"/>
  <c r="KV11" i="22"/>
  <c r="KV45" i="22" s="1"/>
  <c r="KU11" i="22"/>
  <c r="KU45" i="22" s="1"/>
  <c r="KT11" i="22"/>
  <c r="KT45" i="22" s="1"/>
  <c r="KS11" i="22"/>
  <c r="KS45" i="22" s="1"/>
  <c r="KR11" i="22"/>
  <c r="KR45" i="22" s="1"/>
  <c r="KQ11" i="22"/>
  <c r="KQ45" i="22" s="1"/>
  <c r="KP11" i="22"/>
  <c r="KP45" i="22" s="1"/>
  <c r="KO11" i="22"/>
  <c r="KO45" i="22" s="1"/>
  <c r="KN11" i="22"/>
  <c r="KN45" i="22" s="1"/>
  <c r="KM11" i="22"/>
  <c r="KM45" i="22" s="1"/>
  <c r="KL11" i="22"/>
  <c r="KL45" i="22" s="1"/>
  <c r="KK11" i="22"/>
  <c r="KK45" i="22" s="1"/>
  <c r="KJ11" i="22"/>
  <c r="KJ45" i="22" s="1"/>
  <c r="KI11" i="22"/>
  <c r="KI45" i="22" s="1"/>
  <c r="KH11" i="22"/>
  <c r="KH45" i="22" s="1"/>
  <c r="KG11" i="22"/>
  <c r="KG45" i="22" s="1"/>
  <c r="KF11" i="22"/>
  <c r="KF45" i="22" s="1"/>
  <c r="KE11" i="22"/>
  <c r="KE45" i="22" s="1"/>
  <c r="KD11" i="22"/>
  <c r="KD45" i="22" s="1"/>
  <c r="KC11" i="22"/>
  <c r="KC45" i="22" s="1"/>
  <c r="KB11" i="22"/>
  <c r="KB45" i="22" s="1"/>
  <c r="KA11" i="22"/>
  <c r="KA45" i="22" s="1"/>
  <c r="JZ11" i="22"/>
  <c r="JZ45" i="22" s="1"/>
  <c r="JY11" i="22"/>
  <c r="JY45" i="22" s="1"/>
  <c r="JX11" i="22"/>
  <c r="JX45" i="22" s="1"/>
  <c r="JW11" i="22"/>
  <c r="JW45" i="22" s="1"/>
  <c r="JV11" i="22"/>
  <c r="JV45" i="22" s="1"/>
  <c r="JU11" i="22"/>
  <c r="JU45" i="22" s="1"/>
  <c r="JT11" i="22"/>
  <c r="JT45" i="22" s="1"/>
  <c r="JS11" i="22"/>
  <c r="JS45" i="22" s="1"/>
  <c r="JR11" i="22"/>
  <c r="JR45" i="22" s="1"/>
  <c r="JQ11" i="22"/>
  <c r="JQ45" i="22" s="1"/>
  <c r="JP11" i="22"/>
  <c r="JP45" i="22" s="1"/>
  <c r="JO11" i="22"/>
  <c r="JO45" i="22" s="1"/>
  <c r="JN11" i="22"/>
  <c r="JN45" i="22" s="1"/>
  <c r="JM11" i="22"/>
  <c r="JM45" i="22" s="1"/>
  <c r="JL11" i="22"/>
  <c r="JL45" i="22" s="1"/>
  <c r="JK11" i="22"/>
  <c r="JK45" i="22" s="1"/>
  <c r="JJ11" i="22"/>
  <c r="JJ45" i="22" s="1"/>
  <c r="JI11" i="22"/>
  <c r="JI45" i="22" s="1"/>
  <c r="JH11" i="22"/>
  <c r="JH45" i="22" s="1"/>
  <c r="JG11" i="22"/>
  <c r="JG45" i="22" s="1"/>
  <c r="JF11" i="22"/>
  <c r="JF45" i="22" s="1"/>
  <c r="JE11" i="22"/>
  <c r="JE45" i="22" s="1"/>
  <c r="JD11" i="22"/>
  <c r="JD45" i="22" s="1"/>
  <c r="JC11" i="22"/>
  <c r="JC45" i="22" s="1"/>
  <c r="JB11" i="22"/>
  <c r="JB45" i="22" s="1"/>
  <c r="JA11" i="22"/>
  <c r="JA45" i="22" s="1"/>
  <c r="IZ11" i="22"/>
  <c r="IZ45" i="22" s="1"/>
  <c r="IY11" i="22"/>
  <c r="IY45" i="22" s="1"/>
  <c r="IX11" i="22"/>
  <c r="IX45" i="22" s="1"/>
  <c r="IW11" i="22"/>
  <c r="IW45" i="22" s="1"/>
  <c r="IV11" i="22"/>
  <c r="IV45" i="22" s="1"/>
  <c r="IU11" i="22"/>
  <c r="IU45" i="22" s="1"/>
  <c r="IT11" i="22"/>
  <c r="IT45" i="22" s="1"/>
  <c r="IS11" i="22"/>
  <c r="IS45" i="22" s="1"/>
  <c r="IR11" i="22"/>
  <c r="IR45" i="22" s="1"/>
  <c r="IQ11" i="22"/>
  <c r="IQ45" i="22" s="1"/>
  <c r="IP11" i="22"/>
  <c r="IP45" i="22" s="1"/>
  <c r="IO11" i="22"/>
  <c r="IO45" i="22" s="1"/>
  <c r="IN11" i="22"/>
  <c r="IN45" i="22" s="1"/>
  <c r="IM11" i="22"/>
  <c r="IM45" i="22" s="1"/>
  <c r="IL11" i="22"/>
  <c r="IL45" i="22" s="1"/>
  <c r="IK11" i="22"/>
  <c r="IK45" i="22" s="1"/>
  <c r="IJ11" i="22"/>
  <c r="IJ45" i="22" s="1"/>
  <c r="II11" i="22"/>
  <c r="II45" i="22" s="1"/>
  <c r="IH11" i="22"/>
  <c r="IH45" i="22" s="1"/>
  <c r="IG11" i="22"/>
  <c r="IG45" i="22" s="1"/>
  <c r="IF11" i="22"/>
  <c r="IF45" i="22" s="1"/>
  <c r="IE11" i="22"/>
  <c r="IE45" i="22" s="1"/>
  <c r="ID11" i="22"/>
  <c r="ID45" i="22" s="1"/>
  <c r="IC11" i="22"/>
  <c r="IC45" i="22" s="1"/>
  <c r="IB11" i="22"/>
  <c r="IB45" i="22" s="1"/>
  <c r="IA11" i="22"/>
  <c r="IA45" i="22" s="1"/>
  <c r="HZ11" i="22"/>
  <c r="HZ45" i="22" s="1"/>
  <c r="HY11" i="22"/>
  <c r="HY45" i="22" s="1"/>
  <c r="HX11" i="22"/>
  <c r="HX45" i="22" s="1"/>
  <c r="HW11" i="22"/>
  <c r="HW45" i="22" s="1"/>
  <c r="HV11" i="22"/>
  <c r="HV45" i="22" s="1"/>
  <c r="HU11" i="22"/>
  <c r="HU45" i="22" s="1"/>
  <c r="HT11" i="22"/>
  <c r="HT45" i="22" s="1"/>
  <c r="HS11" i="22"/>
  <c r="HS45" i="22" s="1"/>
  <c r="HR11" i="22"/>
  <c r="HR45" i="22" s="1"/>
  <c r="HQ11" i="22"/>
  <c r="HQ45" i="22" s="1"/>
  <c r="HP11" i="22"/>
  <c r="HP45" i="22" s="1"/>
  <c r="HO11" i="22"/>
  <c r="HO45" i="22" s="1"/>
  <c r="HN11" i="22"/>
  <c r="HN45" i="22" s="1"/>
  <c r="HM11" i="22"/>
  <c r="HM45" i="22" s="1"/>
  <c r="HL11" i="22"/>
  <c r="HL45" i="22" s="1"/>
  <c r="HK11" i="22"/>
  <c r="HK45" i="22" s="1"/>
  <c r="HJ11" i="22"/>
  <c r="HJ45" i="22" s="1"/>
  <c r="HI11" i="22"/>
  <c r="HI45" i="22" s="1"/>
  <c r="HH11" i="22"/>
  <c r="HH45" i="22" s="1"/>
  <c r="HG11" i="22"/>
  <c r="HG45" i="22" s="1"/>
  <c r="HF11" i="22"/>
  <c r="HF45" i="22" s="1"/>
  <c r="HE11" i="22"/>
  <c r="HE45" i="22" s="1"/>
  <c r="HD11" i="22"/>
  <c r="HD45" i="22" s="1"/>
  <c r="HC11" i="22"/>
  <c r="HC45" i="22" s="1"/>
  <c r="HB11" i="22"/>
  <c r="HB45" i="22" s="1"/>
  <c r="HA11" i="22"/>
  <c r="HA45" i="22" s="1"/>
  <c r="GZ11" i="22"/>
  <c r="GZ45" i="22" s="1"/>
  <c r="GY11" i="22"/>
  <c r="GY45" i="22" s="1"/>
  <c r="GX11" i="22"/>
  <c r="GX45" i="22" s="1"/>
  <c r="GW11" i="22"/>
  <c r="GW45" i="22" s="1"/>
  <c r="GV11" i="22"/>
  <c r="GV45" i="22" s="1"/>
  <c r="GU11" i="22"/>
  <c r="GU45" i="22" s="1"/>
  <c r="GT11" i="22"/>
  <c r="GT45" i="22" s="1"/>
  <c r="GS11" i="22"/>
  <c r="GS45" i="22" s="1"/>
  <c r="GR11" i="22"/>
  <c r="GR45" i="22" s="1"/>
  <c r="GQ11" i="22"/>
  <c r="GQ45" i="22" s="1"/>
  <c r="GP11" i="22"/>
  <c r="GP45" i="22" s="1"/>
  <c r="GO11" i="22"/>
  <c r="GO45" i="22" s="1"/>
  <c r="GN11" i="22"/>
  <c r="GN45" i="22" s="1"/>
  <c r="GM11" i="22"/>
  <c r="GM45" i="22" s="1"/>
  <c r="GL11" i="22"/>
  <c r="GL45" i="22" s="1"/>
  <c r="GK11" i="22"/>
  <c r="GK45" i="22" s="1"/>
  <c r="GJ11" i="22"/>
  <c r="GJ45" i="22" s="1"/>
  <c r="GI11" i="22"/>
  <c r="GI45" i="22" s="1"/>
  <c r="GH11" i="22"/>
  <c r="GH45" i="22" s="1"/>
  <c r="GG11" i="22"/>
  <c r="GG45" i="22" s="1"/>
  <c r="GF11" i="22"/>
  <c r="GF45" i="22" s="1"/>
  <c r="GE11" i="22"/>
  <c r="GE45" i="22" s="1"/>
  <c r="GD11" i="22"/>
  <c r="GD45" i="22" s="1"/>
  <c r="GC11" i="22"/>
  <c r="GC45" i="22" s="1"/>
  <c r="GB11" i="22"/>
  <c r="GB45" i="22" s="1"/>
  <c r="GA11" i="22"/>
  <c r="GA45" i="22" s="1"/>
  <c r="FZ11" i="22"/>
  <c r="FZ45" i="22" s="1"/>
  <c r="FY11" i="22"/>
  <c r="FY45" i="22" s="1"/>
  <c r="FX11" i="22"/>
  <c r="FX45" i="22" s="1"/>
  <c r="FW11" i="22"/>
  <c r="FW45" i="22" s="1"/>
  <c r="FV11" i="22"/>
  <c r="FV45" i="22" s="1"/>
  <c r="FU11" i="22"/>
  <c r="FU45" i="22" s="1"/>
  <c r="FT11" i="22"/>
  <c r="FT45" i="22" s="1"/>
  <c r="FS11" i="22"/>
  <c r="FS45" i="22" s="1"/>
  <c r="FR11" i="22"/>
  <c r="FR45" i="22" s="1"/>
  <c r="FQ11" i="22"/>
  <c r="FQ45" i="22" s="1"/>
  <c r="FP11" i="22"/>
  <c r="FP45" i="22" s="1"/>
  <c r="FO11" i="22"/>
  <c r="FO45" i="22" s="1"/>
  <c r="FN11" i="22"/>
  <c r="FN45" i="22" s="1"/>
  <c r="FM11" i="22"/>
  <c r="FM45" i="22" s="1"/>
  <c r="FL11" i="22"/>
  <c r="FL45" i="22" s="1"/>
  <c r="FK11" i="22"/>
  <c r="FK45" i="22" s="1"/>
  <c r="FJ11" i="22"/>
  <c r="FJ45" i="22" s="1"/>
  <c r="FI11" i="22"/>
  <c r="FI45" i="22" s="1"/>
  <c r="FH11" i="22"/>
  <c r="FH45" i="22" s="1"/>
  <c r="FG11" i="22"/>
  <c r="FG45" i="22" s="1"/>
  <c r="FF11" i="22"/>
  <c r="FF45" i="22" s="1"/>
  <c r="FE11" i="22"/>
  <c r="FE45" i="22" s="1"/>
  <c r="FD11" i="22"/>
  <c r="FD45" i="22" s="1"/>
  <c r="FC11" i="22"/>
  <c r="FC45" i="22" s="1"/>
  <c r="FB11" i="22"/>
  <c r="FB45" i="22" s="1"/>
  <c r="FA11" i="22"/>
  <c r="FA45" i="22" s="1"/>
  <c r="EZ11" i="22"/>
  <c r="EZ45" i="22" s="1"/>
  <c r="EY11" i="22"/>
  <c r="EY45" i="22" s="1"/>
  <c r="EX11" i="22"/>
  <c r="EX45" i="22" s="1"/>
  <c r="EW11" i="22"/>
  <c r="EW45" i="22" s="1"/>
  <c r="EV11" i="22"/>
  <c r="EV45" i="22" s="1"/>
  <c r="EU11" i="22"/>
  <c r="EU45" i="22" s="1"/>
  <c r="ET11" i="22"/>
  <c r="ET45" i="22" s="1"/>
  <c r="ES11" i="22"/>
  <c r="ES45" i="22" s="1"/>
  <c r="ER11" i="22"/>
  <c r="ER45" i="22" s="1"/>
  <c r="EQ11" i="22"/>
  <c r="EQ45" i="22" s="1"/>
  <c r="EP11" i="22"/>
  <c r="EP45" i="22" s="1"/>
  <c r="EO11" i="22"/>
  <c r="EO45" i="22" s="1"/>
  <c r="EN11" i="22"/>
  <c r="EN45" i="22" s="1"/>
  <c r="EM11" i="22"/>
  <c r="EM45" i="22" s="1"/>
  <c r="EL11" i="22"/>
  <c r="EL45" i="22" s="1"/>
  <c r="EK11" i="22"/>
  <c r="EK45" i="22" s="1"/>
  <c r="EJ11" i="22"/>
  <c r="EJ45" i="22" s="1"/>
  <c r="EI11" i="22"/>
  <c r="EI45" i="22" s="1"/>
  <c r="EH11" i="22"/>
  <c r="EH45" i="22" s="1"/>
  <c r="EG11" i="22"/>
  <c r="EG45" i="22" s="1"/>
  <c r="EF11" i="22"/>
  <c r="EF45" i="22" s="1"/>
  <c r="EE11" i="22"/>
  <c r="EE45" i="22" s="1"/>
  <c r="ED11" i="22"/>
  <c r="ED45" i="22" s="1"/>
  <c r="EC11" i="22"/>
  <c r="EC45" i="22" s="1"/>
  <c r="EB11" i="22"/>
  <c r="EB45" i="22" s="1"/>
  <c r="EA11" i="22"/>
  <c r="EA45" i="22" s="1"/>
  <c r="DZ11" i="22"/>
  <c r="DZ45" i="22" s="1"/>
  <c r="DY11" i="22"/>
  <c r="DY45" i="22" s="1"/>
  <c r="DX11" i="22"/>
  <c r="DX45" i="22" s="1"/>
  <c r="DW11" i="22"/>
  <c r="DW45" i="22" s="1"/>
  <c r="DV11" i="22"/>
  <c r="DV45" i="22" s="1"/>
  <c r="DU11" i="22"/>
  <c r="DU45" i="22" s="1"/>
  <c r="DT11" i="22"/>
  <c r="DT45" i="22" s="1"/>
  <c r="DS11" i="22"/>
  <c r="DS45" i="22" s="1"/>
  <c r="DR11" i="22"/>
  <c r="DR45" i="22" s="1"/>
  <c r="DQ11" i="22"/>
  <c r="DQ45" i="22" s="1"/>
  <c r="DP11" i="22"/>
  <c r="DP45" i="22" s="1"/>
  <c r="DO11" i="22"/>
  <c r="DO45" i="22" s="1"/>
  <c r="DN11" i="22"/>
  <c r="DN45" i="22" s="1"/>
  <c r="DM11" i="22"/>
  <c r="DM45" i="22" s="1"/>
  <c r="DL11" i="22"/>
  <c r="DL45" i="22" s="1"/>
  <c r="DK11" i="22"/>
  <c r="DK45" i="22" s="1"/>
  <c r="DJ11" i="22"/>
  <c r="DJ45" i="22" s="1"/>
  <c r="DI11" i="22"/>
  <c r="DI45" i="22" s="1"/>
  <c r="DH11" i="22"/>
  <c r="DH45" i="22" s="1"/>
  <c r="DG11" i="22"/>
  <c r="DG45" i="22" s="1"/>
  <c r="DF11" i="22"/>
  <c r="DF45" i="22" s="1"/>
  <c r="DE11" i="22"/>
  <c r="DE45" i="22" s="1"/>
  <c r="DD11" i="22"/>
  <c r="DD45" i="22" s="1"/>
  <c r="DC11" i="22"/>
  <c r="DC45" i="22" s="1"/>
  <c r="DB11" i="22"/>
  <c r="DB45" i="22" s="1"/>
  <c r="DA11" i="22"/>
  <c r="DA45" i="22" s="1"/>
  <c r="CZ11" i="22"/>
  <c r="CZ45" i="22" s="1"/>
  <c r="CY11" i="22"/>
  <c r="CY45" i="22" s="1"/>
  <c r="CX11" i="22"/>
  <c r="CX45" i="22" s="1"/>
  <c r="CW11" i="22"/>
  <c r="CW45" i="22" s="1"/>
  <c r="CV11" i="22"/>
  <c r="CV45" i="22" s="1"/>
  <c r="CU11" i="22"/>
  <c r="CU45" i="22" s="1"/>
  <c r="CT11" i="22"/>
  <c r="CT45" i="22" s="1"/>
  <c r="CS11" i="22"/>
  <c r="CS45" i="22" s="1"/>
  <c r="CR11" i="22"/>
  <c r="CR45" i="22" s="1"/>
  <c r="CQ11" i="22"/>
  <c r="CQ45" i="22" s="1"/>
  <c r="CP11" i="22"/>
  <c r="CP45" i="22" s="1"/>
  <c r="CO11" i="22"/>
  <c r="CO45" i="22" s="1"/>
  <c r="CN11" i="22"/>
  <c r="CN45" i="22" s="1"/>
  <c r="CM11" i="22"/>
  <c r="CM45" i="22" s="1"/>
  <c r="CL11" i="22"/>
  <c r="CL45" i="22" s="1"/>
  <c r="CK11" i="22"/>
  <c r="CK45" i="22" s="1"/>
  <c r="CJ11" i="22"/>
  <c r="CJ45" i="22" s="1"/>
  <c r="CI11" i="22"/>
  <c r="CI45" i="22" s="1"/>
  <c r="CH11" i="22"/>
  <c r="CH45" i="22" s="1"/>
  <c r="CG11" i="22"/>
  <c r="CG45" i="22" s="1"/>
  <c r="CF11" i="22"/>
  <c r="CF45" i="22" s="1"/>
  <c r="CE11" i="22"/>
  <c r="CE45" i="22" s="1"/>
  <c r="CD11" i="22"/>
  <c r="CD45" i="22" s="1"/>
  <c r="CC11" i="22"/>
  <c r="CC45" i="22" s="1"/>
  <c r="CB11" i="22"/>
  <c r="CB45" i="22" s="1"/>
  <c r="CA11" i="22"/>
  <c r="CA45" i="22" s="1"/>
  <c r="BZ11" i="22"/>
  <c r="BZ45" i="22" s="1"/>
  <c r="BY11" i="22"/>
  <c r="BY45" i="22" s="1"/>
  <c r="BX11" i="22"/>
  <c r="BX45" i="22" s="1"/>
  <c r="BW11" i="22"/>
  <c r="BW45" i="22" s="1"/>
  <c r="BV11" i="22"/>
  <c r="BV45" i="22" s="1"/>
  <c r="BU11" i="22"/>
  <c r="BU45" i="22" s="1"/>
  <c r="BT11" i="22"/>
  <c r="BT45" i="22" s="1"/>
  <c r="BS11" i="22"/>
  <c r="BS45" i="22" s="1"/>
  <c r="BR11" i="22"/>
  <c r="BR45" i="22" s="1"/>
  <c r="BQ11" i="22"/>
  <c r="BQ45" i="22" s="1"/>
  <c r="BP11" i="22"/>
  <c r="BP45" i="22" s="1"/>
  <c r="BO11" i="22"/>
  <c r="BO45" i="22" s="1"/>
  <c r="BN11" i="22"/>
  <c r="BN45" i="22" s="1"/>
  <c r="BM11" i="22"/>
  <c r="BM45" i="22" s="1"/>
  <c r="BL11" i="22"/>
  <c r="BL45" i="22" s="1"/>
  <c r="BK11" i="22"/>
  <c r="BK45" i="22" s="1"/>
  <c r="BJ11" i="22"/>
  <c r="BJ45" i="22" s="1"/>
  <c r="BI11" i="22"/>
  <c r="BI45" i="22" s="1"/>
  <c r="BH11" i="22"/>
  <c r="BH45" i="22" s="1"/>
  <c r="BG11" i="22"/>
  <c r="BG45" i="22" s="1"/>
  <c r="BF11" i="22"/>
  <c r="BF45" i="22" s="1"/>
  <c r="BE11" i="22"/>
  <c r="BE45" i="22" s="1"/>
  <c r="BD11" i="22"/>
  <c r="BD45" i="22" s="1"/>
  <c r="BC11" i="22"/>
  <c r="BC45" i="22" s="1"/>
  <c r="BB11" i="22"/>
  <c r="BB45" i="22" s="1"/>
  <c r="BA11" i="22"/>
  <c r="BA45" i="22" s="1"/>
  <c r="AZ11" i="22"/>
  <c r="AZ45" i="22" s="1"/>
  <c r="AY11" i="22"/>
  <c r="AY45" i="22" s="1"/>
  <c r="AX11" i="22"/>
  <c r="AX45" i="22" s="1"/>
  <c r="AW11" i="22"/>
  <c r="AW45" i="22" s="1"/>
  <c r="AV11" i="22"/>
  <c r="AV45" i="22" s="1"/>
  <c r="AU11" i="22"/>
  <c r="AU45" i="22" s="1"/>
  <c r="AT11" i="22"/>
  <c r="AT45" i="22" s="1"/>
  <c r="AS11" i="22"/>
  <c r="AS45" i="22" s="1"/>
  <c r="AR11" i="22"/>
  <c r="AR45" i="22" s="1"/>
  <c r="AQ11" i="22"/>
  <c r="AQ45" i="22" s="1"/>
  <c r="AP11" i="22"/>
  <c r="AP45" i="22" s="1"/>
  <c r="AO11" i="22"/>
  <c r="AO45" i="22" s="1"/>
  <c r="AN11" i="22"/>
  <c r="AN45" i="22" s="1"/>
  <c r="AM11" i="22"/>
  <c r="AM45" i="22" s="1"/>
  <c r="AL11" i="22"/>
  <c r="AL45" i="22" s="1"/>
  <c r="AK11" i="22"/>
  <c r="AK45" i="22" s="1"/>
  <c r="AJ11" i="22"/>
  <c r="AJ45" i="22" s="1"/>
  <c r="AI11" i="22"/>
  <c r="AI45" i="22" s="1"/>
  <c r="AH11" i="22"/>
  <c r="AH45" i="22" s="1"/>
  <c r="AG11" i="22"/>
  <c r="AG45" i="22" s="1"/>
  <c r="AF11" i="22"/>
  <c r="AF45" i="22" s="1"/>
  <c r="AE11" i="22"/>
  <c r="AE45" i="22" s="1"/>
  <c r="AD11" i="22"/>
  <c r="AD45" i="22" s="1"/>
  <c r="AC11" i="22"/>
  <c r="AC45" i="22" s="1"/>
  <c r="AB11" i="22"/>
  <c r="AB45" i="22" s="1"/>
  <c r="AA11" i="22"/>
  <c r="AA45" i="22" s="1"/>
  <c r="Z11" i="22"/>
  <c r="Z45" i="22" s="1"/>
  <c r="Y11" i="22"/>
  <c r="Y45" i="22" s="1"/>
  <c r="X11" i="22"/>
  <c r="X45" i="22" s="1"/>
  <c r="W11" i="22"/>
  <c r="W45" i="22" s="1"/>
  <c r="V11" i="22"/>
  <c r="V45" i="22" s="1"/>
  <c r="U11" i="22"/>
  <c r="U45" i="22" s="1"/>
  <c r="T11" i="22"/>
  <c r="T45" i="22" s="1"/>
  <c r="S11" i="22"/>
  <c r="S45" i="22" s="1"/>
  <c r="R11" i="22"/>
  <c r="R45" i="22" s="1"/>
  <c r="Q11" i="22"/>
  <c r="Q45" i="22" s="1"/>
  <c r="P11" i="22"/>
  <c r="P45" i="22" s="1"/>
  <c r="O11" i="22"/>
  <c r="O45" i="22" s="1"/>
  <c r="N11" i="22"/>
  <c r="N45" i="22" s="1"/>
  <c r="M11" i="22"/>
  <c r="M45" i="22" s="1"/>
  <c r="L11" i="22"/>
  <c r="L45" i="22" s="1"/>
  <c r="K11" i="22"/>
  <c r="K45" i="22" s="1"/>
  <c r="J11" i="22"/>
  <c r="J45" i="22" s="1"/>
  <c r="I11" i="22"/>
  <c r="I45" i="22" s="1"/>
  <c r="H11" i="22"/>
  <c r="H45" i="22" s="1"/>
  <c r="G11" i="22"/>
  <c r="G45" i="22" s="1"/>
  <c r="F11" i="22"/>
  <c r="F45" i="22" s="1"/>
  <c r="E11" i="22"/>
  <c r="E45" i="22" s="1"/>
  <c r="D11" i="22"/>
  <c r="D45" i="22" s="1"/>
  <c r="C11" i="22"/>
  <c r="C45" i="22" s="1"/>
  <c r="B11" i="22"/>
  <c r="B45" i="22" s="1"/>
  <c r="LM10" i="22"/>
  <c r="LM44" i="22" s="1"/>
  <c r="LL10" i="22"/>
  <c r="LL44" i="22" s="1"/>
  <c r="LK10" i="22"/>
  <c r="LK44" i="22" s="1"/>
  <c r="LJ10" i="22"/>
  <c r="LJ44" i="22" s="1"/>
  <c r="LI10" i="22"/>
  <c r="LI44" i="22" s="1"/>
  <c r="LH10" i="22"/>
  <c r="LH44" i="22" s="1"/>
  <c r="LG10" i="22"/>
  <c r="LG44" i="22" s="1"/>
  <c r="LF10" i="22"/>
  <c r="LF44" i="22" s="1"/>
  <c r="LE10" i="22"/>
  <c r="LE44" i="22" s="1"/>
  <c r="LD10" i="22"/>
  <c r="LD44" i="22" s="1"/>
  <c r="LC10" i="22"/>
  <c r="LC44" i="22" s="1"/>
  <c r="LB10" i="22"/>
  <c r="LB44" i="22" s="1"/>
  <c r="LA10" i="22"/>
  <c r="LA44" i="22" s="1"/>
  <c r="KZ10" i="22"/>
  <c r="KZ44" i="22" s="1"/>
  <c r="KY10" i="22"/>
  <c r="KY44" i="22" s="1"/>
  <c r="KX10" i="22"/>
  <c r="KX44" i="22" s="1"/>
  <c r="KW10" i="22"/>
  <c r="KW44" i="22" s="1"/>
  <c r="KV10" i="22"/>
  <c r="KV44" i="22" s="1"/>
  <c r="KU10" i="22"/>
  <c r="KU44" i="22" s="1"/>
  <c r="KT10" i="22"/>
  <c r="KT44" i="22" s="1"/>
  <c r="KS10" i="22"/>
  <c r="KS44" i="22" s="1"/>
  <c r="KR10" i="22"/>
  <c r="KR44" i="22" s="1"/>
  <c r="KQ10" i="22"/>
  <c r="KQ44" i="22" s="1"/>
  <c r="KP10" i="22"/>
  <c r="KP44" i="22" s="1"/>
  <c r="KO10" i="22"/>
  <c r="KO44" i="22" s="1"/>
  <c r="KN10" i="22"/>
  <c r="KN44" i="22" s="1"/>
  <c r="KM10" i="22"/>
  <c r="KM44" i="22" s="1"/>
  <c r="KL10" i="22"/>
  <c r="KL44" i="22" s="1"/>
  <c r="KK10" i="22"/>
  <c r="KK44" i="22" s="1"/>
  <c r="KJ10" i="22"/>
  <c r="KJ44" i="22" s="1"/>
  <c r="KI10" i="22"/>
  <c r="KI44" i="22" s="1"/>
  <c r="KH10" i="22"/>
  <c r="KH44" i="22" s="1"/>
  <c r="KG10" i="22"/>
  <c r="KG44" i="22" s="1"/>
  <c r="KF10" i="22"/>
  <c r="KF44" i="22" s="1"/>
  <c r="KE10" i="22"/>
  <c r="KE44" i="22" s="1"/>
  <c r="KD10" i="22"/>
  <c r="KD44" i="22" s="1"/>
  <c r="KC10" i="22"/>
  <c r="KC44" i="22" s="1"/>
  <c r="KB10" i="22"/>
  <c r="KB44" i="22" s="1"/>
  <c r="KA10" i="22"/>
  <c r="KA44" i="22" s="1"/>
  <c r="JZ10" i="22"/>
  <c r="JZ44" i="22" s="1"/>
  <c r="JY10" i="22"/>
  <c r="JY44" i="22" s="1"/>
  <c r="JX10" i="22"/>
  <c r="JX44" i="22" s="1"/>
  <c r="JW10" i="22"/>
  <c r="JW44" i="22" s="1"/>
  <c r="JV10" i="22"/>
  <c r="JV44" i="22" s="1"/>
  <c r="JU10" i="22"/>
  <c r="JU44" i="22" s="1"/>
  <c r="JT10" i="22"/>
  <c r="JT44" i="22" s="1"/>
  <c r="JS10" i="22"/>
  <c r="JS44" i="22" s="1"/>
  <c r="JR10" i="22"/>
  <c r="JR44" i="22" s="1"/>
  <c r="JQ10" i="22"/>
  <c r="JQ44" i="22" s="1"/>
  <c r="JP10" i="22"/>
  <c r="JP44" i="22" s="1"/>
  <c r="JO10" i="22"/>
  <c r="JO44" i="22" s="1"/>
  <c r="JN10" i="22"/>
  <c r="JN44" i="22" s="1"/>
  <c r="JM10" i="22"/>
  <c r="JM44" i="22" s="1"/>
  <c r="JL10" i="22"/>
  <c r="JL44" i="22" s="1"/>
  <c r="JK10" i="22"/>
  <c r="JK44" i="22" s="1"/>
  <c r="JJ10" i="22"/>
  <c r="JJ44" i="22" s="1"/>
  <c r="JI10" i="22"/>
  <c r="JI44" i="22" s="1"/>
  <c r="JH10" i="22"/>
  <c r="JH44" i="22" s="1"/>
  <c r="JG10" i="22"/>
  <c r="JG44" i="22" s="1"/>
  <c r="JF10" i="22"/>
  <c r="JF44" i="22" s="1"/>
  <c r="JE10" i="22"/>
  <c r="JE44" i="22" s="1"/>
  <c r="JD10" i="22"/>
  <c r="JD44" i="22" s="1"/>
  <c r="JC10" i="22"/>
  <c r="JC44" i="22" s="1"/>
  <c r="JB10" i="22"/>
  <c r="JB44" i="22" s="1"/>
  <c r="JA10" i="22"/>
  <c r="JA44" i="22" s="1"/>
  <c r="IZ10" i="22"/>
  <c r="IZ44" i="22" s="1"/>
  <c r="IY10" i="22"/>
  <c r="IY44" i="22" s="1"/>
  <c r="IX10" i="22"/>
  <c r="IX44" i="22" s="1"/>
  <c r="IW10" i="22"/>
  <c r="IW44" i="22" s="1"/>
  <c r="IV10" i="22"/>
  <c r="IV44" i="22" s="1"/>
  <c r="IU10" i="22"/>
  <c r="IU44" i="22" s="1"/>
  <c r="IT10" i="22"/>
  <c r="IT44" i="22" s="1"/>
  <c r="IS10" i="22"/>
  <c r="IS44" i="22" s="1"/>
  <c r="IR10" i="22"/>
  <c r="IR44" i="22" s="1"/>
  <c r="IQ10" i="22"/>
  <c r="IQ44" i="22" s="1"/>
  <c r="IP10" i="22"/>
  <c r="IP44" i="22" s="1"/>
  <c r="IO10" i="22"/>
  <c r="IO44" i="22" s="1"/>
  <c r="IN10" i="22"/>
  <c r="IN44" i="22" s="1"/>
  <c r="IM10" i="22"/>
  <c r="IM44" i="22" s="1"/>
  <c r="IL10" i="22"/>
  <c r="IL44" i="22" s="1"/>
  <c r="IK10" i="22"/>
  <c r="IK44" i="22" s="1"/>
  <c r="IJ10" i="22"/>
  <c r="IJ44" i="22" s="1"/>
  <c r="II10" i="22"/>
  <c r="II44" i="22" s="1"/>
  <c r="IH10" i="22"/>
  <c r="IH44" i="22" s="1"/>
  <c r="IG10" i="22"/>
  <c r="IG44" i="22" s="1"/>
  <c r="IF10" i="22"/>
  <c r="IF44" i="22" s="1"/>
  <c r="IE10" i="22"/>
  <c r="IE44" i="22" s="1"/>
  <c r="ID10" i="22"/>
  <c r="ID44" i="22" s="1"/>
  <c r="IC10" i="22"/>
  <c r="IC44" i="22" s="1"/>
  <c r="IB10" i="22"/>
  <c r="IB44" i="22" s="1"/>
  <c r="IA10" i="22"/>
  <c r="IA44" i="22" s="1"/>
  <c r="HZ10" i="22"/>
  <c r="HZ44" i="22" s="1"/>
  <c r="HY10" i="22"/>
  <c r="HY44" i="22" s="1"/>
  <c r="HX10" i="22"/>
  <c r="HX44" i="22" s="1"/>
  <c r="HW10" i="22"/>
  <c r="HW44" i="22" s="1"/>
  <c r="HV10" i="22"/>
  <c r="HV44" i="22" s="1"/>
  <c r="HU10" i="22"/>
  <c r="HU44" i="22" s="1"/>
  <c r="HT10" i="22"/>
  <c r="HT44" i="22" s="1"/>
  <c r="HS10" i="22"/>
  <c r="HS44" i="22" s="1"/>
  <c r="HR10" i="22"/>
  <c r="HR44" i="22" s="1"/>
  <c r="HQ10" i="22"/>
  <c r="HQ44" i="22" s="1"/>
  <c r="HP10" i="22"/>
  <c r="HP44" i="22" s="1"/>
  <c r="HO10" i="22"/>
  <c r="HO44" i="22" s="1"/>
  <c r="HN10" i="22"/>
  <c r="HN44" i="22" s="1"/>
  <c r="HM10" i="22"/>
  <c r="HM44" i="22" s="1"/>
  <c r="HL10" i="22"/>
  <c r="HL44" i="22" s="1"/>
  <c r="HK10" i="22"/>
  <c r="HK44" i="22" s="1"/>
  <c r="HJ10" i="22"/>
  <c r="HJ44" i="22" s="1"/>
  <c r="HI10" i="22"/>
  <c r="HI44" i="22" s="1"/>
  <c r="HH10" i="22"/>
  <c r="HH44" i="22" s="1"/>
  <c r="HG10" i="22"/>
  <c r="HG44" i="22" s="1"/>
  <c r="HF10" i="22"/>
  <c r="HF44" i="22" s="1"/>
  <c r="HE10" i="22"/>
  <c r="HE44" i="22" s="1"/>
  <c r="HD10" i="22"/>
  <c r="HD44" i="22" s="1"/>
  <c r="HC10" i="22"/>
  <c r="HC44" i="22" s="1"/>
  <c r="HB10" i="22"/>
  <c r="HB44" i="22" s="1"/>
  <c r="HA10" i="22"/>
  <c r="HA44" i="22" s="1"/>
  <c r="GZ10" i="22"/>
  <c r="GZ44" i="22" s="1"/>
  <c r="GY10" i="22"/>
  <c r="GY44" i="22" s="1"/>
  <c r="GX10" i="22"/>
  <c r="GX44" i="22" s="1"/>
  <c r="GW10" i="22"/>
  <c r="GW44" i="22" s="1"/>
  <c r="GV10" i="22"/>
  <c r="GV44" i="22" s="1"/>
  <c r="GU10" i="22"/>
  <c r="GU44" i="22" s="1"/>
  <c r="GT10" i="22"/>
  <c r="GT44" i="22" s="1"/>
  <c r="GS10" i="22"/>
  <c r="GS44" i="22" s="1"/>
  <c r="GR10" i="22"/>
  <c r="GR44" i="22" s="1"/>
  <c r="GQ10" i="22"/>
  <c r="GQ44" i="22" s="1"/>
  <c r="GP10" i="22"/>
  <c r="GP44" i="22" s="1"/>
  <c r="GO10" i="22"/>
  <c r="GO44" i="22" s="1"/>
  <c r="GN10" i="22"/>
  <c r="GN44" i="22" s="1"/>
  <c r="GM10" i="22"/>
  <c r="GM44" i="22" s="1"/>
  <c r="GL10" i="22"/>
  <c r="GL44" i="22" s="1"/>
  <c r="GK10" i="22"/>
  <c r="GK44" i="22" s="1"/>
  <c r="GJ10" i="22"/>
  <c r="GJ44" i="22" s="1"/>
  <c r="GI10" i="22"/>
  <c r="GI44" i="22" s="1"/>
  <c r="GH10" i="22"/>
  <c r="GH44" i="22" s="1"/>
  <c r="GG10" i="22"/>
  <c r="GG44" i="22" s="1"/>
  <c r="GF10" i="22"/>
  <c r="GF44" i="22" s="1"/>
  <c r="GE10" i="22"/>
  <c r="GE44" i="22" s="1"/>
  <c r="GD10" i="22"/>
  <c r="GD44" i="22" s="1"/>
  <c r="GC10" i="22"/>
  <c r="GC44" i="22" s="1"/>
  <c r="GB10" i="22"/>
  <c r="GB44" i="22" s="1"/>
  <c r="GA10" i="22"/>
  <c r="GA44" i="22" s="1"/>
  <c r="FZ10" i="22"/>
  <c r="FZ44" i="22" s="1"/>
  <c r="FY10" i="22"/>
  <c r="FY44" i="22" s="1"/>
  <c r="FX10" i="22"/>
  <c r="FX44" i="22" s="1"/>
  <c r="FW10" i="22"/>
  <c r="FW44" i="22" s="1"/>
  <c r="FV10" i="22"/>
  <c r="FV44" i="22" s="1"/>
  <c r="FU10" i="22"/>
  <c r="FU44" i="22" s="1"/>
  <c r="FT10" i="22"/>
  <c r="FT44" i="22" s="1"/>
  <c r="FS10" i="22"/>
  <c r="FS44" i="22" s="1"/>
  <c r="FR10" i="22"/>
  <c r="FR44" i="22" s="1"/>
  <c r="FQ10" i="22"/>
  <c r="FQ44" i="22" s="1"/>
  <c r="FP10" i="22"/>
  <c r="FP44" i="22" s="1"/>
  <c r="FO10" i="22"/>
  <c r="FO44" i="22" s="1"/>
  <c r="FN10" i="22"/>
  <c r="FN44" i="22" s="1"/>
  <c r="FM10" i="22"/>
  <c r="FM44" i="22" s="1"/>
  <c r="FL10" i="22"/>
  <c r="FL44" i="22" s="1"/>
  <c r="FK10" i="22"/>
  <c r="FK44" i="22" s="1"/>
  <c r="FJ10" i="22"/>
  <c r="FJ44" i="22" s="1"/>
  <c r="FI10" i="22"/>
  <c r="FI44" i="22" s="1"/>
  <c r="FH10" i="22"/>
  <c r="FH44" i="22" s="1"/>
  <c r="FG10" i="22"/>
  <c r="FG44" i="22" s="1"/>
  <c r="FF10" i="22"/>
  <c r="FF44" i="22" s="1"/>
  <c r="FE10" i="22"/>
  <c r="FE44" i="22" s="1"/>
  <c r="FD10" i="22"/>
  <c r="FD44" i="22" s="1"/>
  <c r="FC10" i="22"/>
  <c r="FC44" i="22" s="1"/>
  <c r="FB10" i="22"/>
  <c r="FB44" i="22" s="1"/>
  <c r="FA10" i="22"/>
  <c r="FA44" i="22" s="1"/>
  <c r="EZ10" i="22"/>
  <c r="EZ44" i="22" s="1"/>
  <c r="EY10" i="22"/>
  <c r="EY44" i="22" s="1"/>
  <c r="EX10" i="22"/>
  <c r="EX44" i="22" s="1"/>
  <c r="EW10" i="22"/>
  <c r="EW44" i="22" s="1"/>
  <c r="EV10" i="22"/>
  <c r="EV44" i="22" s="1"/>
  <c r="EU10" i="22"/>
  <c r="EU44" i="22" s="1"/>
  <c r="ET10" i="22"/>
  <c r="ET44" i="22" s="1"/>
  <c r="ES10" i="22"/>
  <c r="ES44" i="22" s="1"/>
  <c r="ER10" i="22"/>
  <c r="ER44" i="22" s="1"/>
  <c r="EQ10" i="22"/>
  <c r="EQ44" i="22" s="1"/>
  <c r="EP10" i="22"/>
  <c r="EP44" i="22" s="1"/>
  <c r="EO10" i="22"/>
  <c r="EO44" i="22" s="1"/>
  <c r="EN10" i="22"/>
  <c r="EN44" i="22" s="1"/>
  <c r="EM10" i="22"/>
  <c r="EM44" i="22" s="1"/>
  <c r="EL10" i="22"/>
  <c r="EL44" i="22" s="1"/>
  <c r="EK10" i="22"/>
  <c r="EK44" i="22" s="1"/>
  <c r="EJ10" i="22"/>
  <c r="EJ44" i="22" s="1"/>
  <c r="EI10" i="22"/>
  <c r="EI44" i="22" s="1"/>
  <c r="EH10" i="22"/>
  <c r="EH44" i="22" s="1"/>
  <c r="EG10" i="22"/>
  <c r="EG44" i="22" s="1"/>
  <c r="EF10" i="22"/>
  <c r="EF44" i="22" s="1"/>
  <c r="EE10" i="22"/>
  <c r="EE44" i="22" s="1"/>
  <c r="ED10" i="22"/>
  <c r="ED44" i="22" s="1"/>
  <c r="EC10" i="22"/>
  <c r="EC44" i="22" s="1"/>
  <c r="EB10" i="22"/>
  <c r="EB44" i="22" s="1"/>
  <c r="EA10" i="22"/>
  <c r="EA44" i="22" s="1"/>
  <c r="DZ10" i="22"/>
  <c r="DZ44" i="22" s="1"/>
  <c r="DY10" i="22"/>
  <c r="DY44" i="22" s="1"/>
  <c r="DX10" i="22"/>
  <c r="DX44" i="22" s="1"/>
  <c r="DW10" i="22"/>
  <c r="DW44" i="22" s="1"/>
  <c r="DV10" i="22"/>
  <c r="DV44" i="22" s="1"/>
  <c r="DU10" i="22"/>
  <c r="DU44" i="22" s="1"/>
  <c r="DT10" i="22"/>
  <c r="DT44" i="22" s="1"/>
  <c r="DS10" i="22"/>
  <c r="DS44" i="22" s="1"/>
  <c r="DR10" i="22"/>
  <c r="DR44" i="22" s="1"/>
  <c r="DQ10" i="22"/>
  <c r="DQ44" i="22" s="1"/>
  <c r="DP10" i="22"/>
  <c r="DP44" i="22" s="1"/>
  <c r="DO10" i="22"/>
  <c r="DO44" i="22" s="1"/>
  <c r="DN10" i="22"/>
  <c r="DN44" i="22" s="1"/>
  <c r="DM10" i="22"/>
  <c r="DM44" i="22" s="1"/>
  <c r="DL10" i="22"/>
  <c r="DL44" i="22" s="1"/>
  <c r="DK10" i="22"/>
  <c r="DK44" i="22" s="1"/>
  <c r="DJ10" i="22"/>
  <c r="DJ44" i="22" s="1"/>
  <c r="DI10" i="22"/>
  <c r="DI44" i="22" s="1"/>
  <c r="DH10" i="22"/>
  <c r="DH44" i="22" s="1"/>
  <c r="DG10" i="22"/>
  <c r="DG44" i="22" s="1"/>
  <c r="DF10" i="22"/>
  <c r="DF44" i="22" s="1"/>
  <c r="DE10" i="22"/>
  <c r="DE44" i="22" s="1"/>
  <c r="DD10" i="22"/>
  <c r="DD44" i="22" s="1"/>
  <c r="DC10" i="22"/>
  <c r="DC44" i="22" s="1"/>
  <c r="DB10" i="22"/>
  <c r="DB44" i="22" s="1"/>
  <c r="DA10" i="22"/>
  <c r="DA44" i="22" s="1"/>
  <c r="CZ10" i="22"/>
  <c r="CZ44" i="22" s="1"/>
  <c r="CY10" i="22"/>
  <c r="CY44" i="22" s="1"/>
  <c r="CX10" i="22"/>
  <c r="CX44" i="22" s="1"/>
  <c r="CW10" i="22"/>
  <c r="CW44" i="22" s="1"/>
  <c r="CV10" i="22"/>
  <c r="CV44" i="22" s="1"/>
  <c r="CU10" i="22"/>
  <c r="CU44" i="22" s="1"/>
  <c r="CT10" i="22"/>
  <c r="CT44" i="22" s="1"/>
  <c r="CS10" i="22"/>
  <c r="CS44" i="22" s="1"/>
  <c r="CR10" i="22"/>
  <c r="CR44" i="22" s="1"/>
  <c r="CQ10" i="22"/>
  <c r="CQ44" i="22" s="1"/>
  <c r="CP10" i="22"/>
  <c r="CP44" i="22" s="1"/>
  <c r="CO10" i="22"/>
  <c r="CO44" i="22" s="1"/>
  <c r="CN10" i="22"/>
  <c r="CN44" i="22" s="1"/>
  <c r="CM10" i="22"/>
  <c r="CM44" i="22" s="1"/>
  <c r="CL10" i="22"/>
  <c r="CL44" i="22" s="1"/>
  <c r="CK10" i="22"/>
  <c r="CK44" i="22" s="1"/>
  <c r="CJ10" i="22"/>
  <c r="CJ44" i="22" s="1"/>
  <c r="CI10" i="22"/>
  <c r="CI44" i="22" s="1"/>
  <c r="CH10" i="22"/>
  <c r="CH44" i="22" s="1"/>
  <c r="CG10" i="22"/>
  <c r="CG44" i="22" s="1"/>
  <c r="CF10" i="22"/>
  <c r="CF44" i="22" s="1"/>
  <c r="CE10" i="22"/>
  <c r="CE44" i="22" s="1"/>
  <c r="CD10" i="22"/>
  <c r="CD44" i="22" s="1"/>
  <c r="CC10" i="22"/>
  <c r="CC44" i="22" s="1"/>
  <c r="CB10" i="22"/>
  <c r="CB44" i="22" s="1"/>
  <c r="CA10" i="22"/>
  <c r="CA44" i="22" s="1"/>
  <c r="BZ10" i="22"/>
  <c r="BZ44" i="22" s="1"/>
  <c r="BY10" i="22"/>
  <c r="BY44" i="22" s="1"/>
  <c r="BX10" i="22"/>
  <c r="BX44" i="22" s="1"/>
  <c r="BW10" i="22"/>
  <c r="BW44" i="22" s="1"/>
  <c r="BV10" i="22"/>
  <c r="BV44" i="22" s="1"/>
  <c r="BU10" i="22"/>
  <c r="BU44" i="22" s="1"/>
  <c r="BT10" i="22"/>
  <c r="BT44" i="22" s="1"/>
  <c r="BS10" i="22"/>
  <c r="BS44" i="22" s="1"/>
  <c r="BR10" i="22"/>
  <c r="BR44" i="22" s="1"/>
  <c r="BQ10" i="22"/>
  <c r="BQ44" i="22" s="1"/>
  <c r="BP10" i="22"/>
  <c r="BP44" i="22" s="1"/>
  <c r="BO10" i="22"/>
  <c r="BO44" i="22" s="1"/>
  <c r="BN10" i="22"/>
  <c r="BN44" i="22" s="1"/>
  <c r="BM10" i="22"/>
  <c r="BM44" i="22" s="1"/>
  <c r="BL10" i="22"/>
  <c r="BL44" i="22" s="1"/>
  <c r="BK10" i="22"/>
  <c r="BK44" i="22" s="1"/>
  <c r="BJ10" i="22"/>
  <c r="BJ44" i="22" s="1"/>
  <c r="BI10" i="22"/>
  <c r="BI44" i="22" s="1"/>
  <c r="BH10" i="22"/>
  <c r="BH44" i="22" s="1"/>
  <c r="BG10" i="22"/>
  <c r="BG44" i="22" s="1"/>
  <c r="BF10" i="22"/>
  <c r="BF44" i="22" s="1"/>
  <c r="BE10" i="22"/>
  <c r="BE44" i="22" s="1"/>
  <c r="BD10" i="22"/>
  <c r="BD44" i="22" s="1"/>
  <c r="BC10" i="22"/>
  <c r="BC44" i="22" s="1"/>
  <c r="BB10" i="22"/>
  <c r="BB44" i="22" s="1"/>
  <c r="BA10" i="22"/>
  <c r="BA44" i="22" s="1"/>
  <c r="AZ10" i="22"/>
  <c r="AZ44" i="22" s="1"/>
  <c r="AY10" i="22"/>
  <c r="AY44" i="22" s="1"/>
  <c r="AX10" i="22"/>
  <c r="AX44" i="22" s="1"/>
  <c r="AW10" i="22"/>
  <c r="AW44" i="22" s="1"/>
  <c r="AV10" i="22"/>
  <c r="AV44" i="22" s="1"/>
  <c r="AU10" i="22"/>
  <c r="AU44" i="22" s="1"/>
  <c r="AT10" i="22"/>
  <c r="AT44" i="22" s="1"/>
  <c r="AS10" i="22"/>
  <c r="AS44" i="22" s="1"/>
  <c r="AR10" i="22"/>
  <c r="AR44" i="22" s="1"/>
  <c r="AQ10" i="22"/>
  <c r="AQ44" i="22" s="1"/>
  <c r="AP10" i="22"/>
  <c r="AP44" i="22" s="1"/>
  <c r="AO10" i="22"/>
  <c r="AO44" i="22" s="1"/>
  <c r="AN10" i="22"/>
  <c r="AN44" i="22" s="1"/>
  <c r="AM10" i="22"/>
  <c r="AM44" i="22" s="1"/>
  <c r="AL10" i="22"/>
  <c r="AL44" i="22" s="1"/>
  <c r="AK10" i="22"/>
  <c r="AK44" i="22" s="1"/>
  <c r="AJ10" i="22"/>
  <c r="AJ44" i="22" s="1"/>
  <c r="AI10" i="22"/>
  <c r="AI44" i="22" s="1"/>
  <c r="AH10" i="22"/>
  <c r="AH44" i="22" s="1"/>
  <c r="AG10" i="22"/>
  <c r="AG44" i="22" s="1"/>
  <c r="AF10" i="22"/>
  <c r="AF44" i="22" s="1"/>
  <c r="AE10" i="22"/>
  <c r="AE44" i="22" s="1"/>
  <c r="AD10" i="22"/>
  <c r="AD44" i="22" s="1"/>
  <c r="AC10" i="22"/>
  <c r="AC44" i="22" s="1"/>
  <c r="AB10" i="22"/>
  <c r="AB44" i="22" s="1"/>
  <c r="AA10" i="22"/>
  <c r="AA44" i="22" s="1"/>
  <c r="Z10" i="22"/>
  <c r="Z44" i="22" s="1"/>
  <c r="Y10" i="22"/>
  <c r="Y44" i="22" s="1"/>
  <c r="X10" i="22"/>
  <c r="X44" i="22" s="1"/>
  <c r="W10" i="22"/>
  <c r="W44" i="22" s="1"/>
  <c r="V10" i="22"/>
  <c r="V44" i="22" s="1"/>
  <c r="U10" i="22"/>
  <c r="U44" i="22" s="1"/>
  <c r="T10" i="22"/>
  <c r="T44" i="22" s="1"/>
  <c r="S10" i="22"/>
  <c r="S44" i="22" s="1"/>
  <c r="R10" i="22"/>
  <c r="R44" i="22" s="1"/>
  <c r="Q10" i="22"/>
  <c r="Q44" i="22" s="1"/>
  <c r="P10" i="22"/>
  <c r="P44" i="22" s="1"/>
  <c r="O10" i="22"/>
  <c r="O44" i="22" s="1"/>
  <c r="N10" i="22"/>
  <c r="N44" i="22" s="1"/>
  <c r="M10" i="22"/>
  <c r="M44" i="22" s="1"/>
  <c r="L10" i="22"/>
  <c r="L44" i="22" s="1"/>
  <c r="K10" i="22"/>
  <c r="K44" i="22" s="1"/>
  <c r="J10" i="22"/>
  <c r="J44" i="22" s="1"/>
  <c r="I10" i="22"/>
  <c r="I44" i="22" s="1"/>
  <c r="H10" i="22"/>
  <c r="H44" i="22" s="1"/>
  <c r="G10" i="22"/>
  <c r="G44" i="22" s="1"/>
  <c r="F10" i="22"/>
  <c r="F44" i="22" s="1"/>
  <c r="E10" i="22"/>
  <c r="E44" i="22" s="1"/>
  <c r="D10" i="22"/>
  <c r="D44" i="22" s="1"/>
  <c r="C10" i="22"/>
  <c r="C44" i="22" s="1"/>
  <c r="B10" i="22"/>
  <c r="B44" i="22" s="1"/>
  <c r="LM9" i="22"/>
  <c r="LM43" i="22" s="1"/>
  <c r="LL9" i="22"/>
  <c r="LL43" i="22" s="1"/>
  <c r="LK9" i="22"/>
  <c r="LK43" i="22" s="1"/>
  <c r="LJ9" i="22"/>
  <c r="LJ43" i="22" s="1"/>
  <c r="LI9" i="22"/>
  <c r="LI43" i="22" s="1"/>
  <c r="LH9" i="22"/>
  <c r="LH43" i="22" s="1"/>
  <c r="LG9" i="22"/>
  <c r="LG43" i="22" s="1"/>
  <c r="LF9" i="22"/>
  <c r="LF43" i="22" s="1"/>
  <c r="LE9" i="22"/>
  <c r="LE43" i="22" s="1"/>
  <c r="LD9" i="22"/>
  <c r="LD43" i="22" s="1"/>
  <c r="LC9" i="22"/>
  <c r="LC43" i="22" s="1"/>
  <c r="LB9" i="22"/>
  <c r="LB43" i="22" s="1"/>
  <c r="LA9" i="22"/>
  <c r="LA43" i="22" s="1"/>
  <c r="KZ9" i="22"/>
  <c r="KZ43" i="22" s="1"/>
  <c r="KY9" i="22"/>
  <c r="KY43" i="22" s="1"/>
  <c r="KX9" i="22"/>
  <c r="KX43" i="22" s="1"/>
  <c r="KW9" i="22"/>
  <c r="KW43" i="22" s="1"/>
  <c r="KV9" i="22"/>
  <c r="KV43" i="22" s="1"/>
  <c r="KU9" i="22"/>
  <c r="KU43" i="22" s="1"/>
  <c r="KT9" i="22"/>
  <c r="KT43" i="22" s="1"/>
  <c r="KS9" i="22"/>
  <c r="KS43" i="22" s="1"/>
  <c r="KR9" i="22"/>
  <c r="KR43" i="22" s="1"/>
  <c r="KQ9" i="22"/>
  <c r="KQ43" i="22" s="1"/>
  <c r="KP9" i="22"/>
  <c r="KP43" i="22" s="1"/>
  <c r="KO9" i="22"/>
  <c r="KO43" i="22" s="1"/>
  <c r="KN9" i="22"/>
  <c r="KN43" i="22" s="1"/>
  <c r="KM9" i="22"/>
  <c r="KM43" i="22" s="1"/>
  <c r="KL9" i="22"/>
  <c r="KL43" i="22" s="1"/>
  <c r="KK9" i="22"/>
  <c r="KK43" i="22" s="1"/>
  <c r="KJ9" i="22"/>
  <c r="KJ43" i="22" s="1"/>
  <c r="KI9" i="22"/>
  <c r="KI43" i="22" s="1"/>
  <c r="KH9" i="22"/>
  <c r="KH43" i="22" s="1"/>
  <c r="KG9" i="22"/>
  <c r="KG43" i="22" s="1"/>
  <c r="KF9" i="22"/>
  <c r="KF43" i="22" s="1"/>
  <c r="KE9" i="22"/>
  <c r="KE43" i="22" s="1"/>
  <c r="KD9" i="22"/>
  <c r="KD43" i="22" s="1"/>
  <c r="KC9" i="22"/>
  <c r="KC43" i="22" s="1"/>
  <c r="KB9" i="22"/>
  <c r="KB43" i="22" s="1"/>
  <c r="KA9" i="22"/>
  <c r="KA43" i="22" s="1"/>
  <c r="JZ9" i="22"/>
  <c r="JZ43" i="22" s="1"/>
  <c r="JY9" i="22"/>
  <c r="JY43" i="22" s="1"/>
  <c r="JX9" i="22"/>
  <c r="JX43" i="22" s="1"/>
  <c r="JW9" i="22"/>
  <c r="JW43" i="22" s="1"/>
  <c r="JV9" i="22"/>
  <c r="JV43" i="22" s="1"/>
  <c r="JU9" i="22"/>
  <c r="JU43" i="22" s="1"/>
  <c r="JT9" i="22"/>
  <c r="JT43" i="22" s="1"/>
  <c r="JS9" i="22"/>
  <c r="JS43" i="22" s="1"/>
  <c r="JR9" i="22"/>
  <c r="JR43" i="22" s="1"/>
  <c r="JQ9" i="22"/>
  <c r="JQ43" i="22" s="1"/>
  <c r="JP9" i="22"/>
  <c r="JP43" i="22" s="1"/>
  <c r="JO9" i="22"/>
  <c r="JO43" i="22" s="1"/>
  <c r="JN9" i="22"/>
  <c r="JN43" i="22" s="1"/>
  <c r="JM9" i="22"/>
  <c r="JM43" i="22" s="1"/>
  <c r="JL9" i="22"/>
  <c r="JL43" i="22" s="1"/>
  <c r="JK9" i="22"/>
  <c r="JK43" i="22" s="1"/>
  <c r="JJ9" i="22"/>
  <c r="JJ43" i="22" s="1"/>
  <c r="JI9" i="22"/>
  <c r="JI43" i="22" s="1"/>
  <c r="JH9" i="22"/>
  <c r="JH43" i="22" s="1"/>
  <c r="JG9" i="22"/>
  <c r="JG43" i="22" s="1"/>
  <c r="JF9" i="22"/>
  <c r="JF43" i="22" s="1"/>
  <c r="JE9" i="22"/>
  <c r="JE43" i="22" s="1"/>
  <c r="JD9" i="22"/>
  <c r="JD43" i="22" s="1"/>
  <c r="JC9" i="22"/>
  <c r="JC43" i="22" s="1"/>
  <c r="JB9" i="22"/>
  <c r="JB43" i="22" s="1"/>
  <c r="JA9" i="22"/>
  <c r="JA43" i="22" s="1"/>
  <c r="IZ9" i="22"/>
  <c r="IZ43" i="22" s="1"/>
  <c r="IY9" i="22"/>
  <c r="IY43" i="22" s="1"/>
  <c r="IX9" i="22"/>
  <c r="IX43" i="22" s="1"/>
  <c r="IW9" i="22"/>
  <c r="IW43" i="22" s="1"/>
  <c r="IV9" i="22"/>
  <c r="IV43" i="22" s="1"/>
  <c r="IU9" i="22"/>
  <c r="IU43" i="22" s="1"/>
  <c r="IT9" i="22"/>
  <c r="IT43" i="22" s="1"/>
  <c r="IS9" i="22"/>
  <c r="IS43" i="22" s="1"/>
  <c r="IR9" i="22"/>
  <c r="IR43" i="22" s="1"/>
  <c r="IQ9" i="22"/>
  <c r="IQ43" i="22" s="1"/>
  <c r="IP9" i="22"/>
  <c r="IP43" i="22" s="1"/>
  <c r="IO9" i="22"/>
  <c r="IO43" i="22" s="1"/>
  <c r="IN9" i="22"/>
  <c r="IN43" i="22" s="1"/>
  <c r="IM9" i="22"/>
  <c r="IM43" i="22" s="1"/>
  <c r="IL9" i="22"/>
  <c r="IL43" i="22" s="1"/>
  <c r="IK9" i="22"/>
  <c r="IK43" i="22" s="1"/>
  <c r="IJ9" i="22"/>
  <c r="IJ43" i="22" s="1"/>
  <c r="II9" i="22"/>
  <c r="II43" i="22" s="1"/>
  <c r="IH9" i="22"/>
  <c r="IH43" i="22" s="1"/>
  <c r="IG9" i="22"/>
  <c r="IG43" i="22" s="1"/>
  <c r="IF9" i="22"/>
  <c r="IF43" i="22" s="1"/>
  <c r="IE9" i="22"/>
  <c r="IE43" i="22" s="1"/>
  <c r="ID9" i="22"/>
  <c r="ID43" i="22" s="1"/>
  <c r="IC9" i="22"/>
  <c r="IC43" i="22" s="1"/>
  <c r="IB9" i="22"/>
  <c r="IB43" i="22" s="1"/>
  <c r="IA9" i="22"/>
  <c r="IA43" i="22" s="1"/>
  <c r="HZ9" i="22"/>
  <c r="HZ43" i="22" s="1"/>
  <c r="HY9" i="22"/>
  <c r="HY43" i="22" s="1"/>
  <c r="HX9" i="22"/>
  <c r="HX43" i="22" s="1"/>
  <c r="HW9" i="22"/>
  <c r="HW43" i="22" s="1"/>
  <c r="HV9" i="22"/>
  <c r="HV43" i="22" s="1"/>
  <c r="HU9" i="22"/>
  <c r="HU43" i="22" s="1"/>
  <c r="HT9" i="22"/>
  <c r="HT43" i="22" s="1"/>
  <c r="HS9" i="22"/>
  <c r="HS43" i="22" s="1"/>
  <c r="HR9" i="22"/>
  <c r="HR43" i="22" s="1"/>
  <c r="HQ9" i="22"/>
  <c r="HQ43" i="22" s="1"/>
  <c r="HP9" i="22"/>
  <c r="HP43" i="22" s="1"/>
  <c r="HO9" i="22"/>
  <c r="HO43" i="22" s="1"/>
  <c r="HN9" i="22"/>
  <c r="HN43" i="22" s="1"/>
  <c r="HM9" i="22"/>
  <c r="HM43" i="22" s="1"/>
  <c r="HL9" i="22"/>
  <c r="HL43" i="22" s="1"/>
  <c r="HK9" i="22"/>
  <c r="HK43" i="22" s="1"/>
  <c r="HJ9" i="22"/>
  <c r="HJ43" i="22" s="1"/>
  <c r="HI9" i="22"/>
  <c r="HI43" i="22" s="1"/>
  <c r="HH9" i="22"/>
  <c r="HH43" i="22" s="1"/>
  <c r="HG9" i="22"/>
  <c r="HG43" i="22" s="1"/>
  <c r="HF9" i="22"/>
  <c r="HF43" i="22" s="1"/>
  <c r="HE9" i="22"/>
  <c r="HE43" i="22" s="1"/>
  <c r="HD9" i="22"/>
  <c r="HD43" i="22" s="1"/>
  <c r="HC9" i="22"/>
  <c r="HC43" i="22" s="1"/>
  <c r="HB9" i="22"/>
  <c r="HB43" i="22" s="1"/>
  <c r="HA9" i="22"/>
  <c r="HA43" i="22" s="1"/>
  <c r="GZ9" i="22"/>
  <c r="GZ43" i="22" s="1"/>
  <c r="GY9" i="22"/>
  <c r="GY43" i="22" s="1"/>
  <c r="GX9" i="22"/>
  <c r="GX43" i="22" s="1"/>
  <c r="GW9" i="22"/>
  <c r="GW43" i="22" s="1"/>
  <c r="GV9" i="22"/>
  <c r="GV43" i="22" s="1"/>
  <c r="GU9" i="22"/>
  <c r="GU43" i="22" s="1"/>
  <c r="GT9" i="22"/>
  <c r="GT43" i="22" s="1"/>
  <c r="GS9" i="22"/>
  <c r="GS43" i="22" s="1"/>
  <c r="GR9" i="22"/>
  <c r="GR43" i="22" s="1"/>
  <c r="GQ9" i="22"/>
  <c r="GQ43" i="22" s="1"/>
  <c r="GP9" i="22"/>
  <c r="GP43" i="22" s="1"/>
  <c r="GO9" i="22"/>
  <c r="GO43" i="22" s="1"/>
  <c r="GN9" i="22"/>
  <c r="GN43" i="22" s="1"/>
  <c r="GM9" i="22"/>
  <c r="GM43" i="22" s="1"/>
  <c r="GL9" i="22"/>
  <c r="GL43" i="22" s="1"/>
  <c r="GK9" i="22"/>
  <c r="GK43" i="22" s="1"/>
  <c r="GJ9" i="22"/>
  <c r="GJ43" i="22" s="1"/>
  <c r="GI9" i="22"/>
  <c r="GI43" i="22" s="1"/>
  <c r="GH9" i="22"/>
  <c r="GH43" i="22" s="1"/>
  <c r="GG9" i="22"/>
  <c r="GG43" i="22" s="1"/>
  <c r="GF9" i="22"/>
  <c r="GF43" i="22" s="1"/>
  <c r="GE9" i="22"/>
  <c r="GE43" i="22" s="1"/>
  <c r="GD9" i="22"/>
  <c r="GD43" i="22" s="1"/>
  <c r="GC9" i="22"/>
  <c r="GC43" i="22" s="1"/>
  <c r="GB9" i="22"/>
  <c r="GB43" i="22" s="1"/>
  <c r="GA9" i="22"/>
  <c r="GA43" i="22" s="1"/>
  <c r="FZ9" i="22"/>
  <c r="FZ43" i="22" s="1"/>
  <c r="FY9" i="22"/>
  <c r="FY43" i="22" s="1"/>
  <c r="FX9" i="22"/>
  <c r="FX43" i="22" s="1"/>
  <c r="FW9" i="22"/>
  <c r="FW43" i="22" s="1"/>
  <c r="FV9" i="22"/>
  <c r="FV43" i="22" s="1"/>
  <c r="FU9" i="22"/>
  <c r="FU43" i="22" s="1"/>
  <c r="FT9" i="22"/>
  <c r="FT43" i="22" s="1"/>
  <c r="FS9" i="22"/>
  <c r="FS43" i="22" s="1"/>
  <c r="FR9" i="22"/>
  <c r="FR43" i="22" s="1"/>
  <c r="FQ9" i="22"/>
  <c r="FQ43" i="22" s="1"/>
  <c r="FP9" i="22"/>
  <c r="FP43" i="22" s="1"/>
  <c r="FO9" i="22"/>
  <c r="FO43" i="22" s="1"/>
  <c r="FN9" i="22"/>
  <c r="FN43" i="22" s="1"/>
  <c r="FM9" i="22"/>
  <c r="FM43" i="22" s="1"/>
  <c r="FL9" i="22"/>
  <c r="FL43" i="22" s="1"/>
  <c r="FK9" i="22"/>
  <c r="FK43" i="22" s="1"/>
  <c r="FJ9" i="22"/>
  <c r="FJ43" i="22" s="1"/>
  <c r="FI9" i="22"/>
  <c r="FI43" i="22" s="1"/>
  <c r="FH9" i="22"/>
  <c r="FH43" i="22" s="1"/>
  <c r="FG9" i="22"/>
  <c r="FG43" i="22" s="1"/>
  <c r="FF9" i="22"/>
  <c r="FF43" i="22" s="1"/>
  <c r="FE9" i="22"/>
  <c r="FE43" i="22" s="1"/>
  <c r="FD9" i="22"/>
  <c r="FD43" i="22" s="1"/>
  <c r="FC9" i="22"/>
  <c r="FC43" i="22" s="1"/>
  <c r="FB9" i="22"/>
  <c r="FB43" i="22" s="1"/>
  <c r="FA9" i="22"/>
  <c r="FA43" i="22" s="1"/>
  <c r="EZ9" i="22"/>
  <c r="EZ43" i="22" s="1"/>
  <c r="EY9" i="22"/>
  <c r="EY43" i="22" s="1"/>
  <c r="EX9" i="22"/>
  <c r="EX43" i="22" s="1"/>
  <c r="EW9" i="22"/>
  <c r="EW43" i="22" s="1"/>
  <c r="EV9" i="22"/>
  <c r="EV43" i="22" s="1"/>
  <c r="EU9" i="22"/>
  <c r="EU43" i="22" s="1"/>
  <c r="ET9" i="22"/>
  <c r="ET43" i="22" s="1"/>
  <c r="ES9" i="22"/>
  <c r="ES43" i="22" s="1"/>
  <c r="ER9" i="22"/>
  <c r="ER43" i="22" s="1"/>
  <c r="EQ9" i="22"/>
  <c r="EQ43" i="22" s="1"/>
  <c r="EP9" i="22"/>
  <c r="EP43" i="22" s="1"/>
  <c r="EO9" i="22"/>
  <c r="EO43" i="22" s="1"/>
  <c r="EN9" i="22"/>
  <c r="EN43" i="22" s="1"/>
  <c r="EM9" i="22"/>
  <c r="EM43" i="22" s="1"/>
  <c r="EL9" i="22"/>
  <c r="EL43" i="22" s="1"/>
  <c r="EK9" i="22"/>
  <c r="EK43" i="22" s="1"/>
  <c r="EJ9" i="22"/>
  <c r="EJ43" i="22" s="1"/>
  <c r="EI9" i="22"/>
  <c r="EI43" i="22" s="1"/>
  <c r="EH9" i="22"/>
  <c r="EH43" i="22" s="1"/>
  <c r="EG9" i="22"/>
  <c r="EG43" i="22" s="1"/>
  <c r="EF9" i="22"/>
  <c r="EF43" i="22" s="1"/>
  <c r="EE9" i="22"/>
  <c r="EE43" i="22" s="1"/>
  <c r="ED9" i="22"/>
  <c r="ED43" i="22" s="1"/>
  <c r="EC9" i="22"/>
  <c r="EC43" i="22" s="1"/>
  <c r="EB9" i="22"/>
  <c r="EB43" i="22" s="1"/>
  <c r="EA9" i="22"/>
  <c r="EA43" i="22" s="1"/>
  <c r="DZ9" i="22"/>
  <c r="DZ43" i="22" s="1"/>
  <c r="DY9" i="22"/>
  <c r="DY43" i="22" s="1"/>
  <c r="DX9" i="22"/>
  <c r="DX43" i="22" s="1"/>
  <c r="DW9" i="22"/>
  <c r="DW43" i="22" s="1"/>
  <c r="DV9" i="22"/>
  <c r="DV43" i="22" s="1"/>
  <c r="DU9" i="22"/>
  <c r="DU43" i="22" s="1"/>
  <c r="DT9" i="22"/>
  <c r="DT43" i="22" s="1"/>
  <c r="DS9" i="22"/>
  <c r="DS43" i="22" s="1"/>
  <c r="DR9" i="22"/>
  <c r="DR43" i="22" s="1"/>
  <c r="DQ9" i="22"/>
  <c r="DQ43" i="22" s="1"/>
  <c r="DP9" i="22"/>
  <c r="DP43" i="22" s="1"/>
  <c r="DO9" i="22"/>
  <c r="DO43" i="22" s="1"/>
  <c r="DN9" i="22"/>
  <c r="DN43" i="22" s="1"/>
  <c r="DM9" i="22"/>
  <c r="DM43" i="22" s="1"/>
  <c r="DL9" i="22"/>
  <c r="DL43" i="22" s="1"/>
  <c r="DK9" i="22"/>
  <c r="DK43" i="22" s="1"/>
  <c r="DJ9" i="22"/>
  <c r="DJ43" i="22" s="1"/>
  <c r="DI9" i="22"/>
  <c r="DI43" i="22" s="1"/>
  <c r="DH9" i="22"/>
  <c r="DH43" i="22" s="1"/>
  <c r="DG9" i="22"/>
  <c r="DG43" i="22" s="1"/>
  <c r="DF9" i="22"/>
  <c r="DF43" i="22" s="1"/>
  <c r="DE9" i="22"/>
  <c r="DE43" i="22" s="1"/>
  <c r="DD9" i="22"/>
  <c r="DD43" i="22" s="1"/>
  <c r="DC9" i="22"/>
  <c r="DC43" i="22" s="1"/>
  <c r="DB9" i="22"/>
  <c r="DB43" i="22" s="1"/>
  <c r="DA9" i="22"/>
  <c r="DA43" i="22" s="1"/>
  <c r="CZ9" i="22"/>
  <c r="CZ43" i="22" s="1"/>
  <c r="CY9" i="22"/>
  <c r="CY43" i="22" s="1"/>
  <c r="CX9" i="22"/>
  <c r="CX43" i="22" s="1"/>
  <c r="CW9" i="22"/>
  <c r="CW43" i="22" s="1"/>
  <c r="CV9" i="22"/>
  <c r="CV43" i="22" s="1"/>
  <c r="CU9" i="22"/>
  <c r="CU43" i="22" s="1"/>
  <c r="CT9" i="22"/>
  <c r="CT43" i="22" s="1"/>
  <c r="CS9" i="22"/>
  <c r="CS43" i="22" s="1"/>
  <c r="CR9" i="22"/>
  <c r="CR43" i="22" s="1"/>
  <c r="CQ9" i="22"/>
  <c r="CQ43" i="22" s="1"/>
  <c r="CP9" i="22"/>
  <c r="CP43" i="22" s="1"/>
  <c r="CO9" i="22"/>
  <c r="CO43" i="22" s="1"/>
  <c r="CN9" i="22"/>
  <c r="CN43" i="22" s="1"/>
  <c r="CM9" i="22"/>
  <c r="CM43" i="22" s="1"/>
  <c r="CL9" i="22"/>
  <c r="CL43" i="22" s="1"/>
  <c r="CK9" i="22"/>
  <c r="CK43" i="22" s="1"/>
  <c r="CJ9" i="22"/>
  <c r="CJ43" i="22" s="1"/>
  <c r="CI9" i="22"/>
  <c r="CI43" i="22" s="1"/>
  <c r="CH9" i="22"/>
  <c r="CH43" i="22" s="1"/>
  <c r="CG9" i="22"/>
  <c r="CG43" i="22" s="1"/>
  <c r="CF9" i="22"/>
  <c r="CF43" i="22" s="1"/>
  <c r="CE9" i="22"/>
  <c r="CE43" i="22" s="1"/>
  <c r="CD9" i="22"/>
  <c r="CD43" i="22" s="1"/>
  <c r="CC9" i="22"/>
  <c r="CC43" i="22" s="1"/>
  <c r="CB9" i="22"/>
  <c r="CB43" i="22" s="1"/>
  <c r="CA9" i="22"/>
  <c r="CA43" i="22" s="1"/>
  <c r="BZ9" i="22"/>
  <c r="BZ43" i="22" s="1"/>
  <c r="BY9" i="22"/>
  <c r="BY43" i="22" s="1"/>
  <c r="BX9" i="22"/>
  <c r="BX43" i="22" s="1"/>
  <c r="BW9" i="22"/>
  <c r="BW43" i="22" s="1"/>
  <c r="BV9" i="22"/>
  <c r="BV43" i="22" s="1"/>
  <c r="BU9" i="22"/>
  <c r="BU43" i="22" s="1"/>
  <c r="BT9" i="22"/>
  <c r="BT43" i="22" s="1"/>
  <c r="BS9" i="22"/>
  <c r="BS43" i="22" s="1"/>
  <c r="BR9" i="22"/>
  <c r="BR43" i="22" s="1"/>
  <c r="BQ9" i="22"/>
  <c r="BQ43" i="22" s="1"/>
  <c r="BP9" i="22"/>
  <c r="BP43" i="22" s="1"/>
  <c r="BO9" i="22"/>
  <c r="BO43" i="22" s="1"/>
  <c r="BN9" i="22"/>
  <c r="BN43" i="22" s="1"/>
  <c r="BM9" i="22"/>
  <c r="BM43" i="22" s="1"/>
  <c r="BL9" i="22"/>
  <c r="BL43" i="22" s="1"/>
  <c r="BK9" i="22"/>
  <c r="BK43" i="22" s="1"/>
  <c r="BJ9" i="22"/>
  <c r="BJ43" i="22" s="1"/>
  <c r="BI9" i="22"/>
  <c r="BI43" i="22" s="1"/>
  <c r="BH9" i="22"/>
  <c r="BH43" i="22" s="1"/>
  <c r="BG9" i="22"/>
  <c r="BG43" i="22" s="1"/>
  <c r="BF9" i="22"/>
  <c r="BF43" i="22" s="1"/>
  <c r="BE9" i="22"/>
  <c r="BE43" i="22" s="1"/>
  <c r="BD9" i="22"/>
  <c r="BD43" i="22" s="1"/>
  <c r="BC9" i="22"/>
  <c r="BC43" i="22" s="1"/>
  <c r="BB9" i="22"/>
  <c r="BB43" i="22" s="1"/>
  <c r="BA9" i="22"/>
  <c r="BA43" i="22" s="1"/>
  <c r="AZ9" i="22"/>
  <c r="AZ43" i="22" s="1"/>
  <c r="AY9" i="22"/>
  <c r="AY43" i="22" s="1"/>
  <c r="AX9" i="22"/>
  <c r="AX43" i="22" s="1"/>
  <c r="AW9" i="22"/>
  <c r="AW43" i="22" s="1"/>
  <c r="AV9" i="22"/>
  <c r="AV43" i="22" s="1"/>
  <c r="AU9" i="22"/>
  <c r="AU43" i="22" s="1"/>
  <c r="AT9" i="22"/>
  <c r="AT43" i="22" s="1"/>
  <c r="AS9" i="22"/>
  <c r="AS43" i="22" s="1"/>
  <c r="AR9" i="22"/>
  <c r="AR43" i="22" s="1"/>
  <c r="AQ9" i="22"/>
  <c r="AQ43" i="22" s="1"/>
  <c r="AP9" i="22"/>
  <c r="AP43" i="22" s="1"/>
  <c r="AO9" i="22"/>
  <c r="AO43" i="22" s="1"/>
  <c r="AN9" i="22"/>
  <c r="AN43" i="22" s="1"/>
  <c r="AM9" i="22"/>
  <c r="AM43" i="22" s="1"/>
  <c r="AL9" i="22"/>
  <c r="AL43" i="22" s="1"/>
  <c r="AK9" i="22"/>
  <c r="AK43" i="22" s="1"/>
  <c r="AJ9" i="22"/>
  <c r="AJ43" i="22" s="1"/>
  <c r="AI9" i="22"/>
  <c r="AI43" i="22" s="1"/>
  <c r="AH9" i="22"/>
  <c r="AH43" i="22" s="1"/>
  <c r="AG9" i="22"/>
  <c r="AG43" i="22" s="1"/>
  <c r="AF9" i="22"/>
  <c r="AF43" i="22" s="1"/>
  <c r="AE9" i="22"/>
  <c r="AE43" i="22" s="1"/>
  <c r="AD9" i="22"/>
  <c r="AD43" i="22" s="1"/>
  <c r="AC9" i="22"/>
  <c r="AC43" i="22" s="1"/>
  <c r="AB9" i="22"/>
  <c r="AB43" i="22" s="1"/>
  <c r="AA9" i="22"/>
  <c r="AA43" i="22" s="1"/>
  <c r="Z9" i="22"/>
  <c r="Z43" i="22" s="1"/>
  <c r="Y9" i="22"/>
  <c r="Y43" i="22" s="1"/>
  <c r="X9" i="22"/>
  <c r="X43" i="22" s="1"/>
  <c r="W9" i="22"/>
  <c r="W43" i="22" s="1"/>
  <c r="V9" i="22"/>
  <c r="V43" i="22" s="1"/>
  <c r="U9" i="22"/>
  <c r="U43" i="22" s="1"/>
  <c r="T9" i="22"/>
  <c r="T43" i="22" s="1"/>
  <c r="S9" i="22"/>
  <c r="S43" i="22" s="1"/>
  <c r="R9" i="22"/>
  <c r="R43" i="22" s="1"/>
  <c r="Q9" i="22"/>
  <c r="Q43" i="22" s="1"/>
  <c r="P9" i="22"/>
  <c r="P43" i="22" s="1"/>
  <c r="O9" i="22"/>
  <c r="O43" i="22" s="1"/>
  <c r="N9" i="22"/>
  <c r="N43" i="22" s="1"/>
  <c r="M9" i="22"/>
  <c r="M43" i="22" s="1"/>
  <c r="L9" i="22"/>
  <c r="L43" i="22" s="1"/>
  <c r="K9" i="22"/>
  <c r="K43" i="22" s="1"/>
  <c r="J9" i="22"/>
  <c r="J43" i="22" s="1"/>
  <c r="I9" i="22"/>
  <c r="I43" i="22" s="1"/>
  <c r="H9" i="22"/>
  <c r="H43" i="22" s="1"/>
  <c r="G9" i="22"/>
  <c r="G43" i="22" s="1"/>
  <c r="F9" i="22"/>
  <c r="F43" i="22" s="1"/>
  <c r="E9" i="22"/>
  <c r="E43" i="22" s="1"/>
  <c r="D9" i="22"/>
  <c r="D43" i="22" s="1"/>
  <c r="C9" i="22"/>
  <c r="C43" i="22" s="1"/>
  <c r="B9" i="22"/>
  <c r="B43" i="22" s="1"/>
  <c r="LM8" i="22"/>
  <c r="LM42" i="22" s="1"/>
  <c r="LL8" i="22"/>
  <c r="LL42" i="22" s="1"/>
  <c r="LK8" i="22"/>
  <c r="LK42" i="22" s="1"/>
  <c r="LJ8" i="22"/>
  <c r="LJ42" i="22" s="1"/>
  <c r="LI8" i="22"/>
  <c r="LI42" i="22" s="1"/>
  <c r="LH8" i="22"/>
  <c r="LH42" i="22" s="1"/>
  <c r="LG8" i="22"/>
  <c r="LG42" i="22" s="1"/>
  <c r="LF8" i="22"/>
  <c r="LF42" i="22" s="1"/>
  <c r="LE8" i="22"/>
  <c r="LE42" i="22" s="1"/>
  <c r="LD8" i="22"/>
  <c r="LD42" i="22" s="1"/>
  <c r="LC8" i="22"/>
  <c r="LC42" i="22" s="1"/>
  <c r="LB8" i="22"/>
  <c r="LB42" i="22" s="1"/>
  <c r="LA8" i="22"/>
  <c r="LA42" i="22" s="1"/>
  <c r="KZ8" i="22"/>
  <c r="KZ42" i="22" s="1"/>
  <c r="KY8" i="22"/>
  <c r="KY42" i="22" s="1"/>
  <c r="KX8" i="22"/>
  <c r="KX42" i="22" s="1"/>
  <c r="KW8" i="22"/>
  <c r="KW42" i="22" s="1"/>
  <c r="KV8" i="22"/>
  <c r="KV42" i="22" s="1"/>
  <c r="KU8" i="22"/>
  <c r="KU42" i="22" s="1"/>
  <c r="KT8" i="22"/>
  <c r="KT42" i="22" s="1"/>
  <c r="KS8" i="22"/>
  <c r="KS42" i="22" s="1"/>
  <c r="KR8" i="22"/>
  <c r="KR42" i="22" s="1"/>
  <c r="KQ8" i="22"/>
  <c r="KQ42" i="22" s="1"/>
  <c r="KP8" i="22"/>
  <c r="KP42" i="22" s="1"/>
  <c r="KO8" i="22"/>
  <c r="KO42" i="22" s="1"/>
  <c r="KN8" i="22"/>
  <c r="KN42" i="22" s="1"/>
  <c r="KM8" i="22"/>
  <c r="KM42" i="22" s="1"/>
  <c r="KL8" i="22"/>
  <c r="KL42" i="22" s="1"/>
  <c r="KK8" i="22"/>
  <c r="KK42" i="22" s="1"/>
  <c r="KJ8" i="22"/>
  <c r="KJ42" i="22" s="1"/>
  <c r="KI8" i="22"/>
  <c r="KI42" i="22" s="1"/>
  <c r="KH8" i="22"/>
  <c r="KH42" i="22" s="1"/>
  <c r="KG8" i="22"/>
  <c r="KG42" i="22" s="1"/>
  <c r="KF8" i="22"/>
  <c r="KF42" i="22" s="1"/>
  <c r="KE8" i="22"/>
  <c r="KE42" i="22" s="1"/>
  <c r="KD8" i="22"/>
  <c r="KD42" i="22" s="1"/>
  <c r="KC8" i="22"/>
  <c r="KC42" i="22" s="1"/>
  <c r="KB8" i="22"/>
  <c r="KB42" i="22" s="1"/>
  <c r="KA8" i="22"/>
  <c r="KA42" i="22" s="1"/>
  <c r="JZ8" i="22"/>
  <c r="JZ42" i="22" s="1"/>
  <c r="JY8" i="22"/>
  <c r="JY42" i="22" s="1"/>
  <c r="JX8" i="22"/>
  <c r="JX42" i="22" s="1"/>
  <c r="JW8" i="22"/>
  <c r="JW42" i="22" s="1"/>
  <c r="JV8" i="22"/>
  <c r="JV42" i="22" s="1"/>
  <c r="JU8" i="22"/>
  <c r="JU42" i="22" s="1"/>
  <c r="JT8" i="22"/>
  <c r="JT42" i="22" s="1"/>
  <c r="JS8" i="22"/>
  <c r="JS42" i="22" s="1"/>
  <c r="JR8" i="22"/>
  <c r="JR42" i="22" s="1"/>
  <c r="JQ8" i="22"/>
  <c r="JQ42" i="22" s="1"/>
  <c r="JP8" i="22"/>
  <c r="JP42" i="22" s="1"/>
  <c r="JO8" i="22"/>
  <c r="JO42" i="22" s="1"/>
  <c r="JN8" i="22"/>
  <c r="JN42" i="22" s="1"/>
  <c r="JM8" i="22"/>
  <c r="JM42" i="22" s="1"/>
  <c r="JL8" i="22"/>
  <c r="JL42" i="22" s="1"/>
  <c r="JK8" i="22"/>
  <c r="JK42" i="22" s="1"/>
  <c r="JJ8" i="22"/>
  <c r="JJ42" i="22" s="1"/>
  <c r="JI8" i="22"/>
  <c r="JI42" i="22" s="1"/>
  <c r="JH8" i="22"/>
  <c r="JH42" i="22" s="1"/>
  <c r="JG8" i="22"/>
  <c r="JG42" i="22" s="1"/>
  <c r="JF8" i="22"/>
  <c r="JF42" i="22" s="1"/>
  <c r="JE8" i="22"/>
  <c r="JE42" i="22" s="1"/>
  <c r="JD8" i="22"/>
  <c r="JD42" i="22" s="1"/>
  <c r="JC8" i="22"/>
  <c r="JC42" i="22" s="1"/>
  <c r="JB8" i="22"/>
  <c r="JB42" i="22" s="1"/>
  <c r="JA8" i="22"/>
  <c r="JA42" i="22" s="1"/>
  <c r="IZ8" i="22"/>
  <c r="IZ42" i="22" s="1"/>
  <c r="IY8" i="22"/>
  <c r="IY42" i="22" s="1"/>
  <c r="IX8" i="22"/>
  <c r="IX42" i="22" s="1"/>
  <c r="IW8" i="22"/>
  <c r="IW42" i="22" s="1"/>
  <c r="IV8" i="22"/>
  <c r="IV42" i="22" s="1"/>
  <c r="IU8" i="22"/>
  <c r="IU42" i="22" s="1"/>
  <c r="IT8" i="22"/>
  <c r="IT42" i="22" s="1"/>
  <c r="IS8" i="22"/>
  <c r="IS42" i="22" s="1"/>
  <c r="IR8" i="22"/>
  <c r="IR42" i="22" s="1"/>
  <c r="IQ8" i="22"/>
  <c r="IQ42" i="22" s="1"/>
  <c r="IP8" i="22"/>
  <c r="IP42" i="22" s="1"/>
  <c r="IO8" i="22"/>
  <c r="IO42" i="22" s="1"/>
  <c r="IN8" i="22"/>
  <c r="IN42" i="22" s="1"/>
  <c r="IM8" i="22"/>
  <c r="IM42" i="22" s="1"/>
  <c r="IL8" i="22"/>
  <c r="IL42" i="22" s="1"/>
  <c r="IK8" i="22"/>
  <c r="IK42" i="22" s="1"/>
  <c r="IJ8" i="22"/>
  <c r="IJ42" i="22" s="1"/>
  <c r="II8" i="22"/>
  <c r="II42" i="22" s="1"/>
  <c r="IH8" i="22"/>
  <c r="IH42" i="22" s="1"/>
  <c r="IG8" i="22"/>
  <c r="IG42" i="22" s="1"/>
  <c r="IF8" i="22"/>
  <c r="IF42" i="22" s="1"/>
  <c r="IE8" i="22"/>
  <c r="IE42" i="22" s="1"/>
  <c r="ID8" i="22"/>
  <c r="ID42" i="22" s="1"/>
  <c r="IC8" i="22"/>
  <c r="IC42" i="22" s="1"/>
  <c r="IB8" i="22"/>
  <c r="IB42" i="22" s="1"/>
  <c r="IA8" i="22"/>
  <c r="IA42" i="22" s="1"/>
  <c r="HZ8" i="22"/>
  <c r="HZ42" i="22" s="1"/>
  <c r="HY8" i="22"/>
  <c r="HY42" i="22" s="1"/>
  <c r="HX8" i="22"/>
  <c r="HX42" i="22" s="1"/>
  <c r="HW8" i="22"/>
  <c r="HW42" i="22" s="1"/>
  <c r="HV8" i="22"/>
  <c r="HV42" i="22" s="1"/>
  <c r="HU8" i="22"/>
  <c r="HU42" i="22" s="1"/>
  <c r="HT8" i="22"/>
  <c r="HT42" i="22" s="1"/>
  <c r="HS8" i="22"/>
  <c r="HS42" i="22" s="1"/>
  <c r="HR8" i="22"/>
  <c r="HR42" i="22" s="1"/>
  <c r="HQ8" i="22"/>
  <c r="HQ42" i="22" s="1"/>
  <c r="HP8" i="22"/>
  <c r="HP42" i="22" s="1"/>
  <c r="HO8" i="22"/>
  <c r="HO42" i="22" s="1"/>
  <c r="HN8" i="22"/>
  <c r="HN42" i="22" s="1"/>
  <c r="HM8" i="22"/>
  <c r="HM42" i="22" s="1"/>
  <c r="HL8" i="22"/>
  <c r="HL42" i="22" s="1"/>
  <c r="HK8" i="22"/>
  <c r="HK42" i="22" s="1"/>
  <c r="HJ8" i="22"/>
  <c r="HJ42" i="22" s="1"/>
  <c r="HI8" i="22"/>
  <c r="HI42" i="22" s="1"/>
  <c r="HH8" i="22"/>
  <c r="HH42" i="22" s="1"/>
  <c r="HG8" i="22"/>
  <c r="HG42" i="22" s="1"/>
  <c r="HF8" i="22"/>
  <c r="HF42" i="22" s="1"/>
  <c r="HE8" i="22"/>
  <c r="HE42" i="22" s="1"/>
  <c r="HD8" i="22"/>
  <c r="HD42" i="22" s="1"/>
  <c r="HC8" i="22"/>
  <c r="HC42" i="22" s="1"/>
  <c r="HB8" i="22"/>
  <c r="HB42" i="22" s="1"/>
  <c r="HA8" i="22"/>
  <c r="HA42" i="22" s="1"/>
  <c r="GZ8" i="22"/>
  <c r="GZ42" i="22" s="1"/>
  <c r="GY8" i="22"/>
  <c r="GY42" i="22" s="1"/>
  <c r="GX8" i="22"/>
  <c r="GX42" i="22" s="1"/>
  <c r="GW8" i="22"/>
  <c r="GW42" i="22" s="1"/>
  <c r="GV8" i="22"/>
  <c r="GV42" i="22" s="1"/>
  <c r="GU8" i="22"/>
  <c r="GU42" i="22" s="1"/>
  <c r="GT8" i="22"/>
  <c r="GT42" i="22" s="1"/>
  <c r="GS8" i="22"/>
  <c r="GS42" i="22" s="1"/>
  <c r="GR8" i="22"/>
  <c r="GR42" i="22" s="1"/>
  <c r="GQ8" i="22"/>
  <c r="GQ42" i="22" s="1"/>
  <c r="GP8" i="22"/>
  <c r="GP42" i="22" s="1"/>
  <c r="GO8" i="22"/>
  <c r="GO42" i="22" s="1"/>
  <c r="GN8" i="22"/>
  <c r="GN42" i="22" s="1"/>
  <c r="GM8" i="22"/>
  <c r="GM42" i="22" s="1"/>
  <c r="GL8" i="22"/>
  <c r="GL42" i="22" s="1"/>
  <c r="GK8" i="22"/>
  <c r="GK42" i="22" s="1"/>
  <c r="GJ8" i="22"/>
  <c r="GJ42" i="22" s="1"/>
  <c r="GI8" i="22"/>
  <c r="GI42" i="22" s="1"/>
  <c r="GH8" i="22"/>
  <c r="GH42" i="22" s="1"/>
  <c r="GG8" i="22"/>
  <c r="GG42" i="22" s="1"/>
  <c r="GF8" i="22"/>
  <c r="GF42" i="22" s="1"/>
  <c r="GE8" i="22"/>
  <c r="GE42" i="22" s="1"/>
  <c r="GD8" i="22"/>
  <c r="GD42" i="22" s="1"/>
  <c r="GC8" i="22"/>
  <c r="GC42" i="22" s="1"/>
  <c r="GB8" i="22"/>
  <c r="GB42" i="22" s="1"/>
  <c r="GA8" i="22"/>
  <c r="GA42" i="22" s="1"/>
  <c r="FZ8" i="22"/>
  <c r="FZ42" i="22" s="1"/>
  <c r="FY8" i="22"/>
  <c r="FY42" i="22" s="1"/>
  <c r="FX8" i="22"/>
  <c r="FX42" i="22" s="1"/>
  <c r="FW8" i="22"/>
  <c r="FW42" i="22" s="1"/>
  <c r="FV8" i="22"/>
  <c r="FV42" i="22" s="1"/>
  <c r="FU8" i="22"/>
  <c r="FU42" i="22" s="1"/>
  <c r="FT8" i="22"/>
  <c r="FT42" i="22" s="1"/>
  <c r="FS8" i="22"/>
  <c r="FS42" i="22" s="1"/>
  <c r="FR8" i="22"/>
  <c r="FR42" i="22" s="1"/>
  <c r="FQ8" i="22"/>
  <c r="FQ42" i="22" s="1"/>
  <c r="FP8" i="22"/>
  <c r="FP42" i="22" s="1"/>
  <c r="FO8" i="22"/>
  <c r="FO42" i="22" s="1"/>
  <c r="FN8" i="22"/>
  <c r="FN42" i="22" s="1"/>
  <c r="FM8" i="22"/>
  <c r="FM42" i="22" s="1"/>
  <c r="FL8" i="22"/>
  <c r="FL42" i="22" s="1"/>
  <c r="FK8" i="22"/>
  <c r="FK42" i="22" s="1"/>
  <c r="FJ8" i="22"/>
  <c r="FJ42" i="22" s="1"/>
  <c r="FI8" i="22"/>
  <c r="FI42" i="22" s="1"/>
  <c r="FH8" i="22"/>
  <c r="FH42" i="22" s="1"/>
  <c r="FG8" i="22"/>
  <c r="FG42" i="22" s="1"/>
  <c r="FF8" i="22"/>
  <c r="FF42" i="22" s="1"/>
  <c r="FE8" i="22"/>
  <c r="FE42" i="22" s="1"/>
  <c r="FD8" i="22"/>
  <c r="FD42" i="22" s="1"/>
  <c r="FC8" i="22"/>
  <c r="FC42" i="22" s="1"/>
  <c r="FB8" i="22"/>
  <c r="FB42" i="22" s="1"/>
  <c r="FA8" i="22"/>
  <c r="FA42" i="22" s="1"/>
  <c r="EZ8" i="22"/>
  <c r="EZ42" i="22" s="1"/>
  <c r="EY8" i="22"/>
  <c r="EY42" i="22" s="1"/>
  <c r="EX8" i="22"/>
  <c r="EX42" i="22" s="1"/>
  <c r="EW8" i="22"/>
  <c r="EW42" i="22" s="1"/>
  <c r="EV8" i="22"/>
  <c r="EV42" i="22" s="1"/>
  <c r="EU8" i="22"/>
  <c r="EU42" i="22" s="1"/>
  <c r="ET8" i="22"/>
  <c r="ET42" i="22" s="1"/>
  <c r="ES8" i="22"/>
  <c r="ES42" i="22" s="1"/>
  <c r="ER8" i="22"/>
  <c r="ER42" i="22" s="1"/>
  <c r="EQ8" i="22"/>
  <c r="EQ42" i="22" s="1"/>
  <c r="EP8" i="22"/>
  <c r="EP42" i="22" s="1"/>
  <c r="EO8" i="22"/>
  <c r="EO42" i="22" s="1"/>
  <c r="EN8" i="22"/>
  <c r="EN42" i="22" s="1"/>
  <c r="EM8" i="22"/>
  <c r="EM42" i="22" s="1"/>
  <c r="EL8" i="22"/>
  <c r="EL42" i="22" s="1"/>
  <c r="EK8" i="22"/>
  <c r="EK42" i="22" s="1"/>
  <c r="EJ8" i="22"/>
  <c r="EJ42" i="22" s="1"/>
  <c r="EI8" i="22"/>
  <c r="EI42" i="22" s="1"/>
  <c r="EH8" i="22"/>
  <c r="EH42" i="22" s="1"/>
  <c r="EG8" i="22"/>
  <c r="EG42" i="22" s="1"/>
  <c r="EF8" i="22"/>
  <c r="EF42" i="22" s="1"/>
  <c r="EE8" i="22"/>
  <c r="EE42" i="22" s="1"/>
  <c r="ED8" i="22"/>
  <c r="ED42" i="22" s="1"/>
  <c r="EC8" i="22"/>
  <c r="EC42" i="22" s="1"/>
  <c r="EB8" i="22"/>
  <c r="EB42" i="22" s="1"/>
  <c r="EA8" i="22"/>
  <c r="EA42" i="22" s="1"/>
  <c r="DZ8" i="22"/>
  <c r="DZ42" i="22" s="1"/>
  <c r="DY8" i="22"/>
  <c r="DY42" i="22" s="1"/>
  <c r="DX8" i="22"/>
  <c r="DX42" i="22" s="1"/>
  <c r="DW8" i="22"/>
  <c r="DW42" i="22" s="1"/>
  <c r="DV8" i="22"/>
  <c r="DV42" i="22" s="1"/>
  <c r="DU8" i="22"/>
  <c r="DU42" i="22" s="1"/>
  <c r="DT8" i="22"/>
  <c r="DT42" i="22" s="1"/>
  <c r="DS8" i="22"/>
  <c r="DS42" i="22" s="1"/>
  <c r="DR8" i="22"/>
  <c r="DR42" i="22" s="1"/>
  <c r="DQ8" i="22"/>
  <c r="DQ42" i="22" s="1"/>
  <c r="DP8" i="22"/>
  <c r="DP42" i="22" s="1"/>
  <c r="DO8" i="22"/>
  <c r="DO42" i="22" s="1"/>
  <c r="DN8" i="22"/>
  <c r="DN42" i="22" s="1"/>
  <c r="DM8" i="22"/>
  <c r="DM42" i="22" s="1"/>
  <c r="DL8" i="22"/>
  <c r="DL42" i="22" s="1"/>
  <c r="DK8" i="22"/>
  <c r="DK42" i="22" s="1"/>
  <c r="DJ8" i="22"/>
  <c r="DJ42" i="22" s="1"/>
  <c r="DI8" i="22"/>
  <c r="DI42" i="22" s="1"/>
  <c r="DH8" i="22"/>
  <c r="DH42" i="22" s="1"/>
  <c r="DG8" i="22"/>
  <c r="DG42" i="22" s="1"/>
  <c r="DF8" i="22"/>
  <c r="DF42" i="22" s="1"/>
  <c r="DE8" i="22"/>
  <c r="DE42" i="22" s="1"/>
  <c r="DD8" i="22"/>
  <c r="DD42" i="22" s="1"/>
  <c r="DC8" i="22"/>
  <c r="DC42" i="22" s="1"/>
  <c r="DB8" i="22"/>
  <c r="DB42" i="22" s="1"/>
  <c r="DA8" i="22"/>
  <c r="DA42" i="22" s="1"/>
  <c r="CZ8" i="22"/>
  <c r="CZ42" i="22" s="1"/>
  <c r="CY8" i="22"/>
  <c r="CY42" i="22" s="1"/>
  <c r="CX8" i="22"/>
  <c r="CX42" i="22" s="1"/>
  <c r="CW8" i="22"/>
  <c r="CW42" i="22" s="1"/>
  <c r="CV8" i="22"/>
  <c r="CV42" i="22" s="1"/>
  <c r="CU8" i="22"/>
  <c r="CU42" i="22" s="1"/>
  <c r="CT8" i="22"/>
  <c r="CT42" i="22" s="1"/>
  <c r="CS8" i="22"/>
  <c r="CS42" i="22" s="1"/>
  <c r="CR8" i="22"/>
  <c r="CR42" i="22" s="1"/>
  <c r="CQ8" i="22"/>
  <c r="CQ42" i="22" s="1"/>
  <c r="CP8" i="22"/>
  <c r="CP42" i="22" s="1"/>
  <c r="CO8" i="22"/>
  <c r="CO42" i="22" s="1"/>
  <c r="CN8" i="22"/>
  <c r="CN42" i="22" s="1"/>
  <c r="CM8" i="22"/>
  <c r="CM42" i="22" s="1"/>
  <c r="CL8" i="22"/>
  <c r="CL42" i="22" s="1"/>
  <c r="CK8" i="22"/>
  <c r="CK42" i="22" s="1"/>
  <c r="CJ8" i="22"/>
  <c r="CJ42" i="22" s="1"/>
  <c r="CI8" i="22"/>
  <c r="CI42" i="22" s="1"/>
  <c r="CH8" i="22"/>
  <c r="CH42" i="22" s="1"/>
  <c r="CG8" i="22"/>
  <c r="CG42" i="22" s="1"/>
  <c r="CF8" i="22"/>
  <c r="CF42" i="22" s="1"/>
  <c r="CE8" i="22"/>
  <c r="CE42" i="22" s="1"/>
  <c r="CD8" i="22"/>
  <c r="CD42" i="22" s="1"/>
  <c r="CC8" i="22"/>
  <c r="CC42" i="22" s="1"/>
  <c r="CB8" i="22"/>
  <c r="CB42" i="22" s="1"/>
  <c r="CA8" i="22"/>
  <c r="CA42" i="22" s="1"/>
  <c r="BZ8" i="22"/>
  <c r="BZ42" i="22" s="1"/>
  <c r="BY8" i="22"/>
  <c r="BY42" i="22" s="1"/>
  <c r="BX8" i="22"/>
  <c r="BX42" i="22" s="1"/>
  <c r="BW8" i="22"/>
  <c r="BW42" i="22" s="1"/>
  <c r="BV8" i="22"/>
  <c r="BV42" i="22" s="1"/>
  <c r="BU8" i="22"/>
  <c r="BU42" i="22" s="1"/>
  <c r="BT8" i="22"/>
  <c r="BT42" i="22" s="1"/>
  <c r="BS8" i="22"/>
  <c r="BS42" i="22" s="1"/>
  <c r="BR8" i="22"/>
  <c r="BR42" i="22" s="1"/>
  <c r="BQ8" i="22"/>
  <c r="BQ42" i="22" s="1"/>
  <c r="BP8" i="22"/>
  <c r="BP42" i="22" s="1"/>
  <c r="BO8" i="22"/>
  <c r="BO42" i="22" s="1"/>
  <c r="BN8" i="22"/>
  <c r="BN42" i="22" s="1"/>
  <c r="BM8" i="22"/>
  <c r="BM42" i="22" s="1"/>
  <c r="BL8" i="22"/>
  <c r="BL42" i="22" s="1"/>
  <c r="BK8" i="22"/>
  <c r="BK42" i="22" s="1"/>
  <c r="BJ8" i="22"/>
  <c r="BJ42" i="22" s="1"/>
  <c r="BI8" i="22"/>
  <c r="BI42" i="22" s="1"/>
  <c r="BH8" i="22"/>
  <c r="BH42" i="22" s="1"/>
  <c r="BG8" i="22"/>
  <c r="BG42" i="22" s="1"/>
  <c r="BF8" i="22"/>
  <c r="BF42" i="22" s="1"/>
  <c r="BE8" i="22"/>
  <c r="BE42" i="22" s="1"/>
  <c r="BD8" i="22"/>
  <c r="BD42" i="22" s="1"/>
  <c r="BC8" i="22"/>
  <c r="BC42" i="22" s="1"/>
  <c r="BB8" i="22"/>
  <c r="BB42" i="22" s="1"/>
  <c r="BA8" i="22"/>
  <c r="BA42" i="22" s="1"/>
  <c r="AZ8" i="22"/>
  <c r="AZ42" i="22" s="1"/>
  <c r="AY8" i="22"/>
  <c r="AY42" i="22" s="1"/>
  <c r="AX8" i="22"/>
  <c r="AX42" i="22" s="1"/>
  <c r="AW8" i="22"/>
  <c r="AW42" i="22" s="1"/>
  <c r="AV8" i="22"/>
  <c r="AV42" i="22" s="1"/>
  <c r="AU8" i="22"/>
  <c r="AU42" i="22" s="1"/>
  <c r="AT8" i="22"/>
  <c r="AT42" i="22" s="1"/>
  <c r="AS8" i="22"/>
  <c r="AS42" i="22" s="1"/>
  <c r="AR8" i="22"/>
  <c r="AR42" i="22" s="1"/>
  <c r="AQ8" i="22"/>
  <c r="AQ42" i="22" s="1"/>
  <c r="AP8" i="22"/>
  <c r="AP42" i="22" s="1"/>
  <c r="AO8" i="22"/>
  <c r="AO42" i="22" s="1"/>
  <c r="AN8" i="22"/>
  <c r="AN42" i="22" s="1"/>
  <c r="AM8" i="22"/>
  <c r="AM42" i="22" s="1"/>
  <c r="AL8" i="22"/>
  <c r="AL42" i="22" s="1"/>
  <c r="AK8" i="22"/>
  <c r="AK42" i="22" s="1"/>
  <c r="AJ8" i="22"/>
  <c r="AJ42" i="22" s="1"/>
  <c r="AI8" i="22"/>
  <c r="AI42" i="22" s="1"/>
  <c r="AH8" i="22"/>
  <c r="AH42" i="22" s="1"/>
  <c r="AG8" i="22"/>
  <c r="AG42" i="22" s="1"/>
  <c r="AF8" i="22"/>
  <c r="AF42" i="22" s="1"/>
  <c r="AE8" i="22"/>
  <c r="AE42" i="22" s="1"/>
  <c r="AD8" i="22"/>
  <c r="AD42" i="22" s="1"/>
  <c r="AC8" i="22"/>
  <c r="AC42" i="22" s="1"/>
  <c r="AB8" i="22"/>
  <c r="AB42" i="22" s="1"/>
  <c r="AA8" i="22"/>
  <c r="AA42" i="22" s="1"/>
  <c r="Z8" i="22"/>
  <c r="Z42" i="22" s="1"/>
  <c r="Y8" i="22"/>
  <c r="Y42" i="22" s="1"/>
  <c r="X8" i="22"/>
  <c r="X42" i="22" s="1"/>
  <c r="W8" i="22"/>
  <c r="W42" i="22" s="1"/>
  <c r="V8" i="22"/>
  <c r="V42" i="22" s="1"/>
  <c r="U8" i="22"/>
  <c r="U42" i="22" s="1"/>
  <c r="T8" i="22"/>
  <c r="T42" i="22" s="1"/>
  <c r="S8" i="22"/>
  <c r="S42" i="22" s="1"/>
  <c r="R8" i="22"/>
  <c r="R42" i="22" s="1"/>
  <c r="Q8" i="22"/>
  <c r="Q42" i="22" s="1"/>
  <c r="P8" i="22"/>
  <c r="P42" i="22" s="1"/>
  <c r="O8" i="22"/>
  <c r="O42" i="22" s="1"/>
  <c r="N8" i="22"/>
  <c r="N42" i="22" s="1"/>
  <c r="M8" i="22"/>
  <c r="M42" i="22" s="1"/>
  <c r="L8" i="22"/>
  <c r="L42" i="22" s="1"/>
  <c r="K8" i="22"/>
  <c r="K42" i="22" s="1"/>
  <c r="J8" i="22"/>
  <c r="J42" i="22" s="1"/>
  <c r="I8" i="22"/>
  <c r="I42" i="22" s="1"/>
  <c r="H8" i="22"/>
  <c r="H42" i="22" s="1"/>
  <c r="G8" i="22"/>
  <c r="G42" i="22" s="1"/>
  <c r="F8" i="22"/>
  <c r="F42" i="22" s="1"/>
  <c r="E8" i="22"/>
  <c r="E42" i="22" s="1"/>
  <c r="D8" i="22"/>
  <c r="D42" i="22" s="1"/>
  <c r="C8" i="22"/>
  <c r="C42" i="22" s="1"/>
  <c r="B8" i="22"/>
  <c r="B42" i="22" s="1"/>
  <c r="LM7" i="22"/>
  <c r="LM41" i="22" s="1"/>
  <c r="LL7" i="22"/>
  <c r="LL41" i="22" s="1"/>
  <c r="LK7" i="22"/>
  <c r="LK41" i="22" s="1"/>
  <c r="LJ7" i="22"/>
  <c r="LJ41" i="22" s="1"/>
  <c r="LI7" i="22"/>
  <c r="LI41" i="22" s="1"/>
  <c r="LH7" i="22"/>
  <c r="LH41" i="22" s="1"/>
  <c r="LG7" i="22"/>
  <c r="LG41" i="22" s="1"/>
  <c r="LF7" i="22"/>
  <c r="LF41" i="22" s="1"/>
  <c r="LE7" i="22"/>
  <c r="LE41" i="22" s="1"/>
  <c r="LD7" i="22"/>
  <c r="LD41" i="22" s="1"/>
  <c r="LC7" i="22"/>
  <c r="LC41" i="22" s="1"/>
  <c r="LB7" i="22"/>
  <c r="LB41" i="22" s="1"/>
  <c r="LA7" i="22"/>
  <c r="LA41" i="22" s="1"/>
  <c r="KZ7" i="22"/>
  <c r="KZ41" i="22" s="1"/>
  <c r="KY7" i="22"/>
  <c r="KY41" i="22" s="1"/>
  <c r="KX7" i="22"/>
  <c r="KX41" i="22" s="1"/>
  <c r="KW7" i="22"/>
  <c r="KW41" i="22" s="1"/>
  <c r="KV7" i="22"/>
  <c r="KV41" i="22" s="1"/>
  <c r="KU7" i="22"/>
  <c r="KU41" i="22" s="1"/>
  <c r="KT7" i="22"/>
  <c r="KT41" i="22" s="1"/>
  <c r="KS7" i="22"/>
  <c r="KS41" i="22" s="1"/>
  <c r="KR7" i="22"/>
  <c r="KR41" i="22" s="1"/>
  <c r="KQ7" i="22"/>
  <c r="KQ41" i="22" s="1"/>
  <c r="KP7" i="22"/>
  <c r="KP41" i="22" s="1"/>
  <c r="KO7" i="22"/>
  <c r="KO41" i="22" s="1"/>
  <c r="KN7" i="22"/>
  <c r="KN41" i="22" s="1"/>
  <c r="KM7" i="22"/>
  <c r="KM41" i="22" s="1"/>
  <c r="KL7" i="22"/>
  <c r="KL41" i="22" s="1"/>
  <c r="KK7" i="22"/>
  <c r="KK41" i="22" s="1"/>
  <c r="KJ7" i="22"/>
  <c r="KJ41" i="22" s="1"/>
  <c r="KI7" i="22"/>
  <c r="KI41" i="22" s="1"/>
  <c r="KH7" i="22"/>
  <c r="KH41" i="22" s="1"/>
  <c r="KG7" i="22"/>
  <c r="KG41" i="22" s="1"/>
  <c r="KF7" i="22"/>
  <c r="KF41" i="22" s="1"/>
  <c r="KE7" i="22"/>
  <c r="KE41" i="22" s="1"/>
  <c r="KD7" i="22"/>
  <c r="KD41" i="22" s="1"/>
  <c r="KC7" i="22"/>
  <c r="KC41" i="22" s="1"/>
  <c r="KB7" i="22"/>
  <c r="KB41" i="22" s="1"/>
  <c r="KA7" i="22"/>
  <c r="KA41" i="22" s="1"/>
  <c r="JZ7" i="22"/>
  <c r="JZ41" i="22" s="1"/>
  <c r="JY7" i="22"/>
  <c r="JY41" i="22" s="1"/>
  <c r="JX7" i="22"/>
  <c r="JX41" i="22" s="1"/>
  <c r="JW7" i="22"/>
  <c r="JW41" i="22" s="1"/>
  <c r="JV7" i="22"/>
  <c r="JV41" i="22" s="1"/>
  <c r="JU7" i="22"/>
  <c r="JU41" i="22" s="1"/>
  <c r="JT7" i="22"/>
  <c r="JT41" i="22" s="1"/>
  <c r="JS7" i="22"/>
  <c r="JS41" i="22" s="1"/>
  <c r="JR7" i="22"/>
  <c r="JR41" i="22" s="1"/>
  <c r="JQ7" i="22"/>
  <c r="JQ41" i="22" s="1"/>
  <c r="JP7" i="22"/>
  <c r="JP41" i="22" s="1"/>
  <c r="JO7" i="22"/>
  <c r="JO41" i="22" s="1"/>
  <c r="JN7" i="22"/>
  <c r="JN41" i="22" s="1"/>
  <c r="JM7" i="22"/>
  <c r="JM41" i="22" s="1"/>
  <c r="JL7" i="22"/>
  <c r="JL41" i="22" s="1"/>
  <c r="JK7" i="22"/>
  <c r="JK41" i="22" s="1"/>
  <c r="JJ7" i="22"/>
  <c r="JJ41" i="22" s="1"/>
  <c r="JI7" i="22"/>
  <c r="JI41" i="22" s="1"/>
  <c r="JH7" i="22"/>
  <c r="JH41" i="22" s="1"/>
  <c r="JG7" i="22"/>
  <c r="JG41" i="22" s="1"/>
  <c r="JF7" i="22"/>
  <c r="JF41" i="22" s="1"/>
  <c r="JE7" i="22"/>
  <c r="JE41" i="22" s="1"/>
  <c r="JD7" i="22"/>
  <c r="JD41" i="22" s="1"/>
  <c r="JC7" i="22"/>
  <c r="JC41" i="22" s="1"/>
  <c r="JB7" i="22"/>
  <c r="JB41" i="22" s="1"/>
  <c r="JA7" i="22"/>
  <c r="JA41" i="22" s="1"/>
  <c r="IZ7" i="22"/>
  <c r="IZ41" i="22" s="1"/>
  <c r="IY7" i="22"/>
  <c r="IY41" i="22" s="1"/>
  <c r="IX7" i="22"/>
  <c r="IX41" i="22" s="1"/>
  <c r="IW7" i="22"/>
  <c r="IW41" i="22" s="1"/>
  <c r="IV7" i="22"/>
  <c r="IV41" i="22" s="1"/>
  <c r="IU7" i="22"/>
  <c r="IU41" i="22" s="1"/>
  <c r="IT7" i="22"/>
  <c r="IT41" i="22" s="1"/>
  <c r="IS7" i="22"/>
  <c r="IS41" i="22" s="1"/>
  <c r="IR7" i="22"/>
  <c r="IR41" i="22" s="1"/>
  <c r="IQ7" i="22"/>
  <c r="IQ41" i="22" s="1"/>
  <c r="IP7" i="22"/>
  <c r="IP41" i="22" s="1"/>
  <c r="IO7" i="22"/>
  <c r="IO41" i="22" s="1"/>
  <c r="IN7" i="22"/>
  <c r="IN41" i="22" s="1"/>
  <c r="IM7" i="22"/>
  <c r="IM41" i="22" s="1"/>
  <c r="IL7" i="22"/>
  <c r="IL41" i="22" s="1"/>
  <c r="IK7" i="22"/>
  <c r="IK41" i="22" s="1"/>
  <c r="IJ7" i="22"/>
  <c r="IJ41" i="22" s="1"/>
  <c r="II7" i="22"/>
  <c r="II41" i="22" s="1"/>
  <c r="IH7" i="22"/>
  <c r="IH41" i="22" s="1"/>
  <c r="IG7" i="22"/>
  <c r="IG41" i="22" s="1"/>
  <c r="IF7" i="22"/>
  <c r="IF41" i="22" s="1"/>
  <c r="IE7" i="22"/>
  <c r="IE41" i="22" s="1"/>
  <c r="ID7" i="22"/>
  <c r="ID41" i="22" s="1"/>
  <c r="IC7" i="22"/>
  <c r="IC41" i="22" s="1"/>
  <c r="IB7" i="22"/>
  <c r="IB41" i="22" s="1"/>
  <c r="IA7" i="22"/>
  <c r="IA41" i="22" s="1"/>
  <c r="HZ7" i="22"/>
  <c r="HZ41" i="22" s="1"/>
  <c r="HY7" i="22"/>
  <c r="HY41" i="22" s="1"/>
  <c r="HX7" i="22"/>
  <c r="HX41" i="22" s="1"/>
  <c r="HW7" i="22"/>
  <c r="HW41" i="22" s="1"/>
  <c r="HV7" i="22"/>
  <c r="HV41" i="22" s="1"/>
  <c r="HU7" i="22"/>
  <c r="HU41" i="22" s="1"/>
  <c r="HT7" i="22"/>
  <c r="HT41" i="22" s="1"/>
  <c r="HS7" i="22"/>
  <c r="HS41" i="22" s="1"/>
  <c r="HR7" i="22"/>
  <c r="HR41" i="22" s="1"/>
  <c r="HQ7" i="22"/>
  <c r="HQ41" i="22" s="1"/>
  <c r="HP7" i="22"/>
  <c r="HP41" i="22" s="1"/>
  <c r="HO7" i="22"/>
  <c r="HO41" i="22" s="1"/>
  <c r="HN7" i="22"/>
  <c r="HN41" i="22" s="1"/>
  <c r="HM7" i="22"/>
  <c r="HM41" i="22" s="1"/>
  <c r="HL7" i="22"/>
  <c r="HL41" i="22" s="1"/>
  <c r="HK7" i="22"/>
  <c r="HK41" i="22" s="1"/>
  <c r="HJ7" i="22"/>
  <c r="HJ41" i="22" s="1"/>
  <c r="HI7" i="22"/>
  <c r="HI41" i="22" s="1"/>
  <c r="HH7" i="22"/>
  <c r="HH41" i="22" s="1"/>
  <c r="HG7" i="22"/>
  <c r="HG41" i="22" s="1"/>
  <c r="HF7" i="22"/>
  <c r="HF41" i="22" s="1"/>
  <c r="HE7" i="22"/>
  <c r="HE41" i="22" s="1"/>
  <c r="HD7" i="22"/>
  <c r="HD41" i="22" s="1"/>
  <c r="HC7" i="22"/>
  <c r="HC41" i="22" s="1"/>
  <c r="HB7" i="22"/>
  <c r="HB41" i="22" s="1"/>
  <c r="HA7" i="22"/>
  <c r="HA41" i="22" s="1"/>
  <c r="GZ7" i="22"/>
  <c r="GZ41" i="22" s="1"/>
  <c r="GY7" i="22"/>
  <c r="GY41" i="22" s="1"/>
  <c r="GX7" i="22"/>
  <c r="GX41" i="22" s="1"/>
  <c r="GW7" i="22"/>
  <c r="GW41" i="22" s="1"/>
  <c r="GV7" i="22"/>
  <c r="GV41" i="22" s="1"/>
  <c r="GU7" i="22"/>
  <c r="GU41" i="22" s="1"/>
  <c r="GT7" i="22"/>
  <c r="GT41" i="22" s="1"/>
  <c r="GS7" i="22"/>
  <c r="GS41" i="22" s="1"/>
  <c r="GR7" i="22"/>
  <c r="GR41" i="22" s="1"/>
  <c r="GQ7" i="22"/>
  <c r="GQ41" i="22" s="1"/>
  <c r="GP7" i="22"/>
  <c r="GP41" i="22" s="1"/>
  <c r="GO7" i="22"/>
  <c r="GO41" i="22" s="1"/>
  <c r="GN7" i="22"/>
  <c r="GN41" i="22" s="1"/>
  <c r="GM7" i="22"/>
  <c r="GM41" i="22" s="1"/>
  <c r="GL7" i="22"/>
  <c r="GL41" i="22" s="1"/>
  <c r="GK7" i="22"/>
  <c r="GK41" i="22" s="1"/>
  <c r="GJ7" i="22"/>
  <c r="GJ41" i="22" s="1"/>
  <c r="GI7" i="22"/>
  <c r="GI41" i="22" s="1"/>
  <c r="GH7" i="22"/>
  <c r="GH41" i="22" s="1"/>
  <c r="GG7" i="22"/>
  <c r="GG41" i="22" s="1"/>
  <c r="GF7" i="22"/>
  <c r="GF41" i="22" s="1"/>
  <c r="GE7" i="22"/>
  <c r="GE41" i="22" s="1"/>
  <c r="GD7" i="22"/>
  <c r="GD41" i="22" s="1"/>
  <c r="GC7" i="22"/>
  <c r="GC41" i="22" s="1"/>
  <c r="GB7" i="22"/>
  <c r="GB41" i="22" s="1"/>
  <c r="GA7" i="22"/>
  <c r="GA41" i="22" s="1"/>
  <c r="FZ7" i="22"/>
  <c r="FZ41" i="22" s="1"/>
  <c r="FY7" i="22"/>
  <c r="FY41" i="22" s="1"/>
  <c r="FX7" i="22"/>
  <c r="FX41" i="22" s="1"/>
  <c r="FW7" i="22"/>
  <c r="FW41" i="22" s="1"/>
  <c r="FV7" i="22"/>
  <c r="FV41" i="22" s="1"/>
  <c r="FU7" i="22"/>
  <c r="FU41" i="22" s="1"/>
  <c r="FT7" i="22"/>
  <c r="FT41" i="22" s="1"/>
  <c r="FS7" i="22"/>
  <c r="FS41" i="22" s="1"/>
  <c r="FR7" i="22"/>
  <c r="FR41" i="22" s="1"/>
  <c r="FQ7" i="22"/>
  <c r="FQ41" i="22" s="1"/>
  <c r="FP7" i="22"/>
  <c r="FP41" i="22" s="1"/>
  <c r="FO7" i="22"/>
  <c r="FO41" i="22" s="1"/>
  <c r="FN7" i="22"/>
  <c r="FN41" i="22" s="1"/>
  <c r="FM7" i="22"/>
  <c r="FM41" i="22" s="1"/>
  <c r="FL7" i="22"/>
  <c r="FL41" i="22" s="1"/>
  <c r="FK7" i="22"/>
  <c r="FK41" i="22" s="1"/>
  <c r="FJ7" i="22"/>
  <c r="FJ41" i="22" s="1"/>
  <c r="FI7" i="22"/>
  <c r="FI41" i="22" s="1"/>
  <c r="FH7" i="22"/>
  <c r="FH41" i="22" s="1"/>
  <c r="FG7" i="22"/>
  <c r="FG41" i="22" s="1"/>
  <c r="FF7" i="22"/>
  <c r="FF41" i="22" s="1"/>
  <c r="FE7" i="22"/>
  <c r="FE41" i="22" s="1"/>
  <c r="FD7" i="22"/>
  <c r="FD41" i="22" s="1"/>
  <c r="FC7" i="22"/>
  <c r="FC41" i="22" s="1"/>
  <c r="FB7" i="22"/>
  <c r="FB41" i="22" s="1"/>
  <c r="FA7" i="22"/>
  <c r="FA41" i="22" s="1"/>
  <c r="EZ7" i="22"/>
  <c r="EZ41" i="22" s="1"/>
  <c r="EY7" i="22"/>
  <c r="EY41" i="22" s="1"/>
  <c r="EX7" i="22"/>
  <c r="EX41" i="22" s="1"/>
  <c r="EW7" i="22"/>
  <c r="EW41" i="22" s="1"/>
  <c r="EV7" i="22"/>
  <c r="EV41" i="22" s="1"/>
  <c r="EU7" i="22"/>
  <c r="EU41" i="22" s="1"/>
  <c r="ET7" i="22"/>
  <c r="ET41" i="22" s="1"/>
  <c r="ES7" i="22"/>
  <c r="ES41" i="22" s="1"/>
  <c r="ER7" i="22"/>
  <c r="ER41" i="22" s="1"/>
  <c r="EQ7" i="22"/>
  <c r="EQ41" i="22" s="1"/>
  <c r="EP7" i="22"/>
  <c r="EP41" i="22" s="1"/>
  <c r="EO7" i="22"/>
  <c r="EO41" i="22" s="1"/>
  <c r="EN7" i="22"/>
  <c r="EN41" i="22" s="1"/>
  <c r="EM7" i="22"/>
  <c r="EM41" i="22" s="1"/>
  <c r="EL7" i="22"/>
  <c r="EL41" i="22" s="1"/>
  <c r="EK7" i="22"/>
  <c r="EK41" i="22" s="1"/>
  <c r="EJ7" i="22"/>
  <c r="EJ41" i="22" s="1"/>
  <c r="EI7" i="22"/>
  <c r="EI41" i="22" s="1"/>
  <c r="EH7" i="22"/>
  <c r="EH41" i="22" s="1"/>
  <c r="EG7" i="22"/>
  <c r="EG41" i="22" s="1"/>
  <c r="EF7" i="22"/>
  <c r="EF41" i="22" s="1"/>
  <c r="EE7" i="22"/>
  <c r="EE41" i="22" s="1"/>
  <c r="ED7" i="22"/>
  <c r="ED41" i="22" s="1"/>
  <c r="EC7" i="22"/>
  <c r="EC41" i="22" s="1"/>
  <c r="EB7" i="22"/>
  <c r="EB41" i="22" s="1"/>
  <c r="EA7" i="22"/>
  <c r="EA41" i="22" s="1"/>
  <c r="DZ7" i="22"/>
  <c r="DZ41" i="22" s="1"/>
  <c r="DY7" i="22"/>
  <c r="DY41" i="22" s="1"/>
  <c r="DX7" i="22"/>
  <c r="DX41" i="22" s="1"/>
  <c r="DW7" i="22"/>
  <c r="DW41" i="22" s="1"/>
  <c r="DV7" i="22"/>
  <c r="DV41" i="22" s="1"/>
  <c r="DU7" i="22"/>
  <c r="DU41" i="22" s="1"/>
  <c r="DT7" i="22"/>
  <c r="DT41" i="22" s="1"/>
  <c r="DS7" i="22"/>
  <c r="DS41" i="22" s="1"/>
  <c r="DR7" i="22"/>
  <c r="DR41" i="22" s="1"/>
  <c r="DQ7" i="22"/>
  <c r="DQ41" i="22" s="1"/>
  <c r="DP7" i="22"/>
  <c r="DP41" i="22" s="1"/>
  <c r="DO7" i="22"/>
  <c r="DO41" i="22" s="1"/>
  <c r="DN7" i="22"/>
  <c r="DN41" i="22" s="1"/>
  <c r="DM7" i="22"/>
  <c r="DM41" i="22" s="1"/>
  <c r="DL7" i="22"/>
  <c r="DL41" i="22" s="1"/>
  <c r="DK7" i="22"/>
  <c r="DK41" i="22" s="1"/>
  <c r="DJ7" i="22"/>
  <c r="DJ41" i="22" s="1"/>
  <c r="DI7" i="22"/>
  <c r="DI41" i="22" s="1"/>
  <c r="DH7" i="22"/>
  <c r="DH41" i="22" s="1"/>
  <c r="DG7" i="22"/>
  <c r="DG41" i="22" s="1"/>
  <c r="DF7" i="22"/>
  <c r="DF41" i="22" s="1"/>
  <c r="DE7" i="22"/>
  <c r="DE41" i="22" s="1"/>
  <c r="DD7" i="22"/>
  <c r="DD41" i="22" s="1"/>
  <c r="DC7" i="22"/>
  <c r="DC41" i="22" s="1"/>
  <c r="DB7" i="22"/>
  <c r="DB41" i="22" s="1"/>
  <c r="DA7" i="22"/>
  <c r="DA41" i="22" s="1"/>
  <c r="CZ7" i="22"/>
  <c r="CZ41" i="22" s="1"/>
  <c r="CY7" i="22"/>
  <c r="CY41" i="22" s="1"/>
  <c r="CX7" i="22"/>
  <c r="CX41" i="22" s="1"/>
  <c r="CW7" i="22"/>
  <c r="CW41" i="22" s="1"/>
  <c r="CV7" i="22"/>
  <c r="CV41" i="22" s="1"/>
  <c r="CU7" i="22"/>
  <c r="CU41" i="22" s="1"/>
  <c r="CT7" i="22"/>
  <c r="CT41" i="22" s="1"/>
  <c r="CS7" i="22"/>
  <c r="CS41" i="22" s="1"/>
  <c r="CR7" i="22"/>
  <c r="CR41" i="22" s="1"/>
  <c r="CQ7" i="22"/>
  <c r="CQ41" i="22" s="1"/>
  <c r="CP7" i="22"/>
  <c r="CP41" i="22" s="1"/>
  <c r="CO7" i="22"/>
  <c r="CO41" i="22" s="1"/>
  <c r="CN7" i="22"/>
  <c r="CN41" i="22" s="1"/>
  <c r="CM7" i="22"/>
  <c r="CM41" i="22" s="1"/>
  <c r="CL7" i="22"/>
  <c r="CL41" i="22" s="1"/>
  <c r="CK7" i="22"/>
  <c r="CK41" i="22" s="1"/>
  <c r="CJ7" i="22"/>
  <c r="CJ41" i="22" s="1"/>
  <c r="CI7" i="22"/>
  <c r="CI41" i="22" s="1"/>
  <c r="CH7" i="22"/>
  <c r="CH41" i="22" s="1"/>
  <c r="CG7" i="22"/>
  <c r="CG41" i="22" s="1"/>
  <c r="CF7" i="22"/>
  <c r="CF41" i="22" s="1"/>
  <c r="CE7" i="22"/>
  <c r="CE41" i="22" s="1"/>
  <c r="CD7" i="22"/>
  <c r="CD41" i="22" s="1"/>
  <c r="CC7" i="22"/>
  <c r="CC41" i="22" s="1"/>
  <c r="CB7" i="22"/>
  <c r="CB41" i="22" s="1"/>
  <c r="CA7" i="22"/>
  <c r="CA41" i="22" s="1"/>
  <c r="BZ7" i="22"/>
  <c r="BZ41" i="22" s="1"/>
  <c r="BY7" i="22"/>
  <c r="BY41" i="22" s="1"/>
  <c r="BX7" i="22"/>
  <c r="BX41" i="22" s="1"/>
  <c r="BW7" i="22"/>
  <c r="BW41" i="22" s="1"/>
  <c r="BV7" i="22"/>
  <c r="BV41" i="22" s="1"/>
  <c r="BU7" i="22"/>
  <c r="BU41" i="22" s="1"/>
  <c r="BT7" i="22"/>
  <c r="BT41" i="22" s="1"/>
  <c r="BS7" i="22"/>
  <c r="BS41" i="22" s="1"/>
  <c r="BR7" i="22"/>
  <c r="BR41" i="22" s="1"/>
  <c r="BQ7" i="22"/>
  <c r="BQ41" i="22" s="1"/>
  <c r="BP7" i="22"/>
  <c r="BP41" i="22" s="1"/>
  <c r="BO7" i="22"/>
  <c r="BO41" i="22" s="1"/>
  <c r="BN7" i="22"/>
  <c r="BN41" i="22" s="1"/>
  <c r="BM7" i="22"/>
  <c r="BM41" i="22" s="1"/>
  <c r="BL7" i="22"/>
  <c r="BL41" i="22" s="1"/>
  <c r="BK7" i="22"/>
  <c r="BK41" i="22" s="1"/>
  <c r="BJ7" i="22"/>
  <c r="BJ41" i="22" s="1"/>
  <c r="BI7" i="22"/>
  <c r="BI41" i="22" s="1"/>
  <c r="BH7" i="22"/>
  <c r="BH41" i="22" s="1"/>
  <c r="BG7" i="22"/>
  <c r="BG41" i="22" s="1"/>
  <c r="BF7" i="22"/>
  <c r="BF41" i="22" s="1"/>
  <c r="BE7" i="22"/>
  <c r="BE41" i="22" s="1"/>
  <c r="BD7" i="22"/>
  <c r="BD41" i="22" s="1"/>
  <c r="BC7" i="22"/>
  <c r="BC41" i="22" s="1"/>
  <c r="BB7" i="22"/>
  <c r="BB41" i="22" s="1"/>
  <c r="BA7" i="22"/>
  <c r="BA41" i="22" s="1"/>
  <c r="AZ7" i="22"/>
  <c r="AZ41" i="22" s="1"/>
  <c r="AY7" i="22"/>
  <c r="AY41" i="22" s="1"/>
  <c r="AX7" i="22"/>
  <c r="AX41" i="22" s="1"/>
  <c r="AW7" i="22"/>
  <c r="AW41" i="22" s="1"/>
  <c r="AV7" i="22"/>
  <c r="AV41" i="22" s="1"/>
  <c r="AU7" i="22"/>
  <c r="AU41" i="22" s="1"/>
  <c r="AT7" i="22"/>
  <c r="AT41" i="22" s="1"/>
  <c r="AS7" i="22"/>
  <c r="AS41" i="22" s="1"/>
  <c r="AR7" i="22"/>
  <c r="AR41" i="22" s="1"/>
  <c r="AQ7" i="22"/>
  <c r="AQ41" i="22" s="1"/>
  <c r="AP7" i="22"/>
  <c r="AP41" i="22" s="1"/>
  <c r="AO7" i="22"/>
  <c r="AO41" i="22" s="1"/>
  <c r="AN7" i="22"/>
  <c r="AN41" i="22" s="1"/>
  <c r="AM7" i="22"/>
  <c r="AM41" i="22" s="1"/>
  <c r="AL7" i="22"/>
  <c r="AL41" i="22" s="1"/>
  <c r="AK7" i="22"/>
  <c r="AK41" i="22" s="1"/>
  <c r="AJ7" i="22"/>
  <c r="AJ41" i="22" s="1"/>
  <c r="AI7" i="22"/>
  <c r="AI41" i="22" s="1"/>
  <c r="AH7" i="22"/>
  <c r="AH41" i="22" s="1"/>
  <c r="AG7" i="22"/>
  <c r="AG41" i="22" s="1"/>
  <c r="AF7" i="22"/>
  <c r="AF41" i="22" s="1"/>
  <c r="AE7" i="22"/>
  <c r="AE41" i="22" s="1"/>
  <c r="AD7" i="22"/>
  <c r="AD41" i="22" s="1"/>
  <c r="AC7" i="22"/>
  <c r="AC41" i="22" s="1"/>
  <c r="AB7" i="22"/>
  <c r="AB41" i="22" s="1"/>
  <c r="AA7" i="22"/>
  <c r="AA41" i="22" s="1"/>
  <c r="Z7" i="22"/>
  <c r="Z41" i="22" s="1"/>
  <c r="Y7" i="22"/>
  <c r="Y41" i="22" s="1"/>
  <c r="X7" i="22"/>
  <c r="X41" i="22" s="1"/>
  <c r="W7" i="22"/>
  <c r="W41" i="22" s="1"/>
  <c r="V7" i="22"/>
  <c r="V41" i="22" s="1"/>
  <c r="U7" i="22"/>
  <c r="U41" i="22" s="1"/>
  <c r="T7" i="22"/>
  <c r="T41" i="22" s="1"/>
  <c r="S7" i="22"/>
  <c r="S41" i="22" s="1"/>
  <c r="R7" i="22"/>
  <c r="R41" i="22" s="1"/>
  <c r="Q7" i="22"/>
  <c r="Q41" i="22" s="1"/>
  <c r="P7" i="22"/>
  <c r="P41" i="22" s="1"/>
  <c r="O7" i="22"/>
  <c r="O41" i="22" s="1"/>
  <c r="N7" i="22"/>
  <c r="N41" i="22" s="1"/>
  <c r="M7" i="22"/>
  <c r="M41" i="22" s="1"/>
  <c r="L7" i="22"/>
  <c r="L41" i="22" s="1"/>
  <c r="K7" i="22"/>
  <c r="K41" i="22" s="1"/>
  <c r="J7" i="22"/>
  <c r="J41" i="22" s="1"/>
  <c r="I7" i="22"/>
  <c r="I41" i="22" s="1"/>
  <c r="H7" i="22"/>
  <c r="H41" i="22" s="1"/>
  <c r="G7" i="22"/>
  <c r="G41" i="22" s="1"/>
  <c r="F7" i="22"/>
  <c r="F41" i="22" s="1"/>
  <c r="E7" i="22"/>
  <c r="E41" i="22" s="1"/>
  <c r="D7" i="22"/>
  <c r="D41" i="22" s="1"/>
  <c r="C7" i="22"/>
  <c r="C41" i="22" s="1"/>
  <c r="B7" i="22"/>
  <c r="B41" i="22" s="1"/>
  <c r="LM6" i="22"/>
  <c r="LM40" i="22" s="1"/>
  <c r="LL6" i="22"/>
  <c r="LL40" i="22" s="1"/>
  <c r="LK6" i="22"/>
  <c r="LK40" i="22" s="1"/>
  <c r="LJ6" i="22"/>
  <c r="LJ40" i="22" s="1"/>
  <c r="LI6" i="22"/>
  <c r="LI40" i="22" s="1"/>
  <c r="LH6" i="22"/>
  <c r="LH40" i="22" s="1"/>
  <c r="LG6" i="22"/>
  <c r="LG40" i="22" s="1"/>
  <c r="LF6" i="22"/>
  <c r="LF40" i="22" s="1"/>
  <c r="LE6" i="22"/>
  <c r="LE40" i="22" s="1"/>
  <c r="LD6" i="22"/>
  <c r="LD40" i="22" s="1"/>
  <c r="LC6" i="22"/>
  <c r="LC40" i="22" s="1"/>
  <c r="LB6" i="22"/>
  <c r="LB40" i="22" s="1"/>
  <c r="LA6" i="22"/>
  <c r="LA40" i="22" s="1"/>
  <c r="KZ6" i="22"/>
  <c r="KZ40" i="22" s="1"/>
  <c r="KY6" i="22"/>
  <c r="KY40" i="22" s="1"/>
  <c r="KX6" i="22"/>
  <c r="KX40" i="22" s="1"/>
  <c r="KW6" i="22"/>
  <c r="KW40" i="22" s="1"/>
  <c r="KV6" i="22"/>
  <c r="KV40" i="22" s="1"/>
  <c r="KU6" i="22"/>
  <c r="KU40" i="22" s="1"/>
  <c r="KT6" i="22"/>
  <c r="KT40" i="22" s="1"/>
  <c r="KS6" i="22"/>
  <c r="KS40" i="22" s="1"/>
  <c r="KR6" i="22"/>
  <c r="KR40" i="22" s="1"/>
  <c r="KQ6" i="22"/>
  <c r="KQ40" i="22" s="1"/>
  <c r="KP6" i="22"/>
  <c r="KP40" i="22" s="1"/>
  <c r="KO6" i="22"/>
  <c r="KO40" i="22" s="1"/>
  <c r="KN6" i="22"/>
  <c r="KN40" i="22" s="1"/>
  <c r="KM6" i="22"/>
  <c r="KM40" i="22" s="1"/>
  <c r="KL6" i="22"/>
  <c r="KL40" i="22" s="1"/>
  <c r="KK6" i="22"/>
  <c r="KK40" i="22" s="1"/>
  <c r="KJ6" i="22"/>
  <c r="KJ40" i="22" s="1"/>
  <c r="KI6" i="22"/>
  <c r="KI40" i="22" s="1"/>
  <c r="KH6" i="22"/>
  <c r="KH40" i="22" s="1"/>
  <c r="KG6" i="22"/>
  <c r="KG40" i="22" s="1"/>
  <c r="KF6" i="22"/>
  <c r="KF40" i="22" s="1"/>
  <c r="KE6" i="22"/>
  <c r="KE40" i="22" s="1"/>
  <c r="KD6" i="22"/>
  <c r="KD40" i="22" s="1"/>
  <c r="KC6" i="22"/>
  <c r="KC40" i="22" s="1"/>
  <c r="KB6" i="22"/>
  <c r="KB40" i="22" s="1"/>
  <c r="KA6" i="22"/>
  <c r="KA40" i="22" s="1"/>
  <c r="JZ6" i="22"/>
  <c r="JZ40" i="22" s="1"/>
  <c r="JY6" i="22"/>
  <c r="JY40" i="22" s="1"/>
  <c r="JX6" i="22"/>
  <c r="JX40" i="22" s="1"/>
  <c r="JW6" i="22"/>
  <c r="JW40" i="22" s="1"/>
  <c r="JV6" i="22"/>
  <c r="JV40" i="22" s="1"/>
  <c r="JU6" i="22"/>
  <c r="JU40" i="22" s="1"/>
  <c r="JT6" i="22"/>
  <c r="JT40" i="22" s="1"/>
  <c r="JS6" i="22"/>
  <c r="JS40" i="22" s="1"/>
  <c r="JR6" i="22"/>
  <c r="JR40" i="22" s="1"/>
  <c r="JQ6" i="22"/>
  <c r="JQ40" i="22" s="1"/>
  <c r="JP6" i="22"/>
  <c r="JP40" i="22" s="1"/>
  <c r="JO6" i="22"/>
  <c r="JO40" i="22" s="1"/>
  <c r="JN6" i="22"/>
  <c r="JN40" i="22" s="1"/>
  <c r="JM6" i="22"/>
  <c r="JM40" i="22" s="1"/>
  <c r="JL6" i="22"/>
  <c r="JL40" i="22" s="1"/>
  <c r="JK6" i="22"/>
  <c r="JK40" i="22" s="1"/>
  <c r="JJ6" i="22"/>
  <c r="JJ40" i="22" s="1"/>
  <c r="JI6" i="22"/>
  <c r="JI40" i="22" s="1"/>
  <c r="JH6" i="22"/>
  <c r="JH40" i="22" s="1"/>
  <c r="JG6" i="22"/>
  <c r="JG40" i="22" s="1"/>
  <c r="JF6" i="22"/>
  <c r="JF40" i="22" s="1"/>
  <c r="JE6" i="22"/>
  <c r="JE40" i="22" s="1"/>
  <c r="JD6" i="22"/>
  <c r="JD40" i="22" s="1"/>
  <c r="JC6" i="22"/>
  <c r="JC40" i="22" s="1"/>
  <c r="JB6" i="22"/>
  <c r="JB40" i="22" s="1"/>
  <c r="JA6" i="22"/>
  <c r="JA40" i="22" s="1"/>
  <c r="IZ6" i="22"/>
  <c r="IZ40" i="22" s="1"/>
  <c r="IY6" i="22"/>
  <c r="IY40" i="22" s="1"/>
  <c r="IX6" i="22"/>
  <c r="IX40" i="22" s="1"/>
  <c r="IW6" i="22"/>
  <c r="IW40" i="22" s="1"/>
  <c r="IV6" i="22"/>
  <c r="IV40" i="22" s="1"/>
  <c r="IU6" i="22"/>
  <c r="IU40" i="22" s="1"/>
  <c r="IT6" i="22"/>
  <c r="IT40" i="22" s="1"/>
  <c r="IS6" i="22"/>
  <c r="IS40" i="22" s="1"/>
  <c r="IR6" i="22"/>
  <c r="IR40" i="22" s="1"/>
  <c r="IQ6" i="22"/>
  <c r="IQ40" i="22" s="1"/>
  <c r="IP6" i="22"/>
  <c r="IP40" i="22" s="1"/>
  <c r="IO6" i="22"/>
  <c r="IO40" i="22" s="1"/>
  <c r="IN6" i="22"/>
  <c r="IN40" i="22" s="1"/>
  <c r="IM6" i="22"/>
  <c r="IM40" i="22" s="1"/>
  <c r="IL6" i="22"/>
  <c r="IL40" i="22" s="1"/>
  <c r="IK6" i="22"/>
  <c r="IK40" i="22" s="1"/>
  <c r="IJ6" i="22"/>
  <c r="IJ40" i="22" s="1"/>
  <c r="II6" i="22"/>
  <c r="II40" i="22" s="1"/>
  <c r="IH6" i="22"/>
  <c r="IH40" i="22" s="1"/>
  <c r="IG6" i="22"/>
  <c r="IG40" i="22" s="1"/>
  <c r="IF6" i="22"/>
  <c r="IF40" i="22" s="1"/>
  <c r="IE6" i="22"/>
  <c r="IE40" i="22" s="1"/>
  <c r="ID6" i="22"/>
  <c r="ID40" i="22" s="1"/>
  <c r="IC6" i="22"/>
  <c r="IC40" i="22" s="1"/>
  <c r="IB6" i="22"/>
  <c r="IB40" i="22" s="1"/>
  <c r="IA6" i="22"/>
  <c r="IA40" i="22" s="1"/>
  <c r="HZ6" i="22"/>
  <c r="HZ40" i="22" s="1"/>
  <c r="HY6" i="22"/>
  <c r="HY40" i="22" s="1"/>
  <c r="HX6" i="22"/>
  <c r="HX40" i="22" s="1"/>
  <c r="HW6" i="22"/>
  <c r="HW40" i="22" s="1"/>
  <c r="HV6" i="22"/>
  <c r="HV40" i="22" s="1"/>
  <c r="HU6" i="22"/>
  <c r="HU40" i="22" s="1"/>
  <c r="HT6" i="22"/>
  <c r="HT40" i="22" s="1"/>
  <c r="HS6" i="22"/>
  <c r="HS40" i="22" s="1"/>
  <c r="HR6" i="22"/>
  <c r="HR40" i="22" s="1"/>
  <c r="HQ6" i="22"/>
  <c r="HQ40" i="22" s="1"/>
  <c r="HP6" i="22"/>
  <c r="HP40" i="22" s="1"/>
  <c r="HO6" i="22"/>
  <c r="HO40" i="22" s="1"/>
  <c r="HN6" i="22"/>
  <c r="HN40" i="22" s="1"/>
  <c r="HM6" i="22"/>
  <c r="HM40" i="22" s="1"/>
  <c r="HL6" i="22"/>
  <c r="HL40" i="22" s="1"/>
  <c r="HK6" i="22"/>
  <c r="HK40" i="22" s="1"/>
  <c r="HJ6" i="22"/>
  <c r="HJ40" i="22" s="1"/>
  <c r="HI6" i="22"/>
  <c r="HI40" i="22" s="1"/>
  <c r="HH6" i="22"/>
  <c r="HH40" i="22" s="1"/>
  <c r="HG6" i="22"/>
  <c r="HG40" i="22" s="1"/>
  <c r="HF6" i="22"/>
  <c r="HF40" i="22" s="1"/>
  <c r="HE6" i="22"/>
  <c r="HE40" i="22" s="1"/>
  <c r="HD6" i="22"/>
  <c r="HD40" i="22" s="1"/>
  <c r="HC6" i="22"/>
  <c r="HC40" i="22" s="1"/>
  <c r="HB6" i="22"/>
  <c r="HB40" i="22" s="1"/>
  <c r="HA6" i="22"/>
  <c r="HA40" i="22" s="1"/>
  <c r="GZ6" i="22"/>
  <c r="GZ40" i="22" s="1"/>
  <c r="GY6" i="22"/>
  <c r="GY40" i="22" s="1"/>
  <c r="GX6" i="22"/>
  <c r="GX40" i="22" s="1"/>
  <c r="GW6" i="22"/>
  <c r="GW40" i="22" s="1"/>
  <c r="GV6" i="22"/>
  <c r="GV40" i="22" s="1"/>
  <c r="GU6" i="22"/>
  <c r="GU40" i="22" s="1"/>
  <c r="GT6" i="22"/>
  <c r="GT40" i="22" s="1"/>
  <c r="GS6" i="22"/>
  <c r="GS40" i="22" s="1"/>
  <c r="GR6" i="22"/>
  <c r="GR40" i="22" s="1"/>
  <c r="GQ6" i="22"/>
  <c r="GQ40" i="22" s="1"/>
  <c r="GP6" i="22"/>
  <c r="GP40" i="22" s="1"/>
  <c r="GO6" i="22"/>
  <c r="GO40" i="22" s="1"/>
  <c r="GN6" i="22"/>
  <c r="GN40" i="22" s="1"/>
  <c r="GM6" i="22"/>
  <c r="GM40" i="22" s="1"/>
  <c r="GL6" i="22"/>
  <c r="GL40" i="22" s="1"/>
  <c r="GK6" i="22"/>
  <c r="GK40" i="22" s="1"/>
  <c r="GJ6" i="22"/>
  <c r="GJ40" i="22" s="1"/>
  <c r="GI6" i="22"/>
  <c r="GI40" i="22" s="1"/>
  <c r="GH6" i="22"/>
  <c r="GH40" i="22" s="1"/>
  <c r="GG6" i="22"/>
  <c r="GG40" i="22" s="1"/>
  <c r="GF6" i="22"/>
  <c r="GF40" i="22" s="1"/>
  <c r="GE6" i="22"/>
  <c r="GE40" i="22" s="1"/>
  <c r="GD6" i="22"/>
  <c r="GD40" i="22" s="1"/>
  <c r="GC6" i="22"/>
  <c r="GC40" i="22" s="1"/>
  <c r="GB6" i="22"/>
  <c r="GB40" i="22" s="1"/>
  <c r="GA6" i="22"/>
  <c r="GA40" i="22" s="1"/>
  <c r="FZ6" i="22"/>
  <c r="FZ40" i="22" s="1"/>
  <c r="FY6" i="22"/>
  <c r="FY40" i="22" s="1"/>
  <c r="FX6" i="22"/>
  <c r="FX40" i="22" s="1"/>
  <c r="FW6" i="22"/>
  <c r="FW40" i="22" s="1"/>
  <c r="FV6" i="22"/>
  <c r="FV40" i="22" s="1"/>
  <c r="FU6" i="22"/>
  <c r="FU40" i="22" s="1"/>
  <c r="FT6" i="22"/>
  <c r="FT40" i="22" s="1"/>
  <c r="FS6" i="22"/>
  <c r="FS40" i="22" s="1"/>
  <c r="FR6" i="22"/>
  <c r="FR40" i="22" s="1"/>
  <c r="FQ6" i="22"/>
  <c r="FQ40" i="22" s="1"/>
  <c r="FP6" i="22"/>
  <c r="FP40" i="22" s="1"/>
  <c r="FO6" i="22"/>
  <c r="FO40" i="22" s="1"/>
  <c r="FN6" i="22"/>
  <c r="FN40" i="22" s="1"/>
  <c r="FM6" i="22"/>
  <c r="FM40" i="22" s="1"/>
  <c r="FL6" i="22"/>
  <c r="FL40" i="22" s="1"/>
  <c r="FK6" i="22"/>
  <c r="FK40" i="22" s="1"/>
  <c r="FJ6" i="22"/>
  <c r="FJ40" i="22" s="1"/>
  <c r="FI6" i="22"/>
  <c r="FI40" i="22" s="1"/>
  <c r="FH6" i="22"/>
  <c r="FH40" i="22" s="1"/>
  <c r="FG6" i="22"/>
  <c r="FG40" i="22" s="1"/>
  <c r="FF6" i="22"/>
  <c r="FF40" i="22" s="1"/>
  <c r="FE6" i="22"/>
  <c r="FE40" i="22" s="1"/>
  <c r="FD6" i="22"/>
  <c r="FD40" i="22" s="1"/>
  <c r="FC6" i="22"/>
  <c r="FC40" i="22" s="1"/>
  <c r="FB6" i="22"/>
  <c r="FB40" i="22" s="1"/>
  <c r="FA6" i="22"/>
  <c r="FA40" i="22" s="1"/>
  <c r="EZ6" i="22"/>
  <c r="EZ40" i="22" s="1"/>
  <c r="EY6" i="22"/>
  <c r="EY40" i="22" s="1"/>
  <c r="EX6" i="22"/>
  <c r="EX40" i="22" s="1"/>
  <c r="EW6" i="22"/>
  <c r="EW40" i="22" s="1"/>
  <c r="EV6" i="22"/>
  <c r="EV40" i="22" s="1"/>
  <c r="EU6" i="22"/>
  <c r="EU40" i="22" s="1"/>
  <c r="ET6" i="22"/>
  <c r="ET40" i="22" s="1"/>
  <c r="ES6" i="22"/>
  <c r="ES40" i="22" s="1"/>
  <c r="ER6" i="22"/>
  <c r="ER40" i="22" s="1"/>
  <c r="EQ6" i="22"/>
  <c r="EQ40" i="22" s="1"/>
  <c r="EP6" i="22"/>
  <c r="EP40" i="22" s="1"/>
  <c r="EO6" i="22"/>
  <c r="EO40" i="22" s="1"/>
  <c r="EN6" i="22"/>
  <c r="EN40" i="22" s="1"/>
  <c r="EM6" i="22"/>
  <c r="EM40" i="22" s="1"/>
  <c r="EL6" i="22"/>
  <c r="EL40" i="22" s="1"/>
  <c r="EK6" i="22"/>
  <c r="EK40" i="22" s="1"/>
  <c r="EJ6" i="22"/>
  <c r="EJ40" i="22" s="1"/>
  <c r="EI6" i="22"/>
  <c r="EI40" i="22" s="1"/>
  <c r="EH6" i="22"/>
  <c r="EH40" i="22" s="1"/>
  <c r="EG6" i="22"/>
  <c r="EG40" i="22" s="1"/>
  <c r="EF6" i="22"/>
  <c r="EF40" i="22" s="1"/>
  <c r="EE6" i="22"/>
  <c r="EE40" i="22" s="1"/>
  <c r="ED6" i="22"/>
  <c r="ED40" i="22" s="1"/>
  <c r="EC6" i="22"/>
  <c r="EC40" i="22" s="1"/>
  <c r="EB6" i="22"/>
  <c r="EB40" i="22" s="1"/>
  <c r="EA6" i="22"/>
  <c r="EA40" i="22" s="1"/>
  <c r="DZ6" i="22"/>
  <c r="DZ40" i="22" s="1"/>
  <c r="DY6" i="22"/>
  <c r="DY40" i="22" s="1"/>
  <c r="DX6" i="22"/>
  <c r="DX40" i="22" s="1"/>
  <c r="DW6" i="22"/>
  <c r="DW40" i="22" s="1"/>
  <c r="DV6" i="22"/>
  <c r="DV40" i="22" s="1"/>
  <c r="DU6" i="22"/>
  <c r="DU40" i="22" s="1"/>
  <c r="DT6" i="22"/>
  <c r="DT40" i="22" s="1"/>
  <c r="DS6" i="22"/>
  <c r="DS40" i="22" s="1"/>
  <c r="DR6" i="22"/>
  <c r="DR40" i="22" s="1"/>
  <c r="DQ6" i="22"/>
  <c r="DQ40" i="22" s="1"/>
  <c r="DP6" i="22"/>
  <c r="DP40" i="22" s="1"/>
  <c r="DO6" i="22"/>
  <c r="DO40" i="22" s="1"/>
  <c r="DN6" i="22"/>
  <c r="DN40" i="22" s="1"/>
  <c r="DM6" i="22"/>
  <c r="DM40" i="22" s="1"/>
  <c r="DL6" i="22"/>
  <c r="DL40" i="22" s="1"/>
  <c r="DK6" i="22"/>
  <c r="DK40" i="22" s="1"/>
  <c r="DJ6" i="22"/>
  <c r="DJ40" i="22" s="1"/>
  <c r="DI6" i="22"/>
  <c r="DI40" i="22" s="1"/>
  <c r="DH6" i="22"/>
  <c r="DH40" i="22" s="1"/>
  <c r="DG6" i="22"/>
  <c r="DG40" i="22" s="1"/>
  <c r="DF6" i="22"/>
  <c r="DF40" i="22" s="1"/>
  <c r="DE6" i="22"/>
  <c r="DE40" i="22" s="1"/>
  <c r="DD6" i="22"/>
  <c r="DD40" i="22" s="1"/>
  <c r="DC6" i="22"/>
  <c r="DC40" i="22" s="1"/>
  <c r="DB6" i="22"/>
  <c r="DB40" i="22" s="1"/>
  <c r="DA6" i="22"/>
  <c r="DA40" i="22" s="1"/>
  <c r="CZ6" i="22"/>
  <c r="CZ40" i="22" s="1"/>
  <c r="CY6" i="22"/>
  <c r="CY40" i="22" s="1"/>
  <c r="CX6" i="22"/>
  <c r="CX40" i="22" s="1"/>
  <c r="CW6" i="22"/>
  <c r="CW40" i="22" s="1"/>
  <c r="CV6" i="22"/>
  <c r="CV40" i="22" s="1"/>
  <c r="CU6" i="22"/>
  <c r="CU40" i="22" s="1"/>
  <c r="CT6" i="22"/>
  <c r="CT40" i="22" s="1"/>
  <c r="CS6" i="22"/>
  <c r="CS40" i="22" s="1"/>
  <c r="CR6" i="22"/>
  <c r="CR40" i="22" s="1"/>
  <c r="CQ6" i="22"/>
  <c r="CQ40" i="22" s="1"/>
  <c r="CP6" i="22"/>
  <c r="CP40" i="22" s="1"/>
  <c r="CO6" i="22"/>
  <c r="CO40" i="22" s="1"/>
  <c r="CN6" i="22"/>
  <c r="CN40" i="22" s="1"/>
  <c r="CM6" i="22"/>
  <c r="CM40" i="22" s="1"/>
  <c r="CL6" i="22"/>
  <c r="CL40" i="22" s="1"/>
  <c r="CK6" i="22"/>
  <c r="CK40" i="22" s="1"/>
  <c r="CJ6" i="22"/>
  <c r="CJ40" i="22" s="1"/>
  <c r="CI6" i="22"/>
  <c r="CI40" i="22" s="1"/>
  <c r="CH6" i="22"/>
  <c r="CH40" i="22" s="1"/>
  <c r="CG6" i="22"/>
  <c r="CG40" i="22" s="1"/>
  <c r="CF6" i="22"/>
  <c r="CF40" i="22" s="1"/>
  <c r="CE6" i="22"/>
  <c r="CE40" i="22" s="1"/>
  <c r="CD6" i="22"/>
  <c r="CD40" i="22" s="1"/>
  <c r="CC6" i="22"/>
  <c r="CC40" i="22" s="1"/>
  <c r="CB6" i="22"/>
  <c r="CB40" i="22" s="1"/>
  <c r="CA6" i="22"/>
  <c r="CA40" i="22" s="1"/>
  <c r="BZ6" i="22"/>
  <c r="BZ40" i="22" s="1"/>
  <c r="BY6" i="22"/>
  <c r="BY40" i="22" s="1"/>
  <c r="BX6" i="22"/>
  <c r="BX40" i="22" s="1"/>
  <c r="BW6" i="22"/>
  <c r="BW40" i="22" s="1"/>
  <c r="BV6" i="22"/>
  <c r="BV40" i="22" s="1"/>
  <c r="BU6" i="22"/>
  <c r="BU40" i="22" s="1"/>
  <c r="BT6" i="22"/>
  <c r="BT40" i="22" s="1"/>
  <c r="BS6" i="22"/>
  <c r="BS40" i="22" s="1"/>
  <c r="BR6" i="22"/>
  <c r="BR40" i="22" s="1"/>
  <c r="BQ6" i="22"/>
  <c r="BQ40" i="22" s="1"/>
  <c r="BP6" i="22"/>
  <c r="BP40" i="22" s="1"/>
  <c r="BO6" i="22"/>
  <c r="BO40" i="22" s="1"/>
  <c r="BN6" i="22"/>
  <c r="BN40" i="22" s="1"/>
  <c r="BM6" i="22"/>
  <c r="BM40" i="22" s="1"/>
  <c r="BL6" i="22"/>
  <c r="BL40" i="22" s="1"/>
  <c r="BK6" i="22"/>
  <c r="BK40" i="22" s="1"/>
  <c r="BJ6" i="22"/>
  <c r="BJ40" i="22" s="1"/>
  <c r="BI6" i="22"/>
  <c r="BI40" i="22" s="1"/>
  <c r="BH6" i="22"/>
  <c r="BH40" i="22" s="1"/>
  <c r="BG6" i="22"/>
  <c r="BG40" i="22" s="1"/>
  <c r="BF6" i="22"/>
  <c r="BF40" i="22" s="1"/>
  <c r="BE6" i="22"/>
  <c r="BE40" i="22" s="1"/>
  <c r="BD6" i="22"/>
  <c r="BD40" i="22" s="1"/>
  <c r="BC6" i="22"/>
  <c r="BC40" i="22" s="1"/>
  <c r="BB6" i="22"/>
  <c r="BB40" i="22" s="1"/>
  <c r="BA6" i="22"/>
  <c r="BA40" i="22" s="1"/>
  <c r="AZ6" i="22"/>
  <c r="AZ40" i="22" s="1"/>
  <c r="AY6" i="22"/>
  <c r="AY40" i="22" s="1"/>
  <c r="AX6" i="22"/>
  <c r="AX40" i="22" s="1"/>
  <c r="AW6" i="22"/>
  <c r="AW40" i="22" s="1"/>
  <c r="AV6" i="22"/>
  <c r="AV40" i="22" s="1"/>
  <c r="AU6" i="22"/>
  <c r="AU40" i="22" s="1"/>
  <c r="AT6" i="22"/>
  <c r="AT40" i="22" s="1"/>
  <c r="AS6" i="22"/>
  <c r="AS40" i="22" s="1"/>
  <c r="AR6" i="22"/>
  <c r="AR40" i="22" s="1"/>
  <c r="AQ6" i="22"/>
  <c r="AQ40" i="22" s="1"/>
  <c r="AP6" i="22"/>
  <c r="AP40" i="22" s="1"/>
  <c r="AO6" i="22"/>
  <c r="AO40" i="22" s="1"/>
  <c r="AN6" i="22"/>
  <c r="AN40" i="22" s="1"/>
  <c r="AM6" i="22"/>
  <c r="AM40" i="22" s="1"/>
  <c r="AL6" i="22"/>
  <c r="AL40" i="22" s="1"/>
  <c r="AK6" i="22"/>
  <c r="AK40" i="22" s="1"/>
  <c r="AJ6" i="22"/>
  <c r="AJ40" i="22" s="1"/>
  <c r="AI6" i="22"/>
  <c r="AI40" i="22" s="1"/>
  <c r="AH6" i="22"/>
  <c r="AH40" i="22" s="1"/>
  <c r="AG6" i="22"/>
  <c r="AG40" i="22" s="1"/>
  <c r="AF6" i="22"/>
  <c r="AF40" i="22" s="1"/>
  <c r="AE6" i="22"/>
  <c r="AE40" i="22" s="1"/>
  <c r="AD6" i="22"/>
  <c r="AD40" i="22" s="1"/>
  <c r="AC6" i="22"/>
  <c r="AC40" i="22" s="1"/>
  <c r="AB6" i="22"/>
  <c r="AB40" i="22" s="1"/>
  <c r="AA6" i="22"/>
  <c r="AA40" i="22" s="1"/>
  <c r="Z6" i="22"/>
  <c r="Z40" i="22" s="1"/>
  <c r="Y6" i="22"/>
  <c r="Y40" i="22" s="1"/>
  <c r="X6" i="22"/>
  <c r="X40" i="22" s="1"/>
  <c r="W6" i="22"/>
  <c r="W40" i="22" s="1"/>
  <c r="V6" i="22"/>
  <c r="V40" i="22" s="1"/>
  <c r="U6" i="22"/>
  <c r="U40" i="22" s="1"/>
  <c r="T6" i="22"/>
  <c r="T40" i="22" s="1"/>
  <c r="S6" i="22"/>
  <c r="S40" i="22" s="1"/>
  <c r="R6" i="22"/>
  <c r="R40" i="22" s="1"/>
  <c r="Q6" i="22"/>
  <c r="Q40" i="22" s="1"/>
  <c r="P6" i="22"/>
  <c r="P40" i="22" s="1"/>
  <c r="O6" i="22"/>
  <c r="O40" i="22" s="1"/>
  <c r="N6" i="22"/>
  <c r="N40" i="22" s="1"/>
  <c r="M6" i="22"/>
  <c r="M40" i="22" s="1"/>
  <c r="L6" i="22"/>
  <c r="L40" i="22" s="1"/>
  <c r="K6" i="22"/>
  <c r="K40" i="22" s="1"/>
  <c r="J6" i="22"/>
  <c r="J40" i="22" s="1"/>
  <c r="I6" i="22"/>
  <c r="I40" i="22" s="1"/>
  <c r="H6" i="22"/>
  <c r="H40" i="22" s="1"/>
  <c r="G6" i="22"/>
  <c r="G40" i="22" s="1"/>
  <c r="F6" i="22"/>
  <c r="F40" i="22" s="1"/>
  <c r="E6" i="22"/>
  <c r="E40" i="22" s="1"/>
  <c r="D6" i="22"/>
  <c r="D40" i="22" s="1"/>
  <c r="C6" i="22"/>
  <c r="C40" i="22" s="1"/>
  <c r="B6" i="22"/>
  <c r="B40" i="22" s="1"/>
  <c r="LM5" i="22"/>
  <c r="LM39" i="22" s="1"/>
  <c r="LL5" i="22"/>
  <c r="LL39" i="22" s="1"/>
  <c r="LK5" i="22"/>
  <c r="LK39" i="22" s="1"/>
  <c r="LJ5" i="22"/>
  <c r="LJ39" i="22" s="1"/>
  <c r="LI5" i="22"/>
  <c r="LI39" i="22" s="1"/>
  <c r="LH5" i="22"/>
  <c r="LH39" i="22" s="1"/>
  <c r="LG5" i="22"/>
  <c r="LG39" i="22" s="1"/>
  <c r="LF5" i="22"/>
  <c r="LF39" i="22" s="1"/>
  <c r="LE5" i="22"/>
  <c r="LE39" i="22" s="1"/>
  <c r="LD5" i="22"/>
  <c r="LD39" i="22" s="1"/>
  <c r="LC5" i="22"/>
  <c r="LC39" i="22" s="1"/>
  <c r="LB5" i="22"/>
  <c r="LB39" i="22" s="1"/>
  <c r="LA5" i="22"/>
  <c r="LA39" i="22" s="1"/>
  <c r="KZ5" i="22"/>
  <c r="KZ39" i="22" s="1"/>
  <c r="KY5" i="22"/>
  <c r="KY39" i="22" s="1"/>
  <c r="KX5" i="22"/>
  <c r="KX39" i="22" s="1"/>
  <c r="KW5" i="22"/>
  <c r="KW39" i="22" s="1"/>
  <c r="KV5" i="22"/>
  <c r="KV39" i="22" s="1"/>
  <c r="KU5" i="22"/>
  <c r="KU39" i="22" s="1"/>
  <c r="KT5" i="22"/>
  <c r="KT39" i="22" s="1"/>
  <c r="KS5" i="22"/>
  <c r="KS39" i="22" s="1"/>
  <c r="KR5" i="22"/>
  <c r="KR39" i="22" s="1"/>
  <c r="KQ5" i="22"/>
  <c r="KQ39" i="22" s="1"/>
  <c r="KP5" i="22"/>
  <c r="KP39" i="22" s="1"/>
  <c r="KO5" i="22"/>
  <c r="KO39" i="22" s="1"/>
  <c r="KN5" i="22"/>
  <c r="KN39" i="22" s="1"/>
  <c r="KM5" i="22"/>
  <c r="KM39" i="22" s="1"/>
  <c r="KL5" i="22"/>
  <c r="KL39" i="22" s="1"/>
  <c r="KK5" i="22"/>
  <c r="KK39" i="22" s="1"/>
  <c r="KJ5" i="22"/>
  <c r="KJ39" i="22" s="1"/>
  <c r="KI5" i="22"/>
  <c r="KI39" i="22" s="1"/>
  <c r="KH5" i="22"/>
  <c r="KH39" i="22" s="1"/>
  <c r="KG5" i="22"/>
  <c r="KG39" i="22" s="1"/>
  <c r="KF5" i="22"/>
  <c r="KF39" i="22" s="1"/>
  <c r="KE5" i="22"/>
  <c r="KE39" i="22" s="1"/>
  <c r="KD5" i="22"/>
  <c r="KD39" i="22" s="1"/>
  <c r="KC5" i="22"/>
  <c r="KC39" i="22" s="1"/>
  <c r="KB5" i="22"/>
  <c r="KB39" i="22" s="1"/>
  <c r="KA5" i="22"/>
  <c r="KA39" i="22" s="1"/>
  <c r="JZ5" i="22"/>
  <c r="JZ39" i="22" s="1"/>
  <c r="JY5" i="22"/>
  <c r="JY39" i="22" s="1"/>
  <c r="JX5" i="22"/>
  <c r="JX39" i="22" s="1"/>
  <c r="JW5" i="22"/>
  <c r="JW39" i="22" s="1"/>
  <c r="JV5" i="22"/>
  <c r="JV39" i="22" s="1"/>
  <c r="JU5" i="22"/>
  <c r="JU39" i="22" s="1"/>
  <c r="JT5" i="22"/>
  <c r="JT39" i="22" s="1"/>
  <c r="JS5" i="22"/>
  <c r="JS39" i="22" s="1"/>
  <c r="JR5" i="22"/>
  <c r="JR39" i="22" s="1"/>
  <c r="JQ5" i="22"/>
  <c r="JQ39" i="22" s="1"/>
  <c r="JP5" i="22"/>
  <c r="JP39" i="22" s="1"/>
  <c r="JO5" i="22"/>
  <c r="JO39" i="22" s="1"/>
  <c r="JN5" i="22"/>
  <c r="JN39" i="22" s="1"/>
  <c r="JM5" i="22"/>
  <c r="JM39" i="22" s="1"/>
  <c r="JL5" i="22"/>
  <c r="JL39" i="22" s="1"/>
  <c r="JK5" i="22"/>
  <c r="JK39" i="22" s="1"/>
  <c r="JJ5" i="22"/>
  <c r="JJ39" i="22" s="1"/>
  <c r="JI5" i="22"/>
  <c r="JI39" i="22" s="1"/>
  <c r="JH5" i="22"/>
  <c r="JH39" i="22" s="1"/>
  <c r="JG5" i="22"/>
  <c r="JG39" i="22" s="1"/>
  <c r="JF5" i="22"/>
  <c r="JF39" i="22" s="1"/>
  <c r="JE5" i="22"/>
  <c r="JE39" i="22" s="1"/>
  <c r="JD5" i="22"/>
  <c r="JD39" i="22" s="1"/>
  <c r="JC5" i="22"/>
  <c r="JC39" i="22" s="1"/>
  <c r="JB5" i="22"/>
  <c r="JB39" i="22" s="1"/>
  <c r="JA5" i="22"/>
  <c r="JA39" i="22" s="1"/>
  <c r="IZ5" i="22"/>
  <c r="IZ39" i="22" s="1"/>
  <c r="IY5" i="22"/>
  <c r="IY39" i="22" s="1"/>
  <c r="IX5" i="22"/>
  <c r="IX39" i="22" s="1"/>
  <c r="IW5" i="22"/>
  <c r="IW39" i="22" s="1"/>
  <c r="IV5" i="22"/>
  <c r="IV39" i="22" s="1"/>
  <c r="IU5" i="22"/>
  <c r="IU39" i="22" s="1"/>
  <c r="IT5" i="22"/>
  <c r="IT39" i="22" s="1"/>
  <c r="IS5" i="22"/>
  <c r="IS39" i="22" s="1"/>
  <c r="IR5" i="22"/>
  <c r="IR39" i="22" s="1"/>
  <c r="IQ5" i="22"/>
  <c r="IQ39" i="22" s="1"/>
  <c r="IP5" i="22"/>
  <c r="IP39" i="22" s="1"/>
  <c r="IO5" i="22"/>
  <c r="IO39" i="22" s="1"/>
  <c r="IN5" i="22"/>
  <c r="IN39" i="22" s="1"/>
  <c r="IM5" i="22"/>
  <c r="IM39" i="22" s="1"/>
  <c r="IL5" i="22"/>
  <c r="IL39" i="22" s="1"/>
  <c r="IK5" i="22"/>
  <c r="IK39" i="22" s="1"/>
  <c r="IJ5" i="22"/>
  <c r="IJ39" i="22" s="1"/>
  <c r="II5" i="22"/>
  <c r="II39" i="22" s="1"/>
  <c r="IH5" i="22"/>
  <c r="IH39" i="22" s="1"/>
  <c r="IG5" i="22"/>
  <c r="IG39" i="22" s="1"/>
  <c r="IF5" i="22"/>
  <c r="IF39" i="22" s="1"/>
  <c r="IE5" i="22"/>
  <c r="IE39" i="22" s="1"/>
  <c r="ID5" i="22"/>
  <c r="ID39" i="22" s="1"/>
  <c r="IC5" i="22"/>
  <c r="IC39" i="22" s="1"/>
  <c r="IB5" i="22"/>
  <c r="IB39" i="22" s="1"/>
  <c r="IA5" i="22"/>
  <c r="IA39" i="22" s="1"/>
  <c r="HZ5" i="22"/>
  <c r="HZ39" i="22" s="1"/>
  <c r="HY5" i="22"/>
  <c r="HY39" i="22" s="1"/>
  <c r="HX5" i="22"/>
  <c r="HX39" i="22" s="1"/>
  <c r="HW5" i="22"/>
  <c r="HW39" i="22" s="1"/>
  <c r="HV5" i="22"/>
  <c r="HV39" i="22" s="1"/>
  <c r="HU5" i="22"/>
  <c r="HU39" i="22" s="1"/>
  <c r="HT5" i="22"/>
  <c r="HT39" i="22" s="1"/>
  <c r="HS5" i="22"/>
  <c r="HS39" i="22" s="1"/>
  <c r="HR5" i="22"/>
  <c r="HR39" i="22" s="1"/>
  <c r="HQ5" i="22"/>
  <c r="HQ39" i="22" s="1"/>
  <c r="HP5" i="22"/>
  <c r="HP39" i="22" s="1"/>
  <c r="HO5" i="22"/>
  <c r="HO39" i="22" s="1"/>
  <c r="HN5" i="22"/>
  <c r="HN39" i="22" s="1"/>
  <c r="HM5" i="22"/>
  <c r="HM39" i="22" s="1"/>
  <c r="HL5" i="22"/>
  <c r="HL39" i="22" s="1"/>
  <c r="HK5" i="22"/>
  <c r="HK39" i="22" s="1"/>
  <c r="HJ5" i="22"/>
  <c r="HJ39" i="22" s="1"/>
  <c r="HI5" i="22"/>
  <c r="HI39" i="22" s="1"/>
  <c r="HH5" i="22"/>
  <c r="HH39" i="22" s="1"/>
  <c r="HG5" i="22"/>
  <c r="HG39" i="22" s="1"/>
  <c r="HF5" i="22"/>
  <c r="HF39" i="22" s="1"/>
  <c r="HE5" i="22"/>
  <c r="HE39" i="22" s="1"/>
  <c r="HD5" i="22"/>
  <c r="HD39" i="22" s="1"/>
  <c r="HC5" i="22"/>
  <c r="HC39" i="22" s="1"/>
  <c r="HB5" i="22"/>
  <c r="HB39" i="22" s="1"/>
  <c r="HA5" i="22"/>
  <c r="HA39" i="22" s="1"/>
  <c r="GZ5" i="22"/>
  <c r="GZ39" i="22" s="1"/>
  <c r="GY5" i="22"/>
  <c r="GY39" i="22" s="1"/>
  <c r="GX5" i="22"/>
  <c r="GX39" i="22" s="1"/>
  <c r="GW5" i="22"/>
  <c r="GW39" i="22" s="1"/>
  <c r="GV5" i="22"/>
  <c r="GV39" i="22" s="1"/>
  <c r="GU5" i="22"/>
  <c r="GU39" i="22" s="1"/>
  <c r="GT5" i="22"/>
  <c r="GT39" i="22" s="1"/>
  <c r="GS5" i="22"/>
  <c r="GS39" i="22" s="1"/>
  <c r="GR5" i="22"/>
  <c r="GR39" i="22" s="1"/>
  <c r="GQ5" i="22"/>
  <c r="GQ39" i="22" s="1"/>
  <c r="GP5" i="22"/>
  <c r="GP39" i="22" s="1"/>
  <c r="GO5" i="22"/>
  <c r="GO39" i="22" s="1"/>
  <c r="GN5" i="22"/>
  <c r="GN39" i="22" s="1"/>
  <c r="GM5" i="22"/>
  <c r="GM39" i="22" s="1"/>
  <c r="GL5" i="22"/>
  <c r="GL39" i="22" s="1"/>
  <c r="GK5" i="22"/>
  <c r="GK39" i="22" s="1"/>
  <c r="GJ5" i="22"/>
  <c r="GJ39" i="22" s="1"/>
  <c r="GI5" i="22"/>
  <c r="GI39" i="22" s="1"/>
  <c r="GH5" i="22"/>
  <c r="GH39" i="22" s="1"/>
  <c r="GG5" i="22"/>
  <c r="GG39" i="22" s="1"/>
  <c r="GF5" i="22"/>
  <c r="GF39" i="22" s="1"/>
  <c r="GE5" i="22"/>
  <c r="GE39" i="22" s="1"/>
  <c r="GD5" i="22"/>
  <c r="GD39" i="22" s="1"/>
  <c r="GC5" i="22"/>
  <c r="GC39" i="22" s="1"/>
  <c r="GB5" i="22"/>
  <c r="GB39" i="22" s="1"/>
  <c r="GA5" i="22"/>
  <c r="GA39" i="22" s="1"/>
  <c r="FZ5" i="22"/>
  <c r="FZ39" i="22" s="1"/>
  <c r="FY5" i="22"/>
  <c r="FY39" i="22" s="1"/>
  <c r="FX5" i="22"/>
  <c r="FX39" i="22" s="1"/>
  <c r="FW5" i="22"/>
  <c r="FW39" i="22" s="1"/>
  <c r="FV5" i="22"/>
  <c r="FV39" i="22" s="1"/>
  <c r="FU5" i="22"/>
  <c r="FU39" i="22" s="1"/>
  <c r="FT5" i="22"/>
  <c r="FT39" i="22" s="1"/>
  <c r="FS5" i="22"/>
  <c r="FS39" i="22" s="1"/>
  <c r="FR5" i="22"/>
  <c r="FR39" i="22" s="1"/>
  <c r="FQ5" i="22"/>
  <c r="FQ39" i="22" s="1"/>
  <c r="FP5" i="22"/>
  <c r="FP39" i="22" s="1"/>
  <c r="FO5" i="22"/>
  <c r="FO39" i="22" s="1"/>
  <c r="FN5" i="22"/>
  <c r="FN39" i="22" s="1"/>
  <c r="FM5" i="22"/>
  <c r="FM39" i="22" s="1"/>
  <c r="FL5" i="22"/>
  <c r="FL39" i="22" s="1"/>
  <c r="FK5" i="22"/>
  <c r="FK39" i="22" s="1"/>
  <c r="FJ5" i="22"/>
  <c r="FJ39" i="22" s="1"/>
  <c r="FI5" i="22"/>
  <c r="FI39" i="22" s="1"/>
  <c r="FH5" i="22"/>
  <c r="FH39" i="22" s="1"/>
  <c r="FG5" i="22"/>
  <c r="FG39" i="22" s="1"/>
  <c r="FF5" i="22"/>
  <c r="FF39" i="22" s="1"/>
  <c r="FE5" i="22"/>
  <c r="FE39" i="22" s="1"/>
  <c r="FD5" i="22"/>
  <c r="FD39" i="22" s="1"/>
  <c r="FC5" i="22"/>
  <c r="FC39" i="22" s="1"/>
  <c r="FB5" i="22"/>
  <c r="FB39" i="22" s="1"/>
  <c r="FA5" i="22"/>
  <c r="FA39" i="22" s="1"/>
  <c r="EZ5" i="22"/>
  <c r="EZ39" i="22" s="1"/>
  <c r="EY5" i="22"/>
  <c r="EY39" i="22" s="1"/>
  <c r="EX5" i="22"/>
  <c r="EX39" i="22" s="1"/>
  <c r="EW5" i="22"/>
  <c r="EW39" i="22" s="1"/>
  <c r="EV5" i="22"/>
  <c r="EV39" i="22" s="1"/>
  <c r="EU5" i="22"/>
  <c r="EU39" i="22" s="1"/>
  <c r="ET5" i="22"/>
  <c r="ET39" i="22" s="1"/>
  <c r="ES5" i="22"/>
  <c r="ES39" i="22" s="1"/>
  <c r="ER5" i="22"/>
  <c r="ER39" i="22" s="1"/>
  <c r="EQ5" i="22"/>
  <c r="EQ39" i="22" s="1"/>
  <c r="EP5" i="22"/>
  <c r="EP39" i="22" s="1"/>
  <c r="EO5" i="22"/>
  <c r="EO39" i="22" s="1"/>
  <c r="EN5" i="22"/>
  <c r="EN39" i="22" s="1"/>
  <c r="EM5" i="22"/>
  <c r="EM39" i="22" s="1"/>
  <c r="EL5" i="22"/>
  <c r="EL39" i="22" s="1"/>
  <c r="EK5" i="22"/>
  <c r="EK39" i="22" s="1"/>
  <c r="EJ5" i="22"/>
  <c r="EJ39" i="22" s="1"/>
  <c r="EI5" i="22"/>
  <c r="EI39" i="22" s="1"/>
  <c r="EH5" i="22"/>
  <c r="EH39" i="22" s="1"/>
  <c r="EG5" i="22"/>
  <c r="EG39" i="22" s="1"/>
  <c r="EF5" i="22"/>
  <c r="EF39" i="22" s="1"/>
  <c r="EE5" i="22"/>
  <c r="EE39" i="22" s="1"/>
  <c r="ED5" i="22"/>
  <c r="ED39" i="22" s="1"/>
  <c r="EC5" i="22"/>
  <c r="EC39" i="22" s="1"/>
  <c r="EB5" i="22"/>
  <c r="EB39" i="22" s="1"/>
  <c r="EA5" i="22"/>
  <c r="EA39" i="22" s="1"/>
  <c r="DZ5" i="22"/>
  <c r="DZ39" i="22" s="1"/>
  <c r="DY5" i="22"/>
  <c r="DY39" i="22" s="1"/>
  <c r="DX5" i="22"/>
  <c r="DX39" i="22" s="1"/>
  <c r="DW5" i="22"/>
  <c r="DW39" i="22" s="1"/>
  <c r="DV5" i="22"/>
  <c r="DV39" i="22" s="1"/>
  <c r="DU5" i="22"/>
  <c r="DU39" i="22" s="1"/>
  <c r="DT5" i="22"/>
  <c r="DT39" i="22" s="1"/>
  <c r="DS5" i="22"/>
  <c r="DS39" i="22" s="1"/>
  <c r="DR5" i="22"/>
  <c r="DR39" i="22" s="1"/>
  <c r="DQ5" i="22"/>
  <c r="DQ39" i="22" s="1"/>
  <c r="DP5" i="22"/>
  <c r="DP39" i="22" s="1"/>
  <c r="DO5" i="22"/>
  <c r="DO39" i="22" s="1"/>
  <c r="DN5" i="22"/>
  <c r="DN39" i="22" s="1"/>
  <c r="DM5" i="22"/>
  <c r="DM39" i="22" s="1"/>
  <c r="DL5" i="22"/>
  <c r="DL39" i="22" s="1"/>
  <c r="DK5" i="22"/>
  <c r="DK39" i="22" s="1"/>
  <c r="DJ5" i="22"/>
  <c r="DJ39" i="22" s="1"/>
  <c r="DI5" i="22"/>
  <c r="DI39" i="22" s="1"/>
  <c r="DH5" i="22"/>
  <c r="DH39" i="22" s="1"/>
  <c r="DG5" i="22"/>
  <c r="DG39" i="22" s="1"/>
  <c r="DF5" i="22"/>
  <c r="DF39" i="22" s="1"/>
  <c r="DE5" i="22"/>
  <c r="DE39" i="22" s="1"/>
  <c r="DD5" i="22"/>
  <c r="DD39" i="22" s="1"/>
  <c r="DC5" i="22"/>
  <c r="DC39" i="22" s="1"/>
  <c r="DB5" i="22"/>
  <c r="DB39" i="22" s="1"/>
  <c r="DA5" i="22"/>
  <c r="DA39" i="22" s="1"/>
  <c r="CZ5" i="22"/>
  <c r="CZ39" i="22" s="1"/>
  <c r="CY5" i="22"/>
  <c r="CY39" i="22" s="1"/>
  <c r="CX5" i="22"/>
  <c r="CX39" i="22" s="1"/>
  <c r="CW5" i="22"/>
  <c r="CW39" i="22" s="1"/>
  <c r="CV5" i="22"/>
  <c r="CV39" i="22" s="1"/>
  <c r="CU5" i="22"/>
  <c r="CU39" i="22" s="1"/>
  <c r="CT5" i="22"/>
  <c r="CT39" i="22" s="1"/>
  <c r="CS5" i="22"/>
  <c r="CS39" i="22" s="1"/>
  <c r="CR5" i="22"/>
  <c r="CR39" i="22" s="1"/>
  <c r="CQ5" i="22"/>
  <c r="CQ39" i="22" s="1"/>
  <c r="CP5" i="22"/>
  <c r="CP39" i="22" s="1"/>
  <c r="CO5" i="22"/>
  <c r="CO39" i="22" s="1"/>
  <c r="CN5" i="22"/>
  <c r="CN39" i="22" s="1"/>
  <c r="CM5" i="22"/>
  <c r="CM39" i="22" s="1"/>
  <c r="CL5" i="22"/>
  <c r="CL39" i="22" s="1"/>
  <c r="CK5" i="22"/>
  <c r="CK39" i="22" s="1"/>
  <c r="CJ5" i="22"/>
  <c r="CJ39" i="22" s="1"/>
  <c r="CI5" i="22"/>
  <c r="CI39" i="22" s="1"/>
  <c r="CH5" i="22"/>
  <c r="CH39" i="22" s="1"/>
  <c r="CG5" i="22"/>
  <c r="CG39" i="22" s="1"/>
  <c r="CF5" i="22"/>
  <c r="CF39" i="22" s="1"/>
  <c r="CE5" i="22"/>
  <c r="CE39" i="22" s="1"/>
  <c r="CD5" i="22"/>
  <c r="CD39" i="22" s="1"/>
  <c r="CC5" i="22"/>
  <c r="CC39" i="22" s="1"/>
  <c r="CB5" i="22"/>
  <c r="CB39" i="22" s="1"/>
  <c r="CA5" i="22"/>
  <c r="CA39" i="22" s="1"/>
  <c r="BZ5" i="22"/>
  <c r="BZ39" i="22" s="1"/>
  <c r="BY5" i="22"/>
  <c r="BY39" i="22" s="1"/>
  <c r="BX5" i="22"/>
  <c r="BX39" i="22" s="1"/>
  <c r="BW5" i="22"/>
  <c r="BW39" i="22" s="1"/>
  <c r="BV5" i="22"/>
  <c r="BV39" i="22" s="1"/>
  <c r="BU5" i="22"/>
  <c r="BU39" i="22" s="1"/>
  <c r="BT5" i="22"/>
  <c r="BT39" i="22" s="1"/>
  <c r="BS5" i="22"/>
  <c r="BS39" i="22" s="1"/>
  <c r="BR5" i="22"/>
  <c r="BR39" i="22" s="1"/>
  <c r="BQ5" i="22"/>
  <c r="BQ39" i="22" s="1"/>
  <c r="BP5" i="22"/>
  <c r="BP39" i="22" s="1"/>
  <c r="BO5" i="22"/>
  <c r="BO39" i="22" s="1"/>
  <c r="BN5" i="22"/>
  <c r="BN39" i="22" s="1"/>
  <c r="BM5" i="22"/>
  <c r="BM39" i="22" s="1"/>
  <c r="BL5" i="22"/>
  <c r="BL39" i="22" s="1"/>
  <c r="BK5" i="22"/>
  <c r="BK39" i="22" s="1"/>
  <c r="BJ5" i="22"/>
  <c r="BJ39" i="22" s="1"/>
  <c r="BI5" i="22"/>
  <c r="BI39" i="22" s="1"/>
  <c r="BH5" i="22"/>
  <c r="BH39" i="22" s="1"/>
  <c r="BG5" i="22"/>
  <c r="BG39" i="22" s="1"/>
  <c r="BF5" i="22"/>
  <c r="BF39" i="22" s="1"/>
  <c r="BE5" i="22"/>
  <c r="BE39" i="22" s="1"/>
  <c r="BD5" i="22"/>
  <c r="BD39" i="22" s="1"/>
  <c r="BC5" i="22"/>
  <c r="BC39" i="22" s="1"/>
  <c r="BB5" i="22"/>
  <c r="BB39" i="22" s="1"/>
  <c r="BA5" i="22"/>
  <c r="BA39" i="22" s="1"/>
  <c r="AZ5" i="22"/>
  <c r="AZ39" i="22" s="1"/>
  <c r="AY5" i="22"/>
  <c r="AY39" i="22" s="1"/>
  <c r="AX5" i="22"/>
  <c r="AX39" i="22" s="1"/>
  <c r="AW5" i="22"/>
  <c r="AW39" i="22" s="1"/>
  <c r="AV5" i="22"/>
  <c r="AV39" i="22" s="1"/>
  <c r="AU5" i="22"/>
  <c r="AU39" i="22" s="1"/>
  <c r="AT5" i="22"/>
  <c r="AT39" i="22" s="1"/>
  <c r="AS5" i="22"/>
  <c r="AS39" i="22" s="1"/>
  <c r="AR5" i="22"/>
  <c r="AR39" i="22" s="1"/>
  <c r="AQ5" i="22"/>
  <c r="AQ39" i="22" s="1"/>
  <c r="AP5" i="22"/>
  <c r="AP39" i="22" s="1"/>
  <c r="AO5" i="22"/>
  <c r="AO39" i="22" s="1"/>
  <c r="AN5" i="22"/>
  <c r="AN39" i="22" s="1"/>
  <c r="AM5" i="22"/>
  <c r="AM39" i="22" s="1"/>
  <c r="AL5" i="22"/>
  <c r="AL39" i="22" s="1"/>
  <c r="AK5" i="22"/>
  <c r="AK39" i="22" s="1"/>
  <c r="AJ5" i="22"/>
  <c r="AJ39" i="22" s="1"/>
  <c r="AI5" i="22"/>
  <c r="AI39" i="22" s="1"/>
  <c r="AH5" i="22"/>
  <c r="AH39" i="22" s="1"/>
  <c r="AG5" i="22"/>
  <c r="AG39" i="22" s="1"/>
  <c r="AF5" i="22"/>
  <c r="AF39" i="22" s="1"/>
  <c r="AE5" i="22"/>
  <c r="AE39" i="22" s="1"/>
  <c r="AD5" i="22"/>
  <c r="AD39" i="22" s="1"/>
  <c r="AC5" i="22"/>
  <c r="AC39" i="22" s="1"/>
  <c r="AB5" i="22"/>
  <c r="AB39" i="22" s="1"/>
  <c r="AA5" i="22"/>
  <c r="AA39" i="22" s="1"/>
  <c r="Z5" i="22"/>
  <c r="Z39" i="22" s="1"/>
  <c r="Y5" i="22"/>
  <c r="Y39" i="22" s="1"/>
  <c r="X5" i="22"/>
  <c r="X39" i="22" s="1"/>
  <c r="W5" i="22"/>
  <c r="W39" i="22" s="1"/>
  <c r="V5" i="22"/>
  <c r="V39" i="22" s="1"/>
  <c r="U5" i="22"/>
  <c r="U39" i="22" s="1"/>
  <c r="T5" i="22"/>
  <c r="T39" i="22" s="1"/>
  <c r="S5" i="22"/>
  <c r="S39" i="22" s="1"/>
  <c r="R5" i="22"/>
  <c r="R39" i="22" s="1"/>
  <c r="Q5" i="22"/>
  <c r="Q39" i="22" s="1"/>
  <c r="P5" i="22"/>
  <c r="P39" i="22" s="1"/>
  <c r="O5" i="22"/>
  <c r="O39" i="22" s="1"/>
  <c r="N5" i="22"/>
  <c r="N39" i="22" s="1"/>
  <c r="M5" i="22"/>
  <c r="M39" i="22" s="1"/>
  <c r="L5" i="22"/>
  <c r="L39" i="22" s="1"/>
  <c r="K5" i="22"/>
  <c r="K39" i="22" s="1"/>
  <c r="J5" i="22"/>
  <c r="J39" i="22" s="1"/>
  <c r="I5" i="22"/>
  <c r="I39" i="22" s="1"/>
  <c r="H5" i="22"/>
  <c r="H39" i="22" s="1"/>
  <c r="G5" i="22"/>
  <c r="G39" i="22" s="1"/>
  <c r="F5" i="22"/>
  <c r="F39" i="22" s="1"/>
  <c r="E5" i="22"/>
  <c r="E39" i="22" s="1"/>
  <c r="D5" i="22"/>
  <c r="D39" i="22" s="1"/>
  <c r="C5" i="22"/>
  <c r="C39" i="22" s="1"/>
  <c r="B5" i="22"/>
  <c r="B39" i="22" s="1"/>
  <c r="LM4" i="22"/>
  <c r="LM38" i="22" s="1"/>
  <c r="LL4" i="22"/>
  <c r="LL38" i="22" s="1"/>
  <c r="LK4" i="22"/>
  <c r="LK38" i="22" s="1"/>
  <c r="LJ4" i="22"/>
  <c r="LJ38" i="22" s="1"/>
  <c r="LI4" i="22"/>
  <c r="LI38" i="22" s="1"/>
  <c r="LH4" i="22"/>
  <c r="LH38" i="22" s="1"/>
  <c r="LG4" i="22"/>
  <c r="LG38" i="22" s="1"/>
  <c r="LF4" i="22"/>
  <c r="LF38" i="22" s="1"/>
  <c r="LE4" i="22"/>
  <c r="LE38" i="22" s="1"/>
  <c r="LD4" i="22"/>
  <c r="LD38" i="22" s="1"/>
  <c r="LC4" i="22"/>
  <c r="LC38" i="22" s="1"/>
  <c r="LB4" i="22"/>
  <c r="LB38" i="22" s="1"/>
  <c r="LA4" i="22"/>
  <c r="LA38" i="22" s="1"/>
  <c r="KZ4" i="22"/>
  <c r="KZ38" i="22" s="1"/>
  <c r="KY4" i="22"/>
  <c r="KY38" i="22" s="1"/>
  <c r="KX4" i="22"/>
  <c r="KX38" i="22" s="1"/>
  <c r="KW4" i="22"/>
  <c r="KW38" i="22" s="1"/>
  <c r="KV4" i="22"/>
  <c r="KV38" i="22" s="1"/>
  <c r="KU4" i="22"/>
  <c r="KU38" i="22" s="1"/>
  <c r="KT4" i="22"/>
  <c r="KT38" i="22" s="1"/>
  <c r="KS4" i="22"/>
  <c r="KS38" i="22" s="1"/>
  <c r="KR4" i="22"/>
  <c r="KR38" i="22" s="1"/>
  <c r="KQ4" i="22"/>
  <c r="KQ38" i="22" s="1"/>
  <c r="KP4" i="22"/>
  <c r="KP38" i="22" s="1"/>
  <c r="KO4" i="22"/>
  <c r="KO38" i="22" s="1"/>
  <c r="KN4" i="22"/>
  <c r="KN38" i="22" s="1"/>
  <c r="KM4" i="22"/>
  <c r="KM38" i="22" s="1"/>
  <c r="KL4" i="22"/>
  <c r="KL38" i="22" s="1"/>
  <c r="KK4" i="22"/>
  <c r="KK38" i="22" s="1"/>
  <c r="KJ4" i="22"/>
  <c r="KJ38" i="22" s="1"/>
  <c r="KI4" i="22"/>
  <c r="KI38" i="22" s="1"/>
  <c r="KH4" i="22"/>
  <c r="KH38" i="22" s="1"/>
  <c r="KG4" i="22"/>
  <c r="KG38" i="22" s="1"/>
  <c r="KF4" i="22"/>
  <c r="KF38" i="22" s="1"/>
  <c r="KE4" i="22"/>
  <c r="KE38" i="22" s="1"/>
  <c r="KD4" i="22"/>
  <c r="KD38" i="22" s="1"/>
  <c r="KC4" i="22"/>
  <c r="KC38" i="22" s="1"/>
  <c r="KB4" i="22"/>
  <c r="KB38" i="22" s="1"/>
  <c r="KA4" i="22"/>
  <c r="KA38" i="22" s="1"/>
  <c r="JZ4" i="22"/>
  <c r="JZ38" i="22" s="1"/>
  <c r="JY4" i="22"/>
  <c r="JY38" i="22" s="1"/>
  <c r="JX4" i="22"/>
  <c r="JX38" i="22" s="1"/>
  <c r="JW4" i="22"/>
  <c r="JW38" i="22" s="1"/>
  <c r="JV4" i="22"/>
  <c r="JV38" i="22" s="1"/>
  <c r="JU4" i="22"/>
  <c r="JU38" i="22" s="1"/>
  <c r="JT4" i="22"/>
  <c r="JT38" i="22" s="1"/>
  <c r="JS4" i="22"/>
  <c r="JS38" i="22" s="1"/>
  <c r="JR4" i="22"/>
  <c r="JR38" i="22" s="1"/>
  <c r="JQ4" i="22"/>
  <c r="JQ38" i="22" s="1"/>
  <c r="JP4" i="22"/>
  <c r="JP38" i="22" s="1"/>
  <c r="JO4" i="22"/>
  <c r="JO38" i="22" s="1"/>
  <c r="JN4" i="22"/>
  <c r="JN38" i="22" s="1"/>
  <c r="JM4" i="22"/>
  <c r="JM38" i="22" s="1"/>
  <c r="JL4" i="22"/>
  <c r="JL38" i="22" s="1"/>
  <c r="JK4" i="22"/>
  <c r="JK38" i="22" s="1"/>
  <c r="JJ4" i="22"/>
  <c r="JJ38" i="22" s="1"/>
  <c r="JI4" i="22"/>
  <c r="JI38" i="22" s="1"/>
  <c r="JH4" i="22"/>
  <c r="JH38" i="22" s="1"/>
  <c r="JG4" i="22"/>
  <c r="JG38" i="22" s="1"/>
  <c r="JF4" i="22"/>
  <c r="JF38" i="22" s="1"/>
  <c r="JE4" i="22"/>
  <c r="JE38" i="22" s="1"/>
  <c r="JD4" i="22"/>
  <c r="JD38" i="22" s="1"/>
  <c r="JC4" i="22"/>
  <c r="JC38" i="22" s="1"/>
  <c r="JB4" i="22"/>
  <c r="JB38" i="22" s="1"/>
  <c r="JA4" i="22"/>
  <c r="JA38" i="22" s="1"/>
  <c r="IZ4" i="22"/>
  <c r="IZ38" i="22" s="1"/>
  <c r="IY4" i="22"/>
  <c r="IY38" i="22" s="1"/>
  <c r="IX4" i="22"/>
  <c r="IX38" i="22" s="1"/>
  <c r="IW4" i="22"/>
  <c r="IW38" i="22" s="1"/>
  <c r="IV4" i="22"/>
  <c r="IV38" i="22" s="1"/>
  <c r="IU4" i="22"/>
  <c r="IU38" i="22" s="1"/>
  <c r="IT4" i="22"/>
  <c r="IT38" i="22" s="1"/>
  <c r="IS4" i="22"/>
  <c r="IS38" i="22" s="1"/>
  <c r="IR4" i="22"/>
  <c r="IR38" i="22" s="1"/>
  <c r="IQ4" i="22"/>
  <c r="IQ38" i="22" s="1"/>
  <c r="IP4" i="22"/>
  <c r="IP38" i="22" s="1"/>
  <c r="IO4" i="22"/>
  <c r="IO38" i="22" s="1"/>
  <c r="IN4" i="22"/>
  <c r="IN38" i="22" s="1"/>
  <c r="IM4" i="22"/>
  <c r="IM38" i="22" s="1"/>
  <c r="IL4" i="22"/>
  <c r="IL38" i="22" s="1"/>
  <c r="IK4" i="22"/>
  <c r="IK38" i="22" s="1"/>
  <c r="IJ4" i="22"/>
  <c r="IJ38" i="22" s="1"/>
  <c r="II4" i="22"/>
  <c r="II38" i="22" s="1"/>
  <c r="IH4" i="22"/>
  <c r="IH38" i="22" s="1"/>
  <c r="IG4" i="22"/>
  <c r="IG38" i="22" s="1"/>
  <c r="IF4" i="22"/>
  <c r="IF38" i="22" s="1"/>
  <c r="IE4" i="22"/>
  <c r="IE38" i="22" s="1"/>
  <c r="ID4" i="22"/>
  <c r="ID38" i="22" s="1"/>
  <c r="IC4" i="22"/>
  <c r="IC38" i="22" s="1"/>
  <c r="IB4" i="22"/>
  <c r="IB38" i="22" s="1"/>
  <c r="IA4" i="22"/>
  <c r="IA38" i="22" s="1"/>
  <c r="HZ4" i="22"/>
  <c r="HZ38" i="22" s="1"/>
  <c r="HY4" i="22"/>
  <c r="HY38" i="22" s="1"/>
  <c r="HX4" i="22"/>
  <c r="HX38" i="22" s="1"/>
  <c r="HW4" i="22"/>
  <c r="HW38" i="22" s="1"/>
  <c r="HV4" i="22"/>
  <c r="HV38" i="22" s="1"/>
  <c r="HU4" i="22"/>
  <c r="HU38" i="22" s="1"/>
  <c r="HT4" i="22"/>
  <c r="HT38" i="22" s="1"/>
  <c r="HS4" i="22"/>
  <c r="HS38" i="22" s="1"/>
  <c r="HR4" i="22"/>
  <c r="HR38" i="22" s="1"/>
  <c r="HQ4" i="22"/>
  <c r="HQ38" i="22" s="1"/>
  <c r="HP4" i="22"/>
  <c r="HP38" i="22" s="1"/>
  <c r="HO4" i="22"/>
  <c r="HO38" i="22" s="1"/>
  <c r="HN4" i="22"/>
  <c r="HN38" i="22" s="1"/>
  <c r="HM4" i="22"/>
  <c r="HM38" i="22" s="1"/>
  <c r="HL4" i="22"/>
  <c r="HL38" i="22" s="1"/>
  <c r="HK4" i="22"/>
  <c r="HK38" i="22" s="1"/>
  <c r="HJ4" i="22"/>
  <c r="HJ38" i="22" s="1"/>
  <c r="HI4" i="22"/>
  <c r="HI38" i="22" s="1"/>
  <c r="HH4" i="22"/>
  <c r="HH38" i="22" s="1"/>
  <c r="HG4" i="22"/>
  <c r="HG38" i="22" s="1"/>
  <c r="HF4" i="22"/>
  <c r="HF38" i="22" s="1"/>
  <c r="HE4" i="22"/>
  <c r="HE38" i="22" s="1"/>
  <c r="HD4" i="22"/>
  <c r="HD38" i="22" s="1"/>
  <c r="HC4" i="22"/>
  <c r="HC38" i="22" s="1"/>
  <c r="HB4" i="22"/>
  <c r="HB38" i="22" s="1"/>
  <c r="HA4" i="22"/>
  <c r="HA38" i="22" s="1"/>
  <c r="GZ4" i="22"/>
  <c r="GZ38" i="22" s="1"/>
  <c r="GY4" i="22"/>
  <c r="GY38" i="22" s="1"/>
  <c r="GX4" i="22"/>
  <c r="GX38" i="22" s="1"/>
  <c r="GW4" i="22"/>
  <c r="GW38" i="22" s="1"/>
  <c r="GV4" i="22"/>
  <c r="GV38" i="22" s="1"/>
  <c r="GU4" i="22"/>
  <c r="GU38" i="22" s="1"/>
  <c r="GT4" i="22"/>
  <c r="GT38" i="22" s="1"/>
  <c r="GS4" i="22"/>
  <c r="GS38" i="22" s="1"/>
  <c r="GR4" i="22"/>
  <c r="GR38" i="22" s="1"/>
  <c r="GQ4" i="22"/>
  <c r="GQ38" i="22" s="1"/>
  <c r="GP4" i="22"/>
  <c r="GP38" i="22" s="1"/>
  <c r="GO4" i="22"/>
  <c r="GO38" i="22" s="1"/>
  <c r="GN4" i="22"/>
  <c r="GN38" i="22" s="1"/>
  <c r="GM4" i="22"/>
  <c r="GM38" i="22" s="1"/>
  <c r="GL4" i="22"/>
  <c r="GL38" i="22" s="1"/>
  <c r="GK4" i="22"/>
  <c r="GK38" i="22" s="1"/>
  <c r="GJ4" i="22"/>
  <c r="GJ38" i="22" s="1"/>
  <c r="GI4" i="22"/>
  <c r="GI38" i="22" s="1"/>
  <c r="GH4" i="22"/>
  <c r="GH38" i="22" s="1"/>
  <c r="GG4" i="22"/>
  <c r="GG38" i="22" s="1"/>
  <c r="GF4" i="22"/>
  <c r="GF38" i="22" s="1"/>
  <c r="GE4" i="22"/>
  <c r="GE38" i="22" s="1"/>
  <c r="GD4" i="22"/>
  <c r="GD38" i="22" s="1"/>
  <c r="GC4" i="22"/>
  <c r="GC38" i="22" s="1"/>
  <c r="GB4" i="22"/>
  <c r="GB38" i="22" s="1"/>
  <c r="GA4" i="22"/>
  <c r="GA38" i="22" s="1"/>
  <c r="FZ4" i="22"/>
  <c r="FZ38" i="22" s="1"/>
  <c r="FY4" i="22"/>
  <c r="FY38" i="22" s="1"/>
  <c r="FX4" i="22"/>
  <c r="FX38" i="22" s="1"/>
  <c r="FW4" i="22"/>
  <c r="FW38" i="22" s="1"/>
  <c r="FV4" i="22"/>
  <c r="FV38" i="22" s="1"/>
  <c r="FU4" i="22"/>
  <c r="FU38" i="22" s="1"/>
  <c r="FT4" i="22"/>
  <c r="FT38" i="22" s="1"/>
  <c r="FS4" i="22"/>
  <c r="FS38" i="22" s="1"/>
  <c r="FR4" i="22"/>
  <c r="FR38" i="22" s="1"/>
  <c r="FQ4" i="22"/>
  <c r="FQ38" i="22" s="1"/>
  <c r="FP4" i="22"/>
  <c r="FP38" i="22" s="1"/>
  <c r="FO4" i="22"/>
  <c r="FO38" i="22" s="1"/>
  <c r="FN4" i="22"/>
  <c r="FN38" i="22" s="1"/>
  <c r="FM4" i="22"/>
  <c r="FM38" i="22" s="1"/>
  <c r="FL4" i="22"/>
  <c r="FL38" i="22" s="1"/>
  <c r="FK4" i="22"/>
  <c r="FK38" i="22" s="1"/>
  <c r="FJ4" i="22"/>
  <c r="FJ38" i="22" s="1"/>
  <c r="FI4" i="22"/>
  <c r="FI38" i="22" s="1"/>
  <c r="FH4" i="22"/>
  <c r="FH38" i="22" s="1"/>
  <c r="FG4" i="22"/>
  <c r="FG38" i="22" s="1"/>
  <c r="FF4" i="22"/>
  <c r="FF38" i="22" s="1"/>
  <c r="FE4" i="22"/>
  <c r="FE38" i="22" s="1"/>
  <c r="FD4" i="22"/>
  <c r="FD38" i="22" s="1"/>
  <c r="FC4" i="22"/>
  <c r="FC38" i="22" s="1"/>
  <c r="FB4" i="22"/>
  <c r="FB38" i="22" s="1"/>
  <c r="FA4" i="22"/>
  <c r="FA38" i="22" s="1"/>
  <c r="EZ4" i="22"/>
  <c r="EZ38" i="22" s="1"/>
  <c r="EY4" i="22"/>
  <c r="EY38" i="22" s="1"/>
  <c r="EX4" i="22"/>
  <c r="EX38" i="22" s="1"/>
  <c r="EW4" i="22"/>
  <c r="EW38" i="22" s="1"/>
  <c r="EV4" i="22"/>
  <c r="EV38" i="22" s="1"/>
  <c r="EU4" i="22"/>
  <c r="EU38" i="22" s="1"/>
  <c r="ET4" i="22"/>
  <c r="ET38" i="22" s="1"/>
  <c r="ES4" i="22"/>
  <c r="ES38" i="22" s="1"/>
  <c r="ER4" i="22"/>
  <c r="ER38" i="22" s="1"/>
  <c r="EQ4" i="22"/>
  <c r="EQ38" i="22" s="1"/>
  <c r="EP4" i="22"/>
  <c r="EP38" i="22" s="1"/>
  <c r="EO4" i="22"/>
  <c r="EO38" i="22" s="1"/>
  <c r="EN4" i="22"/>
  <c r="EN38" i="22" s="1"/>
  <c r="EM4" i="22"/>
  <c r="EM38" i="22" s="1"/>
  <c r="EL4" i="22"/>
  <c r="EL38" i="22" s="1"/>
  <c r="EK4" i="22"/>
  <c r="EK38" i="22" s="1"/>
  <c r="EJ4" i="22"/>
  <c r="EJ38" i="22" s="1"/>
  <c r="EI4" i="22"/>
  <c r="EI38" i="22" s="1"/>
  <c r="EH4" i="22"/>
  <c r="EH38" i="22" s="1"/>
  <c r="EG4" i="22"/>
  <c r="EG38" i="22" s="1"/>
  <c r="EF4" i="22"/>
  <c r="EF38" i="22" s="1"/>
  <c r="EE4" i="22"/>
  <c r="EE38" i="22" s="1"/>
  <c r="ED4" i="22"/>
  <c r="ED38" i="22" s="1"/>
  <c r="EC4" i="22"/>
  <c r="EC38" i="22" s="1"/>
  <c r="EB4" i="22"/>
  <c r="EB38" i="22" s="1"/>
  <c r="EA4" i="22"/>
  <c r="EA38" i="22" s="1"/>
  <c r="DZ4" i="22"/>
  <c r="DZ38" i="22" s="1"/>
  <c r="DY4" i="22"/>
  <c r="DY38" i="22" s="1"/>
  <c r="DX4" i="22"/>
  <c r="DX38" i="22" s="1"/>
  <c r="DW4" i="22"/>
  <c r="DW38" i="22" s="1"/>
  <c r="DV4" i="22"/>
  <c r="DV38" i="22" s="1"/>
  <c r="DU4" i="22"/>
  <c r="DU38" i="22" s="1"/>
  <c r="DT4" i="22"/>
  <c r="DT38" i="22" s="1"/>
  <c r="DS4" i="22"/>
  <c r="DS38" i="22" s="1"/>
  <c r="DR4" i="22"/>
  <c r="DR38" i="22" s="1"/>
  <c r="DQ4" i="22"/>
  <c r="DQ38" i="22" s="1"/>
  <c r="DP4" i="22"/>
  <c r="DP38" i="22" s="1"/>
  <c r="DO4" i="22"/>
  <c r="DO38" i="22" s="1"/>
  <c r="DN4" i="22"/>
  <c r="DN38" i="22" s="1"/>
  <c r="DM4" i="22"/>
  <c r="DM38" i="22" s="1"/>
  <c r="DL4" i="22"/>
  <c r="DL38" i="22" s="1"/>
  <c r="DK4" i="22"/>
  <c r="DK38" i="22" s="1"/>
  <c r="DJ4" i="22"/>
  <c r="DJ38" i="22" s="1"/>
  <c r="DI4" i="22"/>
  <c r="DI38" i="22" s="1"/>
  <c r="DH4" i="22"/>
  <c r="DH38" i="22" s="1"/>
  <c r="DG4" i="22"/>
  <c r="DG38" i="22" s="1"/>
  <c r="DF4" i="22"/>
  <c r="DF38" i="22" s="1"/>
  <c r="DE4" i="22"/>
  <c r="DE38" i="22" s="1"/>
  <c r="DD4" i="22"/>
  <c r="DD38" i="22" s="1"/>
  <c r="DC4" i="22"/>
  <c r="DC38" i="22" s="1"/>
  <c r="DB4" i="22"/>
  <c r="DB38" i="22" s="1"/>
  <c r="DA4" i="22"/>
  <c r="DA38" i="22" s="1"/>
  <c r="CZ4" i="22"/>
  <c r="CZ38" i="22" s="1"/>
  <c r="CY4" i="22"/>
  <c r="CY38" i="22" s="1"/>
  <c r="CX4" i="22"/>
  <c r="CX38" i="22" s="1"/>
  <c r="CW4" i="22"/>
  <c r="CW38" i="22" s="1"/>
  <c r="CV4" i="22"/>
  <c r="CV38" i="22" s="1"/>
  <c r="CU4" i="22"/>
  <c r="CU38" i="22" s="1"/>
  <c r="CT4" i="22"/>
  <c r="CT38" i="22" s="1"/>
  <c r="CS4" i="22"/>
  <c r="CS38" i="22" s="1"/>
  <c r="CR4" i="22"/>
  <c r="CR38" i="22" s="1"/>
  <c r="CQ4" i="22"/>
  <c r="CQ38" i="22" s="1"/>
  <c r="CP4" i="22"/>
  <c r="CP38" i="22" s="1"/>
  <c r="CO4" i="22"/>
  <c r="CO38" i="22" s="1"/>
  <c r="CN4" i="22"/>
  <c r="CN38" i="22" s="1"/>
  <c r="CM4" i="22"/>
  <c r="CM38" i="22" s="1"/>
  <c r="CL4" i="22"/>
  <c r="CL38" i="22" s="1"/>
  <c r="CK4" i="22"/>
  <c r="CK38" i="22" s="1"/>
  <c r="CJ4" i="22"/>
  <c r="CJ38" i="22" s="1"/>
  <c r="CI4" i="22"/>
  <c r="CI38" i="22" s="1"/>
  <c r="CH4" i="22"/>
  <c r="CH38" i="22" s="1"/>
  <c r="CG4" i="22"/>
  <c r="CG38" i="22" s="1"/>
  <c r="CF4" i="22"/>
  <c r="CF38" i="22" s="1"/>
  <c r="CE4" i="22"/>
  <c r="CE38" i="22" s="1"/>
  <c r="CD4" i="22"/>
  <c r="CD38" i="22" s="1"/>
  <c r="CC4" i="22"/>
  <c r="CC38" i="22" s="1"/>
  <c r="CB4" i="22"/>
  <c r="CB38" i="22" s="1"/>
  <c r="CA4" i="22"/>
  <c r="CA38" i="22" s="1"/>
  <c r="BZ4" i="22"/>
  <c r="BZ38" i="22" s="1"/>
  <c r="BY4" i="22"/>
  <c r="BY38" i="22" s="1"/>
  <c r="BX4" i="22"/>
  <c r="BX38" i="22" s="1"/>
  <c r="BW4" i="22"/>
  <c r="BW38" i="22" s="1"/>
  <c r="BV4" i="22"/>
  <c r="BV38" i="22" s="1"/>
  <c r="BU4" i="22"/>
  <c r="BU38" i="22" s="1"/>
  <c r="BT4" i="22"/>
  <c r="BT38" i="22" s="1"/>
  <c r="BS4" i="22"/>
  <c r="BS38" i="22" s="1"/>
  <c r="BR4" i="22"/>
  <c r="BR38" i="22" s="1"/>
  <c r="BQ4" i="22"/>
  <c r="BQ38" i="22" s="1"/>
  <c r="BP4" i="22"/>
  <c r="BP38" i="22" s="1"/>
  <c r="BO4" i="22"/>
  <c r="BO38" i="22" s="1"/>
  <c r="BN4" i="22"/>
  <c r="BN38" i="22" s="1"/>
  <c r="BM4" i="22"/>
  <c r="BM38" i="22" s="1"/>
  <c r="BL4" i="22"/>
  <c r="BL38" i="22" s="1"/>
  <c r="BK4" i="22"/>
  <c r="BK38" i="22" s="1"/>
  <c r="BJ4" i="22"/>
  <c r="BJ38" i="22" s="1"/>
  <c r="BI4" i="22"/>
  <c r="BI38" i="22" s="1"/>
  <c r="BH4" i="22"/>
  <c r="BH38" i="22" s="1"/>
  <c r="BG4" i="22"/>
  <c r="BG38" i="22" s="1"/>
  <c r="BF4" i="22"/>
  <c r="BF38" i="22" s="1"/>
  <c r="BE4" i="22"/>
  <c r="BE38" i="22" s="1"/>
  <c r="BD4" i="22"/>
  <c r="BD38" i="22" s="1"/>
  <c r="BC4" i="22"/>
  <c r="BC38" i="22" s="1"/>
  <c r="BB4" i="22"/>
  <c r="BB38" i="22" s="1"/>
  <c r="BA4" i="22"/>
  <c r="BA38" i="22" s="1"/>
  <c r="AZ4" i="22"/>
  <c r="AZ38" i="22" s="1"/>
  <c r="AY4" i="22"/>
  <c r="AY38" i="22" s="1"/>
  <c r="AX4" i="22"/>
  <c r="AX38" i="22" s="1"/>
  <c r="AW4" i="22"/>
  <c r="AW38" i="22" s="1"/>
  <c r="AV4" i="22"/>
  <c r="AV38" i="22" s="1"/>
  <c r="AU4" i="22"/>
  <c r="AU38" i="22" s="1"/>
  <c r="AT4" i="22"/>
  <c r="AT38" i="22" s="1"/>
  <c r="AS4" i="22"/>
  <c r="AS38" i="22" s="1"/>
  <c r="AR4" i="22"/>
  <c r="AR38" i="22" s="1"/>
  <c r="AQ4" i="22"/>
  <c r="AQ38" i="22" s="1"/>
  <c r="AP4" i="22"/>
  <c r="AP38" i="22" s="1"/>
  <c r="AO4" i="22"/>
  <c r="AO38" i="22" s="1"/>
  <c r="AN4" i="22"/>
  <c r="AN38" i="22" s="1"/>
  <c r="AM4" i="22"/>
  <c r="AM38" i="22" s="1"/>
  <c r="AL4" i="22"/>
  <c r="AL38" i="22" s="1"/>
  <c r="AK4" i="22"/>
  <c r="AK38" i="22" s="1"/>
  <c r="AJ4" i="22"/>
  <c r="AJ38" i="22" s="1"/>
  <c r="AI4" i="22"/>
  <c r="AI38" i="22" s="1"/>
  <c r="AH4" i="22"/>
  <c r="AH38" i="22" s="1"/>
  <c r="AG4" i="22"/>
  <c r="AG38" i="22" s="1"/>
  <c r="AF4" i="22"/>
  <c r="AF38" i="22" s="1"/>
  <c r="AE4" i="22"/>
  <c r="AE38" i="22" s="1"/>
  <c r="AD4" i="22"/>
  <c r="AD38" i="22" s="1"/>
  <c r="AC4" i="22"/>
  <c r="AC38" i="22" s="1"/>
  <c r="AB4" i="22"/>
  <c r="AB38" i="22" s="1"/>
  <c r="AA4" i="22"/>
  <c r="AA38" i="22" s="1"/>
  <c r="Z4" i="22"/>
  <c r="Z38" i="22" s="1"/>
  <c r="Y4" i="22"/>
  <c r="Y38" i="22" s="1"/>
  <c r="X4" i="22"/>
  <c r="X38" i="22" s="1"/>
  <c r="W4" i="22"/>
  <c r="W38" i="22" s="1"/>
  <c r="V4" i="22"/>
  <c r="V38" i="22" s="1"/>
  <c r="U4" i="22"/>
  <c r="U38" i="22" s="1"/>
  <c r="T4" i="22"/>
  <c r="T38" i="22" s="1"/>
  <c r="S4" i="22"/>
  <c r="S38" i="22" s="1"/>
  <c r="R4" i="22"/>
  <c r="R38" i="22" s="1"/>
  <c r="Q4" i="22"/>
  <c r="Q38" i="22" s="1"/>
  <c r="P4" i="22"/>
  <c r="P38" i="22" s="1"/>
  <c r="O4" i="22"/>
  <c r="O38" i="22" s="1"/>
  <c r="N4" i="22"/>
  <c r="N38" i="22" s="1"/>
  <c r="M4" i="22"/>
  <c r="M38" i="22" s="1"/>
  <c r="L4" i="22"/>
  <c r="L38" i="22" s="1"/>
  <c r="K4" i="22"/>
  <c r="K38" i="22" s="1"/>
  <c r="J4" i="22"/>
  <c r="J38" i="22" s="1"/>
  <c r="I4" i="22"/>
  <c r="I38" i="22" s="1"/>
  <c r="H4" i="22"/>
  <c r="H38" i="22" s="1"/>
  <c r="G4" i="22"/>
  <c r="G38" i="22" s="1"/>
  <c r="F4" i="22"/>
  <c r="F38" i="22" s="1"/>
  <c r="E4" i="22"/>
  <c r="E38" i="22" s="1"/>
  <c r="D4" i="22"/>
  <c r="D38" i="22" s="1"/>
  <c r="C4" i="22"/>
  <c r="C38" i="22" s="1"/>
  <c r="B4" i="22"/>
  <c r="B38"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LM3" i="22"/>
  <c r="LM37" i="22" s="1"/>
  <c r="LL3" i="22"/>
  <c r="LL37" i="22" s="1"/>
  <c r="LK3" i="22"/>
  <c r="LK37" i="22" s="1"/>
  <c r="LJ3" i="22"/>
  <c r="LJ37" i="22" s="1"/>
  <c r="LI3" i="22"/>
  <c r="LI37" i="22" s="1"/>
  <c r="LH3" i="22"/>
  <c r="LH37" i="22" s="1"/>
  <c r="LG3" i="22"/>
  <c r="LG37" i="22" s="1"/>
  <c r="LF3" i="22"/>
  <c r="LF37" i="22" s="1"/>
  <c r="LE3" i="22"/>
  <c r="LE37" i="22" s="1"/>
  <c r="LD3" i="22"/>
  <c r="LD37" i="22" s="1"/>
  <c r="LC3" i="22"/>
  <c r="LC37" i="22" s="1"/>
  <c r="LB3" i="22"/>
  <c r="LB37" i="22" s="1"/>
  <c r="LA3" i="22"/>
  <c r="LA37" i="22" s="1"/>
  <c r="KZ3" i="22"/>
  <c r="KZ37" i="22" s="1"/>
  <c r="KY3" i="22"/>
  <c r="KY37" i="22" s="1"/>
  <c r="KX3" i="22"/>
  <c r="KX37" i="22" s="1"/>
  <c r="KW3" i="22"/>
  <c r="KW37" i="22" s="1"/>
  <c r="KV3" i="22"/>
  <c r="KV37" i="22" s="1"/>
  <c r="KU3" i="22"/>
  <c r="KU37" i="22" s="1"/>
  <c r="KT3" i="22"/>
  <c r="KT37" i="22" s="1"/>
  <c r="KS3" i="22"/>
  <c r="KS37" i="22" s="1"/>
  <c r="KR3" i="22"/>
  <c r="KR37" i="22" s="1"/>
  <c r="KQ3" i="22"/>
  <c r="KQ37" i="22" s="1"/>
  <c r="KP3" i="22"/>
  <c r="KP37" i="22" s="1"/>
  <c r="KO3" i="22"/>
  <c r="KO37" i="22" s="1"/>
  <c r="KN3" i="22"/>
  <c r="KN37" i="22" s="1"/>
  <c r="KM3" i="22"/>
  <c r="KM37" i="22" s="1"/>
  <c r="KL3" i="22"/>
  <c r="KL37" i="22" s="1"/>
  <c r="KK3" i="22"/>
  <c r="KK37" i="22" s="1"/>
  <c r="KJ3" i="22"/>
  <c r="KJ37" i="22" s="1"/>
  <c r="KI3" i="22"/>
  <c r="KI37" i="22" s="1"/>
  <c r="KH3" i="22"/>
  <c r="KH37" i="22" s="1"/>
  <c r="KG3" i="22"/>
  <c r="KG37" i="22" s="1"/>
  <c r="KF3" i="22"/>
  <c r="KF37" i="22" s="1"/>
  <c r="KE3" i="22"/>
  <c r="KE37" i="22" s="1"/>
  <c r="KD3" i="22"/>
  <c r="KD37" i="22" s="1"/>
  <c r="KC3" i="22"/>
  <c r="KC37" i="22" s="1"/>
  <c r="KB3" i="22"/>
  <c r="KB37" i="22" s="1"/>
  <c r="KA3" i="22"/>
  <c r="KA37" i="22" s="1"/>
  <c r="JZ3" i="22"/>
  <c r="JZ37" i="22" s="1"/>
  <c r="JY3" i="22"/>
  <c r="JY37" i="22" s="1"/>
  <c r="JX3" i="22"/>
  <c r="JX37" i="22" s="1"/>
  <c r="JW3" i="22"/>
  <c r="JW37" i="22" s="1"/>
  <c r="JV3" i="22"/>
  <c r="JV37" i="22" s="1"/>
  <c r="JU3" i="22"/>
  <c r="JU37" i="22" s="1"/>
  <c r="JT3" i="22"/>
  <c r="JT37" i="22" s="1"/>
  <c r="JS3" i="22"/>
  <c r="JS37" i="22" s="1"/>
  <c r="JR3" i="22"/>
  <c r="JR37" i="22" s="1"/>
  <c r="JQ3" i="22"/>
  <c r="JQ37" i="22" s="1"/>
  <c r="JP3" i="22"/>
  <c r="JP37" i="22" s="1"/>
  <c r="JO3" i="22"/>
  <c r="JO37" i="22" s="1"/>
  <c r="JN3" i="22"/>
  <c r="JN37" i="22" s="1"/>
  <c r="JM3" i="22"/>
  <c r="JM37" i="22" s="1"/>
  <c r="JL3" i="22"/>
  <c r="JL37" i="22" s="1"/>
  <c r="JK3" i="22"/>
  <c r="JK37" i="22" s="1"/>
  <c r="JJ3" i="22"/>
  <c r="JJ37" i="22" s="1"/>
  <c r="JI3" i="22"/>
  <c r="JI37" i="22" s="1"/>
  <c r="JH3" i="22"/>
  <c r="JH37" i="22" s="1"/>
  <c r="JG3" i="22"/>
  <c r="JG37" i="22" s="1"/>
  <c r="JF3" i="22"/>
  <c r="JF37" i="22" s="1"/>
  <c r="JE3" i="22"/>
  <c r="JE37" i="22" s="1"/>
  <c r="JD3" i="22"/>
  <c r="JD37" i="22" s="1"/>
  <c r="JC3" i="22"/>
  <c r="JC37" i="22" s="1"/>
  <c r="JB3" i="22"/>
  <c r="JB37" i="22" s="1"/>
  <c r="JA3" i="22"/>
  <c r="JA37" i="22" s="1"/>
  <c r="IZ3" i="22"/>
  <c r="IZ37" i="22" s="1"/>
  <c r="IY3" i="22"/>
  <c r="IY37" i="22" s="1"/>
  <c r="IX3" i="22"/>
  <c r="IX37" i="22" s="1"/>
  <c r="IW3" i="22"/>
  <c r="IW37" i="22" s="1"/>
  <c r="IV3" i="22"/>
  <c r="IV37" i="22" s="1"/>
  <c r="IU3" i="22"/>
  <c r="IU37" i="22" s="1"/>
  <c r="IT3" i="22"/>
  <c r="IT37" i="22" s="1"/>
  <c r="IS3" i="22"/>
  <c r="IS37" i="22" s="1"/>
  <c r="IR3" i="22"/>
  <c r="IR37" i="22" s="1"/>
  <c r="IQ3" i="22"/>
  <c r="IQ37" i="22" s="1"/>
  <c r="IP3" i="22"/>
  <c r="IP37" i="22" s="1"/>
  <c r="IO3" i="22"/>
  <c r="IO37" i="22" s="1"/>
  <c r="IN3" i="22"/>
  <c r="IN37" i="22" s="1"/>
  <c r="IM3" i="22"/>
  <c r="IM37" i="22" s="1"/>
  <c r="IL3" i="22"/>
  <c r="IL37" i="22" s="1"/>
  <c r="IK3" i="22"/>
  <c r="IK37" i="22" s="1"/>
  <c r="IJ3" i="22"/>
  <c r="IJ37" i="22" s="1"/>
  <c r="II3" i="22"/>
  <c r="II37" i="22" s="1"/>
  <c r="IH3" i="22"/>
  <c r="IH37" i="22" s="1"/>
  <c r="IG3" i="22"/>
  <c r="IG37" i="22" s="1"/>
  <c r="IF3" i="22"/>
  <c r="IF37" i="22" s="1"/>
  <c r="IE3" i="22"/>
  <c r="IE37" i="22" s="1"/>
  <c r="ID3" i="22"/>
  <c r="ID37" i="22" s="1"/>
  <c r="IC3" i="22"/>
  <c r="IC37" i="22" s="1"/>
  <c r="IB3" i="22"/>
  <c r="IB37" i="22" s="1"/>
  <c r="IA3" i="22"/>
  <c r="IA37" i="22" s="1"/>
  <c r="HZ3" i="22"/>
  <c r="HZ37" i="22" s="1"/>
  <c r="HY3" i="22"/>
  <c r="HY37" i="22" s="1"/>
  <c r="HX3" i="22"/>
  <c r="HX37" i="22" s="1"/>
  <c r="HW3" i="22"/>
  <c r="HW37" i="22" s="1"/>
  <c r="HV3" i="22"/>
  <c r="HV37" i="22" s="1"/>
  <c r="HU3" i="22"/>
  <c r="HU37" i="22" s="1"/>
  <c r="HT3" i="22"/>
  <c r="HT37" i="22" s="1"/>
  <c r="HS3" i="22"/>
  <c r="HS37" i="22" s="1"/>
  <c r="HR3" i="22"/>
  <c r="HR37" i="22" s="1"/>
  <c r="HQ3" i="22"/>
  <c r="HQ37" i="22" s="1"/>
  <c r="HP3" i="22"/>
  <c r="HP37" i="22" s="1"/>
  <c r="HO3" i="22"/>
  <c r="HO37" i="22" s="1"/>
  <c r="HN3" i="22"/>
  <c r="HN37" i="22" s="1"/>
  <c r="HM3" i="22"/>
  <c r="HM37" i="22" s="1"/>
  <c r="HL3" i="22"/>
  <c r="HL37" i="22" s="1"/>
  <c r="HK3" i="22"/>
  <c r="HK37" i="22" s="1"/>
  <c r="HJ3" i="22"/>
  <c r="HJ37" i="22" s="1"/>
  <c r="HI3" i="22"/>
  <c r="HI37" i="22" s="1"/>
  <c r="HH3" i="22"/>
  <c r="HH37" i="22" s="1"/>
  <c r="HG3" i="22"/>
  <c r="HG37" i="22" s="1"/>
  <c r="HF3" i="22"/>
  <c r="HF37" i="22" s="1"/>
  <c r="HE3" i="22"/>
  <c r="HE37" i="22" s="1"/>
  <c r="HD3" i="22"/>
  <c r="HD37" i="22" s="1"/>
  <c r="HC3" i="22"/>
  <c r="HC37" i="22" s="1"/>
  <c r="HB3" i="22"/>
  <c r="HB37" i="22" s="1"/>
  <c r="HA3" i="22"/>
  <c r="HA37" i="22" s="1"/>
  <c r="GZ3" i="22"/>
  <c r="GZ37" i="22" s="1"/>
  <c r="GY3" i="22"/>
  <c r="GY37" i="22" s="1"/>
  <c r="GX3" i="22"/>
  <c r="GX37" i="22" s="1"/>
  <c r="GW3" i="22"/>
  <c r="GW37" i="22" s="1"/>
  <c r="GV3" i="22"/>
  <c r="GV37" i="22" s="1"/>
  <c r="GU3" i="22"/>
  <c r="GU37" i="22" s="1"/>
  <c r="GT3" i="22"/>
  <c r="GT37" i="22" s="1"/>
  <c r="GS3" i="22"/>
  <c r="GS37" i="22" s="1"/>
  <c r="GR3" i="22"/>
  <c r="GR37" i="22" s="1"/>
  <c r="GQ3" i="22"/>
  <c r="GQ37" i="22" s="1"/>
  <c r="GP3" i="22"/>
  <c r="GP37" i="22" s="1"/>
  <c r="GO3" i="22"/>
  <c r="GO37" i="22" s="1"/>
  <c r="GN3" i="22"/>
  <c r="GN37" i="22" s="1"/>
  <c r="GM3" i="22"/>
  <c r="GM37" i="22" s="1"/>
  <c r="GL3" i="22"/>
  <c r="GL37" i="22" s="1"/>
  <c r="GK3" i="22"/>
  <c r="GK37" i="22" s="1"/>
  <c r="GJ3" i="22"/>
  <c r="GJ37" i="22" s="1"/>
  <c r="GI3" i="22"/>
  <c r="GI37" i="22" s="1"/>
  <c r="GH3" i="22"/>
  <c r="GH37" i="22" s="1"/>
  <c r="GG3" i="22"/>
  <c r="GG37" i="22" s="1"/>
  <c r="GF3" i="22"/>
  <c r="GF37" i="22" s="1"/>
  <c r="GE3" i="22"/>
  <c r="GE37" i="22" s="1"/>
  <c r="GD3" i="22"/>
  <c r="GD37" i="22" s="1"/>
  <c r="GC3" i="22"/>
  <c r="GC37" i="22" s="1"/>
  <c r="GB3" i="22"/>
  <c r="GB37" i="22" s="1"/>
  <c r="GA3" i="22"/>
  <c r="GA37" i="22" s="1"/>
  <c r="FZ3" i="22"/>
  <c r="FZ37" i="22" s="1"/>
  <c r="FY3" i="22"/>
  <c r="FY37" i="22" s="1"/>
  <c r="FX3" i="22"/>
  <c r="FX37" i="22" s="1"/>
  <c r="FW3" i="22"/>
  <c r="FW37" i="22" s="1"/>
  <c r="FV3" i="22"/>
  <c r="FV37" i="22" s="1"/>
  <c r="FU3" i="22"/>
  <c r="FU37" i="22" s="1"/>
  <c r="FT3" i="22"/>
  <c r="FT37" i="22" s="1"/>
  <c r="FS3" i="22"/>
  <c r="FS37" i="22" s="1"/>
  <c r="FR3" i="22"/>
  <c r="FR37" i="22" s="1"/>
  <c r="FQ3" i="22"/>
  <c r="FQ37" i="22" s="1"/>
  <c r="FP3" i="22"/>
  <c r="FP37" i="22" s="1"/>
  <c r="FO3" i="22"/>
  <c r="FO37" i="22" s="1"/>
  <c r="FN3" i="22"/>
  <c r="FN37" i="22" s="1"/>
  <c r="FM3" i="22"/>
  <c r="FM37" i="22" s="1"/>
  <c r="FL3" i="22"/>
  <c r="FL37" i="22" s="1"/>
  <c r="FK3" i="22"/>
  <c r="FK37" i="22" s="1"/>
  <c r="FJ3" i="22"/>
  <c r="FJ37" i="22" s="1"/>
  <c r="FI3" i="22"/>
  <c r="FI37" i="22" s="1"/>
  <c r="FH3" i="22"/>
  <c r="FH37" i="22" s="1"/>
  <c r="FG3" i="22"/>
  <c r="FG37" i="22" s="1"/>
  <c r="FF3" i="22"/>
  <c r="FF37" i="22" s="1"/>
  <c r="FE3" i="22"/>
  <c r="FE37" i="22" s="1"/>
  <c r="FD3" i="22"/>
  <c r="FD37" i="22" s="1"/>
  <c r="FC3" i="22"/>
  <c r="FC37" i="22" s="1"/>
  <c r="FB3" i="22"/>
  <c r="FB37" i="22" s="1"/>
  <c r="FA3" i="22"/>
  <c r="FA37" i="22" s="1"/>
  <c r="EZ3" i="22"/>
  <c r="EZ37" i="22" s="1"/>
  <c r="EY3" i="22"/>
  <c r="EY37" i="22" s="1"/>
  <c r="EX3" i="22"/>
  <c r="EX37" i="22" s="1"/>
  <c r="EW3" i="22"/>
  <c r="EW37" i="22" s="1"/>
  <c r="EV3" i="22"/>
  <c r="EV37" i="22" s="1"/>
  <c r="EU3" i="22"/>
  <c r="EU37" i="22" s="1"/>
  <c r="ET3" i="22"/>
  <c r="ET37" i="22" s="1"/>
  <c r="ES3" i="22"/>
  <c r="ES37" i="22" s="1"/>
  <c r="ER3" i="22"/>
  <c r="ER37" i="22" s="1"/>
  <c r="EQ3" i="22"/>
  <c r="EQ37" i="22" s="1"/>
  <c r="EP3" i="22"/>
  <c r="EP37" i="22" s="1"/>
  <c r="EO3" i="22"/>
  <c r="EO37" i="22" s="1"/>
  <c r="EN3" i="22"/>
  <c r="EN37" i="22" s="1"/>
  <c r="EM3" i="22"/>
  <c r="EM37" i="22" s="1"/>
  <c r="EL3" i="22"/>
  <c r="EL37" i="22" s="1"/>
  <c r="EK3" i="22"/>
  <c r="EK37" i="22" s="1"/>
  <c r="EJ3" i="22"/>
  <c r="EJ37" i="22" s="1"/>
  <c r="EI3" i="22"/>
  <c r="EI37" i="22" s="1"/>
  <c r="EH3" i="22"/>
  <c r="EH37" i="22" s="1"/>
  <c r="EG3" i="22"/>
  <c r="EG37" i="22" s="1"/>
  <c r="EF3" i="22"/>
  <c r="EF37" i="22" s="1"/>
  <c r="EE3" i="22"/>
  <c r="EE37" i="22" s="1"/>
  <c r="ED3" i="22"/>
  <c r="ED37" i="22" s="1"/>
  <c r="EC3" i="22"/>
  <c r="EC37" i="22" s="1"/>
  <c r="EB3" i="22"/>
  <c r="EB37" i="22" s="1"/>
  <c r="EA3" i="22"/>
  <c r="EA37" i="22" s="1"/>
  <c r="DZ3" i="22"/>
  <c r="DZ37" i="22" s="1"/>
  <c r="DY3" i="22"/>
  <c r="DY37" i="22" s="1"/>
  <c r="DX3" i="22"/>
  <c r="DX37" i="22" s="1"/>
  <c r="DW3" i="22"/>
  <c r="DW37" i="22" s="1"/>
  <c r="DV3" i="22"/>
  <c r="DV37" i="22" s="1"/>
  <c r="DU3" i="22"/>
  <c r="DU37" i="22" s="1"/>
  <c r="DT3" i="22"/>
  <c r="DT37" i="22" s="1"/>
  <c r="DS3" i="22"/>
  <c r="DS37" i="22" s="1"/>
  <c r="DR3" i="22"/>
  <c r="DR37" i="22" s="1"/>
  <c r="DQ3" i="22"/>
  <c r="DQ37" i="22" s="1"/>
  <c r="DP3" i="22"/>
  <c r="DP37" i="22" s="1"/>
  <c r="DO3" i="22"/>
  <c r="DO37" i="22" s="1"/>
  <c r="DN3" i="22"/>
  <c r="DN37" i="22" s="1"/>
  <c r="DM3" i="22"/>
  <c r="DM37" i="22" s="1"/>
  <c r="DL3" i="22"/>
  <c r="DL37" i="22" s="1"/>
  <c r="DK3" i="22"/>
  <c r="DK37" i="22" s="1"/>
  <c r="DJ3" i="22"/>
  <c r="DJ37" i="22" s="1"/>
  <c r="DI3" i="22"/>
  <c r="DI37" i="22" s="1"/>
  <c r="DH3" i="22"/>
  <c r="DH37" i="22" s="1"/>
  <c r="DG3" i="22"/>
  <c r="DG37" i="22" s="1"/>
  <c r="DF3" i="22"/>
  <c r="DF37" i="22" s="1"/>
  <c r="DE3" i="22"/>
  <c r="DE37" i="22" s="1"/>
  <c r="DD3" i="22"/>
  <c r="DD37" i="22" s="1"/>
  <c r="DC3" i="22"/>
  <c r="DC37" i="22" s="1"/>
  <c r="DB3" i="22"/>
  <c r="DB37" i="22" s="1"/>
  <c r="DA3" i="22"/>
  <c r="DA37" i="22" s="1"/>
  <c r="CZ3" i="22"/>
  <c r="CZ37" i="22" s="1"/>
  <c r="CY3" i="22"/>
  <c r="CY37" i="22" s="1"/>
  <c r="CX3" i="22"/>
  <c r="CX37" i="22" s="1"/>
  <c r="CW3" i="22"/>
  <c r="CW37" i="22" s="1"/>
  <c r="CV3" i="22"/>
  <c r="CV37" i="22" s="1"/>
  <c r="CU3" i="22"/>
  <c r="CU37" i="22" s="1"/>
  <c r="CT3" i="22"/>
  <c r="CT37" i="22" s="1"/>
  <c r="CS3" i="22"/>
  <c r="CS37" i="22" s="1"/>
  <c r="CR3" i="22"/>
  <c r="CR37" i="22" s="1"/>
  <c r="CQ3" i="22"/>
  <c r="CQ37" i="22" s="1"/>
  <c r="CP3" i="22"/>
  <c r="CP37" i="22" s="1"/>
  <c r="CO3" i="22"/>
  <c r="CO37" i="22" s="1"/>
  <c r="CN3" i="22"/>
  <c r="CN37" i="22" s="1"/>
  <c r="CM3" i="22"/>
  <c r="CM37" i="22" s="1"/>
  <c r="CL3" i="22"/>
  <c r="CL37" i="22" s="1"/>
  <c r="CK3" i="22"/>
  <c r="CK37" i="22" s="1"/>
  <c r="CJ3" i="22"/>
  <c r="CJ37" i="22" s="1"/>
  <c r="CI3" i="22"/>
  <c r="CI37" i="22" s="1"/>
  <c r="CH3" i="22"/>
  <c r="CH37" i="22" s="1"/>
  <c r="CG3" i="22"/>
  <c r="CG37" i="22" s="1"/>
  <c r="CF3" i="22"/>
  <c r="CF37" i="22" s="1"/>
  <c r="CE3" i="22"/>
  <c r="CE37" i="22" s="1"/>
  <c r="CD3" i="22"/>
  <c r="CD37" i="22" s="1"/>
  <c r="CC3" i="22"/>
  <c r="CC37" i="22" s="1"/>
  <c r="CB3" i="22"/>
  <c r="CB37" i="22" s="1"/>
  <c r="CA3" i="22"/>
  <c r="CA37" i="22" s="1"/>
  <c r="BZ3" i="22"/>
  <c r="BZ37" i="22" s="1"/>
  <c r="BY3" i="22"/>
  <c r="BY37" i="22" s="1"/>
  <c r="BX3" i="22"/>
  <c r="BX37" i="22" s="1"/>
  <c r="BW3" i="22"/>
  <c r="BW37" i="22" s="1"/>
  <c r="BV3" i="22"/>
  <c r="BV37" i="22" s="1"/>
  <c r="BU3" i="22"/>
  <c r="BU37" i="22" s="1"/>
  <c r="BT3" i="22"/>
  <c r="BT37" i="22" s="1"/>
  <c r="BS3" i="22"/>
  <c r="BS37" i="22" s="1"/>
  <c r="BR3" i="22"/>
  <c r="BR37" i="22" s="1"/>
  <c r="BQ3" i="22"/>
  <c r="BQ37" i="22" s="1"/>
  <c r="BP3" i="22"/>
  <c r="BP37" i="22" s="1"/>
  <c r="BO3" i="22"/>
  <c r="BO37" i="22" s="1"/>
  <c r="BN3" i="22"/>
  <c r="BN37" i="22" s="1"/>
  <c r="BM3" i="22"/>
  <c r="BM37" i="22" s="1"/>
  <c r="BL3" i="22"/>
  <c r="BL37" i="22" s="1"/>
  <c r="BK3" i="22"/>
  <c r="BK37" i="22" s="1"/>
  <c r="BJ3" i="22"/>
  <c r="BJ37" i="22" s="1"/>
  <c r="BI3" i="22"/>
  <c r="BI37" i="22" s="1"/>
  <c r="BH3" i="22"/>
  <c r="BH37" i="22" s="1"/>
  <c r="BG3" i="22"/>
  <c r="BG37" i="22" s="1"/>
  <c r="BF3" i="22"/>
  <c r="BF37" i="22" s="1"/>
  <c r="BE3" i="22"/>
  <c r="BE37" i="22" s="1"/>
  <c r="BD3" i="22"/>
  <c r="BD37" i="22" s="1"/>
  <c r="BC3" i="22"/>
  <c r="BC37" i="22" s="1"/>
  <c r="BB3" i="22"/>
  <c r="BB37" i="22" s="1"/>
  <c r="BA3" i="22"/>
  <c r="BA37" i="22" s="1"/>
  <c r="AZ3" i="22"/>
  <c r="AZ37" i="22" s="1"/>
  <c r="AY3" i="22"/>
  <c r="AY37" i="22" s="1"/>
  <c r="AX3" i="22"/>
  <c r="AX37" i="22" s="1"/>
  <c r="AW3" i="22"/>
  <c r="AW37" i="22" s="1"/>
  <c r="AV3" i="22"/>
  <c r="AV37" i="22" s="1"/>
  <c r="AU3" i="22"/>
  <c r="AU37" i="22" s="1"/>
  <c r="AT3" i="22"/>
  <c r="AT37" i="22" s="1"/>
  <c r="AS3" i="22"/>
  <c r="AS37" i="22" s="1"/>
  <c r="AR3" i="22"/>
  <c r="AR37" i="22" s="1"/>
  <c r="AQ3" i="22"/>
  <c r="AQ37" i="22" s="1"/>
  <c r="AP3" i="22"/>
  <c r="AP37" i="22" s="1"/>
  <c r="AO3" i="22"/>
  <c r="AO37" i="22" s="1"/>
  <c r="AN3" i="22"/>
  <c r="AN37" i="22" s="1"/>
  <c r="AM3" i="22"/>
  <c r="AM37" i="22" s="1"/>
  <c r="AL3" i="22"/>
  <c r="AL37" i="22" s="1"/>
  <c r="AK3" i="22"/>
  <c r="AK37" i="22" s="1"/>
  <c r="AJ3" i="22"/>
  <c r="AJ37" i="22" s="1"/>
  <c r="AI3" i="22"/>
  <c r="AI37" i="22" s="1"/>
  <c r="AH3" i="22"/>
  <c r="AH37" i="22" s="1"/>
  <c r="AG3" i="22"/>
  <c r="AG37" i="22" s="1"/>
  <c r="AF3" i="22"/>
  <c r="AF37" i="22" s="1"/>
  <c r="AE3" i="22"/>
  <c r="AE37" i="22" s="1"/>
  <c r="AD3" i="22"/>
  <c r="AD37" i="22" s="1"/>
  <c r="AC3" i="22"/>
  <c r="AC37" i="22" s="1"/>
  <c r="AB3" i="22"/>
  <c r="AB37" i="22" s="1"/>
  <c r="AA3" i="22"/>
  <c r="AA37" i="22" s="1"/>
  <c r="Z3" i="22"/>
  <c r="Z37" i="22" s="1"/>
  <c r="Z69" i="22" s="1"/>
  <c r="Y3" i="22"/>
  <c r="Y37" i="22" s="1"/>
  <c r="X3" i="22"/>
  <c r="X37" i="22" s="1"/>
  <c r="W3" i="22"/>
  <c r="W37" i="22" s="1"/>
  <c r="V3" i="22"/>
  <c r="V37" i="22" s="1"/>
  <c r="U3" i="22"/>
  <c r="U37" i="22" s="1"/>
  <c r="T3" i="22"/>
  <c r="T37" i="22" s="1"/>
  <c r="S3" i="22"/>
  <c r="S37" i="22" s="1"/>
  <c r="R3" i="22"/>
  <c r="R37" i="22" s="1"/>
  <c r="Q3" i="22"/>
  <c r="Q37" i="22" s="1"/>
  <c r="P3" i="22"/>
  <c r="P37" i="22" s="1"/>
  <c r="O3" i="22"/>
  <c r="O37" i="22" s="1"/>
  <c r="N3" i="22"/>
  <c r="N37" i="22" s="1"/>
  <c r="M3" i="22"/>
  <c r="M37" i="22" s="1"/>
  <c r="L3" i="22"/>
  <c r="L37" i="22" s="1"/>
  <c r="K3" i="22"/>
  <c r="K37" i="22" s="1"/>
  <c r="J3" i="22"/>
  <c r="J37" i="22" s="1"/>
  <c r="I3" i="22"/>
  <c r="I37" i="22" s="1"/>
  <c r="H3" i="22"/>
  <c r="H37" i="22" s="1"/>
  <c r="G3" i="22"/>
  <c r="G37" i="22" s="1"/>
  <c r="F3" i="22"/>
  <c r="F37" i="22" s="1"/>
  <c r="E3" i="22"/>
  <c r="E37" i="22" s="1"/>
  <c r="D3" i="22"/>
  <c r="D37" i="22" s="1"/>
  <c r="C3" i="22"/>
  <c r="C37" i="22" s="1"/>
  <c r="B3" i="22"/>
  <c r="B37" i="22" s="1"/>
  <c r="FB69" i="22" l="1"/>
  <c r="JZ69" i="22"/>
  <c r="JZ71" i="22" s="1"/>
  <c r="HN69" i="22"/>
  <c r="HN5" i="19" s="1"/>
  <c r="IL27" i="2" s="1"/>
  <c r="Z71" i="22"/>
  <c r="Z5" i="19"/>
  <c r="AX27" i="2" s="1"/>
  <c r="FB71" i="22"/>
  <c r="FB5" i="19"/>
  <c r="FZ27" i="2" s="1"/>
  <c r="HN71" i="22"/>
  <c r="JZ5" i="19"/>
  <c r="KX27" i="2" s="1"/>
  <c r="D69" i="22"/>
  <c r="T69" i="22"/>
  <c r="AB69" i="22"/>
  <c r="AJ69" i="22"/>
  <c r="AR69" i="22"/>
  <c r="AZ69" i="22"/>
  <c r="BH69" i="22"/>
  <c r="BP69" i="22"/>
  <c r="CF69" i="22"/>
  <c r="CN69" i="22"/>
  <c r="CV69" i="22"/>
  <c r="DD69" i="22"/>
  <c r="DL69" i="22"/>
  <c r="DT69" i="22"/>
  <c r="EB69" i="22"/>
  <c r="ER69" i="22"/>
  <c r="EZ69" i="22"/>
  <c r="FH69" i="22"/>
  <c r="FP69" i="22"/>
  <c r="FX69" i="22"/>
  <c r="GF69" i="22"/>
  <c r="GN69" i="22"/>
  <c r="HD69" i="22"/>
  <c r="HL69" i="22"/>
  <c r="HT69" i="22"/>
  <c r="IB69" i="22"/>
  <c r="IJ69" i="22"/>
  <c r="IR69" i="22"/>
  <c r="IZ69" i="22"/>
  <c r="JP69" i="22"/>
  <c r="JX69" i="22"/>
  <c r="KF69" i="22"/>
  <c r="KN69" i="22"/>
  <c r="KV69" i="22"/>
  <c r="LD69" i="22"/>
  <c r="LL69" i="22"/>
  <c r="F69" i="22"/>
  <c r="AL69" i="22"/>
  <c r="CH69" i="22"/>
  <c r="DV69" i="22"/>
  <c r="FJ69" i="22"/>
  <c r="FR69" i="22"/>
  <c r="GH69" i="22"/>
  <c r="GP69" i="22"/>
  <c r="GX69" i="22"/>
  <c r="HF69" i="22"/>
  <c r="HV69" i="22"/>
  <c r="ID69" i="22"/>
  <c r="IT69" i="22"/>
  <c r="JB69" i="22"/>
  <c r="JJ69" i="22"/>
  <c r="JR69" i="22"/>
  <c r="KH69" i="22"/>
  <c r="KP69" i="22"/>
  <c r="LF69" i="22"/>
  <c r="AD69" i="22"/>
  <c r="BR69" i="22"/>
  <c r="ED69" i="22"/>
  <c r="N69" i="22"/>
  <c r="AT69" i="22"/>
  <c r="BZ69" i="22"/>
  <c r="DF69" i="22"/>
  <c r="EL69" i="22"/>
  <c r="V69" i="22"/>
  <c r="BJ69" i="22"/>
  <c r="CX69" i="22"/>
  <c r="ET69" i="22"/>
  <c r="CP69" i="22"/>
  <c r="B69" i="22"/>
  <c r="J69" i="22"/>
  <c r="R69" i="22"/>
  <c r="AH69" i="22"/>
  <c r="AP69" i="22"/>
  <c r="AX69" i="22"/>
  <c r="BF69" i="22"/>
  <c r="BN69" i="22"/>
  <c r="BV69" i="22"/>
  <c r="CD69" i="22"/>
  <c r="CL69" i="22"/>
  <c r="CT69" i="22"/>
  <c r="DB69" i="22"/>
  <c r="DJ69" i="22"/>
  <c r="DR69" i="22"/>
  <c r="DZ69" i="22"/>
  <c r="EH69" i="22"/>
  <c r="EP69" i="22"/>
  <c r="EX69" i="22"/>
  <c r="FF69" i="22"/>
  <c r="FN69" i="22"/>
  <c r="FV69" i="22"/>
  <c r="GD69" i="22"/>
  <c r="GL69" i="22"/>
  <c r="GT69" i="22"/>
  <c r="HB69" i="22"/>
  <c r="HJ69" i="22"/>
  <c r="HR69" i="22"/>
  <c r="HZ69" i="22"/>
  <c r="IH69" i="22"/>
  <c r="IP69" i="22"/>
  <c r="IX69" i="22"/>
  <c r="JF69" i="22"/>
  <c r="JN69" i="22"/>
  <c r="JV69" i="22"/>
  <c r="KD69" i="22"/>
  <c r="KL69" i="22"/>
  <c r="KT69" i="22"/>
  <c r="LB69" i="22"/>
  <c r="LJ69" i="22"/>
  <c r="BX69" i="22"/>
  <c r="FZ69" i="22"/>
  <c r="KX69" i="22"/>
  <c r="C69" i="22"/>
  <c r="K69" i="22"/>
  <c r="S69" i="22"/>
  <c r="AA69" i="22"/>
  <c r="AI69" i="22"/>
  <c r="AQ69" i="22"/>
  <c r="AY69" i="22"/>
  <c r="BG69" i="22"/>
  <c r="BO69" i="22"/>
  <c r="BW69" i="22"/>
  <c r="CE69" i="22"/>
  <c r="CM69" i="22"/>
  <c r="CU69" i="22"/>
  <c r="DC69" i="22"/>
  <c r="DK69" i="22"/>
  <c r="DS69" i="22"/>
  <c r="EA69" i="22"/>
  <c r="EI69" i="22"/>
  <c r="EQ69" i="22"/>
  <c r="EY69" i="22"/>
  <c r="FG69" i="22"/>
  <c r="FO69" i="22"/>
  <c r="FW69" i="22"/>
  <c r="GE69" i="22"/>
  <c r="GM69" i="22"/>
  <c r="GU69" i="22"/>
  <c r="HC69" i="22"/>
  <c r="HK69" i="22"/>
  <c r="HS69" i="22"/>
  <c r="IA69" i="22"/>
  <c r="II69" i="22"/>
  <c r="IQ69" i="22"/>
  <c r="IY69" i="22"/>
  <c r="JG69" i="22"/>
  <c r="JO69" i="22"/>
  <c r="JW69" i="22"/>
  <c r="KE69" i="22"/>
  <c r="KM69" i="22"/>
  <c r="KU69" i="22"/>
  <c r="LC69" i="22"/>
  <c r="LK69" i="22"/>
  <c r="JH69" i="22"/>
  <c r="BB69" i="22"/>
  <c r="GV69" i="22"/>
  <c r="E69" i="22"/>
  <c r="AC69" i="22"/>
  <c r="BA69" i="22"/>
  <c r="BY69" i="22"/>
  <c r="CW69" i="22"/>
  <c r="DU69" i="22"/>
  <c r="ES69" i="22"/>
  <c r="FQ69" i="22"/>
  <c r="GO69" i="22"/>
  <c r="HU69" i="22"/>
  <c r="IK69" i="22"/>
  <c r="JA69" i="22"/>
  <c r="JI69" i="22"/>
  <c r="JQ69" i="22"/>
  <c r="JY69" i="22"/>
  <c r="KW69" i="22"/>
  <c r="LE69" i="22"/>
  <c r="LM69" i="22"/>
  <c r="L69" i="22"/>
  <c r="DN69" i="22"/>
  <c r="M69" i="22"/>
  <c r="AK69" i="22"/>
  <c r="BI69" i="22"/>
  <c r="CG69" i="22"/>
  <c r="DE69" i="22"/>
  <c r="EC69" i="22"/>
  <c r="FA69" i="22"/>
  <c r="FY69" i="22"/>
  <c r="GW69" i="22"/>
  <c r="HM69" i="22"/>
  <c r="IS69" i="22"/>
  <c r="KO69" i="22"/>
  <c r="EJ69" i="22"/>
  <c r="IL69" i="22"/>
  <c r="U69" i="22"/>
  <c r="AS69" i="22"/>
  <c r="BQ69" i="22"/>
  <c r="CO69" i="22"/>
  <c r="DM69" i="22"/>
  <c r="EK69" i="22"/>
  <c r="FI69" i="22"/>
  <c r="GG69" i="22"/>
  <c r="HE69" i="22"/>
  <c r="IC69" i="22"/>
  <c r="KG69" i="22"/>
  <c r="G69" i="22"/>
  <c r="O69" i="22"/>
  <c r="W69" i="22"/>
  <c r="AE69" i="22"/>
  <c r="AM69" i="22"/>
  <c r="AU69" i="22"/>
  <c r="BC69" i="22"/>
  <c r="BK69" i="22"/>
  <c r="BS69" i="22"/>
  <c r="CA69" i="22"/>
  <c r="CI69" i="22"/>
  <c r="CQ69" i="22"/>
  <c r="CY69" i="22"/>
  <c r="DG69" i="22"/>
  <c r="DO69" i="22"/>
  <c r="DW69" i="22"/>
  <c r="EE69" i="22"/>
  <c r="EM69" i="22"/>
  <c r="EU69" i="22"/>
  <c r="FC69" i="22"/>
  <c r="FK69" i="22"/>
  <c r="FS69" i="22"/>
  <c r="GA69" i="22"/>
  <c r="GI69" i="22"/>
  <c r="GQ69" i="22"/>
  <c r="GY69" i="22"/>
  <c r="HG69" i="22"/>
  <c r="HO69" i="22"/>
  <c r="HW69" i="22"/>
  <c r="IE69" i="22"/>
  <c r="IM69" i="22"/>
  <c r="IU69" i="22"/>
  <c r="JC69" i="22"/>
  <c r="JK69" i="22"/>
  <c r="JS69" i="22"/>
  <c r="KA69" i="22"/>
  <c r="KI69" i="22"/>
  <c r="KQ69" i="22"/>
  <c r="KY69" i="22"/>
  <c r="LG69" i="22"/>
  <c r="H69" i="22"/>
  <c r="P69" i="22"/>
  <c r="X69" i="22"/>
  <c r="AF69" i="22"/>
  <c r="AN69" i="22"/>
  <c r="AV69" i="22"/>
  <c r="BD69" i="22"/>
  <c r="BL69" i="22"/>
  <c r="BT69" i="22"/>
  <c r="CB69" i="22"/>
  <c r="CJ69" i="22"/>
  <c r="CR69" i="22"/>
  <c r="CZ69" i="22"/>
  <c r="DH69" i="22"/>
  <c r="DP69" i="22"/>
  <c r="DX69" i="22"/>
  <c r="EF69" i="22"/>
  <c r="EN69" i="22"/>
  <c r="EV69" i="22"/>
  <c r="FD69" i="22"/>
  <c r="FL69" i="22"/>
  <c r="FT69" i="22"/>
  <c r="GB69" i="22"/>
  <c r="GJ69" i="22"/>
  <c r="GR69" i="22"/>
  <c r="GZ69" i="22"/>
  <c r="HH69" i="22"/>
  <c r="HP69" i="22"/>
  <c r="HX69" i="22"/>
  <c r="IF69" i="22"/>
  <c r="IN69" i="22"/>
  <c r="IV69" i="22"/>
  <c r="JD69" i="22"/>
  <c r="JL69" i="22"/>
  <c r="JT69" i="22"/>
  <c r="KB69" i="22"/>
  <c r="KJ69" i="22"/>
  <c r="KR69" i="22"/>
  <c r="KZ69" i="22"/>
  <c r="LH69" i="22"/>
  <c r="I69" i="22"/>
  <c r="Q69" i="22"/>
  <c r="Y69" i="22"/>
  <c r="AG69" i="22"/>
  <c r="AO69" i="22"/>
  <c r="AW69" i="22"/>
  <c r="BE69" i="22"/>
  <c r="BM69" i="22"/>
  <c r="BU69" i="22"/>
  <c r="CC69" i="22"/>
  <c r="CK69" i="22"/>
  <c r="CS69" i="22"/>
  <c r="DA69" i="22"/>
  <c r="DI69" i="22"/>
  <c r="DQ69" i="22"/>
  <c r="DY69" i="22"/>
  <c r="EG69" i="22"/>
  <c r="EO69" i="22"/>
  <c r="EW69" i="22"/>
  <c r="FE69" i="22"/>
  <c r="FM69" i="22"/>
  <c r="FU69" i="22"/>
  <c r="GC69" i="22"/>
  <c r="GK69" i="22"/>
  <c r="GS69" i="22"/>
  <c r="HA69" i="22"/>
  <c r="HI69" i="22"/>
  <c r="HQ69" i="22"/>
  <c r="HY69" i="22"/>
  <c r="IG69" i="22"/>
  <c r="IO69" i="22"/>
  <c r="IW69" i="22"/>
  <c r="JE69" i="22"/>
  <c r="JM69" i="22"/>
  <c r="JU69" i="22"/>
  <c r="KC69" i="22"/>
  <c r="KK69" i="22"/>
  <c r="KS69" i="22"/>
  <c r="LA69" i="22"/>
  <c r="LI69" i="22"/>
  <c r="KS71" i="22" l="1"/>
  <c r="KS5" i="19"/>
  <c r="LQ27" i="2" s="1"/>
  <c r="JM71" i="22"/>
  <c r="JM5" i="19"/>
  <c r="KK27" i="2" s="1"/>
  <c r="IW71" i="22"/>
  <c r="IW5" i="19"/>
  <c r="JU27" i="2" s="1"/>
  <c r="IG71" i="22"/>
  <c r="IG5" i="19"/>
  <c r="JE27" i="2" s="1"/>
  <c r="HQ71" i="22"/>
  <c r="HQ5" i="19"/>
  <c r="IO27" i="2" s="1"/>
  <c r="HA71" i="22"/>
  <c r="HA5" i="19"/>
  <c r="HY27" i="2" s="1"/>
  <c r="GK71" i="22"/>
  <c r="GK5" i="19"/>
  <c r="HI27" i="2" s="1"/>
  <c r="FU71" i="22"/>
  <c r="FU5" i="19"/>
  <c r="GS27" i="2" s="1"/>
  <c r="FE71" i="22"/>
  <c r="FE5" i="19"/>
  <c r="GC27" i="2" s="1"/>
  <c r="EO71" i="22"/>
  <c r="EO5" i="19"/>
  <c r="FM27" i="2" s="1"/>
  <c r="DY71" i="22"/>
  <c r="DY5" i="19"/>
  <c r="EW27" i="2" s="1"/>
  <c r="DI71" i="22"/>
  <c r="DI5" i="19"/>
  <c r="EG27" i="2" s="1"/>
  <c r="CS71" i="22"/>
  <c r="CS5" i="19"/>
  <c r="DQ27" i="2" s="1"/>
  <c r="CC71" i="22"/>
  <c r="CC5" i="19"/>
  <c r="DA27" i="2" s="1"/>
  <c r="BM71" i="22"/>
  <c r="BM5" i="19"/>
  <c r="CK27" i="2" s="1"/>
  <c r="AW71" i="22"/>
  <c r="AW5" i="19"/>
  <c r="BU27" i="2" s="1"/>
  <c r="AG71" i="22"/>
  <c r="AG5" i="19"/>
  <c r="BE27" i="2" s="1"/>
  <c r="Q71" i="22"/>
  <c r="Q5" i="19"/>
  <c r="AO27" i="2" s="1"/>
  <c r="LH71" i="22"/>
  <c r="LH5" i="19"/>
  <c r="MF27" i="2" s="1"/>
  <c r="KR71" i="22"/>
  <c r="KR5" i="19"/>
  <c r="LP27" i="2" s="1"/>
  <c r="KB71" i="22"/>
  <c r="KB5" i="19"/>
  <c r="KZ27" i="2" s="1"/>
  <c r="JL71" i="22"/>
  <c r="JL5" i="19"/>
  <c r="KJ27" i="2" s="1"/>
  <c r="IV71" i="22"/>
  <c r="IV5" i="19"/>
  <c r="JT27" i="2" s="1"/>
  <c r="IF71" i="22"/>
  <c r="IF5" i="19"/>
  <c r="JD27" i="2" s="1"/>
  <c r="HP71" i="22"/>
  <c r="HP5" i="19"/>
  <c r="IN27" i="2" s="1"/>
  <c r="GZ71" i="22"/>
  <c r="GZ5" i="19"/>
  <c r="HX27" i="2" s="1"/>
  <c r="GJ71" i="22"/>
  <c r="GJ5" i="19"/>
  <c r="HH27" i="2" s="1"/>
  <c r="FT71" i="22"/>
  <c r="FT5" i="19"/>
  <c r="GR27" i="2" s="1"/>
  <c r="FD71" i="22"/>
  <c r="FD5" i="19"/>
  <c r="GB27" i="2" s="1"/>
  <c r="EN71" i="22"/>
  <c r="EN5" i="19"/>
  <c r="FL27" i="2" s="1"/>
  <c r="DX71" i="22"/>
  <c r="DX5" i="19"/>
  <c r="EV27" i="2" s="1"/>
  <c r="DH71" i="22"/>
  <c r="DH5" i="19"/>
  <c r="EF27" i="2" s="1"/>
  <c r="CR71" i="22"/>
  <c r="CR5" i="19"/>
  <c r="DP27" i="2" s="1"/>
  <c r="CB71" i="22"/>
  <c r="CB5" i="19"/>
  <c r="CZ27" i="2" s="1"/>
  <c r="BL71" i="22"/>
  <c r="BL5" i="19"/>
  <c r="CJ27" i="2" s="1"/>
  <c r="AV71" i="22"/>
  <c r="AV5" i="19"/>
  <c r="BT27" i="2" s="1"/>
  <c r="AF71" i="22"/>
  <c r="AF5" i="19"/>
  <c r="BD27" i="2" s="1"/>
  <c r="P71" i="22"/>
  <c r="P5" i="19"/>
  <c r="AN27" i="2" s="1"/>
  <c r="LG71" i="22"/>
  <c r="LG5" i="19"/>
  <c r="ME27" i="2" s="1"/>
  <c r="KQ71" i="22"/>
  <c r="KQ5" i="19"/>
  <c r="LO27" i="2" s="1"/>
  <c r="KA71" i="22"/>
  <c r="KA5" i="19"/>
  <c r="KY27" i="2" s="1"/>
  <c r="JK71" i="22"/>
  <c r="JK5" i="19"/>
  <c r="KI27" i="2" s="1"/>
  <c r="IU71" i="22"/>
  <c r="IU5" i="19"/>
  <c r="JS27" i="2" s="1"/>
  <c r="IE71" i="22"/>
  <c r="IE5" i="19"/>
  <c r="JC27" i="2" s="1"/>
  <c r="HO71" i="22"/>
  <c r="HO5" i="19"/>
  <c r="IM27" i="2" s="1"/>
  <c r="GY71" i="22"/>
  <c r="GY5" i="19"/>
  <c r="HW27" i="2" s="1"/>
  <c r="GI71" i="22"/>
  <c r="GI5" i="19"/>
  <c r="HG27" i="2" s="1"/>
  <c r="FS71" i="22"/>
  <c r="FS5" i="19"/>
  <c r="GQ27" i="2" s="1"/>
  <c r="FC71" i="22"/>
  <c r="FC5" i="19"/>
  <c r="GA27" i="2" s="1"/>
  <c r="EM71" i="22"/>
  <c r="EM5" i="19"/>
  <c r="FK27" i="2" s="1"/>
  <c r="DW71" i="22"/>
  <c r="DW5" i="19"/>
  <c r="EU27" i="2" s="1"/>
  <c r="DG71" i="22"/>
  <c r="DG5" i="19"/>
  <c r="EE27" i="2" s="1"/>
  <c r="CQ71" i="22"/>
  <c r="CQ5" i="19"/>
  <c r="DO27" i="2" s="1"/>
  <c r="CA71" i="22"/>
  <c r="CA5" i="19"/>
  <c r="CY27" i="2" s="1"/>
  <c r="BK71" i="22"/>
  <c r="BK5" i="19"/>
  <c r="CI27" i="2" s="1"/>
  <c r="AU71" i="22"/>
  <c r="AU5" i="19"/>
  <c r="BS27" i="2" s="1"/>
  <c r="AE71" i="22"/>
  <c r="AE5" i="19"/>
  <c r="BC27" i="2" s="1"/>
  <c r="O71" i="22"/>
  <c r="O5" i="19"/>
  <c r="AM27" i="2" s="1"/>
  <c r="KG71" i="22"/>
  <c r="KG5" i="19"/>
  <c r="LE27" i="2" s="1"/>
  <c r="HE71" i="22"/>
  <c r="HE5" i="19"/>
  <c r="IC27" i="2" s="1"/>
  <c r="FI71" i="22"/>
  <c r="FI5" i="19"/>
  <c r="GG27" i="2" s="1"/>
  <c r="DM71" i="22"/>
  <c r="DM5" i="19"/>
  <c r="EK27" i="2" s="1"/>
  <c r="BQ71" i="22"/>
  <c r="BQ5" i="19"/>
  <c r="CO27" i="2" s="1"/>
  <c r="U71" i="22"/>
  <c r="U5" i="19"/>
  <c r="AS27" i="2" s="1"/>
  <c r="EJ71" i="22"/>
  <c r="EJ5" i="19"/>
  <c r="FH27" i="2" s="1"/>
  <c r="IS71" i="22"/>
  <c r="IS5" i="19"/>
  <c r="JQ27" i="2" s="1"/>
  <c r="GW71" i="22"/>
  <c r="GW5" i="19"/>
  <c r="HU27" i="2" s="1"/>
  <c r="FA71" i="22"/>
  <c r="FA5" i="19"/>
  <c r="FY27" i="2" s="1"/>
  <c r="DE71" i="22"/>
  <c r="DE5" i="19"/>
  <c r="EC27" i="2" s="1"/>
  <c r="BI71" i="22"/>
  <c r="BI5" i="19"/>
  <c r="CG27" i="2" s="1"/>
  <c r="M71" i="22"/>
  <c r="M5" i="19"/>
  <c r="AK27" i="2" s="1"/>
  <c r="L71" i="22"/>
  <c r="L5" i="19"/>
  <c r="AJ27" i="2" s="1"/>
  <c r="LE71" i="22"/>
  <c r="LE5" i="19"/>
  <c r="MC27" i="2" s="1"/>
  <c r="JY71" i="22"/>
  <c r="JY5" i="19"/>
  <c r="KW27" i="2" s="1"/>
  <c r="JI71" i="22"/>
  <c r="JI5" i="19"/>
  <c r="KG27" i="2" s="1"/>
  <c r="IK71" i="22"/>
  <c r="IK5" i="19"/>
  <c r="JI27" i="2" s="1"/>
  <c r="GO71" i="22"/>
  <c r="GO5" i="19"/>
  <c r="HM27" i="2" s="1"/>
  <c r="ES71" i="22"/>
  <c r="ES5" i="19"/>
  <c r="FQ27" i="2" s="1"/>
  <c r="CW71" i="22"/>
  <c r="CW5" i="19"/>
  <c r="DU27" i="2" s="1"/>
  <c r="BA71" i="22"/>
  <c r="BA5" i="19"/>
  <c r="BY27" i="2" s="1"/>
  <c r="E71" i="22"/>
  <c r="E5" i="19"/>
  <c r="AC27" i="2" s="1"/>
  <c r="BB71" i="22"/>
  <c r="BB5" i="19"/>
  <c r="BZ27" i="2" s="1"/>
  <c r="LK71" i="22"/>
  <c r="LK5" i="19"/>
  <c r="MI27" i="2" s="1"/>
  <c r="KU71" i="22"/>
  <c r="KU5" i="19"/>
  <c r="LS27" i="2" s="1"/>
  <c r="KE71" i="22"/>
  <c r="KE5" i="19"/>
  <c r="LC27" i="2" s="1"/>
  <c r="JO71" i="22"/>
  <c r="JO5" i="19"/>
  <c r="KM27" i="2" s="1"/>
  <c r="IY71" i="22"/>
  <c r="IY5" i="19"/>
  <c r="JW27" i="2" s="1"/>
  <c r="II71" i="22"/>
  <c r="II5" i="19"/>
  <c r="JG27" i="2" s="1"/>
  <c r="HS71" i="22"/>
  <c r="HS5" i="19"/>
  <c r="IQ27" i="2" s="1"/>
  <c r="HC71" i="22"/>
  <c r="HC5" i="19"/>
  <c r="IA27" i="2" s="1"/>
  <c r="GM71" i="22"/>
  <c r="GM5" i="19"/>
  <c r="HK27" i="2" s="1"/>
  <c r="FW71" i="22"/>
  <c r="FW5" i="19"/>
  <c r="GU27" i="2" s="1"/>
  <c r="FG71" i="22"/>
  <c r="FG5" i="19"/>
  <c r="GE27" i="2" s="1"/>
  <c r="EQ71" i="22"/>
  <c r="EQ5" i="19"/>
  <c r="FO27" i="2" s="1"/>
  <c r="EA71" i="22"/>
  <c r="EA5" i="19"/>
  <c r="EY27" i="2" s="1"/>
  <c r="DK71" i="22"/>
  <c r="DK5" i="19"/>
  <c r="EI27" i="2" s="1"/>
  <c r="CU71" i="22"/>
  <c r="CU5" i="19"/>
  <c r="DS27" i="2" s="1"/>
  <c r="CE71" i="22"/>
  <c r="CE5" i="19"/>
  <c r="DC27" i="2" s="1"/>
  <c r="BO71" i="22"/>
  <c r="BO5" i="19"/>
  <c r="CM27" i="2" s="1"/>
  <c r="AY71" i="22"/>
  <c r="AY5" i="19"/>
  <c r="BW27" i="2" s="1"/>
  <c r="AI71" i="22"/>
  <c r="AI5" i="19"/>
  <c r="BG27" i="2" s="1"/>
  <c r="S71" i="22"/>
  <c r="S5" i="19"/>
  <c r="AQ27" i="2" s="1"/>
  <c r="C71" i="22"/>
  <c r="C5" i="19"/>
  <c r="AA27" i="2" s="1"/>
  <c r="FZ71" i="22"/>
  <c r="FZ5" i="19"/>
  <c r="GX27" i="2" s="1"/>
  <c r="LJ71" i="22"/>
  <c r="LJ5" i="19"/>
  <c r="MH27" i="2" s="1"/>
  <c r="KT71" i="22"/>
  <c r="KT5" i="19"/>
  <c r="LR27" i="2" s="1"/>
  <c r="KD71" i="22"/>
  <c r="KD5" i="19"/>
  <c r="LB27" i="2" s="1"/>
  <c r="JN71" i="22"/>
  <c r="JN5" i="19"/>
  <c r="KL27" i="2" s="1"/>
  <c r="IX71" i="22"/>
  <c r="IX5" i="19"/>
  <c r="JV27" i="2" s="1"/>
  <c r="IH71" i="22"/>
  <c r="IH5" i="19"/>
  <c r="JF27" i="2" s="1"/>
  <c r="HR71" i="22"/>
  <c r="HR5" i="19"/>
  <c r="IP27" i="2" s="1"/>
  <c r="HB71" i="22"/>
  <c r="HB5" i="19"/>
  <c r="HZ27" i="2" s="1"/>
  <c r="GL71" i="22"/>
  <c r="GL5" i="19"/>
  <c r="HJ27" i="2" s="1"/>
  <c r="FV71" i="22"/>
  <c r="FV5" i="19"/>
  <c r="GT27" i="2" s="1"/>
  <c r="FF71" i="22"/>
  <c r="FF5" i="19"/>
  <c r="GD27" i="2" s="1"/>
  <c r="EP71" i="22"/>
  <c r="EP5" i="19"/>
  <c r="FN27" i="2" s="1"/>
  <c r="DZ71" i="22"/>
  <c r="DZ5" i="19"/>
  <c r="EX27" i="2" s="1"/>
  <c r="DJ71" i="22"/>
  <c r="DJ5" i="19"/>
  <c r="EH27" i="2" s="1"/>
  <c r="CT71" i="22"/>
  <c r="CT5" i="19"/>
  <c r="DR27" i="2" s="1"/>
  <c r="CD71" i="22"/>
  <c r="CD5" i="19"/>
  <c r="DB27" i="2" s="1"/>
  <c r="BN71" i="22"/>
  <c r="BN5" i="19"/>
  <c r="CL27" i="2" s="1"/>
  <c r="AX71" i="22"/>
  <c r="AX5" i="19"/>
  <c r="BV27" i="2" s="1"/>
  <c r="AH71" i="22"/>
  <c r="AH5" i="19"/>
  <c r="BF27" i="2" s="1"/>
  <c r="J71" i="22"/>
  <c r="J5" i="19"/>
  <c r="AH27" i="2" s="1"/>
  <c r="CP71" i="22"/>
  <c r="CP5" i="19"/>
  <c r="DN27" i="2" s="1"/>
  <c r="CX71" i="22"/>
  <c r="CX5" i="19"/>
  <c r="DV27" i="2" s="1"/>
  <c r="V71" i="22"/>
  <c r="V5" i="19"/>
  <c r="AT27" i="2" s="1"/>
  <c r="DF71" i="22"/>
  <c r="DF5" i="19"/>
  <c r="ED27" i="2" s="1"/>
  <c r="AT71" i="22"/>
  <c r="AT5" i="19"/>
  <c r="BR27" i="2" s="1"/>
  <c r="ED71" i="22"/>
  <c r="ED5" i="19"/>
  <c r="FB27" i="2" s="1"/>
  <c r="AD71" i="22"/>
  <c r="AD5" i="19"/>
  <c r="BB27" i="2" s="1"/>
  <c r="KP71" i="22"/>
  <c r="KP5" i="19"/>
  <c r="LN27" i="2" s="1"/>
  <c r="JR71" i="22"/>
  <c r="JR5" i="19"/>
  <c r="KP27" i="2" s="1"/>
  <c r="JB71" i="22"/>
  <c r="JB5" i="19"/>
  <c r="JZ27" i="2" s="1"/>
  <c r="ID71" i="22"/>
  <c r="ID5" i="19"/>
  <c r="JB27" i="2" s="1"/>
  <c r="HF71" i="22"/>
  <c r="HF5" i="19"/>
  <c r="ID27" i="2" s="1"/>
  <c r="GP71" i="22"/>
  <c r="GP5" i="19"/>
  <c r="HN27" i="2" s="1"/>
  <c r="FR71" i="22"/>
  <c r="FR5" i="19"/>
  <c r="GP27" i="2" s="1"/>
  <c r="DV71" i="22"/>
  <c r="DV5" i="19"/>
  <c r="ET27" i="2" s="1"/>
  <c r="AL71" i="22"/>
  <c r="AL5" i="19"/>
  <c r="BJ27" i="2" s="1"/>
  <c r="LL71" i="22"/>
  <c r="LL5" i="19"/>
  <c r="MJ27" i="2" s="1"/>
  <c r="KV71" i="22"/>
  <c r="KV5" i="19"/>
  <c r="LT27" i="2" s="1"/>
  <c r="KF71" i="22"/>
  <c r="KF5" i="19"/>
  <c r="LD27" i="2" s="1"/>
  <c r="JP71" i="22"/>
  <c r="JP5" i="19"/>
  <c r="KN27" i="2" s="1"/>
  <c r="IR71" i="22"/>
  <c r="IR5" i="19"/>
  <c r="JP27" i="2" s="1"/>
  <c r="IB71" i="22"/>
  <c r="IB5" i="19"/>
  <c r="IZ27" i="2" s="1"/>
  <c r="HL71" i="22"/>
  <c r="HL5" i="19"/>
  <c r="IJ27" i="2" s="1"/>
  <c r="GN71" i="22"/>
  <c r="GN5" i="19"/>
  <c r="HL27" i="2" s="1"/>
  <c r="FX71" i="22"/>
  <c r="FX5" i="19"/>
  <c r="GV27" i="2" s="1"/>
  <c r="FH71" i="22"/>
  <c r="FH5" i="19"/>
  <c r="GF27" i="2" s="1"/>
  <c r="ER71" i="22"/>
  <c r="ER5" i="19"/>
  <c r="FP27" i="2" s="1"/>
  <c r="DT71" i="22"/>
  <c r="DT5" i="19"/>
  <c r="ER27" i="2" s="1"/>
  <c r="DD71" i="22"/>
  <c r="DD5" i="19"/>
  <c r="EB27" i="2" s="1"/>
  <c r="CN71" i="22"/>
  <c r="CN5" i="19"/>
  <c r="DL27" i="2" s="1"/>
  <c r="BP71" i="22"/>
  <c r="BP5" i="19"/>
  <c r="CN27" i="2" s="1"/>
  <c r="AZ71" i="22"/>
  <c r="AZ5" i="19"/>
  <c r="BX27" i="2" s="1"/>
  <c r="AJ71" i="22"/>
  <c r="AJ5" i="19"/>
  <c r="BH27" i="2" s="1"/>
  <c r="T71" i="22"/>
  <c r="T5" i="19"/>
  <c r="AR27" i="2" s="1"/>
  <c r="LI71" i="22"/>
  <c r="LI5" i="19"/>
  <c r="MG27" i="2" s="1"/>
  <c r="KC71" i="22"/>
  <c r="KC5" i="19"/>
  <c r="LA27" i="2" s="1"/>
  <c r="LA71" i="22"/>
  <c r="LA5" i="19"/>
  <c r="LY27" i="2" s="1"/>
  <c r="KK71" i="22"/>
  <c r="KK5" i="19"/>
  <c r="LI27" i="2" s="1"/>
  <c r="JU71" i="22"/>
  <c r="JU5" i="19"/>
  <c r="KS27" i="2" s="1"/>
  <c r="JE71" i="22"/>
  <c r="JE5" i="19"/>
  <c r="KC27" i="2" s="1"/>
  <c r="IO71" i="22"/>
  <c r="IO5" i="19"/>
  <c r="JM27" i="2" s="1"/>
  <c r="HY71" i="22"/>
  <c r="HY5" i="19"/>
  <c r="IW27" i="2" s="1"/>
  <c r="HI71" i="22"/>
  <c r="HI5" i="19"/>
  <c r="IG27" i="2" s="1"/>
  <c r="GS71" i="22"/>
  <c r="GS5" i="19"/>
  <c r="HQ27" i="2" s="1"/>
  <c r="GC71" i="22"/>
  <c r="GC5" i="19"/>
  <c r="HA27" i="2" s="1"/>
  <c r="FM71" i="22"/>
  <c r="FM5" i="19"/>
  <c r="GK27" i="2" s="1"/>
  <c r="EW71" i="22"/>
  <c r="EW5" i="19"/>
  <c r="FU27" i="2" s="1"/>
  <c r="EG71" i="22"/>
  <c r="EG5" i="19"/>
  <c r="FE27" i="2" s="1"/>
  <c r="DQ71" i="22"/>
  <c r="DQ5" i="19"/>
  <c r="EO27" i="2" s="1"/>
  <c r="DA71" i="22"/>
  <c r="DA5" i="19"/>
  <c r="DY27" i="2" s="1"/>
  <c r="CK71" i="22"/>
  <c r="CK5" i="19"/>
  <c r="DI27" i="2" s="1"/>
  <c r="BU71" i="22"/>
  <c r="BU5" i="19"/>
  <c r="CS27" i="2" s="1"/>
  <c r="BE71" i="22"/>
  <c r="BE5" i="19"/>
  <c r="CC27" i="2" s="1"/>
  <c r="AO71" i="22"/>
  <c r="AO5" i="19"/>
  <c r="BM27" i="2" s="1"/>
  <c r="Y71" i="22"/>
  <c r="Y5" i="19"/>
  <c r="AW27" i="2" s="1"/>
  <c r="I71" i="22"/>
  <c r="I5" i="19"/>
  <c r="AG27" i="2" s="1"/>
  <c r="KZ71" i="22"/>
  <c r="KZ5" i="19"/>
  <c r="LX27" i="2" s="1"/>
  <c r="KJ71" i="22"/>
  <c r="KJ5" i="19"/>
  <c r="LH27" i="2" s="1"/>
  <c r="JT71" i="22"/>
  <c r="JT5" i="19"/>
  <c r="KR27" i="2" s="1"/>
  <c r="JD71" i="22"/>
  <c r="JD5" i="19"/>
  <c r="KB27" i="2" s="1"/>
  <c r="IN71" i="22"/>
  <c r="IN5" i="19"/>
  <c r="JL27" i="2" s="1"/>
  <c r="HX71" i="22"/>
  <c r="HX5" i="19"/>
  <c r="IV27" i="2" s="1"/>
  <c r="HH71" i="22"/>
  <c r="HH5" i="19"/>
  <c r="IF27" i="2" s="1"/>
  <c r="GR71" i="22"/>
  <c r="GR5" i="19"/>
  <c r="HP27" i="2" s="1"/>
  <c r="GB71" i="22"/>
  <c r="GB5" i="19"/>
  <c r="GZ27" i="2" s="1"/>
  <c r="FL71" i="22"/>
  <c r="FL5" i="19"/>
  <c r="GJ27" i="2" s="1"/>
  <c r="EV71" i="22"/>
  <c r="EV5" i="19"/>
  <c r="FT27" i="2" s="1"/>
  <c r="EF71" i="22"/>
  <c r="EF5" i="19"/>
  <c r="FD27" i="2" s="1"/>
  <c r="DP71" i="22"/>
  <c r="DP5" i="19"/>
  <c r="EN27" i="2" s="1"/>
  <c r="CZ71" i="22"/>
  <c r="CZ5" i="19"/>
  <c r="DX27" i="2" s="1"/>
  <c r="CJ71" i="22"/>
  <c r="CJ5" i="19"/>
  <c r="DH27" i="2" s="1"/>
  <c r="BT71" i="22"/>
  <c r="BT5" i="19"/>
  <c r="CR27" i="2" s="1"/>
  <c r="BD71" i="22"/>
  <c r="BD5" i="19"/>
  <c r="CB27" i="2" s="1"/>
  <c r="AN71" i="22"/>
  <c r="AN5" i="19"/>
  <c r="BL27" i="2" s="1"/>
  <c r="X71" i="22"/>
  <c r="X5" i="19"/>
  <c r="AV27" i="2" s="1"/>
  <c r="H71" i="22"/>
  <c r="H5" i="19"/>
  <c r="AF27" i="2" s="1"/>
  <c r="KY71" i="22"/>
  <c r="KY5" i="19"/>
  <c r="LW27" i="2" s="1"/>
  <c r="KI71" i="22"/>
  <c r="KI5" i="19"/>
  <c r="LG27" i="2" s="1"/>
  <c r="JS71" i="22"/>
  <c r="JS5" i="19"/>
  <c r="KQ27" i="2" s="1"/>
  <c r="JC71" i="22"/>
  <c r="JC5" i="19"/>
  <c r="KA27" i="2" s="1"/>
  <c r="IM71" i="22"/>
  <c r="IM5" i="19"/>
  <c r="JK27" i="2" s="1"/>
  <c r="HW71" i="22"/>
  <c r="HW5" i="19"/>
  <c r="IU27" i="2" s="1"/>
  <c r="HG71" i="22"/>
  <c r="HG5" i="19"/>
  <c r="IE27" i="2" s="1"/>
  <c r="GQ71" i="22"/>
  <c r="GQ5" i="19"/>
  <c r="HO27" i="2" s="1"/>
  <c r="GA71" i="22"/>
  <c r="GA5" i="19"/>
  <c r="GY27" i="2" s="1"/>
  <c r="FK71" i="22"/>
  <c r="FK5" i="19"/>
  <c r="GI27" i="2" s="1"/>
  <c r="EU71" i="22"/>
  <c r="EU5" i="19"/>
  <c r="FS27" i="2" s="1"/>
  <c r="EE71" i="22"/>
  <c r="EE5" i="19"/>
  <c r="FC27" i="2" s="1"/>
  <c r="DO71" i="22"/>
  <c r="DO5" i="19"/>
  <c r="EM27" i="2" s="1"/>
  <c r="CY71" i="22"/>
  <c r="CY5" i="19"/>
  <c r="DW27" i="2" s="1"/>
  <c r="CI71" i="22"/>
  <c r="CI5" i="19"/>
  <c r="DG27" i="2" s="1"/>
  <c r="BS71" i="22"/>
  <c r="BS5" i="19"/>
  <c r="CQ27" i="2" s="1"/>
  <c r="BC71" i="22"/>
  <c r="BC5" i="19"/>
  <c r="CA27" i="2" s="1"/>
  <c r="AM71" i="22"/>
  <c r="AM5" i="19"/>
  <c r="BK27" i="2" s="1"/>
  <c r="W71" i="22"/>
  <c r="W5" i="19"/>
  <c r="AU27" i="2" s="1"/>
  <c r="G71" i="22"/>
  <c r="G5" i="19"/>
  <c r="AE27" i="2" s="1"/>
  <c r="IC71" i="22"/>
  <c r="IC5" i="19"/>
  <c r="JA27" i="2" s="1"/>
  <c r="GG71" i="22"/>
  <c r="GG5" i="19"/>
  <c r="HE27" i="2" s="1"/>
  <c r="EK71" i="22"/>
  <c r="EK5" i="19"/>
  <c r="FI27" i="2" s="1"/>
  <c r="CO71" i="22"/>
  <c r="CO5" i="19"/>
  <c r="DM27" i="2" s="1"/>
  <c r="AS71" i="22"/>
  <c r="AS5" i="19"/>
  <c r="BQ27" i="2" s="1"/>
  <c r="IL71" i="22"/>
  <c r="IL5" i="19"/>
  <c r="JJ27" i="2" s="1"/>
  <c r="KO71" i="22"/>
  <c r="KO5" i="19"/>
  <c r="LM27" i="2" s="1"/>
  <c r="HM71" i="22"/>
  <c r="HM5" i="19"/>
  <c r="IK27" i="2" s="1"/>
  <c r="FY71" i="22"/>
  <c r="FY5" i="19"/>
  <c r="GW27" i="2" s="1"/>
  <c r="EC71" i="22"/>
  <c r="EC5" i="19"/>
  <c r="FA27" i="2" s="1"/>
  <c r="CG71" i="22"/>
  <c r="CG5" i="19"/>
  <c r="DE27" i="2" s="1"/>
  <c r="AK71" i="22"/>
  <c r="AK5" i="19"/>
  <c r="BI27" i="2" s="1"/>
  <c r="DN71" i="22"/>
  <c r="DN5" i="19"/>
  <c r="EL27" i="2" s="1"/>
  <c r="LM71" i="22"/>
  <c r="LM5" i="19"/>
  <c r="MK27" i="2" s="1"/>
  <c r="KW71" i="22"/>
  <c r="KW5" i="19"/>
  <c r="LU27" i="2" s="1"/>
  <c r="JQ71" i="22"/>
  <c r="JQ5" i="19"/>
  <c r="KO27" i="2" s="1"/>
  <c r="JA71" i="22"/>
  <c r="JA5" i="19"/>
  <c r="JY27" i="2" s="1"/>
  <c r="HU71" i="22"/>
  <c r="HU5" i="19"/>
  <c r="IS27" i="2" s="1"/>
  <c r="FQ71" i="22"/>
  <c r="FQ5" i="19"/>
  <c r="GO27" i="2" s="1"/>
  <c r="DU71" i="22"/>
  <c r="DU5" i="19"/>
  <c r="ES27" i="2" s="1"/>
  <c r="BY71" i="22"/>
  <c r="BY5" i="19"/>
  <c r="CW27" i="2" s="1"/>
  <c r="AC71" i="22"/>
  <c r="AC5" i="19"/>
  <c r="BA27" i="2" s="1"/>
  <c r="GV71" i="22"/>
  <c r="GV5" i="19"/>
  <c r="HT27" i="2" s="1"/>
  <c r="JH71" i="22"/>
  <c r="JH5" i="19"/>
  <c r="KF27" i="2" s="1"/>
  <c r="LC71" i="22"/>
  <c r="LC5" i="19"/>
  <c r="MA27" i="2" s="1"/>
  <c r="KM71" i="22"/>
  <c r="KM5" i="19"/>
  <c r="LK27" i="2" s="1"/>
  <c r="JW71" i="22"/>
  <c r="JW5" i="19"/>
  <c r="KU27" i="2" s="1"/>
  <c r="JG71" i="22"/>
  <c r="JG5" i="19"/>
  <c r="KE27" i="2" s="1"/>
  <c r="IQ71" i="22"/>
  <c r="IQ5" i="19"/>
  <c r="JO27" i="2" s="1"/>
  <c r="IA71" i="22"/>
  <c r="IA5" i="19"/>
  <c r="IY27" i="2" s="1"/>
  <c r="HK71" i="22"/>
  <c r="HK5" i="19"/>
  <c r="II27" i="2" s="1"/>
  <c r="GU71" i="22"/>
  <c r="GU5" i="19"/>
  <c r="HS27" i="2" s="1"/>
  <c r="GE71" i="22"/>
  <c r="GE5" i="19"/>
  <c r="HC27" i="2" s="1"/>
  <c r="FO71" i="22"/>
  <c r="FO5" i="19"/>
  <c r="GM27" i="2" s="1"/>
  <c r="EY71" i="22"/>
  <c r="EY5" i="19"/>
  <c r="FW27" i="2" s="1"/>
  <c r="EI71" i="22"/>
  <c r="EI5" i="19"/>
  <c r="FG27" i="2" s="1"/>
  <c r="DS71" i="22"/>
  <c r="DS5" i="19"/>
  <c r="EQ27" i="2" s="1"/>
  <c r="DC71" i="22"/>
  <c r="DC5" i="19"/>
  <c r="EA27" i="2" s="1"/>
  <c r="CM71" i="22"/>
  <c r="CM5" i="19"/>
  <c r="DK27" i="2" s="1"/>
  <c r="BW71" i="22"/>
  <c r="BW5" i="19"/>
  <c r="CU27" i="2" s="1"/>
  <c r="BG71" i="22"/>
  <c r="BG5" i="19"/>
  <c r="CE27" i="2" s="1"/>
  <c r="AQ71" i="22"/>
  <c r="AQ5" i="19"/>
  <c r="BO27" i="2" s="1"/>
  <c r="AA71" i="22"/>
  <c r="AA5" i="19"/>
  <c r="AY27" i="2" s="1"/>
  <c r="K71" i="22"/>
  <c r="K5" i="19"/>
  <c r="AI27" i="2" s="1"/>
  <c r="KX71" i="22"/>
  <c r="KX5" i="19"/>
  <c r="LV27" i="2" s="1"/>
  <c r="BX71" i="22"/>
  <c r="BX5" i="19"/>
  <c r="CV27" i="2" s="1"/>
  <c r="LB71" i="22"/>
  <c r="LB5" i="19"/>
  <c r="LZ27" i="2" s="1"/>
  <c r="KL71" i="22"/>
  <c r="KL5" i="19"/>
  <c r="LJ27" i="2" s="1"/>
  <c r="JV71" i="22"/>
  <c r="JV5" i="19"/>
  <c r="KT27" i="2" s="1"/>
  <c r="JF71" i="22"/>
  <c r="JF5" i="19"/>
  <c r="KD27" i="2" s="1"/>
  <c r="IP71" i="22"/>
  <c r="IP5" i="19"/>
  <c r="JN27" i="2" s="1"/>
  <c r="HZ71" i="22"/>
  <c r="HZ5" i="19"/>
  <c r="IX27" i="2" s="1"/>
  <c r="HJ71" i="22"/>
  <c r="HJ5" i="19"/>
  <c r="IH27" i="2" s="1"/>
  <c r="GT71" i="22"/>
  <c r="GT5" i="19"/>
  <c r="HR27" i="2" s="1"/>
  <c r="GD71" i="22"/>
  <c r="GD5" i="19"/>
  <c r="HB27" i="2" s="1"/>
  <c r="FN71" i="22"/>
  <c r="FN5" i="19"/>
  <c r="GL27" i="2" s="1"/>
  <c r="EX71" i="22"/>
  <c r="EX5" i="19"/>
  <c r="FV27" i="2" s="1"/>
  <c r="EH71" i="22"/>
  <c r="EH5" i="19"/>
  <c r="FF27" i="2" s="1"/>
  <c r="DR71" i="22"/>
  <c r="DR5" i="19"/>
  <c r="EP27" i="2" s="1"/>
  <c r="DB71" i="22"/>
  <c r="DB5" i="19"/>
  <c r="DZ27" i="2" s="1"/>
  <c r="CL71" i="22"/>
  <c r="CL5" i="19"/>
  <c r="DJ27" i="2" s="1"/>
  <c r="BV71" i="22"/>
  <c r="BV5" i="19"/>
  <c r="CT27" i="2" s="1"/>
  <c r="BF71" i="22"/>
  <c r="BF5" i="19"/>
  <c r="CD27" i="2" s="1"/>
  <c r="AP71" i="22"/>
  <c r="AP5" i="19"/>
  <c r="BN27" i="2" s="1"/>
  <c r="R71" i="22"/>
  <c r="R5" i="19"/>
  <c r="AP27" i="2" s="1"/>
  <c r="B71" i="22"/>
  <c r="B5" i="19"/>
  <c r="Z27" i="2" s="1"/>
  <c r="ET71" i="22"/>
  <c r="ET5" i="19"/>
  <c r="FR27" i="2" s="1"/>
  <c r="BJ71" i="22"/>
  <c r="BJ5" i="19"/>
  <c r="CH27" i="2" s="1"/>
  <c r="EL71" i="22"/>
  <c r="EL5" i="19"/>
  <c r="FJ27" i="2" s="1"/>
  <c r="BZ71" i="22"/>
  <c r="BZ5" i="19"/>
  <c r="CX27" i="2" s="1"/>
  <c r="N71" i="22"/>
  <c r="N5" i="19"/>
  <c r="AL27" i="2" s="1"/>
  <c r="BR71" i="22"/>
  <c r="BR5" i="19"/>
  <c r="CP27" i="2" s="1"/>
  <c r="LF71" i="22"/>
  <c r="LF5" i="19"/>
  <c r="MD27" i="2" s="1"/>
  <c r="KH71" i="22"/>
  <c r="KH5" i="19"/>
  <c r="LF27" i="2" s="1"/>
  <c r="JJ71" i="22"/>
  <c r="JJ5" i="19"/>
  <c r="KH27" i="2" s="1"/>
  <c r="IT71" i="22"/>
  <c r="IT5" i="19"/>
  <c r="JR27" i="2" s="1"/>
  <c r="HV71" i="22"/>
  <c r="HV5" i="19"/>
  <c r="IT27" i="2" s="1"/>
  <c r="GX71" i="22"/>
  <c r="GX5" i="19"/>
  <c r="HV27" i="2" s="1"/>
  <c r="GH71" i="22"/>
  <c r="GH5" i="19"/>
  <c r="HF27" i="2" s="1"/>
  <c r="FJ71" i="22"/>
  <c r="FJ5" i="19"/>
  <c r="GH27" i="2" s="1"/>
  <c r="CH71" i="22"/>
  <c r="CH5" i="19"/>
  <c r="DF27" i="2" s="1"/>
  <c r="F71" i="22"/>
  <c r="F5" i="19"/>
  <c r="AD27" i="2" s="1"/>
  <c r="LD71" i="22"/>
  <c r="LD5" i="19"/>
  <c r="MB27" i="2" s="1"/>
  <c r="KN71" i="22"/>
  <c r="KN5" i="19"/>
  <c r="LL27" i="2" s="1"/>
  <c r="JX71" i="22"/>
  <c r="JX5" i="19"/>
  <c r="KV27" i="2" s="1"/>
  <c r="IZ71" i="22"/>
  <c r="IZ5" i="19"/>
  <c r="JX27" i="2" s="1"/>
  <c r="IJ71" i="22"/>
  <c r="IJ5" i="19"/>
  <c r="JH27" i="2" s="1"/>
  <c r="HT71" i="22"/>
  <c r="HT5" i="19"/>
  <c r="IR27" i="2" s="1"/>
  <c r="HD71" i="22"/>
  <c r="HD5" i="19"/>
  <c r="IB27" i="2" s="1"/>
  <c r="GF71" i="22"/>
  <c r="GF5" i="19"/>
  <c r="HD27" i="2" s="1"/>
  <c r="FP71" i="22"/>
  <c r="FP5" i="19"/>
  <c r="GN27" i="2" s="1"/>
  <c r="EZ71" i="22"/>
  <c r="EZ5" i="19"/>
  <c r="FX27" i="2" s="1"/>
  <c r="EB71" i="22"/>
  <c r="EB5" i="19"/>
  <c r="EZ27" i="2" s="1"/>
  <c r="DL71" i="22"/>
  <c r="DL5" i="19"/>
  <c r="EJ27" i="2" s="1"/>
  <c r="CV71" i="22"/>
  <c r="CV5" i="19"/>
  <c r="DT27" i="2" s="1"/>
  <c r="CF71" i="22"/>
  <c r="CF5" i="19"/>
  <c r="DD27" i="2" s="1"/>
  <c r="BH71" i="22"/>
  <c r="BH5" i="19"/>
  <c r="CF27" i="2" s="1"/>
  <c r="AR71" i="22"/>
  <c r="AR5" i="19"/>
  <c r="BP27" i="2" s="1"/>
  <c r="AB71" i="22"/>
  <c r="AB5" i="19"/>
  <c r="AZ27" i="2" s="1"/>
  <c r="D71" i="22"/>
  <c r="D5" i="19"/>
  <c r="AB27" i="2" s="1"/>
  <c r="MK19" i="20" l="1"/>
  <c r="MJ19" i="20"/>
  <c r="MI19" i="20"/>
  <c r="MH19" i="20"/>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MK12" i="20"/>
  <c r="MJ12" i="20"/>
  <c r="MI12" i="20"/>
  <c r="MH12" i="20"/>
  <c r="MG12" i="20"/>
  <c r="MF12" i="20"/>
  <c r="ME12" i="20"/>
  <c r="MD12" i="20"/>
  <c r="MC12" i="20"/>
  <c r="MB12" i="20"/>
  <c r="MA12" i="20"/>
  <c r="LZ12" i="20"/>
  <c r="LY12" i="20"/>
  <c r="LX12" i="20"/>
  <c r="LW12" i="20"/>
  <c r="LV12" i="20"/>
  <c r="LU12" i="20"/>
  <c r="LT12" i="20"/>
  <c r="LS12" i="20"/>
  <c r="LR12" i="20"/>
  <c r="LQ12" i="20"/>
  <c r="LP12" i="20"/>
  <c r="LO12" i="20"/>
  <c r="LN12" i="20"/>
  <c r="LM12" i="20"/>
  <c r="LL12" i="20"/>
  <c r="LK12" i="20"/>
  <c r="LJ12" i="20"/>
  <c r="LI12" i="20"/>
  <c r="LH12" i="20"/>
  <c r="LG12" i="20"/>
  <c r="LF12" i="20"/>
  <c r="LE12" i="20"/>
  <c r="LD12" i="20"/>
  <c r="LC12" i="20"/>
  <c r="LB12" i="20"/>
  <c r="LA12" i="20"/>
  <c r="KZ12" i="20"/>
  <c r="KY12" i="20"/>
  <c r="KX12" i="20"/>
  <c r="KW12" i="20"/>
  <c r="KV12" i="20"/>
  <c r="KU12" i="20"/>
  <c r="KT12" i="20"/>
  <c r="KS12" i="20"/>
  <c r="KR12" i="20"/>
  <c r="KQ12" i="20"/>
  <c r="KP12" i="20"/>
  <c r="KO12" i="20"/>
  <c r="KN12" i="20"/>
  <c r="KM12" i="20"/>
  <c r="KL12" i="20"/>
  <c r="KK12" i="20"/>
  <c r="KJ12" i="20"/>
  <c r="KI12" i="20"/>
  <c r="KH12" i="20"/>
  <c r="KG12" i="20"/>
  <c r="KF12" i="20"/>
  <c r="KE12" i="20"/>
  <c r="KD12" i="20"/>
  <c r="KC12" i="20"/>
  <c r="KB12" i="20"/>
  <c r="KA12" i="20"/>
  <c r="JZ12" i="20"/>
  <c r="JY12" i="20"/>
  <c r="JX12" i="20"/>
  <c r="JW12" i="20"/>
  <c r="JV12" i="20"/>
  <c r="JU12" i="20"/>
  <c r="JT12" i="20"/>
  <c r="JS12" i="20"/>
  <c r="JR12" i="20"/>
  <c r="JQ12" i="20"/>
  <c r="JP12" i="20"/>
  <c r="JO12" i="20"/>
  <c r="JN12" i="20"/>
  <c r="JM12" i="20"/>
  <c r="JL12" i="20"/>
  <c r="JK12" i="20"/>
  <c r="JJ12" i="20"/>
  <c r="JI12" i="20"/>
  <c r="JH12" i="20"/>
  <c r="JG12" i="20"/>
  <c r="JF12" i="20"/>
  <c r="MK5" i="20"/>
  <c r="MJ5" i="20"/>
  <c r="MI5" i="20"/>
  <c r="MH5" i="20"/>
  <c r="MG5" i="20"/>
  <c r="MF5" i="20"/>
  <c r="ME5" i="20"/>
  <c r="MD5" i="20"/>
  <c r="MC5" i="20"/>
  <c r="MB5" i="20"/>
  <c r="MA5" i="20"/>
  <c r="LZ5" i="20"/>
  <c r="LY5" i="20"/>
  <c r="LX5" i="20"/>
  <c r="LW5" i="20"/>
  <c r="LV5" i="20"/>
  <c r="LU5" i="20"/>
  <c r="LT5" i="20"/>
  <c r="LS5" i="20"/>
  <c r="LR5" i="20"/>
  <c r="LQ5" i="20"/>
  <c r="LP5" i="20"/>
  <c r="LO5" i="20"/>
  <c r="LN5" i="20"/>
  <c r="LM5" i="20"/>
  <c r="LL5" i="20"/>
  <c r="LK5" i="20"/>
  <c r="LJ5" i="20"/>
  <c r="LI5" i="20"/>
  <c r="LH5" i="20"/>
  <c r="LG5" i="20"/>
  <c r="LF5" i="20"/>
  <c r="LE5" i="20"/>
  <c r="LD5" i="20"/>
  <c r="LC5" i="20"/>
  <c r="LB5" i="20"/>
  <c r="LA5" i="20"/>
  <c r="KZ5" i="20"/>
  <c r="KY5" i="20"/>
  <c r="KX5" i="20"/>
  <c r="KW5" i="20"/>
  <c r="KV5" i="20"/>
  <c r="KU5" i="20"/>
  <c r="KT5" i="20"/>
  <c r="KS5" i="20"/>
  <c r="KR5" i="20"/>
  <c r="KQ5" i="20"/>
  <c r="KP5" i="20"/>
  <c r="KO5" i="20"/>
  <c r="KN5" i="20"/>
  <c r="KM5" i="20"/>
  <c r="KL5" i="20"/>
  <c r="KK5" i="20"/>
  <c r="KJ5" i="20"/>
  <c r="KI5" i="20"/>
  <c r="KH5" i="20"/>
  <c r="KG5" i="20"/>
  <c r="KF5" i="20"/>
  <c r="KE5" i="20"/>
  <c r="KD5" i="20"/>
  <c r="KC5" i="20"/>
  <c r="KB5" i="20"/>
  <c r="KA5" i="20"/>
  <c r="JZ5" i="20"/>
  <c r="JY5" i="20"/>
  <c r="JX5" i="20"/>
  <c r="JW5" i="20"/>
  <c r="JV5" i="20"/>
  <c r="JU5" i="20"/>
  <c r="JT5" i="20"/>
  <c r="JS5" i="20"/>
  <c r="JR5" i="20"/>
  <c r="JQ5" i="20"/>
  <c r="JP5" i="20"/>
  <c r="JO5" i="20"/>
  <c r="JN5" i="20"/>
  <c r="JM5" i="20"/>
  <c r="JL5" i="20"/>
  <c r="JK5" i="20"/>
  <c r="JJ5" i="20"/>
  <c r="JI5" i="20"/>
  <c r="JH5" i="20"/>
  <c r="JG5" i="20"/>
  <c r="JF5" i="20"/>
  <c r="B1" i="20"/>
  <c r="MK1" i="20"/>
  <c r="MK8" i="20" s="1"/>
  <c r="MK15" i="20" s="1"/>
  <c r="MK22" i="20" s="1"/>
  <c r="MK29" i="20" s="1"/>
  <c r="JI1" i="20"/>
  <c r="JI8" i="20" s="1"/>
  <c r="JI15" i="20" s="1"/>
  <c r="JI22" i="20" s="1"/>
  <c r="JI29" i="20" s="1"/>
  <c r="JJ1" i="20"/>
  <c r="JJ8" i="20" s="1"/>
  <c r="JJ15" i="20" s="1"/>
  <c r="JJ22" i="20" s="1"/>
  <c r="JJ29" i="20" s="1"/>
  <c r="JK1" i="20"/>
  <c r="JK8" i="20" s="1"/>
  <c r="JK15" i="20" s="1"/>
  <c r="JK22" i="20" s="1"/>
  <c r="JK29" i="20" s="1"/>
  <c r="JL1" i="20"/>
  <c r="JL8" i="20" s="1"/>
  <c r="JL15" i="20" s="1"/>
  <c r="JL22" i="20" s="1"/>
  <c r="JL29" i="20" s="1"/>
  <c r="JM1" i="20"/>
  <c r="JM8" i="20" s="1"/>
  <c r="JM15" i="20" s="1"/>
  <c r="JM22" i="20" s="1"/>
  <c r="JM29" i="20" s="1"/>
  <c r="JN1" i="20"/>
  <c r="JN8" i="20" s="1"/>
  <c r="JN15" i="20" s="1"/>
  <c r="JN22" i="20" s="1"/>
  <c r="JN29" i="20" s="1"/>
  <c r="JO1" i="20"/>
  <c r="JO8" i="20" s="1"/>
  <c r="JO15" i="20" s="1"/>
  <c r="JO22" i="20" s="1"/>
  <c r="JO29" i="20" s="1"/>
  <c r="JP1" i="20"/>
  <c r="JP8" i="20" s="1"/>
  <c r="JP15" i="20" s="1"/>
  <c r="JP22" i="20" s="1"/>
  <c r="JP29" i="20" s="1"/>
  <c r="JQ1" i="20"/>
  <c r="JQ8" i="20" s="1"/>
  <c r="JQ15" i="20" s="1"/>
  <c r="JQ22" i="20" s="1"/>
  <c r="JQ29" i="20" s="1"/>
  <c r="JR1" i="20"/>
  <c r="JR8" i="20" s="1"/>
  <c r="JR15" i="20" s="1"/>
  <c r="JR22" i="20" s="1"/>
  <c r="JR29" i="20" s="1"/>
  <c r="JS1" i="20"/>
  <c r="JS8" i="20" s="1"/>
  <c r="JS15" i="20" s="1"/>
  <c r="JS22" i="20" s="1"/>
  <c r="JS29" i="20" s="1"/>
  <c r="JT1" i="20"/>
  <c r="JT8" i="20" s="1"/>
  <c r="JT15" i="20" s="1"/>
  <c r="JT22" i="20" s="1"/>
  <c r="JT29" i="20" s="1"/>
  <c r="JU1" i="20"/>
  <c r="JU8" i="20" s="1"/>
  <c r="JU15" i="20" s="1"/>
  <c r="JU22" i="20" s="1"/>
  <c r="JU29" i="20" s="1"/>
  <c r="JV1" i="20"/>
  <c r="JV8" i="20" s="1"/>
  <c r="JV15" i="20" s="1"/>
  <c r="JV22" i="20" s="1"/>
  <c r="JV29" i="20" s="1"/>
  <c r="JW1" i="20"/>
  <c r="JW8" i="20" s="1"/>
  <c r="JW15" i="20" s="1"/>
  <c r="JW22" i="20" s="1"/>
  <c r="JW29" i="20" s="1"/>
  <c r="JX1" i="20"/>
  <c r="JX8" i="20" s="1"/>
  <c r="JX15" i="20" s="1"/>
  <c r="JX22" i="20" s="1"/>
  <c r="JX29" i="20" s="1"/>
  <c r="JY1" i="20"/>
  <c r="JY8" i="20" s="1"/>
  <c r="JY15" i="20" s="1"/>
  <c r="JY22" i="20" s="1"/>
  <c r="JY29" i="20" s="1"/>
  <c r="JZ1" i="20"/>
  <c r="JZ8" i="20" s="1"/>
  <c r="JZ15" i="20" s="1"/>
  <c r="JZ22" i="20" s="1"/>
  <c r="JZ29" i="20" s="1"/>
  <c r="KA1" i="20"/>
  <c r="KA8" i="20" s="1"/>
  <c r="KA15" i="20" s="1"/>
  <c r="KA22" i="20" s="1"/>
  <c r="KA29" i="20" s="1"/>
  <c r="KB1" i="20"/>
  <c r="KB8" i="20" s="1"/>
  <c r="KB15" i="20" s="1"/>
  <c r="KB22" i="20" s="1"/>
  <c r="KB29" i="20" s="1"/>
  <c r="KC1" i="20"/>
  <c r="KC8" i="20" s="1"/>
  <c r="KC15" i="20" s="1"/>
  <c r="KC22" i="20" s="1"/>
  <c r="KC29" i="20" s="1"/>
  <c r="KD1" i="20"/>
  <c r="KD8" i="20" s="1"/>
  <c r="KD15" i="20" s="1"/>
  <c r="KD22" i="20" s="1"/>
  <c r="KD29" i="20" s="1"/>
  <c r="KE1" i="20"/>
  <c r="KE8" i="20" s="1"/>
  <c r="KE15" i="20" s="1"/>
  <c r="KE22" i="20" s="1"/>
  <c r="KE29" i="20" s="1"/>
  <c r="KF1" i="20"/>
  <c r="KF8" i="20" s="1"/>
  <c r="KF15" i="20" s="1"/>
  <c r="KF22" i="20" s="1"/>
  <c r="KF29" i="20" s="1"/>
  <c r="KG1" i="20"/>
  <c r="KG8" i="20" s="1"/>
  <c r="KG15" i="20" s="1"/>
  <c r="KG22" i="20" s="1"/>
  <c r="KG29" i="20" s="1"/>
  <c r="KH1" i="20"/>
  <c r="KH8" i="20" s="1"/>
  <c r="KH15" i="20" s="1"/>
  <c r="KH22" i="20" s="1"/>
  <c r="KH29" i="20" s="1"/>
  <c r="KI1" i="20"/>
  <c r="KI8" i="20" s="1"/>
  <c r="KI15" i="20" s="1"/>
  <c r="KI22" i="20" s="1"/>
  <c r="KI29" i="20" s="1"/>
  <c r="KJ1" i="20"/>
  <c r="KJ8" i="20" s="1"/>
  <c r="KJ15" i="20" s="1"/>
  <c r="KJ22" i="20" s="1"/>
  <c r="KJ29" i="20" s="1"/>
  <c r="KK1" i="20"/>
  <c r="KK8" i="20" s="1"/>
  <c r="KK15" i="20" s="1"/>
  <c r="KK22" i="20" s="1"/>
  <c r="KK29" i="20" s="1"/>
  <c r="KL1" i="20"/>
  <c r="KL8" i="20" s="1"/>
  <c r="KL15" i="20" s="1"/>
  <c r="KL22" i="20" s="1"/>
  <c r="KL29" i="20" s="1"/>
  <c r="KM1" i="20"/>
  <c r="KM8" i="20" s="1"/>
  <c r="KM15" i="20" s="1"/>
  <c r="KM22" i="20" s="1"/>
  <c r="KM29" i="20" s="1"/>
  <c r="KN1" i="20"/>
  <c r="KN8" i="20" s="1"/>
  <c r="KN15" i="20" s="1"/>
  <c r="KN22" i="20" s="1"/>
  <c r="KN29" i="20" s="1"/>
  <c r="KO1" i="20"/>
  <c r="KO8" i="20" s="1"/>
  <c r="KO15" i="20" s="1"/>
  <c r="KO22" i="20" s="1"/>
  <c r="KO29" i="20" s="1"/>
  <c r="KP1" i="20"/>
  <c r="KP8" i="20" s="1"/>
  <c r="KP15" i="20" s="1"/>
  <c r="KP22" i="20" s="1"/>
  <c r="KP29" i="20" s="1"/>
  <c r="KQ1" i="20"/>
  <c r="KQ8" i="20" s="1"/>
  <c r="KQ15" i="20" s="1"/>
  <c r="KQ22" i="20" s="1"/>
  <c r="KQ29" i="20" s="1"/>
  <c r="KR1" i="20"/>
  <c r="KR8" i="20" s="1"/>
  <c r="KR15" i="20" s="1"/>
  <c r="KR22" i="20" s="1"/>
  <c r="KR29" i="20" s="1"/>
  <c r="KS1" i="20"/>
  <c r="KS8" i="20" s="1"/>
  <c r="KS15" i="20" s="1"/>
  <c r="KS22" i="20" s="1"/>
  <c r="KS29" i="20" s="1"/>
  <c r="KT1" i="20"/>
  <c r="KT8" i="20" s="1"/>
  <c r="KT15" i="20" s="1"/>
  <c r="KT22" i="20" s="1"/>
  <c r="KT29" i="20" s="1"/>
  <c r="KU1" i="20"/>
  <c r="KU8" i="20" s="1"/>
  <c r="KU15" i="20" s="1"/>
  <c r="KU22" i="20" s="1"/>
  <c r="KU29" i="20" s="1"/>
  <c r="KV1" i="20"/>
  <c r="KV8" i="20" s="1"/>
  <c r="KV15" i="20" s="1"/>
  <c r="KV22" i="20" s="1"/>
  <c r="KV29" i="20" s="1"/>
  <c r="KW1" i="20"/>
  <c r="KW8" i="20" s="1"/>
  <c r="KW15" i="20" s="1"/>
  <c r="KW22" i="20" s="1"/>
  <c r="KW29" i="20" s="1"/>
  <c r="KX1" i="20"/>
  <c r="KX8" i="20" s="1"/>
  <c r="KX15" i="20" s="1"/>
  <c r="KX22" i="20" s="1"/>
  <c r="KX29" i="20" s="1"/>
  <c r="KY1" i="20"/>
  <c r="KY8" i="20" s="1"/>
  <c r="KY15" i="20" s="1"/>
  <c r="KY22" i="20" s="1"/>
  <c r="KY29" i="20" s="1"/>
  <c r="KZ1" i="20"/>
  <c r="KZ8" i="20" s="1"/>
  <c r="KZ15" i="20" s="1"/>
  <c r="KZ22" i="20" s="1"/>
  <c r="KZ29" i="20" s="1"/>
  <c r="LA1" i="20"/>
  <c r="LA8" i="20" s="1"/>
  <c r="LA15" i="20" s="1"/>
  <c r="LA22" i="20" s="1"/>
  <c r="LA29" i="20" s="1"/>
  <c r="LB1" i="20"/>
  <c r="LB8" i="20" s="1"/>
  <c r="LB15" i="20" s="1"/>
  <c r="LB22" i="20" s="1"/>
  <c r="LB29" i="20" s="1"/>
  <c r="LC1" i="20"/>
  <c r="LC8" i="20" s="1"/>
  <c r="LC15" i="20" s="1"/>
  <c r="LC22" i="20" s="1"/>
  <c r="LC29" i="20" s="1"/>
  <c r="LD1" i="20"/>
  <c r="LD8" i="20" s="1"/>
  <c r="LD15" i="20" s="1"/>
  <c r="LD22" i="20" s="1"/>
  <c r="LD29" i="20" s="1"/>
  <c r="LE1" i="20"/>
  <c r="LE8" i="20" s="1"/>
  <c r="LE15" i="20" s="1"/>
  <c r="LE22" i="20" s="1"/>
  <c r="LE29" i="20" s="1"/>
  <c r="LF1" i="20"/>
  <c r="LF8" i="20" s="1"/>
  <c r="LF15" i="20" s="1"/>
  <c r="LF22" i="20" s="1"/>
  <c r="LF29" i="20" s="1"/>
  <c r="LG1" i="20"/>
  <c r="LG8" i="20" s="1"/>
  <c r="LG15" i="20" s="1"/>
  <c r="LG22" i="20" s="1"/>
  <c r="LG29" i="20" s="1"/>
  <c r="LH1" i="20"/>
  <c r="LH8" i="20" s="1"/>
  <c r="LH15" i="20" s="1"/>
  <c r="LH22" i="20" s="1"/>
  <c r="LH29" i="20" s="1"/>
  <c r="LI1" i="20"/>
  <c r="LI8" i="20" s="1"/>
  <c r="LI15" i="20" s="1"/>
  <c r="LI22" i="20" s="1"/>
  <c r="LI29" i="20" s="1"/>
  <c r="LJ1" i="20"/>
  <c r="LJ8" i="20" s="1"/>
  <c r="LJ15" i="20" s="1"/>
  <c r="LJ22" i="20" s="1"/>
  <c r="LJ29" i="20" s="1"/>
  <c r="LK1" i="20"/>
  <c r="LK8" i="20" s="1"/>
  <c r="LK15" i="20" s="1"/>
  <c r="LK22" i="20" s="1"/>
  <c r="LK29" i="20" s="1"/>
  <c r="LL1" i="20"/>
  <c r="LL8" i="20" s="1"/>
  <c r="LL15" i="20" s="1"/>
  <c r="LL22" i="20" s="1"/>
  <c r="LL29" i="20" s="1"/>
  <c r="LM1" i="20"/>
  <c r="LM8" i="20" s="1"/>
  <c r="LM15" i="20" s="1"/>
  <c r="LM22" i="20" s="1"/>
  <c r="LM29" i="20" s="1"/>
  <c r="LN1" i="20"/>
  <c r="LN8" i="20" s="1"/>
  <c r="LN15" i="20" s="1"/>
  <c r="LN22" i="20" s="1"/>
  <c r="LN29" i="20" s="1"/>
  <c r="LO1" i="20"/>
  <c r="LO8" i="20" s="1"/>
  <c r="LO15" i="20" s="1"/>
  <c r="LO22" i="20" s="1"/>
  <c r="LO29" i="20" s="1"/>
  <c r="LP1" i="20"/>
  <c r="LP8" i="20" s="1"/>
  <c r="LP15" i="20" s="1"/>
  <c r="LP22" i="20" s="1"/>
  <c r="LP29" i="20" s="1"/>
  <c r="LQ1" i="20"/>
  <c r="LQ8" i="20" s="1"/>
  <c r="LQ15" i="20" s="1"/>
  <c r="LQ22" i="20" s="1"/>
  <c r="LQ29" i="20" s="1"/>
  <c r="LR1" i="20"/>
  <c r="LR8" i="20" s="1"/>
  <c r="LR15" i="20" s="1"/>
  <c r="LR22" i="20" s="1"/>
  <c r="LR29" i="20" s="1"/>
  <c r="LS1" i="20"/>
  <c r="LS8" i="20" s="1"/>
  <c r="LS15" i="20" s="1"/>
  <c r="LS22" i="20" s="1"/>
  <c r="LS29" i="20" s="1"/>
  <c r="LT1" i="20"/>
  <c r="LT8" i="20" s="1"/>
  <c r="LT15" i="20" s="1"/>
  <c r="LT22" i="20" s="1"/>
  <c r="LT29" i="20" s="1"/>
  <c r="LU1" i="20"/>
  <c r="LU8" i="20" s="1"/>
  <c r="LU15" i="20" s="1"/>
  <c r="LU22" i="20" s="1"/>
  <c r="LU29" i="20" s="1"/>
  <c r="LV1" i="20"/>
  <c r="LV8" i="20" s="1"/>
  <c r="LV15" i="20" s="1"/>
  <c r="LV22" i="20" s="1"/>
  <c r="LV29" i="20" s="1"/>
  <c r="LW1" i="20"/>
  <c r="LW8" i="20" s="1"/>
  <c r="LW15" i="20" s="1"/>
  <c r="LW22" i="20" s="1"/>
  <c r="LW29" i="20" s="1"/>
  <c r="LX1" i="20"/>
  <c r="LX8" i="20" s="1"/>
  <c r="LX15" i="20" s="1"/>
  <c r="LX22" i="20" s="1"/>
  <c r="LX29" i="20" s="1"/>
  <c r="LY1" i="20"/>
  <c r="LY8" i="20" s="1"/>
  <c r="LY15" i="20" s="1"/>
  <c r="LY22" i="20" s="1"/>
  <c r="LY29" i="20" s="1"/>
  <c r="LZ1" i="20"/>
  <c r="LZ8" i="20" s="1"/>
  <c r="LZ15" i="20" s="1"/>
  <c r="LZ22" i="20" s="1"/>
  <c r="LZ29" i="20" s="1"/>
  <c r="MA1" i="20"/>
  <c r="MA8" i="20" s="1"/>
  <c r="MA15" i="20" s="1"/>
  <c r="MA22" i="20" s="1"/>
  <c r="MA29" i="20" s="1"/>
  <c r="MB1" i="20"/>
  <c r="MB8" i="20" s="1"/>
  <c r="MB15" i="20" s="1"/>
  <c r="MB22" i="20" s="1"/>
  <c r="MB29" i="20" s="1"/>
  <c r="MC1" i="20"/>
  <c r="MC8" i="20" s="1"/>
  <c r="MC15" i="20" s="1"/>
  <c r="MC22" i="20" s="1"/>
  <c r="MC29" i="20" s="1"/>
  <c r="MD1" i="20"/>
  <c r="MD8" i="20" s="1"/>
  <c r="MD15" i="20" s="1"/>
  <c r="MD22" i="20" s="1"/>
  <c r="MD29" i="20" s="1"/>
  <c r="ME1" i="20"/>
  <c r="ME8" i="20" s="1"/>
  <c r="ME15" i="20" s="1"/>
  <c r="ME22" i="20" s="1"/>
  <c r="ME29" i="20" s="1"/>
  <c r="MF1" i="20"/>
  <c r="MF8" i="20" s="1"/>
  <c r="MF15" i="20" s="1"/>
  <c r="MF22" i="20" s="1"/>
  <c r="MF29" i="20" s="1"/>
  <c r="MG1" i="20"/>
  <c r="MG8" i="20" s="1"/>
  <c r="MG15" i="20" s="1"/>
  <c r="MG22" i="20" s="1"/>
  <c r="MG29" i="20" s="1"/>
  <c r="MH1" i="20"/>
  <c r="MH8" i="20" s="1"/>
  <c r="MH15" i="20" s="1"/>
  <c r="MH22" i="20" s="1"/>
  <c r="MH29" i="20" s="1"/>
  <c r="MI1" i="20"/>
  <c r="MI8" i="20" s="1"/>
  <c r="MI15" i="20" s="1"/>
  <c r="MI22" i="20" s="1"/>
  <c r="MI29" i="20" s="1"/>
  <c r="MJ1" i="20"/>
  <c r="MJ8" i="20" s="1"/>
  <c r="MJ15" i="20" s="1"/>
  <c r="MJ22" i="20" s="1"/>
  <c r="MJ29" i="20" s="1"/>
  <c r="EM1" i="20"/>
  <c r="EM8" i="20" s="1"/>
  <c r="EM15" i="20" s="1"/>
  <c r="EM22" i="20" s="1"/>
  <c r="EM29" i="20" s="1"/>
  <c r="EN1" i="20"/>
  <c r="EN8" i="20" s="1"/>
  <c r="EN15" i="20" s="1"/>
  <c r="EN22" i="20" s="1"/>
  <c r="EN29" i="20" s="1"/>
  <c r="EO1" i="20"/>
  <c r="EO8" i="20" s="1"/>
  <c r="EO15" i="20" s="1"/>
  <c r="EO22" i="20" s="1"/>
  <c r="EO29" i="20" s="1"/>
  <c r="EP1" i="20"/>
  <c r="EP8" i="20" s="1"/>
  <c r="EP15" i="20" s="1"/>
  <c r="EP22" i="20" s="1"/>
  <c r="EP29" i="20" s="1"/>
  <c r="EQ1" i="20"/>
  <c r="EQ8" i="20" s="1"/>
  <c r="EQ15" i="20" s="1"/>
  <c r="EQ22" i="20" s="1"/>
  <c r="EQ29" i="20" s="1"/>
  <c r="ER1" i="20"/>
  <c r="ER8" i="20" s="1"/>
  <c r="ER15" i="20" s="1"/>
  <c r="ER22" i="20" s="1"/>
  <c r="ER29" i="20" s="1"/>
  <c r="ES1" i="20"/>
  <c r="ES8" i="20" s="1"/>
  <c r="ES15" i="20" s="1"/>
  <c r="ES22" i="20" s="1"/>
  <c r="ES29" i="20" s="1"/>
  <c r="ET1" i="20"/>
  <c r="ET8" i="20" s="1"/>
  <c r="ET15" i="20" s="1"/>
  <c r="ET22" i="20" s="1"/>
  <c r="ET29" i="20" s="1"/>
  <c r="EU1" i="20"/>
  <c r="EU8" i="20" s="1"/>
  <c r="EU15" i="20" s="1"/>
  <c r="EU22" i="20" s="1"/>
  <c r="EU29" i="20" s="1"/>
  <c r="EV1" i="20"/>
  <c r="EV8" i="20" s="1"/>
  <c r="EV15" i="20" s="1"/>
  <c r="EV22" i="20" s="1"/>
  <c r="EV29" i="20" s="1"/>
  <c r="EW1" i="20"/>
  <c r="EW8" i="20" s="1"/>
  <c r="EW15" i="20" s="1"/>
  <c r="EW22" i="20" s="1"/>
  <c r="EW29" i="20" s="1"/>
  <c r="EX1" i="20"/>
  <c r="EX8" i="20" s="1"/>
  <c r="EX15" i="20" s="1"/>
  <c r="EX22" i="20" s="1"/>
  <c r="EX29" i="20" s="1"/>
  <c r="EY1" i="20"/>
  <c r="EY8" i="20" s="1"/>
  <c r="EY15" i="20" s="1"/>
  <c r="EY22" i="20" s="1"/>
  <c r="EY29" i="20" s="1"/>
  <c r="EZ1" i="20"/>
  <c r="EZ8" i="20" s="1"/>
  <c r="EZ15" i="20" s="1"/>
  <c r="EZ22" i="20" s="1"/>
  <c r="EZ29" i="20" s="1"/>
  <c r="FA1" i="20"/>
  <c r="FA8" i="20" s="1"/>
  <c r="FA15" i="20" s="1"/>
  <c r="FA22" i="20" s="1"/>
  <c r="FA29" i="20" s="1"/>
  <c r="FB1" i="20"/>
  <c r="FB8" i="20" s="1"/>
  <c r="FB15" i="20" s="1"/>
  <c r="FB22" i="20" s="1"/>
  <c r="FB29" i="20" s="1"/>
  <c r="FC1" i="20"/>
  <c r="FC8" i="20" s="1"/>
  <c r="FC15" i="20" s="1"/>
  <c r="FC22" i="20" s="1"/>
  <c r="FC29" i="20" s="1"/>
  <c r="FD1" i="20"/>
  <c r="FD8" i="20" s="1"/>
  <c r="FD15" i="20" s="1"/>
  <c r="FD22" i="20" s="1"/>
  <c r="FD29" i="20" s="1"/>
  <c r="FE1" i="20"/>
  <c r="FE8" i="20" s="1"/>
  <c r="FE15" i="20" s="1"/>
  <c r="FE22" i="20" s="1"/>
  <c r="FE29" i="20" s="1"/>
  <c r="FF1" i="20"/>
  <c r="FF8" i="20" s="1"/>
  <c r="FF15" i="20" s="1"/>
  <c r="FF22" i="20" s="1"/>
  <c r="FF29" i="20" s="1"/>
  <c r="FG1" i="20"/>
  <c r="FG8" i="20" s="1"/>
  <c r="FG15" i="20" s="1"/>
  <c r="FG22" i="20" s="1"/>
  <c r="FG29" i="20" s="1"/>
  <c r="FH1" i="20"/>
  <c r="FH8" i="20" s="1"/>
  <c r="FH15" i="20" s="1"/>
  <c r="FH22" i="20" s="1"/>
  <c r="FH29" i="20" s="1"/>
  <c r="FI1" i="20"/>
  <c r="FI8" i="20" s="1"/>
  <c r="FI15" i="20" s="1"/>
  <c r="FI22" i="20" s="1"/>
  <c r="FI29" i="20" s="1"/>
  <c r="FJ1" i="20"/>
  <c r="FJ8" i="20" s="1"/>
  <c r="FJ15" i="20" s="1"/>
  <c r="FJ22" i="20" s="1"/>
  <c r="FJ29" i="20" s="1"/>
  <c r="FK1" i="20"/>
  <c r="FK8" i="20" s="1"/>
  <c r="FK15" i="20" s="1"/>
  <c r="FK22" i="20" s="1"/>
  <c r="FK29" i="20" s="1"/>
  <c r="FL1" i="20"/>
  <c r="FL8" i="20" s="1"/>
  <c r="FL15" i="20" s="1"/>
  <c r="FL22" i="20" s="1"/>
  <c r="FL29" i="20" s="1"/>
  <c r="FM1" i="20"/>
  <c r="FM8" i="20" s="1"/>
  <c r="FM15" i="20" s="1"/>
  <c r="FM22" i="20" s="1"/>
  <c r="FM29" i="20" s="1"/>
  <c r="FN1" i="20"/>
  <c r="FN8" i="20" s="1"/>
  <c r="FN15" i="20" s="1"/>
  <c r="FN22" i="20" s="1"/>
  <c r="FN29" i="20" s="1"/>
  <c r="FO1" i="20"/>
  <c r="FO8" i="20" s="1"/>
  <c r="FO15" i="20" s="1"/>
  <c r="FO22" i="20" s="1"/>
  <c r="FO29" i="20" s="1"/>
  <c r="FP1" i="20"/>
  <c r="FP8" i="20" s="1"/>
  <c r="FP15" i="20" s="1"/>
  <c r="FP22" i="20" s="1"/>
  <c r="FP29" i="20" s="1"/>
  <c r="FQ1" i="20"/>
  <c r="FQ8" i="20" s="1"/>
  <c r="FQ15" i="20" s="1"/>
  <c r="FQ22" i="20" s="1"/>
  <c r="FQ29" i="20" s="1"/>
  <c r="FR1" i="20"/>
  <c r="FR8" i="20" s="1"/>
  <c r="FR15" i="20" s="1"/>
  <c r="FR22" i="20" s="1"/>
  <c r="FR29" i="20" s="1"/>
  <c r="FS1" i="20"/>
  <c r="FS8" i="20" s="1"/>
  <c r="FS15" i="20" s="1"/>
  <c r="FS22" i="20" s="1"/>
  <c r="FS29" i="20" s="1"/>
  <c r="FT1" i="20"/>
  <c r="FT8" i="20" s="1"/>
  <c r="FT15" i="20" s="1"/>
  <c r="FT22" i="20" s="1"/>
  <c r="FT29" i="20" s="1"/>
  <c r="FU1" i="20"/>
  <c r="FU8" i="20" s="1"/>
  <c r="FU15" i="20" s="1"/>
  <c r="FU22" i="20" s="1"/>
  <c r="FU29" i="20" s="1"/>
  <c r="FV1" i="20"/>
  <c r="FV8" i="20" s="1"/>
  <c r="FV15" i="20" s="1"/>
  <c r="FV22" i="20" s="1"/>
  <c r="FV29" i="20" s="1"/>
  <c r="FW1" i="20"/>
  <c r="FW8" i="20" s="1"/>
  <c r="FW15" i="20" s="1"/>
  <c r="FW22" i="20" s="1"/>
  <c r="FW29" i="20" s="1"/>
  <c r="FX1" i="20"/>
  <c r="FX8" i="20" s="1"/>
  <c r="FX15" i="20" s="1"/>
  <c r="FX22" i="20" s="1"/>
  <c r="FX29" i="20" s="1"/>
  <c r="FY1" i="20"/>
  <c r="FY8" i="20" s="1"/>
  <c r="FY15" i="20" s="1"/>
  <c r="FY22" i="20" s="1"/>
  <c r="FY29" i="20" s="1"/>
  <c r="FZ1" i="20"/>
  <c r="FZ8" i="20" s="1"/>
  <c r="FZ15" i="20" s="1"/>
  <c r="FZ22" i="20" s="1"/>
  <c r="FZ29" i="20" s="1"/>
  <c r="GA1" i="20"/>
  <c r="GA8" i="20" s="1"/>
  <c r="GA15" i="20" s="1"/>
  <c r="GA22" i="20" s="1"/>
  <c r="GA29" i="20" s="1"/>
  <c r="GB1" i="20"/>
  <c r="GB8" i="20" s="1"/>
  <c r="GB15" i="20" s="1"/>
  <c r="GB22" i="20" s="1"/>
  <c r="GB29" i="20" s="1"/>
  <c r="GC1" i="20"/>
  <c r="GC8" i="20" s="1"/>
  <c r="GC15" i="20" s="1"/>
  <c r="GC22" i="20" s="1"/>
  <c r="GC29" i="20" s="1"/>
  <c r="GD1" i="20"/>
  <c r="GD8" i="20" s="1"/>
  <c r="GD15" i="20" s="1"/>
  <c r="GD22" i="20" s="1"/>
  <c r="GD29" i="20" s="1"/>
  <c r="GE1" i="20"/>
  <c r="GE8" i="20" s="1"/>
  <c r="GE15" i="20" s="1"/>
  <c r="GE22" i="20" s="1"/>
  <c r="GE29" i="20" s="1"/>
  <c r="GF1" i="20"/>
  <c r="GF8" i="20" s="1"/>
  <c r="GF15" i="20" s="1"/>
  <c r="GF22" i="20" s="1"/>
  <c r="GF29" i="20" s="1"/>
  <c r="GG1" i="20"/>
  <c r="GG8" i="20" s="1"/>
  <c r="GG15" i="20" s="1"/>
  <c r="GG22" i="20" s="1"/>
  <c r="GG29" i="20" s="1"/>
  <c r="GH1" i="20"/>
  <c r="GH8" i="20" s="1"/>
  <c r="GH15" i="20" s="1"/>
  <c r="GH22" i="20" s="1"/>
  <c r="GH29" i="20" s="1"/>
  <c r="GI1" i="20"/>
  <c r="GI8" i="20" s="1"/>
  <c r="GI15" i="20" s="1"/>
  <c r="GI22" i="20" s="1"/>
  <c r="GI29" i="20" s="1"/>
  <c r="GJ1" i="20"/>
  <c r="GJ8" i="20" s="1"/>
  <c r="GJ15" i="20" s="1"/>
  <c r="GJ22" i="20" s="1"/>
  <c r="GJ29" i="20" s="1"/>
  <c r="GK1" i="20"/>
  <c r="GK8" i="20" s="1"/>
  <c r="GK15" i="20" s="1"/>
  <c r="GK22" i="20" s="1"/>
  <c r="GK29" i="20" s="1"/>
  <c r="GL1" i="20"/>
  <c r="GL8" i="20" s="1"/>
  <c r="GL15" i="20" s="1"/>
  <c r="GL22" i="20" s="1"/>
  <c r="GL29" i="20" s="1"/>
  <c r="GM1" i="20"/>
  <c r="GM8" i="20" s="1"/>
  <c r="GM15" i="20" s="1"/>
  <c r="GM22" i="20" s="1"/>
  <c r="GM29" i="20" s="1"/>
  <c r="GN1" i="20"/>
  <c r="GN8" i="20" s="1"/>
  <c r="GN15" i="20" s="1"/>
  <c r="GN22" i="20" s="1"/>
  <c r="GN29" i="20" s="1"/>
  <c r="GO1" i="20"/>
  <c r="GO8" i="20" s="1"/>
  <c r="GO15" i="20" s="1"/>
  <c r="GO22" i="20" s="1"/>
  <c r="GO29" i="20" s="1"/>
  <c r="GP1" i="20"/>
  <c r="GP8" i="20" s="1"/>
  <c r="GP15" i="20" s="1"/>
  <c r="GP22" i="20" s="1"/>
  <c r="GP29" i="20" s="1"/>
  <c r="GQ1" i="20"/>
  <c r="GQ8" i="20" s="1"/>
  <c r="GQ15" i="20" s="1"/>
  <c r="GQ22" i="20" s="1"/>
  <c r="GQ29" i="20" s="1"/>
  <c r="GR1" i="20"/>
  <c r="GR8" i="20" s="1"/>
  <c r="GR15" i="20" s="1"/>
  <c r="GR22" i="20" s="1"/>
  <c r="GR29" i="20" s="1"/>
  <c r="GS1" i="20"/>
  <c r="GS8" i="20" s="1"/>
  <c r="GS15" i="20" s="1"/>
  <c r="GS22" i="20" s="1"/>
  <c r="GS29" i="20" s="1"/>
  <c r="GT1" i="20"/>
  <c r="GT8" i="20" s="1"/>
  <c r="GT15" i="20" s="1"/>
  <c r="GT22" i="20" s="1"/>
  <c r="GT29" i="20" s="1"/>
  <c r="GU1" i="20"/>
  <c r="GU8" i="20" s="1"/>
  <c r="GU15" i="20" s="1"/>
  <c r="GU22" i="20" s="1"/>
  <c r="GU29" i="20" s="1"/>
  <c r="GV1" i="20"/>
  <c r="GV8" i="20" s="1"/>
  <c r="GV15" i="20" s="1"/>
  <c r="GV22" i="20" s="1"/>
  <c r="GV29" i="20" s="1"/>
  <c r="GW1" i="20"/>
  <c r="GW8" i="20" s="1"/>
  <c r="GW15" i="20" s="1"/>
  <c r="GW22" i="20" s="1"/>
  <c r="GW29" i="20" s="1"/>
  <c r="GX1" i="20"/>
  <c r="GX8" i="20" s="1"/>
  <c r="GX15" i="20" s="1"/>
  <c r="GX22" i="20" s="1"/>
  <c r="GX29" i="20" s="1"/>
  <c r="GY1" i="20"/>
  <c r="GY8" i="20" s="1"/>
  <c r="GY15" i="20" s="1"/>
  <c r="GY22" i="20" s="1"/>
  <c r="GY29" i="20" s="1"/>
  <c r="GZ1" i="20"/>
  <c r="GZ8" i="20" s="1"/>
  <c r="GZ15" i="20" s="1"/>
  <c r="GZ22" i="20" s="1"/>
  <c r="GZ29" i="20" s="1"/>
  <c r="HA1" i="20"/>
  <c r="HA8" i="20" s="1"/>
  <c r="HA15" i="20" s="1"/>
  <c r="HA22" i="20" s="1"/>
  <c r="HA29" i="20" s="1"/>
  <c r="HB1" i="20"/>
  <c r="HB8" i="20" s="1"/>
  <c r="HB15" i="20" s="1"/>
  <c r="HB22" i="20" s="1"/>
  <c r="HB29" i="20" s="1"/>
  <c r="HC1" i="20"/>
  <c r="HC8" i="20" s="1"/>
  <c r="HC15" i="20" s="1"/>
  <c r="HC22" i="20" s="1"/>
  <c r="HC29" i="20" s="1"/>
  <c r="HD1" i="20"/>
  <c r="HD8" i="20" s="1"/>
  <c r="HD15" i="20" s="1"/>
  <c r="HD22" i="20" s="1"/>
  <c r="HD29" i="20" s="1"/>
  <c r="HE1" i="20"/>
  <c r="HE8" i="20" s="1"/>
  <c r="HE15" i="20" s="1"/>
  <c r="HE22" i="20" s="1"/>
  <c r="HE29" i="20" s="1"/>
  <c r="HF1" i="20"/>
  <c r="HF8" i="20" s="1"/>
  <c r="HF15" i="20" s="1"/>
  <c r="HF22" i="20" s="1"/>
  <c r="HF29" i="20" s="1"/>
  <c r="HG1" i="20"/>
  <c r="HG8" i="20" s="1"/>
  <c r="HG15" i="20" s="1"/>
  <c r="HG22" i="20" s="1"/>
  <c r="HG29" i="20" s="1"/>
  <c r="HH1" i="20"/>
  <c r="HH8" i="20" s="1"/>
  <c r="HH15" i="20" s="1"/>
  <c r="HH22" i="20" s="1"/>
  <c r="HH29" i="20" s="1"/>
  <c r="HI1" i="20"/>
  <c r="HI8" i="20" s="1"/>
  <c r="HI15" i="20" s="1"/>
  <c r="HI22" i="20" s="1"/>
  <c r="HI29" i="20" s="1"/>
  <c r="HJ1" i="20"/>
  <c r="HJ8" i="20" s="1"/>
  <c r="HJ15" i="20" s="1"/>
  <c r="HJ22" i="20" s="1"/>
  <c r="HJ29" i="20" s="1"/>
  <c r="HK1" i="20"/>
  <c r="HK8" i="20" s="1"/>
  <c r="HK15" i="20" s="1"/>
  <c r="HK22" i="20" s="1"/>
  <c r="HK29" i="20" s="1"/>
  <c r="HL1" i="20"/>
  <c r="HL8" i="20" s="1"/>
  <c r="HL15" i="20" s="1"/>
  <c r="HL22" i="20" s="1"/>
  <c r="HL29" i="20" s="1"/>
  <c r="HM1" i="20"/>
  <c r="HM8" i="20" s="1"/>
  <c r="HM15" i="20" s="1"/>
  <c r="HM22" i="20" s="1"/>
  <c r="HM29" i="20" s="1"/>
  <c r="HN1" i="20"/>
  <c r="HN8" i="20" s="1"/>
  <c r="HN15" i="20" s="1"/>
  <c r="HN22" i="20" s="1"/>
  <c r="HN29" i="20" s="1"/>
  <c r="HO1" i="20"/>
  <c r="HO8" i="20" s="1"/>
  <c r="HO15" i="20" s="1"/>
  <c r="HO22" i="20" s="1"/>
  <c r="HO29" i="20" s="1"/>
  <c r="HP1" i="20"/>
  <c r="HP8" i="20" s="1"/>
  <c r="HP15" i="20" s="1"/>
  <c r="HP22" i="20" s="1"/>
  <c r="HP29" i="20" s="1"/>
  <c r="HQ1" i="20"/>
  <c r="HQ8" i="20" s="1"/>
  <c r="HQ15" i="20" s="1"/>
  <c r="HQ22" i="20" s="1"/>
  <c r="HQ29" i="20" s="1"/>
  <c r="HR1" i="20"/>
  <c r="HR8" i="20" s="1"/>
  <c r="HR15" i="20" s="1"/>
  <c r="HR22" i="20" s="1"/>
  <c r="HR29" i="20" s="1"/>
  <c r="HS1" i="20"/>
  <c r="HS8" i="20" s="1"/>
  <c r="HS15" i="20" s="1"/>
  <c r="HS22" i="20" s="1"/>
  <c r="HS29" i="20" s="1"/>
  <c r="HT1" i="20"/>
  <c r="HT8" i="20" s="1"/>
  <c r="HT15" i="20" s="1"/>
  <c r="HT22" i="20" s="1"/>
  <c r="HT29" i="20" s="1"/>
  <c r="HU1" i="20"/>
  <c r="HU8" i="20" s="1"/>
  <c r="HU15" i="20" s="1"/>
  <c r="HU22" i="20" s="1"/>
  <c r="HU29" i="20" s="1"/>
  <c r="HV1" i="20"/>
  <c r="HV8" i="20" s="1"/>
  <c r="HV15" i="20" s="1"/>
  <c r="HV22" i="20" s="1"/>
  <c r="HV29" i="20" s="1"/>
  <c r="HW1" i="20"/>
  <c r="HW8" i="20" s="1"/>
  <c r="HW15" i="20" s="1"/>
  <c r="HW22" i="20" s="1"/>
  <c r="HW29" i="20" s="1"/>
  <c r="HX1" i="20"/>
  <c r="HX8" i="20" s="1"/>
  <c r="HX15" i="20" s="1"/>
  <c r="HX22" i="20" s="1"/>
  <c r="HX29" i="20" s="1"/>
  <c r="HY1" i="20"/>
  <c r="HY8" i="20" s="1"/>
  <c r="HY15" i="20" s="1"/>
  <c r="HY22" i="20" s="1"/>
  <c r="HY29" i="20" s="1"/>
  <c r="HZ1" i="20"/>
  <c r="HZ8" i="20" s="1"/>
  <c r="HZ15" i="20" s="1"/>
  <c r="HZ22" i="20" s="1"/>
  <c r="HZ29" i="20" s="1"/>
  <c r="IA1" i="20"/>
  <c r="IA8" i="20" s="1"/>
  <c r="IA15" i="20" s="1"/>
  <c r="IA22" i="20" s="1"/>
  <c r="IA29" i="20" s="1"/>
  <c r="IB1" i="20"/>
  <c r="IB8" i="20" s="1"/>
  <c r="IB15" i="20" s="1"/>
  <c r="IB22" i="20" s="1"/>
  <c r="IB29" i="20" s="1"/>
  <c r="IC1" i="20"/>
  <c r="IC8" i="20" s="1"/>
  <c r="IC15" i="20" s="1"/>
  <c r="IC22" i="20" s="1"/>
  <c r="IC29" i="20" s="1"/>
  <c r="ID1" i="20"/>
  <c r="ID8" i="20" s="1"/>
  <c r="ID15" i="20" s="1"/>
  <c r="ID22" i="20" s="1"/>
  <c r="ID29" i="20" s="1"/>
  <c r="IE1" i="20"/>
  <c r="IE8" i="20" s="1"/>
  <c r="IE15" i="20" s="1"/>
  <c r="IE22" i="20" s="1"/>
  <c r="IE29" i="20" s="1"/>
  <c r="IF1" i="20"/>
  <c r="IF8" i="20" s="1"/>
  <c r="IF15" i="20" s="1"/>
  <c r="IF22" i="20" s="1"/>
  <c r="IF29" i="20" s="1"/>
  <c r="IG1" i="20"/>
  <c r="IG8" i="20" s="1"/>
  <c r="IG15" i="20" s="1"/>
  <c r="IG22" i="20" s="1"/>
  <c r="IG29" i="20" s="1"/>
  <c r="IH1" i="20"/>
  <c r="IH8" i="20" s="1"/>
  <c r="IH15" i="20" s="1"/>
  <c r="IH22" i="20" s="1"/>
  <c r="IH29" i="20" s="1"/>
  <c r="II1" i="20"/>
  <c r="II8" i="20" s="1"/>
  <c r="II15" i="20" s="1"/>
  <c r="II22" i="20" s="1"/>
  <c r="II29" i="20" s="1"/>
  <c r="IJ1" i="20"/>
  <c r="IJ8" i="20" s="1"/>
  <c r="IJ15" i="20" s="1"/>
  <c r="IJ22" i="20" s="1"/>
  <c r="IJ29" i="20" s="1"/>
  <c r="IK1" i="20"/>
  <c r="IK8" i="20" s="1"/>
  <c r="IK15" i="20" s="1"/>
  <c r="IK22" i="20" s="1"/>
  <c r="IK29" i="20" s="1"/>
  <c r="IL1" i="20"/>
  <c r="IL8" i="20" s="1"/>
  <c r="IL15" i="20" s="1"/>
  <c r="IL22" i="20" s="1"/>
  <c r="IL29" i="20" s="1"/>
  <c r="IM1" i="20"/>
  <c r="IM8" i="20" s="1"/>
  <c r="IM15" i="20" s="1"/>
  <c r="IM22" i="20" s="1"/>
  <c r="IM29" i="20" s="1"/>
  <c r="IN1" i="20"/>
  <c r="IN8" i="20" s="1"/>
  <c r="IN15" i="20" s="1"/>
  <c r="IN22" i="20" s="1"/>
  <c r="IN29" i="20" s="1"/>
  <c r="IO1" i="20"/>
  <c r="IO8" i="20" s="1"/>
  <c r="IO15" i="20" s="1"/>
  <c r="IO22" i="20" s="1"/>
  <c r="IO29" i="20" s="1"/>
  <c r="IP1" i="20"/>
  <c r="IP8" i="20" s="1"/>
  <c r="IP15" i="20" s="1"/>
  <c r="IP22" i="20" s="1"/>
  <c r="IP29" i="20" s="1"/>
  <c r="IQ1" i="20"/>
  <c r="IQ8" i="20" s="1"/>
  <c r="IQ15" i="20" s="1"/>
  <c r="IQ22" i="20" s="1"/>
  <c r="IQ29" i="20" s="1"/>
  <c r="IR1" i="20"/>
  <c r="IR8" i="20" s="1"/>
  <c r="IR15" i="20" s="1"/>
  <c r="IR22" i="20" s="1"/>
  <c r="IR29" i="20" s="1"/>
  <c r="IS1" i="20"/>
  <c r="IS8" i="20" s="1"/>
  <c r="IS15" i="20" s="1"/>
  <c r="IS22" i="20" s="1"/>
  <c r="IS29" i="20" s="1"/>
  <c r="IT1" i="20"/>
  <c r="IT8" i="20" s="1"/>
  <c r="IT15" i="20" s="1"/>
  <c r="IT22" i="20" s="1"/>
  <c r="IT29" i="20" s="1"/>
  <c r="IU1" i="20"/>
  <c r="IU8" i="20" s="1"/>
  <c r="IU15" i="20" s="1"/>
  <c r="IU22" i="20" s="1"/>
  <c r="IU29" i="20" s="1"/>
  <c r="IV1" i="20"/>
  <c r="IV8" i="20" s="1"/>
  <c r="IV15" i="20" s="1"/>
  <c r="IV22" i="20" s="1"/>
  <c r="IV29" i="20" s="1"/>
  <c r="IW1" i="20"/>
  <c r="IW8" i="20" s="1"/>
  <c r="IW15" i="20" s="1"/>
  <c r="IW22" i="20" s="1"/>
  <c r="IW29" i="20" s="1"/>
  <c r="IX1" i="20"/>
  <c r="IX8" i="20" s="1"/>
  <c r="IX15" i="20" s="1"/>
  <c r="IX22" i="20" s="1"/>
  <c r="IX29" i="20" s="1"/>
  <c r="IY1" i="20"/>
  <c r="IY8" i="20" s="1"/>
  <c r="IY15" i="20" s="1"/>
  <c r="IY22" i="20" s="1"/>
  <c r="IY29" i="20" s="1"/>
  <c r="IZ1" i="20"/>
  <c r="IZ8" i="20" s="1"/>
  <c r="IZ15" i="20" s="1"/>
  <c r="IZ22" i="20" s="1"/>
  <c r="IZ29" i="20" s="1"/>
  <c r="JA1" i="20"/>
  <c r="JA8" i="20" s="1"/>
  <c r="JA15" i="20" s="1"/>
  <c r="JA22" i="20" s="1"/>
  <c r="JA29" i="20" s="1"/>
  <c r="JB1" i="20"/>
  <c r="JB8" i="20" s="1"/>
  <c r="JB15" i="20" s="1"/>
  <c r="JB22" i="20" s="1"/>
  <c r="JB29" i="20" s="1"/>
  <c r="JC1" i="20"/>
  <c r="JC8" i="20" s="1"/>
  <c r="JC15" i="20" s="1"/>
  <c r="JC22" i="20" s="1"/>
  <c r="JC29" i="20" s="1"/>
  <c r="JD1" i="20"/>
  <c r="JD8" i="20" s="1"/>
  <c r="JD15" i="20" s="1"/>
  <c r="JD22" i="20" s="1"/>
  <c r="JD29" i="20" s="1"/>
  <c r="JE1" i="20"/>
  <c r="JE8" i="20" s="1"/>
  <c r="JE15" i="20" s="1"/>
  <c r="JE22" i="20" s="1"/>
  <c r="JE29" i="20" s="1"/>
  <c r="JF1" i="20"/>
  <c r="JF8" i="20" s="1"/>
  <c r="JF15" i="20" s="1"/>
  <c r="JF22" i="20" s="1"/>
  <c r="JF29" i="20" s="1"/>
  <c r="JG1" i="20"/>
  <c r="JG8" i="20" s="1"/>
  <c r="JG15" i="20" s="1"/>
  <c r="JG22" i="20" s="1"/>
  <c r="JG29" i="20" s="1"/>
  <c r="JH1" i="20"/>
  <c r="JH8" i="20" s="1"/>
  <c r="JH15" i="20" s="1"/>
  <c r="JH22" i="20" s="1"/>
  <c r="JH29" i="20" s="1"/>
  <c r="C1" i="20"/>
  <c r="C8" i="20" s="1"/>
  <c r="C15" i="20" s="1"/>
  <c r="C22" i="20" s="1"/>
  <c r="C29" i="20" s="1"/>
  <c r="D1" i="20"/>
  <c r="D8" i="20" s="1"/>
  <c r="D15" i="20" s="1"/>
  <c r="D22" i="20" s="1"/>
  <c r="D29" i="20" s="1"/>
  <c r="E1" i="20"/>
  <c r="E8" i="20" s="1"/>
  <c r="E15" i="20" s="1"/>
  <c r="E22" i="20" s="1"/>
  <c r="E29" i="20" s="1"/>
  <c r="F1" i="20"/>
  <c r="F8" i="20" s="1"/>
  <c r="F15" i="20" s="1"/>
  <c r="F22" i="20" s="1"/>
  <c r="F29" i="20" s="1"/>
  <c r="G1" i="20"/>
  <c r="G8" i="20" s="1"/>
  <c r="G15" i="20" s="1"/>
  <c r="G22" i="20" s="1"/>
  <c r="G29" i="20" s="1"/>
  <c r="H1" i="20"/>
  <c r="H8" i="20" s="1"/>
  <c r="H15" i="20" s="1"/>
  <c r="H22" i="20" s="1"/>
  <c r="H29" i="20" s="1"/>
  <c r="I1" i="20"/>
  <c r="I8" i="20" s="1"/>
  <c r="I15" i="20" s="1"/>
  <c r="I22" i="20" s="1"/>
  <c r="I29" i="20" s="1"/>
  <c r="J1" i="20"/>
  <c r="J8" i="20" s="1"/>
  <c r="J15" i="20" s="1"/>
  <c r="J22" i="20" s="1"/>
  <c r="J29" i="20" s="1"/>
  <c r="K1" i="20"/>
  <c r="K8" i="20" s="1"/>
  <c r="K15" i="20" s="1"/>
  <c r="K22" i="20" s="1"/>
  <c r="K29" i="20" s="1"/>
  <c r="L1" i="20"/>
  <c r="L8" i="20" s="1"/>
  <c r="L15" i="20" s="1"/>
  <c r="L22" i="20" s="1"/>
  <c r="L29" i="20" s="1"/>
  <c r="M1" i="20"/>
  <c r="M8" i="20" s="1"/>
  <c r="M15" i="20" s="1"/>
  <c r="M22" i="20" s="1"/>
  <c r="M29" i="20" s="1"/>
  <c r="N1" i="20"/>
  <c r="N8" i="20" s="1"/>
  <c r="N15" i="20" s="1"/>
  <c r="N22" i="20" s="1"/>
  <c r="N29" i="20" s="1"/>
  <c r="O1" i="20"/>
  <c r="O8" i="20" s="1"/>
  <c r="O15" i="20" s="1"/>
  <c r="O22" i="20" s="1"/>
  <c r="O29" i="20" s="1"/>
  <c r="P1" i="20"/>
  <c r="P8" i="20" s="1"/>
  <c r="P15" i="20" s="1"/>
  <c r="P22" i="20" s="1"/>
  <c r="P29" i="20" s="1"/>
  <c r="Q1" i="20"/>
  <c r="Q8" i="20" s="1"/>
  <c r="Q15" i="20" s="1"/>
  <c r="Q22" i="20" s="1"/>
  <c r="Q29" i="20" s="1"/>
  <c r="R1" i="20"/>
  <c r="R8" i="20" s="1"/>
  <c r="R15" i="20" s="1"/>
  <c r="R22" i="20" s="1"/>
  <c r="R29" i="20" s="1"/>
  <c r="S1" i="20"/>
  <c r="S8" i="20" s="1"/>
  <c r="S15" i="20" s="1"/>
  <c r="S22" i="20" s="1"/>
  <c r="S29" i="20" s="1"/>
  <c r="T1" i="20"/>
  <c r="T8" i="20" s="1"/>
  <c r="T15" i="20" s="1"/>
  <c r="T22" i="20" s="1"/>
  <c r="T29" i="20" s="1"/>
  <c r="U1" i="20"/>
  <c r="U8" i="20" s="1"/>
  <c r="U15" i="20" s="1"/>
  <c r="U22" i="20" s="1"/>
  <c r="U29" i="20" s="1"/>
  <c r="V1" i="20"/>
  <c r="V8" i="20" s="1"/>
  <c r="V15" i="20" s="1"/>
  <c r="V22" i="20" s="1"/>
  <c r="V29" i="20" s="1"/>
  <c r="W1" i="20"/>
  <c r="W8" i="20" s="1"/>
  <c r="W15" i="20" s="1"/>
  <c r="W22" i="20" s="1"/>
  <c r="W29" i="20" s="1"/>
  <c r="X1" i="20"/>
  <c r="X8" i="20" s="1"/>
  <c r="X15" i="20" s="1"/>
  <c r="X22" i="20" s="1"/>
  <c r="X29" i="20" s="1"/>
  <c r="Y1" i="20"/>
  <c r="Y8" i="20" s="1"/>
  <c r="Y15" i="20" s="1"/>
  <c r="Y22" i="20" s="1"/>
  <c r="Y29" i="20" s="1"/>
  <c r="Z1" i="20"/>
  <c r="Z8" i="20" s="1"/>
  <c r="Z15" i="20" s="1"/>
  <c r="Z22" i="20" s="1"/>
  <c r="Z29" i="20" s="1"/>
  <c r="AA1" i="20"/>
  <c r="AA8" i="20" s="1"/>
  <c r="AA15" i="20" s="1"/>
  <c r="AA22" i="20" s="1"/>
  <c r="AA29" i="20" s="1"/>
  <c r="AB1" i="20"/>
  <c r="AB8" i="20" s="1"/>
  <c r="AB15" i="20" s="1"/>
  <c r="AB22" i="20" s="1"/>
  <c r="AB29" i="20" s="1"/>
  <c r="AC1" i="20"/>
  <c r="AC8" i="20" s="1"/>
  <c r="AC15" i="20" s="1"/>
  <c r="AC22" i="20" s="1"/>
  <c r="AC29" i="20" s="1"/>
  <c r="AD1" i="20"/>
  <c r="AD8" i="20" s="1"/>
  <c r="AD15" i="20" s="1"/>
  <c r="AD22" i="20" s="1"/>
  <c r="AD29" i="20" s="1"/>
  <c r="AE1" i="20"/>
  <c r="AE8" i="20" s="1"/>
  <c r="AE15" i="20" s="1"/>
  <c r="AE22" i="20" s="1"/>
  <c r="AE29" i="20" s="1"/>
  <c r="AF1" i="20"/>
  <c r="AF8" i="20" s="1"/>
  <c r="AF15" i="20" s="1"/>
  <c r="AF22" i="20" s="1"/>
  <c r="AF29" i="20" s="1"/>
  <c r="AG1" i="20"/>
  <c r="AG8" i="20" s="1"/>
  <c r="AG15" i="20" s="1"/>
  <c r="AG22" i="20" s="1"/>
  <c r="AG29" i="20" s="1"/>
  <c r="AH1" i="20"/>
  <c r="AH8" i="20" s="1"/>
  <c r="AH15" i="20" s="1"/>
  <c r="AH22" i="20" s="1"/>
  <c r="AH29" i="20" s="1"/>
  <c r="AI1" i="20"/>
  <c r="AI8" i="20" s="1"/>
  <c r="AI15" i="20" s="1"/>
  <c r="AI22" i="20" s="1"/>
  <c r="AI29" i="20" s="1"/>
  <c r="AJ1" i="20"/>
  <c r="AJ8" i="20" s="1"/>
  <c r="AJ15" i="20" s="1"/>
  <c r="AJ22" i="20" s="1"/>
  <c r="AJ29" i="20" s="1"/>
  <c r="AK1" i="20"/>
  <c r="AK8" i="20" s="1"/>
  <c r="AK15" i="20" s="1"/>
  <c r="AK22" i="20" s="1"/>
  <c r="AK29" i="20" s="1"/>
  <c r="AL1" i="20"/>
  <c r="AL8" i="20" s="1"/>
  <c r="AL15" i="20" s="1"/>
  <c r="AL22" i="20" s="1"/>
  <c r="AL29" i="20" s="1"/>
  <c r="AM1" i="20"/>
  <c r="AM8" i="20" s="1"/>
  <c r="AM15" i="20" s="1"/>
  <c r="AM22" i="20" s="1"/>
  <c r="AM29" i="20" s="1"/>
  <c r="AN1" i="20"/>
  <c r="AN8" i="20" s="1"/>
  <c r="AN15" i="20" s="1"/>
  <c r="AN22" i="20" s="1"/>
  <c r="AN29" i="20" s="1"/>
  <c r="AO1" i="20"/>
  <c r="AO8" i="20" s="1"/>
  <c r="AO15" i="20" s="1"/>
  <c r="AO22" i="20" s="1"/>
  <c r="AO29" i="20" s="1"/>
  <c r="AP1" i="20"/>
  <c r="AP8" i="20" s="1"/>
  <c r="AP15" i="20" s="1"/>
  <c r="AP22" i="20" s="1"/>
  <c r="AP29" i="20" s="1"/>
  <c r="AQ1" i="20"/>
  <c r="AQ8" i="20" s="1"/>
  <c r="AQ15" i="20" s="1"/>
  <c r="AQ22" i="20" s="1"/>
  <c r="AQ29" i="20" s="1"/>
  <c r="AR1" i="20"/>
  <c r="AR8" i="20" s="1"/>
  <c r="AR15" i="20" s="1"/>
  <c r="AR22" i="20" s="1"/>
  <c r="AR29" i="20" s="1"/>
  <c r="AS1" i="20"/>
  <c r="AS8" i="20" s="1"/>
  <c r="AS15" i="20" s="1"/>
  <c r="AS22" i="20" s="1"/>
  <c r="AS29" i="20" s="1"/>
  <c r="AT1" i="20"/>
  <c r="AT8" i="20" s="1"/>
  <c r="AT15" i="20" s="1"/>
  <c r="AT22" i="20" s="1"/>
  <c r="AT29" i="20" s="1"/>
  <c r="AU1" i="20"/>
  <c r="AU8" i="20" s="1"/>
  <c r="AU15" i="20" s="1"/>
  <c r="AU22" i="20" s="1"/>
  <c r="AU29" i="20" s="1"/>
  <c r="AV1" i="20"/>
  <c r="AV8" i="20" s="1"/>
  <c r="AV15" i="20" s="1"/>
  <c r="AV22" i="20" s="1"/>
  <c r="AV29" i="20" s="1"/>
  <c r="AW1" i="20"/>
  <c r="AW8" i="20" s="1"/>
  <c r="AW15" i="20" s="1"/>
  <c r="AW22" i="20" s="1"/>
  <c r="AW29" i="20" s="1"/>
  <c r="AX1" i="20"/>
  <c r="AX8" i="20" s="1"/>
  <c r="AX15" i="20" s="1"/>
  <c r="AX22" i="20" s="1"/>
  <c r="AX29" i="20" s="1"/>
  <c r="AY1" i="20"/>
  <c r="AY8" i="20" s="1"/>
  <c r="AY15" i="20" s="1"/>
  <c r="AY22" i="20" s="1"/>
  <c r="AY29" i="20" s="1"/>
  <c r="AZ1" i="20"/>
  <c r="AZ8" i="20" s="1"/>
  <c r="AZ15" i="20" s="1"/>
  <c r="AZ22" i="20" s="1"/>
  <c r="AZ29" i="20" s="1"/>
  <c r="BA1" i="20"/>
  <c r="BA8" i="20" s="1"/>
  <c r="BA15" i="20" s="1"/>
  <c r="BA22" i="20" s="1"/>
  <c r="BA29" i="20" s="1"/>
  <c r="BB1" i="20"/>
  <c r="BB8" i="20" s="1"/>
  <c r="BB15" i="20" s="1"/>
  <c r="BB22" i="20" s="1"/>
  <c r="BB29" i="20" s="1"/>
  <c r="BC1" i="20"/>
  <c r="BC8" i="20" s="1"/>
  <c r="BC15" i="20" s="1"/>
  <c r="BC22" i="20" s="1"/>
  <c r="BC29" i="20" s="1"/>
  <c r="BD1" i="20"/>
  <c r="BD8" i="20" s="1"/>
  <c r="BD15" i="20" s="1"/>
  <c r="BD22" i="20" s="1"/>
  <c r="BD29" i="20" s="1"/>
  <c r="BE1" i="20"/>
  <c r="BE8" i="20" s="1"/>
  <c r="BE15" i="20" s="1"/>
  <c r="BE22" i="20" s="1"/>
  <c r="BE29" i="20" s="1"/>
  <c r="BF1" i="20"/>
  <c r="BF8" i="20" s="1"/>
  <c r="BF15" i="20" s="1"/>
  <c r="BF22" i="20" s="1"/>
  <c r="BF29" i="20" s="1"/>
  <c r="BG1" i="20"/>
  <c r="BG8" i="20" s="1"/>
  <c r="BG15" i="20" s="1"/>
  <c r="BG22" i="20" s="1"/>
  <c r="BG29" i="20" s="1"/>
  <c r="BH1" i="20"/>
  <c r="BH8" i="20" s="1"/>
  <c r="BH15" i="20" s="1"/>
  <c r="BH22" i="20" s="1"/>
  <c r="BH29" i="20" s="1"/>
  <c r="BI1" i="20"/>
  <c r="BI8" i="20" s="1"/>
  <c r="BI15" i="20" s="1"/>
  <c r="BI22" i="20" s="1"/>
  <c r="BI29" i="20" s="1"/>
  <c r="BJ1" i="20"/>
  <c r="BJ8" i="20" s="1"/>
  <c r="BJ15" i="20" s="1"/>
  <c r="BJ22" i="20" s="1"/>
  <c r="BJ29" i="20" s="1"/>
  <c r="BK1" i="20"/>
  <c r="BK8" i="20" s="1"/>
  <c r="BK15" i="20" s="1"/>
  <c r="BK22" i="20" s="1"/>
  <c r="BK29" i="20" s="1"/>
  <c r="BL1" i="20"/>
  <c r="BL8" i="20" s="1"/>
  <c r="BL15" i="20" s="1"/>
  <c r="BL22" i="20" s="1"/>
  <c r="BL29" i="20" s="1"/>
  <c r="BM1" i="20"/>
  <c r="BM8" i="20" s="1"/>
  <c r="BM15" i="20" s="1"/>
  <c r="BM22" i="20" s="1"/>
  <c r="BM29" i="20" s="1"/>
  <c r="BN1" i="20"/>
  <c r="BN8" i="20" s="1"/>
  <c r="BN15" i="20" s="1"/>
  <c r="BN22" i="20" s="1"/>
  <c r="BN29" i="20" s="1"/>
  <c r="BO1" i="20"/>
  <c r="BO8" i="20" s="1"/>
  <c r="BO15" i="20" s="1"/>
  <c r="BO22" i="20" s="1"/>
  <c r="BO29" i="20" s="1"/>
  <c r="BP1" i="20"/>
  <c r="BP8" i="20" s="1"/>
  <c r="BP15" i="20" s="1"/>
  <c r="BP22" i="20" s="1"/>
  <c r="BP29" i="20" s="1"/>
  <c r="BQ1" i="20"/>
  <c r="BQ8" i="20" s="1"/>
  <c r="BQ15" i="20" s="1"/>
  <c r="BQ22" i="20" s="1"/>
  <c r="BQ29" i="20" s="1"/>
  <c r="BR1" i="20"/>
  <c r="BR8" i="20" s="1"/>
  <c r="BR15" i="20" s="1"/>
  <c r="BR22" i="20" s="1"/>
  <c r="BR29" i="20" s="1"/>
  <c r="BS1" i="20"/>
  <c r="BS8" i="20" s="1"/>
  <c r="BS15" i="20" s="1"/>
  <c r="BS22" i="20" s="1"/>
  <c r="BS29" i="20" s="1"/>
  <c r="BT1" i="20"/>
  <c r="BT8" i="20" s="1"/>
  <c r="BT15" i="20" s="1"/>
  <c r="BT22" i="20" s="1"/>
  <c r="BT29" i="20" s="1"/>
  <c r="BU1" i="20"/>
  <c r="BU8" i="20" s="1"/>
  <c r="BU15" i="20" s="1"/>
  <c r="BU22" i="20" s="1"/>
  <c r="BU29" i="20" s="1"/>
  <c r="BV1" i="20"/>
  <c r="BV8" i="20" s="1"/>
  <c r="BV15" i="20" s="1"/>
  <c r="BV22" i="20" s="1"/>
  <c r="BV29" i="20" s="1"/>
  <c r="BW1" i="20"/>
  <c r="BW8" i="20" s="1"/>
  <c r="BW15" i="20" s="1"/>
  <c r="BW22" i="20" s="1"/>
  <c r="BW29" i="20" s="1"/>
  <c r="BX1" i="20"/>
  <c r="BX8" i="20" s="1"/>
  <c r="BX15" i="20" s="1"/>
  <c r="BX22" i="20" s="1"/>
  <c r="BX29" i="20" s="1"/>
  <c r="BY1" i="20"/>
  <c r="BY8" i="20" s="1"/>
  <c r="BY15" i="20" s="1"/>
  <c r="BY22" i="20" s="1"/>
  <c r="BY29" i="20" s="1"/>
  <c r="BZ1" i="20"/>
  <c r="BZ8" i="20" s="1"/>
  <c r="BZ15" i="20" s="1"/>
  <c r="BZ22" i="20" s="1"/>
  <c r="BZ29" i="20" s="1"/>
  <c r="CA1" i="20"/>
  <c r="CA8" i="20" s="1"/>
  <c r="CA15" i="20" s="1"/>
  <c r="CA22" i="20" s="1"/>
  <c r="CA29" i="20" s="1"/>
  <c r="CB1" i="20"/>
  <c r="CB8" i="20" s="1"/>
  <c r="CB15" i="20" s="1"/>
  <c r="CB22" i="20" s="1"/>
  <c r="CB29" i="20" s="1"/>
  <c r="CC1" i="20"/>
  <c r="CC8" i="20" s="1"/>
  <c r="CC15" i="20" s="1"/>
  <c r="CC22" i="20" s="1"/>
  <c r="CC29" i="20" s="1"/>
  <c r="CD1" i="20"/>
  <c r="CD8" i="20" s="1"/>
  <c r="CD15" i="20" s="1"/>
  <c r="CD22" i="20" s="1"/>
  <c r="CD29" i="20" s="1"/>
  <c r="CE1" i="20"/>
  <c r="CE8" i="20" s="1"/>
  <c r="CE15" i="20" s="1"/>
  <c r="CE22" i="20" s="1"/>
  <c r="CE29" i="20" s="1"/>
  <c r="CF1" i="20"/>
  <c r="CF8" i="20" s="1"/>
  <c r="CF15" i="20" s="1"/>
  <c r="CF22" i="20" s="1"/>
  <c r="CF29" i="20" s="1"/>
  <c r="CG1" i="20"/>
  <c r="CG8" i="20" s="1"/>
  <c r="CG15" i="20" s="1"/>
  <c r="CG22" i="20" s="1"/>
  <c r="CG29" i="20" s="1"/>
  <c r="CH1" i="20"/>
  <c r="CH8" i="20" s="1"/>
  <c r="CH15" i="20" s="1"/>
  <c r="CH22" i="20" s="1"/>
  <c r="CH29" i="20" s="1"/>
  <c r="CI1" i="20"/>
  <c r="CI8" i="20" s="1"/>
  <c r="CI15" i="20" s="1"/>
  <c r="CI22" i="20" s="1"/>
  <c r="CI29" i="20" s="1"/>
  <c r="CJ1" i="20"/>
  <c r="CJ8" i="20" s="1"/>
  <c r="CJ15" i="20" s="1"/>
  <c r="CJ22" i="20" s="1"/>
  <c r="CJ29" i="20" s="1"/>
  <c r="CK1" i="20"/>
  <c r="CK8" i="20" s="1"/>
  <c r="CK15" i="20" s="1"/>
  <c r="CK22" i="20" s="1"/>
  <c r="CK29" i="20" s="1"/>
  <c r="CL1" i="20"/>
  <c r="CL8" i="20" s="1"/>
  <c r="CL15" i="20" s="1"/>
  <c r="CL22" i="20" s="1"/>
  <c r="CL29" i="20" s="1"/>
  <c r="CM1" i="20"/>
  <c r="CM8" i="20" s="1"/>
  <c r="CM15" i="20" s="1"/>
  <c r="CM22" i="20" s="1"/>
  <c r="CM29" i="20" s="1"/>
  <c r="CN1" i="20"/>
  <c r="CN8" i="20" s="1"/>
  <c r="CN15" i="20" s="1"/>
  <c r="CN22" i="20" s="1"/>
  <c r="CN29" i="20" s="1"/>
  <c r="CO1" i="20"/>
  <c r="CO8" i="20" s="1"/>
  <c r="CO15" i="20" s="1"/>
  <c r="CO22" i="20" s="1"/>
  <c r="CO29" i="20" s="1"/>
  <c r="CP1" i="20"/>
  <c r="CP8" i="20" s="1"/>
  <c r="CP15" i="20" s="1"/>
  <c r="CP22" i="20" s="1"/>
  <c r="CP29" i="20" s="1"/>
  <c r="CQ1" i="20"/>
  <c r="CQ8" i="20" s="1"/>
  <c r="CQ15" i="20" s="1"/>
  <c r="CQ22" i="20" s="1"/>
  <c r="CQ29" i="20" s="1"/>
  <c r="CR1" i="20"/>
  <c r="CR8" i="20" s="1"/>
  <c r="CR15" i="20" s="1"/>
  <c r="CR22" i="20" s="1"/>
  <c r="CR29" i="20" s="1"/>
  <c r="CS1" i="20"/>
  <c r="CS8" i="20" s="1"/>
  <c r="CS15" i="20" s="1"/>
  <c r="CS22" i="20" s="1"/>
  <c r="CS29" i="20" s="1"/>
  <c r="CT1" i="20"/>
  <c r="CT8" i="20" s="1"/>
  <c r="CT15" i="20" s="1"/>
  <c r="CT22" i="20" s="1"/>
  <c r="CT29" i="20" s="1"/>
  <c r="CU1" i="20"/>
  <c r="CU8" i="20" s="1"/>
  <c r="CU15" i="20" s="1"/>
  <c r="CU22" i="20" s="1"/>
  <c r="CU29" i="20" s="1"/>
  <c r="CV1" i="20"/>
  <c r="CV8" i="20" s="1"/>
  <c r="CV15" i="20" s="1"/>
  <c r="CV22" i="20" s="1"/>
  <c r="CV29" i="20" s="1"/>
  <c r="CW1" i="20"/>
  <c r="CW8" i="20" s="1"/>
  <c r="CW15" i="20" s="1"/>
  <c r="CW22" i="20" s="1"/>
  <c r="CW29" i="20" s="1"/>
  <c r="CX1" i="20"/>
  <c r="CX8" i="20" s="1"/>
  <c r="CX15" i="20" s="1"/>
  <c r="CX22" i="20" s="1"/>
  <c r="CX29" i="20" s="1"/>
  <c r="CY1" i="20"/>
  <c r="CY8" i="20" s="1"/>
  <c r="CY15" i="20" s="1"/>
  <c r="CY22" i="20" s="1"/>
  <c r="CY29" i="20" s="1"/>
  <c r="CZ1" i="20"/>
  <c r="CZ8" i="20" s="1"/>
  <c r="CZ15" i="20" s="1"/>
  <c r="CZ22" i="20" s="1"/>
  <c r="CZ29" i="20" s="1"/>
  <c r="DA1" i="20"/>
  <c r="DA8" i="20" s="1"/>
  <c r="DA15" i="20" s="1"/>
  <c r="DA22" i="20" s="1"/>
  <c r="DA29" i="20" s="1"/>
  <c r="DB1" i="20"/>
  <c r="DB8" i="20" s="1"/>
  <c r="DB15" i="20" s="1"/>
  <c r="DB22" i="20" s="1"/>
  <c r="DB29" i="20" s="1"/>
  <c r="DC1" i="20"/>
  <c r="DC8" i="20" s="1"/>
  <c r="DC15" i="20" s="1"/>
  <c r="DC22" i="20" s="1"/>
  <c r="DC29" i="20" s="1"/>
  <c r="DD1" i="20"/>
  <c r="DD8" i="20" s="1"/>
  <c r="DD15" i="20" s="1"/>
  <c r="DD22" i="20" s="1"/>
  <c r="DD29" i="20" s="1"/>
  <c r="DE1" i="20"/>
  <c r="DE8" i="20" s="1"/>
  <c r="DE15" i="20" s="1"/>
  <c r="DE22" i="20" s="1"/>
  <c r="DE29" i="20" s="1"/>
  <c r="DF1" i="20"/>
  <c r="DF8" i="20" s="1"/>
  <c r="DF15" i="20" s="1"/>
  <c r="DF22" i="20" s="1"/>
  <c r="DF29" i="20" s="1"/>
  <c r="DG1" i="20"/>
  <c r="DG8" i="20" s="1"/>
  <c r="DG15" i="20" s="1"/>
  <c r="DG22" i="20" s="1"/>
  <c r="DG29" i="20" s="1"/>
  <c r="DH1" i="20"/>
  <c r="DH8" i="20" s="1"/>
  <c r="DH15" i="20" s="1"/>
  <c r="DH22" i="20" s="1"/>
  <c r="DH29" i="20" s="1"/>
  <c r="DI1" i="20"/>
  <c r="DI8" i="20" s="1"/>
  <c r="DI15" i="20" s="1"/>
  <c r="DI22" i="20" s="1"/>
  <c r="DI29" i="20" s="1"/>
  <c r="DJ1" i="20"/>
  <c r="DJ8" i="20" s="1"/>
  <c r="DJ15" i="20" s="1"/>
  <c r="DJ22" i="20" s="1"/>
  <c r="DJ29" i="20" s="1"/>
  <c r="DK1" i="20"/>
  <c r="DK8" i="20" s="1"/>
  <c r="DK15" i="20" s="1"/>
  <c r="DK22" i="20" s="1"/>
  <c r="DK29" i="20" s="1"/>
  <c r="DL1" i="20"/>
  <c r="DL8" i="20" s="1"/>
  <c r="DL15" i="20" s="1"/>
  <c r="DL22" i="20" s="1"/>
  <c r="DL29" i="20" s="1"/>
  <c r="DM1" i="20"/>
  <c r="DM8" i="20" s="1"/>
  <c r="DM15" i="20" s="1"/>
  <c r="DM22" i="20" s="1"/>
  <c r="DM29" i="20" s="1"/>
  <c r="DN1" i="20"/>
  <c r="DN8" i="20" s="1"/>
  <c r="DN15" i="20" s="1"/>
  <c r="DN22" i="20" s="1"/>
  <c r="DN29" i="20" s="1"/>
  <c r="DO1" i="20"/>
  <c r="DO8" i="20" s="1"/>
  <c r="DO15" i="20" s="1"/>
  <c r="DO22" i="20" s="1"/>
  <c r="DO29" i="20" s="1"/>
  <c r="DP1" i="20"/>
  <c r="DP8" i="20" s="1"/>
  <c r="DP15" i="20" s="1"/>
  <c r="DP22" i="20" s="1"/>
  <c r="DP29" i="20" s="1"/>
  <c r="DQ1" i="20"/>
  <c r="DQ8" i="20" s="1"/>
  <c r="DQ15" i="20" s="1"/>
  <c r="DQ22" i="20" s="1"/>
  <c r="DQ29" i="20" s="1"/>
  <c r="DR1" i="20"/>
  <c r="DR8" i="20" s="1"/>
  <c r="DR15" i="20" s="1"/>
  <c r="DR22" i="20" s="1"/>
  <c r="DR29" i="20" s="1"/>
  <c r="DS1" i="20"/>
  <c r="DS8" i="20" s="1"/>
  <c r="DS15" i="20" s="1"/>
  <c r="DS22" i="20" s="1"/>
  <c r="DS29" i="20" s="1"/>
  <c r="DT1" i="20"/>
  <c r="DT8" i="20" s="1"/>
  <c r="DT15" i="20" s="1"/>
  <c r="DT22" i="20" s="1"/>
  <c r="DT29" i="20" s="1"/>
  <c r="DU1" i="20"/>
  <c r="DU8" i="20" s="1"/>
  <c r="DU15" i="20" s="1"/>
  <c r="DU22" i="20" s="1"/>
  <c r="DU29" i="20" s="1"/>
  <c r="DV1" i="20"/>
  <c r="DV8" i="20" s="1"/>
  <c r="DV15" i="20" s="1"/>
  <c r="DV22" i="20" s="1"/>
  <c r="DV29" i="20" s="1"/>
  <c r="DW1" i="20"/>
  <c r="DW8" i="20" s="1"/>
  <c r="DW15" i="20" s="1"/>
  <c r="DW22" i="20" s="1"/>
  <c r="DW29" i="20" s="1"/>
  <c r="DX1" i="20"/>
  <c r="DX8" i="20" s="1"/>
  <c r="DX15" i="20" s="1"/>
  <c r="DX22" i="20" s="1"/>
  <c r="DX29" i="20" s="1"/>
  <c r="DY1" i="20"/>
  <c r="DY8" i="20" s="1"/>
  <c r="DY15" i="20" s="1"/>
  <c r="DY22" i="20" s="1"/>
  <c r="DY29" i="20" s="1"/>
  <c r="DZ1" i="20"/>
  <c r="DZ8" i="20" s="1"/>
  <c r="DZ15" i="20" s="1"/>
  <c r="DZ22" i="20" s="1"/>
  <c r="DZ29" i="20" s="1"/>
  <c r="EA1" i="20"/>
  <c r="EA8" i="20" s="1"/>
  <c r="EA15" i="20" s="1"/>
  <c r="EA22" i="20" s="1"/>
  <c r="EA29" i="20" s="1"/>
  <c r="EB1" i="20"/>
  <c r="EB8" i="20" s="1"/>
  <c r="EB15" i="20" s="1"/>
  <c r="EB22" i="20" s="1"/>
  <c r="EB29" i="20" s="1"/>
  <c r="EC1" i="20"/>
  <c r="EC8" i="20" s="1"/>
  <c r="EC15" i="20" s="1"/>
  <c r="EC22" i="20" s="1"/>
  <c r="EC29" i="20" s="1"/>
  <c r="ED1" i="20"/>
  <c r="ED8" i="20" s="1"/>
  <c r="ED15" i="20" s="1"/>
  <c r="ED22" i="20" s="1"/>
  <c r="ED29" i="20" s="1"/>
  <c r="EE1" i="20"/>
  <c r="EE8" i="20" s="1"/>
  <c r="EE15" i="20" s="1"/>
  <c r="EE22" i="20" s="1"/>
  <c r="EE29" i="20" s="1"/>
  <c r="EF1" i="20"/>
  <c r="EF8" i="20" s="1"/>
  <c r="EF15" i="20" s="1"/>
  <c r="EF22" i="20" s="1"/>
  <c r="EF29" i="20" s="1"/>
  <c r="EG1" i="20"/>
  <c r="EG8" i="20" s="1"/>
  <c r="EG15" i="20" s="1"/>
  <c r="EG22" i="20" s="1"/>
  <c r="EG29" i="20" s="1"/>
  <c r="EH1" i="20"/>
  <c r="EH8" i="20" s="1"/>
  <c r="EH15" i="20" s="1"/>
  <c r="EH22" i="20" s="1"/>
  <c r="EH29" i="20" s="1"/>
  <c r="EI1" i="20"/>
  <c r="EI8" i="20" s="1"/>
  <c r="EI15" i="20" s="1"/>
  <c r="EI22" i="20" s="1"/>
  <c r="EI29" i="20" s="1"/>
  <c r="EJ1" i="20"/>
  <c r="EJ8" i="20" s="1"/>
  <c r="EJ15" i="20" s="1"/>
  <c r="EJ22" i="20" s="1"/>
  <c r="EJ29" i="20" s="1"/>
  <c r="EK1" i="20"/>
  <c r="EK8" i="20" s="1"/>
  <c r="EK15" i="20" s="1"/>
  <c r="EK22" i="20" s="1"/>
  <c r="EK29" i="20" s="1"/>
  <c r="EL1" i="20"/>
  <c r="EL8" i="20" s="1"/>
  <c r="EL15" i="20" s="1"/>
  <c r="EL22" i="20" s="1"/>
  <c r="EL29" i="20" s="1"/>
  <c r="X196" i="2"/>
  <c r="Y196" i="2"/>
  <c r="Z196" i="2"/>
  <c r="AA196" i="2"/>
  <c r="AB196" i="2"/>
  <c r="AC196" i="2"/>
  <c r="AD196" i="2"/>
  <c r="AE196" i="2"/>
  <c r="AF196" i="2"/>
  <c r="C206" i="2"/>
  <c r="C207" i="2"/>
  <c r="C208" i="2"/>
  <c r="B208" i="2"/>
  <c r="B207" i="2"/>
  <c r="B206" i="2"/>
  <c r="MK102" i="2"/>
  <c r="AF208" i="2" s="1"/>
  <c r="MJ102" i="2"/>
  <c r="MI102" i="2"/>
  <c r="MH102" i="2"/>
  <c r="MG102" i="2"/>
  <c r="MF102" i="2"/>
  <c r="ME102" i="2"/>
  <c r="MD102" i="2"/>
  <c r="MC102" i="2"/>
  <c r="MB102" i="2"/>
  <c r="MA102" i="2"/>
  <c r="LZ102" i="2"/>
  <c r="LY102" i="2"/>
  <c r="AE208" i="2" s="1"/>
  <c r="LX102" i="2"/>
  <c r="LW102" i="2"/>
  <c r="LV102" i="2"/>
  <c r="LU102" i="2"/>
  <c r="LT102" i="2"/>
  <c r="LS102" i="2"/>
  <c r="LR102" i="2"/>
  <c r="LQ102" i="2"/>
  <c r="LP102" i="2"/>
  <c r="LO102" i="2"/>
  <c r="LN102" i="2"/>
  <c r="LM102" i="2"/>
  <c r="AD208" i="2" s="1"/>
  <c r="LL102" i="2"/>
  <c r="LK102" i="2"/>
  <c r="LJ102" i="2"/>
  <c r="LI102" i="2"/>
  <c r="LH102" i="2"/>
  <c r="LG102" i="2"/>
  <c r="LF102" i="2"/>
  <c r="LE102" i="2"/>
  <c r="LD102" i="2"/>
  <c r="LC102" i="2"/>
  <c r="LB102" i="2"/>
  <c r="LA102" i="2"/>
  <c r="AC208" i="2" s="1"/>
  <c r="KZ102" i="2"/>
  <c r="KY102" i="2"/>
  <c r="KX102" i="2"/>
  <c r="KW102" i="2"/>
  <c r="KV102" i="2"/>
  <c r="KU102" i="2"/>
  <c r="KT102" i="2"/>
  <c r="KS102" i="2"/>
  <c r="KR102" i="2"/>
  <c r="KQ102" i="2"/>
  <c r="KP102" i="2"/>
  <c r="KO102" i="2"/>
  <c r="AB208" i="2" s="1"/>
  <c r="KN102" i="2"/>
  <c r="KM102" i="2"/>
  <c r="KL102" i="2"/>
  <c r="KK102" i="2"/>
  <c r="KJ102" i="2"/>
  <c r="KI102" i="2"/>
  <c r="KH102" i="2"/>
  <c r="KG102" i="2"/>
  <c r="KF102" i="2"/>
  <c r="KE102" i="2"/>
  <c r="KD102" i="2"/>
  <c r="KC102" i="2"/>
  <c r="AA208" i="2" s="1"/>
  <c r="KB102" i="2"/>
  <c r="KA102" i="2"/>
  <c r="JZ102" i="2"/>
  <c r="JY102" i="2"/>
  <c r="JX102" i="2"/>
  <c r="JW102" i="2"/>
  <c r="JV102" i="2"/>
  <c r="JU102" i="2"/>
  <c r="JT102" i="2"/>
  <c r="JS102" i="2"/>
  <c r="JR102" i="2"/>
  <c r="JQ102" i="2"/>
  <c r="Z208" i="2" s="1"/>
  <c r="JP102" i="2"/>
  <c r="JO102" i="2"/>
  <c r="JN102" i="2"/>
  <c r="JM102" i="2"/>
  <c r="JL102" i="2"/>
  <c r="JK102" i="2"/>
  <c r="JJ102" i="2"/>
  <c r="JI102" i="2"/>
  <c r="JH102" i="2"/>
  <c r="JG102" i="2"/>
  <c r="JF102" i="2"/>
  <c r="JE102" i="2"/>
  <c r="Y208" i="2" s="1"/>
  <c r="JD102" i="2"/>
  <c r="JC102" i="2"/>
  <c r="JB102" i="2"/>
  <c r="JA102" i="2"/>
  <c r="IZ102" i="2"/>
  <c r="IY102" i="2"/>
  <c r="IX102" i="2"/>
  <c r="IW102" i="2"/>
  <c r="IV102" i="2"/>
  <c r="IU102" i="2"/>
  <c r="IT102" i="2"/>
  <c r="IS102" i="2"/>
  <c r="X208" i="2" s="1"/>
  <c r="IR102" i="2"/>
  <c r="IQ102" i="2"/>
  <c r="IP102" i="2"/>
  <c r="IO102" i="2"/>
  <c r="IN102" i="2"/>
  <c r="IM102" i="2"/>
  <c r="IL102" i="2"/>
  <c r="IK102" i="2"/>
  <c r="IJ102" i="2"/>
  <c r="II102" i="2"/>
  <c r="IH102" i="2"/>
  <c r="IG102" i="2"/>
  <c r="W208" i="2" s="1"/>
  <c r="IF102" i="2"/>
  <c r="IE102" i="2"/>
  <c r="ID102" i="2"/>
  <c r="IC102" i="2"/>
  <c r="IB102" i="2"/>
  <c r="IA102" i="2"/>
  <c r="HZ102" i="2"/>
  <c r="HY102" i="2"/>
  <c r="HX102" i="2"/>
  <c r="HW102" i="2"/>
  <c r="HV102" i="2"/>
  <c r="HU102" i="2"/>
  <c r="V208" i="2" s="1"/>
  <c r="HT102" i="2"/>
  <c r="HS102" i="2"/>
  <c r="HR102" i="2"/>
  <c r="HQ102" i="2"/>
  <c r="HP102" i="2"/>
  <c r="HO102" i="2"/>
  <c r="HN102" i="2"/>
  <c r="HM102" i="2"/>
  <c r="HL102" i="2"/>
  <c r="HK102" i="2"/>
  <c r="HJ102" i="2"/>
  <c r="HI102" i="2"/>
  <c r="U208" i="2" s="1"/>
  <c r="HH102" i="2"/>
  <c r="HG102" i="2"/>
  <c r="HF102" i="2"/>
  <c r="HE102" i="2"/>
  <c r="HD102" i="2"/>
  <c r="HC102" i="2"/>
  <c r="HB102" i="2"/>
  <c r="HA102" i="2"/>
  <c r="GZ102" i="2"/>
  <c r="GY102" i="2"/>
  <c r="GX102" i="2"/>
  <c r="GW102" i="2"/>
  <c r="T208" i="2" s="1"/>
  <c r="GV102" i="2"/>
  <c r="GU102" i="2"/>
  <c r="GT102" i="2"/>
  <c r="GS102" i="2"/>
  <c r="GR102" i="2"/>
  <c r="GQ102" i="2"/>
  <c r="GP102" i="2"/>
  <c r="GO102" i="2"/>
  <c r="GN102" i="2"/>
  <c r="GM102" i="2"/>
  <c r="GL102" i="2"/>
  <c r="GK102" i="2"/>
  <c r="S208" i="2" s="1"/>
  <c r="GJ102" i="2"/>
  <c r="GI102" i="2"/>
  <c r="GH102" i="2"/>
  <c r="GG102" i="2"/>
  <c r="GF102" i="2"/>
  <c r="GE102" i="2"/>
  <c r="GD102" i="2"/>
  <c r="GC102" i="2"/>
  <c r="GB102" i="2"/>
  <c r="GA102" i="2"/>
  <c r="FZ102" i="2"/>
  <c r="FY102" i="2"/>
  <c r="R208" i="2" s="1"/>
  <c r="FX102" i="2"/>
  <c r="FW102" i="2"/>
  <c r="FV102" i="2"/>
  <c r="FU102" i="2"/>
  <c r="FT102" i="2"/>
  <c r="FS102" i="2"/>
  <c r="FR102" i="2"/>
  <c r="FQ102" i="2"/>
  <c r="FP102" i="2"/>
  <c r="FO102" i="2"/>
  <c r="FN102" i="2"/>
  <c r="FM102" i="2"/>
  <c r="Q208" i="2" s="1"/>
  <c r="FL102" i="2"/>
  <c r="FK102" i="2"/>
  <c r="FJ102" i="2"/>
  <c r="FI102" i="2"/>
  <c r="FH102" i="2"/>
  <c r="FG102" i="2"/>
  <c r="FF102" i="2"/>
  <c r="FE102" i="2"/>
  <c r="FD102" i="2"/>
  <c r="FC102" i="2"/>
  <c r="FB102" i="2"/>
  <c r="FA102" i="2"/>
  <c r="P208" i="2" s="1"/>
  <c r="EZ102" i="2"/>
  <c r="EY102" i="2"/>
  <c r="EX102" i="2"/>
  <c r="EW102" i="2"/>
  <c r="EV102" i="2"/>
  <c r="EU102" i="2"/>
  <c r="ET102" i="2"/>
  <c r="ES102" i="2"/>
  <c r="ER102" i="2"/>
  <c r="EQ102" i="2"/>
  <c r="EP102" i="2"/>
  <c r="EO102" i="2"/>
  <c r="O208" i="2" s="1"/>
  <c r="EN102" i="2"/>
  <c r="EM102" i="2"/>
  <c r="EL102" i="2"/>
  <c r="EK102" i="2"/>
  <c r="EJ102" i="2"/>
  <c r="EI102" i="2"/>
  <c r="EH102" i="2"/>
  <c r="EG102" i="2"/>
  <c r="EF102" i="2"/>
  <c r="EE102" i="2"/>
  <c r="ED102" i="2"/>
  <c r="EC102" i="2"/>
  <c r="N208" i="2" s="1"/>
  <c r="EB102" i="2"/>
  <c r="EA102" i="2"/>
  <c r="DZ102" i="2"/>
  <c r="DY102" i="2"/>
  <c r="DX102" i="2"/>
  <c r="DW102" i="2"/>
  <c r="DV102" i="2"/>
  <c r="DU102" i="2"/>
  <c r="DT102" i="2"/>
  <c r="DS102" i="2"/>
  <c r="DR102" i="2"/>
  <c r="DQ102" i="2"/>
  <c r="M208" i="2" s="1"/>
  <c r="DP102" i="2"/>
  <c r="DO102" i="2"/>
  <c r="DN102" i="2"/>
  <c r="DM102" i="2"/>
  <c r="DL102" i="2"/>
  <c r="DK102" i="2"/>
  <c r="DJ102" i="2"/>
  <c r="DI102" i="2"/>
  <c r="DH102" i="2"/>
  <c r="DG102" i="2"/>
  <c r="DF102" i="2"/>
  <c r="DE102" i="2"/>
  <c r="L208" i="2" s="1"/>
  <c r="DD102" i="2"/>
  <c r="DC102" i="2"/>
  <c r="DB102" i="2"/>
  <c r="DA102" i="2"/>
  <c r="CZ102" i="2"/>
  <c r="CY102" i="2"/>
  <c r="CX102" i="2"/>
  <c r="CW102" i="2"/>
  <c r="CV102" i="2"/>
  <c r="CU102" i="2"/>
  <c r="CT102" i="2"/>
  <c r="CS102" i="2"/>
  <c r="K208" i="2" s="1"/>
  <c r="CR102" i="2"/>
  <c r="CQ102" i="2"/>
  <c r="CP102" i="2"/>
  <c r="CO102" i="2"/>
  <c r="CN102" i="2"/>
  <c r="CM102" i="2"/>
  <c r="CL102" i="2"/>
  <c r="CK102" i="2"/>
  <c r="CJ102" i="2"/>
  <c r="CI102" i="2"/>
  <c r="CH102" i="2"/>
  <c r="CG102" i="2"/>
  <c r="J208" i="2" s="1"/>
  <c r="CF102" i="2"/>
  <c r="CE102" i="2"/>
  <c r="CD102" i="2"/>
  <c r="CC102" i="2"/>
  <c r="CB102" i="2"/>
  <c r="CA102" i="2"/>
  <c r="BZ102" i="2"/>
  <c r="BY102" i="2"/>
  <c r="BX102" i="2"/>
  <c r="BW102" i="2"/>
  <c r="BV102" i="2"/>
  <c r="BU102" i="2"/>
  <c r="I208" i="2" s="1"/>
  <c r="BT102" i="2"/>
  <c r="BS102" i="2"/>
  <c r="BR102" i="2"/>
  <c r="BQ102" i="2"/>
  <c r="BP102" i="2"/>
  <c r="BO102" i="2"/>
  <c r="BN102" i="2"/>
  <c r="BM102" i="2"/>
  <c r="BL102" i="2"/>
  <c r="BK102" i="2"/>
  <c r="BJ102" i="2"/>
  <c r="BI102" i="2"/>
  <c r="H208" i="2" s="1"/>
  <c r="BH102" i="2"/>
  <c r="BG102" i="2"/>
  <c r="BF102" i="2"/>
  <c r="BE102" i="2"/>
  <c r="BD102" i="2"/>
  <c r="BC102" i="2"/>
  <c r="BB102" i="2"/>
  <c r="BA102" i="2"/>
  <c r="AZ102" i="2"/>
  <c r="AY102" i="2"/>
  <c r="AX102" i="2"/>
  <c r="AW102" i="2"/>
  <c r="G208" i="2" s="1"/>
  <c r="AV102" i="2"/>
  <c r="AU102" i="2"/>
  <c r="AT102" i="2"/>
  <c r="AS102" i="2"/>
  <c r="AR102" i="2"/>
  <c r="AQ102" i="2"/>
  <c r="AP102" i="2"/>
  <c r="AO102" i="2"/>
  <c r="AN102" i="2"/>
  <c r="AM102" i="2"/>
  <c r="AL102" i="2"/>
  <c r="AK102" i="2"/>
  <c r="F208" i="2" s="1"/>
  <c r="AJ102" i="2"/>
  <c r="AI102" i="2"/>
  <c r="AH102" i="2"/>
  <c r="AG102" i="2"/>
  <c r="AF102" i="2"/>
  <c r="AE102" i="2"/>
  <c r="AD102" i="2"/>
  <c r="AC102" i="2"/>
  <c r="AB102" i="2"/>
  <c r="AA102" i="2"/>
  <c r="Z102" i="2"/>
  <c r="Y102" i="2"/>
  <c r="E208" i="2" s="1"/>
  <c r="X102" i="2"/>
  <c r="W102" i="2"/>
  <c r="V102" i="2"/>
  <c r="U102" i="2"/>
  <c r="T102" i="2"/>
  <c r="S102" i="2"/>
  <c r="R102" i="2"/>
  <c r="Q102" i="2"/>
  <c r="P102" i="2"/>
  <c r="O102" i="2"/>
  <c r="N102" i="2"/>
  <c r="M102" i="2"/>
  <c r="D208" i="2" s="1"/>
  <c r="L102" i="2"/>
  <c r="K102" i="2"/>
  <c r="J102" i="2"/>
  <c r="I102" i="2"/>
  <c r="H102" i="2"/>
  <c r="G102" i="2"/>
  <c r="F102" i="2"/>
  <c r="E102" i="2"/>
  <c r="D102" i="2"/>
  <c r="C102" i="2"/>
  <c r="B102" i="2"/>
  <c r="MK72" i="2"/>
  <c r="AF207" i="2" s="1"/>
  <c r="MJ72" i="2"/>
  <c r="MI72" i="2"/>
  <c r="MH72" i="2"/>
  <c r="MG72" i="2"/>
  <c r="MF72" i="2"/>
  <c r="ME72" i="2"/>
  <c r="MD72" i="2"/>
  <c r="MC72" i="2"/>
  <c r="MB72" i="2"/>
  <c r="MA72" i="2"/>
  <c r="LZ72" i="2"/>
  <c r="LY72" i="2"/>
  <c r="AE207" i="2" s="1"/>
  <c r="LX72" i="2"/>
  <c r="LW72" i="2"/>
  <c r="LV72" i="2"/>
  <c r="LU72" i="2"/>
  <c r="LT72" i="2"/>
  <c r="LS72" i="2"/>
  <c r="LR72" i="2"/>
  <c r="LQ72" i="2"/>
  <c r="LP72" i="2"/>
  <c r="LO72" i="2"/>
  <c r="LN72" i="2"/>
  <c r="LM72" i="2"/>
  <c r="AD207" i="2" s="1"/>
  <c r="LL72" i="2"/>
  <c r="LK72" i="2"/>
  <c r="LJ72" i="2"/>
  <c r="LI72" i="2"/>
  <c r="LH72" i="2"/>
  <c r="LG72" i="2"/>
  <c r="LF72" i="2"/>
  <c r="LE72" i="2"/>
  <c r="LD72" i="2"/>
  <c r="LC72" i="2"/>
  <c r="LB72" i="2"/>
  <c r="LA72" i="2"/>
  <c r="AC207" i="2" s="1"/>
  <c r="KZ72" i="2"/>
  <c r="KY72" i="2"/>
  <c r="KX72" i="2"/>
  <c r="KW72" i="2"/>
  <c r="KV72" i="2"/>
  <c r="KU72" i="2"/>
  <c r="KT72" i="2"/>
  <c r="KS72" i="2"/>
  <c r="KR72" i="2"/>
  <c r="KQ72" i="2"/>
  <c r="KP72" i="2"/>
  <c r="KO72" i="2"/>
  <c r="AB207" i="2" s="1"/>
  <c r="KN72" i="2"/>
  <c r="KM72" i="2"/>
  <c r="KL72" i="2"/>
  <c r="KK72" i="2"/>
  <c r="KJ72" i="2"/>
  <c r="KI72" i="2"/>
  <c r="KH72" i="2"/>
  <c r="KG72" i="2"/>
  <c r="KF72" i="2"/>
  <c r="KE72" i="2"/>
  <c r="KD72" i="2"/>
  <c r="KC72" i="2"/>
  <c r="AA207" i="2" s="1"/>
  <c r="KB72" i="2"/>
  <c r="KA72" i="2"/>
  <c r="JZ72" i="2"/>
  <c r="JY72" i="2"/>
  <c r="JX72" i="2"/>
  <c r="JW72" i="2"/>
  <c r="JV72" i="2"/>
  <c r="JU72" i="2"/>
  <c r="JT72" i="2"/>
  <c r="JS72" i="2"/>
  <c r="JR72" i="2"/>
  <c r="JQ72" i="2"/>
  <c r="Z207" i="2" s="1"/>
  <c r="JP72" i="2"/>
  <c r="JO72" i="2"/>
  <c r="JN72" i="2"/>
  <c r="JM72" i="2"/>
  <c r="JL72" i="2"/>
  <c r="JK72" i="2"/>
  <c r="JJ72" i="2"/>
  <c r="JI72" i="2"/>
  <c r="JH72" i="2"/>
  <c r="JG72" i="2"/>
  <c r="JF72" i="2"/>
  <c r="JE72" i="2"/>
  <c r="Y207" i="2" s="1"/>
  <c r="JD72" i="2"/>
  <c r="JC72" i="2"/>
  <c r="JB72" i="2"/>
  <c r="JA72" i="2"/>
  <c r="IZ72" i="2"/>
  <c r="IY72" i="2"/>
  <c r="IX72" i="2"/>
  <c r="IW72" i="2"/>
  <c r="IV72" i="2"/>
  <c r="IU72" i="2"/>
  <c r="IT72" i="2"/>
  <c r="IS72" i="2"/>
  <c r="X207" i="2" s="1"/>
  <c r="IR72" i="2"/>
  <c r="IQ72" i="2"/>
  <c r="IP72" i="2"/>
  <c r="IO72" i="2"/>
  <c r="IN72" i="2"/>
  <c r="IM72" i="2"/>
  <c r="IL72" i="2"/>
  <c r="IK72" i="2"/>
  <c r="IJ72" i="2"/>
  <c r="II72" i="2"/>
  <c r="IH72" i="2"/>
  <c r="IG72" i="2"/>
  <c r="W207" i="2" s="1"/>
  <c r="IF72" i="2"/>
  <c r="IE72" i="2"/>
  <c r="ID72" i="2"/>
  <c r="IC72" i="2"/>
  <c r="IB72" i="2"/>
  <c r="IA72" i="2"/>
  <c r="HZ72" i="2"/>
  <c r="HY72" i="2"/>
  <c r="HX72" i="2"/>
  <c r="HW72" i="2"/>
  <c r="HV72" i="2"/>
  <c r="HU72" i="2"/>
  <c r="V207" i="2" s="1"/>
  <c r="HT72" i="2"/>
  <c r="HS72" i="2"/>
  <c r="HR72" i="2"/>
  <c r="HQ72" i="2"/>
  <c r="HP72" i="2"/>
  <c r="HO72" i="2"/>
  <c r="HN72" i="2"/>
  <c r="HM72" i="2"/>
  <c r="HL72" i="2"/>
  <c r="HK72" i="2"/>
  <c r="HJ72" i="2"/>
  <c r="HI72" i="2"/>
  <c r="U207" i="2" s="1"/>
  <c r="HH72" i="2"/>
  <c r="HG72" i="2"/>
  <c r="HF72" i="2"/>
  <c r="HE72" i="2"/>
  <c r="HD72" i="2"/>
  <c r="HC72" i="2"/>
  <c r="HB72" i="2"/>
  <c r="HA72" i="2"/>
  <c r="GZ72" i="2"/>
  <c r="GY72" i="2"/>
  <c r="GX72" i="2"/>
  <c r="GW72" i="2"/>
  <c r="T207" i="2" s="1"/>
  <c r="GV72" i="2"/>
  <c r="GU72" i="2"/>
  <c r="GT72" i="2"/>
  <c r="GS72" i="2"/>
  <c r="GR72" i="2"/>
  <c r="GQ72" i="2"/>
  <c r="GP72" i="2"/>
  <c r="GO72" i="2"/>
  <c r="GN72" i="2"/>
  <c r="GM72" i="2"/>
  <c r="GL72" i="2"/>
  <c r="GK72" i="2"/>
  <c r="S207" i="2" s="1"/>
  <c r="GJ72" i="2"/>
  <c r="GI72" i="2"/>
  <c r="GH72" i="2"/>
  <c r="GG72" i="2"/>
  <c r="GF72" i="2"/>
  <c r="GE72" i="2"/>
  <c r="GD72" i="2"/>
  <c r="GC72" i="2"/>
  <c r="GB72" i="2"/>
  <c r="GA72" i="2"/>
  <c r="FZ72" i="2"/>
  <c r="FY72" i="2"/>
  <c r="R207" i="2" s="1"/>
  <c r="FX72" i="2"/>
  <c r="FW72" i="2"/>
  <c r="FV72" i="2"/>
  <c r="FU72" i="2"/>
  <c r="FT72" i="2"/>
  <c r="FS72" i="2"/>
  <c r="FR72" i="2"/>
  <c r="FQ72" i="2"/>
  <c r="FP72" i="2"/>
  <c r="FO72" i="2"/>
  <c r="FN72" i="2"/>
  <c r="FM72" i="2"/>
  <c r="Q207" i="2" s="1"/>
  <c r="FL72" i="2"/>
  <c r="FK72" i="2"/>
  <c r="FJ72" i="2"/>
  <c r="FI72" i="2"/>
  <c r="FH72" i="2"/>
  <c r="FG72" i="2"/>
  <c r="FF72" i="2"/>
  <c r="FE72" i="2"/>
  <c r="FD72" i="2"/>
  <c r="FC72" i="2"/>
  <c r="FB72" i="2"/>
  <c r="FA72" i="2"/>
  <c r="P207" i="2" s="1"/>
  <c r="EZ72" i="2"/>
  <c r="EY72" i="2"/>
  <c r="EX72" i="2"/>
  <c r="EW72" i="2"/>
  <c r="EV72" i="2"/>
  <c r="EU72" i="2"/>
  <c r="ET72" i="2"/>
  <c r="ES72" i="2"/>
  <c r="ER72" i="2"/>
  <c r="EQ72" i="2"/>
  <c r="EP72" i="2"/>
  <c r="EO72" i="2"/>
  <c r="O207" i="2" s="1"/>
  <c r="EN72" i="2"/>
  <c r="EM72" i="2"/>
  <c r="EL72" i="2"/>
  <c r="EK72" i="2"/>
  <c r="EJ72" i="2"/>
  <c r="EI72" i="2"/>
  <c r="EH72" i="2"/>
  <c r="EG72" i="2"/>
  <c r="EF72" i="2"/>
  <c r="EE72" i="2"/>
  <c r="ED72" i="2"/>
  <c r="EC72" i="2"/>
  <c r="N207" i="2" s="1"/>
  <c r="EB72" i="2"/>
  <c r="EA72" i="2"/>
  <c r="DZ72" i="2"/>
  <c r="DY72" i="2"/>
  <c r="DX72" i="2"/>
  <c r="DW72" i="2"/>
  <c r="DV72" i="2"/>
  <c r="DU72" i="2"/>
  <c r="DT72" i="2"/>
  <c r="DS72" i="2"/>
  <c r="DR72" i="2"/>
  <c r="DQ72" i="2"/>
  <c r="M207" i="2" s="1"/>
  <c r="DP72" i="2"/>
  <c r="DO72" i="2"/>
  <c r="DN72" i="2"/>
  <c r="DM72" i="2"/>
  <c r="DL72" i="2"/>
  <c r="DK72" i="2"/>
  <c r="DJ72" i="2"/>
  <c r="DI72" i="2"/>
  <c r="DH72" i="2"/>
  <c r="DG72" i="2"/>
  <c r="DF72" i="2"/>
  <c r="DE72" i="2"/>
  <c r="L207" i="2" s="1"/>
  <c r="DD72" i="2"/>
  <c r="DC72" i="2"/>
  <c r="DB72" i="2"/>
  <c r="DA72" i="2"/>
  <c r="CZ72" i="2"/>
  <c r="CY72" i="2"/>
  <c r="CX72" i="2"/>
  <c r="CW72" i="2"/>
  <c r="CV72" i="2"/>
  <c r="CU72" i="2"/>
  <c r="CT72" i="2"/>
  <c r="CS72" i="2"/>
  <c r="K207" i="2" s="1"/>
  <c r="CR72" i="2"/>
  <c r="CQ72" i="2"/>
  <c r="CP72" i="2"/>
  <c r="CO72" i="2"/>
  <c r="CN72" i="2"/>
  <c r="CM72" i="2"/>
  <c r="CL72" i="2"/>
  <c r="CK72" i="2"/>
  <c r="CJ72" i="2"/>
  <c r="CI72" i="2"/>
  <c r="CH72" i="2"/>
  <c r="CG72" i="2"/>
  <c r="J207" i="2" s="1"/>
  <c r="CF72" i="2"/>
  <c r="CE72" i="2"/>
  <c r="CD72" i="2"/>
  <c r="CC72" i="2"/>
  <c r="CB72" i="2"/>
  <c r="CA72" i="2"/>
  <c r="BZ72" i="2"/>
  <c r="BY72" i="2"/>
  <c r="BX72" i="2"/>
  <c r="BW72" i="2"/>
  <c r="BV72" i="2"/>
  <c r="BU72" i="2"/>
  <c r="I207" i="2" s="1"/>
  <c r="BT72" i="2"/>
  <c r="BS72" i="2"/>
  <c r="BR72" i="2"/>
  <c r="BQ72" i="2"/>
  <c r="BP72" i="2"/>
  <c r="BO72" i="2"/>
  <c r="BN72" i="2"/>
  <c r="BM72" i="2"/>
  <c r="BL72" i="2"/>
  <c r="BK72" i="2"/>
  <c r="BJ72" i="2"/>
  <c r="BI72" i="2"/>
  <c r="H207" i="2" s="1"/>
  <c r="BH72" i="2"/>
  <c r="BG72" i="2"/>
  <c r="BF72" i="2"/>
  <c r="BE72" i="2"/>
  <c r="BD72" i="2"/>
  <c r="BC72" i="2"/>
  <c r="BB72" i="2"/>
  <c r="BA72" i="2"/>
  <c r="AZ72" i="2"/>
  <c r="AY72" i="2"/>
  <c r="AX72" i="2"/>
  <c r="AW72" i="2"/>
  <c r="G207" i="2" s="1"/>
  <c r="AV72" i="2"/>
  <c r="AU72" i="2"/>
  <c r="AT72" i="2"/>
  <c r="AS72" i="2"/>
  <c r="AR72" i="2"/>
  <c r="AQ72" i="2"/>
  <c r="AP72" i="2"/>
  <c r="AO72" i="2"/>
  <c r="AN72" i="2"/>
  <c r="AM72" i="2"/>
  <c r="AL72" i="2"/>
  <c r="AK72" i="2"/>
  <c r="F207" i="2" s="1"/>
  <c r="AJ72" i="2"/>
  <c r="AI72" i="2"/>
  <c r="AH72" i="2"/>
  <c r="AG72" i="2"/>
  <c r="AF72" i="2"/>
  <c r="AE72" i="2"/>
  <c r="AD72" i="2"/>
  <c r="AC72" i="2"/>
  <c r="AB72" i="2"/>
  <c r="AA72" i="2"/>
  <c r="Z72" i="2"/>
  <c r="Y72" i="2"/>
  <c r="E207" i="2" s="1"/>
  <c r="X72" i="2"/>
  <c r="W72" i="2"/>
  <c r="V72" i="2"/>
  <c r="U72" i="2"/>
  <c r="T72" i="2"/>
  <c r="S72" i="2"/>
  <c r="R72" i="2"/>
  <c r="Q72" i="2"/>
  <c r="P72" i="2"/>
  <c r="O72" i="2"/>
  <c r="N72" i="2"/>
  <c r="M72" i="2"/>
  <c r="D207" i="2" s="1"/>
  <c r="L72" i="2"/>
  <c r="K72" i="2"/>
  <c r="J72" i="2"/>
  <c r="I72" i="2"/>
  <c r="H72" i="2"/>
  <c r="G72" i="2"/>
  <c r="F72" i="2"/>
  <c r="E72" i="2"/>
  <c r="D72" i="2"/>
  <c r="C72" i="2"/>
  <c r="B72" i="2"/>
  <c r="MK42" i="2"/>
  <c r="AF206" i="2" s="1"/>
  <c r="MJ42" i="2"/>
  <c r="MI42" i="2"/>
  <c r="MH42" i="2"/>
  <c r="MG42" i="2"/>
  <c r="MF42" i="2"/>
  <c r="ME42" i="2"/>
  <c r="MD42" i="2"/>
  <c r="MC42" i="2"/>
  <c r="MB42" i="2"/>
  <c r="MA42" i="2"/>
  <c r="LZ42" i="2"/>
  <c r="LY42" i="2"/>
  <c r="AE206" i="2" s="1"/>
  <c r="AE209" i="2" s="1"/>
  <c r="LX42" i="2"/>
  <c r="LW42" i="2"/>
  <c r="LV42" i="2"/>
  <c r="LU42" i="2"/>
  <c r="LT42" i="2"/>
  <c r="LS42" i="2"/>
  <c r="LR42" i="2"/>
  <c r="LQ42" i="2"/>
  <c r="LP42" i="2"/>
  <c r="LO42" i="2"/>
  <c r="LN42" i="2"/>
  <c r="LM42" i="2"/>
  <c r="AD206" i="2" s="1"/>
  <c r="LL42" i="2"/>
  <c r="LK42" i="2"/>
  <c r="LJ42" i="2"/>
  <c r="LI42" i="2"/>
  <c r="LH42" i="2"/>
  <c r="LG42" i="2"/>
  <c r="LF42" i="2"/>
  <c r="LE42" i="2"/>
  <c r="LD42" i="2"/>
  <c r="LC42" i="2"/>
  <c r="LB42" i="2"/>
  <c r="LA42" i="2"/>
  <c r="AC206" i="2" s="1"/>
  <c r="AC209" i="2" s="1"/>
  <c r="KZ42" i="2"/>
  <c r="KY42" i="2"/>
  <c r="KX42" i="2"/>
  <c r="KW42" i="2"/>
  <c r="KV42" i="2"/>
  <c r="KU42" i="2"/>
  <c r="KT42" i="2"/>
  <c r="KS42" i="2"/>
  <c r="KR42" i="2"/>
  <c r="KQ42" i="2"/>
  <c r="KP42" i="2"/>
  <c r="KO42" i="2"/>
  <c r="AB206" i="2" s="1"/>
  <c r="AB209" i="2" s="1"/>
  <c r="KN42" i="2"/>
  <c r="KM42" i="2"/>
  <c r="KL42" i="2"/>
  <c r="KK42" i="2"/>
  <c r="KJ42" i="2"/>
  <c r="KI42" i="2"/>
  <c r="KH42" i="2"/>
  <c r="KG42" i="2"/>
  <c r="KF42" i="2"/>
  <c r="KE42" i="2"/>
  <c r="KD42" i="2"/>
  <c r="KC42" i="2"/>
  <c r="AA206" i="2" s="1"/>
  <c r="KB42" i="2"/>
  <c r="KA42" i="2"/>
  <c r="JZ42" i="2"/>
  <c r="JY42" i="2"/>
  <c r="JX42" i="2"/>
  <c r="JW42" i="2"/>
  <c r="JV42" i="2"/>
  <c r="JU42" i="2"/>
  <c r="JT42" i="2"/>
  <c r="JS42" i="2"/>
  <c r="JR42" i="2"/>
  <c r="JQ42" i="2"/>
  <c r="Z206" i="2" s="1"/>
  <c r="Z209" i="2" s="1"/>
  <c r="JP42" i="2"/>
  <c r="JO42" i="2"/>
  <c r="JN42" i="2"/>
  <c r="JM42" i="2"/>
  <c r="JL42" i="2"/>
  <c r="JK42" i="2"/>
  <c r="JJ42" i="2"/>
  <c r="JI42" i="2"/>
  <c r="JH42" i="2"/>
  <c r="JG42" i="2"/>
  <c r="JF42" i="2"/>
  <c r="JE42" i="2"/>
  <c r="Y206" i="2" s="1"/>
  <c r="JD42" i="2"/>
  <c r="JC42" i="2"/>
  <c r="JB42" i="2"/>
  <c r="JA42" i="2"/>
  <c r="IZ42" i="2"/>
  <c r="IY42" i="2"/>
  <c r="IX42" i="2"/>
  <c r="IW42" i="2"/>
  <c r="IV42" i="2"/>
  <c r="IU42" i="2"/>
  <c r="IT42" i="2"/>
  <c r="IS42" i="2"/>
  <c r="X206" i="2" s="1"/>
  <c r="IR42" i="2"/>
  <c r="IQ42" i="2"/>
  <c r="IP42" i="2"/>
  <c r="IO42" i="2"/>
  <c r="IN42" i="2"/>
  <c r="IM42" i="2"/>
  <c r="IL42" i="2"/>
  <c r="IK42" i="2"/>
  <c r="IJ42" i="2"/>
  <c r="II42" i="2"/>
  <c r="IH42" i="2"/>
  <c r="IG42" i="2"/>
  <c r="W206" i="2" s="1"/>
  <c r="IF42" i="2"/>
  <c r="IE42" i="2"/>
  <c r="ID42" i="2"/>
  <c r="IC42" i="2"/>
  <c r="IB42" i="2"/>
  <c r="IA42" i="2"/>
  <c r="HZ42" i="2"/>
  <c r="HY42" i="2"/>
  <c r="HX42" i="2"/>
  <c r="HW42" i="2"/>
  <c r="HV42" i="2"/>
  <c r="HU42" i="2"/>
  <c r="V206" i="2" s="1"/>
  <c r="HT42" i="2"/>
  <c r="HS42" i="2"/>
  <c r="HR42" i="2"/>
  <c r="HQ42" i="2"/>
  <c r="HP42" i="2"/>
  <c r="HO42" i="2"/>
  <c r="HN42" i="2"/>
  <c r="HM42" i="2"/>
  <c r="HL42" i="2"/>
  <c r="HK42" i="2"/>
  <c r="HJ42" i="2"/>
  <c r="HI42" i="2"/>
  <c r="U206" i="2" s="1"/>
  <c r="HH42" i="2"/>
  <c r="HG42" i="2"/>
  <c r="HF42" i="2"/>
  <c r="HE42" i="2"/>
  <c r="HD42" i="2"/>
  <c r="HC42" i="2"/>
  <c r="HB42" i="2"/>
  <c r="HA42" i="2"/>
  <c r="GZ42" i="2"/>
  <c r="GY42" i="2"/>
  <c r="GX42" i="2"/>
  <c r="GW42" i="2"/>
  <c r="T206" i="2" s="1"/>
  <c r="GV42" i="2"/>
  <c r="GU42" i="2"/>
  <c r="GT42" i="2"/>
  <c r="GS42" i="2"/>
  <c r="GR42" i="2"/>
  <c r="GQ42" i="2"/>
  <c r="GP42" i="2"/>
  <c r="GO42" i="2"/>
  <c r="GN42" i="2"/>
  <c r="GM42" i="2"/>
  <c r="GL42" i="2"/>
  <c r="GK42" i="2"/>
  <c r="S206" i="2" s="1"/>
  <c r="GJ42" i="2"/>
  <c r="GI42" i="2"/>
  <c r="GH42" i="2"/>
  <c r="GG42" i="2"/>
  <c r="GF42" i="2"/>
  <c r="GE42" i="2"/>
  <c r="GD42" i="2"/>
  <c r="GC42" i="2"/>
  <c r="GB42" i="2"/>
  <c r="GA42" i="2"/>
  <c r="FZ42" i="2"/>
  <c r="FY42" i="2"/>
  <c r="R206" i="2" s="1"/>
  <c r="FX42" i="2"/>
  <c r="FW42" i="2"/>
  <c r="FV42" i="2"/>
  <c r="FU42" i="2"/>
  <c r="FT42" i="2"/>
  <c r="FS42" i="2"/>
  <c r="FR42" i="2"/>
  <c r="FQ42" i="2"/>
  <c r="FP42" i="2"/>
  <c r="FO42" i="2"/>
  <c r="FN42" i="2"/>
  <c r="FM42" i="2"/>
  <c r="Q206" i="2" s="1"/>
  <c r="FL42" i="2"/>
  <c r="FK42" i="2"/>
  <c r="FJ42" i="2"/>
  <c r="FI42" i="2"/>
  <c r="FH42" i="2"/>
  <c r="FG42" i="2"/>
  <c r="FF42" i="2"/>
  <c r="FE42" i="2"/>
  <c r="FD42" i="2"/>
  <c r="FC42" i="2"/>
  <c r="FB42" i="2"/>
  <c r="FA42" i="2"/>
  <c r="P206" i="2" s="1"/>
  <c r="EZ42" i="2"/>
  <c r="EY42" i="2"/>
  <c r="EX42" i="2"/>
  <c r="EW42" i="2"/>
  <c r="EV42" i="2"/>
  <c r="EU42" i="2"/>
  <c r="ET42" i="2"/>
  <c r="ES42" i="2"/>
  <c r="ER42" i="2"/>
  <c r="EQ42" i="2"/>
  <c r="EP42" i="2"/>
  <c r="EO42" i="2"/>
  <c r="O206" i="2" s="1"/>
  <c r="EN42" i="2"/>
  <c r="EM42" i="2"/>
  <c r="EL42" i="2"/>
  <c r="EK42" i="2"/>
  <c r="EJ42" i="2"/>
  <c r="EI42" i="2"/>
  <c r="EH42" i="2"/>
  <c r="EG42" i="2"/>
  <c r="EF42" i="2"/>
  <c r="EE42" i="2"/>
  <c r="ED42" i="2"/>
  <c r="EC42" i="2"/>
  <c r="N206" i="2" s="1"/>
  <c r="EB42" i="2"/>
  <c r="EA42" i="2"/>
  <c r="DZ42" i="2"/>
  <c r="DY42" i="2"/>
  <c r="DX42" i="2"/>
  <c r="DW42" i="2"/>
  <c r="DV42" i="2"/>
  <c r="DU42" i="2"/>
  <c r="DT42" i="2"/>
  <c r="DS42" i="2"/>
  <c r="DR42" i="2"/>
  <c r="DQ42" i="2"/>
  <c r="M206" i="2" s="1"/>
  <c r="DP42" i="2"/>
  <c r="DO42" i="2"/>
  <c r="DN42" i="2"/>
  <c r="DM42" i="2"/>
  <c r="DL42" i="2"/>
  <c r="DK42" i="2"/>
  <c r="DJ42" i="2"/>
  <c r="DI42" i="2"/>
  <c r="DH42" i="2"/>
  <c r="DG42" i="2"/>
  <c r="DF42" i="2"/>
  <c r="DE42" i="2"/>
  <c r="L206" i="2" s="1"/>
  <c r="DD42" i="2"/>
  <c r="DC42" i="2"/>
  <c r="DB42" i="2"/>
  <c r="DA42" i="2"/>
  <c r="CZ42" i="2"/>
  <c r="CY42" i="2"/>
  <c r="CX42" i="2"/>
  <c r="CW42" i="2"/>
  <c r="CV42" i="2"/>
  <c r="CU42" i="2"/>
  <c r="CT42" i="2"/>
  <c r="CS42" i="2"/>
  <c r="K206" i="2" s="1"/>
  <c r="CR42" i="2"/>
  <c r="CQ42" i="2"/>
  <c r="CP42" i="2"/>
  <c r="CO42" i="2"/>
  <c r="CN42" i="2"/>
  <c r="CM42" i="2"/>
  <c r="CL42" i="2"/>
  <c r="CK42" i="2"/>
  <c r="CJ42" i="2"/>
  <c r="CI42" i="2"/>
  <c r="CH42" i="2"/>
  <c r="CG42" i="2"/>
  <c r="J206" i="2" s="1"/>
  <c r="CF42" i="2"/>
  <c r="CE42" i="2"/>
  <c r="CD42" i="2"/>
  <c r="CC42" i="2"/>
  <c r="CB42" i="2"/>
  <c r="CA42" i="2"/>
  <c r="BZ42" i="2"/>
  <c r="BY42" i="2"/>
  <c r="BX42" i="2"/>
  <c r="BW42" i="2"/>
  <c r="BV42" i="2"/>
  <c r="BU42" i="2"/>
  <c r="I206" i="2" s="1"/>
  <c r="BT42" i="2"/>
  <c r="BS42" i="2"/>
  <c r="BR42" i="2"/>
  <c r="BQ42" i="2"/>
  <c r="BP42" i="2"/>
  <c r="BO42" i="2"/>
  <c r="BN42" i="2"/>
  <c r="BM42" i="2"/>
  <c r="BL42" i="2"/>
  <c r="BK42" i="2"/>
  <c r="BJ42" i="2"/>
  <c r="BI42" i="2"/>
  <c r="H206" i="2" s="1"/>
  <c r="BH42" i="2"/>
  <c r="BG42" i="2"/>
  <c r="BF42" i="2"/>
  <c r="BE42" i="2"/>
  <c r="BD42" i="2"/>
  <c r="BC42" i="2"/>
  <c r="BB42" i="2"/>
  <c r="BA42" i="2"/>
  <c r="AZ42" i="2"/>
  <c r="AY42" i="2"/>
  <c r="AX42" i="2"/>
  <c r="AW42" i="2"/>
  <c r="G206" i="2" s="1"/>
  <c r="AV42" i="2"/>
  <c r="AU42" i="2"/>
  <c r="AT42" i="2"/>
  <c r="AS42" i="2"/>
  <c r="AR42" i="2"/>
  <c r="AQ42" i="2"/>
  <c r="AP42" i="2"/>
  <c r="AO42" i="2"/>
  <c r="AN42" i="2"/>
  <c r="AM42" i="2"/>
  <c r="AL42" i="2"/>
  <c r="AK42" i="2"/>
  <c r="F206" i="2" s="1"/>
  <c r="AJ42" i="2"/>
  <c r="AI42" i="2"/>
  <c r="AH42" i="2"/>
  <c r="AG42" i="2"/>
  <c r="AF42" i="2"/>
  <c r="AE42" i="2"/>
  <c r="AD42" i="2"/>
  <c r="AC42" i="2"/>
  <c r="AB42" i="2"/>
  <c r="AA42" i="2"/>
  <c r="Z42" i="2"/>
  <c r="Y42" i="2"/>
  <c r="E206" i="2" s="1"/>
  <c r="X42" i="2"/>
  <c r="W42" i="2"/>
  <c r="V42" i="2"/>
  <c r="U42" i="2"/>
  <c r="T42" i="2"/>
  <c r="S42" i="2"/>
  <c r="R42" i="2"/>
  <c r="Q42" i="2"/>
  <c r="P42" i="2"/>
  <c r="O42" i="2"/>
  <c r="N42" i="2"/>
  <c r="M42" i="2"/>
  <c r="D206" i="2" s="1"/>
  <c r="L42" i="2"/>
  <c r="K42" i="2"/>
  <c r="J42" i="2"/>
  <c r="I42" i="2"/>
  <c r="H42" i="2"/>
  <c r="G42" i="2"/>
  <c r="F42" i="2"/>
  <c r="E42" i="2"/>
  <c r="D42" i="2"/>
  <c r="C42" i="2"/>
  <c r="B42" i="2"/>
  <c r="AF209" i="2" l="1"/>
  <c r="AA209" i="2"/>
  <c r="AD209" i="2"/>
  <c r="B29" i="20"/>
  <c r="B22" i="20"/>
  <c r="B15" i="20"/>
  <c r="B8" i="20"/>
  <c r="C33" i="2" l="1"/>
  <c r="C2" i="20" s="1"/>
  <c r="D33" i="2"/>
  <c r="D2" i="20" s="1"/>
  <c r="E33" i="2"/>
  <c r="E2" i="20" s="1"/>
  <c r="F33" i="2"/>
  <c r="F2" i="20" s="1"/>
  <c r="G33" i="2"/>
  <c r="G2" i="20" s="1"/>
  <c r="H33" i="2"/>
  <c r="H2" i="20" s="1"/>
  <c r="I33" i="2"/>
  <c r="I2" i="20" s="1"/>
  <c r="J33" i="2"/>
  <c r="J2" i="20" s="1"/>
  <c r="K33" i="2"/>
  <c r="K2" i="20" s="1"/>
  <c r="L33" i="2"/>
  <c r="L2" i="20" s="1"/>
  <c r="M33" i="2"/>
  <c r="M2" i="20" s="1"/>
  <c r="N33" i="2"/>
  <c r="N2" i="20" s="1"/>
  <c r="O33" i="2"/>
  <c r="O2" i="20" s="1"/>
  <c r="P33" i="2"/>
  <c r="P2" i="20" s="1"/>
  <c r="Q33" i="2"/>
  <c r="Q2" i="20" s="1"/>
  <c r="R33" i="2"/>
  <c r="R2" i="20" s="1"/>
  <c r="S33" i="2"/>
  <c r="S2" i="20" s="1"/>
  <c r="T33" i="2"/>
  <c r="T2" i="20" s="1"/>
  <c r="U33" i="2"/>
  <c r="U2" i="20" s="1"/>
  <c r="V33" i="2"/>
  <c r="V2" i="20" s="1"/>
  <c r="W33" i="2"/>
  <c r="W2" i="20" s="1"/>
  <c r="X33" i="2"/>
  <c r="X2" i="20" s="1"/>
  <c r="Y33" i="2"/>
  <c r="Y2" i="20" s="1"/>
  <c r="Z33" i="2"/>
  <c r="Z2" i="20" s="1"/>
  <c r="AA33" i="2"/>
  <c r="AA2" i="20" s="1"/>
  <c r="AB33" i="2"/>
  <c r="AB2" i="20" s="1"/>
  <c r="AC33" i="2"/>
  <c r="AC2" i="20" s="1"/>
  <c r="AD33" i="2"/>
  <c r="AD2" i="20" s="1"/>
  <c r="AE33" i="2"/>
  <c r="AE2" i="20" s="1"/>
  <c r="AF33" i="2"/>
  <c r="AF2" i="20" s="1"/>
  <c r="AG33" i="2"/>
  <c r="AG2" i="20" s="1"/>
  <c r="AH33" i="2"/>
  <c r="AH2" i="20" s="1"/>
  <c r="AI33" i="2"/>
  <c r="AI2" i="20" s="1"/>
  <c r="AJ33" i="2"/>
  <c r="AJ2" i="20" s="1"/>
  <c r="AK33" i="2"/>
  <c r="AK2" i="20" s="1"/>
  <c r="AL33" i="2"/>
  <c r="AL2" i="20" s="1"/>
  <c r="AM33" i="2"/>
  <c r="AM2" i="20" s="1"/>
  <c r="AN33" i="2"/>
  <c r="AN2" i="20" s="1"/>
  <c r="AO33" i="2"/>
  <c r="AO2" i="20" s="1"/>
  <c r="AP33" i="2"/>
  <c r="AP2" i="20" s="1"/>
  <c r="AQ33" i="2"/>
  <c r="AQ2" i="20" s="1"/>
  <c r="AR33" i="2"/>
  <c r="AR2" i="20" s="1"/>
  <c r="AS33" i="2"/>
  <c r="AS2" i="20" s="1"/>
  <c r="AT33" i="2"/>
  <c r="AT2" i="20" s="1"/>
  <c r="AU33" i="2"/>
  <c r="AU2" i="20" s="1"/>
  <c r="AV33" i="2"/>
  <c r="AV2" i="20" s="1"/>
  <c r="AW33" i="2"/>
  <c r="AW2" i="20" s="1"/>
  <c r="AX33" i="2"/>
  <c r="AX2" i="20" s="1"/>
  <c r="AY33" i="2"/>
  <c r="AY2" i="20" s="1"/>
  <c r="AZ33" i="2"/>
  <c r="AZ2" i="20" s="1"/>
  <c r="BA33" i="2"/>
  <c r="BA2" i="20" s="1"/>
  <c r="BB33" i="2"/>
  <c r="BB2" i="20" s="1"/>
  <c r="BC33" i="2"/>
  <c r="BC2" i="20" s="1"/>
  <c r="BD33" i="2"/>
  <c r="BD2" i="20" s="1"/>
  <c r="BE33" i="2"/>
  <c r="BE2" i="20" s="1"/>
  <c r="BF33" i="2"/>
  <c r="BF2" i="20" s="1"/>
  <c r="BG33" i="2"/>
  <c r="BG2" i="20" s="1"/>
  <c r="BH33" i="2"/>
  <c r="BH2" i="20" s="1"/>
  <c r="BI33" i="2"/>
  <c r="BI2" i="20" s="1"/>
  <c r="BJ33" i="2"/>
  <c r="BJ2" i="20" s="1"/>
  <c r="BK33" i="2"/>
  <c r="BK2" i="20" s="1"/>
  <c r="BL33" i="2"/>
  <c r="BL2" i="20" s="1"/>
  <c r="BM33" i="2"/>
  <c r="BM2" i="20" s="1"/>
  <c r="BN33" i="2"/>
  <c r="BN2" i="20" s="1"/>
  <c r="BO33" i="2"/>
  <c r="BO2" i="20" s="1"/>
  <c r="BP33" i="2"/>
  <c r="BP2" i="20" s="1"/>
  <c r="BQ33" i="2"/>
  <c r="BQ2" i="20" s="1"/>
  <c r="BR33" i="2"/>
  <c r="BR2" i="20" s="1"/>
  <c r="BS33" i="2"/>
  <c r="BS2" i="20" s="1"/>
  <c r="BT33" i="2"/>
  <c r="BT2" i="20" s="1"/>
  <c r="BU33" i="2"/>
  <c r="BU2" i="20" s="1"/>
  <c r="BV33" i="2"/>
  <c r="BV2" i="20" s="1"/>
  <c r="BW33" i="2"/>
  <c r="BW2" i="20" s="1"/>
  <c r="BX33" i="2"/>
  <c r="BX2" i="20" s="1"/>
  <c r="BY33" i="2"/>
  <c r="BY2" i="20" s="1"/>
  <c r="BZ33" i="2"/>
  <c r="BZ2" i="20" s="1"/>
  <c r="CA33" i="2"/>
  <c r="CA2" i="20" s="1"/>
  <c r="CB33" i="2"/>
  <c r="CB2" i="20" s="1"/>
  <c r="CC33" i="2"/>
  <c r="CC2" i="20" s="1"/>
  <c r="CD33" i="2"/>
  <c r="CD2" i="20" s="1"/>
  <c r="CE33" i="2"/>
  <c r="CE2" i="20" s="1"/>
  <c r="CF33" i="2"/>
  <c r="CF2" i="20" s="1"/>
  <c r="CG33" i="2"/>
  <c r="CG2" i="20" s="1"/>
  <c r="CH33" i="2"/>
  <c r="CH2" i="20" s="1"/>
  <c r="CI33" i="2"/>
  <c r="CI2" i="20" s="1"/>
  <c r="CJ33" i="2"/>
  <c r="CJ2" i="20" s="1"/>
  <c r="CK33" i="2"/>
  <c r="CK2" i="20" s="1"/>
  <c r="CL33" i="2"/>
  <c r="CL2" i="20" s="1"/>
  <c r="CM33" i="2"/>
  <c r="CM2" i="20" s="1"/>
  <c r="CN33" i="2"/>
  <c r="CN2" i="20" s="1"/>
  <c r="CO33" i="2"/>
  <c r="CO2" i="20" s="1"/>
  <c r="CP33" i="2"/>
  <c r="CP2" i="20" s="1"/>
  <c r="CQ33" i="2"/>
  <c r="CQ2" i="20" s="1"/>
  <c r="CR33" i="2"/>
  <c r="CR2" i="20" s="1"/>
  <c r="CS33" i="2"/>
  <c r="CS2" i="20" s="1"/>
  <c r="CT33" i="2"/>
  <c r="CT2" i="20" s="1"/>
  <c r="CU33" i="2"/>
  <c r="CU2" i="20" s="1"/>
  <c r="CV33" i="2"/>
  <c r="CV2" i="20" s="1"/>
  <c r="CW33" i="2"/>
  <c r="CW2" i="20" s="1"/>
  <c r="CX33" i="2"/>
  <c r="CX2" i="20" s="1"/>
  <c r="CY33" i="2"/>
  <c r="CY2" i="20" s="1"/>
  <c r="CZ33" i="2"/>
  <c r="CZ2" i="20" s="1"/>
  <c r="DA33" i="2"/>
  <c r="DA2" i="20" s="1"/>
  <c r="DB33" i="2"/>
  <c r="DB2" i="20" s="1"/>
  <c r="DC33" i="2"/>
  <c r="DC2" i="20" s="1"/>
  <c r="DD33" i="2"/>
  <c r="DD2" i="20" s="1"/>
  <c r="DE33" i="2"/>
  <c r="DE2" i="20" s="1"/>
  <c r="DF33" i="2"/>
  <c r="DF2" i="20" s="1"/>
  <c r="DG33" i="2"/>
  <c r="DG2" i="20" s="1"/>
  <c r="DH33" i="2"/>
  <c r="DH2" i="20" s="1"/>
  <c r="DI33" i="2"/>
  <c r="DI2" i="20" s="1"/>
  <c r="DJ33" i="2"/>
  <c r="DJ2" i="20" s="1"/>
  <c r="DK33" i="2"/>
  <c r="DK2" i="20" s="1"/>
  <c r="DL33" i="2"/>
  <c r="DL2" i="20" s="1"/>
  <c r="DM33" i="2"/>
  <c r="DM2" i="20" s="1"/>
  <c r="DN33" i="2"/>
  <c r="DN2" i="20" s="1"/>
  <c r="DO33" i="2"/>
  <c r="DO2" i="20" s="1"/>
  <c r="DP33" i="2"/>
  <c r="DP2" i="20" s="1"/>
  <c r="DQ33" i="2"/>
  <c r="DQ2" i="20" s="1"/>
  <c r="DR33" i="2"/>
  <c r="DR2" i="20" s="1"/>
  <c r="DS33" i="2"/>
  <c r="DS2" i="20" s="1"/>
  <c r="DT33" i="2"/>
  <c r="DT2" i="20" s="1"/>
  <c r="DU33" i="2"/>
  <c r="DU2" i="20" s="1"/>
  <c r="DV33" i="2"/>
  <c r="DV2" i="20" s="1"/>
  <c r="DW33" i="2"/>
  <c r="DW2" i="20" s="1"/>
  <c r="DX33" i="2"/>
  <c r="DX2" i="20" s="1"/>
  <c r="DY33" i="2"/>
  <c r="DY2" i="20" s="1"/>
  <c r="DZ33" i="2"/>
  <c r="DZ2" i="20" s="1"/>
  <c r="EA33" i="2"/>
  <c r="EA2" i="20" s="1"/>
  <c r="EB33" i="2"/>
  <c r="EB2" i="20" s="1"/>
  <c r="EC33" i="2"/>
  <c r="EC2" i="20" s="1"/>
  <c r="ED33" i="2"/>
  <c r="ED2" i="20" s="1"/>
  <c r="EE33" i="2"/>
  <c r="EE2" i="20" s="1"/>
  <c r="EF33" i="2"/>
  <c r="EF2" i="20" s="1"/>
  <c r="EG33" i="2"/>
  <c r="EG2" i="20" s="1"/>
  <c r="EH33" i="2"/>
  <c r="EH2" i="20" s="1"/>
  <c r="EI33" i="2"/>
  <c r="EI2" i="20" s="1"/>
  <c r="EJ33" i="2"/>
  <c r="EJ2" i="20" s="1"/>
  <c r="EK33" i="2"/>
  <c r="EK2" i="20" s="1"/>
  <c r="EL33" i="2"/>
  <c r="EL2" i="20" s="1"/>
  <c r="EM33" i="2"/>
  <c r="EM2" i="20" s="1"/>
  <c r="EN33" i="2"/>
  <c r="EN2" i="20" s="1"/>
  <c r="EO33" i="2"/>
  <c r="EO2" i="20" s="1"/>
  <c r="EP33" i="2"/>
  <c r="EP2" i="20" s="1"/>
  <c r="EQ33" i="2"/>
  <c r="EQ2" i="20" s="1"/>
  <c r="ER33" i="2"/>
  <c r="ER2" i="20" s="1"/>
  <c r="ES33" i="2"/>
  <c r="ES2" i="20" s="1"/>
  <c r="ET33" i="2"/>
  <c r="ET2" i="20" s="1"/>
  <c r="EU33" i="2"/>
  <c r="EU2" i="20" s="1"/>
  <c r="EV33" i="2"/>
  <c r="EV2" i="20" s="1"/>
  <c r="EW33" i="2"/>
  <c r="EW2" i="20" s="1"/>
  <c r="EX33" i="2"/>
  <c r="EX2" i="20" s="1"/>
  <c r="EY33" i="2"/>
  <c r="EY2" i="20" s="1"/>
  <c r="EZ33" i="2"/>
  <c r="EZ2" i="20" s="1"/>
  <c r="FA33" i="2"/>
  <c r="FA2" i="20" s="1"/>
  <c r="FB33" i="2"/>
  <c r="FB2" i="20" s="1"/>
  <c r="FC33" i="2"/>
  <c r="FC2" i="20" s="1"/>
  <c r="FD33" i="2"/>
  <c r="FD2" i="20" s="1"/>
  <c r="FE33" i="2"/>
  <c r="FE2" i="20" s="1"/>
  <c r="FF33" i="2"/>
  <c r="FF2" i="20" s="1"/>
  <c r="FG33" i="2"/>
  <c r="FG2" i="20" s="1"/>
  <c r="FH33" i="2"/>
  <c r="FH2" i="20" s="1"/>
  <c r="FI33" i="2"/>
  <c r="FI2" i="20" s="1"/>
  <c r="FJ33" i="2"/>
  <c r="FJ2" i="20" s="1"/>
  <c r="FK33" i="2"/>
  <c r="FK2" i="20" s="1"/>
  <c r="FL33" i="2"/>
  <c r="FL2" i="20" s="1"/>
  <c r="FM33" i="2"/>
  <c r="FM2" i="20" s="1"/>
  <c r="FN33" i="2"/>
  <c r="FN2" i="20" s="1"/>
  <c r="FO33" i="2"/>
  <c r="FO2" i="20" s="1"/>
  <c r="FP33" i="2"/>
  <c r="FP2" i="20" s="1"/>
  <c r="FQ33" i="2"/>
  <c r="FQ2" i="20" s="1"/>
  <c r="FR33" i="2"/>
  <c r="FR2" i="20" s="1"/>
  <c r="FS33" i="2"/>
  <c r="FS2" i="20" s="1"/>
  <c r="FT33" i="2"/>
  <c r="FT2" i="20" s="1"/>
  <c r="FU33" i="2"/>
  <c r="FU2" i="20" s="1"/>
  <c r="FV33" i="2"/>
  <c r="FV2" i="20" s="1"/>
  <c r="FW33" i="2"/>
  <c r="FW2" i="20" s="1"/>
  <c r="FX33" i="2"/>
  <c r="FX2" i="20" s="1"/>
  <c r="FY33" i="2"/>
  <c r="FY2" i="20" s="1"/>
  <c r="FZ33" i="2"/>
  <c r="FZ2" i="20" s="1"/>
  <c r="GA33" i="2"/>
  <c r="GA2" i="20" s="1"/>
  <c r="GB33" i="2"/>
  <c r="GB2" i="20" s="1"/>
  <c r="GC33" i="2"/>
  <c r="GC2" i="20" s="1"/>
  <c r="GD33" i="2"/>
  <c r="GD2" i="20" s="1"/>
  <c r="GE33" i="2"/>
  <c r="GE2" i="20" s="1"/>
  <c r="GF33" i="2"/>
  <c r="GF2" i="20" s="1"/>
  <c r="GG33" i="2"/>
  <c r="GG2" i="20" s="1"/>
  <c r="GH33" i="2"/>
  <c r="GH2" i="20" s="1"/>
  <c r="GI33" i="2"/>
  <c r="GI2" i="20" s="1"/>
  <c r="GJ33" i="2"/>
  <c r="GJ2" i="20" s="1"/>
  <c r="GK33" i="2"/>
  <c r="GK2" i="20" s="1"/>
  <c r="GL33" i="2"/>
  <c r="GL2" i="20" s="1"/>
  <c r="GM33" i="2"/>
  <c r="GM2" i="20" s="1"/>
  <c r="GN33" i="2"/>
  <c r="GN2" i="20" s="1"/>
  <c r="GO33" i="2"/>
  <c r="GO2" i="20" s="1"/>
  <c r="GP33" i="2"/>
  <c r="GP2" i="20" s="1"/>
  <c r="GQ33" i="2"/>
  <c r="GQ2" i="20" s="1"/>
  <c r="GR33" i="2"/>
  <c r="GR2" i="20" s="1"/>
  <c r="GS33" i="2"/>
  <c r="GS2" i="20" s="1"/>
  <c r="GT33" i="2"/>
  <c r="GT2" i="20" s="1"/>
  <c r="GU33" i="2"/>
  <c r="GU2" i="20" s="1"/>
  <c r="GV33" i="2"/>
  <c r="GV2" i="20" s="1"/>
  <c r="GW33" i="2"/>
  <c r="GW2" i="20" s="1"/>
  <c r="GX33" i="2"/>
  <c r="GX2" i="20" s="1"/>
  <c r="GY33" i="2"/>
  <c r="GY2" i="20" s="1"/>
  <c r="GZ33" i="2"/>
  <c r="GZ2" i="20" s="1"/>
  <c r="HA33" i="2"/>
  <c r="HA2" i="20" s="1"/>
  <c r="HB33" i="2"/>
  <c r="HB2" i="20" s="1"/>
  <c r="HC33" i="2"/>
  <c r="HC2" i="20" s="1"/>
  <c r="HD33" i="2"/>
  <c r="HD2" i="20" s="1"/>
  <c r="HE33" i="2"/>
  <c r="HE2" i="20" s="1"/>
  <c r="HF33" i="2"/>
  <c r="HF2" i="20" s="1"/>
  <c r="HG33" i="2"/>
  <c r="HG2" i="20" s="1"/>
  <c r="HH33" i="2"/>
  <c r="HH2" i="20" s="1"/>
  <c r="HI33" i="2"/>
  <c r="HI2" i="20" s="1"/>
  <c r="HJ33" i="2"/>
  <c r="HJ2" i="20" s="1"/>
  <c r="HK33" i="2"/>
  <c r="HK2" i="20" s="1"/>
  <c r="HL33" i="2"/>
  <c r="HL2" i="20" s="1"/>
  <c r="HM33" i="2"/>
  <c r="HM2" i="20" s="1"/>
  <c r="HN33" i="2"/>
  <c r="HN2" i="20" s="1"/>
  <c r="HO33" i="2"/>
  <c r="HO2" i="20" s="1"/>
  <c r="HP33" i="2"/>
  <c r="HP2" i="20" s="1"/>
  <c r="HQ33" i="2"/>
  <c r="HQ2" i="20" s="1"/>
  <c r="HR33" i="2"/>
  <c r="HR2" i="20" s="1"/>
  <c r="HS33" i="2"/>
  <c r="HS2" i="20" s="1"/>
  <c r="HT33" i="2"/>
  <c r="HT2" i="20" s="1"/>
  <c r="HU33" i="2"/>
  <c r="HU2" i="20" s="1"/>
  <c r="HV33" i="2"/>
  <c r="HV2" i="20" s="1"/>
  <c r="HW33" i="2"/>
  <c r="HW2" i="20" s="1"/>
  <c r="HX33" i="2"/>
  <c r="HX2" i="20" s="1"/>
  <c r="HY33" i="2"/>
  <c r="HY2" i="20" s="1"/>
  <c r="HZ33" i="2"/>
  <c r="HZ2" i="20" s="1"/>
  <c r="IA33" i="2"/>
  <c r="IA2" i="20" s="1"/>
  <c r="IB33" i="2"/>
  <c r="IB2" i="20" s="1"/>
  <c r="IC33" i="2"/>
  <c r="IC2" i="20" s="1"/>
  <c r="ID33" i="2"/>
  <c r="ID2" i="20" s="1"/>
  <c r="IE33" i="2"/>
  <c r="IE2" i="20" s="1"/>
  <c r="IF33" i="2"/>
  <c r="IF2" i="20" s="1"/>
  <c r="IG33" i="2"/>
  <c r="IG2" i="20" s="1"/>
  <c r="IH33" i="2"/>
  <c r="IH2" i="20" s="1"/>
  <c r="II33" i="2"/>
  <c r="II2" i="20" s="1"/>
  <c r="IJ33" i="2"/>
  <c r="IJ2" i="20" s="1"/>
  <c r="IK33" i="2"/>
  <c r="IK2" i="20" s="1"/>
  <c r="IL33" i="2"/>
  <c r="IL2" i="20" s="1"/>
  <c r="IM33" i="2"/>
  <c r="IM2" i="20" s="1"/>
  <c r="IN33" i="2"/>
  <c r="IN2" i="20" s="1"/>
  <c r="IO33" i="2"/>
  <c r="IO2" i="20" s="1"/>
  <c r="IP33" i="2"/>
  <c r="IP2" i="20" s="1"/>
  <c r="IQ33" i="2"/>
  <c r="IQ2" i="20" s="1"/>
  <c r="IR33" i="2"/>
  <c r="IR2" i="20" s="1"/>
  <c r="IS33" i="2"/>
  <c r="IS2" i="20" s="1"/>
  <c r="IT33" i="2"/>
  <c r="IT2" i="20" s="1"/>
  <c r="IU33" i="2"/>
  <c r="IU2" i="20" s="1"/>
  <c r="IV33" i="2"/>
  <c r="IV2" i="20" s="1"/>
  <c r="IW33" i="2"/>
  <c r="IW2" i="20" s="1"/>
  <c r="IX33" i="2"/>
  <c r="IX2" i="20" s="1"/>
  <c r="IY33" i="2"/>
  <c r="IY2" i="20" s="1"/>
  <c r="IZ33" i="2"/>
  <c r="IZ2" i="20" s="1"/>
  <c r="JA33" i="2"/>
  <c r="JA2" i="20" s="1"/>
  <c r="JB33" i="2"/>
  <c r="JB2" i="20" s="1"/>
  <c r="JC33" i="2"/>
  <c r="JC2" i="20" s="1"/>
  <c r="JD33" i="2"/>
  <c r="JD2" i="20" s="1"/>
  <c r="JE33" i="2"/>
  <c r="JE2" i="20" s="1"/>
  <c r="JF33" i="2"/>
  <c r="JF2" i="20" s="1"/>
  <c r="JG33" i="2"/>
  <c r="JG2" i="20" s="1"/>
  <c r="JH33" i="2"/>
  <c r="JH2" i="20" s="1"/>
  <c r="JI33" i="2"/>
  <c r="JI2" i="20" s="1"/>
  <c r="JJ33" i="2"/>
  <c r="JJ2" i="20" s="1"/>
  <c r="JK33" i="2"/>
  <c r="JK2" i="20" s="1"/>
  <c r="JL33" i="2"/>
  <c r="JL2" i="20" s="1"/>
  <c r="JM33" i="2"/>
  <c r="JM2" i="20" s="1"/>
  <c r="JN33" i="2"/>
  <c r="JN2" i="20" s="1"/>
  <c r="JO33" i="2"/>
  <c r="JO2" i="20" s="1"/>
  <c r="JP33" i="2"/>
  <c r="JP2" i="20" s="1"/>
  <c r="JQ33" i="2"/>
  <c r="JQ2" i="20" s="1"/>
  <c r="JR33" i="2"/>
  <c r="JR2" i="20" s="1"/>
  <c r="JS33" i="2"/>
  <c r="JS2" i="20" s="1"/>
  <c r="JT33" i="2"/>
  <c r="JT2" i="20" s="1"/>
  <c r="JU33" i="2"/>
  <c r="JU2" i="20" s="1"/>
  <c r="JV33" i="2"/>
  <c r="JV2" i="20" s="1"/>
  <c r="JW33" i="2"/>
  <c r="JW2" i="20" s="1"/>
  <c r="JX33" i="2"/>
  <c r="JX2" i="20" s="1"/>
  <c r="JY33" i="2"/>
  <c r="JY2" i="20" s="1"/>
  <c r="JZ33" i="2"/>
  <c r="JZ2" i="20" s="1"/>
  <c r="KA33" i="2"/>
  <c r="KA2" i="20" s="1"/>
  <c r="KB33" i="2"/>
  <c r="KB2" i="20" s="1"/>
  <c r="KC33" i="2"/>
  <c r="KC2" i="20" s="1"/>
  <c r="KD33" i="2"/>
  <c r="KD2" i="20" s="1"/>
  <c r="KE33" i="2"/>
  <c r="KE2" i="20" s="1"/>
  <c r="KF33" i="2"/>
  <c r="KF2" i="20" s="1"/>
  <c r="KG33" i="2"/>
  <c r="KG2" i="20" s="1"/>
  <c r="KH33" i="2"/>
  <c r="KH2" i="20" s="1"/>
  <c r="KI33" i="2"/>
  <c r="KI2" i="20" s="1"/>
  <c r="KJ33" i="2"/>
  <c r="KJ2" i="20" s="1"/>
  <c r="KK33" i="2"/>
  <c r="KK2" i="20" s="1"/>
  <c r="KL33" i="2"/>
  <c r="KL2" i="20" s="1"/>
  <c r="KM33" i="2"/>
  <c r="KM2" i="20" s="1"/>
  <c r="KN33" i="2"/>
  <c r="KN2" i="20" s="1"/>
  <c r="KO33" i="2"/>
  <c r="KO2" i="20" s="1"/>
  <c r="KP33" i="2"/>
  <c r="KP2" i="20" s="1"/>
  <c r="KQ33" i="2"/>
  <c r="KQ2" i="20" s="1"/>
  <c r="KR33" i="2"/>
  <c r="KR2" i="20" s="1"/>
  <c r="KS33" i="2"/>
  <c r="KS2" i="20" s="1"/>
  <c r="KT33" i="2"/>
  <c r="KT2" i="20" s="1"/>
  <c r="KU33" i="2"/>
  <c r="KU2" i="20" s="1"/>
  <c r="KV33" i="2"/>
  <c r="KV2" i="20" s="1"/>
  <c r="KW33" i="2"/>
  <c r="KW2" i="20" s="1"/>
  <c r="KX33" i="2"/>
  <c r="KX2" i="20" s="1"/>
  <c r="KY33" i="2"/>
  <c r="KY2" i="20" s="1"/>
  <c r="KZ33" i="2"/>
  <c r="KZ2" i="20" s="1"/>
  <c r="LA33" i="2"/>
  <c r="LA2" i="20" s="1"/>
  <c r="LB33" i="2"/>
  <c r="LB2" i="20" s="1"/>
  <c r="LC33" i="2"/>
  <c r="LC2" i="20" s="1"/>
  <c r="LD33" i="2"/>
  <c r="LD2" i="20" s="1"/>
  <c r="LE33" i="2"/>
  <c r="LE2" i="20" s="1"/>
  <c r="LF33" i="2"/>
  <c r="LF2" i="20" s="1"/>
  <c r="LG33" i="2"/>
  <c r="LG2" i="20" s="1"/>
  <c r="LH33" i="2"/>
  <c r="LH2" i="20" s="1"/>
  <c r="LI33" i="2"/>
  <c r="LI2" i="20" s="1"/>
  <c r="LJ33" i="2"/>
  <c r="LJ2" i="20" s="1"/>
  <c r="LK33" i="2"/>
  <c r="LK2" i="20" s="1"/>
  <c r="LL33" i="2"/>
  <c r="LL2" i="20" s="1"/>
  <c r="LM33" i="2"/>
  <c r="LM2" i="20" s="1"/>
  <c r="LN33" i="2"/>
  <c r="LN2" i="20" s="1"/>
  <c r="LO33" i="2"/>
  <c r="LO2" i="20" s="1"/>
  <c r="LP33" i="2"/>
  <c r="LP2" i="20" s="1"/>
  <c r="LQ33" i="2"/>
  <c r="LQ2" i="20" s="1"/>
  <c r="LR33" i="2"/>
  <c r="LR2" i="20" s="1"/>
  <c r="LS33" i="2"/>
  <c r="LS2" i="20" s="1"/>
  <c r="LT33" i="2"/>
  <c r="LT2" i="20" s="1"/>
  <c r="LU33" i="2"/>
  <c r="LU2" i="20" s="1"/>
  <c r="LV33" i="2"/>
  <c r="LV2" i="20" s="1"/>
  <c r="LW33" i="2"/>
  <c r="LW2" i="20" s="1"/>
  <c r="LX33" i="2"/>
  <c r="LX2" i="20" s="1"/>
  <c r="LY33" i="2"/>
  <c r="LY2" i="20" s="1"/>
  <c r="LZ33" i="2"/>
  <c r="LZ2" i="20" s="1"/>
  <c r="MA33" i="2"/>
  <c r="MA2" i="20" s="1"/>
  <c r="MB33" i="2"/>
  <c r="MB2" i="20" s="1"/>
  <c r="MC33" i="2"/>
  <c r="MC2" i="20" s="1"/>
  <c r="MD33" i="2"/>
  <c r="MD2" i="20" s="1"/>
  <c r="ME33" i="2"/>
  <c r="ME2" i="20" s="1"/>
  <c r="MF33" i="2"/>
  <c r="MF2" i="20" s="1"/>
  <c r="MG33" i="2"/>
  <c r="MG2" i="20" s="1"/>
  <c r="MH33" i="2"/>
  <c r="MH2" i="20" s="1"/>
  <c r="MI33" i="2"/>
  <c r="MI2" i="20" s="1"/>
  <c r="MJ33" i="2"/>
  <c r="MJ2" i="20" s="1"/>
  <c r="MK33" i="2"/>
  <c r="MK2" i="20" s="1"/>
  <c r="B33" i="2"/>
  <c r="B2" i="20" s="1"/>
  <c r="Y209" i="2" l="1"/>
  <c r="X209" i="2"/>
  <c r="AT252" i="15"/>
  <c r="BB252" i="15" s="1"/>
  <c r="MK153" i="2" l="1"/>
  <c r="MK6" i="20" s="1"/>
  <c r="MJ153" i="2"/>
  <c r="MJ6" i="20" s="1"/>
  <c r="MI153" i="2"/>
  <c r="MI6" i="20" s="1"/>
  <c r="MH153" i="2"/>
  <c r="MH6" i="20" s="1"/>
  <c r="MG153" i="2"/>
  <c r="MG6" i="20" s="1"/>
  <c r="MF153" i="2"/>
  <c r="MF6" i="20" s="1"/>
  <c r="ME153" i="2"/>
  <c r="ME6" i="20" s="1"/>
  <c r="MD153" i="2"/>
  <c r="MD6" i="20" s="1"/>
  <c r="MC153" i="2"/>
  <c r="MC6" i="20" s="1"/>
  <c r="MB153" i="2"/>
  <c r="MB6" i="20" s="1"/>
  <c r="MA153" i="2"/>
  <c r="MA6" i="20" s="1"/>
  <c r="LZ153" i="2"/>
  <c r="LZ6" i="20" s="1"/>
  <c r="LY153" i="2"/>
  <c r="LY6" i="20" s="1"/>
  <c r="LX153" i="2"/>
  <c r="LX6" i="20" s="1"/>
  <c r="LW153" i="2"/>
  <c r="LW6" i="20" s="1"/>
  <c r="LV153" i="2"/>
  <c r="LV6" i="20" s="1"/>
  <c r="LU153" i="2"/>
  <c r="LU6" i="20" s="1"/>
  <c r="LT153" i="2"/>
  <c r="LT6" i="20" s="1"/>
  <c r="LS153" i="2"/>
  <c r="LS6" i="20" s="1"/>
  <c r="LR153" i="2"/>
  <c r="LR6" i="20" s="1"/>
  <c r="LQ153" i="2"/>
  <c r="LQ6" i="20" s="1"/>
  <c r="LP153" i="2"/>
  <c r="LP6" i="20" s="1"/>
  <c r="LO153" i="2"/>
  <c r="LO6" i="20" s="1"/>
  <c r="LN153" i="2"/>
  <c r="LN6" i="20" s="1"/>
  <c r="LM153" i="2"/>
  <c r="LM6" i="20" s="1"/>
  <c r="LL153" i="2"/>
  <c r="LL6" i="20" s="1"/>
  <c r="LK153" i="2"/>
  <c r="LK6" i="20" s="1"/>
  <c r="LJ153" i="2"/>
  <c r="LJ6" i="20" s="1"/>
  <c r="LI153" i="2"/>
  <c r="LI6" i="20" s="1"/>
  <c r="LH153" i="2"/>
  <c r="LH6" i="20" s="1"/>
  <c r="LG153" i="2"/>
  <c r="LG6" i="20" s="1"/>
  <c r="LF153" i="2"/>
  <c r="LF6" i="20" s="1"/>
  <c r="LE153" i="2"/>
  <c r="LE6" i="20" s="1"/>
  <c r="LD153" i="2"/>
  <c r="LD6" i="20" s="1"/>
  <c r="LC153" i="2"/>
  <c r="LC6" i="20" s="1"/>
  <c r="LB153" i="2"/>
  <c r="LB6" i="20" s="1"/>
  <c r="LA153" i="2"/>
  <c r="LA6" i="20" s="1"/>
  <c r="KZ153" i="2"/>
  <c r="KZ6" i="20" s="1"/>
  <c r="KY153" i="2"/>
  <c r="KY6" i="20" s="1"/>
  <c r="KX153" i="2"/>
  <c r="KX6" i="20" s="1"/>
  <c r="KW153" i="2"/>
  <c r="KW6" i="20" s="1"/>
  <c r="KV153" i="2"/>
  <c r="KV6" i="20" s="1"/>
  <c r="KU153" i="2"/>
  <c r="KU6" i="20" s="1"/>
  <c r="KT153" i="2"/>
  <c r="KT6" i="20" s="1"/>
  <c r="KS153" i="2"/>
  <c r="KS6" i="20" s="1"/>
  <c r="KR153" i="2"/>
  <c r="KR6" i="20" s="1"/>
  <c r="KQ153" i="2"/>
  <c r="KQ6" i="20" s="1"/>
  <c r="KP153" i="2"/>
  <c r="KP6" i="20" s="1"/>
  <c r="KO153" i="2"/>
  <c r="KO6" i="20" s="1"/>
  <c r="KN153" i="2"/>
  <c r="KN6" i="20" s="1"/>
  <c r="KM153" i="2"/>
  <c r="KM6" i="20" s="1"/>
  <c r="KL153" i="2"/>
  <c r="KL6" i="20" s="1"/>
  <c r="KK153" i="2"/>
  <c r="KK6" i="20" s="1"/>
  <c r="KJ153" i="2"/>
  <c r="KJ6" i="20" s="1"/>
  <c r="KI153" i="2"/>
  <c r="KI6" i="20" s="1"/>
  <c r="KH153" i="2"/>
  <c r="KH6" i="20" s="1"/>
  <c r="KG153" i="2"/>
  <c r="KG6" i="20" s="1"/>
  <c r="KF153" i="2"/>
  <c r="KF6" i="20" s="1"/>
  <c r="KE153" i="2"/>
  <c r="KE6" i="20" s="1"/>
  <c r="KD153" i="2"/>
  <c r="KD6" i="20" s="1"/>
  <c r="KC153" i="2"/>
  <c r="KC6" i="20" s="1"/>
  <c r="KB153" i="2"/>
  <c r="KB6" i="20" s="1"/>
  <c r="KA153" i="2"/>
  <c r="KA6" i="20" s="1"/>
  <c r="JZ153" i="2"/>
  <c r="JZ6" i="20" s="1"/>
  <c r="JY153" i="2"/>
  <c r="JY6" i="20" s="1"/>
  <c r="JX153" i="2"/>
  <c r="JX6" i="20" s="1"/>
  <c r="JW153" i="2"/>
  <c r="JW6" i="20" s="1"/>
  <c r="JV153" i="2"/>
  <c r="JV6" i="20" s="1"/>
  <c r="JU153" i="2"/>
  <c r="JU6" i="20" s="1"/>
  <c r="JT153" i="2"/>
  <c r="JT6" i="20" s="1"/>
  <c r="JS153" i="2"/>
  <c r="JS6" i="20" s="1"/>
  <c r="JR153" i="2"/>
  <c r="JR6" i="20" s="1"/>
  <c r="JQ153" i="2"/>
  <c r="JQ6" i="20" s="1"/>
  <c r="JP153" i="2"/>
  <c r="JP6" i="20" s="1"/>
  <c r="JO153" i="2"/>
  <c r="JO6" i="20" s="1"/>
  <c r="JN153" i="2"/>
  <c r="JN6" i="20" s="1"/>
  <c r="JM153" i="2"/>
  <c r="JM6" i="20" s="1"/>
  <c r="JL153" i="2"/>
  <c r="JL6" i="20" s="1"/>
  <c r="JK153" i="2"/>
  <c r="JK6" i="20" s="1"/>
  <c r="JJ153" i="2"/>
  <c r="JJ6" i="20" s="1"/>
  <c r="JI153" i="2"/>
  <c r="JI6" i="20" s="1"/>
  <c r="JH153" i="2"/>
  <c r="JH6" i="20" s="1"/>
  <c r="JG153" i="2"/>
  <c r="JG6" i="20" s="1"/>
  <c r="JF153" i="2"/>
  <c r="JF6" i="20" s="1"/>
  <c r="JE153" i="2"/>
  <c r="JE6" i="20" s="1"/>
  <c r="JD153" i="2"/>
  <c r="JD6" i="20" s="1"/>
  <c r="JC153" i="2"/>
  <c r="JC6" i="20" s="1"/>
  <c r="JB153" i="2"/>
  <c r="JB6" i="20" s="1"/>
  <c r="JA153" i="2"/>
  <c r="JA6" i="20" s="1"/>
  <c r="IZ153" i="2"/>
  <c r="IZ6" i="20" s="1"/>
  <c r="IY153" i="2"/>
  <c r="IY6" i="20" s="1"/>
  <c r="IX153" i="2"/>
  <c r="IX6" i="20" s="1"/>
  <c r="IW153" i="2"/>
  <c r="IW6" i="20" s="1"/>
  <c r="IV153" i="2"/>
  <c r="IV6" i="20" s="1"/>
  <c r="IU153" i="2"/>
  <c r="IU6" i="20" s="1"/>
  <c r="IT153" i="2"/>
  <c r="IT6" i="20" s="1"/>
  <c r="IS153" i="2"/>
  <c r="IS6" i="20" s="1"/>
  <c r="IR153" i="2"/>
  <c r="IR6" i="20" s="1"/>
  <c r="IQ153" i="2"/>
  <c r="IQ6" i="20" s="1"/>
  <c r="IP153" i="2"/>
  <c r="IP6" i="20" s="1"/>
  <c r="IO153" i="2"/>
  <c r="IO6" i="20" s="1"/>
  <c r="IN153" i="2"/>
  <c r="IN6" i="20" s="1"/>
  <c r="IM153" i="2"/>
  <c r="IM6" i="20" s="1"/>
  <c r="IL153" i="2"/>
  <c r="IL6" i="20" s="1"/>
  <c r="IK153" i="2"/>
  <c r="IK6" i="20" s="1"/>
  <c r="IJ153" i="2"/>
  <c r="IJ6" i="20" s="1"/>
  <c r="II153" i="2"/>
  <c r="II6" i="20" s="1"/>
  <c r="IH153" i="2"/>
  <c r="IH6" i="20" s="1"/>
  <c r="IG153" i="2"/>
  <c r="IG6" i="20" s="1"/>
  <c r="IF153" i="2"/>
  <c r="IF6" i="20" s="1"/>
  <c r="IE153" i="2"/>
  <c r="IE6" i="20" s="1"/>
  <c r="ID153" i="2"/>
  <c r="ID6" i="20" s="1"/>
  <c r="IC153" i="2"/>
  <c r="IC6" i="20" s="1"/>
  <c r="IB153" i="2"/>
  <c r="IB6" i="20" s="1"/>
  <c r="IA153" i="2"/>
  <c r="IA6" i="20" s="1"/>
  <c r="HZ153" i="2"/>
  <c r="HZ6" i="20" s="1"/>
  <c r="HY153" i="2"/>
  <c r="HY6" i="20" s="1"/>
  <c r="HX153" i="2"/>
  <c r="HX6" i="20" s="1"/>
  <c r="HW153" i="2"/>
  <c r="HW6" i="20" s="1"/>
  <c r="HV153" i="2"/>
  <c r="HV6" i="20" s="1"/>
  <c r="HU153" i="2"/>
  <c r="HU6" i="20" s="1"/>
  <c r="HT153" i="2"/>
  <c r="HT6" i="20" s="1"/>
  <c r="HS153" i="2"/>
  <c r="HS6" i="20" s="1"/>
  <c r="HR153" i="2"/>
  <c r="HR6" i="20" s="1"/>
  <c r="HQ153" i="2"/>
  <c r="HQ6" i="20" s="1"/>
  <c r="HP153" i="2"/>
  <c r="HP6" i="20" s="1"/>
  <c r="HO153" i="2"/>
  <c r="HO6" i="20" s="1"/>
  <c r="HN153" i="2"/>
  <c r="HN6" i="20" s="1"/>
  <c r="HM153" i="2"/>
  <c r="HM6" i="20" s="1"/>
  <c r="HL153" i="2"/>
  <c r="HL6" i="20" s="1"/>
  <c r="HK153" i="2"/>
  <c r="HK6" i="20" s="1"/>
  <c r="HJ153" i="2"/>
  <c r="HJ6" i="20" s="1"/>
  <c r="HI153" i="2"/>
  <c r="HI6" i="20" s="1"/>
  <c r="HH153" i="2"/>
  <c r="HH6" i="20" s="1"/>
  <c r="HG153" i="2"/>
  <c r="HG6" i="20" s="1"/>
  <c r="HF153" i="2"/>
  <c r="HF6" i="20" s="1"/>
  <c r="HE153" i="2"/>
  <c r="HE6" i="20" s="1"/>
  <c r="HD153" i="2"/>
  <c r="HD6" i="20" s="1"/>
  <c r="HC153" i="2"/>
  <c r="HC6" i="20" s="1"/>
  <c r="HB153" i="2"/>
  <c r="HB6" i="20" s="1"/>
  <c r="HA153" i="2"/>
  <c r="HA6" i="20" s="1"/>
  <c r="GZ153" i="2"/>
  <c r="GZ6" i="20" s="1"/>
  <c r="GY153" i="2"/>
  <c r="GY6" i="20" s="1"/>
  <c r="GX153" i="2"/>
  <c r="GX6" i="20" s="1"/>
  <c r="GW153" i="2"/>
  <c r="GW6" i="20" s="1"/>
  <c r="GV153" i="2"/>
  <c r="GV6" i="20" s="1"/>
  <c r="GU153" i="2"/>
  <c r="GU6" i="20" s="1"/>
  <c r="GT153" i="2"/>
  <c r="GT6" i="20" s="1"/>
  <c r="GS153" i="2"/>
  <c r="GS6" i="20" s="1"/>
  <c r="GR153" i="2"/>
  <c r="GR6" i="20" s="1"/>
  <c r="GQ153" i="2"/>
  <c r="GQ6" i="20" s="1"/>
  <c r="GP153" i="2"/>
  <c r="GP6" i="20" s="1"/>
  <c r="GO153" i="2"/>
  <c r="GO6" i="20" s="1"/>
  <c r="GN153" i="2"/>
  <c r="GN6" i="20" s="1"/>
  <c r="GM153" i="2"/>
  <c r="GM6" i="20" s="1"/>
  <c r="GL153" i="2"/>
  <c r="GL6" i="20" s="1"/>
  <c r="GK153" i="2"/>
  <c r="GK6" i="20" s="1"/>
  <c r="GJ153" i="2"/>
  <c r="GJ6" i="20" s="1"/>
  <c r="GI153" i="2"/>
  <c r="GI6" i="20" s="1"/>
  <c r="GH153" i="2"/>
  <c r="GH6" i="20" s="1"/>
  <c r="GG153" i="2"/>
  <c r="GG6" i="20" s="1"/>
  <c r="GF153" i="2"/>
  <c r="GF6" i="20" s="1"/>
  <c r="GE153" i="2"/>
  <c r="GE6" i="20" s="1"/>
  <c r="GD153" i="2"/>
  <c r="GD6" i="20" s="1"/>
  <c r="GC153" i="2"/>
  <c r="GC6" i="20" s="1"/>
  <c r="GB153" i="2"/>
  <c r="GB6" i="20" s="1"/>
  <c r="GA153" i="2"/>
  <c r="GA6" i="20" s="1"/>
  <c r="FZ153" i="2"/>
  <c r="FZ6" i="20" s="1"/>
  <c r="FY153" i="2"/>
  <c r="FY6" i="20" s="1"/>
  <c r="FX153" i="2"/>
  <c r="FX6" i="20" s="1"/>
  <c r="FW153" i="2"/>
  <c r="FW6" i="20" s="1"/>
  <c r="FV153" i="2"/>
  <c r="FV6" i="20" s="1"/>
  <c r="FU153" i="2"/>
  <c r="FU6" i="20" s="1"/>
  <c r="FT153" i="2"/>
  <c r="FT6" i="20" s="1"/>
  <c r="FS153" i="2"/>
  <c r="FS6" i="20" s="1"/>
  <c r="FR153" i="2"/>
  <c r="FR6" i="20" s="1"/>
  <c r="FQ153" i="2"/>
  <c r="FQ6" i="20" s="1"/>
  <c r="FP153" i="2"/>
  <c r="FP6" i="20" s="1"/>
  <c r="FO153" i="2"/>
  <c r="FO6" i="20" s="1"/>
  <c r="FN153" i="2"/>
  <c r="FN6" i="20" s="1"/>
  <c r="FM153" i="2"/>
  <c r="FM6" i="20" s="1"/>
  <c r="FL153" i="2"/>
  <c r="FL6" i="20" s="1"/>
  <c r="FK153" i="2"/>
  <c r="FK6" i="20" s="1"/>
  <c r="FJ153" i="2"/>
  <c r="FJ6" i="20" s="1"/>
  <c r="FI153" i="2"/>
  <c r="FI6" i="20" s="1"/>
  <c r="FH153" i="2"/>
  <c r="FH6" i="20" s="1"/>
  <c r="FG153" i="2"/>
  <c r="FG6" i="20" s="1"/>
  <c r="FF153" i="2"/>
  <c r="FF6" i="20" s="1"/>
  <c r="FE153" i="2"/>
  <c r="FE6" i="20" s="1"/>
  <c r="FD153" i="2"/>
  <c r="FD6" i="20" s="1"/>
  <c r="FC153" i="2"/>
  <c r="FC6" i="20" s="1"/>
  <c r="FB153" i="2"/>
  <c r="FB6" i="20" s="1"/>
  <c r="FA153" i="2"/>
  <c r="FA6" i="20" s="1"/>
  <c r="EZ153" i="2"/>
  <c r="EZ6" i="20" s="1"/>
  <c r="EY153" i="2"/>
  <c r="EY6" i="20" s="1"/>
  <c r="EX153" i="2"/>
  <c r="EX6" i="20" s="1"/>
  <c r="EW153" i="2"/>
  <c r="EW6" i="20" s="1"/>
  <c r="EV153" i="2"/>
  <c r="EV6" i="20" s="1"/>
  <c r="EU153" i="2"/>
  <c r="EU6" i="20" s="1"/>
  <c r="ET153" i="2"/>
  <c r="ET6" i="20" s="1"/>
  <c r="ES153" i="2"/>
  <c r="ES6" i="20" s="1"/>
  <c r="ER153" i="2"/>
  <c r="ER6" i="20" s="1"/>
  <c r="EQ153" i="2"/>
  <c r="EQ6" i="20" s="1"/>
  <c r="EP153" i="2"/>
  <c r="EP6" i="20" s="1"/>
  <c r="EO153" i="2"/>
  <c r="EO6" i="20" s="1"/>
  <c r="EN153" i="2"/>
  <c r="EN6" i="20" s="1"/>
  <c r="EM153" i="2"/>
  <c r="EM6" i="20" s="1"/>
  <c r="EL153" i="2"/>
  <c r="EL6" i="20" s="1"/>
  <c r="EK153" i="2"/>
  <c r="EK6" i="20" s="1"/>
  <c r="EJ153" i="2"/>
  <c r="EJ6" i="20" s="1"/>
  <c r="EI153" i="2"/>
  <c r="EI6" i="20" s="1"/>
  <c r="EH153" i="2"/>
  <c r="EH6" i="20" s="1"/>
  <c r="EG153" i="2"/>
  <c r="EG6" i="20" s="1"/>
  <c r="EF153" i="2"/>
  <c r="EF6" i="20" s="1"/>
  <c r="EE153" i="2"/>
  <c r="EE6" i="20" s="1"/>
  <c r="ED153" i="2"/>
  <c r="ED6" i="20" s="1"/>
  <c r="EC153" i="2"/>
  <c r="EC6" i="20" s="1"/>
  <c r="EB153" i="2"/>
  <c r="EB6" i="20" s="1"/>
  <c r="EA153" i="2"/>
  <c r="EA6" i="20" s="1"/>
  <c r="DZ153" i="2"/>
  <c r="DZ6" i="20" s="1"/>
  <c r="DY153" i="2"/>
  <c r="DY6" i="20" s="1"/>
  <c r="DX153" i="2"/>
  <c r="DX6" i="20" s="1"/>
  <c r="DW153" i="2"/>
  <c r="DW6" i="20" s="1"/>
  <c r="DV153" i="2"/>
  <c r="DV6" i="20" s="1"/>
  <c r="DU153" i="2"/>
  <c r="DU6" i="20" s="1"/>
  <c r="DT153" i="2"/>
  <c r="DT6" i="20" s="1"/>
  <c r="DS153" i="2"/>
  <c r="DS6" i="20" s="1"/>
  <c r="DR153" i="2"/>
  <c r="DR6" i="20" s="1"/>
  <c r="DQ153" i="2"/>
  <c r="DQ6" i="20" s="1"/>
  <c r="DP153" i="2"/>
  <c r="DP6" i="20" s="1"/>
  <c r="DO153" i="2"/>
  <c r="DO6" i="20" s="1"/>
  <c r="DN153" i="2"/>
  <c r="DN6" i="20" s="1"/>
  <c r="DM153" i="2"/>
  <c r="DM6" i="20" s="1"/>
  <c r="DL153" i="2"/>
  <c r="DL6" i="20" s="1"/>
  <c r="DK153" i="2"/>
  <c r="DK6" i="20" s="1"/>
  <c r="DJ153" i="2"/>
  <c r="DJ6" i="20" s="1"/>
  <c r="DI153" i="2"/>
  <c r="DI6" i="20" s="1"/>
  <c r="DH153" i="2"/>
  <c r="DH6" i="20" s="1"/>
  <c r="DG153" i="2"/>
  <c r="DG6" i="20" s="1"/>
  <c r="DF153" i="2"/>
  <c r="DF6" i="20" s="1"/>
  <c r="DE153" i="2"/>
  <c r="DE6" i="20" s="1"/>
  <c r="DD153" i="2"/>
  <c r="DD6" i="20" s="1"/>
  <c r="DC153" i="2"/>
  <c r="DC6" i="20" s="1"/>
  <c r="DB153" i="2"/>
  <c r="DB6" i="20" s="1"/>
  <c r="DA153" i="2"/>
  <c r="DA6" i="20" s="1"/>
  <c r="CZ153" i="2"/>
  <c r="CZ6" i="20" s="1"/>
  <c r="CY153" i="2"/>
  <c r="CY6" i="20" s="1"/>
  <c r="CX153" i="2"/>
  <c r="CX6" i="20" s="1"/>
  <c r="CW153" i="2"/>
  <c r="CW6" i="20" s="1"/>
  <c r="CV153" i="2"/>
  <c r="CV6" i="20" s="1"/>
  <c r="CU153" i="2"/>
  <c r="CU6" i="20" s="1"/>
  <c r="CT153" i="2"/>
  <c r="CT6" i="20" s="1"/>
  <c r="CS153" i="2"/>
  <c r="CS6" i="20" s="1"/>
  <c r="CR153" i="2"/>
  <c r="CR6" i="20" s="1"/>
  <c r="CQ153" i="2"/>
  <c r="CQ6" i="20" s="1"/>
  <c r="CP153" i="2"/>
  <c r="CP6" i="20" s="1"/>
  <c r="CO153" i="2"/>
  <c r="CO6" i="20" s="1"/>
  <c r="CN153" i="2"/>
  <c r="CN6" i="20" s="1"/>
  <c r="CM153" i="2"/>
  <c r="CM6" i="20" s="1"/>
  <c r="CL153" i="2"/>
  <c r="CL6" i="20" s="1"/>
  <c r="CK153" i="2"/>
  <c r="CK6" i="20" s="1"/>
  <c r="CJ153" i="2"/>
  <c r="CJ6" i="20" s="1"/>
  <c r="CI153" i="2"/>
  <c r="CI6" i="20" s="1"/>
  <c r="CH153" i="2"/>
  <c r="CH6" i="20" s="1"/>
  <c r="CG153" i="2"/>
  <c r="CG6" i="20" s="1"/>
  <c r="CF153" i="2"/>
  <c r="CF6" i="20" s="1"/>
  <c r="CE153" i="2"/>
  <c r="CE6" i="20" s="1"/>
  <c r="CD153" i="2"/>
  <c r="CD6" i="20" s="1"/>
  <c r="CC153" i="2"/>
  <c r="CC6" i="20" s="1"/>
  <c r="CB153" i="2"/>
  <c r="CB6" i="20" s="1"/>
  <c r="CA153" i="2"/>
  <c r="CA6" i="20" s="1"/>
  <c r="BZ153" i="2"/>
  <c r="BZ6" i="20" s="1"/>
  <c r="BY153" i="2"/>
  <c r="BY6" i="20" s="1"/>
  <c r="BX153" i="2"/>
  <c r="BX6" i="20" s="1"/>
  <c r="BW153" i="2"/>
  <c r="BW6" i="20" s="1"/>
  <c r="BV153" i="2"/>
  <c r="BV6" i="20" s="1"/>
  <c r="BU153" i="2"/>
  <c r="BU6" i="20" s="1"/>
  <c r="BT153" i="2"/>
  <c r="BT6" i="20" s="1"/>
  <c r="BS153" i="2"/>
  <c r="BS6" i="20" s="1"/>
  <c r="BR153" i="2"/>
  <c r="BR6" i="20" s="1"/>
  <c r="BQ153" i="2"/>
  <c r="BQ6" i="20" s="1"/>
  <c r="BP153" i="2"/>
  <c r="BP6" i="20" s="1"/>
  <c r="BO153" i="2"/>
  <c r="BO6" i="20" s="1"/>
  <c r="BN153" i="2"/>
  <c r="BN6" i="20" s="1"/>
  <c r="BM153" i="2"/>
  <c r="BM6" i="20" s="1"/>
  <c r="BL153" i="2"/>
  <c r="BL6" i="20" s="1"/>
  <c r="BK153" i="2"/>
  <c r="BK6" i="20" s="1"/>
  <c r="BJ153" i="2"/>
  <c r="BJ6" i="20" s="1"/>
  <c r="BI153" i="2"/>
  <c r="BI6" i="20" s="1"/>
  <c r="BH153" i="2"/>
  <c r="BH6" i="20" s="1"/>
  <c r="BG153" i="2"/>
  <c r="BG6" i="20" s="1"/>
  <c r="BF153" i="2"/>
  <c r="BF6" i="20" s="1"/>
  <c r="BE153" i="2"/>
  <c r="BE6" i="20" s="1"/>
  <c r="BD153" i="2"/>
  <c r="BD6" i="20" s="1"/>
  <c r="BC153" i="2"/>
  <c r="BC6" i="20" s="1"/>
  <c r="BB153" i="2"/>
  <c r="BB6" i="20" s="1"/>
  <c r="BA153" i="2"/>
  <c r="BA6" i="20" s="1"/>
  <c r="AZ153" i="2"/>
  <c r="AZ6" i="20" s="1"/>
  <c r="AY153" i="2"/>
  <c r="AY6" i="20" s="1"/>
  <c r="AX153" i="2"/>
  <c r="AX6" i="20" s="1"/>
  <c r="AW153" i="2"/>
  <c r="AW6" i="20" s="1"/>
  <c r="AV153" i="2"/>
  <c r="AV6" i="20" s="1"/>
  <c r="AU153" i="2"/>
  <c r="AU6" i="20" s="1"/>
  <c r="AT153" i="2"/>
  <c r="AT6" i="20" s="1"/>
  <c r="AS153" i="2"/>
  <c r="AS6" i="20" s="1"/>
  <c r="AR153" i="2"/>
  <c r="AR6" i="20" s="1"/>
  <c r="AQ153" i="2"/>
  <c r="AQ6" i="20" s="1"/>
  <c r="AP153" i="2"/>
  <c r="AP6" i="20" s="1"/>
  <c r="AO153" i="2"/>
  <c r="AO6" i="20" s="1"/>
  <c r="AN153" i="2"/>
  <c r="AN6" i="20" s="1"/>
  <c r="AM153" i="2"/>
  <c r="AM6" i="20" s="1"/>
  <c r="AL153" i="2"/>
  <c r="AL6" i="20" s="1"/>
  <c r="AK153" i="2"/>
  <c r="AK6" i="20" s="1"/>
  <c r="AJ153" i="2"/>
  <c r="AJ6" i="20" s="1"/>
  <c r="AI153" i="2"/>
  <c r="AI6" i="20" s="1"/>
  <c r="AH153" i="2"/>
  <c r="AH6" i="20" s="1"/>
  <c r="AG153" i="2"/>
  <c r="AG6" i="20" s="1"/>
  <c r="AF153" i="2"/>
  <c r="AF6" i="20" s="1"/>
  <c r="AE153" i="2"/>
  <c r="AE6" i="20" s="1"/>
  <c r="AD153" i="2"/>
  <c r="AD6" i="20" s="1"/>
  <c r="AC153" i="2"/>
  <c r="AC6" i="20" s="1"/>
  <c r="AB153" i="2"/>
  <c r="AB6" i="20" s="1"/>
  <c r="AA153" i="2"/>
  <c r="AA6" i="20" s="1"/>
  <c r="Z153" i="2"/>
  <c r="Z6" i="20" s="1"/>
  <c r="Y153" i="2"/>
  <c r="Y6" i="20" s="1"/>
  <c r="X153" i="2"/>
  <c r="X6" i="20" s="1"/>
  <c r="W153" i="2"/>
  <c r="W6" i="20" s="1"/>
  <c r="V153" i="2"/>
  <c r="V6" i="20" s="1"/>
  <c r="U153" i="2"/>
  <c r="U6" i="20" s="1"/>
  <c r="T153" i="2"/>
  <c r="T6" i="20" s="1"/>
  <c r="S153" i="2"/>
  <c r="S6" i="20" s="1"/>
  <c r="R153" i="2"/>
  <c r="R6" i="20" s="1"/>
  <c r="Q153" i="2"/>
  <c r="Q6" i="20" s="1"/>
  <c r="P153" i="2"/>
  <c r="P6" i="20" s="1"/>
  <c r="O153" i="2"/>
  <c r="O6" i="20" s="1"/>
  <c r="N153" i="2"/>
  <c r="N6" i="20" s="1"/>
  <c r="M153" i="2"/>
  <c r="M6" i="20" s="1"/>
  <c r="L153" i="2"/>
  <c r="L6" i="20" s="1"/>
  <c r="K153" i="2"/>
  <c r="K6" i="20" s="1"/>
  <c r="J153" i="2"/>
  <c r="J6" i="20" s="1"/>
  <c r="I153" i="2"/>
  <c r="I6" i="20" s="1"/>
  <c r="H153" i="2"/>
  <c r="H6" i="20" s="1"/>
  <c r="G153" i="2"/>
  <c r="G6" i="20" s="1"/>
  <c r="F153" i="2"/>
  <c r="F6" i="20" s="1"/>
  <c r="E153" i="2"/>
  <c r="E6" i="20" s="1"/>
  <c r="D153" i="2"/>
  <c r="D6" i="20" s="1"/>
  <c r="C153" i="2"/>
  <c r="C6" i="20" s="1"/>
  <c r="B153" i="2"/>
  <c r="B6" i="20" s="1"/>
  <c r="JE123" i="2"/>
  <c r="JE5" i="20" s="1"/>
  <c r="JD123" i="2"/>
  <c r="JD5" i="20" s="1"/>
  <c r="JC123" i="2"/>
  <c r="JC5" i="20" s="1"/>
  <c r="JB123" i="2"/>
  <c r="JB5" i="20" s="1"/>
  <c r="JA123" i="2"/>
  <c r="JA5" i="20" s="1"/>
  <c r="IZ123" i="2"/>
  <c r="IZ5" i="20" s="1"/>
  <c r="IY123" i="2"/>
  <c r="IY5" i="20" s="1"/>
  <c r="IX123" i="2"/>
  <c r="IX5" i="20" s="1"/>
  <c r="IW123" i="2"/>
  <c r="IW5" i="20" s="1"/>
  <c r="IV123" i="2"/>
  <c r="IV5" i="20" s="1"/>
  <c r="IU123" i="2"/>
  <c r="IU5" i="20" s="1"/>
  <c r="IT123" i="2"/>
  <c r="IT5" i="20" s="1"/>
  <c r="IS123" i="2"/>
  <c r="IS5" i="20" s="1"/>
  <c r="IR123" i="2"/>
  <c r="IR5" i="20" s="1"/>
  <c r="IQ123" i="2"/>
  <c r="IQ5" i="20" s="1"/>
  <c r="IP123" i="2"/>
  <c r="IP5" i="20" s="1"/>
  <c r="IO123" i="2"/>
  <c r="IO5" i="20" s="1"/>
  <c r="IN123" i="2"/>
  <c r="IN5" i="20" s="1"/>
  <c r="IM123" i="2"/>
  <c r="IM5" i="20" s="1"/>
  <c r="IL123" i="2"/>
  <c r="IL5" i="20" s="1"/>
  <c r="IK123" i="2"/>
  <c r="IK5" i="20" s="1"/>
  <c r="IJ123" i="2"/>
  <c r="IJ5" i="20" s="1"/>
  <c r="II123" i="2"/>
  <c r="II5" i="20" s="1"/>
  <c r="IH123" i="2"/>
  <c r="IH5" i="20" s="1"/>
  <c r="IG123" i="2"/>
  <c r="IG5" i="20" s="1"/>
  <c r="IF123" i="2"/>
  <c r="IF5" i="20" s="1"/>
  <c r="IE123" i="2"/>
  <c r="IE5" i="20" s="1"/>
  <c r="ID123" i="2"/>
  <c r="ID5" i="20" s="1"/>
  <c r="IC123" i="2"/>
  <c r="IC5" i="20" s="1"/>
  <c r="IB123" i="2"/>
  <c r="IB5" i="20" s="1"/>
  <c r="IA123" i="2"/>
  <c r="IA5" i="20" s="1"/>
  <c r="HZ123" i="2"/>
  <c r="HZ5" i="20" s="1"/>
  <c r="HY123" i="2"/>
  <c r="HY5" i="20" s="1"/>
  <c r="HX123" i="2"/>
  <c r="HX5" i="20" s="1"/>
  <c r="HW123" i="2"/>
  <c r="HW5" i="20" s="1"/>
  <c r="HV123" i="2"/>
  <c r="HV5" i="20" s="1"/>
  <c r="HU123" i="2"/>
  <c r="HU5" i="20" s="1"/>
  <c r="HT123" i="2"/>
  <c r="HT5" i="20" s="1"/>
  <c r="HS123" i="2"/>
  <c r="HS5" i="20" s="1"/>
  <c r="HR123" i="2"/>
  <c r="HR5" i="20" s="1"/>
  <c r="HQ123" i="2"/>
  <c r="HQ5" i="20" s="1"/>
  <c r="HP123" i="2"/>
  <c r="HP5" i="20" s="1"/>
  <c r="HO123" i="2"/>
  <c r="HO5" i="20" s="1"/>
  <c r="HN123" i="2"/>
  <c r="HN5" i="20" s="1"/>
  <c r="HM123" i="2"/>
  <c r="HM5" i="20" s="1"/>
  <c r="HL123" i="2"/>
  <c r="HL5" i="20" s="1"/>
  <c r="HK123" i="2"/>
  <c r="HK5" i="20" s="1"/>
  <c r="HJ123" i="2"/>
  <c r="HJ5" i="20" s="1"/>
  <c r="HI123" i="2"/>
  <c r="HI5" i="20" s="1"/>
  <c r="HH123" i="2"/>
  <c r="HH5" i="20" s="1"/>
  <c r="HG123" i="2"/>
  <c r="HG5" i="20" s="1"/>
  <c r="HF123" i="2"/>
  <c r="HF5" i="20" s="1"/>
  <c r="HE123" i="2"/>
  <c r="HE5" i="20" s="1"/>
  <c r="HD123" i="2"/>
  <c r="HD5" i="20" s="1"/>
  <c r="HC123" i="2"/>
  <c r="HC5" i="20" s="1"/>
  <c r="HB123" i="2"/>
  <c r="HB5" i="20" s="1"/>
  <c r="HA123" i="2"/>
  <c r="HA5" i="20" s="1"/>
  <c r="GZ123" i="2"/>
  <c r="GZ5" i="20" s="1"/>
  <c r="GY123" i="2"/>
  <c r="GY5" i="20" s="1"/>
  <c r="GX123" i="2"/>
  <c r="GX5" i="20" s="1"/>
  <c r="GW123" i="2"/>
  <c r="GW5" i="20" s="1"/>
  <c r="GV123" i="2"/>
  <c r="GV5" i="20" s="1"/>
  <c r="GU123" i="2"/>
  <c r="GU5" i="20" s="1"/>
  <c r="GT123" i="2"/>
  <c r="GT5" i="20" s="1"/>
  <c r="GS123" i="2"/>
  <c r="GS5" i="20" s="1"/>
  <c r="GR123" i="2"/>
  <c r="GR5" i="20" s="1"/>
  <c r="GQ123" i="2"/>
  <c r="GQ5" i="20" s="1"/>
  <c r="GP123" i="2"/>
  <c r="GP5" i="20" s="1"/>
  <c r="GO123" i="2"/>
  <c r="GO5" i="20" s="1"/>
  <c r="GN123" i="2"/>
  <c r="GN5" i="20" s="1"/>
  <c r="GM123" i="2"/>
  <c r="GM5" i="20" s="1"/>
  <c r="GL123" i="2"/>
  <c r="GL5" i="20" s="1"/>
  <c r="GK123" i="2"/>
  <c r="GK5" i="20" s="1"/>
  <c r="GJ123" i="2"/>
  <c r="GJ5" i="20" s="1"/>
  <c r="GI123" i="2"/>
  <c r="GI5" i="20" s="1"/>
  <c r="GH123" i="2"/>
  <c r="GH5" i="20" s="1"/>
  <c r="GG123" i="2"/>
  <c r="GG5" i="20" s="1"/>
  <c r="GF123" i="2"/>
  <c r="GF5" i="20" s="1"/>
  <c r="GE123" i="2"/>
  <c r="GE5" i="20" s="1"/>
  <c r="GD123" i="2"/>
  <c r="GD5" i="20" s="1"/>
  <c r="GC123" i="2"/>
  <c r="GC5" i="20" s="1"/>
  <c r="GB123" i="2"/>
  <c r="GB5" i="20" s="1"/>
  <c r="GA123" i="2"/>
  <c r="GA5" i="20" s="1"/>
  <c r="FZ123" i="2"/>
  <c r="FZ5" i="20" s="1"/>
  <c r="FY123" i="2"/>
  <c r="FY5" i="20" s="1"/>
  <c r="FX123" i="2"/>
  <c r="FX5" i="20" s="1"/>
  <c r="FW123" i="2"/>
  <c r="FW5" i="20" s="1"/>
  <c r="FV123" i="2"/>
  <c r="FV5" i="20" s="1"/>
  <c r="FU123" i="2"/>
  <c r="FU5" i="20" s="1"/>
  <c r="FT123" i="2"/>
  <c r="FT5" i="20" s="1"/>
  <c r="FS123" i="2"/>
  <c r="FS5" i="20" s="1"/>
  <c r="FR123" i="2"/>
  <c r="FR5" i="20" s="1"/>
  <c r="FQ123" i="2"/>
  <c r="FQ5" i="20" s="1"/>
  <c r="FP123" i="2"/>
  <c r="FP5" i="20" s="1"/>
  <c r="FO123" i="2"/>
  <c r="FO5" i="20" s="1"/>
  <c r="FN123" i="2"/>
  <c r="FN5" i="20" s="1"/>
  <c r="FM123" i="2"/>
  <c r="FM5" i="20" s="1"/>
  <c r="FL123" i="2"/>
  <c r="FL5" i="20" s="1"/>
  <c r="FK123" i="2"/>
  <c r="FK5" i="20" s="1"/>
  <c r="FJ123" i="2"/>
  <c r="FJ5" i="20" s="1"/>
  <c r="FI123" i="2"/>
  <c r="FI5" i="20" s="1"/>
  <c r="FH123" i="2"/>
  <c r="FH5" i="20" s="1"/>
  <c r="FG123" i="2"/>
  <c r="FG5" i="20" s="1"/>
  <c r="FF123" i="2"/>
  <c r="FF5" i="20" s="1"/>
  <c r="FE123" i="2"/>
  <c r="FE5" i="20" s="1"/>
  <c r="FD123" i="2"/>
  <c r="FD5" i="20" s="1"/>
  <c r="FC123" i="2"/>
  <c r="FC5" i="20" s="1"/>
  <c r="FB123" i="2"/>
  <c r="FB5" i="20" s="1"/>
  <c r="FA123" i="2"/>
  <c r="FA5" i="20" s="1"/>
  <c r="EZ123" i="2"/>
  <c r="EZ5" i="20" s="1"/>
  <c r="EY123" i="2"/>
  <c r="EY5" i="20" s="1"/>
  <c r="EX123" i="2"/>
  <c r="EX5" i="20" s="1"/>
  <c r="EW123" i="2"/>
  <c r="EW5" i="20" s="1"/>
  <c r="EV123" i="2"/>
  <c r="EV5" i="20" s="1"/>
  <c r="EU123" i="2"/>
  <c r="EU5" i="20" s="1"/>
  <c r="ET123" i="2"/>
  <c r="ET5" i="20" s="1"/>
  <c r="ES123" i="2"/>
  <c r="ES5" i="20" s="1"/>
  <c r="ER123" i="2"/>
  <c r="ER5" i="20" s="1"/>
  <c r="EQ123" i="2"/>
  <c r="EQ5" i="20" s="1"/>
  <c r="EP123" i="2"/>
  <c r="EP5" i="20" s="1"/>
  <c r="EO123" i="2"/>
  <c r="EO5" i="20" s="1"/>
  <c r="EN123" i="2"/>
  <c r="EN5" i="20" s="1"/>
  <c r="EM123" i="2"/>
  <c r="EM5" i="20" s="1"/>
  <c r="EL123" i="2"/>
  <c r="EL5" i="20" s="1"/>
  <c r="EK123" i="2"/>
  <c r="EK5" i="20" s="1"/>
  <c r="EJ123" i="2"/>
  <c r="EJ5" i="20" s="1"/>
  <c r="EI123" i="2"/>
  <c r="EI5" i="20" s="1"/>
  <c r="EH123" i="2"/>
  <c r="EH5" i="20" s="1"/>
  <c r="EG123" i="2"/>
  <c r="EG5" i="20" s="1"/>
  <c r="EF123" i="2"/>
  <c r="EF5" i="20" s="1"/>
  <c r="EE123" i="2"/>
  <c r="EE5" i="20" s="1"/>
  <c r="ED123" i="2"/>
  <c r="ED5" i="20" s="1"/>
  <c r="EC123" i="2"/>
  <c r="EC5" i="20" s="1"/>
  <c r="EB123" i="2"/>
  <c r="EB5" i="20" s="1"/>
  <c r="EA123" i="2"/>
  <c r="EA5" i="20" s="1"/>
  <c r="DZ123" i="2"/>
  <c r="DZ5" i="20" s="1"/>
  <c r="DY123" i="2"/>
  <c r="DY5" i="20" s="1"/>
  <c r="DX123" i="2"/>
  <c r="DX5" i="20" s="1"/>
  <c r="DW123" i="2"/>
  <c r="DW5" i="20" s="1"/>
  <c r="DV123" i="2"/>
  <c r="DV5" i="20" s="1"/>
  <c r="DU123" i="2"/>
  <c r="DU5" i="20" s="1"/>
  <c r="DT123" i="2"/>
  <c r="DT5" i="20" s="1"/>
  <c r="DS123" i="2"/>
  <c r="DS5" i="20" s="1"/>
  <c r="DR123" i="2"/>
  <c r="DR5" i="20" s="1"/>
  <c r="DQ123" i="2"/>
  <c r="DQ5" i="20" s="1"/>
  <c r="DP123" i="2"/>
  <c r="DP5" i="20" s="1"/>
  <c r="DO123" i="2"/>
  <c r="DO5" i="20" s="1"/>
  <c r="DN123" i="2"/>
  <c r="DN5" i="20" s="1"/>
  <c r="DM123" i="2"/>
  <c r="DM5" i="20" s="1"/>
  <c r="DL123" i="2"/>
  <c r="DL5" i="20" s="1"/>
  <c r="DK123" i="2"/>
  <c r="DK5" i="20" s="1"/>
  <c r="DJ123" i="2"/>
  <c r="DJ5" i="20" s="1"/>
  <c r="DI123" i="2"/>
  <c r="DI5" i="20" s="1"/>
  <c r="DH123" i="2"/>
  <c r="DH5" i="20" s="1"/>
  <c r="DG123" i="2"/>
  <c r="DG5" i="20" s="1"/>
  <c r="DF123" i="2"/>
  <c r="DF5" i="20" s="1"/>
  <c r="DE123" i="2"/>
  <c r="DE5" i="20" s="1"/>
  <c r="DD123" i="2"/>
  <c r="DD5" i="20" s="1"/>
  <c r="DC123" i="2"/>
  <c r="DC5" i="20" s="1"/>
  <c r="DB123" i="2"/>
  <c r="DB5" i="20" s="1"/>
  <c r="DA123" i="2"/>
  <c r="DA5" i="20" s="1"/>
  <c r="CZ123" i="2"/>
  <c r="CZ5" i="20" s="1"/>
  <c r="CY123" i="2"/>
  <c r="CY5" i="20" s="1"/>
  <c r="CX123" i="2"/>
  <c r="CX5" i="20" s="1"/>
  <c r="CW123" i="2"/>
  <c r="CW5" i="20" s="1"/>
  <c r="CV123" i="2"/>
  <c r="CV5" i="20" s="1"/>
  <c r="CU123" i="2"/>
  <c r="CU5" i="20" s="1"/>
  <c r="CT123" i="2"/>
  <c r="CT5" i="20" s="1"/>
  <c r="CS123" i="2"/>
  <c r="CS5" i="20" s="1"/>
  <c r="CR123" i="2"/>
  <c r="CR5" i="20" s="1"/>
  <c r="CQ123" i="2"/>
  <c r="CQ5" i="20" s="1"/>
  <c r="CP123" i="2"/>
  <c r="CP5" i="20" s="1"/>
  <c r="CO123" i="2"/>
  <c r="CO5" i="20" s="1"/>
  <c r="CN123" i="2"/>
  <c r="CN5" i="20" s="1"/>
  <c r="CM123" i="2"/>
  <c r="CM5" i="20" s="1"/>
  <c r="CL123" i="2"/>
  <c r="CL5" i="20" s="1"/>
  <c r="CK123" i="2"/>
  <c r="CK5" i="20" s="1"/>
  <c r="CJ123" i="2"/>
  <c r="CJ5" i="20" s="1"/>
  <c r="CI123" i="2"/>
  <c r="CI5" i="20" s="1"/>
  <c r="CH123" i="2"/>
  <c r="CH5" i="20" s="1"/>
  <c r="CG123" i="2"/>
  <c r="CG5" i="20" s="1"/>
  <c r="CF123" i="2"/>
  <c r="CF5" i="20" s="1"/>
  <c r="CE123" i="2"/>
  <c r="CE5" i="20" s="1"/>
  <c r="CD123" i="2"/>
  <c r="CD5" i="20" s="1"/>
  <c r="CC123" i="2"/>
  <c r="CC5" i="20" s="1"/>
  <c r="CB123" i="2"/>
  <c r="CB5" i="20" s="1"/>
  <c r="CA123" i="2"/>
  <c r="CA5" i="20" s="1"/>
  <c r="BZ123" i="2"/>
  <c r="BZ5" i="20" s="1"/>
  <c r="BY123" i="2"/>
  <c r="BY5" i="20" s="1"/>
  <c r="BX123" i="2"/>
  <c r="BX5" i="20" s="1"/>
  <c r="BW123" i="2"/>
  <c r="BW5" i="20" s="1"/>
  <c r="BV123" i="2"/>
  <c r="BV5" i="20" s="1"/>
  <c r="BU123" i="2"/>
  <c r="BU5" i="20" s="1"/>
  <c r="BT123" i="2"/>
  <c r="BT5" i="20" s="1"/>
  <c r="BS123" i="2"/>
  <c r="BS5" i="20" s="1"/>
  <c r="BR123" i="2"/>
  <c r="BR5" i="20" s="1"/>
  <c r="BQ123" i="2"/>
  <c r="BQ5" i="20" s="1"/>
  <c r="BP123" i="2"/>
  <c r="BP5" i="20" s="1"/>
  <c r="BO123" i="2"/>
  <c r="BO5" i="20" s="1"/>
  <c r="BN123" i="2"/>
  <c r="BN5" i="20" s="1"/>
  <c r="BM123" i="2"/>
  <c r="BM5" i="20" s="1"/>
  <c r="BL123" i="2"/>
  <c r="BL5" i="20" s="1"/>
  <c r="BK123" i="2"/>
  <c r="BK5" i="20" s="1"/>
  <c r="BJ123" i="2"/>
  <c r="BJ5" i="20" s="1"/>
  <c r="BI123" i="2"/>
  <c r="BI5" i="20" s="1"/>
  <c r="BH123" i="2"/>
  <c r="BH5" i="20" s="1"/>
  <c r="BG123" i="2"/>
  <c r="BG5" i="20" s="1"/>
  <c r="BF123" i="2"/>
  <c r="BF5" i="20" s="1"/>
  <c r="BE123" i="2"/>
  <c r="BE5" i="20" s="1"/>
  <c r="BD123" i="2"/>
  <c r="BD5" i="20" s="1"/>
  <c r="BC123" i="2"/>
  <c r="BC5" i="20" s="1"/>
  <c r="BB123" i="2"/>
  <c r="BB5" i="20" s="1"/>
  <c r="BA123" i="2"/>
  <c r="BA5" i="20" s="1"/>
  <c r="AZ123" i="2"/>
  <c r="AZ5" i="20" s="1"/>
  <c r="AY123" i="2"/>
  <c r="AY5" i="20" s="1"/>
  <c r="AX123" i="2"/>
  <c r="AX5" i="20" s="1"/>
  <c r="AW123" i="2"/>
  <c r="AW5" i="20" s="1"/>
  <c r="AV123" i="2"/>
  <c r="AV5" i="20" s="1"/>
  <c r="AU123" i="2"/>
  <c r="AU5" i="20" s="1"/>
  <c r="AT123" i="2"/>
  <c r="AT5" i="20" s="1"/>
  <c r="AS123" i="2"/>
  <c r="AS5" i="20" s="1"/>
  <c r="AR123" i="2"/>
  <c r="AR5" i="20" s="1"/>
  <c r="AQ123" i="2"/>
  <c r="AQ5" i="20" s="1"/>
  <c r="AP123" i="2"/>
  <c r="AP5" i="20" s="1"/>
  <c r="AO123" i="2"/>
  <c r="AO5" i="20" s="1"/>
  <c r="AN123" i="2"/>
  <c r="AN5" i="20" s="1"/>
  <c r="AM123" i="2"/>
  <c r="AM5" i="20" s="1"/>
  <c r="AL123" i="2"/>
  <c r="AL5" i="20" s="1"/>
  <c r="AK123" i="2"/>
  <c r="AK5" i="20" s="1"/>
  <c r="AJ123" i="2"/>
  <c r="AJ5" i="20" s="1"/>
  <c r="AI123" i="2"/>
  <c r="AI5" i="20" s="1"/>
  <c r="AH123" i="2"/>
  <c r="AH5" i="20" s="1"/>
  <c r="AG123" i="2"/>
  <c r="AG5" i="20" s="1"/>
  <c r="AF123" i="2"/>
  <c r="AF5" i="20" s="1"/>
  <c r="AE123" i="2"/>
  <c r="AE5" i="20" s="1"/>
  <c r="AD123" i="2"/>
  <c r="AD5" i="20" s="1"/>
  <c r="AC123" i="2"/>
  <c r="AC5" i="20" s="1"/>
  <c r="AB123" i="2"/>
  <c r="AB5" i="20" s="1"/>
  <c r="AA123" i="2"/>
  <c r="AA5" i="20" s="1"/>
  <c r="Z123" i="2"/>
  <c r="Z5" i="20" s="1"/>
  <c r="Y123" i="2"/>
  <c r="Y5" i="20" s="1"/>
  <c r="X123" i="2"/>
  <c r="X5" i="20" s="1"/>
  <c r="W123" i="2"/>
  <c r="W5" i="20" s="1"/>
  <c r="V123" i="2"/>
  <c r="V5" i="20" s="1"/>
  <c r="U123" i="2"/>
  <c r="U5" i="20" s="1"/>
  <c r="T123" i="2"/>
  <c r="T5" i="20" s="1"/>
  <c r="S123" i="2"/>
  <c r="S5" i="20" s="1"/>
  <c r="R123" i="2"/>
  <c r="R5" i="20" s="1"/>
  <c r="Q123" i="2"/>
  <c r="Q5" i="20" s="1"/>
  <c r="P123" i="2"/>
  <c r="P5" i="20" s="1"/>
  <c r="O123" i="2"/>
  <c r="O5" i="20" s="1"/>
  <c r="N123" i="2"/>
  <c r="N5" i="20" s="1"/>
  <c r="M123" i="2"/>
  <c r="M5" i="20" s="1"/>
  <c r="L123" i="2"/>
  <c r="L5" i="20" s="1"/>
  <c r="K123" i="2"/>
  <c r="K5" i="20" s="1"/>
  <c r="J123" i="2"/>
  <c r="J5" i="20" s="1"/>
  <c r="I123" i="2"/>
  <c r="I5" i="20" s="1"/>
  <c r="H123" i="2"/>
  <c r="H5" i="20" s="1"/>
  <c r="G123" i="2"/>
  <c r="G5" i="20" s="1"/>
  <c r="F123" i="2"/>
  <c r="F5" i="20" s="1"/>
  <c r="E123" i="2"/>
  <c r="E5" i="20" s="1"/>
  <c r="D123" i="2"/>
  <c r="D5" i="20" s="1"/>
  <c r="C123" i="2"/>
  <c r="C5" i="20" s="1"/>
  <c r="B123" i="2"/>
  <c r="B5" i="20" s="1"/>
  <c r="MK93" i="2"/>
  <c r="MK4" i="20" s="1"/>
  <c r="MJ93" i="2"/>
  <c r="MJ4" i="20" s="1"/>
  <c r="MI93" i="2"/>
  <c r="MI4" i="20" s="1"/>
  <c r="MH93" i="2"/>
  <c r="MH4" i="20" s="1"/>
  <c r="MG93" i="2"/>
  <c r="MG4" i="20" s="1"/>
  <c r="MF93" i="2"/>
  <c r="MF4" i="20" s="1"/>
  <c r="ME93" i="2"/>
  <c r="ME4" i="20" s="1"/>
  <c r="MD93" i="2"/>
  <c r="MD4" i="20" s="1"/>
  <c r="MC93" i="2"/>
  <c r="MC4" i="20" s="1"/>
  <c r="MB93" i="2"/>
  <c r="MB4" i="20" s="1"/>
  <c r="MA93" i="2"/>
  <c r="MA4" i="20" s="1"/>
  <c r="LZ93" i="2"/>
  <c r="LZ4" i="20" s="1"/>
  <c r="LY93" i="2"/>
  <c r="LY4" i="20" s="1"/>
  <c r="LX93" i="2"/>
  <c r="LX4" i="20" s="1"/>
  <c r="LW93" i="2"/>
  <c r="LW4" i="20" s="1"/>
  <c r="LV93" i="2"/>
  <c r="LV4" i="20" s="1"/>
  <c r="LU93" i="2"/>
  <c r="LU4" i="20" s="1"/>
  <c r="LT93" i="2"/>
  <c r="LT4" i="20" s="1"/>
  <c r="LS93" i="2"/>
  <c r="LS4" i="20" s="1"/>
  <c r="LR93" i="2"/>
  <c r="LR4" i="20" s="1"/>
  <c r="LQ93" i="2"/>
  <c r="LQ4" i="20" s="1"/>
  <c r="LP93" i="2"/>
  <c r="LP4" i="20" s="1"/>
  <c r="LO93" i="2"/>
  <c r="LO4" i="20" s="1"/>
  <c r="LN93" i="2"/>
  <c r="LN4" i="20" s="1"/>
  <c r="LM93" i="2"/>
  <c r="LM4" i="20" s="1"/>
  <c r="LL93" i="2"/>
  <c r="LL4" i="20" s="1"/>
  <c r="LK93" i="2"/>
  <c r="LK4" i="20" s="1"/>
  <c r="LJ93" i="2"/>
  <c r="LJ4" i="20" s="1"/>
  <c r="LI93" i="2"/>
  <c r="LI4" i="20" s="1"/>
  <c r="LH93" i="2"/>
  <c r="LH4" i="20" s="1"/>
  <c r="LG93" i="2"/>
  <c r="LG4" i="20" s="1"/>
  <c r="LF93" i="2"/>
  <c r="LF4" i="20" s="1"/>
  <c r="LE93" i="2"/>
  <c r="LE4" i="20" s="1"/>
  <c r="LD93" i="2"/>
  <c r="LD4" i="20" s="1"/>
  <c r="LC93" i="2"/>
  <c r="LC4" i="20" s="1"/>
  <c r="LB93" i="2"/>
  <c r="LB4" i="20" s="1"/>
  <c r="LA93" i="2"/>
  <c r="LA4" i="20" s="1"/>
  <c r="KZ93" i="2"/>
  <c r="KZ4" i="20" s="1"/>
  <c r="KY93" i="2"/>
  <c r="KY4" i="20" s="1"/>
  <c r="KX93" i="2"/>
  <c r="KX4" i="20" s="1"/>
  <c r="KW93" i="2"/>
  <c r="KW4" i="20" s="1"/>
  <c r="KV93" i="2"/>
  <c r="KV4" i="20" s="1"/>
  <c r="KU93" i="2"/>
  <c r="KU4" i="20" s="1"/>
  <c r="KT93" i="2"/>
  <c r="KT4" i="20" s="1"/>
  <c r="KS93" i="2"/>
  <c r="KS4" i="20" s="1"/>
  <c r="KR93" i="2"/>
  <c r="KR4" i="20" s="1"/>
  <c r="KQ93" i="2"/>
  <c r="KQ4" i="20" s="1"/>
  <c r="KP93" i="2"/>
  <c r="KP4" i="20" s="1"/>
  <c r="KO93" i="2"/>
  <c r="KO4" i="20" s="1"/>
  <c r="KN93" i="2"/>
  <c r="KN4" i="20" s="1"/>
  <c r="KM93" i="2"/>
  <c r="KM4" i="20" s="1"/>
  <c r="KL93" i="2"/>
  <c r="KL4" i="20" s="1"/>
  <c r="KK93" i="2"/>
  <c r="KK4" i="20" s="1"/>
  <c r="KJ93" i="2"/>
  <c r="KJ4" i="20" s="1"/>
  <c r="KI93" i="2"/>
  <c r="KI4" i="20" s="1"/>
  <c r="KH93" i="2"/>
  <c r="KH4" i="20" s="1"/>
  <c r="KG93" i="2"/>
  <c r="KG4" i="20" s="1"/>
  <c r="KF93" i="2"/>
  <c r="KF4" i="20" s="1"/>
  <c r="KE93" i="2"/>
  <c r="KE4" i="20" s="1"/>
  <c r="KD93" i="2"/>
  <c r="KD4" i="20" s="1"/>
  <c r="KC93" i="2"/>
  <c r="KC4" i="20" s="1"/>
  <c r="KB93" i="2"/>
  <c r="KB4" i="20" s="1"/>
  <c r="KA93" i="2"/>
  <c r="KA4" i="20" s="1"/>
  <c r="JZ93" i="2"/>
  <c r="JZ4" i="20" s="1"/>
  <c r="JY93" i="2"/>
  <c r="JY4" i="20" s="1"/>
  <c r="JX93" i="2"/>
  <c r="JX4" i="20" s="1"/>
  <c r="JW93" i="2"/>
  <c r="JW4" i="20" s="1"/>
  <c r="JV93" i="2"/>
  <c r="JV4" i="20" s="1"/>
  <c r="JU93" i="2"/>
  <c r="JU4" i="20" s="1"/>
  <c r="JT93" i="2"/>
  <c r="JT4" i="20" s="1"/>
  <c r="JS93" i="2"/>
  <c r="JS4" i="20" s="1"/>
  <c r="JR93" i="2"/>
  <c r="JR4" i="20" s="1"/>
  <c r="JQ93" i="2"/>
  <c r="JQ4" i="20" s="1"/>
  <c r="JP93" i="2"/>
  <c r="JP4" i="20" s="1"/>
  <c r="JO93" i="2"/>
  <c r="JO4" i="20" s="1"/>
  <c r="JN93" i="2"/>
  <c r="JN4" i="20" s="1"/>
  <c r="JM93" i="2"/>
  <c r="JM4" i="20" s="1"/>
  <c r="JL93" i="2"/>
  <c r="JL4" i="20" s="1"/>
  <c r="JK93" i="2"/>
  <c r="JK4" i="20" s="1"/>
  <c r="JJ93" i="2"/>
  <c r="JJ4" i="20" s="1"/>
  <c r="JI93" i="2"/>
  <c r="JI4" i="20" s="1"/>
  <c r="JH93" i="2"/>
  <c r="JH4" i="20" s="1"/>
  <c r="JG93" i="2"/>
  <c r="JG4" i="20" s="1"/>
  <c r="JF93" i="2"/>
  <c r="JF4" i="20" s="1"/>
  <c r="JE93" i="2"/>
  <c r="JE4" i="20" s="1"/>
  <c r="JD93" i="2"/>
  <c r="JD4" i="20" s="1"/>
  <c r="JC93" i="2"/>
  <c r="JC4" i="20" s="1"/>
  <c r="JB93" i="2"/>
  <c r="JB4" i="20" s="1"/>
  <c r="JA93" i="2"/>
  <c r="JA4" i="20" s="1"/>
  <c r="IZ93" i="2"/>
  <c r="IZ4" i="20" s="1"/>
  <c r="IY93" i="2"/>
  <c r="IY4" i="20" s="1"/>
  <c r="IX93" i="2"/>
  <c r="IX4" i="20" s="1"/>
  <c r="IW93" i="2"/>
  <c r="IW4" i="20" s="1"/>
  <c r="IV93" i="2"/>
  <c r="IV4" i="20" s="1"/>
  <c r="IU93" i="2"/>
  <c r="IU4" i="20" s="1"/>
  <c r="IT93" i="2"/>
  <c r="IT4" i="20" s="1"/>
  <c r="IS93" i="2"/>
  <c r="IS4" i="20" s="1"/>
  <c r="IR93" i="2"/>
  <c r="IR4" i="20" s="1"/>
  <c r="IQ93" i="2"/>
  <c r="IQ4" i="20" s="1"/>
  <c r="IP93" i="2"/>
  <c r="IP4" i="20" s="1"/>
  <c r="IO93" i="2"/>
  <c r="IO4" i="20" s="1"/>
  <c r="IN93" i="2"/>
  <c r="IN4" i="20" s="1"/>
  <c r="IM93" i="2"/>
  <c r="IM4" i="20" s="1"/>
  <c r="IL93" i="2"/>
  <c r="IL4" i="20" s="1"/>
  <c r="IK93" i="2"/>
  <c r="IK4" i="20" s="1"/>
  <c r="IJ93" i="2"/>
  <c r="IJ4" i="20" s="1"/>
  <c r="II93" i="2"/>
  <c r="II4" i="20" s="1"/>
  <c r="IH93" i="2"/>
  <c r="IH4" i="20" s="1"/>
  <c r="IG93" i="2"/>
  <c r="IG4" i="20" s="1"/>
  <c r="IF93" i="2"/>
  <c r="IF4" i="20" s="1"/>
  <c r="IE93" i="2"/>
  <c r="IE4" i="20" s="1"/>
  <c r="ID93" i="2"/>
  <c r="ID4" i="20" s="1"/>
  <c r="IC93" i="2"/>
  <c r="IC4" i="20" s="1"/>
  <c r="IB93" i="2"/>
  <c r="IB4" i="20" s="1"/>
  <c r="IA93" i="2"/>
  <c r="IA4" i="20" s="1"/>
  <c r="HZ93" i="2"/>
  <c r="HZ4" i="20" s="1"/>
  <c r="HY93" i="2"/>
  <c r="HY4" i="20" s="1"/>
  <c r="HX93" i="2"/>
  <c r="HX4" i="20" s="1"/>
  <c r="HW93" i="2"/>
  <c r="HW4" i="20" s="1"/>
  <c r="HV93" i="2"/>
  <c r="HV4" i="20" s="1"/>
  <c r="HU93" i="2"/>
  <c r="HU4" i="20" s="1"/>
  <c r="HT93" i="2"/>
  <c r="HT4" i="20" s="1"/>
  <c r="HS93" i="2"/>
  <c r="HS4" i="20" s="1"/>
  <c r="HR93" i="2"/>
  <c r="HR4" i="20" s="1"/>
  <c r="HQ93" i="2"/>
  <c r="HQ4" i="20" s="1"/>
  <c r="HP93" i="2"/>
  <c r="HP4" i="20" s="1"/>
  <c r="HO93" i="2"/>
  <c r="HO4" i="20" s="1"/>
  <c r="HN93" i="2"/>
  <c r="HN4" i="20" s="1"/>
  <c r="HM93" i="2"/>
  <c r="HM4" i="20" s="1"/>
  <c r="HL93" i="2"/>
  <c r="HL4" i="20" s="1"/>
  <c r="HK93" i="2"/>
  <c r="HK4" i="20" s="1"/>
  <c r="HJ93" i="2"/>
  <c r="HJ4" i="20" s="1"/>
  <c r="HI93" i="2"/>
  <c r="HI4" i="20" s="1"/>
  <c r="HH93" i="2"/>
  <c r="HH4" i="20" s="1"/>
  <c r="HG93" i="2"/>
  <c r="HG4" i="20" s="1"/>
  <c r="HF93" i="2"/>
  <c r="HF4" i="20" s="1"/>
  <c r="HE93" i="2"/>
  <c r="HE4" i="20" s="1"/>
  <c r="HD93" i="2"/>
  <c r="HD4" i="20" s="1"/>
  <c r="HC93" i="2"/>
  <c r="HC4" i="20" s="1"/>
  <c r="HB93" i="2"/>
  <c r="HB4" i="20" s="1"/>
  <c r="HA93" i="2"/>
  <c r="HA4" i="20" s="1"/>
  <c r="GZ93" i="2"/>
  <c r="GZ4" i="20" s="1"/>
  <c r="GY93" i="2"/>
  <c r="GY4" i="20" s="1"/>
  <c r="GX93" i="2"/>
  <c r="GX4" i="20" s="1"/>
  <c r="GW93" i="2"/>
  <c r="GW4" i="20" s="1"/>
  <c r="GV93" i="2"/>
  <c r="GV4" i="20" s="1"/>
  <c r="GU93" i="2"/>
  <c r="GU4" i="20" s="1"/>
  <c r="GT93" i="2"/>
  <c r="GT4" i="20" s="1"/>
  <c r="GS93" i="2"/>
  <c r="GS4" i="20" s="1"/>
  <c r="GR93" i="2"/>
  <c r="GR4" i="20" s="1"/>
  <c r="GQ93" i="2"/>
  <c r="GQ4" i="20" s="1"/>
  <c r="GP93" i="2"/>
  <c r="GP4" i="20" s="1"/>
  <c r="GO93" i="2"/>
  <c r="GO4" i="20" s="1"/>
  <c r="GN93" i="2"/>
  <c r="GN4" i="20" s="1"/>
  <c r="GM93" i="2"/>
  <c r="GM4" i="20" s="1"/>
  <c r="GL93" i="2"/>
  <c r="GL4" i="20" s="1"/>
  <c r="GK93" i="2"/>
  <c r="GK4" i="20" s="1"/>
  <c r="GJ93" i="2"/>
  <c r="GJ4" i="20" s="1"/>
  <c r="GI93" i="2"/>
  <c r="GI4" i="20" s="1"/>
  <c r="GH93" i="2"/>
  <c r="GH4" i="20" s="1"/>
  <c r="GG93" i="2"/>
  <c r="GG4" i="20" s="1"/>
  <c r="GF93" i="2"/>
  <c r="GF4" i="20" s="1"/>
  <c r="GE93" i="2"/>
  <c r="GE4" i="20" s="1"/>
  <c r="GD93" i="2"/>
  <c r="GD4" i="20" s="1"/>
  <c r="GC93" i="2"/>
  <c r="GC4" i="20" s="1"/>
  <c r="GB93" i="2"/>
  <c r="GB4" i="20" s="1"/>
  <c r="GA93" i="2"/>
  <c r="GA4" i="20" s="1"/>
  <c r="FZ93" i="2"/>
  <c r="FZ4" i="20" s="1"/>
  <c r="FY93" i="2"/>
  <c r="FY4" i="20" s="1"/>
  <c r="FX93" i="2"/>
  <c r="FX4" i="20" s="1"/>
  <c r="FW93" i="2"/>
  <c r="FW4" i="20" s="1"/>
  <c r="FV93" i="2"/>
  <c r="FV4" i="20" s="1"/>
  <c r="FU93" i="2"/>
  <c r="FU4" i="20" s="1"/>
  <c r="FT93" i="2"/>
  <c r="FT4" i="20" s="1"/>
  <c r="FS93" i="2"/>
  <c r="FS4" i="20" s="1"/>
  <c r="FR93" i="2"/>
  <c r="FR4" i="20" s="1"/>
  <c r="FQ93" i="2"/>
  <c r="FQ4" i="20" s="1"/>
  <c r="FP93" i="2"/>
  <c r="FP4" i="20" s="1"/>
  <c r="FO93" i="2"/>
  <c r="FO4" i="20" s="1"/>
  <c r="FN93" i="2"/>
  <c r="FN4" i="20" s="1"/>
  <c r="FM93" i="2"/>
  <c r="FM4" i="20" s="1"/>
  <c r="FL93" i="2"/>
  <c r="FL4" i="20" s="1"/>
  <c r="FK93" i="2"/>
  <c r="FK4" i="20" s="1"/>
  <c r="FJ93" i="2"/>
  <c r="FJ4" i="20" s="1"/>
  <c r="FI93" i="2"/>
  <c r="FI4" i="20" s="1"/>
  <c r="FH93" i="2"/>
  <c r="FH4" i="20" s="1"/>
  <c r="FG93" i="2"/>
  <c r="FG4" i="20" s="1"/>
  <c r="FF93" i="2"/>
  <c r="FF4" i="20" s="1"/>
  <c r="FE93" i="2"/>
  <c r="FE4" i="20" s="1"/>
  <c r="FD93" i="2"/>
  <c r="FD4" i="20" s="1"/>
  <c r="FC93" i="2"/>
  <c r="FC4" i="20" s="1"/>
  <c r="FB93" i="2"/>
  <c r="FB4" i="20" s="1"/>
  <c r="FA93" i="2"/>
  <c r="FA4" i="20" s="1"/>
  <c r="EZ93" i="2"/>
  <c r="EZ4" i="20" s="1"/>
  <c r="EY93" i="2"/>
  <c r="EY4" i="20" s="1"/>
  <c r="EX93" i="2"/>
  <c r="EX4" i="20" s="1"/>
  <c r="EW93" i="2"/>
  <c r="EW4" i="20" s="1"/>
  <c r="EV93" i="2"/>
  <c r="EV4" i="20" s="1"/>
  <c r="EU93" i="2"/>
  <c r="EU4" i="20" s="1"/>
  <c r="ET93" i="2"/>
  <c r="ET4" i="20" s="1"/>
  <c r="ES93" i="2"/>
  <c r="ES4" i="20" s="1"/>
  <c r="ER93" i="2"/>
  <c r="ER4" i="20" s="1"/>
  <c r="EQ93" i="2"/>
  <c r="EQ4" i="20" s="1"/>
  <c r="EP93" i="2"/>
  <c r="EP4" i="20" s="1"/>
  <c r="EO93" i="2"/>
  <c r="EO4" i="20" s="1"/>
  <c r="EN93" i="2"/>
  <c r="EN4" i="20" s="1"/>
  <c r="EM93" i="2"/>
  <c r="EM4" i="20" s="1"/>
  <c r="EL93" i="2"/>
  <c r="EL4" i="20" s="1"/>
  <c r="EK93" i="2"/>
  <c r="EK4" i="20" s="1"/>
  <c r="EJ93" i="2"/>
  <c r="EJ4" i="20" s="1"/>
  <c r="EI93" i="2"/>
  <c r="EI4" i="20" s="1"/>
  <c r="EH93" i="2"/>
  <c r="EH4" i="20" s="1"/>
  <c r="EG93" i="2"/>
  <c r="EG4" i="20" s="1"/>
  <c r="EF93" i="2"/>
  <c r="EF4" i="20" s="1"/>
  <c r="EE93" i="2"/>
  <c r="EE4" i="20" s="1"/>
  <c r="ED93" i="2"/>
  <c r="ED4" i="20" s="1"/>
  <c r="EC93" i="2"/>
  <c r="EC4" i="20" s="1"/>
  <c r="EB93" i="2"/>
  <c r="EB4" i="20" s="1"/>
  <c r="EA93" i="2"/>
  <c r="EA4" i="20" s="1"/>
  <c r="DZ93" i="2"/>
  <c r="DZ4" i="20" s="1"/>
  <c r="DY93" i="2"/>
  <c r="DY4" i="20" s="1"/>
  <c r="DX93" i="2"/>
  <c r="DX4" i="20" s="1"/>
  <c r="DW93" i="2"/>
  <c r="DW4" i="20" s="1"/>
  <c r="DV93" i="2"/>
  <c r="DV4" i="20" s="1"/>
  <c r="DU93" i="2"/>
  <c r="DU4" i="20" s="1"/>
  <c r="DT93" i="2"/>
  <c r="DT4" i="20" s="1"/>
  <c r="DS93" i="2"/>
  <c r="DS4" i="20" s="1"/>
  <c r="DR93" i="2"/>
  <c r="DR4" i="20" s="1"/>
  <c r="DQ93" i="2"/>
  <c r="DQ4" i="20" s="1"/>
  <c r="DP93" i="2"/>
  <c r="DP4" i="20" s="1"/>
  <c r="DO93" i="2"/>
  <c r="DO4" i="20" s="1"/>
  <c r="DN93" i="2"/>
  <c r="DN4" i="20" s="1"/>
  <c r="DM93" i="2"/>
  <c r="DM4" i="20" s="1"/>
  <c r="DL93" i="2"/>
  <c r="DL4" i="20" s="1"/>
  <c r="DK93" i="2"/>
  <c r="DK4" i="20" s="1"/>
  <c r="DJ93" i="2"/>
  <c r="DJ4" i="20" s="1"/>
  <c r="DI93" i="2"/>
  <c r="DI4" i="20" s="1"/>
  <c r="DH93" i="2"/>
  <c r="DH4" i="20" s="1"/>
  <c r="DG93" i="2"/>
  <c r="DG4" i="20" s="1"/>
  <c r="DF93" i="2"/>
  <c r="DF4" i="20" s="1"/>
  <c r="DE93" i="2"/>
  <c r="DE4" i="20" s="1"/>
  <c r="DD93" i="2"/>
  <c r="DD4" i="20" s="1"/>
  <c r="DC93" i="2"/>
  <c r="DC4" i="20" s="1"/>
  <c r="DB93" i="2"/>
  <c r="DB4" i="20" s="1"/>
  <c r="DA93" i="2"/>
  <c r="DA4" i="20" s="1"/>
  <c r="CZ93" i="2"/>
  <c r="CZ4" i="20" s="1"/>
  <c r="CY93" i="2"/>
  <c r="CY4" i="20" s="1"/>
  <c r="CX93" i="2"/>
  <c r="CX4" i="20" s="1"/>
  <c r="CW93" i="2"/>
  <c r="CW4" i="20" s="1"/>
  <c r="CV93" i="2"/>
  <c r="CV4" i="20" s="1"/>
  <c r="CU93" i="2"/>
  <c r="CU4" i="20" s="1"/>
  <c r="CT93" i="2"/>
  <c r="CT4" i="20" s="1"/>
  <c r="CS93" i="2"/>
  <c r="CS4" i="20" s="1"/>
  <c r="CR93" i="2"/>
  <c r="CR4" i="20" s="1"/>
  <c r="CQ93" i="2"/>
  <c r="CQ4" i="20" s="1"/>
  <c r="CP93" i="2"/>
  <c r="CP4" i="20" s="1"/>
  <c r="CO93" i="2"/>
  <c r="CO4" i="20" s="1"/>
  <c r="CN93" i="2"/>
  <c r="CN4" i="20" s="1"/>
  <c r="CM93" i="2"/>
  <c r="CM4" i="20" s="1"/>
  <c r="CL93" i="2"/>
  <c r="CL4" i="20" s="1"/>
  <c r="CK93" i="2"/>
  <c r="CK4" i="20" s="1"/>
  <c r="CJ93" i="2"/>
  <c r="CJ4" i="20" s="1"/>
  <c r="CI93" i="2"/>
  <c r="CI4" i="20" s="1"/>
  <c r="CH93" i="2"/>
  <c r="CH4" i="20" s="1"/>
  <c r="CG93" i="2"/>
  <c r="CG4" i="20" s="1"/>
  <c r="CF93" i="2"/>
  <c r="CF4" i="20" s="1"/>
  <c r="CE93" i="2"/>
  <c r="CE4" i="20" s="1"/>
  <c r="CD93" i="2"/>
  <c r="CD4" i="20" s="1"/>
  <c r="CC93" i="2"/>
  <c r="CC4" i="20" s="1"/>
  <c r="CB93" i="2"/>
  <c r="CB4" i="20" s="1"/>
  <c r="CA93" i="2"/>
  <c r="CA4" i="20" s="1"/>
  <c r="BZ93" i="2"/>
  <c r="BZ4" i="20" s="1"/>
  <c r="BY93" i="2"/>
  <c r="BY4" i="20" s="1"/>
  <c r="BX93" i="2"/>
  <c r="BX4" i="20" s="1"/>
  <c r="BW93" i="2"/>
  <c r="BW4" i="20" s="1"/>
  <c r="BV93" i="2"/>
  <c r="BV4" i="20" s="1"/>
  <c r="BU93" i="2"/>
  <c r="BU4" i="20" s="1"/>
  <c r="BT93" i="2"/>
  <c r="BT4" i="20" s="1"/>
  <c r="BS93" i="2"/>
  <c r="BS4" i="20" s="1"/>
  <c r="BR93" i="2"/>
  <c r="BR4" i="20" s="1"/>
  <c r="BQ93" i="2"/>
  <c r="BQ4" i="20" s="1"/>
  <c r="BP93" i="2"/>
  <c r="BP4" i="20" s="1"/>
  <c r="BO93" i="2"/>
  <c r="BO4" i="20" s="1"/>
  <c r="BN93" i="2"/>
  <c r="BN4" i="20" s="1"/>
  <c r="BM93" i="2"/>
  <c r="BM4" i="20" s="1"/>
  <c r="BL93" i="2"/>
  <c r="BL4" i="20" s="1"/>
  <c r="BK93" i="2"/>
  <c r="BK4" i="20" s="1"/>
  <c r="BJ93" i="2"/>
  <c r="BJ4" i="20" s="1"/>
  <c r="BI93" i="2"/>
  <c r="BI4" i="20" s="1"/>
  <c r="BH93" i="2"/>
  <c r="BH4" i="20" s="1"/>
  <c r="BG93" i="2"/>
  <c r="BG4" i="20" s="1"/>
  <c r="BF93" i="2"/>
  <c r="BF4" i="20" s="1"/>
  <c r="BE93" i="2"/>
  <c r="BE4" i="20" s="1"/>
  <c r="BD93" i="2"/>
  <c r="BD4" i="20" s="1"/>
  <c r="BC93" i="2"/>
  <c r="BC4" i="20" s="1"/>
  <c r="BB93" i="2"/>
  <c r="BB4" i="20" s="1"/>
  <c r="BA93" i="2"/>
  <c r="BA4" i="20" s="1"/>
  <c r="AZ93" i="2"/>
  <c r="AZ4" i="20" s="1"/>
  <c r="AY93" i="2"/>
  <c r="AY4" i="20" s="1"/>
  <c r="AX93" i="2"/>
  <c r="AX4" i="20" s="1"/>
  <c r="AW93" i="2"/>
  <c r="AW4" i="20" s="1"/>
  <c r="AV93" i="2"/>
  <c r="AV4" i="20" s="1"/>
  <c r="AU93" i="2"/>
  <c r="AU4" i="20" s="1"/>
  <c r="AT93" i="2"/>
  <c r="AT4" i="20" s="1"/>
  <c r="AS93" i="2"/>
  <c r="AS4" i="20" s="1"/>
  <c r="AR93" i="2"/>
  <c r="AR4" i="20" s="1"/>
  <c r="AQ93" i="2"/>
  <c r="AQ4" i="20" s="1"/>
  <c r="AP93" i="2"/>
  <c r="AP4" i="20" s="1"/>
  <c r="AO93" i="2"/>
  <c r="AO4" i="20" s="1"/>
  <c r="AN93" i="2"/>
  <c r="AN4" i="20" s="1"/>
  <c r="AM93" i="2"/>
  <c r="AM4" i="20" s="1"/>
  <c r="AL93" i="2"/>
  <c r="AL4" i="20" s="1"/>
  <c r="AK93" i="2"/>
  <c r="AK4" i="20" s="1"/>
  <c r="AJ93" i="2"/>
  <c r="AJ4" i="20" s="1"/>
  <c r="AI93" i="2"/>
  <c r="AI4" i="20" s="1"/>
  <c r="AH93" i="2"/>
  <c r="AH4" i="20" s="1"/>
  <c r="AG93" i="2"/>
  <c r="AG4" i="20" s="1"/>
  <c r="AF93" i="2"/>
  <c r="AF4" i="20" s="1"/>
  <c r="AE93" i="2"/>
  <c r="AE4" i="20" s="1"/>
  <c r="AD93" i="2"/>
  <c r="AD4" i="20" s="1"/>
  <c r="AC93" i="2"/>
  <c r="AC4" i="20" s="1"/>
  <c r="AB93" i="2"/>
  <c r="AB4" i="20" s="1"/>
  <c r="AA93" i="2"/>
  <c r="AA4" i="20" s="1"/>
  <c r="Z93" i="2"/>
  <c r="Z4" i="20" s="1"/>
  <c r="Y93" i="2"/>
  <c r="Y4" i="20" s="1"/>
  <c r="X93" i="2"/>
  <c r="X4" i="20" s="1"/>
  <c r="W93" i="2"/>
  <c r="W4" i="20" s="1"/>
  <c r="V93" i="2"/>
  <c r="V4" i="20" s="1"/>
  <c r="U93" i="2"/>
  <c r="U4" i="20" s="1"/>
  <c r="T93" i="2"/>
  <c r="T4" i="20" s="1"/>
  <c r="S93" i="2"/>
  <c r="S4" i="20" s="1"/>
  <c r="R93" i="2"/>
  <c r="R4" i="20" s="1"/>
  <c r="Q93" i="2"/>
  <c r="Q4" i="20" s="1"/>
  <c r="P93" i="2"/>
  <c r="P4" i="20" s="1"/>
  <c r="O93" i="2"/>
  <c r="O4" i="20" s="1"/>
  <c r="N93" i="2"/>
  <c r="N4" i="20" s="1"/>
  <c r="M93" i="2"/>
  <c r="M4" i="20" s="1"/>
  <c r="L93" i="2"/>
  <c r="L4" i="20" s="1"/>
  <c r="K93" i="2"/>
  <c r="K4" i="20" s="1"/>
  <c r="J93" i="2"/>
  <c r="J4" i="20" s="1"/>
  <c r="I93" i="2"/>
  <c r="I4" i="20" s="1"/>
  <c r="H93" i="2"/>
  <c r="H4" i="20" s="1"/>
  <c r="G93" i="2"/>
  <c r="G4" i="20" s="1"/>
  <c r="F93" i="2"/>
  <c r="F4" i="20" s="1"/>
  <c r="E93" i="2"/>
  <c r="E4" i="20" s="1"/>
  <c r="D93" i="2"/>
  <c r="D4" i="20" s="1"/>
  <c r="C93" i="2"/>
  <c r="C4" i="20" s="1"/>
  <c r="B93" i="2"/>
  <c r="B4" i="20" s="1"/>
  <c r="C63" i="2"/>
  <c r="C3" i="20" s="1"/>
  <c r="D63" i="2"/>
  <c r="D3" i="20" s="1"/>
  <c r="E63" i="2"/>
  <c r="E3" i="20" s="1"/>
  <c r="F63" i="2"/>
  <c r="F3" i="20" s="1"/>
  <c r="G63" i="2"/>
  <c r="G3" i="20" s="1"/>
  <c r="H63" i="2"/>
  <c r="H3" i="20" s="1"/>
  <c r="I63" i="2"/>
  <c r="I3" i="20" s="1"/>
  <c r="J63" i="2"/>
  <c r="J3" i="20" s="1"/>
  <c r="K63" i="2"/>
  <c r="K3" i="20" s="1"/>
  <c r="L63" i="2"/>
  <c r="L3" i="20" s="1"/>
  <c r="M63" i="2"/>
  <c r="M3" i="20" s="1"/>
  <c r="N63" i="2"/>
  <c r="N3" i="20" s="1"/>
  <c r="O63" i="2"/>
  <c r="O3" i="20" s="1"/>
  <c r="P63" i="2"/>
  <c r="P3" i="20" s="1"/>
  <c r="Q63" i="2"/>
  <c r="Q3" i="20" s="1"/>
  <c r="R63" i="2"/>
  <c r="R3" i="20" s="1"/>
  <c r="S63" i="2"/>
  <c r="S3" i="20" s="1"/>
  <c r="T63" i="2"/>
  <c r="T3" i="20" s="1"/>
  <c r="U63" i="2"/>
  <c r="U3" i="20" s="1"/>
  <c r="V63" i="2"/>
  <c r="V3" i="20" s="1"/>
  <c r="W63" i="2"/>
  <c r="W3" i="20" s="1"/>
  <c r="X63" i="2"/>
  <c r="X3" i="20" s="1"/>
  <c r="Y63" i="2"/>
  <c r="Y3" i="20" s="1"/>
  <c r="Z63" i="2"/>
  <c r="Z3" i="20" s="1"/>
  <c r="AA63" i="2"/>
  <c r="AA3" i="20" s="1"/>
  <c r="AB63" i="2"/>
  <c r="AB3" i="20" s="1"/>
  <c r="AC63" i="2"/>
  <c r="AC3" i="20" s="1"/>
  <c r="AD63" i="2"/>
  <c r="AD3" i="20" s="1"/>
  <c r="AE63" i="2"/>
  <c r="AE3" i="20" s="1"/>
  <c r="AF63" i="2"/>
  <c r="AF3" i="20" s="1"/>
  <c r="AG63" i="2"/>
  <c r="AG3" i="20" s="1"/>
  <c r="AH63" i="2"/>
  <c r="AH3" i="20" s="1"/>
  <c r="AI63" i="2"/>
  <c r="AI3" i="20" s="1"/>
  <c r="AJ63" i="2"/>
  <c r="AJ3" i="20" s="1"/>
  <c r="AK63" i="2"/>
  <c r="AK3" i="20" s="1"/>
  <c r="AL63" i="2"/>
  <c r="AL3" i="20" s="1"/>
  <c r="AM63" i="2"/>
  <c r="AM3" i="20" s="1"/>
  <c r="AN63" i="2"/>
  <c r="AN3" i="20" s="1"/>
  <c r="AO63" i="2"/>
  <c r="AO3" i="20" s="1"/>
  <c r="AP63" i="2"/>
  <c r="AP3" i="20" s="1"/>
  <c r="AQ63" i="2"/>
  <c r="AQ3" i="20" s="1"/>
  <c r="AR63" i="2"/>
  <c r="AR3" i="20" s="1"/>
  <c r="AS63" i="2"/>
  <c r="AS3" i="20" s="1"/>
  <c r="AT63" i="2"/>
  <c r="AT3" i="20" s="1"/>
  <c r="AU63" i="2"/>
  <c r="AU3" i="20" s="1"/>
  <c r="AV63" i="2"/>
  <c r="AV3" i="20" s="1"/>
  <c r="AW63" i="2"/>
  <c r="AW3" i="20" s="1"/>
  <c r="AX63" i="2"/>
  <c r="AX3" i="20" s="1"/>
  <c r="AY63" i="2"/>
  <c r="AY3" i="20" s="1"/>
  <c r="AZ63" i="2"/>
  <c r="AZ3" i="20" s="1"/>
  <c r="BA63" i="2"/>
  <c r="BA3" i="20" s="1"/>
  <c r="BB63" i="2"/>
  <c r="BB3" i="20" s="1"/>
  <c r="BC63" i="2"/>
  <c r="BC3" i="20" s="1"/>
  <c r="BD63" i="2"/>
  <c r="BD3" i="20" s="1"/>
  <c r="BE63" i="2"/>
  <c r="BE3" i="20" s="1"/>
  <c r="BF63" i="2"/>
  <c r="BF3" i="20" s="1"/>
  <c r="BG63" i="2"/>
  <c r="BG3" i="20" s="1"/>
  <c r="BH63" i="2"/>
  <c r="BH3" i="20" s="1"/>
  <c r="BI63" i="2"/>
  <c r="BI3" i="20" s="1"/>
  <c r="BJ63" i="2"/>
  <c r="BJ3" i="20" s="1"/>
  <c r="BK63" i="2"/>
  <c r="BK3" i="20" s="1"/>
  <c r="BL63" i="2"/>
  <c r="BL3" i="20" s="1"/>
  <c r="BM63" i="2"/>
  <c r="BM3" i="20" s="1"/>
  <c r="BN63" i="2"/>
  <c r="BN3" i="20" s="1"/>
  <c r="BO63" i="2"/>
  <c r="BO3" i="20" s="1"/>
  <c r="BP63" i="2"/>
  <c r="BP3" i="20" s="1"/>
  <c r="BQ63" i="2"/>
  <c r="BQ3" i="20" s="1"/>
  <c r="BR63" i="2"/>
  <c r="BR3" i="20" s="1"/>
  <c r="BS63" i="2"/>
  <c r="BS3" i="20" s="1"/>
  <c r="BT63" i="2"/>
  <c r="BT3" i="20" s="1"/>
  <c r="BU63" i="2"/>
  <c r="BU3" i="20" s="1"/>
  <c r="BV63" i="2"/>
  <c r="BV3" i="20" s="1"/>
  <c r="BW63" i="2"/>
  <c r="BW3" i="20" s="1"/>
  <c r="BX63" i="2"/>
  <c r="BX3" i="20" s="1"/>
  <c r="BY63" i="2"/>
  <c r="BY3" i="20" s="1"/>
  <c r="BZ63" i="2"/>
  <c r="BZ3" i="20" s="1"/>
  <c r="CA63" i="2"/>
  <c r="CA3" i="20" s="1"/>
  <c r="CB63" i="2"/>
  <c r="CB3" i="20" s="1"/>
  <c r="CC63" i="2"/>
  <c r="CC3" i="20" s="1"/>
  <c r="CD63" i="2"/>
  <c r="CD3" i="20" s="1"/>
  <c r="CE63" i="2"/>
  <c r="CE3" i="20" s="1"/>
  <c r="CF63" i="2"/>
  <c r="CF3" i="20" s="1"/>
  <c r="CG63" i="2"/>
  <c r="CG3" i="20" s="1"/>
  <c r="CH63" i="2"/>
  <c r="CH3" i="20" s="1"/>
  <c r="CI63" i="2"/>
  <c r="CI3" i="20" s="1"/>
  <c r="CJ63" i="2"/>
  <c r="CJ3" i="20" s="1"/>
  <c r="CK63" i="2"/>
  <c r="CK3" i="20" s="1"/>
  <c r="CL63" i="2"/>
  <c r="CL3" i="20" s="1"/>
  <c r="CM63" i="2"/>
  <c r="CM3" i="20" s="1"/>
  <c r="CN63" i="2"/>
  <c r="CN3" i="20" s="1"/>
  <c r="CO63" i="2"/>
  <c r="CO3" i="20" s="1"/>
  <c r="CP63" i="2"/>
  <c r="CP3" i="20" s="1"/>
  <c r="CQ63" i="2"/>
  <c r="CQ3" i="20" s="1"/>
  <c r="CR63" i="2"/>
  <c r="CR3" i="20" s="1"/>
  <c r="CS63" i="2"/>
  <c r="CS3" i="20" s="1"/>
  <c r="CT63" i="2"/>
  <c r="CT3" i="20" s="1"/>
  <c r="CU63" i="2"/>
  <c r="CU3" i="20" s="1"/>
  <c r="CV63" i="2"/>
  <c r="CV3" i="20" s="1"/>
  <c r="CW63" i="2"/>
  <c r="CW3" i="20" s="1"/>
  <c r="CX63" i="2"/>
  <c r="CX3" i="20" s="1"/>
  <c r="CY63" i="2"/>
  <c r="CY3" i="20" s="1"/>
  <c r="CZ63" i="2"/>
  <c r="CZ3" i="20" s="1"/>
  <c r="DA63" i="2"/>
  <c r="DA3" i="20" s="1"/>
  <c r="DB63" i="2"/>
  <c r="DB3" i="20" s="1"/>
  <c r="DC63" i="2"/>
  <c r="DC3" i="20" s="1"/>
  <c r="DD63" i="2"/>
  <c r="DD3" i="20" s="1"/>
  <c r="DE63" i="2"/>
  <c r="DE3" i="20" s="1"/>
  <c r="DF63" i="2"/>
  <c r="DF3" i="20" s="1"/>
  <c r="DG63" i="2"/>
  <c r="DG3" i="20" s="1"/>
  <c r="DH63" i="2"/>
  <c r="DH3" i="20" s="1"/>
  <c r="DI63" i="2"/>
  <c r="DI3" i="20" s="1"/>
  <c r="DJ63" i="2"/>
  <c r="DJ3" i="20" s="1"/>
  <c r="DK63" i="2"/>
  <c r="DK3" i="20" s="1"/>
  <c r="DL63" i="2"/>
  <c r="DL3" i="20" s="1"/>
  <c r="DM63" i="2"/>
  <c r="DM3" i="20" s="1"/>
  <c r="DN63" i="2"/>
  <c r="DN3" i="20" s="1"/>
  <c r="DO63" i="2"/>
  <c r="DO3" i="20" s="1"/>
  <c r="DP63" i="2"/>
  <c r="DP3" i="20" s="1"/>
  <c r="DQ63" i="2"/>
  <c r="DQ3" i="20" s="1"/>
  <c r="DR63" i="2"/>
  <c r="DR3" i="20" s="1"/>
  <c r="DS63" i="2"/>
  <c r="DS3" i="20" s="1"/>
  <c r="DT63" i="2"/>
  <c r="DT3" i="20" s="1"/>
  <c r="DU63" i="2"/>
  <c r="DU3" i="20" s="1"/>
  <c r="DV63" i="2"/>
  <c r="DV3" i="20" s="1"/>
  <c r="DW63" i="2"/>
  <c r="DW3" i="20" s="1"/>
  <c r="DX63" i="2"/>
  <c r="DX3" i="20" s="1"/>
  <c r="DY63" i="2"/>
  <c r="DY3" i="20" s="1"/>
  <c r="DZ63" i="2"/>
  <c r="DZ3" i="20" s="1"/>
  <c r="EA63" i="2"/>
  <c r="EA3" i="20" s="1"/>
  <c r="EB63" i="2"/>
  <c r="EB3" i="20" s="1"/>
  <c r="EC63" i="2"/>
  <c r="EC3" i="20" s="1"/>
  <c r="ED63" i="2"/>
  <c r="ED3" i="20" s="1"/>
  <c r="EE63" i="2"/>
  <c r="EE3" i="20" s="1"/>
  <c r="EF63" i="2"/>
  <c r="EF3" i="20" s="1"/>
  <c r="EG63" i="2"/>
  <c r="EG3" i="20" s="1"/>
  <c r="EH63" i="2"/>
  <c r="EH3" i="20" s="1"/>
  <c r="EI63" i="2"/>
  <c r="EI3" i="20" s="1"/>
  <c r="EJ63" i="2"/>
  <c r="EJ3" i="20" s="1"/>
  <c r="EK63" i="2"/>
  <c r="EK3" i="20" s="1"/>
  <c r="EL63" i="2"/>
  <c r="EL3" i="20" s="1"/>
  <c r="EM63" i="2"/>
  <c r="EM3" i="20" s="1"/>
  <c r="EN63" i="2"/>
  <c r="EN3" i="20" s="1"/>
  <c r="EO63" i="2"/>
  <c r="EO3" i="20" s="1"/>
  <c r="EP63" i="2"/>
  <c r="EP3" i="20" s="1"/>
  <c r="EQ63" i="2"/>
  <c r="EQ3" i="20" s="1"/>
  <c r="ER63" i="2"/>
  <c r="ER3" i="20" s="1"/>
  <c r="ES63" i="2"/>
  <c r="ES3" i="20" s="1"/>
  <c r="ET63" i="2"/>
  <c r="ET3" i="20" s="1"/>
  <c r="EU63" i="2"/>
  <c r="EU3" i="20" s="1"/>
  <c r="EV63" i="2"/>
  <c r="EV3" i="20" s="1"/>
  <c r="EW63" i="2"/>
  <c r="EW3" i="20" s="1"/>
  <c r="EX63" i="2"/>
  <c r="EX3" i="20" s="1"/>
  <c r="EY63" i="2"/>
  <c r="EY3" i="20" s="1"/>
  <c r="EZ63" i="2"/>
  <c r="EZ3" i="20" s="1"/>
  <c r="FA63" i="2"/>
  <c r="FA3" i="20" s="1"/>
  <c r="FB63" i="2"/>
  <c r="FB3" i="20" s="1"/>
  <c r="FC63" i="2"/>
  <c r="FC3" i="20" s="1"/>
  <c r="FD63" i="2"/>
  <c r="FD3" i="20" s="1"/>
  <c r="FE63" i="2"/>
  <c r="FE3" i="20" s="1"/>
  <c r="FF63" i="2"/>
  <c r="FF3" i="20" s="1"/>
  <c r="FG63" i="2"/>
  <c r="FG3" i="20" s="1"/>
  <c r="FH63" i="2"/>
  <c r="FH3" i="20" s="1"/>
  <c r="FI63" i="2"/>
  <c r="FI3" i="20" s="1"/>
  <c r="FJ63" i="2"/>
  <c r="FJ3" i="20" s="1"/>
  <c r="FK63" i="2"/>
  <c r="FK3" i="20" s="1"/>
  <c r="FL63" i="2"/>
  <c r="FL3" i="20" s="1"/>
  <c r="FM63" i="2"/>
  <c r="FM3" i="20" s="1"/>
  <c r="FN63" i="2"/>
  <c r="FN3" i="20" s="1"/>
  <c r="FO63" i="2"/>
  <c r="FO3" i="20" s="1"/>
  <c r="FP63" i="2"/>
  <c r="FP3" i="20" s="1"/>
  <c r="FQ63" i="2"/>
  <c r="FQ3" i="20" s="1"/>
  <c r="FR63" i="2"/>
  <c r="FR3" i="20" s="1"/>
  <c r="FS63" i="2"/>
  <c r="FS3" i="20" s="1"/>
  <c r="FT63" i="2"/>
  <c r="FT3" i="20" s="1"/>
  <c r="FU63" i="2"/>
  <c r="FU3" i="20" s="1"/>
  <c r="FV63" i="2"/>
  <c r="FV3" i="20" s="1"/>
  <c r="FW63" i="2"/>
  <c r="FW3" i="20" s="1"/>
  <c r="FX63" i="2"/>
  <c r="FX3" i="20" s="1"/>
  <c r="FY63" i="2"/>
  <c r="FY3" i="20" s="1"/>
  <c r="FZ63" i="2"/>
  <c r="FZ3" i="20" s="1"/>
  <c r="GA63" i="2"/>
  <c r="GA3" i="20" s="1"/>
  <c r="GB63" i="2"/>
  <c r="GB3" i="20" s="1"/>
  <c r="GC63" i="2"/>
  <c r="GC3" i="20" s="1"/>
  <c r="GD63" i="2"/>
  <c r="GD3" i="20" s="1"/>
  <c r="GE63" i="2"/>
  <c r="GE3" i="20" s="1"/>
  <c r="GF63" i="2"/>
  <c r="GF3" i="20" s="1"/>
  <c r="GG63" i="2"/>
  <c r="GG3" i="20" s="1"/>
  <c r="GH63" i="2"/>
  <c r="GH3" i="20" s="1"/>
  <c r="GI63" i="2"/>
  <c r="GI3" i="20" s="1"/>
  <c r="GJ63" i="2"/>
  <c r="GJ3" i="20" s="1"/>
  <c r="GK63" i="2"/>
  <c r="GK3" i="20" s="1"/>
  <c r="GL63" i="2"/>
  <c r="GL3" i="20" s="1"/>
  <c r="GM63" i="2"/>
  <c r="GM3" i="20" s="1"/>
  <c r="GN63" i="2"/>
  <c r="GN3" i="20" s="1"/>
  <c r="GO63" i="2"/>
  <c r="GO3" i="20" s="1"/>
  <c r="GP63" i="2"/>
  <c r="GP3" i="20" s="1"/>
  <c r="GQ63" i="2"/>
  <c r="GQ3" i="20" s="1"/>
  <c r="GR63" i="2"/>
  <c r="GR3" i="20" s="1"/>
  <c r="GS63" i="2"/>
  <c r="GS3" i="20" s="1"/>
  <c r="GT63" i="2"/>
  <c r="GT3" i="20" s="1"/>
  <c r="GU63" i="2"/>
  <c r="GU3" i="20" s="1"/>
  <c r="GV63" i="2"/>
  <c r="GV3" i="20" s="1"/>
  <c r="GW63" i="2"/>
  <c r="GW3" i="20" s="1"/>
  <c r="GX63" i="2"/>
  <c r="GX3" i="20" s="1"/>
  <c r="GY63" i="2"/>
  <c r="GY3" i="20" s="1"/>
  <c r="GZ63" i="2"/>
  <c r="GZ3" i="20" s="1"/>
  <c r="HA63" i="2"/>
  <c r="HA3" i="20" s="1"/>
  <c r="HB63" i="2"/>
  <c r="HB3" i="20" s="1"/>
  <c r="HC63" i="2"/>
  <c r="HC3" i="20" s="1"/>
  <c r="HD63" i="2"/>
  <c r="HD3" i="20" s="1"/>
  <c r="HE63" i="2"/>
  <c r="HE3" i="20" s="1"/>
  <c r="HF63" i="2"/>
  <c r="HF3" i="20" s="1"/>
  <c r="HG63" i="2"/>
  <c r="HG3" i="20" s="1"/>
  <c r="HH63" i="2"/>
  <c r="HH3" i="20" s="1"/>
  <c r="HI63" i="2"/>
  <c r="HI3" i="20" s="1"/>
  <c r="HJ63" i="2"/>
  <c r="HJ3" i="20" s="1"/>
  <c r="HK63" i="2"/>
  <c r="HK3" i="20" s="1"/>
  <c r="HL63" i="2"/>
  <c r="HL3" i="20" s="1"/>
  <c r="HM63" i="2"/>
  <c r="HM3" i="20" s="1"/>
  <c r="HN63" i="2"/>
  <c r="HN3" i="20" s="1"/>
  <c r="HO63" i="2"/>
  <c r="HO3" i="20" s="1"/>
  <c r="HP63" i="2"/>
  <c r="HP3" i="20" s="1"/>
  <c r="HQ63" i="2"/>
  <c r="HQ3" i="20" s="1"/>
  <c r="HR63" i="2"/>
  <c r="HR3" i="20" s="1"/>
  <c r="HS63" i="2"/>
  <c r="HS3" i="20" s="1"/>
  <c r="HT63" i="2"/>
  <c r="HT3" i="20" s="1"/>
  <c r="HU63" i="2"/>
  <c r="HU3" i="20" s="1"/>
  <c r="HV63" i="2"/>
  <c r="HV3" i="20" s="1"/>
  <c r="HW63" i="2"/>
  <c r="HW3" i="20" s="1"/>
  <c r="HX63" i="2"/>
  <c r="HX3" i="20" s="1"/>
  <c r="HY63" i="2"/>
  <c r="HY3" i="20" s="1"/>
  <c r="HZ63" i="2"/>
  <c r="HZ3" i="20" s="1"/>
  <c r="IA63" i="2"/>
  <c r="IA3" i="20" s="1"/>
  <c r="IB63" i="2"/>
  <c r="IB3" i="20" s="1"/>
  <c r="IC63" i="2"/>
  <c r="IC3" i="20" s="1"/>
  <c r="ID63" i="2"/>
  <c r="ID3" i="20" s="1"/>
  <c r="IE63" i="2"/>
  <c r="IE3" i="20" s="1"/>
  <c r="IF63" i="2"/>
  <c r="IF3" i="20" s="1"/>
  <c r="IG63" i="2"/>
  <c r="IG3" i="20" s="1"/>
  <c r="IH63" i="2"/>
  <c r="IH3" i="20" s="1"/>
  <c r="II63" i="2"/>
  <c r="II3" i="20" s="1"/>
  <c r="IJ63" i="2"/>
  <c r="IJ3" i="20" s="1"/>
  <c r="IK63" i="2"/>
  <c r="IK3" i="20" s="1"/>
  <c r="IL63" i="2"/>
  <c r="IL3" i="20" s="1"/>
  <c r="IM63" i="2"/>
  <c r="IM3" i="20" s="1"/>
  <c r="IN63" i="2"/>
  <c r="IN3" i="20" s="1"/>
  <c r="IO63" i="2"/>
  <c r="IO3" i="20" s="1"/>
  <c r="IP63" i="2"/>
  <c r="IP3" i="20" s="1"/>
  <c r="IQ63" i="2"/>
  <c r="IQ3" i="20" s="1"/>
  <c r="IR63" i="2"/>
  <c r="IR3" i="20" s="1"/>
  <c r="IS63" i="2"/>
  <c r="IS3" i="20" s="1"/>
  <c r="IT63" i="2"/>
  <c r="IT3" i="20" s="1"/>
  <c r="IU63" i="2"/>
  <c r="IU3" i="20" s="1"/>
  <c r="IV63" i="2"/>
  <c r="IV3" i="20" s="1"/>
  <c r="IW63" i="2"/>
  <c r="IW3" i="20" s="1"/>
  <c r="IX63" i="2"/>
  <c r="IX3" i="20" s="1"/>
  <c r="IY63" i="2"/>
  <c r="IY3" i="20" s="1"/>
  <c r="IZ63" i="2"/>
  <c r="IZ3" i="20" s="1"/>
  <c r="JA63" i="2"/>
  <c r="JA3" i="20" s="1"/>
  <c r="JB63" i="2"/>
  <c r="JB3" i="20" s="1"/>
  <c r="JC63" i="2"/>
  <c r="JC3" i="20" s="1"/>
  <c r="JD63" i="2"/>
  <c r="JD3" i="20" s="1"/>
  <c r="JE63" i="2"/>
  <c r="JE3" i="20" s="1"/>
  <c r="JF63" i="2"/>
  <c r="JF3" i="20" s="1"/>
  <c r="JG63" i="2"/>
  <c r="JG3" i="20" s="1"/>
  <c r="JH63" i="2"/>
  <c r="JH3" i="20" s="1"/>
  <c r="JI63" i="2"/>
  <c r="JI3" i="20" s="1"/>
  <c r="JJ63" i="2"/>
  <c r="JJ3" i="20" s="1"/>
  <c r="JK63" i="2"/>
  <c r="JK3" i="20" s="1"/>
  <c r="JL63" i="2"/>
  <c r="JL3" i="20" s="1"/>
  <c r="JM63" i="2"/>
  <c r="JM3" i="20" s="1"/>
  <c r="JN63" i="2"/>
  <c r="JN3" i="20" s="1"/>
  <c r="JO63" i="2"/>
  <c r="JO3" i="20" s="1"/>
  <c r="JP63" i="2"/>
  <c r="JP3" i="20" s="1"/>
  <c r="JQ63" i="2"/>
  <c r="JQ3" i="20" s="1"/>
  <c r="JR63" i="2"/>
  <c r="JR3" i="20" s="1"/>
  <c r="JS63" i="2"/>
  <c r="JS3" i="20" s="1"/>
  <c r="JT63" i="2"/>
  <c r="JT3" i="20" s="1"/>
  <c r="JU63" i="2"/>
  <c r="JU3" i="20" s="1"/>
  <c r="JV63" i="2"/>
  <c r="JV3" i="20" s="1"/>
  <c r="JW63" i="2"/>
  <c r="JW3" i="20" s="1"/>
  <c r="JX63" i="2"/>
  <c r="JX3" i="20" s="1"/>
  <c r="JY63" i="2"/>
  <c r="JY3" i="20" s="1"/>
  <c r="JZ63" i="2"/>
  <c r="JZ3" i="20" s="1"/>
  <c r="KA63" i="2"/>
  <c r="KA3" i="20" s="1"/>
  <c r="KB63" i="2"/>
  <c r="KB3" i="20" s="1"/>
  <c r="KC63" i="2"/>
  <c r="KC3" i="20" s="1"/>
  <c r="KD63" i="2"/>
  <c r="KD3" i="20" s="1"/>
  <c r="KE63" i="2"/>
  <c r="KE3" i="20" s="1"/>
  <c r="KF63" i="2"/>
  <c r="KF3" i="20" s="1"/>
  <c r="KG63" i="2"/>
  <c r="KG3" i="20" s="1"/>
  <c r="KH63" i="2"/>
  <c r="KH3" i="20" s="1"/>
  <c r="KI63" i="2"/>
  <c r="KI3" i="20" s="1"/>
  <c r="KJ63" i="2"/>
  <c r="KJ3" i="20" s="1"/>
  <c r="KK63" i="2"/>
  <c r="KK3" i="20" s="1"/>
  <c r="KL63" i="2"/>
  <c r="KL3" i="20" s="1"/>
  <c r="KM63" i="2"/>
  <c r="KM3" i="20" s="1"/>
  <c r="KN63" i="2"/>
  <c r="KN3" i="20" s="1"/>
  <c r="KO63" i="2"/>
  <c r="KO3" i="20" s="1"/>
  <c r="KP63" i="2"/>
  <c r="KP3" i="20" s="1"/>
  <c r="KQ63" i="2"/>
  <c r="KQ3" i="20" s="1"/>
  <c r="KR63" i="2"/>
  <c r="KR3" i="20" s="1"/>
  <c r="KS63" i="2"/>
  <c r="KS3" i="20" s="1"/>
  <c r="KT63" i="2"/>
  <c r="KT3" i="20" s="1"/>
  <c r="KU63" i="2"/>
  <c r="KU3" i="20" s="1"/>
  <c r="KV63" i="2"/>
  <c r="KV3" i="20" s="1"/>
  <c r="KW63" i="2"/>
  <c r="KW3" i="20" s="1"/>
  <c r="KX63" i="2"/>
  <c r="KX3" i="20" s="1"/>
  <c r="KY63" i="2"/>
  <c r="KY3" i="20" s="1"/>
  <c r="KZ63" i="2"/>
  <c r="KZ3" i="20" s="1"/>
  <c r="LA63" i="2"/>
  <c r="LA3" i="20" s="1"/>
  <c r="LB63" i="2"/>
  <c r="LB3" i="20" s="1"/>
  <c r="LC63" i="2"/>
  <c r="LC3" i="20" s="1"/>
  <c r="LD63" i="2"/>
  <c r="LD3" i="20" s="1"/>
  <c r="LE63" i="2"/>
  <c r="LE3" i="20" s="1"/>
  <c r="LF63" i="2"/>
  <c r="LF3" i="20" s="1"/>
  <c r="LG63" i="2"/>
  <c r="LG3" i="20" s="1"/>
  <c r="LH63" i="2"/>
  <c r="LH3" i="20" s="1"/>
  <c r="LI63" i="2"/>
  <c r="LI3" i="20" s="1"/>
  <c r="LJ63" i="2"/>
  <c r="LJ3" i="20" s="1"/>
  <c r="LK63" i="2"/>
  <c r="LK3" i="20" s="1"/>
  <c r="LL63" i="2"/>
  <c r="LL3" i="20" s="1"/>
  <c r="LM63" i="2"/>
  <c r="LM3" i="20" s="1"/>
  <c r="LN63" i="2"/>
  <c r="LN3" i="20" s="1"/>
  <c r="LO63" i="2"/>
  <c r="LO3" i="20" s="1"/>
  <c r="LP63" i="2"/>
  <c r="LP3" i="20" s="1"/>
  <c r="LQ63" i="2"/>
  <c r="LQ3" i="20" s="1"/>
  <c r="LR63" i="2"/>
  <c r="LR3" i="20" s="1"/>
  <c r="LS63" i="2"/>
  <c r="LS3" i="20" s="1"/>
  <c r="LT63" i="2"/>
  <c r="LT3" i="20" s="1"/>
  <c r="LU63" i="2"/>
  <c r="LU3" i="20" s="1"/>
  <c r="LV63" i="2"/>
  <c r="LV3" i="20" s="1"/>
  <c r="LW63" i="2"/>
  <c r="LW3" i="20" s="1"/>
  <c r="LX63" i="2"/>
  <c r="LX3" i="20" s="1"/>
  <c r="LY63" i="2"/>
  <c r="LY3" i="20" s="1"/>
  <c r="LZ63" i="2"/>
  <c r="LZ3" i="20" s="1"/>
  <c r="MA63" i="2"/>
  <c r="MA3" i="20" s="1"/>
  <c r="MB63" i="2"/>
  <c r="MB3" i="20" s="1"/>
  <c r="MC63" i="2"/>
  <c r="MC3" i="20" s="1"/>
  <c r="MD63" i="2"/>
  <c r="MD3" i="20" s="1"/>
  <c r="ME63" i="2"/>
  <c r="ME3" i="20" s="1"/>
  <c r="MF63" i="2"/>
  <c r="MF3" i="20" s="1"/>
  <c r="MG63" i="2"/>
  <c r="MG3" i="20" s="1"/>
  <c r="MH63" i="2"/>
  <c r="MH3" i="20" s="1"/>
  <c r="MI63" i="2"/>
  <c r="MI3" i="20" s="1"/>
  <c r="MJ63" i="2"/>
  <c r="MJ3" i="20" s="1"/>
  <c r="MK63" i="2"/>
  <c r="MK3" i="20" s="1"/>
  <c r="B63" i="2"/>
  <c r="B3" i="20" s="1"/>
  <c r="T444" i="16" l="1"/>
  <c r="S444" i="16"/>
  <c r="R444" i="16"/>
  <c r="T443" i="16"/>
  <c r="S443" i="16"/>
  <c r="R443" i="16"/>
  <c r="T442" i="16"/>
  <c r="S442" i="16"/>
  <c r="R442" i="16"/>
  <c r="T441" i="16"/>
  <c r="S441" i="16"/>
  <c r="R441" i="16"/>
  <c r="T440" i="16"/>
  <c r="S440" i="16"/>
  <c r="R440" i="16"/>
  <c r="T439" i="16"/>
  <c r="S439" i="16"/>
  <c r="R439" i="16"/>
  <c r="T438" i="16"/>
  <c r="S438" i="16"/>
  <c r="R438" i="16"/>
  <c r="T437" i="16"/>
  <c r="S437" i="16"/>
  <c r="R437" i="16"/>
  <c r="T436" i="16"/>
  <c r="S436" i="16"/>
  <c r="R436" i="16"/>
  <c r="T435" i="16"/>
  <c r="S435" i="16"/>
  <c r="R435" i="16"/>
  <c r="T434" i="16"/>
  <c r="S434" i="16"/>
  <c r="R434" i="16"/>
  <c r="T433" i="16"/>
  <c r="S433" i="16"/>
  <c r="R433" i="16"/>
  <c r="T432" i="16"/>
  <c r="S432" i="16"/>
  <c r="R432" i="16"/>
  <c r="T431" i="16"/>
  <c r="S431" i="16"/>
  <c r="R431" i="16"/>
  <c r="T430" i="16"/>
  <c r="S430" i="16"/>
  <c r="R430" i="16"/>
  <c r="T429" i="16"/>
  <c r="S429" i="16"/>
  <c r="R429" i="16"/>
  <c r="T428" i="16"/>
  <c r="S428" i="16"/>
  <c r="R428" i="16"/>
  <c r="T427" i="16"/>
  <c r="S427" i="16"/>
  <c r="R427" i="16"/>
  <c r="T426" i="16"/>
  <c r="S426" i="16"/>
  <c r="R426" i="16"/>
  <c r="T425" i="16"/>
  <c r="S425" i="16"/>
  <c r="R425" i="16"/>
  <c r="T424" i="16"/>
  <c r="S424" i="16"/>
  <c r="R424" i="16"/>
  <c r="T423" i="16"/>
  <c r="S423" i="16"/>
  <c r="R423" i="16"/>
  <c r="T422" i="16"/>
  <c r="S422" i="16"/>
  <c r="R422" i="16"/>
  <c r="T421" i="16"/>
  <c r="S421" i="16"/>
  <c r="R421" i="16"/>
  <c r="T420" i="16"/>
  <c r="S420" i="16"/>
  <c r="R420" i="16"/>
  <c r="T419" i="16"/>
  <c r="S419" i="16"/>
  <c r="R419" i="16"/>
  <c r="T418" i="16"/>
  <c r="S418" i="16"/>
  <c r="R418" i="16"/>
  <c r="T417" i="16"/>
  <c r="S417" i="16"/>
  <c r="R417" i="16"/>
  <c r="T416" i="16"/>
  <c r="S416" i="16"/>
  <c r="R416" i="16"/>
  <c r="T415" i="16"/>
  <c r="S415" i="16"/>
  <c r="R415" i="16"/>
  <c r="T414" i="16"/>
  <c r="S414" i="16"/>
  <c r="R414" i="16"/>
  <c r="T413" i="16"/>
  <c r="S413" i="16"/>
  <c r="R413" i="16"/>
  <c r="T412" i="16"/>
  <c r="S412" i="16"/>
  <c r="R412" i="16"/>
  <c r="T411" i="16"/>
  <c r="S411" i="16"/>
  <c r="R411" i="16"/>
  <c r="T410" i="16"/>
  <c r="S410" i="16"/>
  <c r="R410" i="16"/>
  <c r="T409" i="16"/>
  <c r="S409" i="16"/>
  <c r="R409" i="16"/>
  <c r="T408" i="16"/>
  <c r="S408" i="16"/>
  <c r="R408" i="16"/>
  <c r="T407" i="16"/>
  <c r="S407" i="16"/>
  <c r="R407" i="16"/>
  <c r="T406" i="16"/>
  <c r="S406" i="16"/>
  <c r="R406" i="16"/>
  <c r="T405" i="16"/>
  <c r="S405" i="16"/>
  <c r="R405" i="16"/>
  <c r="T404" i="16"/>
  <c r="S404" i="16"/>
  <c r="R404" i="16"/>
  <c r="T403" i="16"/>
  <c r="S403" i="16"/>
  <c r="R403" i="16"/>
  <c r="T402" i="16"/>
  <c r="S402" i="16"/>
  <c r="R402" i="16"/>
  <c r="T401" i="16"/>
  <c r="S401" i="16"/>
  <c r="R401" i="16"/>
  <c r="T400" i="16"/>
  <c r="S400" i="16"/>
  <c r="R400" i="16"/>
  <c r="T399" i="16"/>
  <c r="S399" i="16"/>
  <c r="R399" i="16"/>
  <c r="T398" i="16"/>
  <c r="S398" i="16"/>
  <c r="R398" i="16"/>
  <c r="T397" i="16"/>
  <c r="S397" i="16"/>
  <c r="R397" i="16"/>
  <c r="T396" i="16"/>
  <c r="S396" i="16"/>
  <c r="R396" i="16"/>
  <c r="T395" i="16"/>
  <c r="S395" i="16"/>
  <c r="R395" i="16"/>
  <c r="T394" i="16"/>
  <c r="S394" i="16"/>
  <c r="R394" i="16"/>
  <c r="T393" i="16"/>
  <c r="S393" i="16"/>
  <c r="R393" i="16"/>
  <c r="T392" i="16"/>
  <c r="S392" i="16"/>
  <c r="R392" i="16"/>
  <c r="T391" i="16"/>
  <c r="S391" i="16"/>
  <c r="R391" i="16"/>
  <c r="T390" i="16"/>
  <c r="S390" i="16"/>
  <c r="R390" i="16"/>
  <c r="T389" i="16"/>
  <c r="S389" i="16"/>
  <c r="R389" i="16"/>
  <c r="T388" i="16"/>
  <c r="S388" i="16"/>
  <c r="R388" i="16"/>
  <c r="T387" i="16"/>
  <c r="S387" i="16"/>
  <c r="R387" i="16"/>
  <c r="T386" i="16"/>
  <c r="S386" i="16"/>
  <c r="R386" i="16"/>
  <c r="T385" i="16"/>
  <c r="S385" i="16"/>
  <c r="R385" i="16"/>
  <c r="T384" i="16"/>
  <c r="S384" i="16"/>
  <c r="R384" i="16"/>
  <c r="T383" i="16"/>
  <c r="S383" i="16"/>
  <c r="R383" i="16"/>
  <c r="T382" i="16"/>
  <c r="S382" i="16"/>
  <c r="R382" i="16"/>
  <c r="T381" i="16"/>
  <c r="S381" i="16"/>
  <c r="R381" i="16"/>
  <c r="T380" i="16"/>
  <c r="S380" i="16"/>
  <c r="R380" i="16"/>
  <c r="T379" i="16"/>
  <c r="S379" i="16"/>
  <c r="R379" i="16"/>
  <c r="T378" i="16"/>
  <c r="S378" i="16"/>
  <c r="R378" i="16"/>
  <c r="T377" i="16"/>
  <c r="S377" i="16"/>
  <c r="R377" i="16"/>
  <c r="T376" i="16"/>
  <c r="S376" i="16"/>
  <c r="R376" i="16"/>
  <c r="T375" i="16"/>
  <c r="S375" i="16"/>
  <c r="R375" i="16"/>
  <c r="T374" i="16"/>
  <c r="S374" i="16"/>
  <c r="R374" i="16"/>
  <c r="T373" i="16"/>
  <c r="S373" i="16"/>
  <c r="R373" i="16"/>
  <c r="T372" i="16"/>
  <c r="S372" i="16"/>
  <c r="R372" i="16"/>
  <c r="T371" i="16"/>
  <c r="S371" i="16"/>
  <c r="R371" i="16"/>
  <c r="T370" i="16"/>
  <c r="S370" i="16"/>
  <c r="R370" i="16"/>
  <c r="T369" i="16"/>
  <c r="S369" i="16"/>
  <c r="R369" i="16"/>
  <c r="T368" i="16"/>
  <c r="S368" i="16"/>
  <c r="R368" i="16"/>
  <c r="T367" i="16"/>
  <c r="S367" i="16"/>
  <c r="R367" i="16"/>
  <c r="T366" i="16"/>
  <c r="S366" i="16"/>
  <c r="R366" i="16"/>
  <c r="T365" i="16"/>
  <c r="S365" i="16"/>
  <c r="R365" i="16"/>
  <c r="T364" i="16"/>
  <c r="S364" i="16"/>
  <c r="R364" i="16"/>
  <c r="T363" i="16"/>
  <c r="S363" i="16"/>
  <c r="R363" i="16"/>
  <c r="T362" i="16"/>
  <c r="S362" i="16"/>
  <c r="R362" i="16"/>
  <c r="T361" i="16"/>
  <c r="S361" i="16"/>
  <c r="R361" i="16"/>
  <c r="T360" i="16"/>
  <c r="S360" i="16"/>
  <c r="R360" i="16"/>
  <c r="T359" i="16"/>
  <c r="S359" i="16"/>
  <c r="R359" i="16"/>
  <c r="T358" i="16"/>
  <c r="S358" i="16"/>
  <c r="R358" i="16"/>
  <c r="T357" i="16"/>
  <c r="S357" i="16"/>
  <c r="R357" i="16"/>
  <c r="T356" i="16"/>
  <c r="S356" i="16"/>
  <c r="R356" i="16"/>
  <c r="T355" i="16"/>
  <c r="S355" i="16"/>
  <c r="R355" i="16"/>
  <c r="T354" i="16"/>
  <c r="S354" i="16"/>
  <c r="R354" i="16"/>
  <c r="T353" i="16"/>
  <c r="S353" i="16"/>
  <c r="R353" i="16"/>
  <c r="T352" i="16"/>
  <c r="S352" i="16"/>
  <c r="R352" i="16"/>
  <c r="T351" i="16"/>
  <c r="S351" i="16"/>
  <c r="R351" i="16"/>
  <c r="T350" i="16"/>
  <c r="S350" i="16"/>
  <c r="R350" i="16"/>
  <c r="T349" i="16"/>
  <c r="S349" i="16"/>
  <c r="R349" i="16"/>
  <c r="T348" i="16"/>
  <c r="S348" i="16"/>
  <c r="R348" i="16"/>
  <c r="T347" i="16"/>
  <c r="S347" i="16"/>
  <c r="R347" i="16"/>
  <c r="T346" i="16"/>
  <c r="S346" i="16"/>
  <c r="R346" i="16"/>
  <c r="T345" i="16"/>
  <c r="S345" i="16"/>
  <c r="R345" i="16"/>
  <c r="T344" i="16"/>
  <c r="S344" i="16"/>
  <c r="R344" i="16"/>
  <c r="T343" i="16"/>
  <c r="S343" i="16"/>
  <c r="R343" i="16"/>
  <c r="T342" i="16"/>
  <c r="S342" i="16"/>
  <c r="R342" i="16"/>
  <c r="T341" i="16"/>
  <c r="S341" i="16"/>
  <c r="R341" i="16"/>
  <c r="T340" i="16"/>
  <c r="S340" i="16"/>
  <c r="R340" i="16"/>
  <c r="T339" i="16"/>
  <c r="S339" i="16"/>
  <c r="R339" i="16"/>
  <c r="T338" i="16"/>
  <c r="S338" i="16"/>
  <c r="R338" i="16"/>
  <c r="T337" i="16"/>
  <c r="S337" i="16"/>
  <c r="R337" i="16"/>
  <c r="T336" i="16"/>
  <c r="S336" i="16"/>
  <c r="R336" i="16"/>
  <c r="T335" i="16"/>
  <c r="S335" i="16"/>
  <c r="R335" i="16"/>
  <c r="T334" i="16"/>
  <c r="S334" i="16"/>
  <c r="R334" i="16"/>
  <c r="T333" i="16"/>
  <c r="S333" i="16"/>
  <c r="R333" i="16"/>
  <c r="T332" i="16"/>
  <c r="S332" i="16"/>
  <c r="R332" i="16"/>
  <c r="T331" i="16"/>
  <c r="S331" i="16"/>
  <c r="R331" i="16"/>
  <c r="T330" i="16"/>
  <c r="S330" i="16"/>
  <c r="R330" i="16"/>
  <c r="T329" i="16"/>
  <c r="S329" i="16"/>
  <c r="R329" i="16"/>
  <c r="T328" i="16"/>
  <c r="S328" i="16"/>
  <c r="R328" i="16"/>
  <c r="T327" i="16"/>
  <c r="S327" i="16"/>
  <c r="R327" i="16"/>
  <c r="T326" i="16"/>
  <c r="S326" i="16"/>
  <c r="R326" i="16"/>
  <c r="T325" i="16"/>
  <c r="S325" i="16"/>
  <c r="R325" i="16"/>
  <c r="T324" i="16"/>
  <c r="S324" i="16"/>
  <c r="R324" i="16"/>
  <c r="T323" i="16"/>
  <c r="S323" i="16"/>
  <c r="R323" i="16"/>
  <c r="T322" i="16"/>
  <c r="S322" i="16"/>
  <c r="R322" i="16"/>
  <c r="T321" i="16"/>
  <c r="S321" i="16"/>
  <c r="R321" i="16"/>
  <c r="T320" i="16"/>
  <c r="S320" i="16"/>
  <c r="R320" i="16"/>
  <c r="T319" i="16"/>
  <c r="S319" i="16"/>
  <c r="R319" i="16"/>
  <c r="T318" i="16"/>
  <c r="S318" i="16"/>
  <c r="R318" i="16"/>
  <c r="T317" i="16"/>
  <c r="S317" i="16"/>
  <c r="R317" i="16"/>
  <c r="T316" i="16"/>
  <c r="S316" i="16"/>
  <c r="R316" i="16"/>
  <c r="T315" i="16"/>
  <c r="S315" i="16"/>
  <c r="R315" i="16"/>
  <c r="T314" i="16"/>
  <c r="S314" i="16"/>
  <c r="R314" i="16"/>
  <c r="T313" i="16"/>
  <c r="S313" i="16"/>
  <c r="R313" i="16"/>
  <c r="T312" i="16"/>
  <c r="S312" i="16"/>
  <c r="R312" i="16"/>
  <c r="T311" i="16"/>
  <c r="S311" i="16"/>
  <c r="R311" i="16"/>
  <c r="T310" i="16"/>
  <c r="S310" i="16"/>
  <c r="R310" i="16"/>
  <c r="T309" i="16"/>
  <c r="S309" i="16"/>
  <c r="R309" i="16"/>
  <c r="T308" i="16"/>
  <c r="S308" i="16"/>
  <c r="R308" i="16"/>
  <c r="T307" i="16"/>
  <c r="S307" i="16"/>
  <c r="R307" i="16"/>
  <c r="T306" i="16"/>
  <c r="S306" i="16"/>
  <c r="R306" i="16"/>
  <c r="T305" i="16"/>
  <c r="S305" i="16"/>
  <c r="R305" i="16"/>
  <c r="T304" i="16"/>
  <c r="S304" i="16"/>
  <c r="R304" i="16"/>
  <c r="T303" i="16"/>
  <c r="S303" i="16"/>
  <c r="R303" i="16"/>
  <c r="T302" i="16"/>
  <c r="S302" i="16"/>
  <c r="R302" i="16"/>
  <c r="T301" i="16"/>
  <c r="S301" i="16"/>
  <c r="R301" i="16"/>
  <c r="T300" i="16"/>
  <c r="S300" i="16"/>
  <c r="R300" i="16"/>
  <c r="T299" i="16"/>
  <c r="S299" i="16"/>
  <c r="R299" i="16"/>
  <c r="T298" i="16"/>
  <c r="S298" i="16"/>
  <c r="R298" i="16"/>
  <c r="T297" i="16"/>
  <c r="S297" i="16"/>
  <c r="R297" i="16"/>
  <c r="T296" i="16"/>
  <c r="S296" i="16"/>
  <c r="R296" i="16"/>
  <c r="T295" i="16"/>
  <c r="S295" i="16"/>
  <c r="R295" i="16"/>
  <c r="T294" i="16"/>
  <c r="S294" i="16"/>
  <c r="R294" i="16"/>
  <c r="T293" i="16"/>
  <c r="S293" i="16"/>
  <c r="R293" i="16"/>
  <c r="T292" i="16"/>
  <c r="S292" i="16"/>
  <c r="R292" i="16"/>
  <c r="T291" i="16"/>
  <c r="S291" i="16"/>
  <c r="R291" i="16"/>
  <c r="T290" i="16"/>
  <c r="S290" i="16"/>
  <c r="R290" i="16"/>
  <c r="T289" i="16"/>
  <c r="S289" i="16"/>
  <c r="R289" i="16"/>
  <c r="T288" i="16"/>
  <c r="S288" i="16"/>
  <c r="R288" i="16"/>
  <c r="T287" i="16"/>
  <c r="S287" i="16"/>
  <c r="R287" i="16"/>
  <c r="T286" i="16"/>
  <c r="S286" i="16"/>
  <c r="R286" i="16"/>
  <c r="T285" i="16"/>
  <c r="S285" i="16"/>
  <c r="R285" i="16"/>
  <c r="T284" i="16"/>
  <c r="S284" i="16"/>
  <c r="R284" i="16"/>
  <c r="T283" i="16"/>
  <c r="S283" i="16"/>
  <c r="R283" i="16"/>
  <c r="T282" i="16"/>
  <c r="S282" i="16"/>
  <c r="R282" i="16"/>
  <c r="T281" i="16"/>
  <c r="S281" i="16"/>
  <c r="R281" i="16"/>
  <c r="T280" i="16"/>
  <c r="S280" i="16"/>
  <c r="R280" i="16"/>
  <c r="T279" i="16"/>
  <c r="S279" i="16"/>
  <c r="R279" i="16"/>
  <c r="T278" i="16"/>
  <c r="S278" i="16"/>
  <c r="R278" i="16"/>
  <c r="T277" i="16"/>
  <c r="S277" i="16"/>
  <c r="R277" i="16"/>
  <c r="T276" i="16"/>
  <c r="S276" i="16"/>
  <c r="R276" i="16"/>
  <c r="T275" i="16"/>
  <c r="S275" i="16"/>
  <c r="R275" i="16"/>
  <c r="T274" i="16"/>
  <c r="S274" i="16"/>
  <c r="R274" i="16"/>
  <c r="T273" i="16"/>
  <c r="S273" i="16"/>
  <c r="R273" i="16"/>
  <c r="T272" i="16"/>
  <c r="S272" i="16"/>
  <c r="R272" i="16"/>
  <c r="T271" i="16"/>
  <c r="S271" i="16"/>
  <c r="R271" i="16"/>
  <c r="T270" i="16"/>
  <c r="S270" i="16"/>
  <c r="R270" i="16"/>
  <c r="T269" i="16"/>
  <c r="S269" i="16"/>
  <c r="R269" i="16"/>
  <c r="T268" i="16"/>
  <c r="S268" i="16"/>
  <c r="R268" i="16"/>
  <c r="T267" i="16"/>
  <c r="S267" i="16"/>
  <c r="R267" i="16"/>
  <c r="T266" i="16"/>
  <c r="S266" i="16"/>
  <c r="R266" i="16"/>
  <c r="T265" i="16"/>
  <c r="S265" i="16"/>
  <c r="R265" i="16"/>
  <c r="T264" i="16"/>
  <c r="S264" i="16"/>
  <c r="R264" i="16"/>
  <c r="T263" i="16"/>
  <c r="S263" i="16"/>
  <c r="R263" i="16"/>
  <c r="T262" i="16"/>
  <c r="S262" i="16"/>
  <c r="R262" i="16"/>
  <c r="T261" i="16"/>
  <c r="S261" i="16"/>
  <c r="R261" i="16"/>
  <c r="T260" i="16"/>
  <c r="S260" i="16"/>
  <c r="R260" i="16"/>
  <c r="T259" i="16"/>
  <c r="S259" i="16"/>
  <c r="R259" i="16"/>
  <c r="T258" i="16"/>
  <c r="S258" i="16"/>
  <c r="R258" i="16"/>
  <c r="T257" i="16"/>
  <c r="S257" i="16"/>
  <c r="R257" i="16"/>
  <c r="T256" i="16"/>
  <c r="S256" i="16"/>
  <c r="R256" i="16"/>
  <c r="T255" i="16"/>
  <c r="S255" i="16"/>
  <c r="R255" i="16"/>
  <c r="T254" i="16"/>
  <c r="S254" i="16"/>
  <c r="R254" i="16"/>
  <c r="T253" i="16"/>
  <c r="S253" i="16"/>
  <c r="R253" i="16"/>
  <c r="T252" i="16"/>
  <c r="S252" i="16"/>
  <c r="R252" i="16"/>
  <c r="T251" i="16"/>
  <c r="S251" i="16"/>
  <c r="R251" i="16"/>
  <c r="T250" i="16"/>
  <c r="S250" i="16"/>
  <c r="R250" i="16"/>
  <c r="T249" i="16"/>
  <c r="S249" i="16"/>
  <c r="R249" i="16"/>
  <c r="T248" i="16"/>
  <c r="S248" i="16"/>
  <c r="R248" i="16"/>
  <c r="T247" i="16"/>
  <c r="S247" i="16"/>
  <c r="R247" i="16"/>
  <c r="T246" i="16"/>
  <c r="S246" i="16"/>
  <c r="R246" i="16"/>
  <c r="T245" i="16"/>
  <c r="S245" i="16"/>
  <c r="R245" i="16"/>
  <c r="T244" i="16"/>
  <c r="S244" i="16"/>
  <c r="R244" i="16"/>
  <c r="T243" i="16"/>
  <c r="S243" i="16"/>
  <c r="R243" i="16"/>
  <c r="T242" i="16"/>
  <c r="S242" i="16"/>
  <c r="R242" i="16"/>
  <c r="T241" i="16"/>
  <c r="S241" i="16"/>
  <c r="R241" i="16"/>
  <c r="T240" i="16"/>
  <c r="S240" i="16"/>
  <c r="R240" i="16"/>
  <c r="T239" i="16"/>
  <c r="S239" i="16"/>
  <c r="R239" i="16"/>
  <c r="T238" i="16"/>
  <c r="S238" i="16"/>
  <c r="R238" i="16"/>
  <c r="T237" i="16"/>
  <c r="S237" i="16"/>
  <c r="R237" i="16"/>
  <c r="T236" i="16"/>
  <c r="S236" i="16"/>
  <c r="R236" i="16"/>
  <c r="T235" i="16"/>
  <c r="S235" i="16"/>
  <c r="R235" i="16"/>
  <c r="T234" i="16"/>
  <c r="S234" i="16"/>
  <c r="R234" i="16"/>
  <c r="T233" i="16"/>
  <c r="S233" i="16"/>
  <c r="R233" i="16"/>
  <c r="T232" i="16"/>
  <c r="S232" i="16"/>
  <c r="R232" i="16"/>
  <c r="T231" i="16"/>
  <c r="S231" i="16"/>
  <c r="R231" i="16"/>
  <c r="T230" i="16"/>
  <c r="S230" i="16"/>
  <c r="R230" i="16"/>
  <c r="T229" i="16"/>
  <c r="S229" i="16"/>
  <c r="R229" i="16"/>
  <c r="T228" i="16"/>
  <c r="S228" i="16"/>
  <c r="R228" i="16"/>
  <c r="T227" i="16"/>
  <c r="S227" i="16"/>
  <c r="R227" i="16"/>
  <c r="T226" i="16"/>
  <c r="S226" i="16"/>
  <c r="R226" i="16"/>
  <c r="T225" i="16"/>
  <c r="S225" i="16"/>
  <c r="R225" i="16"/>
  <c r="T224" i="16"/>
  <c r="S224" i="16"/>
  <c r="R224" i="16"/>
  <c r="T223" i="16"/>
  <c r="S223" i="16"/>
  <c r="R223" i="16"/>
  <c r="T222" i="16"/>
  <c r="S222" i="16"/>
  <c r="R222" i="16"/>
  <c r="T221" i="16"/>
  <c r="S221" i="16"/>
  <c r="R221" i="16"/>
  <c r="T220" i="16"/>
  <c r="S220" i="16"/>
  <c r="R220" i="16"/>
  <c r="T219" i="16"/>
  <c r="S219" i="16"/>
  <c r="R219" i="16"/>
  <c r="T218" i="16"/>
  <c r="S218" i="16"/>
  <c r="R218" i="16"/>
  <c r="T217" i="16"/>
  <c r="S217" i="16"/>
  <c r="R217" i="16"/>
  <c r="T216" i="16"/>
  <c r="S216" i="16"/>
  <c r="R216" i="16"/>
  <c r="T215" i="16"/>
  <c r="S215" i="16"/>
  <c r="R215" i="16"/>
  <c r="T214" i="16"/>
  <c r="S214" i="16"/>
  <c r="R214" i="16"/>
  <c r="T213" i="16"/>
  <c r="S213" i="16"/>
  <c r="R213" i="16"/>
  <c r="T212" i="16"/>
  <c r="S212" i="16"/>
  <c r="R212" i="16"/>
  <c r="T211" i="16"/>
  <c r="S211" i="16"/>
  <c r="R211" i="16"/>
  <c r="T210" i="16"/>
  <c r="S210" i="16"/>
  <c r="R210" i="16"/>
  <c r="T209" i="16"/>
  <c r="S209" i="16"/>
  <c r="R209" i="16"/>
  <c r="T208" i="16"/>
  <c r="S208" i="16"/>
  <c r="R208" i="16"/>
  <c r="T207" i="16"/>
  <c r="S207" i="16"/>
  <c r="R207" i="16"/>
  <c r="T206" i="16"/>
  <c r="S206" i="16"/>
  <c r="R206" i="16"/>
  <c r="T205" i="16"/>
  <c r="S205" i="16"/>
  <c r="R205" i="16"/>
  <c r="T204" i="16"/>
  <c r="S204" i="16"/>
  <c r="R204" i="16"/>
  <c r="T203" i="16"/>
  <c r="S203" i="16"/>
  <c r="R203" i="16"/>
  <c r="T202" i="16"/>
  <c r="S202" i="16"/>
  <c r="R202" i="16"/>
  <c r="T201" i="16"/>
  <c r="S201" i="16"/>
  <c r="R201" i="16"/>
  <c r="T200" i="16"/>
  <c r="S200" i="16"/>
  <c r="R200" i="16"/>
  <c r="T199" i="16"/>
  <c r="S199" i="16"/>
  <c r="R199" i="16"/>
  <c r="T198" i="16"/>
  <c r="S198" i="16"/>
  <c r="R198" i="16"/>
  <c r="T197" i="16"/>
  <c r="S197" i="16"/>
  <c r="R197" i="16"/>
  <c r="T196" i="16"/>
  <c r="S196" i="16"/>
  <c r="R196" i="16"/>
  <c r="T195" i="16"/>
  <c r="S195" i="16"/>
  <c r="R195" i="16"/>
  <c r="T194" i="16"/>
  <c r="S194" i="16"/>
  <c r="R194" i="16"/>
  <c r="T193" i="16"/>
  <c r="S193" i="16"/>
  <c r="R193" i="16"/>
  <c r="T192" i="16"/>
  <c r="S192" i="16"/>
  <c r="R192" i="16"/>
  <c r="T191" i="16"/>
  <c r="S191" i="16"/>
  <c r="R191" i="16"/>
  <c r="T190" i="16"/>
  <c r="S190" i="16"/>
  <c r="R190" i="16"/>
  <c r="T189" i="16"/>
  <c r="S189" i="16"/>
  <c r="R189" i="16"/>
  <c r="T188" i="16"/>
  <c r="S188" i="16"/>
  <c r="R188" i="16"/>
  <c r="T187" i="16"/>
  <c r="S187" i="16"/>
  <c r="R187" i="16"/>
  <c r="T186" i="16"/>
  <c r="S186" i="16"/>
  <c r="R186" i="16"/>
  <c r="T185" i="16"/>
  <c r="S185" i="16"/>
  <c r="R185" i="16"/>
  <c r="T184" i="16"/>
  <c r="S184" i="16"/>
  <c r="R184" i="16"/>
  <c r="T183" i="16"/>
  <c r="S183" i="16"/>
  <c r="R183" i="16"/>
  <c r="T182" i="16"/>
  <c r="S182" i="16"/>
  <c r="R182" i="16"/>
  <c r="T181" i="16"/>
  <c r="S181" i="16"/>
  <c r="R181" i="16"/>
  <c r="T180" i="16"/>
  <c r="S180" i="16"/>
  <c r="R180" i="16"/>
  <c r="T179" i="16"/>
  <c r="S179" i="16"/>
  <c r="R179" i="16"/>
  <c r="T178" i="16"/>
  <c r="S178" i="16"/>
  <c r="R178" i="16"/>
  <c r="T177" i="16"/>
  <c r="S177" i="16"/>
  <c r="R177" i="16"/>
  <c r="T176" i="16"/>
  <c r="S176" i="16"/>
  <c r="R176" i="16"/>
  <c r="T175" i="16"/>
  <c r="S175" i="16"/>
  <c r="R175" i="16"/>
  <c r="T174" i="16"/>
  <c r="S174" i="16"/>
  <c r="R174" i="16"/>
  <c r="T173" i="16"/>
  <c r="S173" i="16"/>
  <c r="R173" i="16"/>
  <c r="T172" i="16"/>
  <c r="S172" i="16"/>
  <c r="R172" i="16"/>
  <c r="T171" i="16"/>
  <c r="S171" i="16"/>
  <c r="R171" i="16"/>
  <c r="T170" i="16"/>
  <c r="S170" i="16"/>
  <c r="R170" i="16"/>
  <c r="T169" i="16"/>
  <c r="S169" i="16"/>
  <c r="R169" i="16"/>
  <c r="T168" i="16"/>
  <c r="S168" i="16"/>
  <c r="R168" i="16"/>
  <c r="T167" i="16"/>
  <c r="S167" i="16"/>
  <c r="R167" i="16"/>
  <c r="T166" i="16"/>
  <c r="S166" i="16"/>
  <c r="R166" i="16"/>
  <c r="T165" i="16"/>
  <c r="S165" i="16"/>
  <c r="R165" i="16"/>
  <c r="T164" i="16"/>
  <c r="S164" i="16"/>
  <c r="R164" i="16"/>
  <c r="T163" i="16"/>
  <c r="S163" i="16"/>
  <c r="R163" i="16"/>
  <c r="T162" i="16"/>
  <c r="S162" i="16"/>
  <c r="R162" i="16"/>
  <c r="T161" i="16"/>
  <c r="S161" i="16"/>
  <c r="R161" i="16"/>
  <c r="T160" i="16"/>
  <c r="S160" i="16"/>
  <c r="R160" i="16"/>
  <c r="T159" i="16"/>
  <c r="S159" i="16"/>
  <c r="R159" i="16"/>
  <c r="T158" i="16"/>
  <c r="S158" i="16"/>
  <c r="R158" i="16"/>
  <c r="T157" i="16"/>
  <c r="S157" i="16"/>
  <c r="R157" i="16"/>
  <c r="T156" i="16"/>
  <c r="S156" i="16"/>
  <c r="R156" i="16"/>
  <c r="T155" i="16"/>
  <c r="S155" i="16"/>
  <c r="R155" i="16"/>
  <c r="T154" i="16"/>
  <c r="S154" i="16"/>
  <c r="R154" i="16"/>
  <c r="T153" i="16"/>
  <c r="S153" i="16"/>
  <c r="R153" i="16"/>
  <c r="T152" i="16"/>
  <c r="S152" i="16"/>
  <c r="R152" i="16"/>
  <c r="T151" i="16"/>
  <c r="S151" i="16"/>
  <c r="R151" i="16"/>
  <c r="T150" i="16"/>
  <c r="S150" i="16"/>
  <c r="R150" i="16"/>
  <c r="T149" i="16"/>
  <c r="S149" i="16"/>
  <c r="R149" i="16"/>
  <c r="T148" i="16"/>
  <c r="S148" i="16"/>
  <c r="R148" i="16"/>
  <c r="T147" i="16"/>
  <c r="S147" i="16"/>
  <c r="R147" i="16"/>
  <c r="T146" i="16"/>
  <c r="S146" i="16"/>
  <c r="R146" i="16"/>
  <c r="T145" i="16"/>
  <c r="S145" i="16"/>
  <c r="R145" i="16"/>
  <c r="T144" i="16"/>
  <c r="S144" i="16"/>
  <c r="R144" i="16"/>
  <c r="T143" i="16"/>
  <c r="S143" i="16"/>
  <c r="R143" i="16"/>
  <c r="T142" i="16"/>
  <c r="S142" i="16"/>
  <c r="R142" i="16"/>
  <c r="T141" i="16"/>
  <c r="S141" i="16"/>
  <c r="R141" i="16"/>
  <c r="T140" i="16"/>
  <c r="S140" i="16"/>
  <c r="R140" i="16"/>
  <c r="T139" i="16"/>
  <c r="S139" i="16"/>
  <c r="R139" i="16"/>
  <c r="T138" i="16"/>
  <c r="S138" i="16"/>
  <c r="R138" i="16"/>
  <c r="T137" i="16"/>
  <c r="S137" i="16"/>
  <c r="R137" i="16"/>
  <c r="T136" i="16"/>
  <c r="S136" i="16"/>
  <c r="R136" i="16"/>
  <c r="T135" i="16"/>
  <c r="S135" i="16"/>
  <c r="R135" i="16"/>
  <c r="T134" i="16"/>
  <c r="S134" i="16"/>
  <c r="R134" i="16"/>
  <c r="T133" i="16"/>
  <c r="S133" i="16"/>
  <c r="R133" i="16"/>
  <c r="T132" i="16"/>
  <c r="S132" i="16"/>
  <c r="R132" i="16"/>
  <c r="T131" i="16"/>
  <c r="S131" i="16"/>
  <c r="R131" i="16"/>
  <c r="T130" i="16"/>
  <c r="S130" i="16"/>
  <c r="R130" i="16"/>
  <c r="T129" i="16"/>
  <c r="S129" i="16"/>
  <c r="R129" i="16"/>
  <c r="T128" i="16"/>
  <c r="S128" i="16"/>
  <c r="R128" i="16"/>
  <c r="T127" i="16"/>
  <c r="S127" i="16"/>
  <c r="R127" i="16"/>
  <c r="T126" i="16"/>
  <c r="S126" i="16"/>
  <c r="R126" i="16"/>
  <c r="T125" i="16"/>
  <c r="S125" i="16"/>
  <c r="R125" i="16"/>
  <c r="T124" i="16"/>
  <c r="S124" i="16"/>
  <c r="R124" i="16"/>
  <c r="T123" i="16"/>
  <c r="S123" i="16"/>
  <c r="R123" i="16"/>
  <c r="T122" i="16"/>
  <c r="S122" i="16"/>
  <c r="R122" i="16"/>
  <c r="T121" i="16"/>
  <c r="S121" i="16"/>
  <c r="R121" i="16"/>
  <c r="T120" i="16"/>
  <c r="S120" i="16"/>
  <c r="R120" i="16"/>
  <c r="T119" i="16"/>
  <c r="S119" i="16"/>
  <c r="R119" i="16"/>
  <c r="T118" i="16"/>
  <c r="S118" i="16"/>
  <c r="R118" i="16"/>
  <c r="T117" i="16"/>
  <c r="S117" i="16"/>
  <c r="R117" i="16"/>
  <c r="T116" i="16"/>
  <c r="S116" i="16"/>
  <c r="R116" i="16"/>
  <c r="T115" i="16"/>
  <c r="S115" i="16"/>
  <c r="R115" i="16"/>
  <c r="T114" i="16"/>
  <c r="S114" i="16"/>
  <c r="R114" i="16"/>
  <c r="T113" i="16"/>
  <c r="S113" i="16"/>
  <c r="R113" i="16"/>
  <c r="T112" i="16"/>
  <c r="S112" i="16"/>
  <c r="R112" i="16"/>
  <c r="T111" i="16"/>
  <c r="S111" i="16"/>
  <c r="R111" i="16"/>
  <c r="T110" i="16"/>
  <c r="S110" i="16"/>
  <c r="R110" i="16"/>
  <c r="T109" i="16"/>
  <c r="S109" i="16"/>
  <c r="R109" i="16"/>
  <c r="T108" i="16"/>
  <c r="S108" i="16"/>
  <c r="R108" i="16"/>
  <c r="T107" i="16"/>
  <c r="S107" i="16"/>
  <c r="R107" i="16"/>
  <c r="T106" i="16"/>
  <c r="S106" i="16"/>
  <c r="R106" i="16"/>
  <c r="T105" i="16"/>
  <c r="S105" i="16"/>
  <c r="R105" i="16"/>
  <c r="T104" i="16"/>
  <c r="S104" i="16"/>
  <c r="R104" i="16"/>
  <c r="T103" i="16"/>
  <c r="S103" i="16"/>
  <c r="R103" i="16"/>
  <c r="T102" i="16"/>
  <c r="S102" i="16"/>
  <c r="R102" i="16"/>
  <c r="T101" i="16"/>
  <c r="S101" i="16"/>
  <c r="R101" i="16"/>
  <c r="T100" i="16"/>
  <c r="S100" i="16"/>
  <c r="R100" i="16"/>
  <c r="T99" i="16"/>
  <c r="S99" i="16"/>
  <c r="R99" i="16"/>
  <c r="T98" i="16"/>
  <c r="S98" i="16"/>
  <c r="R98" i="16"/>
  <c r="T97" i="16"/>
  <c r="S97" i="16"/>
  <c r="R97" i="16"/>
  <c r="T96" i="16"/>
  <c r="S96" i="16"/>
  <c r="R96" i="16"/>
  <c r="T95" i="16"/>
  <c r="S95" i="16"/>
  <c r="R95" i="16"/>
  <c r="T94" i="16"/>
  <c r="S94" i="16"/>
  <c r="R94" i="16"/>
  <c r="T93" i="16"/>
  <c r="S93" i="16"/>
  <c r="R93" i="16"/>
  <c r="T92" i="16"/>
  <c r="S92" i="16"/>
  <c r="R92" i="16"/>
  <c r="T91" i="16"/>
  <c r="S91" i="16"/>
  <c r="R91" i="16"/>
  <c r="T90" i="16"/>
  <c r="S90" i="16"/>
  <c r="R90" i="16"/>
  <c r="T89" i="16"/>
  <c r="S89" i="16"/>
  <c r="R89" i="16"/>
  <c r="T88" i="16"/>
  <c r="S88" i="16"/>
  <c r="R88" i="16"/>
  <c r="T87" i="16"/>
  <c r="S87" i="16"/>
  <c r="R87" i="16"/>
  <c r="T86" i="16"/>
  <c r="S86" i="16"/>
  <c r="R86" i="16"/>
  <c r="T85" i="16"/>
  <c r="S85" i="16"/>
  <c r="R85" i="16"/>
  <c r="T84" i="16"/>
  <c r="S84" i="16"/>
  <c r="R84" i="16"/>
  <c r="T83" i="16"/>
  <c r="S83" i="16"/>
  <c r="R83" i="16"/>
  <c r="T82" i="16"/>
  <c r="S82" i="16"/>
  <c r="R82" i="16"/>
  <c r="T81" i="16"/>
  <c r="S81" i="16"/>
  <c r="R81" i="16"/>
  <c r="T80" i="16"/>
  <c r="S80" i="16"/>
  <c r="R80" i="16"/>
  <c r="T79" i="16"/>
  <c r="S79" i="16"/>
  <c r="R79" i="16"/>
  <c r="T78" i="16"/>
  <c r="S78" i="16"/>
  <c r="R78" i="16"/>
  <c r="T77" i="16"/>
  <c r="S77" i="16"/>
  <c r="R77" i="16"/>
  <c r="T76" i="16"/>
  <c r="S76" i="16"/>
  <c r="R76" i="16"/>
  <c r="T75" i="16"/>
  <c r="S75" i="16"/>
  <c r="R75" i="16"/>
  <c r="T74" i="16"/>
  <c r="S74" i="16"/>
  <c r="R74" i="16"/>
  <c r="T73" i="16"/>
  <c r="S73" i="16"/>
  <c r="R73" i="16"/>
  <c r="T72" i="16"/>
  <c r="S72" i="16"/>
  <c r="R72" i="16"/>
  <c r="T71" i="16"/>
  <c r="S71" i="16"/>
  <c r="R71" i="16"/>
  <c r="T70" i="16"/>
  <c r="S70" i="16"/>
  <c r="R70" i="16"/>
  <c r="T69" i="16"/>
  <c r="S69" i="16"/>
  <c r="R69" i="16"/>
  <c r="T68" i="16"/>
  <c r="S68" i="16"/>
  <c r="R68" i="16"/>
  <c r="T67" i="16"/>
  <c r="S67" i="16"/>
  <c r="R67" i="16"/>
  <c r="T66" i="16"/>
  <c r="S66" i="16"/>
  <c r="R66" i="16"/>
  <c r="T65" i="16"/>
  <c r="S65" i="16"/>
  <c r="R65" i="16"/>
  <c r="T64" i="16"/>
  <c r="S64" i="16"/>
  <c r="R64" i="16"/>
  <c r="T63" i="16"/>
  <c r="S63" i="16"/>
  <c r="R63" i="16"/>
  <c r="T62" i="16"/>
  <c r="S62" i="16"/>
  <c r="R62" i="16"/>
  <c r="T61" i="16"/>
  <c r="S61" i="16"/>
  <c r="R61" i="16"/>
  <c r="T60" i="16"/>
  <c r="S60" i="16"/>
  <c r="R60" i="16"/>
  <c r="T59" i="16"/>
  <c r="S59" i="16"/>
  <c r="R59" i="16"/>
  <c r="T58" i="16"/>
  <c r="S58" i="16"/>
  <c r="R58" i="16"/>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T48" i="16"/>
  <c r="S48" i="16"/>
  <c r="R48" i="16"/>
  <c r="T47" i="16"/>
  <c r="S47" i="16"/>
  <c r="R47" i="16"/>
  <c r="T46" i="16"/>
  <c r="S46" i="16"/>
  <c r="R46" i="16"/>
  <c r="T45" i="16"/>
  <c r="S45" i="16"/>
  <c r="R45" i="16"/>
  <c r="T44" i="16"/>
  <c r="S44" i="16"/>
  <c r="R44" i="16"/>
  <c r="T43" i="16"/>
  <c r="S43" i="16"/>
  <c r="R43" i="16"/>
  <c r="T42" i="16"/>
  <c r="S42" i="16"/>
  <c r="R42" i="16"/>
  <c r="T41" i="16"/>
  <c r="S41" i="16"/>
  <c r="R41" i="16"/>
  <c r="T40" i="16"/>
  <c r="S40" i="16"/>
  <c r="R40" i="16"/>
  <c r="T39" i="16"/>
  <c r="S39" i="16"/>
  <c r="R39" i="16"/>
  <c r="T38" i="16"/>
  <c r="S38" i="16"/>
  <c r="R38" i="16"/>
  <c r="T37" i="16"/>
  <c r="S37" i="16"/>
  <c r="R37" i="16"/>
  <c r="R34" i="10"/>
  <c r="MK30" i="18"/>
  <c r="MJ30" i="18"/>
  <c r="MI30" i="18"/>
  <c r="MH30" i="18"/>
  <c r="MG30" i="18"/>
  <c r="MF30" i="18"/>
  <c r="ME30" i="18"/>
  <c r="MD30" i="18"/>
  <c r="MC30" i="18"/>
  <c r="MB30" i="18"/>
  <c r="MA30" i="18"/>
  <c r="LZ30" i="18"/>
  <c r="LY30" i="18"/>
  <c r="LX30" i="18"/>
  <c r="LW30" i="18"/>
  <c r="LV30" i="18"/>
  <c r="LU30" i="18"/>
  <c r="LT30" i="18"/>
  <c r="LS30" i="18"/>
  <c r="LR30" i="18"/>
  <c r="LQ30" i="18"/>
  <c r="LP30" i="18"/>
  <c r="LO30" i="18"/>
  <c r="LN30" i="18"/>
  <c r="LM30" i="18"/>
  <c r="LL30" i="18"/>
  <c r="LK30" i="18"/>
  <c r="LJ30" i="18"/>
  <c r="LI30" i="18"/>
  <c r="LH30" i="18"/>
  <c r="LG30" i="18"/>
  <c r="LF30" i="18"/>
  <c r="LE30" i="18"/>
  <c r="LD30" i="18"/>
  <c r="LC30" i="18"/>
  <c r="LB30" i="18"/>
  <c r="LA30" i="18"/>
  <c r="KZ30" i="18"/>
  <c r="KY30" i="18"/>
  <c r="KX30" i="18"/>
  <c r="KW30" i="18"/>
  <c r="KV30" i="18"/>
  <c r="KU30" i="18"/>
  <c r="KT30" i="18"/>
  <c r="KS30" i="18"/>
  <c r="KR30" i="18"/>
  <c r="KQ30" i="18"/>
  <c r="KP30"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B30" i="18"/>
  <c r="MK13" i="18"/>
  <c r="MJ13" i="18"/>
  <c r="MI13" i="18"/>
  <c r="MH13" i="18"/>
  <c r="MG13" i="18"/>
  <c r="MF13" i="18"/>
  <c r="ME13" i="18"/>
  <c r="MD13" i="18"/>
  <c r="MC13" i="18"/>
  <c r="MB13" i="18"/>
  <c r="MA13" i="18"/>
  <c r="LZ13" i="18"/>
  <c r="LY13" i="18"/>
  <c r="LX13" i="18"/>
  <c r="LW13" i="18"/>
  <c r="LV13" i="18"/>
  <c r="LU13" i="18"/>
  <c r="LT13" i="18"/>
  <c r="LS13" i="18"/>
  <c r="LR13" i="18"/>
  <c r="LQ13" i="18"/>
  <c r="LP13" i="18"/>
  <c r="LO13" i="18"/>
  <c r="LN13" i="18"/>
  <c r="LM13" i="18"/>
  <c r="LL13" i="18"/>
  <c r="LK13" i="18"/>
  <c r="LJ13" i="18"/>
  <c r="LI13" i="18"/>
  <c r="LH13" i="18"/>
  <c r="LG13" i="18"/>
  <c r="LF13" i="18"/>
  <c r="LE13" i="18"/>
  <c r="LD13" i="18"/>
  <c r="LC13" i="18"/>
  <c r="LB13" i="18"/>
  <c r="LA13" i="18"/>
  <c r="KZ13" i="18"/>
  <c r="KY13" i="18"/>
  <c r="KX13" i="18"/>
  <c r="KW13" i="18"/>
  <c r="KV13" i="18"/>
  <c r="KU13" i="18"/>
  <c r="KT13" i="18"/>
  <c r="KS13" i="18"/>
  <c r="KR13" i="18"/>
  <c r="KQ13" i="18"/>
  <c r="KP13"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B13" i="18"/>
  <c r="MK12" i="18"/>
  <c r="MJ12" i="18"/>
  <c r="MI12" i="18"/>
  <c r="MH12" i="18"/>
  <c r="MG12" i="18"/>
  <c r="MF12" i="18"/>
  <c r="ME12" i="18"/>
  <c r="MD12" i="18"/>
  <c r="MC12" i="18"/>
  <c r="MB12" i="18"/>
  <c r="MA12" i="18"/>
  <c r="LZ12" i="18"/>
  <c r="LY12" i="18"/>
  <c r="LX12" i="18"/>
  <c r="LW12" i="18"/>
  <c r="LV12" i="18"/>
  <c r="LU12" i="18"/>
  <c r="LT12" i="18"/>
  <c r="LS12" i="18"/>
  <c r="LR12" i="18"/>
  <c r="LQ12" i="18"/>
  <c r="LP12" i="18"/>
  <c r="LO12" i="18"/>
  <c r="LN12" i="18"/>
  <c r="LM12" i="18"/>
  <c r="LL12" i="18"/>
  <c r="LK12" i="18"/>
  <c r="LJ12" i="18"/>
  <c r="LI12" i="18"/>
  <c r="LH12" i="18"/>
  <c r="LG12" i="18"/>
  <c r="LF12" i="18"/>
  <c r="LE12" i="18"/>
  <c r="LD12" i="18"/>
  <c r="LC12" i="18"/>
  <c r="LB12" i="18"/>
  <c r="LA12" i="18"/>
  <c r="KZ12" i="18"/>
  <c r="KY12" i="18"/>
  <c r="KX12" i="18"/>
  <c r="KW12" i="18"/>
  <c r="KV12" i="18"/>
  <c r="KU12" i="18"/>
  <c r="KT12" i="18"/>
  <c r="KS12" i="18"/>
  <c r="KR12" i="18"/>
  <c r="KQ12" i="18"/>
  <c r="KP12"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B12" i="18"/>
  <c r="MK11" i="18"/>
  <c r="MJ11" i="18"/>
  <c r="MI11" i="18"/>
  <c r="MH11" i="18"/>
  <c r="MG11" i="18"/>
  <c r="MF11" i="18"/>
  <c r="ME11" i="18"/>
  <c r="MD11" i="18"/>
  <c r="MC11" i="18"/>
  <c r="MB11" i="18"/>
  <c r="MA11" i="18"/>
  <c r="LZ11" i="18"/>
  <c r="LY11" i="18"/>
  <c r="LX11" i="18"/>
  <c r="LW11" i="18"/>
  <c r="LV11" i="18"/>
  <c r="LU11" i="18"/>
  <c r="LT11" i="18"/>
  <c r="LS11" i="18"/>
  <c r="LR11" i="18"/>
  <c r="LQ11" i="18"/>
  <c r="LP11" i="18"/>
  <c r="LO11" i="18"/>
  <c r="LN11" i="18"/>
  <c r="LM11" i="18"/>
  <c r="LL11" i="18"/>
  <c r="LK11" i="18"/>
  <c r="LJ11" i="18"/>
  <c r="LI11" i="18"/>
  <c r="LH11" i="18"/>
  <c r="LG11" i="18"/>
  <c r="LF11" i="18"/>
  <c r="LE11" i="18"/>
  <c r="LD11" i="18"/>
  <c r="LC11" i="18"/>
  <c r="LB11" i="18"/>
  <c r="LA11" i="18"/>
  <c r="KZ11" i="18"/>
  <c r="KY11" i="18"/>
  <c r="KX11" i="18"/>
  <c r="KW11" i="18"/>
  <c r="KV11" i="18"/>
  <c r="KU11" i="18"/>
  <c r="KT11" i="18"/>
  <c r="KS11" i="18"/>
  <c r="KR11" i="18"/>
  <c r="KQ11" i="18"/>
  <c r="KP11"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B11" i="18"/>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B38" i="17"/>
  <c r="B39" i="17" s="1"/>
  <c r="B40" i="17" s="1"/>
  <c r="B41" i="17" s="1"/>
  <c r="P37" i="17"/>
  <c r="C37" i="17"/>
  <c r="A8" i="17"/>
  <c r="P5" i="17"/>
  <c r="O5" i="17"/>
  <c r="N5" i="17"/>
  <c r="M5" i="17"/>
  <c r="L5" i="17"/>
  <c r="K5" i="17"/>
  <c r="J5" i="17"/>
  <c r="I5" i="17"/>
  <c r="H5" i="17"/>
  <c r="G5" i="17"/>
  <c r="F5" i="17"/>
  <c r="E5" i="17"/>
  <c r="A1" i="17"/>
  <c r="B37" i="16"/>
  <c r="B38" i="16" s="1"/>
  <c r="B39" i="16" s="1"/>
  <c r="A8" i="16"/>
  <c r="J8" i="16" s="1"/>
  <c r="N7" i="16"/>
  <c r="Q7" i="16" s="1"/>
  <c r="M7" i="16"/>
  <c r="L7" i="16"/>
  <c r="K7" i="16"/>
  <c r="J7" i="16"/>
  <c r="I7" i="16"/>
  <c r="G5" i="16"/>
  <c r="A1" i="16"/>
  <c r="AV384" i="15"/>
  <c r="AU384" i="15"/>
  <c r="AT384" i="15"/>
  <c r="AV383" i="15"/>
  <c r="AU383" i="15"/>
  <c r="AT383" i="15"/>
  <c r="AV382" i="15"/>
  <c r="AU382" i="15"/>
  <c r="AT382" i="15"/>
  <c r="AV381" i="15"/>
  <c r="AU381" i="15"/>
  <c r="AT381" i="15"/>
  <c r="AV380" i="15"/>
  <c r="AU380" i="15"/>
  <c r="AT380" i="15"/>
  <c r="AV379" i="15"/>
  <c r="AU379" i="15"/>
  <c r="AT379" i="15"/>
  <c r="AV378" i="15"/>
  <c r="AU378" i="15"/>
  <c r="AT378" i="15"/>
  <c r="AV377" i="15"/>
  <c r="AU377" i="15"/>
  <c r="AT377" i="15"/>
  <c r="AV376" i="15"/>
  <c r="AU376" i="15"/>
  <c r="AT376" i="15"/>
  <c r="AV375" i="15"/>
  <c r="AU375" i="15"/>
  <c r="AT375" i="15"/>
  <c r="AV374" i="15"/>
  <c r="AU374" i="15"/>
  <c r="AT374" i="15"/>
  <c r="AV373" i="15"/>
  <c r="AU373" i="15"/>
  <c r="AT373" i="15"/>
  <c r="AV372" i="15"/>
  <c r="AU372" i="15"/>
  <c r="AT372" i="15"/>
  <c r="AV371" i="15"/>
  <c r="AU371" i="15"/>
  <c r="AT371" i="15"/>
  <c r="AV370" i="15"/>
  <c r="AU370" i="15"/>
  <c r="AT370" i="15"/>
  <c r="AV369" i="15"/>
  <c r="AU369" i="15"/>
  <c r="AT369" i="15"/>
  <c r="AV368" i="15"/>
  <c r="AU368" i="15"/>
  <c r="AT368" i="15"/>
  <c r="AV367" i="15"/>
  <c r="AU367" i="15"/>
  <c r="AT367" i="15"/>
  <c r="AV366" i="15"/>
  <c r="AU366" i="15"/>
  <c r="AT366" i="15"/>
  <c r="AV365" i="15"/>
  <c r="AU365" i="15"/>
  <c r="AT365" i="15"/>
  <c r="AV364" i="15"/>
  <c r="AU364" i="15"/>
  <c r="AT364" i="15"/>
  <c r="AV363" i="15"/>
  <c r="AU363" i="15"/>
  <c r="AT363" i="15"/>
  <c r="AV362" i="15"/>
  <c r="AU362" i="15"/>
  <c r="AT362" i="15"/>
  <c r="AV361" i="15"/>
  <c r="AU361" i="15"/>
  <c r="AT361" i="15"/>
  <c r="AV360" i="15"/>
  <c r="AU360" i="15"/>
  <c r="AT360" i="15"/>
  <c r="AV359" i="15"/>
  <c r="AU359" i="15"/>
  <c r="AT359" i="15"/>
  <c r="AV358" i="15"/>
  <c r="AU358" i="15"/>
  <c r="AT358" i="15"/>
  <c r="AV357" i="15"/>
  <c r="AU357" i="15"/>
  <c r="AT357" i="15"/>
  <c r="AV356" i="15"/>
  <c r="AU356" i="15"/>
  <c r="AT356" i="15"/>
  <c r="AV355" i="15"/>
  <c r="AU355" i="15"/>
  <c r="AT355" i="15"/>
  <c r="AV354" i="15"/>
  <c r="AU354" i="15"/>
  <c r="AT354" i="15"/>
  <c r="AV353" i="15"/>
  <c r="AU353" i="15"/>
  <c r="AT353" i="15"/>
  <c r="AV352" i="15"/>
  <c r="AU352" i="15"/>
  <c r="AT352" i="15"/>
  <c r="AV351" i="15"/>
  <c r="AU351" i="15"/>
  <c r="AT351" i="15"/>
  <c r="AV350" i="15"/>
  <c r="AU350" i="15"/>
  <c r="AT350" i="15"/>
  <c r="AV349" i="15"/>
  <c r="AU349" i="15"/>
  <c r="AT349" i="15"/>
  <c r="AV348" i="15"/>
  <c r="AU348" i="15"/>
  <c r="AT348" i="15"/>
  <c r="AV347" i="15"/>
  <c r="AU347" i="15"/>
  <c r="AT347" i="15"/>
  <c r="AV346" i="15"/>
  <c r="AU346" i="15"/>
  <c r="AT346" i="15"/>
  <c r="AV345" i="15"/>
  <c r="AU345" i="15"/>
  <c r="AT345" i="15"/>
  <c r="AV344" i="15"/>
  <c r="AU344" i="15"/>
  <c r="AT344" i="15"/>
  <c r="AV343" i="15"/>
  <c r="AU343" i="15"/>
  <c r="AT343" i="15"/>
  <c r="AV342" i="15"/>
  <c r="AU342" i="15"/>
  <c r="AT342" i="15"/>
  <c r="AV341" i="15"/>
  <c r="AU341" i="15"/>
  <c r="AT341" i="15"/>
  <c r="AV340" i="15"/>
  <c r="AU340" i="15"/>
  <c r="AT340" i="15"/>
  <c r="AV339" i="15"/>
  <c r="AU339" i="15"/>
  <c r="AT339" i="15"/>
  <c r="AV338" i="15"/>
  <c r="AU338" i="15"/>
  <c r="AT338" i="15"/>
  <c r="AV337" i="15"/>
  <c r="AU337" i="15"/>
  <c r="AT337" i="15"/>
  <c r="AV336" i="15"/>
  <c r="AU336" i="15"/>
  <c r="AT336" i="15"/>
  <c r="AV335" i="15"/>
  <c r="AU335" i="15"/>
  <c r="AT335" i="15"/>
  <c r="AV334" i="15"/>
  <c r="AU334" i="15"/>
  <c r="AT334" i="15"/>
  <c r="AV333" i="15"/>
  <c r="AU333" i="15"/>
  <c r="AT333" i="15"/>
  <c r="AV332" i="15"/>
  <c r="AU332" i="15"/>
  <c r="AT332" i="15"/>
  <c r="AV331" i="15"/>
  <c r="AU331" i="15"/>
  <c r="AT331" i="15"/>
  <c r="AV330" i="15"/>
  <c r="AU330" i="15"/>
  <c r="AT330" i="15"/>
  <c r="AV329" i="15"/>
  <c r="AU329" i="15"/>
  <c r="AT329" i="15"/>
  <c r="AV328" i="15"/>
  <c r="AU328" i="15"/>
  <c r="AT328" i="15"/>
  <c r="AV327" i="15"/>
  <c r="AU327" i="15"/>
  <c r="AT327" i="15"/>
  <c r="AV326" i="15"/>
  <c r="AU326" i="15"/>
  <c r="AT326" i="15"/>
  <c r="AV325" i="15"/>
  <c r="AU325" i="15"/>
  <c r="AT325" i="15"/>
  <c r="AV324" i="15"/>
  <c r="AU324" i="15"/>
  <c r="AT324" i="15"/>
  <c r="AV323" i="15"/>
  <c r="AU323" i="15"/>
  <c r="AT323" i="15"/>
  <c r="AV322" i="15"/>
  <c r="AU322" i="15"/>
  <c r="AT322" i="15"/>
  <c r="AV321" i="15"/>
  <c r="AU321" i="15"/>
  <c r="AT321" i="15"/>
  <c r="AV320" i="15"/>
  <c r="AU320" i="15"/>
  <c r="AT320" i="15"/>
  <c r="AV319" i="15"/>
  <c r="AU319" i="15"/>
  <c r="AT319" i="15"/>
  <c r="AV318" i="15"/>
  <c r="AU318" i="15"/>
  <c r="AT318" i="15"/>
  <c r="AV317" i="15"/>
  <c r="AU317" i="15"/>
  <c r="AT317" i="15"/>
  <c r="AV316" i="15"/>
  <c r="AU316" i="15"/>
  <c r="AT316" i="15"/>
  <c r="AV315" i="15"/>
  <c r="AU315" i="15"/>
  <c r="AT315" i="15"/>
  <c r="AV314" i="15"/>
  <c r="AU314" i="15"/>
  <c r="AT314" i="15"/>
  <c r="AV313" i="15"/>
  <c r="AU313" i="15"/>
  <c r="AT313" i="15"/>
  <c r="AV312" i="15"/>
  <c r="AU312" i="15"/>
  <c r="AT312" i="15"/>
  <c r="AV311" i="15"/>
  <c r="AU311" i="15"/>
  <c r="AT311" i="15"/>
  <c r="AV310" i="15"/>
  <c r="AU310" i="15"/>
  <c r="AT310" i="15"/>
  <c r="AV309" i="15"/>
  <c r="AU309" i="15"/>
  <c r="AT309" i="15"/>
  <c r="AV308" i="15"/>
  <c r="AU308" i="15"/>
  <c r="AT308" i="15"/>
  <c r="AV307" i="15"/>
  <c r="AU307" i="15"/>
  <c r="AT307" i="15"/>
  <c r="AV306" i="15"/>
  <c r="AU306" i="15"/>
  <c r="AT306" i="15"/>
  <c r="AV305" i="15"/>
  <c r="AU305" i="15"/>
  <c r="AT305" i="15"/>
  <c r="AV304" i="15"/>
  <c r="AU304" i="15"/>
  <c r="AT304" i="15"/>
  <c r="AV303" i="15"/>
  <c r="AU303" i="15"/>
  <c r="AT303" i="15"/>
  <c r="AV302" i="15"/>
  <c r="AU302" i="15"/>
  <c r="AT302" i="15"/>
  <c r="AV301" i="15"/>
  <c r="AU301" i="15"/>
  <c r="AT301" i="15"/>
  <c r="AV300" i="15"/>
  <c r="AU300" i="15"/>
  <c r="AT300" i="15"/>
  <c r="AF300" i="15"/>
  <c r="AE300" i="15"/>
  <c r="AD300" i="15"/>
  <c r="P300" i="15"/>
  <c r="O300" i="15"/>
  <c r="N300" i="15"/>
  <c r="AV299" i="15"/>
  <c r="AU299" i="15"/>
  <c r="AT299" i="15"/>
  <c r="AF299" i="15"/>
  <c r="AE299" i="15"/>
  <c r="AD299" i="15"/>
  <c r="P299" i="15"/>
  <c r="O299" i="15"/>
  <c r="N299" i="15"/>
  <c r="AV298" i="15"/>
  <c r="AU298" i="15"/>
  <c r="AT298" i="15"/>
  <c r="AF298" i="15"/>
  <c r="AE298" i="15"/>
  <c r="AD298" i="15"/>
  <c r="P298" i="15"/>
  <c r="O298" i="15"/>
  <c r="N298" i="15"/>
  <c r="AV297" i="15"/>
  <c r="AU297" i="15"/>
  <c r="AT297" i="15"/>
  <c r="AF297" i="15"/>
  <c r="AE297" i="15"/>
  <c r="AD297" i="15"/>
  <c r="P297" i="15"/>
  <c r="O297" i="15"/>
  <c r="N297" i="15"/>
  <c r="AV296" i="15"/>
  <c r="AU296" i="15"/>
  <c r="AT296" i="15"/>
  <c r="AF296" i="15"/>
  <c r="AE296" i="15"/>
  <c r="AD296" i="15"/>
  <c r="P296" i="15"/>
  <c r="O296" i="15"/>
  <c r="N296" i="15"/>
  <c r="AV295" i="15"/>
  <c r="AU295" i="15"/>
  <c r="AT295" i="15"/>
  <c r="AF295" i="15"/>
  <c r="AE295" i="15"/>
  <c r="AD295" i="15"/>
  <c r="P295" i="15"/>
  <c r="O295" i="15"/>
  <c r="N295" i="15"/>
  <c r="AV294" i="15"/>
  <c r="AU294" i="15"/>
  <c r="AT294" i="15"/>
  <c r="AF294" i="15"/>
  <c r="AE294" i="15"/>
  <c r="AD294" i="15"/>
  <c r="P294" i="15"/>
  <c r="O294" i="15"/>
  <c r="N294" i="15"/>
  <c r="AV293" i="15"/>
  <c r="AU293" i="15"/>
  <c r="AT293" i="15"/>
  <c r="AF293" i="15"/>
  <c r="AE293" i="15"/>
  <c r="AD293" i="15"/>
  <c r="P293" i="15"/>
  <c r="O293" i="15"/>
  <c r="N293" i="15"/>
  <c r="AV292" i="15"/>
  <c r="AU292" i="15"/>
  <c r="AT292" i="15"/>
  <c r="AF292" i="15"/>
  <c r="AE292" i="15"/>
  <c r="AD292" i="15"/>
  <c r="P292" i="15"/>
  <c r="O292" i="15"/>
  <c r="N292" i="15"/>
  <c r="AV291" i="15"/>
  <c r="AU291" i="15"/>
  <c r="AT291" i="15"/>
  <c r="AF291" i="15"/>
  <c r="AE291" i="15"/>
  <c r="AD291" i="15"/>
  <c r="P291" i="15"/>
  <c r="O291" i="15"/>
  <c r="N291" i="15"/>
  <c r="AV290" i="15"/>
  <c r="AU290" i="15"/>
  <c r="AT290" i="15"/>
  <c r="AF290" i="15"/>
  <c r="AE290" i="15"/>
  <c r="AD290" i="15"/>
  <c r="P290" i="15"/>
  <c r="O290" i="15"/>
  <c r="N290" i="15"/>
  <c r="AV289" i="15"/>
  <c r="AU289" i="15"/>
  <c r="AT289" i="15"/>
  <c r="AF289" i="15"/>
  <c r="AE289" i="15"/>
  <c r="AD289" i="15"/>
  <c r="P289" i="15"/>
  <c r="O289" i="15"/>
  <c r="N289" i="15"/>
  <c r="AV288" i="15"/>
  <c r="AU288" i="15"/>
  <c r="AT288" i="15"/>
  <c r="AF288" i="15"/>
  <c r="AE288" i="15"/>
  <c r="AD288" i="15"/>
  <c r="P288" i="15"/>
  <c r="O288" i="15"/>
  <c r="N288" i="15"/>
  <c r="AV287" i="15"/>
  <c r="AU287" i="15"/>
  <c r="AT287" i="15"/>
  <c r="AF287" i="15"/>
  <c r="AE287" i="15"/>
  <c r="AD287" i="15"/>
  <c r="P287" i="15"/>
  <c r="O287" i="15"/>
  <c r="N287" i="15"/>
  <c r="AV286" i="15"/>
  <c r="AU286" i="15"/>
  <c r="AT286" i="15"/>
  <c r="AF286" i="15"/>
  <c r="AE286" i="15"/>
  <c r="AD286" i="15"/>
  <c r="P286" i="15"/>
  <c r="O286" i="15"/>
  <c r="N286" i="15"/>
  <c r="AV285" i="15"/>
  <c r="AU285" i="15"/>
  <c r="AT285" i="15"/>
  <c r="AF285" i="15"/>
  <c r="AE285" i="15"/>
  <c r="AD285" i="15"/>
  <c r="P285" i="15"/>
  <c r="O285" i="15"/>
  <c r="N285" i="15"/>
  <c r="AV284" i="15"/>
  <c r="AU284" i="15"/>
  <c r="AT284" i="15"/>
  <c r="AF284" i="15"/>
  <c r="AE284" i="15"/>
  <c r="AD284" i="15"/>
  <c r="P284" i="15"/>
  <c r="O284" i="15"/>
  <c r="N284" i="15"/>
  <c r="AV283" i="15"/>
  <c r="AU283" i="15"/>
  <c r="AT283" i="15"/>
  <c r="AF283" i="15"/>
  <c r="AE283" i="15"/>
  <c r="AD283" i="15"/>
  <c r="P283" i="15"/>
  <c r="O283" i="15"/>
  <c r="N283" i="15"/>
  <c r="AV282" i="15"/>
  <c r="AU282" i="15"/>
  <c r="AT282" i="15"/>
  <c r="AF282" i="15"/>
  <c r="AE282" i="15"/>
  <c r="AD282" i="15"/>
  <c r="P282" i="15"/>
  <c r="O282" i="15"/>
  <c r="N282" i="15"/>
  <c r="AV281" i="15"/>
  <c r="AU281" i="15"/>
  <c r="AT281" i="15"/>
  <c r="AF281" i="15"/>
  <c r="AE281" i="15"/>
  <c r="AD281" i="15"/>
  <c r="P281" i="15"/>
  <c r="O281" i="15"/>
  <c r="N281" i="15"/>
  <c r="AV280" i="15"/>
  <c r="AU280" i="15"/>
  <c r="AT280" i="15"/>
  <c r="AF280" i="15"/>
  <c r="AE280" i="15"/>
  <c r="AD280" i="15"/>
  <c r="P280" i="15"/>
  <c r="O280" i="15"/>
  <c r="N280" i="15"/>
  <c r="AV279" i="15"/>
  <c r="AU279" i="15"/>
  <c r="AT279" i="15"/>
  <c r="AF279" i="15"/>
  <c r="AE279" i="15"/>
  <c r="AD279" i="15"/>
  <c r="P279" i="15"/>
  <c r="O279" i="15"/>
  <c r="N279" i="15"/>
  <c r="AV278" i="15"/>
  <c r="AU278" i="15"/>
  <c r="AT278" i="15"/>
  <c r="AF278" i="15"/>
  <c r="AE278" i="15"/>
  <c r="AD278" i="15"/>
  <c r="P278" i="15"/>
  <c r="O278" i="15"/>
  <c r="N278" i="15"/>
  <c r="AV277" i="15"/>
  <c r="AU277" i="15"/>
  <c r="AT277" i="15"/>
  <c r="AF277" i="15"/>
  <c r="AE277" i="15"/>
  <c r="AD277" i="15"/>
  <c r="P277" i="15"/>
  <c r="O277" i="15"/>
  <c r="N277" i="15"/>
  <c r="AV276" i="15"/>
  <c r="AU276" i="15"/>
  <c r="AT276" i="15"/>
  <c r="AF276" i="15"/>
  <c r="AE276" i="15"/>
  <c r="AD276" i="15"/>
  <c r="P276" i="15"/>
  <c r="O276" i="15"/>
  <c r="N276" i="15"/>
  <c r="AV275" i="15"/>
  <c r="AU275" i="15"/>
  <c r="AT275" i="15"/>
  <c r="AF275" i="15"/>
  <c r="AE275" i="15"/>
  <c r="AD275" i="15"/>
  <c r="P275" i="15"/>
  <c r="O275" i="15"/>
  <c r="N275" i="15"/>
  <c r="AV274" i="15"/>
  <c r="AU274" i="15"/>
  <c r="AT274" i="15"/>
  <c r="AF274" i="15"/>
  <c r="AE274" i="15"/>
  <c r="AD274" i="15"/>
  <c r="P274" i="15"/>
  <c r="O274" i="15"/>
  <c r="N274" i="15"/>
  <c r="AV273" i="15"/>
  <c r="AU273" i="15"/>
  <c r="AT273" i="15"/>
  <c r="AF273" i="15"/>
  <c r="AE273" i="15"/>
  <c r="AD273" i="15"/>
  <c r="P273" i="15"/>
  <c r="O273" i="15"/>
  <c r="N273" i="15"/>
  <c r="AV272" i="15"/>
  <c r="AU272" i="15"/>
  <c r="AT272" i="15"/>
  <c r="AF272" i="15"/>
  <c r="AE272" i="15"/>
  <c r="AD272" i="15"/>
  <c r="P272" i="15"/>
  <c r="O272" i="15"/>
  <c r="N272" i="15"/>
  <c r="AV271" i="15"/>
  <c r="AU271" i="15"/>
  <c r="AT271" i="15"/>
  <c r="AF271" i="15"/>
  <c r="AE271" i="15"/>
  <c r="AD271" i="15"/>
  <c r="P271" i="15"/>
  <c r="O271" i="15"/>
  <c r="N271" i="15"/>
  <c r="AV270" i="15"/>
  <c r="AU270" i="15"/>
  <c r="AT270" i="15"/>
  <c r="AF270" i="15"/>
  <c r="AE270" i="15"/>
  <c r="AD270" i="15"/>
  <c r="P270" i="15"/>
  <c r="O270" i="15"/>
  <c r="N270" i="15"/>
  <c r="AV269" i="15"/>
  <c r="AU269" i="15"/>
  <c r="AT269" i="15"/>
  <c r="AF269" i="15"/>
  <c r="AE269" i="15"/>
  <c r="AD269" i="15"/>
  <c r="P269" i="15"/>
  <c r="O269" i="15"/>
  <c r="N269" i="15"/>
  <c r="AV268" i="15"/>
  <c r="AU268" i="15"/>
  <c r="AT268" i="15"/>
  <c r="AF268" i="15"/>
  <c r="AE268" i="15"/>
  <c r="AD268" i="15"/>
  <c r="P268" i="15"/>
  <c r="O268" i="15"/>
  <c r="N268" i="15"/>
  <c r="AV267" i="15"/>
  <c r="AU267" i="15"/>
  <c r="AT267" i="15"/>
  <c r="AF267" i="15"/>
  <c r="AE267" i="15"/>
  <c r="AD267" i="15"/>
  <c r="P267" i="15"/>
  <c r="O267" i="15"/>
  <c r="N267" i="15"/>
  <c r="AV266" i="15"/>
  <c r="AU266" i="15"/>
  <c r="AT266" i="15"/>
  <c r="AF266" i="15"/>
  <c r="AE266" i="15"/>
  <c r="AD266" i="15"/>
  <c r="P266" i="15"/>
  <c r="O266" i="15"/>
  <c r="N266" i="15"/>
  <c r="AV265" i="15"/>
  <c r="AU265" i="15"/>
  <c r="AT265" i="15"/>
  <c r="AF265" i="15"/>
  <c r="AE265" i="15"/>
  <c r="AD265" i="15"/>
  <c r="P265" i="15"/>
  <c r="O265" i="15"/>
  <c r="N265" i="15"/>
  <c r="AV264" i="15"/>
  <c r="AU264" i="15"/>
  <c r="AT264" i="15"/>
  <c r="AF264" i="15"/>
  <c r="AE264" i="15"/>
  <c r="AD264" i="15"/>
  <c r="P264" i="15"/>
  <c r="O264" i="15"/>
  <c r="N264" i="15"/>
  <c r="AV263" i="15"/>
  <c r="AU263" i="15"/>
  <c r="AT263" i="15"/>
  <c r="AF263" i="15"/>
  <c r="AE263" i="15"/>
  <c r="AD263" i="15"/>
  <c r="P263" i="15"/>
  <c r="O263" i="15"/>
  <c r="N263" i="15"/>
  <c r="AV262" i="15"/>
  <c r="AU262" i="15"/>
  <c r="AT262" i="15"/>
  <c r="AF262" i="15"/>
  <c r="AE262" i="15"/>
  <c r="AD262" i="15"/>
  <c r="P262" i="15"/>
  <c r="O262" i="15"/>
  <c r="N262" i="15"/>
  <c r="AV261" i="15"/>
  <c r="AU261" i="15"/>
  <c r="AT261" i="15"/>
  <c r="AF261" i="15"/>
  <c r="AE261" i="15"/>
  <c r="AD261" i="15"/>
  <c r="P261" i="15"/>
  <c r="O261" i="15"/>
  <c r="N261" i="15"/>
  <c r="AV260" i="15"/>
  <c r="AU260" i="15"/>
  <c r="AT260" i="15"/>
  <c r="AF260" i="15"/>
  <c r="AE260" i="15"/>
  <c r="AD260" i="15"/>
  <c r="P260" i="15"/>
  <c r="O260" i="15"/>
  <c r="N260" i="15"/>
  <c r="AV259" i="15"/>
  <c r="AU259" i="15"/>
  <c r="AT259" i="15"/>
  <c r="AF259" i="15"/>
  <c r="AE259" i="15"/>
  <c r="AD259" i="15"/>
  <c r="P259" i="15"/>
  <c r="O259" i="15"/>
  <c r="N259" i="15"/>
  <c r="AV258" i="15"/>
  <c r="AU258" i="15"/>
  <c r="AT258" i="15"/>
  <c r="AF258" i="15"/>
  <c r="AE258" i="15"/>
  <c r="AD258" i="15"/>
  <c r="P258" i="15"/>
  <c r="O258" i="15"/>
  <c r="N258" i="15"/>
  <c r="AV257" i="15"/>
  <c r="AU257" i="15"/>
  <c r="AT257" i="15"/>
  <c r="AF257" i="15"/>
  <c r="AE257" i="15"/>
  <c r="AD257" i="15"/>
  <c r="P257" i="15"/>
  <c r="O257" i="15"/>
  <c r="N257" i="15"/>
  <c r="AV256" i="15"/>
  <c r="AU256" i="15"/>
  <c r="AT256" i="15"/>
  <c r="AF256" i="15"/>
  <c r="AE256" i="15"/>
  <c r="AD256" i="15"/>
  <c r="P256" i="15"/>
  <c r="O256" i="15"/>
  <c r="N256" i="15"/>
  <c r="AV255" i="15"/>
  <c r="AU255" i="15"/>
  <c r="AT255" i="15"/>
  <c r="AF255" i="15"/>
  <c r="AE255" i="15"/>
  <c r="AD255" i="15"/>
  <c r="P255" i="15"/>
  <c r="O255" i="15"/>
  <c r="N255" i="15"/>
  <c r="AV254" i="15"/>
  <c r="AU254" i="15"/>
  <c r="AT254" i="15"/>
  <c r="AF254" i="15"/>
  <c r="AE254" i="15"/>
  <c r="AD254" i="15"/>
  <c r="P254" i="15"/>
  <c r="O254" i="15"/>
  <c r="N254" i="15"/>
  <c r="AV253" i="15"/>
  <c r="AU253" i="15"/>
  <c r="AT253" i="15"/>
  <c r="AF253" i="15"/>
  <c r="AE253" i="15"/>
  <c r="AD253" i="15"/>
  <c r="P253" i="15"/>
  <c r="O253" i="15"/>
  <c r="N253" i="15"/>
  <c r="AV252" i="15"/>
  <c r="AU252" i="15"/>
  <c r="AF252" i="15"/>
  <c r="AE252" i="15"/>
  <c r="AD252" i="15"/>
  <c r="P252" i="15"/>
  <c r="O252" i="15"/>
  <c r="N252" i="15"/>
  <c r="AV251" i="15"/>
  <c r="AU251" i="15"/>
  <c r="AT251" i="15"/>
  <c r="BB251" i="15" s="1"/>
  <c r="AF251" i="15"/>
  <c r="AE251" i="15"/>
  <c r="AD251" i="15"/>
  <c r="P251" i="15"/>
  <c r="O251" i="15"/>
  <c r="N251" i="15"/>
  <c r="AV250" i="15"/>
  <c r="AU250" i="15"/>
  <c r="AT250" i="15"/>
  <c r="BB250" i="15" s="1"/>
  <c r="AF250" i="15"/>
  <c r="AE250" i="15"/>
  <c r="AD250" i="15"/>
  <c r="P250" i="15"/>
  <c r="O250" i="15"/>
  <c r="N250" i="15"/>
  <c r="AV249" i="15"/>
  <c r="AU249" i="15"/>
  <c r="AT249" i="15"/>
  <c r="BB249" i="15" s="1"/>
  <c r="AF249" i="15"/>
  <c r="AE249" i="15"/>
  <c r="AD249" i="15"/>
  <c r="P249" i="15"/>
  <c r="O249" i="15"/>
  <c r="N249" i="15"/>
  <c r="AV248" i="15"/>
  <c r="AU248" i="15"/>
  <c r="AT248" i="15"/>
  <c r="AF248" i="15"/>
  <c r="AE248" i="15"/>
  <c r="AD248" i="15"/>
  <c r="P248" i="15"/>
  <c r="O248" i="15"/>
  <c r="N248" i="15"/>
  <c r="AV247" i="15"/>
  <c r="AU247" i="15"/>
  <c r="AT247" i="15"/>
  <c r="AF247" i="15"/>
  <c r="AE247" i="15"/>
  <c r="AD247" i="15"/>
  <c r="P247" i="15"/>
  <c r="O247" i="15"/>
  <c r="N247" i="15"/>
  <c r="AV246" i="15"/>
  <c r="AU246" i="15"/>
  <c r="AT246" i="15"/>
  <c r="AF246" i="15"/>
  <c r="AE246" i="15"/>
  <c r="AD246" i="15"/>
  <c r="P246" i="15"/>
  <c r="O246" i="15"/>
  <c r="N246" i="15"/>
  <c r="AV245" i="15"/>
  <c r="AU245" i="15"/>
  <c r="AT245" i="15"/>
  <c r="AF245" i="15"/>
  <c r="AE245" i="15"/>
  <c r="AD245" i="15"/>
  <c r="P245" i="15"/>
  <c r="O245" i="15"/>
  <c r="N245" i="15"/>
  <c r="AV244" i="15"/>
  <c r="AU244" i="15"/>
  <c r="AT244" i="15"/>
  <c r="AF244" i="15"/>
  <c r="AE244" i="15"/>
  <c r="AD244" i="15"/>
  <c r="P244" i="15"/>
  <c r="O244" i="15"/>
  <c r="N244" i="15"/>
  <c r="AV243" i="15"/>
  <c r="AU243" i="15"/>
  <c r="AT243" i="15"/>
  <c r="AF243" i="15"/>
  <c r="AE243" i="15"/>
  <c r="AD243" i="15"/>
  <c r="P243" i="15"/>
  <c r="O243" i="15"/>
  <c r="N243" i="15"/>
  <c r="AV242" i="15"/>
  <c r="AU242" i="15"/>
  <c r="AT242" i="15"/>
  <c r="AF242" i="15"/>
  <c r="AE242" i="15"/>
  <c r="AD242" i="15"/>
  <c r="P242" i="15"/>
  <c r="O242" i="15"/>
  <c r="N242" i="15"/>
  <c r="AV241" i="15"/>
  <c r="AU241" i="15"/>
  <c r="AT241" i="15"/>
  <c r="AF241" i="15"/>
  <c r="AE241" i="15"/>
  <c r="AD241" i="15"/>
  <c r="P241" i="15"/>
  <c r="O241" i="15"/>
  <c r="N241" i="15"/>
  <c r="AV240" i="15"/>
  <c r="AU240" i="15"/>
  <c r="AT240" i="15"/>
  <c r="AF240" i="15"/>
  <c r="AE240" i="15"/>
  <c r="AD240" i="15"/>
  <c r="P240" i="15"/>
  <c r="O240" i="15"/>
  <c r="N240" i="15"/>
  <c r="AV239" i="15"/>
  <c r="AU239" i="15"/>
  <c r="AT239" i="15"/>
  <c r="AF239" i="15"/>
  <c r="AE239" i="15"/>
  <c r="AD239" i="15"/>
  <c r="P239" i="15"/>
  <c r="O239" i="15"/>
  <c r="N239" i="15"/>
  <c r="AV238" i="15"/>
  <c r="AU238" i="15"/>
  <c r="AT238" i="15"/>
  <c r="AF238" i="15"/>
  <c r="AE238" i="15"/>
  <c r="AD238" i="15"/>
  <c r="P238" i="15"/>
  <c r="O238" i="15"/>
  <c r="N238" i="15"/>
  <c r="AV237" i="15"/>
  <c r="AU237" i="15"/>
  <c r="AT237" i="15"/>
  <c r="AF237" i="15"/>
  <c r="AE237" i="15"/>
  <c r="AD237" i="15"/>
  <c r="P237" i="15"/>
  <c r="O237" i="15"/>
  <c r="N237" i="15"/>
  <c r="AV236" i="15"/>
  <c r="AU236" i="15"/>
  <c r="AT236" i="15"/>
  <c r="AF236" i="15"/>
  <c r="AE236" i="15"/>
  <c r="AD236" i="15"/>
  <c r="P236" i="15"/>
  <c r="O236" i="15"/>
  <c r="N236" i="15"/>
  <c r="AV235" i="15"/>
  <c r="AU235" i="15"/>
  <c r="AT235" i="15"/>
  <c r="AF235" i="15"/>
  <c r="AE235" i="15"/>
  <c r="AD235" i="15"/>
  <c r="P235" i="15"/>
  <c r="O235" i="15"/>
  <c r="N235" i="15"/>
  <c r="AV234" i="15"/>
  <c r="AU234" i="15"/>
  <c r="AT234" i="15"/>
  <c r="AF234" i="15"/>
  <c r="AE234" i="15"/>
  <c r="AD234" i="15"/>
  <c r="P234" i="15"/>
  <c r="O234" i="15"/>
  <c r="N234" i="15"/>
  <c r="AV233" i="15"/>
  <c r="AU233" i="15"/>
  <c r="AT233" i="15"/>
  <c r="AF233" i="15"/>
  <c r="AE233" i="15"/>
  <c r="AD233" i="15"/>
  <c r="P233" i="15"/>
  <c r="O233" i="15"/>
  <c r="N233" i="15"/>
  <c r="AV232" i="15"/>
  <c r="AU232" i="15"/>
  <c r="AT232" i="15"/>
  <c r="AF232" i="15"/>
  <c r="AE232" i="15"/>
  <c r="AD232" i="15"/>
  <c r="P232" i="15"/>
  <c r="O232" i="15"/>
  <c r="N232" i="15"/>
  <c r="AV231" i="15"/>
  <c r="AU231" i="15"/>
  <c r="AT231" i="15"/>
  <c r="AF231" i="15"/>
  <c r="AE231" i="15"/>
  <c r="AD231" i="15"/>
  <c r="P231" i="15"/>
  <c r="O231" i="15"/>
  <c r="N231" i="15"/>
  <c r="AV230" i="15"/>
  <c r="AU230" i="15"/>
  <c r="AT230" i="15"/>
  <c r="AF230" i="15"/>
  <c r="AE230" i="15"/>
  <c r="AD230" i="15"/>
  <c r="P230" i="15"/>
  <c r="O230" i="15"/>
  <c r="N230" i="15"/>
  <c r="AV229" i="15"/>
  <c r="AU229" i="15"/>
  <c r="AT229" i="15"/>
  <c r="AF229" i="15"/>
  <c r="AE229" i="15"/>
  <c r="AD229" i="15"/>
  <c r="P229" i="15"/>
  <c r="O229" i="15"/>
  <c r="N229" i="15"/>
  <c r="AV228" i="15"/>
  <c r="AU228" i="15"/>
  <c r="AT228" i="15"/>
  <c r="AF228" i="15"/>
  <c r="AE228" i="15"/>
  <c r="AD228" i="15"/>
  <c r="P228" i="15"/>
  <c r="O228" i="15"/>
  <c r="N228" i="15"/>
  <c r="AV227" i="15"/>
  <c r="AU227" i="15"/>
  <c r="AT227" i="15"/>
  <c r="AF227" i="15"/>
  <c r="AE227" i="15"/>
  <c r="AD227" i="15"/>
  <c r="P227" i="15"/>
  <c r="O227" i="15"/>
  <c r="N227" i="15"/>
  <c r="AV226" i="15"/>
  <c r="AU226" i="15"/>
  <c r="AT226" i="15"/>
  <c r="AF226" i="15"/>
  <c r="AE226" i="15"/>
  <c r="AD226" i="15"/>
  <c r="P226" i="15"/>
  <c r="O226" i="15"/>
  <c r="N226" i="15"/>
  <c r="AV225" i="15"/>
  <c r="AU225" i="15"/>
  <c r="AT225" i="15"/>
  <c r="AF225" i="15"/>
  <c r="AE225" i="15"/>
  <c r="AD225" i="15"/>
  <c r="P225" i="15"/>
  <c r="O225" i="15"/>
  <c r="N225" i="15"/>
  <c r="AV224" i="15"/>
  <c r="AU224" i="15"/>
  <c r="AT224" i="15"/>
  <c r="AF224" i="15"/>
  <c r="AE224" i="15"/>
  <c r="AD224" i="15"/>
  <c r="P224" i="15"/>
  <c r="O224" i="15"/>
  <c r="N224" i="15"/>
  <c r="AV223" i="15"/>
  <c r="AU223" i="15"/>
  <c r="AT223" i="15"/>
  <c r="AF223" i="15"/>
  <c r="AE223" i="15"/>
  <c r="AD223" i="15"/>
  <c r="P223" i="15"/>
  <c r="O223" i="15"/>
  <c r="N223" i="15"/>
  <c r="AV222" i="15"/>
  <c r="AU222" i="15"/>
  <c r="AT222" i="15"/>
  <c r="AF222" i="15"/>
  <c r="AE222" i="15"/>
  <c r="AD222" i="15"/>
  <c r="P222" i="15"/>
  <c r="O222" i="15"/>
  <c r="N222" i="15"/>
  <c r="AV221" i="15"/>
  <c r="AU221" i="15"/>
  <c r="AT221" i="15"/>
  <c r="AF221" i="15"/>
  <c r="AE221" i="15"/>
  <c r="AD221" i="15"/>
  <c r="P221" i="15"/>
  <c r="O221" i="15"/>
  <c r="N221" i="15"/>
  <c r="AV220" i="15"/>
  <c r="AU220" i="15"/>
  <c r="AT220" i="15"/>
  <c r="AF220" i="15"/>
  <c r="AE220" i="15"/>
  <c r="AD220" i="15"/>
  <c r="P220" i="15"/>
  <c r="O220" i="15"/>
  <c r="N220" i="15"/>
  <c r="AV219" i="15"/>
  <c r="AU219" i="15"/>
  <c r="AT219" i="15"/>
  <c r="AF219" i="15"/>
  <c r="AE219" i="15"/>
  <c r="AD219" i="15"/>
  <c r="P219" i="15"/>
  <c r="O219" i="15"/>
  <c r="N219" i="15"/>
  <c r="AV218" i="15"/>
  <c r="AU218" i="15"/>
  <c r="AT218" i="15"/>
  <c r="AF218" i="15"/>
  <c r="AE218" i="15"/>
  <c r="AD218" i="15"/>
  <c r="P218" i="15"/>
  <c r="O218" i="15"/>
  <c r="N218" i="15"/>
  <c r="AV217" i="15"/>
  <c r="AU217" i="15"/>
  <c r="AT217" i="15"/>
  <c r="AF217" i="15"/>
  <c r="AE217" i="15"/>
  <c r="AD217" i="15"/>
  <c r="P217" i="15"/>
  <c r="O217" i="15"/>
  <c r="N217" i="15"/>
  <c r="AV216" i="15"/>
  <c r="AU216" i="15"/>
  <c r="AT216" i="15"/>
  <c r="AF216" i="15"/>
  <c r="AE216" i="15"/>
  <c r="AD216" i="15"/>
  <c r="P216" i="15"/>
  <c r="O216" i="15"/>
  <c r="N216" i="15"/>
  <c r="AV215" i="15"/>
  <c r="AU215" i="15"/>
  <c r="AT215" i="15"/>
  <c r="AF215" i="15"/>
  <c r="AE215" i="15"/>
  <c r="AD215" i="15"/>
  <c r="P215" i="15"/>
  <c r="O215" i="15"/>
  <c r="N215" i="15"/>
  <c r="AV214" i="15"/>
  <c r="AU214" i="15"/>
  <c r="AT214" i="15"/>
  <c r="AF214" i="15"/>
  <c r="AE214" i="15"/>
  <c r="AD214" i="15"/>
  <c r="P214" i="15"/>
  <c r="O214" i="15"/>
  <c r="N214" i="15"/>
  <c r="AV213" i="15"/>
  <c r="AU213" i="15"/>
  <c r="AT213" i="15"/>
  <c r="AF213" i="15"/>
  <c r="AE213" i="15"/>
  <c r="AD213" i="15"/>
  <c r="P213" i="15"/>
  <c r="O213" i="15"/>
  <c r="N213" i="15"/>
  <c r="AV212" i="15"/>
  <c r="AU212" i="15"/>
  <c r="AT212" i="15"/>
  <c r="AF212" i="15"/>
  <c r="AE212" i="15"/>
  <c r="AD212" i="15"/>
  <c r="P212" i="15"/>
  <c r="O212" i="15"/>
  <c r="N212" i="15"/>
  <c r="AV211" i="15"/>
  <c r="AU211" i="15"/>
  <c r="AT211" i="15"/>
  <c r="AF211" i="15"/>
  <c r="AE211" i="15"/>
  <c r="AD211" i="15"/>
  <c r="P211" i="15"/>
  <c r="O211" i="15"/>
  <c r="N211" i="15"/>
  <c r="AV210" i="15"/>
  <c r="AU210" i="15"/>
  <c r="AT210" i="15"/>
  <c r="AF210" i="15"/>
  <c r="AE210" i="15"/>
  <c r="AD210" i="15"/>
  <c r="P210" i="15"/>
  <c r="O210" i="15"/>
  <c r="N210" i="15"/>
  <c r="AV209" i="15"/>
  <c r="AU209" i="15"/>
  <c r="AT209" i="15"/>
  <c r="AF209" i="15"/>
  <c r="AE209" i="15"/>
  <c r="AD209" i="15"/>
  <c r="P209" i="15"/>
  <c r="O209" i="15"/>
  <c r="N209" i="15"/>
  <c r="AV208" i="15"/>
  <c r="AU208" i="15"/>
  <c r="AT208" i="15"/>
  <c r="AF208" i="15"/>
  <c r="AE208" i="15"/>
  <c r="AD208" i="15"/>
  <c r="P208" i="15"/>
  <c r="O208" i="15"/>
  <c r="N208" i="15"/>
  <c r="AV207" i="15"/>
  <c r="AU207" i="15"/>
  <c r="AT207" i="15"/>
  <c r="AF207" i="15"/>
  <c r="AE207" i="15"/>
  <c r="AD207" i="15"/>
  <c r="P207" i="15"/>
  <c r="O207" i="15"/>
  <c r="N207" i="15"/>
  <c r="AV206" i="15"/>
  <c r="AU206" i="15"/>
  <c r="AT206" i="15"/>
  <c r="AF206" i="15"/>
  <c r="AE206" i="15"/>
  <c r="AD206" i="15"/>
  <c r="P206" i="15"/>
  <c r="O206" i="15"/>
  <c r="N206" i="15"/>
  <c r="AV205" i="15"/>
  <c r="AU205" i="15"/>
  <c r="AT205" i="15"/>
  <c r="AF205" i="15"/>
  <c r="AE205" i="15"/>
  <c r="AD205" i="15"/>
  <c r="P205" i="15"/>
  <c r="O205" i="15"/>
  <c r="N205" i="15"/>
  <c r="AV204" i="15"/>
  <c r="AU204" i="15"/>
  <c r="AT204" i="15"/>
  <c r="AF204" i="15"/>
  <c r="AE204" i="15"/>
  <c r="AD204" i="15"/>
  <c r="P204" i="15"/>
  <c r="O204" i="15"/>
  <c r="N204" i="15"/>
  <c r="AV203" i="15"/>
  <c r="AU203" i="15"/>
  <c r="AT203" i="15"/>
  <c r="AF203" i="15"/>
  <c r="AE203" i="15"/>
  <c r="AD203" i="15"/>
  <c r="P203" i="15"/>
  <c r="O203" i="15"/>
  <c r="N203" i="15"/>
  <c r="AV202" i="15"/>
  <c r="AU202" i="15"/>
  <c r="AT202" i="15"/>
  <c r="AF202" i="15"/>
  <c r="AE202" i="15"/>
  <c r="AD202" i="15"/>
  <c r="P202" i="15"/>
  <c r="O202" i="15"/>
  <c r="N202" i="15"/>
  <c r="AV201" i="15"/>
  <c r="AU201" i="15"/>
  <c r="AT201" i="15"/>
  <c r="AF201" i="15"/>
  <c r="AE201" i="15"/>
  <c r="AD201" i="15"/>
  <c r="P201" i="15"/>
  <c r="O201" i="15"/>
  <c r="N201" i="15"/>
  <c r="AV200" i="15"/>
  <c r="AU200" i="15"/>
  <c r="AT200" i="15"/>
  <c r="AF200" i="15"/>
  <c r="AE200" i="15"/>
  <c r="AD200" i="15"/>
  <c r="P200" i="15"/>
  <c r="O200" i="15"/>
  <c r="N200" i="15"/>
  <c r="AV199" i="15"/>
  <c r="AU199" i="15"/>
  <c r="AT199" i="15"/>
  <c r="AF199" i="15"/>
  <c r="AE199" i="15"/>
  <c r="AD199" i="15"/>
  <c r="P199" i="15"/>
  <c r="O199" i="15"/>
  <c r="N199" i="15"/>
  <c r="AV198" i="15"/>
  <c r="AU198" i="15"/>
  <c r="AT198" i="15"/>
  <c r="AF198" i="15"/>
  <c r="AE198" i="15"/>
  <c r="AD198" i="15"/>
  <c r="P198" i="15"/>
  <c r="O198" i="15"/>
  <c r="N198" i="15"/>
  <c r="AV197" i="15"/>
  <c r="AU197" i="15"/>
  <c r="AT197" i="15"/>
  <c r="AF197" i="15"/>
  <c r="AE197" i="15"/>
  <c r="AD197" i="15"/>
  <c r="P197" i="15"/>
  <c r="O197" i="15"/>
  <c r="N197" i="15"/>
  <c r="AV196" i="15"/>
  <c r="AU196" i="15"/>
  <c r="AT196" i="15"/>
  <c r="AF196" i="15"/>
  <c r="AE196" i="15"/>
  <c r="AD196" i="15"/>
  <c r="P196" i="15"/>
  <c r="O196" i="15"/>
  <c r="N196" i="15"/>
  <c r="AV195" i="15"/>
  <c r="AU195" i="15"/>
  <c r="AT195" i="15"/>
  <c r="AF195" i="15"/>
  <c r="AE195" i="15"/>
  <c r="AD195" i="15"/>
  <c r="P195" i="15"/>
  <c r="O195" i="15"/>
  <c r="N195" i="15"/>
  <c r="AV194" i="15"/>
  <c r="AU194" i="15"/>
  <c r="AT194" i="15"/>
  <c r="AF194" i="15"/>
  <c r="AE194" i="15"/>
  <c r="AD194" i="15"/>
  <c r="P194" i="15"/>
  <c r="O194" i="15"/>
  <c r="N194" i="15"/>
  <c r="AV193" i="15"/>
  <c r="AU193" i="15"/>
  <c r="AT193" i="15"/>
  <c r="AF193" i="15"/>
  <c r="AE193" i="15"/>
  <c r="AD193" i="15"/>
  <c r="P193" i="15"/>
  <c r="O193" i="15"/>
  <c r="N193" i="15"/>
  <c r="AV192" i="15"/>
  <c r="AU192" i="15"/>
  <c r="AT192" i="15"/>
  <c r="AF192" i="15"/>
  <c r="AE192" i="15"/>
  <c r="AD192" i="15"/>
  <c r="P192" i="15"/>
  <c r="O192" i="15"/>
  <c r="N192" i="15"/>
  <c r="AV191" i="15"/>
  <c r="AU191" i="15"/>
  <c r="AT191" i="15"/>
  <c r="AF191" i="15"/>
  <c r="AE191" i="15"/>
  <c r="AD191" i="15"/>
  <c r="P191" i="15"/>
  <c r="O191" i="15"/>
  <c r="N191" i="15"/>
  <c r="AV190" i="15"/>
  <c r="AU190" i="15"/>
  <c r="AT190" i="15"/>
  <c r="AF190" i="15"/>
  <c r="AE190" i="15"/>
  <c r="AD190" i="15"/>
  <c r="P190" i="15"/>
  <c r="O190" i="15"/>
  <c r="N190" i="15"/>
  <c r="AV189" i="15"/>
  <c r="AU189" i="15"/>
  <c r="AT189" i="15"/>
  <c r="AF189" i="15"/>
  <c r="AE189" i="15"/>
  <c r="AD189" i="15"/>
  <c r="P189" i="15"/>
  <c r="O189" i="15"/>
  <c r="N189" i="15"/>
  <c r="AV188" i="15"/>
  <c r="AU188" i="15"/>
  <c r="AT188" i="15"/>
  <c r="AF188" i="15"/>
  <c r="AE188" i="15"/>
  <c r="AD188" i="15"/>
  <c r="P188" i="15"/>
  <c r="O188" i="15"/>
  <c r="N188" i="15"/>
  <c r="AV187" i="15"/>
  <c r="AU187" i="15"/>
  <c r="AT187" i="15"/>
  <c r="AF187" i="15"/>
  <c r="AE187" i="15"/>
  <c r="AD187" i="15"/>
  <c r="P187" i="15"/>
  <c r="O187" i="15"/>
  <c r="N187" i="15"/>
  <c r="AV186" i="15"/>
  <c r="AU186" i="15"/>
  <c r="AT186" i="15"/>
  <c r="AF186" i="15"/>
  <c r="AE186" i="15"/>
  <c r="AD186" i="15"/>
  <c r="P186" i="15"/>
  <c r="O186" i="15"/>
  <c r="N186" i="15"/>
  <c r="AV185" i="15"/>
  <c r="AU185" i="15"/>
  <c r="AT185" i="15"/>
  <c r="AF185" i="15"/>
  <c r="AE185" i="15"/>
  <c r="AD185" i="15"/>
  <c r="P185" i="15"/>
  <c r="O185" i="15"/>
  <c r="N185" i="15"/>
  <c r="AV184" i="15"/>
  <c r="AU184" i="15"/>
  <c r="AT184" i="15"/>
  <c r="AF184" i="15"/>
  <c r="AE184" i="15"/>
  <c r="AD184" i="15"/>
  <c r="P184" i="15"/>
  <c r="O184" i="15"/>
  <c r="N184" i="15"/>
  <c r="AV183" i="15"/>
  <c r="AU183" i="15"/>
  <c r="AT183" i="15"/>
  <c r="AF183" i="15"/>
  <c r="AE183" i="15"/>
  <c r="AD183" i="15"/>
  <c r="P183" i="15"/>
  <c r="O183" i="15"/>
  <c r="N183" i="15"/>
  <c r="AV182" i="15"/>
  <c r="AU182" i="15"/>
  <c r="AT182" i="15"/>
  <c r="AF182" i="15"/>
  <c r="AE182" i="15"/>
  <c r="AD182" i="15"/>
  <c r="P182" i="15"/>
  <c r="O182" i="15"/>
  <c r="N182" i="15"/>
  <c r="AV181" i="15"/>
  <c r="AU181" i="15"/>
  <c r="AT181" i="15"/>
  <c r="AF181" i="15"/>
  <c r="AE181" i="15"/>
  <c r="AD181" i="15"/>
  <c r="P181" i="15"/>
  <c r="O181" i="15"/>
  <c r="N181" i="15"/>
  <c r="AV180" i="15"/>
  <c r="AU180" i="15"/>
  <c r="AT180" i="15"/>
  <c r="AF180" i="15"/>
  <c r="AE180" i="15"/>
  <c r="AD180" i="15"/>
  <c r="P180" i="15"/>
  <c r="O180" i="15"/>
  <c r="N180" i="15"/>
  <c r="AV179" i="15"/>
  <c r="AU179" i="15"/>
  <c r="AT179" i="15"/>
  <c r="AF179" i="15"/>
  <c r="AE179" i="15"/>
  <c r="AD179" i="15"/>
  <c r="P179" i="15"/>
  <c r="O179" i="15"/>
  <c r="N179" i="15"/>
  <c r="AV178" i="15"/>
  <c r="AU178" i="15"/>
  <c r="AT178" i="15"/>
  <c r="AF178" i="15"/>
  <c r="AE178" i="15"/>
  <c r="AD178" i="15"/>
  <c r="P178" i="15"/>
  <c r="O178" i="15"/>
  <c r="N178" i="15"/>
  <c r="AV177" i="15"/>
  <c r="AU177" i="15"/>
  <c r="AT177" i="15"/>
  <c r="AF177" i="15"/>
  <c r="AE177" i="15"/>
  <c r="AD177" i="15"/>
  <c r="P177" i="15"/>
  <c r="O177" i="15"/>
  <c r="N177" i="15"/>
  <c r="AV176" i="15"/>
  <c r="AU176" i="15"/>
  <c r="AT176" i="15"/>
  <c r="AF176" i="15"/>
  <c r="AE176" i="15"/>
  <c r="AD176" i="15"/>
  <c r="P176" i="15"/>
  <c r="O176" i="15"/>
  <c r="N176" i="15"/>
  <c r="AV175" i="15"/>
  <c r="AU175" i="15"/>
  <c r="AT175" i="15"/>
  <c r="AF175" i="15"/>
  <c r="AE175" i="15"/>
  <c r="AD175" i="15"/>
  <c r="P175" i="15"/>
  <c r="O175" i="15"/>
  <c r="N175" i="15"/>
  <c r="AV174" i="15"/>
  <c r="AU174" i="15"/>
  <c r="AT174" i="15"/>
  <c r="AF174" i="15"/>
  <c r="AE174" i="15"/>
  <c r="AD174" i="15"/>
  <c r="P174" i="15"/>
  <c r="O174" i="15"/>
  <c r="N174" i="15"/>
  <c r="AV173" i="15"/>
  <c r="AU173" i="15"/>
  <c r="AT173" i="15"/>
  <c r="AF173" i="15"/>
  <c r="AE173" i="15"/>
  <c r="AD173" i="15"/>
  <c r="P173" i="15"/>
  <c r="O173" i="15"/>
  <c r="N173" i="15"/>
  <c r="AV172" i="15"/>
  <c r="AU172" i="15"/>
  <c r="AT172" i="15"/>
  <c r="AF172" i="15"/>
  <c r="AE172" i="15"/>
  <c r="AD172" i="15"/>
  <c r="P172" i="15"/>
  <c r="O172" i="15"/>
  <c r="N172" i="15"/>
  <c r="AV171" i="15"/>
  <c r="AU171" i="15"/>
  <c r="AT171" i="15"/>
  <c r="AF171" i="15"/>
  <c r="AE171" i="15"/>
  <c r="AD171" i="15"/>
  <c r="P171" i="15"/>
  <c r="O171" i="15"/>
  <c r="N171" i="15"/>
  <c r="AV170" i="15"/>
  <c r="AU170" i="15"/>
  <c r="AT170" i="15"/>
  <c r="AF170" i="15"/>
  <c r="AE170" i="15"/>
  <c r="AD170" i="15"/>
  <c r="P170" i="15"/>
  <c r="O170" i="15"/>
  <c r="N170" i="15"/>
  <c r="AV169" i="15"/>
  <c r="AU169" i="15"/>
  <c r="AT169" i="15"/>
  <c r="AF169" i="15"/>
  <c r="AE169" i="15"/>
  <c r="AD169" i="15"/>
  <c r="P169" i="15"/>
  <c r="O169" i="15"/>
  <c r="N169" i="15"/>
  <c r="AV168" i="15"/>
  <c r="AU168" i="15"/>
  <c r="AT168" i="15"/>
  <c r="AF168" i="15"/>
  <c r="AE168" i="15"/>
  <c r="AD168" i="15"/>
  <c r="P168" i="15"/>
  <c r="O168" i="15"/>
  <c r="N168" i="15"/>
  <c r="AV167" i="15"/>
  <c r="AU167" i="15"/>
  <c r="AT167" i="15"/>
  <c r="AF167" i="15"/>
  <c r="AE167" i="15"/>
  <c r="AD167" i="15"/>
  <c r="P167" i="15"/>
  <c r="O167" i="15"/>
  <c r="N167" i="15"/>
  <c r="AV166" i="15"/>
  <c r="AU166" i="15"/>
  <c r="AT166" i="15"/>
  <c r="AF166" i="15"/>
  <c r="AE166" i="15"/>
  <c r="AD166" i="15"/>
  <c r="P166" i="15"/>
  <c r="O166" i="15"/>
  <c r="N166" i="15"/>
  <c r="AV165" i="15"/>
  <c r="AU165" i="15"/>
  <c r="AT165" i="15"/>
  <c r="AF165" i="15"/>
  <c r="AE165" i="15"/>
  <c r="AD165" i="15"/>
  <c r="P165" i="15"/>
  <c r="O165" i="15"/>
  <c r="N165" i="15"/>
  <c r="AV164" i="15"/>
  <c r="AU164" i="15"/>
  <c r="AT164" i="15"/>
  <c r="AF164" i="15"/>
  <c r="AE164" i="15"/>
  <c r="AD164" i="15"/>
  <c r="P164" i="15"/>
  <c r="O164" i="15"/>
  <c r="N164" i="15"/>
  <c r="AV163" i="15"/>
  <c r="AU163" i="15"/>
  <c r="AT163" i="15"/>
  <c r="AF163" i="15"/>
  <c r="AE163" i="15"/>
  <c r="AD163" i="15"/>
  <c r="P163" i="15"/>
  <c r="O163" i="15"/>
  <c r="N163" i="15"/>
  <c r="AV162" i="15"/>
  <c r="AU162" i="15"/>
  <c r="AT162" i="15"/>
  <c r="AF162" i="15"/>
  <c r="AE162" i="15"/>
  <c r="AD162" i="15"/>
  <c r="P162" i="15"/>
  <c r="O162" i="15"/>
  <c r="N162" i="15"/>
  <c r="AV161" i="15"/>
  <c r="AU161" i="15"/>
  <c r="AT161" i="15"/>
  <c r="AF161" i="15"/>
  <c r="AE161" i="15"/>
  <c r="AD161" i="15"/>
  <c r="P161" i="15"/>
  <c r="O161" i="15"/>
  <c r="N161" i="15"/>
  <c r="AV160" i="15"/>
  <c r="AU160" i="15"/>
  <c r="AT160" i="15"/>
  <c r="AF160" i="15"/>
  <c r="AE160" i="15"/>
  <c r="AD160" i="15"/>
  <c r="P160" i="15"/>
  <c r="O160" i="15"/>
  <c r="N160" i="15"/>
  <c r="AV159" i="15"/>
  <c r="AU159" i="15"/>
  <c r="AT159" i="15"/>
  <c r="AF159" i="15"/>
  <c r="AE159" i="15"/>
  <c r="AD159" i="15"/>
  <c r="P159" i="15"/>
  <c r="O159" i="15"/>
  <c r="N159" i="15"/>
  <c r="AV158" i="15"/>
  <c r="AU158" i="15"/>
  <c r="AT158" i="15"/>
  <c r="AF158" i="15"/>
  <c r="AE158" i="15"/>
  <c r="AD158" i="15"/>
  <c r="P158" i="15"/>
  <c r="O158" i="15"/>
  <c r="N158" i="15"/>
  <c r="AV157" i="15"/>
  <c r="AU157" i="15"/>
  <c r="AT157" i="15"/>
  <c r="AF157" i="15"/>
  <c r="AE157" i="15"/>
  <c r="AD157" i="15"/>
  <c r="P157" i="15"/>
  <c r="O157" i="15"/>
  <c r="N157" i="15"/>
  <c r="AV156" i="15"/>
  <c r="AU156" i="15"/>
  <c r="AT156" i="15"/>
  <c r="AF156" i="15"/>
  <c r="AE156" i="15"/>
  <c r="AD156" i="15"/>
  <c r="P156" i="15"/>
  <c r="O156" i="15"/>
  <c r="N156" i="15"/>
  <c r="AV155" i="15"/>
  <c r="AU155" i="15"/>
  <c r="AT155" i="15"/>
  <c r="AF155" i="15"/>
  <c r="AE155" i="15"/>
  <c r="AD155" i="15"/>
  <c r="P155" i="15"/>
  <c r="O155" i="15"/>
  <c r="N155" i="15"/>
  <c r="AV154" i="15"/>
  <c r="AU154" i="15"/>
  <c r="AT154" i="15"/>
  <c r="AF154" i="15"/>
  <c r="AE154" i="15"/>
  <c r="AD154" i="15"/>
  <c r="P154" i="15"/>
  <c r="O154" i="15"/>
  <c r="N154" i="15"/>
  <c r="AV153" i="15"/>
  <c r="AU153" i="15"/>
  <c r="AT153" i="15"/>
  <c r="AF153" i="15"/>
  <c r="AE153" i="15"/>
  <c r="AD153" i="15"/>
  <c r="P153" i="15"/>
  <c r="O153" i="15"/>
  <c r="N153" i="15"/>
  <c r="AV152" i="15"/>
  <c r="AU152" i="15"/>
  <c r="AT152" i="15"/>
  <c r="AF152" i="15"/>
  <c r="AE152" i="15"/>
  <c r="AD152" i="15"/>
  <c r="P152" i="15"/>
  <c r="O152" i="15"/>
  <c r="N152" i="15"/>
  <c r="AV151" i="15"/>
  <c r="AU151" i="15"/>
  <c r="AT151" i="15"/>
  <c r="AF151" i="15"/>
  <c r="AE151" i="15"/>
  <c r="AD151" i="15"/>
  <c r="P151" i="15"/>
  <c r="O151" i="15"/>
  <c r="N151" i="15"/>
  <c r="AV150" i="15"/>
  <c r="AU150" i="15"/>
  <c r="AT150" i="15"/>
  <c r="AF150" i="15"/>
  <c r="AE150" i="15"/>
  <c r="AD150" i="15"/>
  <c r="P150" i="15"/>
  <c r="O150" i="15"/>
  <c r="N150" i="15"/>
  <c r="AV149" i="15"/>
  <c r="AU149" i="15"/>
  <c r="AT149" i="15"/>
  <c r="AF149" i="15"/>
  <c r="AE149" i="15"/>
  <c r="AD149" i="15"/>
  <c r="P149" i="15"/>
  <c r="O149" i="15"/>
  <c r="N149" i="15"/>
  <c r="AV148" i="15"/>
  <c r="AU148" i="15"/>
  <c r="AT148" i="15"/>
  <c r="AF148" i="15"/>
  <c r="AE148" i="15"/>
  <c r="AD148" i="15"/>
  <c r="P148" i="15"/>
  <c r="O148" i="15"/>
  <c r="N148" i="15"/>
  <c r="AV147" i="15"/>
  <c r="AU147" i="15"/>
  <c r="AT147" i="15"/>
  <c r="AF147" i="15"/>
  <c r="AE147" i="15"/>
  <c r="AD147" i="15"/>
  <c r="P147" i="15"/>
  <c r="O147" i="15"/>
  <c r="N147" i="15"/>
  <c r="AV146" i="15"/>
  <c r="AU146" i="15"/>
  <c r="AT146" i="15"/>
  <c r="AF146" i="15"/>
  <c r="AE146" i="15"/>
  <c r="AD146" i="15"/>
  <c r="P146" i="15"/>
  <c r="O146" i="15"/>
  <c r="N146" i="15"/>
  <c r="AV145" i="15"/>
  <c r="AU145" i="15"/>
  <c r="AT145" i="15"/>
  <c r="AF145" i="15"/>
  <c r="AE145" i="15"/>
  <c r="AD145" i="15"/>
  <c r="P145" i="15"/>
  <c r="O145" i="15"/>
  <c r="N145" i="15"/>
  <c r="AV144" i="15"/>
  <c r="AU144" i="15"/>
  <c r="AT144" i="15"/>
  <c r="AF144" i="15"/>
  <c r="AE144" i="15"/>
  <c r="AD144" i="15"/>
  <c r="P144" i="15"/>
  <c r="O144" i="15"/>
  <c r="N144" i="15"/>
  <c r="AV143" i="15"/>
  <c r="AU143" i="15"/>
  <c r="AT143" i="15"/>
  <c r="AF143" i="15"/>
  <c r="AE143" i="15"/>
  <c r="AD143" i="15"/>
  <c r="P143" i="15"/>
  <c r="O143" i="15"/>
  <c r="N143" i="15"/>
  <c r="AV142" i="15"/>
  <c r="AU142" i="15"/>
  <c r="AT142" i="15"/>
  <c r="AF142" i="15"/>
  <c r="AE142" i="15"/>
  <c r="AD142" i="15"/>
  <c r="P142" i="15"/>
  <c r="O142" i="15"/>
  <c r="N142" i="15"/>
  <c r="AV141" i="15"/>
  <c r="AU141" i="15"/>
  <c r="AT141" i="15"/>
  <c r="AF141" i="15"/>
  <c r="AE141" i="15"/>
  <c r="AD141" i="15"/>
  <c r="P141" i="15"/>
  <c r="O141" i="15"/>
  <c r="N141" i="15"/>
  <c r="AV140" i="15"/>
  <c r="AU140" i="15"/>
  <c r="AT140" i="15"/>
  <c r="AF140" i="15"/>
  <c r="AE140" i="15"/>
  <c r="AD140" i="15"/>
  <c r="P140" i="15"/>
  <c r="O140" i="15"/>
  <c r="N140" i="15"/>
  <c r="AV139" i="15"/>
  <c r="AU139" i="15"/>
  <c r="AT139" i="15"/>
  <c r="AF139" i="15"/>
  <c r="AE139" i="15"/>
  <c r="AD139" i="15"/>
  <c r="P139" i="15"/>
  <c r="O139" i="15"/>
  <c r="N139" i="15"/>
  <c r="AV138" i="15"/>
  <c r="AU138" i="15"/>
  <c r="AT138" i="15"/>
  <c r="AF138" i="15"/>
  <c r="AE138" i="15"/>
  <c r="AD138" i="15"/>
  <c r="P138" i="15"/>
  <c r="O138" i="15"/>
  <c r="N138" i="15"/>
  <c r="AV137" i="15"/>
  <c r="AU137" i="15"/>
  <c r="AT137" i="15"/>
  <c r="AF137" i="15"/>
  <c r="AE137" i="15"/>
  <c r="AD137" i="15"/>
  <c r="P137" i="15"/>
  <c r="O137" i="15"/>
  <c r="N137" i="15"/>
  <c r="AV136" i="15"/>
  <c r="AU136" i="15"/>
  <c r="AT136" i="15"/>
  <c r="AF136" i="15"/>
  <c r="AE136" i="15"/>
  <c r="AD136" i="15"/>
  <c r="P136" i="15"/>
  <c r="O136" i="15"/>
  <c r="N136" i="15"/>
  <c r="AV135" i="15"/>
  <c r="AU135" i="15"/>
  <c r="AT135" i="15"/>
  <c r="AF135" i="15"/>
  <c r="AE135" i="15"/>
  <c r="AD135" i="15"/>
  <c r="P135" i="15"/>
  <c r="O135" i="15"/>
  <c r="N135" i="15"/>
  <c r="AV134" i="15"/>
  <c r="AU134" i="15"/>
  <c r="AT134" i="15"/>
  <c r="AF134" i="15"/>
  <c r="AE134" i="15"/>
  <c r="AD134" i="15"/>
  <c r="P134" i="15"/>
  <c r="O134" i="15"/>
  <c r="N134" i="15"/>
  <c r="AV133" i="15"/>
  <c r="AU133" i="15"/>
  <c r="AT133" i="15"/>
  <c r="AF133" i="15"/>
  <c r="AE133" i="15"/>
  <c r="AD133" i="15"/>
  <c r="P133" i="15"/>
  <c r="O133" i="15"/>
  <c r="N133" i="15"/>
  <c r="AV132" i="15"/>
  <c r="AU132" i="15"/>
  <c r="AT132" i="15"/>
  <c r="AF132" i="15"/>
  <c r="AE132" i="15"/>
  <c r="AD132" i="15"/>
  <c r="P132" i="15"/>
  <c r="O132" i="15"/>
  <c r="N132" i="15"/>
  <c r="AV131" i="15"/>
  <c r="AU131" i="15"/>
  <c r="AT131" i="15"/>
  <c r="AF131" i="15"/>
  <c r="AE131" i="15"/>
  <c r="AD131" i="15"/>
  <c r="P131" i="15"/>
  <c r="O131" i="15"/>
  <c r="N131" i="15"/>
  <c r="AV130" i="15"/>
  <c r="AU130" i="15"/>
  <c r="AT130" i="15"/>
  <c r="AF130" i="15"/>
  <c r="AE130" i="15"/>
  <c r="AD130" i="15"/>
  <c r="P130" i="15"/>
  <c r="O130" i="15"/>
  <c r="N130" i="15"/>
  <c r="AV129" i="15"/>
  <c r="AU129" i="15"/>
  <c r="AT129" i="15"/>
  <c r="AF129" i="15"/>
  <c r="AE129" i="15"/>
  <c r="AD129" i="15"/>
  <c r="P129" i="15"/>
  <c r="O129" i="15"/>
  <c r="N129" i="15"/>
  <c r="AV128" i="15"/>
  <c r="AU128" i="15"/>
  <c r="AT128" i="15"/>
  <c r="AF128" i="15"/>
  <c r="AE128" i="15"/>
  <c r="AD128" i="15"/>
  <c r="P128" i="15"/>
  <c r="O128" i="15"/>
  <c r="N128" i="15"/>
  <c r="AV127" i="15"/>
  <c r="AU127" i="15"/>
  <c r="AT127" i="15"/>
  <c r="AF127" i="15"/>
  <c r="AE127" i="15"/>
  <c r="AD127" i="15"/>
  <c r="P127" i="15"/>
  <c r="O127" i="15"/>
  <c r="N127" i="15"/>
  <c r="AV126" i="15"/>
  <c r="AU126" i="15"/>
  <c r="AT126" i="15"/>
  <c r="AF126" i="15"/>
  <c r="AE126" i="15"/>
  <c r="AD126" i="15"/>
  <c r="P126" i="15"/>
  <c r="O126" i="15"/>
  <c r="N126" i="15"/>
  <c r="AV125" i="15"/>
  <c r="AU125" i="15"/>
  <c r="AT125" i="15"/>
  <c r="AF125" i="15"/>
  <c r="AE125" i="15"/>
  <c r="AD125" i="15"/>
  <c r="P125" i="15"/>
  <c r="O125" i="15"/>
  <c r="N125" i="15"/>
  <c r="AV124" i="15"/>
  <c r="AU124" i="15"/>
  <c r="AT124" i="15"/>
  <c r="AF124" i="15"/>
  <c r="AE124" i="15"/>
  <c r="AD124" i="15"/>
  <c r="P124" i="15"/>
  <c r="O124" i="15"/>
  <c r="N124" i="15"/>
  <c r="AV123" i="15"/>
  <c r="AU123" i="15"/>
  <c r="AT123" i="15"/>
  <c r="AF123" i="15"/>
  <c r="AE123" i="15"/>
  <c r="AD123" i="15"/>
  <c r="P123" i="15"/>
  <c r="O123" i="15"/>
  <c r="N123" i="15"/>
  <c r="AV122" i="15"/>
  <c r="AU122" i="15"/>
  <c r="AT122" i="15"/>
  <c r="AF122" i="15"/>
  <c r="AE122" i="15"/>
  <c r="AD122" i="15"/>
  <c r="P122" i="15"/>
  <c r="O122" i="15"/>
  <c r="N122" i="15"/>
  <c r="AV121" i="15"/>
  <c r="AU121" i="15"/>
  <c r="AT121" i="15"/>
  <c r="AF121" i="15"/>
  <c r="AE121" i="15"/>
  <c r="AD121" i="15"/>
  <c r="P121" i="15"/>
  <c r="O121" i="15"/>
  <c r="N121" i="15"/>
  <c r="AV120" i="15"/>
  <c r="AU120" i="15"/>
  <c r="AT120" i="15"/>
  <c r="AF120" i="15"/>
  <c r="AE120" i="15"/>
  <c r="AD120" i="15"/>
  <c r="P120" i="15"/>
  <c r="O120" i="15"/>
  <c r="N120" i="15"/>
  <c r="AV119" i="15"/>
  <c r="AU119" i="15"/>
  <c r="AT119" i="15"/>
  <c r="AF119" i="15"/>
  <c r="AE119" i="15"/>
  <c r="AD119" i="15"/>
  <c r="P119" i="15"/>
  <c r="O119" i="15"/>
  <c r="N119" i="15"/>
  <c r="AV118" i="15"/>
  <c r="AU118" i="15"/>
  <c r="AT118" i="15"/>
  <c r="AF118" i="15"/>
  <c r="AE118" i="15"/>
  <c r="AD118" i="15"/>
  <c r="P118" i="15"/>
  <c r="O118" i="15"/>
  <c r="N118" i="15"/>
  <c r="AV117" i="15"/>
  <c r="AU117" i="15"/>
  <c r="AT117" i="15"/>
  <c r="AF117" i="15"/>
  <c r="AE117" i="15"/>
  <c r="AD117" i="15"/>
  <c r="P117" i="15"/>
  <c r="O117" i="15"/>
  <c r="N117" i="15"/>
  <c r="AV116" i="15"/>
  <c r="AU116" i="15"/>
  <c r="AT116" i="15"/>
  <c r="AF116" i="15"/>
  <c r="AE116" i="15"/>
  <c r="AD116" i="15"/>
  <c r="P116" i="15"/>
  <c r="O116" i="15"/>
  <c r="N116" i="15"/>
  <c r="AV115" i="15"/>
  <c r="AU115" i="15"/>
  <c r="AT115" i="15"/>
  <c r="AF115" i="15"/>
  <c r="AE115" i="15"/>
  <c r="AD115" i="15"/>
  <c r="P115" i="15"/>
  <c r="O115" i="15"/>
  <c r="N115" i="15"/>
  <c r="AV114" i="15"/>
  <c r="AU114" i="15"/>
  <c r="AT114" i="15"/>
  <c r="AF114" i="15"/>
  <c r="AE114" i="15"/>
  <c r="AD114" i="15"/>
  <c r="P114" i="15"/>
  <c r="O114" i="15"/>
  <c r="N114" i="15"/>
  <c r="AV113" i="15"/>
  <c r="AU113" i="15"/>
  <c r="AT113" i="15"/>
  <c r="AF113" i="15"/>
  <c r="AE113" i="15"/>
  <c r="AD113" i="15"/>
  <c r="P113" i="15"/>
  <c r="O113" i="15"/>
  <c r="N113" i="15"/>
  <c r="AV112" i="15"/>
  <c r="AU112" i="15"/>
  <c r="AT112" i="15"/>
  <c r="AF112" i="15"/>
  <c r="AE112" i="15"/>
  <c r="AD112" i="15"/>
  <c r="P112" i="15"/>
  <c r="O112" i="15"/>
  <c r="N112" i="15"/>
  <c r="AV111" i="15"/>
  <c r="AU111" i="15"/>
  <c r="AT111" i="15"/>
  <c r="AF111" i="15"/>
  <c r="AE111" i="15"/>
  <c r="AD111" i="15"/>
  <c r="P111" i="15"/>
  <c r="O111" i="15"/>
  <c r="N111" i="15"/>
  <c r="AV110" i="15"/>
  <c r="AU110" i="15"/>
  <c r="AT110" i="15"/>
  <c r="AF110" i="15"/>
  <c r="AE110" i="15"/>
  <c r="AD110" i="15"/>
  <c r="P110" i="15"/>
  <c r="O110" i="15"/>
  <c r="N110" i="15"/>
  <c r="AV109" i="15"/>
  <c r="AU109" i="15"/>
  <c r="AT109" i="15"/>
  <c r="AF109" i="15"/>
  <c r="AE109" i="15"/>
  <c r="AD109" i="15"/>
  <c r="P109" i="15"/>
  <c r="O109" i="15"/>
  <c r="N109" i="15"/>
  <c r="AV108" i="15"/>
  <c r="AU108" i="15"/>
  <c r="AT108" i="15"/>
  <c r="AF108" i="15"/>
  <c r="AE108" i="15"/>
  <c r="AD108" i="15"/>
  <c r="P108" i="15"/>
  <c r="O108" i="15"/>
  <c r="N108" i="15"/>
  <c r="AV107" i="15"/>
  <c r="AU107" i="15"/>
  <c r="AT107" i="15"/>
  <c r="AF107" i="15"/>
  <c r="AE107" i="15"/>
  <c r="AD107" i="15"/>
  <c r="P107" i="15"/>
  <c r="O107" i="15"/>
  <c r="N107" i="15"/>
  <c r="AV106" i="15"/>
  <c r="AU106" i="15"/>
  <c r="AT106" i="15"/>
  <c r="AF106" i="15"/>
  <c r="AE106" i="15"/>
  <c r="AD106" i="15"/>
  <c r="P106" i="15"/>
  <c r="O106" i="15"/>
  <c r="N106" i="15"/>
  <c r="AV105" i="15"/>
  <c r="AU105" i="15"/>
  <c r="AT105" i="15"/>
  <c r="AF105" i="15"/>
  <c r="AE105" i="15"/>
  <c r="AD105" i="15"/>
  <c r="P105" i="15"/>
  <c r="O105" i="15"/>
  <c r="N105" i="15"/>
  <c r="AV104" i="15"/>
  <c r="AU104" i="15"/>
  <c r="AT104" i="15"/>
  <c r="AF104" i="15"/>
  <c r="AE104" i="15"/>
  <c r="AD104" i="15"/>
  <c r="P104" i="15"/>
  <c r="O104" i="15"/>
  <c r="N104" i="15"/>
  <c r="AV103" i="15"/>
  <c r="AU103" i="15"/>
  <c r="AT103" i="15"/>
  <c r="AF103" i="15"/>
  <c r="AE103" i="15"/>
  <c r="AD103" i="15"/>
  <c r="P103" i="15"/>
  <c r="O103" i="15"/>
  <c r="N103" i="15"/>
  <c r="AV102" i="15"/>
  <c r="AU102" i="15"/>
  <c r="AT102" i="15"/>
  <c r="AF102" i="15"/>
  <c r="AE102" i="15"/>
  <c r="AD102" i="15"/>
  <c r="P102" i="15"/>
  <c r="O102" i="15"/>
  <c r="N102" i="15"/>
  <c r="AV101" i="15"/>
  <c r="AU101" i="15"/>
  <c r="AT101" i="15"/>
  <c r="AF101" i="15"/>
  <c r="AE101" i="15"/>
  <c r="AD101" i="15"/>
  <c r="P101" i="15"/>
  <c r="O101" i="15"/>
  <c r="N101" i="15"/>
  <c r="AV100" i="15"/>
  <c r="AU100" i="15"/>
  <c r="AT100" i="15"/>
  <c r="AF100" i="15"/>
  <c r="AE100" i="15"/>
  <c r="AD100" i="15"/>
  <c r="P100" i="15"/>
  <c r="O100" i="15"/>
  <c r="N100" i="15"/>
  <c r="AV99" i="15"/>
  <c r="AU99" i="15"/>
  <c r="AT99" i="15"/>
  <c r="AF99" i="15"/>
  <c r="AE99" i="15"/>
  <c r="AD99" i="15"/>
  <c r="P99" i="15"/>
  <c r="O99" i="15"/>
  <c r="N99" i="15"/>
  <c r="AV98" i="15"/>
  <c r="AU98" i="15"/>
  <c r="AT98" i="15"/>
  <c r="AF98" i="15"/>
  <c r="AE98" i="15"/>
  <c r="AD98" i="15"/>
  <c r="P98" i="15"/>
  <c r="O98" i="15"/>
  <c r="N98" i="15"/>
  <c r="AV97" i="15"/>
  <c r="AU97" i="15"/>
  <c r="AT97" i="15"/>
  <c r="AF97" i="15"/>
  <c r="AE97" i="15"/>
  <c r="AD97" i="15"/>
  <c r="P97" i="15"/>
  <c r="O97" i="15"/>
  <c r="N97" i="15"/>
  <c r="AV96" i="15"/>
  <c r="AU96" i="15"/>
  <c r="AT96" i="15"/>
  <c r="AF96" i="15"/>
  <c r="AE96" i="15"/>
  <c r="AD96" i="15"/>
  <c r="P96" i="15"/>
  <c r="O96" i="15"/>
  <c r="N96" i="15"/>
  <c r="AV95" i="15"/>
  <c r="AU95" i="15"/>
  <c r="AT95" i="15"/>
  <c r="AF95" i="15"/>
  <c r="AE95" i="15"/>
  <c r="AD95" i="15"/>
  <c r="P95" i="15"/>
  <c r="O95" i="15"/>
  <c r="N95" i="15"/>
  <c r="AV94" i="15"/>
  <c r="AU94" i="15"/>
  <c r="AT94" i="15"/>
  <c r="AF94" i="15"/>
  <c r="AE94" i="15"/>
  <c r="AD94" i="15"/>
  <c r="P94" i="15"/>
  <c r="O94" i="15"/>
  <c r="N94" i="15"/>
  <c r="AV93" i="15"/>
  <c r="AU93" i="15"/>
  <c r="AT93" i="15"/>
  <c r="AF93" i="15"/>
  <c r="AE93" i="15"/>
  <c r="AD93" i="15"/>
  <c r="P93" i="15"/>
  <c r="O93" i="15"/>
  <c r="N93" i="15"/>
  <c r="AV92" i="15"/>
  <c r="AU92" i="15"/>
  <c r="AT92" i="15"/>
  <c r="AF92" i="15"/>
  <c r="AE92" i="15"/>
  <c r="AD92" i="15"/>
  <c r="P92" i="15"/>
  <c r="O92" i="15"/>
  <c r="N92" i="15"/>
  <c r="AV91" i="15"/>
  <c r="AU91" i="15"/>
  <c r="AT91" i="15"/>
  <c r="AF91" i="15"/>
  <c r="AE91" i="15"/>
  <c r="AD91" i="15"/>
  <c r="P91" i="15"/>
  <c r="O91" i="15"/>
  <c r="N91" i="15"/>
  <c r="AV90" i="15"/>
  <c r="AU90" i="15"/>
  <c r="AT90" i="15"/>
  <c r="AF90" i="15"/>
  <c r="AE90" i="15"/>
  <c r="AD90" i="15"/>
  <c r="P90" i="15"/>
  <c r="O90" i="15"/>
  <c r="N90" i="15"/>
  <c r="AV89" i="15"/>
  <c r="AU89" i="15"/>
  <c r="AT89" i="15"/>
  <c r="AF89" i="15"/>
  <c r="AE89" i="15"/>
  <c r="AD89" i="15"/>
  <c r="P89" i="15"/>
  <c r="O89" i="15"/>
  <c r="N89" i="15"/>
  <c r="AV88" i="15"/>
  <c r="AU88" i="15"/>
  <c r="AT88" i="15"/>
  <c r="AF88" i="15"/>
  <c r="AE88" i="15"/>
  <c r="AD88" i="15"/>
  <c r="P88" i="15"/>
  <c r="O88" i="15"/>
  <c r="N88" i="15"/>
  <c r="AV87" i="15"/>
  <c r="AU87" i="15"/>
  <c r="AT87" i="15"/>
  <c r="AF87" i="15"/>
  <c r="AE87" i="15"/>
  <c r="AD87" i="15"/>
  <c r="P87" i="15"/>
  <c r="O87" i="15"/>
  <c r="N87" i="15"/>
  <c r="AV86" i="15"/>
  <c r="AU86" i="15"/>
  <c r="AT86" i="15"/>
  <c r="AF86" i="15"/>
  <c r="AE86" i="15"/>
  <c r="AD86" i="15"/>
  <c r="P86" i="15"/>
  <c r="O86" i="15"/>
  <c r="N86" i="15"/>
  <c r="AV85" i="15"/>
  <c r="AU85" i="15"/>
  <c r="AT85" i="15"/>
  <c r="AF85" i="15"/>
  <c r="AE85" i="15"/>
  <c r="AD85" i="15"/>
  <c r="P85" i="15"/>
  <c r="O85" i="15"/>
  <c r="N85" i="15"/>
  <c r="AV84" i="15"/>
  <c r="AU84" i="15"/>
  <c r="AT84" i="15"/>
  <c r="AF84" i="15"/>
  <c r="AE84" i="15"/>
  <c r="AD84" i="15"/>
  <c r="P84" i="15"/>
  <c r="O84" i="15"/>
  <c r="N84" i="15"/>
  <c r="AV83" i="15"/>
  <c r="AU83" i="15"/>
  <c r="AT83" i="15"/>
  <c r="AF83" i="15"/>
  <c r="AE83" i="15"/>
  <c r="AD83" i="15"/>
  <c r="P83" i="15"/>
  <c r="O83" i="15"/>
  <c r="N83" i="15"/>
  <c r="AV82" i="15"/>
  <c r="AU82" i="15"/>
  <c r="AT82" i="15"/>
  <c r="AF82" i="15"/>
  <c r="AE82" i="15"/>
  <c r="AD82" i="15"/>
  <c r="P82" i="15"/>
  <c r="O82" i="15"/>
  <c r="N82" i="15"/>
  <c r="AV81" i="15"/>
  <c r="AU81" i="15"/>
  <c r="AT81" i="15"/>
  <c r="AF81" i="15"/>
  <c r="AE81" i="15"/>
  <c r="AD81" i="15"/>
  <c r="P81" i="15"/>
  <c r="O81" i="15"/>
  <c r="N81" i="15"/>
  <c r="AV80" i="15"/>
  <c r="AU80" i="15"/>
  <c r="AT80" i="15"/>
  <c r="AF80" i="15"/>
  <c r="AE80" i="15"/>
  <c r="AD80" i="15"/>
  <c r="P80" i="15"/>
  <c r="O80" i="15"/>
  <c r="N80" i="15"/>
  <c r="AV79" i="15"/>
  <c r="AU79" i="15"/>
  <c r="AT79" i="15"/>
  <c r="AF79" i="15"/>
  <c r="AE79" i="15"/>
  <c r="AD79" i="15"/>
  <c r="P79" i="15"/>
  <c r="O79" i="15"/>
  <c r="N79" i="15"/>
  <c r="AV78" i="15"/>
  <c r="AU78" i="15"/>
  <c r="AT78" i="15"/>
  <c r="AF78" i="15"/>
  <c r="AE78" i="15"/>
  <c r="AD78" i="15"/>
  <c r="P78" i="15"/>
  <c r="O78" i="15"/>
  <c r="N78" i="15"/>
  <c r="AV77" i="15"/>
  <c r="AU77" i="15"/>
  <c r="AT77" i="15"/>
  <c r="AF77" i="15"/>
  <c r="AE77" i="15"/>
  <c r="AD77" i="15"/>
  <c r="P77" i="15"/>
  <c r="O77" i="15"/>
  <c r="N77" i="15"/>
  <c r="AV76" i="15"/>
  <c r="AU76" i="15"/>
  <c r="AT76" i="15"/>
  <c r="AF76" i="15"/>
  <c r="AE76" i="15"/>
  <c r="AD76" i="15"/>
  <c r="P76" i="15"/>
  <c r="O76" i="15"/>
  <c r="N76" i="15"/>
  <c r="AV75" i="15"/>
  <c r="AU75" i="15"/>
  <c r="AT75" i="15"/>
  <c r="AF75" i="15"/>
  <c r="AE75" i="15"/>
  <c r="AD75" i="15"/>
  <c r="P75" i="15"/>
  <c r="O75" i="15"/>
  <c r="N75" i="15"/>
  <c r="AV74" i="15"/>
  <c r="AU74" i="15"/>
  <c r="AT74" i="15"/>
  <c r="AF74" i="15"/>
  <c r="AE74" i="15"/>
  <c r="AD74" i="15"/>
  <c r="P74" i="15"/>
  <c r="O74" i="15"/>
  <c r="N74" i="15"/>
  <c r="AV73" i="15"/>
  <c r="AU73" i="15"/>
  <c r="AT73" i="15"/>
  <c r="AF73" i="15"/>
  <c r="AE73" i="15"/>
  <c r="AD73" i="15"/>
  <c r="P73" i="15"/>
  <c r="O73" i="15"/>
  <c r="N73" i="15"/>
  <c r="AV72" i="15"/>
  <c r="AU72" i="15"/>
  <c r="AT72" i="15"/>
  <c r="AF72" i="15"/>
  <c r="AE72" i="15"/>
  <c r="AD72" i="15"/>
  <c r="P72" i="15"/>
  <c r="O72" i="15"/>
  <c r="N72" i="15"/>
  <c r="AV71" i="15"/>
  <c r="AU71" i="15"/>
  <c r="AT71" i="15"/>
  <c r="AF71" i="15"/>
  <c r="AE71" i="15"/>
  <c r="AD71" i="15"/>
  <c r="P71" i="15"/>
  <c r="O71" i="15"/>
  <c r="N71" i="15"/>
  <c r="AV70" i="15"/>
  <c r="AU70" i="15"/>
  <c r="AT70" i="15"/>
  <c r="AF70" i="15"/>
  <c r="AE70" i="15"/>
  <c r="AD70" i="15"/>
  <c r="P70" i="15"/>
  <c r="O70" i="15"/>
  <c r="N70" i="15"/>
  <c r="AV69" i="15"/>
  <c r="AU69" i="15"/>
  <c r="AT69" i="15"/>
  <c r="AF69" i="15"/>
  <c r="AE69" i="15"/>
  <c r="AD69" i="15"/>
  <c r="P69" i="15"/>
  <c r="O69" i="15"/>
  <c r="N69" i="15"/>
  <c r="AV68" i="15"/>
  <c r="AU68" i="15"/>
  <c r="AT68" i="15"/>
  <c r="AF68" i="15"/>
  <c r="AE68" i="15"/>
  <c r="AD68" i="15"/>
  <c r="P68" i="15"/>
  <c r="O68" i="15"/>
  <c r="N68" i="15"/>
  <c r="AV67" i="15"/>
  <c r="AU67" i="15"/>
  <c r="AT67" i="15"/>
  <c r="AF67" i="15"/>
  <c r="AE67" i="15"/>
  <c r="AD67" i="15"/>
  <c r="P67" i="15"/>
  <c r="O67" i="15"/>
  <c r="N67" i="15"/>
  <c r="AV66" i="15"/>
  <c r="AU66" i="15"/>
  <c r="AT66" i="15"/>
  <c r="AF66" i="15"/>
  <c r="AE66" i="15"/>
  <c r="AD66" i="15"/>
  <c r="P66" i="15"/>
  <c r="O66" i="15"/>
  <c r="N66" i="15"/>
  <c r="AV65" i="15"/>
  <c r="AU65" i="15"/>
  <c r="AT65" i="15"/>
  <c r="AF65" i="15"/>
  <c r="AE65" i="15"/>
  <c r="AD65" i="15"/>
  <c r="P65" i="15"/>
  <c r="O65" i="15"/>
  <c r="N65" i="15"/>
  <c r="AV64" i="15"/>
  <c r="AU64" i="15"/>
  <c r="AT64" i="15"/>
  <c r="AF64" i="15"/>
  <c r="AE64" i="15"/>
  <c r="AD64" i="15"/>
  <c r="P64" i="15"/>
  <c r="O64" i="15"/>
  <c r="N64" i="15"/>
  <c r="AV63" i="15"/>
  <c r="AU63" i="15"/>
  <c r="AT63" i="15"/>
  <c r="AF63" i="15"/>
  <c r="AE63" i="15"/>
  <c r="AD63" i="15"/>
  <c r="P63" i="15"/>
  <c r="O63" i="15"/>
  <c r="N63" i="15"/>
  <c r="AV62" i="15"/>
  <c r="AU62" i="15"/>
  <c r="AT62" i="15"/>
  <c r="AF62" i="15"/>
  <c r="AE62" i="15"/>
  <c r="AD62" i="15"/>
  <c r="P62" i="15"/>
  <c r="O62" i="15"/>
  <c r="N62" i="15"/>
  <c r="AV61" i="15"/>
  <c r="AU61" i="15"/>
  <c r="AT61" i="15"/>
  <c r="AF61" i="15"/>
  <c r="AE61" i="15"/>
  <c r="AD61" i="15"/>
  <c r="P61" i="15"/>
  <c r="O61" i="15"/>
  <c r="N61" i="15"/>
  <c r="AV60" i="15"/>
  <c r="AU60" i="15"/>
  <c r="AT60" i="15"/>
  <c r="AF60" i="15"/>
  <c r="AE60" i="15"/>
  <c r="AD60" i="15"/>
  <c r="P60" i="15"/>
  <c r="O60" i="15"/>
  <c r="N60" i="15"/>
  <c r="AV59" i="15"/>
  <c r="AU59" i="15"/>
  <c r="AT59" i="15"/>
  <c r="AF59" i="15"/>
  <c r="AE59" i="15"/>
  <c r="AD59" i="15"/>
  <c r="P59" i="15"/>
  <c r="O59" i="15"/>
  <c r="N59" i="15"/>
  <c r="AV58" i="15"/>
  <c r="AU58" i="15"/>
  <c r="AT58" i="15"/>
  <c r="AF58" i="15"/>
  <c r="AE58" i="15"/>
  <c r="AD58" i="15"/>
  <c r="P58" i="15"/>
  <c r="O58" i="15"/>
  <c r="N58" i="15"/>
  <c r="AV57" i="15"/>
  <c r="AU57" i="15"/>
  <c r="AT57" i="15"/>
  <c r="AF57" i="15"/>
  <c r="AE57" i="15"/>
  <c r="AD57" i="15"/>
  <c r="P57" i="15"/>
  <c r="O57" i="15"/>
  <c r="N57" i="15"/>
  <c r="AV56" i="15"/>
  <c r="AU56" i="15"/>
  <c r="AT56" i="15"/>
  <c r="AF56" i="15"/>
  <c r="AE56" i="15"/>
  <c r="AD56" i="15"/>
  <c r="P56" i="15"/>
  <c r="O56" i="15"/>
  <c r="N56" i="15"/>
  <c r="AV55" i="15"/>
  <c r="AU55" i="15"/>
  <c r="AT55" i="15"/>
  <c r="AF55" i="15"/>
  <c r="AE55" i="15"/>
  <c r="AD55" i="15"/>
  <c r="P55" i="15"/>
  <c r="O55" i="15"/>
  <c r="N55" i="15"/>
  <c r="AV54" i="15"/>
  <c r="AU54" i="15"/>
  <c r="AT54" i="15"/>
  <c r="AF54" i="15"/>
  <c r="AE54" i="15"/>
  <c r="AD54" i="15"/>
  <c r="P54" i="15"/>
  <c r="O54" i="15"/>
  <c r="N54" i="15"/>
  <c r="AV53" i="15"/>
  <c r="AU53" i="15"/>
  <c r="AT53" i="15"/>
  <c r="AF53" i="15"/>
  <c r="AE53" i="15"/>
  <c r="AD53" i="15"/>
  <c r="P53" i="15"/>
  <c r="O53" i="15"/>
  <c r="N53" i="15"/>
  <c r="AV52" i="15"/>
  <c r="AU52" i="15"/>
  <c r="AT52" i="15"/>
  <c r="AF52" i="15"/>
  <c r="AE52" i="15"/>
  <c r="AD52" i="15"/>
  <c r="P52" i="15"/>
  <c r="O52" i="15"/>
  <c r="N52" i="15"/>
  <c r="AV51" i="15"/>
  <c r="AU51" i="15"/>
  <c r="AT51" i="15"/>
  <c r="AF51" i="15"/>
  <c r="AE51" i="15"/>
  <c r="AD51" i="15"/>
  <c r="P51" i="15"/>
  <c r="O51" i="15"/>
  <c r="N51" i="15"/>
  <c r="AV50" i="15"/>
  <c r="AU50" i="15"/>
  <c r="AT50" i="15"/>
  <c r="AF50" i="15"/>
  <c r="AE50" i="15"/>
  <c r="AD50" i="15"/>
  <c r="P50" i="15"/>
  <c r="O50" i="15"/>
  <c r="N50" i="15"/>
  <c r="AV49" i="15"/>
  <c r="AU49" i="15"/>
  <c r="AT49" i="15"/>
  <c r="AF49" i="15"/>
  <c r="AE49" i="15"/>
  <c r="AD49" i="15"/>
  <c r="P49" i="15"/>
  <c r="O49" i="15"/>
  <c r="N49" i="15"/>
  <c r="AV48" i="15"/>
  <c r="AU48" i="15"/>
  <c r="AT48" i="15"/>
  <c r="AF48" i="15"/>
  <c r="AE48" i="15"/>
  <c r="AD48" i="15"/>
  <c r="P48" i="15"/>
  <c r="O48" i="15"/>
  <c r="N48" i="15"/>
  <c r="AV47" i="15"/>
  <c r="AU47" i="15"/>
  <c r="AT47" i="15"/>
  <c r="AF47" i="15"/>
  <c r="AE47" i="15"/>
  <c r="AD47" i="15"/>
  <c r="P47" i="15"/>
  <c r="O47" i="15"/>
  <c r="N47" i="15"/>
  <c r="AV46" i="15"/>
  <c r="AU46" i="15"/>
  <c r="AT46" i="15"/>
  <c r="AF46" i="15"/>
  <c r="AE46" i="15"/>
  <c r="AD46" i="15"/>
  <c r="P46" i="15"/>
  <c r="O46" i="15"/>
  <c r="N46" i="15"/>
  <c r="AV45" i="15"/>
  <c r="AU45" i="15"/>
  <c r="AT45" i="15"/>
  <c r="AF45" i="15"/>
  <c r="AE45" i="15"/>
  <c r="AD45" i="15"/>
  <c r="P45" i="15"/>
  <c r="O45" i="15"/>
  <c r="N45" i="15"/>
  <c r="AV44" i="15"/>
  <c r="AU44" i="15"/>
  <c r="AT44" i="15"/>
  <c r="AF44" i="15"/>
  <c r="AE44" i="15"/>
  <c r="AD44" i="15"/>
  <c r="P44" i="15"/>
  <c r="O44" i="15"/>
  <c r="N44" i="15"/>
  <c r="AV43" i="15"/>
  <c r="AU43" i="15"/>
  <c r="AT43" i="15"/>
  <c r="AF43" i="15"/>
  <c r="AE43" i="15"/>
  <c r="AD43" i="15"/>
  <c r="P43" i="15"/>
  <c r="O43" i="15"/>
  <c r="N43" i="15"/>
  <c r="AV42" i="15"/>
  <c r="AU42" i="15"/>
  <c r="AT42" i="15"/>
  <c r="AF42" i="15"/>
  <c r="AE42" i="15"/>
  <c r="AD42" i="15"/>
  <c r="P42" i="15"/>
  <c r="O42" i="15"/>
  <c r="N42" i="15"/>
  <c r="AV41" i="15"/>
  <c r="AU41" i="15"/>
  <c r="AT41" i="15"/>
  <c r="AF41" i="15"/>
  <c r="AE41" i="15"/>
  <c r="AD41" i="15"/>
  <c r="P41" i="15"/>
  <c r="O41" i="15"/>
  <c r="N41" i="15"/>
  <c r="AV40" i="15"/>
  <c r="AU40" i="15"/>
  <c r="AT40" i="15"/>
  <c r="AF40" i="15"/>
  <c r="AE40" i="15"/>
  <c r="AD40" i="15"/>
  <c r="P40" i="15"/>
  <c r="O40" i="15"/>
  <c r="N40" i="15"/>
  <c r="AV39" i="15"/>
  <c r="AU39" i="15"/>
  <c r="AT39" i="15"/>
  <c r="AF39" i="15"/>
  <c r="AE39" i="15"/>
  <c r="AD39" i="15"/>
  <c r="P39" i="15"/>
  <c r="O39" i="15"/>
  <c r="N39" i="15"/>
  <c r="AV38" i="15"/>
  <c r="AU38" i="15"/>
  <c r="AT38" i="15"/>
  <c r="AF38" i="15"/>
  <c r="AE38" i="15"/>
  <c r="AD38" i="15"/>
  <c r="P38" i="15"/>
  <c r="O38" i="15"/>
  <c r="N38" i="15"/>
  <c r="B38" i="15"/>
  <c r="B39" i="15" s="1"/>
  <c r="AV37" i="15"/>
  <c r="AU37" i="15"/>
  <c r="AT37" i="15"/>
  <c r="AF37" i="15"/>
  <c r="AE37" i="15"/>
  <c r="AD37" i="15"/>
  <c r="P37" i="15"/>
  <c r="O37" i="15"/>
  <c r="N37" i="15"/>
  <c r="C37" i="15"/>
  <c r="A8" i="15"/>
  <c r="A9" i="15" s="1"/>
  <c r="A10" i="15" s="1"/>
  <c r="AI5" i="15"/>
  <c r="AH5" i="15"/>
  <c r="AG5" i="15"/>
  <c r="AC5" i="15"/>
  <c r="AB5" i="15"/>
  <c r="AA5" i="15"/>
  <c r="Z5" i="15"/>
  <c r="Y5" i="15"/>
  <c r="X5" i="15"/>
  <c r="W5" i="15"/>
  <c r="V5" i="15"/>
  <c r="U5" i="15"/>
  <c r="A1" i="15"/>
  <c r="AW252" i="15" l="1"/>
  <c r="U344" i="16"/>
  <c r="U352" i="16"/>
  <c r="U360" i="16"/>
  <c r="U368" i="16"/>
  <c r="U376" i="16"/>
  <c r="U384" i="16"/>
  <c r="U392" i="16"/>
  <c r="U400" i="16"/>
  <c r="U408" i="16"/>
  <c r="U416" i="16"/>
  <c r="U424" i="16"/>
  <c r="U432" i="16"/>
  <c r="U338" i="16"/>
  <c r="U440" i="16"/>
  <c r="U350" i="16"/>
  <c r="U358" i="16"/>
  <c r="U382" i="16"/>
  <c r="U146" i="16"/>
  <c r="U178" i="16"/>
  <c r="U38" i="16"/>
  <c r="U46" i="16"/>
  <c r="U54" i="16"/>
  <c r="U126" i="16"/>
  <c r="U246" i="16"/>
  <c r="U254" i="16"/>
  <c r="U270" i="16"/>
  <c r="U334" i="16"/>
  <c r="U43" i="16"/>
  <c r="U78" i="16"/>
  <c r="U112" i="16"/>
  <c r="U115" i="16"/>
  <c r="U318" i="16"/>
  <c r="U390" i="16"/>
  <c r="U398" i="16"/>
  <c r="U406" i="16"/>
  <c r="U414" i="16"/>
  <c r="U422" i="16"/>
  <c r="U430" i="16"/>
  <c r="U438" i="16"/>
  <c r="U129" i="16"/>
  <c r="U161" i="16"/>
  <c r="U177" i="16"/>
  <c r="U351" i="16"/>
  <c r="U359" i="16"/>
  <c r="U367" i="16"/>
  <c r="U375" i="16"/>
  <c r="U383" i="16"/>
  <c r="U391" i="16"/>
  <c r="U399" i="16"/>
  <c r="U407" i="16"/>
  <c r="U415" i="16"/>
  <c r="U423" i="16"/>
  <c r="U431" i="16"/>
  <c r="U439" i="16"/>
  <c r="U192" i="16"/>
  <c r="U200" i="16"/>
  <c r="U205" i="16"/>
  <c r="U221" i="16"/>
  <c r="U232" i="16"/>
  <c r="U242" i="16"/>
  <c r="U243" i="16"/>
  <c r="U275" i="16"/>
  <c r="U288" i="16"/>
  <c r="U291" i="16"/>
  <c r="U304" i="16"/>
  <c r="U307" i="16"/>
  <c r="U328" i="16"/>
  <c r="U238" i="16"/>
  <c r="U366" i="16"/>
  <c r="U374" i="16"/>
  <c r="U140" i="16"/>
  <c r="U172" i="16"/>
  <c r="U188" i="16"/>
  <c r="U252" i="16"/>
  <c r="U276" i="16"/>
  <c r="U300" i="16"/>
  <c r="U308" i="16"/>
  <c r="U316" i="16"/>
  <c r="U82" i="16"/>
  <c r="U114" i="16"/>
  <c r="U44" i="16"/>
  <c r="U52" i="16"/>
  <c r="U60" i="16"/>
  <c r="U65" i="16"/>
  <c r="U68" i="16"/>
  <c r="U76" i="16"/>
  <c r="U108" i="16"/>
  <c r="U124" i="16"/>
  <c r="U158" i="16"/>
  <c r="U198" i="16"/>
  <c r="U206" i="16"/>
  <c r="U208" i="16"/>
  <c r="U211" i="16"/>
  <c r="U224" i="16"/>
  <c r="U227" i="16"/>
  <c r="U333" i="16"/>
  <c r="U39" i="16"/>
  <c r="U55" i="16"/>
  <c r="U156" i="16"/>
  <c r="U50" i="16"/>
  <c r="U167" i="16"/>
  <c r="U339" i="16"/>
  <c r="U40" i="16"/>
  <c r="U48" i="16"/>
  <c r="U64" i="16"/>
  <c r="U72" i="16"/>
  <c r="U80" i="16"/>
  <c r="U96" i="16"/>
  <c r="U104" i="16"/>
  <c r="U109" i="16"/>
  <c r="U117" i="16"/>
  <c r="U215" i="16"/>
  <c r="U226" i="16"/>
  <c r="U231" i="16"/>
  <c r="U136" i="16"/>
  <c r="U160" i="16"/>
  <c r="U173" i="16"/>
  <c r="U210" i="16"/>
  <c r="U247" i="16"/>
  <c r="U266" i="16"/>
  <c r="U274" i="16"/>
  <c r="U279" i="16"/>
  <c r="U290" i="16"/>
  <c r="U295" i="16"/>
  <c r="U298" i="16"/>
  <c r="U306" i="16"/>
  <c r="U311" i="16"/>
  <c r="U314" i="16"/>
  <c r="U94" i="16"/>
  <c r="U110" i="16"/>
  <c r="U142" i="16"/>
  <c r="U144" i="16"/>
  <c r="U150" i="16"/>
  <c r="U248" i="16"/>
  <c r="U253" i="16"/>
  <c r="U264" i="16"/>
  <c r="U269" i="16"/>
  <c r="U285" i="16"/>
  <c r="U62" i="16"/>
  <c r="U88" i="16"/>
  <c r="U93" i="16"/>
  <c r="U116" i="16"/>
  <c r="U149" i="16"/>
  <c r="U152" i="16"/>
  <c r="U157" i="16"/>
  <c r="U183" i="16"/>
  <c r="U193" i="16"/>
  <c r="U196" i="16"/>
  <c r="U237" i="16"/>
  <c r="U258" i="16"/>
  <c r="U263" i="16"/>
  <c r="U286" i="16"/>
  <c r="U302" i="16"/>
  <c r="U320" i="16"/>
  <c r="U323" i="16"/>
  <c r="U326" i="16"/>
  <c r="U349" i="16"/>
  <c r="U357" i="16"/>
  <c r="U365" i="16"/>
  <c r="U373" i="16"/>
  <c r="U381" i="16"/>
  <c r="U389" i="16"/>
  <c r="U397" i="16"/>
  <c r="U405" i="16"/>
  <c r="U413" i="16"/>
  <c r="U421" i="16"/>
  <c r="U429" i="16"/>
  <c r="U437" i="16"/>
  <c r="U83" i="16"/>
  <c r="U86" i="16"/>
  <c r="U147" i="16"/>
  <c r="U168" i="16"/>
  <c r="U181" i="16"/>
  <c r="U184" i="16"/>
  <c r="U194" i="16"/>
  <c r="U222" i="16"/>
  <c r="U240" i="16"/>
  <c r="U292" i="16"/>
  <c r="U324" i="16"/>
  <c r="U336" i="16"/>
  <c r="U56" i="16"/>
  <c r="U66" i="16"/>
  <c r="U120" i="16"/>
  <c r="U130" i="16"/>
  <c r="U176" i="16"/>
  <c r="U189" i="16"/>
  <c r="U202" i="16"/>
  <c r="U212" i="16"/>
  <c r="U51" i="16"/>
  <c r="U61" i="16"/>
  <c r="U74" i="16"/>
  <c r="U84" i="16"/>
  <c r="U92" i="16"/>
  <c r="U125" i="16"/>
  <c r="U138" i="16"/>
  <c r="U174" i="16"/>
  <c r="U236" i="16"/>
  <c r="U256" i="16"/>
  <c r="U259" i="16"/>
  <c r="U262" i="16"/>
  <c r="U322" i="16"/>
  <c r="U327" i="16"/>
  <c r="U353" i="16"/>
  <c r="U361" i="16"/>
  <c r="U369" i="16"/>
  <c r="U377" i="16"/>
  <c r="U385" i="16"/>
  <c r="U393" i="16"/>
  <c r="U401" i="16"/>
  <c r="U409" i="16"/>
  <c r="U417" i="16"/>
  <c r="U425" i="16"/>
  <c r="U433" i="16"/>
  <c r="U441" i="16"/>
  <c r="U280" i="16"/>
  <c r="U296" i="16"/>
  <c r="U301" i="16"/>
  <c r="U312" i="16"/>
  <c r="U317" i="16"/>
  <c r="U330" i="16"/>
  <c r="U340" i="16"/>
  <c r="U348" i="16"/>
  <c r="U356" i="16"/>
  <c r="U364" i="16"/>
  <c r="U372" i="16"/>
  <c r="U380" i="16"/>
  <c r="U388" i="16"/>
  <c r="U396" i="16"/>
  <c r="U404" i="16"/>
  <c r="U412" i="16"/>
  <c r="U420" i="16"/>
  <c r="U428" i="16"/>
  <c r="U436" i="16"/>
  <c r="U444" i="16"/>
  <c r="U77" i="16"/>
  <c r="U87" i="16"/>
  <c r="U141" i="16"/>
  <c r="U151" i="16"/>
  <c r="U180" i="16"/>
  <c r="U244" i="16"/>
  <c r="U272" i="16"/>
  <c r="U42" i="16"/>
  <c r="U70" i="16"/>
  <c r="U98" i="16"/>
  <c r="U128" i="16"/>
  <c r="U134" i="16"/>
  <c r="U162" i="16"/>
  <c r="U190" i="16"/>
  <c r="U216" i="16"/>
  <c r="U343" i="16"/>
  <c r="U346" i="16"/>
  <c r="U354" i="16"/>
  <c r="U362" i="16"/>
  <c r="U370" i="16"/>
  <c r="U378" i="16"/>
  <c r="U386" i="16"/>
  <c r="U394" i="16"/>
  <c r="U402" i="16"/>
  <c r="U410" i="16"/>
  <c r="U418" i="16"/>
  <c r="U426" i="16"/>
  <c r="U434" i="16"/>
  <c r="U442" i="16"/>
  <c r="U49" i="16"/>
  <c r="U90" i="16"/>
  <c r="U99" i="16"/>
  <c r="U102" i="16"/>
  <c r="U133" i="16"/>
  <c r="U145" i="16"/>
  <c r="U284" i="16"/>
  <c r="U294" i="16"/>
  <c r="U47" i="16"/>
  <c r="U85" i="16"/>
  <c r="U97" i="16"/>
  <c r="U119" i="16"/>
  <c r="U148" i="16"/>
  <c r="U170" i="16"/>
  <c r="U179" i="16"/>
  <c r="U182" i="16"/>
  <c r="U204" i="16"/>
  <c r="U214" i="16"/>
  <c r="U234" i="16"/>
  <c r="U332" i="16"/>
  <c r="U342" i="16"/>
  <c r="U355" i="16"/>
  <c r="U363" i="16"/>
  <c r="U371" i="16"/>
  <c r="U379" i="16"/>
  <c r="U387" i="16"/>
  <c r="U395" i="16"/>
  <c r="U403" i="16"/>
  <c r="U411" i="16"/>
  <c r="U419" i="16"/>
  <c r="U427" i="16"/>
  <c r="U435" i="16"/>
  <c r="U443" i="16"/>
  <c r="U45" i="16"/>
  <c r="U71" i="16"/>
  <c r="U100" i="16"/>
  <c r="U122" i="16"/>
  <c r="U131" i="16"/>
  <c r="U165" i="16"/>
  <c r="U199" i="16"/>
  <c r="U282" i="16"/>
  <c r="U310" i="16"/>
  <c r="U41" i="16"/>
  <c r="U69" i="16"/>
  <c r="U81" i="16"/>
  <c r="U103" i="16"/>
  <c r="U132" i="16"/>
  <c r="U154" i="16"/>
  <c r="U163" i="16"/>
  <c r="U166" i="16"/>
  <c r="U197" i="16"/>
  <c r="U220" i="16"/>
  <c r="U230" i="16"/>
  <c r="U250" i="16"/>
  <c r="U260" i="16"/>
  <c r="U106" i="16"/>
  <c r="U118" i="16"/>
  <c r="U268" i="16"/>
  <c r="U278" i="16"/>
  <c r="U37" i="16"/>
  <c r="U53" i="16"/>
  <c r="U58" i="16"/>
  <c r="U67" i="16"/>
  <c r="U101" i="16"/>
  <c r="U113" i="16"/>
  <c r="U135" i="16"/>
  <c r="U164" i="16"/>
  <c r="U186" i="16"/>
  <c r="U195" i="16"/>
  <c r="U218" i="16"/>
  <c r="U228" i="16"/>
  <c r="U63" i="16"/>
  <c r="U79" i="16"/>
  <c r="U95" i="16"/>
  <c r="U111" i="16"/>
  <c r="U127" i="16"/>
  <c r="U143" i="16"/>
  <c r="U159" i="16"/>
  <c r="U175" i="16"/>
  <c r="U191" i="16"/>
  <c r="U207" i="16"/>
  <c r="U223" i="16"/>
  <c r="U239" i="16"/>
  <c r="U255" i="16"/>
  <c r="U271" i="16"/>
  <c r="U287" i="16"/>
  <c r="U303" i="16"/>
  <c r="U319" i="16"/>
  <c r="U335" i="16"/>
  <c r="U59" i="16"/>
  <c r="U75" i="16"/>
  <c r="U91" i="16"/>
  <c r="U107" i="16"/>
  <c r="U123" i="16"/>
  <c r="U139" i="16"/>
  <c r="U155" i="16"/>
  <c r="U171" i="16"/>
  <c r="U187" i="16"/>
  <c r="U203" i="16"/>
  <c r="U219" i="16"/>
  <c r="U235" i="16"/>
  <c r="U251" i="16"/>
  <c r="U267" i="16"/>
  <c r="U283" i="16"/>
  <c r="U299" i="16"/>
  <c r="U315" i="16"/>
  <c r="U331" i="16"/>
  <c r="U347" i="16"/>
  <c r="U57" i="16"/>
  <c r="U73" i="16"/>
  <c r="U89" i="16"/>
  <c r="U105" i="16"/>
  <c r="U121" i="16"/>
  <c r="U137" i="16"/>
  <c r="U153" i="16"/>
  <c r="U169" i="16"/>
  <c r="U185" i="16"/>
  <c r="U201" i="16"/>
  <c r="U217" i="16"/>
  <c r="U233" i="16"/>
  <c r="U249" i="16"/>
  <c r="U265" i="16"/>
  <c r="U281" i="16"/>
  <c r="U297" i="16"/>
  <c r="U313" i="16"/>
  <c r="U329" i="16"/>
  <c r="U345" i="16"/>
  <c r="U213" i="16"/>
  <c r="U229" i="16"/>
  <c r="U245" i="16"/>
  <c r="U261" i="16"/>
  <c r="U277" i="16"/>
  <c r="U293" i="16"/>
  <c r="U309" i="16"/>
  <c r="U325" i="16"/>
  <c r="U341" i="16"/>
  <c r="U209" i="16"/>
  <c r="U225" i="16"/>
  <c r="U241" i="16"/>
  <c r="U257" i="16"/>
  <c r="U273" i="16"/>
  <c r="U289" i="16"/>
  <c r="U305" i="16"/>
  <c r="U321" i="16"/>
  <c r="U337" i="16"/>
  <c r="I14" i="18"/>
  <c r="I16" i="18" s="1"/>
  <c r="I15" i="18" s="1"/>
  <c r="Q14" i="18"/>
  <c r="Q16" i="18" s="1"/>
  <c r="Q15" i="18" s="1"/>
  <c r="Y14" i="18"/>
  <c r="Y16" i="18" s="1"/>
  <c r="Y15" i="18" s="1"/>
  <c r="AG14" i="18"/>
  <c r="AG16" i="18" s="1"/>
  <c r="AG15" i="18" s="1"/>
  <c r="AO14" i="18"/>
  <c r="AO16" i="18" s="1"/>
  <c r="AO15" i="18" s="1"/>
  <c r="AW14" i="18"/>
  <c r="AW16" i="18" s="1"/>
  <c r="AW15" i="18" s="1"/>
  <c r="BE14" i="18"/>
  <c r="BE16" i="18" s="1"/>
  <c r="BE15" i="18" s="1"/>
  <c r="BM14" i="18"/>
  <c r="BM16" i="18" s="1"/>
  <c r="BM15" i="18" s="1"/>
  <c r="BU14" i="18"/>
  <c r="BU16" i="18" s="1"/>
  <c r="BU15" i="18" s="1"/>
  <c r="CC14" i="18"/>
  <c r="CC16" i="18" s="1"/>
  <c r="CC15" i="18" s="1"/>
  <c r="CK14" i="18"/>
  <c r="CK16" i="18" s="1"/>
  <c r="CK15" i="18" s="1"/>
  <c r="CS14" i="18"/>
  <c r="CS16" i="18" s="1"/>
  <c r="CS15" i="18" s="1"/>
  <c r="DA14" i="18"/>
  <c r="DA16" i="18" s="1"/>
  <c r="DA15" i="18" s="1"/>
  <c r="DI14" i="18"/>
  <c r="DI16" i="18" s="1"/>
  <c r="DI15" i="18" s="1"/>
  <c r="DQ14" i="18"/>
  <c r="DQ16" i="18" s="1"/>
  <c r="DQ15" i="18" s="1"/>
  <c r="DY14" i="18"/>
  <c r="DY16" i="18" s="1"/>
  <c r="DY15" i="18" s="1"/>
  <c r="EG14" i="18"/>
  <c r="EG16" i="18" s="1"/>
  <c r="EG15" i="18" s="1"/>
  <c r="EO14" i="18"/>
  <c r="EO16" i="18" s="1"/>
  <c r="EO15" i="18" s="1"/>
  <c r="EW14" i="18"/>
  <c r="EW16" i="18" s="1"/>
  <c r="EW15" i="18" s="1"/>
  <c r="FE14" i="18"/>
  <c r="FE16" i="18" s="1"/>
  <c r="FE15" i="18" s="1"/>
  <c r="FM14" i="18"/>
  <c r="FM16" i="18" s="1"/>
  <c r="FM15" i="18" s="1"/>
  <c r="E14" i="18"/>
  <c r="E16" i="18" s="1"/>
  <c r="E15" i="18" s="1"/>
  <c r="M14" i="18"/>
  <c r="M16" i="18" s="1"/>
  <c r="M15" i="18" s="1"/>
  <c r="U14" i="18"/>
  <c r="U16" i="18" s="1"/>
  <c r="U15" i="18" s="1"/>
  <c r="AC14" i="18"/>
  <c r="AC16" i="18" s="1"/>
  <c r="AC15" i="18" s="1"/>
  <c r="AK14" i="18"/>
  <c r="AK16" i="18" s="1"/>
  <c r="AK15" i="18" s="1"/>
  <c r="AS14" i="18"/>
  <c r="AS16" i="18" s="1"/>
  <c r="AS15" i="18" s="1"/>
  <c r="BA14" i="18"/>
  <c r="BA16" i="18" s="1"/>
  <c r="BA15" i="18" s="1"/>
  <c r="BI14" i="18"/>
  <c r="BI16" i="18" s="1"/>
  <c r="BI15" i="18" s="1"/>
  <c r="BQ14" i="18"/>
  <c r="BQ16" i="18" s="1"/>
  <c r="BQ15" i="18" s="1"/>
  <c r="BY14" i="18"/>
  <c r="BY16" i="18" s="1"/>
  <c r="BY15" i="18" s="1"/>
  <c r="CG14" i="18"/>
  <c r="CG16" i="18" s="1"/>
  <c r="CG15" i="18" s="1"/>
  <c r="CO14" i="18"/>
  <c r="CO16" i="18" s="1"/>
  <c r="CO15" i="18" s="1"/>
  <c r="CW14" i="18"/>
  <c r="CW16" i="18" s="1"/>
  <c r="CW15" i="18" s="1"/>
  <c r="DE14" i="18"/>
  <c r="DE16" i="18" s="1"/>
  <c r="DE15" i="18" s="1"/>
  <c r="DM14" i="18"/>
  <c r="DM16" i="18" s="1"/>
  <c r="DM15" i="18" s="1"/>
  <c r="DU14" i="18"/>
  <c r="DU16" i="18" s="1"/>
  <c r="DU15" i="18" s="1"/>
  <c r="EC14" i="18"/>
  <c r="EC16" i="18" s="1"/>
  <c r="EC15" i="18" s="1"/>
  <c r="EK14" i="18"/>
  <c r="EK16" i="18" s="1"/>
  <c r="EK15" i="18" s="1"/>
  <c r="ES14" i="18"/>
  <c r="ES16" i="18" s="1"/>
  <c r="ES15" i="18" s="1"/>
  <c r="FA14" i="18"/>
  <c r="FA16" i="18" s="1"/>
  <c r="FA15" i="18" s="1"/>
  <c r="FI14" i="18"/>
  <c r="FI16" i="18" s="1"/>
  <c r="FI15" i="18" s="1"/>
  <c r="FQ14" i="18"/>
  <c r="FQ16" i="18" s="1"/>
  <c r="FQ15" i="18" s="1"/>
  <c r="FY14" i="18"/>
  <c r="FY16" i="18" s="1"/>
  <c r="FY15" i="18" s="1"/>
  <c r="GG14" i="18"/>
  <c r="GG16" i="18" s="1"/>
  <c r="GG15" i="18" s="1"/>
  <c r="GO14" i="18"/>
  <c r="GO16" i="18" s="1"/>
  <c r="GO15" i="18" s="1"/>
  <c r="GW14" i="18"/>
  <c r="GW16" i="18" s="1"/>
  <c r="GW15" i="18" s="1"/>
  <c r="HE14" i="18"/>
  <c r="HE16" i="18" s="1"/>
  <c r="HE15" i="18" s="1"/>
  <c r="HM14" i="18"/>
  <c r="HM16" i="18" s="1"/>
  <c r="HM15" i="18" s="1"/>
  <c r="HU14" i="18"/>
  <c r="HU16" i="18" s="1"/>
  <c r="HU15" i="18" s="1"/>
  <c r="IC14" i="18"/>
  <c r="IC16" i="18" s="1"/>
  <c r="IC15" i="18" s="1"/>
  <c r="IK14" i="18"/>
  <c r="IK16" i="18" s="1"/>
  <c r="IK15" i="18" s="1"/>
  <c r="IS14" i="18"/>
  <c r="IS16" i="18" s="1"/>
  <c r="IS15" i="18" s="1"/>
  <c r="JA14" i="18"/>
  <c r="JA16" i="18" s="1"/>
  <c r="JA15" i="18" s="1"/>
  <c r="JI14" i="18"/>
  <c r="JI16" i="18" s="1"/>
  <c r="JI15" i="18" s="1"/>
  <c r="JQ14" i="18"/>
  <c r="JQ16" i="18" s="1"/>
  <c r="JQ15" i="18" s="1"/>
  <c r="JY14" i="18"/>
  <c r="JY16" i="18" s="1"/>
  <c r="JY15" i="18" s="1"/>
  <c r="KG14" i="18"/>
  <c r="KG16" i="18" s="1"/>
  <c r="KG15" i="18" s="1"/>
  <c r="KO14" i="18"/>
  <c r="KO16" i="18" s="1"/>
  <c r="KO15" i="18" s="1"/>
  <c r="KW14" i="18"/>
  <c r="KW16" i="18" s="1"/>
  <c r="KW15" i="18" s="1"/>
  <c r="LE14" i="18"/>
  <c r="LE16" i="18" s="1"/>
  <c r="LE15" i="18" s="1"/>
  <c r="LM14" i="18"/>
  <c r="LM16" i="18" s="1"/>
  <c r="LM15" i="18" s="1"/>
  <c r="LU14" i="18"/>
  <c r="LU16" i="18" s="1"/>
  <c r="LU15" i="18" s="1"/>
  <c r="MC14" i="18"/>
  <c r="MC16" i="18" s="1"/>
  <c r="MC15" i="18" s="1"/>
  <c r="MK14" i="18"/>
  <c r="MK16" i="18" s="1"/>
  <c r="MK15" i="18" s="1"/>
  <c r="B14" i="18"/>
  <c r="B16" i="18" s="1"/>
  <c r="B15" i="18" s="1"/>
  <c r="J14" i="18"/>
  <c r="J16" i="18" s="1"/>
  <c r="J15" i="18" s="1"/>
  <c r="R14" i="18"/>
  <c r="R16" i="18" s="1"/>
  <c r="R15" i="18" s="1"/>
  <c r="Z14" i="18"/>
  <c r="Z16" i="18" s="1"/>
  <c r="Z15" i="18" s="1"/>
  <c r="AH14" i="18"/>
  <c r="AH16" i="18" s="1"/>
  <c r="AH15" i="18" s="1"/>
  <c r="AP14" i="18"/>
  <c r="AP16" i="18" s="1"/>
  <c r="AP15" i="18" s="1"/>
  <c r="AX14" i="18"/>
  <c r="AX16" i="18" s="1"/>
  <c r="AX15" i="18" s="1"/>
  <c r="BF14" i="18"/>
  <c r="BF16" i="18" s="1"/>
  <c r="BF15" i="18" s="1"/>
  <c r="BN14" i="18"/>
  <c r="BN16" i="18" s="1"/>
  <c r="BN15" i="18" s="1"/>
  <c r="BV14" i="18"/>
  <c r="BV16" i="18" s="1"/>
  <c r="BV15" i="18" s="1"/>
  <c r="CD14" i="18"/>
  <c r="CD16" i="18" s="1"/>
  <c r="CD15" i="18" s="1"/>
  <c r="CL14" i="18"/>
  <c r="CL16" i="18" s="1"/>
  <c r="CL15" i="18" s="1"/>
  <c r="CT14" i="18"/>
  <c r="CT16" i="18" s="1"/>
  <c r="CT15" i="18" s="1"/>
  <c r="DB14" i="18"/>
  <c r="DB16" i="18" s="1"/>
  <c r="DB15" i="18" s="1"/>
  <c r="DJ14" i="18"/>
  <c r="DJ16" i="18" s="1"/>
  <c r="DJ15" i="18" s="1"/>
  <c r="DR14" i="18"/>
  <c r="DR16" i="18" s="1"/>
  <c r="DR15" i="18" s="1"/>
  <c r="DZ14" i="18"/>
  <c r="DZ16" i="18" s="1"/>
  <c r="DZ15" i="18" s="1"/>
  <c r="EH14" i="18"/>
  <c r="EH16" i="18" s="1"/>
  <c r="EH15" i="18" s="1"/>
  <c r="EP14" i="18"/>
  <c r="EP16" i="18" s="1"/>
  <c r="EP15" i="18" s="1"/>
  <c r="EX14" i="18"/>
  <c r="EX16" i="18" s="1"/>
  <c r="EX15" i="18" s="1"/>
  <c r="FF14" i="18"/>
  <c r="FF16" i="18" s="1"/>
  <c r="FF15" i="18" s="1"/>
  <c r="FN14" i="18"/>
  <c r="FN16" i="18" s="1"/>
  <c r="FN15" i="18" s="1"/>
  <c r="FV14" i="18"/>
  <c r="FV16" i="18" s="1"/>
  <c r="FV15" i="18" s="1"/>
  <c r="GD14" i="18"/>
  <c r="GD16" i="18" s="1"/>
  <c r="GD15" i="18" s="1"/>
  <c r="GL14" i="18"/>
  <c r="GL16" i="18" s="1"/>
  <c r="GL15" i="18" s="1"/>
  <c r="GT14" i="18"/>
  <c r="GT16" i="18" s="1"/>
  <c r="GT15" i="18" s="1"/>
  <c r="HB14" i="18"/>
  <c r="HB16" i="18" s="1"/>
  <c r="HB15" i="18" s="1"/>
  <c r="HJ14" i="18"/>
  <c r="HJ16" i="18" s="1"/>
  <c r="HJ15" i="18" s="1"/>
  <c r="HR14" i="18"/>
  <c r="HR16" i="18" s="1"/>
  <c r="HR15" i="18" s="1"/>
  <c r="HZ14" i="18"/>
  <c r="HZ16" i="18" s="1"/>
  <c r="HZ15" i="18" s="1"/>
  <c r="IH14" i="18"/>
  <c r="IH16" i="18" s="1"/>
  <c r="IH15" i="18" s="1"/>
  <c r="IP14" i="18"/>
  <c r="IP16" i="18" s="1"/>
  <c r="IP15" i="18" s="1"/>
  <c r="IX14" i="18"/>
  <c r="IX16" i="18" s="1"/>
  <c r="IX15" i="18" s="1"/>
  <c r="JF14" i="18"/>
  <c r="JF16" i="18" s="1"/>
  <c r="JF15" i="18" s="1"/>
  <c r="JN14" i="18"/>
  <c r="JN16" i="18" s="1"/>
  <c r="JN15" i="18" s="1"/>
  <c r="JV14" i="18"/>
  <c r="JV16" i="18" s="1"/>
  <c r="JV15" i="18" s="1"/>
  <c r="KD14" i="18"/>
  <c r="KD16" i="18" s="1"/>
  <c r="KD15" i="18" s="1"/>
  <c r="KL14" i="18"/>
  <c r="KL16" i="18" s="1"/>
  <c r="KL15" i="18" s="1"/>
  <c r="KT14" i="18"/>
  <c r="KT16" i="18" s="1"/>
  <c r="KT15" i="18" s="1"/>
  <c r="LB14" i="18"/>
  <c r="LB16" i="18" s="1"/>
  <c r="LB15" i="18" s="1"/>
  <c r="LJ14" i="18"/>
  <c r="LJ16" i="18" s="1"/>
  <c r="LJ15" i="18" s="1"/>
  <c r="LR14" i="18"/>
  <c r="LR16" i="18" s="1"/>
  <c r="LR15" i="18" s="1"/>
  <c r="LZ14" i="18"/>
  <c r="LZ16" i="18" s="1"/>
  <c r="LZ15" i="18" s="1"/>
  <c r="MH14" i="18"/>
  <c r="MH16" i="18" s="1"/>
  <c r="MH15" i="18" s="1"/>
  <c r="AB14" i="18"/>
  <c r="AB16" i="18" s="1"/>
  <c r="AB15" i="18" s="1"/>
  <c r="BH14" i="18"/>
  <c r="BH16" i="18" s="1"/>
  <c r="BH15" i="18" s="1"/>
  <c r="CN14" i="18"/>
  <c r="CN16" i="18" s="1"/>
  <c r="CN15" i="18" s="1"/>
  <c r="DT14" i="18"/>
  <c r="DT16" i="18" s="1"/>
  <c r="DT15" i="18" s="1"/>
  <c r="EZ14" i="18"/>
  <c r="EZ16" i="18" s="1"/>
  <c r="EZ15" i="18" s="1"/>
  <c r="GF14" i="18"/>
  <c r="GF16" i="18" s="1"/>
  <c r="GF15" i="18" s="1"/>
  <c r="HL14" i="18"/>
  <c r="HL16" i="18" s="1"/>
  <c r="HL15" i="18" s="1"/>
  <c r="IR14" i="18"/>
  <c r="IR16" i="18" s="1"/>
  <c r="IR15" i="18" s="1"/>
  <c r="JX14" i="18"/>
  <c r="JX16" i="18" s="1"/>
  <c r="JX15" i="18" s="1"/>
  <c r="LD14" i="18"/>
  <c r="LD16" i="18" s="1"/>
  <c r="LD15" i="18" s="1"/>
  <c r="FU14" i="18"/>
  <c r="FU16" i="18" s="1"/>
  <c r="FU15" i="18" s="1"/>
  <c r="GC14" i="18"/>
  <c r="GC16" i="18" s="1"/>
  <c r="GC15" i="18" s="1"/>
  <c r="GK14" i="18"/>
  <c r="GK16" i="18" s="1"/>
  <c r="GK15" i="18" s="1"/>
  <c r="GS14" i="18"/>
  <c r="GS16" i="18" s="1"/>
  <c r="GS15" i="18" s="1"/>
  <c r="HA14" i="18"/>
  <c r="HA16" i="18" s="1"/>
  <c r="HA15" i="18" s="1"/>
  <c r="HI14" i="18"/>
  <c r="HI16" i="18" s="1"/>
  <c r="HI15" i="18" s="1"/>
  <c r="HQ14" i="18"/>
  <c r="HQ16" i="18" s="1"/>
  <c r="HQ15" i="18" s="1"/>
  <c r="HY14" i="18"/>
  <c r="HY16" i="18" s="1"/>
  <c r="HY15" i="18" s="1"/>
  <c r="IG14" i="18"/>
  <c r="IG16" i="18" s="1"/>
  <c r="IG15" i="18" s="1"/>
  <c r="IO14" i="18"/>
  <c r="IO16" i="18" s="1"/>
  <c r="IO15" i="18" s="1"/>
  <c r="IW14" i="18"/>
  <c r="IW16" i="18" s="1"/>
  <c r="IW15" i="18" s="1"/>
  <c r="JE14" i="18"/>
  <c r="JE16" i="18" s="1"/>
  <c r="JE15" i="18" s="1"/>
  <c r="JM14" i="18"/>
  <c r="JM16" i="18" s="1"/>
  <c r="JM15" i="18" s="1"/>
  <c r="JU14" i="18"/>
  <c r="JU16" i="18" s="1"/>
  <c r="JU15" i="18" s="1"/>
  <c r="KC14" i="18"/>
  <c r="KC16" i="18" s="1"/>
  <c r="KC15" i="18" s="1"/>
  <c r="KK14" i="18"/>
  <c r="KK16" i="18" s="1"/>
  <c r="KK15" i="18" s="1"/>
  <c r="KS14" i="18"/>
  <c r="KS16" i="18" s="1"/>
  <c r="KS15" i="18" s="1"/>
  <c r="LA14" i="18"/>
  <c r="LA16" i="18" s="1"/>
  <c r="LA15" i="18" s="1"/>
  <c r="LI14" i="18"/>
  <c r="LI16" i="18" s="1"/>
  <c r="LI15" i="18" s="1"/>
  <c r="LQ14" i="18"/>
  <c r="LQ16" i="18" s="1"/>
  <c r="LQ15" i="18" s="1"/>
  <c r="LY14" i="18"/>
  <c r="LY16" i="18" s="1"/>
  <c r="LY15" i="18" s="1"/>
  <c r="MG14" i="18"/>
  <c r="MG16" i="18" s="1"/>
  <c r="MG15" i="18" s="1"/>
  <c r="G14" i="18"/>
  <c r="G16" i="18" s="1"/>
  <c r="G15" i="18" s="1"/>
  <c r="O14" i="18"/>
  <c r="O16" i="18" s="1"/>
  <c r="O15" i="18" s="1"/>
  <c r="W14" i="18"/>
  <c r="W16" i="18" s="1"/>
  <c r="W15" i="18" s="1"/>
  <c r="AE14" i="18"/>
  <c r="AE16" i="18" s="1"/>
  <c r="AE15" i="18" s="1"/>
  <c r="AM14" i="18"/>
  <c r="AM16" i="18" s="1"/>
  <c r="AM15" i="18" s="1"/>
  <c r="AU14" i="18"/>
  <c r="AU16" i="18" s="1"/>
  <c r="AU15" i="18" s="1"/>
  <c r="BC14" i="18"/>
  <c r="BC16" i="18" s="1"/>
  <c r="BC15" i="18" s="1"/>
  <c r="BK14" i="18"/>
  <c r="BK16" i="18" s="1"/>
  <c r="BK15" i="18" s="1"/>
  <c r="BS14" i="18"/>
  <c r="BS16" i="18" s="1"/>
  <c r="BS15" i="18" s="1"/>
  <c r="CA14" i="18"/>
  <c r="CA16" i="18" s="1"/>
  <c r="CA15" i="18" s="1"/>
  <c r="CI14" i="18"/>
  <c r="CI16" i="18" s="1"/>
  <c r="CI15" i="18" s="1"/>
  <c r="CQ14" i="18"/>
  <c r="CQ16" i="18" s="1"/>
  <c r="CQ15" i="18" s="1"/>
  <c r="CY14" i="18"/>
  <c r="CY16" i="18" s="1"/>
  <c r="CY15" i="18" s="1"/>
  <c r="DG14" i="18"/>
  <c r="DG16" i="18" s="1"/>
  <c r="DG15" i="18" s="1"/>
  <c r="DO14" i="18"/>
  <c r="DO16" i="18" s="1"/>
  <c r="DO15" i="18" s="1"/>
  <c r="DW14" i="18"/>
  <c r="DW16" i="18" s="1"/>
  <c r="DW15" i="18" s="1"/>
  <c r="EE14" i="18"/>
  <c r="EE16" i="18" s="1"/>
  <c r="EE15" i="18" s="1"/>
  <c r="EM14" i="18"/>
  <c r="EM16" i="18" s="1"/>
  <c r="EM15" i="18" s="1"/>
  <c r="EU14" i="18"/>
  <c r="EU16" i="18" s="1"/>
  <c r="EU15" i="18" s="1"/>
  <c r="FC14" i="18"/>
  <c r="FC16" i="18" s="1"/>
  <c r="FC15" i="18" s="1"/>
  <c r="FK14" i="18"/>
  <c r="FK16" i="18" s="1"/>
  <c r="FK15" i="18" s="1"/>
  <c r="FS14" i="18"/>
  <c r="FS16" i="18" s="1"/>
  <c r="FS15" i="18" s="1"/>
  <c r="GA14" i="18"/>
  <c r="GA16" i="18" s="1"/>
  <c r="GA15" i="18" s="1"/>
  <c r="GI14" i="18"/>
  <c r="GI16" i="18" s="1"/>
  <c r="GI15" i="18" s="1"/>
  <c r="GQ14" i="18"/>
  <c r="GQ16" i="18" s="1"/>
  <c r="GQ15" i="18" s="1"/>
  <c r="GY14" i="18"/>
  <c r="GY16" i="18" s="1"/>
  <c r="GY15" i="18" s="1"/>
  <c r="HG14" i="18"/>
  <c r="HG16" i="18" s="1"/>
  <c r="HG15" i="18" s="1"/>
  <c r="HO14" i="18"/>
  <c r="HO16" i="18" s="1"/>
  <c r="HO15" i="18" s="1"/>
  <c r="HW14" i="18"/>
  <c r="HW16" i="18" s="1"/>
  <c r="HW15" i="18" s="1"/>
  <c r="IE14" i="18"/>
  <c r="IE16" i="18" s="1"/>
  <c r="IE15" i="18" s="1"/>
  <c r="IM14" i="18"/>
  <c r="IM16" i="18" s="1"/>
  <c r="IM15" i="18" s="1"/>
  <c r="IU14" i="18"/>
  <c r="IU16" i="18" s="1"/>
  <c r="IU15" i="18" s="1"/>
  <c r="JC14" i="18"/>
  <c r="JC16" i="18" s="1"/>
  <c r="JC15" i="18" s="1"/>
  <c r="JK14" i="18"/>
  <c r="JK16" i="18" s="1"/>
  <c r="JK15" i="18" s="1"/>
  <c r="JS14" i="18"/>
  <c r="JS16" i="18" s="1"/>
  <c r="JS15" i="18" s="1"/>
  <c r="KA14" i="18"/>
  <c r="KA16" i="18" s="1"/>
  <c r="KA15" i="18" s="1"/>
  <c r="KI14" i="18"/>
  <c r="KI16" i="18" s="1"/>
  <c r="KI15" i="18" s="1"/>
  <c r="KQ14" i="18"/>
  <c r="KQ16" i="18" s="1"/>
  <c r="KQ15" i="18" s="1"/>
  <c r="KY14" i="18"/>
  <c r="KY16" i="18" s="1"/>
  <c r="KY15" i="18" s="1"/>
  <c r="LG14" i="18"/>
  <c r="LG16" i="18" s="1"/>
  <c r="LG15" i="18" s="1"/>
  <c r="LO14" i="18"/>
  <c r="LO16" i="18" s="1"/>
  <c r="LO15" i="18" s="1"/>
  <c r="LW14" i="18"/>
  <c r="LW16" i="18" s="1"/>
  <c r="LW15" i="18" s="1"/>
  <c r="ME14" i="18"/>
  <c r="ME16" i="18" s="1"/>
  <c r="ME15" i="18" s="1"/>
  <c r="H14" i="18"/>
  <c r="H16" i="18" s="1"/>
  <c r="H15" i="18" s="1"/>
  <c r="P14" i="18"/>
  <c r="P16" i="18" s="1"/>
  <c r="P15" i="18" s="1"/>
  <c r="X14" i="18"/>
  <c r="X16" i="18" s="1"/>
  <c r="X15" i="18" s="1"/>
  <c r="AF14" i="18"/>
  <c r="AF16" i="18" s="1"/>
  <c r="AF15" i="18" s="1"/>
  <c r="AN14" i="18"/>
  <c r="AN16" i="18" s="1"/>
  <c r="AN15" i="18" s="1"/>
  <c r="AV14" i="18"/>
  <c r="AV16" i="18" s="1"/>
  <c r="AV15" i="18" s="1"/>
  <c r="BD14" i="18"/>
  <c r="BD16" i="18" s="1"/>
  <c r="BD15" i="18" s="1"/>
  <c r="BL14" i="18"/>
  <c r="BL16" i="18" s="1"/>
  <c r="BL15" i="18" s="1"/>
  <c r="BT14" i="18"/>
  <c r="BT16" i="18" s="1"/>
  <c r="BT15" i="18" s="1"/>
  <c r="CB14" i="18"/>
  <c r="CB16" i="18" s="1"/>
  <c r="CB15" i="18" s="1"/>
  <c r="CJ14" i="18"/>
  <c r="CJ16" i="18" s="1"/>
  <c r="CJ15" i="18" s="1"/>
  <c r="CR14" i="18"/>
  <c r="CR16" i="18" s="1"/>
  <c r="CR15" i="18" s="1"/>
  <c r="CZ14" i="18"/>
  <c r="CZ16" i="18" s="1"/>
  <c r="CZ15" i="18" s="1"/>
  <c r="DH14" i="18"/>
  <c r="DH16" i="18" s="1"/>
  <c r="DH15" i="18" s="1"/>
  <c r="DP14" i="18"/>
  <c r="DP16" i="18" s="1"/>
  <c r="DP15" i="18" s="1"/>
  <c r="DX14" i="18"/>
  <c r="DX16" i="18" s="1"/>
  <c r="DX15" i="18" s="1"/>
  <c r="EF14" i="18"/>
  <c r="EF16" i="18" s="1"/>
  <c r="EF15" i="18" s="1"/>
  <c r="EN14" i="18"/>
  <c r="EN16" i="18" s="1"/>
  <c r="EN15" i="18" s="1"/>
  <c r="EV14" i="18"/>
  <c r="EV16" i="18" s="1"/>
  <c r="EV15" i="18" s="1"/>
  <c r="FD14" i="18"/>
  <c r="FD16" i="18" s="1"/>
  <c r="FD15" i="18" s="1"/>
  <c r="FL14" i="18"/>
  <c r="FL16" i="18" s="1"/>
  <c r="FL15" i="18" s="1"/>
  <c r="FT14" i="18"/>
  <c r="FT16" i="18" s="1"/>
  <c r="FT15" i="18" s="1"/>
  <c r="GB14" i="18"/>
  <c r="GB16" i="18" s="1"/>
  <c r="GB15" i="18" s="1"/>
  <c r="GJ14" i="18"/>
  <c r="GJ16" i="18" s="1"/>
  <c r="GJ15" i="18" s="1"/>
  <c r="GR14" i="18"/>
  <c r="GR16" i="18" s="1"/>
  <c r="GR15" i="18" s="1"/>
  <c r="GZ14" i="18"/>
  <c r="GZ16" i="18" s="1"/>
  <c r="GZ15" i="18" s="1"/>
  <c r="HH14" i="18"/>
  <c r="HH16" i="18" s="1"/>
  <c r="HH15" i="18" s="1"/>
  <c r="HP14" i="18"/>
  <c r="HP16" i="18" s="1"/>
  <c r="HP15" i="18" s="1"/>
  <c r="HX14" i="18"/>
  <c r="HX16" i="18" s="1"/>
  <c r="HX15" i="18" s="1"/>
  <c r="IF14" i="18"/>
  <c r="IF16" i="18" s="1"/>
  <c r="IF15" i="18" s="1"/>
  <c r="IN14" i="18"/>
  <c r="IN16" i="18" s="1"/>
  <c r="IN15" i="18" s="1"/>
  <c r="IV14" i="18"/>
  <c r="IV16" i="18" s="1"/>
  <c r="IV15" i="18" s="1"/>
  <c r="JD14" i="18"/>
  <c r="JD16" i="18" s="1"/>
  <c r="JD15" i="18" s="1"/>
  <c r="JL14" i="18"/>
  <c r="JL16" i="18" s="1"/>
  <c r="JL15" i="18" s="1"/>
  <c r="JT14" i="18"/>
  <c r="JT16" i="18" s="1"/>
  <c r="JT15" i="18" s="1"/>
  <c r="KB14" i="18"/>
  <c r="KB16" i="18" s="1"/>
  <c r="KB15" i="18" s="1"/>
  <c r="KJ14" i="18"/>
  <c r="KJ16" i="18" s="1"/>
  <c r="KJ15" i="18" s="1"/>
  <c r="KR14" i="18"/>
  <c r="KR16" i="18" s="1"/>
  <c r="KR15" i="18" s="1"/>
  <c r="KZ14" i="18"/>
  <c r="KZ16" i="18" s="1"/>
  <c r="KZ15" i="18" s="1"/>
  <c r="LH14" i="18"/>
  <c r="LH16" i="18" s="1"/>
  <c r="LH15" i="18" s="1"/>
  <c r="LP14" i="18"/>
  <c r="LP16" i="18" s="1"/>
  <c r="LP15" i="18" s="1"/>
  <c r="LX14" i="18"/>
  <c r="LX16" i="18" s="1"/>
  <c r="LX15" i="18" s="1"/>
  <c r="MF14" i="18"/>
  <c r="MF16" i="18" s="1"/>
  <c r="MF15" i="18" s="1"/>
  <c r="C14" i="18"/>
  <c r="C16" i="18" s="1"/>
  <c r="C15" i="18" s="1"/>
  <c r="AI14" i="18"/>
  <c r="AI16" i="18" s="1"/>
  <c r="AI15" i="18" s="1"/>
  <c r="BO14" i="18"/>
  <c r="BO16" i="18" s="1"/>
  <c r="BO15" i="18" s="1"/>
  <c r="CU14" i="18"/>
  <c r="CU16" i="18" s="1"/>
  <c r="CU15" i="18" s="1"/>
  <c r="EA14" i="18"/>
  <c r="EA16" i="18" s="1"/>
  <c r="EA15" i="18" s="1"/>
  <c r="FG14" i="18"/>
  <c r="FG16" i="18" s="1"/>
  <c r="FG15" i="18" s="1"/>
  <c r="GM14" i="18"/>
  <c r="GM16" i="18" s="1"/>
  <c r="GM15" i="18" s="1"/>
  <c r="HS14" i="18"/>
  <c r="HS16" i="18" s="1"/>
  <c r="HS15" i="18" s="1"/>
  <c r="IY14" i="18"/>
  <c r="IY16" i="18" s="1"/>
  <c r="IY15" i="18" s="1"/>
  <c r="KE14" i="18"/>
  <c r="KE16" i="18" s="1"/>
  <c r="KE15" i="18" s="1"/>
  <c r="LK14" i="18"/>
  <c r="LK16" i="18" s="1"/>
  <c r="LK15" i="18" s="1"/>
  <c r="F14" i="18"/>
  <c r="F16" i="18" s="1"/>
  <c r="F15" i="18" s="1"/>
  <c r="N14" i="18"/>
  <c r="N16" i="18" s="1"/>
  <c r="N15" i="18" s="1"/>
  <c r="V14" i="18"/>
  <c r="V16" i="18" s="1"/>
  <c r="V15" i="18" s="1"/>
  <c r="AD14" i="18"/>
  <c r="AD16" i="18" s="1"/>
  <c r="AD15" i="18" s="1"/>
  <c r="AL14" i="18"/>
  <c r="AL16" i="18" s="1"/>
  <c r="AL15" i="18" s="1"/>
  <c r="AT14" i="18"/>
  <c r="AT16" i="18" s="1"/>
  <c r="AT15" i="18" s="1"/>
  <c r="BB14" i="18"/>
  <c r="BB16" i="18" s="1"/>
  <c r="BB15" i="18" s="1"/>
  <c r="BJ14" i="18"/>
  <c r="BJ16" i="18" s="1"/>
  <c r="BJ15" i="18" s="1"/>
  <c r="BR14" i="18"/>
  <c r="BR16" i="18" s="1"/>
  <c r="BR15" i="18" s="1"/>
  <c r="BZ14" i="18"/>
  <c r="BZ16" i="18" s="1"/>
  <c r="BZ15" i="18" s="1"/>
  <c r="CH14" i="18"/>
  <c r="CH16" i="18" s="1"/>
  <c r="CH15" i="18" s="1"/>
  <c r="CP14" i="18"/>
  <c r="CP16" i="18" s="1"/>
  <c r="CP15" i="18" s="1"/>
  <c r="CX14" i="18"/>
  <c r="CX16" i="18" s="1"/>
  <c r="CX15" i="18" s="1"/>
  <c r="DF14" i="18"/>
  <c r="DF16" i="18" s="1"/>
  <c r="DF15" i="18" s="1"/>
  <c r="DN14" i="18"/>
  <c r="DN16" i="18" s="1"/>
  <c r="DN15" i="18" s="1"/>
  <c r="DV14" i="18"/>
  <c r="DV16" i="18" s="1"/>
  <c r="DV15" i="18" s="1"/>
  <c r="ED14" i="18"/>
  <c r="ED16" i="18" s="1"/>
  <c r="ED15" i="18" s="1"/>
  <c r="EL14" i="18"/>
  <c r="EL16" i="18" s="1"/>
  <c r="EL15" i="18" s="1"/>
  <c r="ET14" i="18"/>
  <c r="ET16" i="18" s="1"/>
  <c r="ET15" i="18" s="1"/>
  <c r="FB14" i="18"/>
  <c r="FB16" i="18" s="1"/>
  <c r="FB15" i="18" s="1"/>
  <c r="FJ14" i="18"/>
  <c r="FJ16" i="18" s="1"/>
  <c r="FJ15" i="18" s="1"/>
  <c r="FR14" i="18"/>
  <c r="FR16" i="18" s="1"/>
  <c r="FR15" i="18" s="1"/>
  <c r="FZ14" i="18"/>
  <c r="FZ16" i="18" s="1"/>
  <c r="FZ15" i="18" s="1"/>
  <c r="GH14" i="18"/>
  <c r="GH16" i="18" s="1"/>
  <c r="GH15" i="18" s="1"/>
  <c r="GP14" i="18"/>
  <c r="GP16" i="18" s="1"/>
  <c r="GP15" i="18" s="1"/>
  <c r="GX14" i="18"/>
  <c r="GX16" i="18" s="1"/>
  <c r="GX15" i="18" s="1"/>
  <c r="HF14" i="18"/>
  <c r="HF16" i="18" s="1"/>
  <c r="HF15" i="18" s="1"/>
  <c r="HN14" i="18"/>
  <c r="HN16" i="18" s="1"/>
  <c r="HN15" i="18" s="1"/>
  <c r="HV14" i="18"/>
  <c r="HV16" i="18" s="1"/>
  <c r="HV15" i="18" s="1"/>
  <c r="ID14" i="18"/>
  <c r="ID16" i="18" s="1"/>
  <c r="ID15" i="18" s="1"/>
  <c r="IL14" i="18"/>
  <c r="IL16" i="18" s="1"/>
  <c r="IL15" i="18" s="1"/>
  <c r="IT14" i="18"/>
  <c r="IT16" i="18" s="1"/>
  <c r="IT15" i="18" s="1"/>
  <c r="JB14" i="18"/>
  <c r="JB16" i="18" s="1"/>
  <c r="JB15" i="18" s="1"/>
  <c r="JJ14" i="18"/>
  <c r="JJ16" i="18" s="1"/>
  <c r="JJ15" i="18" s="1"/>
  <c r="JR14" i="18"/>
  <c r="JR16" i="18" s="1"/>
  <c r="JR15" i="18" s="1"/>
  <c r="JZ14" i="18"/>
  <c r="JZ16" i="18" s="1"/>
  <c r="JZ15" i="18" s="1"/>
  <c r="KH14" i="18"/>
  <c r="KH16" i="18" s="1"/>
  <c r="KH15" i="18" s="1"/>
  <c r="KP14" i="18"/>
  <c r="KP16" i="18" s="1"/>
  <c r="KP15" i="18" s="1"/>
  <c r="KX14" i="18"/>
  <c r="KX16" i="18" s="1"/>
  <c r="KX15" i="18" s="1"/>
  <c r="LF14" i="18"/>
  <c r="LF16" i="18" s="1"/>
  <c r="LF15" i="18" s="1"/>
  <c r="LN14" i="18"/>
  <c r="LN16" i="18" s="1"/>
  <c r="LN15" i="18" s="1"/>
  <c r="LV14" i="18"/>
  <c r="LV16" i="18" s="1"/>
  <c r="LV15" i="18" s="1"/>
  <c r="MD14" i="18"/>
  <c r="MD16" i="18" s="1"/>
  <c r="MD15" i="18" s="1"/>
  <c r="D14" i="18"/>
  <c r="D16" i="18" s="1"/>
  <c r="D15" i="18" s="1"/>
  <c r="L14" i="18"/>
  <c r="L16" i="18" s="1"/>
  <c r="L15" i="18" s="1"/>
  <c r="T14" i="18"/>
  <c r="T16" i="18" s="1"/>
  <c r="T15" i="18" s="1"/>
  <c r="AJ14" i="18"/>
  <c r="AJ16" i="18" s="1"/>
  <c r="AJ15" i="18" s="1"/>
  <c r="AR14" i="18"/>
  <c r="AR16" i="18" s="1"/>
  <c r="AR15" i="18" s="1"/>
  <c r="AZ14" i="18"/>
  <c r="AZ16" i="18" s="1"/>
  <c r="AZ15" i="18" s="1"/>
  <c r="BP14" i="18"/>
  <c r="BP16" i="18" s="1"/>
  <c r="BP15" i="18" s="1"/>
  <c r="BX14" i="18"/>
  <c r="BX16" i="18" s="1"/>
  <c r="BX15" i="18" s="1"/>
  <c r="CF14" i="18"/>
  <c r="CF16" i="18" s="1"/>
  <c r="CF15" i="18" s="1"/>
  <c r="CV14" i="18"/>
  <c r="CV16" i="18" s="1"/>
  <c r="CV15" i="18" s="1"/>
  <c r="DD14" i="18"/>
  <c r="DD16" i="18" s="1"/>
  <c r="DD15" i="18" s="1"/>
  <c r="DL14" i="18"/>
  <c r="DL16" i="18" s="1"/>
  <c r="DL15" i="18" s="1"/>
  <c r="EB14" i="18"/>
  <c r="EB16" i="18" s="1"/>
  <c r="EB15" i="18" s="1"/>
  <c r="EJ14" i="18"/>
  <c r="EJ16" i="18" s="1"/>
  <c r="EJ15" i="18" s="1"/>
  <c r="ER14" i="18"/>
  <c r="ER16" i="18" s="1"/>
  <c r="ER15" i="18" s="1"/>
  <c r="FH14" i="18"/>
  <c r="FH16" i="18" s="1"/>
  <c r="FH15" i="18" s="1"/>
  <c r="FP14" i="18"/>
  <c r="FP16" i="18" s="1"/>
  <c r="FP15" i="18" s="1"/>
  <c r="FX14" i="18"/>
  <c r="FX16" i="18" s="1"/>
  <c r="FX15" i="18" s="1"/>
  <c r="GN14" i="18"/>
  <c r="GN16" i="18" s="1"/>
  <c r="GN15" i="18" s="1"/>
  <c r="GV14" i="18"/>
  <c r="GV16" i="18" s="1"/>
  <c r="GV15" i="18" s="1"/>
  <c r="HD14" i="18"/>
  <c r="HD16" i="18" s="1"/>
  <c r="HD15" i="18" s="1"/>
  <c r="HT14" i="18"/>
  <c r="HT16" i="18" s="1"/>
  <c r="HT15" i="18" s="1"/>
  <c r="IB14" i="18"/>
  <c r="IB16" i="18" s="1"/>
  <c r="IB15" i="18" s="1"/>
  <c r="IJ14" i="18"/>
  <c r="IJ16" i="18" s="1"/>
  <c r="IJ15" i="18" s="1"/>
  <c r="IZ14" i="18"/>
  <c r="IZ16" i="18" s="1"/>
  <c r="IZ15" i="18" s="1"/>
  <c r="JH14" i="18"/>
  <c r="JH16" i="18" s="1"/>
  <c r="JH15" i="18" s="1"/>
  <c r="JP14" i="18"/>
  <c r="JP16" i="18" s="1"/>
  <c r="JP15" i="18" s="1"/>
  <c r="KF14" i="18"/>
  <c r="KF16" i="18" s="1"/>
  <c r="KF15" i="18" s="1"/>
  <c r="KN14" i="18"/>
  <c r="KN16" i="18" s="1"/>
  <c r="KN15" i="18" s="1"/>
  <c r="KV14" i="18"/>
  <c r="KV16" i="18" s="1"/>
  <c r="KV15" i="18" s="1"/>
  <c r="LL14" i="18"/>
  <c r="LL16" i="18" s="1"/>
  <c r="LL15" i="18" s="1"/>
  <c r="LT14" i="18"/>
  <c r="LT16" i="18" s="1"/>
  <c r="LT15" i="18" s="1"/>
  <c r="MB14" i="18"/>
  <c r="MB16" i="18" s="1"/>
  <c r="MB15" i="18" s="1"/>
  <c r="MJ14" i="18"/>
  <c r="MJ16" i="18" s="1"/>
  <c r="MJ15" i="18" s="1"/>
  <c r="K14" i="18"/>
  <c r="K16" i="18" s="1"/>
  <c r="K15" i="18" s="1"/>
  <c r="S14" i="18"/>
  <c r="S16" i="18" s="1"/>
  <c r="S15" i="18" s="1"/>
  <c r="AA14" i="18"/>
  <c r="AA16" i="18" s="1"/>
  <c r="AA15" i="18" s="1"/>
  <c r="AQ14" i="18"/>
  <c r="AQ16" i="18" s="1"/>
  <c r="AQ15" i="18" s="1"/>
  <c r="AY14" i="18"/>
  <c r="AY16" i="18" s="1"/>
  <c r="AY15" i="18" s="1"/>
  <c r="BG14" i="18"/>
  <c r="BG16" i="18" s="1"/>
  <c r="BG15" i="18" s="1"/>
  <c r="BW14" i="18"/>
  <c r="BW16" i="18" s="1"/>
  <c r="BW15" i="18" s="1"/>
  <c r="CE14" i="18"/>
  <c r="CE16" i="18" s="1"/>
  <c r="CE15" i="18" s="1"/>
  <c r="CM14" i="18"/>
  <c r="CM16" i="18" s="1"/>
  <c r="CM15" i="18" s="1"/>
  <c r="DC14" i="18"/>
  <c r="DC16" i="18" s="1"/>
  <c r="DC15" i="18" s="1"/>
  <c r="DK14" i="18"/>
  <c r="DK16" i="18" s="1"/>
  <c r="DK15" i="18" s="1"/>
  <c r="DS14" i="18"/>
  <c r="DS16" i="18" s="1"/>
  <c r="DS15" i="18" s="1"/>
  <c r="EI14" i="18"/>
  <c r="EI16" i="18" s="1"/>
  <c r="EI15" i="18" s="1"/>
  <c r="EQ14" i="18"/>
  <c r="EQ16" i="18" s="1"/>
  <c r="EQ15" i="18" s="1"/>
  <c r="EY14" i="18"/>
  <c r="EY16" i="18" s="1"/>
  <c r="EY15" i="18" s="1"/>
  <c r="FO14" i="18"/>
  <c r="FO16" i="18" s="1"/>
  <c r="FO15" i="18" s="1"/>
  <c r="FW14" i="18"/>
  <c r="FW16" i="18" s="1"/>
  <c r="FW15" i="18" s="1"/>
  <c r="GE14" i="18"/>
  <c r="GE16" i="18" s="1"/>
  <c r="GE15" i="18" s="1"/>
  <c r="GU14" i="18"/>
  <c r="GU16" i="18" s="1"/>
  <c r="GU15" i="18" s="1"/>
  <c r="HC14" i="18"/>
  <c r="HC16" i="18" s="1"/>
  <c r="HC15" i="18" s="1"/>
  <c r="HK14" i="18"/>
  <c r="HK16" i="18" s="1"/>
  <c r="HK15" i="18" s="1"/>
  <c r="IA14" i="18"/>
  <c r="IA16" i="18" s="1"/>
  <c r="IA15" i="18" s="1"/>
  <c r="II14" i="18"/>
  <c r="II16" i="18" s="1"/>
  <c r="II15" i="18" s="1"/>
  <c r="IQ14" i="18"/>
  <c r="IQ16" i="18" s="1"/>
  <c r="IQ15" i="18" s="1"/>
  <c r="JG14" i="18"/>
  <c r="JG16" i="18" s="1"/>
  <c r="JG15" i="18" s="1"/>
  <c r="JO14" i="18"/>
  <c r="JO16" i="18" s="1"/>
  <c r="JO15" i="18" s="1"/>
  <c r="JW14" i="18"/>
  <c r="JW16" i="18" s="1"/>
  <c r="JW15" i="18" s="1"/>
  <c r="KM14" i="18"/>
  <c r="KM16" i="18" s="1"/>
  <c r="KM15" i="18" s="1"/>
  <c r="KU14" i="18"/>
  <c r="KU16" i="18" s="1"/>
  <c r="KU15" i="18" s="1"/>
  <c r="LC14" i="18"/>
  <c r="LC16" i="18" s="1"/>
  <c r="LC15" i="18" s="1"/>
  <c r="LS14" i="18"/>
  <c r="LS16" i="18" s="1"/>
  <c r="LS15" i="18" s="1"/>
  <c r="MA14" i="18"/>
  <c r="MA16" i="18" s="1"/>
  <c r="MA15" i="18" s="1"/>
  <c r="MI14" i="18"/>
  <c r="MI16" i="18" s="1"/>
  <c r="MI15" i="18" s="1"/>
  <c r="A9" i="17"/>
  <c r="A38" i="17"/>
  <c r="A39" i="17" s="1"/>
  <c r="B42" i="17"/>
  <c r="Q115" i="15"/>
  <c r="S115" i="15" s="1"/>
  <c r="R115" i="15" s="1"/>
  <c r="AW173" i="15"/>
  <c r="AY173" i="15" s="1"/>
  <c r="AX173" i="15" s="1"/>
  <c r="AG176" i="15"/>
  <c r="AI176" i="15" s="1"/>
  <c r="AH176" i="15" s="1"/>
  <c r="AW180" i="15"/>
  <c r="AY180" i="15" s="1"/>
  <c r="AX180" i="15" s="1"/>
  <c r="AW181" i="15"/>
  <c r="AY181" i="15" s="1"/>
  <c r="AX181" i="15" s="1"/>
  <c r="Q187" i="15"/>
  <c r="S187" i="15" s="1"/>
  <c r="R187" i="15" s="1"/>
  <c r="Q124" i="15"/>
  <c r="S124" i="15" s="1"/>
  <c r="R124" i="15" s="1"/>
  <c r="AG259" i="15"/>
  <c r="AI259" i="15" s="1"/>
  <c r="AH259" i="15" s="1"/>
  <c r="AW210" i="15"/>
  <c r="AY210" i="15" s="1"/>
  <c r="AX210" i="15" s="1"/>
  <c r="AW218" i="15"/>
  <c r="AY218" i="15" s="1"/>
  <c r="AX218" i="15" s="1"/>
  <c r="AG187" i="15"/>
  <c r="AI187" i="15" s="1"/>
  <c r="AH187" i="15" s="1"/>
  <c r="AG236" i="15"/>
  <c r="AI236" i="15" s="1"/>
  <c r="AH236" i="15" s="1"/>
  <c r="AG243" i="15"/>
  <c r="AI243" i="15" s="1"/>
  <c r="AH243" i="15" s="1"/>
  <c r="Q81" i="15"/>
  <c r="S81" i="15" s="1"/>
  <c r="R81" i="15" s="1"/>
  <c r="Q89" i="15"/>
  <c r="S89" i="15" s="1"/>
  <c r="R89" i="15" s="1"/>
  <c r="AG124" i="15"/>
  <c r="AI124" i="15" s="1"/>
  <c r="AH124" i="15" s="1"/>
  <c r="Q191" i="15"/>
  <c r="S191" i="15" s="1"/>
  <c r="R191" i="15" s="1"/>
  <c r="AW251" i="15"/>
  <c r="AY251" i="15" s="1"/>
  <c r="AX251" i="15" s="1"/>
  <c r="AW266" i="15"/>
  <c r="AY266" i="15" s="1"/>
  <c r="AX266" i="15" s="1"/>
  <c r="AW299" i="15"/>
  <c r="AY299" i="15" s="1"/>
  <c r="AX299" i="15" s="1"/>
  <c r="Q202" i="15"/>
  <c r="S202" i="15" s="1"/>
  <c r="R202" i="15" s="1"/>
  <c r="AG40" i="15"/>
  <c r="AI40" i="15" s="1"/>
  <c r="AH40" i="15" s="1"/>
  <c r="AW127" i="15"/>
  <c r="AY127" i="15" s="1"/>
  <c r="AX127" i="15" s="1"/>
  <c r="AG209" i="15"/>
  <c r="AI209" i="15" s="1"/>
  <c r="AH209" i="15" s="1"/>
  <c r="Q212" i="15"/>
  <c r="S212" i="15" s="1"/>
  <c r="R212" i="15" s="1"/>
  <c r="AW214" i="15"/>
  <c r="AY214" i="15" s="1"/>
  <c r="AX214" i="15" s="1"/>
  <c r="AG217" i="15"/>
  <c r="AI217" i="15" s="1"/>
  <c r="AH217" i="15" s="1"/>
  <c r="Q226" i="15"/>
  <c r="S226" i="15" s="1"/>
  <c r="R226" i="15" s="1"/>
  <c r="AW229" i="15"/>
  <c r="AY229" i="15" s="1"/>
  <c r="AX229" i="15" s="1"/>
  <c r="AW230" i="15"/>
  <c r="AY230" i="15" s="1"/>
  <c r="AX230" i="15" s="1"/>
  <c r="Q234" i="15"/>
  <c r="S234" i="15" s="1"/>
  <c r="R234" i="15" s="1"/>
  <c r="AW238" i="15"/>
  <c r="AY238" i="15" s="1"/>
  <c r="AX238" i="15" s="1"/>
  <c r="Q258" i="15"/>
  <c r="S258" i="15" s="1"/>
  <c r="R258" i="15" s="1"/>
  <c r="Q267" i="15"/>
  <c r="S267" i="15" s="1"/>
  <c r="R267" i="15" s="1"/>
  <c r="Q175" i="15"/>
  <c r="S175" i="15" s="1"/>
  <c r="R175" i="15" s="1"/>
  <c r="AG180" i="15"/>
  <c r="AI180" i="15" s="1"/>
  <c r="AH180" i="15" s="1"/>
  <c r="Q183" i="15"/>
  <c r="S183" i="15" s="1"/>
  <c r="R183" i="15" s="1"/>
  <c r="AW50" i="15"/>
  <c r="AY50" i="15" s="1"/>
  <c r="AX50" i="15" s="1"/>
  <c r="Q96" i="15"/>
  <c r="S96" i="15" s="1"/>
  <c r="R96" i="15" s="1"/>
  <c r="Q128" i="15"/>
  <c r="S128" i="15" s="1"/>
  <c r="R128" i="15" s="1"/>
  <c r="Q152" i="15"/>
  <c r="S152" i="15" s="1"/>
  <c r="R152" i="15" s="1"/>
  <c r="AG165" i="15"/>
  <c r="AI165" i="15" s="1"/>
  <c r="AH165" i="15" s="1"/>
  <c r="Q276" i="15"/>
  <c r="S276" i="15" s="1"/>
  <c r="R276" i="15" s="1"/>
  <c r="AG283" i="15"/>
  <c r="AI283" i="15" s="1"/>
  <c r="AH283" i="15" s="1"/>
  <c r="AW288" i="15"/>
  <c r="AY288" i="15" s="1"/>
  <c r="AX288" i="15" s="1"/>
  <c r="AW381" i="15"/>
  <c r="AY381" i="15" s="1"/>
  <c r="AX381" i="15" s="1"/>
  <c r="AG94" i="15"/>
  <c r="AI94" i="15" s="1"/>
  <c r="AH94" i="15" s="1"/>
  <c r="Q97" i="15"/>
  <c r="S97" i="15" s="1"/>
  <c r="R97" i="15" s="1"/>
  <c r="Q240" i="15"/>
  <c r="S240" i="15" s="1"/>
  <c r="R240" i="15" s="1"/>
  <c r="Q248" i="15"/>
  <c r="S248" i="15" s="1"/>
  <c r="R248" i="15" s="1"/>
  <c r="AG252" i="15"/>
  <c r="AI252" i="15" s="1"/>
  <c r="AH252" i="15" s="1"/>
  <c r="AG39" i="15"/>
  <c r="AI39" i="15" s="1"/>
  <c r="AH39" i="15" s="1"/>
  <c r="Q120" i="15"/>
  <c r="S120" i="15" s="1"/>
  <c r="R120" i="15" s="1"/>
  <c r="AG134" i="15"/>
  <c r="AI134" i="15" s="1"/>
  <c r="AH134" i="15" s="1"/>
  <c r="Q207" i="15"/>
  <c r="S207" i="15" s="1"/>
  <c r="R207" i="15" s="1"/>
  <c r="AW211" i="15"/>
  <c r="AY211" i="15" s="1"/>
  <c r="AX211" i="15" s="1"/>
  <c r="AW227" i="15"/>
  <c r="AY227" i="15" s="1"/>
  <c r="AX227" i="15" s="1"/>
  <c r="AW302" i="15"/>
  <c r="AY302" i="15" s="1"/>
  <c r="AX302" i="15" s="1"/>
  <c r="AW366" i="15"/>
  <c r="AY366" i="15" s="1"/>
  <c r="AX366" i="15" s="1"/>
  <c r="AW374" i="15"/>
  <c r="AY374" i="15" s="1"/>
  <c r="AX374" i="15" s="1"/>
  <c r="AW54" i="15"/>
  <c r="AY54" i="15" s="1"/>
  <c r="AX54" i="15" s="1"/>
  <c r="AG81" i="15"/>
  <c r="AI81" i="15" s="1"/>
  <c r="AH81" i="15" s="1"/>
  <c r="AW86" i="15"/>
  <c r="AY86" i="15" s="1"/>
  <c r="AX86" i="15" s="1"/>
  <c r="AW142" i="15"/>
  <c r="AY142" i="15" s="1"/>
  <c r="AX142" i="15" s="1"/>
  <c r="AG144" i="15"/>
  <c r="AI144" i="15" s="1"/>
  <c r="AH144" i="15" s="1"/>
  <c r="AG145" i="15"/>
  <c r="AI145" i="15" s="1"/>
  <c r="AH145" i="15" s="1"/>
  <c r="AW158" i="15"/>
  <c r="AY158" i="15" s="1"/>
  <c r="AX158" i="15" s="1"/>
  <c r="AG161" i="15"/>
  <c r="AI161" i="15" s="1"/>
  <c r="AH161" i="15" s="1"/>
  <c r="AW276" i="15"/>
  <c r="AY276" i="15" s="1"/>
  <c r="AX276" i="15" s="1"/>
  <c r="AG278" i="15"/>
  <c r="AI278" i="15" s="1"/>
  <c r="AH278" i="15" s="1"/>
  <c r="AG279" i="15"/>
  <c r="AI279" i="15" s="1"/>
  <c r="AH279" i="15" s="1"/>
  <c r="AG287" i="15"/>
  <c r="AI287" i="15" s="1"/>
  <c r="AH287" i="15" s="1"/>
  <c r="AG293" i="15"/>
  <c r="AI293" i="15" s="1"/>
  <c r="AH293" i="15" s="1"/>
  <c r="AG77" i="15"/>
  <c r="AI77" i="15" s="1"/>
  <c r="AH77" i="15" s="1"/>
  <c r="AG85" i="15"/>
  <c r="AI85" i="15" s="1"/>
  <c r="AH85" i="15" s="1"/>
  <c r="Q118" i="15"/>
  <c r="S118" i="15" s="1"/>
  <c r="R118" i="15" s="1"/>
  <c r="AG122" i="15"/>
  <c r="AI122" i="15" s="1"/>
  <c r="AH122" i="15" s="1"/>
  <c r="AW134" i="15"/>
  <c r="AY134" i="15" s="1"/>
  <c r="AX134" i="15" s="1"/>
  <c r="Q179" i="15"/>
  <c r="S179" i="15" s="1"/>
  <c r="R179" i="15" s="1"/>
  <c r="AW256" i="15"/>
  <c r="AY256" i="15" s="1"/>
  <c r="AX256" i="15" s="1"/>
  <c r="AG276" i="15"/>
  <c r="AI276" i="15" s="1"/>
  <c r="AH276" i="15" s="1"/>
  <c r="AW281" i="15"/>
  <c r="AY281" i="15" s="1"/>
  <c r="AX281" i="15" s="1"/>
  <c r="AG284" i="15"/>
  <c r="AI284" i="15" s="1"/>
  <c r="AH284" i="15" s="1"/>
  <c r="Q287" i="15"/>
  <c r="S287" i="15" s="1"/>
  <c r="R287" i="15" s="1"/>
  <c r="AG299" i="15"/>
  <c r="AI299" i="15" s="1"/>
  <c r="AH299" i="15" s="1"/>
  <c r="AW309" i="15"/>
  <c r="AY309" i="15" s="1"/>
  <c r="AX309" i="15" s="1"/>
  <c r="AW311" i="15"/>
  <c r="AY311" i="15" s="1"/>
  <c r="AX311" i="15" s="1"/>
  <c r="AW317" i="15"/>
  <c r="AY317" i="15" s="1"/>
  <c r="AX317" i="15" s="1"/>
  <c r="Q40" i="15"/>
  <c r="S40" i="15" s="1"/>
  <c r="R40" i="15" s="1"/>
  <c r="AW45" i="15"/>
  <c r="AY45" i="15" s="1"/>
  <c r="AX45" i="15" s="1"/>
  <c r="AG48" i="15"/>
  <c r="AI48" i="15" s="1"/>
  <c r="AH48" i="15" s="1"/>
  <c r="AW52" i="15"/>
  <c r="AY52" i="15" s="1"/>
  <c r="AX52" i="15" s="1"/>
  <c r="AW68" i="15"/>
  <c r="AY68" i="15" s="1"/>
  <c r="AX68" i="15" s="1"/>
  <c r="AG95" i="15"/>
  <c r="AI95" i="15" s="1"/>
  <c r="AH95" i="15" s="1"/>
  <c r="AG178" i="15"/>
  <c r="AI178" i="15" s="1"/>
  <c r="AH178" i="15" s="1"/>
  <c r="AG192" i="15"/>
  <c r="AI192" i="15" s="1"/>
  <c r="AH192" i="15" s="1"/>
  <c r="Q195" i="15"/>
  <c r="S195" i="15" s="1"/>
  <c r="R195" i="15" s="1"/>
  <c r="AW197" i="15"/>
  <c r="AY197" i="15" s="1"/>
  <c r="AX197" i="15" s="1"/>
  <c r="Q203" i="15"/>
  <c r="S203" i="15" s="1"/>
  <c r="R203" i="15" s="1"/>
  <c r="AW267" i="15"/>
  <c r="AY267" i="15" s="1"/>
  <c r="AX267" i="15" s="1"/>
  <c r="AG270" i="15"/>
  <c r="AI270" i="15" s="1"/>
  <c r="AH270" i="15" s="1"/>
  <c r="AW275" i="15"/>
  <c r="AY275" i="15" s="1"/>
  <c r="AX275" i="15" s="1"/>
  <c r="AW304" i="15"/>
  <c r="AY304" i="15" s="1"/>
  <c r="AX304" i="15" s="1"/>
  <c r="AW46" i="15"/>
  <c r="AY46" i="15" s="1"/>
  <c r="AX46" i="15" s="1"/>
  <c r="AG56" i="15"/>
  <c r="AI56" i="15" s="1"/>
  <c r="AH56" i="15" s="1"/>
  <c r="AW61" i="15"/>
  <c r="AY61" i="15" s="1"/>
  <c r="AX61" i="15" s="1"/>
  <c r="AG64" i="15"/>
  <c r="AI64" i="15" s="1"/>
  <c r="AH64" i="15" s="1"/>
  <c r="Q73" i="15"/>
  <c r="S73" i="15" s="1"/>
  <c r="R73" i="15" s="1"/>
  <c r="AW93" i="15"/>
  <c r="AY93" i="15" s="1"/>
  <c r="AX93" i="15" s="1"/>
  <c r="AW101" i="15"/>
  <c r="AY101" i="15" s="1"/>
  <c r="AX101" i="15" s="1"/>
  <c r="AW109" i="15"/>
  <c r="AY109" i="15" s="1"/>
  <c r="AX109" i="15" s="1"/>
  <c r="AG125" i="15"/>
  <c r="AI125" i="15" s="1"/>
  <c r="AH125" i="15" s="1"/>
  <c r="AG132" i="15"/>
  <c r="AI132" i="15" s="1"/>
  <c r="AH132" i="15" s="1"/>
  <c r="AW159" i="15"/>
  <c r="AY159" i="15" s="1"/>
  <c r="AX159" i="15" s="1"/>
  <c r="Q181" i="15"/>
  <c r="S181" i="15" s="1"/>
  <c r="R181" i="15" s="1"/>
  <c r="AG193" i="15"/>
  <c r="AI193" i="15" s="1"/>
  <c r="AH193" i="15" s="1"/>
  <c r="AW219" i="15"/>
  <c r="AY219" i="15" s="1"/>
  <c r="AX219" i="15" s="1"/>
  <c r="AG222" i="15"/>
  <c r="AI222" i="15" s="1"/>
  <c r="AH222" i="15" s="1"/>
  <c r="Q235" i="15"/>
  <c r="S235" i="15" s="1"/>
  <c r="R235" i="15" s="1"/>
  <c r="AG240" i="15"/>
  <c r="AI240" i="15" s="1"/>
  <c r="AH240" i="15" s="1"/>
  <c r="Q242" i="15"/>
  <c r="S242" i="15" s="1"/>
  <c r="R242" i="15" s="1"/>
  <c r="AW243" i="15"/>
  <c r="AY243" i="15" s="1"/>
  <c r="AX243" i="15" s="1"/>
  <c r="AW259" i="15"/>
  <c r="AY259" i="15" s="1"/>
  <c r="AX259" i="15" s="1"/>
  <c r="AG261" i="15"/>
  <c r="AI261" i="15" s="1"/>
  <c r="AH261" i="15" s="1"/>
  <c r="Q266" i="15"/>
  <c r="S266" i="15" s="1"/>
  <c r="R266" i="15" s="1"/>
  <c r="Q289" i="15"/>
  <c r="S289" i="15" s="1"/>
  <c r="R289" i="15" s="1"/>
  <c r="AW291" i="15"/>
  <c r="AY291" i="15" s="1"/>
  <c r="AX291" i="15" s="1"/>
  <c r="AW301" i="15"/>
  <c r="AY301" i="15" s="1"/>
  <c r="AX301" i="15" s="1"/>
  <c r="AW363" i="15"/>
  <c r="AY363" i="15" s="1"/>
  <c r="AX363" i="15" s="1"/>
  <c r="AW368" i="15"/>
  <c r="AY368" i="15" s="1"/>
  <c r="AX368" i="15" s="1"/>
  <c r="Q38" i="15"/>
  <c r="S38" i="15" s="1"/>
  <c r="R38" i="15" s="1"/>
  <c r="Q77" i="15"/>
  <c r="S77" i="15" s="1"/>
  <c r="R77" i="15" s="1"/>
  <c r="Q85" i="15"/>
  <c r="S85" i="15" s="1"/>
  <c r="R85" i="15" s="1"/>
  <c r="AW110" i="15"/>
  <c r="AY110" i="15" s="1"/>
  <c r="AX110" i="15" s="1"/>
  <c r="AG113" i="15"/>
  <c r="AI113" i="15" s="1"/>
  <c r="AH113" i="15" s="1"/>
  <c r="Q123" i="15"/>
  <c r="S123" i="15" s="1"/>
  <c r="R123" i="15" s="1"/>
  <c r="AW130" i="15"/>
  <c r="AY130" i="15" s="1"/>
  <c r="AX130" i="15" s="1"/>
  <c r="Q145" i="15"/>
  <c r="S145" i="15" s="1"/>
  <c r="R145" i="15" s="1"/>
  <c r="AW146" i="15"/>
  <c r="AY146" i="15" s="1"/>
  <c r="AX146" i="15" s="1"/>
  <c r="AG210" i="15"/>
  <c r="AI210" i="15" s="1"/>
  <c r="AH210" i="15" s="1"/>
  <c r="Q229" i="15"/>
  <c r="S229" i="15" s="1"/>
  <c r="R229" i="15" s="1"/>
  <c r="AG257" i="15"/>
  <c r="AI257" i="15" s="1"/>
  <c r="AH257" i="15" s="1"/>
  <c r="AG294" i="15"/>
  <c r="AI294" i="15" s="1"/>
  <c r="AH294" i="15" s="1"/>
  <c r="AW300" i="15"/>
  <c r="AY300" i="15" s="1"/>
  <c r="AX300" i="15" s="1"/>
  <c r="AW337" i="15"/>
  <c r="AY337" i="15" s="1"/>
  <c r="AX337" i="15" s="1"/>
  <c r="AW47" i="15"/>
  <c r="AY47" i="15" s="1"/>
  <c r="AX47" i="15" s="1"/>
  <c r="AG67" i="15"/>
  <c r="AI67" i="15" s="1"/>
  <c r="AH67" i="15" s="1"/>
  <c r="AG75" i="15"/>
  <c r="AI75" i="15" s="1"/>
  <c r="AH75" i="15" s="1"/>
  <c r="AG91" i="15"/>
  <c r="AI91" i="15" s="1"/>
  <c r="AH91" i="15" s="1"/>
  <c r="AW111" i="15"/>
  <c r="AY111" i="15" s="1"/>
  <c r="AX111" i="15" s="1"/>
  <c r="AG194" i="15"/>
  <c r="AI194" i="15" s="1"/>
  <c r="AH194" i="15" s="1"/>
  <c r="AG196" i="15"/>
  <c r="AI196" i="15" s="1"/>
  <c r="AH196" i="15" s="1"/>
  <c r="AW199" i="15"/>
  <c r="AY199" i="15" s="1"/>
  <c r="AX199" i="15" s="1"/>
  <c r="AG204" i="15"/>
  <c r="AI204" i="15" s="1"/>
  <c r="AH204" i="15" s="1"/>
  <c r="Q244" i="15"/>
  <c r="S244" i="15" s="1"/>
  <c r="R244" i="15" s="1"/>
  <c r="Q246" i="15"/>
  <c r="S246" i="15" s="1"/>
  <c r="R246" i="15" s="1"/>
  <c r="AW255" i="15"/>
  <c r="AY255" i="15" s="1"/>
  <c r="AX255" i="15" s="1"/>
  <c r="Q292" i="15"/>
  <c r="S292" i="15" s="1"/>
  <c r="R292" i="15" s="1"/>
  <c r="AW329" i="15"/>
  <c r="AY329" i="15" s="1"/>
  <c r="AX329" i="15" s="1"/>
  <c r="AW332" i="15"/>
  <c r="AY332" i="15" s="1"/>
  <c r="AX332" i="15" s="1"/>
  <c r="K8" i="16"/>
  <c r="AW42" i="15"/>
  <c r="AY42" i="15" s="1"/>
  <c r="AX42" i="15" s="1"/>
  <c r="AG45" i="15"/>
  <c r="AI45" i="15" s="1"/>
  <c r="AH45" i="15" s="1"/>
  <c r="AW73" i="15"/>
  <c r="AY73" i="15" s="1"/>
  <c r="AX73" i="15" s="1"/>
  <c r="AW89" i="15"/>
  <c r="AY89" i="15" s="1"/>
  <c r="AX89" i="15" s="1"/>
  <c r="AG92" i="15"/>
  <c r="AI92" i="15" s="1"/>
  <c r="AH92" i="15" s="1"/>
  <c r="AW97" i="15"/>
  <c r="AY97" i="15" s="1"/>
  <c r="AX97" i="15" s="1"/>
  <c r="Q101" i="15"/>
  <c r="S101" i="15" s="1"/>
  <c r="R101" i="15" s="1"/>
  <c r="Q110" i="15"/>
  <c r="S110" i="15" s="1"/>
  <c r="R110" i="15" s="1"/>
  <c r="Q117" i="15"/>
  <c r="S117" i="15" s="1"/>
  <c r="R117" i="15" s="1"/>
  <c r="Q147" i="15"/>
  <c r="S147" i="15" s="1"/>
  <c r="R147" i="15" s="1"/>
  <c r="AG151" i="15"/>
  <c r="AI151" i="15" s="1"/>
  <c r="AH151" i="15" s="1"/>
  <c r="AG174" i="15"/>
  <c r="AI174" i="15" s="1"/>
  <c r="AH174" i="15" s="1"/>
  <c r="AW194" i="15"/>
  <c r="AY194" i="15" s="1"/>
  <c r="AX194" i="15" s="1"/>
  <c r="AG212" i="15"/>
  <c r="AI212" i="15" s="1"/>
  <c r="AH212" i="15" s="1"/>
  <c r="Q215" i="15"/>
  <c r="S215" i="15" s="1"/>
  <c r="R215" i="15" s="1"/>
  <c r="AW217" i="15"/>
  <c r="AY217" i="15" s="1"/>
  <c r="AX217" i="15" s="1"/>
  <c r="Q223" i="15"/>
  <c r="S223" i="15" s="1"/>
  <c r="R223" i="15" s="1"/>
  <c r="AG244" i="15"/>
  <c r="AI244" i="15" s="1"/>
  <c r="AH244" i="15" s="1"/>
  <c r="Q247" i="15"/>
  <c r="S247" i="15" s="1"/>
  <c r="R247" i="15" s="1"/>
  <c r="AW264" i="15"/>
  <c r="AY264" i="15" s="1"/>
  <c r="AX264" i="15" s="1"/>
  <c r="AW279" i="15"/>
  <c r="AY279" i="15" s="1"/>
  <c r="AX279" i="15" s="1"/>
  <c r="AW375" i="15"/>
  <c r="AY375" i="15" s="1"/>
  <c r="AX375" i="15" s="1"/>
  <c r="AW383" i="15"/>
  <c r="AY383" i="15" s="1"/>
  <c r="AX383" i="15" s="1"/>
  <c r="Q291" i="15"/>
  <c r="S291" i="15" s="1"/>
  <c r="R291" i="15" s="1"/>
  <c r="Q57" i="15"/>
  <c r="S57" i="15" s="1"/>
  <c r="R57" i="15" s="1"/>
  <c r="Q65" i="15"/>
  <c r="S65" i="15" s="1"/>
  <c r="R65" i="15" s="1"/>
  <c r="AG74" i="15"/>
  <c r="AI74" i="15" s="1"/>
  <c r="AH74" i="15" s="1"/>
  <c r="Q76" i="15"/>
  <c r="S76" i="15" s="1"/>
  <c r="R76" i="15" s="1"/>
  <c r="AW77" i="15"/>
  <c r="AY77" i="15" s="1"/>
  <c r="AX77" i="15" s="1"/>
  <c r="AW85" i="15"/>
  <c r="AY85" i="15" s="1"/>
  <c r="AX85" i="15" s="1"/>
  <c r="Q94" i="15"/>
  <c r="S94" i="15" s="1"/>
  <c r="R94" i="15" s="1"/>
  <c r="AG99" i="15"/>
  <c r="AI99" i="15" s="1"/>
  <c r="AH99" i="15" s="1"/>
  <c r="AG104" i="15"/>
  <c r="AI104" i="15" s="1"/>
  <c r="AH104" i="15" s="1"/>
  <c r="Q108" i="15"/>
  <c r="S108" i="15" s="1"/>
  <c r="R108" i="15" s="1"/>
  <c r="Q112" i="15"/>
  <c r="S112" i="15" s="1"/>
  <c r="R112" i="15" s="1"/>
  <c r="Q121" i="15"/>
  <c r="S121" i="15" s="1"/>
  <c r="R121" i="15" s="1"/>
  <c r="AG136" i="15"/>
  <c r="AI136" i="15" s="1"/>
  <c r="AH136" i="15" s="1"/>
  <c r="Q154" i="15"/>
  <c r="S154" i="15" s="1"/>
  <c r="R154" i="15" s="1"/>
  <c r="AG157" i="15"/>
  <c r="AI157" i="15" s="1"/>
  <c r="AH157" i="15" s="1"/>
  <c r="AW171" i="15"/>
  <c r="AY171" i="15" s="1"/>
  <c r="AX171" i="15" s="1"/>
  <c r="AW177" i="15"/>
  <c r="AY177" i="15" s="1"/>
  <c r="AX177" i="15" s="1"/>
  <c r="AW183" i="15"/>
  <c r="AY183" i="15" s="1"/>
  <c r="AX183" i="15" s="1"/>
  <c r="AW188" i="15"/>
  <c r="AY188" i="15" s="1"/>
  <c r="AX188" i="15" s="1"/>
  <c r="AW190" i="15"/>
  <c r="AY190" i="15" s="1"/>
  <c r="AX190" i="15" s="1"/>
  <c r="AW195" i="15"/>
  <c r="AY195" i="15" s="1"/>
  <c r="AX195" i="15" s="1"/>
  <c r="Q200" i="15"/>
  <c r="S200" i="15" s="1"/>
  <c r="R200" i="15" s="1"/>
  <c r="AW203" i="15"/>
  <c r="AY203" i="15" s="1"/>
  <c r="AX203" i="15" s="1"/>
  <c r="Q208" i="15"/>
  <c r="S208" i="15" s="1"/>
  <c r="R208" i="15" s="1"/>
  <c r="AW235" i="15"/>
  <c r="AY235" i="15" s="1"/>
  <c r="AX235" i="15" s="1"/>
  <c r="AW236" i="15"/>
  <c r="AY236" i="15" s="1"/>
  <c r="AX236" i="15" s="1"/>
  <c r="Q241" i="15"/>
  <c r="S241" i="15" s="1"/>
  <c r="R241" i="15" s="1"/>
  <c r="AW253" i="15"/>
  <c r="AY253" i="15" s="1"/>
  <c r="AX253" i="15" s="1"/>
  <c r="AG260" i="15"/>
  <c r="AI260" i="15" s="1"/>
  <c r="AH260" i="15" s="1"/>
  <c r="AG269" i="15"/>
  <c r="AI269" i="15" s="1"/>
  <c r="AH269" i="15" s="1"/>
  <c r="Q270" i="15"/>
  <c r="S270" i="15" s="1"/>
  <c r="R270" i="15" s="1"/>
  <c r="Q271" i="15"/>
  <c r="S271" i="15" s="1"/>
  <c r="R271" i="15" s="1"/>
  <c r="AW272" i="15"/>
  <c r="AY272" i="15" s="1"/>
  <c r="AX272" i="15" s="1"/>
  <c r="AG281" i="15"/>
  <c r="AI281" i="15" s="1"/>
  <c r="AH281" i="15" s="1"/>
  <c r="AW286" i="15"/>
  <c r="AY286" i="15" s="1"/>
  <c r="AX286" i="15" s="1"/>
  <c r="AW297" i="15"/>
  <c r="AY297" i="15" s="1"/>
  <c r="AX297" i="15" s="1"/>
  <c r="AW303" i="15"/>
  <c r="AY303" i="15" s="1"/>
  <c r="AX303" i="15" s="1"/>
  <c r="AW321" i="15"/>
  <c r="AY321" i="15" s="1"/>
  <c r="AX321" i="15" s="1"/>
  <c r="AW324" i="15"/>
  <c r="AY324" i="15" s="1"/>
  <c r="AX324" i="15" s="1"/>
  <c r="AW342" i="15"/>
  <c r="AY342" i="15" s="1"/>
  <c r="AX342" i="15" s="1"/>
  <c r="AW352" i="15"/>
  <c r="AY352" i="15" s="1"/>
  <c r="AX352" i="15" s="1"/>
  <c r="AW360" i="15"/>
  <c r="AY360" i="15" s="1"/>
  <c r="AX360" i="15" s="1"/>
  <c r="Q37" i="15"/>
  <c r="S37" i="15" s="1"/>
  <c r="R37" i="15" s="1"/>
  <c r="AG80" i="15"/>
  <c r="AI80" i="15" s="1"/>
  <c r="AH80" i="15" s="1"/>
  <c r="AW116" i="15"/>
  <c r="AY116" i="15" s="1"/>
  <c r="AX116" i="15" s="1"/>
  <c r="Q140" i="15"/>
  <c r="S140" i="15" s="1"/>
  <c r="R140" i="15" s="1"/>
  <c r="AG152" i="15"/>
  <c r="AI152" i="15" s="1"/>
  <c r="AH152" i="15" s="1"/>
  <c r="AG186" i="15"/>
  <c r="AI186" i="15" s="1"/>
  <c r="AH186" i="15" s="1"/>
  <c r="Q209" i="15"/>
  <c r="S209" i="15" s="1"/>
  <c r="R209" i="15" s="1"/>
  <c r="AG262" i="15"/>
  <c r="AI262" i="15" s="1"/>
  <c r="AH262" i="15" s="1"/>
  <c r="AW384" i="15"/>
  <c r="AY384" i="15" s="1"/>
  <c r="AX384" i="15" s="1"/>
  <c r="Q51" i="15"/>
  <c r="S51" i="15" s="1"/>
  <c r="R51" i="15" s="1"/>
  <c r="AG55" i="15"/>
  <c r="AI55" i="15" s="1"/>
  <c r="AH55" i="15" s="1"/>
  <c r="AW60" i="15"/>
  <c r="AY60" i="15" s="1"/>
  <c r="AX60" i="15" s="1"/>
  <c r="AG63" i="15"/>
  <c r="AI63" i="15" s="1"/>
  <c r="AH63" i="15" s="1"/>
  <c r="AG83" i="15"/>
  <c r="AI83" i="15" s="1"/>
  <c r="AH83" i="15" s="1"/>
  <c r="AG90" i="15"/>
  <c r="AI90" i="15" s="1"/>
  <c r="AH90" i="15" s="1"/>
  <c r="AW99" i="15"/>
  <c r="AY99" i="15" s="1"/>
  <c r="AX99" i="15" s="1"/>
  <c r="AW105" i="15"/>
  <c r="AY105" i="15" s="1"/>
  <c r="AX105" i="15" s="1"/>
  <c r="AG114" i="15"/>
  <c r="AI114" i="15" s="1"/>
  <c r="AH114" i="15" s="1"/>
  <c r="Q134" i="15"/>
  <c r="S134" i="15" s="1"/>
  <c r="R134" i="15" s="1"/>
  <c r="Q135" i="15"/>
  <c r="S135" i="15" s="1"/>
  <c r="R135" i="15" s="1"/>
  <c r="AG139" i="15"/>
  <c r="AI139" i="15" s="1"/>
  <c r="AH139" i="15" s="1"/>
  <c r="AW143" i="15"/>
  <c r="AY143" i="15" s="1"/>
  <c r="AX143" i="15" s="1"/>
  <c r="Q148" i="15"/>
  <c r="S148" i="15" s="1"/>
  <c r="R148" i="15" s="1"/>
  <c r="Q164" i="15"/>
  <c r="S164" i="15" s="1"/>
  <c r="R164" i="15" s="1"/>
  <c r="AW172" i="15"/>
  <c r="AY172" i="15" s="1"/>
  <c r="AX172" i="15" s="1"/>
  <c r="AG181" i="15"/>
  <c r="AI181" i="15" s="1"/>
  <c r="AH181" i="15" s="1"/>
  <c r="Q184" i="15"/>
  <c r="S184" i="15" s="1"/>
  <c r="R184" i="15" s="1"/>
  <c r="AW186" i="15"/>
  <c r="AY186" i="15" s="1"/>
  <c r="AX186" i="15" s="1"/>
  <c r="Q196" i="15"/>
  <c r="S196" i="15" s="1"/>
  <c r="R196" i="15" s="1"/>
  <c r="AG201" i="15"/>
  <c r="AI201" i="15" s="1"/>
  <c r="AH201" i="15" s="1"/>
  <c r="Q204" i="15"/>
  <c r="S204" i="15" s="1"/>
  <c r="R204" i="15" s="1"/>
  <c r="AG208" i="15"/>
  <c r="AI208" i="15" s="1"/>
  <c r="AH208" i="15" s="1"/>
  <c r="Q210" i="15"/>
  <c r="S210" i="15" s="1"/>
  <c r="R210" i="15" s="1"/>
  <c r="AG214" i="15"/>
  <c r="AI214" i="15" s="1"/>
  <c r="AH214" i="15" s="1"/>
  <c r="Q217" i="15"/>
  <c r="S217" i="15" s="1"/>
  <c r="R217" i="15" s="1"/>
  <c r="AG220" i="15"/>
  <c r="AI220" i="15" s="1"/>
  <c r="AH220" i="15" s="1"/>
  <c r="AW225" i="15"/>
  <c r="AY225" i="15" s="1"/>
  <c r="AX225" i="15" s="1"/>
  <c r="Q230" i="15"/>
  <c r="S230" i="15" s="1"/>
  <c r="R230" i="15" s="1"/>
  <c r="AG233" i="15"/>
  <c r="AI233" i="15" s="1"/>
  <c r="AH233" i="15" s="1"/>
  <c r="Q237" i="15"/>
  <c r="S237" i="15" s="1"/>
  <c r="R237" i="15" s="1"/>
  <c r="AG241" i="15"/>
  <c r="AI241" i="15" s="1"/>
  <c r="AH241" i="15" s="1"/>
  <c r="AG242" i="15"/>
  <c r="AI242" i="15" s="1"/>
  <c r="AH242" i="15" s="1"/>
  <c r="AW245" i="15"/>
  <c r="AY245" i="15" s="1"/>
  <c r="AX245" i="15" s="1"/>
  <c r="Q255" i="15"/>
  <c r="S255" i="15" s="1"/>
  <c r="R255" i="15" s="1"/>
  <c r="AG282" i="15"/>
  <c r="AI282" i="15" s="1"/>
  <c r="AH282" i="15" s="1"/>
  <c r="AG295" i="15"/>
  <c r="AI295" i="15" s="1"/>
  <c r="AH295" i="15" s="1"/>
  <c r="AW330" i="15"/>
  <c r="AY330" i="15" s="1"/>
  <c r="AX330" i="15" s="1"/>
  <c r="AW356" i="15"/>
  <c r="AY356" i="15" s="1"/>
  <c r="AX356" i="15" s="1"/>
  <c r="AW184" i="15"/>
  <c r="AY184" i="15" s="1"/>
  <c r="AX184" i="15" s="1"/>
  <c r="AG206" i="15"/>
  <c r="AI206" i="15" s="1"/>
  <c r="AH206" i="15" s="1"/>
  <c r="AW287" i="15"/>
  <c r="AY287" i="15" s="1"/>
  <c r="AX287" i="15" s="1"/>
  <c r="AW41" i="15"/>
  <c r="AY41" i="15" s="1"/>
  <c r="AX41" i="15" s="1"/>
  <c r="AG42" i="15"/>
  <c r="AI42" i="15" s="1"/>
  <c r="AH42" i="15" s="1"/>
  <c r="Q46" i="15"/>
  <c r="S46" i="15" s="1"/>
  <c r="R46" i="15" s="1"/>
  <c r="AW53" i="15"/>
  <c r="AY53" i="15" s="1"/>
  <c r="AX53" i="15" s="1"/>
  <c r="AW69" i="15"/>
  <c r="AY69" i="15" s="1"/>
  <c r="AX69" i="15" s="1"/>
  <c r="AW81" i="15"/>
  <c r="AY81" i="15" s="1"/>
  <c r="AX81" i="15" s="1"/>
  <c r="Q93" i="15"/>
  <c r="S93" i="15" s="1"/>
  <c r="R93" i="15" s="1"/>
  <c r="Q98" i="15"/>
  <c r="S98" i="15" s="1"/>
  <c r="R98" i="15" s="1"/>
  <c r="AW98" i="15"/>
  <c r="AY98" i="15" s="1"/>
  <c r="AX98" i="15" s="1"/>
  <c r="Q105" i="15"/>
  <c r="S105" i="15" s="1"/>
  <c r="R105" i="15" s="1"/>
  <c r="Q116" i="15"/>
  <c r="S116" i="15" s="1"/>
  <c r="R116" i="15" s="1"/>
  <c r="AW119" i="15"/>
  <c r="AY119" i="15" s="1"/>
  <c r="AX119" i="15" s="1"/>
  <c r="Q136" i="15"/>
  <c r="S136" i="15" s="1"/>
  <c r="R136" i="15" s="1"/>
  <c r="AG140" i="15"/>
  <c r="AI140" i="15" s="1"/>
  <c r="AH140" i="15" s="1"/>
  <c r="Q142" i="15"/>
  <c r="S142" i="15" s="1"/>
  <c r="R142" i="15" s="1"/>
  <c r="Q143" i="15"/>
  <c r="S143" i="15" s="1"/>
  <c r="R143" i="15" s="1"/>
  <c r="AW144" i="15"/>
  <c r="AY144" i="15" s="1"/>
  <c r="AX144" i="15" s="1"/>
  <c r="AG146" i="15"/>
  <c r="AI146" i="15" s="1"/>
  <c r="AH146" i="15" s="1"/>
  <c r="AW167" i="15"/>
  <c r="AY167" i="15" s="1"/>
  <c r="AX167" i="15" s="1"/>
  <c r="Q171" i="15"/>
  <c r="S171" i="15" s="1"/>
  <c r="R171" i="15" s="1"/>
  <c r="AW175" i="15"/>
  <c r="AY175" i="15" s="1"/>
  <c r="AX175" i="15" s="1"/>
  <c r="Q185" i="15"/>
  <c r="S185" i="15" s="1"/>
  <c r="R185" i="15" s="1"/>
  <c r="AG189" i="15"/>
  <c r="AI189" i="15" s="1"/>
  <c r="AH189" i="15" s="1"/>
  <c r="AG195" i="15"/>
  <c r="AI195" i="15" s="1"/>
  <c r="AH195" i="15" s="1"/>
  <c r="Q197" i="15"/>
  <c r="S197" i="15" s="1"/>
  <c r="R197" i="15" s="1"/>
  <c r="AW212" i="15"/>
  <c r="AY212" i="15" s="1"/>
  <c r="AX212" i="15" s="1"/>
  <c r="AG215" i="15"/>
  <c r="AI215" i="15" s="1"/>
  <c r="AH215" i="15" s="1"/>
  <c r="Q218" i="15"/>
  <c r="S218" i="15" s="1"/>
  <c r="R218" i="15" s="1"/>
  <c r="Q224" i="15"/>
  <c r="S224" i="15" s="1"/>
  <c r="R224" i="15" s="1"/>
  <c r="AW233" i="15"/>
  <c r="AY233" i="15" s="1"/>
  <c r="AX233" i="15" s="1"/>
  <c r="Q238" i="15"/>
  <c r="S238" i="15" s="1"/>
  <c r="R238" i="15" s="1"/>
  <c r="Q245" i="15"/>
  <c r="S245" i="15" s="1"/>
  <c r="R245" i="15" s="1"/>
  <c r="AW246" i="15"/>
  <c r="AY246" i="15" s="1"/>
  <c r="AX246" i="15" s="1"/>
  <c r="Q249" i="15"/>
  <c r="S249" i="15" s="1"/>
  <c r="R249" i="15" s="1"/>
  <c r="Q268" i="15"/>
  <c r="S268" i="15" s="1"/>
  <c r="R268" i="15" s="1"/>
  <c r="Q274" i="15"/>
  <c r="S274" i="15" s="1"/>
  <c r="R274" i="15" s="1"/>
  <c r="AG277" i="15"/>
  <c r="AI277" i="15" s="1"/>
  <c r="AH277" i="15" s="1"/>
  <c r="AW280" i="15"/>
  <c r="AY280" i="15" s="1"/>
  <c r="AX280" i="15" s="1"/>
  <c r="AG285" i="15"/>
  <c r="AI285" i="15" s="1"/>
  <c r="AH285" i="15" s="1"/>
  <c r="AW294" i="15"/>
  <c r="AY294" i="15" s="1"/>
  <c r="AX294" i="15" s="1"/>
  <c r="AW320" i="15"/>
  <c r="AY320" i="15" s="1"/>
  <c r="AX320" i="15" s="1"/>
  <c r="AW325" i="15"/>
  <c r="AY325" i="15" s="1"/>
  <c r="AX325" i="15" s="1"/>
  <c r="AW333" i="15"/>
  <c r="AY333" i="15" s="1"/>
  <c r="AX333" i="15" s="1"/>
  <c r="AW351" i="15"/>
  <c r="AY351" i="15" s="1"/>
  <c r="AX351" i="15" s="1"/>
  <c r="AW359" i="15"/>
  <c r="AY359" i="15" s="1"/>
  <c r="AX359" i="15" s="1"/>
  <c r="AW364" i="15"/>
  <c r="AY364" i="15" s="1"/>
  <c r="AX364" i="15" s="1"/>
  <c r="AW372" i="15"/>
  <c r="AY372" i="15" s="1"/>
  <c r="AX372" i="15" s="1"/>
  <c r="AG160" i="15"/>
  <c r="AI160" i="15" s="1"/>
  <c r="AH160" i="15" s="1"/>
  <c r="Q47" i="15"/>
  <c r="S47" i="15" s="1"/>
  <c r="R47" i="15" s="1"/>
  <c r="AW49" i="15"/>
  <c r="AY49" i="15" s="1"/>
  <c r="AX49" i="15" s="1"/>
  <c r="AG50" i="15"/>
  <c r="AI50" i="15" s="1"/>
  <c r="AH50" i="15" s="1"/>
  <c r="AG51" i="15"/>
  <c r="AI51" i="15" s="1"/>
  <c r="AH51" i="15" s="1"/>
  <c r="Q53" i="15"/>
  <c r="S53" i="15" s="1"/>
  <c r="R53" i="15" s="1"/>
  <c r="Q62" i="15"/>
  <c r="S62" i="15" s="1"/>
  <c r="R62" i="15" s="1"/>
  <c r="AW70" i="15"/>
  <c r="AY70" i="15" s="1"/>
  <c r="AX70" i="15" s="1"/>
  <c r="Q86" i="15"/>
  <c r="S86" i="15" s="1"/>
  <c r="R86" i="15" s="1"/>
  <c r="AG103" i="15"/>
  <c r="AI103" i="15" s="1"/>
  <c r="AH103" i="15" s="1"/>
  <c r="AG109" i="15"/>
  <c r="AI109" i="15" s="1"/>
  <c r="AH109" i="15" s="1"/>
  <c r="AW113" i="15"/>
  <c r="AY113" i="15" s="1"/>
  <c r="AX113" i="15" s="1"/>
  <c r="AG116" i="15"/>
  <c r="AI116" i="15" s="1"/>
  <c r="AH116" i="15" s="1"/>
  <c r="AW124" i="15"/>
  <c r="AY124" i="15" s="1"/>
  <c r="AX124" i="15" s="1"/>
  <c r="AW126" i="15"/>
  <c r="AY126" i="15" s="1"/>
  <c r="AX126" i="15" s="1"/>
  <c r="AW137" i="15"/>
  <c r="AY137" i="15" s="1"/>
  <c r="AX137" i="15" s="1"/>
  <c r="Q144" i="15"/>
  <c r="S144" i="15" s="1"/>
  <c r="R144" i="15" s="1"/>
  <c r="AW152" i="15"/>
  <c r="AY152" i="15" s="1"/>
  <c r="AX152" i="15" s="1"/>
  <c r="AG156" i="15"/>
  <c r="AI156" i="15" s="1"/>
  <c r="AH156" i="15" s="1"/>
  <c r="Q158" i="15"/>
  <c r="S158" i="15" s="1"/>
  <c r="R158" i="15" s="1"/>
  <c r="Q159" i="15"/>
  <c r="S159" i="15" s="1"/>
  <c r="R159" i="15" s="1"/>
  <c r="Q166" i="15"/>
  <c r="S166" i="15" s="1"/>
  <c r="R166" i="15" s="1"/>
  <c r="AG170" i="15"/>
  <c r="AI170" i="15" s="1"/>
  <c r="AH170" i="15" s="1"/>
  <c r="AG171" i="15"/>
  <c r="AI171" i="15" s="1"/>
  <c r="AH171" i="15" s="1"/>
  <c r="AG182" i="15"/>
  <c r="AI182" i="15" s="1"/>
  <c r="AH182" i="15" s="1"/>
  <c r="AW187" i="15"/>
  <c r="AY187" i="15" s="1"/>
  <c r="AX187" i="15" s="1"/>
  <c r="Q198" i="15"/>
  <c r="S198" i="15" s="1"/>
  <c r="R198" i="15" s="1"/>
  <c r="AG203" i="15"/>
  <c r="AI203" i="15" s="1"/>
  <c r="AH203" i="15" s="1"/>
  <c r="Q206" i="15"/>
  <c r="S206" i="15" s="1"/>
  <c r="R206" i="15" s="1"/>
  <c r="AW207" i="15"/>
  <c r="AY207" i="15" s="1"/>
  <c r="AX207" i="15" s="1"/>
  <c r="Q219" i="15"/>
  <c r="S219" i="15" s="1"/>
  <c r="R219" i="15" s="1"/>
  <c r="AG223" i="15"/>
  <c r="AI223" i="15" s="1"/>
  <c r="AH223" i="15" s="1"/>
  <c r="AG228" i="15"/>
  <c r="AI228" i="15" s="1"/>
  <c r="AH228" i="15" s="1"/>
  <c r="Q231" i="15"/>
  <c r="S231" i="15" s="1"/>
  <c r="R231" i="15" s="1"/>
  <c r="Q232" i="15"/>
  <c r="S232" i="15" s="1"/>
  <c r="R232" i="15" s="1"/>
  <c r="AG235" i="15"/>
  <c r="AI235" i="15" s="1"/>
  <c r="AH235" i="15" s="1"/>
  <c r="Q250" i="15"/>
  <c r="S250" i="15" s="1"/>
  <c r="R250" i="15" s="1"/>
  <c r="Q256" i="15"/>
  <c r="S256" i="15" s="1"/>
  <c r="R256" i="15" s="1"/>
  <c r="AW257" i="15"/>
  <c r="AY257" i="15" s="1"/>
  <c r="AX257" i="15" s="1"/>
  <c r="Q260" i="15"/>
  <c r="S260" i="15" s="1"/>
  <c r="R260" i="15" s="1"/>
  <c r="AW262" i="15"/>
  <c r="AY262" i="15" s="1"/>
  <c r="AX262" i="15" s="1"/>
  <c r="AW263" i="15"/>
  <c r="AY263" i="15" s="1"/>
  <c r="AX263" i="15" s="1"/>
  <c r="Q275" i="15"/>
  <c r="S275" i="15" s="1"/>
  <c r="R275" i="15" s="1"/>
  <c r="Q281" i="15"/>
  <c r="S281" i="15" s="1"/>
  <c r="R281" i="15" s="1"/>
  <c r="AG292" i="15"/>
  <c r="AI292" i="15" s="1"/>
  <c r="AH292" i="15" s="1"/>
  <c r="AG297" i="15"/>
  <c r="AI297" i="15" s="1"/>
  <c r="AH297" i="15" s="1"/>
  <c r="Q300" i="15"/>
  <c r="S300" i="15" s="1"/>
  <c r="R300" i="15" s="1"/>
  <c r="AW323" i="15"/>
  <c r="AY323" i="15" s="1"/>
  <c r="AX323" i="15" s="1"/>
  <c r="AW336" i="15"/>
  <c r="AY336" i="15" s="1"/>
  <c r="AX336" i="15" s="1"/>
  <c r="AW346" i="15"/>
  <c r="AY346" i="15" s="1"/>
  <c r="AX346" i="15" s="1"/>
  <c r="AW348" i="15"/>
  <c r="AY348" i="15" s="1"/>
  <c r="AX348" i="15" s="1"/>
  <c r="AW362" i="15"/>
  <c r="AY362" i="15" s="1"/>
  <c r="AX362" i="15" s="1"/>
  <c r="AW367" i="15"/>
  <c r="AY367" i="15" s="1"/>
  <c r="AX367" i="15" s="1"/>
  <c r="I8" i="16"/>
  <c r="Q133" i="15"/>
  <c r="S133" i="15" s="1"/>
  <c r="R133" i="15" s="1"/>
  <c r="Q155" i="15"/>
  <c r="S155" i="15" s="1"/>
  <c r="R155" i="15" s="1"/>
  <c r="Q163" i="15"/>
  <c r="S163" i="15" s="1"/>
  <c r="R163" i="15" s="1"/>
  <c r="AG225" i="15"/>
  <c r="AI225" i="15" s="1"/>
  <c r="AH225" i="15" s="1"/>
  <c r="AW248" i="15"/>
  <c r="AY248" i="15" s="1"/>
  <c r="AX248" i="15" s="1"/>
  <c r="AW254" i="15"/>
  <c r="AY254" i="15" s="1"/>
  <c r="AX254" i="15" s="1"/>
  <c r="Q284" i="15"/>
  <c r="S284" i="15" s="1"/>
  <c r="R284" i="15" s="1"/>
  <c r="Q48" i="15"/>
  <c r="S48" i="15" s="1"/>
  <c r="R48" i="15" s="1"/>
  <c r="Q54" i="15"/>
  <c r="S54" i="15" s="1"/>
  <c r="R54" i="15" s="1"/>
  <c r="AG59" i="15"/>
  <c r="AI59" i="15" s="1"/>
  <c r="AH59" i="15" s="1"/>
  <c r="Q64" i="15"/>
  <c r="S64" i="15" s="1"/>
  <c r="R64" i="15" s="1"/>
  <c r="AW66" i="15"/>
  <c r="AY66" i="15" s="1"/>
  <c r="AX66" i="15" s="1"/>
  <c r="AW71" i="15"/>
  <c r="AY71" i="15" s="1"/>
  <c r="AX71" i="15" s="1"/>
  <c r="AG79" i="15"/>
  <c r="AI79" i="15" s="1"/>
  <c r="AH79" i="15" s="1"/>
  <c r="AW82" i="15"/>
  <c r="AY82" i="15" s="1"/>
  <c r="AX82" i="15" s="1"/>
  <c r="AW84" i="15"/>
  <c r="AY84" i="15" s="1"/>
  <c r="AX84" i="15" s="1"/>
  <c r="AG87" i="15"/>
  <c r="AI87" i="15" s="1"/>
  <c r="AH87" i="15" s="1"/>
  <c r="AG105" i="15"/>
  <c r="AI105" i="15" s="1"/>
  <c r="AH105" i="15" s="1"/>
  <c r="AW114" i="15"/>
  <c r="AY114" i="15" s="1"/>
  <c r="AX114" i="15" s="1"/>
  <c r="Q132" i="15"/>
  <c r="S132" i="15" s="1"/>
  <c r="R132" i="15" s="1"/>
  <c r="AW133" i="15"/>
  <c r="AY133" i="15" s="1"/>
  <c r="AX133" i="15" s="1"/>
  <c r="Q138" i="15"/>
  <c r="S138" i="15" s="1"/>
  <c r="R138" i="15" s="1"/>
  <c r="AG142" i="15"/>
  <c r="AI142" i="15" s="1"/>
  <c r="AH142" i="15" s="1"/>
  <c r="Q161" i="15"/>
  <c r="S161" i="15" s="1"/>
  <c r="R161" i="15" s="1"/>
  <c r="AW169" i="15"/>
  <c r="AY169" i="15" s="1"/>
  <c r="AX169" i="15" s="1"/>
  <c r="AG173" i="15"/>
  <c r="AI173" i="15" s="1"/>
  <c r="AH173" i="15" s="1"/>
  <c r="Q180" i="15"/>
  <c r="S180" i="15" s="1"/>
  <c r="R180" i="15" s="1"/>
  <c r="AW182" i="15"/>
  <c r="AY182" i="15" s="1"/>
  <c r="AX182" i="15" s="1"/>
  <c r="AG185" i="15"/>
  <c r="AI185" i="15" s="1"/>
  <c r="AH185" i="15" s="1"/>
  <c r="AW189" i="15"/>
  <c r="AY189" i="15" s="1"/>
  <c r="AX189" i="15" s="1"/>
  <c r="Q193" i="15"/>
  <c r="S193" i="15" s="1"/>
  <c r="R193" i="15" s="1"/>
  <c r="Q199" i="15"/>
  <c r="S199" i="15" s="1"/>
  <c r="R199" i="15" s="1"/>
  <c r="AW208" i="15"/>
  <c r="AY208" i="15" s="1"/>
  <c r="AX208" i="15" s="1"/>
  <c r="Q213" i="15"/>
  <c r="S213" i="15" s="1"/>
  <c r="R213" i="15" s="1"/>
  <c r="AG218" i="15"/>
  <c r="AI218" i="15" s="1"/>
  <c r="AH218" i="15" s="1"/>
  <c r="AW222" i="15"/>
  <c r="AY222" i="15" s="1"/>
  <c r="AX222" i="15" s="1"/>
  <c r="AW228" i="15"/>
  <c r="AY228" i="15" s="1"/>
  <c r="AX228" i="15" s="1"/>
  <c r="Q239" i="15"/>
  <c r="S239" i="15" s="1"/>
  <c r="R239" i="15" s="1"/>
  <c r="AG249" i="15"/>
  <c r="AI249" i="15" s="1"/>
  <c r="AH249" i="15" s="1"/>
  <c r="AG250" i="15"/>
  <c r="AI250" i="15" s="1"/>
  <c r="AH250" i="15" s="1"/>
  <c r="AG255" i="15"/>
  <c r="AI255" i="15" s="1"/>
  <c r="AH255" i="15" s="1"/>
  <c r="AW271" i="15"/>
  <c r="AY271" i="15" s="1"/>
  <c r="AX271" i="15" s="1"/>
  <c r="AG274" i="15"/>
  <c r="AI274" i="15" s="1"/>
  <c r="AH274" i="15" s="1"/>
  <c r="AW277" i="15"/>
  <c r="AY277" i="15" s="1"/>
  <c r="AX277" i="15" s="1"/>
  <c r="Q283" i="15"/>
  <c r="S283" i="15" s="1"/>
  <c r="R283" i="15" s="1"/>
  <c r="AG286" i="15"/>
  <c r="AI286" i="15" s="1"/>
  <c r="AH286" i="15" s="1"/>
  <c r="Q290" i="15"/>
  <c r="S290" i="15" s="1"/>
  <c r="R290" i="15" s="1"/>
  <c r="AW316" i="15"/>
  <c r="AY316" i="15" s="1"/>
  <c r="AX316" i="15" s="1"/>
  <c r="AW341" i="15"/>
  <c r="AY341" i="15" s="1"/>
  <c r="AX341" i="15" s="1"/>
  <c r="AW380" i="15"/>
  <c r="AY380" i="15" s="1"/>
  <c r="AX380" i="15" s="1"/>
  <c r="AG37" i="15"/>
  <c r="AI37" i="15" s="1"/>
  <c r="AW39" i="15"/>
  <c r="AY39" i="15" s="1"/>
  <c r="AX39" i="15" s="1"/>
  <c r="AG44" i="15"/>
  <c r="AI44" i="15" s="1"/>
  <c r="AH44" i="15" s="1"/>
  <c r="AG47" i="15"/>
  <c r="AI47" i="15" s="1"/>
  <c r="AH47" i="15" s="1"/>
  <c r="AG54" i="15"/>
  <c r="AI54" i="15" s="1"/>
  <c r="AH54" i="15" s="1"/>
  <c r="Q56" i="15"/>
  <c r="S56" i="15" s="1"/>
  <c r="R56" i="15" s="1"/>
  <c r="AW56" i="15"/>
  <c r="AY56" i="15" s="1"/>
  <c r="AX56" i="15" s="1"/>
  <c r="AG58" i="15"/>
  <c r="AI58" i="15" s="1"/>
  <c r="AH58" i="15" s="1"/>
  <c r="Q69" i="15"/>
  <c r="S69" i="15" s="1"/>
  <c r="R69" i="15" s="1"/>
  <c r="Q72" i="15"/>
  <c r="S72" i="15" s="1"/>
  <c r="R72" i="15" s="1"/>
  <c r="AG84" i="15"/>
  <c r="AI84" i="15" s="1"/>
  <c r="AH84" i="15" s="1"/>
  <c r="Q90" i="15"/>
  <c r="S90" i="15" s="1"/>
  <c r="R90" i="15" s="1"/>
  <c r="AW90" i="15"/>
  <c r="AY90" i="15" s="1"/>
  <c r="AX90" i="15" s="1"/>
  <c r="AW91" i="15"/>
  <c r="AY91" i="15" s="1"/>
  <c r="AX91" i="15" s="1"/>
  <c r="AG96" i="15"/>
  <c r="AI96" i="15" s="1"/>
  <c r="AH96" i="15" s="1"/>
  <c r="AG97" i="15"/>
  <c r="AI97" i="15" s="1"/>
  <c r="AH97" i="15" s="1"/>
  <c r="Q103" i="15"/>
  <c r="S103" i="15" s="1"/>
  <c r="R103" i="15" s="1"/>
  <c r="AW103" i="15"/>
  <c r="AY103" i="15" s="1"/>
  <c r="AX103" i="15" s="1"/>
  <c r="AW104" i="15"/>
  <c r="AY104" i="15" s="1"/>
  <c r="AX104" i="15" s="1"/>
  <c r="Q107" i="15"/>
  <c r="S107" i="15" s="1"/>
  <c r="R107" i="15" s="1"/>
  <c r="AG108" i="15"/>
  <c r="AI108" i="15" s="1"/>
  <c r="AH108" i="15" s="1"/>
  <c r="AG117" i="15"/>
  <c r="AI117" i="15" s="1"/>
  <c r="AH117" i="15" s="1"/>
  <c r="AW128" i="15"/>
  <c r="AY128" i="15" s="1"/>
  <c r="AX128" i="15" s="1"/>
  <c r="AW135" i="15"/>
  <c r="AY135" i="15" s="1"/>
  <c r="AX135" i="15" s="1"/>
  <c r="Q139" i="15"/>
  <c r="S139" i="15" s="1"/>
  <c r="R139" i="15" s="1"/>
  <c r="AW141" i="15"/>
  <c r="AY141" i="15" s="1"/>
  <c r="AX141" i="15" s="1"/>
  <c r="Q160" i="15"/>
  <c r="S160" i="15" s="1"/>
  <c r="R160" i="15" s="1"/>
  <c r="AW37" i="15"/>
  <c r="AY37" i="15" s="1"/>
  <c r="AX37" i="15" s="1"/>
  <c r="AG38" i="15"/>
  <c r="AI38" i="15" s="1"/>
  <c r="AH38" i="15" s="1"/>
  <c r="Q60" i="15"/>
  <c r="S60" i="15" s="1"/>
  <c r="R60" i="15" s="1"/>
  <c r="AG61" i="15"/>
  <c r="AI61" i="15" s="1"/>
  <c r="AH61" i="15" s="1"/>
  <c r="AW63" i="15"/>
  <c r="AY63" i="15" s="1"/>
  <c r="AX63" i="15" s="1"/>
  <c r="AG68" i="15"/>
  <c r="AI68" i="15" s="1"/>
  <c r="AH68" i="15" s="1"/>
  <c r="AG71" i="15"/>
  <c r="AI71" i="15" s="1"/>
  <c r="AH71" i="15" s="1"/>
  <c r="AW78" i="15"/>
  <c r="AY78" i="15" s="1"/>
  <c r="AX78" i="15" s="1"/>
  <c r="AG88" i="15"/>
  <c r="AI88" i="15" s="1"/>
  <c r="AH88" i="15" s="1"/>
  <c r="AG89" i="15"/>
  <c r="AI89" i="15" s="1"/>
  <c r="AH89" i="15" s="1"/>
  <c r="Q95" i="15"/>
  <c r="S95" i="15" s="1"/>
  <c r="R95" i="15" s="1"/>
  <c r="AW95" i="15"/>
  <c r="AY95" i="15" s="1"/>
  <c r="AX95" i="15" s="1"/>
  <c r="AW96" i="15"/>
  <c r="AY96" i="15" s="1"/>
  <c r="AX96" i="15" s="1"/>
  <c r="Q99" i="15"/>
  <c r="S99" i="15" s="1"/>
  <c r="R99" i="15" s="1"/>
  <c r="AW100" i="15"/>
  <c r="AY100" i="15" s="1"/>
  <c r="AX100" i="15" s="1"/>
  <c r="AG101" i="15"/>
  <c r="AI101" i="15" s="1"/>
  <c r="AH101" i="15" s="1"/>
  <c r="Q102" i="15"/>
  <c r="S102" i="15" s="1"/>
  <c r="R102" i="15" s="1"/>
  <c r="AG106" i="15"/>
  <c r="AI106" i="15" s="1"/>
  <c r="AH106" i="15" s="1"/>
  <c r="AG112" i="15"/>
  <c r="AI112" i="15" s="1"/>
  <c r="AH112" i="15" s="1"/>
  <c r="AW120" i="15"/>
  <c r="AY120" i="15" s="1"/>
  <c r="AX120" i="15" s="1"/>
  <c r="AW44" i="15"/>
  <c r="AY44" i="15" s="1"/>
  <c r="AX44" i="15" s="1"/>
  <c r="Q50" i="15"/>
  <c r="S50" i="15" s="1"/>
  <c r="R50" i="15" s="1"/>
  <c r="Q63" i="15"/>
  <c r="S63" i="15" s="1"/>
  <c r="R63" i="15" s="1"/>
  <c r="AW64" i="15"/>
  <c r="AY64" i="15" s="1"/>
  <c r="AX64" i="15" s="1"/>
  <c r="AG66" i="15"/>
  <c r="AI66" i="15" s="1"/>
  <c r="AH66" i="15" s="1"/>
  <c r="AG76" i="15"/>
  <c r="AI76" i="15" s="1"/>
  <c r="AH76" i="15" s="1"/>
  <c r="Q82" i="15"/>
  <c r="S82" i="15" s="1"/>
  <c r="R82" i="15" s="1"/>
  <c r="AW83" i="15"/>
  <c r="AY83" i="15" s="1"/>
  <c r="AX83" i="15" s="1"/>
  <c r="Q87" i="15"/>
  <c r="S87" i="15" s="1"/>
  <c r="R87" i="15" s="1"/>
  <c r="AW87" i="15"/>
  <c r="AY87" i="15" s="1"/>
  <c r="AX87" i="15" s="1"/>
  <c r="AW88" i="15"/>
  <c r="AY88" i="15" s="1"/>
  <c r="AX88" i="15" s="1"/>
  <c r="Q91" i="15"/>
  <c r="S91" i="15" s="1"/>
  <c r="R91" i="15" s="1"/>
  <c r="AW92" i="15"/>
  <c r="AY92" i="15" s="1"/>
  <c r="AX92" i="15" s="1"/>
  <c r="AG93" i="15"/>
  <c r="AI93" i="15" s="1"/>
  <c r="AH93" i="15" s="1"/>
  <c r="AG98" i="15"/>
  <c r="AI98" i="15" s="1"/>
  <c r="AH98" i="15" s="1"/>
  <c r="Q100" i="15"/>
  <c r="S100" i="15" s="1"/>
  <c r="R100" i="15" s="1"/>
  <c r="AG102" i="15"/>
  <c r="AI102" i="15" s="1"/>
  <c r="AH102" i="15" s="1"/>
  <c r="Q104" i="15"/>
  <c r="S104" i="15" s="1"/>
  <c r="R104" i="15" s="1"/>
  <c r="AG107" i="15"/>
  <c r="AI107" i="15" s="1"/>
  <c r="AH107" i="15" s="1"/>
  <c r="AW108" i="15"/>
  <c r="AY108" i="15" s="1"/>
  <c r="AX108" i="15" s="1"/>
  <c r="AG118" i="15"/>
  <c r="AI118" i="15" s="1"/>
  <c r="AH118" i="15" s="1"/>
  <c r="AG133" i="15"/>
  <c r="AI133" i="15" s="1"/>
  <c r="AH133" i="15" s="1"/>
  <c r="Q43" i="15"/>
  <c r="S43" i="15" s="1"/>
  <c r="R43" i="15" s="1"/>
  <c r="Q45" i="15"/>
  <c r="S45" i="15" s="1"/>
  <c r="R45" i="15" s="1"/>
  <c r="AG46" i="15"/>
  <c r="AI46" i="15" s="1"/>
  <c r="AH46" i="15" s="1"/>
  <c r="AG52" i="15"/>
  <c r="AI52" i="15" s="1"/>
  <c r="AH52" i="15" s="1"/>
  <c r="AG62" i="15"/>
  <c r="AI62" i="15" s="1"/>
  <c r="AH62" i="15" s="1"/>
  <c r="AW65" i="15"/>
  <c r="AY65" i="15" s="1"/>
  <c r="AX65" i="15" s="1"/>
  <c r="Q68" i="15"/>
  <c r="S68" i="15" s="1"/>
  <c r="R68" i="15" s="1"/>
  <c r="AG69" i="15"/>
  <c r="AI69" i="15" s="1"/>
  <c r="AH69" i="15" s="1"/>
  <c r="Q74" i="15"/>
  <c r="S74" i="15" s="1"/>
  <c r="R74" i="15" s="1"/>
  <c r="AW74" i="15"/>
  <c r="AY74" i="15" s="1"/>
  <c r="AX74" i="15" s="1"/>
  <c r="Q79" i="15"/>
  <c r="S79" i="15" s="1"/>
  <c r="R79" i="15" s="1"/>
  <c r="AW79" i="15"/>
  <c r="AY79" i="15" s="1"/>
  <c r="AX79" i="15" s="1"/>
  <c r="AW80" i="15"/>
  <c r="AY80" i="15" s="1"/>
  <c r="AX80" i="15" s="1"/>
  <c r="Q83" i="15"/>
  <c r="S83" i="15" s="1"/>
  <c r="R83" i="15" s="1"/>
  <c r="AG86" i="15"/>
  <c r="AI86" i="15" s="1"/>
  <c r="AH86" i="15" s="1"/>
  <c r="Q88" i="15"/>
  <c r="S88" i="15" s="1"/>
  <c r="R88" i="15" s="1"/>
  <c r="Q92" i="15"/>
  <c r="S92" i="15" s="1"/>
  <c r="R92" i="15" s="1"/>
  <c r="AG110" i="15"/>
  <c r="AI110" i="15" s="1"/>
  <c r="AH110" i="15" s="1"/>
  <c r="Q114" i="15"/>
  <c r="S114" i="15" s="1"/>
  <c r="R114" i="15" s="1"/>
  <c r="AW118" i="15"/>
  <c r="AY118" i="15" s="1"/>
  <c r="AX118" i="15" s="1"/>
  <c r="AW122" i="15"/>
  <c r="AY122" i="15" s="1"/>
  <c r="AX122" i="15" s="1"/>
  <c r="Q125" i="15"/>
  <c r="S125" i="15" s="1"/>
  <c r="R125" i="15" s="1"/>
  <c r="Q131" i="15"/>
  <c r="S131" i="15" s="1"/>
  <c r="R131" i="15" s="1"/>
  <c r="AW151" i="15"/>
  <c r="AY151" i="15" s="1"/>
  <c r="AX151" i="15" s="1"/>
  <c r="Q41" i="15"/>
  <c r="S41" i="15" s="1"/>
  <c r="R41" i="15" s="1"/>
  <c r="AW59" i="15"/>
  <c r="AY59" i="15" s="1"/>
  <c r="AX59" i="15" s="1"/>
  <c r="Q61" i="15"/>
  <c r="S61" i="15" s="1"/>
  <c r="R61" i="15" s="1"/>
  <c r="Q70" i="15"/>
  <c r="S70" i="15" s="1"/>
  <c r="R70" i="15" s="1"/>
  <c r="AG72" i="15"/>
  <c r="AI72" i="15" s="1"/>
  <c r="AH72" i="15" s="1"/>
  <c r="AG73" i="15"/>
  <c r="AI73" i="15" s="1"/>
  <c r="AH73" i="15" s="1"/>
  <c r="AW76" i="15"/>
  <c r="AY76" i="15" s="1"/>
  <c r="AX76" i="15" s="1"/>
  <c r="Q78" i="15"/>
  <c r="S78" i="15" s="1"/>
  <c r="R78" i="15" s="1"/>
  <c r="AG82" i="15"/>
  <c r="AI82" i="15" s="1"/>
  <c r="AH82" i="15" s="1"/>
  <c r="Q84" i="15"/>
  <c r="S84" i="15" s="1"/>
  <c r="R84" i="15" s="1"/>
  <c r="AW102" i="15"/>
  <c r="AY102" i="15" s="1"/>
  <c r="AX102" i="15" s="1"/>
  <c r="Q109" i="15"/>
  <c r="S109" i="15" s="1"/>
  <c r="R109" i="15" s="1"/>
  <c r="AW112" i="15"/>
  <c r="AY112" i="15" s="1"/>
  <c r="AX112" i="15" s="1"/>
  <c r="Q122" i="15"/>
  <c r="S122" i="15" s="1"/>
  <c r="R122" i="15" s="1"/>
  <c r="AW123" i="15"/>
  <c r="AY123" i="15" s="1"/>
  <c r="AX123" i="15" s="1"/>
  <c r="AG141" i="15"/>
  <c r="AI141" i="15" s="1"/>
  <c r="AH141" i="15" s="1"/>
  <c r="AW38" i="15"/>
  <c r="AY38" i="15" s="1"/>
  <c r="AX38" i="15" s="1"/>
  <c r="AG43" i="15"/>
  <c r="AI43" i="15" s="1"/>
  <c r="AH43" i="15" s="1"/>
  <c r="Q58" i="15"/>
  <c r="S58" i="15" s="1"/>
  <c r="R58" i="15" s="1"/>
  <c r="AW58" i="15"/>
  <c r="AY58" i="15" s="1"/>
  <c r="AX58" i="15" s="1"/>
  <c r="Q42" i="15"/>
  <c r="S42" i="15" s="1"/>
  <c r="R42" i="15" s="1"/>
  <c r="Q49" i="15"/>
  <c r="S49" i="15" s="1"/>
  <c r="R49" i="15" s="1"/>
  <c r="AG53" i="15"/>
  <c r="AI53" i="15" s="1"/>
  <c r="AH53" i="15" s="1"/>
  <c r="Q55" i="15"/>
  <c r="S55" i="15" s="1"/>
  <c r="R55" i="15" s="1"/>
  <c r="AW55" i="15"/>
  <c r="AY55" i="15" s="1"/>
  <c r="AX55" i="15" s="1"/>
  <c r="AG60" i="15"/>
  <c r="AI60" i="15" s="1"/>
  <c r="AH60" i="15" s="1"/>
  <c r="AG70" i="15"/>
  <c r="AI70" i="15" s="1"/>
  <c r="AH70" i="15" s="1"/>
  <c r="AW72" i="15"/>
  <c r="AY72" i="15" s="1"/>
  <c r="AX72" i="15" s="1"/>
  <c r="Q75" i="15"/>
  <c r="S75" i="15" s="1"/>
  <c r="R75" i="15" s="1"/>
  <c r="AG78" i="15"/>
  <c r="AI78" i="15" s="1"/>
  <c r="AH78" i="15" s="1"/>
  <c r="Q80" i="15"/>
  <c r="S80" i="15" s="1"/>
  <c r="R80" i="15" s="1"/>
  <c r="AW94" i="15"/>
  <c r="AY94" i="15" s="1"/>
  <c r="AX94" i="15" s="1"/>
  <c r="AG100" i="15"/>
  <c r="AI100" i="15" s="1"/>
  <c r="AH100" i="15" s="1"/>
  <c r="Q106" i="15"/>
  <c r="S106" i="15" s="1"/>
  <c r="R106" i="15" s="1"/>
  <c r="AW106" i="15"/>
  <c r="AY106" i="15" s="1"/>
  <c r="AX106" i="15" s="1"/>
  <c r="AG111" i="15"/>
  <c r="AI111" i="15" s="1"/>
  <c r="AH111" i="15" s="1"/>
  <c r="AG120" i="15"/>
  <c r="AI120" i="15" s="1"/>
  <c r="AH120" i="15" s="1"/>
  <c r="Q126" i="15"/>
  <c r="S126" i="15" s="1"/>
  <c r="R126" i="15" s="1"/>
  <c r="AG149" i="15"/>
  <c r="AI149" i="15" s="1"/>
  <c r="AH149" i="15" s="1"/>
  <c r="AG128" i="15"/>
  <c r="AI128" i="15" s="1"/>
  <c r="AH128" i="15" s="1"/>
  <c r="AW136" i="15"/>
  <c r="AY136" i="15" s="1"/>
  <c r="AX136" i="15" s="1"/>
  <c r="AG138" i="15"/>
  <c r="AI138" i="15" s="1"/>
  <c r="AH138" i="15" s="1"/>
  <c r="AW140" i="15"/>
  <c r="AY140" i="15" s="1"/>
  <c r="AX140" i="15" s="1"/>
  <c r="AW148" i="15"/>
  <c r="AY148" i="15" s="1"/>
  <c r="AX148" i="15" s="1"/>
  <c r="AG153" i="15"/>
  <c r="AI153" i="15" s="1"/>
  <c r="AH153" i="15" s="1"/>
  <c r="AW155" i="15"/>
  <c r="AY155" i="15" s="1"/>
  <c r="AX155" i="15" s="1"/>
  <c r="Q162" i="15"/>
  <c r="S162" i="15" s="1"/>
  <c r="R162" i="15" s="1"/>
  <c r="AW176" i="15"/>
  <c r="AY176" i="15" s="1"/>
  <c r="AX176" i="15" s="1"/>
  <c r="Q192" i="15"/>
  <c r="S192" i="15" s="1"/>
  <c r="R192" i="15" s="1"/>
  <c r="AW192" i="15"/>
  <c r="AY192" i="15" s="1"/>
  <c r="AX192" i="15" s="1"/>
  <c r="AW196" i="15"/>
  <c r="AY196" i="15" s="1"/>
  <c r="AX196" i="15" s="1"/>
  <c r="Q205" i="15"/>
  <c r="S205" i="15" s="1"/>
  <c r="R205" i="15" s="1"/>
  <c r="AW206" i="15"/>
  <c r="AY206" i="15" s="1"/>
  <c r="AX206" i="15" s="1"/>
  <c r="AG211" i="15"/>
  <c r="AI211" i="15" s="1"/>
  <c r="AH211" i="15" s="1"/>
  <c r="AW213" i="15"/>
  <c r="AY213" i="15" s="1"/>
  <c r="AX213" i="15" s="1"/>
  <c r="Q221" i="15"/>
  <c r="S221" i="15" s="1"/>
  <c r="R221" i="15" s="1"/>
  <c r="AW226" i="15"/>
  <c r="AY226" i="15" s="1"/>
  <c r="AX226" i="15" s="1"/>
  <c r="AG230" i="15"/>
  <c r="AI230" i="15" s="1"/>
  <c r="AH230" i="15" s="1"/>
  <c r="AW237" i="15"/>
  <c r="AY237" i="15" s="1"/>
  <c r="AX237" i="15" s="1"/>
  <c r="AW244" i="15"/>
  <c r="AY244" i="15" s="1"/>
  <c r="AX244" i="15" s="1"/>
  <c r="AG247" i="15"/>
  <c r="AI247" i="15" s="1"/>
  <c r="AH247" i="15" s="1"/>
  <c r="AW249" i="15"/>
  <c r="AY249" i="15" s="1"/>
  <c r="AX249" i="15" s="1"/>
  <c r="Q251" i="15"/>
  <c r="S251" i="15" s="1"/>
  <c r="R251" i="15" s="1"/>
  <c r="Q265" i="15"/>
  <c r="S265" i="15" s="1"/>
  <c r="R265" i="15" s="1"/>
  <c r="AW270" i="15"/>
  <c r="AY270" i="15" s="1"/>
  <c r="AX270" i="15" s="1"/>
  <c r="Q273" i="15"/>
  <c r="S273" i="15" s="1"/>
  <c r="R273" i="15" s="1"/>
  <c r="AG275" i="15"/>
  <c r="AI275" i="15" s="1"/>
  <c r="AH275" i="15" s="1"/>
  <c r="Q279" i="15"/>
  <c r="S279" i="15" s="1"/>
  <c r="R279" i="15" s="1"/>
  <c r="AW284" i="15"/>
  <c r="AY284" i="15" s="1"/>
  <c r="AX284" i="15" s="1"/>
  <c r="AW285" i="15"/>
  <c r="AY285" i="15" s="1"/>
  <c r="AX285" i="15" s="1"/>
  <c r="AG290" i="15"/>
  <c r="AI290" i="15" s="1"/>
  <c r="AH290" i="15" s="1"/>
  <c r="AG291" i="15"/>
  <c r="AI291" i="15" s="1"/>
  <c r="AH291" i="15" s="1"/>
  <c r="Q293" i="15"/>
  <c r="S293" i="15" s="1"/>
  <c r="R293" i="15" s="1"/>
  <c r="Q296" i="15"/>
  <c r="S296" i="15" s="1"/>
  <c r="R296" i="15" s="1"/>
  <c r="AG298" i="15"/>
  <c r="AI298" i="15" s="1"/>
  <c r="AH298" i="15" s="1"/>
  <c r="AW305" i="15"/>
  <c r="AY305" i="15" s="1"/>
  <c r="AX305" i="15" s="1"/>
  <c r="AW353" i="15"/>
  <c r="AY353" i="15" s="1"/>
  <c r="AX353" i="15" s="1"/>
  <c r="AW378" i="15"/>
  <c r="AY378" i="15" s="1"/>
  <c r="AX378" i="15" s="1"/>
  <c r="Q137" i="15"/>
  <c r="S137" i="15" s="1"/>
  <c r="R137" i="15" s="1"/>
  <c r="AW138" i="15"/>
  <c r="AY138" i="15" s="1"/>
  <c r="AX138" i="15" s="1"/>
  <c r="Q141" i="15"/>
  <c r="S141" i="15" s="1"/>
  <c r="R141" i="15" s="1"/>
  <c r="AG143" i="15"/>
  <c r="AI143" i="15" s="1"/>
  <c r="AH143" i="15" s="1"/>
  <c r="AW145" i="15"/>
  <c r="AY145" i="15" s="1"/>
  <c r="AX145" i="15" s="1"/>
  <c r="AG147" i="15"/>
  <c r="AI147" i="15" s="1"/>
  <c r="AH147" i="15" s="1"/>
  <c r="Q149" i="15"/>
  <c r="S149" i="15" s="1"/>
  <c r="R149" i="15" s="1"/>
  <c r="AW149" i="15"/>
  <c r="AY149" i="15" s="1"/>
  <c r="AX149" i="15" s="1"/>
  <c r="AG150" i="15"/>
  <c r="AI150" i="15" s="1"/>
  <c r="AH150" i="15" s="1"/>
  <c r="AW164" i="15"/>
  <c r="AY164" i="15" s="1"/>
  <c r="AX164" i="15" s="1"/>
  <c r="AW165" i="15"/>
  <c r="AY165" i="15" s="1"/>
  <c r="AX165" i="15" s="1"/>
  <c r="AG166" i="15"/>
  <c r="AI166" i="15" s="1"/>
  <c r="AH166" i="15" s="1"/>
  <c r="AW168" i="15"/>
  <c r="AY168" i="15" s="1"/>
  <c r="AX168" i="15" s="1"/>
  <c r="Q172" i="15"/>
  <c r="S172" i="15" s="1"/>
  <c r="R172" i="15" s="1"/>
  <c r="Q176" i="15"/>
  <c r="S176" i="15" s="1"/>
  <c r="R176" i="15" s="1"/>
  <c r="Q177" i="15"/>
  <c r="S177" i="15" s="1"/>
  <c r="R177" i="15" s="1"/>
  <c r="AW178" i="15"/>
  <c r="AY178" i="15" s="1"/>
  <c r="AX178" i="15" s="1"/>
  <c r="AG179" i="15"/>
  <c r="AI179" i="15" s="1"/>
  <c r="AH179" i="15" s="1"/>
  <c r="Q188" i="15"/>
  <c r="S188" i="15" s="1"/>
  <c r="R188" i="15" s="1"/>
  <c r="AG200" i="15"/>
  <c r="AI200" i="15" s="1"/>
  <c r="AH200" i="15" s="1"/>
  <c r="AW224" i="15"/>
  <c r="AY224" i="15" s="1"/>
  <c r="AX224" i="15" s="1"/>
  <c r="AW232" i="15"/>
  <c r="AY232" i="15" s="1"/>
  <c r="AX232" i="15" s="1"/>
  <c r="AG264" i="15"/>
  <c r="AI264" i="15" s="1"/>
  <c r="AH264" i="15" s="1"/>
  <c r="AG272" i="15"/>
  <c r="AI272" i="15" s="1"/>
  <c r="AH272" i="15" s="1"/>
  <c r="AW274" i="15"/>
  <c r="AY274" i="15" s="1"/>
  <c r="AX274" i="15" s="1"/>
  <c r="Q288" i="15"/>
  <c r="S288" i="15" s="1"/>
  <c r="R288" i="15" s="1"/>
  <c r="AW290" i="15"/>
  <c r="AY290" i="15" s="1"/>
  <c r="AX290" i="15" s="1"/>
  <c r="AW358" i="15"/>
  <c r="AY358" i="15" s="1"/>
  <c r="AX358" i="15" s="1"/>
  <c r="AG154" i="15"/>
  <c r="AI154" i="15" s="1"/>
  <c r="AH154" i="15" s="1"/>
  <c r="AW156" i="15"/>
  <c r="AY156" i="15" s="1"/>
  <c r="AX156" i="15" s="1"/>
  <c r="Q168" i="15"/>
  <c r="S168" i="15" s="1"/>
  <c r="R168" i="15" s="1"/>
  <c r="AG198" i="15"/>
  <c r="AI198" i="15" s="1"/>
  <c r="AH198" i="15" s="1"/>
  <c r="AW240" i="15"/>
  <c r="AY240" i="15" s="1"/>
  <c r="AX240" i="15" s="1"/>
  <c r="AG246" i="15"/>
  <c r="AI246" i="15" s="1"/>
  <c r="AH246" i="15" s="1"/>
  <c r="Q262" i="15"/>
  <c r="S262" i="15" s="1"/>
  <c r="R262" i="15" s="1"/>
  <c r="Q280" i="15"/>
  <c r="S280" i="15" s="1"/>
  <c r="R280" i="15" s="1"/>
  <c r="AW282" i="15"/>
  <c r="AY282" i="15" s="1"/>
  <c r="AX282" i="15" s="1"/>
  <c r="Q294" i="15"/>
  <c r="S294" i="15" s="1"/>
  <c r="R294" i="15" s="1"/>
  <c r="Q297" i="15"/>
  <c r="S297" i="15" s="1"/>
  <c r="R297" i="15" s="1"/>
  <c r="AW313" i="15"/>
  <c r="AY313" i="15" s="1"/>
  <c r="AX313" i="15" s="1"/>
  <c r="AW327" i="15"/>
  <c r="AY327" i="15" s="1"/>
  <c r="AX327" i="15" s="1"/>
  <c r="AW354" i="15"/>
  <c r="AY354" i="15" s="1"/>
  <c r="AX354" i="15" s="1"/>
  <c r="AW370" i="15"/>
  <c r="AY370" i="15" s="1"/>
  <c r="AX370" i="15" s="1"/>
  <c r="AW376" i="15"/>
  <c r="AY376" i="15" s="1"/>
  <c r="AX376" i="15" s="1"/>
  <c r="L8" i="16"/>
  <c r="AG126" i="15"/>
  <c r="AI126" i="15" s="1"/>
  <c r="AH126" i="15" s="1"/>
  <c r="AG130" i="15"/>
  <c r="AI130" i="15" s="1"/>
  <c r="AH130" i="15" s="1"/>
  <c r="AW132" i="15"/>
  <c r="AY132" i="15" s="1"/>
  <c r="AX132" i="15" s="1"/>
  <c r="AG148" i="15"/>
  <c r="AI148" i="15" s="1"/>
  <c r="AH148" i="15" s="1"/>
  <c r="AW153" i="15"/>
  <c r="AY153" i="15" s="1"/>
  <c r="AX153" i="15" s="1"/>
  <c r="AG155" i="15"/>
  <c r="AI155" i="15" s="1"/>
  <c r="AH155" i="15" s="1"/>
  <c r="Q156" i="15"/>
  <c r="S156" i="15" s="1"/>
  <c r="R156" i="15" s="1"/>
  <c r="AW157" i="15"/>
  <c r="AY157" i="15" s="1"/>
  <c r="AX157" i="15" s="1"/>
  <c r="AG158" i="15"/>
  <c r="AI158" i="15" s="1"/>
  <c r="AH158" i="15" s="1"/>
  <c r="AW160" i="15"/>
  <c r="AY160" i="15" s="1"/>
  <c r="AX160" i="15" s="1"/>
  <c r="AG162" i="15"/>
  <c r="AI162" i="15" s="1"/>
  <c r="AH162" i="15" s="1"/>
  <c r="AG163" i="15"/>
  <c r="AI163" i="15" s="1"/>
  <c r="AH163" i="15" s="1"/>
  <c r="AG168" i="15"/>
  <c r="AI168" i="15" s="1"/>
  <c r="AH168" i="15" s="1"/>
  <c r="Q169" i="15"/>
  <c r="S169" i="15" s="1"/>
  <c r="R169" i="15" s="1"/>
  <c r="AW170" i="15"/>
  <c r="AY170" i="15" s="1"/>
  <c r="AX170" i="15" s="1"/>
  <c r="Q182" i="15"/>
  <c r="S182" i="15" s="1"/>
  <c r="R182" i="15" s="1"/>
  <c r="Q186" i="15"/>
  <c r="S186" i="15" s="1"/>
  <c r="R186" i="15" s="1"/>
  <c r="AG188" i="15"/>
  <c r="AI188" i="15" s="1"/>
  <c r="AH188" i="15" s="1"/>
  <c r="Q190" i="15"/>
  <c r="S190" i="15" s="1"/>
  <c r="R190" i="15" s="1"/>
  <c r="Q194" i="15"/>
  <c r="S194" i="15" s="1"/>
  <c r="R194" i="15" s="1"/>
  <c r="AG202" i="15"/>
  <c r="AI202" i="15" s="1"/>
  <c r="AH202" i="15" s="1"/>
  <c r="AG231" i="15"/>
  <c r="AI231" i="15" s="1"/>
  <c r="AH231" i="15" s="1"/>
  <c r="AG234" i="15"/>
  <c r="AI234" i="15" s="1"/>
  <c r="AH234" i="15" s="1"/>
  <c r="AG239" i="15"/>
  <c r="AI239" i="15" s="1"/>
  <c r="AH239" i="15" s="1"/>
  <c r="Q243" i="15"/>
  <c r="S243" i="15" s="1"/>
  <c r="R243" i="15" s="1"/>
  <c r="AG251" i="15"/>
  <c r="AI251" i="15" s="1"/>
  <c r="AH251" i="15" s="1"/>
  <c r="Q252" i="15"/>
  <c r="S252" i="15" s="1"/>
  <c r="R252" i="15" s="1"/>
  <c r="AY252" i="15"/>
  <c r="AX252" i="15" s="1"/>
  <c r="AG256" i="15"/>
  <c r="AI256" i="15" s="1"/>
  <c r="AH256" i="15" s="1"/>
  <c r="Q257" i="15"/>
  <c r="S257" i="15" s="1"/>
  <c r="R257" i="15" s="1"/>
  <c r="AG258" i="15"/>
  <c r="AI258" i="15" s="1"/>
  <c r="AH258" i="15" s="1"/>
  <c r="AG265" i="15"/>
  <c r="AI265" i="15" s="1"/>
  <c r="AH265" i="15" s="1"/>
  <c r="AW268" i="15"/>
  <c r="AY268" i="15" s="1"/>
  <c r="AX268" i="15" s="1"/>
  <c r="AG273" i="15"/>
  <c r="AI273" i="15" s="1"/>
  <c r="AH273" i="15" s="1"/>
  <c r="AW278" i="15"/>
  <c r="AY278" i="15" s="1"/>
  <c r="AX278" i="15" s="1"/>
  <c r="Q282" i="15"/>
  <c r="S282" i="15" s="1"/>
  <c r="R282" i="15" s="1"/>
  <c r="AW283" i="15"/>
  <c r="AY283" i="15" s="1"/>
  <c r="AX283" i="15" s="1"/>
  <c r="Q286" i="15"/>
  <c r="S286" i="15" s="1"/>
  <c r="R286" i="15" s="1"/>
  <c r="AG288" i="15"/>
  <c r="AI288" i="15" s="1"/>
  <c r="AH288" i="15" s="1"/>
  <c r="AW298" i="15"/>
  <c r="AY298" i="15" s="1"/>
  <c r="AX298" i="15" s="1"/>
  <c r="AW307" i="15"/>
  <c r="AY307" i="15" s="1"/>
  <c r="AX307" i="15" s="1"/>
  <c r="AW335" i="15"/>
  <c r="AY335" i="15" s="1"/>
  <c r="AX335" i="15" s="1"/>
  <c r="AW340" i="15"/>
  <c r="AY340" i="15" s="1"/>
  <c r="AX340" i="15" s="1"/>
  <c r="AW344" i="15"/>
  <c r="AY344" i="15" s="1"/>
  <c r="AX344" i="15" s="1"/>
  <c r="AW347" i="15"/>
  <c r="AY347" i="15" s="1"/>
  <c r="AX347" i="15" s="1"/>
  <c r="AW379" i="15"/>
  <c r="AY379" i="15" s="1"/>
  <c r="AX379" i="15" s="1"/>
  <c r="M8" i="16"/>
  <c r="Q129" i="15"/>
  <c r="S129" i="15" s="1"/>
  <c r="R129" i="15" s="1"/>
  <c r="AG137" i="15"/>
  <c r="AI137" i="15" s="1"/>
  <c r="AH137" i="15" s="1"/>
  <c r="AW139" i="15"/>
  <c r="AY139" i="15" s="1"/>
  <c r="AX139" i="15" s="1"/>
  <c r="Q146" i="15"/>
  <c r="S146" i="15" s="1"/>
  <c r="R146" i="15" s="1"/>
  <c r="AW150" i="15"/>
  <c r="AY150" i="15" s="1"/>
  <c r="AX150" i="15" s="1"/>
  <c r="Q153" i="15"/>
  <c r="S153" i="15" s="1"/>
  <c r="R153" i="15" s="1"/>
  <c r="AW154" i="15"/>
  <c r="AY154" i="15" s="1"/>
  <c r="AX154" i="15" s="1"/>
  <c r="Q157" i="15"/>
  <c r="S157" i="15" s="1"/>
  <c r="R157" i="15" s="1"/>
  <c r="AG159" i="15"/>
  <c r="AI159" i="15" s="1"/>
  <c r="AH159" i="15" s="1"/>
  <c r="AW161" i="15"/>
  <c r="AY161" i="15" s="1"/>
  <c r="AX161" i="15" s="1"/>
  <c r="AW162" i="15"/>
  <c r="AY162" i="15" s="1"/>
  <c r="AX162" i="15" s="1"/>
  <c r="Q174" i="15"/>
  <c r="S174" i="15" s="1"/>
  <c r="R174" i="15" s="1"/>
  <c r="AG177" i="15"/>
  <c r="AI177" i="15" s="1"/>
  <c r="AH177" i="15" s="1"/>
  <c r="AW179" i="15"/>
  <c r="AY179" i="15" s="1"/>
  <c r="AX179" i="15" s="1"/>
  <c r="AG184" i="15"/>
  <c r="AI184" i="15" s="1"/>
  <c r="AH184" i="15" s="1"/>
  <c r="AW191" i="15"/>
  <c r="AY191" i="15" s="1"/>
  <c r="AX191" i="15" s="1"/>
  <c r="AW198" i="15"/>
  <c r="AY198" i="15" s="1"/>
  <c r="AX198" i="15" s="1"/>
  <c r="AW200" i="15"/>
  <c r="AY200" i="15" s="1"/>
  <c r="AX200" i="15" s="1"/>
  <c r="AW204" i="15"/>
  <c r="AY204" i="15" s="1"/>
  <c r="AX204" i="15" s="1"/>
  <c r="AG219" i="15"/>
  <c r="AI219" i="15" s="1"/>
  <c r="AH219" i="15" s="1"/>
  <c r="Q220" i="15"/>
  <c r="S220" i="15" s="1"/>
  <c r="R220" i="15" s="1"/>
  <c r="AW220" i="15"/>
  <c r="AY220" i="15" s="1"/>
  <c r="AX220" i="15" s="1"/>
  <c r="AG224" i="15"/>
  <c r="AI224" i="15" s="1"/>
  <c r="AH224" i="15" s="1"/>
  <c r="Q225" i="15"/>
  <c r="S225" i="15" s="1"/>
  <c r="R225" i="15" s="1"/>
  <c r="AG226" i="15"/>
  <c r="AI226" i="15" s="1"/>
  <c r="AH226" i="15" s="1"/>
  <c r="AG229" i="15"/>
  <c r="AI229" i="15" s="1"/>
  <c r="AH229" i="15" s="1"/>
  <c r="AG232" i="15"/>
  <c r="AI232" i="15" s="1"/>
  <c r="AH232" i="15" s="1"/>
  <c r="Q233" i="15"/>
  <c r="S233" i="15" s="1"/>
  <c r="R233" i="15" s="1"/>
  <c r="AW241" i="15"/>
  <c r="AY241" i="15" s="1"/>
  <c r="AX241" i="15" s="1"/>
  <c r="AW250" i="15"/>
  <c r="AY250" i="15" s="1"/>
  <c r="AX250" i="15" s="1"/>
  <c r="AG254" i="15"/>
  <c r="AI254" i="15" s="1"/>
  <c r="AH254" i="15" s="1"/>
  <c r="AW260" i="15"/>
  <c r="AY260" i="15" s="1"/>
  <c r="AX260" i="15" s="1"/>
  <c r="Q263" i="15"/>
  <c r="S263" i="15" s="1"/>
  <c r="R263" i="15" s="1"/>
  <c r="Q278" i="15"/>
  <c r="S278" i="15" s="1"/>
  <c r="R278" i="15" s="1"/>
  <c r="AG280" i="15"/>
  <c r="AI280" i="15" s="1"/>
  <c r="AH280" i="15" s="1"/>
  <c r="AG289" i="15"/>
  <c r="AI289" i="15" s="1"/>
  <c r="AH289" i="15" s="1"/>
  <c r="Q295" i="15"/>
  <c r="S295" i="15" s="1"/>
  <c r="R295" i="15" s="1"/>
  <c r="Q298" i="15"/>
  <c r="S298" i="15" s="1"/>
  <c r="R298" i="15" s="1"/>
  <c r="AW314" i="15"/>
  <c r="AY314" i="15" s="1"/>
  <c r="AX314" i="15" s="1"/>
  <c r="AW345" i="15"/>
  <c r="AY345" i="15" s="1"/>
  <c r="AX345" i="15" s="1"/>
  <c r="AW377" i="15"/>
  <c r="AY377" i="15" s="1"/>
  <c r="AX377" i="15" s="1"/>
  <c r="N8" i="16"/>
  <c r="Q8" i="16" s="1"/>
  <c r="Q130" i="15"/>
  <c r="S130" i="15" s="1"/>
  <c r="R130" i="15" s="1"/>
  <c r="AW131" i="15"/>
  <c r="AY131" i="15" s="1"/>
  <c r="AX131" i="15" s="1"/>
  <c r="AG135" i="15"/>
  <c r="AI135" i="15" s="1"/>
  <c r="AH135" i="15" s="1"/>
  <c r="Q150" i="15"/>
  <c r="S150" i="15" s="1"/>
  <c r="R150" i="15" s="1"/>
  <c r="Q151" i="15"/>
  <c r="S151" i="15" s="1"/>
  <c r="R151" i="15" s="1"/>
  <c r="Q167" i="15"/>
  <c r="S167" i="15" s="1"/>
  <c r="R167" i="15" s="1"/>
  <c r="AG169" i="15"/>
  <c r="AI169" i="15" s="1"/>
  <c r="AH169" i="15" s="1"/>
  <c r="AG207" i="15"/>
  <c r="AI207" i="15" s="1"/>
  <c r="AH207" i="15" s="1"/>
  <c r="AW209" i="15"/>
  <c r="AY209" i="15" s="1"/>
  <c r="AX209" i="15" s="1"/>
  <c r="Q216" i="15"/>
  <c r="S216" i="15" s="1"/>
  <c r="R216" i="15" s="1"/>
  <c r="AW216" i="15"/>
  <c r="AY216" i="15" s="1"/>
  <c r="AX216" i="15" s="1"/>
  <c r="AW221" i="15"/>
  <c r="AY221" i="15" s="1"/>
  <c r="AX221" i="15" s="1"/>
  <c r="AW223" i="15"/>
  <c r="AY223" i="15" s="1"/>
  <c r="AX223" i="15" s="1"/>
  <c r="AG227" i="15"/>
  <c r="AI227" i="15" s="1"/>
  <c r="AH227" i="15" s="1"/>
  <c r="Q228" i="15"/>
  <c r="S228" i="15" s="1"/>
  <c r="R228" i="15" s="1"/>
  <c r="AW234" i="15"/>
  <c r="AY234" i="15" s="1"/>
  <c r="AX234" i="15" s="1"/>
  <c r="Q236" i="15"/>
  <c r="S236" i="15" s="1"/>
  <c r="R236" i="15" s="1"/>
  <c r="AG238" i="15"/>
  <c r="AI238" i="15" s="1"/>
  <c r="AH238" i="15" s="1"/>
  <c r="Q253" i="15"/>
  <c r="S253" i="15" s="1"/>
  <c r="R253" i="15" s="1"/>
  <c r="AW258" i="15"/>
  <c r="AY258" i="15" s="1"/>
  <c r="AX258" i="15" s="1"/>
  <c r="AW261" i="15"/>
  <c r="AY261" i="15" s="1"/>
  <c r="AX261" i="15" s="1"/>
  <c r="Q264" i="15"/>
  <c r="S264" i="15" s="1"/>
  <c r="R264" i="15" s="1"/>
  <c r="AG271" i="15"/>
  <c r="AI271" i="15" s="1"/>
  <c r="AH271" i="15" s="1"/>
  <c r="Q272" i="15"/>
  <c r="S272" i="15" s="1"/>
  <c r="R272" i="15" s="1"/>
  <c r="AW273" i="15"/>
  <c r="AY273" i="15" s="1"/>
  <c r="AX273" i="15" s="1"/>
  <c r="AW292" i="15"/>
  <c r="AY292" i="15" s="1"/>
  <c r="AX292" i="15" s="1"/>
  <c r="AW293" i="15"/>
  <c r="AY293" i="15" s="1"/>
  <c r="AX293" i="15" s="1"/>
  <c r="AW296" i="15"/>
  <c r="AY296" i="15" s="1"/>
  <c r="AX296" i="15" s="1"/>
  <c r="AG300" i="15"/>
  <c r="AI300" i="15" s="1"/>
  <c r="AH300" i="15" s="1"/>
  <c r="AW308" i="15"/>
  <c r="AY308" i="15" s="1"/>
  <c r="AX308" i="15" s="1"/>
  <c r="AW310" i="15"/>
  <c r="AY310" i="15" s="1"/>
  <c r="AX310" i="15" s="1"/>
  <c r="AW319" i="15"/>
  <c r="AY319" i="15" s="1"/>
  <c r="AX319" i="15" s="1"/>
  <c r="AW326" i="15"/>
  <c r="AY326" i="15" s="1"/>
  <c r="AX326" i="15" s="1"/>
  <c r="AW350" i="15"/>
  <c r="AY350" i="15" s="1"/>
  <c r="AX350" i="15" s="1"/>
  <c r="AW355" i="15"/>
  <c r="AY355" i="15" s="1"/>
  <c r="AX355" i="15" s="1"/>
  <c r="AW371" i="15"/>
  <c r="AY371" i="15" s="1"/>
  <c r="AX371" i="15" s="1"/>
  <c r="AW373" i="15"/>
  <c r="AY373" i="15" s="1"/>
  <c r="AX373" i="15" s="1"/>
  <c r="AW382" i="15"/>
  <c r="AY382" i="15" s="1"/>
  <c r="AX382" i="15" s="1"/>
  <c r="A38" i="16"/>
  <c r="A39" i="16" s="1"/>
  <c r="A11" i="15"/>
  <c r="B40" i="15"/>
  <c r="Q39" i="15"/>
  <c r="S39" i="15" s="1"/>
  <c r="R39" i="15" s="1"/>
  <c r="AW75" i="15"/>
  <c r="AY75" i="15" s="1"/>
  <c r="AX75" i="15" s="1"/>
  <c r="AW40" i="15"/>
  <c r="AY40" i="15" s="1"/>
  <c r="AX40" i="15" s="1"/>
  <c r="Q44" i="15"/>
  <c r="S44" i="15" s="1"/>
  <c r="R44" i="15" s="1"/>
  <c r="AG49" i="15"/>
  <c r="AI49" i="15" s="1"/>
  <c r="AH49" i="15" s="1"/>
  <c r="Q66" i="15"/>
  <c r="S66" i="15" s="1"/>
  <c r="R66" i="15" s="1"/>
  <c r="A38" i="15"/>
  <c r="A39" i="15" s="1"/>
  <c r="C39" i="15" s="1"/>
  <c r="AW43" i="15"/>
  <c r="AY43" i="15" s="1"/>
  <c r="AX43" i="15" s="1"/>
  <c r="AW51" i="15"/>
  <c r="AY51" i="15" s="1"/>
  <c r="AX51" i="15" s="1"/>
  <c r="AW57" i="15"/>
  <c r="AY57" i="15" s="1"/>
  <c r="AX57" i="15" s="1"/>
  <c r="AW67" i="15"/>
  <c r="AY67" i="15" s="1"/>
  <c r="AX67" i="15" s="1"/>
  <c r="AG41" i="15"/>
  <c r="AI41" i="15" s="1"/>
  <c r="AH41" i="15" s="1"/>
  <c r="AW48" i="15"/>
  <c r="AY48" i="15" s="1"/>
  <c r="AX48" i="15" s="1"/>
  <c r="Q71" i="15"/>
  <c r="S71" i="15" s="1"/>
  <c r="R71" i="15" s="1"/>
  <c r="AG57" i="15"/>
  <c r="AI57" i="15" s="1"/>
  <c r="AH57" i="15" s="1"/>
  <c r="AW62" i="15"/>
  <c r="AY62" i="15" s="1"/>
  <c r="AX62" i="15" s="1"/>
  <c r="AG65" i="15"/>
  <c r="AI65" i="15" s="1"/>
  <c r="AH65" i="15" s="1"/>
  <c r="Q52" i="15"/>
  <c r="S52" i="15" s="1"/>
  <c r="R52" i="15" s="1"/>
  <c r="Q59" i="15"/>
  <c r="S59" i="15" s="1"/>
  <c r="R59" i="15" s="1"/>
  <c r="Q67" i="15"/>
  <c r="S67" i="15" s="1"/>
  <c r="R67" i="15" s="1"/>
  <c r="Q113" i="15"/>
  <c r="S113" i="15" s="1"/>
  <c r="R113" i="15" s="1"/>
  <c r="AW117" i="15"/>
  <c r="AY117" i="15" s="1"/>
  <c r="AX117" i="15" s="1"/>
  <c r="AG121" i="15"/>
  <c r="AI121" i="15" s="1"/>
  <c r="AH121" i="15" s="1"/>
  <c r="AW125" i="15"/>
  <c r="AY125" i="15" s="1"/>
  <c r="AX125" i="15" s="1"/>
  <c r="AG129" i="15"/>
  <c r="AI129" i="15" s="1"/>
  <c r="AH129" i="15" s="1"/>
  <c r="AW107" i="15"/>
  <c r="AY107" i="15" s="1"/>
  <c r="AX107" i="15" s="1"/>
  <c r="Q170" i="15"/>
  <c r="S170" i="15" s="1"/>
  <c r="R170" i="15" s="1"/>
  <c r="Q178" i="15"/>
  <c r="S178" i="15" s="1"/>
  <c r="R178" i="15" s="1"/>
  <c r="AG197" i="15"/>
  <c r="AI197" i="15" s="1"/>
  <c r="AH197" i="15" s="1"/>
  <c r="AW115" i="15"/>
  <c r="AY115" i="15" s="1"/>
  <c r="AX115" i="15" s="1"/>
  <c r="AG119" i="15"/>
  <c r="AI119" i="15" s="1"/>
  <c r="AH119" i="15" s="1"/>
  <c r="AG127" i="15"/>
  <c r="AI127" i="15" s="1"/>
  <c r="AH127" i="15" s="1"/>
  <c r="AW166" i="15"/>
  <c r="AY166" i="15" s="1"/>
  <c r="AX166" i="15" s="1"/>
  <c r="AG167" i="15"/>
  <c r="AI167" i="15" s="1"/>
  <c r="AH167" i="15" s="1"/>
  <c r="AW174" i="15"/>
  <c r="AY174" i="15" s="1"/>
  <c r="AX174" i="15" s="1"/>
  <c r="AG175" i="15"/>
  <c r="AI175" i="15" s="1"/>
  <c r="AH175" i="15" s="1"/>
  <c r="AG183" i="15"/>
  <c r="AI183" i="15" s="1"/>
  <c r="AH183" i="15" s="1"/>
  <c r="Q201" i="15"/>
  <c r="S201" i="15" s="1"/>
  <c r="R201" i="15" s="1"/>
  <c r="Q111" i="15"/>
  <c r="S111" i="15" s="1"/>
  <c r="R111" i="15" s="1"/>
  <c r="Q119" i="15"/>
  <c r="S119" i="15" s="1"/>
  <c r="R119" i="15" s="1"/>
  <c r="AW121" i="15"/>
  <c r="AY121" i="15" s="1"/>
  <c r="AX121" i="15" s="1"/>
  <c r="Q127" i="15"/>
  <c r="S127" i="15" s="1"/>
  <c r="R127" i="15" s="1"/>
  <c r="AW129" i="15"/>
  <c r="AY129" i="15" s="1"/>
  <c r="AX129" i="15" s="1"/>
  <c r="AG115" i="15"/>
  <c r="AI115" i="15" s="1"/>
  <c r="AH115" i="15" s="1"/>
  <c r="AG123" i="15"/>
  <c r="AI123" i="15" s="1"/>
  <c r="AH123" i="15" s="1"/>
  <c r="AG131" i="15"/>
  <c r="AI131" i="15" s="1"/>
  <c r="AH131" i="15" s="1"/>
  <c r="AW147" i="15"/>
  <c r="AY147" i="15" s="1"/>
  <c r="AX147" i="15" s="1"/>
  <c r="AW163" i="15"/>
  <c r="AY163" i="15" s="1"/>
  <c r="AX163" i="15" s="1"/>
  <c r="AG164" i="15"/>
  <c r="AI164" i="15" s="1"/>
  <c r="AH164" i="15" s="1"/>
  <c r="Q165" i="15"/>
  <c r="S165" i="15" s="1"/>
  <c r="R165" i="15" s="1"/>
  <c r="AG172" i="15"/>
  <c r="AI172" i="15" s="1"/>
  <c r="AH172" i="15" s="1"/>
  <c r="Q173" i="15"/>
  <c r="S173" i="15" s="1"/>
  <c r="R173" i="15" s="1"/>
  <c r="AW185" i="15"/>
  <c r="AY185" i="15" s="1"/>
  <c r="AX185" i="15" s="1"/>
  <c r="AG190" i="15"/>
  <c r="AI190" i="15" s="1"/>
  <c r="AH190" i="15" s="1"/>
  <c r="AW205" i="15"/>
  <c r="AY205" i="15" s="1"/>
  <c r="AX205" i="15" s="1"/>
  <c r="AW193" i="15"/>
  <c r="AY193" i="15" s="1"/>
  <c r="AX193" i="15" s="1"/>
  <c r="AG199" i="15"/>
  <c r="AI199" i="15" s="1"/>
  <c r="AH199" i="15" s="1"/>
  <c r="AG213" i="15"/>
  <c r="AI213" i="15" s="1"/>
  <c r="AH213" i="15" s="1"/>
  <c r="AG221" i="15"/>
  <c r="AI221" i="15" s="1"/>
  <c r="AH221" i="15" s="1"/>
  <c r="AW247" i="15"/>
  <c r="AY247" i="15" s="1"/>
  <c r="AX247" i="15" s="1"/>
  <c r="AG253" i="15"/>
  <c r="AI253" i="15" s="1"/>
  <c r="AH253" i="15" s="1"/>
  <c r="AW239" i="15"/>
  <c r="AY239" i="15" s="1"/>
  <c r="AX239" i="15" s="1"/>
  <c r="AG245" i="15"/>
  <c r="AI245" i="15" s="1"/>
  <c r="AH245" i="15" s="1"/>
  <c r="AG191" i="15"/>
  <c r="AI191" i="15" s="1"/>
  <c r="AH191" i="15" s="1"/>
  <c r="AW201" i="15"/>
  <c r="AY201" i="15" s="1"/>
  <c r="AX201" i="15" s="1"/>
  <c r="AG205" i="15"/>
  <c r="AI205" i="15" s="1"/>
  <c r="AH205" i="15" s="1"/>
  <c r="AW231" i="15"/>
  <c r="AY231" i="15" s="1"/>
  <c r="AX231" i="15" s="1"/>
  <c r="AG237" i="15"/>
  <c r="AI237" i="15" s="1"/>
  <c r="AH237" i="15" s="1"/>
  <c r="AW202" i="15"/>
  <c r="AY202" i="15" s="1"/>
  <c r="AX202" i="15" s="1"/>
  <c r="Q189" i="15"/>
  <c r="S189" i="15" s="1"/>
  <c r="R189" i="15" s="1"/>
  <c r="Q211" i="15"/>
  <c r="S211" i="15" s="1"/>
  <c r="R211" i="15" s="1"/>
  <c r="Q214" i="15"/>
  <c r="S214" i="15" s="1"/>
  <c r="R214" i="15" s="1"/>
  <c r="AW215" i="15"/>
  <c r="AY215" i="15" s="1"/>
  <c r="AX215" i="15" s="1"/>
  <c r="AG216" i="15"/>
  <c r="AI216" i="15" s="1"/>
  <c r="AH216" i="15" s="1"/>
  <c r="Q222" i="15"/>
  <c r="S222" i="15" s="1"/>
  <c r="R222" i="15" s="1"/>
  <c r="Q227" i="15"/>
  <c r="S227" i="15" s="1"/>
  <c r="R227" i="15" s="1"/>
  <c r="AW242" i="15"/>
  <c r="AY242" i="15" s="1"/>
  <c r="AX242" i="15" s="1"/>
  <c r="AG248" i="15"/>
  <c r="AI248" i="15" s="1"/>
  <c r="AH248" i="15" s="1"/>
  <c r="Q254" i="15"/>
  <c r="S254" i="15" s="1"/>
  <c r="R254" i="15" s="1"/>
  <c r="Q259" i="15"/>
  <c r="S259" i="15" s="1"/>
  <c r="R259" i="15" s="1"/>
  <c r="AG266" i="15"/>
  <c r="AI266" i="15" s="1"/>
  <c r="AH266" i="15" s="1"/>
  <c r="AG263" i="15"/>
  <c r="AI263" i="15" s="1"/>
  <c r="AH263" i="15" s="1"/>
  <c r="Q269" i="15"/>
  <c r="S269" i="15" s="1"/>
  <c r="R269" i="15" s="1"/>
  <c r="AW269" i="15"/>
  <c r="AY269" i="15" s="1"/>
  <c r="AX269" i="15" s="1"/>
  <c r="AW289" i="15"/>
  <c r="AY289" i="15" s="1"/>
  <c r="AX289" i="15" s="1"/>
  <c r="Q261" i="15"/>
  <c r="S261" i="15" s="1"/>
  <c r="R261" i="15" s="1"/>
  <c r="Q277" i="15"/>
  <c r="S277" i="15" s="1"/>
  <c r="R277" i="15" s="1"/>
  <c r="Q285" i="15"/>
  <c r="S285" i="15" s="1"/>
  <c r="R285" i="15" s="1"/>
  <c r="AW265" i="15"/>
  <c r="AY265" i="15" s="1"/>
  <c r="AX265" i="15" s="1"/>
  <c r="AG267" i="15"/>
  <c r="AI267" i="15" s="1"/>
  <c r="AH267" i="15" s="1"/>
  <c r="AG268" i="15"/>
  <c r="AI268" i="15" s="1"/>
  <c r="AH268" i="15" s="1"/>
  <c r="AW312" i="15"/>
  <c r="AY312" i="15" s="1"/>
  <c r="AX312" i="15" s="1"/>
  <c r="AW318" i="15"/>
  <c r="AY318" i="15" s="1"/>
  <c r="AX318" i="15" s="1"/>
  <c r="AW338" i="15"/>
  <c r="AY338" i="15" s="1"/>
  <c r="AX338" i="15" s="1"/>
  <c r="AW331" i="15"/>
  <c r="AY331" i="15" s="1"/>
  <c r="AX331" i="15" s="1"/>
  <c r="AW343" i="15"/>
  <c r="AY343" i="15" s="1"/>
  <c r="AX343" i="15" s="1"/>
  <c r="AW306" i="15"/>
  <c r="AY306" i="15" s="1"/>
  <c r="AX306" i="15" s="1"/>
  <c r="AW322" i="15"/>
  <c r="AY322" i="15" s="1"/>
  <c r="AX322" i="15" s="1"/>
  <c r="AW328" i="15"/>
  <c r="AY328" i="15" s="1"/>
  <c r="AX328" i="15" s="1"/>
  <c r="AW334" i="15"/>
  <c r="AY334" i="15" s="1"/>
  <c r="AX334" i="15" s="1"/>
  <c r="AW361" i="15"/>
  <c r="AY361" i="15" s="1"/>
  <c r="AX361" i="15" s="1"/>
  <c r="AW295" i="15"/>
  <c r="AY295" i="15" s="1"/>
  <c r="AX295" i="15" s="1"/>
  <c r="AW339" i="15"/>
  <c r="AY339" i="15" s="1"/>
  <c r="AX339" i="15" s="1"/>
  <c r="AG296" i="15"/>
  <c r="AI296" i="15" s="1"/>
  <c r="AH296" i="15" s="1"/>
  <c r="Q299" i="15"/>
  <c r="S299" i="15" s="1"/>
  <c r="R299" i="15" s="1"/>
  <c r="AW315" i="15"/>
  <c r="AY315" i="15" s="1"/>
  <c r="AX315" i="15" s="1"/>
  <c r="AW369" i="15"/>
  <c r="AY369" i="15" s="1"/>
  <c r="AX369" i="15" s="1"/>
  <c r="B40" i="16"/>
  <c r="AW349" i="15"/>
  <c r="AY349" i="15" s="1"/>
  <c r="AX349" i="15" s="1"/>
  <c r="AW357" i="15"/>
  <c r="AY357" i="15" s="1"/>
  <c r="AX357" i="15" s="1"/>
  <c r="AW365" i="15"/>
  <c r="AY365" i="15" s="1"/>
  <c r="AX365" i="15" s="1"/>
  <c r="A9" i="16"/>
  <c r="B43" i="17" l="1"/>
  <c r="A10" i="17"/>
  <c r="C39" i="17"/>
  <c r="A40" i="17"/>
  <c r="C38" i="17"/>
  <c r="B41" i="16"/>
  <c r="A40" i="16"/>
  <c r="A40" i="15"/>
  <c r="B41" i="15"/>
  <c r="A12" i="15"/>
  <c r="C38" i="15"/>
  <c r="K9" i="16"/>
  <c r="I9" i="16"/>
  <c r="A10" i="16"/>
  <c r="M9" i="16"/>
  <c r="L9" i="16"/>
  <c r="J9" i="16"/>
  <c r="N9" i="16"/>
  <c r="Q9" i="16" s="1"/>
  <c r="AH37" i="15"/>
  <c r="A11" i="17" l="1"/>
  <c r="B44" i="17"/>
  <c r="C40" i="17"/>
  <c r="A41" i="17"/>
  <c r="L10" i="16"/>
  <c r="J10" i="16"/>
  <c r="I10" i="16"/>
  <c r="K10" i="16"/>
  <c r="N10" i="16"/>
  <c r="Q10" i="16" s="1"/>
  <c r="A11" i="16"/>
  <c r="M10" i="16"/>
  <c r="C40" i="15"/>
  <c r="B42" i="15"/>
  <c r="A41" i="15"/>
  <c r="B42" i="16"/>
  <c r="A41" i="16"/>
  <c r="A13" i="15"/>
  <c r="B45" i="17" l="1"/>
  <c r="A12" i="17"/>
  <c r="C41" i="17"/>
  <c r="A42" i="17"/>
  <c r="M11" i="16"/>
  <c r="K11" i="16"/>
  <c r="J11" i="16"/>
  <c r="I11" i="16"/>
  <c r="A12" i="16"/>
  <c r="N11" i="16"/>
  <c r="Q11" i="16" s="1"/>
  <c r="L11" i="16"/>
  <c r="B43" i="16"/>
  <c r="A42" i="16"/>
  <c r="A14" i="15"/>
  <c r="A42" i="15"/>
  <c r="B43" i="15"/>
  <c r="C41" i="15"/>
  <c r="B46" i="17" l="1"/>
  <c r="A13" i="17"/>
  <c r="C42" i="17"/>
  <c r="A43" i="17"/>
  <c r="A15" i="15"/>
  <c r="N12" i="16"/>
  <c r="Q12" i="16" s="1"/>
  <c r="L12" i="16"/>
  <c r="K12" i="16"/>
  <c r="J12" i="16"/>
  <c r="M12" i="16"/>
  <c r="A13" i="16"/>
  <c r="I12" i="16"/>
  <c r="B44" i="15"/>
  <c r="A43" i="15"/>
  <c r="C42" i="15"/>
  <c r="B44" i="16"/>
  <c r="A43" i="16"/>
  <c r="A14" i="17" l="1"/>
  <c r="C43" i="17"/>
  <c r="A44" i="17"/>
  <c r="B47" i="17"/>
  <c r="B45" i="15"/>
  <c r="A44" i="15"/>
  <c r="A16" i="15"/>
  <c r="A14" i="16"/>
  <c r="M13" i="16"/>
  <c r="L13" i="16"/>
  <c r="K13" i="16"/>
  <c r="N13" i="16"/>
  <c r="Q13" i="16" s="1"/>
  <c r="I13" i="16"/>
  <c r="J13" i="16"/>
  <c r="B45" i="16"/>
  <c r="A44" i="16"/>
  <c r="C43" i="15"/>
  <c r="C44" i="17" l="1"/>
  <c r="A45" i="17"/>
  <c r="A15" i="17"/>
  <c r="B48" i="17"/>
  <c r="N14" i="16"/>
  <c r="Q14" i="16" s="1"/>
  <c r="M14" i="16"/>
  <c r="L14" i="16"/>
  <c r="A15" i="16"/>
  <c r="J14" i="16"/>
  <c r="I14" i="16"/>
  <c r="K14" i="16"/>
  <c r="A17" i="15"/>
  <c r="B46" i="16"/>
  <c r="A45" i="16"/>
  <c r="C44" i="15"/>
  <c r="A45" i="15"/>
  <c r="B46" i="15"/>
  <c r="B49" i="17" l="1"/>
  <c r="C45" i="17"/>
  <c r="A46" i="17"/>
  <c r="A16" i="17"/>
  <c r="A46" i="16"/>
  <c r="B47" i="16"/>
  <c r="A18" i="15"/>
  <c r="A46" i="15"/>
  <c r="B47" i="15"/>
  <c r="I15" i="16"/>
  <c r="A16" i="16"/>
  <c r="N15" i="16"/>
  <c r="Q15" i="16" s="1"/>
  <c r="M15" i="16"/>
  <c r="K15" i="16"/>
  <c r="L15" i="16"/>
  <c r="J15" i="16"/>
  <c r="C45" i="15"/>
  <c r="A17" i="17" l="1"/>
  <c r="C46" i="17"/>
  <c r="A47" i="17"/>
  <c r="B50" i="17"/>
  <c r="B48" i="16"/>
  <c r="A47" i="16"/>
  <c r="J16" i="16"/>
  <c r="A17" i="16"/>
  <c r="N16" i="16"/>
  <c r="Q16" i="16" s="1"/>
  <c r="L16" i="16"/>
  <c r="K16" i="16"/>
  <c r="I16" i="16"/>
  <c r="M16" i="16"/>
  <c r="A19" i="15"/>
  <c r="A47" i="15"/>
  <c r="B48" i="15"/>
  <c r="C46" i="15"/>
  <c r="A18" i="17" l="1"/>
  <c r="C47" i="17"/>
  <c r="A48" i="17"/>
  <c r="B51" i="17"/>
  <c r="C47" i="15"/>
  <c r="K17" i="16"/>
  <c r="I17" i="16"/>
  <c r="A18" i="16"/>
  <c r="J17" i="16"/>
  <c r="M17" i="16"/>
  <c r="N17" i="16"/>
  <c r="Q17" i="16" s="1"/>
  <c r="L17" i="16"/>
  <c r="A48" i="15"/>
  <c r="B49" i="15"/>
  <c r="A48" i="16"/>
  <c r="B49" i="16"/>
  <c r="A20" i="15"/>
  <c r="B52" i="17" l="1"/>
  <c r="C48" i="17"/>
  <c r="A49" i="17"/>
  <c r="A19" i="17"/>
  <c r="A21" i="15"/>
  <c r="B50" i="15"/>
  <c r="A49" i="15"/>
  <c r="C48" i="15"/>
  <c r="B50" i="16"/>
  <c r="A49" i="16"/>
  <c r="L18" i="16"/>
  <c r="J18" i="16"/>
  <c r="I18" i="16"/>
  <c r="N18" i="16"/>
  <c r="Q18" i="16" s="1"/>
  <c r="M18" i="16"/>
  <c r="K18" i="16"/>
  <c r="A19" i="16"/>
  <c r="A20" i="17" l="1"/>
  <c r="B53" i="17"/>
  <c r="C49" i="17"/>
  <c r="A50" i="17"/>
  <c r="A22" i="15"/>
  <c r="M19" i="16"/>
  <c r="K19" i="16"/>
  <c r="J19" i="16"/>
  <c r="I19" i="16"/>
  <c r="L19" i="16"/>
  <c r="A20" i="16"/>
  <c r="N19" i="16"/>
  <c r="Q19" i="16" s="1"/>
  <c r="C49" i="15"/>
  <c r="A50" i="15"/>
  <c r="B51" i="15"/>
  <c r="B51" i="16"/>
  <c r="A50" i="16"/>
  <c r="A21" i="17" l="1"/>
  <c r="C50" i="17"/>
  <c r="A51" i="17"/>
  <c r="B54" i="17"/>
  <c r="C50" i="15"/>
  <c r="N20" i="16"/>
  <c r="Q20" i="16" s="1"/>
  <c r="L20" i="16"/>
  <c r="K20" i="16"/>
  <c r="J20" i="16"/>
  <c r="A21" i="16"/>
  <c r="M20" i="16"/>
  <c r="I20" i="16"/>
  <c r="B52" i="16"/>
  <c r="A51" i="16"/>
  <c r="B52" i="15"/>
  <c r="A51" i="15"/>
  <c r="A23" i="15"/>
  <c r="C51" i="17" l="1"/>
  <c r="A52" i="17"/>
  <c r="A22" i="17"/>
  <c r="B55" i="17"/>
  <c r="C51" i="15"/>
  <c r="A24" i="15"/>
  <c r="B53" i="15"/>
  <c r="A52" i="15"/>
  <c r="A52" i="16"/>
  <c r="B53" i="16"/>
  <c r="A22" i="16"/>
  <c r="M21" i="16"/>
  <c r="L21" i="16"/>
  <c r="K21" i="16"/>
  <c r="N21" i="16"/>
  <c r="Q21" i="16" s="1"/>
  <c r="I21" i="16"/>
  <c r="J21" i="16"/>
  <c r="A23" i="17" l="1"/>
  <c r="C52" i="17"/>
  <c r="A53" i="17"/>
  <c r="B56" i="17"/>
  <c r="B54" i="16"/>
  <c r="A53" i="16"/>
  <c r="A25" i="15"/>
  <c r="C52" i="15"/>
  <c r="N22" i="16"/>
  <c r="Q22" i="16" s="1"/>
  <c r="M22" i="16"/>
  <c r="L22" i="16"/>
  <c r="A23" i="16"/>
  <c r="J22" i="16"/>
  <c r="K22" i="16"/>
  <c r="I22" i="16"/>
  <c r="A53" i="15"/>
  <c r="B54" i="15"/>
  <c r="C53" i="17" l="1"/>
  <c r="A54" i="17"/>
  <c r="B57" i="17"/>
  <c r="A24" i="17"/>
  <c r="A54" i="16"/>
  <c r="B55" i="16"/>
  <c r="A26" i="15"/>
  <c r="C53" i="15"/>
  <c r="I23" i="16"/>
  <c r="A24" i="16"/>
  <c r="N23" i="16"/>
  <c r="Q23" i="16" s="1"/>
  <c r="M23" i="16"/>
  <c r="K23" i="16"/>
  <c r="J23" i="16"/>
  <c r="L23" i="16"/>
  <c r="A54" i="15"/>
  <c r="B55" i="15"/>
  <c r="C54" i="17" l="1"/>
  <c r="A55" i="17"/>
  <c r="B58" i="17"/>
  <c r="A25" i="17"/>
  <c r="A27" i="15"/>
  <c r="B56" i="15"/>
  <c r="A55" i="15"/>
  <c r="C54" i="15"/>
  <c r="J24" i="16"/>
  <c r="A25" i="16"/>
  <c r="N24" i="16"/>
  <c r="Q24" i="16" s="1"/>
  <c r="I24" i="16"/>
  <c r="L24" i="16"/>
  <c r="M24" i="16"/>
  <c r="K24" i="16"/>
  <c r="B56" i="16"/>
  <c r="A55" i="16"/>
  <c r="A26" i="17" l="1"/>
  <c r="C55" i="17"/>
  <c r="A56" i="17"/>
  <c r="B59" i="17"/>
  <c r="A56" i="15"/>
  <c r="B57" i="15"/>
  <c r="C55" i="15"/>
  <c r="K25" i="16"/>
  <c r="I25" i="16"/>
  <c r="A26" i="16"/>
  <c r="M25" i="16"/>
  <c r="L25" i="16"/>
  <c r="J25" i="16"/>
  <c r="N25" i="16"/>
  <c r="Q25" i="16" s="1"/>
  <c r="A28" i="15"/>
  <c r="A56" i="16"/>
  <c r="B57" i="16"/>
  <c r="A27" i="17" l="1"/>
  <c r="B60" i="17"/>
  <c r="C56" i="17"/>
  <c r="A57" i="17"/>
  <c r="L26" i="16"/>
  <c r="J26" i="16"/>
  <c r="I26" i="16"/>
  <c r="K26" i="16"/>
  <c r="N26" i="16"/>
  <c r="Q26" i="16" s="1"/>
  <c r="A27" i="16"/>
  <c r="M26" i="16"/>
  <c r="A57" i="15"/>
  <c r="B58" i="15"/>
  <c r="C56" i="15"/>
  <c r="B58" i="16"/>
  <c r="A57" i="16"/>
  <c r="A29" i="15"/>
  <c r="B61" i="17" l="1"/>
  <c r="A28" i="17"/>
  <c r="C57" i="17"/>
  <c r="A58" i="17"/>
  <c r="M27" i="16"/>
  <c r="K27" i="16"/>
  <c r="J27" i="16"/>
  <c r="I27" i="16"/>
  <c r="A28" i="16"/>
  <c r="N27" i="16"/>
  <c r="Q27" i="16" s="1"/>
  <c r="L27" i="16"/>
  <c r="A30" i="15"/>
  <c r="B59" i="16"/>
  <c r="A58" i="16"/>
  <c r="A58" i="15"/>
  <c r="B59" i="15"/>
  <c r="C57" i="15"/>
  <c r="A29" i="17" l="1"/>
  <c r="B62" i="17"/>
  <c r="C58" i="17"/>
  <c r="A59" i="17"/>
  <c r="B60" i="16"/>
  <c r="A59" i="16"/>
  <c r="N28" i="16"/>
  <c r="Q28" i="16" s="1"/>
  <c r="L28" i="16"/>
  <c r="K28" i="16"/>
  <c r="J28" i="16"/>
  <c r="M28" i="16"/>
  <c r="A29" i="16"/>
  <c r="I28" i="16"/>
  <c r="B60" i="15"/>
  <c r="A59" i="15"/>
  <c r="C58" i="15"/>
  <c r="A31" i="15"/>
  <c r="B63" i="17" l="1"/>
  <c r="A30" i="17"/>
  <c r="C59" i="17"/>
  <c r="A60" i="17"/>
  <c r="C59" i="15"/>
  <c r="B61" i="15"/>
  <c r="A60" i="15"/>
  <c r="A60" i="16"/>
  <c r="B61" i="16"/>
  <c r="A36" i="15"/>
  <c r="A32" i="15"/>
  <c r="A30" i="16"/>
  <c r="M29" i="16"/>
  <c r="L29" i="16"/>
  <c r="K29" i="16"/>
  <c r="N29" i="16"/>
  <c r="Q29" i="16" s="1"/>
  <c r="I29" i="16"/>
  <c r="J29" i="16"/>
  <c r="A31" i="17" l="1"/>
  <c r="C60" i="17"/>
  <c r="A61" i="17"/>
  <c r="B64" i="17"/>
  <c r="B62" i="16"/>
  <c r="A61" i="16"/>
  <c r="C60" i="15"/>
  <c r="A61" i="15"/>
  <c r="B62" i="15"/>
  <c r="A33" i="15"/>
  <c r="N30" i="16"/>
  <c r="Q30" i="16" s="1"/>
  <c r="M30" i="16"/>
  <c r="L30" i="16"/>
  <c r="A31" i="16"/>
  <c r="J30" i="16"/>
  <c r="I30" i="16"/>
  <c r="K30" i="16"/>
  <c r="B65" i="17" l="1"/>
  <c r="C61" i="17"/>
  <c r="A62" i="17"/>
  <c r="A32" i="17"/>
  <c r="A34" i="15"/>
  <c r="I31" i="16"/>
  <c r="A32" i="16"/>
  <c r="N31" i="16"/>
  <c r="Q31" i="16" s="1"/>
  <c r="M31" i="16"/>
  <c r="K31" i="16"/>
  <c r="J31" i="16"/>
  <c r="L31" i="16"/>
  <c r="B63" i="15"/>
  <c r="A62" i="15"/>
  <c r="C61" i="15"/>
  <c r="A62" i="16"/>
  <c r="B63" i="16"/>
  <c r="B66" i="17" l="1"/>
  <c r="C62" i="17"/>
  <c r="A63" i="17"/>
  <c r="A33" i="17"/>
  <c r="B64" i="16"/>
  <c r="A63" i="16"/>
  <c r="C62" i="15"/>
  <c r="A35" i="15"/>
  <c r="B64" i="15"/>
  <c r="A63" i="15"/>
  <c r="J32" i="16"/>
  <c r="A33" i="16"/>
  <c r="N32" i="16"/>
  <c r="Q32" i="16" s="1"/>
  <c r="L32" i="16"/>
  <c r="K32" i="16"/>
  <c r="I32" i="16"/>
  <c r="M32" i="16"/>
  <c r="C63" i="17" l="1"/>
  <c r="A64" i="17"/>
  <c r="B67" i="17"/>
  <c r="A34" i="17"/>
  <c r="K33" i="16"/>
  <c r="I33" i="16"/>
  <c r="A34" i="16"/>
  <c r="J33" i="16"/>
  <c r="M33" i="16"/>
  <c r="N33" i="16"/>
  <c r="Q33" i="16" s="1"/>
  <c r="L33" i="16"/>
  <c r="C63" i="15"/>
  <c r="A64" i="15"/>
  <c r="B65" i="15"/>
  <c r="A64" i="16"/>
  <c r="B65" i="16"/>
  <c r="A35" i="17" l="1"/>
  <c r="B68" i="17"/>
  <c r="C64" i="17"/>
  <c r="A65" i="17"/>
  <c r="B66" i="16"/>
  <c r="A65" i="16"/>
  <c r="L34" i="16"/>
  <c r="J34" i="16"/>
  <c r="I34" i="16"/>
  <c r="N34" i="16"/>
  <c r="Q34" i="16" s="1"/>
  <c r="M34" i="16"/>
  <c r="K34" i="16"/>
  <c r="A35" i="16"/>
  <c r="A65" i="15"/>
  <c r="B66" i="15"/>
  <c r="C64" i="15"/>
  <c r="C65" i="17" l="1"/>
  <c r="A66" i="17"/>
  <c r="B69" i="17"/>
  <c r="C65" i="15"/>
  <c r="B67" i="16"/>
  <c r="A66" i="16"/>
  <c r="M35" i="16"/>
  <c r="K35" i="16"/>
  <c r="J35" i="16"/>
  <c r="I35" i="16"/>
  <c r="L35" i="16"/>
  <c r="N35" i="16"/>
  <c r="Q35" i="16" s="1"/>
  <c r="D210" i="2" s="1" a="1"/>
  <c r="A66" i="15"/>
  <c r="B67" i="15"/>
  <c r="E210" i="2" l="1"/>
  <c r="M210" i="2"/>
  <c r="U210" i="2"/>
  <c r="AC210" i="2"/>
  <c r="N210" i="2"/>
  <c r="V210" i="2"/>
  <c r="AD210" i="2"/>
  <c r="O210" i="2"/>
  <c r="W210" i="2"/>
  <c r="AE210" i="2"/>
  <c r="T210" i="2"/>
  <c r="F210" i="2"/>
  <c r="G210" i="2"/>
  <c r="H210" i="2"/>
  <c r="P210" i="2"/>
  <c r="X210" i="2"/>
  <c r="AF210" i="2"/>
  <c r="K210" i="2"/>
  <c r="AA210" i="2"/>
  <c r="L210" i="2"/>
  <c r="I210" i="2"/>
  <c r="Q210" i="2"/>
  <c r="Y210" i="2"/>
  <c r="J210" i="2"/>
  <c r="R210" i="2"/>
  <c r="Z210" i="2"/>
  <c r="S210" i="2"/>
  <c r="D210" i="2"/>
  <c r="AB210" i="2"/>
  <c r="C66" i="17"/>
  <c r="A67" i="17"/>
  <c r="B70" i="17"/>
  <c r="C66" i="15"/>
  <c r="B68" i="16"/>
  <c r="A67" i="16"/>
  <c r="B68" i="15"/>
  <c r="A67" i="15"/>
  <c r="AD211" i="2" l="1"/>
  <c r="AD212" i="2"/>
  <c r="X212" i="2"/>
  <c r="X211" i="2"/>
  <c r="Y211" i="2"/>
  <c r="Y212" i="2"/>
  <c r="AB211" i="2"/>
  <c r="AB212" i="2"/>
  <c r="AC211" i="2"/>
  <c r="AC212" i="2"/>
  <c r="AA211" i="2"/>
  <c r="AA212" i="2"/>
  <c r="Z211" i="2"/>
  <c r="Z212" i="2"/>
  <c r="AE211" i="2"/>
  <c r="AE212" i="2"/>
  <c r="AF212" i="2"/>
  <c r="AF211" i="2"/>
  <c r="B71" i="17"/>
  <c r="C67" i="17"/>
  <c r="A68" i="17"/>
  <c r="B69" i="15"/>
  <c r="A68" i="15"/>
  <c r="A68" i="16"/>
  <c r="B69" i="16"/>
  <c r="C67" i="15"/>
  <c r="B72" i="17" l="1"/>
  <c r="C68" i="17"/>
  <c r="A69" i="17"/>
  <c r="C68" i="15"/>
  <c r="A69" i="15"/>
  <c r="B70" i="15"/>
  <c r="B70" i="16"/>
  <c r="A69" i="16"/>
  <c r="B73" i="17" l="1"/>
  <c r="C69" i="17"/>
  <c r="A70" i="17"/>
  <c r="A70" i="15"/>
  <c r="B71" i="15"/>
  <c r="B71" i="16"/>
  <c r="A70" i="16"/>
  <c r="C69" i="15"/>
  <c r="C70" i="17" l="1"/>
  <c r="A71" i="17"/>
  <c r="B74" i="17"/>
  <c r="B72" i="15"/>
  <c r="A71" i="15"/>
  <c r="B72" i="16"/>
  <c r="A71" i="16"/>
  <c r="C70" i="15"/>
  <c r="B75" i="17" l="1"/>
  <c r="C71" i="17"/>
  <c r="A72" i="17"/>
  <c r="A72" i="16"/>
  <c r="B73" i="16"/>
  <c r="C71" i="15"/>
  <c r="A72" i="15"/>
  <c r="C72" i="15" s="1"/>
  <c r="B73" i="15"/>
  <c r="C72" i="17" l="1"/>
  <c r="A73" i="17"/>
  <c r="B76" i="17"/>
  <c r="A73" i="15"/>
  <c r="C73" i="15" s="1"/>
  <c r="B74" i="15"/>
  <c r="B74" i="16"/>
  <c r="A73" i="16"/>
  <c r="B77" i="17" l="1"/>
  <c r="C73" i="17"/>
  <c r="A74" i="17"/>
  <c r="B75" i="16"/>
  <c r="A74" i="16"/>
  <c r="A74" i="15"/>
  <c r="C74" i="15" s="1"/>
  <c r="B75" i="15"/>
  <c r="C74" i="17" l="1"/>
  <c r="A75" i="17"/>
  <c r="B78" i="17"/>
  <c r="B76" i="15"/>
  <c r="A75" i="15"/>
  <c r="C75" i="15" s="1"/>
  <c r="B76" i="16"/>
  <c r="A75" i="16"/>
  <c r="B79" i="17" l="1"/>
  <c r="C75" i="17"/>
  <c r="A76" i="17"/>
  <c r="A76" i="16"/>
  <c r="B77" i="16"/>
  <c r="B77" i="15"/>
  <c r="A76" i="15"/>
  <c r="C76" i="15" s="1"/>
  <c r="C76" i="17" l="1"/>
  <c r="A77" i="17"/>
  <c r="B80" i="17"/>
  <c r="A77" i="15"/>
  <c r="C77" i="15" s="1"/>
  <c r="B78" i="15"/>
  <c r="B78" i="16"/>
  <c r="A77" i="16"/>
  <c r="C77" i="17" l="1"/>
  <c r="A78" i="17"/>
  <c r="B81" i="17"/>
  <c r="A78" i="16"/>
  <c r="B79" i="16"/>
  <c r="A78" i="15"/>
  <c r="C78" i="15" s="1"/>
  <c r="B79" i="15"/>
  <c r="C78" i="17" l="1"/>
  <c r="A79" i="17"/>
  <c r="B82" i="17"/>
  <c r="B80" i="15"/>
  <c r="A79" i="15"/>
  <c r="C79" i="15" s="1"/>
  <c r="B80" i="16"/>
  <c r="A79" i="16"/>
  <c r="B83" i="17" l="1"/>
  <c r="C79" i="17"/>
  <c r="A80" i="17"/>
  <c r="A80" i="15"/>
  <c r="C80" i="15" s="1"/>
  <c r="B81" i="15"/>
  <c r="A80" i="16"/>
  <c r="B81" i="16"/>
  <c r="C80" i="17" l="1"/>
  <c r="A81" i="17"/>
  <c r="B84" i="17"/>
  <c r="A81" i="15"/>
  <c r="C81" i="15" s="1"/>
  <c r="B82" i="15"/>
  <c r="B82" i="16"/>
  <c r="A81" i="16"/>
  <c r="B85" i="17" l="1"/>
  <c r="C81" i="17"/>
  <c r="A82" i="17"/>
  <c r="B83" i="16"/>
  <c r="A82" i="16"/>
  <c r="A82" i="15"/>
  <c r="C82" i="15" s="1"/>
  <c r="B83" i="15"/>
  <c r="C82" i="17" l="1"/>
  <c r="A83" i="17"/>
  <c r="B86" i="17"/>
  <c r="B84" i="15"/>
  <c r="A83" i="15"/>
  <c r="C83" i="15" s="1"/>
  <c r="B84" i="16"/>
  <c r="A83" i="16"/>
  <c r="B87" i="17" l="1"/>
  <c r="C83" i="17"/>
  <c r="A84" i="17"/>
  <c r="A84" i="16"/>
  <c r="B85" i="16"/>
  <c r="B85" i="15"/>
  <c r="A84" i="15"/>
  <c r="C84" i="15" s="1"/>
  <c r="C84" i="17" l="1"/>
  <c r="A85" i="17"/>
  <c r="B88" i="17"/>
  <c r="A85" i="15"/>
  <c r="C85" i="15" s="1"/>
  <c r="B86" i="15"/>
  <c r="B86" i="16"/>
  <c r="A85" i="16"/>
  <c r="B89" i="17" l="1"/>
  <c r="C85" i="17"/>
  <c r="A86" i="17"/>
  <c r="A86" i="15"/>
  <c r="C86" i="15" s="1"/>
  <c r="B87" i="15"/>
  <c r="A86" i="16"/>
  <c r="B87" i="16"/>
  <c r="C86" i="17" l="1"/>
  <c r="A87" i="17"/>
  <c r="B90" i="17"/>
  <c r="B88" i="16"/>
  <c r="A87" i="16"/>
  <c r="B88" i="15"/>
  <c r="A87" i="15"/>
  <c r="C87" i="15" s="1"/>
  <c r="B91" i="17" l="1"/>
  <c r="C87" i="17"/>
  <c r="A88" i="17"/>
  <c r="A88" i="15"/>
  <c r="C88" i="15" s="1"/>
  <c r="B89" i="15"/>
  <c r="A88" i="16"/>
  <c r="B89" i="16"/>
  <c r="B92" i="17" l="1"/>
  <c r="C88" i="17"/>
  <c r="A89" i="17"/>
  <c r="A89" i="15"/>
  <c r="C89" i="15" s="1"/>
  <c r="B90" i="15"/>
  <c r="B90" i="16"/>
  <c r="A89" i="16"/>
  <c r="C89" i="17" l="1"/>
  <c r="A90" i="17"/>
  <c r="B93" i="17"/>
  <c r="A90" i="15"/>
  <c r="C90" i="15" s="1"/>
  <c r="B91" i="15"/>
  <c r="B91" i="16"/>
  <c r="A90" i="16"/>
  <c r="B94" i="17" l="1"/>
  <c r="C90" i="17"/>
  <c r="A91" i="17"/>
  <c r="B92" i="16"/>
  <c r="A91" i="16"/>
  <c r="A91" i="15"/>
  <c r="C91" i="15" s="1"/>
  <c r="B92" i="15"/>
  <c r="C91" i="17" l="1"/>
  <c r="A92" i="17"/>
  <c r="B95" i="17"/>
  <c r="B93" i="15"/>
  <c r="A92" i="15"/>
  <c r="C92" i="15" s="1"/>
  <c r="A92" i="16"/>
  <c r="B93" i="16"/>
  <c r="B96" i="17" l="1"/>
  <c r="C92" i="17"/>
  <c r="A93" i="17"/>
  <c r="A93" i="15"/>
  <c r="C93" i="15" s="1"/>
  <c r="B94" i="15"/>
  <c r="B94" i="16"/>
  <c r="A93" i="16"/>
  <c r="C93" i="17" l="1"/>
  <c r="A94" i="17"/>
  <c r="B97" i="17"/>
  <c r="A94" i="16"/>
  <c r="B95" i="16"/>
  <c r="A94" i="15"/>
  <c r="C94" i="15" s="1"/>
  <c r="B95" i="15"/>
  <c r="B98" i="17" l="1"/>
  <c r="C94" i="17"/>
  <c r="A95" i="17"/>
  <c r="B96" i="15"/>
  <c r="A95" i="15"/>
  <c r="C95" i="15" s="1"/>
  <c r="B96" i="16"/>
  <c r="A95" i="16"/>
  <c r="C95" i="17" l="1"/>
  <c r="A96" i="17"/>
  <c r="B99" i="17"/>
  <c r="A96" i="16"/>
  <c r="B97" i="16"/>
  <c r="A96" i="15"/>
  <c r="C96" i="15" s="1"/>
  <c r="B97" i="15"/>
  <c r="B100" i="17" l="1"/>
  <c r="C96" i="17"/>
  <c r="A97" i="17"/>
  <c r="A97" i="15"/>
  <c r="C97" i="15" s="1"/>
  <c r="B98" i="15"/>
  <c r="B98" i="16"/>
  <c r="A97" i="16"/>
  <c r="C97" i="17" l="1"/>
  <c r="A98" i="17"/>
  <c r="B101" i="17"/>
  <c r="A98" i="15"/>
  <c r="C98" i="15" s="1"/>
  <c r="B99" i="15"/>
  <c r="B99" i="16"/>
  <c r="A98" i="16"/>
  <c r="B102" i="17" l="1"/>
  <c r="C98" i="17"/>
  <c r="A99" i="17"/>
  <c r="A99" i="15"/>
  <c r="C99" i="15" s="1"/>
  <c r="B100" i="15"/>
  <c r="B100" i="16"/>
  <c r="A99" i="16"/>
  <c r="C99" i="17" l="1"/>
  <c r="A100" i="17"/>
  <c r="B103" i="17"/>
  <c r="B101" i="15"/>
  <c r="A100" i="15"/>
  <c r="C100" i="15" s="1"/>
  <c r="A100" i="16"/>
  <c r="B101" i="16"/>
  <c r="B104" i="17" l="1"/>
  <c r="C100" i="17"/>
  <c r="A101" i="17"/>
  <c r="B102" i="16"/>
  <c r="A101" i="16"/>
  <c r="A101" i="15"/>
  <c r="C101" i="15" s="1"/>
  <c r="B102" i="15"/>
  <c r="B105" i="17" l="1"/>
  <c r="C101" i="17"/>
  <c r="A102" i="17"/>
  <c r="A102" i="15"/>
  <c r="C102" i="15" s="1"/>
  <c r="B103" i="15"/>
  <c r="B103" i="16"/>
  <c r="A102" i="16"/>
  <c r="C102" i="17" l="1"/>
  <c r="A103" i="17"/>
  <c r="B106" i="17"/>
  <c r="B104" i="16"/>
  <c r="A103" i="16"/>
  <c r="B104" i="15"/>
  <c r="A103" i="15"/>
  <c r="C103" i="15" s="1"/>
  <c r="B107" i="17" l="1"/>
  <c r="C103" i="17"/>
  <c r="A104" i="17"/>
  <c r="A104" i="15"/>
  <c r="C104" i="15" s="1"/>
  <c r="B105" i="15"/>
  <c r="A104" i="16"/>
  <c r="B105" i="16"/>
  <c r="B108" i="17" l="1"/>
  <c r="C104" i="17"/>
  <c r="A105" i="17"/>
  <c r="A105" i="15"/>
  <c r="C105" i="15" s="1"/>
  <c r="B106" i="15"/>
  <c r="B106" i="16"/>
  <c r="A105" i="16"/>
  <c r="C105" i="17" l="1"/>
  <c r="A106" i="17"/>
  <c r="B109" i="17"/>
  <c r="B107" i="16"/>
  <c r="A106" i="16"/>
  <c r="A106" i="15"/>
  <c r="C106" i="15" s="1"/>
  <c r="B107" i="15"/>
  <c r="B110" i="17" l="1"/>
  <c r="C106" i="17"/>
  <c r="A107" i="17"/>
  <c r="B108" i="16"/>
  <c r="A107" i="16"/>
  <c r="B108" i="15"/>
  <c r="A107" i="15"/>
  <c r="C107" i="15" s="1"/>
  <c r="C107" i="17" l="1"/>
  <c r="A108" i="17"/>
  <c r="B111" i="17"/>
  <c r="A108" i="15"/>
  <c r="C108" i="15" s="1"/>
  <c r="B109" i="15"/>
  <c r="A108" i="16"/>
  <c r="B109" i="16"/>
  <c r="C108" i="17" l="1"/>
  <c r="A109" i="17"/>
  <c r="B112" i="17"/>
  <c r="B110" i="16"/>
  <c r="A109" i="16"/>
  <c r="A109" i="15"/>
  <c r="C109" i="15" s="1"/>
  <c r="B110" i="15"/>
  <c r="B113" i="17" l="1"/>
  <c r="C109" i="17"/>
  <c r="A110" i="17"/>
  <c r="B111" i="15"/>
  <c r="A110" i="15"/>
  <c r="C110" i="15" s="1"/>
  <c r="A110" i="16"/>
  <c r="B111" i="16"/>
  <c r="C110" i="17" l="1"/>
  <c r="A111" i="17"/>
  <c r="B114" i="17"/>
  <c r="B112" i="16"/>
  <c r="A111" i="16"/>
  <c r="A111" i="15"/>
  <c r="C111" i="15" s="1"/>
  <c r="B112" i="15"/>
  <c r="B115" i="17" l="1"/>
  <c r="C111" i="17"/>
  <c r="A112" i="17"/>
  <c r="B113" i="15"/>
  <c r="A112" i="15"/>
  <c r="C112" i="15" s="1"/>
  <c r="A112" i="16"/>
  <c r="B113" i="16"/>
  <c r="B116" i="17" l="1"/>
  <c r="C112" i="17"/>
  <c r="A113" i="17"/>
  <c r="B114" i="16"/>
  <c r="A113" i="16"/>
  <c r="B114" i="15"/>
  <c r="A113" i="15"/>
  <c r="C113" i="15" s="1"/>
  <c r="C113" i="17" l="1"/>
  <c r="A114" i="17"/>
  <c r="B117" i="17"/>
  <c r="A114" i="15"/>
  <c r="C114" i="15" s="1"/>
  <c r="B115" i="15"/>
  <c r="B115" i="16"/>
  <c r="A114" i="16"/>
  <c r="B118" i="17" l="1"/>
  <c r="C114" i="17"/>
  <c r="A115" i="17"/>
  <c r="B116" i="16"/>
  <c r="A115" i="16"/>
  <c r="B116" i="15"/>
  <c r="A115" i="15"/>
  <c r="C115" i="15" s="1"/>
  <c r="C115" i="17" l="1"/>
  <c r="A116" i="17"/>
  <c r="B119" i="17"/>
  <c r="A116" i="15"/>
  <c r="C116" i="15" s="1"/>
  <c r="B117" i="15"/>
  <c r="A116" i="16"/>
  <c r="B117" i="16"/>
  <c r="C116" i="17" l="1"/>
  <c r="A117" i="17"/>
  <c r="B120" i="17"/>
  <c r="B118" i="16"/>
  <c r="A117" i="16"/>
  <c r="A117" i="15"/>
  <c r="C117" i="15" s="1"/>
  <c r="B118" i="15"/>
  <c r="B121" i="17" l="1"/>
  <c r="C117" i="17"/>
  <c r="A118" i="17"/>
  <c r="B119" i="15"/>
  <c r="A118" i="15"/>
  <c r="C118" i="15" s="1"/>
  <c r="A118" i="16"/>
  <c r="B119" i="16"/>
  <c r="C118" i="17" l="1"/>
  <c r="A119" i="17"/>
  <c r="B122" i="17"/>
  <c r="B120" i="16"/>
  <c r="A119" i="16"/>
  <c r="A119" i="15"/>
  <c r="C119" i="15" s="1"/>
  <c r="B120" i="15"/>
  <c r="B123" i="17" l="1"/>
  <c r="C119" i="17"/>
  <c r="A120" i="17"/>
  <c r="B121" i="15"/>
  <c r="A120" i="15"/>
  <c r="C120" i="15" s="1"/>
  <c r="A120" i="16"/>
  <c r="B121" i="16"/>
  <c r="C120" i="17" l="1"/>
  <c r="A121" i="17"/>
  <c r="B124" i="17"/>
  <c r="B122" i="16"/>
  <c r="A121" i="16"/>
  <c r="B122" i="15"/>
  <c r="A121" i="15"/>
  <c r="C121" i="15" s="1"/>
  <c r="C121" i="17" l="1"/>
  <c r="A122" i="17"/>
  <c r="B125" i="17"/>
  <c r="B123" i="15"/>
  <c r="A122" i="15"/>
  <c r="C122" i="15" s="1"/>
  <c r="B123" i="16"/>
  <c r="A122" i="16"/>
  <c r="B126" i="17" l="1"/>
  <c r="C122" i="17"/>
  <c r="A123" i="17"/>
  <c r="B124" i="16"/>
  <c r="A123" i="16"/>
  <c r="A123" i="15"/>
  <c r="C123" i="15" s="1"/>
  <c r="B124" i="15"/>
  <c r="C123" i="17" l="1"/>
  <c r="A124" i="17"/>
  <c r="B127" i="17"/>
  <c r="A124" i="15"/>
  <c r="C124" i="15" s="1"/>
  <c r="B125" i="15"/>
  <c r="A124" i="16"/>
  <c r="B125" i="16"/>
  <c r="B128" i="17" l="1"/>
  <c r="C124" i="17"/>
  <c r="A125" i="17"/>
  <c r="B126" i="16"/>
  <c r="A125" i="16"/>
  <c r="A125" i="15"/>
  <c r="C125" i="15" s="1"/>
  <c r="B126" i="15"/>
  <c r="C125" i="17" l="1"/>
  <c r="A126" i="17"/>
  <c r="B129" i="17"/>
  <c r="B127" i="15"/>
  <c r="A126" i="15"/>
  <c r="C126" i="15" s="1"/>
  <c r="A126" i="16"/>
  <c r="B127" i="16"/>
  <c r="B130" i="17" l="1"/>
  <c r="C126" i="17"/>
  <c r="A127" i="17"/>
  <c r="B128" i="16"/>
  <c r="A127" i="16"/>
  <c r="A127" i="15"/>
  <c r="C127" i="15" s="1"/>
  <c r="B128" i="15"/>
  <c r="C127" i="17" l="1"/>
  <c r="A128" i="17"/>
  <c r="B131" i="17"/>
  <c r="B129" i="15"/>
  <c r="A128" i="15"/>
  <c r="C128" i="15" s="1"/>
  <c r="A128" i="16"/>
  <c r="B129" i="16"/>
  <c r="C128" i="17" l="1"/>
  <c r="A129" i="17"/>
  <c r="B132" i="17"/>
  <c r="B130" i="16"/>
  <c r="A129" i="16"/>
  <c r="B130" i="15"/>
  <c r="A129" i="15"/>
  <c r="C129" i="15" s="1"/>
  <c r="B133" i="17" l="1"/>
  <c r="C129" i="17"/>
  <c r="A130" i="17"/>
  <c r="B131" i="15"/>
  <c r="A130" i="15"/>
  <c r="C130" i="15" s="1"/>
  <c r="B131" i="16"/>
  <c r="A130" i="16"/>
  <c r="C130" i="17" l="1"/>
  <c r="A131" i="17"/>
  <c r="B134" i="17"/>
  <c r="B132" i="16"/>
  <c r="A131" i="16"/>
  <c r="A131" i="15"/>
  <c r="C131" i="15" s="1"/>
  <c r="B132" i="15"/>
  <c r="B135" i="17" l="1"/>
  <c r="C131" i="17"/>
  <c r="A132" i="17"/>
  <c r="A132" i="15"/>
  <c r="C132" i="15" s="1"/>
  <c r="B133" i="15"/>
  <c r="A132" i="16"/>
  <c r="B133" i="16"/>
  <c r="C132" i="17" l="1"/>
  <c r="A133" i="17"/>
  <c r="B136" i="17"/>
  <c r="B134" i="16"/>
  <c r="A133" i="16"/>
  <c r="A133" i="15"/>
  <c r="C133" i="15" s="1"/>
  <c r="B134" i="15"/>
  <c r="B137" i="17" l="1"/>
  <c r="C133" i="17"/>
  <c r="A134" i="17"/>
  <c r="B135" i="15"/>
  <c r="A134" i="15"/>
  <c r="C134" i="15" s="1"/>
  <c r="B135" i="16"/>
  <c r="A134" i="16"/>
  <c r="C134" i="17" l="1"/>
  <c r="A135" i="17"/>
  <c r="B138" i="17"/>
  <c r="B136" i="16"/>
  <c r="A135" i="16"/>
  <c r="A135" i="15"/>
  <c r="C135" i="15" s="1"/>
  <c r="B136" i="15"/>
  <c r="B139" i="17" l="1"/>
  <c r="C135" i="17"/>
  <c r="A136" i="17"/>
  <c r="B137" i="15"/>
  <c r="A136" i="15"/>
  <c r="C136" i="15" s="1"/>
  <c r="A136" i="16"/>
  <c r="B137" i="16"/>
  <c r="C136" i="17" l="1"/>
  <c r="A137" i="17"/>
  <c r="B140" i="17"/>
  <c r="B138" i="16"/>
  <c r="A137" i="16"/>
  <c r="B138" i="15"/>
  <c r="A137" i="15"/>
  <c r="C137" i="15" s="1"/>
  <c r="C137" i="17" l="1"/>
  <c r="A138" i="17"/>
  <c r="B141" i="17"/>
  <c r="A138" i="15"/>
  <c r="C138" i="15" s="1"/>
  <c r="B139" i="15"/>
  <c r="B139" i="16"/>
  <c r="A138" i="16"/>
  <c r="B142" i="17" l="1"/>
  <c r="C138" i="17"/>
  <c r="A139" i="17"/>
  <c r="B140" i="16"/>
  <c r="A139" i="16"/>
  <c r="A139" i="15"/>
  <c r="C139" i="15" s="1"/>
  <c r="B140" i="15"/>
  <c r="C139" i="17" l="1"/>
  <c r="A140" i="17"/>
  <c r="B143" i="17"/>
  <c r="A140" i="15"/>
  <c r="C140" i="15" s="1"/>
  <c r="B141" i="15"/>
  <c r="A140" i="16"/>
  <c r="B141" i="16"/>
  <c r="C140" i="17" l="1"/>
  <c r="A141" i="17"/>
  <c r="B144" i="17"/>
  <c r="A141" i="15"/>
  <c r="C141" i="15" s="1"/>
  <c r="B142" i="15"/>
  <c r="B142" i="16"/>
  <c r="A141" i="16"/>
  <c r="B145" i="17" l="1"/>
  <c r="C141" i="17"/>
  <c r="A142" i="17"/>
  <c r="A142" i="16"/>
  <c r="B143" i="16"/>
  <c r="B143" i="15"/>
  <c r="A142" i="15"/>
  <c r="C142" i="15" s="1"/>
  <c r="C142" i="17" l="1"/>
  <c r="A143" i="17"/>
  <c r="B146" i="17"/>
  <c r="A143" i="15"/>
  <c r="C143" i="15" s="1"/>
  <c r="B144" i="15"/>
  <c r="B144" i="16"/>
  <c r="A143" i="16"/>
  <c r="B147" i="17" l="1"/>
  <c r="C143" i="17"/>
  <c r="A144" i="17"/>
  <c r="A144" i="16"/>
  <c r="B145" i="16"/>
  <c r="A144" i="15"/>
  <c r="C144" i="15" s="1"/>
  <c r="B145" i="15"/>
  <c r="C144" i="17" l="1"/>
  <c r="A145" i="17"/>
  <c r="B148" i="17"/>
  <c r="B146" i="15"/>
  <c r="A145" i="15"/>
  <c r="C145" i="15" s="1"/>
  <c r="B146" i="16"/>
  <c r="A145" i="16"/>
  <c r="B149" i="17" l="1"/>
  <c r="C145" i="17"/>
  <c r="A146" i="17"/>
  <c r="B147" i="16"/>
  <c r="A146" i="16"/>
  <c r="A146" i="15"/>
  <c r="C146" i="15" s="1"/>
  <c r="B147" i="15"/>
  <c r="C146" i="17" l="1"/>
  <c r="A147" i="17"/>
  <c r="B150" i="17"/>
  <c r="A147" i="15"/>
  <c r="C147" i="15" s="1"/>
  <c r="B148" i="15"/>
  <c r="B148" i="16"/>
  <c r="A147" i="16"/>
  <c r="B151" i="17" l="1"/>
  <c r="C147" i="17"/>
  <c r="A148" i="17"/>
  <c r="A148" i="16"/>
  <c r="B149" i="16"/>
  <c r="A148" i="15"/>
  <c r="C148" i="15" s="1"/>
  <c r="B149" i="15"/>
  <c r="C148" i="17" l="1"/>
  <c r="A149" i="17"/>
  <c r="B152" i="17"/>
  <c r="A149" i="15"/>
  <c r="C149" i="15" s="1"/>
  <c r="B150" i="15"/>
  <c r="B150" i="16"/>
  <c r="A149" i="16"/>
  <c r="B153" i="17" l="1"/>
  <c r="C149" i="17"/>
  <c r="A150" i="17"/>
  <c r="B151" i="15"/>
  <c r="A150" i="15"/>
  <c r="C150" i="15" s="1"/>
  <c r="A150" i="16"/>
  <c r="B151" i="16"/>
  <c r="C150" i="17" l="1"/>
  <c r="A151" i="17"/>
  <c r="B154" i="17"/>
  <c r="B152" i="16"/>
  <c r="A151" i="16"/>
  <c r="A151" i="15"/>
  <c r="C151" i="15" s="1"/>
  <c r="B152" i="15"/>
  <c r="B155" i="17" l="1"/>
  <c r="C151" i="17"/>
  <c r="A152" i="17"/>
  <c r="B153" i="15"/>
  <c r="A152" i="15"/>
  <c r="C152" i="15" s="1"/>
  <c r="A152" i="16"/>
  <c r="B153" i="16"/>
  <c r="C152" i="17" l="1"/>
  <c r="A153" i="17"/>
  <c r="B156" i="17"/>
  <c r="B154" i="16"/>
  <c r="A153" i="16"/>
  <c r="B154" i="15"/>
  <c r="A153" i="15"/>
  <c r="C153" i="15" s="1"/>
  <c r="B157" i="17" l="1"/>
  <c r="C153" i="17"/>
  <c r="A154" i="17"/>
  <c r="A154" i="15"/>
  <c r="C154" i="15" s="1"/>
  <c r="B155" i="15"/>
  <c r="B155" i="16"/>
  <c r="A154" i="16"/>
  <c r="C154" i="17" l="1"/>
  <c r="A155" i="17"/>
  <c r="B158" i="17"/>
  <c r="A155" i="15"/>
  <c r="C155" i="15" s="1"/>
  <c r="B156" i="15"/>
  <c r="B156" i="16"/>
  <c r="A155" i="16"/>
  <c r="B159" i="17" l="1"/>
  <c r="C155" i="17"/>
  <c r="A156" i="17"/>
  <c r="A156" i="16"/>
  <c r="B157" i="16"/>
  <c r="A156" i="15"/>
  <c r="C156" i="15" s="1"/>
  <c r="B157" i="15"/>
  <c r="C156" i="17" l="1"/>
  <c r="A157" i="17"/>
  <c r="B160" i="17"/>
  <c r="A157" i="15"/>
  <c r="C157" i="15" s="1"/>
  <c r="B158" i="15"/>
  <c r="B158" i="16"/>
  <c r="A157" i="16"/>
  <c r="C157" i="17" l="1"/>
  <c r="A158" i="17"/>
  <c r="B161" i="17"/>
  <c r="A158" i="16"/>
  <c r="B159" i="16"/>
  <c r="B159" i="15"/>
  <c r="A158" i="15"/>
  <c r="C158" i="15" s="1"/>
  <c r="C158" i="17" l="1"/>
  <c r="A159" i="17"/>
  <c r="B162" i="17"/>
  <c r="A159" i="15"/>
  <c r="C159" i="15" s="1"/>
  <c r="B160" i="15"/>
  <c r="B160" i="16"/>
  <c r="A159" i="16"/>
  <c r="B163" i="17" l="1"/>
  <c r="C159" i="17"/>
  <c r="A160" i="17"/>
  <c r="A160" i="15"/>
  <c r="C160" i="15" s="1"/>
  <c r="B161" i="15"/>
  <c r="A160" i="16"/>
  <c r="B161" i="16"/>
  <c r="C160" i="17" l="1"/>
  <c r="A161" i="17"/>
  <c r="B164" i="17"/>
  <c r="B162" i="16"/>
  <c r="A161" i="16"/>
  <c r="B162" i="15"/>
  <c r="A161" i="15"/>
  <c r="C161" i="15" s="1"/>
  <c r="B165" i="17" l="1"/>
  <c r="C161" i="17"/>
  <c r="A162" i="17"/>
  <c r="A162" i="15"/>
  <c r="C162" i="15" s="1"/>
  <c r="B163" i="15"/>
  <c r="B163" i="16"/>
  <c r="A162" i="16"/>
  <c r="C162" i="17" l="1"/>
  <c r="A163" i="17"/>
  <c r="B166" i="17"/>
  <c r="B164" i="16"/>
  <c r="A163" i="16"/>
  <c r="A163" i="15"/>
  <c r="C163" i="15" s="1"/>
  <c r="B164" i="15"/>
  <c r="B167" i="17" l="1"/>
  <c r="C163" i="17"/>
  <c r="A164" i="17"/>
  <c r="A164" i="15"/>
  <c r="C164" i="15" s="1"/>
  <c r="B165" i="15"/>
  <c r="A164" i="16"/>
  <c r="B165" i="16"/>
  <c r="C164" i="17" l="1"/>
  <c r="A165" i="17"/>
  <c r="B168" i="17"/>
  <c r="B166" i="16"/>
  <c r="A165" i="16"/>
  <c r="A165" i="15"/>
  <c r="C165" i="15" s="1"/>
  <c r="B166" i="15"/>
  <c r="B169" i="17" l="1"/>
  <c r="C165" i="17"/>
  <c r="A166" i="17"/>
  <c r="B167" i="15"/>
  <c r="A166" i="15"/>
  <c r="C166" i="15" s="1"/>
  <c r="B167" i="16"/>
  <c r="A166" i="16"/>
  <c r="C166" i="17" l="1"/>
  <c r="A167" i="17"/>
  <c r="B170" i="17"/>
  <c r="B168" i="16"/>
  <c r="A167" i="16"/>
  <c r="A167" i="15"/>
  <c r="C167" i="15" s="1"/>
  <c r="B168" i="15"/>
  <c r="B171" i="17" l="1"/>
  <c r="C167" i="17"/>
  <c r="A168" i="17"/>
  <c r="A168" i="15"/>
  <c r="C168" i="15" s="1"/>
  <c r="B169" i="15"/>
  <c r="A168" i="16"/>
  <c r="B169" i="16"/>
  <c r="C168" i="17" l="1"/>
  <c r="A169" i="17"/>
  <c r="B172" i="17"/>
  <c r="B170" i="16"/>
  <c r="A169" i="16"/>
  <c r="B170" i="15"/>
  <c r="A169" i="15"/>
  <c r="C169" i="15" s="1"/>
  <c r="B173" i="17" l="1"/>
  <c r="C169" i="17"/>
  <c r="A170" i="17"/>
  <c r="A170" i="15"/>
  <c r="C170" i="15" s="1"/>
  <c r="B171" i="15"/>
  <c r="B171" i="16"/>
  <c r="A170" i="16"/>
  <c r="C170" i="17" l="1"/>
  <c r="A171" i="17"/>
  <c r="B174" i="17"/>
  <c r="B172" i="16"/>
  <c r="A171" i="16"/>
  <c r="A171" i="15"/>
  <c r="C171" i="15" s="1"/>
  <c r="B172" i="15"/>
  <c r="B175" i="17" l="1"/>
  <c r="C171" i="17"/>
  <c r="A172" i="17"/>
  <c r="A172" i="15"/>
  <c r="C172" i="15" s="1"/>
  <c r="B173" i="15"/>
  <c r="A172" i="16"/>
  <c r="B173" i="16"/>
  <c r="C172" i="17" l="1"/>
  <c r="A173" i="17"/>
  <c r="B176" i="17"/>
  <c r="B174" i="16"/>
  <c r="A173" i="16"/>
  <c r="A173" i="15"/>
  <c r="C173" i="15" s="1"/>
  <c r="B174" i="15"/>
  <c r="B177" i="17" l="1"/>
  <c r="C173" i="17"/>
  <c r="A174" i="17"/>
  <c r="B175" i="15"/>
  <c r="A174" i="15"/>
  <c r="C174" i="15" s="1"/>
  <c r="A174" i="16"/>
  <c r="B175" i="16"/>
  <c r="B178" i="17" l="1"/>
  <c r="C174" i="17"/>
  <c r="A175" i="17"/>
  <c r="B176" i="16"/>
  <c r="A175" i="16"/>
  <c r="A175" i="15"/>
  <c r="C175" i="15" s="1"/>
  <c r="B176" i="15"/>
  <c r="C175" i="17" l="1"/>
  <c r="A176" i="17"/>
  <c r="B179" i="17"/>
  <c r="A176" i="15"/>
  <c r="C176" i="15" s="1"/>
  <c r="B177" i="15"/>
  <c r="A176" i="16"/>
  <c r="B177" i="16"/>
  <c r="C176" i="17" l="1"/>
  <c r="A177" i="17"/>
  <c r="B180" i="17"/>
  <c r="B178" i="16"/>
  <c r="A177" i="16"/>
  <c r="B178" i="15"/>
  <c r="A177" i="15"/>
  <c r="C177" i="15" s="1"/>
  <c r="C177" i="17" l="1"/>
  <c r="A178" i="17"/>
  <c r="B181" i="17"/>
  <c r="A178" i="15"/>
  <c r="C178" i="15" s="1"/>
  <c r="B179" i="15"/>
  <c r="B179" i="16"/>
  <c r="A178" i="16"/>
  <c r="B182" i="17" l="1"/>
  <c r="C178" i="17"/>
  <c r="A179" i="17"/>
  <c r="A179" i="15"/>
  <c r="C179" i="15" s="1"/>
  <c r="B180" i="15"/>
  <c r="B180" i="16"/>
  <c r="A179" i="16"/>
  <c r="C179" i="17" l="1"/>
  <c r="A180" i="17"/>
  <c r="B183" i="17"/>
  <c r="A180" i="15"/>
  <c r="C180" i="15" s="1"/>
  <c r="B181" i="15"/>
  <c r="A180" i="16"/>
  <c r="B181" i="16"/>
  <c r="C180" i="17" l="1"/>
  <c r="A181" i="17"/>
  <c r="B184" i="17"/>
  <c r="B182" i="16"/>
  <c r="A181" i="16"/>
  <c r="A181" i="15"/>
  <c r="C181" i="15" s="1"/>
  <c r="B182" i="15"/>
  <c r="B185" i="17" l="1"/>
  <c r="C181" i="17"/>
  <c r="A182" i="17"/>
  <c r="B183" i="15"/>
  <c r="A182" i="15"/>
  <c r="C182" i="15" s="1"/>
  <c r="A182" i="16"/>
  <c r="B183" i="16"/>
  <c r="C182" i="17" l="1"/>
  <c r="A183" i="17"/>
  <c r="B186" i="17"/>
  <c r="B184" i="16"/>
  <c r="A183" i="16"/>
  <c r="A183" i="15"/>
  <c r="C183" i="15" s="1"/>
  <c r="B184" i="15"/>
  <c r="C183" i="17" l="1"/>
  <c r="A184" i="17"/>
  <c r="B187" i="17"/>
  <c r="A184" i="15"/>
  <c r="C184" i="15" s="1"/>
  <c r="B185" i="15"/>
  <c r="A184" i="16"/>
  <c r="B185" i="16"/>
  <c r="B188" i="17" l="1"/>
  <c r="C184" i="17"/>
  <c r="A185" i="17"/>
  <c r="B186" i="16"/>
  <c r="A185" i="16"/>
  <c r="B186" i="15"/>
  <c r="A185" i="15"/>
  <c r="C185" i="15" s="1"/>
  <c r="C185" i="17" l="1"/>
  <c r="A186" i="17"/>
  <c r="B189" i="17"/>
  <c r="A186" i="15"/>
  <c r="C186" i="15" s="1"/>
  <c r="B187" i="15"/>
  <c r="B187" i="16"/>
  <c r="A186" i="16"/>
  <c r="C186" i="17" l="1"/>
  <c r="A187" i="17"/>
  <c r="B190" i="17"/>
  <c r="B188" i="16"/>
  <c r="A187" i="16"/>
  <c r="A187" i="15"/>
  <c r="C187" i="15" s="1"/>
  <c r="B188" i="15"/>
  <c r="B191" i="17" l="1"/>
  <c r="C187" i="17"/>
  <c r="A188" i="17"/>
  <c r="A188" i="15"/>
  <c r="C188" i="15" s="1"/>
  <c r="B189" i="15"/>
  <c r="A188" i="16"/>
  <c r="B189" i="16"/>
  <c r="C188" i="17" l="1"/>
  <c r="A189" i="17"/>
  <c r="B192" i="17"/>
  <c r="B190" i="15"/>
  <c r="A189" i="15"/>
  <c r="C189" i="15" s="1"/>
  <c r="B190" i="16"/>
  <c r="A189" i="16"/>
  <c r="B193" i="17" l="1"/>
  <c r="C189" i="17"/>
  <c r="A190" i="17"/>
  <c r="A190" i="16"/>
  <c r="B191" i="16"/>
  <c r="A190" i="15"/>
  <c r="C190" i="15" s="1"/>
  <c r="B191" i="15"/>
  <c r="B194" i="17" l="1"/>
  <c r="C190" i="17"/>
  <c r="A191" i="17"/>
  <c r="B192" i="15"/>
  <c r="A191" i="15"/>
  <c r="C191" i="15" s="1"/>
  <c r="B192" i="16"/>
  <c r="A191" i="16"/>
  <c r="C191" i="17" l="1"/>
  <c r="A192" i="17"/>
  <c r="B195" i="17"/>
  <c r="A192" i="16"/>
  <c r="B193" i="16"/>
  <c r="A192" i="15"/>
  <c r="C192" i="15" s="1"/>
  <c r="B193" i="15"/>
  <c r="B196" i="17" l="1"/>
  <c r="C192" i="17"/>
  <c r="A193" i="17"/>
  <c r="B194" i="15"/>
  <c r="A193" i="15"/>
  <c r="C193" i="15" s="1"/>
  <c r="B194" i="16"/>
  <c r="A193" i="16"/>
  <c r="C193" i="17" l="1"/>
  <c r="A194" i="17"/>
  <c r="B197" i="17"/>
  <c r="B195" i="16"/>
  <c r="A194" i="16"/>
  <c r="A194" i="15"/>
  <c r="C194" i="15" s="1"/>
  <c r="B195" i="15"/>
  <c r="C194" i="17" l="1"/>
  <c r="A195" i="17"/>
  <c r="B198" i="17"/>
  <c r="A195" i="15"/>
  <c r="C195" i="15" s="1"/>
  <c r="B196" i="15"/>
  <c r="B196" i="16"/>
  <c r="A195" i="16"/>
  <c r="B199" i="17" l="1"/>
  <c r="C195" i="17"/>
  <c r="A196" i="17"/>
  <c r="A196" i="16"/>
  <c r="B197" i="16"/>
  <c r="A196" i="15"/>
  <c r="C196" i="15" s="1"/>
  <c r="B197" i="15"/>
  <c r="C196" i="17" l="1"/>
  <c r="A197" i="17"/>
  <c r="B200" i="17"/>
  <c r="B198" i="15"/>
  <c r="A197" i="15"/>
  <c r="C197" i="15" s="1"/>
  <c r="B198" i="16"/>
  <c r="A197" i="16"/>
  <c r="C197" i="17" l="1"/>
  <c r="A198" i="17"/>
  <c r="B201" i="17"/>
  <c r="B199" i="16"/>
  <c r="A198" i="16"/>
  <c r="A198" i="15"/>
  <c r="C198" i="15" s="1"/>
  <c r="B199" i="15"/>
  <c r="B202" i="17" l="1"/>
  <c r="C198" i="17"/>
  <c r="A199" i="17"/>
  <c r="A199" i="15"/>
  <c r="C199" i="15" s="1"/>
  <c r="B200" i="15"/>
  <c r="B200" i="16"/>
  <c r="A199" i="16"/>
  <c r="C199" i="17" l="1"/>
  <c r="A200" i="17"/>
  <c r="B203" i="17"/>
  <c r="A200" i="16"/>
  <c r="B201" i="16"/>
  <c r="B201" i="15"/>
  <c r="A200" i="15"/>
  <c r="C200" i="15" s="1"/>
  <c r="B204" i="17" l="1"/>
  <c r="C200" i="17"/>
  <c r="A201" i="17"/>
  <c r="A201" i="15"/>
  <c r="C201" i="15" s="1"/>
  <c r="B202" i="15"/>
  <c r="B202" i="16"/>
  <c r="A201" i="16"/>
  <c r="C201" i="17" l="1"/>
  <c r="A202" i="17"/>
  <c r="B205" i="17"/>
  <c r="B203" i="16"/>
  <c r="A202" i="16"/>
  <c r="B203" i="15"/>
  <c r="A202" i="15"/>
  <c r="C202" i="15" s="1"/>
  <c r="B206" i="17" l="1"/>
  <c r="C202" i="17"/>
  <c r="A203" i="17"/>
  <c r="A203" i="15"/>
  <c r="C203" i="15" s="1"/>
  <c r="B204" i="15"/>
  <c r="B204" i="16"/>
  <c r="A203" i="16"/>
  <c r="C203" i="17" l="1"/>
  <c r="A204" i="17"/>
  <c r="B207" i="17"/>
  <c r="A204" i="16"/>
  <c r="B205" i="16"/>
  <c r="A204" i="15"/>
  <c r="C204" i="15" s="1"/>
  <c r="B205" i="15"/>
  <c r="B208" i="17" l="1"/>
  <c r="C204" i="17"/>
  <c r="A205" i="17"/>
  <c r="B206" i="15"/>
  <c r="A205" i="15"/>
  <c r="C205" i="15" s="1"/>
  <c r="B206" i="16"/>
  <c r="A205" i="16"/>
  <c r="C205" i="17" l="1"/>
  <c r="A206" i="17"/>
  <c r="B209" i="17"/>
  <c r="A206" i="16"/>
  <c r="B207" i="16"/>
  <c r="A206" i="15"/>
  <c r="C206" i="15" s="1"/>
  <c r="B207" i="15"/>
  <c r="B210" i="17" l="1"/>
  <c r="C206" i="17"/>
  <c r="A207" i="17"/>
  <c r="B208" i="15"/>
  <c r="A207" i="15"/>
  <c r="C207" i="15" s="1"/>
  <c r="B208" i="16"/>
  <c r="A207" i="16"/>
  <c r="C207" i="17" l="1"/>
  <c r="A208" i="17"/>
  <c r="B211" i="17"/>
  <c r="A208" i="16"/>
  <c r="B209" i="16"/>
  <c r="B209" i="15"/>
  <c r="A208" i="15"/>
  <c r="C208" i="15" s="1"/>
  <c r="B212" i="17" l="1"/>
  <c r="C208" i="17"/>
  <c r="A209" i="17"/>
  <c r="A209" i="15"/>
  <c r="C209" i="15" s="1"/>
  <c r="B210" i="15"/>
  <c r="B210" i="16"/>
  <c r="A209" i="16"/>
  <c r="C209" i="17" l="1"/>
  <c r="A210" i="17"/>
  <c r="B213" i="17"/>
  <c r="B211" i="15"/>
  <c r="A210" i="15"/>
  <c r="C210" i="15" s="1"/>
  <c r="B211" i="16"/>
  <c r="A210" i="16"/>
  <c r="C210" i="17" l="1"/>
  <c r="A211" i="17"/>
  <c r="B214" i="17"/>
  <c r="B212" i="16"/>
  <c r="A211" i="16"/>
  <c r="A211" i="15"/>
  <c r="C211" i="15" s="1"/>
  <c r="B212" i="15"/>
  <c r="B215" i="17" l="1"/>
  <c r="C211" i="17"/>
  <c r="A212" i="17"/>
  <c r="A212" i="15"/>
  <c r="C212" i="15" s="1"/>
  <c r="B213" i="15"/>
  <c r="A212" i="16"/>
  <c r="B213" i="16"/>
  <c r="C212" i="17" l="1"/>
  <c r="A213" i="17"/>
  <c r="B216" i="17"/>
  <c r="B214" i="15"/>
  <c r="A213" i="15"/>
  <c r="C213" i="15" s="1"/>
  <c r="B214" i="16"/>
  <c r="A213" i="16"/>
  <c r="B217" i="17" l="1"/>
  <c r="C213" i="17"/>
  <c r="A214" i="17"/>
  <c r="A214" i="16"/>
  <c r="B215" i="16"/>
  <c r="A214" i="15"/>
  <c r="C214" i="15" s="1"/>
  <c r="B215" i="15"/>
  <c r="C214" i="17" l="1"/>
  <c r="A215" i="17"/>
  <c r="B218" i="17"/>
  <c r="A215" i="15"/>
  <c r="C215" i="15" s="1"/>
  <c r="B216" i="15"/>
  <c r="B216" i="16"/>
  <c r="A215" i="16"/>
  <c r="C215" i="17" l="1"/>
  <c r="A216" i="17"/>
  <c r="B219" i="17"/>
  <c r="A216" i="16"/>
  <c r="B217" i="16"/>
  <c r="B217" i="15"/>
  <c r="A216" i="15"/>
  <c r="C216" i="15" s="1"/>
  <c r="B220" i="17" l="1"/>
  <c r="C216" i="17"/>
  <c r="A217" i="17"/>
  <c r="A217" i="15"/>
  <c r="C217" i="15" s="1"/>
  <c r="B218" i="15"/>
  <c r="B218" i="16"/>
  <c r="A217" i="16"/>
  <c r="C217" i="17" l="1"/>
  <c r="A218" i="17"/>
  <c r="B221" i="17"/>
  <c r="B219" i="16"/>
  <c r="A218" i="16"/>
  <c r="A218" i="15"/>
  <c r="C218" i="15" s="1"/>
  <c r="B219" i="15"/>
  <c r="B222" i="17" l="1"/>
  <c r="C218" i="17"/>
  <c r="A219" i="17"/>
  <c r="A219" i="15"/>
  <c r="C219" i="15" s="1"/>
  <c r="B220" i="15"/>
  <c r="B220" i="16"/>
  <c r="A219" i="16"/>
  <c r="C219" i="17" l="1"/>
  <c r="A220" i="17"/>
  <c r="B223" i="17"/>
  <c r="A220" i="16"/>
  <c r="B221" i="16"/>
  <c r="A220" i="15"/>
  <c r="C220" i="15" s="1"/>
  <c r="B221" i="15"/>
  <c r="B224" i="17" l="1"/>
  <c r="C220" i="17"/>
  <c r="A221" i="17"/>
  <c r="B222" i="15"/>
  <c r="A221" i="15"/>
  <c r="C221" i="15" s="1"/>
  <c r="B222" i="16"/>
  <c r="A221" i="16"/>
  <c r="C221" i="17" l="1"/>
  <c r="A222" i="17"/>
  <c r="B225" i="17"/>
  <c r="A222" i="16"/>
  <c r="B223" i="16"/>
  <c r="A222" i="15"/>
  <c r="C222" i="15" s="1"/>
  <c r="B223" i="15"/>
  <c r="B226" i="17" l="1"/>
  <c r="C222" i="17"/>
  <c r="A223" i="17"/>
  <c r="A223" i="15"/>
  <c r="C223" i="15" s="1"/>
  <c r="B224" i="15"/>
  <c r="B224" i="16"/>
  <c r="A223" i="16"/>
  <c r="B227" i="17" l="1"/>
  <c r="C223" i="17"/>
  <c r="A224" i="17"/>
  <c r="A224" i="16"/>
  <c r="B225" i="16"/>
  <c r="B225" i="15"/>
  <c r="A224" i="15"/>
  <c r="C224" i="15" s="1"/>
  <c r="B228" i="17" l="1"/>
  <c r="C224" i="17"/>
  <c r="A225" i="17"/>
  <c r="A225" i="15"/>
  <c r="C225" i="15" s="1"/>
  <c r="B226" i="15"/>
  <c r="B226" i="16"/>
  <c r="A225" i="16"/>
  <c r="C225" i="17" l="1"/>
  <c r="A226" i="17"/>
  <c r="B229" i="17"/>
  <c r="A226" i="15"/>
  <c r="C226" i="15" s="1"/>
  <c r="B227" i="15"/>
  <c r="B227" i="16"/>
  <c r="A226" i="16"/>
  <c r="B230" i="17" l="1"/>
  <c r="C226" i="17"/>
  <c r="A227" i="17"/>
  <c r="B228" i="16"/>
  <c r="A227" i="16"/>
  <c r="A227" i="15"/>
  <c r="C227" i="15" s="1"/>
  <c r="B228" i="15"/>
  <c r="B231" i="17" l="1"/>
  <c r="C227" i="17"/>
  <c r="A228" i="17"/>
  <c r="A228" i="15"/>
  <c r="C228" i="15" s="1"/>
  <c r="B229" i="15"/>
  <c r="A228" i="16"/>
  <c r="B229" i="16"/>
  <c r="C228" i="17" l="1"/>
  <c r="A229" i="17"/>
  <c r="B232" i="17"/>
  <c r="B230" i="16"/>
  <c r="A229" i="16"/>
  <c r="B230" i="15"/>
  <c r="A229" i="15"/>
  <c r="C229" i="15" s="1"/>
  <c r="B233" i="17" l="1"/>
  <c r="C229" i="17"/>
  <c r="A230" i="17"/>
  <c r="A230" i="15"/>
  <c r="C230" i="15" s="1"/>
  <c r="B231" i="15"/>
  <c r="B231" i="16"/>
  <c r="A230" i="16"/>
  <c r="B234" i="17" l="1"/>
  <c r="C230" i="17"/>
  <c r="A231" i="17"/>
  <c r="B232" i="16"/>
  <c r="A231" i="16"/>
  <c r="B232" i="15"/>
  <c r="A231" i="15"/>
  <c r="C231" i="15" s="1"/>
  <c r="B235" i="17" l="1"/>
  <c r="C231" i="17"/>
  <c r="A232" i="17"/>
  <c r="B233" i="15"/>
  <c r="A232" i="15"/>
  <c r="C232" i="15" s="1"/>
  <c r="A232" i="16"/>
  <c r="B233" i="16"/>
  <c r="C232" i="17" l="1"/>
  <c r="A233" i="17"/>
  <c r="B236" i="17"/>
  <c r="B234" i="16"/>
  <c r="A233" i="16"/>
  <c r="A233" i="15"/>
  <c r="C233" i="15" s="1"/>
  <c r="B234" i="15"/>
  <c r="B237" i="17" l="1"/>
  <c r="C233" i="17"/>
  <c r="A234" i="17"/>
  <c r="A234" i="15"/>
  <c r="C234" i="15" s="1"/>
  <c r="B235" i="15"/>
  <c r="B235" i="16"/>
  <c r="A234" i="16"/>
  <c r="C234" i="17" l="1"/>
  <c r="A235" i="17"/>
  <c r="B238" i="17"/>
  <c r="A235" i="15"/>
  <c r="C235" i="15" s="1"/>
  <c r="B236" i="15"/>
  <c r="B236" i="16"/>
  <c r="A235" i="16"/>
  <c r="C235" i="17" l="1"/>
  <c r="A236" i="17"/>
  <c r="B239" i="17"/>
  <c r="A236" i="16"/>
  <c r="B237" i="16"/>
  <c r="A236" i="15"/>
  <c r="C236" i="15" s="1"/>
  <c r="B237" i="15"/>
  <c r="C236" i="17" l="1"/>
  <c r="A237" i="17"/>
  <c r="B240" i="17"/>
  <c r="B238" i="15"/>
  <c r="A237" i="15"/>
  <c r="C237" i="15" s="1"/>
  <c r="B238" i="16"/>
  <c r="A237" i="16"/>
  <c r="B241" i="17" l="1"/>
  <c r="C237" i="17"/>
  <c r="A238" i="17"/>
  <c r="A238" i="15"/>
  <c r="C238" i="15" s="1"/>
  <c r="B239" i="15"/>
  <c r="B239" i="16"/>
  <c r="A238" i="16"/>
  <c r="B242" i="17" l="1"/>
  <c r="C238" i="17"/>
  <c r="A239" i="17"/>
  <c r="B240" i="16"/>
  <c r="A239" i="16"/>
  <c r="B240" i="15"/>
  <c r="A239" i="15"/>
  <c r="C239" i="15" s="1"/>
  <c r="C239" i="17" l="1"/>
  <c r="A240" i="17"/>
  <c r="B243" i="17"/>
  <c r="B241" i="15"/>
  <c r="A240" i="15"/>
  <c r="C240" i="15" s="1"/>
  <c r="A240" i="16"/>
  <c r="B241" i="16"/>
  <c r="B244" i="17" l="1"/>
  <c r="C240" i="17"/>
  <c r="A241" i="17"/>
  <c r="A241" i="15"/>
  <c r="C241" i="15" s="1"/>
  <c r="B242" i="15"/>
  <c r="B242" i="16"/>
  <c r="A241" i="16"/>
  <c r="B245" i="17" l="1"/>
  <c r="C241" i="17"/>
  <c r="A242" i="17"/>
  <c r="B243" i="16"/>
  <c r="A242" i="16"/>
  <c r="A242" i="15"/>
  <c r="C242" i="15" s="1"/>
  <c r="B243" i="15"/>
  <c r="B246" i="17" l="1"/>
  <c r="C242" i="17"/>
  <c r="A243" i="17"/>
  <c r="A243" i="15"/>
  <c r="C243" i="15" s="1"/>
  <c r="B244" i="15"/>
  <c r="B244" i="16"/>
  <c r="A243" i="16"/>
  <c r="B247" i="17" l="1"/>
  <c r="C243" i="17"/>
  <c r="A244" i="17"/>
  <c r="A244" i="16"/>
  <c r="B245" i="16"/>
  <c r="A244" i="15"/>
  <c r="C244" i="15" s="1"/>
  <c r="B245" i="15"/>
  <c r="C244" i="17" l="1"/>
  <c r="A245" i="17"/>
  <c r="B248" i="17"/>
  <c r="B246" i="15"/>
  <c r="A245" i="15"/>
  <c r="C245" i="15" s="1"/>
  <c r="B246" i="16"/>
  <c r="A245" i="16"/>
  <c r="B249" i="17" l="1"/>
  <c r="C245" i="17"/>
  <c r="A246" i="17"/>
  <c r="A246" i="15"/>
  <c r="C246" i="15" s="1"/>
  <c r="B247" i="15"/>
  <c r="B247" i="16"/>
  <c r="A246" i="16"/>
  <c r="C246" i="17" l="1"/>
  <c r="A247" i="17"/>
  <c r="B250" i="17"/>
  <c r="B248" i="16"/>
  <c r="A247" i="16"/>
  <c r="A247" i="15"/>
  <c r="C247" i="15" s="1"/>
  <c r="B248" i="15"/>
  <c r="B251" i="17" l="1"/>
  <c r="C247" i="17"/>
  <c r="A248" i="17"/>
  <c r="B249" i="15"/>
  <c r="A248" i="15"/>
  <c r="C248" i="15" s="1"/>
  <c r="A248" i="16"/>
  <c r="B249" i="16"/>
  <c r="C248" i="17" l="1"/>
  <c r="A249" i="17"/>
  <c r="B252" i="17"/>
  <c r="B250" i="16"/>
  <c r="A249" i="16"/>
  <c r="A249" i="15"/>
  <c r="C249" i="15" s="1"/>
  <c r="B250" i="15"/>
  <c r="B253" i="17" l="1"/>
  <c r="C249" i="17"/>
  <c r="A250" i="17"/>
  <c r="A250" i="15"/>
  <c r="C250" i="15" s="1"/>
  <c r="B251" i="15"/>
  <c r="B251" i="16"/>
  <c r="A250" i="16"/>
  <c r="C250" i="17" l="1"/>
  <c r="A251" i="17"/>
  <c r="B254" i="17"/>
  <c r="B252" i="16"/>
  <c r="A251" i="16"/>
  <c r="A251" i="15"/>
  <c r="C251" i="15" s="1"/>
  <c r="B252" i="15"/>
  <c r="C251" i="17" l="1"/>
  <c r="A252" i="17"/>
  <c r="B255" i="17"/>
  <c r="A252" i="15"/>
  <c r="C252" i="15" s="1"/>
  <c r="B253" i="15"/>
  <c r="A252" i="16"/>
  <c r="B253" i="16"/>
  <c r="C252" i="17" l="1"/>
  <c r="A253" i="17"/>
  <c r="B256" i="17"/>
  <c r="B254" i="15"/>
  <c r="A253" i="15"/>
  <c r="C253" i="15" s="1"/>
  <c r="B254" i="16"/>
  <c r="A253" i="16"/>
  <c r="C253" i="17" l="1"/>
  <c r="A254" i="17"/>
  <c r="B257" i="17"/>
  <c r="B255" i="16"/>
  <c r="A254" i="16"/>
  <c r="A254" i="15"/>
  <c r="C254" i="15" s="1"/>
  <c r="B255" i="15"/>
  <c r="C254" i="17" l="1"/>
  <c r="A255" i="17"/>
  <c r="B258" i="17"/>
  <c r="A255" i="15"/>
  <c r="C255" i="15" s="1"/>
  <c r="B256" i="15"/>
  <c r="B256" i="16"/>
  <c r="A255" i="16"/>
  <c r="C255" i="17" l="1"/>
  <c r="A256" i="17"/>
  <c r="B259" i="17"/>
  <c r="A256" i="16"/>
  <c r="B257" i="16"/>
  <c r="B257" i="15"/>
  <c r="A256" i="15"/>
  <c r="C256" i="15" s="1"/>
  <c r="C256" i="17" l="1"/>
  <c r="A257" i="17"/>
  <c r="B260" i="17"/>
  <c r="A257" i="15"/>
  <c r="C257" i="15" s="1"/>
  <c r="B258" i="15"/>
  <c r="B258" i="16"/>
  <c r="A257" i="16"/>
  <c r="B261" i="17" l="1"/>
  <c r="C257" i="17"/>
  <c r="A258" i="17"/>
  <c r="B259" i="16"/>
  <c r="A258" i="16"/>
  <c r="A258" i="15"/>
  <c r="C258" i="15" s="1"/>
  <c r="B259" i="15"/>
  <c r="C258" i="17" l="1"/>
  <c r="A259" i="17"/>
  <c r="B262" i="17"/>
  <c r="A259" i="15"/>
  <c r="C259" i="15" s="1"/>
  <c r="B260" i="15"/>
  <c r="B260" i="16"/>
  <c r="A259" i="16"/>
  <c r="C259" i="17" l="1"/>
  <c r="A260" i="17"/>
  <c r="B263" i="17"/>
  <c r="A260" i="16"/>
  <c r="B261" i="16"/>
  <c r="A260" i="15"/>
  <c r="C260" i="15" s="1"/>
  <c r="B261" i="15"/>
  <c r="C260" i="17" l="1"/>
  <c r="A261" i="17"/>
  <c r="B264" i="17"/>
  <c r="A261" i="15"/>
  <c r="C261" i="15" s="1"/>
  <c r="B262" i="15"/>
  <c r="B262" i="16"/>
  <c r="A261" i="16"/>
  <c r="C261" i="17" l="1"/>
  <c r="A262" i="17"/>
  <c r="B265" i="17"/>
  <c r="B263" i="16"/>
  <c r="A262" i="16"/>
  <c r="B263" i="15"/>
  <c r="A262" i="15"/>
  <c r="C262" i="15" s="1"/>
  <c r="C262" i="17" l="1"/>
  <c r="A263" i="17"/>
  <c r="B266" i="17"/>
  <c r="A263" i="15"/>
  <c r="C263" i="15" s="1"/>
  <c r="B264" i="15"/>
  <c r="B264" i="16"/>
  <c r="A263" i="16"/>
  <c r="B267" i="17" l="1"/>
  <c r="C263" i="17"/>
  <c r="A264" i="17"/>
  <c r="A264" i="16"/>
  <c r="B265" i="16"/>
  <c r="B265" i="15"/>
  <c r="A264" i="15"/>
  <c r="C264" i="15" s="1"/>
  <c r="C264" i="17" l="1"/>
  <c r="A265" i="17"/>
  <c r="B268" i="17"/>
  <c r="B266" i="15"/>
  <c r="A265" i="15"/>
  <c r="C265" i="15" s="1"/>
  <c r="B266" i="16"/>
  <c r="A265" i="16"/>
  <c r="C265" i="17" l="1"/>
  <c r="A266" i="17"/>
  <c r="B269" i="17"/>
  <c r="B267" i="15"/>
  <c r="A266" i="15"/>
  <c r="C266" i="15" s="1"/>
  <c r="B267" i="16"/>
  <c r="A266" i="16"/>
  <c r="B270" i="17" l="1"/>
  <c r="C266" i="17"/>
  <c r="A267" i="17"/>
  <c r="A267" i="15"/>
  <c r="C267" i="15" s="1"/>
  <c r="B268" i="15"/>
  <c r="B268" i="16"/>
  <c r="A267" i="16"/>
  <c r="C267" i="17" l="1"/>
  <c r="A268" i="17"/>
  <c r="B271" i="17"/>
  <c r="A268" i="16"/>
  <c r="B269" i="16"/>
  <c r="B269" i="15"/>
  <c r="A268" i="15"/>
  <c r="C268" i="15" s="1"/>
  <c r="C268" i="17" l="1"/>
  <c r="A269" i="17"/>
  <c r="B272" i="17"/>
  <c r="A269" i="15"/>
  <c r="C269" i="15" s="1"/>
  <c r="B270" i="15"/>
  <c r="B270" i="16"/>
  <c r="A269" i="16"/>
  <c r="C269" i="17" l="1"/>
  <c r="A270" i="17"/>
  <c r="B273" i="17"/>
  <c r="B271" i="16"/>
  <c r="A270" i="16"/>
  <c r="B271" i="15"/>
  <c r="A270" i="15"/>
  <c r="C270" i="15" s="1"/>
  <c r="B274" i="17" l="1"/>
  <c r="C270" i="17"/>
  <c r="A271" i="17"/>
  <c r="B272" i="16"/>
  <c r="A271" i="16"/>
  <c r="A271" i="15"/>
  <c r="C271" i="15" s="1"/>
  <c r="B272" i="15"/>
  <c r="C271" i="17" l="1"/>
  <c r="A272" i="17"/>
  <c r="B275" i="17"/>
  <c r="A272" i="15"/>
  <c r="C272" i="15" s="1"/>
  <c r="B273" i="15"/>
  <c r="A272" i="16"/>
  <c r="B273" i="16"/>
  <c r="B276" i="17" l="1"/>
  <c r="C272" i="17"/>
  <c r="A273" i="17"/>
  <c r="B274" i="15"/>
  <c r="A273" i="15"/>
  <c r="C273" i="15" s="1"/>
  <c r="B274" i="16"/>
  <c r="A273" i="16"/>
  <c r="C273" i="17" l="1"/>
  <c r="A274" i="17"/>
  <c r="B277" i="17"/>
  <c r="B275" i="16"/>
  <c r="A274" i="16"/>
  <c r="B275" i="15"/>
  <c r="A274" i="15"/>
  <c r="C274" i="15" s="1"/>
  <c r="B278" i="17" l="1"/>
  <c r="C274" i="17"/>
  <c r="A275" i="17"/>
  <c r="A275" i="15"/>
  <c r="C275" i="15" s="1"/>
  <c r="B276" i="15"/>
  <c r="B276" i="16"/>
  <c r="A275" i="16"/>
  <c r="C275" i="17" l="1"/>
  <c r="A276" i="17"/>
  <c r="B279" i="17"/>
  <c r="A276" i="15"/>
  <c r="C276" i="15" s="1"/>
  <c r="B277" i="15"/>
  <c r="A276" i="16"/>
  <c r="B277" i="16"/>
  <c r="C276" i="17" l="1"/>
  <c r="A277" i="17"/>
  <c r="B280" i="17"/>
  <c r="B278" i="16"/>
  <c r="A277" i="16"/>
  <c r="A277" i="15"/>
  <c r="C277" i="15" s="1"/>
  <c r="B278" i="15"/>
  <c r="B281" i="17" l="1"/>
  <c r="C277" i="17"/>
  <c r="A278" i="17"/>
  <c r="A278" i="15"/>
  <c r="C278" i="15" s="1"/>
  <c r="B279" i="15"/>
  <c r="B279" i="16"/>
  <c r="A278" i="16"/>
  <c r="C278" i="17" l="1"/>
  <c r="A279" i="17"/>
  <c r="B282" i="17"/>
  <c r="B280" i="16"/>
  <c r="A279" i="16"/>
  <c r="A279" i="15"/>
  <c r="C279" i="15" s="1"/>
  <c r="B280" i="15"/>
  <c r="C279" i="17" l="1"/>
  <c r="A280" i="17"/>
  <c r="B283" i="17"/>
  <c r="A280" i="15"/>
  <c r="C280" i="15" s="1"/>
  <c r="B281" i="15"/>
  <c r="A280" i="16"/>
  <c r="B281" i="16"/>
  <c r="C280" i="17" l="1"/>
  <c r="A281" i="17"/>
  <c r="B284" i="17"/>
  <c r="B282" i="16"/>
  <c r="A281" i="16"/>
  <c r="B282" i="15"/>
  <c r="A281" i="15"/>
  <c r="C281" i="15" s="1"/>
  <c r="C281" i="17" l="1"/>
  <c r="A282" i="17"/>
  <c r="B285" i="17"/>
  <c r="B283" i="16"/>
  <c r="A282" i="16"/>
  <c r="A282" i="15"/>
  <c r="C282" i="15" s="1"/>
  <c r="B283" i="15"/>
  <c r="B286" i="17" l="1"/>
  <c r="C282" i="17"/>
  <c r="A283" i="17"/>
  <c r="B284" i="16"/>
  <c r="A283" i="16"/>
  <c r="A283" i="15"/>
  <c r="C283" i="15" s="1"/>
  <c r="B284" i="15"/>
  <c r="C283" i="17" l="1"/>
  <c r="A284" i="17"/>
  <c r="B287" i="17"/>
  <c r="B285" i="15"/>
  <c r="A284" i="15"/>
  <c r="C284" i="15" s="1"/>
  <c r="A284" i="16"/>
  <c r="B285" i="16"/>
  <c r="C284" i="17" l="1"/>
  <c r="A285" i="17"/>
  <c r="B288" i="17"/>
  <c r="B286" i="16"/>
  <c r="A285" i="16"/>
  <c r="A285" i="15"/>
  <c r="C285" i="15" s="1"/>
  <c r="B286" i="15"/>
  <c r="C285" i="17" l="1"/>
  <c r="A286" i="17"/>
  <c r="B289" i="17"/>
  <c r="A286" i="15"/>
  <c r="C286" i="15" s="1"/>
  <c r="B287" i="15"/>
  <c r="B287" i="16"/>
  <c r="A286" i="16"/>
  <c r="C286" i="17" l="1"/>
  <c r="A287" i="17"/>
  <c r="B290" i="17"/>
  <c r="B288" i="16"/>
  <c r="A287" i="16"/>
  <c r="A287" i="15"/>
  <c r="C287" i="15" s="1"/>
  <c r="B288" i="15"/>
  <c r="B291" i="17" l="1"/>
  <c r="C287" i="17"/>
  <c r="A288" i="17"/>
  <c r="A288" i="15"/>
  <c r="C288" i="15" s="1"/>
  <c r="B289" i="15"/>
  <c r="A288" i="16"/>
  <c r="B289" i="16"/>
  <c r="C288" i="17" l="1"/>
  <c r="A289" i="17"/>
  <c r="B292" i="17"/>
  <c r="B290" i="16"/>
  <c r="A289" i="16"/>
  <c r="B290" i="15"/>
  <c r="A289" i="15"/>
  <c r="C289" i="15" s="1"/>
  <c r="B293" i="17" l="1"/>
  <c r="C289" i="17"/>
  <c r="A290" i="17"/>
  <c r="A290" i="15"/>
  <c r="C290" i="15" s="1"/>
  <c r="B291" i="15"/>
  <c r="B291" i="16"/>
  <c r="A290" i="16"/>
  <c r="C290" i="17" l="1"/>
  <c r="A291" i="17"/>
  <c r="B294" i="17"/>
  <c r="A291" i="15"/>
  <c r="C291" i="15" s="1"/>
  <c r="B292" i="15"/>
  <c r="B292" i="16"/>
  <c r="A291" i="16"/>
  <c r="B295" i="17" l="1"/>
  <c r="C291" i="17"/>
  <c r="A292" i="17"/>
  <c r="A292" i="16"/>
  <c r="B293" i="16"/>
  <c r="B293" i="15"/>
  <c r="A292" i="15"/>
  <c r="C292" i="15" s="1"/>
  <c r="C292" i="17" l="1"/>
  <c r="A293" i="17"/>
  <c r="B296" i="17"/>
  <c r="A293" i="15"/>
  <c r="C293" i="15" s="1"/>
  <c r="B294" i="15"/>
  <c r="B294" i="16"/>
  <c r="A293" i="16"/>
  <c r="B297" i="17" l="1"/>
  <c r="C293" i="17"/>
  <c r="A294" i="17"/>
  <c r="A294" i="15"/>
  <c r="C294" i="15" s="1"/>
  <c r="B295" i="15"/>
  <c r="B295" i="16"/>
  <c r="A294" i="16"/>
  <c r="C294" i="17" l="1"/>
  <c r="A295" i="17"/>
  <c r="B298" i="17"/>
  <c r="A295" i="15"/>
  <c r="C295" i="15" s="1"/>
  <c r="B296" i="15"/>
  <c r="B296" i="16"/>
  <c r="A295" i="16"/>
  <c r="B299" i="17" l="1"/>
  <c r="C295" i="17"/>
  <c r="A296" i="17"/>
  <c r="A296" i="16"/>
  <c r="B297" i="16"/>
  <c r="A296" i="15"/>
  <c r="C296" i="15" s="1"/>
  <c r="B297" i="15"/>
  <c r="C296" i="17" l="1"/>
  <c r="A297" i="17"/>
  <c r="B300" i="17"/>
  <c r="A297" i="15"/>
  <c r="C297" i="15" s="1"/>
  <c r="B298" i="15"/>
  <c r="B298" i="16"/>
  <c r="A297" i="16"/>
  <c r="B301" i="17" l="1"/>
  <c r="C297" i="17"/>
  <c r="A298" i="17"/>
  <c r="B299" i="16"/>
  <c r="A298" i="16"/>
  <c r="B299" i="15"/>
  <c r="A298" i="15"/>
  <c r="C298" i="15" s="1"/>
  <c r="C298" i="17" l="1"/>
  <c r="A299" i="17"/>
  <c r="B302" i="17"/>
  <c r="B300" i="15"/>
  <c r="A299" i="15"/>
  <c r="C299" i="15" s="1"/>
  <c r="B300" i="16"/>
  <c r="A299" i="16"/>
  <c r="B303" i="17" l="1"/>
  <c r="C299" i="17"/>
  <c r="A300" i="17"/>
  <c r="A300" i="16"/>
  <c r="B301" i="16"/>
  <c r="A300" i="15"/>
  <c r="C300" i="15" s="1"/>
  <c r="B301" i="15"/>
  <c r="C300" i="17" l="1"/>
  <c r="A301" i="17"/>
  <c r="B304" i="17"/>
  <c r="B302" i="15"/>
  <c r="A301" i="15"/>
  <c r="C301" i="15" s="1"/>
  <c r="B302" i="16"/>
  <c r="A301" i="16"/>
  <c r="B305" i="17" l="1"/>
  <c r="C301" i="17"/>
  <c r="A302" i="17"/>
  <c r="B303" i="16"/>
  <c r="A302" i="16"/>
  <c r="B303" i="15"/>
  <c r="A302" i="15"/>
  <c r="C302" i="15" s="1"/>
  <c r="C302" i="17" l="1"/>
  <c r="A303" i="17"/>
  <c r="B306" i="17"/>
  <c r="B304" i="15"/>
  <c r="A303" i="15"/>
  <c r="C303" i="15" s="1"/>
  <c r="B304" i="16"/>
  <c r="A303" i="16"/>
  <c r="B307" i="17" l="1"/>
  <c r="C303" i="17"/>
  <c r="A304" i="17"/>
  <c r="A304" i="16"/>
  <c r="B305" i="16"/>
  <c r="B305" i="15"/>
  <c r="A304" i="15"/>
  <c r="C304" i="15" s="1"/>
  <c r="C304" i="17" l="1"/>
  <c r="A305" i="17"/>
  <c r="B308" i="17"/>
  <c r="A305" i="15"/>
  <c r="C305" i="15" s="1"/>
  <c r="B306" i="15"/>
  <c r="B306" i="16"/>
  <c r="A305" i="16"/>
  <c r="B309" i="17" l="1"/>
  <c r="C305" i="17"/>
  <c r="A306" i="17"/>
  <c r="B307" i="16"/>
  <c r="A306" i="16"/>
  <c r="B307" i="15"/>
  <c r="A306" i="15"/>
  <c r="C306" i="15" s="1"/>
  <c r="C306" i="17" l="1"/>
  <c r="A307" i="17"/>
  <c r="B310" i="17"/>
  <c r="A307" i="15"/>
  <c r="C307" i="15" s="1"/>
  <c r="B308" i="15"/>
  <c r="B308" i="16"/>
  <c r="A307" i="16"/>
  <c r="B311" i="17" l="1"/>
  <c r="C307" i="17"/>
  <c r="A308" i="17"/>
  <c r="A308" i="15"/>
  <c r="C308" i="15" s="1"/>
  <c r="B309" i="15"/>
  <c r="A308" i="16"/>
  <c r="B309" i="16"/>
  <c r="C308" i="17" l="1"/>
  <c r="A309" i="17"/>
  <c r="B312" i="17"/>
  <c r="B310" i="16"/>
  <c r="A309" i="16"/>
  <c r="B310" i="15"/>
  <c r="A309" i="15"/>
  <c r="C309" i="15" s="1"/>
  <c r="C309" i="17" l="1"/>
  <c r="A310" i="17"/>
  <c r="B313" i="17"/>
  <c r="B311" i="15"/>
  <c r="A310" i="15"/>
  <c r="C310" i="15" s="1"/>
  <c r="B311" i="16"/>
  <c r="A310" i="16"/>
  <c r="B314" i="17" l="1"/>
  <c r="C310" i="17"/>
  <c r="A311" i="17"/>
  <c r="B312" i="16"/>
  <c r="A311" i="16"/>
  <c r="B312" i="15"/>
  <c r="A311" i="15"/>
  <c r="C311" i="15" s="1"/>
  <c r="C311" i="17" l="1"/>
  <c r="A312" i="17"/>
  <c r="B315" i="17"/>
  <c r="B313" i="15"/>
  <c r="A312" i="15"/>
  <c r="C312" i="15" s="1"/>
  <c r="A312" i="16"/>
  <c r="B313" i="16"/>
  <c r="C312" i="17" l="1"/>
  <c r="A313" i="17"/>
  <c r="B316" i="17"/>
  <c r="B314" i="16"/>
  <c r="A313" i="16"/>
  <c r="A313" i="15"/>
  <c r="C313" i="15" s="1"/>
  <c r="B314" i="15"/>
  <c r="B317" i="17" l="1"/>
  <c r="C313" i="17"/>
  <c r="A314" i="17"/>
  <c r="B315" i="15"/>
  <c r="A314" i="15"/>
  <c r="C314" i="15" s="1"/>
  <c r="B315" i="16"/>
  <c r="A314" i="16"/>
  <c r="C314" i="17" l="1"/>
  <c r="A315" i="17"/>
  <c r="B318" i="17"/>
  <c r="B316" i="16"/>
  <c r="A315" i="16"/>
  <c r="A315" i="15"/>
  <c r="C315" i="15" s="1"/>
  <c r="B316" i="15"/>
  <c r="C315" i="17" l="1"/>
  <c r="A316" i="17"/>
  <c r="B319" i="17"/>
  <c r="A316" i="15"/>
  <c r="C316" i="15" s="1"/>
  <c r="B317" i="15"/>
  <c r="A316" i="16"/>
  <c r="B317" i="16"/>
  <c r="C316" i="17" l="1"/>
  <c r="A317" i="17"/>
  <c r="B320" i="17"/>
  <c r="B318" i="15"/>
  <c r="A317" i="15"/>
  <c r="C317" i="15" s="1"/>
  <c r="B318" i="16"/>
  <c r="A317" i="16"/>
  <c r="C317" i="17" l="1"/>
  <c r="A318" i="17"/>
  <c r="B321" i="17"/>
  <c r="B319" i="16"/>
  <c r="A318" i="16"/>
  <c r="B319" i="15"/>
  <c r="A318" i="15"/>
  <c r="C318" i="15" s="1"/>
  <c r="B322" i="17" l="1"/>
  <c r="C318" i="17"/>
  <c r="A319" i="17"/>
  <c r="B320" i="15"/>
  <c r="A319" i="15"/>
  <c r="C319" i="15" s="1"/>
  <c r="B320" i="16"/>
  <c r="A319" i="16"/>
  <c r="C319" i="17" l="1"/>
  <c r="A320" i="17"/>
  <c r="B323" i="17"/>
  <c r="B321" i="15"/>
  <c r="A320" i="15"/>
  <c r="C320" i="15" s="1"/>
  <c r="A320" i="16"/>
  <c r="B321" i="16"/>
  <c r="B324" i="17" l="1"/>
  <c r="C320" i="17"/>
  <c r="A321" i="17"/>
  <c r="A321" i="15"/>
  <c r="C321" i="15" s="1"/>
  <c r="B322" i="15"/>
  <c r="B322" i="16"/>
  <c r="A321" i="16"/>
  <c r="C321" i="17" l="1"/>
  <c r="A322" i="17"/>
  <c r="B325" i="17"/>
  <c r="B323" i="16"/>
  <c r="A322" i="16"/>
  <c r="B323" i="15"/>
  <c r="A322" i="15"/>
  <c r="C322" i="15" s="1"/>
  <c r="B326" i="17" l="1"/>
  <c r="C322" i="17"/>
  <c r="A323" i="17"/>
  <c r="A323" i="15"/>
  <c r="C323" i="15" s="1"/>
  <c r="B324" i="15"/>
  <c r="B324" i="16"/>
  <c r="A323" i="16"/>
  <c r="C323" i="17" l="1"/>
  <c r="A324" i="17"/>
  <c r="B327" i="17"/>
  <c r="A324" i="16"/>
  <c r="B325" i="16"/>
  <c r="A324" i="15"/>
  <c r="C324" i="15" s="1"/>
  <c r="B325" i="15"/>
  <c r="C324" i="17" l="1"/>
  <c r="A325" i="17"/>
  <c r="B328" i="17"/>
  <c r="A325" i="15"/>
  <c r="C325" i="15" s="1"/>
  <c r="B326" i="15"/>
  <c r="B326" i="16"/>
  <c r="A325" i="16"/>
  <c r="B329" i="17" l="1"/>
  <c r="C325" i="17"/>
  <c r="A326" i="17"/>
  <c r="B327" i="15"/>
  <c r="A326" i="15"/>
  <c r="C326" i="15" s="1"/>
  <c r="B327" i="16"/>
  <c r="A326" i="16"/>
  <c r="C326" i="17" l="1"/>
  <c r="A327" i="17"/>
  <c r="B330" i="17"/>
  <c r="B328" i="16"/>
  <c r="A327" i="16"/>
  <c r="B328" i="15"/>
  <c r="A327" i="15"/>
  <c r="C327" i="15" s="1"/>
  <c r="C327" i="17" l="1"/>
  <c r="A328" i="17"/>
  <c r="B331" i="17"/>
  <c r="B329" i="15"/>
  <c r="A328" i="15"/>
  <c r="C328" i="15" s="1"/>
  <c r="A328" i="16"/>
  <c r="B329" i="16"/>
  <c r="B332" i="17" l="1"/>
  <c r="C328" i="17"/>
  <c r="A329" i="17"/>
  <c r="B330" i="16"/>
  <c r="A329" i="16"/>
  <c r="A329" i="15"/>
  <c r="C329" i="15" s="1"/>
  <c r="B330" i="15"/>
  <c r="C329" i="17" l="1"/>
  <c r="A330" i="17"/>
  <c r="B333" i="17"/>
  <c r="B331" i="15"/>
  <c r="A330" i="15"/>
  <c r="C330" i="15" s="1"/>
  <c r="B331" i="16"/>
  <c r="A330" i="16"/>
  <c r="B334" i="17" l="1"/>
  <c r="C330" i="17"/>
  <c r="A331" i="17"/>
  <c r="B332" i="16"/>
  <c r="A331" i="16"/>
  <c r="B332" i="15"/>
  <c r="A331" i="15"/>
  <c r="C331" i="15" s="1"/>
  <c r="C331" i="17" l="1"/>
  <c r="A332" i="17"/>
  <c r="B335" i="17"/>
  <c r="A332" i="15"/>
  <c r="C332" i="15" s="1"/>
  <c r="B333" i="15"/>
  <c r="A332" i="16"/>
  <c r="B333" i="16"/>
  <c r="B336" i="17" l="1"/>
  <c r="C332" i="17"/>
  <c r="A333" i="17"/>
  <c r="B334" i="16"/>
  <c r="A333" i="16"/>
  <c r="A333" i="15"/>
  <c r="C333" i="15" s="1"/>
  <c r="B334" i="15"/>
  <c r="C333" i="17" l="1"/>
  <c r="A334" i="17"/>
  <c r="B337" i="17"/>
  <c r="B335" i="15"/>
  <c r="A334" i="15"/>
  <c r="C334" i="15" s="1"/>
  <c r="B335" i="16"/>
  <c r="A334" i="16"/>
  <c r="B338" i="17" l="1"/>
  <c r="C334" i="17"/>
  <c r="A335" i="17"/>
  <c r="B336" i="16"/>
  <c r="A335" i="16"/>
  <c r="B336" i="15"/>
  <c r="A335" i="15"/>
  <c r="C335" i="15" s="1"/>
  <c r="C335" i="17" l="1"/>
  <c r="A336" i="17"/>
  <c r="B339" i="17"/>
  <c r="B337" i="15"/>
  <c r="A336" i="15"/>
  <c r="C336" i="15" s="1"/>
  <c r="A336" i="16"/>
  <c r="B337" i="16"/>
  <c r="C336" i="17" l="1"/>
  <c r="A337" i="17"/>
  <c r="B340" i="17"/>
  <c r="B338" i="16"/>
  <c r="A337" i="16"/>
  <c r="A337" i="15"/>
  <c r="C337" i="15" s="1"/>
  <c r="B338" i="15"/>
  <c r="C337" i="17" l="1"/>
  <c r="A338" i="17"/>
  <c r="B341" i="17"/>
  <c r="B339" i="15"/>
  <c r="A338" i="15"/>
  <c r="C338" i="15" s="1"/>
  <c r="B339" i="16"/>
  <c r="A338" i="16"/>
  <c r="B342" i="17" l="1"/>
  <c r="C338" i="17"/>
  <c r="A339" i="17"/>
  <c r="A339" i="15"/>
  <c r="C339" i="15" s="1"/>
  <c r="B340" i="15"/>
  <c r="B340" i="16"/>
  <c r="A339" i="16"/>
  <c r="C339" i="17" l="1"/>
  <c r="A340" i="17"/>
  <c r="B343" i="17"/>
  <c r="A340" i="16"/>
  <c r="B341" i="16"/>
  <c r="A340" i="15"/>
  <c r="C340" i="15" s="1"/>
  <c r="B341" i="15"/>
  <c r="B344" i="17" l="1"/>
  <c r="C340" i="17"/>
  <c r="A341" i="17"/>
  <c r="A341" i="15"/>
  <c r="C341" i="15" s="1"/>
  <c r="B342" i="15"/>
  <c r="B342" i="16"/>
  <c r="A341" i="16"/>
  <c r="C341" i="17" l="1"/>
  <c r="A342" i="17"/>
  <c r="B345" i="17"/>
  <c r="B343" i="16"/>
  <c r="A342" i="16"/>
  <c r="A342" i="15"/>
  <c r="C342" i="15" s="1"/>
  <c r="B343" i="15"/>
  <c r="C342" i="17" l="1"/>
  <c r="A343" i="17"/>
  <c r="B346" i="17"/>
  <c r="A343" i="15"/>
  <c r="C343" i="15" s="1"/>
  <c r="B344" i="15"/>
  <c r="B344" i="16"/>
  <c r="A343" i="16"/>
  <c r="C343" i="17" l="1"/>
  <c r="A344" i="17"/>
  <c r="B347" i="17"/>
  <c r="A344" i="15"/>
  <c r="C344" i="15" s="1"/>
  <c r="B345" i="15"/>
  <c r="A344" i="16"/>
  <c r="B345" i="16"/>
  <c r="B348" i="17" l="1"/>
  <c r="C344" i="17"/>
  <c r="A345" i="17"/>
  <c r="B346" i="15"/>
  <c r="A345" i="15"/>
  <c r="C345" i="15" s="1"/>
  <c r="B346" i="16"/>
  <c r="A345" i="16"/>
  <c r="C345" i="17" l="1"/>
  <c r="A346" i="17"/>
  <c r="B349" i="17"/>
  <c r="B347" i="16"/>
  <c r="A346" i="16"/>
  <c r="B347" i="15"/>
  <c r="A346" i="15"/>
  <c r="C346" i="15" s="1"/>
  <c r="C346" i="17" l="1"/>
  <c r="A347" i="17"/>
  <c r="B350" i="17"/>
  <c r="A347" i="15"/>
  <c r="C347" i="15" s="1"/>
  <c r="B348" i="15"/>
  <c r="B348" i="16"/>
  <c r="A347" i="16"/>
  <c r="B351" i="17" l="1"/>
  <c r="C347" i="17"/>
  <c r="A348" i="17"/>
  <c r="A348" i="15"/>
  <c r="C348" i="15" s="1"/>
  <c r="B349" i="15"/>
  <c r="A348" i="16"/>
  <c r="B349" i="16"/>
  <c r="C348" i="17" l="1"/>
  <c r="A349" i="17"/>
  <c r="B352" i="17"/>
  <c r="B350" i="16"/>
  <c r="A349" i="16"/>
  <c r="B350" i="15"/>
  <c r="A349" i="15"/>
  <c r="C349" i="15" s="1"/>
  <c r="C349" i="17" l="1"/>
  <c r="A350" i="17"/>
  <c r="B353" i="17"/>
  <c r="B351" i="15"/>
  <c r="A350" i="15"/>
  <c r="C350" i="15" s="1"/>
  <c r="B351" i="16"/>
  <c r="A350" i="16"/>
  <c r="B354" i="17" l="1"/>
  <c r="C350" i="17"/>
  <c r="A351" i="17"/>
  <c r="B352" i="16"/>
  <c r="A351" i="16"/>
  <c r="B352" i="15"/>
  <c r="A351" i="15"/>
  <c r="C351" i="15" s="1"/>
  <c r="C351" i="17" l="1"/>
  <c r="A352" i="17"/>
  <c r="B355" i="17"/>
  <c r="A352" i="15"/>
  <c r="C352" i="15" s="1"/>
  <c r="B353" i="15"/>
  <c r="A352" i="16"/>
  <c r="B353" i="16"/>
  <c r="C352" i="17" l="1"/>
  <c r="A353" i="17"/>
  <c r="B356" i="17"/>
  <c r="B354" i="16"/>
  <c r="A353" i="16"/>
  <c r="B354" i="15"/>
  <c r="A353" i="15"/>
  <c r="C353" i="15" s="1"/>
  <c r="C353" i="17" l="1"/>
  <c r="A354" i="17"/>
  <c r="B357" i="17"/>
  <c r="B355" i="15"/>
  <c r="A354" i="15"/>
  <c r="C354" i="15" s="1"/>
  <c r="B355" i="16"/>
  <c r="A354" i="16"/>
  <c r="C354" i="17" l="1"/>
  <c r="A355" i="17"/>
  <c r="B358" i="17"/>
  <c r="B356" i="16"/>
  <c r="A355" i="16"/>
  <c r="A355" i="15"/>
  <c r="C355" i="15" s="1"/>
  <c r="B356" i="15"/>
  <c r="B359" i="17" l="1"/>
  <c r="C355" i="17"/>
  <c r="A356" i="17"/>
  <c r="A356" i="15"/>
  <c r="C356" i="15" s="1"/>
  <c r="B357" i="15"/>
  <c r="A356" i="16"/>
  <c r="B357" i="16"/>
  <c r="C356" i="17" l="1"/>
  <c r="A357" i="17"/>
  <c r="B360" i="17"/>
  <c r="B358" i="16"/>
  <c r="A357" i="16"/>
  <c r="B358" i="15"/>
  <c r="A357" i="15"/>
  <c r="C357" i="15" s="1"/>
  <c r="C357" i="17" l="1"/>
  <c r="A358" i="17"/>
  <c r="B361" i="17"/>
  <c r="B359" i="15"/>
  <c r="A358" i="15"/>
  <c r="C358" i="15" s="1"/>
  <c r="B359" i="16"/>
  <c r="A358" i="16"/>
  <c r="C358" i="17" l="1"/>
  <c r="A359" i="17"/>
  <c r="B362" i="17"/>
  <c r="B360" i="16"/>
  <c r="A359" i="16"/>
  <c r="B360" i="15"/>
  <c r="A359" i="15"/>
  <c r="C359" i="15" s="1"/>
  <c r="C359" i="17" l="1"/>
  <c r="A360" i="17"/>
  <c r="B363" i="17"/>
  <c r="A360" i="15"/>
  <c r="C360" i="15" s="1"/>
  <c r="B361" i="15"/>
  <c r="A360" i="16"/>
  <c r="B361" i="16"/>
  <c r="C360" i="17" l="1"/>
  <c r="A361" i="17"/>
  <c r="B364" i="17"/>
  <c r="B362" i="16"/>
  <c r="A361" i="16"/>
  <c r="B362" i="15"/>
  <c r="A361" i="15"/>
  <c r="C361" i="15" s="1"/>
  <c r="B365" i="17" l="1"/>
  <c r="C361" i="17"/>
  <c r="A362" i="17"/>
  <c r="B363" i="15"/>
  <c r="A362" i="15"/>
  <c r="C362" i="15" s="1"/>
  <c r="B363" i="16"/>
  <c r="A362" i="16"/>
  <c r="C362" i="17" l="1"/>
  <c r="A363" i="17"/>
  <c r="B366" i="17"/>
  <c r="B364" i="16"/>
  <c r="A363" i="16"/>
  <c r="A363" i="15"/>
  <c r="C363" i="15" s="1"/>
  <c r="B364" i="15"/>
  <c r="C363" i="17" l="1"/>
  <c r="A364" i="17"/>
  <c r="B367" i="17"/>
  <c r="A364" i="15"/>
  <c r="C364" i="15" s="1"/>
  <c r="B365" i="15"/>
  <c r="A364" i="16"/>
  <c r="B365" i="16"/>
  <c r="C364" i="17" l="1"/>
  <c r="A365" i="17"/>
  <c r="B368" i="17"/>
  <c r="B366" i="16"/>
  <c r="A365" i="16"/>
  <c r="B366" i="15"/>
  <c r="A365" i="15"/>
  <c r="C365" i="15" s="1"/>
  <c r="B369" i="17" l="1"/>
  <c r="C365" i="17"/>
  <c r="A366" i="17"/>
  <c r="B367" i="15"/>
  <c r="A366" i="15"/>
  <c r="C366" i="15" s="1"/>
  <c r="B367" i="16"/>
  <c r="A366" i="16"/>
  <c r="C366" i="17" l="1"/>
  <c r="A367" i="17"/>
  <c r="B370" i="17"/>
  <c r="B368" i="16"/>
  <c r="A367" i="16"/>
  <c r="B368" i="15"/>
  <c r="A367" i="15"/>
  <c r="C367" i="15" s="1"/>
  <c r="B371" i="17" l="1"/>
  <c r="C367" i="17"/>
  <c r="A368" i="17"/>
  <c r="A368" i="15"/>
  <c r="C368" i="15" s="1"/>
  <c r="B369" i="15"/>
  <c r="A368" i="16"/>
  <c r="B369" i="16"/>
  <c r="C368" i="17" l="1"/>
  <c r="A369" i="17"/>
  <c r="B372" i="17"/>
  <c r="B370" i="15"/>
  <c r="A369" i="15"/>
  <c r="C369" i="15" s="1"/>
  <c r="B370" i="16"/>
  <c r="A369" i="16"/>
  <c r="C369" i="17" l="1"/>
  <c r="A370" i="17"/>
  <c r="B373" i="17"/>
  <c r="B371" i="16"/>
  <c r="A370" i="16"/>
  <c r="B371" i="15"/>
  <c r="A370" i="15"/>
  <c r="C370" i="15" s="1"/>
  <c r="B374" i="17" l="1"/>
  <c r="C370" i="17"/>
  <c r="A371" i="17"/>
  <c r="B372" i="16"/>
  <c r="A371" i="16"/>
  <c r="A371" i="15"/>
  <c r="C371" i="15" s="1"/>
  <c r="B372" i="15"/>
  <c r="C371" i="17" l="1"/>
  <c r="A372" i="17"/>
  <c r="B375" i="17"/>
  <c r="A372" i="15"/>
  <c r="C372" i="15" s="1"/>
  <c r="B373" i="15"/>
  <c r="A372" i="16"/>
  <c r="B373" i="16"/>
  <c r="C372" i="17" l="1"/>
  <c r="A373" i="17"/>
  <c r="B376" i="17"/>
  <c r="B374" i="15"/>
  <c r="A373" i="15"/>
  <c r="C373" i="15" s="1"/>
  <c r="B374" i="16"/>
  <c r="A373" i="16"/>
  <c r="B377" i="17" l="1"/>
  <c r="C373" i="17"/>
  <c r="A374" i="17"/>
  <c r="B375" i="16"/>
  <c r="A374" i="16"/>
  <c r="B375" i="15"/>
  <c r="A374" i="15"/>
  <c r="C374" i="15" s="1"/>
  <c r="C374" i="17" l="1"/>
  <c r="A375" i="17"/>
  <c r="B378" i="17"/>
  <c r="B376" i="15"/>
  <c r="A375" i="15"/>
  <c r="C375" i="15" s="1"/>
  <c r="B376" i="16"/>
  <c r="A375" i="16"/>
  <c r="B379" i="17" l="1"/>
  <c r="C375" i="17"/>
  <c r="A376" i="17"/>
  <c r="A376" i="16"/>
  <c r="B377" i="16"/>
  <c r="A376" i="15"/>
  <c r="C376" i="15" s="1"/>
  <c r="B377" i="15"/>
  <c r="C376" i="17" l="1"/>
  <c r="A377" i="17"/>
  <c r="B380" i="17"/>
  <c r="B378" i="15"/>
  <c r="A377" i="15"/>
  <c r="C377" i="15" s="1"/>
  <c r="B378" i="16"/>
  <c r="A377" i="16"/>
  <c r="B381" i="17" l="1"/>
  <c r="C377" i="17"/>
  <c r="A378" i="17"/>
  <c r="B379" i="16"/>
  <c r="A378" i="16"/>
  <c r="B379" i="15"/>
  <c r="A378" i="15"/>
  <c r="C378" i="15" s="1"/>
  <c r="C378" i="17" l="1"/>
  <c r="A379" i="17"/>
  <c r="B382" i="17"/>
  <c r="B380" i="16"/>
  <c r="A379" i="16"/>
  <c r="A379" i="15"/>
  <c r="C379" i="15" s="1"/>
  <c r="B380" i="15"/>
  <c r="B383" i="17" l="1"/>
  <c r="C379" i="17"/>
  <c r="A380" i="17"/>
  <c r="A380" i="15"/>
  <c r="C380" i="15" s="1"/>
  <c r="B381" i="15"/>
  <c r="A380" i="16"/>
  <c r="B381" i="16"/>
  <c r="C380" i="17" l="1"/>
  <c r="A381" i="17"/>
  <c r="B384" i="17"/>
  <c r="B382" i="15"/>
  <c r="A381" i="15"/>
  <c r="C381" i="15" s="1"/>
  <c r="B382" i="16"/>
  <c r="A381" i="16"/>
  <c r="C381" i="17" l="1"/>
  <c r="A382" i="17"/>
  <c r="B383" i="16"/>
  <c r="A382" i="16"/>
  <c r="B383" i="15"/>
  <c r="A382" i="15"/>
  <c r="C382" i="15" s="1"/>
  <c r="C382" i="17" l="1"/>
  <c r="A383" i="17"/>
  <c r="B384" i="15"/>
  <c r="A383" i="15"/>
  <c r="C383" i="15" s="1"/>
  <c r="B384" i="16"/>
  <c r="A383" i="16"/>
  <c r="C383" i="17" l="1"/>
  <c r="A384" i="17"/>
  <c r="A384" i="16"/>
  <c r="A384" i="15"/>
  <c r="C384" i="17" l="1"/>
  <c r="P7" i="17"/>
  <c r="P8" i="17"/>
  <c r="J8" i="17"/>
  <c r="H8" i="17"/>
  <c r="O8" i="17"/>
  <c r="N8" i="17"/>
  <c r="L8" i="17"/>
  <c r="M8" i="17"/>
  <c r="I8" i="17"/>
  <c r="E8" i="17"/>
  <c r="L10" i="17"/>
  <c r="K8" i="17"/>
  <c r="F8" i="17"/>
  <c r="K9" i="17"/>
  <c r="P9" i="17"/>
  <c r="G8" i="17"/>
  <c r="L9" i="17"/>
  <c r="P10" i="17"/>
  <c r="K10" i="17"/>
  <c r="E7" i="17"/>
  <c r="I7" i="17"/>
  <c r="G7" i="17"/>
  <c r="J9" i="17"/>
  <c r="K7" i="17"/>
  <c r="I9" i="17"/>
  <c r="E9" i="17"/>
  <c r="N9" i="17"/>
  <c r="H9" i="17"/>
  <c r="G9" i="17"/>
  <c r="H7" i="17"/>
  <c r="G10" i="17"/>
  <c r="N7" i="17"/>
  <c r="F10" i="17"/>
  <c r="M10" i="17"/>
  <c r="O9" i="17"/>
  <c r="N10" i="17"/>
  <c r="I10" i="17"/>
  <c r="E10" i="17"/>
  <c r="L7" i="17"/>
  <c r="M7" i="17"/>
  <c r="F9" i="17"/>
  <c r="J7" i="17"/>
  <c r="F7" i="17"/>
  <c r="H10" i="17"/>
  <c r="G11" i="17"/>
  <c r="O7" i="17"/>
  <c r="N12" i="17"/>
  <c r="O11" i="17"/>
  <c r="P11" i="17"/>
  <c r="M11" i="17"/>
  <c r="O12" i="17"/>
  <c r="M13" i="17"/>
  <c r="J10" i="17"/>
  <c r="H13" i="17"/>
  <c r="F11" i="17"/>
  <c r="J11" i="17"/>
  <c r="M9" i="17"/>
  <c r="F12" i="17"/>
  <c r="E13" i="17"/>
  <c r="N11" i="17"/>
  <c r="L11" i="17"/>
  <c r="O10" i="17"/>
  <c r="O13" i="17"/>
  <c r="H11" i="17"/>
  <c r="E11" i="17"/>
  <c r="K11" i="17"/>
  <c r="I11" i="17"/>
  <c r="M12" i="17"/>
  <c r="E14" i="17"/>
  <c r="L12" i="17"/>
  <c r="K12" i="17"/>
  <c r="G12" i="17"/>
  <c r="E12" i="17"/>
  <c r="P12" i="17"/>
  <c r="H12" i="17"/>
  <c r="N13" i="17"/>
  <c r="I12" i="17"/>
  <c r="I13" i="17"/>
  <c r="P13" i="17"/>
  <c r="P14" i="17"/>
  <c r="G14" i="17"/>
  <c r="K14" i="17"/>
  <c r="G13" i="17"/>
  <c r="L13" i="17"/>
  <c r="J12" i="17"/>
  <c r="K13" i="17"/>
  <c r="G16" i="17"/>
  <c r="I14" i="17"/>
  <c r="H14" i="17"/>
  <c r="M14" i="17"/>
  <c r="O15" i="17"/>
  <c r="M15" i="17"/>
  <c r="O14" i="17"/>
  <c r="J16" i="17"/>
  <c r="L14" i="17"/>
  <c r="L16" i="17"/>
  <c r="M17" i="17"/>
  <c r="J13" i="17"/>
  <c r="F13" i="17"/>
  <c r="N15" i="17"/>
  <c r="F14" i="17"/>
  <c r="J14" i="17"/>
  <c r="E15" i="17"/>
  <c r="N14" i="17"/>
  <c r="M16" i="17"/>
  <c r="F16" i="17"/>
  <c r="J15" i="17"/>
  <c r="K16" i="17"/>
  <c r="N16" i="17"/>
  <c r="I19" i="17"/>
  <c r="E16" i="17"/>
  <c r="F15" i="17"/>
  <c r="F17" i="17"/>
  <c r="P15" i="17"/>
  <c r="K15" i="17"/>
  <c r="I16" i="17"/>
  <c r="G15" i="17"/>
  <c r="I17" i="17"/>
  <c r="H16" i="17"/>
  <c r="N17" i="17"/>
  <c r="P16" i="17"/>
  <c r="I15" i="17"/>
  <c r="O16" i="17"/>
  <c r="L15" i="17"/>
  <c r="J17" i="17"/>
  <c r="H15" i="17"/>
  <c r="G17" i="17"/>
  <c r="F18" i="17"/>
  <c r="M20" i="17"/>
  <c r="L17" i="17"/>
  <c r="K18" i="17"/>
  <c r="L18" i="17"/>
  <c r="E19" i="17"/>
  <c r="N19" i="17"/>
  <c r="O17" i="17"/>
  <c r="H18" i="17"/>
  <c r="J18" i="17"/>
  <c r="H19" i="17"/>
  <c r="K17" i="17"/>
  <c r="I18" i="17"/>
  <c r="O18" i="17"/>
  <c r="M18" i="17"/>
  <c r="P17" i="17"/>
  <c r="H17" i="17"/>
  <c r="P18" i="17"/>
  <c r="N18" i="17"/>
  <c r="F20" i="17"/>
  <c r="L19" i="17"/>
  <c r="O19" i="17"/>
  <c r="G19" i="17"/>
  <c r="G18" i="17"/>
  <c r="N20" i="17"/>
  <c r="P20" i="17"/>
  <c r="J20" i="17"/>
  <c r="M19" i="17"/>
  <c r="E17" i="17"/>
  <c r="E20" i="17"/>
  <c r="G20" i="17"/>
  <c r="E18" i="17"/>
  <c r="K23" i="17"/>
  <c r="F19" i="17"/>
  <c r="K20" i="17"/>
  <c r="I20" i="17"/>
  <c r="H22" i="17"/>
  <c r="O20" i="17"/>
  <c r="L20" i="17"/>
  <c r="J19" i="17"/>
  <c r="L24" i="17"/>
  <c r="F21" i="17"/>
  <c r="E21" i="17"/>
  <c r="L21" i="17"/>
  <c r="P19" i="17"/>
  <c r="H20" i="17"/>
  <c r="K19" i="17"/>
  <c r="N23" i="17"/>
  <c r="N22" i="17"/>
  <c r="G22" i="17"/>
  <c r="K22" i="17"/>
  <c r="M22" i="17"/>
  <c r="J21" i="17"/>
  <c r="O22" i="17"/>
  <c r="G21" i="17"/>
  <c r="I22" i="17"/>
  <c r="O21" i="17"/>
  <c r="K21" i="17"/>
  <c r="P21" i="17"/>
  <c r="L22" i="17"/>
  <c r="P22" i="17"/>
  <c r="M21" i="17"/>
  <c r="I23" i="17"/>
  <c r="J23" i="17"/>
  <c r="H21" i="17"/>
  <c r="I21" i="17"/>
  <c r="F22" i="17"/>
  <c r="E22" i="17"/>
  <c r="J22" i="17"/>
  <c r="H23" i="17"/>
  <c r="P23" i="17"/>
  <c r="N21" i="17"/>
  <c r="E23" i="17"/>
  <c r="G23" i="17"/>
  <c r="M23" i="17"/>
  <c r="F23" i="17"/>
  <c r="O23" i="17"/>
  <c r="P24" i="17"/>
  <c r="H24" i="17"/>
  <c r="L23" i="17"/>
  <c r="N24" i="17"/>
  <c r="P25" i="17"/>
  <c r="J24" i="17"/>
  <c r="L28" i="17"/>
  <c r="I24" i="17"/>
  <c r="J25" i="17"/>
  <c r="G27" i="17"/>
  <c r="F25" i="17"/>
  <c r="O25" i="17"/>
  <c r="L26" i="17"/>
  <c r="M24" i="17"/>
  <c r="E24" i="17"/>
  <c r="G24" i="17"/>
  <c r="F24" i="17"/>
  <c r="K24" i="17"/>
  <c r="O24" i="17"/>
  <c r="I26" i="17"/>
  <c r="G25" i="17"/>
  <c r="O26" i="17"/>
  <c r="G26" i="17"/>
  <c r="J26" i="17"/>
  <c r="H26" i="17"/>
  <c r="O27" i="17"/>
  <c r="H28" i="17"/>
  <c r="L25" i="17"/>
  <c r="H25" i="17"/>
  <c r="E28" i="17"/>
  <c r="N25" i="17"/>
  <c r="E26" i="17"/>
  <c r="P26" i="17"/>
  <c r="F27" i="17"/>
  <c r="J27" i="17"/>
  <c r="E25" i="17"/>
  <c r="K27" i="17"/>
  <c r="K26" i="17"/>
  <c r="N26" i="17"/>
  <c r="K25" i="17"/>
  <c r="F26" i="17"/>
  <c r="M28" i="17"/>
  <c r="M27" i="17"/>
  <c r="M25" i="17"/>
  <c r="M26" i="17"/>
  <c r="K29" i="17"/>
  <c r="I25" i="17"/>
  <c r="G28" i="17"/>
  <c r="E29" i="17"/>
  <c r="P28" i="17"/>
  <c r="H27" i="17"/>
  <c r="O28" i="17"/>
  <c r="P30" i="17"/>
  <c r="I27" i="17"/>
  <c r="J28" i="17"/>
  <c r="I28" i="17"/>
  <c r="K28" i="17"/>
  <c r="P27" i="17"/>
  <c r="E27" i="17"/>
  <c r="L30" i="17"/>
  <c r="G30" i="17"/>
  <c r="E30" i="17"/>
  <c r="F28" i="17"/>
  <c r="N27" i="17"/>
  <c r="H30" i="17"/>
  <c r="L27" i="17"/>
  <c r="O29" i="17"/>
  <c r="N28" i="17"/>
  <c r="M29" i="17"/>
  <c r="E31" i="17"/>
  <c r="P29" i="17"/>
  <c r="G29" i="17"/>
  <c r="F30" i="17"/>
  <c r="F29" i="17"/>
  <c r="K30" i="17"/>
  <c r="J29" i="17"/>
  <c r="I29" i="17"/>
  <c r="M30" i="17"/>
  <c r="N30" i="17"/>
  <c r="M31" i="17"/>
  <c r="I30" i="17"/>
  <c r="H29" i="17"/>
  <c r="L29" i="17"/>
  <c r="J30" i="17"/>
  <c r="J31" i="17"/>
  <c r="O30" i="17"/>
  <c r="O31" i="17"/>
  <c r="N29" i="17"/>
  <c r="I32" i="17"/>
  <c r="K31" i="17"/>
  <c r="F32" i="17"/>
  <c r="G31" i="17"/>
  <c r="N31" i="17"/>
  <c r="K32" i="17"/>
  <c r="L35" i="17"/>
  <c r="F33" i="17"/>
  <c r="P32" i="17"/>
  <c r="E32" i="17"/>
  <c r="E33" i="17"/>
  <c r="I31" i="17"/>
  <c r="I33" i="17"/>
  <c r="H31" i="17"/>
  <c r="O34" i="17"/>
  <c r="N33" i="17"/>
  <c r="F31" i="17"/>
  <c r="L32" i="17"/>
  <c r="P31" i="17"/>
  <c r="L33" i="17"/>
  <c r="L31" i="17"/>
  <c r="N32" i="17"/>
  <c r="K34" i="17"/>
  <c r="G32" i="17"/>
  <c r="J33" i="17"/>
  <c r="M34" i="17"/>
  <c r="I34" i="17"/>
  <c r="J35" i="17"/>
  <c r="H34" i="17"/>
  <c r="F34" i="17"/>
  <c r="G34" i="17"/>
  <c r="N34" i="17"/>
  <c r="J32" i="17"/>
  <c r="P33" i="17"/>
  <c r="K33" i="17"/>
  <c r="O32" i="17"/>
  <c r="G33" i="17"/>
  <c r="H33" i="17"/>
  <c r="J34" i="17"/>
  <c r="M32" i="17"/>
  <c r="E35" i="17"/>
  <c r="O33" i="17"/>
  <c r="H32" i="17"/>
  <c r="L34" i="17"/>
  <c r="N35" i="17"/>
  <c r="K35" i="17"/>
  <c r="P35" i="17"/>
  <c r="P34" i="17"/>
  <c r="M35" i="17"/>
  <c r="I35" i="17"/>
  <c r="M33" i="17"/>
  <c r="O35" i="17"/>
  <c r="F35" i="17"/>
  <c r="G35" i="17"/>
  <c r="E34" i="17"/>
  <c r="H35" i="17"/>
  <c r="C384" i="15"/>
  <c r="AR10" i="15"/>
  <c r="AB10" i="15"/>
  <c r="AY10" i="15"/>
  <c r="AX9" i="15"/>
  <c r="AC8" i="15"/>
  <c r="AT8" i="15"/>
  <c r="BB8" i="15" s="1"/>
  <c r="AU7" i="15"/>
  <c r="BC7" i="15" s="1"/>
  <c r="AN9" i="15"/>
  <c r="U8" i="15"/>
  <c r="X7" i="15"/>
  <c r="AS11" i="15"/>
  <c r="U9" i="15"/>
  <c r="AC10" i="15"/>
  <c r="P10" i="15"/>
  <c r="R7" i="15"/>
  <c r="W9" i="15"/>
  <c r="AF9" i="15"/>
  <c r="AI10" i="15"/>
  <c r="N10" i="15"/>
  <c r="Y9" i="15"/>
  <c r="AE10" i="15"/>
  <c r="J10" i="15"/>
  <c r="AO10" i="15"/>
  <c r="S10" i="15"/>
  <c r="Q12" i="15"/>
  <c r="AX7" i="15"/>
  <c r="S7" i="15"/>
  <c r="V10" i="15"/>
  <c r="X9" i="15"/>
  <c r="AV10" i="15"/>
  <c r="AK10" i="15"/>
  <c r="U10" i="15"/>
  <c r="AA10" i="15"/>
  <c r="L8" i="15"/>
  <c r="N9" i="15"/>
  <c r="G10" i="15"/>
  <c r="AG8" i="15"/>
  <c r="K10" i="15"/>
  <c r="E10" i="15"/>
  <c r="AK7" i="15"/>
  <c r="AF10" i="15"/>
  <c r="M9" i="15"/>
  <c r="G7" i="15"/>
  <c r="Q10" i="15"/>
  <c r="AL8" i="15"/>
  <c r="AT7" i="15"/>
  <c r="BB7" i="15" s="1"/>
  <c r="AC7" i="15"/>
  <c r="AB9" i="15"/>
  <c r="AT11" i="15"/>
  <c r="BB11" i="15" s="1"/>
  <c r="BD11" i="15" s="1"/>
  <c r="AT10" i="15"/>
  <c r="BB10" i="15" s="1"/>
  <c r="AL10" i="15"/>
  <c r="AE9" i="15"/>
  <c r="AQ7" i="15"/>
  <c r="AM10" i="15"/>
  <c r="AS10" i="15"/>
  <c r="AV7" i="15"/>
  <c r="K9" i="15"/>
  <c r="AK9" i="15"/>
  <c r="AC9" i="15"/>
  <c r="AX10" i="15"/>
  <c r="AR11" i="15"/>
  <c r="AM7" i="15"/>
  <c r="AB7" i="15"/>
  <c r="AG7" i="15"/>
  <c r="F10" i="15"/>
  <c r="AH7" i="15"/>
  <c r="P11" i="15"/>
  <c r="AU11" i="15"/>
  <c r="BC11" i="15" s="1"/>
  <c r="AD9" i="15"/>
  <c r="S9" i="15"/>
  <c r="AI9" i="15"/>
  <c r="AL12" i="15"/>
  <c r="G8" i="15"/>
  <c r="AS7" i="15"/>
  <c r="O7" i="15"/>
  <c r="V11" i="15"/>
  <c r="F9" i="15"/>
  <c r="AY9" i="15"/>
  <c r="J7" i="15"/>
  <c r="P9" i="15"/>
  <c r="Y10" i="15"/>
  <c r="AE8" i="15"/>
  <c r="P8" i="15"/>
  <c r="Z10" i="15"/>
  <c r="O9" i="15"/>
  <c r="Z11" i="15"/>
  <c r="AS8" i="15"/>
  <c r="AL9" i="15"/>
  <c r="AU8" i="15"/>
  <c r="BC8" i="15" s="1"/>
  <c r="H7" i="15"/>
  <c r="Q7" i="15"/>
  <c r="AY11" i="15"/>
  <c r="AF7" i="15"/>
  <c r="AW10" i="15"/>
  <c r="AK8" i="15"/>
  <c r="AN10" i="15"/>
  <c r="AV11" i="15"/>
  <c r="AN7" i="15"/>
  <c r="V8" i="15"/>
  <c r="Z9" i="15"/>
  <c r="M7" i="15"/>
  <c r="Y8" i="15"/>
  <c r="AT9" i="15"/>
  <c r="BB9" i="15" s="1"/>
  <c r="AK11" i="15"/>
  <c r="AF8" i="15"/>
  <c r="AH10" i="15"/>
  <c r="X10" i="15"/>
  <c r="O10" i="15"/>
  <c r="R10" i="15"/>
  <c r="AW9" i="15"/>
  <c r="AU10" i="15"/>
  <c r="BC10" i="15" s="1"/>
  <c r="AW11" i="15"/>
  <c r="AE11" i="15"/>
  <c r="M12" i="15"/>
  <c r="F7" i="15"/>
  <c r="N7" i="15"/>
  <c r="AC11" i="15"/>
  <c r="AG9" i="15"/>
  <c r="AU9" i="15"/>
  <c r="BC9" i="15" s="1"/>
  <c r="AO9" i="15"/>
  <c r="I9" i="15"/>
  <c r="AG10" i="15"/>
  <c r="E9" i="15"/>
  <c r="H10" i="15"/>
  <c r="N8" i="15"/>
  <c r="AN11" i="15"/>
  <c r="L9" i="15"/>
  <c r="AP10" i="15"/>
  <c r="AI8" i="15"/>
  <c r="AP11" i="15"/>
  <c r="H11" i="15"/>
  <c r="W10" i="15"/>
  <c r="G9" i="15"/>
  <c r="AV9" i="15"/>
  <c r="AQ10" i="15"/>
  <c r="AY7" i="15"/>
  <c r="X11" i="15"/>
  <c r="H9" i="15"/>
  <c r="AM9" i="15"/>
  <c r="Q11" i="15"/>
  <c r="AK14" i="15"/>
  <c r="AF12" i="15"/>
  <c r="O12" i="15"/>
  <c r="AH11" i="15"/>
  <c r="U12" i="15"/>
  <c r="N11" i="15"/>
  <c r="AL7" i="15"/>
  <c r="I10" i="15"/>
  <c r="X12" i="15"/>
  <c r="J8" i="15"/>
  <c r="AS12" i="15"/>
  <c r="W8" i="15"/>
  <c r="AD10" i="15"/>
  <c r="M10" i="15"/>
  <c r="W11" i="15"/>
  <c r="U7" i="15"/>
  <c r="AP9" i="15"/>
  <c r="H13" i="15"/>
  <c r="Q9" i="15"/>
  <c r="AR9" i="15"/>
  <c r="AP7" i="15"/>
  <c r="AM11" i="15"/>
  <c r="AV12" i="15"/>
  <c r="AQ11" i="15"/>
  <c r="AS9" i="15"/>
  <c r="E11" i="15"/>
  <c r="L7" i="15"/>
  <c r="AH12" i="15"/>
  <c r="L12" i="15"/>
  <c r="G11" i="15"/>
  <c r="AE12" i="15"/>
  <c r="AO12" i="15"/>
  <c r="AB8" i="15"/>
  <c r="AH8" i="15"/>
  <c r="G12" i="15"/>
  <c r="AY8" i="15"/>
  <c r="AI7" i="15"/>
  <c r="AH9" i="15"/>
  <c r="E8" i="15"/>
  <c r="AW8" i="15"/>
  <c r="V13" i="15"/>
  <c r="AS13" i="15"/>
  <c r="W7" i="15"/>
  <c r="AV8" i="15"/>
  <c r="I7" i="15"/>
  <c r="H8" i="15"/>
  <c r="AX12" i="15"/>
  <c r="L10" i="15"/>
  <c r="AR8" i="15"/>
  <c r="AD13" i="15"/>
  <c r="AW14" i="15"/>
  <c r="Z8" i="15"/>
  <c r="AD12" i="15"/>
  <c r="AG12" i="15"/>
  <c r="X8" i="15"/>
  <c r="V9" i="15"/>
  <c r="AB12" i="15"/>
  <c r="E12" i="15"/>
  <c r="F12" i="15"/>
  <c r="N13" i="15"/>
  <c r="F11" i="15"/>
  <c r="AQ8" i="15"/>
  <c r="AW7" i="15"/>
  <c r="U11" i="15"/>
  <c r="O11" i="15"/>
  <c r="AM8" i="15"/>
  <c r="E7" i="15"/>
  <c r="L11" i="15"/>
  <c r="AA7" i="15"/>
  <c r="M8" i="15"/>
  <c r="AA9" i="15"/>
  <c r="AR7" i="15"/>
  <c r="AB11" i="15"/>
  <c r="AT12" i="15"/>
  <c r="BB12" i="15" s="1"/>
  <c r="AD11" i="15"/>
  <c r="Y11" i="15"/>
  <c r="AI12" i="15"/>
  <c r="AL11" i="15"/>
  <c r="AE7" i="15"/>
  <c r="V12" i="15"/>
  <c r="AO8" i="15"/>
  <c r="Z13" i="15"/>
  <c r="R8" i="15"/>
  <c r="AA8" i="15"/>
  <c r="S8" i="15"/>
  <c r="AM12" i="15"/>
  <c r="Q8" i="15"/>
  <c r="V7" i="15"/>
  <c r="Z12" i="15"/>
  <c r="AQ9" i="15"/>
  <c r="J12" i="15"/>
  <c r="J11" i="15"/>
  <c r="AO7" i="15"/>
  <c r="AO11" i="15"/>
  <c r="AN8" i="15"/>
  <c r="AP12" i="15"/>
  <c r="AY12" i="15"/>
  <c r="AH13" i="15"/>
  <c r="R9" i="15"/>
  <c r="AF11" i="15"/>
  <c r="AD8" i="15"/>
  <c r="M11" i="15"/>
  <c r="S11" i="15"/>
  <c r="K8" i="15"/>
  <c r="S12" i="15"/>
  <c r="AA11" i="15"/>
  <c r="AI11" i="15"/>
  <c r="J9" i="15"/>
  <c r="P12" i="15"/>
  <c r="AX11" i="15"/>
  <c r="AG11" i="15"/>
  <c r="K11" i="15"/>
  <c r="N12" i="15"/>
  <c r="K12" i="15"/>
  <c r="AC12" i="15"/>
  <c r="AQ12" i="15"/>
  <c r="R11" i="15"/>
  <c r="AX8" i="15"/>
  <c r="P7" i="15"/>
  <c r="O8" i="15"/>
  <c r="AD7" i="15"/>
  <c r="I8" i="15"/>
  <c r="AP8" i="15"/>
  <c r="Z7" i="15"/>
  <c r="I11" i="15"/>
  <c r="AX13" i="15"/>
  <c r="F8" i="15"/>
  <c r="W12" i="15"/>
  <c r="M13" i="15"/>
  <c r="Y7" i="15"/>
  <c r="K7" i="15"/>
  <c r="Y12" i="15"/>
  <c r="AL14" i="15"/>
  <c r="M14" i="15"/>
  <c r="AH14" i="15"/>
  <c r="P14" i="15"/>
  <c r="O13" i="15"/>
  <c r="P13" i="15"/>
  <c r="H12" i="15"/>
  <c r="R12" i="15"/>
  <c r="Q14" i="15"/>
  <c r="AV14" i="15"/>
  <c r="W14" i="15"/>
  <c r="AW13" i="15"/>
  <c r="U14" i="15"/>
  <c r="AG13" i="15"/>
  <c r="K16" i="15"/>
  <c r="AA12" i="15"/>
  <c r="AA13" i="15"/>
  <c r="H14" i="15"/>
  <c r="AF14" i="15"/>
  <c r="L13" i="15"/>
  <c r="AN12" i="15"/>
  <c r="AK13" i="15"/>
  <c r="AW12" i="15"/>
  <c r="N14" i="15"/>
  <c r="AI13" i="15"/>
  <c r="K14" i="15"/>
  <c r="AE14" i="15"/>
  <c r="AU12" i="15"/>
  <c r="BC12" i="15" s="1"/>
  <c r="AE13" i="15"/>
  <c r="X13" i="15"/>
  <c r="F13" i="15"/>
  <c r="W13" i="15"/>
  <c r="AK12" i="15"/>
  <c r="AV13" i="15"/>
  <c r="AX14" i="15"/>
  <c r="AC14" i="15"/>
  <c r="R13" i="15"/>
  <c r="AP13" i="15"/>
  <c r="AI14" i="15"/>
  <c r="AO14" i="15"/>
  <c r="S13" i="15"/>
  <c r="I12" i="15"/>
  <c r="AR12" i="15"/>
  <c r="F14" i="15"/>
  <c r="AM14" i="15"/>
  <c r="Y13" i="15"/>
  <c r="V14" i="15"/>
  <c r="AY13" i="15"/>
  <c r="AT14" i="15"/>
  <c r="BB14" i="15" s="1"/>
  <c r="K13" i="15"/>
  <c r="AO13" i="15"/>
  <c r="AT13" i="15"/>
  <c r="BB13" i="15" s="1"/>
  <c r="AO15" i="15"/>
  <c r="AI15" i="15"/>
  <c r="Q13" i="15"/>
  <c r="L14" i="15"/>
  <c r="S14" i="15"/>
  <c r="AS14" i="15"/>
  <c r="X14" i="15"/>
  <c r="H15" i="15"/>
  <c r="AU14" i="15"/>
  <c r="BC14" i="15" s="1"/>
  <c r="AL13" i="15"/>
  <c r="AD14" i="15"/>
  <c r="AQ14" i="15"/>
  <c r="AB13" i="15"/>
  <c r="AN14" i="15"/>
  <c r="Z14" i="15"/>
  <c r="E14" i="15"/>
  <c r="AC13" i="15"/>
  <c r="I13" i="15"/>
  <c r="AM13" i="15"/>
  <c r="AU13" i="15"/>
  <c r="BC13" i="15" s="1"/>
  <c r="AQ13" i="15"/>
  <c r="U13" i="15"/>
  <c r="AY14" i="15"/>
  <c r="AN13" i="15"/>
  <c r="AG14" i="15"/>
  <c r="AR13" i="15"/>
  <c r="AB14" i="15"/>
  <c r="J13" i="15"/>
  <c r="S16" i="15"/>
  <c r="AR14" i="15"/>
  <c r="AF13" i="15"/>
  <c r="G13" i="15"/>
  <c r="AA14" i="15"/>
  <c r="Y14" i="15"/>
  <c r="E13" i="15"/>
  <c r="F15" i="15"/>
  <c r="J14" i="15"/>
  <c r="W15" i="15"/>
  <c r="Q15" i="15"/>
  <c r="P16" i="15"/>
  <c r="K15" i="15"/>
  <c r="AS15" i="15"/>
  <c r="G18" i="15"/>
  <c r="AH15" i="15"/>
  <c r="Z15" i="15"/>
  <c r="J16" i="15"/>
  <c r="AL16" i="15"/>
  <c r="W16" i="15"/>
  <c r="I14" i="15"/>
  <c r="AF16" i="15"/>
  <c r="Y15" i="15"/>
  <c r="AV15" i="15"/>
  <c r="AP15" i="15"/>
  <c r="W17" i="15"/>
  <c r="J15" i="15"/>
  <c r="S15" i="15"/>
  <c r="AY15" i="15"/>
  <c r="U16" i="15"/>
  <c r="M15" i="15"/>
  <c r="AP14" i="15"/>
  <c r="AA16" i="15"/>
  <c r="N15" i="15"/>
  <c r="E15" i="15"/>
  <c r="AQ16" i="15"/>
  <c r="AU16" i="15"/>
  <c r="BC16" i="15" s="1"/>
  <c r="AG15" i="15"/>
  <c r="AY16" i="15"/>
  <c r="X15" i="15"/>
  <c r="AV16" i="15"/>
  <c r="Y16" i="15"/>
  <c r="U17" i="15"/>
  <c r="L16" i="15"/>
  <c r="AR15" i="15"/>
  <c r="O15" i="15"/>
  <c r="AB16" i="15"/>
  <c r="I15" i="15"/>
  <c r="AC15" i="15"/>
  <c r="AX15" i="15"/>
  <c r="AE15" i="15"/>
  <c r="AQ15" i="15"/>
  <c r="O16" i="15"/>
  <c r="AA15" i="15"/>
  <c r="R15" i="15"/>
  <c r="M16" i="15"/>
  <c r="X16" i="15"/>
  <c r="H16" i="15"/>
  <c r="G15" i="15"/>
  <c r="AK15" i="15"/>
  <c r="R14" i="15"/>
  <c r="AM15" i="15"/>
  <c r="AN16" i="15"/>
  <c r="AP16" i="15"/>
  <c r="L15" i="15"/>
  <c r="AS16" i="15"/>
  <c r="AU15" i="15"/>
  <c r="BC15" i="15" s="1"/>
  <c r="U15" i="15"/>
  <c r="AD16" i="15"/>
  <c r="AT15" i="15"/>
  <c r="BB15" i="15" s="1"/>
  <c r="AD15" i="15"/>
  <c r="I16" i="15"/>
  <c r="AW15" i="15"/>
  <c r="O14" i="15"/>
  <c r="AF15" i="15"/>
  <c r="P15" i="15"/>
  <c r="AL15" i="15"/>
  <c r="AB15" i="15"/>
  <c r="AE16" i="15"/>
  <c r="AV17" i="15"/>
  <c r="G14" i="15"/>
  <c r="AG16" i="15"/>
  <c r="AN15" i="15"/>
  <c r="V15" i="15"/>
  <c r="AF17" i="15"/>
  <c r="M18" i="15"/>
  <c r="AO17" i="15"/>
  <c r="AB17" i="15"/>
  <c r="H17" i="15"/>
  <c r="AN17" i="15"/>
  <c r="AO16" i="15"/>
  <c r="AM16" i="15"/>
  <c r="AD18" i="15"/>
  <c r="R17" i="15"/>
  <c r="AI16" i="15"/>
  <c r="E18" i="15"/>
  <c r="L17" i="15"/>
  <c r="AH16" i="15"/>
  <c r="O17" i="15"/>
  <c r="AB18" i="15"/>
  <c r="E17" i="15"/>
  <c r="AR17" i="15"/>
  <c r="S17" i="15"/>
  <c r="AK16" i="15"/>
  <c r="AS18" i="15"/>
  <c r="AW18" i="15"/>
  <c r="AC17" i="15"/>
  <c r="R18" i="15"/>
  <c r="Z16" i="15"/>
  <c r="I18" i="15"/>
  <c r="P18" i="15"/>
  <c r="N18" i="15"/>
  <c r="X17" i="15"/>
  <c r="AT17" i="15"/>
  <c r="BB17" i="15" s="1"/>
  <c r="AM17" i="15"/>
  <c r="Q17" i="15"/>
  <c r="AN18" i="15"/>
  <c r="F16" i="15"/>
  <c r="AL17" i="15"/>
  <c r="AF18" i="15"/>
  <c r="AY17" i="15"/>
  <c r="AD17" i="15"/>
  <c r="AT16" i="15"/>
  <c r="BB16" i="15" s="1"/>
  <c r="BD16" i="15" s="1"/>
  <c r="P17" i="15"/>
  <c r="I17" i="15"/>
  <c r="AG17" i="15"/>
  <c r="Z18" i="15"/>
  <c r="N16" i="15"/>
  <c r="E16" i="15"/>
  <c r="AX18" i="15"/>
  <c r="K17" i="15"/>
  <c r="R16" i="15"/>
  <c r="N17" i="15"/>
  <c r="AV18" i="15"/>
  <c r="AW16" i="15"/>
  <c r="AA17" i="15"/>
  <c r="AX16" i="15"/>
  <c r="K18" i="15"/>
  <c r="AS17" i="15"/>
  <c r="AL18" i="15"/>
  <c r="U18" i="15"/>
  <c r="W18" i="15"/>
  <c r="J17" i="15"/>
  <c r="AC16" i="15"/>
  <c r="AQ18" i="15"/>
  <c r="AE17" i="15"/>
  <c r="AO18" i="15"/>
  <c r="H18" i="15"/>
  <c r="G16" i="15"/>
  <c r="S18" i="15"/>
  <c r="AA20" i="15"/>
  <c r="V18" i="15"/>
  <c r="AU17" i="15"/>
  <c r="BC17" i="15" s="1"/>
  <c r="AI17" i="15"/>
  <c r="AK17" i="15"/>
  <c r="AM18" i="15"/>
  <c r="AX17" i="15"/>
  <c r="AP17" i="15"/>
  <c r="Q16" i="15"/>
  <c r="AU18" i="15"/>
  <c r="BC18" i="15" s="1"/>
  <c r="X19" i="15"/>
  <c r="Y17" i="15"/>
  <c r="O19" i="15"/>
  <c r="AP18" i="15"/>
  <c r="V16" i="15"/>
  <c r="Z17" i="15"/>
  <c r="G17" i="15"/>
  <c r="F17" i="15"/>
  <c r="V17" i="15"/>
  <c r="AE18" i="15"/>
  <c r="AL19" i="15"/>
  <c r="Y20" i="15"/>
  <c r="AT19" i="15"/>
  <c r="BB19" i="15" s="1"/>
  <c r="AQ17" i="15"/>
  <c r="AH17" i="15"/>
  <c r="AR16" i="15"/>
  <c r="J18" i="15"/>
  <c r="AW17" i="15"/>
  <c r="AI18" i="15"/>
  <c r="AB20" i="15"/>
  <c r="R19" i="15"/>
  <c r="Q18" i="15"/>
  <c r="U19" i="15"/>
  <c r="F19" i="15"/>
  <c r="AS19" i="15"/>
  <c r="L19" i="15"/>
  <c r="I20" i="15"/>
  <c r="Q19" i="15"/>
  <c r="AY19" i="15"/>
  <c r="AQ19" i="15"/>
  <c r="AW19" i="15"/>
  <c r="F18" i="15"/>
  <c r="V19" i="15"/>
  <c r="Z19" i="15"/>
  <c r="I19" i="15"/>
  <c r="AK18" i="15"/>
  <c r="AP19" i="15"/>
  <c r="H20" i="15"/>
  <c r="Y19" i="15"/>
  <c r="AA19" i="15"/>
  <c r="AB19" i="15"/>
  <c r="E19" i="15"/>
  <c r="L18" i="15"/>
  <c r="AH18" i="15"/>
  <c r="AE19" i="15"/>
  <c r="X18" i="15"/>
  <c r="AF19" i="15"/>
  <c r="AG18" i="15"/>
  <c r="AQ20" i="15"/>
  <c r="AR18" i="15"/>
  <c r="S19" i="15"/>
  <c r="X20" i="15"/>
  <c r="AG20" i="15"/>
  <c r="AR19" i="15"/>
  <c r="G19" i="15"/>
  <c r="AC19" i="15"/>
  <c r="AV19" i="15"/>
  <c r="AY18" i="15"/>
  <c r="AX19" i="15"/>
  <c r="K20" i="15"/>
  <c r="AY20" i="15"/>
  <c r="AE20" i="15"/>
  <c r="AC18" i="15"/>
  <c r="AK19" i="15"/>
  <c r="Y18" i="15"/>
  <c r="N20" i="15"/>
  <c r="S20" i="15"/>
  <c r="O18" i="15"/>
  <c r="L21" i="15"/>
  <c r="AT20" i="15"/>
  <c r="BB20" i="15" s="1"/>
  <c r="AS20" i="15"/>
  <c r="AG19" i="15"/>
  <c r="P19" i="15"/>
  <c r="AD19" i="15"/>
  <c r="AT18" i="15"/>
  <c r="BB18" i="15" s="1"/>
  <c r="BD18" i="15" s="1"/>
  <c r="AT21" i="15"/>
  <c r="BB21" i="15" s="1"/>
  <c r="AU19" i="15"/>
  <c r="BC19" i="15" s="1"/>
  <c r="AX20" i="15"/>
  <c r="AI19" i="15"/>
  <c r="W20" i="15"/>
  <c r="L20" i="15"/>
  <c r="AM19" i="15"/>
  <c r="AH19" i="15"/>
  <c r="AO19" i="15"/>
  <c r="AK20" i="15"/>
  <c r="H19" i="15"/>
  <c r="E21" i="15"/>
  <c r="J19" i="15"/>
  <c r="W19" i="15"/>
  <c r="AA18" i="15"/>
  <c r="U20" i="15"/>
  <c r="M17" i="15"/>
  <c r="N19" i="15"/>
  <c r="AN20" i="15"/>
  <c r="K19" i="15"/>
  <c r="AS23" i="15"/>
  <c r="AM21" i="15"/>
  <c r="Q21" i="15"/>
  <c r="G20" i="15"/>
  <c r="O20" i="15"/>
  <c r="AU20" i="15"/>
  <c r="BC20" i="15" s="1"/>
  <c r="Z21" i="15"/>
  <c r="AF21" i="15"/>
  <c r="AL20" i="15"/>
  <c r="K21" i="15"/>
  <c r="M20" i="15"/>
  <c r="Z20" i="15"/>
  <c r="AM20" i="15"/>
  <c r="F20" i="15"/>
  <c r="AL21" i="15"/>
  <c r="V21" i="15"/>
  <c r="V20" i="15"/>
  <c r="M21" i="15"/>
  <c r="AY21" i="15"/>
  <c r="AW21" i="15"/>
  <c r="AC21" i="15"/>
  <c r="AI20" i="15"/>
  <c r="AF20" i="15"/>
  <c r="X21" i="15"/>
  <c r="AU21" i="15"/>
  <c r="BC21" i="15" s="1"/>
  <c r="AW20" i="15"/>
  <c r="Y21" i="15"/>
  <c r="R20" i="15"/>
  <c r="AP21" i="15"/>
  <c r="AN19" i="15"/>
  <c r="AO20" i="15"/>
  <c r="F21" i="15"/>
  <c r="AR21" i="15"/>
  <c r="AR20" i="15"/>
  <c r="AP20" i="15"/>
  <c r="P20" i="15"/>
  <c r="O21" i="15"/>
  <c r="AO21" i="15"/>
  <c r="AQ21" i="15"/>
  <c r="P21" i="15"/>
  <c r="AV21" i="15"/>
  <c r="AI21" i="15"/>
  <c r="AV20" i="15"/>
  <c r="J21" i="15"/>
  <c r="H21" i="15"/>
  <c r="Q20" i="15"/>
  <c r="M19" i="15"/>
  <c r="G21" i="15"/>
  <c r="R21" i="15"/>
  <c r="AD21" i="15"/>
  <c r="I21" i="15"/>
  <c r="S21" i="15"/>
  <c r="AC20" i="15"/>
  <c r="W21" i="15"/>
  <c r="AH20" i="15"/>
  <c r="E20" i="15"/>
  <c r="AA22" i="15"/>
  <c r="AC22" i="15"/>
  <c r="AV22" i="15"/>
  <c r="AW22" i="15"/>
  <c r="AH24" i="15"/>
  <c r="AS22" i="15"/>
  <c r="J22" i="15"/>
  <c r="J20" i="15"/>
  <c r="Y23" i="15"/>
  <c r="AH21" i="15"/>
  <c r="AN22" i="15"/>
  <c r="V22" i="15"/>
  <c r="AD20" i="15"/>
  <c r="AE21" i="15"/>
  <c r="P22" i="15"/>
  <c r="S22" i="15"/>
  <c r="AH23" i="15"/>
  <c r="AK22" i="15"/>
  <c r="AG22" i="15"/>
  <c r="Y22" i="15"/>
  <c r="AN21" i="15"/>
  <c r="O22" i="15"/>
  <c r="Q22" i="15"/>
  <c r="AP22" i="15"/>
  <c r="G22" i="15"/>
  <c r="AS21" i="15"/>
  <c r="L22" i="15"/>
  <c r="AF22" i="15"/>
  <c r="N21" i="15"/>
  <c r="U21" i="15"/>
  <c r="AA21" i="15"/>
  <c r="AE22" i="15"/>
  <c r="N22" i="15"/>
  <c r="F22" i="15"/>
  <c r="AK21" i="15"/>
  <c r="Z22" i="15"/>
  <c r="I22" i="15"/>
  <c r="AX21" i="15"/>
  <c r="AB21" i="15"/>
  <c r="AG21" i="15"/>
  <c r="G24" i="15"/>
  <c r="AD22" i="15"/>
  <c r="AO22" i="15"/>
  <c r="AP24" i="15"/>
  <c r="U24" i="15"/>
  <c r="AN24" i="15"/>
  <c r="AY22" i="15"/>
  <c r="AL22" i="15"/>
  <c r="E24" i="15"/>
  <c r="AN23" i="15"/>
  <c r="AL23" i="15"/>
  <c r="AW23" i="15"/>
  <c r="AU22" i="15"/>
  <c r="BC22" i="15" s="1"/>
  <c r="H22" i="15"/>
  <c r="AT24" i="15"/>
  <c r="BB24" i="15" s="1"/>
  <c r="S23" i="15"/>
  <c r="AT23" i="15"/>
  <c r="BB23" i="15" s="1"/>
  <c r="Q24" i="15"/>
  <c r="AA24" i="15"/>
  <c r="AH22" i="15"/>
  <c r="F24" i="15"/>
  <c r="I24" i="15"/>
  <c r="AL24" i="15"/>
  <c r="AG23" i="15"/>
  <c r="X22" i="15"/>
  <c r="AR23" i="15"/>
  <c r="AF24" i="15"/>
  <c r="O23" i="15"/>
  <c r="AM24" i="15"/>
  <c r="AU23" i="15"/>
  <c r="BC23" i="15" s="1"/>
  <c r="AI24" i="15"/>
  <c r="K23" i="15"/>
  <c r="AD23" i="15"/>
  <c r="K24" i="15"/>
  <c r="AR22" i="15"/>
  <c r="AP23" i="15"/>
  <c r="AB22" i="15"/>
  <c r="G23" i="15"/>
  <c r="Q23" i="15"/>
  <c r="AQ23" i="15"/>
  <c r="P23" i="15"/>
  <c r="U22" i="15"/>
  <c r="V24" i="15"/>
  <c r="AX22" i="15"/>
  <c r="AK23" i="15"/>
  <c r="W22" i="15"/>
  <c r="AQ24" i="15"/>
  <c r="V23" i="15"/>
  <c r="X24" i="15"/>
  <c r="AC23" i="15"/>
  <c r="AE24" i="15"/>
  <c r="R22" i="15"/>
  <c r="AO24" i="15"/>
  <c r="E22" i="15"/>
  <c r="AF23" i="15"/>
  <c r="AD24" i="15"/>
  <c r="AV23" i="15"/>
  <c r="AM22" i="15"/>
  <c r="N23" i="15"/>
  <c r="S24" i="15"/>
  <c r="AQ22" i="15"/>
  <c r="X23" i="15"/>
  <c r="AI22" i="15"/>
  <c r="K22" i="15"/>
  <c r="E23" i="15"/>
  <c r="F25" i="15"/>
  <c r="AG24" i="15"/>
  <c r="AT22" i="15"/>
  <c r="BB22" i="15" s="1"/>
  <c r="BD22" i="15" s="1"/>
  <c r="F23" i="15"/>
  <c r="J24" i="15"/>
  <c r="U23" i="15"/>
  <c r="AS24" i="15"/>
  <c r="J23" i="15"/>
  <c r="X26" i="15"/>
  <c r="W23" i="15"/>
  <c r="AH25" i="15"/>
  <c r="I23" i="15"/>
  <c r="Z24" i="15"/>
  <c r="AB23" i="15"/>
  <c r="Y24" i="15"/>
  <c r="AA23" i="15"/>
  <c r="AY24" i="15"/>
  <c r="R23" i="15"/>
  <c r="M22" i="15"/>
  <c r="L23" i="15"/>
  <c r="AE23" i="15"/>
  <c r="AY23" i="15"/>
  <c r="AO23" i="15"/>
  <c r="H23" i="15"/>
  <c r="K25" i="15"/>
  <c r="Z23" i="15"/>
  <c r="AI23" i="15"/>
  <c r="X25" i="15"/>
  <c r="O24" i="15"/>
  <c r="AE25" i="15"/>
  <c r="AT25" i="15"/>
  <c r="BB25" i="15" s="1"/>
  <c r="AV25" i="15"/>
  <c r="AB24" i="15"/>
  <c r="AS25" i="15"/>
  <c r="R24" i="15"/>
  <c r="I25" i="15"/>
  <c r="AU25" i="15"/>
  <c r="BC25" i="15" s="1"/>
  <c r="W25" i="15"/>
  <c r="G25" i="15"/>
  <c r="Q25" i="15"/>
  <c r="N24" i="15"/>
  <c r="H24" i="15"/>
  <c r="AA25" i="15"/>
  <c r="N25" i="15"/>
  <c r="AY25" i="15"/>
  <c r="U25" i="15"/>
  <c r="AC25" i="15"/>
  <c r="S25" i="15"/>
  <c r="H25" i="15"/>
  <c r="AW24" i="15"/>
  <c r="AU24" i="15"/>
  <c r="BC24" i="15" s="1"/>
  <c r="AK24" i="15"/>
  <c r="AM25" i="15"/>
  <c r="AM23" i="15"/>
  <c r="M23" i="15"/>
  <c r="AR24" i="15"/>
  <c r="M24" i="15"/>
  <c r="AN25" i="15"/>
  <c r="AC24" i="15"/>
  <c r="AF25" i="15"/>
  <c r="P25" i="15"/>
  <c r="R25" i="15"/>
  <c r="AX25" i="15"/>
  <c r="AX23" i="15"/>
  <c r="AX24" i="15"/>
  <c r="AL25" i="15"/>
  <c r="AG25" i="15"/>
  <c r="L24" i="15"/>
  <c r="AV24" i="15"/>
  <c r="AI25" i="15"/>
  <c r="V26" i="15"/>
  <c r="AV26" i="15"/>
  <c r="J25" i="15"/>
  <c r="AQ25" i="15"/>
  <c r="AO26" i="15"/>
  <c r="M26" i="15"/>
  <c r="AU26" i="15"/>
  <c r="BC26" i="15" s="1"/>
  <c r="AO25" i="15"/>
  <c r="W26" i="15"/>
  <c r="Y26" i="15"/>
  <c r="Z26" i="15"/>
  <c r="AH26" i="15"/>
  <c r="L26" i="15"/>
  <c r="Z25" i="15"/>
  <c r="AF26" i="15"/>
  <c r="F26" i="15"/>
  <c r="P24" i="15"/>
  <c r="AR25" i="15"/>
  <c r="K26" i="15"/>
  <c r="W24" i="15"/>
  <c r="E25" i="15"/>
  <c r="AK25" i="15"/>
  <c r="L25" i="15"/>
  <c r="O26" i="15"/>
  <c r="AN26" i="15"/>
  <c r="AL26" i="15"/>
  <c r="AP25" i="15"/>
  <c r="P26" i="15"/>
  <c r="J26" i="15"/>
  <c r="S26" i="15"/>
  <c r="AS26" i="15"/>
  <c r="AB25" i="15"/>
  <c r="AD25" i="15"/>
  <c r="AT26" i="15"/>
  <c r="BB26" i="15" s="1"/>
  <c r="AW25" i="15"/>
  <c r="N26" i="15"/>
  <c r="AI26" i="15"/>
  <c r="AG26" i="15"/>
  <c r="AW26" i="15"/>
  <c r="U26" i="15"/>
  <c r="Y25" i="15"/>
  <c r="V25" i="15"/>
  <c r="Q26" i="15"/>
  <c r="M25" i="15"/>
  <c r="AE26" i="15"/>
  <c r="AQ26" i="15"/>
  <c r="AB26" i="15"/>
  <c r="AP26" i="15"/>
  <c r="E26" i="15"/>
  <c r="I26" i="15"/>
  <c r="AD26" i="15"/>
  <c r="H26" i="15"/>
  <c r="AK26" i="15"/>
  <c r="O25" i="15"/>
  <c r="AM27" i="15"/>
  <c r="W28" i="15"/>
  <c r="AI27" i="15"/>
  <c r="G26" i="15"/>
  <c r="Z27" i="15"/>
  <c r="R26" i="15"/>
  <c r="AR29" i="15"/>
  <c r="AR27" i="15"/>
  <c r="AM26" i="15"/>
  <c r="N27" i="15"/>
  <c r="AC26" i="15"/>
  <c r="AA26" i="15"/>
  <c r="AH27" i="15"/>
  <c r="AG27" i="15"/>
  <c r="AR26" i="15"/>
  <c r="AP30" i="15"/>
  <c r="AK27" i="15"/>
  <c r="AV27" i="15"/>
  <c r="E27" i="15"/>
  <c r="O27" i="15"/>
  <c r="AQ27" i="15"/>
  <c r="J28" i="15"/>
  <c r="G28" i="15"/>
  <c r="AS27" i="15"/>
  <c r="AW27" i="15"/>
  <c r="AC27" i="15"/>
  <c r="G27" i="15"/>
  <c r="H27" i="15"/>
  <c r="AW28" i="15"/>
  <c r="AU27" i="15"/>
  <c r="BC27" i="15" s="1"/>
  <c r="O28" i="15"/>
  <c r="AA27" i="15"/>
  <c r="AB27" i="15"/>
  <c r="AT27" i="15"/>
  <c r="BB27" i="15" s="1"/>
  <c r="Y27" i="15"/>
  <c r="AL27" i="15"/>
  <c r="AY26" i="15"/>
  <c r="X27" i="15"/>
  <c r="AO27" i="15"/>
  <c r="AX26" i="15"/>
  <c r="U27" i="15"/>
  <c r="AN27" i="15"/>
  <c r="M27" i="15"/>
  <c r="AD27" i="15"/>
  <c r="I27" i="15"/>
  <c r="AY27" i="15"/>
  <c r="S28" i="15"/>
  <c r="AX27" i="15"/>
  <c r="AP27" i="15"/>
  <c r="AE27" i="15"/>
  <c r="W27" i="15"/>
  <c r="V27" i="15"/>
  <c r="AO30" i="15"/>
  <c r="AQ29" i="15"/>
  <c r="AH28" i="15"/>
  <c r="AR28" i="15"/>
  <c r="AF28" i="15"/>
  <c r="X28" i="15"/>
  <c r="U28" i="15"/>
  <c r="AO28" i="15"/>
  <c r="AX29" i="15"/>
  <c r="AK29" i="15"/>
  <c r="AP28" i="15"/>
  <c r="AE28" i="15"/>
  <c r="AS28" i="15"/>
  <c r="AL29" i="15"/>
  <c r="V28" i="15"/>
  <c r="R27" i="15"/>
  <c r="AU29" i="15"/>
  <c r="BC29" i="15" s="1"/>
  <c r="L27" i="15"/>
  <c r="AO29" i="15"/>
  <c r="AT28" i="15"/>
  <c r="BB28" i="15" s="1"/>
  <c r="AA28" i="15"/>
  <c r="Y28" i="15"/>
  <c r="P27" i="15"/>
  <c r="H28" i="15"/>
  <c r="AF27" i="15"/>
  <c r="AV29" i="15"/>
  <c r="N28" i="15"/>
  <c r="AN28" i="15"/>
  <c r="AG28" i="15"/>
  <c r="AI28" i="15"/>
  <c r="J27" i="15"/>
  <c r="AK28" i="15"/>
  <c r="E28" i="15"/>
  <c r="S27" i="15"/>
  <c r="AU28" i="15"/>
  <c r="BC28" i="15" s="1"/>
  <c r="K27" i="15"/>
  <c r="F27" i="15"/>
  <c r="AQ28" i="15"/>
  <c r="AM28" i="15"/>
  <c r="AD28" i="15"/>
  <c r="AB28" i="15"/>
  <c r="L28" i="15"/>
  <c r="AC28" i="15"/>
  <c r="AV28" i="15"/>
  <c r="M28" i="15"/>
  <c r="I28" i="15"/>
  <c r="AP29" i="15"/>
  <c r="P28" i="15"/>
  <c r="AT29" i="15"/>
  <c r="BB29" i="15" s="1"/>
  <c r="BD29" i="15" s="1"/>
  <c r="F28" i="15"/>
  <c r="Q27" i="15"/>
  <c r="AW29" i="15"/>
  <c r="AM29" i="15"/>
  <c r="K28" i="15"/>
  <c r="AL28" i="15"/>
  <c r="AN29" i="15"/>
  <c r="AX30" i="15"/>
  <c r="AV31" i="15"/>
  <c r="AY28" i="15"/>
  <c r="R28" i="15"/>
  <c r="AR30" i="15"/>
  <c r="AY29" i="15"/>
  <c r="AS31" i="15"/>
  <c r="Z28" i="15"/>
  <c r="AX28" i="15"/>
  <c r="AT30" i="15"/>
  <c r="BB30" i="15" s="1"/>
  <c r="AY30" i="15"/>
  <c r="AS29" i="15"/>
  <c r="Q28" i="15"/>
  <c r="AQ30" i="15"/>
  <c r="AL30" i="15"/>
  <c r="AR31" i="15"/>
  <c r="AW30" i="15"/>
  <c r="AM30" i="15"/>
  <c r="AN30" i="15"/>
  <c r="AP31" i="15"/>
  <c r="AK31" i="15"/>
  <c r="AO31" i="15"/>
  <c r="AV30" i="15"/>
  <c r="AX31" i="15"/>
  <c r="AS30" i="15"/>
  <c r="AU30" i="15"/>
  <c r="BC30" i="15" s="1"/>
  <c r="AL31" i="15"/>
  <c r="AK30" i="15"/>
  <c r="AU31" i="15"/>
  <c r="BC31" i="15" s="1"/>
  <c r="AO32" i="15"/>
  <c r="AT31" i="15"/>
  <c r="BB31" i="15" s="1"/>
  <c r="BD31" i="15" s="1"/>
  <c r="AW31" i="15"/>
  <c r="AY31" i="15"/>
  <c r="AN31" i="15"/>
  <c r="AL32" i="15"/>
  <c r="AX32" i="15"/>
  <c r="AQ31" i="15"/>
  <c r="AQ32" i="15"/>
  <c r="AM32" i="15"/>
  <c r="AW33" i="15"/>
  <c r="AX33" i="15"/>
  <c r="AS32" i="15"/>
  <c r="AO33" i="15"/>
  <c r="AL33" i="15"/>
  <c r="AR32" i="15"/>
  <c r="AR33" i="15"/>
  <c r="AY32" i="15"/>
  <c r="AM31" i="15"/>
  <c r="AW32" i="15"/>
  <c r="AT33" i="15"/>
  <c r="BB33" i="15" s="1"/>
  <c r="AN32" i="15"/>
  <c r="AQ34" i="15"/>
  <c r="AS35" i="15"/>
  <c r="AP34" i="15"/>
  <c r="AU32" i="15"/>
  <c r="BC32" i="15" s="1"/>
  <c r="AP33" i="15"/>
  <c r="AP32" i="15"/>
  <c r="AS34" i="15"/>
  <c r="AR34" i="15"/>
  <c r="AL34" i="15"/>
  <c r="AK33" i="15"/>
  <c r="AT34" i="15"/>
  <c r="BB34" i="15" s="1"/>
  <c r="AU33" i="15"/>
  <c r="BC33" i="15" s="1"/>
  <c r="AT32" i="15"/>
  <c r="BB32" i="15" s="1"/>
  <c r="AN33" i="15"/>
  <c r="AS33" i="15"/>
  <c r="AK32" i="15"/>
  <c r="AX34" i="15"/>
  <c r="AV32" i="15"/>
  <c r="AM33" i="15"/>
  <c r="AU34" i="15"/>
  <c r="BC34" i="15" s="1"/>
  <c r="AV33" i="15"/>
  <c r="AY33" i="15"/>
  <c r="AK34" i="15"/>
  <c r="AM34" i="15"/>
  <c r="AQ33" i="15"/>
  <c r="AV35" i="15"/>
  <c r="AV34" i="15"/>
  <c r="AO34" i="15"/>
  <c r="AW34" i="15"/>
  <c r="AQ35" i="15"/>
  <c r="AN34" i="15"/>
  <c r="AL35" i="15"/>
  <c r="AK35" i="15"/>
  <c r="AY34" i="15"/>
  <c r="AW35" i="15"/>
  <c r="AT35" i="15"/>
  <c r="BB35" i="15" s="1"/>
  <c r="AM35" i="15"/>
  <c r="AP35" i="15"/>
  <c r="AN35" i="15"/>
  <c r="AO35" i="15"/>
  <c r="AX35" i="15"/>
  <c r="AR35" i="15"/>
  <c r="AY35" i="15"/>
  <c r="AU35" i="15"/>
  <c r="BC35" i="15" s="1"/>
  <c r="BD10" i="15" l="1"/>
  <c r="BD14" i="15"/>
  <c r="BD26" i="15"/>
  <c r="BD27" i="15"/>
  <c r="BD20" i="15"/>
  <c r="BD15" i="15"/>
  <c r="BD7" i="15"/>
  <c r="BD33" i="15"/>
  <c r="BD30" i="15"/>
  <c r="BD17" i="15"/>
  <c r="BD32" i="15"/>
  <c r="BD23" i="15"/>
  <c r="BD25" i="15"/>
  <c r="BD9" i="15"/>
  <c r="BD35" i="15"/>
  <c r="BD24" i="15"/>
  <c r="BD12" i="15"/>
  <c r="BD8" i="15"/>
  <c r="BD34" i="15"/>
  <c r="BD19" i="15"/>
  <c r="BD28" i="15"/>
  <c r="BD21" i="15"/>
  <c r="BD13" i="15"/>
  <c r="JF2"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LF178" i="2"/>
  <c r="LE178" i="2"/>
  <c r="LD178" i="2"/>
  <c r="LC178" i="2"/>
  <c r="LB178" i="2"/>
  <c r="LA178" i="2"/>
  <c r="KZ178" i="2"/>
  <c r="KY178" i="2"/>
  <c r="KX178" i="2"/>
  <c r="KW178" i="2"/>
  <c r="KV178" i="2"/>
  <c r="KU178" i="2"/>
  <c r="KT178" i="2"/>
  <c r="KS178" i="2"/>
  <c r="KR178" i="2"/>
  <c r="KQ178" i="2"/>
  <c r="KP178" i="2"/>
  <c r="KO178" i="2"/>
  <c r="KN178" i="2"/>
  <c r="KM178" i="2"/>
  <c r="KL178" i="2"/>
  <c r="KK178" i="2"/>
  <c r="KJ178" i="2"/>
  <c r="KI178" i="2"/>
  <c r="KH178" i="2"/>
  <c r="KG178" i="2"/>
  <c r="KF178" i="2"/>
  <c r="KE178" i="2"/>
  <c r="KD178" i="2"/>
  <c r="KC178" i="2"/>
  <c r="KB178" i="2"/>
  <c r="KA178" i="2"/>
  <c r="JZ178" i="2"/>
  <c r="JY178" i="2"/>
  <c r="JX178" i="2"/>
  <c r="JW178" i="2"/>
  <c r="JV178" i="2"/>
  <c r="JU178" i="2"/>
  <c r="JT178" i="2"/>
  <c r="JS178" i="2"/>
  <c r="JR178" i="2"/>
  <c r="JQ178" i="2"/>
  <c r="JP178" i="2"/>
  <c r="JO178" i="2"/>
  <c r="JN178" i="2"/>
  <c r="JM178" i="2"/>
  <c r="JL178" i="2"/>
  <c r="JK178" i="2"/>
  <c r="JJ178" i="2"/>
  <c r="JI178" i="2"/>
  <c r="JH178" i="2"/>
  <c r="JG178" i="2"/>
  <c r="JF17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LF108" i="2"/>
  <c r="LE108" i="2"/>
  <c r="LD108" i="2"/>
  <c r="LC108" i="2"/>
  <c r="LB108" i="2"/>
  <c r="LA108" i="2"/>
  <c r="KZ108" i="2"/>
  <c r="KY108" i="2"/>
  <c r="KX108" i="2"/>
  <c r="KW108" i="2"/>
  <c r="KV108" i="2"/>
  <c r="KU108" i="2"/>
  <c r="KT108" i="2"/>
  <c r="KS108" i="2"/>
  <c r="KR108" i="2"/>
  <c r="KQ108" i="2"/>
  <c r="KP108" i="2"/>
  <c r="KO108" i="2"/>
  <c r="KN108" i="2"/>
  <c r="KM108" i="2"/>
  <c r="KL108" i="2"/>
  <c r="KK108" i="2"/>
  <c r="KJ108" i="2"/>
  <c r="KI108" i="2"/>
  <c r="KH108" i="2"/>
  <c r="KG108" i="2"/>
  <c r="KF108" i="2"/>
  <c r="KE108" i="2"/>
  <c r="KD108" i="2"/>
  <c r="KC108" i="2"/>
  <c r="KB108" i="2"/>
  <c r="KA108" i="2"/>
  <c r="JZ108" i="2"/>
  <c r="JY108" i="2"/>
  <c r="JX108" i="2"/>
  <c r="JW108" i="2"/>
  <c r="JV108" i="2"/>
  <c r="JU108" i="2"/>
  <c r="JT108" i="2"/>
  <c r="JS108" i="2"/>
  <c r="JR108" i="2"/>
  <c r="JQ108" i="2"/>
  <c r="JP108" i="2"/>
  <c r="JO108" i="2"/>
  <c r="JN108" i="2"/>
  <c r="JM108" i="2"/>
  <c r="JL108" i="2"/>
  <c r="JK108" i="2"/>
  <c r="JJ108" i="2"/>
  <c r="JI108" i="2"/>
  <c r="JH108" i="2"/>
  <c r="JG108" i="2"/>
  <c r="JF108" i="2"/>
  <c r="MK103" i="2"/>
  <c r="MK104" i="2" s="1"/>
  <c r="MK111" i="2" s="1"/>
  <c r="MJ103" i="2"/>
  <c r="MJ104" i="2" s="1"/>
  <c r="MJ111" i="2" s="1"/>
  <c r="MF103" i="2"/>
  <c r="MF104" i="2" s="1"/>
  <c r="MF111" i="2" s="1"/>
  <c r="ME103" i="2"/>
  <c r="ME104" i="2" s="1"/>
  <c r="ME111" i="2" s="1"/>
  <c r="MD103" i="2"/>
  <c r="MD104" i="2" s="1"/>
  <c r="MD111" i="2" s="1"/>
  <c r="MC103" i="2"/>
  <c r="MC104" i="2" s="1"/>
  <c r="MC111" i="2" s="1"/>
  <c r="MB103" i="2"/>
  <c r="MB104" i="2" s="1"/>
  <c r="MB111" i="2" s="1"/>
  <c r="MA103" i="2"/>
  <c r="MA104" i="2" s="1"/>
  <c r="MA111" i="2" s="1"/>
  <c r="LY103" i="2"/>
  <c r="LY104" i="2" s="1"/>
  <c r="LY111" i="2" s="1"/>
  <c r="LW103" i="2"/>
  <c r="LW104" i="2" s="1"/>
  <c r="LW111" i="2" s="1"/>
  <c r="LV103" i="2"/>
  <c r="LV104" i="2" s="1"/>
  <c r="LV111" i="2" s="1"/>
  <c r="LU103" i="2"/>
  <c r="LU104" i="2" s="1"/>
  <c r="LU111" i="2" s="1"/>
  <c r="LT103" i="2"/>
  <c r="LT104" i="2" s="1"/>
  <c r="LT111" i="2" s="1"/>
  <c r="LP103" i="2"/>
  <c r="LP104" i="2" s="1"/>
  <c r="LP111" i="2" s="1"/>
  <c r="LO103" i="2"/>
  <c r="LO104" i="2" s="1"/>
  <c r="LO111" i="2" s="1"/>
  <c r="LN103" i="2"/>
  <c r="LN104" i="2" s="1"/>
  <c r="LN111" i="2" s="1"/>
  <c r="LM103" i="2"/>
  <c r="LM104" i="2" s="1"/>
  <c r="LM111" i="2" s="1"/>
  <c r="LL103" i="2"/>
  <c r="LL104" i="2" s="1"/>
  <c r="LL111" i="2" s="1"/>
  <c r="LK103" i="2"/>
  <c r="LK104" i="2" s="1"/>
  <c r="LK111" i="2" s="1"/>
  <c r="LI103" i="2"/>
  <c r="LI104" i="2" s="1"/>
  <c r="LI111" i="2" s="1"/>
  <c r="LG103" i="2"/>
  <c r="LG104" i="2" s="1"/>
  <c r="LG111" i="2" s="1"/>
  <c r="LF103" i="2"/>
  <c r="LF104" i="2" s="1"/>
  <c r="LF111" i="2" s="1"/>
  <c r="LE103" i="2"/>
  <c r="LE104" i="2" s="1"/>
  <c r="LE111" i="2" s="1"/>
  <c r="LD103" i="2"/>
  <c r="LD104" i="2" s="1"/>
  <c r="LD111" i="2" s="1"/>
  <c r="KZ103" i="2"/>
  <c r="KZ104" i="2" s="1"/>
  <c r="KZ111" i="2" s="1"/>
  <c r="KY103" i="2"/>
  <c r="KY104" i="2" s="1"/>
  <c r="KY111" i="2" s="1"/>
  <c r="KX103" i="2"/>
  <c r="KX104" i="2" s="1"/>
  <c r="KX111" i="2" s="1"/>
  <c r="KW103" i="2"/>
  <c r="KW104" i="2" s="1"/>
  <c r="KW111" i="2" s="1"/>
  <c r="KV103" i="2"/>
  <c r="KV104" i="2" s="1"/>
  <c r="KV111" i="2" s="1"/>
  <c r="KU103" i="2"/>
  <c r="KU104" i="2" s="1"/>
  <c r="KU111" i="2" s="1"/>
  <c r="KS103" i="2"/>
  <c r="KS104" i="2" s="1"/>
  <c r="KS111" i="2" s="1"/>
  <c r="KQ103" i="2"/>
  <c r="KQ104" i="2" s="1"/>
  <c r="KQ111" i="2" s="1"/>
  <c r="KP103" i="2"/>
  <c r="KP104" i="2" s="1"/>
  <c r="KP111" i="2" s="1"/>
  <c r="KO103" i="2"/>
  <c r="KO104" i="2" s="1"/>
  <c r="KO111" i="2" s="1"/>
  <c r="KN103" i="2"/>
  <c r="KN104" i="2" s="1"/>
  <c r="KN111" i="2" s="1"/>
  <c r="KJ103" i="2"/>
  <c r="KJ104" i="2" s="1"/>
  <c r="KJ111" i="2" s="1"/>
  <c r="KI103" i="2"/>
  <c r="KI104" i="2" s="1"/>
  <c r="KI111" i="2" s="1"/>
  <c r="KH103" i="2"/>
  <c r="KH104" i="2" s="1"/>
  <c r="KH111" i="2" s="1"/>
  <c r="KG103" i="2"/>
  <c r="KG104" i="2" s="1"/>
  <c r="KG111" i="2" s="1"/>
  <c r="KF103" i="2"/>
  <c r="KF104" i="2" s="1"/>
  <c r="KF111" i="2" s="1"/>
  <c r="KE103" i="2"/>
  <c r="KE104" i="2" s="1"/>
  <c r="KE111" i="2" s="1"/>
  <c r="KC103" i="2"/>
  <c r="KC104" i="2" s="1"/>
  <c r="KC111" i="2" s="1"/>
  <c r="KA103" i="2"/>
  <c r="KA104" i="2" s="1"/>
  <c r="KA111" i="2" s="1"/>
  <c r="JZ103" i="2"/>
  <c r="JZ104" i="2" s="1"/>
  <c r="JZ111" i="2" s="1"/>
  <c r="JY103" i="2"/>
  <c r="JY104" i="2" s="1"/>
  <c r="JY111" i="2" s="1"/>
  <c r="JX103" i="2"/>
  <c r="JX104" i="2" s="1"/>
  <c r="JX111" i="2" s="1"/>
  <c r="JT103" i="2"/>
  <c r="JT104" i="2" s="1"/>
  <c r="JT111" i="2" s="1"/>
  <c r="JS103" i="2"/>
  <c r="JS104" i="2" s="1"/>
  <c r="JS111" i="2" s="1"/>
  <c r="JR103" i="2"/>
  <c r="JR104" i="2" s="1"/>
  <c r="JR111" i="2" s="1"/>
  <c r="JQ103" i="2"/>
  <c r="JQ104" i="2" s="1"/>
  <c r="JQ111" i="2" s="1"/>
  <c r="JP103" i="2"/>
  <c r="JP104" i="2" s="1"/>
  <c r="JP111" i="2" s="1"/>
  <c r="JO103" i="2"/>
  <c r="JO104" i="2" s="1"/>
  <c r="JO111" i="2" s="1"/>
  <c r="JM103" i="2"/>
  <c r="JM104" i="2" s="1"/>
  <c r="JM111" i="2" s="1"/>
  <c r="JK103" i="2"/>
  <c r="JK104" i="2" s="1"/>
  <c r="JK111" i="2" s="1"/>
  <c r="JJ103" i="2"/>
  <c r="JJ104" i="2" s="1"/>
  <c r="JJ111" i="2" s="1"/>
  <c r="JI103" i="2"/>
  <c r="JI104" i="2" s="1"/>
  <c r="JI111" i="2" s="1"/>
  <c r="JH103" i="2"/>
  <c r="JH104" i="2" s="1"/>
  <c r="JH111" i="2" s="1"/>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LF78" i="2"/>
  <c r="LE78" i="2"/>
  <c r="LD78" i="2"/>
  <c r="LC78" i="2"/>
  <c r="LB78" i="2"/>
  <c r="LA78" i="2"/>
  <c r="KZ78" i="2"/>
  <c r="KY78" i="2"/>
  <c r="KX78" i="2"/>
  <c r="KW78" i="2"/>
  <c r="KV78" i="2"/>
  <c r="KU78" i="2"/>
  <c r="KT78" i="2"/>
  <c r="KS78" i="2"/>
  <c r="KR78" i="2"/>
  <c r="KQ78" i="2"/>
  <c r="KP78" i="2"/>
  <c r="KO78" i="2"/>
  <c r="KN78" i="2"/>
  <c r="KM78" i="2"/>
  <c r="KL78" i="2"/>
  <c r="KK78" i="2"/>
  <c r="KJ78" i="2"/>
  <c r="KI78" i="2"/>
  <c r="KH78" i="2"/>
  <c r="KG78" i="2"/>
  <c r="KF78" i="2"/>
  <c r="KE78" i="2"/>
  <c r="KD78" i="2"/>
  <c r="KC78" i="2"/>
  <c r="KB78" i="2"/>
  <c r="KA78" i="2"/>
  <c r="JZ78" i="2"/>
  <c r="JY78" i="2"/>
  <c r="JX78" i="2"/>
  <c r="JW78" i="2"/>
  <c r="JV78" i="2"/>
  <c r="JU78" i="2"/>
  <c r="JT78" i="2"/>
  <c r="JS78" i="2"/>
  <c r="JR78" i="2"/>
  <c r="JQ78" i="2"/>
  <c r="JP78" i="2"/>
  <c r="JO78" i="2"/>
  <c r="JN78" i="2"/>
  <c r="JM78" i="2"/>
  <c r="JL78" i="2"/>
  <c r="JK78" i="2"/>
  <c r="JJ78" i="2"/>
  <c r="JI78" i="2"/>
  <c r="JH78" i="2"/>
  <c r="JG78" i="2"/>
  <c r="JF78" i="2"/>
  <c r="MK73" i="2"/>
  <c r="MK74" i="2" s="1"/>
  <c r="MK81" i="2" s="1"/>
  <c r="MJ73" i="2"/>
  <c r="MJ74" i="2" s="1"/>
  <c r="MJ81" i="2" s="1"/>
  <c r="MI73" i="2"/>
  <c r="MI74" i="2" s="1"/>
  <c r="MI81" i="2" s="1"/>
  <c r="MG73" i="2"/>
  <c r="MG74" i="2" s="1"/>
  <c r="MG81" i="2" s="1"/>
  <c r="MF73" i="2"/>
  <c r="MF74" i="2" s="1"/>
  <c r="MF81" i="2" s="1"/>
  <c r="MD73" i="2"/>
  <c r="MD74" i="2" s="1"/>
  <c r="MD81" i="2" s="1"/>
  <c r="MC73" i="2"/>
  <c r="MC74" i="2" s="1"/>
  <c r="MC81" i="2" s="1"/>
  <c r="MB73" i="2"/>
  <c r="MB74" i="2" s="1"/>
  <c r="MB81" i="2" s="1"/>
  <c r="MA73" i="2"/>
  <c r="MA74" i="2" s="1"/>
  <c r="MA81" i="2" s="1"/>
  <c r="LZ73" i="2"/>
  <c r="LZ74" i="2" s="1"/>
  <c r="LZ81" i="2" s="1"/>
  <c r="LV73" i="2"/>
  <c r="LV74" i="2" s="1"/>
  <c r="LV81" i="2" s="1"/>
  <c r="LU73" i="2"/>
  <c r="LU74" i="2" s="1"/>
  <c r="LU81" i="2" s="1"/>
  <c r="LT73" i="2"/>
  <c r="LT74" i="2" s="1"/>
  <c r="LT81" i="2" s="1"/>
  <c r="LS73" i="2"/>
  <c r="LS74" i="2" s="1"/>
  <c r="LS81" i="2" s="1"/>
  <c r="LP73" i="2"/>
  <c r="LP74" i="2" s="1"/>
  <c r="LP81" i="2" s="1"/>
  <c r="LN73" i="2"/>
  <c r="LN74" i="2" s="1"/>
  <c r="LN81" i="2" s="1"/>
  <c r="LM73" i="2"/>
  <c r="LM74" i="2" s="1"/>
  <c r="LM81" i="2" s="1"/>
  <c r="LL73" i="2"/>
  <c r="LL74" i="2" s="1"/>
  <c r="LL81" i="2" s="1"/>
  <c r="LK73" i="2"/>
  <c r="LK74" i="2" s="1"/>
  <c r="LK81" i="2" s="1"/>
  <c r="LJ73" i="2"/>
  <c r="LJ74" i="2" s="1"/>
  <c r="LJ81" i="2" s="1"/>
  <c r="LI73" i="2"/>
  <c r="LI74" i="2" s="1"/>
  <c r="LI81" i="2" s="1"/>
  <c r="LF73" i="2"/>
  <c r="LF74" i="2" s="1"/>
  <c r="LF81" i="2" s="1"/>
  <c r="LE73" i="2"/>
  <c r="LE74" i="2" s="1"/>
  <c r="LE81" i="2" s="1"/>
  <c r="LD73" i="2"/>
  <c r="LD74" i="2" s="1"/>
  <c r="LD81" i="2" s="1"/>
  <c r="LC73" i="2"/>
  <c r="LC74" i="2" s="1"/>
  <c r="LC81" i="2" s="1"/>
  <c r="LA73" i="2"/>
  <c r="LA74" i="2" s="1"/>
  <c r="LA81" i="2" s="1"/>
  <c r="KX73" i="2"/>
  <c r="KX74" i="2" s="1"/>
  <c r="KX81" i="2" s="1"/>
  <c r="KW73" i="2"/>
  <c r="KW74" i="2" s="1"/>
  <c r="KW81" i="2" s="1"/>
  <c r="KV73" i="2"/>
  <c r="KV74" i="2" s="1"/>
  <c r="KV81" i="2" s="1"/>
  <c r="KU73" i="2"/>
  <c r="KU74" i="2" s="1"/>
  <c r="KU81" i="2" s="1"/>
  <c r="KT73" i="2"/>
  <c r="KT74" i="2" s="1"/>
  <c r="KT81" i="2" s="1"/>
  <c r="KP73" i="2"/>
  <c r="KP74" i="2" s="1"/>
  <c r="KP81" i="2" s="1"/>
  <c r="KO73" i="2"/>
  <c r="KO74" i="2" s="1"/>
  <c r="KO81" i="2" s="1"/>
  <c r="KN73" i="2"/>
  <c r="KN74" i="2" s="1"/>
  <c r="KN81" i="2" s="1"/>
  <c r="KM73" i="2"/>
  <c r="KM74" i="2" s="1"/>
  <c r="KM81" i="2" s="1"/>
  <c r="KH73" i="2"/>
  <c r="KH74" i="2" s="1"/>
  <c r="KH81" i="2" s="1"/>
  <c r="KG73" i="2"/>
  <c r="KG74" i="2" s="1"/>
  <c r="KG81" i="2" s="1"/>
  <c r="KF73" i="2"/>
  <c r="KF74" i="2" s="1"/>
  <c r="KF81" i="2" s="1"/>
  <c r="KE73" i="2"/>
  <c r="KE74" i="2" s="1"/>
  <c r="KE81" i="2" s="1"/>
  <c r="KD73" i="2"/>
  <c r="KD74" i="2" s="1"/>
  <c r="KD81" i="2" s="1"/>
  <c r="KC73" i="2"/>
  <c r="KC74" i="2" s="1"/>
  <c r="KC81" i="2" s="1"/>
  <c r="JY73" i="2"/>
  <c r="JY74" i="2" s="1"/>
  <c r="JY81" i="2" s="1"/>
  <c r="JX73" i="2"/>
  <c r="JX74" i="2" s="1"/>
  <c r="JX81" i="2" s="1"/>
  <c r="JW73" i="2"/>
  <c r="JW74" i="2" s="1"/>
  <c r="JW81" i="2" s="1"/>
  <c r="JU73" i="2"/>
  <c r="JU74" i="2" s="1"/>
  <c r="JU81" i="2" s="1"/>
  <c r="JR73" i="2"/>
  <c r="JR74" i="2" s="1"/>
  <c r="JR81" i="2" s="1"/>
  <c r="JQ73" i="2"/>
  <c r="JQ74" i="2" s="1"/>
  <c r="JQ81" i="2" s="1"/>
  <c r="JP73" i="2"/>
  <c r="JP74" i="2" s="1"/>
  <c r="JP81" i="2" s="1"/>
  <c r="JO73" i="2"/>
  <c r="JO74" i="2" s="1"/>
  <c r="JO81" i="2" s="1"/>
  <c r="JN73" i="2"/>
  <c r="JN74" i="2" s="1"/>
  <c r="JN81" i="2" s="1"/>
  <c r="JI73" i="2"/>
  <c r="JI74" i="2" s="1"/>
  <c r="JI81" i="2" s="1"/>
  <c r="JH73" i="2"/>
  <c r="JH74" i="2" s="1"/>
  <c r="JH81" i="2" s="1"/>
  <c r="JG73" i="2"/>
  <c r="JG74" i="2" s="1"/>
  <c r="JG81" i="2" s="1"/>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MK43" i="2"/>
  <c r="MK44" i="2" s="1"/>
  <c r="MK51" i="2" s="1"/>
  <c r="MJ43" i="2"/>
  <c r="MJ44" i="2" s="1"/>
  <c r="MJ51" i="2" s="1"/>
  <c r="MI43" i="2"/>
  <c r="MI44" i="2" s="1"/>
  <c r="MI51" i="2" s="1"/>
  <c r="MH43" i="2"/>
  <c r="MH44" i="2" s="1"/>
  <c r="MH51" i="2" s="1"/>
  <c r="MG43" i="2"/>
  <c r="MG44" i="2" s="1"/>
  <c r="MG51" i="2" s="1"/>
  <c r="MF43" i="2"/>
  <c r="MF44" i="2" s="1"/>
  <c r="MF51" i="2" s="1"/>
  <c r="ME43" i="2"/>
  <c r="ME44" i="2" s="1"/>
  <c r="ME51" i="2" s="1"/>
  <c r="MD43" i="2"/>
  <c r="MD44" i="2" s="1"/>
  <c r="MD51" i="2" s="1"/>
  <c r="MC43" i="2"/>
  <c r="MC44" i="2" s="1"/>
  <c r="MC51" i="2" s="1"/>
  <c r="MB43" i="2"/>
  <c r="MB44" i="2" s="1"/>
  <c r="MB51" i="2" s="1"/>
  <c r="MA43" i="2"/>
  <c r="MA44" i="2" s="1"/>
  <c r="MA51" i="2" s="1"/>
  <c r="LZ43" i="2"/>
  <c r="LZ44" i="2" s="1"/>
  <c r="LZ51" i="2" s="1"/>
  <c r="LY43" i="2"/>
  <c r="LY44" i="2" s="1"/>
  <c r="LY51" i="2" s="1"/>
  <c r="LX43" i="2"/>
  <c r="LX44" i="2" s="1"/>
  <c r="LX51" i="2" s="1"/>
  <c r="LW43" i="2"/>
  <c r="LW44" i="2" s="1"/>
  <c r="LW51" i="2" s="1"/>
  <c r="LV43" i="2"/>
  <c r="LV44" i="2" s="1"/>
  <c r="LV51" i="2" s="1"/>
  <c r="LU43" i="2"/>
  <c r="LU44" i="2" s="1"/>
  <c r="LU51" i="2" s="1"/>
  <c r="LT43" i="2"/>
  <c r="LT44" i="2" s="1"/>
  <c r="LT51" i="2" s="1"/>
  <c r="LS43" i="2"/>
  <c r="LS44" i="2" s="1"/>
  <c r="LS51" i="2" s="1"/>
  <c r="LR43" i="2"/>
  <c r="LR44" i="2" s="1"/>
  <c r="LR51" i="2" s="1"/>
  <c r="LQ43" i="2"/>
  <c r="LQ44" i="2" s="1"/>
  <c r="LQ51" i="2" s="1"/>
  <c r="LP43" i="2"/>
  <c r="LP44" i="2" s="1"/>
  <c r="LP51" i="2" s="1"/>
  <c r="LO43" i="2"/>
  <c r="LO44" i="2" s="1"/>
  <c r="LO51" i="2" s="1"/>
  <c r="LN43" i="2"/>
  <c r="LN44" i="2" s="1"/>
  <c r="LN51" i="2" s="1"/>
  <c r="LM43" i="2"/>
  <c r="LM44" i="2" s="1"/>
  <c r="LM51" i="2" s="1"/>
  <c r="LL43" i="2"/>
  <c r="LL44" i="2" s="1"/>
  <c r="LL51" i="2" s="1"/>
  <c r="LK43" i="2"/>
  <c r="LK44" i="2" s="1"/>
  <c r="LK51" i="2" s="1"/>
  <c r="LJ43" i="2"/>
  <c r="LJ44" i="2" s="1"/>
  <c r="LJ51" i="2" s="1"/>
  <c r="LI43" i="2"/>
  <c r="LI44" i="2" s="1"/>
  <c r="LI51" i="2" s="1"/>
  <c r="LH43" i="2"/>
  <c r="LH44" i="2" s="1"/>
  <c r="LH51" i="2" s="1"/>
  <c r="LG43" i="2"/>
  <c r="LG44" i="2" s="1"/>
  <c r="LG51" i="2" s="1"/>
  <c r="LF43" i="2"/>
  <c r="LF44" i="2" s="1"/>
  <c r="LF51" i="2" s="1"/>
  <c r="LE43" i="2"/>
  <c r="LE44" i="2" s="1"/>
  <c r="LE51" i="2" s="1"/>
  <c r="LD43" i="2"/>
  <c r="LD44" i="2" s="1"/>
  <c r="LD51" i="2" s="1"/>
  <c r="LC43" i="2"/>
  <c r="LC44" i="2" s="1"/>
  <c r="LC51" i="2" s="1"/>
  <c r="LB43" i="2"/>
  <c r="LB44" i="2" s="1"/>
  <c r="LB51" i="2" s="1"/>
  <c r="LA43" i="2"/>
  <c r="LA44" i="2" s="1"/>
  <c r="LA51" i="2" s="1"/>
  <c r="KZ43" i="2"/>
  <c r="KZ44" i="2" s="1"/>
  <c r="KZ51" i="2" s="1"/>
  <c r="KY43" i="2"/>
  <c r="KY44" i="2" s="1"/>
  <c r="KY51" i="2" s="1"/>
  <c r="KX43" i="2"/>
  <c r="KX44" i="2" s="1"/>
  <c r="KX51" i="2" s="1"/>
  <c r="KW43" i="2"/>
  <c r="KW44" i="2" s="1"/>
  <c r="KW51" i="2" s="1"/>
  <c r="KV43" i="2"/>
  <c r="KV44" i="2" s="1"/>
  <c r="KV51" i="2" s="1"/>
  <c r="KU43" i="2"/>
  <c r="KU44" i="2" s="1"/>
  <c r="KU51" i="2" s="1"/>
  <c r="KT43" i="2"/>
  <c r="KT44" i="2" s="1"/>
  <c r="KT51" i="2" s="1"/>
  <c r="KS43" i="2"/>
  <c r="KS44" i="2" s="1"/>
  <c r="KS51" i="2" s="1"/>
  <c r="KR43" i="2"/>
  <c r="KR44" i="2" s="1"/>
  <c r="KR51" i="2" s="1"/>
  <c r="KQ43" i="2"/>
  <c r="KQ44" i="2" s="1"/>
  <c r="KQ51" i="2" s="1"/>
  <c r="KP43" i="2"/>
  <c r="KP44" i="2" s="1"/>
  <c r="KP51" i="2" s="1"/>
  <c r="KO43" i="2"/>
  <c r="KO44" i="2" s="1"/>
  <c r="KO51" i="2" s="1"/>
  <c r="KN43" i="2"/>
  <c r="KN44" i="2" s="1"/>
  <c r="KN51" i="2" s="1"/>
  <c r="KM43" i="2"/>
  <c r="KM44" i="2" s="1"/>
  <c r="KM51" i="2" s="1"/>
  <c r="KL43" i="2"/>
  <c r="KL44" i="2" s="1"/>
  <c r="KL51" i="2" s="1"/>
  <c r="KK43" i="2"/>
  <c r="KK44" i="2" s="1"/>
  <c r="KK51" i="2" s="1"/>
  <c r="KJ43" i="2"/>
  <c r="KJ44" i="2" s="1"/>
  <c r="KJ51" i="2" s="1"/>
  <c r="KI43" i="2"/>
  <c r="KI44" i="2" s="1"/>
  <c r="KI51" i="2" s="1"/>
  <c r="KH43" i="2"/>
  <c r="KH44" i="2" s="1"/>
  <c r="KH51" i="2" s="1"/>
  <c r="KG43" i="2"/>
  <c r="KG44" i="2" s="1"/>
  <c r="KG51" i="2" s="1"/>
  <c r="KF43" i="2"/>
  <c r="KF44" i="2" s="1"/>
  <c r="KF51" i="2" s="1"/>
  <c r="KE43" i="2"/>
  <c r="KE44" i="2" s="1"/>
  <c r="KE51" i="2" s="1"/>
  <c r="KD43" i="2"/>
  <c r="KD44" i="2" s="1"/>
  <c r="KD51" i="2" s="1"/>
  <c r="KC43" i="2"/>
  <c r="KC44" i="2" s="1"/>
  <c r="KC51" i="2" s="1"/>
  <c r="KB43" i="2"/>
  <c r="KB44" i="2" s="1"/>
  <c r="KB51" i="2" s="1"/>
  <c r="KA43" i="2"/>
  <c r="KA44" i="2" s="1"/>
  <c r="KA51" i="2" s="1"/>
  <c r="JZ43" i="2"/>
  <c r="JZ44" i="2" s="1"/>
  <c r="JZ51" i="2" s="1"/>
  <c r="JY43" i="2"/>
  <c r="JY44" i="2" s="1"/>
  <c r="JY51" i="2" s="1"/>
  <c r="JX43" i="2"/>
  <c r="JX44" i="2" s="1"/>
  <c r="JX51" i="2" s="1"/>
  <c r="JW43" i="2"/>
  <c r="JW44" i="2" s="1"/>
  <c r="JW51" i="2" s="1"/>
  <c r="JV43" i="2"/>
  <c r="JV44" i="2" s="1"/>
  <c r="JV51" i="2" s="1"/>
  <c r="JU43" i="2"/>
  <c r="JU44" i="2" s="1"/>
  <c r="JU51" i="2" s="1"/>
  <c r="JT43" i="2"/>
  <c r="JT44" i="2" s="1"/>
  <c r="JT51" i="2" s="1"/>
  <c r="JS43" i="2"/>
  <c r="JS44" i="2" s="1"/>
  <c r="JS51" i="2" s="1"/>
  <c r="JR43" i="2"/>
  <c r="JR44" i="2" s="1"/>
  <c r="JR51" i="2" s="1"/>
  <c r="JQ43" i="2"/>
  <c r="JQ44" i="2" s="1"/>
  <c r="JQ51" i="2" s="1"/>
  <c r="JP43" i="2"/>
  <c r="JP44" i="2" s="1"/>
  <c r="JP51" i="2" s="1"/>
  <c r="JO43" i="2"/>
  <c r="JO44" i="2" s="1"/>
  <c r="JO51" i="2" s="1"/>
  <c r="JN43" i="2"/>
  <c r="JN44" i="2" s="1"/>
  <c r="JN51" i="2" s="1"/>
  <c r="JM43" i="2"/>
  <c r="JM44" i="2" s="1"/>
  <c r="JM51" i="2" s="1"/>
  <c r="JL43" i="2"/>
  <c r="JL44" i="2" s="1"/>
  <c r="JL51" i="2" s="1"/>
  <c r="JK43" i="2"/>
  <c r="JK44" i="2" s="1"/>
  <c r="JK51" i="2" s="1"/>
  <c r="JJ43" i="2"/>
  <c r="JJ44" i="2" s="1"/>
  <c r="JJ51" i="2" s="1"/>
  <c r="JI43" i="2"/>
  <c r="JI44" i="2" s="1"/>
  <c r="JI51" i="2" s="1"/>
  <c r="JH43" i="2"/>
  <c r="JH44" i="2" s="1"/>
  <c r="JH51" i="2" s="1"/>
  <c r="JG43" i="2"/>
  <c r="JG44" i="2" s="1"/>
  <c r="JG51" i="2" s="1"/>
  <c r="JF43" i="2"/>
  <c r="JF44" i="2" s="1"/>
  <c r="JF51" i="2" s="1"/>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MK21" i="2"/>
  <c r="MJ21" i="2"/>
  <c r="MJ30" i="2" s="1"/>
  <c r="MI21" i="2"/>
  <c r="MH21" i="2"/>
  <c r="MG21" i="2"/>
  <c r="MF21" i="2"/>
  <c r="MF60" i="2" s="1"/>
  <c r="ME21" i="2"/>
  <c r="ME22" i="2" s="1"/>
  <c r="ME23" i="2" s="1"/>
  <c r="MD21" i="2"/>
  <c r="MD22" i="2" s="1"/>
  <c r="MD23" i="2" s="1"/>
  <c r="MC21" i="2"/>
  <c r="MC22" i="2" s="1"/>
  <c r="MC23" i="2" s="1"/>
  <c r="MB21" i="2"/>
  <c r="MB60" i="2" s="1"/>
  <c r="MA21" i="2"/>
  <c r="LZ21" i="2"/>
  <c r="LZ30" i="2" s="1"/>
  <c r="LY21" i="2"/>
  <c r="LX21" i="2"/>
  <c r="LX22" i="2" s="1"/>
  <c r="LX23" i="2" s="1"/>
  <c r="LW21" i="2"/>
  <c r="LW22" i="2" s="1"/>
  <c r="LW23" i="2" s="1"/>
  <c r="LV21" i="2"/>
  <c r="LV22" i="2" s="1"/>
  <c r="LV23" i="2" s="1"/>
  <c r="LU21" i="2"/>
  <c r="LU22" i="2" s="1"/>
  <c r="LU23" i="2" s="1"/>
  <c r="LT21" i="2"/>
  <c r="LT30" i="2" s="1"/>
  <c r="LS21" i="2"/>
  <c r="LR21" i="2"/>
  <c r="LQ21" i="2"/>
  <c r="LP21" i="2"/>
  <c r="LP22" i="2" s="1"/>
  <c r="LP23" i="2" s="1"/>
  <c r="LO21" i="2"/>
  <c r="LO22" i="2" s="1"/>
  <c r="LO23" i="2" s="1"/>
  <c r="LN21" i="2"/>
  <c r="LN22" i="2" s="1"/>
  <c r="LN23" i="2" s="1"/>
  <c r="LM21" i="2"/>
  <c r="LL21" i="2"/>
  <c r="LK21" i="2"/>
  <c r="LJ21" i="2"/>
  <c r="LJ30" i="2" s="1"/>
  <c r="LI21" i="2"/>
  <c r="LH21" i="2"/>
  <c r="LH22" i="2" s="1"/>
  <c r="LH23" i="2" s="1"/>
  <c r="LG21" i="2"/>
  <c r="LG22" i="2" s="1"/>
  <c r="LG23" i="2" s="1"/>
  <c r="LF21" i="2"/>
  <c r="LF22" i="2" s="1"/>
  <c r="LF23" i="2" s="1"/>
  <c r="LE21" i="2"/>
  <c r="LE22" i="2" s="1"/>
  <c r="LE23" i="2" s="1"/>
  <c r="LD21" i="2"/>
  <c r="LC21" i="2"/>
  <c r="LB21" i="2"/>
  <c r="LA21" i="2"/>
  <c r="LA22" i="2" s="1"/>
  <c r="LA23" i="2" s="1"/>
  <c r="KZ21" i="2"/>
  <c r="KZ22" i="2" s="1"/>
  <c r="KZ23" i="2" s="1"/>
  <c r="KY21" i="2"/>
  <c r="KY60" i="2" s="1"/>
  <c r="KX21" i="2"/>
  <c r="KX30" i="2" s="1"/>
  <c r="KW21" i="2"/>
  <c r="KW30" i="2" s="1"/>
  <c r="KV21" i="2"/>
  <c r="KV30" i="2" s="1"/>
  <c r="KU21" i="2"/>
  <c r="KT21" i="2"/>
  <c r="KT30" i="2" s="1"/>
  <c r="KS21" i="2"/>
  <c r="KS22" i="2" s="1"/>
  <c r="KS23" i="2" s="1"/>
  <c r="KR21" i="2"/>
  <c r="KR22" i="2" s="1"/>
  <c r="KR23" i="2" s="1"/>
  <c r="KQ21" i="2"/>
  <c r="KQ22" i="2" s="1"/>
  <c r="KQ23" i="2" s="1"/>
  <c r="KP21" i="2"/>
  <c r="KP22" i="2" s="1"/>
  <c r="KP23" i="2" s="1"/>
  <c r="KO21" i="2"/>
  <c r="KN21" i="2"/>
  <c r="KN30" i="2" s="1"/>
  <c r="KM21" i="2"/>
  <c r="KL21" i="2"/>
  <c r="KK21" i="2"/>
  <c r="KK30" i="2" s="1"/>
  <c r="KJ21" i="2"/>
  <c r="KJ22" i="2" s="1"/>
  <c r="KJ23" i="2" s="1"/>
  <c r="KI21" i="2"/>
  <c r="KI22" i="2" s="1"/>
  <c r="KI23" i="2" s="1"/>
  <c r="KH21" i="2"/>
  <c r="KH30" i="2" s="1"/>
  <c r="KG21" i="2"/>
  <c r="KF21" i="2"/>
  <c r="KE21" i="2"/>
  <c r="KD21" i="2"/>
  <c r="KC21" i="2"/>
  <c r="KC22" i="2" s="1"/>
  <c r="KC23" i="2" s="1"/>
  <c r="KB21" i="2"/>
  <c r="KB22" i="2" s="1"/>
  <c r="KB23" i="2" s="1"/>
  <c r="KA21" i="2"/>
  <c r="KA22" i="2" s="1"/>
  <c r="KA23" i="2" s="1"/>
  <c r="JZ21" i="2"/>
  <c r="JZ22" i="2" s="1"/>
  <c r="JZ23" i="2" s="1"/>
  <c r="JY21" i="2"/>
  <c r="JY22" i="2" s="1"/>
  <c r="JY23" i="2" s="1"/>
  <c r="JX21" i="2"/>
  <c r="JX30" i="2" s="1"/>
  <c r="JW21" i="2"/>
  <c r="JV21" i="2"/>
  <c r="JU21" i="2"/>
  <c r="JU22" i="2" s="1"/>
  <c r="JU23" i="2" s="1"/>
  <c r="JT21" i="2"/>
  <c r="JT22" i="2" s="1"/>
  <c r="JT23" i="2" s="1"/>
  <c r="JS21" i="2"/>
  <c r="JS22" i="2" s="1"/>
  <c r="JS23" i="2" s="1"/>
  <c r="JR21" i="2"/>
  <c r="JR22" i="2" s="1"/>
  <c r="JR23" i="2" s="1"/>
  <c r="JQ21" i="2"/>
  <c r="JP21" i="2"/>
  <c r="JP30" i="2" s="1"/>
  <c r="JO21" i="2"/>
  <c r="JN21" i="2"/>
  <c r="JM21" i="2"/>
  <c r="JM30" i="2" s="1"/>
  <c r="JL21" i="2"/>
  <c r="JL22" i="2" s="1"/>
  <c r="JL23" i="2" s="1"/>
  <c r="JK21" i="2"/>
  <c r="JK22" i="2" s="1"/>
  <c r="JK23" i="2" s="1"/>
  <c r="JJ21" i="2"/>
  <c r="JJ22" i="2" s="1"/>
  <c r="JJ23" i="2" s="1"/>
  <c r="JI21" i="2"/>
  <c r="JI22" i="2" s="1"/>
  <c r="JI23" i="2" s="1"/>
  <c r="JH21" i="2"/>
  <c r="JG21" i="2"/>
  <c r="JF21" i="2"/>
  <c r="MK3" i="2"/>
  <c r="MJ3" i="2"/>
  <c r="MI3" i="2"/>
  <c r="MH3" i="2"/>
  <c r="MG3" i="2"/>
  <c r="MF3" i="2"/>
  <c r="ME3" i="2"/>
  <c r="MD3" i="2"/>
  <c r="MC3" i="2"/>
  <c r="MB3" i="2"/>
  <c r="MA3" i="2"/>
  <c r="LZ3" i="2"/>
  <c r="LY3" i="2"/>
  <c r="LX3" i="2"/>
  <c r="LW3" i="2"/>
  <c r="LV3" i="2"/>
  <c r="LU3" i="2"/>
  <c r="LT3" i="2"/>
  <c r="LS3" i="2"/>
  <c r="LR3" i="2"/>
  <c r="LQ3" i="2"/>
  <c r="LP3" i="2"/>
  <c r="LO3" i="2"/>
  <c r="LN3" i="2"/>
  <c r="LM3" i="2"/>
  <c r="LL3" i="2"/>
  <c r="LK3" i="2"/>
  <c r="LJ3" i="2"/>
  <c r="LI3" i="2"/>
  <c r="LH3" i="2"/>
  <c r="LG3" i="2"/>
  <c r="LF3" i="2"/>
  <c r="LE3" i="2"/>
  <c r="LD3" i="2"/>
  <c r="LC3" i="2"/>
  <c r="LB3" i="2"/>
  <c r="LA3" i="2"/>
  <c r="KZ3" i="2"/>
  <c r="KY3" i="2"/>
  <c r="KX3" i="2"/>
  <c r="KW3" i="2"/>
  <c r="KV3" i="2"/>
  <c r="KU3" i="2"/>
  <c r="KT3" i="2"/>
  <c r="KS3" i="2"/>
  <c r="KR3" i="2"/>
  <c r="KQ3" i="2"/>
  <c r="KP3" i="2"/>
  <c r="KO3" i="2"/>
  <c r="KN3" i="2"/>
  <c r="KM3" i="2"/>
  <c r="KL3" i="2"/>
  <c r="KK3" i="2"/>
  <c r="KJ3" i="2"/>
  <c r="KI3" i="2"/>
  <c r="KH3" i="2"/>
  <c r="KG3" i="2"/>
  <c r="KF3" i="2"/>
  <c r="KE3" i="2"/>
  <c r="KD3" i="2"/>
  <c r="KC3" i="2"/>
  <c r="KB3" i="2"/>
  <c r="KA3" i="2"/>
  <c r="JZ3" i="2"/>
  <c r="JY3" i="2"/>
  <c r="JX3" i="2"/>
  <c r="JW3" i="2"/>
  <c r="JV3" i="2"/>
  <c r="JU3" i="2"/>
  <c r="JT3" i="2"/>
  <c r="JS3" i="2"/>
  <c r="JR3" i="2"/>
  <c r="JQ3" i="2"/>
  <c r="JP3" i="2"/>
  <c r="JO3" i="2"/>
  <c r="JN3" i="2"/>
  <c r="JM3" i="2"/>
  <c r="JL3" i="2"/>
  <c r="JK3" i="2"/>
  <c r="JJ3" i="2"/>
  <c r="JI3" i="2"/>
  <c r="JH3" i="2"/>
  <c r="JG3" i="2"/>
  <c r="JF3" i="2"/>
  <c r="MK2" i="2"/>
  <c r="MJ2" i="2"/>
  <c r="MI2" i="2"/>
  <c r="MH2" i="2"/>
  <c r="MG2" i="2"/>
  <c r="MF2" i="2"/>
  <c r="ME2" i="2"/>
  <c r="MD2" i="2"/>
  <c r="MC2" i="2"/>
  <c r="MB2" i="2"/>
  <c r="MA2" i="2"/>
  <c r="LZ2" i="2"/>
  <c r="LY2" i="2"/>
  <c r="LX2" i="2"/>
  <c r="LW2" i="2"/>
  <c r="LV2" i="2"/>
  <c r="LU2" i="2"/>
  <c r="LT2" i="2"/>
  <c r="LS2" i="2"/>
  <c r="LR2" i="2"/>
  <c r="LQ2" i="2"/>
  <c r="LP2" i="2"/>
  <c r="LO2" i="2"/>
  <c r="LN2" i="2"/>
  <c r="LM2" i="2"/>
  <c r="LL2" i="2"/>
  <c r="LK2" i="2"/>
  <c r="LJ2" i="2"/>
  <c r="LI2" i="2"/>
  <c r="LH2" i="2"/>
  <c r="LG2" i="2"/>
  <c r="LF2" i="2"/>
  <c r="LE2" i="2"/>
  <c r="LD2" i="2"/>
  <c r="LC2" i="2"/>
  <c r="LB2" i="2"/>
  <c r="LA2" i="2"/>
  <c r="KZ2" i="2"/>
  <c r="KY2" i="2"/>
  <c r="KX2" i="2"/>
  <c r="KW2" i="2"/>
  <c r="KV2" i="2"/>
  <c r="KU2" i="2"/>
  <c r="KT2" i="2"/>
  <c r="KS2" i="2"/>
  <c r="KR2" i="2"/>
  <c r="KQ2" i="2"/>
  <c r="KP2" i="2"/>
  <c r="KO2" i="2"/>
  <c r="KN2" i="2"/>
  <c r="KM2" i="2"/>
  <c r="KL2" i="2"/>
  <c r="KK2" i="2"/>
  <c r="KJ2" i="2"/>
  <c r="KI2" i="2"/>
  <c r="KH2" i="2"/>
  <c r="KG2" i="2"/>
  <c r="KF2" i="2"/>
  <c r="KE2" i="2"/>
  <c r="KD2" i="2"/>
  <c r="KC2" i="2"/>
  <c r="KB2" i="2"/>
  <c r="KA2" i="2"/>
  <c r="JZ2" i="2"/>
  <c r="JY2" i="2"/>
  <c r="JX2" i="2"/>
  <c r="JW2" i="2"/>
  <c r="JV2" i="2"/>
  <c r="JU2" i="2"/>
  <c r="JT2" i="2"/>
  <c r="JS2" i="2"/>
  <c r="JR2" i="2"/>
  <c r="JQ2" i="2"/>
  <c r="JP2" i="2"/>
  <c r="JO2" i="2"/>
  <c r="JN2" i="2"/>
  <c r="JM2" i="2"/>
  <c r="JL2" i="2"/>
  <c r="JK2" i="2"/>
  <c r="JJ2" i="2"/>
  <c r="JI2" i="2"/>
  <c r="JH2" i="2"/>
  <c r="JG2" i="2"/>
  <c r="MJ26" i="2" l="1"/>
  <c r="JM26" i="2"/>
  <c r="KC26" i="2"/>
  <c r="KS26" i="2"/>
  <c r="LI26" i="2"/>
  <c r="KT26" i="2"/>
  <c r="LZ26" i="2"/>
  <c r="JO26" i="2"/>
  <c r="KY22" i="2"/>
  <c r="KY23" i="2" s="1"/>
  <c r="LO60" i="2"/>
  <c r="JK26" i="2"/>
  <c r="JS26" i="2"/>
  <c r="KA26" i="2"/>
  <c r="KI26" i="2"/>
  <c r="KQ26" i="2"/>
  <c r="KY26" i="2"/>
  <c r="LG26" i="2"/>
  <c r="LO26" i="2"/>
  <c r="LW26" i="2"/>
  <c r="MD26" i="2"/>
  <c r="LF30" i="2"/>
  <c r="JJ30" i="2"/>
  <c r="JL60" i="2"/>
  <c r="KK26" i="2"/>
  <c r="LQ26" i="2"/>
  <c r="LY26" i="2"/>
  <c r="LV30" i="2"/>
  <c r="JT60" i="2"/>
  <c r="JN26" i="2"/>
  <c r="JZ30" i="2"/>
  <c r="KU26" i="2"/>
  <c r="JZ26" i="2"/>
  <c r="LN26" i="2"/>
  <c r="JL26" i="2"/>
  <c r="JT26" i="2"/>
  <c r="KB26" i="2"/>
  <c r="KJ26" i="2"/>
  <c r="KR26" i="2"/>
  <c r="KZ26" i="2"/>
  <c r="LH26" i="2"/>
  <c r="LP26" i="2"/>
  <c r="LX26" i="2"/>
  <c r="MF26" i="2"/>
  <c r="JU26" i="2"/>
  <c r="LA26" i="2"/>
  <c r="MG26" i="2"/>
  <c r="KH26" i="2"/>
  <c r="JH26" i="2"/>
  <c r="JP26" i="2"/>
  <c r="JX26" i="2"/>
  <c r="KN26" i="2"/>
  <c r="KV26" i="2"/>
  <c r="LD26" i="2"/>
  <c r="LT26" i="2"/>
  <c r="MB26" i="2"/>
  <c r="LF26" i="2"/>
  <c r="JG150" i="2"/>
  <c r="JG90" i="2"/>
  <c r="JG60" i="2"/>
  <c r="JG30" i="2"/>
  <c r="JG22" i="2"/>
  <c r="JG23" i="2" s="1"/>
  <c r="JO150" i="2"/>
  <c r="JO90" i="2"/>
  <c r="JO60" i="2"/>
  <c r="JO30" i="2"/>
  <c r="JO22" i="2"/>
  <c r="JO23" i="2" s="1"/>
  <c r="JW150" i="2"/>
  <c r="JW90" i="2"/>
  <c r="JW60" i="2"/>
  <c r="JW30" i="2"/>
  <c r="JW22" i="2"/>
  <c r="JW23" i="2" s="1"/>
  <c r="KE150" i="2"/>
  <c r="KE90" i="2"/>
  <c r="KE60" i="2"/>
  <c r="KE30" i="2"/>
  <c r="KE22" i="2"/>
  <c r="KE23" i="2" s="1"/>
  <c r="KM150" i="2"/>
  <c r="KM90" i="2"/>
  <c r="KM60" i="2"/>
  <c r="KM30" i="2"/>
  <c r="KM22" i="2"/>
  <c r="KM23" i="2" s="1"/>
  <c r="KU150" i="2"/>
  <c r="KU90" i="2"/>
  <c r="KU60" i="2"/>
  <c r="KU30" i="2"/>
  <c r="KU22" i="2"/>
  <c r="KU23" i="2" s="1"/>
  <c r="LC150" i="2"/>
  <c r="LC90" i="2"/>
  <c r="LC60" i="2"/>
  <c r="LC30" i="2"/>
  <c r="LC22" i="2"/>
  <c r="LC23" i="2" s="1"/>
  <c r="LK150" i="2"/>
  <c r="LK90" i="2"/>
  <c r="LK60" i="2"/>
  <c r="LK30" i="2"/>
  <c r="LK22" i="2"/>
  <c r="LK23" i="2" s="1"/>
  <c r="LS150" i="2"/>
  <c r="LS90" i="2"/>
  <c r="LS60" i="2"/>
  <c r="LS30" i="2"/>
  <c r="LS22" i="2"/>
  <c r="LS23" i="2" s="1"/>
  <c r="MA150" i="2"/>
  <c r="MA90" i="2"/>
  <c r="MA60" i="2"/>
  <c r="MA30" i="2"/>
  <c r="MA22" i="2"/>
  <c r="MA23" i="2" s="1"/>
  <c r="MI150" i="2"/>
  <c r="MI90" i="2"/>
  <c r="MI60" i="2"/>
  <c r="MI30" i="2"/>
  <c r="MI22" i="2"/>
  <c r="MI23" i="2" s="1"/>
  <c r="KF26" i="2"/>
  <c r="KG26" i="2"/>
  <c r="LL26" i="2"/>
  <c r="LM26" i="2"/>
  <c r="JI26" i="2"/>
  <c r="JQ26" i="2"/>
  <c r="JY26" i="2"/>
  <c r="KO26" i="2"/>
  <c r="KW26" i="2"/>
  <c r="LE26" i="2"/>
  <c r="LU26" i="2"/>
  <c r="MC26" i="2"/>
  <c r="JQ150" i="2"/>
  <c r="JQ90" i="2"/>
  <c r="JQ60" i="2"/>
  <c r="JQ30" i="2"/>
  <c r="LU150" i="2"/>
  <c r="LU90" i="2"/>
  <c r="LU60" i="2"/>
  <c r="LU30" i="2"/>
  <c r="KO150" i="2"/>
  <c r="KO90" i="2"/>
  <c r="KO60" i="2"/>
  <c r="KO30" i="2"/>
  <c r="LM150" i="2"/>
  <c r="LM90" i="2"/>
  <c r="LM60" i="2"/>
  <c r="LM30" i="2"/>
  <c r="MK150" i="2"/>
  <c r="MK90" i="2"/>
  <c r="MK60" i="2"/>
  <c r="MK30" i="2"/>
  <c r="KW22" i="2"/>
  <c r="KW23" i="2" s="1"/>
  <c r="JM22" i="2"/>
  <c r="JM23" i="2" s="1"/>
  <c r="MK22" i="2"/>
  <c r="MK23" i="2" s="1"/>
  <c r="JY150" i="2"/>
  <c r="JY90" i="2"/>
  <c r="JY60" i="2"/>
  <c r="JY30" i="2"/>
  <c r="LE150" i="2"/>
  <c r="LE90" i="2"/>
  <c r="LE60" i="2"/>
  <c r="LE30" i="2"/>
  <c r="JU150" i="2"/>
  <c r="JU90" i="2"/>
  <c r="JU60" i="2"/>
  <c r="JU30" i="2"/>
  <c r="KK150" i="2"/>
  <c r="KK90" i="2"/>
  <c r="KK60" i="2"/>
  <c r="LI150" i="2"/>
  <c r="LI90" i="2"/>
  <c r="LI60" i="2"/>
  <c r="LI22" i="2"/>
  <c r="LI23" i="2" s="1"/>
  <c r="LI30" i="2"/>
  <c r="LY150" i="2"/>
  <c r="LY90" i="2"/>
  <c r="LY60" i="2"/>
  <c r="LY22" i="2"/>
  <c r="LY23" i="2" s="1"/>
  <c r="LY30" i="2"/>
  <c r="JQ22" i="2"/>
  <c r="JQ23" i="2" s="1"/>
  <c r="KK22" i="2"/>
  <c r="KK23" i="2" s="1"/>
  <c r="JG26" i="2"/>
  <c r="JF26" i="2"/>
  <c r="JW26" i="2"/>
  <c r="JV26" i="2"/>
  <c r="KE26" i="2"/>
  <c r="KD26" i="2"/>
  <c r="KM26" i="2"/>
  <c r="KL26" i="2"/>
  <c r="LB26" i="2"/>
  <c r="LC26" i="2"/>
  <c r="LK26" i="2"/>
  <c r="LJ26" i="2"/>
  <c r="LS26" i="2"/>
  <c r="LR26" i="2"/>
  <c r="MI26" i="2"/>
  <c r="MH26" i="2"/>
  <c r="MA26" i="2"/>
  <c r="JI150" i="2"/>
  <c r="JI90" i="2"/>
  <c r="JI60" i="2"/>
  <c r="JI30" i="2"/>
  <c r="KG150" i="2"/>
  <c r="KG90" i="2"/>
  <c r="KG60" i="2"/>
  <c r="KG30" i="2"/>
  <c r="KW150" i="2"/>
  <c r="KW90" i="2"/>
  <c r="KW60" i="2"/>
  <c r="MC150" i="2"/>
  <c r="MC60" i="2"/>
  <c r="MC90" i="2"/>
  <c r="MC30" i="2"/>
  <c r="KG22" i="2"/>
  <c r="KG23" i="2" s="1"/>
  <c r="JM150" i="2"/>
  <c r="JM90" i="2"/>
  <c r="JM60" i="2"/>
  <c r="KC150" i="2"/>
  <c r="KC90" i="2"/>
  <c r="KC60" i="2"/>
  <c r="KC30" i="2"/>
  <c r="KS150" i="2"/>
  <c r="KS90" i="2"/>
  <c r="KS60" i="2"/>
  <c r="KS30" i="2"/>
  <c r="LA150" i="2"/>
  <c r="LA90" i="2"/>
  <c r="LA60" i="2"/>
  <c r="LA30" i="2"/>
  <c r="LQ150" i="2"/>
  <c r="LQ90" i="2"/>
  <c r="LQ60" i="2"/>
  <c r="LQ30" i="2"/>
  <c r="LQ22" i="2"/>
  <c r="LQ23" i="2" s="1"/>
  <c r="MG150" i="2"/>
  <c r="MG90" i="2"/>
  <c r="MG60" i="2"/>
  <c r="MG22" i="2"/>
  <c r="MG23" i="2" s="1"/>
  <c r="MG30" i="2"/>
  <c r="KO22" i="2"/>
  <c r="KO23" i="2" s="1"/>
  <c r="LM22" i="2"/>
  <c r="LM23" i="2" s="1"/>
  <c r="JF150" i="2"/>
  <c r="JF90" i="2"/>
  <c r="JF60" i="2"/>
  <c r="JN150" i="2"/>
  <c r="JN90" i="2"/>
  <c r="JN60" i="2"/>
  <c r="JV150" i="2"/>
  <c r="JV90" i="2"/>
  <c r="JV60" i="2"/>
  <c r="KD150" i="2"/>
  <c r="KD90" i="2"/>
  <c r="KD60" i="2"/>
  <c r="KL150" i="2"/>
  <c r="KL90" i="2"/>
  <c r="KT150" i="2"/>
  <c r="KT90" i="2"/>
  <c r="LB150" i="2"/>
  <c r="LB90" i="2"/>
  <c r="LJ150" i="2"/>
  <c r="LJ90" i="2"/>
  <c r="LJ60" i="2"/>
  <c r="LR150" i="2"/>
  <c r="LR90" i="2"/>
  <c r="LR60" i="2"/>
  <c r="LZ150" i="2"/>
  <c r="LZ90" i="2"/>
  <c r="LZ60" i="2"/>
  <c r="MH150" i="2"/>
  <c r="MH90" i="2"/>
  <c r="MH60" i="2"/>
  <c r="KH22" i="2"/>
  <c r="KH23" i="2" s="1"/>
  <c r="KX22" i="2"/>
  <c r="KX23" i="2" s="1"/>
  <c r="JL30" i="2"/>
  <c r="JV30" i="2"/>
  <c r="MH30" i="2"/>
  <c r="LB60" i="2"/>
  <c r="JH150" i="2"/>
  <c r="JH90" i="2"/>
  <c r="JH60" i="2"/>
  <c r="JP150" i="2"/>
  <c r="JP90" i="2"/>
  <c r="JX150" i="2"/>
  <c r="JX90" i="2"/>
  <c r="JX60" i="2"/>
  <c r="KF150" i="2"/>
  <c r="KF90" i="2"/>
  <c r="KF60" i="2"/>
  <c r="KN150" i="2"/>
  <c r="KN90" i="2"/>
  <c r="KN60" i="2"/>
  <c r="KV150" i="2"/>
  <c r="KV90" i="2"/>
  <c r="KV60" i="2"/>
  <c r="LD150" i="2"/>
  <c r="LD90" i="2"/>
  <c r="LD60" i="2"/>
  <c r="LL150" i="2"/>
  <c r="LL90" i="2"/>
  <c r="LL60" i="2"/>
  <c r="LT150" i="2"/>
  <c r="LT90" i="2"/>
  <c r="MB150" i="2"/>
  <c r="MB90" i="2"/>
  <c r="MJ150" i="2"/>
  <c r="MJ90" i="2"/>
  <c r="MJ60" i="2"/>
  <c r="MF22" i="2"/>
  <c r="MF23" i="2" s="1"/>
  <c r="JN30" i="2"/>
  <c r="KL30" i="2"/>
  <c r="LL30" i="2"/>
  <c r="JP60" i="2"/>
  <c r="LT60" i="2"/>
  <c r="JR26" i="2"/>
  <c r="KX26" i="2"/>
  <c r="JJ150" i="2"/>
  <c r="JJ90" i="2"/>
  <c r="JJ60" i="2"/>
  <c r="JR150" i="2"/>
  <c r="JR90" i="2"/>
  <c r="JR60" i="2"/>
  <c r="JZ150" i="2"/>
  <c r="JZ90" i="2"/>
  <c r="JZ60" i="2"/>
  <c r="KH150" i="2"/>
  <c r="KH90" i="2"/>
  <c r="KH60" i="2"/>
  <c r="KP150" i="2"/>
  <c r="KP90" i="2"/>
  <c r="KP60" i="2"/>
  <c r="KX150" i="2"/>
  <c r="KX90" i="2"/>
  <c r="KX60" i="2"/>
  <c r="LF150" i="2"/>
  <c r="LF90" i="2"/>
  <c r="LF60" i="2"/>
  <c r="LN150" i="2"/>
  <c r="LN90" i="2"/>
  <c r="LN60" i="2"/>
  <c r="LV150" i="2"/>
  <c r="LV90" i="2"/>
  <c r="LV60" i="2"/>
  <c r="MD150" i="2"/>
  <c r="MD90" i="2"/>
  <c r="MD60" i="2"/>
  <c r="JF22" i="2"/>
  <c r="JF23" i="2" s="1"/>
  <c r="JN22" i="2"/>
  <c r="JN23" i="2" s="1"/>
  <c r="JV22" i="2"/>
  <c r="JV23" i="2" s="1"/>
  <c r="KD22" i="2"/>
  <c r="KD23" i="2" s="1"/>
  <c r="KL22" i="2"/>
  <c r="KL23" i="2" s="1"/>
  <c r="KT22" i="2"/>
  <c r="KT23" i="2" s="1"/>
  <c r="LB22" i="2"/>
  <c r="LB23" i="2" s="1"/>
  <c r="LJ22" i="2"/>
  <c r="LJ23" i="2" s="1"/>
  <c r="LR22" i="2"/>
  <c r="LR23" i="2" s="1"/>
  <c r="LZ22" i="2"/>
  <c r="LZ23" i="2" s="1"/>
  <c r="MH22" i="2"/>
  <c r="MH23" i="2" s="1"/>
  <c r="ME26" i="2"/>
  <c r="JF30" i="2"/>
  <c r="LB30" i="2"/>
  <c r="LN30" i="2"/>
  <c r="MB30" i="2"/>
  <c r="JK150" i="2"/>
  <c r="JK90" i="2"/>
  <c r="JK60" i="2"/>
  <c r="JK30" i="2"/>
  <c r="JS150" i="2"/>
  <c r="JS90" i="2"/>
  <c r="JS60" i="2"/>
  <c r="JS30" i="2"/>
  <c r="KA150" i="2"/>
  <c r="KA90" i="2"/>
  <c r="KA60" i="2"/>
  <c r="KA30" i="2"/>
  <c r="KI150" i="2"/>
  <c r="KI90" i="2"/>
  <c r="KI60" i="2"/>
  <c r="KI30" i="2"/>
  <c r="KQ150" i="2"/>
  <c r="KQ90" i="2"/>
  <c r="KQ60" i="2"/>
  <c r="KQ30" i="2"/>
  <c r="KY150" i="2"/>
  <c r="KY90" i="2"/>
  <c r="KY30" i="2"/>
  <c r="LG150" i="2"/>
  <c r="LG90" i="2"/>
  <c r="LG60" i="2"/>
  <c r="LG30" i="2"/>
  <c r="LO150" i="2"/>
  <c r="LO90" i="2"/>
  <c r="LO30" i="2"/>
  <c r="LW150" i="2"/>
  <c r="LW90" i="2"/>
  <c r="LW60" i="2"/>
  <c r="LW30" i="2"/>
  <c r="ME150" i="2"/>
  <c r="ME90" i="2"/>
  <c r="ME60" i="2"/>
  <c r="ME30" i="2"/>
  <c r="JJ26" i="2"/>
  <c r="KP26" i="2"/>
  <c r="LV26" i="2"/>
  <c r="JH30" i="2"/>
  <c r="JR30" i="2"/>
  <c r="KD30" i="2"/>
  <c r="KP30" i="2"/>
  <c r="LD30" i="2"/>
  <c r="KL60" i="2"/>
  <c r="JL150" i="2"/>
  <c r="JL90" i="2"/>
  <c r="JT150" i="2"/>
  <c r="JT90" i="2"/>
  <c r="KB150" i="2"/>
  <c r="KB90" i="2"/>
  <c r="KB60" i="2"/>
  <c r="KB30" i="2"/>
  <c r="KJ150" i="2"/>
  <c r="KJ90" i="2"/>
  <c r="KJ60" i="2"/>
  <c r="KJ30" i="2"/>
  <c r="KR150" i="2"/>
  <c r="KR90" i="2"/>
  <c r="KR60" i="2"/>
  <c r="KR30" i="2"/>
  <c r="KZ150" i="2"/>
  <c r="KZ90" i="2"/>
  <c r="KZ60" i="2"/>
  <c r="KZ30" i="2"/>
  <c r="LH150" i="2"/>
  <c r="LH90" i="2"/>
  <c r="LH60" i="2"/>
  <c r="LH30" i="2"/>
  <c r="LP150" i="2"/>
  <c r="LP90" i="2"/>
  <c r="LP60" i="2"/>
  <c r="LP30" i="2"/>
  <c r="LX150" i="2"/>
  <c r="LX90" i="2"/>
  <c r="LX60" i="2"/>
  <c r="LX30" i="2"/>
  <c r="MF150" i="2"/>
  <c r="MF90" i="2"/>
  <c r="MF30" i="2"/>
  <c r="JH22" i="2"/>
  <c r="JH23" i="2" s="1"/>
  <c r="JP22" i="2"/>
  <c r="JP23" i="2" s="1"/>
  <c r="JX22" i="2"/>
  <c r="JX23" i="2" s="1"/>
  <c r="KF22" i="2"/>
  <c r="KF23" i="2" s="1"/>
  <c r="KN22" i="2"/>
  <c r="KN23" i="2" s="1"/>
  <c r="KV22" i="2"/>
  <c r="KV23" i="2" s="1"/>
  <c r="LD22" i="2"/>
  <c r="LD23" i="2" s="1"/>
  <c r="LL22" i="2"/>
  <c r="LL23" i="2" s="1"/>
  <c r="LT22" i="2"/>
  <c r="LT23" i="2" s="1"/>
  <c r="MB22" i="2"/>
  <c r="MB23" i="2" s="1"/>
  <c r="MJ22" i="2"/>
  <c r="MJ23" i="2" s="1"/>
  <c r="JT30" i="2"/>
  <c r="KF30" i="2"/>
  <c r="LR30" i="2"/>
  <c r="MD30" i="2"/>
  <c r="KT60" i="2"/>
  <c r="JL73" i="2"/>
  <c r="JL74" i="2" s="1"/>
  <c r="JL81" i="2" s="1"/>
  <c r="KB73" i="2"/>
  <c r="KB74" i="2" s="1"/>
  <c r="KB81" i="2" s="1"/>
  <c r="KR73" i="2"/>
  <c r="KR74" i="2" s="1"/>
  <c r="KR81" i="2" s="1"/>
  <c r="LH73" i="2"/>
  <c r="LH74" i="2" s="1"/>
  <c r="LH81" i="2" s="1"/>
  <c r="LX73" i="2"/>
  <c r="LX74" i="2" s="1"/>
  <c r="LX81" i="2" s="1"/>
  <c r="JJ73" i="2"/>
  <c r="JJ74" i="2" s="1"/>
  <c r="JJ81" i="2" s="1"/>
  <c r="KJ73" i="2"/>
  <c r="KJ74" i="2" s="1"/>
  <c r="KJ81" i="2" s="1"/>
  <c r="JM73" i="2"/>
  <c r="JM74" i="2" s="1"/>
  <c r="JM81" i="2" s="1"/>
  <c r="KK73" i="2"/>
  <c r="KK74" i="2" s="1"/>
  <c r="KK81" i="2" s="1"/>
  <c r="JT73" i="2"/>
  <c r="JT74" i="2" s="1"/>
  <c r="JT81" i="2" s="1"/>
  <c r="KS73" i="2"/>
  <c r="KS74" i="2" s="1"/>
  <c r="KS81" i="2" s="1"/>
  <c r="LQ73" i="2"/>
  <c r="LQ74" i="2" s="1"/>
  <c r="LQ81" i="2" s="1"/>
  <c r="JZ73" i="2"/>
  <c r="JZ74" i="2" s="1"/>
  <c r="JZ81" i="2" s="1"/>
  <c r="KZ73" i="2"/>
  <c r="KZ74" i="2" s="1"/>
  <c r="KZ81" i="2" s="1"/>
  <c r="LY73" i="2"/>
  <c r="LY74" i="2" s="1"/>
  <c r="LY81" i="2" s="1"/>
  <c r="JF73" i="2"/>
  <c r="JF74" i="2" s="1"/>
  <c r="JF81" i="2" s="1"/>
  <c r="JV73" i="2"/>
  <c r="JV74" i="2" s="1"/>
  <c r="JV81" i="2" s="1"/>
  <c r="KL73" i="2"/>
  <c r="KL74" i="2" s="1"/>
  <c r="KL81" i="2" s="1"/>
  <c r="LB73" i="2"/>
  <c r="LB74" i="2" s="1"/>
  <c r="LB81" i="2" s="1"/>
  <c r="LR73" i="2"/>
  <c r="LR74" i="2" s="1"/>
  <c r="LR81" i="2" s="1"/>
  <c r="MH73" i="2"/>
  <c r="MH74" i="2" s="1"/>
  <c r="MH81" i="2" s="1"/>
  <c r="JK73" i="2"/>
  <c r="JK74" i="2" s="1"/>
  <c r="JK81" i="2" s="1"/>
  <c r="JS73" i="2"/>
  <c r="JS74" i="2" s="1"/>
  <c r="JS81" i="2" s="1"/>
  <c r="KA73" i="2"/>
  <c r="KA74" i="2" s="1"/>
  <c r="KA81" i="2" s="1"/>
  <c r="KI73" i="2"/>
  <c r="KI74" i="2" s="1"/>
  <c r="KI81" i="2" s="1"/>
  <c r="KQ73" i="2"/>
  <c r="KQ74" i="2" s="1"/>
  <c r="KQ81" i="2" s="1"/>
  <c r="KY73" i="2"/>
  <c r="KY74" i="2" s="1"/>
  <c r="KY81" i="2" s="1"/>
  <c r="LG73" i="2"/>
  <c r="LG74" i="2" s="1"/>
  <c r="LG81" i="2" s="1"/>
  <c r="LO73" i="2"/>
  <c r="LO74" i="2" s="1"/>
  <c r="LO81" i="2" s="1"/>
  <c r="LW73" i="2"/>
  <c r="LW74" i="2" s="1"/>
  <c r="LW81" i="2" s="1"/>
  <c r="ME73" i="2"/>
  <c r="ME74" i="2" s="1"/>
  <c r="ME81" i="2" s="1"/>
  <c r="JU103" i="2"/>
  <c r="JU104" i="2" s="1"/>
  <c r="JU111" i="2" s="1"/>
  <c r="KK103" i="2"/>
  <c r="KK104" i="2" s="1"/>
  <c r="KK111" i="2" s="1"/>
  <c r="LA103" i="2"/>
  <c r="LA104" i="2" s="1"/>
  <c r="LA111" i="2" s="1"/>
  <c r="LQ103" i="2"/>
  <c r="LQ104" i="2" s="1"/>
  <c r="LQ111" i="2" s="1"/>
  <c r="MG103" i="2"/>
  <c r="MG104" i="2" s="1"/>
  <c r="MG111" i="2" s="1"/>
  <c r="JL103" i="2"/>
  <c r="JL104" i="2" s="1"/>
  <c r="JL111" i="2" s="1"/>
  <c r="KB103" i="2"/>
  <c r="KB104" i="2" s="1"/>
  <c r="KB111" i="2" s="1"/>
  <c r="KR103" i="2"/>
  <c r="KR104" i="2" s="1"/>
  <c r="KR111" i="2" s="1"/>
  <c r="LH103" i="2"/>
  <c r="LH104" i="2" s="1"/>
  <c r="LH111" i="2" s="1"/>
  <c r="LX103" i="2"/>
  <c r="LX104" i="2" s="1"/>
  <c r="LX111" i="2" s="1"/>
  <c r="JG103" i="2"/>
  <c r="JG104" i="2" s="1"/>
  <c r="JG111" i="2" s="1"/>
  <c r="JW103" i="2"/>
  <c r="JW104" i="2" s="1"/>
  <c r="JW111" i="2" s="1"/>
  <c r="KM103" i="2"/>
  <c r="KM104" i="2" s="1"/>
  <c r="KM111" i="2" s="1"/>
  <c r="LC103" i="2"/>
  <c r="LC104" i="2" s="1"/>
  <c r="LC111" i="2" s="1"/>
  <c r="LS103" i="2"/>
  <c r="LS104" i="2" s="1"/>
  <c r="LS111" i="2" s="1"/>
  <c r="MI103" i="2"/>
  <c r="MI104" i="2" s="1"/>
  <c r="MI111" i="2" s="1"/>
  <c r="JF103" i="2"/>
  <c r="JF104" i="2" s="1"/>
  <c r="JF111" i="2" s="1"/>
  <c r="JN103" i="2"/>
  <c r="JN104" i="2" s="1"/>
  <c r="JN111" i="2" s="1"/>
  <c r="JV103" i="2"/>
  <c r="JV104" i="2" s="1"/>
  <c r="JV111" i="2" s="1"/>
  <c r="KD103" i="2"/>
  <c r="KD104" i="2" s="1"/>
  <c r="KD111" i="2" s="1"/>
  <c r="KL103" i="2"/>
  <c r="KL104" i="2" s="1"/>
  <c r="KL111" i="2" s="1"/>
  <c r="KT103" i="2"/>
  <c r="KT104" i="2" s="1"/>
  <c r="KT111" i="2" s="1"/>
  <c r="LB103" i="2"/>
  <c r="LB104" i="2" s="1"/>
  <c r="LB111" i="2" s="1"/>
  <c r="LJ103" i="2"/>
  <c r="LJ104" i="2" s="1"/>
  <c r="LJ111" i="2" s="1"/>
  <c r="LR103" i="2"/>
  <c r="LR104" i="2" s="1"/>
  <c r="LR111" i="2" s="1"/>
  <c r="LZ103" i="2"/>
  <c r="LZ104" i="2" s="1"/>
  <c r="LZ111" i="2" s="1"/>
  <c r="MH103" i="2"/>
  <c r="MH104" i="2" s="1"/>
  <c r="MH111" i="2" s="1"/>
  <c r="KN179" i="2" l="1"/>
  <c r="KN180" i="2" s="1"/>
  <c r="KV179" i="2"/>
  <c r="KV180" i="2" s="1"/>
  <c r="KT179" i="2"/>
  <c r="KT180" i="2" s="1"/>
  <c r="KK179" i="2"/>
  <c r="KK180" i="2" s="1"/>
  <c r="JJ179" i="2"/>
  <c r="JJ180" i="2" s="1"/>
  <c r="JZ179" i="2"/>
  <c r="JZ180" i="2" s="1"/>
  <c r="KW179" i="2"/>
  <c r="KW180" i="2" s="1"/>
  <c r="KX179" i="2"/>
  <c r="KX180" i="2" s="1"/>
  <c r="MJ179" i="2"/>
  <c r="MJ180" i="2" s="1"/>
  <c r="LR179" i="2"/>
  <c r="LR180" i="2" s="1"/>
  <c r="KR179" i="2"/>
  <c r="KR180" i="2" s="1"/>
  <c r="LO179" i="2"/>
  <c r="LO180" i="2" s="1"/>
  <c r="KQ179" i="2"/>
  <c r="KQ180" i="2" s="1"/>
  <c r="JV179" i="2"/>
  <c r="JV180" i="2" s="1"/>
  <c r="LZ61" i="2"/>
  <c r="LZ62" i="2" s="1"/>
  <c r="LZ65" i="2" s="1"/>
  <c r="LZ17" i="20" s="1"/>
  <c r="LK179" i="2"/>
  <c r="LK180" i="2" s="1"/>
  <c r="KF179" i="2"/>
  <c r="KF180" i="2" s="1"/>
  <c r="LD179" i="2"/>
  <c r="LD180" i="2" s="1"/>
  <c r="MB179" i="2"/>
  <c r="MB180" i="2" s="1"/>
  <c r="JL179" i="2"/>
  <c r="JL180" i="2" s="1"/>
  <c r="LZ91" i="2"/>
  <c r="LB151" i="2"/>
  <c r="LB152" i="2" s="1"/>
  <c r="LB155" i="2" s="1"/>
  <c r="LZ31" i="2"/>
  <c r="LA179" i="2"/>
  <c r="LA180" i="2" s="1"/>
  <c r="KG179" i="2"/>
  <c r="KG180" i="2" s="1"/>
  <c r="MK179" i="2"/>
  <c r="MK180" i="2" s="1"/>
  <c r="LU179" i="2"/>
  <c r="LU180" i="2" s="1"/>
  <c r="LV179" i="2"/>
  <c r="LV180" i="2" s="1"/>
  <c r="LS179" i="2"/>
  <c r="LS180" i="2" s="1"/>
  <c r="JG179" i="2"/>
  <c r="JG180" i="2" s="1"/>
  <c r="JK179" i="2"/>
  <c r="JK180" i="2" s="1"/>
  <c r="JT179" i="2"/>
  <c r="JT180" i="2" s="1"/>
  <c r="KZ179" i="2"/>
  <c r="KZ180" i="2" s="1"/>
  <c r="LZ179" i="2"/>
  <c r="LZ180" i="2" s="1"/>
  <c r="KP179" i="2"/>
  <c r="KP180" i="2" s="1"/>
  <c r="KP31" i="2"/>
  <c r="LW179" i="2"/>
  <c r="LW180" i="2" s="1"/>
  <c r="JS179" i="2"/>
  <c r="JS180" i="2" s="1"/>
  <c r="LN179" i="2"/>
  <c r="LN180" i="2" s="1"/>
  <c r="LN31" i="2"/>
  <c r="LN32" i="2" s="1"/>
  <c r="LN35" i="2" s="1"/>
  <c r="LN16" i="20" s="1"/>
  <c r="LL179" i="2"/>
  <c r="LL180" i="2" s="1"/>
  <c r="LB61" i="2"/>
  <c r="JF61" i="2"/>
  <c r="JF62" i="2" s="1"/>
  <c r="JF65" i="2" s="1"/>
  <c r="JF17" i="20" s="1"/>
  <c r="LT179" i="2"/>
  <c r="LT180" i="2" s="1"/>
  <c r="LI179" i="2"/>
  <c r="LI180" i="2" s="1"/>
  <c r="MA179" i="2"/>
  <c r="MA180" i="2" s="1"/>
  <c r="JO179" i="2"/>
  <c r="JO180" i="2" s="1"/>
  <c r="LN151" i="2"/>
  <c r="MF179" i="2"/>
  <c r="MF180" i="2" s="1"/>
  <c r="JP179" i="2"/>
  <c r="JP180" i="2" s="1"/>
  <c r="KD179" i="2"/>
  <c r="KD180" i="2" s="1"/>
  <c r="KD31" i="2"/>
  <c r="KD32" i="2" s="1"/>
  <c r="KD35" i="2" s="1"/>
  <c r="KD16" i="20" s="1"/>
  <c r="KY179" i="2"/>
  <c r="KY180" i="2" s="1"/>
  <c r="LB179" i="2"/>
  <c r="LB180" i="2" s="1"/>
  <c r="LB31" i="2"/>
  <c r="JR61" i="2"/>
  <c r="JR62" i="2" s="1"/>
  <c r="JR65" i="2" s="1"/>
  <c r="JR17" i="20" s="1"/>
  <c r="KL179" i="2"/>
  <c r="KL180" i="2" s="1"/>
  <c r="LZ151" i="2"/>
  <c r="KD61" i="2"/>
  <c r="KD62" i="2" s="1"/>
  <c r="KD65" i="2" s="1"/>
  <c r="KD17" i="20" s="1"/>
  <c r="JF91" i="2"/>
  <c r="JF92" i="2" s="1"/>
  <c r="JF95" i="2" s="1"/>
  <c r="JF18" i="20" s="1"/>
  <c r="MG179" i="2"/>
  <c r="MG180" i="2" s="1"/>
  <c r="LQ179" i="2"/>
  <c r="LQ180" i="2" s="1"/>
  <c r="LY179" i="2"/>
  <c r="LY180" i="2" s="1"/>
  <c r="KH179" i="2"/>
  <c r="KH180" i="2" s="1"/>
  <c r="MI179" i="2"/>
  <c r="MI180" i="2" s="1"/>
  <c r="JW179" i="2"/>
  <c r="JW180" i="2" s="1"/>
  <c r="LX179" i="2"/>
  <c r="LX180" i="2" s="1"/>
  <c r="LH179" i="2"/>
  <c r="LH180" i="2" s="1"/>
  <c r="KB179" i="2"/>
  <c r="KB180" i="2" s="1"/>
  <c r="ME179" i="2"/>
  <c r="ME180" i="2" s="1"/>
  <c r="KA179" i="2"/>
  <c r="KA180" i="2" s="1"/>
  <c r="JF179" i="2"/>
  <c r="JF180" i="2" s="1"/>
  <c r="JF31" i="2"/>
  <c r="KP61" i="2"/>
  <c r="KP62" i="2" s="1"/>
  <c r="KP65" i="2" s="1"/>
  <c r="KP17" i="20" s="1"/>
  <c r="JR91" i="2"/>
  <c r="JN179" i="2"/>
  <c r="JN180" i="2" s="1"/>
  <c r="KD91" i="2"/>
  <c r="JY179" i="2"/>
  <c r="JY180" i="2" s="1"/>
  <c r="JX179" i="2"/>
  <c r="JX180" i="2" s="1"/>
  <c r="KE179" i="2"/>
  <c r="KE180" i="2" s="1"/>
  <c r="JR179" i="2"/>
  <c r="JR180" i="2" s="1"/>
  <c r="JR31" i="2"/>
  <c r="JR32" i="2" s="1"/>
  <c r="JR35" i="2" s="1"/>
  <c r="JR16" i="20" s="1"/>
  <c r="LF179" i="2"/>
  <c r="LF180" i="2" s="1"/>
  <c r="JH179" i="2"/>
  <c r="JH180" i="2" s="1"/>
  <c r="LG179" i="2"/>
  <c r="LG180" i="2" s="1"/>
  <c r="LN61" i="2"/>
  <c r="KP91" i="2"/>
  <c r="KP92" i="2" s="1"/>
  <c r="KP95" i="2" s="1"/>
  <c r="KP18" i="20" s="1"/>
  <c r="JF151" i="2"/>
  <c r="JF152" i="2" s="1"/>
  <c r="JF155" i="2" s="1"/>
  <c r="KC179" i="2"/>
  <c r="KC180" i="2" s="1"/>
  <c r="KO179" i="2"/>
  <c r="KO180" i="2" s="1"/>
  <c r="KM179" i="2"/>
  <c r="KM180" i="2" s="1"/>
  <c r="LP179" i="2"/>
  <c r="LP180" i="2" s="1"/>
  <c r="KJ179" i="2"/>
  <c r="KJ180" i="2" s="1"/>
  <c r="KI179" i="2"/>
  <c r="KI180" i="2" s="1"/>
  <c r="LN91" i="2"/>
  <c r="LN92" i="2" s="1"/>
  <c r="LN95" i="2" s="1"/>
  <c r="LN18" i="20" s="1"/>
  <c r="JR151" i="2"/>
  <c r="JR152" i="2" s="1"/>
  <c r="JR155" i="2" s="1"/>
  <c r="KD151" i="2"/>
  <c r="KD152" i="2" s="1"/>
  <c r="KD155" i="2" s="1"/>
  <c r="MC179" i="2"/>
  <c r="MC180" i="2" s="1"/>
  <c r="JU179" i="2"/>
  <c r="JU180" i="2" s="1"/>
  <c r="LE179" i="2"/>
  <c r="LE180" i="2" s="1"/>
  <c r="KU179" i="2"/>
  <c r="KU180" i="2" s="1"/>
  <c r="MD179" i="2"/>
  <c r="MD180" i="2" s="1"/>
  <c r="KP151" i="2"/>
  <c r="MH179" i="2"/>
  <c r="MH180" i="2" s="1"/>
  <c r="LB91" i="2"/>
  <c r="LJ179" i="2"/>
  <c r="LJ180" i="2" s="1"/>
  <c r="KS179" i="2"/>
  <c r="KS180" i="2" s="1"/>
  <c r="JI179" i="2"/>
  <c r="JI180" i="2" s="1"/>
  <c r="LM179" i="2"/>
  <c r="LM180" i="2" s="1"/>
  <c r="JQ179" i="2"/>
  <c r="JQ180" i="2" s="1"/>
  <c r="LC179" i="2"/>
  <c r="LC180" i="2" s="1"/>
  <c r="JM179" i="2"/>
  <c r="JM180" i="2" s="1"/>
  <c r="JR158" i="2" l="1"/>
  <c r="JR20" i="20"/>
  <c r="JF158" i="2"/>
  <c r="JF20" i="20"/>
  <c r="LB158" i="2"/>
  <c r="LB20" i="20"/>
  <c r="KD158" i="2"/>
  <c r="KD20" i="20"/>
  <c r="KP154" i="2"/>
  <c r="KQ151" i="2"/>
  <c r="KP152" i="2"/>
  <c r="KP155" i="2" s="1"/>
  <c r="LB64" i="2"/>
  <c r="LB10" i="20" s="1"/>
  <c r="LC61" i="2"/>
  <c r="LB62" i="2"/>
  <c r="LB65" i="2" s="1"/>
  <c r="LB17" i="20" s="1"/>
  <c r="LN110" i="2"/>
  <c r="LN98" i="2"/>
  <c r="KD80" i="2"/>
  <c r="KD68" i="2"/>
  <c r="LC31" i="2"/>
  <c r="LB34" i="2"/>
  <c r="LB9" i="20" s="1"/>
  <c r="LB32" i="2"/>
  <c r="LB35" i="2" s="1"/>
  <c r="LB16" i="20" s="1"/>
  <c r="LZ80" i="2"/>
  <c r="LZ68" i="2"/>
  <c r="LO61" i="2"/>
  <c r="LN64" i="2"/>
  <c r="LN10" i="20" s="1"/>
  <c r="JR50" i="2"/>
  <c r="JR38" i="2"/>
  <c r="JS91" i="2"/>
  <c r="JR94" i="2"/>
  <c r="JR11" i="20" s="1"/>
  <c r="JF110" i="2"/>
  <c r="JF98" i="2"/>
  <c r="KD50" i="2"/>
  <c r="KD38" i="2"/>
  <c r="LC151" i="2"/>
  <c r="LB154" i="2"/>
  <c r="LB94" i="2"/>
  <c r="LB11" i="20" s="1"/>
  <c r="LC91" i="2"/>
  <c r="KD94" i="2"/>
  <c r="KD11" i="20" s="1"/>
  <c r="KE91" i="2"/>
  <c r="KQ61" i="2"/>
  <c r="KP64" i="2"/>
  <c r="KP10" i="20" s="1"/>
  <c r="MA151" i="2"/>
  <c r="LZ154" i="2"/>
  <c r="LZ94" i="2"/>
  <c r="LZ11" i="20" s="1"/>
  <c r="MA91" i="2"/>
  <c r="MA31" i="2"/>
  <c r="LZ34" i="2"/>
  <c r="LZ9" i="20" s="1"/>
  <c r="LZ32" i="2"/>
  <c r="LZ35" i="2" s="1"/>
  <c r="LZ16" i="20" s="1"/>
  <c r="LB92" i="2"/>
  <c r="LB95" i="2" s="1"/>
  <c r="LB18" i="20" s="1"/>
  <c r="JR154" i="2"/>
  <c r="JS151" i="2"/>
  <c r="LN62" i="2"/>
  <c r="LN65" i="2" s="1"/>
  <c r="LN17" i="20" s="1"/>
  <c r="KD92" i="2"/>
  <c r="KD95" i="2" s="1"/>
  <c r="KD18" i="20" s="1"/>
  <c r="LZ152" i="2"/>
  <c r="LZ155" i="2" s="1"/>
  <c r="JS61" i="2"/>
  <c r="JR64" i="2"/>
  <c r="JR10" i="20" s="1"/>
  <c r="JF64" i="2"/>
  <c r="JF10" i="20" s="1"/>
  <c r="JG61" i="2"/>
  <c r="LZ92" i="2"/>
  <c r="LZ95" i="2" s="1"/>
  <c r="LZ18" i="20" s="1"/>
  <c r="LO91" i="2"/>
  <c r="LN94" i="2"/>
  <c r="LN11" i="20" s="1"/>
  <c r="KP110" i="2"/>
  <c r="KP98" i="2"/>
  <c r="KP80" i="2"/>
  <c r="KP68" i="2"/>
  <c r="KD64" i="2"/>
  <c r="KD10" i="20" s="1"/>
  <c r="KE61" i="2"/>
  <c r="LN50" i="2"/>
  <c r="LN38" i="2"/>
  <c r="KD154" i="2"/>
  <c r="KE151" i="2"/>
  <c r="JR92" i="2"/>
  <c r="JR95" i="2" s="1"/>
  <c r="JR18" i="20" s="1"/>
  <c r="JG31" i="2"/>
  <c r="JF34" i="2"/>
  <c r="JF9" i="20" s="1"/>
  <c r="JR80" i="2"/>
  <c r="JR68" i="2"/>
  <c r="KE31" i="2"/>
  <c r="KD34" i="2"/>
  <c r="KD9" i="20" s="1"/>
  <c r="LN154" i="2"/>
  <c r="LO151" i="2"/>
  <c r="LO31" i="2"/>
  <c r="LN34" i="2"/>
  <c r="LN9" i="20" s="1"/>
  <c r="KQ31" i="2"/>
  <c r="KP34" i="2"/>
  <c r="KP9" i="20" s="1"/>
  <c r="LZ64" i="2"/>
  <c r="LZ10" i="20" s="1"/>
  <c r="MA61" i="2"/>
  <c r="JF154" i="2"/>
  <c r="JG151" i="2"/>
  <c r="JF80" i="2"/>
  <c r="JF68" i="2"/>
  <c r="KQ91" i="2"/>
  <c r="KP94" i="2"/>
  <c r="KP11" i="20" s="1"/>
  <c r="JS31" i="2"/>
  <c r="JR34" i="2"/>
  <c r="JR9" i="20" s="1"/>
  <c r="JF32" i="2"/>
  <c r="JF35" i="2" s="1"/>
  <c r="JF16" i="20" s="1"/>
  <c r="JF94" i="2"/>
  <c r="JF11" i="20" s="1"/>
  <c r="JG91" i="2"/>
  <c r="LN152" i="2"/>
  <c r="LN155" i="2" s="1"/>
  <c r="KP32" i="2"/>
  <c r="KP35" i="2" s="1"/>
  <c r="KP16" i="20" s="1"/>
  <c r="S2" i="8"/>
  <c r="T2" i="8"/>
  <c r="U2" i="8"/>
  <c r="V2" i="8"/>
  <c r="W2" i="8"/>
  <c r="X2" i="8"/>
  <c r="Y2" i="8"/>
  <c r="Z2" i="8"/>
  <c r="AA2" i="8"/>
  <c r="AB2" i="8"/>
  <c r="AC2" i="8"/>
  <c r="R2" i="8"/>
  <c r="LZ157" i="2" l="1"/>
  <c r="LZ13" i="20"/>
  <c r="LB157" i="2"/>
  <c r="LB159" i="2" s="1"/>
  <c r="LB13" i="20"/>
  <c r="JR157" i="2"/>
  <c r="JR159" i="2" s="1"/>
  <c r="JR13" i="20"/>
  <c r="KP157" i="2"/>
  <c r="KP13" i="20"/>
  <c r="JF157" i="2"/>
  <c r="JF159" i="2" s="1"/>
  <c r="JF13" i="20"/>
  <c r="KD157" i="2"/>
  <c r="KD159" i="2" s="1"/>
  <c r="KD13" i="20"/>
  <c r="KP158" i="2"/>
  <c r="KP20" i="20"/>
  <c r="LN158" i="2"/>
  <c r="LN20" i="20"/>
  <c r="LN157" i="2"/>
  <c r="LN13" i="20"/>
  <c r="LZ158" i="2"/>
  <c r="LZ20" i="20"/>
  <c r="LP151" i="2"/>
  <c r="LO154" i="2"/>
  <c r="LO152" i="2"/>
  <c r="LO155" i="2" s="1"/>
  <c r="MA94" i="2"/>
  <c r="MA11" i="20" s="1"/>
  <c r="MB91" i="2"/>
  <c r="MA92" i="2"/>
  <c r="MA95" i="2" s="1"/>
  <c r="MA18" i="20" s="1"/>
  <c r="JR105" i="2"/>
  <c r="JR114" i="2"/>
  <c r="JR25" i="20" s="1"/>
  <c r="JR109" i="2"/>
  <c r="JR97" i="2"/>
  <c r="JR54" i="2"/>
  <c r="JR23" i="20" s="1"/>
  <c r="JR45" i="2"/>
  <c r="JR37" i="2"/>
  <c r="JR39" i="2" s="1"/>
  <c r="JR49" i="2"/>
  <c r="JR52" i="2" s="1"/>
  <c r="JR55" i="2" s="1"/>
  <c r="JR30" i="20" s="1"/>
  <c r="KE154" i="2"/>
  <c r="KF151" i="2"/>
  <c r="KE152" i="2"/>
  <c r="KE155" i="2" s="1"/>
  <c r="KE64" i="2"/>
  <c r="KE10" i="20" s="1"/>
  <c r="KF61" i="2"/>
  <c r="KE62" i="2"/>
  <c r="KE65" i="2" s="1"/>
  <c r="KE17" i="20" s="1"/>
  <c r="JG64" i="2"/>
  <c r="JG10" i="20" s="1"/>
  <c r="JH61" i="2"/>
  <c r="JG62" i="2"/>
  <c r="JG65" i="2" s="1"/>
  <c r="JG17" i="20" s="1"/>
  <c r="LZ114" i="2"/>
  <c r="LZ25" i="20" s="1"/>
  <c r="LZ109" i="2"/>
  <c r="LZ105" i="2"/>
  <c r="LZ97" i="2"/>
  <c r="LO64" i="2"/>
  <c r="LO10" i="20" s="1"/>
  <c r="LP61" i="2"/>
  <c r="LO62" i="2"/>
  <c r="LO65" i="2" s="1"/>
  <c r="LO17" i="20" s="1"/>
  <c r="LC154" i="2"/>
  <c r="LD151" i="2"/>
  <c r="LC152" i="2"/>
  <c r="LC155" i="2" s="1"/>
  <c r="LB80" i="2"/>
  <c r="LB68" i="2"/>
  <c r="KP50" i="2"/>
  <c r="KP38" i="2"/>
  <c r="KQ94" i="2"/>
  <c r="KQ11" i="20" s="1"/>
  <c r="KR91" i="2"/>
  <c r="KQ92" i="2"/>
  <c r="KQ95" i="2" s="1"/>
  <c r="KQ18" i="20" s="1"/>
  <c r="MA64" i="2"/>
  <c r="MA10" i="20" s="1"/>
  <c r="MB61" i="2"/>
  <c r="MA62" i="2"/>
  <c r="MA65" i="2" s="1"/>
  <c r="MA17" i="20" s="1"/>
  <c r="KP54" i="2"/>
  <c r="KP23" i="20" s="1"/>
  <c r="KP49" i="2"/>
  <c r="KP45" i="2"/>
  <c r="KP37" i="2"/>
  <c r="JS64" i="2"/>
  <c r="JS10" i="20" s="1"/>
  <c r="JT61" i="2"/>
  <c r="JS62" i="2"/>
  <c r="JS65" i="2" s="1"/>
  <c r="JS17" i="20" s="1"/>
  <c r="LB110" i="2"/>
  <c r="LB98" i="2"/>
  <c r="KP75" i="2"/>
  <c r="KP84" i="2"/>
  <c r="KP24" i="20" s="1"/>
  <c r="KP79" i="2"/>
  <c r="KP82" i="2" s="1"/>
  <c r="KP85" i="2" s="1"/>
  <c r="KP31" i="20" s="1"/>
  <c r="KP67" i="2"/>
  <c r="KP69" i="2" s="1"/>
  <c r="LC94" i="2"/>
  <c r="LC11" i="20" s="1"/>
  <c r="LD91" i="2"/>
  <c r="LC92" i="2"/>
  <c r="LC95" i="2" s="1"/>
  <c r="LC18" i="20" s="1"/>
  <c r="LC64" i="2"/>
  <c r="LC10" i="20" s="1"/>
  <c r="LD61" i="2"/>
  <c r="LC62" i="2"/>
  <c r="LC65" i="2" s="1"/>
  <c r="LC17" i="20" s="1"/>
  <c r="KR151" i="2"/>
  <c r="KQ154" i="2"/>
  <c r="KQ152" i="2"/>
  <c r="KQ155" i="2" s="1"/>
  <c r="JF38" i="2"/>
  <c r="JF50" i="2"/>
  <c r="JR110" i="2"/>
  <c r="JR98" i="2"/>
  <c r="LN84" i="2"/>
  <c r="LN24" i="20" s="1"/>
  <c r="LN79" i="2"/>
  <c r="LN67" i="2"/>
  <c r="LN75" i="2"/>
  <c r="LD31" i="2"/>
  <c r="LC34" i="2"/>
  <c r="LC9" i="20" s="1"/>
  <c r="LC32" i="2"/>
  <c r="LC35" i="2" s="1"/>
  <c r="LC16" i="20" s="1"/>
  <c r="KD84" i="2"/>
  <c r="KD24" i="20" s="1"/>
  <c r="KD75" i="2"/>
  <c r="KD79" i="2"/>
  <c r="KD82" i="2" s="1"/>
  <c r="KD85" i="2" s="1"/>
  <c r="KD31" i="20" s="1"/>
  <c r="KD67" i="2"/>
  <c r="KD69" i="2" s="1"/>
  <c r="JF84" i="2"/>
  <c r="JF24" i="20" s="1"/>
  <c r="JF79" i="2"/>
  <c r="JF82" i="2" s="1"/>
  <c r="JF85" i="2" s="1"/>
  <c r="JF31" i="20" s="1"/>
  <c r="JF75" i="2"/>
  <c r="JF67" i="2"/>
  <c r="JF69" i="2" s="1"/>
  <c r="JT151" i="2"/>
  <c r="JS154" i="2"/>
  <c r="JS152" i="2"/>
  <c r="JS155" i="2" s="1"/>
  <c r="KP114" i="2"/>
  <c r="KP25" i="20" s="1"/>
  <c r="KP109" i="2"/>
  <c r="KP112" i="2" s="1"/>
  <c r="KP115" i="2" s="1"/>
  <c r="KP32" i="20" s="1"/>
  <c r="KP105" i="2"/>
  <c r="KP97" i="2"/>
  <c r="KP99" i="2" s="1"/>
  <c r="KF31" i="2"/>
  <c r="KE34" i="2"/>
  <c r="KE9" i="20" s="1"/>
  <c r="KE32" i="2"/>
  <c r="KE35" i="2" s="1"/>
  <c r="KE16" i="20" s="1"/>
  <c r="JR79" i="2"/>
  <c r="JR82" i="2" s="1"/>
  <c r="JR85" i="2" s="1"/>
  <c r="JR31" i="20" s="1"/>
  <c r="JR84" i="2"/>
  <c r="JR24" i="20" s="1"/>
  <c r="JR75" i="2"/>
  <c r="JR67" i="2"/>
  <c r="JR69" i="2" s="1"/>
  <c r="MA154" i="2"/>
  <c r="MB151" i="2"/>
  <c r="MA152" i="2"/>
  <c r="MA155" i="2" s="1"/>
  <c r="LZ84" i="2"/>
  <c r="LZ24" i="20" s="1"/>
  <c r="LZ79" i="2"/>
  <c r="LZ82" i="2" s="1"/>
  <c r="LZ85" i="2" s="1"/>
  <c r="LZ31" i="20" s="1"/>
  <c r="LZ75" i="2"/>
  <c r="LZ67" i="2"/>
  <c r="LZ69" i="2" s="1"/>
  <c r="KQ34" i="2"/>
  <c r="KQ9" i="20" s="1"/>
  <c r="KR31" i="2"/>
  <c r="KQ32" i="2"/>
  <c r="KQ35" i="2" s="1"/>
  <c r="KQ16" i="20" s="1"/>
  <c r="LZ110" i="2"/>
  <c r="LZ98" i="2"/>
  <c r="LZ38" i="2"/>
  <c r="LZ50" i="2"/>
  <c r="KQ64" i="2"/>
  <c r="KQ10" i="20" s="1"/>
  <c r="KR61" i="2"/>
  <c r="KQ62" i="2"/>
  <c r="KQ65" i="2" s="1"/>
  <c r="KQ17" i="20" s="1"/>
  <c r="LB114" i="2"/>
  <c r="LB25" i="20" s="1"/>
  <c r="LB109" i="2"/>
  <c r="LB105" i="2"/>
  <c r="LB97" i="2"/>
  <c r="LB84" i="2"/>
  <c r="LB24" i="20" s="1"/>
  <c r="LB75" i="2"/>
  <c r="LB79" i="2"/>
  <c r="LB67" i="2"/>
  <c r="LB69" i="2" s="1"/>
  <c r="KP159" i="2"/>
  <c r="LN114" i="2"/>
  <c r="LN25" i="20" s="1"/>
  <c r="LN109" i="2"/>
  <c r="LN112" i="2" s="1"/>
  <c r="LN115" i="2" s="1"/>
  <c r="LN32" i="20" s="1"/>
  <c r="LN105" i="2"/>
  <c r="LN97" i="2"/>
  <c r="LN99" i="2" s="1"/>
  <c r="JS94" i="2"/>
  <c r="JS11" i="20" s="1"/>
  <c r="JT91" i="2"/>
  <c r="JS92" i="2"/>
  <c r="JS95" i="2" s="1"/>
  <c r="JS18" i="20" s="1"/>
  <c r="JS34" i="2"/>
  <c r="JS9" i="20" s="1"/>
  <c r="JT31" i="2"/>
  <c r="JS32" i="2"/>
  <c r="JS35" i="2" s="1"/>
  <c r="JS16" i="20" s="1"/>
  <c r="JG154" i="2"/>
  <c r="JH151" i="2"/>
  <c r="JG152" i="2"/>
  <c r="JG155" i="2" s="1"/>
  <c r="KD54" i="2"/>
  <c r="KD23" i="20" s="1"/>
  <c r="KD49" i="2"/>
  <c r="KD52" i="2" s="1"/>
  <c r="KD55" i="2" s="1"/>
  <c r="KD30" i="20" s="1"/>
  <c r="KD45" i="2"/>
  <c r="KD37" i="2"/>
  <c r="KD39" i="2" s="1"/>
  <c r="LO94" i="2"/>
  <c r="LO11" i="20" s="1"/>
  <c r="LP91" i="2"/>
  <c r="LO92" i="2"/>
  <c r="LO95" i="2" s="1"/>
  <c r="LO18" i="20" s="1"/>
  <c r="JG94" i="2"/>
  <c r="JG11" i="20" s="1"/>
  <c r="JH91" i="2"/>
  <c r="JG92" i="2"/>
  <c r="JG95" i="2" s="1"/>
  <c r="JG18" i="20" s="1"/>
  <c r="LN45" i="2"/>
  <c r="LN37" i="2"/>
  <c r="LN39" i="2" s="1"/>
  <c r="LN49" i="2"/>
  <c r="LN52" i="2" s="1"/>
  <c r="LN55" i="2" s="1"/>
  <c r="LN30" i="20" s="1"/>
  <c r="LN54" i="2"/>
  <c r="LN23" i="20" s="1"/>
  <c r="JF54" i="2"/>
  <c r="JF23" i="20" s="1"/>
  <c r="JF49" i="2"/>
  <c r="JF45" i="2"/>
  <c r="JF37" i="2"/>
  <c r="KD110" i="2"/>
  <c r="KD98" i="2"/>
  <c r="LZ54" i="2"/>
  <c r="LZ23" i="20" s="1"/>
  <c r="LZ49" i="2"/>
  <c r="LZ45" i="2"/>
  <c r="LZ37" i="2"/>
  <c r="KE94" i="2"/>
  <c r="KE11" i="20" s="1"/>
  <c r="KF91" i="2"/>
  <c r="KE92" i="2"/>
  <c r="KE95" i="2" s="1"/>
  <c r="KE18" i="20" s="1"/>
  <c r="JF114" i="2"/>
  <c r="JF25" i="20" s="1"/>
  <c r="JF109" i="2"/>
  <c r="JF112" i="2" s="1"/>
  <c r="JF115" i="2" s="1"/>
  <c r="JF32" i="20" s="1"/>
  <c r="JF105" i="2"/>
  <c r="JF97" i="2"/>
  <c r="JF99" i="2" s="1"/>
  <c r="LO34" i="2"/>
  <c r="LO9" i="20" s="1"/>
  <c r="LP31" i="2"/>
  <c r="LO32" i="2"/>
  <c r="LO35" i="2" s="1"/>
  <c r="LO16" i="20" s="1"/>
  <c r="JH31" i="2"/>
  <c r="JG34" i="2"/>
  <c r="JG9" i="20" s="1"/>
  <c r="JG32" i="2"/>
  <c r="JG35" i="2" s="1"/>
  <c r="JG16" i="20" s="1"/>
  <c r="LN80" i="2"/>
  <c r="LN68" i="2"/>
  <c r="MB31" i="2"/>
  <c r="MA34" i="2"/>
  <c r="MA9" i="20" s="1"/>
  <c r="MA32" i="2"/>
  <c r="MA35" i="2" s="1"/>
  <c r="MA16" i="20" s="1"/>
  <c r="KD114" i="2"/>
  <c r="KD25" i="20" s="1"/>
  <c r="KD109" i="2"/>
  <c r="KD105" i="2"/>
  <c r="KD97" i="2"/>
  <c r="LB38" i="2"/>
  <c r="LB50" i="2"/>
  <c r="LB54" i="2"/>
  <c r="LB23" i="20" s="1"/>
  <c r="LB49" i="2"/>
  <c r="LB45" i="2"/>
  <c r="LB37" i="2"/>
  <c r="W217" i="2"/>
  <c r="V217" i="2"/>
  <c r="U217" i="2"/>
  <c r="T217" i="2"/>
  <c r="S217" i="2"/>
  <c r="R217" i="2"/>
  <c r="Q217" i="2"/>
  <c r="P217" i="2"/>
  <c r="O217" i="2"/>
  <c r="N217" i="2"/>
  <c r="M217" i="2"/>
  <c r="L217" i="2"/>
  <c r="K217" i="2"/>
  <c r="J217" i="2"/>
  <c r="I217" i="2"/>
  <c r="H217" i="2"/>
  <c r="G217" i="2"/>
  <c r="F217" i="2"/>
  <c r="E217" i="2"/>
  <c r="D217" i="2"/>
  <c r="C217" i="2"/>
  <c r="W216" i="2"/>
  <c r="V216" i="2"/>
  <c r="U216" i="2"/>
  <c r="T216" i="2"/>
  <c r="S216" i="2"/>
  <c r="R216" i="2"/>
  <c r="Q216" i="2"/>
  <c r="P216" i="2"/>
  <c r="O216" i="2"/>
  <c r="N216" i="2"/>
  <c r="M216" i="2"/>
  <c r="L216" i="2"/>
  <c r="K216" i="2"/>
  <c r="J216" i="2"/>
  <c r="I216" i="2"/>
  <c r="H216" i="2"/>
  <c r="G216" i="2"/>
  <c r="F216" i="2"/>
  <c r="E216" i="2"/>
  <c r="D216" i="2"/>
  <c r="C216" i="2"/>
  <c r="W215" i="2"/>
  <c r="V215" i="2"/>
  <c r="U215" i="2"/>
  <c r="T215" i="2"/>
  <c r="S215" i="2"/>
  <c r="R215" i="2"/>
  <c r="Q215" i="2"/>
  <c r="P215" i="2"/>
  <c r="O215" i="2"/>
  <c r="N215" i="2"/>
  <c r="M215" i="2"/>
  <c r="L215" i="2"/>
  <c r="K215" i="2"/>
  <c r="J215" i="2"/>
  <c r="I215" i="2"/>
  <c r="H215" i="2"/>
  <c r="G215" i="2"/>
  <c r="F215" i="2"/>
  <c r="E215" i="2"/>
  <c r="D215" i="2"/>
  <c r="C215" i="2"/>
  <c r="B216" i="2"/>
  <c r="B217" i="2"/>
  <c r="B215" i="2"/>
  <c r="P8" i="10"/>
  <c r="P9" i="10"/>
  <c r="P10" i="10"/>
  <c r="P11" i="10"/>
  <c r="P12" i="10"/>
  <c r="P13" i="10"/>
  <c r="P14" i="10"/>
  <c r="P15" i="10"/>
  <c r="P16" i="10"/>
  <c r="P17" i="10"/>
  <c r="P18" i="10"/>
  <c r="P19" i="10"/>
  <c r="P20" i="10"/>
  <c r="P21" i="10"/>
  <c r="P22" i="10"/>
  <c r="P23" i="10"/>
  <c r="P24" i="10"/>
  <c r="P25" i="10"/>
  <c r="P26" i="10"/>
  <c r="P27" i="10"/>
  <c r="P28" i="10"/>
  <c r="P29" i="10"/>
  <c r="P30" i="10"/>
  <c r="P31" i="10"/>
  <c r="P32" i="10"/>
  <c r="P7" i="10"/>
  <c r="W196" i="2"/>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314" i="10"/>
  <c r="S314" i="10"/>
  <c r="T314" i="10"/>
  <c r="R315" i="10"/>
  <c r="S315" i="10"/>
  <c r="T315" i="10"/>
  <c r="R316" i="10"/>
  <c r="S316" i="10"/>
  <c r="T316" i="10"/>
  <c r="R317" i="10"/>
  <c r="S317" i="10"/>
  <c r="T317" i="10"/>
  <c r="R318" i="10"/>
  <c r="S318" i="10"/>
  <c r="T318" i="10"/>
  <c r="R319" i="10"/>
  <c r="S319" i="10"/>
  <c r="T319" i="10"/>
  <c r="R320" i="10"/>
  <c r="S320" i="10"/>
  <c r="T320" i="10"/>
  <c r="R321" i="10"/>
  <c r="S321" i="10"/>
  <c r="T321" i="10"/>
  <c r="R322" i="10"/>
  <c r="S322" i="10"/>
  <c r="T322" i="10"/>
  <c r="R323" i="10"/>
  <c r="S323" i="10"/>
  <c r="T323" i="10"/>
  <c r="R324" i="10"/>
  <c r="S324" i="10"/>
  <c r="T324" i="10"/>
  <c r="R325" i="10"/>
  <c r="S325" i="10"/>
  <c r="T325" i="10"/>
  <c r="R326" i="10"/>
  <c r="S326" i="10"/>
  <c r="T326" i="10"/>
  <c r="R327" i="10"/>
  <c r="S327" i="10"/>
  <c r="T327" i="10"/>
  <c r="R328" i="10"/>
  <c r="S328" i="10"/>
  <c r="T328" i="10"/>
  <c r="R329" i="10"/>
  <c r="S329" i="10"/>
  <c r="T329" i="10"/>
  <c r="R330" i="10"/>
  <c r="S330" i="10"/>
  <c r="T330" i="10"/>
  <c r="R331" i="10"/>
  <c r="S331" i="10"/>
  <c r="T331" i="10"/>
  <c r="R332" i="10"/>
  <c r="S332" i="10"/>
  <c r="T332" i="10"/>
  <c r="R333" i="10"/>
  <c r="S333" i="10"/>
  <c r="T333" i="10"/>
  <c r="R334" i="10"/>
  <c r="S334" i="10"/>
  <c r="T334" i="10"/>
  <c r="R335" i="10"/>
  <c r="S335" i="10"/>
  <c r="T335" i="10"/>
  <c r="R336" i="10"/>
  <c r="S336" i="10"/>
  <c r="T336" i="10"/>
  <c r="R337" i="10"/>
  <c r="S337" i="10"/>
  <c r="T337" i="10"/>
  <c r="R338" i="10"/>
  <c r="S338" i="10"/>
  <c r="T338" i="10"/>
  <c r="R339" i="10"/>
  <c r="S339" i="10"/>
  <c r="T339" i="10"/>
  <c r="R340" i="10"/>
  <c r="S340" i="10"/>
  <c r="T340" i="10"/>
  <c r="R341" i="10"/>
  <c r="S341" i="10"/>
  <c r="T341" i="10"/>
  <c r="R342" i="10"/>
  <c r="S342" i="10"/>
  <c r="T342" i="10"/>
  <c r="R343" i="10"/>
  <c r="S343" i="10"/>
  <c r="T343" i="10"/>
  <c r="R344" i="10"/>
  <c r="S344" i="10"/>
  <c r="T344" i="10"/>
  <c r="R345" i="10"/>
  <c r="S345" i="10"/>
  <c r="T345" i="10"/>
  <c r="S34" i="10"/>
  <c r="T34" i="10"/>
  <c r="LA30" i="4"/>
  <c r="KZ30" i="4"/>
  <c r="KY30" i="4"/>
  <c r="KX30" i="4"/>
  <c r="KW30" i="4"/>
  <c r="KV30" i="4"/>
  <c r="KU30" i="4"/>
  <c r="KT30" i="4"/>
  <c r="KS30" i="4"/>
  <c r="KR30" i="4"/>
  <c r="KQ30" i="4"/>
  <c r="KP30" i="4"/>
  <c r="KO30" i="4"/>
  <c r="KN30" i="4"/>
  <c r="KM30" i="4"/>
  <c r="KL30" i="4"/>
  <c r="KK30" i="4"/>
  <c r="KJ30" i="4"/>
  <c r="KI30" i="4"/>
  <c r="KH30" i="4"/>
  <c r="KG30" i="4"/>
  <c r="KF30" i="4"/>
  <c r="KE30" i="4"/>
  <c r="KD30" i="4"/>
  <c r="KC30" i="4"/>
  <c r="KB30" i="4"/>
  <c r="KA30" i="4"/>
  <c r="JZ30" i="4"/>
  <c r="JY30" i="4"/>
  <c r="JX30" i="4"/>
  <c r="JW30" i="4"/>
  <c r="JV30" i="4"/>
  <c r="JU30" i="4"/>
  <c r="JT30" i="4"/>
  <c r="JS30" i="4"/>
  <c r="JR30" i="4"/>
  <c r="JQ30" i="4"/>
  <c r="JP30" i="4"/>
  <c r="JO30" i="4"/>
  <c r="JN30" i="4"/>
  <c r="JM30" i="4"/>
  <c r="JL30" i="4"/>
  <c r="JK30" i="4"/>
  <c r="JJ30" i="4"/>
  <c r="JI30" i="4"/>
  <c r="JH30" i="4"/>
  <c r="JG30" i="4"/>
  <c r="JF30" i="4"/>
  <c r="JE30" i="4"/>
  <c r="JD30" i="4"/>
  <c r="JC30" i="4"/>
  <c r="JB30" i="4"/>
  <c r="JA30" i="4"/>
  <c r="IZ30" i="4"/>
  <c r="IY30" i="4"/>
  <c r="IX30" i="4"/>
  <c r="IW30" i="4"/>
  <c r="IV30" i="4"/>
  <c r="IU30" i="4"/>
  <c r="IT30" i="4"/>
  <c r="IS30" i="4"/>
  <c r="IR30" i="4"/>
  <c r="IQ30" i="4"/>
  <c r="IP30" i="4"/>
  <c r="IO30" i="4"/>
  <c r="IN30" i="4"/>
  <c r="IM30" i="4"/>
  <c r="IL30" i="4"/>
  <c r="IK30" i="4"/>
  <c r="IJ30" i="4"/>
  <c r="II30" i="4"/>
  <c r="IH30" i="4"/>
  <c r="IG30" i="4"/>
  <c r="IF30" i="4"/>
  <c r="IE30" i="4"/>
  <c r="ID30" i="4"/>
  <c r="IC30" i="4"/>
  <c r="IB30" i="4"/>
  <c r="IA30" i="4"/>
  <c r="HZ30" i="4"/>
  <c r="HY30" i="4"/>
  <c r="HX30" i="4"/>
  <c r="HW30" i="4"/>
  <c r="HV30" i="4"/>
  <c r="HU30" i="4"/>
  <c r="HT30" i="4"/>
  <c r="HS30" i="4"/>
  <c r="HR30" i="4"/>
  <c r="HQ30" i="4"/>
  <c r="HP30" i="4"/>
  <c r="HO30" i="4"/>
  <c r="HN30" i="4"/>
  <c r="HM30" i="4"/>
  <c r="HL30" i="4"/>
  <c r="HK30" i="4"/>
  <c r="HJ30" i="4"/>
  <c r="HI30" i="4"/>
  <c r="HH30" i="4"/>
  <c r="HG30" i="4"/>
  <c r="HF30" i="4"/>
  <c r="HE30" i="4"/>
  <c r="HD30" i="4"/>
  <c r="HC30" i="4"/>
  <c r="HB30" i="4"/>
  <c r="HA30" i="4"/>
  <c r="GZ30" i="4"/>
  <c r="GY30" i="4"/>
  <c r="GX30" i="4"/>
  <c r="GW30" i="4"/>
  <c r="GV30" i="4"/>
  <c r="GU30" i="4"/>
  <c r="GT30" i="4"/>
  <c r="GS30" i="4"/>
  <c r="GR30" i="4"/>
  <c r="GQ30" i="4"/>
  <c r="GP30" i="4"/>
  <c r="GO30" i="4"/>
  <c r="GN30" i="4"/>
  <c r="GM30" i="4"/>
  <c r="GL30" i="4"/>
  <c r="GK30" i="4"/>
  <c r="GJ30" i="4"/>
  <c r="GI30" i="4"/>
  <c r="GH30" i="4"/>
  <c r="GG30" i="4"/>
  <c r="GF30" i="4"/>
  <c r="GE30" i="4"/>
  <c r="GD30" i="4"/>
  <c r="GC30" i="4"/>
  <c r="GB30" i="4"/>
  <c r="GA30" i="4"/>
  <c r="FZ30" i="4"/>
  <c r="FY30" i="4"/>
  <c r="FX30" i="4"/>
  <c r="FW30" i="4"/>
  <c r="FV30" i="4"/>
  <c r="FU30" i="4"/>
  <c r="FT30" i="4"/>
  <c r="FS30" i="4"/>
  <c r="FR30" i="4"/>
  <c r="FQ30" i="4"/>
  <c r="FP30" i="4"/>
  <c r="FO30" i="4"/>
  <c r="FN30" i="4"/>
  <c r="FM30" i="4"/>
  <c r="FL30" i="4"/>
  <c r="FK30" i="4"/>
  <c r="FJ30" i="4"/>
  <c r="FI30" i="4"/>
  <c r="FH30" i="4"/>
  <c r="FG30" i="4"/>
  <c r="FF30" i="4"/>
  <c r="FE30" i="4"/>
  <c r="FD30" i="4"/>
  <c r="FC30" i="4"/>
  <c r="FB30" i="4"/>
  <c r="FA30" i="4"/>
  <c r="EZ30" i="4"/>
  <c r="EY30" i="4"/>
  <c r="EX30" i="4"/>
  <c r="EW30" i="4"/>
  <c r="EV30" i="4"/>
  <c r="EU30" i="4"/>
  <c r="ET30" i="4"/>
  <c r="ES30" i="4"/>
  <c r="ER30" i="4"/>
  <c r="EQ30" i="4"/>
  <c r="EP30" i="4"/>
  <c r="EO30" i="4"/>
  <c r="EN30" i="4"/>
  <c r="EM30" i="4"/>
  <c r="EL30" i="4"/>
  <c r="EK30" i="4"/>
  <c r="EJ30" i="4"/>
  <c r="EI30" i="4"/>
  <c r="EH30" i="4"/>
  <c r="EG30" i="4"/>
  <c r="EF30" i="4"/>
  <c r="EE30" i="4"/>
  <c r="ED30" i="4"/>
  <c r="EC30" i="4"/>
  <c r="EB30" i="4"/>
  <c r="EA30" i="4"/>
  <c r="DZ30" i="4"/>
  <c r="DY30" i="4"/>
  <c r="DX30" i="4"/>
  <c r="DW30" i="4"/>
  <c r="DV30" i="4"/>
  <c r="DU30" i="4"/>
  <c r="DT30" i="4"/>
  <c r="DS30" i="4"/>
  <c r="DR30" i="4"/>
  <c r="DQ30" i="4"/>
  <c r="DP30" i="4"/>
  <c r="DO30" i="4"/>
  <c r="DN30" i="4"/>
  <c r="DM30" i="4"/>
  <c r="DL30" i="4"/>
  <c r="DK30" i="4"/>
  <c r="DJ30" i="4"/>
  <c r="DI30" i="4"/>
  <c r="DH30" i="4"/>
  <c r="DG30" i="4"/>
  <c r="DF30" i="4"/>
  <c r="DE30" i="4"/>
  <c r="DD30" i="4"/>
  <c r="DC30" i="4"/>
  <c r="DB30" i="4"/>
  <c r="DA30" i="4"/>
  <c r="CZ30" i="4"/>
  <c r="CY30" i="4"/>
  <c r="CX30" i="4"/>
  <c r="CW30" i="4"/>
  <c r="CV30" i="4"/>
  <c r="CU30" i="4"/>
  <c r="CT30" i="4"/>
  <c r="CS30" i="4"/>
  <c r="CR30" i="4"/>
  <c r="CQ30" i="4"/>
  <c r="CP30" i="4"/>
  <c r="CO30" i="4"/>
  <c r="CN30" i="4"/>
  <c r="CM30" i="4"/>
  <c r="CL30" i="4"/>
  <c r="CK30" i="4"/>
  <c r="CJ30" i="4"/>
  <c r="CI30" i="4"/>
  <c r="CH30" i="4"/>
  <c r="CG30" i="4"/>
  <c r="CF30" i="4"/>
  <c r="CE30" i="4"/>
  <c r="CD30" i="4"/>
  <c r="CC30" i="4"/>
  <c r="CB30" i="4"/>
  <c r="CA30" i="4"/>
  <c r="BZ30" i="4"/>
  <c r="BY30" i="4"/>
  <c r="BX30" i="4"/>
  <c r="BW30" i="4"/>
  <c r="BV30"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LA13" i="4"/>
  <c r="KZ13" i="4"/>
  <c r="KY13" i="4"/>
  <c r="KX13" i="4"/>
  <c r="KW13" i="4"/>
  <c r="KV13" i="4"/>
  <c r="KU13" i="4"/>
  <c r="KT13" i="4"/>
  <c r="KS13" i="4"/>
  <c r="KR13" i="4"/>
  <c r="KQ13" i="4"/>
  <c r="KP13" i="4"/>
  <c r="KO13" i="4"/>
  <c r="KN13" i="4"/>
  <c r="KM13" i="4"/>
  <c r="KL13" i="4"/>
  <c r="KK13" i="4"/>
  <c r="KJ13" i="4"/>
  <c r="KI13" i="4"/>
  <c r="KH13" i="4"/>
  <c r="KG13" i="4"/>
  <c r="KF13" i="4"/>
  <c r="KE13" i="4"/>
  <c r="KD13" i="4"/>
  <c r="KC13" i="4"/>
  <c r="KB13" i="4"/>
  <c r="KA13" i="4"/>
  <c r="JZ13" i="4"/>
  <c r="JY13" i="4"/>
  <c r="JX13" i="4"/>
  <c r="JW13" i="4"/>
  <c r="JV13" i="4"/>
  <c r="JU13" i="4"/>
  <c r="JT13" i="4"/>
  <c r="JS13" i="4"/>
  <c r="JR13" i="4"/>
  <c r="JQ13" i="4"/>
  <c r="JP13" i="4"/>
  <c r="JO13" i="4"/>
  <c r="JN13" i="4"/>
  <c r="JM13" i="4"/>
  <c r="JL13" i="4"/>
  <c r="JK13" i="4"/>
  <c r="JJ13" i="4"/>
  <c r="JI13" i="4"/>
  <c r="JH13" i="4"/>
  <c r="JG13" i="4"/>
  <c r="JF13" i="4"/>
  <c r="JE13" i="4"/>
  <c r="JD13" i="4"/>
  <c r="JC13" i="4"/>
  <c r="JB13" i="4"/>
  <c r="JA13" i="4"/>
  <c r="IZ13" i="4"/>
  <c r="IY13" i="4"/>
  <c r="IX13" i="4"/>
  <c r="IW13" i="4"/>
  <c r="IV13" i="4"/>
  <c r="IU13" i="4"/>
  <c r="IT13" i="4"/>
  <c r="IS13" i="4"/>
  <c r="IR13" i="4"/>
  <c r="IQ13" i="4"/>
  <c r="IP13" i="4"/>
  <c r="IO13" i="4"/>
  <c r="IN13" i="4"/>
  <c r="IM13" i="4"/>
  <c r="IL13" i="4"/>
  <c r="IK13" i="4"/>
  <c r="IJ13" i="4"/>
  <c r="II13" i="4"/>
  <c r="IH13" i="4"/>
  <c r="IG13" i="4"/>
  <c r="IF13" i="4"/>
  <c r="IE13" i="4"/>
  <c r="ID13" i="4"/>
  <c r="IC13" i="4"/>
  <c r="IB13" i="4"/>
  <c r="IA13" i="4"/>
  <c r="HZ13" i="4"/>
  <c r="HY13" i="4"/>
  <c r="HX13" i="4"/>
  <c r="HW13" i="4"/>
  <c r="HV13" i="4"/>
  <c r="HU13" i="4"/>
  <c r="HT13" i="4"/>
  <c r="HS13" i="4"/>
  <c r="HR13" i="4"/>
  <c r="HQ13" i="4"/>
  <c r="HP13" i="4"/>
  <c r="HO13" i="4"/>
  <c r="HN13" i="4"/>
  <c r="HM13" i="4"/>
  <c r="HL13" i="4"/>
  <c r="HK13" i="4"/>
  <c r="HJ13" i="4"/>
  <c r="HI13" i="4"/>
  <c r="HH13" i="4"/>
  <c r="HG13" i="4"/>
  <c r="HF13" i="4"/>
  <c r="HE13" i="4"/>
  <c r="HD13" i="4"/>
  <c r="HC13" i="4"/>
  <c r="HB13" i="4"/>
  <c r="HA13" i="4"/>
  <c r="GZ13" i="4"/>
  <c r="GY13" i="4"/>
  <c r="GX13" i="4"/>
  <c r="GW13" i="4"/>
  <c r="GV13" i="4"/>
  <c r="GU13" i="4"/>
  <c r="GT13" i="4"/>
  <c r="GS13" i="4"/>
  <c r="GR13" i="4"/>
  <c r="GQ13" i="4"/>
  <c r="GP13" i="4"/>
  <c r="GO13" i="4"/>
  <c r="GN13" i="4"/>
  <c r="GM13" i="4"/>
  <c r="GL13" i="4"/>
  <c r="GK13" i="4"/>
  <c r="GJ13" i="4"/>
  <c r="GI13" i="4"/>
  <c r="GH13" i="4"/>
  <c r="GG13" i="4"/>
  <c r="GF13" i="4"/>
  <c r="GE13" i="4"/>
  <c r="GD13" i="4"/>
  <c r="GC13" i="4"/>
  <c r="GB13" i="4"/>
  <c r="GA13" i="4"/>
  <c r="FZ13" i="4"/>
  <c r="FY13" i="4"/>
  <c r="FX13" i="4"/>
  <c r="FW13" i="4"/>
  <c r="FV13" i="4"/>
  <c r="FU13" i="4"/>
  <c r="FT13" i="4"/>
  <c r="FS13" i="4"/>
  <c r="FR13" i="4"/>
  <c r="FQ13" i="4"/>
  <c r="FP13" i="4"/>
  <c r="FO13" i="4"/>
  <c r="FN13" i="4"/>
  <c r="FM13" i="4"/>
  <c r="FL13" i="4"/>
  <c r="FK13" i="4"/>
  <c r="FJ13" i="4"/>
  <c r="FI13" i="4"/>
  <c r="FH13" i="4"/>
  <c r="FG13" i="4"/>
  <c r="FF13" i="4"/>
  <c r="FE13" i="4"/>
  <c r="FD13" i="4"/>
  <c r="FC13" i="4"/>
  <c r="FB13" i="4"/>
  <c r="FA13" i="4"/>
  <c r="EZ13" i="4"/>
  <c r="EY13" i="4"/>
  <c r="EX13" i="4"/>
  <c r="EW13" i="4"/>
  <c r="EV13" i="4"/>
  <c r="EU13" i="4"/>
  <c r="ET13" i="4"/>
  <c r="ES13" i="4"/>
  <c r="ER13" i="4"/>
  <c r="EQ13" i="4"/>
  <c r="EP13" i="4"/>
  <c r="EO13" i="4"/>
  <c r="EN13" i="4"/>
  <c r="EM13" i="4"/>
  <c r="EL13" i="4"/>
  <c r="EK13" i="4"/>
  <c r="EJ13" i="4"/>
  <c r="EI13" i="4"/>
  <c r="EH13" i="4"/>
  <c r="EG13" i="4"/>
  <c r="EF13" i="4"/>
  <c r="EE13" i="4"/>
  <c r="ED13" i="4"/>
  <c r="EC13" i="4"/>
  <c r="EB13" i="4"/>
  <c r="EA13" i="4"/>
  <c r="DZ13" i="4"/>
  <c r="DY13" i="4"/>
  <c r="DX13" i="4"/>
  <c r="DW13" i="4"/>
  <c r="DV13" i="4"/>
  <c r="DU13" i="4"/>
  <c r="DT13" i="4"/>
  <c r="DS13" i="4"/>
  <c r="DR13" i="4"/>
  <c r="DQ13" i="4"/>
  <c r="DP13" i="4"/>
  <c r="DO13" i="4"/>
  <c r="DN13" i="4"/>
  <c r="DM13" i="4"/>
  <c r="DL13" i="4"/>
  <c r="DK13" i="4"/>
  <c r="DJ13" i="4"/>
  <c r="DI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B13" i="4"/>
  <c r="LA12" i="4"/>
  <c r="KZ12" i="4"/>
  <c r="KY12" i="4"/>
  <c r="KX12" i="4"/>
  <c r="KW12" i="4"/>
  <c r="KV12" i="4"/>
  <c r="KU12" i="4"/>
  <c r="KT12" i="4"/>
  <c r="KS12" i="4"/>
  <c r="KR12" i="4"/>
  <c r="KQ12" i="4"/>
  <c r="KP12" i="4"/>
  <c r="KO12" i="4"/>
  <c r="KN12" i="4"/>
  <c r="KM12" i="4"/>
  <c r="KL12" i="4"/>
  <c r="KK12" i="4"/>
  <c r="KJ12" i="4"/>
  <c r="KI12" i="4"/>
  <c r="KH12" i="4"/>
  <c r="KG12" i="4"/>
  <c r="KF12" i="4"/>
  <c r="KE12" i="4"/>
  <c r="KD12" i="4"/>
  <c r="KC12" i="4"/>
  <c r="KB12" i="4"/>
  <c r="KA12" i="4"/>
  <c r="JZ12" i="4"/>
  <c r="JY12" i="4"/>
  <c r="JX12" i="4"/>
  <c r="JW12" i="4"/>
  <c r="JV12" i="4"/>
  <c r="JU12" i="4"/>
  <c r="JT12" i="4"/>
  <c r="JS12" i="4"/>
  <c r="JR12" i="4"/>
  <c r="JQ12" i="4"/>
  <c r="JP12" i="4"/>
  <c r="JO12" i="4"/>
  <c r="JN12" i="4"/>
  <c r="JM12" i="4"/>
  <c r="JL12" i="4"/>
  <c r="JK12" i="4"/>
  <c r="JJ12" i="4"/>
  <c r="JI12" i="4"/>
  <c r="JH12" i="4"/>
  <c r="JG12" i="4"/>
  <c r="JF12" i="4"/>
  <c r="JE12" i="4"/>
  <c r="JD12" i="4"/>
  <c r="JC12" i="4"/>
  <c r="JB12" i="4"/>
  <c r="JA12" i="4"/>
  <c r="IZ12" i="4"/>
  <c r="IY12" i="4"/>
  <c r="IX12" i="4"/>
  <c r="IW12" i="4"/>
  <c r="IV12" i="4"/>
  <c r="IU12" i="4"/>
  <c r="IT12" i="4"/>
  <c r="IS12" i="4"/>
  <c r="IR12" i="4"/>
  <c r="IQ12" i="4"/>
  <c r="IP12" i="4"/>
  <c r="IO12" i="4"/>
  <c r="IN12" i="4"/>
  <c r="IM12" i="4"/>
  <c r="IL12" i="4"/>
  <c r="IK12" i="4"/>
  <c r="IJ12" i="4"/>
  <c r="II12" i="4"/>
  <c r="IH12" i="4"/>
  <c r="IG12" i="4"/>
  <c r="IF12" i="4"/>
  <c r="IE12" i="4"/>
  <c r="ID12" i="4"/>
  <c r="IC12" i="4"/>
  <c r="IB12" i="4"/>
  <c r="IA12" i="4"/>
  <c r="HZ12" i="4"/>
  <c r="HY12" i="4"/>
  <c r="HX12" i="4"/>
  <c r="HW12" i="4"/>
  <c r="HV12" i="4"/>
  <c r="HU12" i="4"/>
  <c r="HT12" i="4"/>
  <c r="HS12" i="4"/>
  <c r="HR12" i="4"/>
  <c r="HQ12" i="4"/>
  <c r="HP12" i="4"/>
  <c r="HO12" i="4"/>
  <c r="HN12" i="4"/>
  <c r="HM12" i="4"/>
  <c r="HL12" i="4"/>
  <c r="HK12" i="4"/>
  <c r="HJ12" i="4"/>
  <c r="HI12" i="4"/>
  <c r="HH12" i="4"/>
  <c r="HG12" i="4"/>
  <c r="HF12" i="4"/>
  <c r="HE12" i="4"/>
  <c r="HD12" i="4"/>
  <c r="HC12" i="4"/>
  <c r="HB12" i="4"/>
  <c r="HA12" i="4"/>
  <c r="GZ12" i="4"/>
  <c r="GY12" i="4"/>
  <c r="GX12" i="4"/>
  <c r="GW12" i="4"/>
  <c r="GV12" i="4"/>
  <c r="GU12" i="4"/>
  <c r="GT12" i="4"/>
  <c r="GS12" i="4"/>
  <c r="GR12" i="4"/>
  <c r="GQ12" i="4"/>
  <c r="GP12" i="4"/>
  <c r="GO12" i="4"/>
  <c r="GN12" i="4"/>
  <c r="GM12" i="4"/>
  <c r="GL12" i="4"/>
  <c r="GK12" i="4"/>
  <c r="GJ12" i="4"/>
  <c r="GI12" i="4"/>
  <c r="GH12" i="4"/>
  <c r="GG12" i="4"/>
  <c r="GF12" i="4"/>
  <c r="GE12" i="4"/>
  <c r="GD12" i="4"/>
  <c r="GC12" i="4"/>
  <c r="GB12" i="4"/>
  <c r="GA12" i="4"/>
  <c r="FZ12" i="4"/>
  <c r="FY12" i="4"/>
  <c r="FX12" i="4"/>
  <c r="FW12" i="4"/>
  <c r="FV12" i="4"/>
  <c r="FU12" i="4"/>
  <c r="FT12" i="4"/>
  <c r="FS12" i="4"/>
  <c r="FR12" i="4"/>
  <c r="FQ12" i="4"/>
  <c r="FP12" i="4"/>
  <c r="FO12" i="4"/>
  <c r="FN12" i="4"/>
  <c r="FM12" i="4"/>
  <c r="FL12" i="4"/>
  <c r="FK12" i="4"/>
  <c r="FJ12" i="4"/>
  <c r="FI12" i="4"/>
  <c r="FH12" i="4"/>
  <c r="FG12" i="4"/>
  <c r="FF12" i="4"/>
  <c r="FE12" i="4"/>
  <c r="FD12" i="4"/>
  <c r="FC12" i="4"/>
  <c r="FB12" i="4"/>
  <c r="FA12" i="4"/>
  <c r="EZ12" i="4"/>
  <c r="EY12" i="4"/>
  <c r="EX12" i="4"/>
  <c r="EW12" i="4"/>
  <c r="EV12" i="4"/>
  <c r="EU12" i="4"/>
  <c r="ET12" i="4"/>
  <c r="ES12" i="4"/>
  <c r="ER12" i="4"/>
  <c r="EQ12" i="4"/>
  <c r="EP12" i="4"/>
  <c r="EO12" i="4"/>
  <c r="EN12" i="4"/>
  <c r="EM12" i="4"/>
  <c r="EL12" i="4"/>
  <c r="EK12" i="4"/>
  <c r="EJ12" i="4"/>
  <c r="EI12" i="4"/>
  <c r="EH12" i="4"/>
  <c r="EG12" i="4"/>
  <c r="EF12" i="4"/>
  <c r="EE12" i="4"/>
  <c r="ED12" i="4"/>
  <c r="EC12" i="4"/>
  <c r="EB12" i="4"/>
  <c r="EA12" i="4"/>
  <c r="DZ12" i="4"/>
  <c r="DY12" i="4"/>
  <c r="DX12" i="4"/>
  <c r="DW12" i="4"/>
  <c r="DV12" i="4"/>
  <c r="DU12" i="4"/>
  <c r="DT12" i="4"/>
  <c r="DS12" i="4"/>
  <c r="DR12" i="4"/>
  <c r="DQ12" i="4"/>
  <c r="DP12" i="4"/>
  <c r="DO12" i="4"/>
  <c r="DN12" i="4"/>
  <c r="DM12" i="4"/>
  <c r="DL12" i="4"/>
  <c r="DK12" i="4"/>
  <c r="DJ12" i="4"/>
  <c r="DI12" i="4"/>
  <c r="DH12" i="4"/>
  <c r="DG12" i="4"/>
  <c r="DF12" i="4"/>
  <c r="DE12" i="4"/>
  <c r="DD12" i="4"/>
  <c r="DC12" i="4"/>
  <c r="DB12" i="4"/>
  <c r="DA12" i="4"/>
  <c r="CZ12" i="4"/>
  <c r="CY12" i="4"/>
  <c r="CX12" i="4"/>
  <c r="CW12" i="4"/>
  <c r="CV12" i="4"/>
  <c r="CU12" i="4"/>
  <c r="CT12" i="4"/>
  <c r="CS12" i="4"/>
  <c r="CR12" i="4"/>
  <c r="CQ12" i="4"/>
  <c r="CP12"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B12" i="4"/>
  <c r="LA11" i="4"/>
  <c r="LA14" i="4" s="1"/>
  <c r="LA16" i="4" s="1"/>
  <c r="LA15" i="4" s="1"/>
  <c r="KZ11" i="4"/>
  <c r="KZ14" i="4" s="1"/>
  <c r="KZ16" i="4" s="1"/>
  <c r="KZ15" i="4" s="1"/>
  <c r="KY11" i="4"/>
  <c r="KY14" i="4" s="1"/>
  <c r="KY16" i="4" s="1"/>
  <c r="KY15" i="4" s="1"/>
  <c r="KX11" i="4"/>
  <c r="KX14" i="4" s="1"/>
  <c r="KX16" i="4" s="1"/>
  <c r="KX15" i="4" s="1"/>
  <c r="KW11" i="4"/>
  <c r="KW14" i="4" s="1"/>
  <c r="KW16" i="4" s="1"/>
  <c r="KW15" i="4" s="1"/>
  <c r="KV11" i="4"/>
  <c r="KV14" i="4" s="1"/>
  <c r="KV16" i="4" s="1"/>
  <c r="KV15" i="4" s="1"/>
  <c r="KU11" i="4"/>
  <c r="KU14" i="4" s="1"/>
  <c r="KU16" i="4" s="1"/>
  <c r="KU15" i="4" s="1"/>
  <c r="KT11" i="4"/>
  <c r="KT14" i="4" s="1"/>
  <c r="KT16" i="4" s="1"/>
  <c r="KT15" i="4" s="1"/>
  <c r="KS11" i="4"/>
  <c r="KS14" i="4" s="1"/>
  <c r="KS16" i="4" s="1"/>
  <c r="KS15" i="4" s="1"/>
  <c r="KR11" i="4"/>
  <c r="KR14" i="4" s="1"/>
  <c r="KR16" i="4" s="1"/>
  <c r="KR15" i="4" s="1"/>
  <c r="KQ11" i="4"/>
  <c r="KQ14" i="4" s="1"/>
  <c r="KQ16" i="4" s="1"/>
  <c r="KQ15" i="4" s="1"/>
  <c r="KP11" i="4"/>
  <c r="KP14" i="4" s="1"/>
  <c r="KP16" i="4" s="1"/>
  <c r="KP15" i="4" s="1"/>
  <c r="KO11" i="4"/>
  <c r="KO14" i="4" s="1"/>
  <c r="KO16" i="4" s="1"/>
  <c r="KO15" i="4" s="1"/>
  <c r="KN11" i="4"/>
  <c r="KM11" i="4"/>
  <c r="KM14" i="4" s="1"/>
  <c r="KM16" i="4" s="1"/>
  <c r="KM15" i="4" s="1"/>
  <c r="KL11" i="4"/>
  <c r="KL14" i="4" s="1"/>
  <c r="KL16" i="4" s="1"/>
  <c r="KL15" i="4" s="1"/>
  <c r="KK11" i="4"/>
  <c r="KK14" i="4" s="1"/>
  <c r="KK16" i="4" s="1"/>
  <c r="KK15" i="4" s="1"/>
  <c r="KJ11" i="4"/>
  <c r="KJ14" i="4" s="1"/>
  <c r="KJ16" i="4" s="1"/>
  <c r="KJ15" i="4" s="1"/>
  <c r="KI11" i="4"/>
  <c r="KI14" i="4" s="1"/>
  <c r="KI16" i="4" s="1"/>
  <c r="KI15" i="4" s="1"/>
  <c r="KH11" i="4"/>
  <c r="KH14" i="4" s="1"/>
  <c r="KH16" i="4" s="1"/>
  <c r="KH15" i="4" s="1"/>
  <c r="KG11" i="4"/>
  <c r="KG14" i="4" s="1"/>
  <c r="KG16" i="4" s="1"/>
  <c r="KG15" i="4" s="1"/>
  <c r="KF11" i="4"/>
  <c r="KF14" i="4" s="1"/>
  <c r="KF16" i="4" s="1"/>
  <c r="KF15" i="4" s="1"/>
  <c r="KE11" i="4"/>
  <c r="KE14" i="4" s="1"/>
  <c r="KE16" i="4" s="1"/>
  <c r="KE15" i="4" s="1"/>
  <c r="KD11" i="4"/>
  <c r="KC11" i="4"/>
  <c r="KC14" i="4" s="1"/>
  <c r="KC16" i="4" s="1"/>
  <c r="KC15" i="4" s="1"/>
  <c r="KB11" i="4"/>
  <c r="KB14" i="4" s="1"/>
  <c r="KB16" i="4" s="1"/>
  <c r="KB15" i="4" s="1"/>
  <c r="KA11" i="4"/>
  <c r="KA14" i="4" s="1"/>
  <c r="KA16" i="4" s="1"/>
  <c r="KA15" i="4" s="1"/>
  <c r="JZ11" i="4"/>
  <c r="JZ14" i="4" s="1"/>
  <c r="JZ16" i="4" s="1"/>
  <c r="JZ15" i="4" s="1"/>
  <c r="JY11" i="4"/>
  <c r="JY14" i="4" s="1"/>
  <c r="JY16" i="4" s="1"/>
  <c r="JY15" i="4" s="1"/>
  <c r="JX11" i="4"/>
  <c r="JX14" i="4" s="1"/>
  <c r="JX16" i="4" s="1"/>
  <c r="JX15" i="4" s="1"/>
  <c r="JW11" i="4"/>
  <c r="JW14" i="4" s="1"/>
  <c r="JW16" i="4" s="1"/>
  <c r="JW15" i="4" s="1"/>
  <c r="JV11" i="4"/>
  <c r="JV14" i="4" s="1"/>
  <c r="JV16" i="4" s="1"/>
  <c r="JV15" i="4" s="1"/>
  <c r="JU11" i="4"/>
  <c r="JU14" i="4" s="1"/>
  <c r="JU16" i="4" s="1"/>
  <c r="JU15" i="4" s="1"/>
  <c r="JT11" i="4"/>
  <c r="JT14" i="4" s="1"/>
  <c r="JT16" i="4" s="1"/>
  <c r="JT15" i="4" s="1"/>
  <c r="JS11" i="4"/>
  <c r="JS14" i="4" s="1"/>
  <c r="JS16" i="4" s="1"/>
  <c r="JS15" i="4" s="1"/>
  <c r="JR11" i="4"/>
  <c r="JR14" i="4" s="1"/>
  <c r="JR16" i="4" s="1"/>
  <c r="JR15" i="4" s="1"/>
  <c r="JQ11" i="4"/>
  <c r="JQ14" i="4" s="1"/>
  <c r="JQ16" i="4" s="1"/>
  <c r="JQ15" i="4" s="1"/>
  <c r="JP11" i="4"/>
  <c r="JP14" i="4" s="1"/>
  <c r="JP16" i="4" s="1"/>
  <c r="JP15" i="4" s="1"/>
  <c r="JO11" i="4"/>
  <c r="JN11" i="4"/>
  <c r="JN14" i="4" s="1"/>
  <c r="JN16" i="4" s="1"/>
  <c r="JN15" i="4" s="1"/>
  <c r="JM11" i="4"/>
  <c r="JM14" i="4" s="1"/>
  <c r="JM16" i="4" s="1"/>
  <c r="JM15" i="4" s="1"/>
  <c r="JL11" i="4"/>
  <c r="JL14" i="4" s="1"/>
  <c r="JL16" i="4" s="1"/>
  <c r="JL15" i="4" s="1"/>
  <c r="JK11" i="4"/>
  <c r="JK14" i="4" s="1"/>
  <c r="JK16" i="4" s="1"/>
  <c r="JK15" i="4" s="1"/>
  <c r="JJ11" i="4"/>
  <c r="JJ14" i="4" s="1"/>
  <c r="JJ16" i="4" s="1"/>
  <c r="JJ15" i="4" s="1"/>
  <c r="JI11" i="4"/>
  <c r="JI14" i="4" s="1"/>
  <c r="JI16" i="4" s="1"/>
  <c r="JI15" i="4" s="1"/>
  <c r="JH11" i="4"/>
  <c r="JH14" i="4" s="1"/>
  <c r="JH16" i="4" s="1"/>
  <c r="JH15" i="4" s="1"/>
  <c r="JG11" i="4"/>
  <c r="JG14" i="4" s="1"/>
  <c r="JG16" i="4" s="1"/>
  <c r="JG15" i="4" s="1"/>
  <c r="JF11" i="4"/>
  <c r="JF14" i="4" s="1"/>
  <c r="JF16" i="4" s="1"/>
  <c r="JF15" i="4" s="1"/>
  <c r="JE11" i="4"/>
  <c r="JE14" i="4" s="1"/>
  <c r="JE16" i="4" s="1"/>
  <c r="JE15" i="4" s="1"/>
  <c r="JD11" i="4"/>
  <c r="JD14" i="4" s="1"/>
  <c r="JD16" i="4" s="1"/>
  <c r="JD15" i="4" s="1"/>
  <c r="JC11" i="4"/>
  <c r="JC14" i="4" s="1"/>
  <c r="JC16" i="4" s="1"/>
  <c r="JC15" i="4" s="1"/>
  <c r="JB11" i="4"/>
  <c r="JB14" i="4" s="1"/>
  <c r="JB16" i="4" s="1"/>
  <c r="JB15" i="4" s="1"/>
  <c r="JA11" i="4"/>
  <c r="JA14" i="4" s="1"/>
  <c r="JA16" i="4" s="1"/>
  <c r="JA15" i="4" s="1"/>
  <c r="IZ11" i="4"/>
  <c r="IZ14" i="4" s="1"/>
  <c r="IZ16" i="4" s="1"/>
  <c r="IZ15" i="4" s="1"/>
  <c r="IY11" i="4"/>
  <c r="IX11" i="4"/>
  <c r="IX14" i="4" s="1"/>
  <c r="IX16" i="4" s="1"/>
  <c r="IX15" i="4" s="1"/>
  <c r="IW11" i="4"/>
  <c r="IW14" i="4" s="1"/>
  <c r="IW16" i="4" s="1"/>
  <c r="IW15" i="4" s="1"/>
  <c r="IV11" i="4"/>
  <c r="IV14" i="4" s="1"/>
  <c r="IV16" i="4" s="1"/>
  <c r="IV15" i="4" s="1"/>
  <c r="IU11" i="4"/>
  <c r="IU14" i="4" s="1"/>
  <c r="IU16" i="4" s="1"/>
  <c r="IU15" i="4" s="1"/>
  <c r="IT11" i="4"/>
  <c r="IT14" i="4" s="1"/>
  <c r="IT16" i="4" s="1"/>
  <c r="IT15" i="4" s="1"/>
  <c r="IS11" i="4"/>
  <c r="IS14" i="4" s="1"/>
  <c r="IS16" i="4" s="1"/>
  <c r="IS15" i="4" s="1"/>
  <c r="IR11" i="4"/>
  <c r="IR14" i="4" s="1"/>
  <c r="IR16" i="4" s="1"/>
  <c r="IR15" i="4" s="1"/>
  <c r="IQ11" i="4"/>
  <c r="IQ14" i="4" s="1"/>
  <c r="IQ16" i="4" s="1"/>
  <c r="IQ15" i="4" s="1"/>
  <c r="IP11" i="4"/>
  <c r="IP14" i="4" s="1"/>
  <c r="IP16" i="4" s="1"/>
  <c r="IP15" i="4" s="1"/>
  <c r="IO11" i="4"/>
  <c r="IN11" i="4"/>
  <c r="IN14" i="4" s="1"/>
  <c r="IN16" i="4" s="1"/>
  <c r="IN15" i="4" s="1"/>
  <c r="IM11" i="4"/>
  <c r="IM14" i="4" s="1"/>
  <c r="IM16" i="4" s="1"/>
  <c r="IM15" i="4" s="1"/>
  <c r="IL11" i="4"/>
  <c r="IL14" i="4" s="1"/>
  <c r="IL16" i="4" s="1"/>
  <c r="IL15" i="4" s="1"/>
  <c r="IK11" i="4"/>
  <c r="IK14" i="4" s="1"/>
  <c r="IK16" i="4" s="1"/>
  <c r="IK15" i="4" s="1"/>
  <c r="IJ11" i="4"/>
  <c r="IJ14" i="4" s="1"/>
  <c r="IJ16" i="4" s="1"/>
  <c r="IJ15" i="4" s="1"/>
  <c r="II11" i="4"/>
  <c r="II14" i="4" s="1"/>
  <c r="II16" i="4" s="1"/>
  <c r="II15" i="4" s="1"/>
  <c r="IH11" i="4"/>
  <c r="IH14" i="4" s="1"/>
  <c r="IH16" i="4" s="1"/>
  <c r="IH15" i="4" s="1"/>
  <c r="IG11" i="4"/>
  <c r="IG14" i="4" s="1"/>
  <c r="IG16" i="4" s="1"/>
  <c r="IG15" i="4" s="1"/>
  <c r="IF11" i="4"/>
  <c r="IF14" i="4" s="1"/>
  <c r="IF16" i="4" s="1"/>
  <c r="IF15" i="4" s="1"/>
  <c r="IE11" i="4"/>
  <c r="IE14" i="4" s="1"/>
  <c r="IE16" i="4" s="1"/>
  <c r="IE15" i="4" s="1"/>
  <c r="ID11" i="4"/>
  <c r="ID14" i="4" s="1"/>
  <c r="ID16" i="4" s="1"/>
  <c r="ID15" i="4" s="1"/>
  <c r="IC11" i="4"/>
  <c r="IC14" i="4" s="1"/>
  <c r="IC16" i="4" s="1"/>
  <c r="IC15" i="4" s="1"/>
  <c r="IB11" i="4"/>
  <c r="IB14" i="4" s="1"/>
  <c r="IB16" i="4" s="1"/>
  <c r="IB15" i="4" s="1"/>
  <c r="IA11" i="4"/>
  <c r="IA14" i="4" s="1"/>
  <c r="IA16" i="4" s="1"/>
  <c r="IA15" i="4" s="1"/>
  <c r="HZ11" i="4"/>
  <c r="HZ14" i="4" s="1"/>
  <c r="HZ16" i="4" s="1"/>
  <c r="HZ15" i="4" s="1"/>
  <c r="HY11" i="4"/>
  <c r="HY14" i="4" s="1"/>
  <c r="HY16" i="4" s="1"/>
  <c r="HY15" i="4" s="1"/>
  <c r="HX11" i="4"/>
  <c r="HX14" i="4" s="1"/>
  <c r="HX16" i="4" s="1"/>
  <c r="HX15" i="4" s="1"/>
  <c r="HW11" i="4"/>
  <c r="HW14" i="4" s="1"/>
  <c r="HW16" i="4" s="1"/>
  <c r="HW15" i="4" s="1"/>
  <c r="HV11" i="4"/>
  <c r="HV14" i="4" s="1"/>
  <c r="HV16" i="4" s="1"/>
  <c r="HV15" i="4" s="1"/>
  <c r="HU11" i="4"/>
  <c r="HU14" i="4" s="1"/>
  <c r="HU16" i="4" s="1"/>
  <c r="HU15" i="4" s="1"/>
  <c r="HT11" i="4"/>
  <c r="HT14" i="4" s="1"/>
  <c r="HT16" i="4" s="1"/>
  <c r="HT15" i="4" s="1"/>
  <c r="HS11" i="4"/>
  <c r="HS14" i="4" s="1"/>
  <c r="HS16" i="4" s="1"/>
  <c r="HS15" i="4" s="1"/>
  <c r="HR11" i="4"/>
  <c r="HR14" i="4" s="1"/>
  <c r="HR16" i="4" s="1"/>
  <c r="HR15" i="4" s="1"/>
  <c r="HQ11" i="4"/>
  <c r="HQ14" i="4" s="1"/>
  <c r="HQ16" i="4" s="1"/>
  <c r="HQ15" i="4" s="1"/>
  <c r="HP11" i="4"/>
  <c r="HP14" i="4" s="1"/>
  <c r="HP16" i="4" s="1"/>
  <c r="HP15" i="4" s="1"/>
  <c r="HO11" i="4"/>
  <c r="HO14" i="4" s="1"/>
  <c r="HO16" i="4" s="1"/>
  <c r="HO15" i="4" s="1"/>
  <c r="HN11" i="4"/>
  <c r="HN14" i="4" s="1"/>
  <c r="HN16" i="4" s="1"/>
  <c r="HN15" i="4" s="1"/>
  <c r="HM11" i="4"/>
  <c r="HM14" i="4" s="1"/>
  <c r="HM16" i="4" s="1"/>
  <c r="HM15" i="4" s="1"/>
  <c r="HL11" i="4"/>
  <c r="HL14" i="4" s="1"/>
  <c r="HL16" i="4" s="1"/>
  <c r="HL15" i="4" s="1"/>
  <c r="HK11" i="4"/>
  <c r="HK14" i="4" s="1"/>
  <c r="HK16" i="4" s="1"/>
  <c r="HK15" i="4" s="1"/>
  <c r="HJ11" i="4"/>
  <c r="HJ14" i="4" s="1"/>
  <c r="HJ16" i="4" s="1"/>
  <c r="HJ15" i="4" s="1"/>
  <c r="HI11" i="4"/>
  <c r="HI14" i="4" s="1"/>
  <c r="HI16" i="4" s="1"/>
  <c r="HI15" i="4" s="1"/>
  <c r="HH11" i="4"/>
  <c r="HH14" i="4" s="1"/>
  <c r="HH16" i="4" s="1"/>
  <c r="HH15" i="4" s="1"/>
  <c r="HG11" i="4"/>
  <c r="HG14" i="4" s="1"/>
  <c r="HG16" i="4" s="1"/>
  <c r="HG15" i="4" s="1"/>
  <c r="HF11" i="4"/>
  <c r="HF14" i="4" s="1"/>
  <c r="HF16" i="4" s="1"/>
  <c r="HF15" i="4" s="1"/>
  <c r="HE11" i="4"/>
  <c r="HE14" i="4" s="1"/>
  <c r="HE16" i="4" s="1"/>
  <c r="HE15" i="4" s="1"/>
  <c r="HD11" i="4"/>
  <c r="HD14" i="4" s="1"/>
  <c r="HD16" i="4" s="1"/>
  <c r="HD15" i="4" s="1"/>
  <c r="HC11" i="4"/>
  <c r="HC14" i="4" s="1"/>
  <c r="HC16" i="4" s="1"/>
  <c r="HC15" i="4" s="1"/>
  <c r="HB11" i="4"/>
  <c r="HB14" i="4" s="1"/>
  <c r="HB16" i="4" s="1"/>
  <c r="HB15" i="4" s="1"/>
  <c r="HA11" i="4"/>
  <c r="HA14" i="4" s="1"/>
  <c r="HA16" i="4" s="1"/>
  <c r="HA15" i="4" s="1"/>
  <c r="GZ11" i="4"/>
  <c r="GZ14" i="4" s="1"/>
  <c r="GZ16" i="4" s="1"/>
  <c r="GZ15" i="4" s="1"/>
  <c r="GY11" i="4"/>
  <c r="GY14" i="4" s="1"/>
  <c r="GY16" i="4" s="1"/>
  <c r="GY15" i="4" s="1"/>
  <c r="GX11" i="4"/>
  <c r="GX14" i="4" s="1"/>
  <c r="GX16" i="4" s="1"/>
  <c r="GX15" i="4" s="1"/>
  <c r="GW11" i="4"/>
  <c r="GW14" i="4" s="1"/>
  <c r="GW16" i="4" s="1"/>
  <c r="GW15" i="4" s="1"/>
  <c r="GV11" i="4"/>
  <c r="GV14" i="4" s="1"/>
  <c r="GV16" i="4" s="1"/>
  <c r="GV15" i="4" s="1"/>
  <c r="GU11" i="4"/>
  <c r="GU14" i="4" s="1"/>
  <c r="GU16" i="4" s="1"/>
  <c r="GU15" i="4" s="1"/>
  <c r="GT11" i="4"/>
  <c r="GT14" i="4" s="1"/>
  <c r="GT16" i="4" s="1"/>
  <c r="GT15" i="4" s="1"/>
  <c r="GS11" i="4"/>
  <c r="GR11" i="4"/>
  <c r="GQ11" i="4"/>
  <c r="GQ14" i="4" s="1"/>
  <c r="GQ16" i="4" s="1"/>
  <c r="GQ15" i="4" s="1"/>
  <c r="GP11" i="4"/>
  <c r="GP14" i="4" s="1"/>
  <c r="GP16" i="4" s="1"/>
  <c r="GP15" i="4" s="1"/>
  <c r="GO11" i="4"/>
  <c r="GO14" i="4" s="1"/>
  <c r="GO16" i="4" s="1"/>
  <c r="GO15" i="4" s="1"/>
  <c r="GN11" i="4"/>
  <c r="GN14" i="4" s="1"/>
  <c r="GN16" i="4" s="1"/>
  <c r="GN15" i="4" s="1"/>
  <c r="GM11" i="4"/>
  <c r="GM14" i="4" s="1"/>
  <c r="GM16" i="4" s="1"/>
  <c r="GM15" i="4" s="1"/>
  <c r="GL11" i="4"/>
  <c r="GL14" i="4" s="1"/>
  <c r="GL16" i="4" s="1"/>
  <c r="GL15" i="4" s="1"/>
  <c r="GK11" i="4"/>
  <c r="GK14" i="4" s="1"/>
  <c r="GK16" i="4" s="1"/>
  <c r="GK15" i="4" s="1"/>
  <c r="GJ11" i="4"/>
  <c r="GJ14" i="4" s="1"/>
  <c r="GJ16" i="4" s="1"/>
  <c r="GJ15" i="4" s="1"/>
  <c r="GI11" i="4"/>
  <c r="GI14" i="4" s="1"/>
  <c r="GI16" i="4" s="1"/>
  <c r="GI15" i="4" s="1"/>
  <c r="GH11" i="4"/>
  <c r="GH14" i="4" s="1"/>
  <c r="GH16" i="4" s="1"/>
  <c r="GH15" i="4" s="1"/>
  <c r="GG11" i="4"/>
  <c r="GG14" i="4" s="1"/>
  <c r="GG16" i="4" s="1"/>
  <c r="GG15" i="4" s="1"/>
  <c r="GF11" i="4"/>
  <c r="GF14" i="4" s="1"/>
  <c r="GF16" i="4" s="1"/>
  <c r="GF15" i="4" s="1"/>
  <c r="GE11" i="4"/>
  <c r="GE14" i="4" s="1"/>
  <c r="GE16" i="4" s="1"/>
  <c r="GE15" i="4" s="1"/>
  <c r="GD11" i="4"/>
  <c r="GD14" i="4" s="1"/>
  <c r="GD16" i="4" s="1"/>
  <c r="GD15" i="4" s="1"/>
  <c r="GC11" i="4"/>
  <c r="GC14" i="4" s="1"/>
  <c r="GC16" i="4" s="1"/>
  <c r="GC15" i="4" s="1"/>
  <c r="GB11" i="4"/>
  <c r="GB14" i="4" s="1"/>
  <c r="GB16" i="4" s="1"/>
  <c r="GB15" i="4" s="1"/>
  <c r="GA11" i="4"/>
  <c r="GA14" i="4" s="1"/>
  <c r="GA16" i="4" s="1"/>
  <c r="GA15" i="4" s="1"/>
  <c r="FZ11" i="4"/>
  <c r="FZ14" i="4" s="1"/>
  <c r="FZ16" i="4" s="1"/>
  <c r="FZ15" i="4" s="1"/>
  <c r="FY11" i="4"/>
  <c r="FY14" i="4" s="1"/>
  <c r="FY16" i="4" s="1"/>
  <c r="FY15" i="4" s="1"/>
  <c r="FX11" i="4"/>
  <c r="FX14" i="4" s="1"/>
  <c r="FX16" i="4" s="1"/>
  <c r="FX15" i="4" s="1"/>
  <c r="FW11" i="4"/>
  <c r="FW14" i="4" s="1"/>
  <c r="FW16" i="4" s="1"/>
  <c r="FW15" i="4" s="1"/>
  <c r="FV11" i="4"/>
  <c r="FV14" i="4" s="1"/>
  <c r="FV16" i="4" s="1"/>
  <c r="FV15" i="4" s="1"/>
  <c r="FU11" i="4"/>
  <c r="FU14" i="4" s="1"/>
  <c r="FU16" i="4" s="1"/>
  <c r="FU15" i="4" s="1"/>
  <c r="FT11" i="4"/>
  <c r="FT14" i="4" s="1"/>
  <c r="FT16" i="4" s="1"/>
  <c r="FT15" i="4" s="1"/>
  <c r="FS11" i="4"/>
  <c r="FS14" i="4" s="1"/>
  <c r="FS16" i="4" s="1"/>
  <c r="FS15" i="4" s="1"/>
  <c r="FR11" i="4"/>
  <c r="FR14" i="4" s="1"/>
  <c r="FR16" i="4" s="1"/>
  <c r="FR15" i="4" s="1"/>
  <c r="FQ11" i="4"/>
  <c r="FQ14" i="4" s="1"/>
  <c r="FQ16" i="4" s="1"/>
  <c r="FQ15" i="4" s="1"/>
  <c r="FP11" i="4"/>
  <c r="FO11" i="4"/>
  <c r="FO14" i="4" s="1"/>
  <c r="FO16" i="4" s="1"/>
  <c r="FO15" i="4" s="1"/>
  <c r="FN11" i="4"/>
  <c r="FN14" i="4" s="1"/>
  <c r="FN16" i="4" s="1"/>
  <c r="FN15" i="4" s="1"/>
  <c r="FM11" i="4"/>
  <c r="FM14" i="4" s="1"/>
  <c r="FM16" i="4" s="1"/>
  <c r="FM15" i="4" s="1"/>
  <c r="FL11" i="4"/>
  <c r="FL14" i="4" s="1"/>
  <c r="FL16" i="4" s="1"/>
  <c r="FL15" i="4" s="1"/>
  <c r="FK11" i="4"/>
  <c r="FK14" i="4" s="1"/>
  <c r="FK16" i="4" s="1"/>
  <c r="FK15" i="4" s="1"/>
  <c r="FJ11" i="4"/>
  <c r="FJ14" i="4" s="1"/>
  <c r="FJ16" i="4" s="1"/>
  <c r="FJ15" i="4" s="1"/>
  <c r="FI11" i="4"/>
  <c r="FI14" i="4" s="1"/>
  <c r="FI16" i="4" s="1"/>
  <c r="FI15" i="4" s="1"/>
  <c r="FH11" i="4"/>
  <c r="FH14" i="4" s="1"/>
  <c r="FH16" i="4" s="1"/>
  <c r="FH15" i="4" s="1"/>
  <c r="FG11" i="4"/>
  <c r="FG14" i="4" s="1"/>
  <c r="FG16" i="4" s="1"/>
  <c r="FG15" i="4" s="1"/>
  <c r="FF11" i="4"/>
  <c r="FF14" i="4" s="1"/>
  <c r="FF16" i="4" s="1"/>
  <c r="FF15" i="4" s="1"/>
  <c r="FE11" i="4"/>
  <c r="FE14" i="4" s="1"/>
  <c r="FE16" i="4" s="1"/>
  <c r="FE15" i="4" s="1"/>
  <c r="FD11" i="4"/>
  <c r="FD14" i="4" s="1"/>
  <c r="FD16" i="4" s="1"/>
  <c r="FD15" i="4" s="1"/>
  <c r="FC11" i="4"/>
  <c r="FC14" i="4" s="1"/>
  <c r="FC16" i="4" s="1"/>
  <c r="FC15" i="4" s="1"/>
  <c r="FB11" i="4"/>
  <c r="FB14" i="4" s="1"/>
  <c r="FB16" i="4" s="1"/>
  <c r="FB15" i="4" s="1"/>
  <c r="FA11" i="4"/>
  <c r="FA14" i="4" s="1"/>
  <c r="FA16" i="4" s="1"/>
  <c r="FA15" i="4" s="1"/>
  <c r="EZ11" i="4"/>
  <c r="EZ14" i="4" s="1"/>
  <c r="EZ16" i="4" s="1"/>
  <c r="EZ15" i="4" s="1"/>
  <c r="EY11" i="4"/>
  <c r="EY14" i="4" s="1"/>
  <c r="EY16" i="4" s="1"/>
  <c r="EY15" i="4" s="1"/>
  <c r="EX11" i="4"/>
  <c r="EX14" i="4" s="1"/>
  <c r="EX16" i="4" s="1"/>
  <c r="EX15" i="4" s="1"/>
  <c r="EW11" i="4"/>
  <c r="EW14" i="4" s="1"/>
  <c r="EW16" i="4" s="1"/>
  <c r="EW15" i="4" s="1"/>
  <c r="EV11" i="4"/>
  <c r="EV14" i="4" s="1"/>
  <c r="EV16" i="4" s="1"/>
  <c r="EV15" i="4" s="1"/>
  <c r="EU11" i="4"/>
  <c r="EU14" i="4" s="1"/>
  <c r="EU16" i="4" s="1"/>
  <c r="EU15" i="4" s="1"/>
  <c r="ET11" i="4"/>
  <c r="ES11" i="4"/>
  <c r="ES14" i="4" s="1"/>
  <c r="ES16" i="4" s="1"/>
  <c r="ES15" i="4" s="1"/>
  <c r="ER11" i="4"/>
  <c r="ER14" i="4" s="1"/>
  <c r="ER16" i="4" s="1"/>
  <c r="ER15" i="4" s="1"/>
  <c r="EQ11" i="4"/>
  <c r="EQ14" i="4" s="1"/>
  <c r="EQ16" i="4" s="1"/>
  <c r="EQ15" i="4" s="1"/>
  <c r="EP11" i="4"/>
  <c r="EP14" i="4" s="1"/>
  <c r="EP16" i="4" s="1"/>
  <c r="EP15" i="4" s="1"/>
  <c r="EO11" i="4"/>
  <c r="EO14" i="4" s="1"/>
  <c r="EO16" i="4" s="1"/>
  <c r="EO15" i="4" s="1"/>
  <c r="EN11" i="4"/>
  <c r="EN14" i="4" s="1"/>
  <c r="EN16" i="4" s="1"/>
  <c r="EN15" i="4" s="1"/>
  <c r="EM11" i="4"/>
  <c r="EM14" i="4" s="1"/>
  <c r="EM16" i="4" s="1"/>
  <c r="EM15" i="4" s="1"/>
  <c r="EL11" i="4"/>
  <c r="EL14" i="4" s="1"/>
  <c r="EL16" i="4" s="1"/>
  <c r="EL15" i="4" s="1"/>
  <c r="EK11" i="4"/>
  <c r="EK14" i="4" s="1"/>
  <c r="EK16" i="4" s="1"/>
  <c r="EK15" i="4" s="1"/>
  <c r="EJ11" i="4"/>
  <c r="EJ14" i="4" s="1"/>
  <c r="EJ16" i="4" s="1"/>
  <c r="EJ15" i="4" s="1"/>
  <c r="EI11" i="4"/>
  <c r="EI14" i="4" s="1"/>
  <c r="EI16" i="4" s="1"/>
  <c r="EI15" i="4" s="1"/>
  <c r="EH11" i="4"/>
  <c r="EH14" i="4" s="1"/>
  <c r="EH16" i="4" s="1"/>
  <c r="EH15" i="4" s="1"/>
  <c r="EG11" i="4"/>
  <c r="EG14" i="4" s="1"/>
  <c r="EG16" i="4" s="1"/>
  <c r="EG15" i="4" s="1"/>
  <c r="EF11" i="4"/>
  <c r="EF14" i="4" s="1"/>
  <c r="EF16" i="4" s="1"/>
  <c r="EF15" i="4" s="1"/>
  <c r="EE11" i="4"/>
  <c r="EE14" i="4" s="1"/>
  <c r="EE16" i="4" s="1"/>
  <c r="EE15" i="4" s="1"/>
  <c r="ED11" i="4"/>
  <c r="ED14" i="4" s="1"/>
  <c r="ED16" i="4" s="1"/>
  <c r="ED15" i="4" s="1"/>
  <c r="EC11" i="4"/>
  <c r="EC14" i="4" s="1"/>
  <c r="EC16" i="4" s="1"/>
  <c r="EC15" i="4" s="1"/>
  <c r="EB11" i="4"/>
  <c r="EB14" i="4" s="1"/>
  <c r="EB16" i="4" s="1"/>
  <c r="EB15" i="4" s="1"/>
  <c r="EA11" i="4"/>
  <c r="EA14" i="4" s="1"/>
  <c r="EA16" i="4" s="1"/>
  <c r="EA15" i="4" s="1"/>
  <c r="DZ11" i="4"/>
  <c r="DZ14" i="4" s="1"/>
  <c r="DZ16" i="4" s="1"/>
  <c r="DZ15" i="4" s="1"/>
  <c r="DY11" i="4"/>
  <c r="DY14" i="4" s="1"/>
  <c r="DY16" i="4" s="1"/>
  <c r="DY15" i="4" s="1"/>
  <c r="DX11" i="4"/>
  <c r="DX14" i="4" s="1"/>
  <c r="DX16" i="4" s="1"/>
  <c r="DX15" i="4" s="1"/>
  <c r="DW11" i="4"/>
  <c r="DW14" i="4" s="1"/>
  <c r="DW16" i="4" s="1"/>
  <c r="DW15" i="4" s="1"/>
  <c r="DV11" i="4"/>
  <c r="DV14" i="4" s="1"/>
  <c r="DV16" i="4" s="1"/>
  <c r="DV15" i="4" s="1"/>
  <c r="DU11" i="4"/>
  <c r="DU14" i="4" s="1"/>
  <c r="DU16" i="4" s="1"/>
  <c r="DU15" i="4" s="1"/>
  <c r="DT11" i="4"/>
  <c r="DT14" i="4" s="1"/>
  <c r="DT16" i="4" s="1"/>
  <c r="DT15" i="4" s="1"/>
  <c r="DS11" i="4"/>
  <c r="DS14" i="4" s="1"/>
  <c r="DS16" i="4" s="1"/>
  <c r="DS15" i="4" s="1"/>
  <c r="DR11" i="4"/>
  <c r="DR14" i="4" s="1"/>
  <c r="DR16" i="4" s="1"/>
  <c r="DR15" i="4" s="1"/>
  <c r="DQ11" i="4"/>
  <c r="DQ14" i="4" s="1"/>
  <c r="DQ16" i="4" s="1"/>
  <c r="DQ15" i="4" s="1"/>
  <c r="DP11" i="4"/>
  <c r="DP14" i="4" s="1"/>
  <c r="DP16" i="4" s="1"/>
  <c r="DP15" i="4" s="1"/>
  <c r="DO11" i="4"/>
  <c r="DO14" i="4" s="1"/>
  <c r="DO16" i="4" s="1"/>
  <c r="DO15" i="4" s="1"/>
  <c r="DN11" i="4"/>
  <c r="DN14" i="4" s="1"/>
  <c r="DN16" i="4" s="1"/>
  <c r="DN15" i="4" s="1"/>
  <c r="DM11" i="4"/>
  <c r="DL11" i="4"/>
  <c r="DL14" i="4" s="1"/>
  <c r="DL16" i="4" s="1"/>
  <c r="DL15" i="4" s="1"/>
  <c r="DK11" i="4"/>
  <c r="DK14" i="4" s="1"/>
  <c r="DK16" i="4" s="1"/>
  <c r="DK15" i="4" s="1"/>
  <c r="DJ11" i="4"/>
  <c r="DJ14" i="4" s="1"/>
  <c r="DJ16" i="4" s="1"/>
  <c r="DJ15" i="4" s="1"/>
  <c r="DI11" i="4"/>
  <c r="DI14" i="4" s="1"/>
  <c r="DI16" i="4" s="1"/>
  <c r="DI15" i="4" s="1"/>
  <c r="DH11" i="4"/>
  <c r="DH14" i="4" s="1"/>
  <c r="DH16" i="4" s="1"/>
  <c r="DH15" i="4" s="1"/>
  <c r="DG11" i="4"/>
  <c r="DG14" i="4" s="1"/>
  <c r="DG16" i="4" s="1"/>
  <c r="DG15" i="4" s="1"/>
  <c r="DF11" i="4"/>
  <c r="DF14" i="4" s="1"/>
  <c r="DF16" i="4" s="1"/>
  <c r="DF15" i="4" s="1"/>
  <c r="DE11" i="4"/>
  <c r="DE14" i="4" s="1"/>
  <c r="DE16" i="4" s="1"/>
  <c r="DE15" i="4" s="1"/>
  <c r="DD11" i="4"/>
  <c r="DD14" i="4" s="1"/>
  <c r="DD16" i="4" s="1"/>
  <c r="DD15" i="4" s="1"/>
  <c r="DC11" i="4"/>
  <c r="DC14" i="4" s="1"/>
  <c r="DC16" i="4" s="1"/>
  <c r="DC15" i="4" s="1"/>
  <c r="DB11" i="4"/>
  <c r="DB14" i="4" s="1"/>
  <c r="DB16" i="4" s="1"/>
  <c r="DB15" i="4" s="1"/>
  <c r="DA11" i="4"/>
  <c r="DA14" i="4" s="1"/>
  <c r="DA16" i="4" s="1"/>
  <c r="DA15" i="4" s="1"/>
  <c r="CZ11" i="4"/>
  <c r="CZ14" i="4" s="1"/>
  <c r="CZ16" i="4" s="1"/>
  <c r="CZ15" i="4" s="1"/>
  <c r="CY11" i="4"/>
  <c r="CY14" i="4" s="1"/>
  <c r="CY16" i="4" s="1"/>
  <c r="CY15" i="4" s="1"/>
  <c r="CX11" i="4"/>
  <c r="CX14" i="4" s="1"/>
  <c r="CX16" i="4" s="1"/>
  <c r="CX15" i="4" s="1"/>
  <c r="CW11" i="4"/>
  <c r="CW14" i="4" s="1"/>
  <c r="CW16" i="4" s="1"/>
  <c r="CW15" i="4" s="1"/>
  <c r="CV11" i="4"/>
  <c r="CV14" i="4" s="1"/>
  <c r="CV16" i="4" s="1"/>
  <c r="CV15" i="4" s="1"/>
  <c r="CU11" i="4"/>
  <c r="CT11" i="4"/>
  <c r="CT14" i="4" s="1"/>
  <c r="CT16" i="4" s="1"/>
  <c r="CT15" i="4" s="1"/>
  <c r="CS11" i="4"/>
  <c r="CS14" i="4" s="1"/>
  <c r="CS16" i="4" s="1"/>
  <c r="CS15" i="4" s="1"/>
  <c r="CR11" i="4"/>
  <c r="CR14" i="4" s="1"/>
  <c r="CR16" i="4" s="1"/>
  <c r="CR15" i="4" s="1"/>
  <c r="CQ11" i="4"/>
  <c r="CQ14" i="4" s="1"/>
  <c r="CQ16" i="4" s="1"/>
  <c r="CQ15" i="4" s="1"/>
  <c r="CP11" i="4"/>
  <c r="CP14" i="4" s="1"/>
  <c r="CP16" i="4" s="1"/>
  <c r="CP15" i="4" s="1"/>
  <c r="CO11" i="4"/>
  <c r="CO14" i="4" s="1"/>
  <c r="CO16" i="4" s="1"/>
  <c r="CO15" i="4" s="1"/>
  <c r="CN11" i="4"/>
  <c r="CN14" i="4" s="1"/>
  <c r="CN16" i="4" s="1"/>
  <c r="CN15" i="4" s="1"/>
  <c r="CM11" i="4"/>
  <c r="CM14" i="4" s="1"/>
  <c r="CM16" i="4" s="1"/>
  <c r="CM15" i="4" s="1"/>
  <c r="CL11" i="4"/>
  <c r="CL14" i="4" s="1"/>
  <c r="CL16" i="4" s="1"/>
  <c r="CL15" i="4" s="1"/>
  <c r="CK11" i="4"/>
  <c r="CK14" i="4" s="1"/>
  <c r="CK16" i="4" s="1"/>
  <c r="CK15" i="4" s="1"/>
  <c r="CJ11" i="4"/>
  <c r="CJ14" i="4" s="1"/>
  <c r="CJ16" i="4" s="1"/>
  <c r="CJ15" i="4" s="1"/>
  <c r="CI11" i="4"/>
  <c r="CI14" i="4" s="1"/>
  <c r="CI16" i="4" s="1"/>
  <c r="CI15" i="4" s="1"/>
  <c r="CH11" i="4"/>
  <c r="CH14" i="4" s="1"/>
  <c r="CH16" i="4" s="1"/>
  <c r="CH15" i="4" s="1"/>
  <c r="CG11" i="4"/>
  <c r="CG14" i="4" s="1"/>
  <c r="CG16" i="4" s="1"/>
  <c r="CG15" i="4" s="1"/>
  <c r="CF11" i="4"/>
  <c r="CF14" i="4" s="1"/>
  <c r="CF16" i="4" s="1"/>
  <c r="CF15" i="4" s="1"/>
  <c r="CE11" i="4"/>
  <c r="CE14" i="4" s="1"/>
  <c r="CE16" i="4" s="1"/>
  <c r="CE15" i="4" s="1"/>
  <c r="CD11" i="4"/>
  <c r="CD14" i="4" s="1"/>
  <c r="CD16" i="4" s="1"/>
  <c r="CD15" i="4" s="1"/>
  <c r="CC11" i="4"/>
  <c r="CC14" i="4" s="1"/>
  <c r="CC16" i="4" s="1"/>
  <c r="CC15" i="4" s="1"/>
  <c r="CB11" i="4"/>
  <c r="CB14" i="4" s="1"/>
  <c r="CB16" i="4" s="1"/>
  <c r="CB15" i="4" s="1"/>
  <c r="CA11" i="4"/>
  <c r="CA14" i="4" s="1"/>
  <c r="CA16" i="4" s="1"/>
  <c r="CA15" i="4" s="1"/>
  <c r="BZ11" i="4"/>
  <c r="BZ14" i="4" s="1"/>
  <c r="BZ16" i="4" s="1"/>
  <c r="BZ15" i="4" s="1"/>
  <c r="BY11" i="4"/>
  <c r="BY14" i="4" s="1"/>
  <c r="BY16" i="4" s="1"/>
  <c r="BY15" i="4" s="1"/>
  <c r="BX11" i="4"/>
  <c r="BX14" i="4" s="1"/>
  <c r="BX16" i="4" s="1"/>
  <c r="BX15" i="4" s="1"/>
  <c r="BW11" i="4"/>
  <c r="BW14" i="4" s="1"/>
  <c r="BW16" i="4" s="1"/>
  <c r="BW15" i="4" s="1"/>
  <c r="BV11" i="4"/>
  <c r="BV14" i="4" s="1"/>
  <c r="BV16" i="4" s="1"/>
  <c r="BV15" i="4" s="1"/>
  <c r="BU11" i="4"/>
  <c r="BU14" i="4" s="1"/>
  <c r="BU16" i="4" s="1"/>
  <c r="BU15" i="4" s="1"/>
  <c r="BT11" i="4"/>
  <c r="BT14" i="4" s="1"/>
  <c r="BT16" i="4" s="1"/>
  <c r="BT15" i="4" s="1"/>
  <c r="BS11" i="4"/>
  <c r="BS14" i="4" s="1"/>
  <c r="BS16" i="4" s="1"/>
  <c r="BS15" i="4" s="1"/>
  <c r="BR11" i="4"/>
  <c r="BR14" i="4" s="1"/>
  <c r="BR16" i="4" s="1"/>
  <c r="BR15" i="4" s="1"/>
  <c r="BQ11" i="4"/>
  <c r="BQ14" i="4" s="1"/>
  <c r="BQ16" i="4" s="1"/>
  <c r="BQ15" i="4" s="1"/>
  <c r="BP11" i="4"/>
  <c r="BP14" i="4" s="1"/>
  <c r="BP16" i="4" s="1"/>
  <c r="BP15" i="4" s="1"/>
  <c r="BO11" i="4"/>
  <c r="BO14" i="4" s="1"/>
  <c r="BO16" i="4" s="1"/>
  <c r="BO15" i="4" s="1"/>
  <c r="BN11" i="4"/>
  <c r="BN14" i="4" s="1"/>
  <c r="BN16" i="4" s="1"/>
  <c r="BN15" i="4" s="1"/>
  <c r="BM11" i="4"/>
  <c r="BM14" i="4" s="1"/>
  <c r="BM16" i="4" s="1"/>
  <c r="BM15" i="4" s="1"/>
  <c r="BL11" i="4"/>
  <c r="BL14" i="4" s="1"/>
  <c r="BL16" i="4" s="1"/>
  <c r="BL15" i="4" s="1"/>
  <c r="BK11" i="4"/>
  <c r="BK14" i="4" s="1"/>
  <c r="BK16" i="4" s="1"/>
  <c r="BK15" i="4" s="1"/>
  <c r="BJ11" i="4"/>
  <c r="BJ14" i="4" s="1"/>
  <c r="BJ16" i="4" s="1"/>
  <c r="BJ15" i="4" s="1"/>
  <c r="BI11" i="4"/>
  <c r="BI14" i="4" s="1"/>
  <c r="BI16" i="4" s="1"/>
  <c r="BI15" i="4" s="1"/>
  <c r="BH11" i="4"/>
  <c r="BH14" i="4" s="1"/>
  <c r="BH16" i="4" s="1"/>
  <c r="BH15" i="4" s="1"/>
  <c r="BG11" i="4"/>
  <c r="BG14" i="4" s="1"/>
  <c r="BG16" i="4" s="1"/>
  <c r="BG15" i="4" s="1"/>
  <c r="BF11" i="4"/>
  <c r="BF14" i="4" s="1"/>
  <c r="BF16" i="4" s="1"/>
  <c r="BF15" i="4" s="1"/>
  <c r="BE11" i="4"/>
  <c r="BE14" i="4" s="1"/>
  <c r="BE16" i="4" s="1"/>
  <c r="BE15" i="4" s="1"/>
  <c r="BD11" i="4"/>
  <c r="BD14" i="4" s="1"/>
  <c r="BD16" i="4" s="1"/>
  <c r="BD15" i="4" s="1"/>
  <c r="BC11" i="4"/>
  <c r="BC14" i="4" s="1"/>
  <c r="BC16" i="4" s="1"/>
  <c r="BC15" i="4" s="1"/>
  <c r="BB11" i="4"/>
  <c r="BB14" i="4" s="1"/>
  <c r="BB16" i="4" s="1"/>
  <c r="BB15" i="4" s="1"/>
  <c r="BA11" i="4"/>
  <c r="BA14" i="4" s="1"/>
  <c r="BA16" i="4" s="1"/>
  <c r="BA15" i="4" s="1"/>
  <c r="AZ11" i="4"/>
  <c r="AZ14" i="4" s="1"/>
  <c r="AZ16" i="4" s="1"/>
  <c r="AZ15" i="4" s="1"/>
  <c r="AY11" i="4"/>
  <c r="AY14" i="4" s="1"/>
  <c r="AY16" i="4" s="1"/>
  <c r="AY15" i="4" s="1"/>
  <c r="AX11" i="4"/>
  <c r="AW11" i="4"/>
  <c r="AW14" i="4" s="1"/>
  <c r="AW16" i="4" s="1"/>
  <c r="AW15" i="4" s="1"/>
  <c r="AV11" i="4"/>
  <c r="AV14" i="4" s="1"/>
  <c r="AV16" i="4" s="1"/>
  <c r="AV15" i="4" s="1"/>
  <c r="AU11" i="4"/>
  <c r="AT11" i="4"/>
  <c r="AT14" i="4" s="1"/>
  <c r="AT16" i="4" s="1"/>
  <c r="AT15" i="4" s="1"/>
  <c r="AS11" i="4"/>
  <c r="AS14" i="4" s="1"/>
  <c r="AS16" i="4" s="1"/>
  <c r="AS15" i="4" s="1"/>
  <c r="AR11" i="4"/>
  <c r="AR14" i="4" s="1"/>
  <c r="AR16" i="4" s="1"/>
  <c r="AR15" i="4" s="1"/>
  <c r="AQ11" i="4"/>
  <c r="AP11" i="4"/>
  <c r="AP14" i="4" s="1"/>
  <c r="AP16" i="4" s="1"/>
  <c r="AP15" i="4" s="1"/>
  <c r="AO11" i="4"/>
  <c r="AO14" i="4" s="1"/>
  <c r="AO16" i="4" s="1"/>
  <c r="AO15" i="4" s="1"/>
  <c r="AN11" i="4"/>
  <c r="AN14" i="4" s="1"/>
  <c r="AN16" i="4" s="1"/>
  <c r="AN15" i="4" s="1"/>
  <c r="AM11" i="4"/>
  <c r="AM14" i="4" s="1"/>
  <c r="AM16" i="4" s="1"/>
  <c r="AM15" i="4" s="1"/>
  <c r="AL11" i="4"/>
  <c r="AL14" i="4" s="1"/>
  <c r="AL16" i="4" s="1"/>
  <c r="AL15" i="4" s="1"/>
  <c r="AK11" i="4"/>
  <c r="AK14" i="4" s="1"/>
  <c r="AK16" i="4" s="1"/>
  <c r="AK15" i="4" s="1"/>
  <c r="AJ11" i="4"/>
  <c r="AJ14" i="4" s="1"/>
  <c r="AJ16" i="4" s="1"/>
  <c r="AJ15" i="4" s="1"/>
  <c r="AI11" i="4"/>
  <c r="AI14" i="4" s="1"/>
  <c r="AI16" i="4" s="1"/>
  <c r="AI15" i="4" s="1"/>
  <c r="AH11" i="4"/>
  <c r="AH14" i="4" s="1"/>
  <c r="AH16" i="4" s="1"/>
  <c r="AH15" i="4" s="1"/>
  <c r="AG11" i="4"/>
  <c r="AG14" i="4" s="1"/>
  <c r="AG16" i="4" s="1"/>
  <c r="AG15" i="4" s="1"/>
  <c r="AF11" i="4"/>
  <c r="AF14" i="4" s="1"/>
  <c r="AF16" i="4" s="1"/>
  <c r="AF15" i="4" s="1"/>
  <c r="AE11" i="4"/>
  <c r="AE14" i="4" s="1"/>
  <c r="AE16" i="4" s="1"/>
  <c r="AE15" i="4" s="1"/>
  <c r="AD11" i="4"/>
  <c r="AD14" i="4" s="1"/>
  <c r="AD16" i="4" s="1"/>
  <c r="AD15" i="4" s="1"/>
  <c r="AC11" i="4"/>
  <c r="AC14" i="4" s="1"/>
  <c r="AC16" i="4" s="1"/>
  <c r="AC15" i="4" s="1"/>
  <c r="AB11" i="4"/>
  <c r="AB14" i="4" s="1"/>
  <c r="AB16" i="4" s="1"/>
  <c r="AB15" i="4" s="1"/>
  <c r="AA11" i="4"/>
  <c r="AA14" i="4" s="1"/>
  <c r="AA16" i="4" s="1"/>
  <c r="AA15" i="4" s="1"/>
  <c r="Z11" i="4"/>
  <c r="Z14" i="4" s="1"/>
  <c r="Z16" i="4" s="1"/>
  <c r="Z15" i="4" s="1"/>
  <c r="Y11" i="4"/>
  <c r="Y14" i="4" s="1"/>
  <c r="Y16" i="4" s="1"/>
  <c r="Y15" i="4" s="1"/>
  <c r="X11" i="4"/>
  <c r="X14" i="4" s="1"/>
  <c r="X16" i="4" s="1"/>
  <c r="X15" i="4" s="1"/>
  <c r="W11" i="4"/>
  <c r="W14" i="4" s="1"/>
  <c r="W16" i="4" s="1"/>
  <c r="W15" i="4" s="1"/>
  <c r="V11" i="4"/>
  <c r="V14" i="4" s="1"/>
  <c r="V16" i="4" s="1"/>
  <c r="V15" i="4" s="1"/>
  <c r="U11" i="4"/>
  <c r="U14" i="4" s="1"/>
  <c r="U16" i="4" s="1"/>
  <c r="U15" i="4" s="1"/>
  <c r="T11" i="4"/>
  <c r="T14" i="4" s="1"/>
  <c r="T16" i="4" s="1"/>
  <c r="T15" i="4" s="1"/>
  <c r="S11" i="4"/>
  <c r="S14" i="4" s="1"/>
  <c r="S16" i="4" s="1"/>
  <c r="S15" i="4" s="1"/>
  <c r="R11" i="4"/>
  <c r="R14" i="4" s="1"/>
  <c r="R16" i="4" s="1"/>
  <c r="R15" i="4" s="1"/>
  <c r="Q11" i="4"/>
  <c r="Q14" i="4" s="1"/>
  <c r="Q16" i="4" s="1"/>
  <c r="Q15" i="4" s="1"/>
  <c r="P11" i="4"/>
  <c r="P14" i="4" s="1"/>
  <c r="P16" i="4" s="1"/>
  <c r="P15" i="4" s="1"/>
  <c r="O11" i="4"/>
  <c r="O14" i="4" s="1"/>
  <c r="O16" i="4" s="1"/>
  <c r="O15" i="4" s="1"/>
  <c r="N11" i="4"/>
  <c r="N14" i="4" s="1"/>
  <c r="N16" i="4" s="1"/>
  <c r="N15" i="4" s="1"/>
  <c r="M11" i="4"/>
  <c r="M14" i="4" s="1"/>
  <c r="M16" i="4" s="1"/>
  <c r="M15" i="4" s="1"/>
  <c r="L11" i="4"/>
  <c r="L14" i="4" s="1"/>
  <c r="L16" i="4" s="1"/>
  <c r="L15" i="4" s="1"/>
  <c r="K11" i="4"/>
  <c r="K14" i="4" s="1"/>
  <c r="K16" i="4" s="1"/>
  <c r="K15" i="4" s="1"/>
  <c r="J11" i="4"/>
  <c r="J14" i="4" s="1"/>
  <c r="J16" i="4" s="1"/>
  <c r="J15" i="4" s="1"/>
  <c r="I11" i="4"/>
  <c r="I14" i="4" s="1"/>
  <c r="I16" i="4" s="1"/>
  <c r="I15" i="4" s="1"/>
  <c r="H11" i="4"/>
  <c r="H14" i="4" s="1"/>
  <c r="H16" i="4" s="1"/>
  <c r="H15" i="4" s="1"/>
  <c r="G11" i="4"/>
  <c r="G14" i="4" s="1"/>
  <c r="G16" i="4" s="1"/>
  <c r="G15" i="4" s="1"/>
  <c r="F11" i="4"/>
  <c r="F14" i="4" s="1"/>
  <c r="F16" i="4" s="1"/>
  <c r="F15" i="4" s="1"/>
  <c r="E11" i="4"/>
  <c r="E14" i="4" s="1"/>
  <c r="E16" i="4" s="1"/>
  <c r="E15" i="4" s="1"/>
  <c r="D11" i="4"/>
  <c r="D14" i="4" s="1"/>
  <c r="D16" i="4" s="1"/>
  <c r="D15" i="4" s="1"/>
  <c r="C11" i="4"/>
  <c r="C14" i="4" s="1"/>
  <c r="C16" i="4" s="1"/>
  <c r="C15" i="4" s="1"/>
  <c r="B11" i="4"/>
  <c r="B14" i="4" s="1"/>
  <c r="B16" i="4" s="1"/>
  <c r="B15" i="4" s="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B35" i="11"/>
  <c r="A35" i="11" s="1"/>
  <c r="P34" i="11"/>
  <c r="C34" i="11"/>
  <c r="A8" i="11"/>
  <c r="A9" i="11" s="1"/>
  <c r="A10" i="11" s="1"/>
  <c r="P5" i="11"/>
  <c r="O5" i="11"/>
  <c r="N5" i="11"/>
  <c r="M5" i="11"/>
  <c r="L5" i="11"/>
  <c r="K5" i="11"/>
  <c r="J5" i="11"/>
  <c r="I5" i="11"/>
  <c r="H5" i="11"/>
  <c r="G5" i="11"/>
  <c r="F5" i="11"/>
  <c r="E5" i="11"/>
  <c r="A1" i="11"/>
  <c r="B35" i="10"/>
  <c r="A35" i="10" s="1"/>
  <c r="C35" i="10" s="1"/>
  <c r="C34"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G5" i="10"/>
  <c r="A1" i="10"/>
  <c r="AV345" i="9"/>
  <c r="AU345" i="9"/>
  <c r="AT345" i="9"/>
  <c r="AV344" i="9"/>
  <c r="AU344" i="9"/>
  <c r="AT344" i="9"/>
  <c r="AV343" i="9"/>
  <c r="AU343" i="9"/>
  <c r="AT343" i="9"/>
  <c r="AV342" i="9"/>
  <c r="AU342" i="9"/>
  <c r="AT342" i="9"/>
  <c r="AV341" i="9"/>
  <c r="AU341" i="9"/>
  <c r="AT341" i="9"/>
  <c r="AV340" i="9"/>
  <c r="AU340" i="9"/>
  <c r="AT340" i="9"/>
  <c r="AV339" i="9"/>
  <c r="AU339" i="9"/>
  <c r="AT339" i="9"/>
  <c r="AV338" i="9"/>
  <c r="AU338" i="9"/>
  <c r="AT338" i="9"/>
  <c r="AV337" i="9"/>
  <c r="AU337" i="9"/>
  <c r="AT337" i="9"/>
  <c r="AV336" i="9"/>
  <c r="AU336" i="9"/>
  <c r="AT336" i="9"/>
  <c r="AV335" i="9"/>
  <c r="AU335" i="9"/>
  <c r="AT335" i="9"/>
  <c r="AV334" i="9"/>
  <c r="AU334" i="9"/>
  <c r="AT334" i="9"/>
  <c r="AV333" i="9"/>
  <c r="AU333" i="9"/>
  <c r="AT333" i="9"/>
  <c r="AV332" i="9"/>
  <c r="AU332" i="9"/>
  <c r="AT332" i="9"/>
  <c r="AV331" i="9"/>
  <c r="AU331" i="9"/>
  <c r="AT331" i="9"/>
  <c r="AV330" i="9"/>
  <c r="AU330" i="9"/>
  <c r="AT330" i="9"/>
  <c r="AV329" i="9"/>
  <c r="AU329" i="9"/>
  <c r="AT329" i="9"/>
  <c r="AV328" i="9"/>
  <c r="AU328" i="9"/>
  <c r="AT328" i="9"/>
  <c r="AV327" i="9"/>
  <c r="AU327" i="9"/>
  <c r="AT327" i="9"/>
  <c r="AV326" i="9"/>
  <c r="AU326" i="9"/>
  <c r="AT326" i="9"/>
  <c r="AV325" i="9"/>
  <c r="AU325" i="9"/>
  <c r="AT325" i="9"/>
  <c r="AV324" i="9"/>
  <c r="AU324" i="9"/>
  <c r="AT324" i="9"/>
  <c r="AV323" i="9"/>
  <c r="AU323" i="9"/>
  <c r="AT323" i="9"/>
  <c r="AV322" i="9"/>
  <c r="AU322" i="9"/>
  <c r="AT322" i="9"/>
  <c r="AV321" i="9"/>
  <c r="AU321" i="9"/>
  <c r="AT321" i="9"/>
  <c r="AV320" i="9"/>
  <c r="AU320" i="9"/>
  <c r="AT320" i="9"/>
  <c r="AV319" i="9"/>
  <c r="AU319" i="9"/>
  <c r="AT319" i="9"/>
  <c r="AV318" i="9"/>
  <c r="AU318" i="9"/>
  <c r="AT318" i="9"/>
  <c r="AV317" i="9"/>
  <c r="AU317" i="9"/>
  <c r="AT317" i="9"/>
  <c r="AV316" i="9"/>
  <c r="AU316" i="9"/>
  <c r="AT316" i="9"/>
  <c r="AV315" i="9"/>
  <c r="AU315" i="9"/>
  <c r="AT315" i="9"/>
  <c r="AV314" i="9"/>
  <c r="AU314" i="9"/>
  <c r="AT314" i="9"/>
  <c r="AV313" i="9"/>
  <c r="AU313" i="9"/>
  <c r="AT313" i="9"/>
  <c r="AV312" i="9"/>
  <c r="AU312" i="9"/>
  <c r="AT312" i="9"/>
  <c r="AV311" i="9"/>
  <c r="AU311" i="9"/>
  <c r="AT311" i="9"/>
  <c r="AV310" i="9"/>
  <c r="AU310" i="9"/>
  <c r="AT310" i="9"/>
  <c r="AV309" i="9"/>
  <c r="AU309" i="9"/>
  <c r="AT309" i="9"/>
  <c r="AV308" i="9"/>
  <c r="AU308" i="9"/>
  <c r="AT308" i="9"/>
  <c r="AV307" i="9"/>
  <c r="AU307" i="9"/>
  <c r="AT307" i="9"/>
  <c r="AV306" i="9"/>
  <c r="AU306" i="9"/>
  <c r="AT306" i="9"/>
  <c r="AV305" i="9"/>
  <c r="AU305" i="9"/>
  <c r="AT305" i="9"/>
  <c r="AV304" i="9"/>
  <c r="AU304" i="9"/>
  <c r="AT304" i="9"/>
  <c r="AV303" i="9"/>
  <c r="AU303" i="9"/>
  <c r="AT303" i="9"/>
  <c r="AV302" i="9"/>
  <c r="AU302" i="9"/>
  <c r="AT302" i="9"/>
  <c r="AV301" i="9"/>
  <c r="AU301" i="9"/>
  <c r="AT301" i="9"/>
  <c r="AV300" i="9"/>
  <c r="AU300" i="9"/>
  <c r="AT300" i="9"/>
  <c r="AV299" i="9"/>
  <c r="AU299" i="9"/>
  <c r="AT299" i="9"/>
  <c r="AV298" i="9"/>
  <c r="AU298" i="9"/>
  <c r="AT298" i="9"/>
  <c r="AV297" i="9"/>
  <c r="AU297" i="9"/>
  <c r="AT297" i="9"/>
  <c r="AF297" i="9"/>
  <c r="AE297" i="9"/>
  <c r="AD297" i="9"/>
  <c r="P297" i="9"/>
  <c r="O297" i="9"/>
  <c r="N297" i="9"/>
  <c r="AV296" i="9"/>
  <c r="AU296" i="9"/>
  <c r="AT296" i="9"/>
  <c r="AF296" i="9"/>
  <c r="AE296" i="9"/>
  <c r="AD296" i="9"/>
  <c r="P296" i="9"/>
  <c r="O296" i="9"/>
  <c r="N296" i="9"/>
  <c r="AV295" i="9"/>
  <c r="AU295" i="9"/>
  <c r="AT295" i="9"/>
  <c r="AF295" i="9"/>
  <c r="AE295" i="9"/>
  <c r="AD295" i="9"/>
  <c r="P295" i="9"/>
  <c r="O295" i="9"/>
  <c r="N295" i="9"/>
  <c r="AV294" i="9"/>
  <c r="AU294" i="9"/>
  <c r="AT294" i="9"/>
  <c r="AF294" i="9"/>
  <c r="AE294" i="9"/>
  <c r="AD294" i="9"/>
  <c r="P294" i="9"/>
  <c r="O294" i="9"/>
  <c r="N294" i="9"/>
  <c r="AV293" i="9"/>
  <c r="AU293" i="9"/>
  <c r="AT293" i="9"/>
  <c r="AF293" i="9"/>
  <c r="AE293" i="9"/>
  <c r="AD293" i="9"/>
  <c r="P293" i="9"/>
  <c r="O293" i="9"/>
  <c r="N293" i="9"/>
  <c r="AV292" i="9"/>
  <c r="AU292" i="9"/>
  <c r="AT292" i="9"/>
  <c r="AF292" i="9"/>
  <c r="AE292" i="9"/>
  <c r="AD292" i="9"/>
  <c r="P292" i="9"/>
  <c r="O292" i="9"/>
  <c r="N292" i="9"/>
  <c r="AV291" i="9"/>
  <c r="AU291" i="9"/>
  <c r="AT291" i="9"/>
  <c r="AF291" i="9"/>
  <c r="AE291" i="9"/>
  <c r="AD291" i="9"/>
  <c r="P291" i="9"/>
  <c r="O291" i="9"/>
  <c r="N291" i="9"/>
  <c r="AV290" i="9"/>
  <c r="AU290" i="9"/>
  <c r="AT290" i="9"/>
  <c r="AF290" i="9"/>
  <c r="AE290" i="9"/>
  <c r="AD290" i="9"/>
  <c r="P290" i="9"/>
  <c r="O290" i="9"/>
  <c r="N290" i="9"/>
  <c r="AV289" i="9"/>
  <c r="AU289" i="9"/>
  <c r="AT289" i="9"/>
  <c r="AF289" i="9"/>
  <c r="AE289" i="9"/>
  <c r="AD289" i="9"/>
  <c r="P289" i="9"/>
  <c r="O289" i="9"/>
  <c r="N289" i="9"/>
  <c r="AV288" i="9"/>
  <c r="AU288" i="9"/>
  <c r="AT288" i="9"/>
  <c r="AF288" i="9"/>
  <c r="AE288" i="9"/>
  <c r="AD288" i="9"/>
  <c r="P288" i="9"/>
  <c r="O288" i="9"/>
  <c r="N288" i="9"/>
  <c r="AV287" i="9"/>
  <c r="AU287" i="9"/>
  <c r="AT287" i="9"/>
  <c r="AF287" i="9"/>
  <c r="AE287" i="9"/>
  <c r="AD287" i="9"/>
  <c r="P287" i="9"/>
  <c r="O287" i="9"/>
  <c r="N287" i="9"/>
  <c r="AV286" i="9"/>
  <c r="AU286" i="9"/>
  <c r="AT286" i="9"/>
  <c r="AF286" i="9"/>
  <c r="AE286" i="9"/>
  <c r="AD286" i="9"/>
  <c r="P286" i="9"/>
  <c r="O286" i="9"/>
  <c r="N286" i="9"/>
  <c r="AV285" i="9"/>
  <c r="AU285" i="9"/>
  <c r="AT285" i="9"/>
  <c r="AF285" i="9"/>
  <c r="AE285" i="9"/>
  <c r="AD285" i="9"/>
  <c r="P285" i="9"/>
  <c r="O285" i="9"/>
  <c r="N285" i="9"/>
  <c r="AV284" i="9"/>
  <c r="AU284" i="9"/>
  <c r="AT284" i="9"/>
  <c r="AF284" i="9"/>
  <c r="AE284" i="9"/>
  <c r="AD284" i="9"/>
  <c r="P284" i="9"/>
  <c r="O284" i="9"/>
  <c r="N284" i="9"/>
  <c r="AV283" i="9"/>
  <c r="AU283" i="9"/>
  <c r="AT283" i="9"/>
  <c r="AF283" i="9"/>
  <c r="AE283" i="9"/>
  <c r="AD283" i="9"/>
  <c r="P283" i="9"/>
  <c r="O283" i="9"/>
  <c r="N283" i="9"/>
  <c r="AV282" i="9"/>
  <c r="AU282" i="9"/>
  <c r="AT282" i="9"/>
  <c r="AF282" i="9"/>
  <c r="AE282" i="9"/>
  <c r="AD282" i="9"/>
  <c r="P282" i="9"/>
  <c r="O282" i="9"/>
  <c r="N282" i="9"/>
  <c r="AV281" i="9"/>
  <c r="AU281" i="9"/>
  <c r="AT281" i="9"/>
  <c r="AF281" i="9"/>
  <c r="AE281" i="9"/>
  <c r="AD281" i="9"/>
  <c r="P281" i="9"/>
  <c r="O281" i="9"/>
  <c r="N281" i="9"/>
  <c r="AV280" i="9"/>
  <c r="AU280" i="9"/>
  <c r="AT280" i="9"/>
  <c r="AF280" i="9"/>
  <c r="AE280" i="9"/>
  <c r="AD280" i="9"/>
  <c r="P280" i="9"/>
  <c r="O280" i="9"/>
  <c r="N280" i="9"/>
  <c r="AV279" i="9"/>
  <c r="AU279" i="9"/>
  <c r="AT279" i="9"/>
  <c r="AF279" i="9"/>
  <c r="AE279" i="9"/>
  <c r="AD279" i="9"/>
  <c r="P279" i="9"/>
  <c r="O279" i="9"/>
  <c r="N279" i="9"/>
  <c r="AV278" i="9"/>
  <c r="AU278" i="9"/>
  <c r="AT278" i="9"/>
  <c r="AF278" i="9"/>
  <c r="AE278" i="9"/>
  <c r="AD278" i="9"/>
  <c r="P278" i="9"/>
  <c r="O278" i="9"/>
  <c r="N278" i="9"/>
  <c r="AV277" i="9"/>
  <c r="AU277" i="9"/>
  <c r="AT277" i="9"/>
  <c r="AF277" i="9"/>
  <c r="AE277" i="9"/>
  <c r="AD277" i="9"/>
  <c r="P277" i="9"/>
  <c r="O277" i="9"/>
  <c r="N277" i="9"/>
  <c r="AV276" i="9"/>
  <c r="AU276" i="9"/>
  <c r="AT276" i="9"/>
  <c r="AF276" i="9"/>
  <c r="AE276" i="9"/>
  <c r="AD276" i="9"/>
  <c r="P276" i="9"/>
  <c r="O276" i="9"/>
  <c r="N276" i="9"/>
  <c r="AV275" i="9"/>
  <c r="AU275" i="9"/>
  <c r="AT275" i="9"/>
  <c r="AF275" i="9"/>
  <c r="AE275" i="9"/>
  <c r="AD275" i="9"/>
  <c r="P275" i="9"/>
  <c r="O275" i="9"/>
  <c r="N275" i="9"/>
  <c r="AV274" i="9"/>
  <c r="AU274" i="9"/>
  <c r="AT274" i="9"/>
  <c r="AF274" i="9"/>
  <c r="AE274" i="9"/>
  <c r="AD274" i="9"/>
  <c r="P274" i="9"/>
  <c r="O274" i="9"/>
  <c r="N274" i="9"/>
  <c r="AV273" i="9"/>
  <c r="AU273" i="9"/>
  <c r="AT273" i="9"/>
  <c r="AF273" i="9"/>
  <c r="AE273" i="9"/>
  <c r="AD273" i="9"/>
  <c r="P273" i="9"/>
  <c r="O273" i="9"/>
  <c r="N273" i="9"/>
  <c r="AV272" i="9"/>
  <c r="AU272" i="9"/>
  <c r="AT272" i="9"/>
  <c r="AF272" i="9"/>
  <c r="AE272" i="9"/>
  <c r="AD272" i="9"/>
  <c r="P272" i="9"/>
  <c r="O272" i="9"/>
  <c r="N272" i="9"/>
  <c r="AV271" i="9"/>
  <c r="AU271" i="9"/>
  <c r="AT271" i="9"/>
  <c r="AF271" i="9"/>
  <c r="AE271" i="9"/>
  <c r="AD271" i="9"/>
  <c r="P271" i="9"/>
  <c r="O271" i="9"/>
  <c r="N271" i="9"/>
  <c r="AV270" i="9"/>
  <c r="AU270" i="9"/>
  <c r="AT270" i="9"/>
  <c r="AF270" i="9"/>
  <c r="AE270" i="9"/>
  <c r="AD270" i="9"/>
  <c r="P270" i="9"/>
  <c r="O270" i="9"/>
  <c r="N270" i="9"/>
  <c r="AV269" i="9"/>
  <c r="AU269" i="9"/>
  <c r="AT269" i="9"/>
  <c r="AF269" i="9"/>
  <c r="AE269" i="9"/>
  <c r="AD269" i="9"/>
  <c r="P269" i="9"/>
  <c r="O269" i="9"/>
  <c r="N269" i="9"/>
  <c r="AV268" i="9"/>
  <c r="AU268" i="9"/>
  <c r="AT268" i="9"/>
  <c r="AF268" i="9"/>
  <c r="AE268" i="9"/>
  <c r="AD268" i="9"/>
  <c r="P268" i="9"/>
  <c r="O268" i="9"/>
  <c r="N268" i="9"/>
  <c r="AV267" i="9"/>
  <c r="AU267" i="9"/>
  <c r="AT267" i="9"/>
  <c r="AF267" i="9"/>
  <c r="AE267" i="9"/>
  <c r="AD267" i="9"/>
  <c r="P267" i="9"/>
  <c r="O267" i="9"/>
  <c r="N267" i="9"/>
  <c r="AV266" i="9"/>
  <c r="AU266" i="9"/>
  <c r="AT266" i="9"/>
  <c r="AF266" i="9"/>
  <c r="AE266" i="9"/>
  <c r="AD266" i="9"/>
  <c r="P266" i="9"/>
  <c r="O266" i="9"/>
  <c r="N266" i="9"/>
  <c r="AV265" i="9"/>
  <c r="AU265" i="9"/>
  <c r="AT265" i="9"/>
  <c r="AF265" i="9"/>
  <c r="AE265" i="9"/>
  <c r="AD265" i="9"/>
  <c r="P265" i="9"/>
  <c r="O265" i="9"/>
  <c r="N265" i="9"/>
  <c r="AV264" i="9"/>
  <c r="AU264" i="9"/>
  <c r="AT264" i="9"/>
  <c r="AF264" i="9"/>
  <c r="AE264" i="9"/>
  <c r="AD264" i="9"/>
  <c r="P264" i="9"/>
  <c r="O264" i="9"/>
  <c r="N264" i="9"/>
  <c r="AV263" i="9"/>
  <c r="AU263" i="9"/>
  <c r="AT263" i="9"/>
  <c r="AF263" i="9"/>
  <c r="AE263" i="9"/>
  <c r="AD263" i="9"/>
  <c r="P263" i="9"/>
  <c r="O263" i="9"/>
  <c r="N263" i="9"/>
  <c r="AV262" i="9"/>
  <c r="AU262" i="9"/>
  <c r="AT262" i="9"/>
  <c r="AF262" i="9"/>
  <c r="AE262" i="9"/>
  <c r="AD262" i="9"/>
  <c r="P262" i="9"/>
  <c r="O262" i="9"/>
  <c r="N262" i="9"/>
  <c r="AV261" i="9"/>
  <c r="AU261" i="9"/>
  <c r="AT261" i="9"/>
  <c r="AF261" i="9"/>
  <c r="AE261" i="9"/>
  <c r="AD261" i="9"/>
  <c r="P261" i="9"/>
  <c r="O261" i="9"/>
  <c r="N261" i="9"/>
  <c r="AV260" i="9"/>
  <c r="AU260" i="9"/>
  <c r="AT260" i="9"/>
  <c r="AF260" i="9"/>
  <c r="AE260" i="9"/>
  <c r="AD260" i="9"/>
  <c r="P260" i="9"/>
  <c r="O260" i="9"/>
  <c r="N260" i="9"/>
  <c r="AV259" i="9"/>
  <c r="AU259" i="9"/>
  <c r="AT259" i="9"/>
  <c r="AF259" i="9"/>
  <c r="AE259" i="9"/>
  <c r="AD259" i="9"/>
  <c r="P259" i="9"/>
  <c r="O259" i="9"/>
  <c r="N259" i="9"/>
  <c r="AV258" i="9"/>
  <c r="AU258" i="9"/>
  <c r="AT258" i="9"/>
  <c r="AF258" i="9"/>
  <c r="AE258" i="9"/>
  <c r="AD258" i="9"/>
  <c r="P258" i="9"/>
  <c r="O258" i="9"/>
  <c r="N258" i="9"/>
  <c r="AV257" i="9"/>
  <c r="AU257" i="9"/>
  <c r="AT257" i="9"/>
  <c r="AF257" i="9"/>
  <c r="AE257" i="9"/>
  <c r="AD257" i="9"/>
  <c r="P257" i="9"/>
  <c r="O257" i="9"/>
  <c r="N257" i="9"/>
  <c r="AV256" i="9"/>
  <c r="AU256" i="9"/>
  <c r="AT256" i="9"/>
  <c r="AF256" i="9"/>
  <c r="AE256" i="9"/>
  <c r="AD256" i="9"/>
  <c r="P256" i="9"/>
  <c r="O256" i="9"/>
  <c r="N256" i="9"/>
  <c r="AV255" i="9"/>
  <c r="AU255" i="9"/>
  <c r="AT255" i="9"/>
  <c r="AF255" i="9"/>
  <c r="AE255" i="9"/>
  <c r="AD255" i="9"/>
  <c r="P255" i="9"/>
  <c r="O255" i="9"/>
  <c r="N255" i="9"/>
  <c r="AV254" i="9"/>
  <c r="AU254" i="9"/>
  <c r="AT254" i="9"/>
  <c r="AF254" i="9"/>
  <c r="AE254" i="9"/>
  <c r="AD254" i="9"/>
  <c r="P254" i="9"/>
  <c r="O254" i="9"/>
  <c r="N254" i="9"/>
  <c r="AV253" i="9"/>
  <c r="AU253" i="9"/>
  <c r="AT253" i="9"/>
  <c r="AF253" i="9"/>
  <c r="AE253" i="9"/>
  <c r="AD253" i="9"/>
  <c r="P253" i="9"/>
  <c r="O253" i="9"/>
  <c r="N253" i="9"/>
  <c r="AV252" i="9"/>
  <c r="AU252" i="9"/>
  <c r="AT252" i="9"/>
  <c r="AF252" i="9"/>
  <c r="AE252" i="9"/>
  <c r="AD252" i="9"/>
  <c r="P252" i="9"/>
  <c r="O252" i="9"/>
  <c r="N252" i="9"/>
  <c r="AV251" i="9"/>
  <c r="AU251" i="9"/>
  <c r="AT251" i="9"/>
  <c r="AF251" i="9"/>
  <c r="AE251" i="9"/>
  <c r="AD251" i="9"/>
  <c r="P251" i="9"/>
  <c r="O251" i="9"/>
  <c r="N251" i="9"/>
  <c r="AV250" i="9"/>
  <c r="AU250" i="9"/>
  <c r="AT250" i="9"/>
  <c r="AF250" i="9"/>
  <c r="AE250" i="9"/>
  <c r="AD250" i="9"/>
  <c r="P250" i="9"/>
  <c r="O250" i="9"/>
  <c r="N250" i="9"/>
  <c r="AV249" i="9"/>
  <c r="AU249" i="9"/>
  <c r="AT249" i="9"/>
  <c r="AF249" i="9"/>
  <c r="AE249" i="9"/>
  <c r="AD249" i="9"/>
  <c r="P249" i="9"/>
  <c r="O249" i="9"/>
  <c r="N249" i="9"/>
  <c r="AV248" i="9"/>
  <c r="AU248" i="9"/>
  <c r="AT248" i="9"/>
  <c r="AF248" i="9"/>
  <c r="AE248" i="9"/>
  <c r="AD248" i="9"/>
  <c r="P248" i="9"/>
  <c r="O248" i="9"/>
  <c r="N248" i="9"/>
  <c r="AV247" i="9"/>
  <c r="AU247" i="9"/>
  <c r="AT247" i="9"/>
  <c r="AF247" i="9"/>
  <c r="AE247" i="9"/>
  <c r="AD247" i="9"/>
  <c r="P247" i="9"/>
  <c r="O247" i="9"/>
  <c r="N247" i="9"/>
  <c r="AV246" i="9"/>
  <c r="AU246" i="9"/>
  <c r="AT246" i="9"/>
  <c r="AF246" i="9"/>
  <c r="AE246" i="9"/>
  <c r="AD246" i="9"/>
  <c r="P246" i="9"/>
  <c r="O246" i="9"/>
  <c r="N246" i="9"/>
  <c r="AV245" i="9"/>
  <c r="AU245" i="9"/>
  <c r="AT245" i="9"/>
  <c r="AF245" i="9"/>
  <c r="AE245" i="9"/>
  <c r="AD245" i="9"/>
  <c r="P245" i="9"/>
  <c r="O245" i="9"/>
  <c r="N245" i="9"/>
  <c r="AV244" i="9"/>
  <c r="AU244" i="9"/>
  <c r="AT244" i="9"/>
  <c r="AF244" i="9"/>
  <c r="AE244" i="9"/>
  <c r="AD244" i="9"/>
  <c r="P244" i="9"/>
  <c r="O244" i="9"/>
  <c r="N244" i="9"/>
  <c r="AV243" i="9"/>
  <c r="AU243" i="9"/>
  <c r="AT243" i="9"/>
  <c r="AF243" i="9"/>
  <c r="AE243" i="9"/>
  <c r="AD243" i="9"/>
  <c r="P243" i="9"/>
  <c r="O243" i="9"/>
  <c r="N243" i="9"/>
  <c r="AV242" i="9"/>
  <c r="AU242" i="9"/>
  <c r="AT242" i="9"/>
  <c r="AF242" i="9"/>
  <c r="AE242" i="9"/>
  <c r="AD242" i="9"/>
  <c r="P242" i="9"/>
  <c r="O242" i="9"/>
  <c r="N242" i="9"/>
  <c r="AV241" i="9"/>
  <c r="AU241" i="9"/>
  <c r="AT241" i="9"/>
  <c r="AF241" i="9"/>
  <c r="AE241" i="9"/>
  <c r="AD241" i="9"/>
  <c r="P241" i="9"/>
  <c r="O241" i="9"/>
  <c r="N241" i="9"/>
  <c r="AV240" i="9"/>
  <c r="AU240" i="9"/>
  <c r="AT240" i="9"/>
  <c r="AF240" i="9"/>
  <c r="AE240" i="9"/>
  <c r="AD240" i="9"/>
  <c r="P240" i="9"/>
  <c r="O240" i="9"/>
  <c r="N240" i="9"/>
  <c r="AV239" i="9"/>
  <c r="AU239" i="9"/>
  <c r="AT239" i="9"/>
  <c r="AF239" i="9"/>
  <c r="AE239" i="9"/>
  <c r="AD239" i="9"/>
  <c r="P239" i="9"/>
  <c r="O239" i="9"/>
  <c r="N239" i="9"/>
  <c r="AV238" i="9"/>
  <c r="AU238" i="9"/>
  <c r="AT238" i="9"/>
  <c r="AF238" i="9"/>
  <c r="AE238" i="9"/>
  <c r="AD238" i="9"/>
  <c r="P238" i="9"/>
  <c r="O238" i="9"/>
  <c r="N238" i="9"/>
  <c r="AV237" i="9"/>
  <c r="AU237" i="9"/>
  <c r="AT237" i="9"/>
  <c r="AF237" i="9"/>
  <c r="AE237" i="9"/>
  <c r="AD237" i="9"/>
  <c r="P237" i="9"/>
  <c r="O237" i="9"/>
  <c r="N237" i="9"/>
  <c r="AV236" i="9"/>
  <c r="AU236" i="9"/>
  <c r="AT236" i="9"/>
  <c r="AF236" i="9"/>
  <c r="AE236" i="9"/>
  <c r="AD236" i="9"/>
  <c r="P236" i="9"/>
  <c r="O236" i="9"/>
  <c r="N236" i="9"/>
  <c r="AV235" i="9"/>
  <c r="AU235" i="9"/>
  <c r="AT235" i="9"/>
  <c r="AF235" i="9"/>
  <c r="AE235" i="9"/>
  <c r="AD235" i="9"/>
  <c r="P235" i="9"/>
  <c r="O235" i="9"/>
  <c r="N235" i="9"/>
  <c r="AV234" i="9"/>
  <c r="AU234" i="9"/>
  <c r="AT234" i="9"/>
  <c r="AF234" i="9"/>
  <c r="AE234" i="9"/>
  <c r="AD234" i="9"/>
  <c r="P234" i="9"/>
  <c r="O234" i="9"/>
  <c r="N234" i="9"/>
  <c r="AV233" i="9"/>
  <c r="AU233" i="9"/>
  <c r="AT233" i="9"/>
  <c r="AF233" i="9"/>
  <c r="AE233" i="9"/>
  <c r="AD233" i="9"/>
  <c r="P233" i="9"/>
  <c r="O233" i="9"/>
  <c r="N233" i="9"/>
  <c r="AV232" i="9"/>
  <c r="AU232" i="9"/>
  <c r="AT232" i="9"/>
  <c r="AF232" i="9"/>
  <c r="AE232" i="9"/>
  <c r="AD232" i="9"/>
  <c r="P232" i="9"/>
  <c r="O232" i="9"/>
  <c r="N232" i="9"/>
  <c r="AV231" i="9"/>
  <c r="AU231" i="9"/>
  <c r="AT231" i="9"/>
  <c r="AF231" i="9"/>
  <c r="AE231" i="9"/>
  <c r="AD231" i="9"/>
  <c r="P231" i="9"/>
  <c r="O231" i="9"/>
  <c r="N231" i="9"/>
  <c r="AV230" i="9"/>
  <c r="AU230" i="9"/>
  <c r="AT230" i="9"/>
  <c r="AF230" i="9"/>
  <c r="AE230" i="9"/>
  <c r="AD230" i="9"/>
  <c r="P230" i="9"/>
  <c r="O230" i="9"/>
  <c r="N230" i="9"/>
  <c r="AV229" i="9"/>
  <c r="AU229" i="9"/>
  <c r="AT229" i="9"/>
  <c r="AF229" i="9"/>
  <c r="AE229" i="9"/>
  <c r="AD229" i="9"/>
  <c r="P229" i="9"/>
  <c r="O229" i="9"/>
  <c r="N229" i="9"/>
  <c r="AV228" i="9"/>
  <c r="AU228" i="9"/>
  <c r="AT228" i="9"/>
  <c r="AF228" i="9"/>
  <c r="AE228" i="9"/>
  <c r="AD228" i="9"/>
  <c r="P228" i="9"/>
  <c r="O228" i="9"/>
  <c r="N228" i="9"/>
  <c r="AV227" i="9"/>
  <c r="AU227" i="9"/>
  <c r="AT227" i="9"/>
  <c r="AF227" i="9"/>
  <c r="AE227" i="9"/>
  <c r="AD227" i="9"/>
  <c r="P227" i="9"/>
  <c r="O227" i="9"/>
  <c r="N227" i="9"/>
  <c r="AV226" i="9"/>
  <c r="AU226" i="9"/>
  <c r="AT226" i="9"/>
  <c r="AF226" i="9"/>
  <c r="AE226" i="9"/>
  <c r="AD226" i="9"/>
  <c r="P226" i="9"/>
  <c r="O226" i="9"/>
  <c r="N226" i="9"/>
  <c r="AV225" i="9"/>
  <c r="AU225" i="9"/>
  <c r="AT225" i="9"/>
  <c r="AF225" i="9"/>
  <c r="AE225" i="9"/>
  <c r="AD225" i="9"/>
  <c r="P225" i="9"/>
  <c r="O225" i="9"/>
  <c r="N225" i="9"/>
  <c r="AV224" i="9"/>
  <c r="AU224" i="9"/>
  <c r="AT224" i="9"/>
  <c r="AF224" i="9"/>
  <c r="AE224" i="9"/>
  <c r="AD224" i="9"/>
  <c r="P224" i="9"/>
  <c r="O224" i="9"/>
  <c r="N224" i="9"/>
  <c r="AV223" i="9"/>
  <c r="AU223" i="9"/>
  <c r="AT223" i="9"/>
  <c r="AF223" i="9"/>
  <c r="AE223" i="9"/>
  <c r="AD223" i="9"/>
  <c r="P223" i="9"/>
  <c r="O223" i="9"/>
  <c r="N223" i="9"/>
  <c r="AV222" i="9"/>
  <c r="AU222" i="9"/>
  <c r="AT222" i="9"/>
  <c r="AF222" i="9"/>
  <c r="AE222" i="9"/>
  <c r="AD222" i="9"/>
  <c r="P222" i="9"/>
  <c r="O222" i="9"/>
  <c r="N222" i="9"/>
  <c r="AV221" i="9"/>
  <c r="AU221" i="9"/>
  <c r="AT221" i="9"/>
  <c r="AF221" i="9"/>
  <c r="AE221" i="9"/>
  <c r="AD221" i="9"/>
  <c r="P221" i="9"/>
  <c r="O221" i="9"/>
  <c r="N221" i="9"/>
  <c r="AV220" i="9"/>
  <c r="AU220" i="9"/>
  <c r="AT220" i="9"/>
  <c r="AF220" i="9"/>
  <c r="AE220" i="9"/>
  <c r="AD220" i="9"/>
  <c r="P220" i="9"/>
  <c r="O220" i="9"/>
  <c r="N220" i="9"/>
  <c r="AV219" i="9"/>
  <c r="AU219" i="9"/>
  <c r="AT219" i="9"/>
  <c r="AF219" i="9"/>
  <c r="AE219" i="9"/>
  <c r="AD219" i="9"/>
  <c r="P219" i="9"/>
  <c r="O219" i="9"/>
  <c r="N219" i="9"/>
  <c r="AV218" i="9"/>
  <c r="AU218" i="9"/>
  <c r="AT218" i="9"/>
  <c r="AF218" i="9"/>
  <c r="AE218" i="9"/>
  <c r="AD218" i="9"/>
  <c r="P218" i="9"/>
  <c r="O218" i="9"/>
  <c r="N218" i="9"/>
  <c r="AV217" i="9"/>
  <c r="AU217" i="9"/>
  <c r="AT217" i="9"/>
  <c r="AF217" i="9"/>
  <c r="AE217" i="9"/>
  <c r="AD217" i="9"/>
  <c r="P217" i="9"/>
  <c r="O217" i="9"/>
  <c r="N217" i="9"/>
  <c r="AV216" i="9"/>
  <c r="AU216" i="9"/>
  <c r="AT216" i="9"/>
  <c r="AF216" i="9"/>
  <c r="AE216" i="9"/>
  <c r="AD216" i="9"/>
  <c r="P216" i="9"/>
  <c r="O216" i="9"/>
  <c r="N216" i="9"/>
  <c r="AV215" i="9"/>
  <c r="AU215" i="9"/>
  <c r="AT215" i="9"/>
  <c r="AF215" i="9"/>
  <c r="AE215" i="9"/>
  <c r="AD215" i="9"/>
  <c r="P215" i="9"/>
  <c r="O215" i="9"/>
  <c r="N215" i="9"/>
  <c r="AV214" i="9"/>
  <c r="AU214" i="9"/>
  <c r="AT214" i="9"/>
  <c r="AF214" i="9"/>
  <c r="AE214" i="9"/>
  <c r="AD214" i="9"/>
  <c r="P214" i="9"/>
  <c r="O214" i="9"/>
  <c r="N214" i="9"/>
  <c r="AV213" i="9"/>
  <c r="AU213" i="9"/>
  <c r="AT213" i="9"/>
  <c r="AF213" i="9"/>
  <c r="AE213" i="9"/>
  <c r="AD213" i="9"/>
  <c r="P213" i="9"/>
  <c r="O213" i="9"/>
  <c r="N213" i="9"/>
  <c r="AV212" i="9"/>
  <c r="AU212" i="9"/>
  <c r="AT212" i="9"/>
  <c r="AF212" i="9"/>
  <c r="AE212" i="9"/>
  <c r="AD212" i="9"/>
  <c r="P212" i="9"/>
  <c r="O212" i="9"/>
  <c r="N212" i="9"/>
  <c r="AV211" i="9"/>
  <c r="AU211" i="9"/>
  <c r="AT211" i="9"/>
  <c r="AF211" i="9"/>
  <c r="AE211" i="9"/>
  <c r="AD211" i="9"/>
  <c r="P211" i="9"/>
  <c r="O211" i="9"/>
  <c r="N211" i="9"/>
  <c r="AV210" i="9"/>
  <c r="AU210" i="9"/>
  <c r="AT210" i="9"/>
  <c r="AF210" i="9"/>
  <c r="AE210" i="9"/>
  <c r="AD210" i="9"/>
  <c r="P210" i="9"/>
  <c r="O210" i="9"/>
  <c r="N210" i="9"/>
  <c r="AV209" i="9"/>
  <c r="AU209" i="9"/>
  <c r="AT209" i="9"/>
  <c r="AF209" i="9"/>
  <c r="AE209" i="9"/>
  <c r="AD209" i="9"/>
  <c r="P209" i="9"/>
  <c r="O209" i="9"/>
  <c r="N209" i="9"/>
  <c r="AV208" i="9"/>
  <c r="AU208" i="9"/>
  <c r="AT208" i="9"/>
  <c r="AF208" i="9"/>
  <c r="AE208" i="9"/>
  <c r="AD208" i="9"/>
  <c r="P208" i="9"/>
  <c r="O208" i="9"/>
  <c r="N208" i="9"/>
  <c r="AV207" i="9"/>
  <c r="AU207" i="9"/>
  <c r="AT207" i="9"/>
  <c r="AF207" i="9"/>
  <c r="AE207" i="9"/>
  <c r="AD207" i="9"/>
  <c r="P207" i="9"/>
  <c r="O207" i="9"/>
  <c r="N207" i="9"/>
  <c r="AV206" i="9"/>
  <c r="AU206" i="9"/>
  <c r="AT206" i="9"/>
  <c r="AF206" i="9"/>
  <c r="AE206" i="9"/>
  <c r="AD206" i="9"/>
  <c r="P206" i="9"/>
  <c r="O206" i="9"/>
  <c r="N206" i="9"/>
  <c r="AV205" i="9"/>
  <c r="AU205" i="9"/>
  <c r="AT205" i="9"/>
  <c r="AF205" i="9"/>
  <c r="AE205" i="9"/>
  <c r="AD205" i="9"/>
  <c r="P205" i="9"/>
  <c r="O205" i="9"/>
  <c r="N205" i="9"/>
  <c r="AV204" i="9"/>
  <c r="AU204" i="9"/>
  <c r="AT204" i="9"/>
  <c r="AF204" i="9"/>
  <c r="AE204" i="9"/>
  <c r="AD204" i="9"/>
  <c r="P204" i="9"/>
  <c r="O204" i="9"/>
  <c r="N204" i="9"/>
  <c r="AV203" i="9"/>
  <c r="AU203" i="9"/>
  <c r="AT203" i="9"/>
  <c r="AF203" i="9"/>
  <c r="AE203" i="9"/>
  <c r="AD203" i="9"/>
  <c r="P203" i="9"/>
  <c r="O203" i="9"/>
  <c r="N203" i="9"/>
  <c r="AV202" i="9"/>
  <c r="AU202" i="9"/>
  <c r="AT202" i="9"/>
  <c r="AF202" i="9"/>
  <c r="AE202" i="9"/>
  <c r="AD202" i="9"/>
  <c r="P202" i="9"/>
  <c r="O202" i="9"/>
  <c r="N202" i="9"/>
  <c r="AV201" i="9"/>
  <c r="AU201" i="9"/>
  <c r="AT201" i="9"/>
  <c r="AF201" i="9"/>
  <c r="AE201" i="9"/>
  <c r="AD201" i="9"/>
  <c r="P201" i="9"/>
  <c r="O201" i="9"/>
  <c r="N201" i="9"/>
  <c r="AV200" i="9"/>
  <c r="AU200" i="9"/>
  <c r="AT200" i="9"/>
  <c r="AF200" i="9"/>
  <c r="AE200" i="9"/>
  <c r="AD200" i="9"/>
  <c r="P200" i="9"/>
  <c r="O200" i="9"/>
  <c r="N200" i="9"/>
  <c r="AV199" i="9"/>
  <c r="AU199" i="9"/>
  <c r="AT199" i="9"/>
  <c r="AF199" i="9"/>
  <c r="AE199" i="9"/>
  <c r="AD199" i="9"/>
  <c r="P199" i="9"/>
  <c r="O199" i="9"/>
  <c r="N199" i="9"/>
  <c r="AV198" i="9"/>
  <c r="AU198" i="9"/>
  <c r="AT198" i="9"/>
  <c r="AF198" i="9"/>
  <c r="AE198" i="9"/>
  <c r="AD198" i="9"/>
  <c r="P198" i="9"/>
  <c r="O198" i="9"/>
  <c r="N198" i="9"/>
  <c r="AV197" i="9"/>
  <c r="AU197" i="9"/>
  <c r="AT197" i="9"/>
  <c r="AF197" i="9"/>
  <c r="AE197" i="9"/>
  <c r="AD197" i="9"/>
  <c r="P197" i="9"/>
  <c r="O197" i="9"/>
  <c r="N197" i="9"/>
  <c r="AV196" i="9"/>
  <c r="AU196" i="9"/>
  <c r="AT196" i="9"/>
  <c r="AF196" i="9"/>
  <c r="AE196" i="9"/>
  <c r="AD196" i="9"/>
  <c r="P196" i="9"/>
  <c r="O196" i="9"/>
  <c r="N196" i="9"/>
  <c r="AV195" i="9"/>
  <c r="AU195" i="9"/>
  <c r="AT195" i="9"/>
  <c r="AF195" i="9"/>
  <c r="AE195" i="9"/>
  <c r="AD195" i="9"/>
  <c r="P195" i="9"/>
  <c r="O195" i="9"/>
  <c r="N195" i="9"/>
  <c r="AV194" i="9"/>
  <c r="AU194" i="9"/>
  <c r="AT194" i="9"/>
  <c r="AF194" i="9"/>
  <c r="AE194" i="9"/>
  <c r="AD194" i="9"/>
  <c r="P194" i="9"/>
  <c r="O194" i="9"/>
  <c r="N194" i="9"/>
  <c r="AV193" i="9"/>
  <c r="AU193" i="9"/>
  <c r="AT193" i="9"/>
  <c r="AF193" i="9"/>
  <c r="AE193" i="9"/>
  <c r="AD193" i="9"/>
  <c r="P193" i="9"/>
  <c r="O193" i="9"/>
  <c r="N193" i="9"/>
  <c r="AV192" i="9"/>
  <c r="AU192" i="9"/>
  <c r="AT192" i="9"/>
  <c r="AF192" i="9"/>
  <c r="AE192" i="9"/>
  <c r="AD192" i="9"/>
  <c r="P192" i="9"/>
  <c r="O192" i="9"/>
  <c r="N192" i="9"/>
  <c r="AV191" i="9"/>
  <c r="AU191" i="9"/>
  <c r="AT191" i="9"/>
  <c r="AF191" i="9"/>
  <c r="AE191" i="9"/>
  <c r="AD191" i="9"/>
  <c r="P191" i="9"/>
  <c r="O191" i="9"/>
  <c r="N191" i="9"/>
  <c r="AV190" i="9"/>
  <c r="AU190" i="9"/>
  <c r="AT190" i="9"/>
  <c r="AF190" i="9"/>
  <c r="AE190" i="9"/>
  <c r="AD190" i="9"/>
  <c r="P190" i="9"/>
  <c r="O190" i="9"/>
  <c r="N190" i="9"/>
  <c r="AV189" i="9"/>
  <c r="AU189" i="9"/>
  <c r="AT189" i="9"/>
  <c r="AF189" i="9"/>
  <c r="AE189" i="9"/>
  <c r="AD189" i="9"/>
  <c r="P189" i="9"/>
  <c r="O189" i="9"/>
  <c r="N189" i="9"/>
  <c r="AV188" i="9"/>
  <c r="AU188" i="9"/>
  <c r="AT188" i="9"/>
  <c r="AF188" i="9"/>
  <c r="AE188" i="9"/>
  <c r="AD188" i="9"/>
  <c r="P188" i="9"/>
  <c r="O188" i="9"/>
  <c r="N188" i="9"/>
  <c r="AV187" i="9"/>
  <c r="AU187" i="9"/>
  <c r="AT187" i="9"/>
  <c r="AF187" i="9"/>
  <c r="AE187" i="9"/>
  <c r="AD187" i="9"/>
  <c r="P187" i="9"/>
  <c r="O187" i="9"/>
  <c r="N187" i="9"/>
  <c r="AV186" i="9"/>
  <c r="AU186" i="9"/>
  <c r="AT186" i="9"/>
  <c r="AF186" i="9"/>
  <c r="AE186" i="9"/>
  <c r="AD186" i="9"/>
  <c r="P186" i="9"/>
  <c r="O186" i="9"/>
  <c r="N186" i="9"/>
  <c r="AV185" i="9"/>
  <c r="AU185" i="9"/>
  <c r="AT185" i="9"/>
  <c r="AF185" i="9"/>
  <c r="AE185" i="9"/>
  <c r="AD185" i="9"/>
  <c r="P185" i="9"/>
  <c r="O185" i="9"/>
  <c r="N185" i="9"/>
  <c r="AV184" i="9"/>
  <c r="AU184" i="9"/>
  <c r="AT184" i="9"/>
  <c r="AF184" i="9"/>
  <c r="AE184" i="9"/>
  <c r="AD184" i="9"/>
  <c r="P184" i="9"/>
  <c r="O184" i="9"/>
  <c r="N184" i="9"/>
  <c r="AV183" i="9"/>
  <c r="AU183" i="9"/>
  <c r="AT183" i="9"/>
  <c r="AF183" i="9"/>
  <c r="AE183" i="9"/>
  <c r="AD183" i="9"/>
  <c r="P183" i="9"/>
  <c r="O183" i="9"/>
  <c r="N183" i="9"/>
  <c r="AV182" i="9"/>
  <c r="AU182" i="9"/>
  <c r="AT182" i="9"/>
  <c r="AF182" i="9"/>
  <c r="AE182" i="9"/>
  <c r="AD182" i="9"/>
  <c r="P182" i="9"/>
  <c r="O182" i="9"/>
  <c r="N182" i="9"/>
  <c r="AV181" i="9"/>
  <c r="AU181" i="9"/>
  <c r="AT181" i="9"/>
  <c r="AF181" i="9"/>
  <c r="AE181" i="9"/>
  <c r="AD181" i="9"/>
  <c r="P181" i="9"/>
  <c r="O181" i="9"/>
  <c r="N181" i="9"/>
  <c r="AV180" i="9"/>
  <c r="AU180" i="9"/>
  <c r="AT180" i="9"/>
  <c r="AF180" i="9"/>
  <c r="AE180" i="9"/>
  <c r="AD180" i="9"/>
  <c r="P180" i="9"/>
  <c r="O180" i="9"/>
  <c r="N180" i="9"/>
  <c r="AV179" i="9"/>
  <c r="AU179" i="9"/>
  <c r="AT179" i="9"/>
  <c r="AF179" i="9"/>
  <c r="AE179" i="9"/>
  <c r="AD179" i="9"/>
  <c r="P179" i="9"/>
  <c r="O179" i="9"/>
  <c r="N179" i="9"/>
  <c r="AV178" i="9"/>
  <c r="AU178" i="9"/>
  <c r="AT178" i="9"/>
  <c r="AF178" i="9"/>
  <c r="AE178" i="9"/>
  <c r="AD178" i="9"/>
  <c r="P178" i="9"/>
  <c r="O178" i="9"/>
  <c r="N178" i="9"/>
  <c r="AV177" i="9"/>
  <c r="AU177" i="9"/>
  <c r="AT177" i="9"/>
  <c r="AF177" i="9"/>
  <c r="AE177" i="9"/>
  <c r="AD177" i="9"/>
  <c r="P177" i="9"/>
  <c r="O177" i="9"/>
  <c r="N177" i="9"/>
  <c r="AV176" i="9"/>
  <c r="AU176" i="9"/>
  <c r="AT176" i="9"/>
  <c r="AF176" i="9"/>
  <c r="AE176" i="9"/>
  <c r="AD176" i="9"/>
  <c r="P176" i="9"/>
  <c r="O176" i="9"/>
  <c r="N176" i="9"/>
  <c r="AV175" i="9"/>
  <c r="AU175" i="9"/>
  <c r="AT175" i="9"/>
  <c r="AF175" i="9"/>
  <c r="AE175" i="9"/>
  <c r="AD175" i="9"/>
  <c r="P175" i="9"/>
  <c r="O175" i="9"/>
  <c r="N175" i="9"/>
  <c r="AV174" i="9"/>
  <c r="AU174" i="9"/>
  <c r="AT174" i="9"/>
  <c r="AF174" i="9"/>
  <c r="AE174" i="9"/>
  <c r="AD174" i="9"/>
  <c r="P174" i="9"/>
  <c r="O174" i="9"/>
  <c r="N174" i="9"/>
  <c r="AV173" i="9"/>
  <c r="AU173" i="9"/>
  <c r="AT173" i="9"/>
  <c r="AF173" i="9"/>
  <c r="AE173" i="9"/>
  <c r="AD173" i="9"/>
  <c r="P173" i="9"/>
  <c r="O173" i="9"/>
  <c r="N173" i="9"/>
  <c r="AV172" i="9"/>
  <c r="AU172" i="9"/>
  <c r="AT172" i="9"/>
  <c r="AF172" i="9"/>
  <c r="AE172" i="9"/>
  <c r="AD172" i="9"/>
  <c r="P172" i="9"/>
  <c r="O172" i="9"/>
  <c r="N172" i="9"/>
  <c r="AV171" i="9"/>
  <c r="AU171" i="9"/>
  <c r="AT171" i="9"/>
  <c r="AF171" i="9"/>
  <c r="AE171" i="9"/>
  <c r="AD171" i="9"/>
  <c r="P171" i="9"/>
  <c r="O171" i="9"/>
  <c r="N171" i="9"/>
  <c r="AV170" i="9"/>
  <c r="AU170" i="9"/>
  <c r="AT170" i="9"/>
  <c r="AF170" i="9"/>
  <c r="AE170" i="9"/>
  <c r="AD170" i="9"/>
  <c r="P170" i="9"/>
  <c r="O170" i="9"/>
  <c r="N170" i="9"/>
  <c r="AV169" i="9"/>
  <c r="AU169" i="9"/>
  <c r="AT169" i="9"/>
  <c r="AF169" i="9"/>
  <c r="AE169" i="9"/>
  <c r="AD169" i="9"/>
  <c r="P169" i="9"/>
  <c r="O169" i="9"/>
  <c r="N169" i="9"/>
  <c r="AV168" i="9"/>
  <c r="AU168" i="9"/>
  <c r="AT168" i="9"/>
  <c r="AF168" i="9"/>
  <c r="AE168" i="9"/>
  <c r="AD168" i="9"/>
  <c r="P168" i="9"/>
  <c r="O168" i="9"/>
  <c r="N168" i="9"/>
  <c r="AV167" i="9"/>
  <c r="AU167" i="9"/>
  <c r="AT167" i="9"/>
  <c r="AF167" i="9"/>
  <c r="AE167" i="9"/>
  <c r="AD167" i="9"/>
  <c r="P167" i="9"/>
  <c r="O167" i="9"/>
  <c r="N167" i="9"/>
  <c r="AV166" i="9"/>
  <c r="AU166" i="9"/>
  <c r="AT166" i="9"/>
  <c r="AF166" i="9"/>
  <c r="AE166" i="9"/>
  <c r="AD166" i="9"/>
  <c r="P166" i="9"/>
  <c r="O166" i="9"/>
  <c r="N166" i="9"/>
  <c r="AV165" i="9"/>
  <c r="AU165" i="9"/>
  <c r="AT165" i="9"/>
  <c r="AF165" i="9"/>
  <c r="AE165" i="9"/>
  <c r="AD165" i="9"/>
  <c r="P165" i="9"/>
  <c r="O165" i="9"/>
  <c r="N165" i="9"/>
  <c r="AV164" i="9"/>
  <c r="AU164" i="9"/>
  <c r="AT164" i="9"/>
  <c r="AF164" i="9"/>
  <c r="AE164" i="9"/>
  <c r="AD164" i="9"/>
  <c r="P164" i="9"/>
  <c r="O164" i="9"/>
  <c r="N164" i="9"/>
  <c r="AV163" i="9"/>
  <c r="AU163" i="9"/>
  <c r="AT163" i="9"/>
  <c r="AF163" i="9"/>
  <c r="AE163" i="9"/>
  <c r="AD163" i="9"/>
  <c r="P163" i="9"/>
  <c r="O163" i="9"/>
  <c r="N163" i="9"/>
  <c r="AV162" i="9"/>
  <c r="AU162" i="9"/>
  <c r="AT162" i="9"/>
  <c r="AF162" i="9"/>
  <c r="AE162" i="9"/>
  <c r="AD162" i="9"/>
  <c r="P162" i="9"/>
  <c r="O162" i="9"/>
  <c r="N162" i="9"/>
  <c r="AV161" i="9"/>
  <c r="AU161" i="9"/>
  <c r="AT161" i="9"/>
  <c r="AF161" i="9"/>
  <c r="AE161" i="9"/>
  <c r="AD161" i="9"/>
  <c r="P161" i="9"/>
  <c r="O161" i="9"/>
  <c r="N161" i="9"/>
  <c r="AV160" i="9"/>
  <c r="AU160" i="9"/>
  <c r="AT160" i="9"/>
  <c r="AF160" i="9"/>
  <c r="AE160" i="9"/>
  <c r="AD160" i="9"/>
  <c r="P160" i="9"/>
  <c r="O160" i="9"/>
  <c r="N160" i="9"/>
  <c r="AV159" i="9"/>
  <c r="AU159" i="9"/>
  <c r="AT159" i="9"/>
  <c r="AF159" i="9"/>
  <c r="AE159" i="9"/>
  <c r="AD159" i="9"/>
  <c r="P159" i="9"/>
  <c r="O159" i="9"/>
  <c r="N159" i="9"/>
  <c r="AV158" i="9"/>
  <c r="AU158" i="9"/>
  <c r="AT158" i="9"/>
  <c r="AF158" i="9"/>
  <c r="AE158" i="9"/>
  <c r="AD158" i="9"/>
  <c r="P158" i="9"/>
  <c r="O158" i="9"/>
  <c r="N158" i="9"/>
  <c r="AV157" i="9"/>
  <c r="AU157" i="9"/>
  <c r="AT157" i="9"/>
  <c r="AF157" i="9"/>
  <c r="AE157" i="9"/>
  <c r="AD157" i="9"/>
  <c r="P157" i="9"/>
  <c r="O157" i="9"/>
  <c r="N157" i="9"/>
  <c r="AV156" i="9"/>
  <c r="AU156" i="9"/>
  <c r="AT156" i="9"/>
  <c r="AF156" i="9"/>
  <c r="AE156" i="9"/>
  <c r="AD156" i="9"/>
  <c r="P156" i="9"/>
  <c r="O156" i="9"/>
  <c r="N156" i="9"/>
  <c r="AV155" i="9"/>
  <c r="AU155" i="9"/>
  <c r="AT155" i="9"/>
  <c r="AF155" i="9"/>
  <c r="AE155" i="9"/>
  <c r="AD155" i="9"/>
  <c r="P155" i="9"/>
  <c r="O155" i="9"/>
  <c r="N155" i="9"/>
  <c r="AV154" i="9"/>
  <c r="AU154" i="9"/>
  <c r="AT154" i="9"/>
  <c r="AF154" i="9"/>
  <c r="AE154" i="9"/>
  <c r="AD154" i="9"/>
  <c r="P154" i="9"/>
  <c r="O154" i="9"/>
  <c r="N154" i="9"/>
  <c r="AV153" i="9"/>
  <c r="AU153" i="9"/>
  <c r="AT153" i="9"/>
  <c r="AF153" i="9"/>
  <c r="AE153" i="9"/>
  <c r="AD153" i="9"/>
  <c r="P153" i="9"/>
  <c r="O153" i="9"/>
  <c r="N153" i="9"/>
  <c r="AV152" i="9"/>
  <c r="AU152" i="9"/>
  <c r="AT152" i="9"/>
  <c r="AF152" i="9"/>
  <c r="AE152" i="9"/>
  <c r="AD152" i="9"/>
  <c r="P152" i="9"/>
  <c r="O152" i="9"/>
  <c r="N152" i="9"/>
  <c r="AV151" i="9"/>
  <c r="AU151" i="9"/>
  <c r="AT151" i="9"/>
  <c r="AF151" i="9"/>
  <c r="AE151" i="9"/>
  <c r="AD151" i="9"/>
  <c r="P151" i="9"/>
  <c r="O151" i="9"/>
  <c r="N151" i="9"/>
  <c r="AV150" i="9"/>
  <c r="AU150" i="9"/>
  <c r="AT150" i="9"/>
  <c r="AF150" i="9"/>
  <c r="AE150" i="9"/>
  <c r="AD150" i="9"/>
  <c r="P150" i="9"/>
  <c r="O150" i="9"/>
  <c r="N150" i="9"/>
  <c r="AV149" i="9"/>
  <c r="AU149" i="9"/>
  <c r="AT149" i="9"/>
  <c r="AF149" i="9"/>
  <c r="AE149" i="9"/>
  <c r="AD149" i="9"/>
  <c r="P149" i="9"/>
  <c r="O149" i="9"/>
  <c r="N149" i="9"/>
  <c r="AV148" i="9"/>
  <c r="AU148" i="9"/>
  <c r="AT148" i="9"/>
  <c r="AF148" i="9"/>
  <c r="AE148" i="9"/>
  <c r="AD148" i="9"/>
  <c r="P148" i="9"/>
  <c r="O148" i="9"/>
  <c r="N148" i="9"/>
  <c r="AV147" i="9"/>
  <c r="AU147" i="9"/>
  <c r="AT147" i="9"/>
  <c r="AF147" i="9"/>
  <c r="AE147" i="9"/>
  <c r="AD147" i="9"/>
  <c r="P147" i="9"/>
  <c r="O147" i="9"/>
  <c r="N147" i="9"/>
  <c r="AV146" i="9"/>
  <c r="AU146" i="9"/>
  <c r="AT146" i="9"/>
  <c r="AF146" i="9"/>
  <c r="AE146" i="9"/>
  <c r="AD146" i="9"/>
  <c r="P146" i="9"/>
  <c r="O146" i="9"/>
  <c r="N146" i="9"/>
  <c r="AV145" i="9"/>
  <c r="AU145" i="9"/>
  <c r="AT145" i="9"/>
  <c r="AF145" i="9"/>
  <c r="AE145" i="9"/>
  <c r="AD145" i="9"/>
  <c r="P145" i="9"/>
  <c r="O145" i="9"/>
  <c r="N145" i="9"/>
  <c r="AV144" i="9"/>
  <c r="AU144" i="9"/>
  <c r="AT144" i="9"/>
  <c r="AF144" i="9"/>
  <c r="AE144" i="9"/>
  <c r="AD144" i="9"/>
  <c r="P144" i="9"/>
  <c r="O144" i="9"/>
  <c r="N144" i="9"/>
  <c r="AV143" i="9"/>
  <c r="AU143" i="9"/>
  <c r="AT143" i="9"/>
  <c r="AF143" i="9"/>
  <c r="AE143" i="9"/>
  <c r="AD143" i="9"/>
  <c r="P143" i="9"/>
  <c r="O143" i="9"/>
  <c r="N143" i="9"/>
  <c r="AV142" i="9"/>
  <c r="AU142" i="9"/>
  <c r="AT142" i="9"/>
  <c r="AF142" i="9"/>
  <c r="AE142" i="9"/>
  <c r="AD142" i="9"/>
  <c r="P142" i="9"/>
  <c r="O142" i="9"/>
  <c r="N142" i="9"/>
  <c r="AV141" i="9"/>
  <c r="AU141" i="9"/>
  <c r="AT141" i="9"/>
  <c r="AF141" i="9"/>
  <c r="AE141" i="9"/>
  <c r="AD141" i="9"/>
  <c r="P141" i="9"/>
  <c r="O141" i="9"/>
  <c r="N141" i="9"/>
  <c r="AV140" i="9"/>
  <c r="AU140" i="9"/>
  <c r="AT140" i="9"/>
  <c r="AF140" i="9"/>
  <c r="AE140" i="9"/>
  <c r="AD140" i="9"/>
  <c r="P140" i="9"/>
  <c r="O140" i="9"/>
  <c r="N140" i="9"/>
  <c r="AV139" i="9"/>
  <c r="AU139" i="9"/>
  <c r="AT139" i="9"/>
  <c r="AF139" i="9"/>
  <c r="AE139" i="9"/>
  <c r="AD139" i="9"/>
  <c r="P139" i="9"/>
  <c r="O139" i="9"/>
  <c r="N139" i="9"/>
  <c r="AV138" i="9"/>
  <c r="AU138" i="9"/>
  <c r="AT138" i="9"/>
  <c r="AF138" i="9"/>
  <c r="AE138" i="9"/>
  <c r="AD138" i="9"/>
  <c r="P138" i="9"/>
  <c r="O138" i="9"/>
  <c r="N138" i="9"/>
  <c r="AV137" i="9"/>
  <c r="AU137" i="9"/>
  <c r="AT137" i="9"/>
  <c r="AF137" i="9"/>
  <c r="AE137" i="9"/>
  <c r="AD137" i="9"/>
  <c r="P137" i="9"/>
  <c r="O137" i="9"/>
  <c r="N137" i="9"/>
  <c r="AV136" i="9"/>
  <c r="AU136" i="9"/>
  <c r="AT136" i="9"/>
  <c r="AF136" i="9"/>
  <c r="AE136" i="9"/>
  <c r="AD136" i="9"/>
  <c r="P136" i="9"/>
  <c r="O136" i="9"/>
  <c r="N136" i="9"/>
  <c r="AV135" i="9"/>
  <c r="AU135" i="9"/>
  <c r="AT135" i="9"/>
  <c r="AF135" i="9"/>
  <c r="AE135" i="9"/>
  <c r="AD135" i="9"/>
  <c r="P135" i="9"/>
  <c r="O135" i="9"/>
  <c r="N135" i="9"/>
  <c r="AV134" i="9"/>
  <c r="AU134" i="9"/>
  <c r="AT134" i="9"/>
  <c r="AF134" i="9"/>
  <c r="AE134" i="9"/>
  <c r="AD134" i="9"/>
  <c r="P134" i="9"/>
  <c r="O134" i="9"/>
  <c r="N134" i="9"/>
  <c r="AV133" i="9"/>
  <c r="AU133" i="9"/>
  <c r="AT133" i="9"/>
  <c r="AF133" i="9"/>
  <c r="AE133" i="9"/>
  <c r="AD133" i="9"/>
  <c r="P133" i="9"/>
  <c r="O133" i="9"/>
  <c r="N133" i="9"/>
  <c r="AV132" i="9"/>
  <c r="AU132" i="9"/>
  <c r="AT132" i="9"/>
  <c r="AF132" i="9"/>
  <c r="AE132" i="9"/>
  <c r="AD132" i="9"/>
  <c r="P132" i="9"/>
  <c r="O132" i="9"/>
  <c r="N132" i="9"/>
  <c r="AV131" i="9"/>
  <c r="AU131" i="9"/>
  <c r="AT131" i="9"/>
  <c r="AF131" i="9"/>
  <c r="AE131" i="9"/>
  <c r="AD131" i="9"/>
  <c r="P131" i="9"/>
  <c r="O131" i="9"/>
  <c r="N131" i="9"/>
  <c r="AV130" i="9"/>
  <c r="AU130" i="9"/>
  <c r="AT130" i="9"/>
  <c r="AF130" i="9"/>
  <c r="AE130" i="9"/>
  <c r="AD130" i="9"/>
  <c r="P130" i="9"/>
  <c r="O130" i="9"/>
  <c r="N130" i="9"/>
  <c r="AV129" i="9"/>
  <c r="AU129" i="9"/>
  <c r="AT129" i="9"/>
  <c r="AF129" i="9"/>
  <c r="AE129" i="9"/>
  <c r="AD129" i="9"/>
  <c r="P129" i="9"/>
  <c r="O129" i="9"/>
  <c r="N129" i="9"/>
  <c r="AV128" i="9"/>
  <c r="AU128" i="9"/>
  <c r="AT128" i="9"/>
  <c r="AF128" i="9"/>
  <c r="AE128" i="9"/>
  <c r="AD128" i="9"/>
  <c r="P128" i="9"/>
  <c r="O128" i="9"/>
  <c r="N128" i="9"/>
  <c r="AV127" i="9"/>
  <c r="AU127" i="9"/>
  <c r="AT127" i="9"/>
  <c r="AF127" i="9"/>
  <c r="AE127" i="9"/>
  <c r="AD127" i="9"/>
  <c r="P127" i="9"/>
  <c r="O127" i="9"/>
  <c r="N127" i="9"/>
  <c r="AV126" i="9"/>
  <c r="AU126" i="9"/>
  <c r="AT126" i="9"/>
  <c r="AF126" i="9"/>
  <c r="AE126" i="9"/>
  <c r="AD126" i="9"/>
  <c r="P126" i="9"/>
  <c r="O126" i="9"/>
  <c r="N126" i="9"/>
  <c r="AV125" i="9"/>
  <c r="AU125" i="9"/>
  <c r="AT125" i="9"/>
  <c r="AF125" i="9"/>
  <c r="AE125" i="9"/>
  <c r="AD125" i="9"/>
  <c r="P125" i="9"/>
  <c r="O125" i="9"/>
  <c r="N125" i="9"/>
  <c r="AV124" i="9"/>
  <c r="AU124" i="9"/>
  <c r="AT124" i="9"/>
  <c r="AF124" i="9"/>
  <c r="AE124" i="9"/>
  <c r="AD124" i="9"/>
  <c r="P124" i="9"/>
  <c r="O124" i="9"/>
  <c r="N124" i="9"/>
  <c r="AV123" i="9"/>
  <c r="AU123" i="9"/>
  <c r="AT123" i="9"/>
  <c r="AF123" i="9"/>
  <c r="AE123" i="9"/>
  <c r="AD123" i="9"/>
  <c r="P123" i="9"/>
  <c r="O123" i="9"/>
  <c r="N123" i="9"/>
  <c r="AV122" i="9"/>
  <c r="AU122" i="9"/>
  <c r="AT122" i="9"/>
  <c r="AF122" i="9"/>
  <c r="AE122" i="9"/>
  <c r="AD122" i="9"/>
  <c r="P122" i="9"/>
  <c r="O122" i="9"/>
  <c r="N122" i="9"/>
  <c r="AV121" i="9"/>
  <c r="AU121" i="9"/>
  <c r="AT121" i="9"/>
  <c r="AF121" i="9"/>
  <c r="AE121" i="9"/>
  <c r="AD121" i="9"/>
  <c r="P121" i="9"/>
  <c r="O121" i="9"/>
  <c r="N121" i="9"/>
  <c r="AV120" i="9"/>
  <c r="AU120" i="9"/>
  <c r="AT120" i="9"/>
  <c r="AF120" i="9"/>
  <c r="AE120" i="9"/>
  <c r="AD120" i="9"/>
  <c r="P120" i="9"/>
  <c r="O120" i="9"/>
  <c r="N120" i="9"/>
  <c r="AV119" i="9"/>
  <c r="AU119" i="9"/>
  <c r="AT119" i="9"/>
  <c r="AF119" i="9"/>
  <c r="AE119" i="9"/>
  <c r="AD119" i="9"/>
  <c r="P119" i="9"/>
  <c r="O119" i="9"/>
  <c r="N119" i="9"/>
  <c r="AV118" i="9"/>
  <c r="AU118" i="9"/>
  <c r="AT118" i="9"/>
  <c r="AF118" i="9"/>
  <c r="AE118" i="9"/>
  <c r="AD118" i="9"/>
  <c r="P118" i="9"/>
  <c r="O118" i="9"/>
  <c r="N118" i="9"/>
  <c r="AV117" i="9"/>
  <c r="AU117" i="9"/>
  <c r="AT117" i="9"/>
  <c r="AF117" i="9"/>
  <c r="AE117" i="9"/>
  <c r="AD117" i="9"/>
  <c r="P117" i="9"/>
  <c r="O117" i="9"/>
  <c r="N117" i="9"/>
  <c r="AV116" i="9"/>
  <c r="AU116" i="9"/>
  <c r="AT116" i="9"/>
  <c r="AF116" i="9"/>
  <c r="AE116" i="9"/>
  <c r="AD116" i="9"/>
  <c r="P116" i="9"/>
  <c r="O116" i="9"/>
  <c r="N116" i="9"/>
  <c r="AV115" i="9"/>
  <c r="AU115" i="9"/>
  <c r="AT115" i="9"/>
  <c r="AF115" i="9"/>
  <c r="AE115" i="9"/>
  <c r="AD115" i="9"/>
  <c r="P115" i="9"/>
  <c r="O115" i="9"/>
  <c r="N115" i="9"/>
  <c r="AV114" i="9"/>
  <c r="AU114" i="9"/>
  <c r="AT114" i="9"/>
  <c r="AF114" i="9"/>
  <c r="AE114" i="9"/>
  <c r="AD114" i="9"/>
  <c r="P114" i="9"/>
  <c r="O114" i="9"/>
  <c r="N114" i="9"/>
  <c r="AV113" i="9"/>
  <c r="AU113" i="9"/>
  <c r="AT113" i="9"/>
  <c r="AF113" i="9"/>
  <c r="AE113" i="9"/>
  <c r="AD113" i="9"/>
  <c r="P113" i="9"/>
  <c r="O113" i="9"/>
  <c r="N113" i="9"/>
  <c r="AV112" i="9"/>
  <c r="AU112" i="9"/>
  <c r="AT112" i="9"/>
  <c r="AF112" i="9"/>
  <c r="AE112" i="9"/>
  <c r="AD112" i="9"/>
  <c r="P112" i="9"/>
  <c r="O112" i="9"/>
  <c r="N112" i="9"/>
  <c r="AV111" i="9"/>
  <c r="AU111" i="9"/>
  <c r="AT111" i="9"/>
  <c r="AF111" i="9"/>
  <c r="AE111" i="9"/>
  <c r="AD111" i="9"/>
  <c r="P111" i="9"/>
  <c r="O111" i="9"/>
  <c r="N111" i="9"/>
  <c r="AV110" i="9"/>
  <c r="AU110" i="9"/>
  <c r="AT110" i="9"/>
  <c r="AF110" i="9"/>
  <c r="AE110" i="9"/>
  <c r="AD110" i="9"/>
  <c r="P110" i="9"/>
  <c r="O110" i="9"/>
  <c r="N110" i="9"/>
  <c r="AV109" i="9"/>
  <c r="AU109" i="9"/>
  <c r="AT109" i="9"/>
  <c r="AF109" i="9"/>
  <c r="AE109" i="9"/>
  <c r="AD109" i="9"/>
  <c r="P109" i="9"/>
  <c r="O109" i="9"/>
  <c r="N109" i="9"/>
  <c r="AV108" i="9"/>
  <c r="AU108" i="9"/>
  <c r="AT108" i="9"/>
  <c r="AF108" i="9"/>
  <c r="AE108" i="9"/>
  <c r="AD108" i="9"/>
  <c r="P108" i="9"/>
  <c r="O108" i="9"/>
  <c r="N108" i="9"/>
  <c r="AV107" i="9"/>
  <c r="AU107" i="9"/>
  <c r="AT107" i="9"/>
  <c r="AF107" i="9"/>
  <c r="AE107" i="9"/>
  <c r="AD107" i="9"/>
  <c r="P107" i="9"/>
  <c r="O107" i="9"/>
  <c r="N107" i="9"/>
  <c r="AV106" i="9"/>
  <c r="AU106" i="9"/>
  <c r="AT106" i="9"/>
  <c r="AF106" i="9"/>
  <c r="AE106" i="9"/>
  <c r="AD106" i="9"/>
  <c r="P106" i="9"/>
  <c r="O106" i="9"/>
  <c r="N106" i="9"/>
  <c r="AV105" i="9"/>
  <c r="AU105" i="9"/>
  <c r="AT105" i="9"/>
  <c r="AF105" i="9"/>
  <c r="AE105" i="9"/>
  <c r="AD105" i="9"/>
  <c r="P105" i="9"/>
  <c r="O105" i="9"/>
  <c r="N105" i="9"/>
  <c r="AV104" i="9"/>
  <c r="AU104" i="9"/>
  <c r="AT104" i="9"/>
  <c r="AF104" i="9"/>
  <c r="AE104" i="9"/>
  <c r="AD104" i="9"/>
  <c r="P104" i="9"/>
  <c r="O104" i="9"/>
  <c r="N104" i="9"/>
  <c r="AV103" i="9"/>
  <c r="AU103" i="9"/>
  <c r="AT103" i="9"/>
  <c r="AF103" i="9"/>
  <c r="AE103" i="9"/>
  <c r="AD103" i="9"/>
  <c r="P103" i="9"/>
  <c r="O103" i="9"/>
  <c r="N103" i="9"/>
  <c r="AV102" i="9"/>
  <c r="AU102" i="9"/>
  <c r="AT102" i="9"/>
  <c r="AF102" i="9"/>
  <c r="AE102" i="9"/>
  <c r="AD102" i="9"/>
  <c r="P102" i="9"/>
  <c r="O102" i="9"/>
  <c r="N102" i="9"/>
  <c r="AV101" i="9"/>
  <c r="AU101" i="9"/>
  <c r="AT101" i="9"/>
  <c r="AF101" i="9"/>
  <c r="AE101" i="9"/>
  <c r="AD101" i="9"/>
  <c r="P101" i="9"/>
  <c r="O101" i="9"/>
  <c r="N101" i="9"/>
  <c r="AV100" i="9"/>
  <c r="AU100" i="9"/>
  <c r="AT100" i="9"/>
  <c r="AF100" i="9"/>
  <c r="AE100" i="9"/>
  <c r="AD100" i="9"/>
  <c r="P100" i="9"/>
  <c r="O100" i="9"/>
  <c r="N100" i="9"/>
  <c r="AV99" i="9"/>
  <c r="AU99" i="9"/>
  <c r="AT99" i="9"/>
  <c r="AF99" i="9"/>
  <c r="AE99" i="9"/>
  <c r="AD99" i="9"/>
  <c r="P99" i="9"/>
  <c r="O99" i="9"/>
  <c r="N99" i="9"/>
  <c r="AV98" i="9"/>
  <c r="AU98" i="9"/>
  <c r="AT98" i="9"/>
  <c r="AF98" i="9"/>
  <c r="AE98" i="9"/>
  <c r="AD98" i="9"/>
  <c r="P98" i="9"/>
  <c r="O98" i="9"/>
  <c r="N98" i="9"/>
  <c r="AV97" i="9"/>
  <c r="AU97" i="9"/>
  <c r="AT97" i="9"/>
  <c r="AF97" i="9"/>
  <c r="AE97" i="9"/>
  <c r="AD97" i="9"/>
  <c r="P97" i="9"/>
  <c r="O97" i="9"/>
  <c r="N97" i="9"/>
  <c r="AV96" i="9"/>
  <c r="AU96" i="9"/>
  <c r="AT96" i="9"/>
  <c r="AF96" i="9"/>
  <c r="AE96" i="9"/>
  <c r="AD96" i="9"/>
  <c r="P96" i="9"/>
  <c r="O96" i="9"/>
  <c r="N96" i="9"/>
  <c r="AV95" i="9"/>
  <c r="AU95" i="9"/>
  <c r="AT95" i="9"/>
  <c r="AF95" i="9"/>
  <c r="AE95" i="9"/>
  <c r="AD95" i="9"/>
  <c r="P95" i="9"/>
  <c r="O95" i="9"/>
  <c r="N95" i="9"/>
  <c r="AV94" i="9"/>
  <c r="AU94" i="9"/>
  <c r="AT94" i="9"/>
  <c r="AF94" i="9"/>
  <c r="AE94" i="9"/>
  <c r="AD94" i="9"/>
  <c r="P94" i="9"/>
  <c r="O94" i="9"/>
  <c r="N94" i="9"/>
  <c r="AV93" i="9"/>
  <c r="AU93" i="9"/>
  <c r="AT93" i="9"/>
  <c r="AF93" i="9"/>
  <c r="AE93" i="9"/>
  <c r="AD93" i="9"/>
  <c r="P93" i="9"/>
  <c r="O93" i="9"/>
  <c r="N93" i="9"/>
  <c r="AV92" i="9"/>
  <c r="AU92" i="9"/>
  <c r="AT92" i="9"/>
  <c r="AF92" i="9"/>
  <c r="AE92" i="9"/>
  <c r="AD92" i="9"/>
  <c r="P92" i="9"/>
  <c r="O92" i="9"/>
  <c r="N92" i="9"/>
  <c r="AV91" i="9"/>
  <c r="AU91" i="9"/>
  <c r="AT91" i="9"/>
  <c r="AF91" i="9"/>
  <c r="AE91" i="9"/>
  <c r="AD91" i="9"/>
  <c r="P91" i="9"/>
  <c r="O91" i="9"/>
  <c r="N91" i="9"/>
  <c r="AV90" i="9"/>
  <c r="AU90" i="9"/>
  <c r="AT90" i="9"/>
  <c r="AF90" i="9"/>
  <c r="AE90" i="9"/>
  <c r="AD90" i="9"/>
  <c r="P90" i="9"/>
  <c r="O90" i="9"/>
  <c r="N90" i="9"/>
  <c r="AV89" i="9"/>
  <c r="AU89" i="9"/>
  <c r="AT89" i="9"/>
  <c r="AF89" i="9"/>
  <c r="AE89" i="9"/>
  <c r="AD89" i="9"/>
  <c r="P89" i="9"/>
  <c r="O89" i="9"/>
  <c r="N89" i="9"/>
  <c r="AV88" i="9"/>
  <c r="AU88" i="9"/>
  <c r="AT88" i="9"/>
  <c r="AF88" i="9"/>
  <c r="AE88" i="9"/>
  <c r="AD88" i="9"/>
  <c r="P88" i="9"/>
  <c r="O88" i="9"/>
  <c r="N88" i="9"/>
  <c r="AV87" i="9"/>
  <c r="AU87" i="9"/>
  <c r="AT87" i="9"/>
  <c r="AF87" i="9"/>
  <c r="AE87" i="9"/>
  <c r="AD87" i="9"/>
  <c r="P87" i="9"/>
  <c r="O87" i="9"/>
  <c r="N87" i="9"/>
  <c r="AV86" i="9"/>
  <c r="AU86" i="9"/>
  <c r="AT86" i="9"/>
  <c r="AF86" i="9"/>
  <c r="AE86" i="9"/>
  <c r="AD86" i="9"/>
  <c r="P86" i="9"/>
  <c r="O86" i="9"/>
  <c r="N86" i="9"/>
  <c r="AV85" i="9"/>
  <c r="AU85" i="9"/>
  <c r="AT85" i="9"/>
  <c r="AF85" i="9"/>
  <c r="AE85" i="9"/>
  <c r="AD85" i="9"/>
  <c r="P85" i="9"/>
  <c r="O85" i="9"/>
  <c r="N85" i="9"/>
  <c r="AV84" i="9"/>
  <c r="AU84" i="9"/>
  <c r="AT84" i="9"/>
  <c r="AF84" i="9"/>
  <c r="AE84" i="9"/>
  <c r="AD84" i="9"/>
  <c r="P84" i="9"/>
  <c r="O84" i="9"/>
  <c r="N84" i="9"/>
  <c r="AV83" i="9"/>
  <c r="AU83" i="9"/>
  <c r="AT83" i="9"/>
  <c r="AF83" i="9"/>
  <c r="AE83" i="9"/>
  <c r="AD83" i="9"/>
  <c r="P83" i="9"/>
  <c r="O83" i="9"/>
  <c r="N83" i="9"/>
  <c r="AV82" i="9"/>
  <c r="AU82" i="9"/>
  <c r="AT82" i="9"/>
  <c r="AF82" i="9"/>
  <c r="AE82" i="9"/>
  <c r="AD82" i="9"/>
  <c r="P82" i="9"/>
  <c r="O82" i="9"/>
  <c r="N82" i="9"/>
  <c r="AV81" i="9"/>
  <c r="AU81" i="9"/>
  <c r="AT81" i="9"/>
  <c r="AF81" i="9"/>
  <c r="AE81" i="9"/>
  <c r="AD81" i="9"/>
  <c r="P81" i="9"/>
  <c r="O81" i="9"/>
  <c r="N81" i="9"/>
  <c r="AV80" i="9"/>
  <c r="AU80" i="9"/>
  <c r="AT80" i="9"/>
  <c r="AF80" i="9"/>
  <c r="AE80" i="9"/>
  <c r="AD80" i="9"/>
  <c r="P80" i="9"/>
  <c r="O80" i="9"/>
  <c r="N80" i="9"/>
  <c r="AV79" i="9"/>
  <c r="AU79" i="9"/>
  <c r="AT79" i="9"/>
  <c r="AF79" i="9"/>
  <c r="AE79" i="9"/>
  <c r="AD79" i="9"/>
  <c r="P79" i="9"/>
  <c r="O79" i="9"/>
  <c r="N79" i="9"/>
  <c r="AV78" i="9"/>
  <c r="AU78" i="9"/>
  <c r="AT78" i="9"/>
  <c r="AF78" i="9"/>
  <c r="AE78" i="9"/>
  <c r="AD78" i="9"/>
  <c r="P78" i="9"/>
  <c r="O78" i="9"/>
  <c r="N78" i="9"/>
  <c r="AV77" i="9"/>
  <c r="AU77" i="9"/>
  <c r="AT77" i="9"/>
  <c r="AF77" i="9"/>
  <c r="AE77" i="9"/>
  <c r="AD77" i="9"/>
  <c r="P77" i="9"/>
  <c r="O77" i="9"/>
  <c r="N77" i="9"/>
  <c r="AV76" i="9"/>
  <c r="AU76" i="9"/>
  <c r="AT76" i="9"/>
  <c r="AF76" i="9"/>
  <c r="AE76" i="9"/>
  <c r="AD76" i="9"/>
  <c r="P76" i="9"/>
  <c r="O76" i="9"/>
  <c r="N76" i="9"/>
  <c r="AV75" i="9"/>
  <c r="AU75" i="9"/>
  <c r="AT75" i="9"/>
  <c r="AF75" i="9"/>
  <c r="AE75" i="9"/>
  <c r="AD75" i="9"/>
  <c r="P75" i="9"/>
  <c r="O75" i="9"/>
  <c r="N75" i="9"/>
  <c r="AV74" i="9"/>
  <c r="AU74" i="9"/>
  <c r="AT74" i="9"/>
  <c r="AF74" i="9"/>
  <c r="AE74" i="9"/>
  <c r="AD74" i="9"/>
  <c r="P74" i="9"/>
  <c r="O74" i="9"/>
  <c r="N74" i="9"/>
  <c r="AV73" i="9"/>
  <c r="AU73" i="9"/>
  <c r="AT73" i="9"/>
  <c r="AF73" i="9"/>
  <c r="AE73" i="9"/>
  <c r="AD73" i="9"/>
  <c r="P73" i="9"/>
  <c r="O73" i="9"/>
  <c r="N73" i="9"/>
  <c r="AV72" i="9"/>
  <c r="AU72" i="9"/>
  <c r="AT72" i="9"/>
  <c r="AF72" i="9"/>
  <c r="AE72" i="9"/>
  <c r="AD72" i="9"/>
  <c r="P72" i="9"/>
  <c r="O72" i="9"/>
  <c r="N72" i="9"/>
  <c r="AV71" i="9"/>
  <c r="AU71" i="9"/>
  <c r="AT71" i="9"/>
  <c r="AF71" i="9"/>
  <c r="AE71" i="9"/>
  <c r="AD71" i="9"/>
  <c r="P71" i="9"/>
  <c r="O71" i="9"/>
  <c r="N71" i="9"/>
  <c r="AV70" i="9"/>
  <c r="AU70" i="9"/>
  <c r="AT70" i="9"/>
  <c r="AF70" i="9"/>
  <c r="AE70" i="9"/>
  <c r="AD70" i="9"/>
  <c r="P70" i="9"/>
  <c r="O70" i="9"/>
  <c r="N70" i="9"/>
  <c r="AV69" i="9"/>
  <c r="AU69" i="9"/>
  <c r="AT69" i="9"/>
  <c r="AF69" i="9"/>
  <c r="AE69" i="9"/>
  <c r="AD69" i="9"/>
  <c r="P69" i="9"/>
  <c r="O69" i="9"/>
  <c r="N69" i="9"/>
  <c r="AV68" i="9"/>
  <c r="AU68" i="9"/>
  <c r="AT68" i="9"/>
  <c r="AF68" i="9"/>
  <c r="AE68" i="9"/>
  <c r="AD68" i="9"/>
  <c r="P68" i="9"/>
  <c r="O68" i="9"/>
  <c r="N68" i="9"/>
  <c r="AV67" i="9"/>
  <c r="AU67" i="9"/>
  <c r="AT67" i="9"/>
  <c r="AF67" i="9"/>
  <c r="AE67" i="9"/>
  <c r="AD67" i="9"/>
  <c r="P67" i="9"/>
  <c r="O67" i="9"/>
  <c r="N67" i="9"/>
  <c r="AV66" i="9"/>
  <c r="AU66" i="9"/>
  <c r="AT66" i="9"/>
  <c r="AF66" i="9"/>
  <c r="AE66" i="9"/>
  <c r="AD66" i="9"/>
  <c r="P66" i="9"/>
  <c r="O66" i="9"/>
  <c r="N66" i="9"/>
  <c r="AV65" i="9"/>
  <c r="AU65" i="9"/>
  <c r="AT65" i="9"/>
  <c r="AF65" i="9"/>
  <c r="AE65" i="9"/>
  <c r="AD65" i="9"/>
  <c r="P65" i="9"/>
  <c r="O65" i="9"/>
  <c r="N65" i="9"/>
  <c r="AV64" i="9"/>
  <c r="AU64" i="9"/>
  <c r="AT64" i="9"/>
  <c r="AF64" i="9"/>
  <c r="AE64" i="9"/>
  <c r="AD64" i="9"/>
  <c r="P64" i="9"/>
  <c r="O64" i="9"/>
  <c r="N64" i="9"/>
  <c r="AV63" i="9"/>
  <c r="AU63" i="9"/>
  <c r="AT63" i="9"/>
  <c r="AF63" i="9"/>
  <c r="AE63" i="9"/>
  <c r="AD63" i="9"/>
  <c r="P63" i="9"/>
  <c r="O63" i="9"/>
  <c r="N63" i="9"/>
  <c r="AV62" i="9"/>
  <c r="AU62" i="9"/>
  <c r="AT62" i="9"/>
  <c r="AF62" i="9"/>
  <c r="AE62" i="9"/>
  <c r="AD62" i="9"/>
  <c r="P62" i="9"/>
  <c r="O62" i="9"/>
  <c r="N62" i="9"/>
  <c r="AV61" i="9"/>
  <c r="AU61" i="9"/>
  <c r="AT61" i="9"/>
  <c r="AF61" i="9"/>
  <c r="AE61" i="9"/>
  <c r="AD61" i="9"/>
  <c r="P61" i="9"/>
  <c r="O61" i="9"/>
  <c r="N61" i="9"/>
  <c r="AV60" i="9"/>
  <c r="AU60" i="9"/>
  <c r="AT60" i="9"/>
  <c r="AF60" i="9"/>
  <c r="AE60" i="9"/>
  <c r="AD60" i="9"/>
  <c r="P60" i="9"/>
  <c r="O60" i="9"/>
  <c r="N60" i="9"/>
  <c r="AV59" i="9"/>
  <c r="AU59" i="9"/>
  <c r="AT59" i="9"/>
  <c r="AF59" i="9"/>
  <c r="AE59" i="9"/>
  <c r="AD59" i="9"/>
  <c r="P59" i="9"/>
  <c r="O59" i="9"/>
  <c r="N59" i="9"/>
  <c r="AV58" i="9"/>
  <c r="AU58" i="9"/>
  <c r="AT58" i="9"/>
  <c r="AF58" i="9"/>
  <c r="AE58" i="9"/>
  <c r="AD58" i="9"/>
  <c r="P58" i="9"/>
  <c r="O58" i="9"/>
  <c r="N58" i="9"/>
  <c r="AV57" i="9"/>
  <c r="AU57" i="9"/>
  <c r="AT57" i="9"/>
  <c r="AF57" i="9"/>
  <c r="AE57" i="9"/>
  <c r="AD57" i="9"/>
  <c r="P57" i="9"/>
  <c r="O57" i="9"/>
  <c r="N57" i="9"/>
  <c r="AV56" i="9"/>
  <c r="AU56" i="9"/>
  <c r="AT56" i="9"/>
  <c r="AF56" i="9"/>
  <c r="AE56" i="9"/>
  <c r="AD56" i="9"/>
  <c r="P56" i="9"/>
  <c r="O56" i="9"/>
  <c r="N56" i="9"/>
  <c r="AV55" i="9"/>
  <c r="AU55" i="9"/>
  <c r="AT55" i="9"/>
  <c r="AF55" i="9"/>
  <c r="AE55" i="9"/>
  <c r="AD55" i="9"/>
  <c r="P55" i="9"/>
  <c r="O55" i="9"/>
  <c r="N55" i="9"/>
  <c r="AV54" i="9"/>
  <c r="AU54" i="9"/>
  <c r="AT54" i="9"/>
  <c r="AF54" i="9"/>
  <c r="AE54" i="9"/>
  <c r="AD54" i="9"/>
  <c r="P54" i="9"/>
  <c r="O54" i="9"/>
  <c r="N54" i="9"/>
  <c r="AV53" i="9"/>
  <c r="AU53" i="9"/>
  <c r="AT53" i="9"/>
  <c r="AF53" i="9"/>
  <c r="AE53" i="9"/>
  <c r="AD53" i="9"/>
  <c r="P53" i="9"/>
  <c r="O53" i="9"/>
  <c r="N53" i="9"/>
  <c r="AV52" i="9"/>
  <c r="AU52" i="9"/>
  <c r="AT52" i="9"/>
  <c r="AF52" i="9"/>
  <c r="AE52" i="9"/>
  <c r="AD52" i="9"/>
  <c r="P52" i="9"/>
  <c r="O52" i="9"/>
  <c r="N52" i="9"/>
  <c r="AV51" i="9"/>
  <c r="AU51" i="9"/>
  <c r="AT51" i="9"/>
  <c r="AF51" i="9"/>
  <c r="AE51" i="9"/>
  <c r="AD51" i="9"/>
  <c r="P51" i="9"/>
  <c r="O51" i="9"/>
  <c r="N51" i="9"/>
  <c r="AV50" i="9"/>
  <c r="AU50" i="9"/>
  <c r="AT50" i="9"/>
  <c r="AF50" i="9"/>
  <c r="AE50" i="9"/>
  <c r="AD50" i="9"/>
  <c r="P50" i="9"/>
  <c r="O50" i="9"/>
  <c r="N50" i="9"/>
  <c r="AV49" i="9"/>
  <c r="AU49" i="9"/>
  <c r="AT49" i="9"/>
  <c r="AF49" i="9"/>
  <c r="AE49" i="9"/>
  <c r="AD49" i="9"/>
  <c r="P49" i="9"/>
  <c r="O49" i="9"/>
  <c r="N49" i="9"/>
  <c r="AV48" i="9"/>
  <c r="AU48" i="9"/>
  <c r="AT48" i="9"/>
  <c r="AF48" i="9"/>
  <c r="AE48" i="9"/>
  <c r="AD48" i="9"/>
  <c r="P48" i="9"/>
  <c r="O48" i="9"/>
  <c r="N48" i="9"/>
  <c r="AV47" i="9"/>
  <c r="AU47" i="9"/>
  <c r="AT47" i="9"/>
  <c r="AF47" i="9"/>
  <c r="AE47" i="9"/>
  <c r="AD47" i="9"/>
  <c r="P47" i="9"/>
  <c r="O47" i="9"/>
  <c r="N47" i="9"/>
  <c r="AV46" i="9"/>
  <c r="AU46" i="9"/>
  <c r="AT46" i="9"/>
  <c r="AF46" i="9"/>
  <c r="AE46" i="9"/>
  <c r="AD46" i="9"/>
  <c r="P46" i="9"/>
  <c r="O46" i="9"/>
  <c r="N46" i="9"/>
  <c r="AV45" i="9"/>
  <c r="AU45" i="9"/>
  <c r="AT45" i="9"/>
  <c r="AF45" i="9"/>
  <c r="AE45" i="9"/>
  <c r="AD45" i="9"/>
  <c r="P45" i="9"/>
  <c r="O45" i="9"/>
  <c r="N45" i="9"/>
  <c r="AV44" i="9"/>
  <c r="AU44" i="9"/>
  <c r="AT44" i="9"/>
  <c r="AF44" i="9"/>
  <c r="AE44" i="9"/>
  <c r="AD44" i="9"/>
  <c r="P44" i="9"/>
  <c r="O44" i="9"/>
  <c r="N44" i="9"/>
  <c r="AV43" i="9"/>
  <c r="AU43" i="9"/>
  <c r="AT43" i="9"/>
  <c r="AF43" i="9"/>
  <c r="AE43" i="9"/>
  <c r="AD43" i="9"/>
  <c r="P43" i="9"/>
  <c r="O43" i="9"/>
  <c r="N43" i="9"/>
  <c r="AV42" i="9"/>
  <c r="AU42" i="9"/>
  <c r="AT42" i="9"/>
  <c r="AF42" i="9"/>
  <c r="AE42" i="9"/>
  <c r="AD42" i="9"/>
  <c r="P42" i="9"/>
  <c r="O42" i="9"/>
  <c r="N42" i="9"/>
  <c r="AV41" i="9"/>
  <c r="AU41" i="9"/>
  <c r="AT41" i="9"/>
  <c r="AF41" i="9"/>
  <c r="AE41" i="9"/>
  <c r="AD41" i="9"/>
  <c r="P41" i="9"/>
  <c r="O41" i="9"/>
  <c r="N41" i="9"/>
  <c r="AV40" i="9"/>
  <c r="AU40" i="9"/>
  <c r="AT40" i="9"/>
  <c r="AF40" i="9"/>
  <c r="AE40" i="9"/>
  <c r="AD40" i="9"/>
  <c r="P40" i="9"/>
  <c r="O40" i="9"/>
  <c r="N40" i="9"/>
  <c r="AV39" i="9"/>
  <c r="AU39" i="9"/>
  <c r="AT39" i="9"/>
  <c r="AF39" i="9"/>
  <c r="AE39" i="9"/>
  <c r="AD39" i="9"/>
  <c r="P39" i="9"/>
  <c r="O39" i="9"/>
  <c r="N39" i="9"/>
  <c r="AV38" i="9"/>
  <c r="AU38" i="9"/>
  <c r="AT38" i="9"/>
  <c r="AF38" i="9"/>
  <c r="AE38" i="9"/>
  <c r="AD38" i="9"/>
  <c r="P38" i="9"/>
  <c r="O38" i="9"/>
  <c r="N38" i="9"/>
  <c r="AV37" i="9"/>
  <c r="AU37" i="9"/>
  <c r="AT37" i="9"/>
  <c r="AF37" i="9"/>
  <c r="AE37" i="9"/>
  <c r="AD37" i="9"/>
  <c r="P37" i="9"/>
  <c r="O37" i="9"/>
  <c r="N37" i="9"/>
  <c r="AV36" i="9"/>
  <c r="AU36" i="9"/>
  <c r="AT36" i="9"/>
  <c r="AF36" i="9"/>
  <c r="AE36" i="9"/>
  <c r="AD36" i="9"/>
  <c r="P36" i="9"/>
  <c r="O36" i="9"/>
  <c r="N36" i="9"/>
  <c r="AV35" i="9"/>
  <c r="AU35" i="9"/>
  <c r="AT35" i="9"/>
  <c r="AF35" i="9"/>
  <c r="AE35" i="9"/>
  <c r="AD35" i="9"/>
  <c r="P35" i="9"/>
  <c r="O35" i="9"/>
  <c r="N35" i="9"/>
  <c r="B35" i="9"/>
  <c r="B36" i="9" s="1"/>
  <c r="B37" i="9" s="1"/>
  <c r="B38" i="9" s="1"/>
  <c r="AV34" i="9"/>
  <c r="AU34" i="9"/>
  <c r="AT34" i="9"/>
  <c r="AF34" i="9"/>
  <c r="AE34" i="9"/>
  <c r="AD34" i="9"/>
  <c r="P34" i="9"/>
  <c r="O34" i="9"/>
  <c r="N34" i="9"/>
  <c r="C34" i="9"/>
  <c r="A8" i="9"/>
  <c r="AI5" i="9"/>
  <c r="AH5" i="9"/>
  <c r="AG5" i="9"/>
  <c r="AC5" i="9"/>
  <c r="AB5" i="9"/>
  <c r="AA5" i="9"/>
  <c r="Z5" i="9"/>
  <c r="Y5" i="9"/>
  <c r="X5" i="9"/>
  <c r="W5" i="9"/>
  <c r="V5" i="9"/>
  <c r="U5" i="9"/>
  <c r="A1" i="9"/>
  <c r="LB99" i="2" l="1"/>
  <c r="LN159" i="2"/>
  <c r="MA157" i="2"/>
  <c r="MA13" i="20"/>
  <c r="LO158" i="2"/>
  <c r="LO20" i="20"/>
  <c r="LO157" i="2"/>
  <c r="LO13" i="20"/>
  <c r="JG158" i="2"/>
  <c r="JG20" i="20"/>
  <c r="KQ158" i="2"/>
  <c r="KQ20" i="20"/>
  <c r="LC158" i="2"/>
  <c r="LC159" i="2" s="1"/>
  <c r="LC20" i="20"/>
  <c r="KE158" i="2"/>
  <c r="KE159" i="2" s="1"/>
  <c r="KE20" i="20"/>
  <c r="KQ157" i="2"/>
  <c r="KQ13" i="20"/>
  <c r="JG157" i="2"/>
  <c r="JG13" i="20"/>
  <c r="JS158" i="2"/>
  <c r="JS20" i="20"/>
  <c r="LC157" i="2"/>
  <c r="LC13" i="20"/>
  <c r="KE157" i="2"/>
  <c r="KE13" i="20"/>
  <c r="JS157" i="2"/>
  <c r="JS13" i="20"/>
  <c r="MA158" i="2"/>
  <c r="MA159" i="2" s="1"/>
  <c r="MA20" i="20"/>
  <c r="LZ159" i="2"/>
  <c r="LO159" i="2"/>
  <c r="LZ99" i="2"/>
  <c r="LN69" i="2"/>
  <c r="ET14" i="4"/>
  <c r="ET16" i="4" s="1"/>
  <c r="ET15" i="4" s="1"/>
  <c r="FP14" i="4"/>
  <c r="FP16" i="4" s="1"/>
  <c r="FP15" i="4" s="1"/>
  <c r="KD14" i="4"/>
  <c r="KD16" i="4" s="1"/>
  <c r="KD15" i="4" s="1"/>
  <c r="DM14" i="4"/>
  <c r="DM16" i="4" s="1"/>
  <c r="DM15" i="4" s="1"/>
  <c r="GS14" i="4"/>
  <c r="GS16" i="4" s="1"/>
  <c r="GS15" i="4" s="1"/>
  <c r="KN14" i="4"/>
  <c r="KN16" i="4" s="1"/>
  <c r="KN15" i="4" s="1"/>
  <c r="IO14" i="4"/>
  <c r="IO16" i="4" s="1"/>
  <c r="IO15" i="4" s="1"/>
  <c r="AQ14" i="4"/>
  <c r="AQ16" i="4" s="1"/>
  <c r="AQ15" i="4" s="1"/>
  <c r="AU14" i="4"/>
  <c r="AU16" i="4" s="1"/>
  <c r="AU15" i="4" s="1"/>
  <c r="AX14" i="4"/>
  <c r="AX16" i="4" s="1"/>
  <c r="AX15" i="4" s="1"/>
  <c r="CU14" i="4"/>
  <c r="CU16" i="4" s="1"/>
  <c r="CU15" i="4" s="1"/>
  <c r="IY14" i="4"/>
  <c r="IY16" i="4" s="1"/>
  <c r="IY15" i="4" s="1"/>
  <c r="JO14" i="4"/>
  <c r="JO16" i="4" s="1"/>
  <c r="JO15" i="4" s="1"/>
  <c r="KD112" i="2"/>
  <c r="KD115" i="2" s="1"/>
  <c r="KD32" i="20" s="1"/>
  <c r="U49" i="10"/>
  <c r="U220" i="10"/>
  <c r="LB112" i="2"/>
  <c r="LB115" i="2" s="1"/>
  <c r="LB32" i="20" s="1"/>
  <c r="U252" i="10"/>
  <c r="U103" i="10"/>
  <c r="AW169" i="9"/>
  <c r="AY169" i="9" s="1"/>
  <c r="AX169" i="9" s="1"/>
  <c r="Q37" i="9"/>
  <c r="S37" i="9" s="1"/>
  <c r="R37" i="9" s="1"/>
  <c r="AW39" i="9"/>
  <c r="AY39" i="9" s="1"/>
  <c r="AX39" i="9" s="1"/>
  <c r="AG41" i="9"/>
  <c r="AI41" i="9" s="1"/>
  <c r="AH41" i="9" s="1"/>
  <c r="AW47" i="9"/>
  <c r="AY47" i="9" s="1"/>
  <c r="AX47" i="9" s="1"/>
  <c r="Q61" i="9"/>
  <c r="S61" i="9" s="1"/>
  <c r="R61" i="9" s="1"/>
  <c r="AW63" i="9"/>
  <c r="AY63" i="9" s="1"/>
  <c r="AX63" i="9" s="1"/>
  <c r="Q77" i="9"/>
  <c r="S77" i="9" s="1"/>
  <c r="R77" i="9" s="1"/>
  <c r="AG98" i="9"/>
  <c r="AI98" i="9" s="1"/>
  <c r="AH98" i="9" s="1"/>
  <c r="AW102" i="9"/>
  <c r="AY102" i="9" s="1"/>
  <c r="AX102" i="9" s="1"/>
  <c r="AW103" i="9"/>
  <c r="AY103" i="9" s="1"/>
  <c r="AX103" i="9" s="1"/>
  <c r="AG114" i="9"/>
  <c r="AI114" i="9" s="1"/>
  <c r="AH114" i="9" s="1"/>
  <c r="U111" i="10"/>
  <c r="U47" i="10"/>
  <c r="AW183" i="9"/>
  <c r="AY183" i="9" s="1"/>
  <c r="AX183" i="9" s="1"/>
  <c r="AG186" i="9"/>
  <c r="AI186" i="9" s="1"/>
  <c r="AH186" i="9" s="1"/>
  <c r="U199" i="10"/>
  <c r="U79" i="10"/>
  <c r="U68" i="10"/>
  <c r="U39" i="10"/>
  <c r="AG261" i="9"/>
  <c r="AI261" i="9" s="1"/>
  <c r="AH261" i="9" s="1"/>
  <c r="U177" i="10"/>
  <c r="AG71" i="9"/>
  <c r="AI71" i="9" s="1"/>
  <c r="AH71" i="9" s="1"/>
  <c r="Q146" i="9"/>
  <c r="S146" i="9" s="1"/>
  <c r="R146" i="9" s="1"/>
  <c r="AW148" i="9"/>
  <c r="AY148" i="9" s="1"/>
  <c r="AX148" i="9" s="1"/>
  <c r="AG165" i="9"/>
  <c r="AI165" i="9" s="1"/>
  <c r="AH165" i="9" s="1"/>
  <c r="AG174" i="9"/>
  <c r="AI174" i="9" s="1"/>
  <c r="AH174" i="9" s="1"/>
  <c r="Q185" i="9"/>
  <c r="S185" i="9" s="1"/>
  <c r="R185" i="9" s="1"/>
  <c r="AG190" i="9"/>
  <c r="AI190" i="9" s="1"/>
  <c r="AH190" i="9" s="1"/>
  <c r="Q218" i="9"/>
  <c r="S218" i="9" s="1"/>
  <c r="R218" i="9" s="1"/>
  <c r="AG263" i="9"/>
  <c r="AI263" i="9" s="1"/>
  <c r="AH263" i="9" s="1"/>
  <c r="AW268" i="9"/>
  <c r="AY268" i="9" s="1"/>
  <c r="AX268" i="9" s="1"/>
  <c r="AG271" i="9"/>
  <c r="AI271" i="9" s="1"/>
  <c r="AH271" i="9" s="1"/>
  <c r="AW306" i="9"/>
  <c r="AY306" i="9" s="1"/>
  <c r="BA306" i="9" s="1"/>
  <c r="AW322" i="9"/>
  <c r="AY322" i="9" s="1"/>
  <c r="AX322" i="9" s="1"/>
  <c r="AW330" i="9"/>
  <c r="AY330" i="9" s="1"/>
  <c r="BA330" i="9" s="1"/>
  <c r="AW338" i="9"/>
  <c r="AY338" i="9" s="1"/>
  <c r="AX338" i="9" s="1"/>
  <c r="U272" i="10"/>
  <c r="U200" i="10"/>
  <c r="U160" i="10"/>
  <c r="AW137" i="9"/>
  <c r="AY137" i="9" s="1"/>
  <c r="AX137" i="9" s="1"/>
  <c r="AW153" i="9"/>
  <c r="AY153" i="9" s="1"/>
  <c r="AX153" i="9" s="1"/>
  <c r="AW161" i="9"/>
  <c r="AY161" i="9" s="1"/>
  <c r="AX161" i="9" s="1"/>
  <c r="Q277" i="9"/>
  <c r="S277" i="9" s="1"/>
  <c r="R277" i="9" s="1"/>
  <c r="AG290" i="9"/>
  <c r="AI290" i="9" s="1"/>
  <c r="AH290" i="9" s="1"/>
  <c r="Q293" i="9"/>
  <c r="S293" i="9" s="1"/>
  <c r="R293" i="9" s="1"/>
  <c r="U297" i="10"/>
  <c r="Q231" i="9"/>
  <c r="S231" i="9" s="1"/>
  <c r="R231" i="9" s="1"/>
  <c r="Q247" i="9"/>
  <c r="S247" i="9" s="1"/>
  <c r="R247" i="9" s="1"/>
  <c r="AG252" i="9"/>
  <c r="AI252" i="9" s="1"/>
  <c r="AH252" i="9" s="1"/>
  <c r="AW264" i="9"/>
  <c r="AY264" i="9" s="1"/>
  <c r="AX264" i="9" s="1"/>
  <c r="AG267" i="9"/>
  <c r="AI267" i="9" s="1"/>
  <c r="AH267" i="9" s="1"/>
  <c r="Q269" i="9"/>
  <c r="S269" i="9" s="1"/>
  <c r="R269" i="9" s="1"/>
  <c r="AW272" i="9"/>
  <c r="AY272" i="9" s="1"/>
  <c r="AX272" i="9" s="1"/>
  <c r="U342" i="10"/>
  <c r="AW35" i="9"/>
  <c r="AY35" i="9" s="1"/>
  <c r="AX35" i="9" s="1"/>
  <c r="Q41" i="9"/>
  <c r="S41" i="9" s="1"/>
  <c r="R41" i="9" s="1"/>
  <c r="AG78" i="9"/>
  <c r="AI78" i="9" s="1"/>
  <c r="AH78" i="9" s="1"/>
  <c r="AW83" i="9"/>
  <c r="AY83" i="9" s="1"/>
  <c r="AX83" i="9" s="1"/>
  <c r="Q105" i="9"/>
  <c r="S105" i="9" s="1"/>
  <c r="R105" i="9" s="1"/>
  <c r="AW107" i="9"/>
  <c r="AY107" i="9" s="1"/>
  <c r="AX107" i="9" s="1"/>
  <c r="AG110" i="9"/>
  <c r="AI110" i="9" s="1"/>
  <c r="AH110" i="9" s="1"/>
  <c r="AW313" i="9"/>
  <c r="AY313" i="9" s="1"/>
  <c r="BA313" i="9" s="1"/>
  <c r="Q273" i="9"/>
  <c r="S273" i="9" s="1"/>
  <c r="R273" i="9" s="1"/>
  <c r="Q281" i="9"/>
  <c r="S281" i="9" s="1"/>
  <c r="R281" i="9" s="1"/>
  <c r="AW343" i="9"/>
  <c r="AY343" i="9" s="1"/>
  <c r="AX343" i="9" s="1"/>
  <c r="JF52" i="2"/>
  <c r="JF55" i="2" s="1"/>
  <c r="JF30" i="20" s="1"/>
  <c r="AG232" i="9"/>
  <c r="AI232" i="9" s="1"/>
  <c r="AH232" i="9" s="1"/>
  <c r="U338" i="10"/>
  <c r="U330" i="10"/>
  <c r="U322" i="10"/>
  <c r="U314" i="10"/>
  <c r="U306" i="10"/>
  <c r="U298" i="10"/>
  <c r="U282" i="10"/>
  <c r="U266" i="10"/>
  <c r="U253" i="10"/>
  <c r="U242" i="10"/>
  <c r="U234" i="10"/>
  <c r="U210" i="10"/>
  <c r="U194" i="10"/>
  <c r="U181" i="10"/>
  <c r="U170" i="10"/>
  <c r="U162" i="10"/>
  <c r="U138" i="10"/>
  <c r="AG138" i="9"/>
  <c r="AI138" i="9" s="1"/>
  <c r="AH138" i="9" s="1"/>
  <c r="AW34" i="9"/>
  <c r="AY34" i="9" s="1"/>
  <c r="AX34" i="9" s="1"/>
  <c r="AG36" i="9"/>
  <c r="AI36" i="9" s="1"/>
  <c r="AH36" i="9" s="1"/>
  <c r="AG249" i="9"/>
  <c r="AI249" i="9" s="1"/>
  <c r="AH249" i="9" s="1"/>
  <c r="AW299" i="9"/>
  <c r="AY299" i="9" s="1"/>
  <c r="AX299" i="9" s="1"/>
  <c r="U343" i="10"/>
  <c r="U231" i="10"/>
  <c r="U223" i="10"/>
  <c r="U183" i="10"/>
  <c r="U116" i="10"/>
  <c r="U97" i="10"/>
  <c r="U71" i="10"/>
  <c r="Q128" i="9"/>
  <c r="S128" i="9" s="1"/>
  <c r="R128" i="9" s="1"/>
  <c r="Q113" i="9"/>
  <c r="S113" i="9" s="1"/>
  <c r="R113" i="9" s="1"/>
  <c r="Q129" i="9"/>
  <c r="S129" i="9" s="1"/>
  <c r="R129" i="9" s="1"/>
  <c r="AW321" i="9"/>
  <c r="AY321" i="9" s="1"/>
  <c r="AX321" i="9" s="1"/>
  <c r="AG111" i="9"/>
  <c r="AI111" i="9" s="1"/>
  <c r="AH111" i="9" s="1"/>
  <c r="AG286" i="9"/>
  <c r="AI286" i="9" s="1"/>
  <c r="AH286" i="9" s="1"/>
  <c r="Q289" i="9"/>
  <c r="S289" i="9" s="1"/>
  <c r="R289" i="9" s="1"/>
  <c r="AG294" i="9"/>
  <c r="AI294" i="9" s="1"/>
  <c r="AH294" i="9" s="1"/>
  <c r="Q297" i="9"/>
  <c r="S297" i="9" s="1"/>
  <c r="R297" i="9" s="1"/>
  <c r="AG122" i="9"/>
  <c r="AI122" i="9" s="1"/>
  <c r="AH122" i="9" s="1"/>
  <c r="AG129" i="9"/>
  <c r="AI129" i="9" s="1"/>
  <c r="AH129" i="9" s="1"/>
  <c r="Q70" i="9"/>
  <c r="S70" i="9" s="1"/>
  <c r="R70" i="9" s="1"/>
  <c r="AW143" i="9"/>
  <c r="AY143" i="9" s="1"/>
  <c r="AX143" i="9" s="1"/>
  <c r="AW269" i="9"/>
  <c r="AY269" i="9" s="1"/>
  <c r="AX269" i="9" s="1"/>
  <c r="AW49" i="9"/>
  <c r="AY49" i="9" s="1"/>
  <c r="AX49" i="9" s="1"/>
  <c r="AG60" i="9"/>
  <c r="AI60" i="9" s="1"/>
  <c r="AH60" i="9" s="1"/>
  <c r="AW136" i="9"/>
  <c r="AY136" i="9" s="1"/>
  <c r="AX136" i="9" s="1"/>
  <c r="AW215" i="9"/>
  <c r="AY215" i="9" s="1"/>
  <c r="AX215" i="9" s="1"/>
  <c r="AW184" i="9"/>
  <c r="AY184" i="9" s="1"/>
  <c r="AX184" i="9" s="1"/>
  <c r="AW192" i="9"/>
  <c r="AY192" i="9" s="1"/>
  <c r="AX192" i="9" s="1"/>
  <c r="Q112" i="9"/>
  <c r="S112" i="9" s="1"/>
  <c r="R112" i="9" s="1"/>
  <c r="AG117" i="9"/>
  <c r="AI117" i="9" s="1"/>
  <c r="AH117" i="9" s="1"/>
  <c r="AG118" i="9"/>
  <c r="AI118" i="9" s="1"/>
  <c r="AH118" i="9" s="1"/>
  <c r="U204" i="10"/>
  <c r="JG159" i="2"/>
  <c r="AW218" i="9"/>
  <c r="AY218" i="9" s="1"/>
  <c r="AX218" i="9" s="1"/>
  <c r="AW329" i="9"/>
  <c r="AY329" i="9" s="1"/>
  <c r="BA329" i="9" s="1"/>
  <c r="AG57" i="9"/>
  <c r="AI57" i="9" s="1"/>
  <c r="AH57" i="9" s="1"/>
  <c r="AW62" i="9"/>
  <c r="AY62" i="9" s="1"/>
  <c r="AX62" i="9" s="1"/>
  <c r="AG73" i="9"/>
  <c r="AI73" i="9" s="1"/>
  <c r="AH73" i="9" s="1"/>
  <c r="AW125" i="9"/>
  <c r="AY125" i="9" s="1"/>
  <c r="AX125" i="9" s="1"/>
  <c r="Q130" i="9"/>
  <c r="S130" i="9" s="1"/>
  <c r="R130" i="9" s="1"/>
  <c r="AG136" i="9"/>
  <c r="AI136" i="9" s="1"/>
  <c r="AH136" i="9" s="1"/>
  <c r="AW140" i="9"/>
  <c r="AY140" i="9" s="1"/>
  <c r="AX140" i="9" s="1"/>
  <c r="AG143" i="9"/>
  <c r="AI143" i="9" s="1"/>
  <c r="AH143" i="9" s="1"/>
  <c r="Q145" i="9"/>
  <c r="S145" i="9" s="1"/>
  <c r="R145" i="9" s="1"/>
  <c r="AW147" i="9"/>
  <c r="AY147" i="9" s="1"/>
  <c r="AX147" i="9" s="1"/>
  <c r="Q176" i="9"/>
  <c r="S176" i="9" s="1"/>
  <c r="R176" i="9" s="1"/>
  <c r="AW178" i="9"/>
  <c r="AY178" i="9" s="1"/>
  <c r="AX178" i="9" s="1"/>
  <c r="AW201" i="9"/>
  <c r="AY201" i="9" s="1"/>
  <c r="AX201" i="9" s="1"/>
  <c r="Q254" i="9"/>
  <c r="S254" i="9" s="1"/>
  <c r="R254" i="9" s="1"/>
  <c r="AW278" i="9"/>
  <c r="AY278" i="9" s="1"/>
  <c r="AX278" i="9" s="1"/>
  <c r="AW294" i="9"/>
  <c r="AY294" i="9" s="1"/>
  <c r="AX294" i="9" s="1"/>
  <c r="AW304" i="9"/>
  <c r="AY304" i="9" s="1"/>
  <c r="BA304" i="9" s="1"/>
  <c r="U341" i="10"/>
  <c r="U333" i="10"/>
  <c r="U325" i="10"/>
  <c r="U315" i="10"/>
  <c r="U309" i="10"/>
  <c r="U301" i="10"/>
  <c r="U115" i="10"/>
  <c r="U99" i="10"/>
  <c r="U67" i="10"/>
  <c r="U51" i="10"/>
  <c r="Q38" i="9"/>
  <c r="S38" i="9" s="1"/>
  <c r="R38" i="9" s="1"/>
  <c r="Q46" i="9"/>
  <c r="S46" i="9" s="1"/>
  <c r="R46" i="9" s="1"/>
  <c r="AW72" i="9"/>
  <c r="AY72" i="9" s="1"/>
  <c r="AX72" i="9" s="1"/>
  <c r="AG91" i="9"/>
  <c r="AI91" i="9" s="1"/>
  <c r="AH91" i="9" s="1"/>
  <c r="AG107" i="9"/>
  <c r="AI107" i="9" s="1"/>
  <c r="AH107" i="9" s="1"/>
  <c r="Q110" i="9"/>
  <c r="S110" i="9" s="1"/>
  <c r="R110" i="9" s="1"/>
  <c r="AW112" i="9"/>
  <c r="AY112" i="9" s="1"/>
  <c r="AX112" i="9" s="1"/>
  <c r="AG115" i="9"/>
  <c r="AI115" i="9" s="1"/>
  <c r="AH115" i="9" s="1"/>
  <c r="Q118" i="9"/>
  <c r="S118" i="9" s="1"/>
  <c r="R118" i="9" s="1"/>
  <c r="AG130" i="9"/>
  <c r="AI130" i="9" s="1"/>
  <c r="AH130" i="9" s="1"/>
  <c r="Q147" i="9"/>
  <c r="S147" i="9" s="1"/>
  <c r="R147" i="9" s="1"/>
  <c r="AW155" i="9"/>
  <c r="AY155" i="9" s="1"/>
  <c r="AX155" i="9" s="1"/>
  <c r="Q163" i="9"/>
  <c r="S163" i="9" s="1"/>
  <c r="R163" i="9" s="1"/>
  <c r="AW165" i="9"/>
  <c r="AY165" i="9" s="1"/>
  <c r="AX165" i="9" s="1"/>
  <c r="Q170" i="9"/>
  <c r="S170" i="9" s="1"/>
  <c r="R170" i="9" s="1"/>
  <c r="AG175" i="9"/>
  <c r="AI175" i="9" s="1"/>
  <c r="AH175" i="9" s="1"/>
  <c r="Q178" i="9"/>
  <c r="S178" i="9" s="1"/>
  <c r="R178" i="9" s="1"/>
  <c r="AG183" i="9"/>
  <c r="AI183" i="9" s="1"/>
  <c r="AH183" i="9" s="1"/>
  <c r="Q240" i="9"/>
  <c r="S240" i="9" s="1"/>
  <c r="R240" i="9" s="1"/>
  <c r="U327" i="10"/>
  <c r="U317" i="10"/>
  <c r="U311" i="10"/>
  <c r="U271" i="10"/>
  <c r="U255" i="10"/>
  <c r="U221" i="10"/>
  <c r="U159" i="10"/>
  <c r="U127" i="10"/>
  <c r="U119" i="10"/>
  <c r="U95" i="10"/>
  <c r="U87" i="10"/>
  <c r="U63" i="10"/>
  <c r="U55" i="10"/>
  <c r="AW89" i="9"/>
  <c r="AY89" i="9" s="1"/>
  <c r="AX89" i="9" s="1"/>
  <c r="Q111" i="9"/>
  <c r="S111" i="9" s="1"/>
  <c r="R111" i="9" s="1"/>
  <c r="AW166" i="9"/>
  <c r="AY166" i="9" s="1"/>
  <c r="AX166" i="9" s="1"/>
  <c r="Q171" i="9"/>
  <c r="S171" i="9" s="1"/>
  <c r="R171" i="9" s="1"/>
  <c r="Q179" i="9"/>
  <c r="S179" i="9" s="1"/>
  <c r="R179" i="9" s="1"/>
  <c r="Q211" i="9"/>
  <c r="S211" i="9" s="1"/>
  <c r="R211" i="9" s="1"/>
  <c r="AW220" i="9"/>
  <c r="AY220" i="9" s="1"/>
  <c r="AX220" i="9" s="1"/>
  <c r="Q226" i="9"/>
  <c r="S226" i="9" s="1"/>
  <c r="R226" i="9" s="1"/>
  <c r="Q233" i="9"/>
  <c r="S233" i="9" s="1"/>
  <c r="R233" i="9" s="1"/>
  <c r="AW235" i="9"/>
  <c r="AY235" i="9" s="1"/>
  <c r="AX235" i="9" s="1"/>
  <c r="Q241" i="9"/>
  <c r="S241" i="9" s="1"/>
  <c r="R241" i="9" s="1"/>
  <c r="AW243" i="9"/>
  <c r="AY243" i="9" s="1"/>
  <c r="AX243" i="9" s="1"/>
  <c r="Q249" i="9"/>
  <c r="S249" i="9" s="1"/>
  <c r="R249" i="9" s="1"/>
  <c r="AW251" i="9"/>
  <c r="AY251" i="9" s="1"/>
  <c r="AX251" i="9" s="1"/>
  <c r="AW334" i="9"/>
  <c r="AY334" i="9" s="1"/>
  <c r="BA334" i="9" s="1"/>
  <c r="Q56" i="9"/>
  <c r="S56" i="9" s="1"/>
  <c r="R56" i="9" s="1"/>
  <c r="AG77" i="9"/>
  <c r="AI77" i="9" s="1"/>
  <c r="AH77" i="9" s="1"/>
  <c r="Q96" i="9"/>
  <c r="S96" i="9" s="1"/>
  <c r="R96" i="9" s="1"/>
  <c r="Q157" i="9"/>
  <c r="S157" i="9" s="1"/>
  <c r="R157" i="9" s="1"/>
  <c r="AW159" i="9"/>
  <c r="AY159" i="9" s="1"/>
  <c r="AX159" i="9" s="1"/>
  <c r="Q165" i="9"/>
  <c r="S165" i="9" s="1"/>
  <c r="R165" i="9" s="1"/>
  <c r="AG193" i="9"/>
  <c r="AI193" i="9" s="1"/>
  <c r="AH193" i="9" s="1"/>
  <c r="Q196" i="9"/>
  <c r="S196" i="9" s="1"/>
  <c r="R196" i="9" s="1"/>
  <c r="Q204" i="9"/>
  <c r="S204" i="9" s="1"/>
  <c r="R204" i="9" s="1"/>
  <c r="AW206" i="9"/>
  <c r="AY206" i="9" s="1"/>
  <c r="AX206" i="9" s="1"/>
  <c r="Q212" i="9"/>
  <c r="S212" i="9" s="1"/>
  <c r="R212" i="9" s="1"/>
  <c r="AG217" i="9"/>
  <c r="AI217" i="9" s="1"/>
  <c r="AH217" i="9" s="1"/>
  <c r="Q219" i="9"/>
  <c r="S219" i="9" s="1"/>
  <c r="R219" i="9" s="1"/>
  <c r="AG231" i="9"/>
  <c r="AI231" i="9" s="1"/>
  <c r="AH231" i="9" s="1"/>
  <c r="Q234" i="9"/>
  <c r="S234" i="9" s="1"/>
  <c r="R234" i="9" s="1"/>
  <c r="AG239" i="9"/>
  <c r="AI239" i="9" s="1"/>
  <c r="AH239" i="9" s="1"/>
  <c r="AW252" i="9"/>
  <c r="AY252" i="9" s="1"/>
  <c r="AX252" i="9" s="1"/>
  <c r="AW305" i="9"/>
  <c r="AY305" i="9" s="1"/>
  <c r="AX305" i="9" s="1"/>
  <c r="AW340" i="9"/>
  <c r="AY340" i="9" s="1"/>
  <c r="AX340" i="9" s="1"/>
  <c r="Q120" i="9"/>
  <c r="S120" i="9" s="1"/>
  <c r="R120" i="9" s="1"/>
  <c r="AG125" i="9"/>
  <c r="AI125" i="9" s="1"/>
  <c r="AH125" i="9" s="1"/>
  <c r="U292" i="10"/>
  <c r="U260" i="10"/>
  <c r="U244" i="10"/>
  <c r="U212" i="10"/>
  <c r="U188" i="10"/>
  <c r="U180" i="10"/>
  <c r="U148" i="10"/>
  <c r="U129" i="10"/>
  <c r="U124" i="10"/>
  <c r="U108" i="10"/>
  <c r="U100" i="10"/>
  <c r="U92" i="10"/>
  <c r="U84" i="10"/>
  <c r="U76" i="10"/>
  <c r="U65" i="10"/>
  <c r="U60" i="10"/>
  <c r="U52" i="10"/>
  <c r="U44" i="10"/>
  <c r="AW74" i="9"/>
  <c r="AY74" i="9" s="1"/>
  <c r="AX74" i="9" s="1"/>
  <c r="AW75" i="9"/>
  <c r="AY75" i="9" s="1"/>
  <c r="AX75" i="9" s="1"/>
  <c r="AW76" i="9"/>
  <c r="AY76" i="9" s="1"/>
  <c r="AX76" i="9" s="1"/>
  <c r="Q206" i="9"/>
  <c r="S206" i="9" s="1"/>
  <c r="R206" i="9" s="1"/>
  <c r="AW208" i="9"/>
  <c r="AY208" i="9" s="1"/>
  <c r="AX208" i="9" s="1"/>
  <c r="AW246" i="9"/>
  <c r="AY246" i="9" s="1"/>
  <c r="AX246" i="9" s="1"/>
  <c r="AG279" i="9"/>
  <c r="AI279" i="9" s="1"/>
  <c r="AH279" i="9" s="1"/>
  <c r="AG287" i="9"/>
  <c r="AI287" i="9" s="1"/>
  <c r="AH287" i="9" s="1"/>
  <c r="AG295" i="9"/>
  <c r="AI295" i="9" s="1"/>
  <c r="AH295" i="9" s="1"/>
  <c r="AW61" i="9"/>
  <c r="AY61" i="9" s="1"/>
  <c r="AX61" i="9" s="1"/>
  <c r="AG64" i="9"/>
  <c r="AI64" i="9" s="1"/>
  <c r="AH64" i="9" s="1"/>
  <c r="AW132" i="9"/>
  <c r="AY132" i="9" s="1"/>
  <c r="AX132" i="9" s="1"/>
  <c r="Q144" i="9"/>
  <c r="S144" i="9" s="1"/>
  <c r="R144" i="9" s="1"/>
  <c r="AG149" i="9"/>
  <c r="AI149" i="9" s="1"/>
  <c r="AH149" i="9" s="1"/>
  <c r="Q152" i="9"/>
  <c r="S152" i="9" s="1"/>
  <c r="R152" i="9" s="1"/>
  <c r="AG180" i="9"/>
  <c r="AI180" i="9" s="1"/>
  <c r="AH180" i="9" s="1"/>
  <c r="AW185" i="9"/>
  <c r="AY185" i="9" s="1"/>
  <c r="AX185" i="9" s="1"/>
  <c r="AG188" i="9"/>
  <c r="AI188" i="9" s="1"/>
  <c r="AH188" i="9" s="1"/>
  <c r="AG212" i="9"/>
  <c r="AI212" i="9" s="1"/>
  <c r="AH212" i="9" s="1"/>
  <c r="AG227" i="9"/>
  <c r="AI227" i="9" s="1"/>
  <c r="AH227" i="9" s="1"/>
  <c r="Q230" i="9"/>
  <c r="S230" i="9" s="1"/>
  <c r="R230" i="9" s="1"/>
  <c r="AW231" i="9"/>
  <c r="AY231" i="9" s="1"/>
  <c r="AX231" i="9" s="1"/>
  <c r="AW255" i="9"/>
  <c r="AY255" i="9" s="1"/>
  <c r="AX255" i="9" s="1"/>
  <c r="AG258" i="9"/>
  <c r="AI258" i="9" s="1"/>
  <c r="AH258" i="9" s="1"/>
  <c r="Q261" i="9"/>
  <c r="S261" i="9" s="1"/>
  <c r="R261" i="9" s="1"/>
  <c r="Q275" i="9"/>
  <c r="S275" i="9" s="1"/>
  <c r="R275" i="9" s="1"/>
  <c r="AW277" i="9"/>
  <c r="AY277" i="9" s="1"/>
  <c r="AX277" i="9" s="1"/>
  <c r="Q283" i="9"/>
  <c r="S283" i="9" s="1"/>
  <c r="R283" i="9" s="1"/>
  <c r="AW285" i="9"/>
  <c r="AY285" i="9" s="1"/>
  <c r="AX285" i="9" s="1"/>
  <c r="AG288" i="9"/>
  <c r="AI288" i="9" s="1"/>
  <c r="AH288" i="9" s="1"/>
  <c r="AW293" i="9"/>
  <c r="AY293" i="9" s="1"/>
  <c r="AX293" i="9" s="1"/>
  <c r="AG296" i="9"/>
  <c r="AI296" i="9" s="1"/>
  <c r="AH296" i="9" s="1"/>
  <c r="AW301" i="9"/>
  <c r="AY301" i="9" s="1"/>
  <c r="AX301" i="9" s="1"/>
  <c r="AW309" i="9"/>
  <c r="AY309" i="9" s="1"/>
  <c r="AX309" i="9" s="1"/>
  <c r="AW317" i="9"/>
  <c r="AY317" i="9" s="1"/>
  <c r="BA317" i="9" s="1"/>
  <c r="AW325" i="9"/>
  <c r="AY325" i="9" s="1"/>
  <c r="AX325" i="9" s="1"/>
  <c r="U326" i="10"/>
  <c r="U310" i="10"/>
  <c r="U278" i="10"/>
  <c r="U198" i="10"/>
  <c r="AW126" i="9"/>
  <c r="AY126" i="9" s="1"/>
  <c r="AX126" i="9" s="1"/>
  <c r="AW139" i="9"/>
  <c r="AY139" i="9" s="1"/>
  <c r="AX139" i="9" s="1"/>
  <c r="AW119" i="9"/>
  <c r="AY119" i="9" s="1"/>
  <c r="AX119" i="9" s="1"/>
  <c r="AG246" i="9"/>
  <c r="AI246" i="9" s="1"/>
  <c r="AH246" i="9" s="1"/>
  <c r="LZ52" i="2"/>
  <c r="LZ55" i="2" s="1"/>
  <c r="LZ30" i="20" s="1"/>
  <c r="Q45" i="9"/>
  <c r="S45" i="9" s="1"/>
  <c r="R45" i="9" s="1"/>
  <c r="AG135" i="9"/>
  <c r="AI135" i="9" s="1"/>
  <c r="AH135" i="9" s="1"/>
  <c r="AG37" i="9"/>
  <c r="AI37" i="9" s="1"/>
  <c r="AH37" i="9" s="1"/>
  <c r="Q39" i="9"/>
  <c r="S39" i="9" s="1"/>
  <c r="R39" i="9" s="1"/>
  <c r="AW41" i="9"/>
  <c r="AY41" i="9" s="1"/>
  <c r="AX41" i="9" s="1"/>
  <c r="AG45" i="9"/>
  <c r="AI45" i="9" s="1"/>
  <c r="AH45" i="9" s="1"/>
  <c r="Q54" i="9"/>
  <c r="S54" i="9" s="1"/>
  <c r="R54" i="9" s="1"/>
  <c r="AW71" i="9"/>
  <c r="AY71" i="9" s="1"/>
  <c r="AX71" i="9" s="1"/>
  <c r="Q82" i="9"/>
  <c r="S82" i="9" s="1"/>
  <c r="R82" i="9" s="1"/>
  <c r="Q104" i="9"/>
  <c r="S104" i="9" s="1"/>
  <c r="R104" i="9" s="1"/>
  <c r="AG116" i="9"/>
  <c r="AI116" i="9" s="1"/>
  <c r="AH116" i="9" s="1"/>
  <c r="AW122" i="9"/>
  <c r="AY122" i="9" s="1"/>
  <c r="AX122" i="9" s="1"/>
  <c r="AG123" i="9"/>
  <c r="AI123" i="9" s="1"/>
  <c r="AH123" i="9" s="1"/>
  <c r="AW133" i="9"/>
  <c r="AY133" i="9" s="1"/>
  <c r="AX133" i="9" s="1"/>
  <c r="AG137" i="9"/>
  <c r="AI137" i="9" s="1"/>
  <c r="AH137" i="9" s="1"/>
  <c r="AG150" i="9"/>
  <c r="AI150" i="9" s="1"/>
  <c r="AH150" i="9" s="1"/>
  <c r="Q158" i="9"/>
  <c r="S158" i="9" s="1"/>
  <c r="R158" i="9" s="1"/>
  <c r="AG163" i="9"/>
  <c r="AI163" i="9" s="1"/>
  <c r="AH163" i="9" s="1"/>
  <c r="AW168" i="9"/>
  <c r="AY168" i="9" s="1"/>
  <c r="AX168" i="9" s="1"/>
  <c r="Q172" i="9"/>
  <c r="S172" i="9" s="1"/>
  <c r="R172" i="9" s="1"/>
  <c r="AG176" i="9"/>
  <c r="AI176" i="9" s="1"/>
  <c r="AH176" i="9" s="1"/>
  <c r="AG181" i="9"/>
  <c r="AI181" i="9" s="1"/>
  <c r="AH181" i="9" s="1"/>
  <c r="Q199" i="9"/>
  <c r="S199" i="9" s="1"/>
  <c r="R199" i="9" s="1"/>
  <c r="AW199" i="9"/>
  <c r="AY199" i="9" s="1"/>
  <c r="AX199" i="9" s="1"/>
  <c r="AW237" i="9"/>
  <c r="AY237" i="9" s="1"/>
  <c r="AX237" i="9" s="1"/>
  <c r="Q255" i="9"/>
  <c r="S255" i="9" s="1"/>
  <c r="R255" i="9" s="1"/>
  <c r="AG260" i="9"/>
  <c r="AI260" i="9" s="1"/>
  <c r="AH260" i="9" s="1"/>
  <c r="AG266" i="9"/>
  <c r="AI266" i="9" s="1"/>
  <c r="AH266" i="9" s="1"/>
  <c r="AG272" i="9"/>
  <c r="AI272" i="9" s="1"/>
  <c r="AH272" i="9" s="1"/>
  <c r="Q276" i="9"/>
  <c r="S276" i="9" s="1"/>
  <c r="R276" i="9" s="1"/>
  <c r="AG280" i="9"/>
  <c r="AI280" i="9" s="1"/>
  <c r="AH280" i="9" s="1"/>
  <c r="Q284" i="9"/>
  <c r="S284" i="9" s="1"/>
  <c r="R284" i="9" s="1"/>
  <c r="AW286" i="9"/>
  <c r="AY286" i="9" s="1"/>
  <c r="AX286" i="9" s="1"/>
  <c r="AG289" i="9"/>
  <c r="AI289" i="9" s="1"/>
  <c r="AH289" i="9" s="1"/>
  <c r="Q292" i="9"/>
  <c r="S292" i="9" s="1"/>
  <c r="R292" i="9" s="1"/>
  <c r="Q53" i="9"/>
  <c r="S53" i="9" s="1"/>
  <c r="R53" i="9" s="1"/>
  <c r="Q75" i="9"/>
  <c r="S75" i="9" s="1"/>
  <c r="R75" i="9" s="1"/>
  <c r="Q117" i="9"/>
  <c r="S117" i="9" s="1"/>
  <c r="R117" i="9" s="1"/>
  <c r="AW229" i="9"/>
  <c r="AY229" i="9" s="1"/>
  <c r="AX229" i="9" s="1"/>
  <c r="AG259" i="9"/>
  <c r="AI259" i="9" s="1"/>
  <c r="AH259" i="9" s="1"/>
  <c r="AW121" i="9"/>
  <c r="AY121" i="9" s="1"/>
  <c r="AX121" i="9" s="1"/>
  <c r="Q220" i="9"/>
  <c r="S220" i="9" s="1"/>
  <c r="R220" i="9" s="1"/>
  <c r="AW333" i="9"/>
  <c r="AY333" i="9" s="1"/>
  <c r="U335" i="10"/>
  <c r="U319" i="10"/>
  <c r="U303" i="10"/>
  <c r="U295" i="10"/>
  <c r="U279" i="10"/>
  <c r="U247" i="10"/>
  <c r="U207" i="10"/>
  <c r="U175" i="10"/>
  <c r="U151" i="10"/>
  <c r="U135" i="10"/>
  <c r="LN82" i="2"/>
  <c r="LN85" i="2" s="1"/>
  <c r="LN31" i="20" s="1"/>
  <c r="AW55" i="9"/>
  <c r="AY55" i="9" s="1"/>
  <c r="AX55" i="9" s="1"/>
  <c r="AG72" i="9"/>
  <c r="AI72" i="9" s="1"/>
  <c r="AH72" i="9" s="1"/>
  <c r="Q109" i="9"/>
  <c r="S109" i="9" s="1"/>
  <c r="R109" i="9" s="1"/>
  <c r="AW158" i="9"/>
  <c r="AY158" i="9" s="1"/>
  <c r="AX158" i="9" s="1"/>
  <c r="Q205" i="9"/>
  <c r="S205" i="9" s="1"/>
  <c r="R205" i="9" s="1"/>
  <c r="Q42" i="9"/>
  <c r="S42" i="9" s="1"/>
  <c r="R42" i="9" s="1"/>
  <c r="AW51" i="9"/>
  <c r="AY51" i="9" s="1"/>
  <c r="AX51" i="9" s="1"/>
  <c r="AG53" i="9"/>
  <c r="AI53" i="9" s="1"/>
  <c r="AH53" i="9" s="1"/>
  <c r="Q57" i="9"/>
  <c r="S57" i="9" s="1"/>
  <c r="R57" i="9" s="1"/>
  <c r="AG61" i="9"/>
  <c r="AI61" i="9" s="1"/>
  <c r="AH61" i="9" s="1"/>
  <c r="Q64" i="9"/>
  <c r="S64" i="9" s="1"/>
  <c r="R64" i="9" s="1"/>
  <c r="AG79" i="9"/>
  <c r="AI79" i="9" s="1"/>
  <c r="AH79" i="9" s="1"/>
  <c r="AG81" i="9"/>
  <c r="AI81" i="9" s="1"/>
  <c r="AH81" i="9" s="1"/>
  <c r="Q90" i="9"/>
  <c r="S90" i="9" s="1"/>
  <c r="R90" i="9" s="1"/>
  <c r="AW100" i="9"/>
  <c r="AY100" i="9" s="1"/>
  <c r="AX100" i="9" s="1"/>
  <c r="AW116" i="9"/>
  <c r="AY116" i="9" s="1"/>
  <c r="AX116" i="9" s="1"/>
  <c r="Q121" i="9"/>
  <c r="S121" i="9" s="1"/>
  <c r="R121" i="9" s="1"/>
  <c r="AW124" i="9"/>
  <c r="AY124" i="9" s="1"/>
  <c r="AX124" i="9" s="1"/>
  <c r="AG131" i="9"/>
  <c r="AI131" i="9" s="1"/>
  <c r="AH131" i="9" s="1"/>
  <c r="Q135" i="9"/>
  <c r="S135" i="9" s="1"/>
  <c r="R135" i="9" s="1"/>
  <c r="AG157" i="9"/>
  <c r="AI157" i="9" s="1"/>
  <c r="AH157" i="9" s="1"/>
  <c r="Q160" i="9"/>
  <c r="S160" i="9" s="1"/>
  <c r="R160" i="9" s="1"/>
  <c r="AW162" i="9"/>
  <c r="AY162" i="9" s="1"/>
  <c r="AX162" i="9" s="1"/>
  <c r="Q173" i="9"/>
  <c r="S173" i="9" s="1"/>
  <c r="R173" i="9" s="1"/>
  <c r="Q174" i="9"/>
  <c r="S174" i="9" s="1"/>
  <c r="R174" i="9" s="1"/>
  <c r="AW174" i="9"/>
  <c r="AY174" i="9" s="1"/>
  <c r="AX174" i="9" s="1"/>
  <c r="AW175" i="9"/>
  <c r="AY175" i="9" s="1"/>
  <c r="AX175" i="9" s="1"/>
  <c r="Q186" i="9"/>
  <c r="S186" i="9" s="1"/>
  <c r="R186" i="9" s="1"/>
  <c r="AG191" i="9"/>
  <c r="AI191" i="9" s="1"/>
  <c r="AH191" i="9" s="1"/>
  <c r="AW193" i="9"/>
  <c r="AY193" i="9" s="1"/>
  <c r="AX193" i="9" s="1"/>
  <c r="AW195" i="9"/>
  <c r="AY195" i="9" s="1"/>
  <c r="AX195" i="9" s="1"/>
  <c r="Q200" i="9"/>
  <c r="S200" i="9" s="1"/>
  <c r="R200" i="9" s="1"/>
  <c r="AW203" i="9"/>
  <c r="AY203" i="9" s="1"/>
  <c r="AX203" i="9" s="1"/>
  <c r="AG206" i="9"/>
  <c r="AI206" i="9" s="1"/>
  <c r="AH206" i="9" s="1"/>
  <c r="AW224" i="9"/>
  <c r="AY224" i="9" s="1"/>
  <c r="AX224" i="9" s="1"/>
  <c r="AG228" i="9"/>
  <c r="AI228" i="9" s="1"/>
  <c r="AH228" i="9" s="1"/>
  <c r="AG233" i="9"/>
  <c r="AI233" i="9" s="1"/>
  <c r="AH233" i="9" s="1"/>
  <c r="AG235" i="9"/>
  <c r="AI235" i="9" s="1"/>
  <c r="AH235" i="9" s="1"/>
  <c r="Q238" i="9"/>
  <c r="S238" i="9" s="1"/>
  <c r="R238" i="9" s="1"/>
  <c r="Q244" i="9"/>
  <c r="S244" i="9" s="1"/>
  <c r="R244" i="9" s="1"/>
  <c r="Q251" i="9"/>
  <c r="S251" i="9" s="1"/>
  <c r="R251" i="9" s="1"/>
  <c r="Q258" i="9"/>
  <c r="S258" i="9" s="1"/>
  <c r="R258" i="9" s="1"/>
  <c r="AW259" i="9"/>
  <c r="AY259" i="9" s="1"/>
  <c r="AX259" i="9" s="1"/>
  <c r="Q262" i="9"/>
  <c r="S262" i="9" s="1"/>
  <c r="R262" i="9" s="1"/>
  <c r="AW265" i="9"/>
  <c r="AY265" i="9" s="1"/>
  <c r="AX265" i="9" s="1"/>
  <c r="AG268" i="9"/>
  <c r="AI268" i="9" s="1"/>
  <c r="AH268" i="9" s="1"/>
  <c r="AG275" i="9"/>
  <c r="AI275" i="9" s="1"/>
  <c r="AH275" i="9" s="1"/>
  <c r="AG283" i="9"/>
  <c r="AI283" i="9" s="1"/>
  <c r="AH283" i="9" s="1"/>
  <c r="Q285" i="9"/>
  <c r="S285" i="9" s="1"/>
  <c r="R285" i="9" s="1"/>
  <c r="AG291" i="9"/>
  <c r="AI291" i="9" s="1"/>
  <c r="AH291" i="9" s="1"/>
  <c r="AW296" i="9"/>
  <c r="AY296" i="9" s="1"/>
  <c r="AX296" i="9" s="1"/>
  <c r="AW320" i="9"/>
  <c r="AY320" i="9" s="1"/>
  <c r="AW336" i="9"/>
  <c r="AY336" i="9" s="1"/>
  <c r="U294" i="10"/>
  <c r="U270" i="10"/>
  <c r="U158" i="10"/>
  <c r="LB82" i="2"/>
  <c r="LB85" i="2" s="1"/>
  <c r="LB31" i="20" s="1"/>
  <c r="Q137" i="9"/>
  <c r="S137" i="9" s="1"/>
  <c r="R137" i="9" s="1"/>
  <c r="AG153" i="9"/>
  <c r="AI153" i="9" s="1"/>
  <c r="AH153" i="9" s="1"/>
  <c r="AG185" i="9"/>
  <c r="AI185" i="9" s="1"/>
  <c r="AH185" i="9" s="1"/>
  <c r="AW256" i="9"/>
  <c r="AY256" i="9" s="1"/>
  <c r="AX256" i="9" s="1"/>
  <c r="AW37" i="9"/>
  <c r="AY37" i="9" s="1"/>
  <c r="AX37" i="9" s="1"/>
  <c r="AG40" i="9"/>
  <c r="AI40" i="9" s="1"/>
  <c r="AH40" i="9" s="1"/>
  <c r="AG48" i="9"/>
  <c r="AI48" i="9" s="1"/>
  <c r="AH48" i="9" s="1"/>
  <c r="AW65" i="9"/>
  <c r="AY65" i="9" s="1"/>
  <c r="AX65" i="9" s="1"/>
  <c r="AW86" i="9"/>
  <c r="AY86" i="9" s="1"/>
  <c r="AX86" i="9" s="1"/>
  <c r="Q98" i="9"/>
  <c r="S98" i="9" s="1"/>
  <c r="R98" i="9" s="1"/>
  <c r="AG120" i="9"/>
  <c r="AI120" i="9" s="1"/>
  <c r="AH120" i="9" s="1"/>
  <c r="Q136" i="9"/>
  <c r="S136" i="9" s="1"/>
  <c r="R136" i="9" s="1"/>
  <c r="Q143" i="9"/>
  <c r="S143" i="9" s="1"/>
  <c r="R143" i="9" s="1"/>
  <c r="Q149" i="9"/>
  <c r="S149" i="9" s="1"/>
  <c r="R149" i="9" s="1"/>
  <c r="AG151" i="9"/>
  <c r="AI151" i="9" s="1"/>
  <c r="AH151" i="9" s="1"/>
  <c r="AW156" i="9"/>
  <c r="AY156" i="9" s="1"/>
  <c r="AX156" i="9" s="1"/>
  <c r="Q159" i="9"/>
  <c r="S159" i="9" s="1"/>
  <c r="R159" i="9" s="1"/>
  <c r="AG172" i="9"/>
  <c r="AI172" i="9" s="1"/>
  <c r="AH172" i="9" s="1"/>
  <c r="AW182" i="9"/>
  <c r="AY182" i="9" s="1"/>
  <c r="AX182" i="9" s="1"/>
  <c r="AW187" i="9"/>
  <c r="AY187" i="9" s="1"/>
  <c r="AX187" i="9" s="1"/>
  <c r="Q210" i="9"/>
  <c r="S210" i="9" s="1"/>
  <c r="R210" i="9" s="1"/>
  <c r="AW211" i="9"/>
  <c r="AY211" i="9" s="1"/>
  <c r="AX211" i="9" s="1"/>
  <c r="Q217" i="9"/>
  <c r="S217" i="9" s="1"/>
  <c r="R217" i="9" s="1"/>
  <c r="Q223" i="9"/>
  <c r="S223" i="9" s="1"/>
  <c r="R223" i="9" s="1"/>
  <c r="Q224" i="9"/>
  <c r="S224" i="9" s="1"/>
  <c r="R224" i="9" s="1"/>
  <c r="AG236" i="9"/>
  <c r="AI236" i="9" s="1"/>
  <c r="AH236" i="9" s="1"/>
  <c r="Q239" i="9"/>
  <c r="S239" i="9" s="1"/>
  <c r="R239" i="9" s="1"/>
  <c r="AW239" i="9"/>
  <c r="AY239" i="9" s="1"/>
  <c r="AX239" i="9" s="1"/>
  <c r="Q246" i="9"/>
  <c r="S246" i="9" s="1"/>
  <c r="R246" i="9" s="1"/>
  <c r="AW254" i="9"/>
  <c r="AY254" i="9" s="1"/>
  <c r="AX254" i="9" s="1"/>
  <c r="Q259" i="9"/>
  <c r="S259" i="9" s="1"/>
  <c r="R259" i="9" s="1"/>
  <c r="AW273" i="9"/>
  <c r="AY273" i="9" s="1"/>
  <c r="AX273" i="9" s="1"/>
  <c r="Q278" i="9"/>
  <c r="S278" i="9" s="1"/>
  <c r="R278" i="9" s="1"/>
  <c r="Q279" i="9"/>
  <c r="S279" i="9" s="1"/>
  <c r="R279" i="9" s="1"/>
  <c r="AW281" i="9"/>
  <c r="AY281" i="9" s="1"/>
  <c r="AX281" i="9" s="1"/>
  <c r="AG284" i="9"/>
  <c r="AI284" i="9" s="1"/>
  <c r="AH284" i="9" s="1"/>
  <c r="Q286" i="9"/>
  <c r="S286" i="9" s="1"/>
  <c r="R286" i="9" s="1"/>
  <c r="AW289" i="9"/>
  <c r="AY289" i="9" s="1"/>
  <c r="AX289" i="9" s="1"/>
  <c r="AG292" i="9"/>
  <c r="AI292" i="9" s="1"/>
  <c r="AH292" i="9" s="1"/>
  <c r="AW297" i="9"/>
  <c r="AY297" i="9" s="1"/>
  <c r="AX297" i="9" s="1"/>
  <c r="AW315" i="9"/>
  <c r="AY315" i="9" s="1"/>
  <c r="AW331" i="9"/>
  <c r="AY331" i="9" s="1"/>
  <c r="U331" i="10"/>
  <c r="U299" i="10"/>
  <c r="U230" i="10"/>
  <c r="U153" i="10"/>
  <c r="U137" i="10"/>
  <c r="U134" i="10"/>
  <c r="U113" i="10"/>
  <c r="U83" i="10"/>
  <c r="U81" i="10"/>
  <c r="Q36" i="9"/>
  <c r="S36" i="9" s="1"/>
  <c r="R36" i="9" s="1"/>
  <c r="AW38" i="9"/>
  <c r="AY38" i="9" s="1"/>
  <c r="AX38" i="9" s="1"/>
  <c r="AW53" i="9"/>
  <c r="AY53" i="9" s="1"/>
  <c r="AX53" i="9" s="1"/>
  <c r="AG55" i="9"/>
  <c r="AI55" i="9" s="1"/>
  <c r="AH55" i="9" s="1"/>
  <c r="AG56" i="9"/>
  <c r="AI56" i="9" s="1"/>
  <c r="AH56" i="9" s="1"/>
  <c r="AW59" i="9"/>
  <c r="AY59" i="9" s="1"/>
  <c r="AX59" i="9" s="1"/>
  <c r="Q65" i="9"/>
  <c r="S65" i="9" s="1"/>
  <c r="R65" i="9" s="1"/>
  <c r="AW67" i="9"/>
  <c r="AY67" i="9" s="1"/>
  <c r="AX67" i="9" s="1"/>
  <c r="Q78" i="9"/>
  <c r="S78" i="9" s="1"/>
  <c r="R78" i="9" s="1"/>
  <c r="AW79" i="9"/>
  <c r="AY79" i="9" s="1"/>
  <c r="AX79" i="9" s="1"/>
  <c r="AG90" i="9"/>
  <c r="AI90" i="9" s="1"/>
  <c r="AH90" i="9" s="1"/>
  <c r="AW95" i="9"/>
  <c r="AY95" i="9" s="1"/>
  <c r="AX95" i="9" s="1"/>
  <c r="Q100" i="9"/>
  <c r="S100" i="9" s="1"/>
  <c r="R100" i="9" s="1"/>
  <c r="AG105" i="9"/>
  <c r="AI105" i="9" s="1"/>
  <c r="AH105" i="9" s="1"/>
  <c r="Q108" i="9"/>
  <c r="S108" i="9" s="1"/>
  <c r="R108" i="9" s="1"/>
  <c r="AG113" i="9"/>
  <c r="AI113" i="9" s="1"/>
  <c r="AH113" i="9" s="1"/>
  <c r="AW117" i="9"/>
  <c r="AY117" i="9" s="1"/>
  <c r="AX117" i="9" s="1"/>
  <c r="Q124" i="9"/>
  <c r="S124" i="9" s="1"/>
  <c r="R124" i="9" s="1"/>
  <c r="AW145" i="9"/>
  <c r="AY145" i="9" s="1"/>
  <c r="AX145" i="9" s="1"/>
  <c r="AW151" i="9"/>
  <c r="AY151" i="9" s="1"/>
  <c r="AX151" i="9" s="1"/>
  <c r="Q155" i="9"/>
  <c r="S155" i="9" s="1"/>
  <c r="R155" i="9" s="1"/>
  <c r="AG159" i="9"/>
  <c r="AI159" i="9" s="1"/>
  <c r="AH159" i="9" s="1"/>
  <c r="AG167" i="9"/>
  <c r="AI167" i="9" s="1"/>
  <c r="AH167" i="9" s="1"/>
  <c r="AG173" i="9"/>
  <c r="AI173" i="9" s="1"/>
  <c r="AH173" i="9" s="1"/>
  <c r="AW177" i="9"/>
  <c r="AY177" i="9" s="1"/>
  <c r="AX177" i="9" s="1"/>
  <c r="AG179" i="9"/>
  <c r="AI179" i="9" s="1"/>
  <c r="AH179" i="9" s="1"/>
  <c r="Q181" i="9"/>
  <c r="S181" i="9" s="1"/>
  <c r="R181" i="9" s="1"/>
  <c r="Q188" i="9"/>
  <c r="S188" i="9" s="1"/>
  <c r="R188" i="9" s="1"/>
  <c r="AG208" i="9"/>
  <c r="AI208" i="9" s="1"/>
  <c r="AH208" i="9" s="1"/>
  <c r="AW219" i="9"/>
  <c r="AY219" i="9" s="1"/>
  <c r="AX219" i="9" s="1"/>
  <c r="AW227" i="9"/>
  <c r="AY227" i="9" s="1"/>
  <c r="AX227" i="9" s="1"/>
  <c r="Q232" i="9"/>
  <c r="S232" i="9" s="1"/>
  <c r="R232" i="9" s="1"/>
  <c r="AG244" i="9"/>
  <c r="AI244" i="9" s="1"/>
  <c r="AH244" i="9" s="1"/>
  <c r="AG251" i="9"/>
  <c r="AI251" i="9" s="1"/>
  <c r="AH251" i="9" s="1"/>
  <c r="Q252" i="9"/>
  <c r="S252" i="9" s="1"/>
  <c r="R252" i="9" s="1"/>
  <c r="Q265" i="9"/>
  <c r="S265" i="9" s="1"/>
  <c r="R265" i="9" s="1"/>
  <c r="AG270" i="9"/>
  <c r="AI270" i="9" s="1"/>
  <c r="AH270" i="9" s="1"/>
  <c r="Q280" i="9"/>
  <c r="S280" i="9" s="1"/>
  <c r="R280" i="9" s="1"/>
  <c r="AG285" i="9"/>
  <c r="AI285" i="9" s="1"/>
  <c r="AH285" i="9" s="1"/>
  <c r="Q288" i="9"/>
  <c r="S288" i="9" s="1"/>
  <c r="R288" i="9" s="1"/>
  <c r="AW290" i="9"/>
  <c r="AY290" i="9" s="1"/>
  <c r="AX290" i="9" s="1"/>
  <c r="AG293" i="9"/>
  <c r="AI293" i="9" s="1"/>
  <c r="AH293" i="9" s="1"/>
  <c r="KP39" i="2"/>
  <c r="JF39" i="2"/>
  <c r="KQ159" i="2"/>
  <c r="JR99" i="2"/>
  <c r="LB52" i="2"/>
  <c r="LB55" i="2" s="1"/>
  <c r="LB30" i="20" s="1"/>
  <c r="KE50" i="2"/>
  <c r="KE38" i="2"/>
  <c r="JT154" i="2"/>
  <c r="JU151" i="2"/>
  <c r="JT152" i="2"/>
  <c r="JT155" i="2" s="1"/>
  <c r="LC114" i="2"/>
  <c r="LC25" i="20" s="1"/>
  <c r="LC109" i="2"/>
  <c r="LC105" i="2"/>
  <c r="LC97" i="2"/>
  <c r="JT64" i="2"/>
  <c r="JT10" i="20" s="1"/>
  <c r="JU61" i="2"/>
  <c r="JT62" i="2"/>
  <c r="JT65" i="2" s="1"/>
  <c r="JT17" i="20" s="1"/>
  <c r="LD154" i="2"/>
  <c r="LE151" i="2"/>
  <c r="LD152" i="2"/>
  <c r="LD155" i="2" s="1"/>
  <c r="LO84" i="2"/>
  <c r="LO24" i="20" s="1"/>
  <c r="LO79" i="2"/>
  <c r="LO75" i="2"/>
  <c r="LO67" i="2"/>
  <c r="KE80" i="2"/>
  <c r="KE68" i="2"/>
  <c r="MA114" i="2"/>
  <c r="MA25" i="20" s="1"/>
  <c r="MA109" i="2"/>
  <c r="MA105" i="2"/>
  <c r="MA97" i="2"/>
  <c r="LZ39" i="2"/>
  <c r="JS54" i="2"/>
  <c r="JS23" i="20" s="1"/>
  <c r="JS49" i="2"/>
  <c r="JS45" i="2"/>
  <c r="JS37" i="2"/>
  <c r="KQ80" i="2"/>
  <c r="KQ68" i="2"/>
  <c r="KE54" i="2"/>
  <c r="KE23" i="20" s="1"/>
  <c r="KE45" i="2"/>
  <c r="KE49" i="2"/>
  <c r="KE37" i="2"/>
  <c r="LC50" i="2"/>
  <c r="LC38" i="2"/>
  <c r="JS84" i="2"/>
  <c r="JS24" i="20" s="1"/>
  <c r="JS79" i="2"/>
  <c r="JS75" i="2"/>
  <c r="JS67" i="2"/>
  <c r="MA80" i="2"/>
  <c r="MA68" i="2"/>
  <c r="KG61" i="2"/>
  <c r="KF64" i="2"/>
  <c r="KF10" i="20" s="1"/>
  <c r="KF62" i="2"/>
  <c r="KF65" i="2" s="1"/>
  <c r="KF17" i="20" s="1"/>
  <c r="JS105" i="2"/>
  <c r="JS114" i="2"/>
  <c r="JS25" i="20" s="1"/>
  <c r="JS109" i="2"/>
  <c r="JS97" i="2"/>
  <c r="LB39" i="2"/>
  <c r="MA50" i="2"/>
  <c r="MA38" i="2"/>
  <c r="JG50" i="2"/>
  <c r="JG38" i="2"/>
  <c r="JG110" i="2"/>
  <c r="JG98" i="2"/>
  <c r="KR64" i="2"/>
  <c r="KR10" i="20" s="1"/>
  <c r="KS61" i="2"/>
  <c r="KR62" i="2"/>
  <c r="KR65" i="2" s="1"/>
  <c r="KR17" i="20" s="1"/>
  <c r="KF34" i="2"/>
  <c r="KF9" i="20" s="1"/>
  <c r="KG31" i="2"/>
  <c r="KF32" i="2"/>
  <c r="KF35" i="2" s="1"/>
  <c r="KF16" i="20" s="1"/>
  <c r="LC54" i="2"/>
  <c r="LC23" i="20" s="1"/>
  <c r="LC49" i="2"/>
  <c r="LC37" i="2"/>
  <c r="LC45" i="2"/>
  <c r="MC61" i="2"/>
  <c r="MB64" i="2"/>
  <c r="MB10" i="20" s="1"/>
  <c r="MB62" i="2"/>
  <c r="MB65" i="2" s="1"/>
  <c r="MB17" i="20" s="1"/>
  <c r="KE84" i="2"/>
  <c r="KE24" i="20" s="1"/>
  <c r="KE79" i="2"/>
  <c r="KE75" i="2"/>
  <c r="KE67" i="2"/>
  <c r="LO54" i="2"/>
  <c r="LO23" i="20" s="1"/>
  <c r="LO49" i="2"/>
  <c r="LO45" i="2"/>
  <c r="LO37" i="2"/>
  <c r="KG91" i="2"/>
  <c r="KF94" i="2"/>
  <c r="KF11" i="20" s="1"/>
  <c r="KF92" i="2"/>
  <c r="KF95" i="2" s="1"/>
  <c r="KF18" i="20" s="1"/>
  <c r="KE114" i="2"/>
  <c r="KE25" i="20" s="1"/>
  <c r="KE109" i="2"/>
  <c r="KE105" i="2"/>
  <c r="KE97" i="2"/>
  <c r="MA37" i="2"/>
  <c r="MA49" i="2"/>
  <c r="MA54" i="2"/>
  <c r="MA23" i="20" s="1"/>
  <c r="MA45" i="2"/>
  <c r="JG54" i="2"/>
  <c r="JG23" i="20" s="1"/>
  <c r="JG37" i="2"/>
  <c r="JG49" i="2"/>
  <c r="JG45" i="2"/>
  <c r="JI91" i="2"/>
  <c r="JH94" i="2"/>
  <c r="JH11" i="20" s="1"/>
  <c r="JH92" i="2"/>
  <c r="JH95" i="2" s="1"/>
  <c r="JH18" i="20" s="1"/>
  <c r="KQ84" i="2"/>
  <c r="KQ24" i="20" s="1"/>
  <c r="KQ79" i="2"/>
  <c r="KQ75" i="2"/>
  <c r="KQ67" i="2"/>
  <c r="KQ38" i="2"/>
  <c r="KQ50" i="2"/>
  <c r="LD34" i="2"/>
  <c r="LD9" i="20" s="1"/>
  <c r="LE31" i="2"/>
  <c r="LD32" i="2"/>
  <c r="LD35" i="2" s="1"/>
  <c r="LD16" i="20" s="1"/>
  <c r="MA84" i="2"/>
  <c r="MA24" i="20" s="1"/>
  <c r="MA79" i="2"/>
  <c r="MA75" i="2"/>
  <c r="MA67" i="2"/>
  <c r="LZ112" i="2"/>
  <c r="LZ115" i="2" s="1"/>
  <c r="LZ32" i="20" s="1"/>
  <c r="JR112" i="2"/>
  <c r="JR115" i="2" s="1"/>
  <c r="JR32" i="20" s="1"/>
  <c r="LP154" i="2"/>
  <c r="LQ151" i="2"/>
  <c r="LP152" i="2"/>
  <c r="LP155" i="2" s="1"/>
  <c r="MB34" i="2"/>
  <c r="MB9" i="20" s="1"/>
  <c r="MC31" i="2"/>
  <c r="MB32" i="2"/>
  <c r="MB35" i="2" s="1"/>
  <c r="MB16" i="20" s="1"/>
  <c r="JH34" i="2"/>
  <c r="JH9" i="20" s="1"/>
  <c r="JI31" i="2"/>
  <c r="JH32" i="2"/>
  <c r="JH35" i="2" s="1"/>
  <c r="JH16" i="20" s="1"/>
  <c r="JG114" i="2"/>
  <c r="JG25" i="20" s="1"/>
  <c r="JG109" i="2"/>
  <c r="JG105" i="2"/>
  <c r="JG97" i="2"/>
  <c r="KS31" i="2"/>
  <c r="KR34" i="2"/>
  <c r="KR9" i="20" s="1"/>
  <c r="KR32" i="2"/>
  <c r="KR35" i="2" s="1"/>
  <c r="KR16" i="20" s="1"/>
  <c r="KR154" i="2"/>
  <c r="KS151" i="2"/>
  <c r="KR152" i="2"/>
  <c r="KR155" i="2" s="1"/>
  <c r="KQ110" i="2"/>
  <c r="KQ98" i="2"/>
  <c r="KF154" i="2"/>
  <c r="KG151" i="2"/>
  <c r="KF152" i="2"/>
  <c r="KF155" i="2" s="1"/>
  <c r="JS50" i="2"/>
  <c r="JS38" i="2"/>
  <c r="LO38" i="2"/>
  <c r="LO50" i="2"/>
  <c r="LO110" i="2"/>
  <c r="LO98" i="2"/>
  <c r="JI151" i="2"/>
  <c r="JH154" i="2"/>
  <c r="JH152" i="2"/>
  <c r="JH155" i="2" s="1"/>
  <c r="JS110" i="2"/>
  <c r="JS98" i="2"/>
  <c r="KQ54" i="2"/>
  <c r="KQ23" i="20" s="1"/>
  <c r="KQ49" i="2"/>
  <c r="KQ45" i="2"/>
  <c r="KQ37" i="2"/>
  <c r="LC80" i="2"/>
  <c r="LC68" i="2"/>
  <c r="KS91" i="2"/>
  <c r="KR94" i="2"/>
  <c r="KR11" i="20" s="1"/>
  <c r="KR92" i="2"/>
  <c r="KR95" i="2" s="1"/>
  <c r="KR18" i="20" s="1"/>
  <c r="JG80" i="2"/>
  <c r="JG68" i="2"/>
  <c r="LO114" i="2"/>
  <c r="LO25" i="20" s="1"/>
  <c r="LO105" i="2"/>
  <c r="LO97" i="2"/>
  <c r="LO109" i="2"/>
  <c r="JU31" i="2"/>
  <c r="JT34" i="2"/>
  <c r="JT9" i="20" s="1"/>
  <c r="JT32" i="2"/>
  <c r="JT35" i="2" s="1"/>
  <c r="JT16" i="20" s="1"/>
  <c r="KD99" i="2"/>
  <c r="LP34" i="2"/>
  <c r="LP9" i="20" s="1"/>
  <c r="LQ31" i="2"/>
  <c r="LP32" i="2"/>
  <c r="LP35" i="2" s="1"/>
  <c r="LP16" i="20" s="1"/>
  <c r="KE110" i="2"/>
  <c r="KE98" i="2"/>
  <c r="LP94" i="2"/>
  <c r="LP11" i="20" s="1"/>
  <c r="LQ91" i="2"/>
  <c r="LP92" i="2"/>
  <c r="LP95" i="2" s="1"/>
  <c r="LP18" i="20" s="1"/>
  <c r="JT94" i="2"/>
  <c r="JT11" i="20" s="1"/>
  <c r="JU91" i="2"/>
  <c r="JT92" i="2"/>
  <c r="JT95" i="2" s="1"/>
  <c r="JT18" i="20" s="1"/>
  <c r="MC151" i="2"/>
  <c r="MB154" i="2"/>
  <c r="MB152" i="2"/>
  <c r="MB155" i="2" s="1"/>
  <c r="LD64" i="2"/>
  <c r="LD10" i="20" s="1"/>
  <c r="LE61" i="2"/>
  <c r="LD62" i="2"/>
  <c r="LD65" i="2" s="1"/>
  <c r="LD17" i="20" s="1"/>
  <c r="LC110" i="2"/>
  <c r="LC98" i="2"/>
  <c r="KQ114" i="2"/>
  <c r="KQ25" i="20" s="1"/>
  <c r="KQ109" i="2"/>
  <c r="KQ97" i="2"/>
  <c r="KQ105" i="2"/>
  <c r="LO80" i="2"/>
  <c r="LO68" i="2"/>
  <c r="JH64" i="2"/>
  <c r="JH10" i="20" s="1"/>
  <c r="JI61" i="2"/>
  <c r="JH62" i="2"/>
  <c r="JH65" i="2" s="1"/>
  <c r="JH17" i="20" s="1"/>
  <c r="MA110" i="2"/>
  <c r="MA98" i="2"/>
  <c r="JS159" i="2"/>
  <c r="LC84" i="2"/>
  <c r="LC24" i="20" s="1"/>
  <c r="LC79" i="2"/>
  <c r="LC75" i="2"/>
  <c r="LC67" i="2"/>
  <c r="LE91" i="2"/>
  <c r="LD94" i="2"/>
  <c r="LD11" i="20" s="1"/>
  <c r="LD92" i="2"/>
  <c r="LD95" i="2" s="1"/>
  <c r="LD18" i="20" s="1"/>
  <c r="JS80" i="2"/>
  <c r="JS68" i="2"/>
  <c r="KP52" i="2"/>
  <c r="KP55" i="2" s="1"/>
  <c r="KP30" i="20" s="1"/>
  <c r="LP64" i="2"/>
  <c r="LP10" i="20" s="1"/>
  <c r="LQ61" i="2"/>
  <c r="LP62" i="2"/>
  <c r="LP65" i="2" s="1"/>
  <c r="LP17" i="20" s="1"/>
  <c r="JG79" i="2"/>
  <c r="JG75" i="2"/>
  <c r="JG84" i="2"/>
  <c r="JG24" i="20" s="1"/>
  <c r="JG67" i="2"/>
  <c r="MC91" i="2"/>
  <c r="MB94" i="2"/>
  <c r="MB11" i="20" s="1"/>
  <c r="MB92" i="2"/>
  <c r="MB95" i="2" s="1"/>
  <c r="MB18" i="20" s="1"/>
  <c r="G218" i="2"/>
  <c r="O218" i="2"/>
  <c r="W218" i="2"/>
  <c r="D218" i="2"/>
  <c r="L218" i="2"/>
  <c r="T218" i="2"/>
  <c r="H218" i="2"/>
  <c r="P218" i="2"/>
  <c r="B218" i="2"/>
  <c r="I218" i="2"/>
  <c r="Q218" i="2"/>
  <c r="V218" i="2"/>
  <c r="J218" i="2"/>
  <c r="R218" i="2"/>
  <c r="Q71" i="9"/>
  <c r="S71" i="9" s="1"/>
  <c r="R71" i="9" s="1"/>
  <c r="Q35" i="9"/>
  <c r="S35" i="9" s="1"/>
  <c r="R35" i="9" s="1"/>
  <c r="AG49" i="9"/>
  <c r="AI49" i="9" s="1"/>
  <c r="AH49" i="9" s="1"/>
  <c r="Q99" i="9"/>
  <c r="S99" i="9" s="1"/>
  <c r="R99" i="9" s="1"/>
  <c r="AG119" i="9"/>
  <c r="AI119" i="9" s="1"/>
  <c r="AH119" i="9" s="1"/>
  <c r="Q47" i="9"/>
  <c r="S47" i="9" s="1"/>
  <c r="R47" i="9" s="1"/>
  <c r="Q62" i="9"/>
  <c r="S62" i="9" s="1"/>
  <c r="R62" i="9" s="1"/>
  <c r="AG65" i="9"/>
  <c r="AI65" i="9" s="1"/>
  <c r="AH65" i="9" s="1"/>
  <c r="AG69" i="9"/>
  <c r="AI69" i="9" s="1"/>
  <c r="AH69" i="9" s="1"/>
  <c r="Q83" i="9"/>
  <c r="S83" i="9" s="1"/>
  <c r="R83" i="9" s="1"/>
  <c r="AW85" i="9"/>
  <c r="AY85" i="9" s="1"/>
  <c r="AX85" i="9" s="1"/>
  <c r="Q93" i="9"/>
  <c r="S93" i="9" s="1"/>
  <c r="R93" i="9" s="1"/>
  <c r="Q95" i="9"/>
  <c r="S95" i="9" s="1"/>
  <c r="R95" i="9" s="1"/>
  <c r="AW106" i="9"/>
  <c r="AY106" i="9" s="1"/>
  <c r="AX106" i="9" s="1"/>
  <c r="AG108" i="9"/>
  <c r="AI108" i="9" s="1"/>
  <c r="AH108" i="9" s="1"/>
  <c r="AG109" i="9"/>
  <c r="AI109" i="9" s="1"/>
  <c r="AH109" i="9" s="1"/>
  <c r="AG121" i="9"/>
  <c r="AI121" i="9" s="1"/>
  <c r="AH121" i="9" s="1"/>
  <c r="AW134" i="9"/>
  <c r="AY134" i="9" s="1"/>
  <c r="AX134" i="9" s="1"/>
  <c r="Q139" i="9"/>
  <c r="S139" i="9" s="1"/>
  <c r="R139" i="9" s="1"/>
  <c r="AW141" i="9"/>
  <c r="AY141" i="9" s="1"/>
  <c r="AX141" i="9" s="1"/>
  <c r="Q148" i="9"/>
  <c r="S148" i="9" s="1"/>
  <c r="R148" i="9" s="1"/>
  <c r="AW152" i="9"/>
  <c r="AY152" i="9" s="1"/>
  <c r="AX152" i="9" s="1"/>
  <c r="AG154" i="9"/>
  <c r="AI154" i="9" s="1"/>
  <c r="AH154" i="9" s="1"/>
  <c r="AG164" i="9"/>
  <c r="AI164" i="9" s="1"/>
  <c r="AH164" i="9" s="1"/>
  <c r="AW167" i="9"/>
  <c r="AY167" i="9" s="1"/>
  <c r="AX167" i="9" s="1"/>
  <c r="Q51" i="9"/>
  <c r="S51" i="9" s="1"/>
  <c r="R51" i="9" s="1"/>
  <c r="AW105" i="9"/>
  <c r="AY105" i="9" s="1"/>
  <c r="AX105" i="9" s="1"/>
  <c r="Q138" i="9"/>
  <c r="S138" i="9" s="1"/>
  <c r="R138" i="9" s="1"/>
  <c r="AW80" i="9"/>
  <c r="AY80" i="9" s="1"/>
  <c r="AX80" i="9" s="1"/>
  <c r="AW101" i="9"/>
  <c r="AY101" i="9" s="1"/>
  <c r="AX101" i="9" s="1"/>
  <c r="AW130" i="9"/>
  <c r="AY130" i="9" s="1"/>
  <c r="AX130" i="9" s="1"/>
  <c r="AG147" i="9"/>
  <c r="AI147" i="9" s="1"/>
  <c r="AH147" i="9" s="1"/>
  <c r="AW150" i="9"/>
  <c r="AY150" i="9" s="1"/>
  <c r="AX150" i="9" s="1"/>
  <c r="AW157" i="9"/>
  <c r="AY157" i="9" s="1"/>
  <c r="AX157" i="9" s="1"/>
  <c r="AW45" i="9"/>
  <c r="AY45" i="9" s="1"/>
  <c r="AX45" i="9" s="1"/>
  <c r="Q73" i="9"/>
  <c r="S73" i="9" s="1"/>
  <c r="R73" i="9" s="1"/>
  <c r="AW92" i="9"/>
  <c r="AY92" i="9" s="1"/>
  <c r="AX92" i="9" s="1"/>
  <c r="AW129" i="9"/>
  <c r="AY129" i="9" s="1"/>
  <c r="AX129" i="9" s="1"/>
  <c r="Q141" i="9"/>
  <c r="S141" i="9" s="1"/>
  <c r="R141" i="9" s="1"/>
  <c r="Q187" i="9"/>
  <c r="S187" i="9" s="1"/>
  <c r="R187" i="9" s="1"/>
  <c r="AW196" i="9"/>
  <c r="AY196" i="9" s="1"/>
  <c r="AX196" i="9" s="1"/>
  <c r="A35" i="9"/>
  <c r="C35" i="9" s="1"/>
  <c r="Q40" i="9"/>
  <c r="S40" i="9" s="1"/>
  <c r="R40" i="9" s="1"/>
  <c r="AG47" i="9"/>
  <c r="AI47" i="9" s="1"/>
  <c r="AH47" i="9" s="1"/>
  <c r="Q49" i="9"/>
  <c r="S49" i="9" s="1"/>
  <c r="R49" i="9" s="1"/>
  <c r="AW50" i="9"/>
  <c r="AY50" i="9" s="1"/>
  <c r="AX50" i="9" s="1"/>
  <c r="Q55" i="9"/>
  <c r="S55" i="9" s="1"/>
  <c r="R55" i="9" s="1"/>
  <c r="AW56" i="9"/>
  <c r="AY56" i="9" s="1"/>
  <c r="AX56" i="9" s="1"/>
  <c r="Q60" i="9"/>
  <c r="S60" i="9" s="1"/>
  <c r="R60" i="9" s="1"/>
  <c r="AG76" i="9"/>
  <c r="AI76" i="9" s="1"/>
  <c r="AH76" i="9" s="1"/>
  <c r="AW77" i="9"/>
  <c r="AY77" i="9" s="1"/>
  <c r="AX77" i="9" s="1"/>
  <c r="AW81" i="9"/>
  <c r="AY81" i="9" s="1"/>
  <c r="AX81" i="9" s="1"/>
  <c r="AG83" i="9"/>
  <c r="AI83" i="9" s="1"/>
  <c r="AH83" i="9" s="1"/>
  <c r="Q85" i="9"/>
  <c r="S85" i="9" s="1"/>
  <c r="R85" i="9" s="1"/>
  <c r="Q107" i="9"/>
  <c r="S107" i="9" s="1"/>
  <c r="R107" i="9" s="1"/>
  <c r="AW108" i="9"/>
  <c r="AY108" i="9" s="1"/>
  <c r="AX108" i="9" s="1"/>
  <c r="AW109" i="9"/>
  <c r="AY109" i="9" s="1"/>
  <c r="AX109" i="9" s="1"/>
  <c r="AG112" i="9"/>
  <c r="AI112" i="9" s="1"/>
  <c r="AH112" i="9" s="1"/>
  <c r="AW131" i="9"/>
  <c r="AY131" i="9" s="1"/>
  <c r="AX131" i="9" s="1"/>
  <c r="AG133" i="9"/>
  <c r="AI133" i="9" s="1"/>
  <c r="AH133" i="9" s="1"/>
  <c r="Q142" i="9"/>
  <c r="S142" i="9" s="1"/>
  <c r="R142" i="9" s="1"/>
  <c r="AW142" i="9"/>
  <c r="AY142" i="9" s="1"/>
  <c r="AX142" i="9" s="1"/>
  <c r="AW146" i="9"/>
  <c r="AY146" i="9" s="1"/>
  <c r="AX146" i="9" s="1"/>
  <c r="AG148" i="9"/>
  <c r="AI148" i="9" s="1"/>
  <c r="AH148" i="9" s="1"/>
  <c r="Q153" i="9"/>
  <c r="S153" i="9" s="1"/>
  <c r="R153" i="9" s="1"/>
  <c r="AG156" i="9"/>
  <c r="AI156" i="9" s="1"/>
  <c r="AH156" i="9" s="1"/>
  <c r="Q162" i="9"/>
  <c r="S162" i="9" s="1"/>
  <c r="R162" i="9" s="1"/>
  <c r="AG192" i="9"/>
  <c r="AI192" i="9" s="1"/>
  <c r="AH192" i="9" s="1"/>
  <c r="Q150" i="9"/>
  <c r="S150" i="9" s="1"/>
  <c r="R150" i="9" s="1"/>
  <c r="AG145" i="9"/>
  <c r="AI145" i="9" s="1"/>
  <c r="AH145" i="9" s="1"/>
  <c r="AW247" i="9"/>
  <c r="AY247" i="9" s="1"/>
  <c r="AX247" i="9" s="1"/>
  <c r="AW42" i="9"/>
  <c r="AY42" i="9" s="1"/>
  <c r="AX42" i="9" s="1"/>
  <c r="AW57" i="9"/>
  <c r="AY57" i="9" s="1"/>
  <c r="AX57" i="9" s="1"/>
  <c r="Q81" i="9"/>
  <c r="S81" i="9" s="1"/>
  <c r="R81" i="9" s="1"/>
  <c r="Q88" i="9"/>
  <c r="S88" i="9" s="1"/>
  <c r="R88" i="9" s="1"/>
  <c r="AG95" i="9"/>
  <c r="AI95" i="9" s="1"/>
  <c r="AH95" i="9" s="1"/>
  <c r="AG96" i="9"/>
  <c r="AI96" i="9" s="1"/>
  <c r="AH96" i="9" s="1"/>
  <c r="AG100" i="9"/>
  <c r="AI100" i="9" s="1"/>
  <c r="AH100" i="9" s="1"/>
  <c r="Q101" i="9"/>
  <c r="S101" i="9" s="1"/>
  <c r="R101" i="9" s="1"/>
  <c r="Q102" i="9"/>
  <c r="S102" i="9" s="1"/>
  <c r="R102" i="9" s="1"/>
  <c r="AG106" i="9"/>
  <c r="AI106" i="9" s="1"/>
  <c r="AH106" i="9" s="1"/>
  <c r="Q115" i="9"/>
  <c r="S115" i="9" s="1"/>
  <c r="R115" i="9" s="1"/>
  <c r="AG124" i="9"/>
  <c r="AI124" i="9" s="1"/>
  <c r="AH124" i="9" s="1"/>
  <c r="Q125" i="9"/>
  <c r="S125" i="9" s="1"/>
  <c r="R125" i="9" s="1"/>
  <c r="Q126" i="9"/>
  <c r="S126" i="9" s="1"/>
  <c r="R126" i="9" s="1"/>
  <c r="AW127" i="9"/>
  <c r="AY127" i="9" s="1"/>
  <c r="AX127" i="9" s="1"/>
  <c r="AW138" i="9"/>
  <c r="AY138" i="9" s="1"/>
  <c r="AX138" i="9" s="1"/>
  <c r="AG141" i="9"/>
  <c r="AI141" i="9" s="1"/>
  <c r="AH141" i="9" s="1"/>
  <c r="Q154" i="9"/>
  <c r="S154" i="9" s="1"/>
  <c r="R154" i="9" s="1"/>
  <c r="Q190" i="9"/>
  <c r="S190" i="9" s="1"/>
  <c r="R190" i="9" s="1"/>
  <c r="AG39" i="9"/>
  <c r="AI39" i="9" s="1"/>
  <c r="AH39" i="9" s="1"/>
  <c r="Q43" i="9"/>
  <c r="S43" i="9" s="1"/>
  <c r="R43" i="9" s="1"/>
  <c r="AW58" i="9"/>
  <c r="AY58" i="9" s="1"/>
  <c r="AX58" i="9" s="1"/>
  <c r="AG63" i="9"/>
  <c r="AI63" i="9" s="1"/>
  <c r="AH63" i="9" s="1"/>
  <c r="Q67" i="9"/>
  <c r="S67" i="9" s="1"/>
  <c r="R67" i="9" s="1"/>
  <c r="AG87" i="9"/>
  <c r="AI87" i="9" s="1"/>
  <c r="AH87" i="9" s="1"/>
  <c r="AW90" i="9"/>
  <c r="AY90" i="9" s="1"/>
  <c r="AX90" i="9" s="1"/>
  <c r="AG92" i="9"/>
  <c r="AI92" i="9" s="1"/>
  <c r="AH92" i="9" s="1"/>
  <c r="Q94" i="9"/>
  <c r="S94" i="9" s="1"/>
  <c r="R94" i="9" s="1"/>
  <c r="AW94" i="9"/>
  <c r="AY94" i="9" s="1"/>
  <c r="AX94" i="9" s="1"/>
  <c r="Q97" i="9"/>
  <c r="S97" i="9" s="1"/>
  <c r="R97" i="9" s="1"/>
  <c r="AW97" i="9"/>
  <c r="AY97" i="9" s="1"/>
  <c r="AX97" i="9" s="1"/>
  <c r="AW98" i="9"/>
  <c r="AY98" i="9" s="1"/>
  <c r="AX98" i="9" s="1"/>
  <c r="AG99" i="9"/>
  <c r="AI99" i="9" s="1"/>
  <c r="AH99" i="9" s="1"/>
  <c r="AG103" i="9"/>
  <c r="AI103" i="9" s="1"/>
  <c r="AH103" i="9" s="1"/>
  <c r="AG104" i="9"/>
  <c r="AI104" i="9" s="1"/>
  <c r="AH104" i="9" s="1"/>
  <c r="Q106" i="9"/>
  <c r="S106" i="9" s="1"/>
  <c r="R106" i="9" s="1"/>
  <c r="Q116" i="9"/>
  <c r="S116" i="9" s="1"/>
  <c r="R116" i="9" s="1"/>
  <c r="AG127" i="9"/>
  <c r="AI127" i="9" s="1"/>
  <c r="AH127" i="9" s="1"/>
  <c r="AG128" i="9"/>
  <c r="AI128" i="9" s="1"/>
  <c r="AH128" i="9" s="1"/>
  <c r="AG132" i="9"/>
  <c r="AI132" i="9" s="1"/>
  <c r="AH132" i="9" s="1"/>
  <c r="Q133" i="9"/>
  <c r="S133" i="9" s="1"/>
  <c r="R133" i="9" s="1"/>
  <c r="Q134" i="9"/>
  <c r="S134" i="9" s="1"/>
  <c r="R134" i="9" s="1"/>
  <c r="AW135" i="9"/>
  <c r="AY135" i="9" s="1"/>
  <c r="AX135" i="9" s="1"/>
  <c r="AG140" i="9"/>
  <c r="AI140" i="9" s="1"/>
  <c r="AH140" i="9" s="1"/>
  <c r="AW160" i="9"/>
  <c r="AY160" i="9" s="1"/>
  <c r="AX160" i="9" s="1"/>
  <c r="AG161" i="9"/>
  <c r="AI161" i="9" s="1"/>
  <c r="AH161" i="9" s="1"/>
  <c r="Q167" i="9"/>
  <c r="S167" i="9" s="1"/>
  <c r="R167" i="9" s="1"/>
  <c r="AW170" i="9"/>
  <c r="AY170" i="9" s="1"/>
  <c r="AX170" i="9" s="1"/>
  <c r="AG171" i="9"/>
  <c r="AI171" i="9" s="1"/>
  <c r="AH171" i="9" s="1"/>
  <c r="Q180" i="9"/>
  <c r="S180" i="9" s="1"/>
  <c r="R180" i="9" s="1"/>
  <c r="Q182" i="9"/>
  <c r="S182" i="9" s="1"/>
  <c r="R182" i="9" s="1"/>
  <c r="Q184" i="9"/>
  <c r="S184" i="9" s="1"/>
  <c r="R184" i="9" s="1"/>
  <c r="Q195" i="9"/>
  <c r="S195" i="9" s="1"/>
  <c r="R195" i="9" s="1"/>
  <c r="AG198" i="9"/>
  <c r="AI198" i="9" s="1"/>
  <c r="AH198" i="9" s="1"/>
  <c r="AG202" i="9"/>
  <c r="AI202" i="9" s="1"/>
  <c r="AH202" i="9" s="1"/>
  <c r="Q208" i="9"/>
  <c r="S208" i="9" s="1"/>
  <c r="R208" i="9" s="1"/>
  <c r="AW209" i="9"/>
  <c r="AY209" i="9" s="1"/>
  <c r="AX209" i="9" s="1"/>
  <c r="AW210" i="9"/>
  <c r="AY210" i="9" s="1"/>
  <c r="AX210" i="9" s="1"/>
  <c r="AW212" i="9"/>
  <c r="AY212" i="9" s="1"/>
  <c r="AX212" i="9" s="1"/>
  <c r="AG214" i="9"/>
  <c r="AI214" i="9" s="1"/>
  <c r="AH214" i="9" s="1"/>
  <c r="AG216" i="9"/>
  <c r="AI216" i="9" s="1"/>
  <c r="AH216" i="9" s="1"/>
  <c r="AW230" i="9"/>
  <c r="AY230" i="9" s="1"/>
  <c r="AX230" i="9" s="1"/>
  <c r="AW238" i="9"/>
  <c r="AY238" i="9" s="1"/>
  <c r="AX238" i="9" s="1"/>
  <c r="Q257" i="9"/>
  <c r="S257" i="9" s="1"/>
  <c r="R257" i="9" s="1"/>
  <c r="AG265" i="9"/>
  <c r="AI265" i="9" s="1"/>
  <c r="AH265" i="9" s="1"/>
  <c r="Q268" i="9"/>
  <c r="S268" i="9" s="1"/>
  <c r="R268" i="9" s="1"/>
  <c r="AW276" i="9"/>
  <c r="AY276" i="9" s="1"/>
  <c r="AX276" i="9" s="1"/>
  <c r="AG278" i="9"/>
  <c r="AI278" i="9" s="1"/>
  <c r="AH278" i="9" s="1"/>
  <c r="Q287" i="9"/>
  <c r="S287" i="9" s="1"/>
  <c r="R287" i="9" s="1"/>
  <c r="AG297" i="9"/>
  <c r="AI297" i="9" s="1"/>
  <c r="AH297" i="9" s="1"/>
  <c r="AW324" i="9"/>
  <c r="AY324" i="9" s="1"/>
  <c r="AG169" i="9"/>
  <c r="AI169" i="9" s="1"/>
  <c r="AH169" i="9" s="1"/>
  <c r="Q175" i="9"/>
  <c r="S175" i="9" s="1"/>
  <c r="R175" i="9" s="1"/>
  <c r="AW188" i="9"/>
  <c r="AY188" i="9" s="1"/>
  <c r="AX188" i="9" s="1"/>
  <c r="AG199" i="9"/>
  <c r="AI199" i="9" s="1"/>
  <c r="AH199" i="9" s="1"/>
  <c r="AG221" i="9"/>
  <c r="AI221" i="9" s="1"/>
  <c r="AH221" i="9" s="1"/>
  <c r="AW245" i="9"/>
  <c r="AY245" i="9" s="1"/>
  <c r="AX245" i="9" s="1"/>
  <c r="AW248" i="9"/>
  <c r="AY248" i="9" s="1"/>
  <c r="AX248" i="9" s="1"/>
  <c r="Q263" i="9"/>
  <c r="S263" i="9" s="1"/>
  <c r="R263" i="9" s="1"/>
  <c r="AG273" i="9"/>
  <c r="AI273" i="9" s="1"/>
  <c r="AH273" i="9" s="1"/>
  <c r="AW284" i="9"/>
  <c r="AY284" i="9" s="1"/>
  <c r="AX284" i="9" s="1"/>
  <c r="Q295" i="9"/>
  <c r="S295" i="9" s="1"/>
  <c r="R295" i="9" s="1"/>
  <c r="AW66" i="9"/>
  <c r="AY66" i="9" s="1"/>
  <c r="AX66" i="9" s="1"/>
  <c r="Q69" i="9"/>
  <c r="S69" i="9" s="1"/>
  <c r="R69" i="9" s="1"/>
  <c r="AW70" i="9"/>
  <c r="AY70" i="9" s="1"/>
  <c r="AX70" i="9" s="1"/>
  <c r="AW73" i="9"/>
  <c r="AY73" i="9" s="1"/>
  <c r="AX73" i="9" s="1"/>
  <c r="Q76" i="9"/>
  <c r="S76" i="9" s="1"/>
  <c r="R76" i="9" s="1"/>
  <c r="AG80" i="9"/>
  <c r="AI80" i="9" s="1"/>
  <c r="AH80" i="9" s="1"/>
  <c r="AW82" i="9"/>
  <c r="AY82" i="9" s="1"/>
  <c r="AX82" i="9" s="1"/>
  <c r="Q87" i="9"/>
  <c r="S87" i="9" s="1"/>
  <c r="R87" i="9" s="1"/>
  <c r="AG97" i="9"/>
  <c r="AI97" i="9" s="1"/>
  <c r="AH97" i="9" s="1"/>
  <c r="AW99" i="9"/>
  <c r="AY99" i="9" s="1"/>
  <c r="AX99" i="9" s="1"/>
  <c r="AG101" i="9"/>
  <c r="AI101" i="9" s="1"/>
  <c r="AH101" i="9" s="1"/>
  <c r="Q103" i="9"/>
  <c r="S103" i="9" s="1"/>
  <c r="R103" i="9" s="1"/>
  <c r="AW104" i="9"/>
  <c r="AY104" i="9" s="1"/>
  <c r="AX104" i="9" s="1"/>
  <c r="AW113" i="9"/>
  <c r="AY113" i="9" s="1"/>
  <c r="AX113" i="9" s="1"/>
  <c r="AW114" i="9"/>
  <c r="AY114" i="9" s="1"/>
  <c r="AX114" i="9" s="1"/>
  <c r="AW118" i="9"/>
  <c r="AY118" i="9" s="1"/>
  <c r="AX118" i="9" s="1"/>
  <c r="Q122" i="9"/>
  <c r="S122" i="9" s="1"/>
  <c r="R122" i="9" s="1"/>
  <c r="AW123" i="9"/>
  <c r="AY123" i="9" s="1"/>
  <c r="AX123" i="9" s="1"/>
  <c r="Q127" i="9"/>
  <c r="S127" i="9" s="1"/>
  <c r="R127" i="9" s="1"/>
  <c r="AW128" i="9"/>
  <c r="AY128" i="9" s="1"/>
  <c r="AX128" i="9" s="1"/>
  <c r="Q131" i="9"/>
  <c r="S131" i="9" s="1"/>
  <c r="R131" i="9" s="1"/>
  <c r="AG134" i="9"/>
  <c r="AI134" i="9" s="1"/>
  <c r="AH134" i="9" s="1"/>
  <c r="AG146" i="9"/>
  <c r="AI146" i="9" s="1"/>
  <c r="AH146" i="9" s="1"/>
  <c r="Q151" i="9"/>
  <c r="S151" i="9" s="1"/>
  <c r="R151" i="9" s="1"/>
  <c r="AG152" i="9"/>
  <c r="AI152" i="9" s="1"/>
  <c r="AH152" i="9" s="1"/>
  <c r="Q161" i="9"/>
  <c r="S161" i="9" s="1"/>
  <c r="R161" i="9" s="1"/>
  <c r="AG162" i="9"/>
  <c r="AI162" i="9" s="1"/>
  <c r="AH162" i="9" s="1"/>
  <c r="AW163" i="9"/>
  <c r="AY163" i="9" s="1"/>
  <c r="AX163" i="9" s="1"/>
  <c r="AW164" i="9"/>
  <c r="AY164" i="9" s="1"/>
  <c r="AX164" i="9" s="1"/>
  <c r="AW173" i="9"/>
  <c r="AY173" i="9" s="1"/>
  <c r="AX173" i="9" s="1"/>
  <c r="AG182" i="9"/>
  <c r="AI182" i="9" s="1"/>
  <c r="AH182" i="9" s="1"/>
  <c r="AG184" i="9"/>
  <c r="AI184" i="9" s="1"/>
  <c r="AH184" i="9" s="1"/>
  <c r="Q192" i="9"/>
  <c r="S192" i="9" s="1"/>
  <c r="R192" i="9" s="1"/>
  <c r="AG194" i="9"/>
  <c r="AI194" i="9" s="1"/>
  <c r="AH194" i="9" s="1"/>
  <c r="AG205" i="9"/>
  <c r="AI205" i="9" s="1"/>
  <c r="AH205" i="9" s="1"/>
  <c r="AW207" i="9"/>
  <c r="AY207" i="9" s="1"/>
  <c r="AX207" i="9" s="1"/>
  <c r="Q214" i="9"/>
  <c r="S214" i="9" s="1"/>
  <c r="R214" i="9" s="1"/>
  <c r="AG218" i="9"/>
  <c r="AI218" i="9" s="1"/>
  <c r="AH218" i="9" s="1"/>
  <c r="AG222" i="9"/>
  <c r="AI222" i="9" s="1"/>
  <c r="AH222" i="9" s="1"/>
  <c r="AG257" i="9"/>
  <c r="AI257" i="9" s="1"/>
  <c r="AH257" i="9" s="1"/>
  <c r="Q264" i="9"/>
  <c r="S264" i="9" s="1"/>
  <c r="R264" i="9" s="1"/>
  <c r="AG274" i="9"/>
  <c r="AI274" i="9" s="1"/>
  <c r="AH274" i="9" s="1"/>
  <c r="Q296" i="9"/>
  <c r="S296" i="9" s="1"/>
  <c r="R296" i="9" s="1"/>
  <c r="Q132" i="9"/>
  <c r="S132" i="9" s="1"/>
  <c r="R132" i="9" s="1"/>
  <c r="AG142" i="9"/>
  <c r="AI142" i="9" s="1"/>
  <c r="AH142" i="9" s="1"/>
  <c r="AG144" i="9"/>
  <c r="AI144" i="9" s="1"/>
  <c r="AH144" i="9" s="1"/>
  <c r="AW149" i="9"/>
  <c r="AY149" i="9" s="1"/>
  <c r="AX149" i="9" s="1"/>
  <c r="AW154" i="9"/>
  <c r="AY154" i="9" s="1"/>
  <c r="AX154" i="9" s="1"/>
  <c r="AG155" i="9"/>
  <c r="AI155" i="9" s="1"/>
  <c r="AH155" i="9" s="1"/>
  <c r="Q164" i="9"/>
  <c r="S164" i="9" s="1"/>
  <c r="R164" i="9" s="1"/>
  <c r="Q166" i="9"/>
  <c r="S166" i="9" s="1"/>
  <c r="R166" i="9" s="1"/>
  <c r="Q168" i="9"/>
  <c r="S168" i="9" s="1"/>
  <c r="R168" i="9" s="1"/>
  <c r="AW176" i="9"/>
  <c r="AY176" i="9" s="1"/>
  <c r="AX176" i="9" s="1"/>
  <c r="AG177" i="9"/>
  <c r="AI177" i="9" s="1"/>
  <c r="AH177" i="9" s="1"/>
  <c r="Q183" i="9"/>
  <c r="S183" i="9" s="1"/>
  <c r="R183" i="9" s="1"/>
  <c r="AW186" i="9"/>
  <c r="AY186" i="9" s="1"/>
  <c r="AX186" i="9" s="1"/>
  <c r="AG187" i="9"/>
  <c r="AI187" i="9" s="1"/>
  <c r="AH187" i="9" s="1"/>
  <c r="Q189" i="9"/>
  <c r="S189" i="9" s="1"/>
  <c r="R189" i="9" s="1"/>
  <c r="AW190" i="9"/>
  <c r="AY190" i="9" s="1"/>
  <c r="AX190" i="9" s="1"/>
  <c r="AG200" i="9"/>
  <c r="AI200" i="9" s="1"/>
  <c r="AH200" i="9" s="1"/>
  <c r="Q203" i="9"/>
  <c r="S203" i="9" s="1"/>
  <c r="R203" i="9" s="1"/>
  <c r="AG209" i="9"/>
  <c r="AI209" i="9" s="1"/>
  <c r="AH209" i="9" s="1"/>
  <c r="AG213" i="9"/>
  <c r="AI213" i="9" s="1"/>
  <c r="AH213" i="9" s="1"/>
  <c r="Q215" i="9"/>
  <c r="S215" i="9" s="1"/>
  <c r="R215" i="9" s="1"/>
  <c r="AW221" i="9"/>
  <c r="AY221" i="9" s="1"/>
  <c r="AX221" i="9" s="1"/>
  <c r="Q225" i="9"/>
  <c r="S225" i="9" s="1"/>
  <c r="R225" i="9" s="1"/>
  <c r="Q271" i="9"/>
  <c r="S271" i="9" s="1"/>
  <c r="R271" i="9" s="1"/>
  <c r="AG281" i="9"/>
  <c r="AI281" i="9" s="1"/>
  <c r="AH281" i="9" s="1"/>
  <c r="AW292" i="9"/>
  <c r="AY292" i="9" s="1"/>
  <c r="AX292" i="9" s="1"/>
  <c r="AW328" i="9"/>
  <c r="AY328" i="9" s="1"/>
  <c r="AG52" i="9"/>
  <c r="AI52" i="9" s="1"/>
  <c r="AH52" i="9" s="1"/>
  <c r="Q59" i="9"/>
  <c r="S59" i="9" s="1"/>
  <c r="R59" i="9" s="1"/>
  <c r="Q63" i="9"/>
  <c r="S63" i="9" s="1"/>
  <c r="R63" i="9" s="1"/>
  <c r="Q66" i="9"/>
  <c r="S66" i="9" s="1"/>
  <c r="R66" i="9" s="1"/>
  <c r="Q74" i="9"/>
  <c r="S74" i="9" s="1"/>
  <c r="R74" i="9" s="1"/>
  <c r="Q79" i="9"/>
  <c r="S79" i="9" s="1"/>
  <c r="R79" i="9" s="1"/>
  <c r="AW84" i="9"/>
  <c r="AY84" i="9" s="1"/>
  <c r="AX84" i="9" s="1"/>
  <c r="Q89" i="9"/>
  <c r="S89" i="9" s="1"/>
  <c r="R89" i="9" s="1"/>
  <c r="AW93" i="9"/>
  <c r="AY93" i="9" s="1"/>
  <c r="AX93" i="9" s="1"/>
  <c r="AW96" i="9"/>
  <c r="AY96" i="9" s="1"/>
  <c r="AX96" i="9" s="1"/>
  <c r="AG102" i="9"/>
  <c r="AI102" i="9" s="1"/>
  <c r="AH102" i="9" s="1"/>
  <c r="AW110" i="9"/>
  <c r="AY110" i="9" s="1"/>
  <c r="AX110" i="9" s="1"/>
  <c r="AW111" i="9"/>
  <c r="AY111" i="9" s="1"/>
  <c r="AX111" i="9" s="1"/>
  <c r="Q114" i="9"/>
  <c r="S114" i="9" s="1"/>
  <c r="R114" i="9" s="1"/>
  <c r="AW115" i="9"/>
  <c r="AY115" i="9" s="1"/>
  <c r="AX115" i="9" s="1"/>
  <c r="Q119" i="9"/>
  <c r="S119" i="9" s="1"/>
  <c r="R119" i="9" s="1"/>
  <c r="AW120" i="9"/>
  <c r="AY120" i="9" s="1"/>
  <c r="AX120" i="9" s="1"/>
  <c r="Q123" i="9"/>
  <c r="S123" i="9" s="1"/>
  <c r="R123" i="9" s="1"/>
  <c r="AG126" i="9"/>
  <c r="AI126" i="9" s="1"/>
  <c r="AH126" i="9" s="1"/>
  <c r="AG139" i="9"/>
  <c r="AI139" i="9" s="1"/>
  <c r="AH139" i="9" s="1"/>
  <c r="AG158" i="9"/>
  <c r="AI158" i="9" s="1"/>
  <c r="AH158" i="9" s="1"/>
  <c r="AG160" i="9"/>
  <c r="AI160" i="9" s="1"/>
  <c r="AH160" i="9" s="1"/>
  <c r="Q169" i="9"/>
  <c r="S169" i="9" s="1"/>
  <c r="R169" i="9" s="1"/>
  <c r="AG170" i="9"/>
  <c r="AI170" i="9" s="1"/>
  <c r="AH170" i="9" s="1"/>
  <c r="AW171" i="9"/>
  <c r="AY171" i="9" s="1"/>
  <c r="AX171" i="9" s="1"/>
  <c r="AW172" i="9"/>
  <c r="AY172" i="9" s="1"/>
  <c r="AX172" i="9" s="1"/>
  <c r="AW181" i="9"/>
  <c r="AY181" i="9" s="1"/>
  <c r="AX181" i="9" s="1"/>
  <c r="AW194" i="9"/>
  <c r="AY194" i="9" s="1"/>
  <c r="AX194" i="9" s="1"/>
  <c r="Q197" i="9"/>
  <c r="S197" i="9" s="1"/>
  <c r="R197" i="9" s="1"/>
  <c r="AG201" i="9"/>
  <c r="AI201" i="9" s="1"/>
  <c r="AH201" i="9" s="1"/>
  <c r="Q207" i="9"/>
  <c r="S207" i="9" s="1"/>
  <c r="R207" i="9" s="1"/>
  <c r="Q216" i="9"/>
  <c r="S216" i="9" s="1"/>
  <c r="R216" i="9" s="1"/>
  <c r="AW222" i="9"/>
  <c r="AY222" i="9" s="1"/>
  <c r="AX222" i="9" s="1"/>
  <c r="AG224" i="9"/>
  <c r="AI224" i="9" s="1"/>
  <c r="AH224" i="9" s="1"/>
  <c r="AW240" i="9"/>
  <c r="AY240" i="9" s="1"/>
  <c r="AX240" i="9" s="1"/>
  <c r="AW261" i="9"/>
  <c r="AY261" i="9" s="1"/>
  <c r="AX261" i="9" s="1"/>
  <c r="AG269" i="9"/>
  <c r="AI269" i="9" s="1"/>
  <c r="AH269" i="9" s="1"/>
  <c r="Q272" i="9"/>
  <c r="S272" i="9" s="1"/>
  <c r="R272" i="9" s="1"/>
  <c r="AW280" i="9"/>
  <c r="AY280" i="9" s="1"/>
  <c r="AX280" i="9" s="1"/>
  <c r="AG282" i="9"/>
  <c r="AI282" i="9" s="1"/>
  <c r="AH282" i="9" s="1"/>
  <c r="Q291" i="9"/>
  <c r="S291" i="9" s="1"/>
  <c r="R291" i="9" s="1"/>
  <c r="AG166" i="9"/>
  <c r="AI166" i="9" s="1"/>
  <c r="AH166" i="9" s="1"/>
  <c r="AG168" i="9"/>
  <c r="AI168" i="9" s="1"/>
  <c r="AH168" i="9" s="1"/>
  <c r="Q177" i="9"/>
  <c r="S177" i="9" s="1"/>
  <c r="R177" i="9" s="1"/>
  <c r="AG178" i="9"/>
  <c r="AI178" i="9" s="1"/>
  <c r="AH178" i="9" s="1"/>
  <c r="AW179" i="9"/>
  <c r="AY179" i="9" s="1"/>
  <c r="AX179" i="9" s="1"/>
  <c r="AW180" i="9"/>
  <c r="AY180" i="9" s="1"/>
  <c r="AX180" i="9" s="1"/>
  <c r="AG189" i="9"/>
  <c r="AI189" i="9" s="1"/>
  <c r="AH189" i="9" s="1"/>
  <c r="Q191" i="9"/>
  <c r="S191" i="9" s="1"/>
  <c r="R191" i="9" s="1"/>
  <c r="AW191" i="9"/>
  <c r="AY191" i="9" s="1"/>
  <c r="AX191" i="9" s="1"/>
  <c r="AG197" i="9"/>
  <c r="AI197" i="9" s="1"/>
  <c r="AH197" i="9" s="1"/>
  <c r="AW200" i="9"/>
  <c r="AY200" i="9" s="1"/>
  <c r="AX200" i="9" s="1"/>
  <c r="AG203" i="9"/>
  <c r="AI203" i="9" s="1"/>
  <c r="AH203" i="9" s="1"/>
  <c r="AW204" i="9"/>
  <c r="AY204" i="9" s="1"/>
  <c r="AX204" i="9" s="1"/>
  <c r="AG210" i="9"/>
  <c r="AI210" i="9" s="1"/>
  <c r="AH210" i="9" s="1"/>
  <c r="AG211" i="9"/>
  <c r="AI211" i="9" s="1"/>
  <c r="AH211" i="9" s="1"/>
  <c r="AW213" i="9"/>
  <c r="AY213" i="9" s="1"/>
  <c r="AX213" i="9" s="1"/>
  <c r="AG219" i="9"/>
  <c r="AI219" i="9" s="1"/>
  <c r="AH219" i="9" s="1"/>
  <c r="AG220" i="9"/>
  <c r="AI220" i="9" s="1"/>
  <c r="AH220" i="9" s="1"/>
  <c r="AW223" i="9"/>
  <c r="AY223" i="9" s="1"/>
  <c r="AX223" i="9" s="1"/>
  <c r="AW258" i="9"/>
  <c r="AY258" i="9" s="1"/>
  <c r="AX258" i="9" s="1"/>
  <c r="Q267" i="9"/>
  <c r="S267" i="9" s="1"/>
  <c r="R267" i="9" s="1"/>
  <c r="AG277" i="9"/>
  <c r="AI277" i="9" s="1"/>
  <c r="AH277" i="9" s="1"/>
  <c r="AW288" i="9"/>
  <c r="AY288" i="9" s="1"/>
  <c r="AX288" i="9" s="1"/>
  <c r="AW326" i="9"/>
  <c r="AY326" i="9" s="1"/>
  <c r="AW339" i="9"/>
  <c r="AY339" i="9" s="1"/>
  <c r="AW344" i="9"/>
  <c r="AY344" i="9" s="1"/>
  <c r="AG247" i="9"/>
  <c r="AI247" i="9" s="1"/>
  <c r="AH247" i="9" s="1"/>
  <c r="Q248" i="9"/>
  <c r="S248" i="9" s="1"/>
  <c r="R248" i="9" s="1"/>
  <c r="AW345" i="9"/>
  <c r="AY345" i="9" s="1"/>
  <c r="F218" i="2"/>
  <c r="N218" i="2"/>
  <c r="AG229" i="9"/>
  <c r="AI229" i="9" s="1"/>
  <c r="AH229" i="9" s="1"/>
  <c r="AG237" i="9"/>
  <c r="AI237" i="9" s="1"/>
  <c r="AH237" i="9" s="1"/>
  <c r="Q242" i="9"/>
  <c r="S242" i="9" s="1"/>
  <c r="R242" i="9" s="1"/>
  <c r="AG255" i="9"/>
  <c r="AI255" i="9" s="1"/>
  <c r="AH255" i="9" s="1"/>
  <c r="AW270" i="9"/>
  <c r="AY270" i="9" s="1"/>
  <c r="AX270" i="9" s="1"/>
  <c r="AG276" i="9"/>
  <c r="AI276" i="9" s="1"/>
  <c r="AH276" i="9" s="1"/>
  <c r="Q227" i="9"/>
  <c r="S227" i="9" s="1"/>
  <c r="R227" i="9" s="1"/>
  <c r="AW228" i="9"/>
  <c r="AY228" i="9" s="1"/>
  <c r="AX228" i="9" s="1"/>
  <c r="Q235" i="9"/>
  <c r="S235" i="9" s="1"/>
  <c r="R235" i="9" s="1"/>
  <c r="AW236" i="9"/>
  <c r="AY236" i="9" s="1"/>
  <c r="AX236" i="9" s="1"/>
  <c r="AG240" i="9"/>
  <c r="AI240" i="9" s="1"/>
  <c r="AH240" i="9" s="1"/>
  <c r="AG245" i="9"/>
  <c r="AI245" i="9" s="1"/>
  <c r="AH245" i="9" s="1"/>
  <c r="Q250" i="9"/>
  <c r="S250" i="9" s="1"/>
  <c r="R250" i="9" s="1"/>
  <c r="AW300" i="9"/>
  <c r="AY300" i="9" s="1"/>
  <c r="AW316" i="9"/>
  <c r="AY316" i="9" s="1"/>
  <c r="AG225" i="9"/>
  <c r="AI225" i="9" s="1"/>
  <c r="AH225" i="9" s="1"/>
  <c r="AG230" i="9"/>
  <c r="AI230" i="9" s="1"/>
  <c r="AH230" i="9" s="1"/>
  <c r="AG238" i="9"/>
  <c r="AI238" i="9" s="1"/>
  <c r="AH238" i="9" s="1"/>
  <c r="Q243" i="9"/>
  <c r="S243" i="9" s="1"/>
  <c r="R243" i="9" s="1"/>
  <c r="AW244" i="9"/>
  <c r="AY244" i="9" s="1"/>
  <c r="AX244" i="9" s="1"/>
  <c r="AG248" i="9"/>
  <c r="AI248" i="9" s="1"/>
  <c r="AH248" i="9" s="1"/>
  <c r="AG253" i="9"/>
  <c r="AI253" i="9" s="1"/>
  <c r="AH253" i="9" s="1"/>
  <c r="AG256" i="9"/>
  <c r="AI256" i="9" s="1"/>
  <c r="AH256" i="9" s="1"/>
  <c r="AW260" i="9"/>
  <c r="AY260" i="9" s="1"/>
  <c r="AX260" i="9" s="1"/>
  <c r="AW263" i="9"/>
  <c r="AY263" i="9" s="1"/>
  <c r="AX263" i="9" s="1"/>
  <c r="AG264" i="9"/>
  <c r="AI264" i="9" s="1"/>
  <c r="AH264" i="9" s="1"/>
  <c r="Q266" i="9"/>
  <c r="S266" i="9" s="1"/>
  <c r="R266" i="9" s="1"/>
  <c r="AW266" i="9"/>
  <c r="AY266" i="9" s="1"/>
  <c r="AX266" i="9" s="1"/>
  <c r="AW267" i="9"/>
  <c r="AY267" i="9" s="1"/>
  <c r="AX267" i="9" s="1"/>
  <c r="AW271" i="9"/>
  <c r="AY271" i="9" s="1"/>
  <c r="AX271" i="9" s="1"/>
  <c r="Q274" i="9"/>
  <c r="S274" i="9" s="1"/>
  <c r="R274" i="9" s="1"/>
  <c r="AW275" i="9"/>
  <c r="AY275" i="9" s="1"/>
  <c r="AX275" i="9" s="1"/>
  <c r="AW279" i="9"/>
  <c r="AY279" i="9" s="1"/>
  <c r="AX279" i="9" s="1"/>
  <c r="Q282" i="9"/>
  <c r="S282" i="9" s="1"/>
  <c r="R282" i="9" s="1"/>
  <c r="AW283" i="9"/>
  <c r="AY283" i="9" s="1"/>
  <c r="AX283" i="9" s="1"/>
  <c r="AW287" i="9"/>
  <c r="AY287" i="9" s="1"/>
  <c r="AX287" i="9" s="1"/>
  <c r="Q290" i="9"/>
  <c r="S290" i="9" s="1"/>
  <c r="R290" i="9" s="1"/>
  <c r="AW291" i="9"/>
  <c r="AY291" i="9" s="1"/>
  <c r="AX291" i="9" s="1"/>
  <c r="Q294" i="9"/>
  <c r="S294" i="9" s="1"/>
  <c r="R294" i="9" s="1"/>
  <c r="AW295" i="9"/>
  <c r="AY295" i="9" s="1"/>
  <c r="AX295" i="9" s="1"/>
  <c r="AW298" i="9"/>
  <c r="AY298" i="9" s="1"/>
  <c r="AW312" i="9"/>
  <c r="AY312" i="9" s="1"/>
  <c r="AW314" i="9"/>
  <c r="AY314" i="9" s="1"/>
  <c r="AW318" i="9"/>
  <c r="AY318" i="9" s="1"/>
  <c r="AW332" i="9"/>
  <c r="AY332" i="9" s="1"/>
  <c r="U289" i="10"/>
  <c r="U281" i="10"/>
  <c r="U241" i="10"/>
  <c r="U233" i="10"/>
  <c r="U209" i="10"/>
  <c r="U169" i="10"/>
  <c r="U145" i="10"/>
  <c r="U121" i="10"/>
  <c r="U105" i="10"/>
  <c r="U89" i="10"/>
  <c r="U73" i="10"/>
  <c r="U57" i="10"/>
  <c r="U41" i="10"/>
  <c r="AW226" i="9"/>
  <c r="AY226" i="9" s="1"/>
  <c r="AX226" i="9" s="1"/>
  <c r="Q228" i="9"/>
  <c r="S228" i="9" s="1"/>
  <c r="R228" i="9" s="1"/>
  <c r="AW232" i="9"/>
  <c r="AY232" i="9" s="1"/>
  <c r="AX232" i="9" s="1"/>
  <c r="Q236" i="9"/>
  <c r="S236" i="9" s="1"/>
  <c r="R236" i="9" s="1"/>
  <c r="AG241" i="9"/>
  <c r="AI241" i="9" s="1"/>
  <c r="AH241" i="9" s="1"/>
  <c r="AG243" i="9"/>
  <c r="AI243" i="9" s="1"/>
  <c r="AH243" i="9" s="1"/>
  <c r="AW253" i="9"/>
  <c r="AY253" i="9" s="1"/>
  <c r="AX253" i="9" s="1"/>
  <c r="AG254" i="9"/>
  <c r="AI254" i="9" s="1"/>
  <c r="AH254" i="9" s="1"/>
  <c r="Q260" i="9"/>
  <c r="S260" i="9" s="1"/>
  <c r="R260" i="9" s="1"/>
  <c r="AG262" i="9"/>
  <c r="AI262" i="9" s="1"/>
  <c r="AH262" i="9" s="1"/>
  <c r="Q270" i="9"/>
  <c r="S270" i="9" s="1"/>
  <c r="R270" i="9" s="1"/>
  <c r="AW308" i="9"/>
  <c r="AY308" i="9" s="1"/>
  <c r="AW337" i="9"/>
  <c r="AY337" i="9" s="1"/>
  <c r="AW341" i="9"/>
  <c r="AY341" i="9" s="1"/>
  <c r="U334" i="10"/>
  <c r="U318" i="10"/>
  <c r="U302" i="10"/>
  <c r="U254" i="10"/>
  <c r="U246" i="10"/>
  <c r="U222" i="10"/>
  <c r="U206" i="10"/>
  <c r="U182" i="10"/>
  <c r="U174" i="10"/>
  <c r="U150" i="10"/>
  <c r="U126" i="10"/>
  <c r="U118" i="10"/>
  <c r="U110" i="10"/>
  <c r="U102" i="10"/>
  <c r="U94" i="10"/>
  <c r="U86" i="10"/>
  <c r="U78" i="10"/>
  <c r="U70" i="10"/>
  <c r="U62" i="10"/>
  <c r="U54" i="10"/>
  <c r="U46" i="10"/>
  <c r="U38" i="10"/>
  <c r="C218" i="2"/>
  <c r="K218" i="2"/>
  <c r="S218" i="2"/>
  <c r="U339" i="10"/>
  <c r="U323" i="10"/>
  <c r="U307" i="10"/>
  <c r="U291" i="10"/>
  <c r="U283" i="10"/>
  <c r="U267" i="10"/>
  <c r="U259" i="10"/>
  <c r="U243" i="10"/>
  <c r="U235" i="10"/>
  <c r="U219" i="10"/>
  <c r="U211" i="10"/>
  <c r="U195" i="10"/>
  <c r="U187" i="10"/>
  <c r="U171" i="10"/>
  <c r="U163" i="10"/>
  <c r="U147" i="10"/>
  <c r="U139" i="10"/>
  <c r="U123" i="10"/>
  <c r="U107" i="10"/>
  <c r="U91" i="10"/>
  <c r="U75" i="10"/>
  <c r="U59" i="10"/>
  <c r="U43" i="10"/>
  <c r="U35" i="10"/>
  <c r="U264" i="10"/>
  <c r="U192" i="10"/>
  <c r="E218" i="2"/>
  <c r="M218" i="2"/>
  <c r="U218" i="2"/>
  <c r="U344" i="10"/>
  <c r="U336" i="10"/>
  <c r="U328" i="10"/>
  <c r="U320" i="10"/>
  <c r="U312" i="10"/>
  <c r="U304" i="10"/>
  <c r="U296" i="10"/>
  <c r="U293" i="10"/>
  <c r="U288" i="10"/>
  <c r="U280" i="10"/>
  <c r="U277" i="10"/>
  <c r="U269" i="10"/>
  <c r="U256" i="10"/>
  <c r="U248" i="10"/>
  <c r="U245" i="10"/>
  <c r="U240" i="10"/>
  <c r="U232" i="10"/>
  <c r="U229" i="10"/>
  <c r="U224" i="10"/>
  <c r="U216" i="10"/>
  <c r="U208" i="10"/>
  <c r="U205" i="10"/>
  <c r="U197" i="10"/>
  <c r="U184" i="10"/>
  <c r="U176" i="10"/>
  <c r="U173" i="10"/>
  <c r="U168" i="10"/>
  <c r="U157" i="10"/>
  <c r="U152" i="10"/>
  <c r="U149" i="10"/>
  <c r="U144" i="10"/>
  <c r="U136" i="10"/>
  <c r="U133" i="10"/>
  <c r="U128" i="10"/>
  <c r="U125" i="10"/>
  <c r="U120" i="10"/>
  <c r="U117" i="10"/>
  <c r="U112" i="10"/>
  <c r="U109" i="10"/>
  <c r="U104" i="10"/>
  <c r="U101" i="10"/>
  <c r="U96" i="10"/>
  <c r="U93" i="10"/>
  <c r="U88" i="10"/>
  <c r="U85" i="10"/>
  <c r="U80" i="10"/>
  <c r="U77" i="10"/>
  <c r="U72" i="10"/>
  <c r="U69" i="10"/>
  <c r="U64" i="10"/>
  <c r="U61" i="10"/>
  <c r="U56" i="10"/>
  <c r="U53" i="10"/>
  <c r="U48" i="10"/>
  <c r="U45" i="10"/>
  <c r="U40" i="10"/>
  <c r="U37" i="10"/>
  <c r="U34" i="10"/>
  <c r="U290" i="10"/>
  <c r="U258" i="10"/>
  <c r="U218" i="10"/>
  <c r="U186" i="10"/>
  <c r="U146" i="10"/>
  <c r="U122" i="10"/>
  <c r="U114" i="10"/>
  <c r="U106" i="10"/>
  <c r="U98" i="10"/>
  <c r="U90" i="10"/>
  <c r="U82" i="10"/>
  <c r="U74" i="10"/>
  <c r="U66" i="10"/>
  <c r="U58" i="10"/>
  <c r="U50" i="10"/>
  <c r="U42" i="10"/>
  <c r="U345" i="10"/>
  <c r="U340" i="10"/>
  <c r="U337" i="10"/>
  <c r="U332" i="10"/>
  <c r="U329" i="10"/>
  <c r="U324" i="10"/>
  <c r="U321" i="10"/>
  <c r="U316" i="10"/>
  <c r="U313" i="10"/>
  <c r="U308" i="10"/>
  <c r="U305" i="10"/>
  <c r="U300" i="10"/>
  <c r="U284" i="10"/>
  <c r="U276" i="10"/>
  <c r="U268" i="10"/>
  <c r="U265" i="10"/>
  <c r="U257" i="10"/>
  <c r="U236" i="10"/>
  <c r="U228" i="10"/>
  <c r="U225" i="10"/>
  <c r="U217" i="10"/>
  <c r="U201" i="10"/>
  <c r="U196" i="10"/>
  <c r="U193" i="10"/>
  <c r="U185" i="10"/>
  <c r="U172" i="10"/>
  <c r="U164" i="10"/>
  <c r="U161" i="10"/>
  <c r="U156" i="10"/>
  <c r="U140" i="10"/>
  <c r="U132" i="10"/>
  <c r="U36" i="10"/>
  <c r="GR14" i="4"/>
  <c r="GR16" i="4" s="1"/>
  <c r="GR15" i="4" s="1"/>
  <c r="U130" i="10"/>
  <c r="U154" i="10"/>
  <c r="U178" i="10"/>
  <c r="U202" i="10"/>
  <c r="U226" i="10"/>
  <c r="U250" i="10"/>
  <c r="U274" i="10"/>
  <c r="U141" i="10"/>
  <c r="U165" i="10"/>
  <c r="U189" i="10"/>
  <c r="U213" i="10"/>
  <c r="U237" i="10"/>
  <c r="U261" i="10"/>
  <c r="U285" i="10"/>
  <c r="U131" i="10"/>
  <c r="U155" i="10"/>
  <c r="U179" i="10"/>
  <c r="U203" i="10"/>
  <c r="U227" i="10"/>
  <c r="U251" i="10"/>
  <c r="U275" i="10"/>
  <c r="U142" i="10"/>
  <c r="U166" i="10"/>
  <c r="U190" i="10"/>
  <c r="U214" i="10"/>
  <c r="U238" i="10"/>
  <c r="U262" i="10"/>
  <c r="U286" i="10"/>
  <c r="U249" i="10"/>
  <c r="U273" i="10"/>
  <c r="U143" i="10"/>
  <c r="U167" i="10"/>
  <c r="U191" i="10"/>
  <c r="U215" i="10"/>
  <c r="U239" i="10"/>
  <c r="U263" i="10"/>
  <c r="U287" i="10"/>
  <c r="C35" i="11"/>
  <c r="A11" i="11"/>
  <c r="B36" i="11"/>
  <c r="AG38" i="9"/>
  <c r="AI38" i="9" s="1"/>
  <c r="AH38" i="9" s="1"/>
  <c r="AW40" i="9"/>
  <c r="AY40" i="9" s="1"/>
  <c r="AX40" i="9" s="1"/>
  <c r="AG44" i="9"/>
  <c r="AI44" i="9" s="1"/>
  <c r="AH44" i="9" s="1"/>
  <c r="AW46" i="9"/>
  <c r="AY46" i="9" s="1"/>
  <c r="AX46" i="9" s="1"/>
  <c r="Q50" i="9"/>
  <c r="S50" i="9" s="1"/>
  <c r="R50" i="9" s="1"/>
  <c r="Q58" i="9"/>
  <c r="S58" i="9" s="1"/>
  <c r="R58" i="9" s="1"/>
  <c r="B39" i="9"/>
  <c r="AG54" i="9"/>
  <c r="AI54" i="9" s="1"/>
  <c r="AH54" i="9" s="1"/>
  <c r="AG84" i="9"/>
  <c r="AI84" i="9" s="1"/>
  <c r="AH84" i="9" s="1"/>
  <c r="AW43" i="9"/>
  <c r="AY43" i="9" s="1"/>
  <c r="AX43" i="9" s="1"/>
  <c r="AG51" i="9"/>
  <c r="AI51" i="9" s="1"/>
  <c r="AH51" i="9" s="1"/>
  <c r="A9" i="9"/>
  <c r="AG62" i="9"/>
  <c r="AI62" i="9" s="1"/>
  <c r="AH62" i="9" s="1"/>
  <c r="Q52" i="9"/>
  <c r="S52" i="9" s="1"/>
  <c r="R52" i="9" s="1"/>
  <c r="Q34" i="9"/>
  <c r="AW44" i="9"/>
  <c r="AY44" i="9" s="1"/>
  <c r="AX44" i="9" s="1"/>
  <c r="AG46" i="9"/>
  <c r="AI46" i="9" s="1"/>
  <c r="AH46" i="9" s="1"/>
  <c r="AW54" i="9"/>
  <c r="AY54" i="9" s="1"/>
  <c r="AX54" i="9" s="1"/>
  <c r="AG70" i="9"/>
  <c r="AI70" i="9" s="1"/>
  <c r="AH70" i="9" s="1"/>
  <c r="Q80" i="9"/>
  <c r="S80" i="9" s="1"/>
  <c r="R80" i="9" s="1"/>
  <c r="Q44" i="9"/>
  <c r="S44" i="9" s="1"/>
  <c r="R44" i="9" s="1"/>
  <c r="Q48" i="9"/>
  <c r="S48" i="9" s="1"/>
  <c r="R48" i="9" s="1"/>
  <c r="AW48" i="9"/>
  <c r="AY48" i="9" s="1"/>
  <c r="AX48" i="9" s="1"/>
  <c r="AG68" i="9"/>
  <c r="AI68" i="9" s="1"/>
  <c r="AH68" i="9" s="1"/>
  <c r="AG35" i="9"/>
  <c r="AI35" i="9" s="1"/>
  <c r="AH35" i="9" s="1"/>
  <c r="AG42" i="9"/>
  <c r="AI42" i="9" s="1"/>
  <c r="AH42" i="9" s="1"/>
  <c r="AG58" i="9"/>
  <c r="AI58" i="9" s="1"/>
  <c r="AH58" i="9" s="1"/>
  <c r="AW69" i="9"/>
  <c r="AY69" i="9" s="1"/>
  <c r="AX69" i="9" s="1"/>
  <c r="Q84" i="9"/>
  <c r="S84" i="9" s="1"/>
  <c r="R84" i="9" s="1"/>
  <c r="AW64" i="9"/>
  <c r="AY64" i="9" s="1"/>
  <c r="AX64" i="9" s="1"/>
  <c r="Q68" i="9"/>
  <c r="S68" i="9" s="1"/>
  <c r="R68" i="9" s="1"/>
  <c r="AW68" i="9"/>
  <c r="AY68" i="9" s="1"/>
  <c r="AX68" i="9" s="1"/>
  <c r="AW78" i="9"/>
  <c r="AY78" i="9" s="1"/>
  <c r="AX78" i="9" s="1"/>
  <c r="AW36" i="9"/>
  <c r="AY36" i="9" s="1"/>
  <c r="AX36" i="9" s="1"/>
  <c r="AG43" i="9"/>
  <c r="AI43" i="9" s="1"/>
  <c r="AH43" i="9" s="1"/>
  <c r="AW52" i="9"/>
  <c r="AY52" i="9" s="1"/>
  <c r="AX52" i="9" s="1"/>
  <c r="AG59" i="9"/>
  <c r="AI59" i="9" s="1"/>
  <c r="AH59" i="9" s="1"/>
  <c r="AG34" i="9"/>
  <c r="AG50" i="9"/>
  <c r="AI50" i="9" s="1"/>
  <c r="AH50" i="9" s="1"/>
  <c r="AG66" i="9"/>
  <c r="AI66" i="9" s="1"/>
  <c r="AH66" i="9" s="1"/>
  <c r="Q72" i="9"/>
  <c r="S72" i="9" s="1"/>
  <c r="R72" i="9" s="1"/>
  <c r="AG82" i="9"/>
  <c r="AI82" i="9" s="1"/>
  <c r="AH82" i="9" s="1"/>
  <c r="AW60" i="9"/>
  <c r="AY60" i="9" s="1"/>
  <c r="AX60" i="9" s="1"/>
  <c r="AG67" i="9"/>
  <c r="AI67" i="9" s="1"/>
  <c r="AH67" i="9" s="1"/>
  <c r="AG74" i="9"/>
  <c r="AI74" i="9" s="1"/>
  <c r="AH74" i="9" s="1"/>
  <c r="AG75" i="9"/>
  <c r="AI75" i="9" s="1"/>
  <c r="AH75" i="9" s="1"/>
  <c r="AW87" i="9"/>
  <c r="AY87" i="9" s="1"/>
  <c r="AX87" i="9" s="1"/>
  <c r="AW88" i="9"/>
  <c r="AY88" i="9" s="1"/>
  <c r="AX88" i="9" s="1"/>
  <c r="Q86" i="9"/>
  <c r="S86" i="9" s="1"/>
  <c r="R86" i="9" s="1"/>
  <c r="AG89" i="9"/>
  <c r="AI89" i="9" s="1"/>
  <c r="AH89" i="9" s="1"/>
  <c r="Q92" i="9"/>
  <c r="S92" i="9" s="1"/>
  <c r="R92" i="9" s="1"/>
  <c r="AG88" i="9"/>
  <c r="AI88" i="9" s="1"/>
  <c r="AH88" i="9" s="1"/>
  <c r="Q91" i="9"/>
  <c r="S91" i="9" s="1"/>
  <c r="R91" i="9" s="1"/>
  <c r="AW91" i="9"/>
  <c r="AY91" i="9" s="1"/>
  <c r="AX91" i="9" s="1"/>
  <c r="AG85" i="9"/>
  <c r="AI85" i="9" s="1"/>
  <c r="AH85" i="9" s="1"/>
  <c r="AG86" i="9"/>
  <c r="AI86" i="9" s="1"/>
  <c r="AH86" i="9" s="1"/>
  <c r="AG93" i="9"/>
  <c r="AI93" i="9" s="1"/>
  <c r="AH93" i="9" s="1"/>
  <c r="AG94" i="9"/>
  <c r="AI94" i="9" s="1"/>
  <c r="AH94" i="9" s="1"/>
  <c r="Q156" i="9"/>
  <c r="S156" i="9" s="1"/>
  <c r="R156" i="9" s="1"/>
  <c r="Q140" i="9"/>
  <c r="S140" i="9" s="1"/>
  <c r="R140" i="9" s="1"/>
  <c r="AW144" i="9"/>
  <c r="AY144" i="9" s="1"/>
  <c r="AX144" i="9" s="1"/>
  <c r="AG196" i="9"/>
  <c r="AI196" i="9" s="1"/>
  <c r="AH196" i="9" s="1"/>
  <c r="AW205" i="9"/>
  <c r="AY205" i="9" s="1"/>
  <c r="AX205" i="9" s="1"/>
  <c r="AG207" i="9"/>
  <c r="AI207" i="9" s="1"/>
  <c r="AH207" i="9" s="1"/>
  <c r="AW214" i="9"/>
  <c r="AY214" i="9" s="1"/>
  <c r="AX214" i="9" s="1"/>
  <c r="Q193" i="9"/>
  <c r="S193" i="9" s="1"/>
  <c r="R193" i="9" s="1"/>
  <c r="Q198" i="9"/>
  <c r="S198" i="9" s="1"/>
  <c r="R198" i="9" s="1"/>
  <c r="Q194" i="9"/>
  <c r="S194" i="9" s="1"/>
  <c r="R194" i="9" s="1"/>
  <c r="AG195" i="9"/>
  <c r="AI195" i="9" s="1"/>
  <c r="AH195" i="9" s="1"/>
  <c r="AW198" i="9"/>
  <c r="AY198" i="9" s="1"/>
  <c r="AX198" i="9" s="1"/>
  <c r="Q202" i="9"/>
  <c r="S202" i="9" s="1"/>
  <c r="R202" i="9" s="1"/>
  <c r="AW189" i="9"/>
  <c r="AY189" i="9" s="1"/>
  <c r="AX189" i="9" s="1"/>
  <c r="AW197" i="9"/>
  <c r="AY197" i="9" s="1"/>
  <c r="AX197" i="9" s="1"/>
  <c r="Q201" i="9"/>
  <c r="S201" i="9" s="1"/>
  <c r="R201" i="9" s="1"/>
  <c r="AW202" i="9"/>
  <c r="AY202" i="9" s="1"/>
  <c r="AX202" i="9" s="1"/>
  <c r="AG204" i="9"/>
  <c r="AI204" i="9" s="1"/>
  <c r="AH204" i="9" s="1"/>
  <c r="Q209" i="9"/>
  <c r="S209" i="9" s="1"/>
  <c r="R209" i="9" s="1"/>
  <c r="AW216" i="9"/>
  <c r="AY216" i="9" s="1"/>
  <c r="AX216" i="9" s="1"/>
  <c r="AW217" i="9"/>
  <c r="AY217" i="9" s="1"/>
  <c r="AX217" i="9" s="1"/>
  <c r="AW257" i="9"/>
  <c r="AY257" i="9" s="1"/>
  <c r="AX257" i="9" s="1"/>
  <c r="Q221" i="9"/>
  <c r="S221" i="9" s="1"/>
  <c r="R221" i="9" s="1"/>
  <c r="AW234" i="9"/>
  <c r="AY234" i="9" s="1"/>
  <c r="AX234" i="9" s="1"/>
  <c r="AW242" i="9"/>
  <c r="AY242" i="9" s="1"/>
  <c r="AX242" i="9" s="1"/>
  <c r="AW250" i="9"/>
  <c r="AY250" i="9" s="1"/>
  <c r="AX250" i="9" s="1"/>
  <c r="Q256" i="9"/>
  <c r="S256" i="9" s="1"/>
  <c r="R256" i="9" s="1"/>
  <c r="AW262" i="9"/>
  <c r="AY262" i="9" s="1"/>
  <c r="AX262" i="9" s="1"/>
  <c r="AG215" i="9"/>
  <c r="AI215" i="9" s="1"/>
  <c r="AH215" i="9" s="1"/>
  <c r="Q222" i="9"/>
  <c r="S222" i="9" s="1"/>
  <c r="R222" i="9" s="1"/>
  <c r="AG223" i="9"/>
  <c r="AI223" i="9" s="1"/>
  <c r="AH223" i="9" s="1"/>
  <c r="AW225" i="9"/>
  <c r="AY225" i="9" s="1"/>
  <c r="AX225" i="9" s="1"/>
  <c r="AW233" i="9"/>
  <c r="AY233" i="9" s="1"/>
  <c r="AX233" i="9" s="1"/>
  <c r="AW241" i="9"/>
  <c r="AY241" i="9" s="1"/>
  <c r="AX241" i="9" s="1"/>
  <c r="AW249" i="9"/>
  <c r="AY249" i="9" s="1"/>
  <c r="AX249" i="9" s="1"/>
  <c r="Q213" i="9"/>
  <c r="S213" i="9" s="1"/>
  <c r="R213" i="9" s="1"/>
  <c r="AG226" i="9"/>
  <c r="AI226" i="9" s="1"/>
  <c r="AH226" i="9" s="1"/>
  <c r="Q229" i="9"/>
  <c r="S229" i="9" s="1"/>
  <c r="R229" i="9" s="1"/>
  <c r="AG234" i="9"/>
  <c r="AI234" i="9" s="1"/>
  <c r="AH234" i="9" s="1"/>
  <c r="Q237" i="9"/>
  <c r="S237" i="9" s="1"/>
  <c r="R237" i="9" s="1"/>
  <c r="AG242" i="9"/>
  <c r="AI242" i="9" s="1"/>
  <c r="AH242" i="9" s="1"/>
  <c r="Q245" i="9"/>
  <c r="S245" i="9" s="1"/>
  <c r="R245" i="9" s="1"/>
  <c r="AG250" i="9"/>
  <c r="AI250" i="9" s="1"/>
  <c r="AH250" i="9" s="1"/>
  <c r="Q253" i="9"/>
  <c r="S253" i="9" s="1"/>
  <c r="R253" i="9" s="1"/>
  <c r="AW303" i="9"/>
  <c r="AY303" i="9" s="1"/>
  <c r="AW310" i="9"/>
  <c r="AY310" i="9" s="1"/>
  <c r="AW319" i="9"/>
  <c r="AY319" i="9" s="1"/>
  <c r="AW335" i="9"/>
  <c r="AY335" i="9" s="1"/>
  <c r="AW274" i="9"/>
  <c r="AY274" i="9" s="1"/>
  <c r="AX274" i="9" s="1"/>
  <c r="AW282" i="9"/>
  <c r="AY282" i="9" s="1"/>
  <c r="AX282" i="9" s="1"/>
  <c r="AW307" i="9"/>
  <c r="AY307" i="9" s="1"/>
  <c r="AW323" i="9"/>
  <c r="AY323" i="9" s="1"/>
  <c r="AW302" i="9"/>
  <c r="AY302" i="9" s="1"/>
  <c r="AW311" i="9"/>
  <c r="AY311" i="9" s="1"/>
  <c r="AW327" i="9"/>
  <c r="AY327" i="9" s="1"/>
  <c r="AW342" i="9"/>
  <c r="AY342" i="9" s="1"/>
  <c r="B36" i="10"/>
  <c r="JG112" i="2" l="1"/>
  <c r="JG115" i="2" s="1"/>
  <c r="JG32" i="20" s="1"/>
  <c r="JH157" i="2"/>
  <c r="JH13" i="20"/>
  <c r="KF158" i="2"/>
  <c r="KF20" i="20"/>
  <c r="LD158" i="2"/>
  <c r="LD20" i="20"/>
  <c r="KF157" i="2"/>
  <c r="KF13" i="20"/>
  <c r="MB158" i="2"/>
  <c r="MB20" i="20"/>
  <c r="LD157" i="2"/>
  <c r="LD13" i="20"/>
  <c r="JT158" i="2"/>
  <c r="JT20" i="20"/>
  <c r="MB157" i="2"/>
  <c r="MB13" i="20"/>
  <c r="KR158" i="2"/>
  <c r="KR20" i="20"/>
  <c r="LP158" i="2"/>
  <c r="LP20" i="20"/>
  <c r="JT157" i="2"/>
  <c r="JT159" i="2" s="1"/>
  <c r="JT13" i="20"/>
  <c r="JH158" i="2"/>
  <c r="JH20" i="20"/>
  <c r="KR157" i="2"/>
  <c r="KR159" i="2" s="1"/>
  <c r="KR13" i="20"/>
  <c r="LP157" i="2"/>
  <c r="LP13" i="20"/>
  <c r="LD159" i="2"/>
  <c r="LO99" i="2"/>
  <c r="MA99" i="2"/>
  <c r="LC99" i="2"/>
  <c r="MA69" i="2"/>
  <c r="LC69" i="2"/>
  <c r="LO69" i="2"/>
  <c r="KQ82" i="2"/>
  <c r="KQ85" i="2" s="1"/>
  <c r="KQ31" i="20" s="1"/>
  <c r="AX313" i="9"/>
  <c r="BA321" i="9"/>
  <c r="BA322" i="9"/>
  <c r="AX329" i="9"/>
  <c r="AX330" i="9"/>
  <c r="BA301" i="9"/>
  <c r="JG99" i="2"/>
  <c r="AX317" i="9"/>
  <c r="AX306" i="9"/>
  <c r="AX304" i="9"/>
  <c r="AX334" i="9"/>
  <c r="BA309" i="9"/>
  <c r="BA340" i="9"/>
  <c r="MA82" i="2"/>
  <c r="MA85" i="2" s="1"/>
  <c r="MA31" i="20" s="1"/>
  <c r="BA338" i="9"/>
  <c r="BA343" i="9"/>
  <c r="BA299" i="9"/>
  <c r="KE99" i="2"/>
  <c r="LC82" i="2"/>
  <c r="LC85" i="2" s="1"/>
  <c r="LC31" i="20" s="1"/>
  <c r="BA325" i="9"/>
  <c r="BA305" i="9"/>
  <c r="AX335" i="9"/>
  <c r="BA335" i="9"/>
  <c r="AX310" i="9"/>
  <c r="BA310" i="9"/>
  <c r="AX318" i="9"/>
  <c r="BA318" i="9"/>
  <c r="JS82" i="2"/>
  <c r="JS85" i="2" s="1"/>
  <c r="JS31" i="20" s="1"/>
  <c r="AX314" i="9"/>
  <c r="BA314" i="9"/>
  <c r="AX344" i="9"/>
  <c r="BA344" i="9"/>
  <c r="AX336" i="9"/>
  <c r="BA336" i="9"/>
  <c r="AX312" i="9"/>
  <c r="BA312" i="9"/>
  <c r="AX339" i="9"/>
  <c r="BA339" i="9"/>
  <c r="AX320" i="9"/>
  <c r="BA320" i="9"/>
  <c r="AX319" i="9"/>
  <c r="BA319" i="9"/>
  <c r="AX311" i="9"/>
  <c r="BA311" i="9"/>
  <c r="AX326" i="9"/>
  <c r="BA326" i="9"/>
  <c r="AX331" i="9"/>
  <c r="BA331" i="9"/>
  <c r="AX333" i="9"/>
  <c r="BA333" i="9"/>
  <c r="AX327" i="9"/>
  <c r="BA327" i="9"/>
  <c r="AX302" i="9"/>
  <c r="BA302" i="9"/>
  <c r="AX341" i="9"/>
  <c r="BA341" i="9"/>
  <c r="AX328" i="9"/>
  <c r="BA328" i="9"/>
  <c r="MA52" i="2"/>
  <c r="MA55" i="2" s="1"/>
  <c r="MA30" i="20" s="1"/>
  <c r="LC39" i="2"/>
  <c r="AX315" i="9"/>
  <c r="BA315" i="9"/>
  <c r="AX323" i="9"/>
  <c r="BA323" i="9"/>
  <c r="AX337" i="9"/>
  <c r="BA337" i="9"/>
  <c r="AX316" i="9"/>
  <c r="BA316" i="9"/>
  <c r="AX324" i="9"/>
  <c r="BA324" i="9"/>
  <c r="MA39" i="2"/>
  <c r="KE52" i="2"/>
  <c r="KE55" i="2" s="1"/>
  <c r="KE30" i="20" s="1"/>
  <c r="AX298" i="9"/>
  <c r="BA298" i="9"/>
  <c r="AX303" i="9"/>
  <c r="BA303" i="9"/>
  <c r="AX307" i="9"/>
  <c r="BA307" i="9"/>
  <c r="AX308" i="9"/>
  <c r="BA308" i="9"/>
  <c r="AX300" i="9"/>
  <c r="BA300" i="9"/>
  <c r="AX345" i="9"/>
  <c r="BA345" i="9"/>
  <c r="AX342" i="9"/>
  <c r="BA342" i="9"/>
  <c r="AX332" i="9"/>
  <c r="BA332" i="9"/>
  <c r="LO52" i="2"/>
  <c r="LO55" i="2" s="1"/>
  <c r="LO30" i="20" s="1"/>
  <c r="JS39" i="2"/>
  <c r="LO82" i="2"/>
  <c r="LO85" i="2" s="1"/>
  <c r="LO31" i="20" s="1"/>
  <c r="KE39" i="2"/>
  <c r="LC112" i="2"/>
  <c r="LC115" i="2" s="1"/>
  <c r="LC32" i="20" s="1"/>
  <c r="JS112" i="2"/>
  <c r="JS115" i="2" s="1"/>
  <c r="JS32" i="20" s="1"/>
  <c r="JS69" i="2"/>
  <c r="JG82" i="2"/>
  <c r="JG85" i="2" s="1"/>
  <c r="JG31" i="20" s="1"/>
  <c r="KQ112" i="2"/>
  <c r="KQ115" i="2" s="1"/>
  <c r="KQ32" i="20" s="1"/>
  <c r="KR114" i="2"/>
  <c r="KR25" i="20" s="1"/>
  <c r="KR109" i="2"/>
  <c r="KR105" i="2"/>
  <c r="KR97" i="2"/>
  <c r="JH54" i="2"/>
  <c r="JH23" i="20" s="1"/>
  <c r="JH49" i="2"/>
  <c r="JH45" i="2"/>
  <c r="JH37" i="2"/>
  <c r="LD84" i="2"/>
  <c r="LD24" i="20" s="1"/>
  <c r="LD79" i="2"/>
  <c r="LD75" i="2"/>
  <c r="LD67" i="2"/>
  <c r="JU94" i="2"/>
  <c r="JU11" i="20" s="1"/>
  <c r="JV91" i="2"/>
  <c r="JU92" i="2"/>
  <c r="JU95" i="2" s="1"/>
  <c r="JU18" i="20" s="1"/>
  <c r="JV31" i="2"/>
  <c r="JU34" i="2"/>
  <c r="JU9" i="20" s="1"/>
  <c r="JU32" i="2"/>
  <c r="JU35" i="2" s="1"/>
  <c r="JU16" i="20" s="1"/>
  <c r="JH50" i="2"/>
  <c r="JH38" i="2"/>
  <c r="JH110" i="2"/>
  <c r="JH98" i="2"/>
  <c r="LO39" i="2"/>
  <c r="KE82" i="2"/>
  <c r="KE85" i="2" s="1"/>
  <c r="KE31" i="20" s="1"/>
  <c r="KH31" i="2"/>
  <c r="KG34" i="2"/>
  <c r="KG9" i="20" s="1"/>
  <c r="KG32" i="2"/>
  <c r="KG35" i="2" s="1"/>
  <c r="KG16" i="20" s="1"/>
  <c r="MA112" i="2"/>
  <c r="MA115" i="2" s="1"/>
  <c r="MA32" i="20" s="1"/>
  <c r="LD110" i="2"/>
  <c r="LD98" i="2"/>
  <c r="KQ99" i="2"/>
  <c r="JT114" i="2"/>
  <c r="JT25" i="20" s="1"/>
  <c r="JT109" i="2"/>
  <c r="JT105" i="2"/>
  <c r="JT97" i="2"/>
  <c r="LO112" i="2"/>
  <c r="LO115" i="2" s="1"/>
  <c r="LO32" i="20" s="1"/>
  <c r="KR110" i="2"/>
  <c r="KR98" i="2"/>
  <c r="KQ39" i="2"/>
  <c r="JJ31" i="2"/>
  <c r="JI34" i="2"/>
  <c r="JI9" i="20" s="1"/>
  <c r="JI32" i="2"/>
  <c r="JI35" i="2" s="1"/>
  <c r="JI16" i="20" s="1"/>
  <c r="LQ154" i="2"/>
  <c r="LR151" i="2"/>
  <c r="LQ152" i="2"/>
  <c r="LQ155" i="2" s="1"/>
  <c r="JH114" i="2"/>
  <c r="JH25" i="20" s="1"/>
  <c r="JH109" i="2"/>
  <c r="JH105" i="2"/>
  <c r="JH97" i="2"/>
  <c r="KF54" i="2"/>
  <c r="KF23" i="20" s="1"/>
  <c r="KF49" i="2"/>
  <c r="KF45" i="2"/>
  <c r="KF37" i="2"/>
  <c r="LF151" i="2"/>
  <c r="LE154" i="2"/>
  <c r="LE152" i="2"/>
  <c r="LE155" i="2" s="1"/>
  <c r="MB80" i="2"/>
  <c r="MB68" i="2"/>
  <c r="LP80" i="2"/>
  <c r="LP68" i="2"/>
  <c r="LF91" i="2"/>
  <c r="LE94" i="2"/>
  <c r="LE11" i="20" s="1"/>
  <c r="LE92" i="2"/>
  <c r="LE95" i="2" s="1"/>
  <c r="LE18" i="20" s="1"/>
  <c r="JH80" i="2"/>
  <c r="JH68" i="2"/>
  <c r="LQ94" i="2"/>
  <c r="LQ11" i="20" s="1"/>
  <c r="LR91" i="2"/>
  <c r="LQ92" i="2"/>
  <c r="LQ95" i="2" s="1"/>
  <c r="LQ18" i="20" s="1"/>
  <c r="LR31" i="2"/>
  <c r="LQ34" i="2"/>
  <c r="LQ9" i="20" s="1"/>
  <c r="LQ32" i="2"/>
  <c r="LQ35" i="2" s="1"/>
  <c r="LQ16" i="20" s="1"/>
  <c r="KS94" i="2"/>
  <c r="KS11" i="20" s="1"/>
  <c r="KT91" i="2"/>
  <c r="KS92" i="2"/>
  <c r="KS95" i="2" s="1"/>
  <c r="KS18" i="20" s="1"/>
  <c r="KQ52" i="2"/>
  <c r="KQ55" i="2" s="1"/>
  <c r="KQ30" i="20" s="1"/>
  <c r="KR50" i="2"/>
  <c r="KR38" i="2"/>
  <c r="MB38" i="2"/>
  <c r="MB50" i="2"/>
  <c r="KF80" i="2"/>
  <c r="KF68" i="2"/>
  <c r="MB110" i="2"/>
  <c r="MB98" i="2"/>
  <c r="LQ64" i="2"/>
  <c r="LQ10" i="20" s="1"/>
  <c r="LR61" i="2"/>
  <c r="LQ62" i="2"/>
  <c r="LQ65" i="2" s="1"/>
  <c r="LQ17" i="20" s="1"/>
  <c r="JI64" i="2"/>
  <c r="JI10" i="20" s="1"/>
  <c r="JJ61" i="2"/>
  <c r="JI62" i="2"/>
  <c r="JI65" i="2" s="1"/>
  <c r="JI17" i="20" s="1"/>
  <c r="LP114" i="2"/>
  <c r="LP25" i="20" s="1"/>
  <c r="LP109" i="2"/>
  <c r="LP105" i="2"/>
  <c r="LP97" i="2"/>
  <c r="LP54" i="2"/>
  <c r="LP23" i="20" s="1"/>
  <c r="LP49" i="2"/>
  <c r="LP45" i="2"/>
  <c r="LP37" i="2"/>
  <c r="JI154" i="2"/>
  <c r="JJ151" i="2"/>
  <c r="JI152" i="2"/>
  <c r="JI155" i="2" s="1"/>
  <c r="KR49" i="2"/>
  <c r="KR45" i="2"/>
  <c r="KR54" i="2"/>
  <c r="KR23" i="20" s="1"/>
  <c r="KR37" i="2"/>
  <c r="MC34" i="2"/>
  <c r="MC9" i="20" s="1"/>
  <c r="MD31" i="2"/>
  <c r="MC32" i="2"/>
  <c r="MC35" i="2" s="1"/>
  <c r="MC16" i="20" s="1"/>
  <c r="LD50" i="2"/>
  <c r="LD38" i="2"/>
  <c r="KQ69" i="2"/>
  <c r="JG52" i="2"/>
  <c r="JG55" i="2" s="1"/>
  <c r="JG30" i="20" s="1"/>
  <c r="MD61" i="2"/>
  <c r="MC64" i="2"/>
  <c r="MC10" i="20" s="1"/>
  <c r="MC62" i="2"/>
  <c r="MC65" i="2" s="1"/>
  <c r="MC17" i="20" s="1"/>
  <c r="KR80" i="2"/>
  <c r="KR68" i="2"/>
  <c r="KF84" i="2"/>
  <c r="KF24" i="20" s="1"/>
  <c r="KF79" i="2"/>
  <c r="KF75" i="2"/>
  <c r="KF67" i="2"/>
  <c r="JS52" i="2"/>
  <c r="JS55" i="2" s="1"/>
  <c r="JS30" i="20" s="1"/>
  <c r="JU64" i="2"/>
  <c r="JU10" i="20" s="1"/>
  <c r="JV61" i="2"/>
  <c r="JU62" i="2"/>
  <c r="JU65" i="2" s="1"/>
  <c r="JU17" i="20" s="1"/>
  <c r="MB84" i="2"/>
  <c r="MB24" i="20" s="1"/>
  <c r="MB79" i="2"/>
  <c r="MB75" i="2"/>
  <c r="MB67" i="2"/>
  <c r="JT80" i="2"/>
  <c r="JT68" i="2"/>
  <c r="MB114" i="2"/>
  <c r="MB25" i="20" s="1"/>
  <c r="MB109" i="2"/>
  <c r="MB105" i="2"/>
  <c r="MB97" i="2"/>
  <c r="LP84" i="2"/>
  <c r="LP24" i="20" s="1"/>
  <c r="LP79" i="2"/>
  <c r="LP75" i="2"/>
  <c r="LP67" i="2"/>
  <c r="JH79" i="2"/>
  <c r="JH75" i="2"/>
  <c r="JH84" i="2"/>
  <c r="JH24" i="20" s="1"/>
  <c r="JH67" i="2"/>
  <c r="KT31" i="2"/>
  <c r="KS34" i="2"/>
  <c r="KS9" i="20" s="1"/>
  <c r="KS32" i="2"/>
  <c r="KS35" i="2" s="1"/>
  <c r="KS16" i="20" s="1"/>
  <c r="MB54" i="2"/>
  <c r="MB23" i="20" s="1"/>
  <c r="MB49" i="2"/>
  <c r="MB45" i="2"/>
  <c r="MB37" i="2"/>
  <c r="LF31" i="2"/>
  <c r="LE34" i="2"/>
  <c r="LE9" i="20" s="1"/>
  <c r="LE32" i="2"/>
  <c r="LE35" i="2" s="1"/>
  <c r="LE16" i="20" s="1"/>
  <c r="JG39" i="2"/>
  <c r="KF110" i="2"/>
  <c r="KF98" i="2"/>
  <c r="LC52" i="2"/>
  <c r="LC55" i="2" s="1"/>
  <c r="LC30" i="20" s="1"/>
  <c r="KS64" i="2"/>
  <c r="KS10" i="20" s="1"/>
  <c r="KT61" i="2"/>
  <c r="KS62" i="2"/>
  <c r="KS65" i="2" s="1"/>
  <c r="KS17" i="20" s="1"/>
  <c r="KH61" i="2"/>
  <c r="KG64" i="2"/>
  <c r="KG10" i="20" s="1"/>
  <c r="KG62" i="2"/>
  <c r="KG65" i="2" s="1"/>
  <c r="KG17" i="20" s="1"/>
  <c r="JT84" i="2"/>
  <c r="JT24" i="20" s="1"/>
  <c r="JT75" i="2"/>
  <c r="JT79" i="2"/>
  <c r="JT67" i="2"/>
  <c r="JU154" i="2"/>
  <c r="JV151" i="2"/>
  <c r="JU152" i="2"/>
  <c r="JU155" i="2" s="1"/>
  <c r="LD114" i="2"/>
  <c r="LD25" i="20" s="1"/>
  <c r="LD109" i="2"/>
  <c r="LD105" i="2"/>
  <c r="LD97" i="2"/>
  <c r="LD80" i="2"/>
  <c r="LD68" i="2"/>
  <c r="LD54" i="2"/>
  <c r="LD23" i="20" s="1"/>
  <c r="LD49" i="2"/>
  <c r="LD45" i="2"/>
  <c r="LD37" i="2"/>
  <c r="LP50" i="2"/>
  <c r="LP38" i="2"/>
  <c r="JJ91" i="2"/>
  <c r="JI94" i="2"/>
  <c r="JI11" i="20" s="1"/>
  <c r="JI92" i="2"/>
  <c r="JI95" i="2" s="1"/>
  <c r="JI18" i="20" s="1"/>
  <c r="MD91" i="2"/>
  <c r="MC94" i="2"/>
  <c r="MC11" i="20" s="1"/>
  <c r="MC92" i="2"/>
  <c r="MC95" i="2" s="1"/>
  <c r="MC18" i="20" s="1"/>
  <c r="MC154" i="2"/>
  <c r="MD151" i="2"/>
  <c r="MC152" i="2"/>
  <c r="MC155" i="2" s="1"/>
  <c r="JT50" i="2"/>
  <c r="JT38" i="2"/>
  <c r="KH151" i="2"/>
  <c r="KG154" i="2"/>
  <c r="KG152" i="2"/>
  <c r="KG155" i="2" s="1"/>
  <c r="KF114" i="2"/>
  <c r="KF25" i="20" s="1"/>
  <c r="KF109" i="2"/>
  <c r="KF105" i="2"/>
  <c r="KF97" i="2"/>
  <c r="KE69" i="2"/>
  <c r="KR84" i="2"/>
  <c r="KR24" i="20" s="1"/>
  <c r="KR79" i="2"/>
  <c r="KR75" i="2"/>
  <c r="KR67" i="2"/>
  <c r="JG69" i="2"/>
  <c r="LE64" i="2"/>
  <c r="LE10" i="20" s="1"/>
  <c r="LF61" i="2"/>
  <c r="LE62" i="2"/>
  <c r="LE65" i="2" s="1"/>
  <c r="LE17" i="20" s="1"/>
  <c r="JT110" i="2"/>
  <c r="JT98" i="2"/>
  <c r="JT49" i="2"/>
  <c r="JT45" i="2"/>
  <c r="JT54" i="2"/>
  <c r="JT23" i="20" s="1"/>
  <c r="JT37" i="2"/>
  <c r="KH91" i="2"/>
  <c r="KG94" i="2"/>
  <c r="KG11" i="20" s="1"/>
  <c r="KG92" i="2"/>
  <c r="KG95" i="2" s="1"/>
  <c r="KG18" i="20" s="1"/>
  <c r="KF50" i="2"/>
  <c r="KF38" i="2"/>
  <c r="JS99" i="2"/>
  <c r="LP110" i="2"/>
  <c r="LP98" i="2"/>
  <c r="KS154" i="2"/>
  <c r="KT151" i="2"/>
  <c r="KS152" i="2"/>
  <c r="KS155" i="2" s="1"/>
  <c r="KE112" i="2"/>
  <c r="KE115" i="2" s="1"/>
  <c r="KE32" i="20" s="1"/>
  <c r="A36" i="9"/>
  <c r="B37" i="11"/>
  <c r="A36" i="11"/>
  <c r="A12" i="11"/>
  <c r="AI34" i="9"/>
  <c r="A10" i="9"/>
  <c r="S34" i="9"/>
  <c r="B37" i="10"/>
  <c r="A36" i="10"/>
  <c r="C36" i="10" s="1"/>
  <c r="B40" i="9"/>
  <c r="LP159" i="2" l="1"/>
  <c r="KF159" i="2"/>
  <c r="JT69" i="2"/>
  <c r="JH159" i="2"/>
  <c r="JU158" i="2"/>
  <c r="JU159" i="2" s="1"/>
  <c r="JU20" i="20"/>
  <c r="KS157" i="2"/>
  <c r="KS13" i="20"/>
  <c r="MB69" i="2"/>
  <c r="JU157" i="2"/>
  <c r="JU13" i="20"/>
  <c r="LE158" i="2"/>
  <c r="LE20" i="20"/>
  <c r="MC158" i="2"/>
  <c r="MC159" i="2" s="1"/>
  <c r="MC20" i="20"/>
  <c r="LE157" i="2"/>
  <c r="LE159" i="2" s="1"/>
  <c r="LE13" i="20"/>
  <c r="MB159" i="2"/>
  <c r="MC157" i="2"/>
  <c r="MC13" i="20"/>
  <c r="JI158" i="2"/>
  <c r="JI20" i="20"/>
  <c r="LQ158" i="2"/>
  <c r="LQ20" i="20"/>
  <c r="KG158" i="2"/>
  <c r="KG20" i="20"/>
  <c r="KS158" i="2"/>
  <c r="KS20" i="20"/>
  <c r="KG157" i="2"/>
  <c r="KG13" i="20"/>
  <c r="JI157" i="2"/>
  <c r="JI13" i="20"/>
  <c r="LQ157" i="2"/>
  <c r="LQ13" i="20"/>
  <c r="LD99" i="2"/>
  <c r="LP99" i="2"/>
  <c r="MB99" i="2"/>
  <c r="LP69" i="2"/>
  <c r="LD69" i="2"/>
  <c r="LD112" i="2"/>
  <c r="LD115" i="2" s="1"/>
  <c r="LD32" i="20" s="1"/>
  <c r="LP82" i="2"/>
  <c r="LP85" i="2" s="1"/>
  <c r="LP31" i="20" s="1"/>
  <c r="JT82" i="2"/>
  <c r="JT85" i="2" s="1"/>
  <c r="JT31" i="20" s="1"/>
  <c r="KR69" i="2"/>
  <c r="JH69" i="2"/>
  <c r="LD52" i="2"/>
  <c r="LD55" i="2" s="1"/>
  <c r="LD30" i="20" s="1"/>
  <c r="KF99" i="2"/>
  <c r="KR99" i="2"/>
  <c r="KF69" i="2"/>
  <c r="JH52" i="2"/>
  <c r="JH55" i="2" s="1"/>
  <c r="JH30" i="20" s="1"/>
  <c r="JT39" i="2"/>
  <c r="KR52" i="2"/>
  <c r="KR55" i="2" s="1"/>
  <c r="KR30" i="20" s="1"/>
  <c r="JH82" i="2"/>
  <c r="JH85" i="2" s="1"/>
  <c r="JH31" i="20" s="1"/>
  <c r="JT112" i="2"/>
  <c r="JT115" i="2" s="1"/>
  <c r="JT32" i="20" s="1"/>
  <c r="KR82" i="2"/>
  <c r="KR85" i="2" s="1"/>
  <c r="KR31" i="20" s="1"/>
  <c r="MB52" i="2"/>
  <c r="MB55" i="2" s="1"/>
  <c r="MB30" i="20" s="1"/>
  <c r="MB82" i="2"/>
  <c r="MB85" i="2" s="1"/>
  <c r="MB31" i="20" s="1"/>
  <c r="KR39" i="2"/>
  <c r="ME61" i="2"/>
  <c r="MD64" i="2"/>
  <c r="MD10" i="20" s="1"/>
  <c r="MD62" i="2"/>
  <c r="MD65" i="2" s="1"/>
  <c r="MD17" i="20" s="1"/>
  <c r="LP39" i="2"/>
  <c r="KS50" i="2"/>
  <c r="KS38" i="2"/>
  <c r="JU80" i="2"/>
  <c r="JU68" i="2"/>
  <c r="LQ110" i="2"/>
  <c r="LQ98" i="2"/>
  <c r="JI50" i="2"/>
  <c r="JI38" i="2"/>
  <c r="JU110" i="2"/>
  <c r="JU98" i="2"/>
  <c r="KG110" i="2"/>
  <c r="KG98" i="2"/>
  <c r="LE80" i="2"/>
  <c r="LE68" i="2"/>
  <c r="JI110" i="2"/>
  <c r="JI98" i="2"/>
  <c r="KS80" i="2"/>
  <c r="KS68" i="2"/>
  <c r="LE38" i="2"/>
  <c r="LE50" i="2"/>
  <c r="KS45" i="2"/>
  <c r="KS49" i="2"/>
  <c r="KS54" i="2"/>
  <c r="KS23" i="20" s="1"/>
  <c r="KS37" i="2"/>
  <c r="JV64" i="2"/>
  <c r="JV10" i="20" s="1"/>
  <c r="JW61" i="2"/>
  <c r="JV62" i="2"/>
  <c r="JV65" i="2" s="1"/>
  <c r="JV17" i="20" s="1"/>
  <c r="KF82" i="2"/>
  <c r="KF85" i="2" s="1"/>
  <c r="KF31" i="20" s="1"/>
  <c r="LP52" i="2"/>
  <c r="LP55" i="2" s="1"/>
  <c r="LP30" i="20" s="1"/>
  <c r="JI79" i="2"/>
  <c r="JI75" i="2"/>
  <c r="JI84" i="2"/>
  <c r="JI24" i="20" s="1"/>
  <c r="JI67" i="2"/>
  <c r="LR94" i="2"/>
  <c r="LR11" i="20" s="1"/>
  <c r="LS91" i="2"/>
  <c r="LR92" i="2"/>
  <c r="LR95" i="2" s="1"/>
  <c r="LR18" i="20" s="1"/>
  <c r="KF52" i="2"/>
  <c r="KF55" i="2" s="1"/>
  <c r="KF30" i="20" s="1"/>
  <c r="JI54" i="2"/>
  <c r="JI23" i="20" s="1"/>
  <c r="JI49" i="2"/>
  <c r="JI45" i="2"/>
  <c r="JI37" i="2"/>
  <c r="KG50" i="2"/>
  <c r="KG38" i="2"/>
  <c r="JV94" i="2"/>
  <c r="JV11" i="20" s="1"/>
  <c r="JW91" i="2"/>
  <c r="JV92" i="2"/>
  <c r="JV95" i="2" s="1"/>
  <c r="JV18" i="20" s="1"/>
  <c r="KT64" i="2"/>
  <c r="KT10" i="20" s="1"/>
  <c r="KU61" i="2"/>
  <c r="KT62" i="2"/>
  <c r="KT65" i="2" s="1"/>
  <c r="KT17" i="20" s="1"/>
  <c r="KU31" i="2"/>
  <c r="KT34" i="2"/>
  <c r="KT9" i="20" s="1"/>
  <c r="KT32" i="2"/>
  <c r="KT35" i="2" s="1"/>
  <c r="KT16" i="20" s="1"/>
  <c r="JU84" i="2"/>
  <c r="JU24" i="20" s="1"/>
  <c r="JU79" i="2"/>
  <c r="JU75" i="2"/>
  <c r="JU67" i="2"/>
  <c r="LQ114" i="2"/>
  <c r="LQ25" i="20" s="1"/>
  <c r="LQ109" i="2"/>
  <c r="LQ105" i="2"/>
  <c r="LQ97" i="2"/>
  <c r="KG49" i="2"/>
  <c r="KG45" i="2"/>
  <c r="KG54" i="2"/>
  <c r="KG23" i="20" s="1"/>
  <c r="KG37" i="2"/>
  <c r="MC114" i="2"/>
  <c r="MC25" i="20" s="1"/>
  <c r="MC109" i="2"/>
  <c r="MC105" i="2"/>
  <c r="MC97" i="2"/>
  <c r="JK91" i="2"/>
  <c r="JJ94" i="2"/>
  <c r="JJ11" i="20" s="1"/>
  <c r="JJ92" i="2"/>
  <c r="JJ95" i="2" s="1"/>
  <c r="JJ18" i="20" s="1"/>
  <c r="KS79" i="2"/>
  <c r="KS75" i="2"/>
  <c r="KS84" i="2"/>
  <c r="KS24" i="20" s="1"/>
  <c r="KS67" i="2"/>
  <c r="LG31" i="2"/>
  <c r="LF34" i="2"/>
  <c r="LF9" i="20" s="1"/>
  <c r="LF32" i="2"/>
  <c r="LF35" i="2" s="1"/>
  <c r="LF16" i="20" s="1"/>
  <c r="MC38" i="2"/>
  <c r="MC50" i="2"/>
  <c r="LS61" i="2"/>
  <c r="LR64" i="2"/>
  <c r="LR10" i="20" s="1"/>
  <c r="LR62" i="2"/>
  <c r="LR65" i="2" s="1"/>
  <c r="LR17" i="20" s="1"/>
  <c r="KT94" i="2"/>
  <c r="KT11" i="20" s="1"/>
  <c r="KU91" i="2"/>
  <c r="KT92" i="2"/>
  <c r="KT95" i="2" s="1"/>
  <c r="KT18" i="20" s="1"/>
  <c r="KI31" i="2"/>
  <c r="KH34" i="2"/>
  <c r="KH9" i="20" s="1"/>
  <c r="KH32" i="2"/>
  <c r="KH35" i="2" s="1"/>
  <c r="KH16" i="20" s="1"/>
  <c r="JU54" i="2"/>
  <c r="JU23" i="20" s="1"/>
  <c r="JU49" i="2"/>
  <c r="JU45" i="2"/>
  <c r="JU37" i="2"/>
  <c r="MC79" i="2"/>
  <c r="MC75" i="2"/>
  <c r="MC84" i="2"/>
  <c r="MC24" i="20" s="1"/>
  <c r="MC67" i="2"/>
  <c r="KG79" i="2"/>
  <c r="KG75" i="2"/>
  <c r="KG84" i="2"/>
  <c r="KG24" i="20" s="1"/>
  <c r="KG67" i="2"/>
  <c r="JI80" i="2"/>
  <c r="JI68" i="2"/>
  <c r="KF112" i="2"/>
  <c r="KF115" i="2" s="1"/>
  <c r="KF32" i="20" s="1"/>
  <c r="KI61" i="2"/>
  <c r="KH64" i="2"/>
  <c r="KH10" i="20" s="1"/>
  <c r="KH62" i="2"/>
  <c r="KH65" i="2" s="1"/>
  <c r="KH17" i="20" s="1"/>
  <c r="MB112" i="2"/>
  <c r="MB115" i="2" s="1"/>
  <c r="MB32" i="20" s="1"/>
  <c r="JK61" i="2"/>
  <c r="JJ64" i="2"/>
  <c r="JJ10" i="20" s="1"/>
  <c r="JJ62" i="2"/>
  <c r="JJ65" i="2" s="1"/>
  <c r="JJ17" i="20" s="1"/>
  <c r="KG114" i="2"/>
  <c r="KG25" i="20" s="1"/>
  <c r="KG109" i="2"/>
  <c r="KG105" i="2"/>
  <c r="KG97" i="2"/>
  <c r="LG61" i="2"/>
  <c r="LF64" i="2"/>
  <c r="LF10" i="20" s="1"/>
  <c r="LF62" i="2"/>
  <c r="LF65" i="2" s="1"/>
  <c r="LF17" i="20" s="1"/>
  <c r="MC110" i="2"/>
  <c r="MC98" i="2"/>
  <c r="JI114" i="2"/>
  <c r="JI25" i="20" s="1"/>
  <c r="JI109" i="2"/>
  <c r="JI105" i="2"/>
  <c r="JI97" i="2"/>
  <c r="LE54" i="2"/>
  <c r="LE23" i="20" s="1"/>
  <c r="LE49" i="2"/>
  <c r="LE45" i="2"/>
  <c r="LE37" i="2"/>
  <c r="KS110" i="2"/>
  <c r="KS98" i="2"/>
  <c r="JU114" i="2"/>
  <c r="JU25" i="20" s="1"/>
  <c r="JU109" i="2"/>
  <c r="JU105" i="2"/>
  <c r="JU97" i="2"/>
  <c r="JT52" i="2"/>
  <c r="JT55" i="2" s="1"/>
  <c r="JT30" i="20" s="1"/>
  <c r="KH154" i="2"/>
  <c r="KI151" i="2"/>
  <c r="KH152" i="2"/>
  <c r="KH155" i="2" s="1"/>
  <c r="ME91" i="2"/>
  <c r="MD94" i="2"/>
  <c r="MD11" i="20" s="1"/>
  <c r="MD92" i="2"/>
  <c r="MD95" i="2" s="1"/>
  <c r="MD18" i="20" s="1"/>
  <c r="LD39" i="2"/>
  <c r="MB39" i="2"/>
  <c r="ME31" i="2"/>
  <c r="MD34" i="2"/>
  <c r="MD9" i="20" s="1"/>
  <c r="MD32" i="2"/>
  <c r="MD35" i="2" s="1"/>
  <c r="MD16" i="20" s="1"/>
  <c r="LQ84" i="2"/>
  <c r="LQ24" i="20" s="1"/>
  <c r="LQ79" i="2"/>
  <c r="LQ75" i="2"/>
  <c r="LQ67" i="2"/>
  <c r="KS114" i="2"/>
  <c r="KS25" i="20" s="1"/>
  <c r="KS109" i="2"/>
  <c r="KS105" i="2"/>
  <c r="KS97" i="2"/>
  <c r="JH99" i="2"/>
  <c r="JT99" i="2"/>
  <c r="JW31" i="2"/>
  <c r="JV34" i="2"/>
  <c r="JV9" i="20" s="1"/>
  <c r="JV32" i="2"/>
  <c r="JV35" i="2" s="1"/>
  <c r="JV16" i="20" s="1"/>
  <c r="JH39" i="2"/>
  <c r="KG80" i="2"/>
  <c r="KG68" i="2"/>
  <c r="LS31" i="2"/>
  <c r="LR34" i="2"/>
  <c r="LR9" i="20" s="1"/>
  <c r="LR32" i="2"/>
  <c r="LR35" i="2" s="1"/>
  <c r="LR16" i="20" s="1"/>
  <c r="LG91" i="2"/>
  <c r="LF94" i="2"/>
  <c r="LF11" i="20" s="1"/>
  <c r="LF92" i="2"/>
  <c r="LF95" i="2" s="1"/>
  <c r="LF18" i="20" s="1"/>
  <c r="KF39" i="2"/>
  <c r="MD154" i="2"/>
  <c r="ME151" i="2"/>
  <c r="MD152" i="2"/>
  <c r="MD155" i="2" s="1"/>
  <c r="KU151" i="2"/>
  <c r="KT154" i="2"/>
  <c r="KT152" i="2"/>
  <c r="KT155" i="2" s="1"/>
  <c r="LQ80" i="2"/>
  <c r="LQ68" i="2"/>
  <c r="JK31" i="2"/>
  <c r="JJ34" i="2"/>
  <c r="JJ9" i="20" s="1"/>
  <c r="JJ32" i="2"/>
  <c r="JJ35" i="2" s="1"/>
  <c r="JJ16" i="20" s="1"/>
  <c r="JU50" i="2"/>
  <c r="JU38" i="2"/>
  <c r="KR112" i="2"/>
  <c r="KR115" i="2" s="1"/>
  <c r="KR32" i="20" s="1"/>
  <c r="KI91" i="2"/>
  <c r="KH94" i="2"/>
  <c r="KH11" i="20" s="1"/>
  <c r="KH92" i="2"/>
  <c r="KH95" i="2" s="1"/>
  <c r="KH18" i="20" s="1"/>
  <c r="LE84" i="2"/>
  <c r="LE24" i="20" s="1"/>
  <c r="LE79" i="2"/>
  <c r="LE75" i="2"/>
  <c r="LE67" i="2"/>
  <c r="JV154" i="2"/>
  <c r="JW151" i="2"/>
  <c r="JV152" i="2"/>
  <c r="JV155" i="2" s="1"/>
  <c r="MC80" i="2"/>
  <c r="MC68" i="2"/>
  <c r="MC54" i="2"/>
  <c r="MC23" i="20" s="1"/>
  <c r="MC49" i="2"/>
  <c r="MC45" i="2"/>
  <c r="MC37" i="2"/>
  <c r="JJ154" i="2"/>
  <c r="JK151" i="2"/>
  <c r="JJ152" i="2"/>
  <c r="JJ155" i="2" s="1"/>
  <c r="LP112" i="2"/>
  <c r="LP115" i="2" s="1"/>
  <c r="LP32" i="20" s="1"/>
  <c r="LQ50" i="2"/>
  <c r="LQ38" i="2"/>
  <c r="LE110" i="2"/>
  <c r="LE98" i="2"/>
  <c r="LD82" i="2"/>
  <c r="LD85" i="2" s="1"/>
  <c r="LD31" i="20" s="1"/>
  <c r="LQ54" i="2"/>
  <c r="LQ23" i="20" s="1"/>
  <c r="LQ37" i="2"/>
  <c r="LQ49" i="2"/>
  <c r="LQ45" i="2"/>
  <c r="LE114" i="2"/>
  <c r="LE25" i="20" s="1"/>
  <c r="LE109" i="2"/>
  <c r="LE105" i="2"/>
  <c r="LE97" i="2"/>
  <c r="LF154" i="2"/>
  <c r="LG151" i="2"/>
  <c r="LF152" i="2"/>
  <c r="LF155" i="2" s="1"/>
  <c r="JH112" i="2"/>
  <c r="JH115" i="2" s="1"/>
  <c r="JH32" i="20" s="1"/>
  <c r="LR154" i="2"/>
  <c r="LS151" i="2"/>
  <c r="LR152" i="2"/>
  <c r="LR155" i="2" s="1"/>
  <c r="C36" i="9"/>
  <c r="A37" i="9"/>
  <c r="A13" i="11"/>
  <c r="C36" i="11"/>
  <c r="A37" i="11"/>
  <c r="B38" i="11"/>
  <c r="AH34" i="9"/>
  <c r="R34" i="9"/>
  <c r="B41" i="9"/>
  <c r="A37" i="10"/>
  <c r="C37" i="10" s="1"/>
  <c r="B38" i="10"/>
  <c r="A11" i="9"/>
  <c r="JI159" i="2" l="1"/>
  <c r="KS159" i="2"/>
  <c r="JI99" i="2"/>
  <c r="LQ159" i="2"/>
  <c r="MC52" i="2"/>
  <c r="MC55" i="2" s="1"/>
  <c r="MC30" i="20" s="1"/>
  <c r="KG159" i="2"/>
  <c r="JJ157" i="2"/>
  <c r="JJ13" i="20"/>
  <c r="KH157" i="2"/>
  <c r="KH13" i="20"/>
  <c r="LR158" i="2"/>
  <c r="LR20" i="20"/>
  <c r="JV157" i="2"/>
  <c r="JV13" i="20"/>
  <c r="KT158" i="2"/>
  <c r="KT159" i="2" s="1"/>
  <c r="KT20" i="20"/>
  <c r="LF157" i="2"/>
  <c r="LF13" i="20"/>
  <c r="LE69" i="2"/>
  <c r="KT157" i="2"/>
  <c r="KT13" i="20"/>
  <c r="JU99" i="2"/>
  <c r="LR157" i="2"/>
  <c r="LR13" i="20"/>
  <c r="MD158" i="2"/>
  <c r="MD20" i="20"/>
  <c r="LF158" i="2"/>
  <c r="LF159" i="2" s="1"/>
  <c r="LF20" i="20"/>
  <c r="JJ158" i="2"/>
  <c r="JJ20" i="20"/>
  <c r="MD157" i="2"/>
  <c r="MD13" i="20"/>
  <c r="KH158" i="2"/>
  <c r="KH20" i="20"/>
  <c r="JV158" i="2"/>
  <c r="JV20" i="20"/>
  <c r="LQ99" i="2"/>
  <c r="LE99" i="2"/>
  <c r="MC99" i="2"/>
  <c r="LQ69" i="2"/>
  <c r="MC69" i="2"/>
  <c r="KG112" i="2"/>
  <c r="KG115" i="2" s="1"/>
  <c r="KG32" i="20" s="1"/>
  <c r="LE39" i="2"/>
  <c r="KS82" i="2"/>
  <c r="KS85" i="2" s="1"/>
  <c r="KS31" i="20" s="1"/>
  <c r="LQ112" i="2"/>
  <c r="LQ115" i="2" s="1"/>
  <c r="LQ32" i="20" s="1"/>
  <c r="JI69" i="2"/>
  <c r="JU69" i="2"/>
  <c r="MC39" i="2"/>
  <c r="LQ82" i="2"/>
  <c r="LQ85" i="2" s="1"/>
  <c r="LQ31" i="20" s="1"/>
  <c r="KG82" i="2"/>
  <c r="KG85" i="2" s="1"/>
  <c r="KG31" i="20" s="1"/>
  <c r="MC112" i="2"/>
  <c r="MC115" i="2" s="1"/>
  <c r="MC32" i="20" s="1"/>
  <c r="LE82" i="2"/>
  <c r="LE85" i="2" s="1"/>
  <c r="LE31" i="20" s="1"/>
  <c r="LE112" i="2"/>
  <c r="LE115" i="2" s="1"/>
  <c r="LE32" i="20" s="1"/>
  <c r="JU112" i="2"/>
  <c r="JU115" i="2" s="1"/>
  <c r="JU32" i="20" s="1"/>
  <c r="KG99" i="2"/>
  <c r="KS69" i="2"/>
  <c r="KS99" i="2"/>
  <c r="MD54" i="2"/>
  <c r="MD23" i="20" s="1"/>
  <c r="MD45" i="2"/>
  <c r="MD49" i="2"/>
  <c r="MD37" i="2"/>
  <c r="LR84" i="2"/>
  <c r="LR24" i="20" s="1"/>
  <c r="LR79" i="2"/>
  <c r="LR75" i="2"/>
  <c r="LR67" i="2"/>
  <c r="JW94" i="2"/>
  <c r="JW11" i="20" s="1"/>
  <c r="JX91" i="2"/>
  <c r="JW92" i="2"/>
  <c r="JW95" i="2" s="1"/>
  <c r="JW18" i="20" s="1"/>
  <c r="ME154" i="2"/>
  <c r="MF151" i="2"/>
  <c r="ME152" i="2"/>
  <c r="ME155" i="2" s="1"/>
  <c r="KH84" i="2"/>
  <c r="KH24" i="20" s="1"/>
  <c r="KH79" i="2"/>
  <c r="KH75" i="2"/>
  <c r="KH67" i="2"/>
  <c r="KT80" i="2"/>
  <c r="KT68" i="2"/>
  <c r="JV80" i="2"/>
  <c r="JV68" i="2"/>
  <c r="MD80" i="2"/>
  <c r="MD68" i="2"/>
  <c r="LQ52" i="2"/>
  <c r="LQ55" i="2" s="1"/>
  <c r="LQ30" i="20" s="1"/>
  <c r="JJ50" i="2"/>
  <c r="JJ38" i="2"/>
  <c r="LR54" i="2"/>
  <c r="LR23" i="20" s="1"/>
  <c r="LR49" i="2"/>
  <c r="LR45" i="2"/>
  <c r="LR37" i="2"/>
  <c r="JV54" i="2"/>
  <c r="JV23" i="20" s="1"/>
  <c r="JV49" i="2"/>
  <c r="JV45" i="2"/>
  <c r="JV37" i="2"/>
  <c r="LE52" i="2"/>
  <c r="LE55" i="2" s="1"/>
  <c r="LE30" i="20" s="1"/>
  <c r="KI64" i="2"/>
  <c r="KI10" i="20" s="1"/>
  <c r="KJ61" i="2"/>
  <c r="KI62" i="2"/>
  <c r="KI65" i="2" s="1"/>
  <c r="KI17" i="20" s="1"/>
  <c r="KT110" i="2"/>
  <c r="KT98" i="2"/>
  <c r="KG39" i="2"/>
  <c r="KU64" i="2"/>
  <c r="KU10" i="20" s="1"/>
  <c r="KV61" i="2"/>
  <c r="KU62" i="2"/>
  <c r="KU65" i="2" s="1"/>
  <c r="KU17" i="20" s="1"/>
  <c r="JI82" i="2"/>
  <c r="JI85" i="2" s="1"/>
  <c r="JI31" i="20" s="1"/>
  <c r="JW64" i="2"/>
  <c r="JW10" i="20" s="1"/>
  <c r="JX61" i="2"/>
  <c r="JW62" i="2"/>
  <c r="JW65" i="2" s="1"/>
  <c r="JW17" i="20" s="1"/>
  <c r="MD79" i="2"/>
  <c r="MD84" i="2"/>
  <c r="MD24" i="20" s="1"/>
  <c r="MD75" i="2"/>
  <c r="MD67" i="2"/>
  <c r="MD114" i="2"/>
  <c r="MD25" i="20" s="1"/>
  <c r="MD105" i="2"/>
  <c r="MD109" i="2"/>
  <c r="MD97" i="2"/>
  <c r="KH80" i="2"/>
  <c r="KH68" i="2"/>
  <c r="KH54" i="2"/>
  <c r="KH23" i="20" s="1"/>
  <c r="KH49" i="2"/>
  <c r="KH45" i="2"/>
  <c r="KH37" i="2"/>
  <c r="KV31" i="2"/>
  <c r="KU34" i="2"/>
  <c r="KU9" i="20" s="1"/>
  <c r="KU32" i="2"/>
  <c r="KU35" i="2" s="1"/>
  <c r="KU16" i="20" s="1"/>
  <c r="LQ39" i="2"/>
  <c r="JX31" i="2"/>
  <c r="JW34" i="2"/>
  <c r="JW9" i="20" s="1"/>
  <c r="JW32" i="2"/>
  <c r="JW35" i="2" s="1"/>
  <c r="JW16" i="20" s="1"/>
  <c r="KJ151" i="2"/>
  <c r="KI154" i="2"/>
  <c r="KI152" i="2"/>
  <c r="KI155" i="2" s="1"/>
  <c r="JU39" i="2"/>
  <c r="KU94" i="2"/>
  <c r="KU11" i="20" s="1"/>
  <c r="KV91" i="2"/>
  <c r="KU92" i="2"/>
  <c r="KU95" i="2" s="1"/>
  <c r="KU18" i="20" s="1"/>
  <c r="LF50" i="2"/>
  <c r="LF38" i="2"/>
  <c r="KT84" i="2"/>
  <c r="KT24" i="20" s="1"/>
  <c r="KT79" i="2"/>
  <c r="KT67" i="2"/>
  <c r="KT75" i="2"/>
  <c r="JV84" i="2"/>
  <c r="JV24" i="20" s="1"/>
  <c r="JV75" i="2"/>
  <c r="JV79" i="2"/>
  <c r="JV67" i="2"/>
  <c r="ME64" i="2"/>
  <c r="ME10" i="20" s="1"/>
  <c r="MF61" i="2"/>
  <c r="ME62" i="2"/>
  <c r="ME65" i="2" s="1"/>
  <c r="ME17" i="20" s="1"/>
  <c r="MD110" i="2"/>
  <c r="MD98" i="2"/>
  <c r="LG64" i="2"/>
  <c r="LG10" i="20" s="1"/>
  <c r="LH61" i="2"/>
  <c r="LG62" i="2"/>
  <c r="LG65" i="2" s="1"/>
  <c r="LG17" i="20" s="1"/>
  <c r="KS112" i="2"/>
  <c r="KS115" i="2" s="1"/>
  <c r="KS32" i="20" s="1"/>
  <c r="ME34" i="2"/>
  <c r="ME9" i="20" s="1"/>
  <c r="MF31" i="2"/>
  <c r="ME32" i="2"/>
  <c r="ME35" i="2" s="1"/>
  <c r="ME16" i="20" s="1"/>
  <c r="JV114" i="2"/>
  <c r="JV25" i="20" s="1"/>
  <c r="JV109" i="2"/>
  <c r="JV105" i="2"/>
  <c r="JV97" i="2"/>
  <c r="LR38" i="2"/>
  <c r="LR50" i="2"/>
  <c r="KI34" i="2"/>
  <c r="KI9" i="20" s="1"/>
  <c r="KJ31" i="2"/>
  <c r="KI32" i="2"/>
  <c r="KI35" i="2" s="1"/>
  <c r="KI16" i="20" s="1"/>
  <c r="JL151" i="2"/>
  <c r="JK154" i="2"/>
  <c r="JK152" i="2"/>
  <c r="JK155" i="2" s="1"/>
  <c r="KH110" i="2"/>
  <c r="KH98" i="2"/>
  <c r="JK34" i="2"/>
  <c r="JK9" i="20" s="1"/>
  <c r="JL31" i="2"/>
  <c r="JK32" i="2"/>
  <c r="JK35" i="2" s="1"/>
  <c r="JK16" i="20" s="1"/>
  <c r="KU154" i="2"/>
  <c r="KV151" i="2"/>
  <c r="KU152" i="2"/>
  <c r="KU155" i="2" s="1"/>
  <c r="KH159" i="2"/>
  <c r="JJ80" i="2"/>
  <c r="JJ68" i="2"/>
  <c r="KT114" i="2"/>
  <c r="KT25" i="20" s="1"/>
  <c r="KT109" i="2"/>
  <c r="KT105" i="2"/>
  <c r="KT97" i="2"/>
  <c r="LF45" i="2"/>
  <c r="LF49" i="2"/>
  <c r="LF54" i="2"/>
  <c r="LF23" i="20" s="1"/>
  <c r="LF37" i="2"/>
  <c r="JJ110" i="2"/>
  <c r="JJ98" i="2"/>
  <c r="JU82" i="2"/>
  <c r="JU85" i="2" s="1"/>
  <c r="JU31" i="20" s="1"/>
  <c r="JI39" i="2"/>
  <c r="LR110" i="2"/>
  <c r="LR98" i="2"/>
  <c r="KS39" i="2"/>
  <c r="LF80" i="2"/>
  <c r="LF68" i="2"/>
  <c r="JJ84" i="2"/>
  <c r="JJ24" i="20" s="1"/>
  <c r="JJ75" i="2"/>
  <c r="JJ79" i="2"/>
  <c r="JJ67" i="2"/>
  <c r="JU52" i="2"/>
  <c r="JU55" i="2" s="1"/>
  <c r="JU30" i="20" s="1"/>
  <c r="LG34" i="2"/>
  <c r="LG9" i="20" s="1"/>
  <c r="LH31" i="2"/>
  <c r="LG32" i="2"/>
  <c r="LG35" i="2" s="1"/>
  <c r="LG16" i="20" s="1"/>
  <c r="JJ114" i="2"/>
  <c r="JJ25" i="20" s="1"/>
  <c r="JJ105" i="2"/>
  <c r="JJ109" i="2"/>
  <c r="JJ97" i="2"/>
  <c r="KG52" i="2"/>
  <c r="KG55" i="2" s="1"/>
  <c r="KG30" i="20" s="1"/>
  <c r="LS94" i="2"/>
  <c r="LS11" i="20" s="1"/>
  <c r="LT91" i="2"/>
  <c r="LS92" i="2"/>
  <c r="LS95" i="2" s="1"/>
  <c r="LS18" i="20" s="1"/>
  <c r="LS154" i="2"/>
  <c r="LT151" i="2"/>
  <c r="LS152" i="2"/>
  <c r="LS155" i="2" s="1"/>
  <c r="LF114" i="2"/>
  <c r="LF25" i="20" s="1"/>
  <c r="LF105" i="2"/>
  <c r="LF109" i="2"/>
  <c r="LF97" i="2"/>
  <c r="KH50" i="2"/>
  <c r="KH38" i="2"/>
  <c r="KT54" i="2"/>
  <c r="KT23" i="20" s="1"/>
  <c r="KT49" i="2"/>
  <c r="KT45" i="2"/>
  <c r="KT37" i="2"/>
  <c r="LG94" i="2"/>
  <c r="LG11" i="20" s="1"/>
  <c r="LH91" i="2"/>
  <c r="LG92" i="2"/>
  <c r="LG95" i="2" s="1"/>
  <c r="LG18" i="20" s="1"/>
  <c r="LS64" i="2"/>
  <c r="LS10" i="20" s="1"/>
  <c r="LT61" i="2"/>
  <c r="LS62" i="2"/>
  <c r="LS65" i="2" s="1"/>
  <c r="LS17" i="20" s="1"/>
  <c r="JV38" i="2"/>
  <c r="JV50" i="2"/>
  <c r="ME94" i="2"/>
  <c r="ME11" i="20" s="1"/>
  <c r="MF91" i="2"/>
  <c r="ME92" i="2"/>
  <c r="ME95" i="2" s="1"/>
  <c r="ME18" i="20" s="1"/>
  <c r="JI112" i="2"/>
  <c r="JI115" i="2" s="1"/>
  <c r="JI32" i="20" s="1"/>
  <c r="LH151" i="2"/>
  <c r="LG154" i="2"/>
  <c r="LG152" i="2"/>
  <c r="LG155" i="2" s="1"/>
  <c r="JW154" i="2"/>
  <c r="JX151" i="2"/>
  <c r="JW152" i="2"/>
  <c r="JW155" i="2" s="1"/>
  <c r="JJ54" i="2"/>
  <c r="JJ23" i="20" s="1"/>
  <c r="JJ45" i="2"/>
  <c r="JJ49" i="2"/>
  <c r="JJ37" i="2"/>
  <c r="LT31" i="2"/>
  <c r="LS34" i="2"/>
  <c r="LS9" i="20" s="1"/>
  <c r="LS32" i="2"/>
  <c r="LS35" i="2" s="1"/>
  <c r="LS16" i="20" s="1"/>
  <c r="KH114" i="2"/>
  <c r="KH25" i="20" s="1"/>
  <c r="KH109" i="2"/>
  <c r="KH105" i="2"/>
  <c r="KH97" i="2"/>
  <c r="KI94" i="2"/>
  <c r="KI11" i="20" s="1"/>
  <c r="KJ91" i="2"/>
  <c r="KI92" i="2"/>
  <c r="KI95" i="2" s="1"/>
  <c r="KI18" i="20" s="1"/>
  <c r="LF110" i="2"/>
  <c r="LF98" i="2"/>
  <c r="MD50" i="2"/>
  <c r="MD38" i="2"/>
  <c r="LF75" i="2"/>
  <c r="LF84" i="2"/>
  <c r="LF24" i="20" s="1"/>
  <c r="LF79" i="2"/>
  <c r="LF67" i="2"/>
  <c r="JK64" i="2"/>
  <c r="JK10" i="20" s="1"/>
  <c r="JL61" i="2"/>
  <c r="JK62" i="2"/>
  <c r="JK65" i="2" s="1"/>
  <c r="JK17" i="20" s="1"/>
  <c r="KG69" i="2"/>
  <c r="MC82" i="2"/>
  <c r="MC85" i="2" s="1"/>
  <c r="MC31" i="20" s="1"/>
  <c r="LR80" i="2"/>
  <c r="LR68" i="2"/>
  <c r="JK94" i="2"/>
  <c r="JK11" i="20" s="1"/>
  <c r="JL91" i="2"/>
  <c r="JK92" i="2"/>
  <c r="JK95" i="2" s="1"/>
  <c r="JK18" i="20" s="1"/>
  <c r="KT38" i="2"/>
  <c r="KT50" i="2"/>
  <c r="JV110" i="2"/>
  <c r="JV98" i="2"/>
  <c r="JI52" i="2"/>
  <c r="JI55" i="2" s="1"/>
  <c r="JI30" i="20" s="1"/>
  <c r="LR114" i="2"/>
  <c r="LR25" i="20" s="1"/>
  <c r="LR109" i="2"/>
  <c r="LR105" i="2"/>
  <c r="LR97" i="2"/>
  <c r="KS52" i="2"/>
  <c r="KS55" i="2" s="1"/>
  <c r="KS30" i="20" s="1"/>
  <c r="C37" i="9"/>
  <c r="A38" i="9"/>
  <c r="C37" i="11"/>
  <c r="A14" i="11"/>
  <c r="B39" i="11"/>
  <c r="A38" i="11"/>
  <c r="C38" i="11" s="1"/>
  <c r="B39" i="10"/>
  <c r="A38" i="10"/>
  <c r="C38" i="10" s="1"/>
  <c r="B42" i="9"/>
  <c r="A12" i="9"/>
  <c r="LR159" i="2" l="1"/>
  <c r="JV159" i="2"/>
  <c r="MD69" i="2"/>
  <c r="MD159" i="2"/>
  <c r="JJ159" i="2"/>
  <c r="KI158" i="2"/>
  <c r="KI20" i="20"/>
  <c r="LG158" i="2"/>
  <c r="LG159" i="2" s="1"/>
  <c r="LG20" i="20"/>
  <c r="KU158" i="2"/>
  <c r="KU20" i="20"/>
  <c r="KI157" i="2"/>
  <c r="KI13" i="20"/>
  <c r="KU157" i="2"/>
  <c r="KU159" i="2" s="1"/>
  <c r="KU13" i="20"/>
  <c r="JK157" i="2"/>
  <c r="JK13" i="20"/>
  <c r="ME158" i="2"/>
  <c r="ME20" i="20"/>
  <c r="LS158" i="2"/>
  <c r="LS20" i="20"/>
  <c r="LS157" i="2"/>
  <c r="LS13" i="20"/>
  <c r="ME157" i="2"/>
  <c r="ME13" i="20"/>
  <c r="JK158" i="2"/>
  <c r="JK20" i="20"/>
  <c r="JW158" i="2"/>
  <c r="JW20" i="20"/>
  <c r="JW157" i="2"/>
  <c r="JW13" i="20"/>
  <c r="LG157" i="2"/>
  <c r="LG13" i="20"/>
  <c r="LR99" i="2"/>
  <c r="MD99" i="2"/>
  <c r="LF99" i="2"/>
  <c r="LR69" i="2"/>
  <c r="LF69" i="2"/>
  <c r="JJ82" i="2"/>
  <c r="JJ85" i="2" s="1"/>
  <c r="JJ31" i="20" s="1"/>
  <c r="JJ39" i="2"/>
  <c r="JJ52" i="2"/>
  <c r="JJ55" i="2" s="1"/>
  <c r="JJ30" i="20" s="1"/>
  <c r="KT82" i="2"/>
  <c r="KT85" i="2" s="1"/>
  <c r="KT31" i="20" s="1"/>
  <c r="KT112" i="2"/>
  <c r="KT115" i="2" s="1"/>
  <c r="KT32" i="20" s="1"/>
  <c r="LF52" i="2"/>
  <c r="LF55" i="2" s="1"/>
  <c r="LF30" i="20" s="1"/>
  <c r="JJ112" i="2"/>
  <c r="JJ115" i="2" s="1"/>
  <c r="JJ32" i="20" s="1"/>
  <c r="JV99" i="2"/>
  <c r="LR82" i="2"/>
  <c r="LR85" i="2" s="1"/>
  <c r="LR31" i="20" s="1"/>
  <c r="LF82" i="2"/>
  <c r="LF85" i="2" s="1"/>
  <c r="LF31" i="20" s="1"/>
  <c r="LF39" i="2"/>
  <c r="KH52" i="2"/>
  <c r="KH55" i="2" s="1"/>
  <c r="KH30" i="20" s="1"/>
  <c r="KH82" i="2"/>
  <c r="KH85" i="2" s="1"/>
  <c r="KH31" i="20" s="1"/>
  <c r="LR39" i="2"/>
  <c r="KH99" i="2"/>
  <c r="KT99" i="2"/>
  <c r="KT69" i="2"/>
  <c r="LS110" i="2"/>
  <c r="LS98" i="2"/>
  <c r="ME38" i="2"/>
  <c r="ME50" i="2"/>
  <c r="JK110" i="2"/>
  <c r="JK98" i="2"/>
  <c r="JL64" i="2"/>
  <c r="JL10" i="20" s="1"/>
  <c r="JM61" i="2"/>
  <c r="JL62" i="2"/>
  <c r="JL65" i="2" s="1"/>
  <c r="JL17" i="20" s="1"/>
  <c r="KI114" i="2"/>
  <c r="KI25" i="20" s="1"/>
  <c r="KI105" i="2"/>
  <c r="KI97" i="2"/>
  <c r="KI109" i="2"/>
  <c r="LH94" i="2"/>
  <c r="LH11" i="20" s="1"/>
  <c r="LI91" i="2"/>
  <c r="LH92" i="2"/>
  <c r="LH95" i="2" s="1"/>
  <c r="LH18" i="20" s="1"/>
  <c r="ME54" i="2"/>
  <c r="ME23" i="20" s="1"/>
  <c r="ME49" i="2"/>
  <c r="ME45" i="2"/>
  <c r="ME37" i="2"/>
  <c r="LG84" i="2"/>
  <c r="LG24" i="20" s="1"/>
  <c r="LG79" i="2"/>
  <c r="LG75" i="2"/>
  <c r="LG67" i="2"/>
  <c r="KU50" i="2"/>
  <c r="KU38" i="2"/>
  <c r="JV52" i="2"/>
  <c r="JV55" i="2" s="1"/>
  <c r="JV30" i="20" s="1"/>
  <c r="KH69" i="2"/>
  <c r="MD39" i="2"/>
  <c r="LT64" i="2"/>
  <c r="LT10" i="20" s="1"/>
  <c r="LU61" i="2"/>
  <c r="LT62" i="2"/>
  <c r="LT65" i="2" s="1"/>
  <c r="LT17" i="20" s="1"/>
  <c r="JX34" i="2"/>
  <c r="JX9" i="20" s="1"/>
  <c r="JY31" i="2"/>
  <c r="JX32" i="2"/>
  <c r="JX35" i="2" s="1"/>
  <c r="JX16" i="20" s="1"/>
  <c r="JX64" i="2"/>
  <c r="JX10" i="20" s="1"/>
  <c r="JY61" i="2"/>
  <c r="JX62" i="2"/>
  <c r="JX65" i="2" s="1"/>
  <c r="JX17" i="20" s="1"/>
  <c r="JK80" i="2"/>
  <c r="JK68" i="2"/>
  <c r="LS114" i="2"/>
  <c r="LS25" i="20" s="1"/>
  <c r="LS109" i="2"/>
  <c r="LS105" i="2"/>
  <c r="LS97" i="2"/>
  <c r="KI54" i="2"/>
  <c r="KI23" i="20" s="1"/>
  <c r="KI49" i="2"/>
  <c r="KI45" i="2"/>
  <c r="KI37" i="2"/>
  <c r="MG31" i="2"/>
  <c r="MF34" i="2"/>
  <c r="MF9" i="20" s="1"/>
  <c r="MF32" i="2"/>
  <c r="MF35" i="2" s="1"/>
  <c r="MF16" i="20" s="1"/>
  <c r="LH64" i="2"/>
  <c r="LH10" i="20" s="1"/>
  <c r="LI61" i="2"/>
  <c r="LH62" i="2"/>
  <c r="LH65" i="2" s="1"/>
  <c r="LH17" i="20" s="1"/>
  <c r="JW84" i="2"/>
  <c r="JW24" i="20" s="1"/>
  <c r="JW79" i="2"/>
  <c r="JW75" i="2"/>
  <c r="JW67" i="2"/>
  <c r="KU84" i="2"/>
  <c r="KU24" i="20" s="1"/>
  <c r="KU79" i="2"/>
  <c r="KU75" i="2"/>
  <c r="KU67" i="2"/>
  <c r="LG38" i="2"/>
  <c r="LG50" i="2"/>
  <c r="LR112" i="2"/>
  <c r="LR115" i="2" s="1"/>
  <c r="LR32" i="20" s="1"/>
  <c r="JL94" i="2"/>
  <c r="JL11" i="20" s="1"/>
  <c r="JM91" i="2"/>
  <c r="JL92" i="2"/>
  <c r="JL95" i="2" s="1"/>
  <c r="JL18" i="20" s="1"/>
  <c r="JK79" i="2"/>
  <c r="JK75" i="2"/>
  <c r="JK84" i="2"/>
  <c r="JK24" i="20" s="1"/>
  <c r="JK67" i="2"/>
  <c r="KH112" i="2"/>
  <c r="KH115" i="2" s="1"/>
  <c r="KH32" i="20" s="1"/>
  <c r="ME110" i="2"/>
  <c r="ME98" i="2"/>
  <c r="LG114" i="2"/>
  <c r="LG25" i="20" s="1"/>
  <c r="LG109" i="2"/>
  <c r="LG97" i="2"/>
  <c r="LG105" i="2"/>
  <c r="LF112" i="2"/>
  <c r="LF115" i="2" s="1"/>
  <c r="LF32" i="20" s="1"/>
  <c r="LI31" i="2"/>
  <c r="LH34" i="2"/>
  <c r="LH9" i="20" s="1"/>
  <c r="LH32" i="2"/>
  <c r="LH35" i="2" s="1"/>
  <c r="LH16" i="20" s="1"/>
  <c r="JK50" i="2"/>
  <c r="JK38" i="2"/>
  <c r="JL154" i="2"/>
  <c r="JM151" i="2"/>
  <c r="JL152" i="2"/>
  <c r="JL155" i="2" s="1"/>
  <c r="KU54" i="2"/>
  <c r="KU23" i="20" s="1"/>
  <c r="KU37" i="2"/>
  <c r="KU45" i="2"/>
  <c r="KU49" i="2"/>
  <c r="JW110" i="2"/>
  <c r="JW98" i="2"/>
  <c r="MD52" i="2"/>
  <c r="MD55" i="2" s="1"/>
  <c r="MD30" i="20" s="1"/>
  <c r="KI110" i="2"/>
  <c r="KI98" i="2"/>
  <c r="LU91" i="2"/>
  <c r="LT94" i="2"/>
  <c r="LT11" i="20" s="1"/>
  <c r="LT92" i="2"/>
  <c r="LT95" i="2" s="1"/>
  <c r="LT18" i="20" s="1"/>
  <c r="KK31" i="2"/>
  <c r="KJ34" i="2"/>
  <c r="KJ9" i="20" s="1"/>
  <c r="KJ32" i="2"/>
  <c r="KJ35" i="2" s="1"/>
  <c r="KJ16" i="20" s="1"/>
  <c r="JV39" i="2"/>
  <c r="LT34" i="2"/>
  <c r="LT9" i="20" s="1"/>
  <c r="LU31" i="2"/>
  <c r="LT32" i="2"/>
  <c r="LT35" i="2" s="1"/>
  <c r="LT16" i="20" s="1"/>
  <c r="LU151" i="2"/>
  <c r="LT154" i="2"/>
  <c r="LT152" i="2"/>
  <c r="LT155" i="2" s="1"/>
  <c r="KU114" i="2"/>
  <c r="KU25" i="20" s="1"/>
  <c r="KU109" i="2"/>
  <c r="KU105" i="2"/>
  <c r="KU97" i="2"/>
  <c r="KW61" i="2"/>
  <c r="KV64" i="2"/>
  <c r="KV10" i="20" s="1"/>
  <c r="KV62" i="2"/>
  <c r="KV65" i="2" s="1"/>
  <c r="KV17" i="20" s="1"/>
  <c r="LG110" i="2"/>
  <c r="LG98" i="2"/>
  <c r="KV154" i="2"/>
  <c r="KW151" i="2"/>
  <c r="KV152" i="2"/>
  <c r="KV155" i="2" s="1"/>
  <c r="JK114" i="2"/>
  <c r="JK25" i="20" s="1"/>
  <c r="JK109" i="2"/>
  <c r="JK97" i="2"/>
  <c r="JK105" i="2"/>
  <c r="MG91" i="2"/>
  <c r="MF94" i="2"/>
  <c r="MF11" i="20" s="1"/>
  <c r="MF92" i="2"/>
  <c r="MF95" i="2" s="1"/>
  <c r="MF18" i="20" s="1"/>
  <c r="JM31" i="2"/>
  <c r="JL34" i="2"/>
  <c r="JL9" i="20" s="1"/>
  <c r="JL32" i="2"/>
  <c r="JL35" i="2" s="1"/>
  <c r="JL16" i="20" s="1"/>
  <c r="JV69" i="2"/>
  <c r="KJ154" i="2"/>
  <c r="KK151" i="2"/>
  <c r="KJ152" i="2"/>
  <c r="KJ155" i="2" s="1"/>
  <c r="MD82" i="2"/>
  <c r="MD85" i="2" s="1"/>
  <c r="MD31" i="20" s="1"/>
  <c r="JY91" i="2"/>
  <c r="JX94" i="2"/>
  <c r="JX11" i="20" s="1"/>
  <c r="JX92" i="2"/>
  <c r="JX95" i="2" s="1"/>
  <c r="JX18" i="20" s="1"/>
  <c r="LS50" i="2"/>
  <c r="LS38" i="2"/>
  <c r="JX154" i="2"/>
  <c r="JY151" i="2"/>
  <c r="JX152" i="2"/>
  <c r="JX155" i="2" s="1"/>
  <c r="ME114" i="2"/>
  <c r="ME25" i="20" s="1"/>
  <c r="ME105" i="2"/>
  <c r="ME109" i="2"/>
  <c r="ME97" i="2"/>
  <c r="JK54" i="2"/>
  <c r="JK23" i="20" s="1"/>
  <c r="JK49" i="2"/>
  <c r="JK45" i="2"/>
  <c r="JK37" i="2"/>
  <c r="ME80" i="2"/>
  <c r="ME68" i="2"/>
  <c r="JV82" i="2"/>
  <c r="JV85" i="2" s="1"/>
  <c r="JV31" i="20" s="1"/>
  <c r="KH39" i="2"/>
  <c r="KI80" i="2"/>
  <c r="KI68" i="2"/>
  <c r="JW114" i="2"/>
  <c r="JW25" i="20" s="1"/>
  <c r="JW109" i="2"/>
  <c r="JW105" i="2"/>
  <c r="JW97" i="2"/>
  <c r="KI38" i="2"/>
  <c r="KI50" i="2"/>
  <c r="LS84" i="2"/>
  <c r="LS24" i="20" s="1"/>
  <c r="LS79" i="2"/>
  <c r="LS75" i="2"/>
  <c r="LS67" i="2"/>
  <c r="LG80" i="2"/>
  <c r="LG68" i="2"/>
  <c r="KJ94" i="2"/>
  <c r="KJ11" i="20" s="1"/>
  <c r="KK91" i="2"/>
  <c r="KJ92" i="2"/>
  <c r="KJ95" i="2" s="1"/>
  <c r="KJ18" i="20" s="1"/>
  <c r="LH154" i="2"/>
  <c r="LI151" i="2"/>
  <c r="LH152" i="2"/>
  <c r="LH155" i="2" s="1"/>
  <c r="KT39" i="2"/>
  <c r="LG54" i="2"/>
  <c r="LG23" i="20" s="1"/>
  <c r="LG49" i="2"/>
  <c r="LG45" i="2"/>
  <c r="LG37" i="2"/>
  <c r="KV34" i="2"/>
  <c r="KV9" i="20" s="1"/>
  <c r="KW31" i="2"/>
  <c r="KV32" i="2"/>
  <c r="KV35" i="2" s="1"/>
  <c r="KV16" i="20" s="1"/>
  <c r="MD112" i="2"/>
  <c r="MD115" i="2" s="1"/>
  <c r="MD32" i="20" s="1"/>
  <c r="MG151" i="2"/>
  <c r="MF154" i="2"/>
  <c r="MF152" i="2"/>
  <c r="MF155" i="2" s="1"/>
  <c r="LS54" i="2"/>
  <c r="LS23" i="20" s="1"/>
  <c r="LS37" i="2"/>
  <c r="LS49" i="2"/>
  <c r="LS45" i="2"/>
  <c r="JW159" i="2"/>
  <c r="LS80" i="2"/>
  <c r="LS68" i="2"/>
  <c r="KT52" i="2"/>
  <c r="KT55" i="2" s="1"/>
  <c r="KT30" i="20" s="1"/>
  <c r="JJ99" i="2"/>
  <c r="JJ69" i="2"/>
  <c r="JV112" i="2"/>
  <c r="JV115" i="2" s="1"/>
  <c r="JV32" i="20" s="1"/>
  <c r="MF64" i="2"/>
  <c r="MF10" i="20" s="1"/>
  <c r="MG61" i="2"/>
  <c r="MF62" i="2"/>
  <c r="MF65" i="2" s="1"/>
  <c r="MF17" i="20" s="1"/>
  <c r="KU110" i="2"/>
  <c r="KU98" i="2"/>
  <c r="JW50" i="2"/>
  <c r="JW38" i="2"/>
  <c r="KJ64" i="2"/>
  <c r="KJ10" i="20" s="1"/>
  <c r="KK61" i="2"/>
  <c r="KJ62" i="2"/>
  <c r="KJ65" i="2" s="1"/>
  <c r="KJ17" i="20" s="1"/>
  <c r="LR52" i="2"/>
  <c r="LR55" i="2" s="1"/>
  <c r="LR30" i="20" s="1"/>
  <c r="ME84" i="2"/>
  <c r="ME24" i="20" s="1"/>
  <c r="ME79" i="2"/>
  <c r="ME75" i="2"/>
  <c r="ME67" i="2"/>
  <c r="ME69" i="2" s="1"/>
  <c r="KW91" i="2"/>
  <c r="KV94" i="2"/>
  <c r="KV11" i="20" s="1"/>
  <c r="KV92" i="2"/>
  <c r="KV95" i="2" s="1"/>
  <c r="KV18" i="20" s="1"/>
  <c r="JW54" i="2"/>
  <c r="JW23" i="20" s="1"/>
  <c r="JW45" i="2"/>
  <c r="JW37" i="2"/>
  <c r="JW49" i="2"/>
  <c r="JW80" i="2"/>
  <c r="JW68" i="2"/>
  <c r="KU80" i="2"/>
  <c r="KU68" i="2"/>
  <c r="KI84" i="2"/>
  <c r="KI24" i="20" s="1"/>
  <c r="KI79" i="2"/>
  <c r="KI75" i="2"/>
  <c r="KI67" i="2"/>
  <c r="A39" i="9"/>
  <c r="C38" i="9"/>
  <c r="A39" i="11"/>
  <c r="B40" i="11"/>
  <c r="A15" i="11"/>
  <c r="B43" i="9"/>
  <c r="A13" i="9"/>
  <c r="B40" i="10"/>
  <c r="A39" i="10"/>
  <c r="C39" i="10" s="1"/>
  <c r="KI159" i="2" l="1"/>
  <c r="JK159" i="2"/>
  <c r="ME159" i="2"/>
  <c r="LS159" i="2"/>
  <c r="JW99" i="2"/>
  <c r="MF158" i="2"/>
  <c r="MF20" i="20"/>
  <c r="KV158" i="2"/>
  <c r="KV20" i="20"/>
  <c r="LS69" i="2"/>
  <c r="KJ158" i="2"/>
  <c r="KJ20" i="20"/>
  <c r="KV157" i="2"/>
  <c r="KV13" i="20"/>
  <c r="JL157" i="2"/>
  <c r="JL13" i="20"/>
  <c r="LH158" i="2"/>
  <c r="LH20" i="20"/>
  <c r="JX158" i="2"/>
  <c r="JX20" i="20"/>
  <c r="LH157" i="2"/>
  <c r="LH13" i="20"/>
  <c r="JX157" i="2"/>
  <c r="JX13" i="20"/>
  <c r="JL158" i="2"/>
  <c r="JL20" i="20"/>
  <c r="KJ157" i="2"/>
  <c r="KJ13" i="20"/>
  <c r="LT158" i="2"/>
  <c r="LT20" i="20"/>
  <c r="LT157" i="2"/>
  <c r="LT13" i="20"/>
  <c r="MF157" i="2"/>
  <c r="MF13" i="20"/>
  <c r="ME99" i="2"/>
  <c r="LS99" i="2"/>
  <c r="LG99" i="2"/>
  <c r="LG69" i="2"/>
  <c r="LG39" i="2"/>
  <c r="JW39" i="2"/>
  <c r="LG52" i="2"/>
  <c r="LG55" i="2" s="1"/>
  <c r="LG30" i="20" s="1"/>
  <c r="LS82" i="2"/>
  <c r="LS85" i="2" s="1"/>
  <c r="LS31" i="20" s="1"/>
  <c r="LS112" i="2"/>
  <c r="LS115" i="2" s="1"/>
  <c r="LS32" i="20" s="1"/>
  <c r="KI39" i="2"/>
  <c r="KU69" i="2"/>
  <c r="KU112" i="2"/>
  <c r="KU115" i="2" s="1"/>
  <c r="KU32" i="20" s="1"/>
  <c r="LG82" i="2"/>
  <c r="LG85" i="2" s="1"/>
  <c r="LG31" i="20" s="1"/>
  <c r="JW69" i="2"/>
  <c r="ME52" i="2"/>
  <c r="ME55" i="2" s="1"/>
  <c r="ME30" i="20" s="1"/>
  <c r="KI69" i="2"/>
  <c r="KI82" i="2"/>
  <c r="KI85" i="2" s="1"/>
  <c r="KI31" i="20" s="1"/>
  <c r="JW112" i="2"/>
  <c r="JW115" i="2" s="1"/>
  <c r="JW32" i="20" s="1"/>
  <c r="LG112" i="2"/>
  <c r="LG115" i="2" s="1"/>
  <c r="LG32" i="20" s="1"/>
  <c r="JK82" i="2"/>
  <c r="JK85" i="2" s="1"/>
  <c r="JK31" i="20" s="1"/>
  <c r="ME39" i="2"/>
  <c r="JY154" i="2"/>
  <c r="JZ151" i="2"/>
  <c r="JY152" i="2"/>
  <c r="JY155" i="2" s="1"/>
  <c r="LV91" i="2"/>
  <c r="LU94" i="2"/>
  <c r="LU11" i="20" s="1"/>
  <c r="LU92" i="2"/>
  <c r="LU95" i="2" s="1"/>
  <c r="LU18" i="20" s="1"/>
  <c r="MH31" i="2"/>
  <c r="MG34" i="2"/>
  <c r="MG9" i="20" s="1"/>
  <c r="MG32" i="2"/>
  <c r="MG35" i="2" s="1"/>
  <c r="MG16" i="20" s="1"/>
  <c r="JZ31" i="2"/>
  <c r="JY34" i="2"/>
  <c r="JY9" i="20" s="1"/>
  <c r="JY32" i="2"/>
  <c r="JY35" i="2" s="1"/>
  <c r="JY16" i="20" s="1"/>
  <c r="KI112" i="2"/>
  <c r="KI115" i="2" s="1"/>
  <c r="KI32" i="20" s="1"/>
  <c r="ME82" i="2"/>
  <c r="ME85" i="2" s="1"/>
  <c r="ME31" i="20" s="1"/>
  <c r="JK39" i="2"/>
  <c r="KK154" i="2"/>
  <c r="KL151" i="2"/>
  <c r="KK152" i="2"/>
  <c r="KK155" i="2" s="1"/>
  <c r="JL49" i="2"/>
  <c r="JL45" i="2"/>
  <c r="JL37" i="2"/>
  <c r="JL54" i="2"/>
  <c r="JL23" i="20" s="1"/>
  <c r="LH50" i="2"/>
  <c r="LH38" i="2"/>
  <c r="JL110" i="2"/>
  <c r="JL98" i="2"/>
  <c r="JW82" i="2"/>
  <c r="JW85" i="2" s="1"/>
  <c r="JW31" i="20" s="1"/>
  <c r="JX54" i="2"/>
  <c r="JX23" i="20" s="1"/>
  <c r="JX49" i="2"/>
  <c r="JX45" i="2"/>
  <c r="JX37" i="2"/>
  <c r="KI99" i="2"/>
  <c r="MF49" i="2"/>
  <c r="MF45" i="2"/>
  <c r="MF54" i="2"/>
  <c r="MF23" i="20" s="1"/>
  <c r="MF37" i="2"/>
  <c r="JK52" i="2"/>
  <c r="JK55" i="2" s="1"/>
  <c r="JK30" i="20" s="1"/>
  <c r="MF110" i="2"/>
  <c r="MF98" i="2"/>
  <c r="KJ50" i="2"/>
  <c r="KJ38" i="2"/>
  <c r="KV110" i="2"/>
  <c r="KV98" i="2"/>
  <c r="KK64" i="2"/>
  <c r="KK10" i="20" s="1"/>
  <c r="KL61" i="2"/>
  <c r="KK62" i="2"/>
  <c r="KK65" i="2" s="1"/>
  <c r="KK17" i="20" s="1"/>
  <c r="KV50" i="2"/>
  <c r="KV38" i="2"/>
  <c r="KJ114" i="2"/>
  <c r="KJ25" i="20" s="1"/>
  <c r="KJ109" i="2"/>
  <c r="KJ105" i="2"/>
  <c r="KJ97" i="2"/>
  <c r="ME112" i="2"/>
  <c r="ME115" i="2" s="1"/>
  <c r="ME32" i="20" s="1"/>
  <c r="JX110" i="2"/>
  <c r="JX98" i="2"/>
  <c r="MF114" i="2"/>
  <c r="MF25" i="20" s="1"/>
  <c r="MF109" i="2"/>
  <c r="MF105" i="2"/>
  <c r="MF97" i="2"/>
  <c r="KX61" i="2"/>
  <c r="KW64" i="2"/>
  <c r="KW10" i="20" s="1"/>
  <c r="KW62" i="2"/>
  <c r="KW65" i="2" s="1"/>
  <c r="KW17" i="20" s="1"/>
  <c r="LT50" i="2"/>
  <c r="LT38" i="2"/>
  <c r="KJ54" i="2"/>
  <c r="KJ23" i="20" s="1"/>
  <c r="KJ49" i="2"/>
  <c r="KJ45" i="2"/>
  <c r="KJ37" i="2"/>
  <c r="KU52" i="2"/>
  <c r="KU55" i="2" s="1"/>
  <c r="KU30" i="20" s="1"/>
  <c r="LI64" i="2"/>
  <c r="LI10" i="20" s="1"/>
  <c r="LJ61" i="2"/>
  <c r="LI62" i="2"/>
  <c r="LI65" i="2" s="1"/>
  <c r="LI17" i="20" s="1"/>
  <c r="KI52" i="2"/>
  <c r="KI55" i="2" s="1"/>
  <c r="KI30" i="20" s="1"/>
  <c r="JX80" i="2"/>
  <c r="JX68" i="2"/>
  <c r="LT84" i="2"/>
  <c r="LT24" i="20" s="1"/>
  <c r="LT79" i="2"/>
  <c r="LT75" i="2"/>
  <c r="LT67" i="2"/>
  <c r="JL80" i="2"/>
  <c r="JL68" i="2"/>
  <c r="LT114" i="2"/>
  <c r="LT25" i="20" s="1"/>
  <c r="LT109" i="2"/>
  <c r="LT105" i="2"/>
  <c r="LT97" i="2"/>
  <c r="KJ110" i="2"/>
  <c r="KJ98" i="2"/>
  <c r="JM34" i="2"/>
  <c r="JM9" i="20" s="1"/>
  <c r="JN31" i="2"/>
  <c r="JM32" i="2"/>
  <c r="JM35" i="2" s="1"/>
  <c r="JM16" i="20" s="1"/>
  <c r="JM94" i="2"/>
  <c r="JM11" i="20" s="1"/>
  <c r="JN91" i="2"/>
  <c r="JM92" i="2"/>
  <c r="JM95" i="2" s="1"/>
  <c r="JM18" i="20" s="1"/>
  <c r="MG64" i="2"/>
  <c r="MG10" i="20" s="1"/>
  <c r="MH61" i="2"/>
  <c r="MG62" i="2"/>
  <c r="MG65" i="2" s="1"/>
  <c r="MG17" i="20" s="1"/>
  <c r="LI34" i="2"/>
  <c r="LI9" i="20" s="1"/>
  <c r="LJ31" i="2"/>
  <c r="LI32" i="2"/>
  <c r="LI35" i="2" s="1"/>
  <c r="LI16" i="20" s="1"/>
  <c r="JL114" i="2"/>
  <c r="JL25" i="20" s="1"/>
  <c r="JL109" i="2"/>
  <c r="JL105" i="2"/>
  <c r="JL97" i="2"/>
  <c r="MF84" i="2"/>
  <c r="MF24" i="20" s="1"/>
  <c r="MF75" i="2"/>
  <c r="MF79" i="2"/>
  <c r="MF67" i="2"/>
  <c r="KV114" i="2"/>
  <c r="KV25" i="20" s="1"/>
  <c r="KV109" i="2"/>
  <c r="KV105" i="2"/>
  <c r="KV97" i="2"/>
  <c r="KJ84" i="2"/>
  <c r="KJ24" i="20" s="1"/>
  <c r="KJ75" i="2"/>
  <c r="KJ79" i="2"/>
  <c r="KJ67" i="2"/>
  <c r="LS52" i="2"/>
  <c r="LS55" i="2" s="1"/>
  <c r="LS30" i="20" s="1"/>
  <c r="KX31" i="2"/>
  <c r="KW34" i="2"/>
  <c r="KW9" i="20" s="1"/>
  <c r="KW32" i="2"/>
  <c r="KW35" i="2" s="1"/>
  <c r="KW16" i="20" s="1"/>
  <c r="JX114" i="2"/>
  <c r="JX25" i="20" s="1"/>
  <c r="JX109" i="2"/>
  <c r="JX105" i="2"/>
  <c r="JX97" i="2"/>
  <c r="MG94" i="2"/>
  <c r="MG11" i="20" s="1"/>
  <c r="MH91" i="2"/>
  <c r="MG92" i="2"/>
  <c r="MG95" i="2" s="1"/>
  <c r="MG18" i="20" s="1"/>
  <c r="KU99" i="2"/>
  <c r="LV31" i="2"/>
  <c r="LU34" i="2"/>
  <c r="LU9" i="20" s="1"/>
  <c r="LU32" i="2"/>
  <c r="LU35" i="2" s="1"/>
  <c r="LU16" i="20" s="1"/>
  <c r="KL31" i="2"/>
  <c r="KK34" i="2"/>
  <c r="KK9" i="20" s="1"/>
  <c r="KK32" i="2"/>
  <c r="KK35" i="2" s="1"/>
  <c r="KK16" i="20" s="1"/>
  <c r="JM154" i="2"/>
  <c r="JN151" i="2"/>
  <c r="JM152" i="2"/>
  <c r="JM155" i="2" s="1"/>
  <c r="JK69" i="2"/>
  <c r="KU82" i="2"/>
  <c r="KU85" i="2" s="1"/>
  <c r="KU31" i="20" s="1"/>
  <c r="LH84" i="2"/>
  <c r="LH24" i="20" s="1"/>
  <c r="LH79" i="2"/>
  <c r="LH75" i="2"/>
  <c r="LH67" i="2"/>
  <c r="JZ61" i="2"/>
  <c r="JY64" i="2"/>
  <c r="JY10" i="20" s="1"/>
  <c r="JY62" i="2"/>
  <c r="JY65" i="2" s="1"/>
  <c r="JY17" i="20" s="1"/>
  <c r="LH110" i="2"/>
  <c r="LH98" i="2"/>
  <c r="JM64" i="2"/>
  <c r="JM10" i="20" s="1"/>
  <c r="JN61" i="2"/>
  <c r="JM62" i="2"/>
  <c r="JM65" i="2" s="1"/>
  <c r="JM17" i="20" s="1"/>
  <c r="JX50" i="2"/>
  <c r="JX38" i="2"/>
  <c r="JW52" i="2"/>
  <c r="JW55" i="2" s="1"/>
  <c r="JW30" i="20" s="1"/>
  <c r="LI154" i="2"/>
  <c r="LJ151" i="2"/>
  <c r="LI152" i="2"/>
  <c r="LI155" i="2" s="1"/>
  <c r="MF80" i="2"/>
  <c r="MF68" i="2"/>
  <c r="MG154" i="2"/>
  <c r="MH151" i="2"/>
  <c r="MG152" i="2"/>
  <c r="MG155" i="2" s="1"/>
  <c r="KJ159" i="2"/>
  <c r="JK99" i="2"/>
  <c r="KV80" i="2"/>
  <c r="KV68" i="2"/>
  <c r="LH49" i="2"/>
  <c r="LH45" i="2"/>
  <c r="LH54" i="2"/>
  <c r="LH23" i="20" s="1"/>
  <c r="LH37" i="2"/>
  <c r="LT80" i="2"/>
  <c r="LT68" i="2"/>
  <c r="KJ80" i="2"/>
  <c r="KJ68" i="2"/>
  <c r="KK94" i="2"/>
  <c r="KK11" i="20" s="1"/>
  <c r="KL91" i="2"/>
  <c r="KK92" i="2"/>
  <c r="KK95" i="2" s="1"/>
  <c r="KK18" i="20" s="1"/>
  <c r="JK112" i="2"/>
  <c r="JK115" i="2" s="1"/>
  <c r="JK32" i="20" s="1"/>
  <c r="KV84" i="2"/>
  <c r="KV24" i="20" s="1"/>
  <c r="KV79" i="2"/>
  <c r="KV75" i="2"/>
  <c r="KV67" i="2"/>
  <c r="LU154" i="2"/>
  <c r="LV151" i="2"/>
  <c r="LU152" i="2"/>
  <c r="LU155" i="2" s="1"/>
  <c r="LH80" i="2"/>
  <c r="LH68" i="2"/>
  <c r="LU64" i="2"/>
  <c r="LU10" i="20" s="1"/>
  <c r="LV61" i="2"/>
  <c r="LU62" i="2"/>
  <c r="LU65" i="2" s="1"/>
  <c r="LU17" i="20" s="1"/>
  <c r="KX91" i="2"/>
  <c r="KW94" i="2"/>
  <c r="KW11" i="20" s="1"/>
  <c r="KW92" i="2"/>
  <c r="KW95" i="2" s="1"/>
  <c r="KW18" i="20" s="1"/>
  <c r="LS39" i="2"/>
  <c r="KV54" i="2"/>
  <c r="KV23" i="20" s="1"/>
  <c r="KV49" i="2"/>
  <c r="KV45" i="2"/>
  <c r="KV37" i="2"/>
  <c r="JZ91" i="2"/>
  <c r="JY94" i="2"/>
  <c r="JY11" i="20" s="1"/>
  <c r="JY92" i="2"/>
  <c r="JY95" i="2" s="1"/>
  <c r="JY18" i="20" s="1"/>
  <c r="KW154" i="2"/>
  <c r="KX151" i="2"/>
  <c r="KW152" i="2"/>
  <c r="KW155" i="2" s="1"/>
  <c r="LT54" i="2"/>
  <c r="LT23" i="20" s="1"/>
  <c r="LT49" i="2"/>
  <c r="LT45" i="2"/>
  <c r="LT37" i="2"/>
  <c r="LT110" i="2"/>
  <c r="LT98" i="2"/>
  <c r="KU39" i="2"/>
  <c r="MF50" i="2"/>
  <c r="MF38" i="2"/>
  <c r="JX84" i="2"/>
  <c r="JX24" i="20" s="1"/>
  <c r="JX79" i="2"/>
  <c r="JX75" i="2"/>
  <c r="JX67" i="2"/>
  <c r="LI94" i="2"/>
  <c r="LI11" i="20" s="1"/>
  <c r="LJ91" i="2"/>
  <c r="LI92" i="2"/>
  <c r="LI95" i="2" s="1"/>
  <c r="LI18" i="20" s="1"/>
  <c r="JL84" i="2"/>
  <c r="JL24" i="20" s="1"/>
  <c r="JL79" i="2"/>
  <c r="JL75" i="2"/>
  <c r="JL67" i="2"/>
  <c r="LH114" i="2"/>
  <c r="LH25" i="20" s="1"/>
  <c r="LH109" i="2"/>
  <c r="LH105" i="2"/>
  <c r="LH97" i="2"/>
  <c r="JL50" i="2"/>
  <c r="JL38" i="2"/>
  <c r="A40" i="9"/>
  <c r="C39" i="9"/>
  <c r="A16" i="11"/>
  <c r="B41" i="11"/>
  <c r="A40" i="11"/>
  <c r="C39" i="11"/>
  <c r="A40" i="10"/>
  <c r="C40" i="10" s="1"/>
  <c r="B41" i="10"/>
  <c r="A14" i="9"/>
  <c r="B44" i="9"/>
  <c r="KV159" i="2" l="1"/>
  <c r="JL82" i="2"/>
  <c r="JL85" i="2" s="1"/>
  <c r="JL31" i="20" s="1"/>
  <c r="MF159" i="2"/>
  <c r="JL159" i="2"/>
  <c r="LH159" i="2"/>
  <c r="LT159" i="2"/>
  <c r="JX159" i="2"/>
  <c r="LT99" i="2"/>
  <c r="JX69" i="2"/>
  <c r="KW157" i="2"/>
  <c r="KW13" i="20"/>
  <c r="MG158" i="2"/>
  <c r="MG20" i="20"/>
  <c r="LI157" i="2"/>
  <c r="LI13" i="20"/>
  <c r="KK158" i="2"/>
  <c r="KK20" i="20"/>
  <c r="JY158" i="2"/>
  <c r="JY20" i="20"/>
  <c r="LU158" i="2"/>
  <c r="LU20" i="20"/>
  <c r="JM158" i="2"/>
  <c r="JM159" i="2" s="1"/>
  <c r="JM20" i="20"/>
  <c r="KK157" i="2"/>
  <c r="KK159" i="2" s="1"/>
  <c r="KK13" i="20"/>
  <c r="JY157" i="2"/>
  <c r="JY159" i="2" s="1"/>
  <c r="JY13" i="20"/>
  <c r="KW158" i="2"/>
  <c r="KW159" i="2" s="1"/>
  <c r="KW20" i="20"/>
  <c r="MG157" i="2"/>
  <c r="MG13" i="20"/>
  <c r="LU157" i="2"/>
  <c r="LU13" i="20"/>
  <c r="JM157" i="2"/>
  <c r="JM13" i="20"/>
  <c r="LH99" i="2"/>
  <c r="LI158" i="2"/>
  <c r="LI20" i="20"/>
  <c r="MF69" i="2"/>
  <c r="LT69" i="2"/>
  <c r="MF99" i="2"/>
  <c r="LH69" i="2"/>
  <c r="JL99" i="2"/>
  <c r="JL69" i="2"/>
  <c r="KJ82" i="2"/>
  <c r="KJ85" i="2" s="1"/>
  <c r="KJ31" i="20" s="1"/>
  <c r="KV52" i="2"/>
  <c r="KV55" i="2" s="1"/>
  <c r="KV30" i="20" s="1"/>
  <c r="LT112" i="2"/>
  <c r="LT115" i="2" s="1"/>
  <c r="LT32" i="20" s="1"/>
  <c r="LH39" i="2"/>
  <c r="LH112" i="2"/>
  <c r="LH115" i="2" s="1"/>
  <c r="LH32" i="20" s="1"/>
  <c r="MF52" i="2"/>
  <c r="MF55" i="2" s="1"/>
  <c r="MF30" i="20" s="1"/>
  <c r="JX112" i="2"/>
  <c r="JX115" i="2" s="1"/>
  <c r="JX32" i="20" s="1"/>
  <c r="KJ39" i="2"/>
  <c r="KJ99" i="2"/>
  <c r="KJ52" i="2"/>
  <c r="KJ55" i="2" s="1"/>
  <c r="KJ30" i="20" s="1"/>
  <c r="KV99" i="2"/>
  <c r="LT39" i="2"/>
  <c r="MF112" i="2"/>
  <c r="MF115" i="2" s="1"/>
  <c r="MF32" i="20" s="1"/>
  <c r="JO151" i="2"/>
  <c r="JN154" i="2"/>
  <c r="JN152" i="2"/>
  <c r="JN155" i="2" s="1"/>
  <c r="JX82" i="2"/>
  <c r="JX85" i="2" s="1"/>
  <c r="JX31" i="20" s="1"/>
  <c r="KW110" i="2"/>
  <c r="KW98" i="2"/>
  <c r="KV82" i="2"/>
  <c r="KV85" i="2" s="1"/>
  <c r="KV31" i="20" s="1"/>
  <c r="LH52" i="2"/>
  <c r="LH55" i="2" s="1"/>
  <c r="LH30" i="20" s="1"/>
  <c r="JM80" i="2"/>
  <c r="JM68" i="2"/>
  <c r="MG110" i="2"/>
  <c r="MG98" i="2"/>
  <c r="KW54" i="2"/>
  <c r="KW23" i="20" s="1"/>
  <c r="KW49" i="2"/>
  <c r="KW45" i="2"/>
  <c r="KW37" i="2"/>
  <c r="MI61" i="2"/>
  <c r="MH64" i="2"/>
  <c r="MH10" i="20" s="1"/>
  <c r="MH62" i="2"/>
  <c r="MH65" i="2" s="1"/>
  <c r="MH17" i="20" s="1"/>
  <c r="LI114" i="2"/>
  <c r="LI25" i="20" s="1"/>
  <c r="LI109" i="2"/>
  <c r="LI105" i="2"/>
  <c r="LI97" i="2"/>
  <c r="KK114" i="2"/>
  <c r="KK25" i="20" s="1"/>
  <c r="KK109" i="2"/>
  <c r="KK105" i="2"/>
  <c r="KK97" i="2"/>
  <c r="KV69" i="2"/>
  <c r="KA61" i="2"/>
  <c r="JZ64" i="2"/>
  <c r="JZ10" i="20" s="1"/>
  <c r="JZ62" i="2"/>
  <c r="JZ65" i="2" s="1"/>
  <c r="JZ17" i="20" s="1"/>
  <c r="KW38" i="2"/>
  <c r="KW50" i="2"/>
  <c r="MG80" i="2"/>
  <c r="MG68" i="2"/>
  <c r="JX39" i="2"/>
  <c r="LW91" i="2"/>
  <c r="LV94" i="2"/>
  <c r="LV11" i="20" s="1"/>
  <c r="LV92" i="2"/>
  <c r="LV95" i="2" s="1"/>
  <c r="LV18" i="20" s="1"/>
  <c r="KW114" i="2"/>
  <c r="KW25" i="20" s="1"/>
  <c r="KW109" i="2"/>
  <c r="KW105" i="2"/>
  <c r="KW97" i="2"/>
  <c r="LJ154" i="2"/>
  <c r="LK151" i="2"/>
  <c r="LJ152" i="2"/>
  <c r="LJ155" i="2" s="1"/>
  <c r="JN64" i="2"/>
  <c r="JN10" i="20" s="1"/>
  <c r="JO61" i="2"/>
  <c r="JN62" i="2"/>
  <c r="JN65" i="2" s="1"/>
  <c r="JN17" i="20" s="1"/>
  <c r="KK50" i="2"/>
  <c r="KK38" i="2"/>
  <c r="MH94" i="2"/>
  <c r="MH11" i="20" s="1"/>
  <c r="MI91" i="2"/>
  <c r="MH92" i="2"/>
  <c r="MH95" i="2" s="1"/>
  <c r="MH18" i="20" s="1"/>
  <c r="KY31" i="2"/>
  <c r="KX34" i="2"/>
  <c r="KX9" i="20" s="1"/>
  <c r="KX32" i="2"/>
  <c r="KX35" i="2" s="1"/>
  <c r="KX16" i="20" s="1"/>
  <c r="MF82" i="2"/>
  <c r="MF85" i="2" s="1"/>
  <c r="MF31" i="20" s="1"/>
  <c r="MG84" i="2"/>
  <c r="MG24" i="20" s="1"/>
  <c r="MG79" i="2"/>
  <c r="MG75" i="2"/>
  <c r="MG67" i="2"/>
  <c r="LI80" i="2"/>
  <c r="LI68" i="2"/>
  <c r="KK80" i="2"/>
  <c r="KK68" i="2"/>
  <c r="JX52" i="2"/>
  <c r="JX55" i="2" s="1"/>
  <c r="JX30" i="20" s="1"/>
  <c r="JL39" i="2"/>
  <c r="JY38" i="2"/>
  <c r="JY50" i="2"/>
  <c r="JY84" i="2"/>
  <c r="JY24" i="20" s="1"/>
  <c r="JY79" i="2"/>
  <c r="JY75" i="2"/>
  <c r="JY67" i="2"/>
  <c r="LU54" i="2"/>
  <c r="LU23" i="20" s="1"/>
  <c r="LU49" i="2"/>
  <c r="LU45" i="2"/>
  <c r="LU37" i="2"/>
  <c r="LW31" i="2"/>
  <c r="LV34" i="2"/>
  <c r="LV9" i="20" s="1"/>
  <c r="LV32" i="2"/>
  <c r="LV35" i="2" s="1"/>
  <c r="LV16" i="20" s="1"/>
  <c r="MI31" i="2"/>
  <c r="MH34" i="2"/>
  <c r="MH9" i="20" s="1"/>
  <c r="MH32" i="2"/>
  <c r="MH35" i="2" s="1"/>
  <c r="MH16" i="20" s="1"/>
  <c r="JY110" i="2"/>
  <c r="JY98" i="2"/>
  <c r="KY91" i="2"/>
  <c r="KX94" i="2"/>
  <c r="KX11" i="20" s="1"/>
  <c r="KX92" i="2"/>
  <c r="KX95" i="2" s="1"/>
  <c r="KX18" i="20" s="1"/>
  <c r="LI110" i="2"/>
  <c r="LI98" i="2"/>
  <c r="JY114" i="2"/>
  <c r="JY25" i="20" s="1"/>
  <c r="JY109" i="2"/>
  <c r="JY105" i="2"/>
  <c r="JY97" i="2"/>
  <c r="KV39" i="2"/>
  <c r="LU80" i="2"/>
  <c r="LU68" i="2"/>
  <c r="KK110" i="2"/>
  <c r="KK98" i="2"/>
  <c r="KM31" i="2"/>
  <c r="KL34" i="2"/>
  <c r="KL9" i="20" s="1"/>
  <c r="KL32" i="2"/>
  <c r="KL35" i="2" s="1"/>
  <c r="KL16" i="20" s="1"/>
  <c r="JX99" i="2"/>
  <c r="JM50" i="2"/>
  <c r="JM38" i="2"/>
  <c r="LI79" i="2"/>
  <c r="LI75" i="2"/>
  <c r="LI84" i="2"/>
  <c r="LI24" i="20" s="1"/>
  <c r="LI67" i="2"/>
  <c r="KW80" i="2"/>
  <c r="KW68" i="2"/>
  <c r="KK84" i="2"/>
  <c r="KK24" i="20" s="1"/>
  <c r="KK79" i="2"/>
  <c r="KK75" i="2"/>
  <c r="KK67" i="2"/>
  <c r="JL52" i="2"/>
  <c r="JL55" i="2" s="1"/>
  <c r="JL30" i="20" s="1"/>
  <c r="KA31" i="2"/>
  <c r="JZ34" i="2"/>
  <c r="JZ9" i="20" s="1"/>
  <c r="JZ32" i="2"/>
  <c r="JZ35" i="2" s="1"/>
  <c r="JZ16" i="20" s="1"/>
  <c r="LU84" i="2"/>
  <c r="LU24" i="20" s="1"/>
  <c r="LU79" i="2"/>
  <c r="LU75" i="2"/>
  <c r="LU67" i="2"/>
  <c r="JY80" i="2"/>
  <c r="JY68" i="2"/>
  <c r="LI54" i="2"/>
  <c r="LI23" i="20" s="1"/>
  <c r="LI45" i="2"/>
  <c r="LI49" i="2"/>
  <c r="LI37" i="2"/>
  <c r="JM114" i="2"/>
  <c r="JM25" i="20" s="1"/>
  <c r="JM109" i="2"/>
  <c r="JM105" i="2"/>
  <c r="JM97" i="2"/>
  <c r="LU114" i="2"/>
  <c r="LU25" i="20" s="1"/>
  <c r="LU109" i="2"/>
  <c r="LU105" i="2"/>
  <c r="LU97" i="2"/>
  <c r="KX154" i="2"/>
  <c r="KY151" i="2"/>
  <c r="KX152" i="2"/>
  <c r="KX155" i="2" s="1"/>
  <c r="JM79" i="2"/>
  <c r="JM75" i="2"/>
  <c r="JM84" i="2"/>
  <c r="JM24" i="20" s="1"/>
  <c r="JM67" i="2"/>
  <c r="LH82" i="2"/>
  <c r="LH85" i="2" s="1"/>
  <c r="LH31" i="20" s="1"/>
  <c r="KK54" i="2"/>
  <c r="KK23" i="20" s="1"/>
  <c r="KK37" i="2"/>
  <c r="KK49" i="2"/>
  <c r="KK45" i="2"/>
  <c r="MG114" i="2"/>
  <c r="MG25" i="20" s="1"/>
  <c r="MG109" i="2"/>
  <c r="MG105" i="2"/>
  <c r="MG97" i="2"/>
  <c r="KV112" i="2"/>
  <c r="KV115" i="2" s="1"/>
  <c r="KV32" i="20" s="1"/>
  <c r="JL112" i="2"/>
  <c r="JL115" i="2" s="1"/>
  <c r="JL32" i="20" s="1"/>
  <c r="LJ64" i="2"/>
  <c r="LJ10" i="20" s="1"/>
  <c r="LK61" i="2"/>
  <c r="LJ62" i="2"/>
  <c r="LJ65" i="2" s="1"/>
  <c r="LJ17" i="20" s="1"/>
  <c r="KJ112" i="2"/>
  <c r="KJ115" i="2" s="1"/>
  <c r="KJ32" i="20" s="1"/>
  <c r="KL64" i="2"/>
  <c r="KL10" i="20" s="1"/>
  <c r="KM61" i="2"/>
  <c r="KL62" i="2"/>
  <c r="KL65" i="2" s="1"/>
  <c r="KL17" i="20" s="1"/>
  <c r="MF39" i="2"/>
  <c r="JY49" i="2"/>
  <c r="JY45" i="2"/>
  <c r="JY37" i="2"/>
  <c r="JY54" i="2"/>
  <c r="JY23" i="20" s="1"/>
  <c r="LJ94" i="2"/>
  <c r="LJ11" i="20" s="1"/>
  <c r="LK91" i="2"/>
  <c r="LJ92" i="2"/>
  <c r="LJ95" i="2" s="1"/>
  <c r="LJ18" i="20" s="1"/>
  <c r="LT52" i="2"/>
  <c r="LT55" i="2" s="1"/>
  <c r="LT30" i="20" s="1"/>
  <c r="KA91" i="2"/>
  <c r="JZ94" i="2"/>
  <c r="JZ11" i="20" s="1"/>
  <c r="JZ92" i="2"/>
  <c r="JZ95" i="2" s="1"/>
  <c r="JZ18" i="20" s="1"/>
  <c r="LW61" i="2"/>
  <c r="LV64" i="2"/>
  <c r="LV10" i="20" s="1"/>
  <c r="LV62" i="2"/>
  <c r="LV65" i="2" s="1"/>
  <c r="LV17" i="20" s="1"/>
  <c r="LV154" i="2"/>
  <c r="LW151" i="2"/>
  <c r="LV152" i="2"/>
  <c r="LV155" i="2" s="1"/>
  <c r="KL94" i="2"/>
  <c r="KL11" i="20" s="1"/>
  <c r="KM91" i="2"/>
  <c r="KL92" i="2"/>
  <c r="KL95" i="2" s="1"/>
  <c r="KL18" i="20" s="1"/>
  <c r="MH154" i="2"/>
  <c r="MI151" i="2"/>
  <c r="MH152" i="2"/>
  <c r="MH155" i="2" s="1"/>
  <c r="LU38" i="2"/>
  <c r="LU50" i="2"/>
  <c r="KJ69" i="2"/>
  <c r="LI50" i="2"/>
  <c r="LI38" i="2"/>
  <c r="JM110" i="2"/>
  <c r="JM98" i="2"/>
  <c r="JO31" i="2"/>
  <c r="JN34" i="2"/>
  <c r="JN9" i="20" s="1"/>
  <c r="JN32" i="2"/>
  <c r="JN35" i="2" s="1"/>
  <c r="JN16" i="20" s="1"/>
  <c r="LT82" i="2"/>
  <c r="LT85" i="2" s="1"/>
  <c r="LT31" i="20" s="1"/>
  <c r="KW79" i="2"/>
  <c r="KW75" i="2"/>
  <c r="KW84" i="2"/>
  <c r="KW24" i="20" s="1"/>
  <c r="KW67" i="2"/>
  <c r="MG50" i="2"/>
  <c r="MG38" i="2"/>
  <c r="JZ154" i="2"/>
  <c r="KA151" i="2"/>
  <c r="JZ152" i="2"/>
  <c r="JZ155" i="2" s="1"/>
  <c r="LK31" i="2"/>
  <c r="LJ34" i="2"/>
  <c r="LJ9" i="20" s="1"/>
  <c r="LJ32" i="2"/>
  <c r="LJ35" i="2" s="1"/>
  <c r="LJ16" i="20" s="1"/>
  <c r="JN94" i="2"/>
  <c r="JN11" i="20" s="1"/>
  <c r="JO91" i="2"/>
  <c r="JN92" i="2"/>
  <c r="JN95" i="2" s="1"/>
  <c r="JN18" i="20" s="1"/>
  <c r="JM54" i="2"/>
  <c r="JM23" i="20" s="1"/>
  <c r="JM49" i="2"/>
  <c r="JM37" i="2"/>
  <c r="JM45" i="2"/>
  <c r="KY61" i="2"/>
  <c r="KX64" i="2"/>
  <c r="KX10" i="20" s="1"/>
  <c r="KX62" i="2"/>
  <c r="KX65" i="2" s="1"/>
  <c r="KX17" i="20" s="1"/>
  <c r="KL154" i="2"/>
  <c r="KM151" i="2"/>
  <c r="KL152" i="2"/>
  <c r="KL155" i="2" s="1"/>
  <c r="MG54" i="2"/>
  <c r="MG23" i="20" s="1"/>
  <c r="MG49" i="2"/>
  <c r="MG45" i="2"/>
  <c r="MG37" i="2"/>
  <c r="LU110" i="2"/>
  <c r="LU98" i="2"/>
  <c r="C40" i="9"/>
  <c r="A41" i="9"/>
  <c r="A41" i="11"/>
  <c r="B42" i="11"/>
  <c r="C40" i="11"/>
  <c r="A17" i="11"/>
  <c r="A15" i="9"/>
  <c r="B45" i="9"/>
  <c r="B42" i="10"/>
  <c r="A41" i="10"/>
  <c r="C41" i="10" s="1"/>
  <c r="LI159" i="2" l="1"/>
  <c r="LU159" i="2"/>
  <c r="MG159" i="2"/>
  <c r="LI69" i="2"/>
  <c r="LU69" i="2"/>
  <c r="KW69" i="2"/>
  <c r="LJ157" i="2"/>
  <c r="LJ13" i="20"/>
  <c r="MH157" i="2"/>
  <c r="MH13" i="20"/>
  <c r="MG112" i="2"/>
  <c r="MG115" i="2" s="1"/>
  <c r="MG32" i="20" s="1"/>
  <c r="JN157" i="2"/>
  <c r="JN13" i="20"/>
  <c r="LV157" i="2"/>
  <c r="LV13" i="20"/>
  <c r="KX157" i="2"/>
  <c r="KX13" i="20"/>
  <c r="KL158" i="2"/>
  <c r="KL20" i="20"/>
  <c r="JZ158" i="2"/>
  <c r="JZ159" i="2" s="1"/>
  <c r="JZ20" i="20"/>
  <c r="MG99" i="2"/>
  <c r="JN158" i="2"/>
  <c r="JN159" i="2" s="1"/>
  <c r="JN20" i="20"/>
  <c r="MG69" i="2"/>
  <c r="LJ158" i="2"/>
  <c r="LJ20" i="20"/>
  <c r="KL157" i="2"/>
  <c r="KL13" i="20"/>
  <c r="JZ157" i="2"/>
  <c r="JZ13" i="20"/>
  <c r="LV158" i="2"/>
  <c r="LV159" i="2" s="1"/>
  <c r="LV20" i="20"/>
  <c r="KX158" i="2"/>
  <c r="KX20" i="20"/>
  <c r="MH158" i="2"/>
  <c r="MH159" i="2" s="1"/>
  <c r="MH20" i="20"/>
  <c r="LU99" i="2"/>
  <c r="LI99" i="2"/>
  <c r="LI82" i="2"/>
  <c r="LI85" i="2" s="1"/>
  <c r="LI31" i="20" s="1"/>
  <c r="JY112" i="2"/>
  <c r="JY115" i="2" s="1"/>
  <c r="JY32" i="20" s="1"/>
  <c r="LU112" i="2"/>
  <c r="LU115" i="2" s="1"/>
  <c r="LU32" i="20" s="1"/>
  <c r="JM82" i="2"/>
  <c r="JM85" i="2" s="1"/>
  <c r="JM31" i="20" s="1"/>
  <c r="JY52" i="2"/>
  <c r="JY55" i="2" s="1"/>
  <c r="JY30" i="20" s="1"/>
  <c r="KW99" i="2"/>
  <c r="JM99" i="2"/>
  <c r="LI112" i="2"/>
  <c r="LI115" i="2" s="1"/>
  <c r="LI32" i="20" s="1"/>
  <c r="JY39" i="2"/>
  <c r="KK52" i="2"/>
  <c r="KK55" i="2" s="1"/>
  <c r="KK30" i="20" s="1"/>
  <c r="MG39" i="2"/>
  <c r="JY99" i="2"/>
  <c r="JM39" i="2"/>
  <c r="KK82" i="2"/>
  <c r="KK85" i="2" s="1"/>
  <c r="KK31" i="20" s="1"/>
  <c r="KK39" i="2"/>
  <c r="KW52" i="2"/>
  <c r="KW55" i="2" s="1"/>
  <c r="KW30" i="20" s="1"/>
  <c r="MG52" i="2"/>
  <c r="MG55" i="2" s="1"/>
  <c r="MG30" i="20" s="1"/>
  <c r="JM52" i="2"/>
  <c r="JM55" i="2" s="1"/>
  <c r="JM30" i="20" s="1"/>
  <c r="KW82" i="2"/>
  <c r="KW85" i="2" s="1"/>
  <c r="KW31" i="20" s="1"/>
  <c r="JM69" i="2"/>
  <c r="KK69" i="2"/>
  <c r="JZ54" i="2"/>
  <c r="JZ23" i="20" s="1"/>
  <c r="JZ45" i="2"/>
  <c r="JZ37" i="2"/>
  <c r="JZ49" i="2"/>
  <c r="LL31" i="2"/>
  <c r="LK34" i="2"/>
  <c r="LK9" i="20" s="1"/>
  <c r="LK32" i="2"/>
  <c r="LK35" i="2" s="1"/>
  <c r="LK16" i="20" s="1"/>
  <c r="LJ110" i="2"/>
  <c r="LJ98" i="2"/>
  <c r="KY64" i="2"/>
  <c r="KY10" i="20" s="1"/>
  <c r="KZ61" i="2"/>
  <c r="KY62" i="2"/>
  <c r="KY65" i="2" s="1"/>
  <c r="KY17" i="20" s="1"/>
  <c r="LJ38" i="2"/>
  <c r="LJ50" i="2"/>
  <c r="KA94" i="2"/>
  <c r="KA11" i="20" s="1"/>
  <c r="KB91" i="2"/>
  <c r="KA92" i="2"/>
  <c r="KA95" i="2" s="1"/>
  <c r="KA18" i="20" s="1"/>
  <c r="KL84" i="2"/>
  <c r="KL24" i="20" s="1"/>
  <c r="KL75" i="2"/>
  <c r="KL79" i="2"/>
  <c r="KL67" i="2"/>
  <c r="LI52" i="2"/>
  <c r="LI55" i="2" s="1"/>
  <c r="LI30" i="20" s="1"/>
  <c r="JZ50" i="2"/>
  <c r="JZ38" i="2"/>
  <c r="LV50" i="2"/>
  <c r="LV38" i="2"/>
  <c r="LU52" i="2"/>
  <c r="LU55" i="2" s="1"/>
  <c r="LU30" i="20" s="1"/>
  <c r="JY82" i="2"/>
  <c r="JY85" i="2" s="1"/>
  <c r="JY31" i="20" s="1"/>
  <c r="KY34" i="2"/>
  <c r="KY9" i="20" s="1"/>
  <c r="KZ31" i="2"/>
  <c r="KY32" i="2"/>
  <c r="KY35" i="2" s="1"/>
  <c r="KY16" i="20" s="1"/>
  <c r="JN84" i="2"/>
  <c r="JN24" i="20" s="1"/>
  <c r="JN75" i="2"/>
  <c r="JN67" i="2"/>
  <c r="JN79" i="2"/>
  <c r="KW39" i="2"/>
  <c r="LV54" i="2"/>
  <c r="LV23" i="20" s="1"/>
  <c r="LV45" i="2"/>
  <c r="LV49" i="2"/>
  <c r="LV37" i="2"/>
  <c r="MH110" i="2"/>
  <c r="MH98" i="2"/>
  <c r="KL54" i="2"/>
  <c r="KL23" i="20" s="1"/>
  <c r="KL49" i="2"/>
  <c r="KL45" i="2"/>
  <c r="KL37" i="2"/>
  <c r="JN38" i="2"/>
  <c r="JN50" i="2"/>
  <c r="MI154" i="2"/>
  <c r="MJ151" i="2"/>
  <c r="MI152" i="2"/>
  <c r="MI155" i="2" s="1"/>
  <c r="LV80" i="2"/>
  <c r="LV68" i="2"/>
  <c r="LK94" i="2"/>
  <c r="LK11" i="20" s="1"/>
  <c r="LL91" i="2"/>
  <c r="LK92" i="2"/>
  <c r="LK95" i="2" s="1"/>
  <c r="LK18" i="20" s="1"/>
  <c r="LK64" i="2"/>
  <c r="LK10" i="20" s="1"/>
  <c r="LL61" i="2"/>
  <c r="LK62" i="2"/>
  <c r="LK65" i="2" s="1"/>
  <c r="LK17" i="20" s="1"/>
  <c r="KN31" i="2"/>
  <c r="KM34" i="2"/>
  <c r="KM9" i="20" s="1"/>
  <c r="KM32" i="2"/>
  <c r="KM35" i="2" s="1"/>
  <c r="KM16" i="20" s="1"/>
  <c r="MG82" i="2"/>
  <c r="MG85" i="2" s="1"/>
  <c r="MG31" i="20" s="1"/>
  <c r="MH114" i="2"/>
  <c r="MH25" i="20" s="1"/>
  <c r="MH109" i="2"/>
  <c r="MH105" i="2"/>
  <c r="MH97" i="2"/>
  <c r="MH99" i="2" s="1"/>
  <c r="KW112" i="2"/>
  <c r="KW115" i="2" s="1"/>
  <c r="KW32" i="20" s="1"/>
  <c r="KK99" i="2"/>
  <c r="LJ54" i="2"/>
  <c r="LJ23" i="20" s="1"/>
  <c r="LJ49" i="2"/>
  <c r="LJ45" i="2"/>
  <c r="LJ37" i="2"/>
  <c r="MI94" i="2"/>
  <c r="MI11" i="20" s="1"/>
  <c r="MJ91" i="2"/>
  <c r="MI92" i="2"/>
  <c r="MI95" i="2" s="1"/>
  <c r="MI18" i="20" s="1"/>
  <c r="JN54" i="2"/>
  <c r="JN23" i="20" s="1"/>
  <c r="JN49" i="2"/>
  <c r="JN45" i="2"/>
  <c r="JN37" i="2"/>
  <c r="LV75" i="2"/>
  <c r="LV84" i="2"/>
  <c r="LV24" i="20" s="1"/>
  <c r="LV79" i="2"/>
  <c r="LV67" i="2"/>
  <c r="LJ114" i="2"/>
  <c r="LJ25" i="20" s="1"/>
  <c r="LJ109" i="2"/>
  <c r="LJ105" i="2"/>
  <c r="LJ97" i="2"/>
  <c r="LJ84" i="2"/>
  <c r="LJ24" i="20" s="1"/>
  <c r="LJ75" i="2"/>
  <c r="LJ67" i="2"/>
  <c r="LJ79" i="2"/>
  <c r="KL50" i="2"/>
  <c r="KL38" i="2"/>
  <c r="LJ80" i="2"/>
  <c r="LJ68" i="2"/>
  <c r="KA34" i="2"/>
  <c r="KA9" i="20" s="1"/>
  <c r="KB31" i="2"/>
  <c r="KA32" i="2"/>
  <c r="KA35" i="2" s="1"/>
  <c r="KA16" i="20" s="1"/>
  <c r="JN110" i="2"/>
  <c r="JN98" i="2"/>
  <c r="KL110" i="2"/>
  <c r="KL98" i="2"/>
  <c r="KY154" i="2"/>
  <c r="KZ151" i="2"/>
  <c r="KY152" i="2"/>
  <c r="KY155" i="2" s="1"/>
  <c r="JM112" i="2"/>
  <c r="JM115" i="2" s="1"/>
  <c r="JM32" i="20" s="1"/>
  <c r="KX110" i="2"/>
  <c r="KX98" i="2"/>
  <c r="MH38" i="2"/>
  <c r="MH50" i="2"/>
  <c r="LV110" i="2"/>
  <c r="LV98" i="2"/>
  <c r="JZ80" i="2"/>
  <c r="JZ68" i="2"/>
  <c r="KK112" i="2"/>
  <c r="KK115" i="2" s="1"/>
  <c r="KK32" i="20" s="1"/>
  <c r="MH80" i="2"/>
  <c r="MH68" i="2"/>
  <c r="LW154" i="2"/>
  <c r="LX151" i="2"/>
  <c r="LW152" i="2"/>
  <c r="LW155" i="2" s="1"/>
  <c r="LW34" i="2"/>
  <c r="LW9" i="20" s="1"/>
  <c r="LX31" i="2"/>
  <c r="LW32" i="2"/>
  <c r="LW35" i="2" s="1"/>
  <c r="LW16" i="20" s="1"/>
  <c r="LK154" i="2"/>
  <c r="LL151" i="2"/>
  <c r="LK152" i="2"/>
  <c r="LK155" i="2" s="1"/>
  <c r="JP31" i="2"/>
  <c r="JO34" i="2"/>
  <c r="JO9" i="20" s="1"/>
  <c r="JO32" i="2"/>
  <c r="JO35" i="2" s="1"/>
  <c r="JO16" i="20" s="1"/>
  <c r="LW64" i="2"/>
  <c r="LW10" i="20" s="1"/>
  <c r="LX61" i="2"/>
  <c r="LW62" i="2"/>
  <c r="LW65" i="2" s="1"/>
  <c r="LW17" i="20" s="1"/>
  <c r="KX80" i="2"/>
  <c r="KX68" i="2"/>
  <c r="JO94" i="2"/>
  <c r="JO11" i="20" s="1"/>
  <c r="JP91" i="2"/>
  <c r="JO92" i="2"/>
  <c r="JO95" i="2" s="1"/>
  <c r="JO18" i="20" s="1"/>
  <c r="KM94" i="2"/>
  <c r="KM11" i="20" s="1"/>
  <c r="KN91" i="2"/>
  <c r="KM92" i="2"/>
  <c r="KM95" i="2" s="1"/>
  <c r="KM18" i="20" s="1"/>
  <c r="JZ110" i="2"/>
  <c r="JZ98" i="2"/>
  <c r="KL80" i="2"/>
  <c r="KL68" i="2"/>
  <c r="KX105" i="2"/>
  <c r="KX109" i="2"/>
  <c r="KX114" i="2"/>
  <c r="KX25" i="20" s="1"/>
  <c r="KX97" i="2"/>
  <c r="MH54" i="2"/>
  <c r="MH23" i="20" s="1"/>
  <c r="MH49" i="2"/>
  <c r="MH45" i="2"/>
  <c r="MH37" i="2"/>
  <c r="LU39" i="2"/>
  <c r="JY69" i="2"/>
  <c r="KX50" i="2"/>
  <c r="KX38" i="2"/>
  <c r="JN80" i="2"/>
  <c r="JN68" i="2"/>
  <c r="LV114" i="2"/>
  <c r="LV25" i="20" s="1"/>
  <c r="LV105" i="2"/>
  <c r="LV109" i="2"/>
  <c r="LV97" i="2"/>
  <c r="JZ75" i="2"/>
  <c r="JZ79" i="2"/>
  <c r="JZ84" i="2"/>
  <c r="JZ24" i="20" s="1"/>
  <c r="JZ67" i="2"/>
  <c r="MH84" i="2"/>
  <c r="MH24" i="20" s="1"/>
  <c r="MH75" i="2"/>
  <c r="MH79" i="2"/>
  <c r="MH67" i="2"/>
  <c r="KM154" i="2"/>
  <c r="KN151" i="2"/>
  <c r="KM152" i="2"/>
  <c r="KM155" i="2" s="1"/>
  <c r="KX79" i="2"/>
  <c r="KX75" i="2"/>
  <c r="KX84" i="2"/>
  <c r="KX24" i="20" s="1"/>
  <c r="KX67" i="2"/>
  <c r="JN114" i="2"/>
  <c r="JN25" i="20" s="1"/>
  <c r="JN109" i="2"/>
  <c r="JN105" i="2"/>
  <c r="JN97" i="2"/>
  <c r="KB151" i="2"/>
  <c r="KA154" i="2"/>
  <c r="KA152" i="2"/>
  <c r="KA155" i="2" s="1"/>
  <c r="KL114" i="2"/>
  <c r="KL25" i="20" s="1"/>
  <c r="KL109" i="2"/>
  <c r="KL105" i="2"/>
  <c r="KL97" i="2"/>
  <c r="JZ114" i="2"/>
  <c r="JZ25" i="20" s="1"/>
  <c r="JZ105" i="2"/>
  <c r="JZ109" i="2"/>
  <c r="JZ97" i="2"/>
  <c r="KM64" i="2"/>
  <c r="KM10" i="20" s="1"/>
  <c r="KN61" i="2"/>
  <c r="KM62" i="2"/>
  <c r="KM65" i="2" s="1"/>
  <c r="KM17" i="20" s="1"/>
  <c r="LI39" i="2"/>
  <c r="LU82" i="2"/>
  <c r="LU85" i="2" s="1"/>
  <c r="LU31" i="20" s="1"/>
  <c r="KY94" i="2"/>
  <c r="KY11" i="20" s="1"/>
  <c r="KZ91" i="2"/>
  <c r="KY92" i="2"/>
  <c r="KY95" i="2" s="1"/>
  <c r="KY18" i="20" s="1"/>
  <c r="MJ31" i="2"/>
  <c r="MI34" i="2"/>
  <c r="MI9" i="20" s="1"/>
  <c r="MI32" i="2"/>
  <c r="MI35" i="2" s="1"/>
  <c r="MI16" i="20" s="1"/>
  <c r="KX54" i="2"/>
  <c r="KX23" i="20" s="1"/>
  <c r="KX45" i="2"/>
  <c r="KX37" i="2"/>
  <c r="KX49" i="2"/>
  <c r="JO64" i="2"/>
  <c r="JO10" i="20" s="1"/>
  <c r="JP61" i="2"/>
  <c r="JO62" i="2"/>
  <c r="JO65" i="2" s="1"/>
  <c r="JO17" i="20" s="1"/>
  <c r="LW94" i="2"/>
  <c r="LW11" i="20" s="1"/>
  <c r="LX91" i="2"/>
  <c r="LW92" i="2"/>
  <c r="LW95" i="2" s="1"/>
  <c r="LW18" i="20" s="1"/>
  <c r="KA64" i="2"/>
  <c r="KA10" i="20" s="1"/>
  <c r="KB61" i="2"/>
  <c r="KA62" i="2"/>
  <c r="KA65" i="2" s="1"/>
  <c r="KA17" i="20" s="1"/>
  <c r="MI64" i="2"/>
  <c r="MI10" i="20" s="1"/>
  <c r="MJ61" i="2"/>
  <c r="MI62" i="2"/>
  <c r="MI65" i="2" s="1"/>
  <c r="MI17" i="20" s="1"/>
  <c r="JO154" i="2"/>
  <c r="JP151" i="2"/>
  <c r="JO152" i="2"/>
  <c r="JO155" i="2" s="1"/>
  <c r="C41" i="9"/>
  <c r="A42" i="9"/>
  <c r="B43" i="11"/>
  <c r="A42" i="11"/>
  <c r="C41" i="11"/>
  <c r="A18" i="11"/>
  <c r="A16" i="9"/>
  <c r="B46" i="9"/>
  <c r="A42" i="10"/>
  <c r="C42" i="10" s="1"/>
  <c r="B43" i="10"/>
  <c r="KL159" i="2" l="1"/>
  <c r="LJ69" i="2"/>
  <c r="MH69" i="2"/>
  <c r="KX159" i="2"/>
  <c r="LJ159" i="2"/>
  <c r="KX52" i="2"/>
  <c r="KX55" i="2" s="1"/>
  <c r="KX30" i="20" s="1"/>
  <c r="LW157" i="2"/>
  <c r="LW13" i="20"/>
  <c r="LK157" i="2"/>
  <c r="LK13" i="20"/>
  <c r="JO157" i="2"/>
  <c r="JO13" i="20"/>
  <c r="JO158" i="2"/>
  <c r="JO20" i="20"/>
  <c r="MI158" i="2"/>
  <c r="MI159" i="2" s="1"/>
  <c r="MI20" i="20"/>
  <c r="KA158" i="2"/>
  <c r="KA20" i="20"/>
  <c r="KA157" i="2"/>
  <c r="KA13" i="20"/>
  <c r="KY158" i="2"/>
  <c r="KY20" i="20"/>
  <c r="LW158" i="2"/>
  <c r="LW20" i="20"/>
  <c r="MI157" i="2"/>
  <c r="MI13" i="20"/>
  <c r="KM158" i="2"/>
  <c r="KM20" i="20"/>
  <c r="KY157" i="2"/>
  <c r="KY13" i="20"/>
  <c r="LK158" i="2"/>
  <c r="LK159" i="2" s="1"/>
  <c r="LK20" i="20"/>
  <c r="KM157" i="2"/>
  <c r="KM13" i="20"/>
  <c r="LJ99" i="2"/>
  <c r="LV99" i="2"/>
  <c r="LV69" i="2"/>
  <c r="KX69" i="2"/>
  <c r="JN39" i="2"/>
  <c r="KX39" i="2"/>
  <c r="LV112" i="2"/>
  <c r="LV115" i="2" s="1"/>
  <c r="LV32" i="20" s="1"/>
  <c r="LV39" i="2"/>
  <c r="KX112" i="2"/>
  <c r="KX115" i="2" s="1"/>
  <c r="KX32" i="20" s="1"/>
  <c r="LJ39" i="2"/>
  <c r="JN112" i="2"/>
  <c r="JN115" i="2" s="1"/>
  <c r="JN32" i="20" s="1"/>
  <c r="MH39" i="2"/>
  <c r="JN82" i="2"/>
  <c r="JN85" i="2" s="1"/>
  <c r="JN31" i="20" s="1"/>
  <c r="JZ69" i="2"/>
  <c r="JZ99" i="2"/>
  <c r="JZ112" i="2"/>
  <c r="JZ115" i="2" s="1"/>
  <c r="JZ32" i="20" s="1"/>
  <c r="LV52" i="2"/>
  <c r="LV55" i="2" s="1"/>
  <c r="LV30" i="20" s="1"/>
  <c r="MI84" i="2"/>
  <c r="MI24" i="20" s="1"/>
  <c r="MI79" i="2"/>
  <c r="MI75" i="2"/>
  <c r="MI67" i="2"/>
  <c r="LW84" i="2"/>
  <c r="LW24" i="20" s="1"/>
  <c r="LW79" i="2"/>
  <c r="LW75" i="2"/>
  <c r="LW67" i="2"/>
  <c r="KY110" i="2"/>
  <c r="KY98" i="2"/>
  <c r="KB64" i="2"/>
  <c r="KB10" i="20" s="1"/>
  <c r="KC61" i="2"/>
  <c r="KB62" i="2"/>
  <c r="KB65" i="2" s="1"/>
  <c r="KB17" i="20" s="1"/>
  <c r="LA91" i="2"/>
  <c r="KZ94" i="2"/>
  <c r="KZ11" i="20" s="1"/>
  <c r="KZ92" i="2"/>
  <c r="KZ95" i="2" s="1"/>
  <c r="KZ18" i="20" s="1"/>
  <c r="MH52" i="2"/>
  <c r="MH55" i="2" s="1"/>
  <c r="MH30" i="20" s="1"/>
  <c r="JO37" i="2"/>
  <c r="JO45" i="2"/>
  <c r="JO54" i="2"/>
  <c r="JO23" i="20" s="1"/>
  <c r="JO49" i="2"/>
  <c r="LL154" i="2"/>
  <c r="LM151" i="2"/>
  <c r="LL152" i="2"/>
  <c r="LL155" i="2" s="1"/>
  <c r="LK80" i="2"/>
  <c r="LK68" i="2"/>
  <c r="JO159" i="2"/>
  <c r="KA84" i="2"/>
  <c r="KA24" i="20" s="1"/>
  <c r="KA79" i="2"/>
  <c r="KA75" i="2"/>
  <c r="KA67" i="2"/>
  <c r="KY105" i="2"/>
  <c r="KY109" i="2"/>
  <c r="KY114" i="2"/>
  <c r="KY25" i="20" s="1"/>
  <c r="KY97" i="2"/>
  <c r="KB154" i="2"/>
  <c r="KC151" i="2"/>
  <c r="KB152" i="2"/>
  <c r="KB155" i="2" s="1"/>
  <c r="KX82" i="2"/>
  <c r="KX85" i="2" s="1"/>
  <c r="KX31" i="20" s="1"/>
  <c r="JO114" i="2"/>
  <c r="JO25" i="20" s="1"/>
  <c r="JO109" i="2"/>
  <c r="JO105" i="2"/>
  <c r="JO97" i="2"/>
  <c r="JP34" i="2"/>
  <c r="JP9" i="20" s="1"/>
  <c r="JQ31" i="2"/>
  <c r="JP32" i="2"/>
  <c r="JP35" i="2" s="1"/>
  <c r="JP16" i="20" s="1"/>
  <c r="LJ112" i="2"/>
  <c r="LJ115" i="2" s="1"/>
  <c r="LJ32" i="20" s="1"/>
  <c r="JN52" i="2"/>
  <c r="JN55" i="2" s="1"/>
  <c r="JN30" i="20" s="1"/>
  <c r="LM61" i="2"/>
  <c r="LL64" i="2"/>
  <c r="LL10" i="20" s="1"/>
  <c r="LL62" i="2"/>
  <c r="LL65" i="2" s="1"/>
  <c r="LL17" i="20" s="1"/>
  <c r="MJ154" i="2"/>
  <c r="MK151" i="2"/>
  <c r="MJ152" i="2"/>
  <c r="MJ155" i="2" s="1"/>
  <c r="JN69" i="2"/>
  <c r="KL69" i="2"/>
  <c r="MJ34" i="2"/>
  <c r="MJ9" i="20" s="1"/>
  <c r="MK31" i="2"/>
  <c r="MJ32" i="2"/>
  <c r="MJ35" i="2" s="1"/>
  <c r="MJ16" i="20" s="1"/>
  <c r="LW110" i="2"/>
  <c r="LW98" i="2"/>
  <c r="JN99" i="2"/>
  <c r="MH82" i="2"/>
  <c r="MH85" i="2" s="1"/>
  <c r="MH31" i="20" s="1"/>
  <c r="JZ82" i="2"/>
  <c r="JZ85" i="2" s="1"/>
  <c r="JZ31" i="20" s="1"/>
  <c r="KX99" i="2"/>
  <c r="LW38" i="2"/>
  <c r="LW50" i="2"/>
  <c r="KA38" i="2"/>
  <c r="KA50" i="2"/>
  <c r="MH112" i="2"/>
  <c r="MH115" i="2" s="1"/>
  <c r="MH32" i="20" s="1"/>
  <c r="LK84" i="2"/>
  <c r="LK24" i="20" s="1"/>
  <c r="LK79" i="2"/>
  <c r="LK75" i="2"/>
  <c r="LK67" i="2"/>
  <c r="LK69" i="2" s="1"/>
  <c r="KL39" i="2"/>
  <c r="KL82" i="2"/>
  <c r="KL85" i="2" s="1"/>
  <c r="KL31" i="20" s="1"/>
  <c r="KM84" i="2"/>
  <c r="KM24" i="20" s="1"/>
  <c r="KM79" i="2"/>
  <c r="KM75" i="2"/>
  <c r="KM67" i="2"/>
  <c r="JO84" i="2"/>
  <c r="JO24" i="20" s="1"/>
  <c r="JO79" i="2"/>
  <c r="JO75" i="2"/>
  <c r="JO67" i="2"/>
  <c r="JO110" i="2"/>
  <c r="JO98" i="2"/>
  <c r="KA80" i="2"/>
  <c r="KA68" i="2"/>
  <c r="KA114" i="2"/>
  <c r="KA25" i="20" s="1"/>
  <c r="KA109" i="2"/>
  <c r="KA97" i="2"/>
  <c r="KA105" i="2"/>
  <c r="JQ91" i="2"/>
  <c r="JP94" i="2"/>
  <c r="JP11" i="20" s="1"/>
  <c r="JP92" i="2"/>
  <c r="JP95" i="2" s="1"/>
  <c r="JP18" i="20" s="1"/>
  <c r="LX94" i="2"/>
  <c r="LX11" i="20" s="1"/>
  <c r="LY91" i="2"/>
  <c r="LX92" i="2"/>
  <c r="LX95" i="2" s="1"/>
  <c r="LX18" i="20" s="1"/>
  <c r="LY31" i="2"/>
  <c r="LX34" i="2"/>
  <c r="LX9" i="20" s="1"/>
  <c r="LX32" i="2"/>
  <c r="LX35" i="2" s="1"/>
  <c r="LX16" i="20" s="1"/>
  <c r="KB34" i="2"/>
  <c r="KB9" i="20" s="1"/>
  <c r="KC31" i="2"/>
  <c r="KB32" i="2"/>
  <c r="KB35" i="2" s="1"/>
  <c r="KB16" i="20" s="1"/>
  <c r="LJ82" i="2"/>
  <c r="LJ85" i="2" s="1"/>
  <c r="LJ31" i="20" s="1"/>
  <c r="LK110" i="2"/>
  <c r="LK98" i="2"/>
  <c r="MI50" i="2"/>
  <c r="MI38" i="2"/>
  <c r="KM110" i="2"/>
  <c r="KM98" i="2"/>
  <c r="LW54" i="2"/>
  <c r="LW23" i="20" s="1"/>
  <c r="LW49" i="2"/>
  <c r="LW45" i="2"/>
  <c r="LW37" i="2"/>
  <c r="KZ154" i="2"/>
  <c r="LA151" i="2"/>
  <c r="KZ152" i="2"/>
  <c r="KZ155" i="2" s="1"/>
  <c r="KA54" i="2"/>
  <c r="KA23" i="20" s="1"/>
  <c r="KA49" i="2"/>
  <c r="KA45" i="2"/>
  <c r="KA37" i="2"/>
  <c r="LV82" i="2"/>
  <c r="LV85" i="2" s="1"/>
  <c r="LV31" i="20" s="1"/>
  <c r="MI110" i="2"/>
  <c r="MI98" i="2"/>
  <c r="LJ52" i="2"/>
  <c r="LJ55" i="2" s="1"/>
  <c r="LJ30" i="20" s="1"/>
  <c r="KM50" i="2"/>
  <c r="KM38" i="2"/>
  <c r="LM91" i="2"/>
  <c r="LL94" i="2"/>
  <c r="LL11" i="20" s="1"/>
  <c r="LL92" i="2"/>
  <c r="LL95" i="2" s="1"/>
  <c r="LL18" i="20" s="1"/>
  <c r="KL52" i="2"/>
  <c r="KL55" i="2" s="1"/>
  <c r="KL30" i="20" s="1"/>
  <c r="KY50" i="2"/>
  <c r="KY38" i="2"/>
  <c r="LK50" i="2"/>
  <c r="LK38" i="2"/>
  <c r="JZ39" i="2"/>
  <c r="JQ61" i="2"/>
  <c r="JP64" i="2"/>
  <c r="JP10" i="20" s="1"/>
  <c r="JP62" i="2"/>
  <c r="JP65" i="2" s="1"/>
  <c r="JP17" i="20" s="1"/>
  <c r="LX154" i="2"/>
  <c r="LY151" i="2"/>
  <c r="LX152" i="2"/>
  <c r="LX155" i="2" s="1"/>
  <c r="JO50" i="2"/>
  <c r="JO38" i="2"/>
  <c r="KY84" i="2"/>
  <c r="KY24" i="20" s="1"/>
  <c r="KY79" i="2"/>
  <c r="KY75" i="2"/>
  <c r="KY67" i="2"/>
  <c r="JQ151" i="2"/>
  <c r="JP154" i="2"/>
  <c r="JP152" i="2"/>
  <c r="JP155" i="2" s="1"/>
  <c r="KA159" i="2"/>
  <c r="KL99" i="2"/>
  <c r="KN154" i="2"/>
  <c r="KO151" i="2"/>
  <c r="KN152" i="2"/>
  <c r="KN155" i="2" s="1"/>
  <c r="JZ52" i="2"/>
  <c r="JZ55" i="2" s="1"/>
  <c r="JZ30" i="20" s="1"/>
  <c r="MI80" i="2"/>
  <c r="MI68" i="2"/>
  <c r="LW114" i="2"/>
  <c r="LW25" i="20" s="1"/>
  <c r="LW109" i="2"/>
  <c r="LW97" i="2"/>
  <c r="LW105" i="2"/>
  <c r="KM80" i="2"/>
  <c r="KM68" i="2"/>
  <c r="KM159" i="2"/>
  <c r="LW80" i="2"/>
  <c r="LW68" i="2"/>
  <c r="MJ64" i="2"/>
  <c r="MJ10" i="20" s="1"/>
  <c r="MK61" i="2"/>
  <c r="MJ62" i="2"/>
  <c r="MJ65" i="2" s="1"/>
  <c r="MJ17" i="20" s="1"/>
  <c r="JO80" i="2"/>
  <c r="JO68" i="2"/>
  <c r="MI54" i="2"/>
  <c r="MI23" i="20" s="1"/>
  <c r="MI45" i="2"/>
  <c r="MI37" i="2"/>
  <c r="MI49" i="2"/>
  <c r="KN64" i="2"/>
  <c r="KN10" i="20" s="1"/>
  <c r="KO61" i="2"/>
  <c r="KN62" i="2"/>
  <c r="KN65" i="2" s="1"/>
  <c r="KN17" i="20" s="1"/>
  <c r="KL112" i="2"/>
  <c r="KL115" i="2" s="1"/>
  <c r="KL32" i="20" s="1"/>
  <c r="KO91" i="2"/>
  <c r="KN94" i="2"/>
  <c r="KN11" i="20" s="1"/>
  <c r="KN92" i="2"/>
  <c r="KN95" i="2" s="1"/>
  <c r="KN18" i="20" s="1"/>
  <c r="LX64" i="2"/>
  <c r="LX10" i="20" s="1"/>
  <c r="LY61" i="2"/>
  <c r="LX62" i="2"/>
  <c r="LX65" i="2" s="1"/>
  <c r="LX17" i="20" s="1"/>
  <c r="KY159" i="2"/>
  <c r="MK91" i="2"/>
  <c r="MJ94" i="2"/>
  <c r="MJ11" i="20" s="1"/>
  <c r="MJ92" i="2"/>
  <c r="MJ95" i="2" s="1"/>
  <c r="MJ18" i="20" s="1"/>
  <c r="KM54" i="2"/>
  <c r="KM23" i="20" s="1"/>
  <c r="KM37" i="2"/>
  <c r="KM49" i="2"/>
  <c r="KM45" i="2"/>
  <c r="LK114" i="2"/>
  <c r="LK25" i="20" s="1"/>
  <c r="LK109" i="2"/>
  <c r="LK105" i="2"/>
  <c r="LK97" i="2"/>
  <c r="KZ34" i="2"/>
  <c r="KZ9" i="20" s="1"/>
  <c r="LA31" i="2"/>
  <c r="KZ32" i="2"/>
  <c r="KZ35" i="2" s="1"/>
  <c r="KZ16" i="20" s="1"/>
  <c r="KA110" i="2"/>
  <c r="KA98" i="2"/>
  <c r="KY80" i="2"/>
  <c r="KY68" i="2"/>
  <c r="LK49" i="2"/>
  <c r="LK45" i="2"/>
  <c r="LK37" i="2"/>
  <c r="LK54" i="2"/>
  <c r="LK23" i="20" s="1"/>
  <c r="KM114" i="2"/>
  <c r="KM25" i="20" s="1"/>
  <c r="KM109" i="2"/>
  <c r="KM105" i="2"/>
  <c r="KM97" i="2"/>
  <c r="MI114" i="2"/>
  <c r="MI25" i="20" s="1"/>
  <c r="MI109" i="2"/>
  <c r="MI105" i="2"/>
  <c r="MI97" i="2"/>
  <c r="KN34" i="2"/>
  <c r="KN9" i="20" s="1"/>
  <c r="KO31" i="2"/>
  <c r="KN32" i="2"/>
  <c r="KN35" i="2" s="1"/>
  <c r="KN16" i="20" s="1"/>
  <c r="KY54" i="2"/>
  <c r="KY23" i="20" s="1"/>
  <c r="KY49" i="2"/>
  <c r="KY45" i="2"/>
  <c r="KY37" i="2"/>
  <c r="KB94" i="2"/>
  <c r="KB11" i="20" s="1"/>
  <c r="KC91" i="2"/>
  <c r="KB92" i="2"/>
  <c r="KB95" i="2" s="1"/>
  <c r="KB18" i="20" s="1"/>
  <c r="KZ64" i="2"/>
  <c r="KZ10" i="20" s="1"/>
  <c r="LA61" i="2"/>
  <c r="KZ62" i="2"/>
  <c r="KZ65" i="2" s="1"/>
  <c r="KZ17" i="20" s="1"/>
  <c r="LL34" i="2"/>
  <c r="LL9" i="20" s="1"/>
  <c r="LM31" i="2"/>
  <c r="LL32" i="2"/>
  <c r="LL35" i="2" s="1"/>
  <c r="LL16" i="20" s="1"/>
  <c r="C42" i="9"/>
  <c r="A43" i="9"/>
  <c r="A19" i="11"/>
  <c r="C42" i="11"/>
  <c r="A43" i="11"/>
  <c r="B44" i="11"/>
  <c r="A17" i="9"/>
  <c r="A43" i="10"/>
  <c r="C43" i="10" s="1"/>
  <c r="B44" i="10"/>
  <c r="B47" i="9"/>
  <c r="MI99" i="2" l="1"/>
  <c r="LW99" i="2"/>
  <c r="KA39" i="2"/>
  <c r="MI39" i="2"/>
  <c r="LW159" i="2"/>
  <c r="JP158" i="2"/>
  <c r="JP20" i="20"/>
  <c r="LL158" i="2"/>
  <c r="LL159" i="2" s="1"/>
  <c r="LL20" i="20"/>
  <c r="JP157" i="2"/>
  <c r="JP13" i="20"/>
  <c r="LX158" i="2"/>
  <c r="LX20" i="20"/>
  <c r="KZ158" i="2"/>
  <c r="KZ20" i="20"/>
  <c r="MJ158" i="2"/>
  <c r="MJ159" i="2" s="1"/>
  <c r="MJ20" i="20"/>
  <c r="KB158" i="2"/>
  <c r="KB159" i="2" s="1"/>
  <c r="KB20" i="20"/>
  <c r="LL157" i="2"/>
  <c r="LL13" i="20"/>
  <c r="LK112" i="2"/>
  <c r="LK115" i="2" s="1"/>
  <c r="LK32" i="20" s="1"/>
  <c r="KN158" i="2"/>
  <c r="KN159" i="2" s="1"/>
  <c r="KN20" i="20"/>
  <c r="LX157" i="2"/>
  <c r="LX13" i="20"/>
  <c r="KB157" i="2"/>
  <c r="KB13" i="20"/>
  <c r="KZ157" i="2"/>
  <c r="KZ13" i="20"/>
  <c r="MJ157" i="2"/>
  <c r="MJ13" i="20"/>
  <c r="KN157" i="2"/>
  <c r="KN13" i="20"/>
  <c r="LW69" i="2"/>
  <c r="LX159" i="2"/>
  <c r="LK99" i="2"/>
  <c r="MI69" i="2"/>
  <c r="LK52" i="2"/>
  <c r="LK55" i="2" s="1"/>
  <c r="LK30" i="20" s="1"/>
  <c r="KM52" i="2"/>
  <c r="KM55" i="2" s="1"/>
  <c r="KM30" i="20" s="1"/>
  <c r="KY99" i="2"/>
  <c r="KM112" i="2"/>
  <c r="KM115" i="2" s="1"/>
  <c r="KM32" i="20" s="1"/>
  <c r="LW112" i="2"/>
  <c r="LW115" i="2" s="1"/>
  <c r="LW32" i="20" s="1"/>
  <c r="KY52" i="2"/>
  <c r="KY55" i="2" s="1"/>
  <c r="KY30" i="20" s="1"/>
  <c r="MI112" i="2"/>
  <c r="MI115" i="2" s="1"/>
  <c r="MI32" i="20" s="1"/>
  <c r="JO99" i="2"/>
  <c r="KA112" i="2"/>
  <c r="KA115" i="2" s="1"/>
  <c r="KA32" i="20" s="1"/>
  <c r="KY112" i="2"/>
  <c r="KY115" i="2" s="1"/>
  <c r="KY32" i="20" s="1"/>
  <c r="KM69" i="2"/>
  <c r="LK82" i="2"/>
  <c r="LK85" i="2" s="1"/>
  <c r="LK31" i="20" s="1"/>
  <c r="LK39" i="2"/>
  <c r="MI52" i="2"/>
  <c r="MI55" i="2" s="1"/>
  <c r="MI30" i="20" s="1"/>
  <c r="LX80" i="2"/>
  <c r="LX68" i="2"/>
  <c r="KC34" i="2"/>
  <c r="KC9" i="20" s="1"/>
  <c r="KC32" i="2"/>
  <c r="KC35" i="2" s="1"/>
  <c r="KC16" i="20" s="1"/>
  <c r="LL50" i="2"/>
  <c r="LL38" i="2"/>
  <c r="JP80" i="2"/>
  <c r="JP68" i="2"/>
  <c r="JO112" i="2"/>
  <c r="JO115" i="2" s="1"/>
  <c r="JO32" i="20" s="1"/>
  <c r="KY39" i="2"/>
  <c r="LL54" i="2"/>
  <c r="LL23" i="20" s="1"/>
  <c r="LL49" i="2"/>
  <c r="LL45" i="2"/>
  <c r="LL37" i="2"/>
  <c r="KN50" i="2"/>
  <c r="KN38" i="2"/>
  <c r="KZ54" i="2"/>
  <c r="KZ23" i="20" s="1"/>
  <c r="KZ49" i="2"/>
  <c r="KZ45" i="2"/>
  <c r="KZ37" i="2"/>
  <c r="KN80" i="2"/>
  <c r="KN68" i="2"/>
  <c r="KY69" i="2"/>
  <c r="JQ64" i="2"/>
  <c r="JQ10" i="20" s="1"/>
  <c r="JQ62" i="2"/>
  <c r="JQ65" i="2" s="1"/>
  <c r="JQ17" i="20" s="1"/>
  <c r="LW39" i="2"/>
  <c r="KB50" i="2"/>
  <c r="KB38" i="2"/>
  <c r="LX114" i="2"/>
  <c r="LX25" i="20" s="1"/>
  <c r="LX109" i="2"/>
  <c r="LX105" i="2"/>
  <c r="LX97" i="2"/>
  <c r="KA99" i="2"/>
  <c r="LM64" i="2"/>
  <c r="LM10" i="20" s="1"/>
  <c r="LM62" i="2"/>
  <c r="LM65" i="2" s="1"/>
  <c r="LM17" i="20" s="1"/>
  <c r="KA69" i="2"/>
  <c r="LM154" i="2"/>
  <c r="LM152" i="2"/>
  <c r="LM155" i="2" s="1"/>
  <c r="KB84" i="2"/>
  <c r="KB24" i="20" s="1"/>
  <c r="KB79" i="2"/>
  <c r="KB75" i="2"/>
  <c r="KB67" i="2"/>
  <c r="LW82" i="2"/>
  <c r="LW85" i="2" s="1"/>
  <c r="LW31" i="20" s="1"/>
  <c r="LL110" i="2"/>
  <c r="LL98" i="2"/>
  <c r="LA64" i="2"/>
  <c r="LA10" i="20" s="1"/>
  <c r="LA62" i="2"/>
  <c r="LA65" i="2" s="1"/>
  <c r="LA17" i="20" s="1"/>
  <c r="KN54" i="2"/>
  <c r="KN23" i="20" s="1"/>
  <c r="KN49" i="2"/>
  <c r="KN45" i="2"/>
  <c r="KN37" i="2"/>
  <c r="KM99" i="2"/>
  <c r="MJ114" i="2"/>
  <c r="MJ25" i="20" s="1"/>
  <c r="MJ109" i="2"/>
  <c r="MJ105" i="2"/>
  <c r="MJ97" i="2"/>
  <c r="LY64" i="2"/>
  <c r="LY10" i="20" s="1"/>
  <c r="LY62" i="2"/>
  <c r="LY65" i="2" s="1"/>
  <c r="LY17" i="20" s="1"/>
  <c r="KN84" i="2"/>
  <c r="KN24" i="20" s="1"/>
  <c r="KN79" i="2"/>
  <c r="KN75" i="2"/>
  <c r="KN67" i="2"/>
  <c r="MK64" i="2"/>
  <c r="MK10" i="20" s="1"/>
  <c r="MK62" i="2"/>
  <c r="MK65" i="2" s="1"/>
  <c r="MK17" i="20" s="1"/>
  <c r="KY82" i="2"/>
  <c r="KY85" i="2" s="1"/>
  <c r="KY31" i="20" s="1"/>
  <c r="LL114" i="2"/>
  <c r="LL25" i="20" s="1"/>
  <c r="LL109" i="2"/>
  <c r="LL105" i="2"/>
  <c r="LL97" i="2"/>
  <c r="LL99" i="2" s="1"/>
  <c r="LA154" i="2"/>
  <c r="LA152" i="2"/>
  <c r="LA155" i="2" s="1"/>
  <c r="LW52" i="2"/>
  <c r="LW55" i="2" s="1"/>
  <c r="LW30" i="20" s="1"/>
  <c r="KB49" i="2"/>
  <c r="KB45" i="2"/>
  <c r="KB37" i="2"/>
  <c r="KB54" i="2"/>
  <c r="KB23" i="20" s="1"/>
  <c r="MJ38" i="2"/>
  <c r="MJ50" i="2"/>
  <c r="JQ34" i="2"/>
  <c r="JQ9" i="20" s="1"/>
  <c r="JQ32" i="2"/>
  <c r="JQ35" i="2" s="1"/>
  <c r="JQ16" i="20" s="1"/>
  <c r="KC154" i="2"/>
  <c r="KC152" i="2"/>
  <c r="KC155" i="2" s="1"/>
  <c r="KA82" i="2"/>
  <c r="KA85" i="2" s="1"/>
  <c r="KA31" i="20" s="1"/>
  <c r="JO52" i="2"/>
  <c r="JO55" i="2" s="1"/>
  <c r="JO30" i="20" s="1"/>
  <c r="KO34" i="2"/>
  <c r="KO9" i="20" s="1"/>
  <c r="KO32" i="2"/>
  <c r="KO35" i="2" s="1"/>
  <c r="KO16" i="20" s="1"/>
  <c r="KO64" i="2"/>
  <c r="KO10" i="20" s="1"/>
  <c r="KO62" i="2"/>
  <c r="KO65" i="2" s="1"/>
  <c r="KO17" i="20" s="1"/>
  <c r="JP50" i="2"/>
  <c r="JP38" i="2"/>
  <c r="KZ84" i="2"/>
  <c r="KZ24" i="20" s="1"/>
  <c r="KZ75" i="2"/>
  <c r="KZ79" i="2"/>
  <c r="KZ67" i="2"/>
  <c r="MK94" i="2"/>
  <c r="MK11" i="20" s="1"/>
  <c r="MK92" i="2"/>
  <c r="MK95" i="2" s="1"/>
  <c r="MK18" i="20" s="1"/>
  <c r="LX84" i="2"/>
  <c r="LX24" i="20" s="1"/>
  <c r="LX79" i="2"/>
  <c r="LX75" i="2"/>
  <c r="LX67" i="2"/>
  <c r="MJ84" i="2"/>
  <c r="MJ24" i="20" s="1"/>
  <c r="MJ79" i="2"/>
  <c r="MJ75" i="2"/>
  <c r="MJ67" i="2"/>
  <c r="LM94" i="2"/>
  <c r="LM11" i="20" s="1"/>
  <c r="LM92" i="2"/>
  <c r="LM95" i="2" s="1"/>
  <c r="LM18" i="20" s="1"/>
  <c r="LX50" i="2"/>
  <c r="LX38" i="2"/>
  <c r="KM82" i="2"/>
  <c r="KM85" i="2" s="1"/>
  <c r="KM31" i="20" s="1"/>
  <c r="MK34" i="2"/>
  <c r="MK9" i="20" s="1"/>
  <c r="MK32" i="2"/>
  <c r="MK35" i="2" s="1"/>
  <c r="MK16" i="20" s="1"/>
  <c r="JP54" i="2"/>
  <c r="JP23" i="20" s="1"/>
  <c r="JP49" i="2"/>
  <c r="JP45" i="2"/>
  <c r="JP37" i="2"/>
  <c r="KZ110" i="2"/>
  <c r="KZ98" i="2"/>
  <c r="MJ80" i="2"/>
  <c r="MJ68" i="2"/>
  <c r="JP110" i="2"/>
  <c r="JP98" i="2"/>
  <c r="MJ54" i="2"/>
  <c r="MJ23" i="20" s="1"/>
  <c r="MJ49" i="2"/>
  <c r="MJ45" i="2"/>
  <c r="MJ37" i="2"/>
  <c r="MK154" i="2"/>
  <c r="MK152" i="2"/>
  <c r="MK155" i="2" s="1"/>
  <c r="KZ114" i="2"/>
  <c r="KZ25" i="20" s="1"/>
  <c r="KZ109" i="2"/>
  <c r="KZ105" i="2"/>
  <c r="KZ97" i="2"/>
  <c r="KZ80" i="2"/>
  <c r="KZ68" i="2"/>
  <c r="KO154" i="2"/>
  <c r="KO152" i="2"/>
  <c r="KO155" i="2" s="1"/>
  <c r="KN110" i="2"/>
  <c r="KN98" i="2"/>
  <c r="LY154" i="2"/>
  <c r="LY152" i="2"/>
  <c r="LY155" i="2" s="1"/>
  <c r="LX49" i="2"/>
  <c r="LX45" i="2"/>
  <c r="LX54" i="2"/>
  <c r="LX23" i="20" s="1"/>
  <c r="LX37" i="2"/>
  <c r="KC94" i="2"/>
  <c r="KC11" i="20" s="1"/>
  <c r="KC92" i="2"/>
  <c r="KC95" i="2" s="1"/>
  <c r="KC18" i="20" s="1"/>
  <c r="KM39" i="2"/>
  <c r="KN114" i="2"/>
  <c r="KN25" i="20" s="1"/>
  <c r="KN109" i="2"/>
  <c r="KN105" i="2"/>
  <c r="KN97" i="2"/>
  <c r="LY34" i="2"/>
  <c r="LY9" i="20" s="1"/>
  <c r="LY32" i="2"/>
  <c r="LY35" i="2" s="1"/>
  <c r="LY16" i="20" s="1"/>
  <c r="JP114" i="2"/>
  <c r="JP25" i="20" s="1"/>
  <c r="JP109" i="2"/>
  <c r="JP105" i="2"/>
  <c r="JP97" i="2"/>
  <c r="JO69" i="2"/>
  <c r="JO39" i="2"/>
  <c r="LA94" i="2"/>
  <c r="LA11" i="20" s="1"/>
  <c r="LA92" i="2"/>
  <c r="LA95" i="2" s="1"/>
  <c r="LA18" i="20" s="1"/>
  <c r="KB110" i="2"/>
  <c r="KB98" i="2"/>
  <c r="KB114" i="2"/>
  <c r="KB25" i="20" s="1"/>
  <c r="KB109" i="2"/>
  <c r="KB105" i="2"/>
  <c r="KB97" i="2"/>
  <c r="JQ94" i="2"/>
  <c r="JQ11" i="20" s="1"/>
  <c r="JQ92" i="2"/>
  <c r="JQ95" i="2" s="1"/>
  <c r="JQ18" i="20" s="1"/>
  <c r="KB80" i="2"/>
  <c r="KB68" i="2"/>
  <c r="MI82" i="2"/>
  <c r="MI85" i="2" s="1"/>
  <c r="MI31" i="20" s="1"/>
  <c r="MJ110" i="2"/>
  <c r="MJ98" i="2"/>
  <c r="KZ50" i="2"/>
  <c r="KZ38" i="2"/>
  <c r="KO94" i="2"/>
  <c r="KO11" i="20" s="1"/>
  <c r="KO92" i="2"/>
  <c r="KO95" i="2" s="1"/>
  <c r="KO18" i="20" s="1"/>
  <c r="LX110" i="2"/>
  <c r="LX98" i="2"/>
  <c r="LL80" i="2"/>
  <c r="LL68" i="2"/>
  <c r="LM34" i="2"/>
  <c r="LM9" i="20" s="1"/>
  <c r="LM32" i="2"/>
  <c r="LM35" i="2" s="1"/>
  <c r="LM16" i="20" s="1"/>
  <c r="LA34" i="2"/>
  <c r="LA9" i="20" s="1"/>
  <c r="LA32" i="2"/>
  <c r="LA35" i="2" s="1"/>
  <c r="LA16" i="20" s="1"/>
  <c r="JQ154" i="2"/>
  <c r="JQ152" i="2"/>
  <c r="JQ155" i="2" s="1"/>
  <c r="JP84" i="2"/>
  <c r="JP24" i="20" s="1"/>
  <c r="JP79" i="2"/>
  <c r="JP75" i="2"/>
  <c r="JP67" i="2"/>
  <c r="KA52" i="2"/>
  <c r="KA55" i="2" s="1"/>
  <c r="KA30" i="20" s="1"/>
  <c r="LY94" i="2"/>
  <c r="LY11" i="20" s="1"/>
  <c r="LY92" i="2"/>
  <c r="LY95" i="2" s="1"/>
  <c r="LY18" i="20" s="1"/>
  <c r="JO82" i="2"/>
  <c r="JO85" i="2" s="1"/>
  <c r="JO31" i="20" s="1"/>
  <c r="LL84" i="2"/>
  <c r="LL24" i="20" s="1"/>
  <c r="LL79" i="2"/>
  <c r="LL75" i="2"/>
  <c r="LL67" i="2"/>
  <c r="KC64" i="2"/>
  <c r="KC10" i="20" s="1"/>
  <c r="KC62" i="2"/>
  <c r="KC65" i="2" s="1"/>
  <c r="KC17" i="20" s="1"/>
  <c r="A44" i="9"/>
  <c r="C43" i="9"/>
  <c r="A20" i="11"/>
  <c r="C43" i="11"/>
  <c r="B45" i="11"/>
  <c r="A44" i="11"/>
  <c r="A18" i="9"/>
  <c r="B48" i="9"/>
  <c r="B45" i="10"/>
  <c r="A44" i="10"/>
  <c r="C44" i="10" s="1"/>
  <c r="JP159" i="2" l="1"/>
  <c r="KZ159" i="2"/>
  <c r="KB52" i="2"/>
  <c r="KB55" i="2" s="1"/>
  <c r="KB30" i="20" s="1"/>
  <c r="JQ158" i="2"/>
  <c r="JQ20" i="20"/>
  <c r="LY158" i="2"/>
  <c r="LY159" i="2" s="1"/>
  <c r="LY20" i="20"/>
  <c r="LM157" i="2"/>
  <c r="LM13" i="20"/>
  <c r="JQ157" i="2"/>
  <c r="JQ13" i="20"/>
  <c r="LY157" i="2"/>
  <c r="LY13" i="20"/>
  <c r="LX69" i="2"/>
  <c r="LA157" i="2"/>
  <c r="LA13" i="20"/>
  <c r="LM158" i="2"/>
  <c r="LM20" i="20"/>
  <c r="KC158" i="2"/>
  <c r="KC20" i="20"/>
  <c r="KO158" i="2"/>
  <c r="KO20" i="20"/>
  <c r="MK158" i="2"/>
  <c r="MK20" i="20"/>
  <c r="KC157" i="2"/>
  <c r="KC13" i="20"/>
  <c r="KO157" i="2"/>
  <c r="KO13" i="20"/>
  <c r="MK157" i="2"/>
  <c r="MK13" i="20"/>
  <c r="LA158" i="2"/>
  <c r="LA20" i="20"/>
  <c r="MJ99" i="2"/>
  <c r="LX99" i="2"/>
  <c r="LL69" i="2"/>
  <c r="MJ69" i="2"/>
  <c r="MJ39" i="2"/>
  <c r="JP69" i="2"/>
  <c r="JP52" i="2"/>
  <c r="JP55" i="2" s="1"/>
  <c r="JP30" i="20" s="1"/>
  <c r="LX39" i="2"/>
  <c r="KN69" i="2"/>
  <c r="KN82" i="2"/>
  <c r="KN85" i="2" s="1"/>
  <c r="KN31" i="20" s="1"/>
  <c r="JP82" i="2"/>
  <c r="JP85" i="2" s="1"/>
  <c r="JP31" i="20" s="1"/>
  <c r="MJ112" i="2"/>
  <c r="MJ115" i="2" s="1"/>
  <c r="MJ32" i="20" s="1"/>
  <c r="KN112" i="2"/>
  <c r="KN115" i="2" s="1"/>
  <c r="KN32" i="20" s="1"/>
  <c r="LL82" i="2"/>
  <c r="LL85" i="2" s="1"/>
  <c r="LL31" i="20" s="1"/>
  <c r="LX112" i="2"/>
  <c r="LX115" i="2" s="1"/>
  <c r="LX32" i="20" s="1"/>
  <c r="JP112" i="2"/>
  <c r="JP115" i="2" s="1"/>
  <c r="JP32" i="20" s="1"/>
  <c r="KZ112" i="2"/>
  <c r="KZ115" i="2" s="1"/>
  <c r="KZ32" i="20" s="1"/>
  <c r="JP99" i="2"/>
  <c r="JP39" i="2"/>
  <c r="LL112" i="2"/>
  <c r="LL115" i="2" s="1"/>
  <c r="LL32" i="20" s="1"/>
  <c r="KN39" i="2"/>
  <c r="KZ82" i="2"/>
  <c r="KZ85" i="2" s="1"/>
  <c r="KZ31" i="20" s="1"/>
  <c r="KB82" i="2"/>
  <c r="KB85" i="2" s="1"/>
  <c r="KB31" i="20" s="1"/>
  <c r="JQ159" i="2"/>
  <c r="KN99" i="2"/>
  <c r="MK50" i="2"/>
  <c r="MK38" i="2"/>
  <c r="LA84" i="2"/>
  <c r="LA24" i="20" s="1"/>
  <c r="LA79" i="2"/>
  <c r="LA75" i="2"/>
  <c r="LA67" i="2"/>
  <c r="KZ52" i="2"/>
  <c r="KZ55" i="2" s="1"/>
  <c r="KZ30" i="20" s="1"/>
  <c r="KC79" i="2"/>
  <c r="KC75" i="2"/>
  <c r="KC84" i="2"/>
  <c r="KC24" i="20" s="1"/>
  <c r="KC67" i="2"/>
  <c r="KO114" i="2"/>
  <c r="KO25" i="20" s="1"/>
  <c r="KO109" i="2"/>
  <c r="KO105" i="2"/>
  <c r="KO97" i="2"/>
  <c r="JQ110" i="2"/>
  <c r="JQ98" i="2"/>
  <c r="KC110" i="2"/>
  <c r="KC98" i="2"/>
  <c r="MK49" i="2"/>
  <c r="MK45" i="2"/>
  <c r="MK54" i="2"/>
  <c r="MK23" i="20" s="1"/>
  <c r="MK37" i="2"/>
  <c r="JQ80" i="2"/>
  <c r="JQ68" i="2"/>
  <c r="LM38" i="2"/>
  <c r="LM50" i="2"/>
  <c r="JQ114" i="2"/>
  <c r="JQ25" i="20" s="1"/>
  <c r="JQ109" i="2"/>
  <c r="JQ105" i="2"/>
  <c r="JQ97" i="2"/>
  <c r="KC114" i="2"/>
  <c r="KC25" i="20" s="1"/>
  <c r="KC109" i="2"/>
  <c r="KC105" i="2"/>
  <c r="KC97" i="2"/>
  <c r="LM110" i="2"/>
  <c r="LM98" i="2"/>
  <c r="LX82" i="2"/>
  <c r="LX85" i="2" s="1"/>
  <c r="LX31" i="20" s="1"/>
  <c r="KZ69" i="2"/>
  <c r="KO80" i="2"/>
  <c r="KO68" i="2"/>
  <c r="JQ79" i="2"/>
  <c r="JQ75" i="2"/>
  <c r="JQ84" i="2"/>
  <c r="JQ24" i="20" s="1"/>
  <c r="JQ67" i="2"/>
  <c r="LA110" i="2"/>
  <c r="LA98" i="2"/>
  <c r="LM54" i="2"/>
  <c r="LM23" i="20" s="1"/>
  <c r="LM49" i="2"/>
  <c r="LM45" i="2"/>
  <c r="LM37" i="2"/>
  <c r="LM114" i="2"/>
  <c r="LM25" i="20" s="1"/>
  <c r="LM109" i="2"/>
  <c r="LM105" i="2"/>
  <c r="LM97" i="2"/>
  <c r="LY114" i="2"/>
  <c r="LY25" i="20" s="1"/>
  <c r="LY109" i="2"/>
  <c r="LY105" i="2"/>
  <c r="LY97" i="2"/>
  <c r="LA114" i="2"/>
  <c r="LA25" i="20" s="1"/>
  <c r="LA109" i="2"/>
  <c r="LA105" i="2"/>
  <c r="LA97" i="2"/>
  <c r="MK110" i="2"/>
  <c r="MK98" i="2"/>
  <c r="KO50" i="2"/>
  <c r="KO38" i="2"/>
  <c r="JQ50" i="2"/>
  <c r="JQ38" i="2"/>
  <c r="LA159" i="2"/>
  <c r="LY80" i="2"/>
  <c r="LY68" i="2"/>
  <c r="LL39" i="2"/>
  <c r="LA54" i="2"/>
  <c r="LA23" i="20" s="1"/>
  <c r="LA45" i="2"/>
  <c r="LA49" i="2"/>
  <c r="LA37" i="2"/>
  <c r="KB99" i="2"/>
  <c r="MK114" i="2"/>
  <c r="MK25" i="20" s="1"/>
  <c r="MK109" i="2"/>
  <c r="MK105" i="2"/>
  <c r="MK97" i="2"/>
  <c r="KO49" i="2"/>
  <c r="KO45" i="2"/>
  <c r="KO54" i="2"/>
  <c r="KO23" i="20" s="1"/>
  <c r="KO37" i="2"/>
  <c r="JQ54" i="2"/>
  <c r="JQ23" i="20" s="1"/>
  <c r="JQ49" i="2"/>
  <c r="JQ45" i="2"/>
  <c r="JQ37" i="2"/>
  <c r="LY79" i="2"/>
  <c r="LY75" i="2"/>
  <c r="LY84" i="2"/>
  <c r="LY24" i="20" s="1"/>
  <c r="LY67" i="2"/>
  <c r="KN52" i="2"/>
  <c r="KN55" i="2" s="1"/>
  <c r="KN30" i="20" s="1"/>
  <c r="LM80" i="2"/>
  <c r="LM68" i="2"/>
  <c r="KC80" i="2"/>
  <c r="KC68" i="2"/>
  <c r="LY110" i="2"/>
  <c r="LY98" i="2"/>
  <c r="KO84" i="2"/>
  <c r="KO24" i="20" s="1"/>
  <c r="KO79" i="2"/>
  <c r="KO75" i="2"/>
  <c r="KO67" i="2"/>
  <c r="LA50" i="2"/>
  <c r="LA38" i="2"/>
  <c r="KO159" i="2"/>
  <c r="LY50" i="2"/>
  <c r="LY38" i="2"/>
  <c r="LX52" i="2"/>
  <c r="LX55" i="2" s="1"/>
  <c r="LX30" i="20" s="1"/>
  <c r="MJ82" i="2"/>
  <c r="MJ85" i="2" s="1"/>
  <c r="MJ31" i="20" s="1"/>
  <c r="MK80" i="2"/>
  <c r="MK68" i="2"/>
  <c r="KB69" i="2"/>
  <c r="LM79" i="2"/>
  <c r="LM75" i="2"/>
  <c r="LM84" i="2"/>
  <c r="LM24" i="20" s="1"/>
  <c r="LM67" i="2"/>
  <c r="KZ39" i="2"/>
  <c r="LL52" i="2"/>
  <c r="LL55" i="2" s="1"/>
  <c r="LL30" i="20" s="1"/>
  <c r="KC50" i="2"/>
  <c r="KC38" i="2"/>
  <c r="KB112" i="2"/>
  <c r="KB115" i="2" s="1"/>
  <c r="KB32" i="20" s="1"/>
  <c r="LY54" i="2"/>
  <c r="LY23" i="20" s="1"/>
  <c r="LY49" i="2"/>
  <c r="LY37" i="2"/>
  <c r="LY45" i="2"/>
  <c r="KZ99" i="2"/>
  <c r="MJ52" i="2"/>
  <c r="MJ55" i="2" s="1"/>
  <c r="MJ30" i="20" s="1"/>
  <c r="KB39" i="2"/>
  <c r="MK84" i="2"/>
  <c r="MK24" i="20" s="1"/>
  <c r="MK79" i="2"/>
  <c r="MK75" i="2"/>
  <c r="MK67" i="2"/>
  <c r="LA80" i="2"/>
  <c r="LA68" i="2"/>
  <c r="KC54" i="2"/>
  <c r="KC23" i="20" s="1"/>
  <c r="KC45" i="2"/>
  <c r="KC37" i="2"/>
  <c r="KC49" i="2"/>
  <c r="KO110" i="2"/>
  <c r="KO98" i="2"/>
  <c r="A45" i="9"/>
  <c r="C44" i="9"/>
  <c r="A45" i="11"/>
  <c r="B46" i="11"/>
  <c r="C44" i="11"/>
  <c r="A21" i="11"/>
  <c r="B49" i="9"/>
  <c r="A19" i="9"/>
  <c r="A45" i="10"/>
  <c r="C45" i="10" s="1"/>
  <c r="B46" i="10"/>
  <c r="MK159" i="2" l="1"/>
  <c r="KC159" i="2"/>
  <c r="LM159" i="2"/>
  <c r="LY99" i="2"/>
  <c r="MK99" i="2"/>
  <c r="LM99" i="2"/>
  <c r="LY69" i="2"/>
  <c r="MK69" i="2"/>
  <c r="LM69" i="2"/>
  <c r="LA99" i="2"/>
  <c r="KC52" i="2"/>
  <c r="KC55" i="2" s="1"/>
  <c r="KC30" i="20" s="1"/>
  <c r="JQ99" i="2"/>
  <c r="MK82" i="2"/>
  <c r="MK85" i="2" s="1"/>
  <c r="MK31" i="20" s="1"/>
  <c r="KO52" i="2"/>
  <c r="KO55" i="2" s="1"/>
  <c r="KO30" i="20" s="1"/>
  <c r="LM39" i="2"/>
  <c r="LM52" i="2"/>
  <c r="LM55" i="2" s="1"/>
  <c r="LM30" i="20" s="1"/>
  <c r="KO39" i="2"/>
  <c r="LM82" i="2"/>
  <c r="LM85" i="2" s="1"/>
  <c r="LM31" i="20" s="1"/>
  <c r="MK52" i="2"/>
  <c r="MK55" i="2" s="1"/>
  <c r="MK30" i="20" s="1"/>
  <c r="KO69" i="2"/>
  <c r="LM112" i="2"/>
  <c r="LM115" i="2" s="1"/>
  <c r="LM32" i="20" s="1"/>
  <c r="LY82" i="2"/>
  <c r="LY85" i="2" s="1"/>
  <c r="LY31" i="20" s="1"/>
  <c r="LY39" i="2"/>
  <c r="LA82" i="2"/>
  <c r="LA85" i="2" s="1"/>
  <c r="LA31" i="20" s="1"/>
  <c r="JQ39" i="2"/>
  <c r="LA112" i="2"/>
  <c r="LA115" i="2" s="1"/>
  <c r="LA32" i="20" s="1"/>
  <c r="KC112" i="2"/>
  <c r="KC115" i="2" s="1"/>
  <c r="KC32" i="20" s="1"/>
  <c r="LY52" i="2"/>
  <c r="LY55" i="2" s="1"/>
  <c r="LY30" i="20" s="1"/>
  <c r="JQ52" i="2"/>
  <c r="JQ55" i="2" s="1"/>
  <c r="JQ30" i="20" s="1"/>
  <c r="LA39" i="2"/>
  <c r="KC69" i="2"/>
  <c r="KO82" i="2"/>
  <c r="KO85" i="2" s="1"/>
  <c r="KO31" i="20" s="1"/>
  <c r="MK112" i="2"/>
  <c r="MK115" i="2" s="1"/>
  <c r="MK32" i="20" s="1"/>
  <c r="JQ69" i="2"/>
  <c r="JQ112" i="2"/>
  <c r="JQ115" i="2" s="1"/>
  <c r="JQ32" i="20" s="1"/>
  <c r="KC39" i="2"/>
  <c r="LA52" i="2"/>
  <c r="LA55" i="2" s="1"/>
  <c r="LA30" i="20" s="1"/>
  <c r="KC82" i="2"/>
  <c r="KC85" i="2" s="1"/>
  <c r="KC31" i="20" s="1"/>
  <c r="LY112" i="2"/>
  <c r="LY115" i="2" s="1"/>
  <c r="LY32" i="20" s="1"/>
  <c r="JQ82" i="2"/>
  <c r="JQ85" i="2" s="1"/>
  <c r="JQ31" i="20" s="1"/>
  <c r="KC99" i="2"/>
  <c r="MK39" i="2"/>
  <c r="KO99" i="2"/>
  <c r="LA69" i="2"/>
  <c r="KO112" i="2"/>
  <c r="KO115" i="2" s="1"/>
  <c r="KO32" i="20" s="1"/>
  <c r="C45" i="9"/>
  <c r="A46" i="9"/>
  <c r="A22" i="11"/>
  <c r="B47" i="11"/>
  <c r="A46" i="11"/>
  <c r="C45" i="11"/>
  <c r="B47" i="10"/>
  <c r="A46" i="10"/>
  <c r="C46" i="10" s="1"/>
  <c r="B50" i="9"/>
  <c r="A20" i="9"/>
  <c r="C46" i="9" l="1"/>
  <c r="A47" i="9"/>
  <c r="A47" i="11"/>
  <c r="B48" i="11"/>
  <c r="A23" i="11"/>
  <c r="C46" i="11"/>
  <c r="B48" i="10"/>
  <c r="A47" i="10"/>
  <c r="C47" i="10" s="1"/>
  <c r="A21" i="9"/>
  <c r="B51" i="9"/>
  <c r="A48" i="9" l="1"/>
  <c r="C47" i="9"/>
  <c r="A24" i="11"/>
  <c r="B49" i="11"/>
  <c r="A48" i="11"/>
  <c r="C47" i="11"/>
  <c r="A22" i="9"/>
  <c r="B52" i="9"/>
  <c r="A48" i="10"/>
  <c r="C48" i="10" s="1"/>
  <c r="B49" i="10"/>
  <c r="A49" i="9" l="1"/>
  <c r="C48" i="9"/>
  <c r="C48" i="11"/>
  <c r="A49" i="11"/>
  <c r="B50" i="11"/>
  <c r="A25" i="11"/>
  <c r="B53" i="9"/>
  <c r="B50" i="10"/>
  <c r="A49" i="10"/>
  <c r="C49" i="10" s="1"/>
  <c r="A23" i="9"/>
  <c r="C49" i="9" l="1"/>
  <c r="A50" i="9"/>
  <c r="A26" i="11"/>
  <c r="B51" i="11"/>
  <c r="A50" i="11"/>
  <c r="C49" i="11"/>
  <c r="A50" i="10"/>
  <c r="C50" i="10" s="1"/>
  <c r="B51" i="10"/>
  <c r="A24" i="9"/>
  <c r="B54" i="9"/>
  <c r="A51" i="9" l="1"/>
  <c r="C50" i="9"/>
  <c r="A27" i="11"/>
  <c r="A51" i="11"/>
  <c r="B52" i="11"/>
  <c r="C50" i="11"/>
  <c r="A25" i="9"/>
  <c r="A51" i="10"/>
  <c r="C51" i="10" s="1"/>
  <c r="B52" i="10"/>
  <c r="B55" i="9"/>
  <c r="C51" i="9" l="1"/>
  <c r="A52" i="9"/>
  <c r="C51" i="11"/>
  <c r="A28" i="11"/>
  <c r="B53" i="11"/>
  <c r="A52" i="11"/>
  <c r="B56" i="9"/>
  <c r="A26" i="9"/>
  <c r="B53" i="10"/>
  <c r="A52" i="10"/>
  <c r="C52" i="10" s="1"/>
  <c r="C52" i="9" l="1"/>
  <c r="A53" i="9"/>
  <c r="C52" i="11"/>
  <c r="A53" i="11"/>
  <c r="B54" i="11"/>
  <c r="A29" i="11"/>
  <c r="A53" i="10"/>
  <c r="C53" i="10" s="1"/>
  <c r="B54" i="10"/>
  <c r="B57" i="9"/>
  <c r="A27" i="9"/>
  <c r="A54" i="9" l="1"/>
  <c r="C53" i="9"/>
  <c r="A30" i="11"/>
  <c r="B55" i="11"/>
  <c r="A54" i="11"/>
  <c r="C53" i="11"/>
  <c r="B58" i="9"/>
  <c r="B55" i="10"/>
  <c r="A54" i="10"/>
  <c r="C54" i="10" s="1"/>
  <c r="A28" i="9"/>
  <c r="A55" i="9" l="1"/>
  <c r="C54" i="9"/>
  <c r="A55" i="11"/>
  <c r="B56" i="11"/>
  <c r="A31" i="11"/>
  <c r="C54" i="11"/>
  <c r="A29" i="9"/>
  <c r="B56" i="10"/>
  <c r="A55" i="10"/>
  <c r="C55" i="10" s="1"/>
  <c r="B59" i="9"/>
  <c r="A56" i="9" l="1"/>
  <c r="C55" i="9"/>
  <c r="A32" i="11"/>
  <c r="B57" i="11"/>
  <c r="A56" i="11"/>
  <c r="C55" i="11"/>
  <c r="A56" i="10"/>
  <c r="C56" i="10" s="1"/>
  <c r="B57" i="10"/>
  <c r="A30" i="9"/>
  <c r="B60" i="9"/>
  <c r="C56" i="9" l="1"/>
  <c r="A57" i="9"/>
  <c r="C56" i="11"/>
  <c r="A57" i="11"/>
  <c r="B58" i="11"/>
  <c r="B61" i="9"/>
  <c r="A31" i="9"/>
  <c r="B58" i="10"/>
  <c r="A57" i="10"/>
  <c r="C57" i="10" s="1"/>
  <c r="A58" i="9" l="1"/>
  <c r="C57" i="9"/>
  <c r="B59" i="11"/>
  <c r="A58" i="11"/>
  <c r="C57" i="11"/>
  <c r="A58" i="10"/>
  <c r="C58" i="10" s="1"/>
  <c r="B59" i="10"/>
  <c r="B62" i="9"/>
  <c r="A32" i="9"/>
  <c r="A59" i="9" l="1"/>
  <c r="C58" i="9"/>
  <c r="C58" i="11"/>
  <c r="A59" i="11"/>
  <c r="B60" i="11"/>
  <c r="A59" i="10"/>
  <c r="C59" i="10" s="1"/>
  <c r="B60" i="10"/>
  <c r="B63" i="9"/>
  <c r="C59" i="9" l="1"/>
  <c r="A60" i="9"/>
  <c r="B61" i="11"/>
  <c r="A60" i="11"/>
  <c r="C59" i="11"/>
  <c r="B64" i="9"/>
  <c r="B61" i="10"/>
  <c r="A60" i="10"/>
  <c r="C60" i="10" s="1"/>
  <c r="A61" i="9" l="1"/>
  <c r="C60" i="9"/>
  <c r="C60" i="11"/>
  <c r="A61" i="11"/>
  <c r="B62" i="11"/>
  <c r="B65" i="9"/>
  <c r="A61" i="10"/>
  <c r="C61" i="10" s="1"/>
  <c r="B62" i="10"/>
  <c r="A62" i="9" l="1"/>
  <c r="C61" i="9"/>
  <c r="B63" i="11"/>
  <c r="A62" i="11"/>
  <c r="C61" i="11"/>
  <c r="B63" i="10"/>
  <c r="A62" i="10"/>
  <c r="C62" i="10" s="1"/>
  <c r="B66" i="9"/>
  <c r="C62" i="9" l="1"/>
  <c r="A63" i="9"/>
  <c r="C62" i="11"/>
  <c r="A63" i="11"/>
  <c r="B64" i="11"/>
  <c r="B67" i="9"/>
  <c r="B64" i="10"/>
  <c r="A63" i="10"/>
  <c r="C63" i="10" s="1"/>
  <c r="C63" i="9" l="1"/>
  <c r="A64" i="9"/>
  <c r="C63" i="11"/>
  <c r="B65" i="11"/>
  <c r="A64" i="11"/>
  <c r="C64" i="11" s="1"/>
  <c r="B68" i="9"/>
  <c r="A64" i="10"/>
  <c r="C64" i="10" s="1"/>
  <c r="B65" i="10"/>
  <c r="A65" i="9" l="1"/>
  <c r="C64" i="9"/>
  <c r="A65" i="11"/>
  <c r="C65" i="11" s="1"/>
  <c r="B66" i="11"/>
  <c r="B69" i="9"/>
  <c r="B66" i="10"/>
  <c r="A65" i="10"/>
  <c r="C65" i="10" s="1"/>
  <c r="C65" i="9" l="1"/>
  <c r="A66" i="9"/>
  <c r="B67" i="11"/>
  <c r="A66" i="11"/>
  <c r="C66" i="11" s="1"/>
  <c r="A66" i="10"/>
  <c r="C66" i="10" s="1"/>
  <c r="B67" i="10"/>
  <c r="B70" i="9"/>
  <c r="C66" i="9" l="1"/>
  <c r="A67" i="9"/>
  <c r="A67" i="11"/>
  <c r="C67" i="11" s="1"/>
  <c r="B68" i="11"/>
  <c r="B71" i="9"/>
  <c r="A67" i="10"/>
  <c r="C67" i="10" s="1"/>
  <c r="B68" i="10"/>
  <c r="C67" i="9" l="1"/>
  <c r="A68" i="9"/>
  <c r="B69" i="11"/>
  <c r="A68" i="11"/>
  <c r="C68" i="11" s="1"/>
  <c r="B69" i="10"/>
  <c r="A68" i="10"/>
  <c r="C68" i="10" s="1"/>
  <c r="B72" i="9"/>
  <c r="A69" i="9" l="1"/>
  <c r="C68" i="9"/>
  <c r="A69" i="11"/>
  <c r="C69" i="11" s="1"/>
  <c r="B70" i="11"/>
  <c r="B73" i="9"/>
  <c r="A69" i="10"/>
  <c r="C69" i="10" s="1"/>
  <c r="B70" i="10"/>
  <c r="A70" i="9" l="1"/>
  <c r="C69" i="9"/>
  <c r="B71" i="11"/>
  <c r="A70" i="11"/>
  <c r="C70" i="11" s="1"/>
  <c r="B74" i="9"/>
  <c r="B71" i="10"/>
  <c r="A70" i="10"/>
  <c r="C70" i="10" s="1"/>
  <c r="C70" i="9" l="1"/>
  <c r="A71" i="9"/>
  <c r="A71" i="11"/>
  <c r="C71" i="11" s="1"/>
  <c r="B72" i="11"/>
  <c r="B72" i="10"/>
  <c r="A71" i="10"/>
  <c r="C71" i="10" s="1"/>
  <c r="B75" i="9"/>
  <c r="C71" i="9" l="1"/>
  <c r="A72" i="9"/>
  <c r="B73" i="11"/>
  <c r="A72" i="11"/>
  <c r="C72" i="11" s="1"/>
  <c r="B76" i="9"/>
  <c r="A72" i="10"/>
  <c r="C72" i="10" s="1"/>
  <c r="B73" i="10"/>
  <c r="C72" i="9" l="1"/>
  <c r="A73" i="9"/>
  <c r="A73" i="11"/>
  <c r="C73" i="11" s="1"/>
  <c r="B74" i="11"/>
  <c r="B74" i="10"/>
  <c r="A73" i="10"/>
  <c r="C73" i="10" s="1"/>
  <c r="B77" i="9"/>
  <c r="C73" i="9" l="1"/>
  <c r="A74" i="9"/>
  <c r="B75" i="11"/>
  <c r="A74" i="11"/>
  <c r="C74" i="11" s="1"/>
  <c r="B78" i="9"/>
  <c r="A74" i="10"/>
  <c r="C74" i="10" s="1"/>
  <c r="B75" i="10"/>
  <c r="C74" i="9" l="1"/>
  <c r="A75" i="9"/>
  <c r="A75" i="11"/>
  <c r="C75" i="11" s="1"/>
  <c r="B76" i="11"/>
  <c r="A75" i="10"/>
  <c r="C75" i="10" s="1"/>
  <c r="B76" i="10"/>
  <c r="B79" i="9"/>
  <c r="C75" i="9" l="1"/>
  <c r="A76" i="9"/>
  <c r="B77" i="11"/>
  <c r="A76" i="11"/>
  <c r="C76" i="11" s="1"/>
  <c r="B80" i="9"/>
  <c r="B77" i="10"/>
  <c r="A76" i="10"/>
  <c r="C76" i="10" s="1"/>
  <c r="C76" i="9" l="1"/>
  <c r="A77" i="9"/>
  <c r="A77" i="11"/>
  <c r="C77" i="11" s="1"/>
  <c r="B78" i="11"/>
  <c r="A77" i="10"/>
  <c r="C77" i="10" s="1"/>
  <c r="B78" i="10"/>
  <c r="B81" i="9"/>
  <c r="C77" i="9" l="1"/>
  <c r="A78" i="9"/>
  <c r="B79" i="11"/>
  <c r="A78" i="11"/>
  <c r="C78" i="11" s="1"/>
  <c r="B82" i="9"/>
  <c r="B79" i="10"/>
  <c r="A78" i="10"/>
  <c r="C78" i="10" s="1"/>
  <c r="C78" i="9" l="1"/>
  <c r="A79" i="9"/>
  <c r="A79" i="11"/>
  <c r="C79" i="11" s="1"/>
  <c r="B80" i="11"/>
  <c r="B80" i="10"/>
  <c r="A79" i="10"/>
  <c r="C79" i="10" s="1"/>
  <c r="B83" i="9"/>
  <c r="C79" i="9" l="1"/>
  <c r="A80" i="9"/>
  <c r="B81" i="11"/>
  <c r="A80" i="11"/>
  <c r="C80" i="11" s="1"/>
  <c r="B84" i="9"/>
  <c r="A80" i="10"/>
  <c r="C80" i="10" s="1"/>
  <c r="B81" i="10"/>
  <c r="C80" i="9" l="1"/>
  <c r="A81" i="9"/>
  <c r="A81" i="11"/>
  <c r="C81" i="11" s="1"/>
  <c r="B82" i="11"/>
  <c r="B82" i="10"/>
  <c r="A81" i="10"/>
  <c r="C81" i="10" s="1"/>
  <c r="B85" i="9"/>
  <c r="C81" i="9" l="1"/>
  <c r="A82" i="9"/>
  <c r="B83" i="11"/>
  <c r="A82" i="11"/>
  <c r="C82" i="11" s="1"/>
  <c r="B86" i="9"/>
  <c r="A82" i="10"/>
  <c r="C82" i="10" s="1"/>
  <c r="B83" i="10"/>
  <c r="C82" i="9" l="1"/>
  <c r="A83" i="9"/>
  <c r="A83" i="11"/>
  <c r="C83" i="11" s="1"/>
  <c r="B84" i="11"/>
  <c r="A83" i="10"/>
  <c r="C83" i="10" s="1"/>
  <c r="B84" i="10"/>
  <c r="B87" i="9"/>
  <c r="C83" i="9" l="1"/>
  <c r="A84" i="9"/>
  <c r="B85" i="11"/>
  <c r="A84" i="11"/>
  <c r="C84" i="11" s="1"/>
  <c r="B85" i="10"/>
  <c r="A84" i="10"/>
  <c r="C84" i="10" s="1"/>
  <c r="B88" i="9"/>
  <c r="C84" i="9" l="1"/>
  <c r="A85" i="9"/>
  <c r="A85" i="11"/>
  <c r="C85" i="11" s="1"/>
  <c r="B86" i="11"/>
  <c r="B89" i="9"/>
  <c r="A85" i="10"/>
  <c r="C85" i="10" s="1"/>
  <c r="B86" i="10"/>
  <c r="C85" i="9" l="1"/>
  <c r="A86" i="9"/>
  <c r="B87" i="11"/>
  <c r="A86" i="11"/>
  <c r="C86" i="11" s="1"/>
  <c r="B90" i="9"/>
  <c r="B87" i="10"/>
  <c r="A86" i="10"/>
  <c r="C86" i="10" s="1"/>
  <c r="C86" i="9" l="1"/>
  <c r="A87" i="9"/>
  <c r="A87" i="11"/>
  <c r="C87" i="11" s="1"/>
  <c r="B88" i="11"/>
  <c r="B91" i="9"/>
  <c r="B88" i="10"/>
  <c r="A87" i="10"/>
  <c r="C87" i="10" s="1"/>
  <c r="C87" i="9" l="1"/>
  <c r="A88" i="9"/>
  <c r="B89" i="11"/>
  <c r="A88" i="11"/>
  <c r="C88" i="11" s="1"/>
  <c r="A88" i="10"/>
  <c r="C88" i="10" s="1"/>
  <c r="B89" i="10"/>
  <c r="B92" i="9"/>
  <c r="C88" i="9" l="1"/>
  <c r="A89" i="9"/>
  <c r="A89" i="11"/>
  <c r="C89" i="11" s="1"/>
  <c r="B90" i="11"/>
  <c r="B93" i="9"/>
  <c r="B90" i="10"/>
  <c r="A89" i="10"/>
  <c r="C89" i="10" s="1"/>
  <c r="C89" i="9" l="1"/>
  <c r="A90" i="9"/>
  <c r="B91" i="11"/>
  <c r="A90" i="11"/>
  <c r="C90" i="11" s="1"/>
  <c r="B94" i="9"/>
  <c r="A90" i="10"/>
  <c r="C90" i="10" s="1"/>
  <c r="B91" i="10"/>
  <c r="C90" i="9" l="1"/>
  <c r="A91" i="9"/>
  <c r="A91" i="11"/>
  <c r="C91" i="11" s="1"/>
  <c r="B92" i="11"/>
  <c r="A91" i="10"/>
  <c r="C91" i="10" s="1"/>
  <c r="B92" i="10"/>
  <c r="B95" i="9"/>
  <c r="C91" i="9" l="1"/>
  <c r="A92" i="9"/>
  <c r="B93" i="11"/>
  <c r="A92" i="11"/>
  <c r="C92" i="11" s="1"/>
  <c r="B93" i="10"/>
  <c r="A92" i="10"/>
  <c r="C92" i="10" s="1"/>
  <c r="B96" i="9"/>
  <c r="C92" i="9" l="1"/>
  <c r="A93" i="9"/>
  <c r="A93" i="11"/>
  <c r="C93" i="11" s="1"/>
  <c r="B94" i="11"/>
  <c r="B97" i="9"/>
  <c r="A93" i="10"/>
  <c r="C93" i="10" s="1"/>
  <c r="B94" i="10"/>
  <c r="C93" i="9" l="1"/>
  <c r="A94" i="9"/>
  <c r="B95" i="11"/>
  <c r="A94" i="11"/>
  <c r="C94" i="11" s="1"/>
  <c r="B95" i="10"/>
  <c r="A94" i="10"/>
  <c r="C94" i="10" s="1"/>
  <c r="B98" i="9"/>
  <c r="C94" i="9" l="1"/>
  <c r="A95" i="9"/>
  <c r="A95" i="11"/>
  <c r="C95" i="11" s="1"/>
  <c r="B96" i="11"/>
  <c r="B99" i="9"/>
  <c r="B96" i="10"/>
  <c r="A95" i="10"/>
  <c r="C95" i="10" s="1"/>
  <c r="C95" i="9" l="1"/>
  <c r="A96" i="9"/>
  <c r="B97" i="11"/>
  <c r="A96" i="11"/>
  <c r="C96" i="11" s="1"/>
  <c r="B100" i="9"/>
  <c r="A96" i="10"/>
  <c r="C96" i="10" s="1"/>
  <c r="B97" i="10"/>
  <c r="C96" i="9" l="1"/>
  <c r="A97" i="9"/>
  <c r="A97" i="11"/>
  <c r="C97" i="11" s="1"/>
  <c r="B98" i="11"/>
  <c r="B98" i="10"/>
  <c r="A97" i="10"/>
  <c r="C97" i="10" s="1"/>
  <c r="B101" i="9"/>
  <c r="C97" i="9" l="1"/>
  <c r="A98" i="9"/>
  <c r="B99" i="11"/>
  <c r="A98" i="11"/>
  <c r="C98" i="11" s="1"/>
  <c r="B102" i="9"/>
  <c r="A98" i="10"/>
  <c r="C98" i="10" s="1"/>
  <c r="B99" i="10"/>
  <c r="C98" i="9" l="1"/>
  <c r="A99" i="9"/>
  <c r="A99" i="11"/>
  <c r="C99" i="11" s="1"/>
  <c r="B100" i="11"/>
  <c r="A99" i="10"/>
  <c r="C99" i="10" s="1"/>
  <c r="B100" i="10"/>
  <c r="B103" i="9"/>
  <c r="C99" i="9" l="1"/>
  <c r="A100" i="9"/>
  <c r="B101" i="11"/>
  <c r="A100" i="11"/>
  <c r="C100" i="11" s="1"/>
  <c r="B101" i="10"/>
  <c r="A100" i="10"/>
  <c r="C100" i="10" s="1"/>
  <c r="B104" i="9"/>
  <c r="C100" i="9" l="1"/>
  <c r="A101" i="9"/>
  <c r="A101" i="11"/>
  <c r="C101" i="11" s="1"/>
  <c r="B102" i="11"/>
  <c r="B105" i="9"/>
  <c r="A101" i="10"/>
  <c r="C101" i="10" s="1"/>
  <c r="B102" i="10"/>
  <c r="C101" i="9" l="1"/>
  <c r="A102" i="9"/>
  <c r="B103" i="11"/>
  <c r="A102" i="11"/>
  <c r="C102" i="11" s="1"/>
  <c r="B103" i="10"/>
  <c r="A102" i="10"/>
  <c r="C102" i="10" s="1"/>
  <c r="B106" i="9"/>
  <c r="C102" i="9" l="1"/>
  <c r="A103" i="9"/>
  <c r="A103" i="11"/>
  <c r="C103" i="11" s="1"/>
  <c r="B104" i="11"/>
  <c r="B107" i="9"/>
  <c r="B104" i="10"/>
  <c r="A103" i="10"/>
  <c r="C103" i="10" s="1"/>
  <c r="C103" i="9" l="1"/>
  <c r="A104" i="9"/>
  <c r="B105" i="11"/>
  <c r="A104" i="11"/>
  <c r="C104" i="11" s="1"/>
  <c r="A104" i="10"/>
  <c r="C104" i="10" s="1"/>
  <c r="B105" i="10"/>
  <c r="B108" i="9"/>
  <c r="C104" i="9" l="1"/>
  <c r="A105" i="9"/>
  <c r="A105" i="11"/>
  <c r="C105" i="11" s="1"/>
  <c r="B106" i="11"/>
  <c r="B109" i="9"/>
  <c r="B106" i="10"/>
  <c r="A105" i="10"/>
  <c r="C105" i="10" s="1"/>
  <c r="C105" i="9" l="1"/>
  <c r="A106" i="9"/>
  <c r="B107" i="11"/>
  <c r="A106" i="11"/>
  <c r="C106" i="11" s="1"/>
  <c r="A106" i="10"/>
  <c r="C106" i="10" s="1"/>
  <c r="B107" i="10"/>
  <c r="B110" i="9"/>
  <c r="C106" i="9" l="1"/>
  <c r="A107" i="9"/>
  <c r="A107" i="11"/>
  <c r="C107" i="11" s="1"/>
  <c r="B108" i="11"/>
  <c r="B111" i="9"/>
  <c r="A107" i="10"/>
  <c r="C107" i="10" s="1"/>
  <c r="B108" i="10"/>
  <c r="C107" i="9" l="1"/>
  <c r="A108" i="9"/>
  <c r="B109" i="11"/>
  <c r="A108" i="11"/>
  <c r="C108" i="11" s="1"/>
  <c r="B112" i="9"/>
  <c r="B109" i="10"/>
  <c r="A108" i="10"/>
  <c r="C108" i="10" s="1"/>
  <c r="C108" i="9" l="1"/>
  <c r="A109" i="9"/>
  <c r="A109" i="11"/>
  <c r="C109" i="11" s="1"/>
  <c r="B110" i="11"/>
  <c r="A109" i="10"/>
  <c r="C109" i="10" s="1"/>
  <c r="B110" i="10"/>
  <c r="B113" i="9"/>
  <c r="C109" i="9" l="1"/>
  <c r="A110" i="9"/>
  <c r="B111" i="11"/>
  <c r="A110" i="11"/>
  <c r="C110" i="11" s="1"/>
  <c r="B114" i="9"/>
  <c r="B111" i="10"/>
  <c r="A110" i="10"/>
  <c r="C110" i="10" s="1"/>
  <c r="C110" i="9" l="1"/>
  <c r="A111" i="9"/>
  <c r="A111" i="11"/>
  <c r="C111" i="11" s="1"/>
  <c r="B112" i="11"/>
  <c r="B112" i="10"/>
  <c r="A111" i="10"/>
  <c r="C111" i="10" s="1"/>
  <c r="B115" i="9"/>
  <c r="C111" i="9" l="1"/>
  <c r="A112" i="9"/>
  <c r="B113" i="11"/>
  <c r="A112" i="11"/>
  <c r="C112" i="11" s="1"/>
  <c r="B116" i="9"/>
  <c r="A112" i="10"/>
  <c r="C112" i="10" s="1"/>
  <c r="B113" i="10"/>
  <c r="C112" i="9" l="1"/>
  <c r="A113" i="9"/>
  <c r="A113" i="11"/>
  <c r="C113" i="11" s="1"/>
  <c r="B114" i="11"/>
  <c r="B114" i="10"/>
  <c r="A113" i="10"/>
  <c r="C113" i="10" s="1"/>
  <c r="B117" i="9"/>
  <c r="C113" i="9" l="1"/>
  <c r="A114" i="9"/>
  <c r="B115" i="11"/>
  <c r="A114" i="11"/>
  <c r="C114" i="11" s="1"/>
  <c r="B118" i="9"/>
  <c r="A114" i="10"/>
  <c r="C114" i="10" s="1"/>
  <c r="B115" i="10"/>
  <c r="C114" i="9" l="1"/>
  <c r="A115" i="9"/>
  <c r="A115" i="11"/>
  <c r="C115" i="11" s="1"/>
  <c r="B116" i="11"/>
  <c r="A115" i="10"/>
  <c r="C115" i="10" s="1"/>
  <c r="B116" i="10"/>
  <c r="B119" i="9"/>
  <c r="C115" i="9" l="1"/>
  <c r="A116" i="9"/>
  <c r="B117" i="11"/>
  <c r="A116" i="11"/>
  <c r="C116" i="11" s="1"/>
  <c r="B120" i="9"/>
  <c r="B117" i="10"/>
  <c r="A116" i="10"/>
  <c r="C116" i="10" s="1"/>
  <c r="C116" i="9" l="1"/>
  <c r="A117" i="9"/>
  <c r="A117" i="11"/>
  <c r="C117" i="11" s="1"/>
  <c r="B118" i="11"/>
  <c r="A117" i="10"/>
  <c r="C117" i="10" s="1"/>
  <c r="B118" i="10"/>
  <c r="B121" i="9"/>
  <c r="C117" i="9" l="1"/>
  <c r="A118" i="9"/>
  <c r="B119" i="11"/>
  <c r="A118" i="11"/>
  <c r="C118" i="11" s="1"/>
  <c r="B122" i="9"/>
  <c r="B119" i="10"/>
  <c r="A118" i="10"/>
  <c r="C118" i="10" s="1"/>
  <c r="C118" i="9" l="1"/>
  <c r="A119" i="9"/>
  <c r="A119" i="11"/>
  <c r="C119" i="11" s="1"/>
  <c r="B120" i="11"/>
  <c r="B120" i="10"/>
  <c r="A119" i="10"/>
  <c r="C119" i="10" s="1"/>
  <c r="B123" i="9"/>
  <c r="C119" i="9" l="1"/>
  <c r="A120" i="9"/>
  <c r="B121" i="11"/>
  <c r="A120" i="11"/>
  <c r="C120" i="11" s="1"/>
  <c r="B124" i="9"/>
  <c r="B121" i="10"/>
  <c r="A120" i="10"/>
  <c r="C120" i="10" s="1"/>
  <c r="C120" i="9" l="1"/>
  <c r="A121" i="9"/>
  <c r="A121" i="11"/>
  <c r="C121" i="11" s="1"/>
  <c r="B122" i="11"/>
  <c r="A121" i="10"/>
  <c r="C121" i="10" s="1"/>
  <c r="B122" i="10"/>
  <c r="B125" i="9"/>
  <c r="C121" i="9" l="1"/>
  <c r="A122" i="9"/>
  <c r="B123" i="11"/>
  <c r="A122" i="11"/>
  <c r="C122" i="11" s="1"/>
  <c r="B123" i="10"/>
  <c r="A122" i="10"/>
  <c r="C122" i="10" s="1"/>
  <c r="B126" i="9"/>
  <c r="C122" i="9" l="1"/>
  <c r="A123" i="9"/>
  <c r="A123" i="11"/>
  <c r="C123" i="11" s="1"/>
  <c r="B124" i="11"/>
  <c r="B127" i="9"/>
  <c r="A123" i="10"/>
  <c r="C123" i="10" s="1"/>
  <c r="B124" i="10"/>
  <c r="C123" i="9" l="1"/>
  <c r="A124" i="9"/>
  <c r="B125" i="11"/>
  <c r="A124" i="11"/>
  <c r="C124" i="11" s="1"/>
  <c r="B125" i="10"/>
  <c r="A124" i="10"/>
  <c r="C124" i="10" s="1"/>
  <c r="B128" i="9"/>
  <c r="C124" i="9" l="1"/>
  <c r="A125" i="9"/>
  <c r="A125" i="11"/>
  <c r="C125" i="11" s="1"/>
  <c r="B126" i="11"/>
  <c r="B129" i="9"/>
  <c r="B126" i="10"/>
  <c r="A125" i="10"/>
  <c r="C125" i="10" s="1"/>
  <c r="C125" i="9" l="1"/>
  <c r="A126" i="9"/>
  <c r="B127" i="11"/>
  <c r="A126" i="11"/>
  <c r="C126" i="11" s="1"/>
  <c r="B130" i="9"/>
  <c r="A126" i="10"/>
  <c r="C126" i="10" s="1"/>
  <c r="B127" i="10"/>
  <c r="C126" i="9" l="1"/>
  <c r="A127" i="9"/>
  <c r="A127" i="11"/>
  <c r="C127" i="11" s="1"/>
  <c r="B128" i="11"/>
  <c r="B128" i="10"/>
  <c r="A127" i="10"/>
  <c r="C127" i="10" s="1"/>
  <c r="B131" i="9"/>
  <c r="C127" i="9" l="1"/>
  <c r="A128" i="9"/>
  <c r="B129" i="11"/>
  <c r="A128" i="11"/>
  <c r="C128" i="11" s="1"/>
  <c r="B132" i="9"/>
  <c r="B129" i="10"/>
  <c r="A128" i="10"/>
  <c r="C128" i="10" s="1"/>
  <c r="C128" i="9" l="1"/>
  <c r="A129" i="9"/>
  <c r="A129" i="11"/>
  <c r="C129" i="11" s="1"/>
  <c r="B130" i="11"/>
  <c r="A129" i="10"/>
  <c r="C129" i="10" s="1"/>
  <c r="B130" i="10"/>
  <c r="B133" i="9"/>
  <c r="C129" i="9" l="1"/>
  <c r="A130" i="9"/>
  <c r="B131" i="11"/>
  <c r="A130" i="11"/>
  <c r="C130" i="11" s="1"/>
  <c r="B134" i="9"/>
  <c r="B131" i="10"/>
  <c r="A130" i="10"/>
  <c r="C130" i="10" s="1"/>
  <c r="C130" i="9" l="1"/>
  <c r="A131" i="9"/>
  <c r="A131" i="11"/>
  <c r="C131" i="11" s="1"/>
  <c r="B132" i="11"/>
  <c r="B135" i="9"/>
  <c r="A131" i="10"/>
  <c r="C131" i="10" s="1"/>
  <c r="B132" i="10"/>
  <c r="C131" i="9" l="1"/>
  <c r="A132" i="9"/>
  <c r="B133" i="11"/>
  <c r="A132" i="11"/>
  <c r="C132" i="11" s="1"/>
  <c r="A132" i="10"/>
  <c r="C132" i="10" s="1"/>
  <c r="B133" i="10"/>
  <c r="B136" i="9"/>
  <c r="C132" i="9" l="1"/>
  <c r="A133" i="9"/>
  <c r="A133" i="11"/>
  <c r="C133" i="11" s="1"/>
  <c r="B134" i="11"/>
  <c r="B137" i="9"/>
  <c r="B134" i="10"/>
  <c r="A133" i="10"/>
  <c r="C133" i="10" s="1"/>
  <c r="C133" i="9" l="1"/>
  <c r="A134" i="9"/>
  <c r="B135" i="11"/>
  <c r="A134" i="11"/>
  <c r="C134" i="11" s="1"/>
  <c r="B138" i="9"/>
  <c r="A134" i="10"/>
  <c r="C134" i="10" s="1"/>
  <c r="B135" i="10"/>
  <c r="C134" i="9" l="1"/>
  <c r="A135" i="9"/>
  <c r="A135" i="11"/>
  <c r="C135" i="11" s="1"/>
  <c r="B136" i="11"/>
  <c r="B136" i="10"/>
  <c r="A135" i="10"/>
  <c r="C135" i="10" s="1"/>
  <c r="B139" i="9"/>
  <c r="C135" i="9" l="1"/>
  <c r="A136" i="9"/>
  <c r="B137" i="11"/>
  <c r="A136" i="11"/>
  <c r="C136" i="11" s="1"/>
  <c r="B140" i="9"/>
  <c r="B137" i="10"/>
  <c r="A136" i="10"/>
  <c r="C136" i="10" s="1"/>
  <c r="C136" i="9" l="1"/>
  <c r="A137" i="9"/>
  <c r="A137" i="11"/>
  <c r="C137" i="11" s="1"/>
  <c r="B138" i="11"/>
  <c r="A137" i="10"/>
  <c r="C137" i="10" s="1"/>
  <c r="B138" i="10"/>
  <c r="B141" i="9"/>
  <c r="C137" i="9" l="1"/>
  <c r="A138" i="9"/>
  <c r="B139" i="11"/>
  <c r="A138" i="11"/>
  <c r="C138" i="11" s="1"/>
  <c r="B142" i="9"/>
  <c r="B139" i="10"/>
  <c r="A138" i="10"/>
  <c r="C138" i="10" s="1"/>
  <c r="C138" i="9" l="1"/>
  <c r="A139" i="9"/>
  <c r="A139" i="11"/>
  <c r="C139" i="11" s="1"/>
  <c r="B140" i="11"/>
  <c r="A139" i="10"/>
  <c r="C139" i="10" s="1"/>
  <c r="B140" i="10"/>
  <c r="B143" i="9"/>
  <c r="C139" i="9" l="1"/>
  <c r="A140" i="9"/>
  <c r="B141" i="11"/>
  <c r="A140" i="11"/>
  <c r="C140" i="11" s="1"/>
  <c r="B144" i="9"/>
  <c r="B141" i="10"/>
  <c r="A140" i="10"/>
  <c r="C140" i="10" s="1"/>
  <c r="C140" i="9" l="1"/>
  <c r="A141" i="9"/>
  <c r="A141" i="11"/>
  <c r="C141" i="11" s="1"/>
  <c r="B142" i="11"/>
  <c r="B142" i="10"/>
  <c r="A141" i="10"/>
  <c r="C141" i="10" s="1"/>
  <c r="B145" i="9"/>
  <c r="C141" i="9" l="1"/>
  <c r="A142" i="9"/>
  <c r="B143" i="11"/>
  <c r="A142" i="11"/>
  <c r="C142" i="11" s="1"/>
  <c r="B146" i="9"/>
  <c r="A142" i="10"/>
  <c r="C142" i="10" s="1"/>
  <c r="B143" i="10"/>
  <c r="C142" i="9" l="1"/>
  <c r="A143" i="9"/>
  <c r="A143" i="11"/>
  <c r="C143" i="11" s="1"/>
  <c r="B144" i="11"/>
  <c r="B144" i="10"/>
  <c r="A143" i="10"/>
  <c r="C143" i="10" s="1"/>
  <c r="B147" i="9"/>
  <c r="C143" i="9" l="1"/>
  <c r="A144" i="9"/>
  <c r="B145" i="11"/>
  <c r="A144" i="11"/>
  <c r="C144" i="11" s="1"/>
  <c r="B148" i="9"/>
  <c r="B145" i="10"/>
  <c r="A144" i="10"/>
  <c r="C144" i="10" s="1"/>
  <c r="C144" i="9" l="1"/>
  <c r="A145" i="9"/>
  <c r="A145" i="11"/>
  <c r="C145" i="11" s="1"/>
  <c r="B146" i="11"/>
  <c r="A145" i="10"/>
  <c r="C145" i="10" s="1"/>
  <c r="B146" i="10"/>
  <c r="B149" i="9"/>
  <c r="C145" i="9" l="1"/>
  <c r="A146" i="9"/>
  <c r="B147" i="11"/>
  <c r="A146" i="11"/>
  <c r="C146" i="11" s="1"/>
  <c r="B147" i="10"/>
  <c r="A146" i="10"/>
  <c r="C146" i="10" s="1"/>
  <c r="B150" i="9"/>
  <c r="C146" i="9" l="1"/>
  <c r="A147" i="9"/>
  <c r="A147" i="11"/>
  <c r="C147" i="11" s="1"/>
  <c r="B148" i="11"/>
  <c r="B151" i="9"/>
  <c r="A147" i="10"/>
  <c r="C147" i="10" s="1"/>
  <c r="B148" i="10"/>
  <c r="C147" i="9" l="1"/>
  <c r="A148" i="9"/>
  <c r="B149" i="11"/>
  <c r="A148" i="11"/>
  <c r="C148" i="11" s="1"/>
  <c r="A148" i="10"/>
  <c r="C148" i="10" s="1"/>
  <c r="B149" i="10"/>
  <c r="B152" i="9"/>
  <c r="C148" i="9" l="1"/>
  <c r="A149" i="9"/>
  <c r="A149" i="11"/>
  <c r="C149" i="11" s="1"/>
  <c r="B150" i="11"/>
  <c r="B153" i="9"/>
  <c r="B150" i="10"/>
  <c r="A149" i="10"/>
  <c r="C149" i="10" s="1"/>
  <c r="C149" i="9" l="1"/>
  <c r="A150" i="9"/>
  <c r="B151" i="11"/>
  <c r="A150" i="11"/>
  <c r="C150" i="11" s="1"/>
  <c r="A150" i="10"/>
  <c r="C150" i="10" s="1"/>
  <c r="B151" i="10"/>
  <c r="B154" i="9"/>
  <c r="C150" i="9" l="1"/>
  <c r="A151" i="9"/>
  <c r="A151" i="11"/>
  <c r="C151" i="11" s="1"/>
  <c r="B152" i="11"/>
  <c r="B155" i="9"/>
  <c r="B152" i="10"/>
  <c r="A151" i="10"/>
  <c r="C151" i="10" s="1"/>
  <c r="C151" i="9" l="1"/>
  <c r="A152" i="9"/>
  <c r="B153" i="11"/>
  <c r="A152" i="11"/>
  <c r="C152" i="11" s="1"/>
  <c r="B153" i="10"/>
  <c r="A152" i="10"/>
  <c r="C152" i="10" s="1"/>
  <c r="B156" i="9"/>
  <c r="C152" i="9" l="1"/>
  <c r="A153" i="9"/>
  <c r="A153" i="11"/>
  <c r="C153" i="11" s="1"/>
  <c r="B154" i="11"/>
  <c r="B157" i="9"/>
  <c r="A153" i="10"/>
  <c r="C153" i="10" s="1"/>
  <c r="B154" i="10"/>
  <c r="C153" i="9" l="1"/>
  <c r="A154" i="9"/>
  <c r="B155" i="11"/>
  <c r="A154" i="11"/>
  <c r="C154" i="11" s="1"/>
  <c r="B155" i="10"/>
  <c r="A154" i="10"/>
  <c r="C154" i="10" s="1"/>
  <c r="B158" i="9"/>
  <c r="C154" i="9" l="1"/>
  <c r="A155" i="9"/>
  <c r="A155" i="11"/>
  <c r="C155" i="11" s="1"/>
  <c r="B156" i="11"/>
  <c r="B159" i="9"/>
  <c r="A155" i="10"/>
  <c r="C155" i="10" s="1"/>
  <c r="B156" i="10"/>
  <c r="C155" i="9" l="1"/>
  <c r="A156" i="9"/>
  <c r="B157" i="11"/>
  <c r="A156" i="11"/>
  <c r="C156" i="11" s="1"/>
  <c r="B157" i="10"/>
  <c r="A156" i="10"/>
  <c r="C156" i="10" s="1"/>
  <c r="B160" i="9"/>
  <c r="C156" i="9" l="1"/>
  <c r="A157" i="9"/>
  <c r="A157" i="11"/>
  <c r="C157" i="11" s="1"/>
  <c r="B158" i="11"/>
  <c r="B161" i="9"/>
  <c r="B158" i="10"/>
  <c r="A157" i="10"/>
  <c r="C157" i="10" s="1"/>
  <c r="C157" i="9" l="1"/>
  <c r="A158" i="9"/>
  <c r="B159" i="11"/>
  <c r="A158" i="11"/>
  <c r="C158" i="11" s="1"/>
  <c r="A158" i="10"/>
  <c r="C158" i="10" s="1"/>
  <c r="B159" i="10"/>
  <c r="B162" i="9"/>
  <c r="C158" i="9" l="1"/>
  <c r="A159" i="9"/>
  <c r="A159" i="11"/>
  <c r="C159" i="11" s="1"/>
  <c r="B160" i="11"/>
  <c r="B160" i="10"/>
  <c r="A159" i="10"/>
  <c r="C159" i="10" s="1"/>
  <c r="B163" i="9"/>
  <c r="C159" i="9" l="1"/>
  <c r="A160" i="9"/>
  <c r="B161" i="11"/>
  <c r="A160" i="11"/>
  <c r="C160" i="11" s="1"/>
  <c r="B164" i="9"/>
  <c r="B161" i="10"/>
  <c r="A160" i="10"/>
  <c r="C160" i="10" s="1"/>
  <c r="C160" i="9" l="1"/>
  <c r="A161" i="9"/>
  <c r="A161" i="11"/>
  <c r="C161" i="11" s="1"/>
  <c r="B162" i="11"/>
  <c r="A161" i="10"/>
  <c r="C161" i="10" s="1"/>
  <c r="B162" i="10"/>
  <c r="B165" i="9"/>
  <c r="C161" i="9" l="1"/>
  <c r="A162" i="9"/>
  <c r="B163" i="11"/>
  <c r="A162" i="11"/>
  <c r="C162" i="11" s="1"/>
  <c r="B166" i="9"/>
  <c r="B163" i="10"/>
  <c r="A162" i="10"/>
  <c r="C162" i="10" s="1"/>
  <c r="C162" i="9" l="1"/>
  <c r="A163" i="9"/>
  <c r="A163" i="11"/>
  <c r="C163" i="11" s="1"/>
  <c r="B164" i="11"/>
  <c r="B167" i="9"/>
  <c r="A163" i="10"/>
  <c r="C163" i="10" s="1"/>
  <c r="B164" i="10"/>
  <c r="C163" i="9" l="1"/>
  <c r="A164" i="9"/>
  <c r="B165" i="11"/>
  <c r="A164" i="11"/>
  <c r="C164" i="11" s="1"/>
  <c r="A164" i="10"/>
  <c r="C164" i="10" s="1"/>
  <c r="B165" i="10"/>
  <c r="B168" i="9"/>
  <c r="C164" i="9" l="1"/>
  <c r="A165" i="9"/>
  <c r="A165" i="11"/>
  <c r="C165" i="11" s="1"/>
  <c r="B166" i="11"/>
  <c r="B169" i="9"/>
  <c r="B166" i="10"/>
  <c r="A165" i="10"/>
  <c r="C165" i="10" s="1"/>
  <c r="C165" i="9" l="1"/>
  <c r="A166" i="9"/>
  <c r="B167" i="11"/>
  <c r="A166" i="11"/>
  <c r="C166" i="11" s="1"/>
  <c r="A166" i="10"/>
  <c r="C166" i="10" s="1"/>
  <c r="B167" i="10"/>
  <c r="B170" i="9"/>
  <c r="C166" i="9" l="1"/>
  <c r="A167" i="9"/>
  <c r="A167" i="11"/>
  <c r="C167" i="11" s="1"/>
  <c r="B168" i="11"/>
  <c r="B171" i="9"/>
  <c r="B168" i="10"/>
  <c r="A167" i="10"/>
  <c r="C167" i="10" s="1"/>
  <c r="C167" i="9" l="1"/>
  <c r="A168" i="9"/>
  <c r="B169" i="11"/>
  <c r="A168" i="11"/>
  <c r="C168" i="11" s="1"/>
  <c r="B169" i="10"/>
  <c r="A168" i="10"/>
  <c r="C168" i="10" s="1"/>
  <c r="B172" i="9"/>
  <c r="C168" i="9" l="1"/>
  <c r="A169" i="9"/>
  <c r="A169" i="11"/>
  <c r="C169" i="11" s="1"/>
  <c r="B170" i="11"/>
  <c r="B173" i="9"/>
  <c r="A169" i="10"/>
  <c r="C169" i="10" s="1"/>
  <c r="B170" i="10"/>
  <c r="C169" i="9" l="1"/>
  <c r="A170" i="9"/>
  <c r="B171" i="11"/>
  <c r="A170" i="11"/>
  <c r="C170" i="11" s="1"/>
  <c r="B171" i="10"/>
  <c r="A170" i="10"/>
  <c r="C170" i="10" s="1"/>
  <c r="B174" i="9"/>
  <c r="C170" i="9" l="1"/>
  <c r="A171" i="9"/>
  <c r="A171" i="11"/>
  <c r="C171" i="11" s="1"/>
  <c r="B172" i="11"/>
  <c r="B175" i="9"/>
  <c r="A171" i="10"/>
  <c r="C171" i="10" s="1"/>
  <c r="B172" i="10"/>
  <c r="C171" i="9" l="1"/>
  <c r="A172" i="9"/>
  <c r="B173" i="11"/>
  <c r="A172" i="11"/>
  <c r="C172" i="11" s="1"/>
  <c r="B176" i="9"/>
  <c r="B173" i="10"/>
  <c r="A172" i="10"/>
  <c r="C172" i="10" s="1"/>
  <c r="C172" i="9" l="1"/>
  <c r="A173" i="9"/>
  <c r="A173" i="11"/>
  <c r="C173" i="11" s="1"/>
  <c r="B174" i="11"/>
  <c r="B174" i="10"/>
  <c r="A173" i="10"/>
  <c r="C173" i="10" s="1"/>
  <c r="B177" i="9"/>
  <c r="C173" i="9" l="1"/>
  <c r="A174" i="9"/>
  <c r="B175" i="11"/>
  <c r="A174" i="11"/>
  <c r="C174" i="11" s="1"/>
  <c r="B178" i="9"/>
  <c r="A174" i="10"/>
  <c r="C174" i="10" s="1"/>
  <c r="B175" i="10"/>
  <c r="C174" i="9" l="1"/>
  <c r="A175" i="9"/>
  <c r="B176" i="11"/>
  <c r="A175" i="11"/>
  <c r="C175" i="11" s="1"/>
  <c r="B176" i="10"/>
  <c r="A175" i="10"/>
  <c r="C175" i="10" s="1"/>
  <c r="B179" i="9"/>
  <c r="C175" i="9" l="1"/>
  <c r="A176" i="9"/>
  <c r="B177" i="11"/>
  <c r="A176" i="11"/>
  <c r="C176" i="11" s="1"/>
  <c r="B180" i="9"/>
  <c r="B177" i="10"/>
  <c r="A176" i="10"/>
  <c r="C176" i="10" s="1"/>
  <c r="C176" i="9" l="1"/>
  <c r="A177" i="9"/>
  <c r="A177" i="11"/>
  <c r="C177" i="11" s="1"/>
  <c r="B178" i="11"/>
  <c r="A177" i="10"/>
  <c r="C177" i="10" s="1"/>
  <c r="B178" i="10"/>
  <c r="B181" i="9"/>
  <c r="C177" i="9" l="1"/>
  <c r="A178" i="9"/>
  <c r="B179" i="11"/>
  <c r="A178" i="11"/>
  <c r="C178" i="11" s="1"/>
  <c r="B179" i="10"/>
  <c r="A178" i="10"/>
  <c r="C178" i="10" s="1"/>
  <c r="B182" i="9"/>
  <c r="C178" i="9" l="1"/>
  <c r="A179" i="9"/>
  <c r="A179" i="11"/>
  <c r="C179" i="11" s="1"/>
  <c r="B180" i="11"/>
  <c r="B183" i="9"/>
  <c r="A179" i="10"/>
  <c r="C179" i="10" s="1"/>
  <c r="B180" i="10"/>
  <c r="C179" i="9" l="1"/>
  <c r="A180" i="9"/>
  <c r="B181" i="11"/>
  <c r="A180" i="11"/>
  <c r="C180" i="11" s="1"/>
  <c r="A180" i="10"/>
  <c r="C180" i="10" s="1"/>
  <c r="B181" i="10"/>
  <c r="B184" i="9"/>
  <c r="C180" i="9" l="1"/>
  <c r="A181" i="9"/>
  <c r="A181" i="11"/>
  <c r="C181" i="11" s="1"/>
  <c r="B182" i="11"/>
  <c r="B185" i="9"/>
  <c r="B182" i="10"/>
  <c r="A181" i="10"/>
  <c r="C181" i="10" s="1"/>
  <c r="C181" i="9" l="1"/>
  <c r="A182" i="9"/>
  <c r="B183" i="11"/>
  <c r="A182" i="11"/>
  <c r="C182" i="11" s="1"/>
  <c r="A182" i="10"/>
  <c r="C182" i="10" s="1"/>
  <c r="B183" i="10"/>
  <c r="B186" i="9"/>
  <c r="C182" i="9" l="1"/>
  <c r="A183" i="9"/>
  <c r="A183" i="11"/>
  <c r="C183" i="11" s="1"/>
  <c r="B184" i="11"/>
  <c r="B187" i="9"/>
  <c r="B184" i="10"/>
  <c r="A183" i="10"/>
  <c r="C183" i="10" s="1"/>
  <c r="C183" i="9" l="1"/>
  <c r="A184" i="9"/>
  <c r="B185" i="11"/>
  <c r="A184" i="11"/>
  <c r="C184" i="11" s="1"/>
  <c r="B185" i="10"/>
  <c r="A184" i="10"/>
  <c r="C184" i="10" s="1"/>
  <c r="B188" i="9"/>
  <c r="C184" i="9" l="1"/>
  <c r="A185" i="9"/>
  <c r="A185" i="11"/>
  <c r="C185" i="11" s="1"/>
  <c r="B186" i="11"/>
  <c r="B189" i="9"/>
  <c r="A185" i="10"/>
  <c r="C185" i="10" s="1"/>
  <c r="B186" i="10"/>
  <c r="C185" i="9" l="1"/>
  <c r="A186" i="9"/>
  <c r="B187" i="11"/>
  <c r="A186" i="11"/>
  <c r="C186" i="11" s="1"/>
  <c r="B187" i="10"/>
  <c r="A186" i="10"/>
  <c r="C186" i="10" s="1"/>
  <c r="B190" i="9"/>
  <c r="C186" i="9" l="1"/>
  <c r="A187" i="9"/>
  <c r="A187" i="11"/>
  <c r="C187" i="11" s="1"/>
  <c r="B188" i="11"/>
  <c r="B191" i="9"/>
  <c r="A187" i="10"/>
  <c r="C187" i="10" s="1"/>
  <c r="B188" i="10"/>
  <c r="C187" i="9" l="1"/>
  <c r="A188" i="9"/>
  <c r="B189" i="11"/>
  <c r="A188" i="11"/>
  <c r="C188" i="11" s="1"/>
  <c r="B189" i="10"/>
  <c r="A188" i="10"/>
  <c r="C188" i="10" s="1"/>
  <c r="B192" i="9"/>
  <c r="C188" i="9" l="1"/>
  <c r="A189" i="9"/>
  <c r="A189" i="11"/>
  <c r="C189" i="11" s="1"/>
  <c r="B190" i="11"/>
  <c r="B193" i="9"/>
  <c r="B190" i="10"/>
  <c r="A189" i="10"/>
  <c r="C189" i="10" s="1"/>
  <c r="C189" i="9" l="1"/>
  <c r="A190" i="9"/>
  <c r="B191" i="11"/>
  <c r="A190" i="11"/>
  <c r="C190" i="11" s="1"/>
  <c r="A190" i="10"/>
  <c r="C190" i="10" s="1"/>
  <c r="B191" i="10"/>
  <c r="B194" i="9"/>
  <c r="C190" i="9" l="1"/>
  <c r="A191" i="9"/>
  <c r="A191" i="11"/>
  <c r="C191" i="11" s="1"/>
  <c r="B192" i="11"/>
  <c r="B195" i="9"/>
  <c r="B192" i="10"/>
  <c r="A191" i="10"/>
  <c r="C191" i="10" s="1"/>
  <c r="C191" i="9" l="1"/>
  <c r="A192" i="9"/>
  <c r="B193" i="11"/>
  <c r="A192" i="11"/>
  <c r="C192" i="11" s="1"/>
  <c r="B193" i="10"/>
  <c r="A192" i="10"/>
  <c r="C192" i="10" s="1"/>
  <c r="B196" i="9"/>
  <c r="C192" i="9" l="1"/>
  <c r="A193" i="9"/>
  <c r="A193" i="11"/>
  <c r="C193" i="11" s="1"/>
  <c r="B194" i="11"/>
  <c r="B197" i="9"/>
  <c r="A193" i="10"/>
  <c r="C193" i="10" s="1"/>
  <c r="B194" i="10"/>
  <c r="C193" i="9" l="1"/>
  <c r="A194" i="9"/>
  <c r="B195" i="11"/>
  <c r="A194" i="11"/>
  <c r="C194" i="11" s="1"/>
  <c r="B195" i="10"/>
  <c r="A194" i="10"/>
  <c r="C194" i="10" s="1"/>
  <c r="B198" i="9"/>
  <c r="C194" i="9" l="1"/>
  <c r="A195" i="9"/>
  <c r="A195" i="11"/>
  <c r="C195" i="11" s="1"/>
  <c r="B196" i="11"/>
  <c r="B199" i="9"/>
  <c r="A195" i="10"/>
  <c r="C195" i="10" s="1"/>
  <c r="B196" i="10"/>
  <c r="C195" i="9" l="1"/>
  <c r="A196" i="9"/>
  <c r="B197" i="11"/>
  <c r="A196" i="11"/>
  <c r="C196" i="11" s="1"/>
  <c r="A196" i="10"/>
  <c r="C196" i="10" s="1"/>
  <c r="B197" i="10"/>
  <c r="B200" i="9"/>
  <c r="C196" i="9" l="1"/>
  <c r="A197" i="9"/>
  <c r="A197" i="11"/>
  <c r="C197" i="11" s="1"/>
  <c r="B198" i="11"/>
  <c r="B201" i="9"/>
  <c r="B198" i="10"/>
  <c r="A197" i="10"/>
  <c r="C197" i="10" s="1"/>
  <c r="C197" i="9" l="1"/>
  <c r="A198" i="9"/>
  <c r="B199" i="11"/>
  <c r="A198" i="11"/>
  <c r="C198" i="11" s="1"/>
  <c r="B202" i="9"/>
  <c r="A198" i="10"/>
  <c r="C198" i="10" s="1"/>
  <c r="B199" i="10"/>
  <c r="C198" i="9" l="1"/>
  <c r="A199" i="9"/>
  <c r="A199" i="11"/>
  <c r="C199" i="11" s="1"/>
  <c r="B200" i="11"/>
  <c r="B200" i="10"/>
  <c r="A199" i="10"/>
  <c r="C199" i="10" s="1"/>
  <c r="B203" i="9"/>
  <c r="C199" i="9" l="1"/>
  <c r="A200" i="9"/>
  <c r="B201" i="11"/>
  <c r="A200" i="11"/>
  <c r="C200" i="11" s="1"/>
  <c r="B204" i="9"/>
  <c r="B201" i="10"/>
  <c r="A200" i="10"/>
  <c r="C200" i="10" s="1"/>
  <c r="C200" i="9" l="1"/>
  <c r="A201" i="9"/>
  <c r="A201" i="11"/>
  <c r="C201" i="11" s="1"/>
  <c r="B202" i="11"/>
  <c r="A201" i="10"/>
  <c r="C201" i="10" s="1"/>
  <c r="B202" i="10"/>
  <c r="B205" i="9"/>
  <c r="C201" i="9" l="1"/>
  <c r="A202" i="9"/>
  <c r="B203" i="11"/>
  <c r="A202" i="11"/>
  <c r="C202" i="11" s="1"/>
  <c r="B206" i="9"/>
  <c r="B203" i="10"/>
  <c r="A202" i="10"/>
  <c r="C202" i="10" s="1"/>
  <c r="C202" i="9" l="1"/>
  <c r="A203" i="9"/>
  <c r="A203" i="11"/>
  <c r="C203" i="11" s="1"/>
  <c r="B204" i="11"/>
  <c r="B207" i="9"/>
  <c r="A203" i="10"/>
  <c r="C203" i="10" s="1"/>
  <c r="B204" i="10"/>
  <c r="C203" i="9" l="1"/>
  <c r="A204" i="9"/>
  <c r="B205" i="11"/>
  <c r="A204" i="11"/>
  <c r="C204" i="11" s="1"/>
  <c r="B205" i="10"/>
  <c r="A204" i="10"/>
  <c r="C204" i="10" s="1"/>
  <c r="B208" i="9"/>
  <c r="C204" i="9" l="1"/>
  <c r="A205" i="9"/>
  <c r="A205" i="11"/>
  <c r="C205" i="11" s="1"/>
  <c r="B206" i="11"/>
  <c r="B209" i="9"/>
  <c r="B206" i="10"/>
  <c r="A205" i="10"/>
  <c r="C205" i="10" s="1"/>
  <c r="C205" i="9" l="1"/>
  <c r="A206" i="9"/>
  <c r="B207" i="11"/>
  <c r="A206" i="11"/>
  <c r="C206" i="11" s="1"/>
  <c r="A206" i="10"/>
  <c r="C206" i="10" s="1"/>
  <c r="B207" i="10"/>
  <c r="B210" i="9"/>
  <c r="C206" i="9" l="1"/>
  <c r="A207" i="9"/>
  <c r="A207" i="11"/>
  <c r="C207" i="11" s="1"/>
  <c r="B208" i="11"/>
  <c r="B211" i="9"/>
  <c r="B208" i="10"/>
  <c r="A207" i="10"/>
  <c r="C207" i="10" s="1"/>
  <c r="C207" i="9" l="1"/>
  <c r="A208" i="9"/>
  <c r="B209" i="11"/>
  <c r="A208" i="11"/>
  <c r="C208" i="11" s="1"/>
  <c r="B209" i="10"/>
  <c r="A208" i="10"/>
  <c r="C208" i="10" s="1"/>
  <c r="B212" i="9"/>
  <c r="C208" i="9" l="1"/>
  <c r="A209" i="9"/>
  <c r="A209" i="11"/>
  <c r="C209" i="11" s="1"/>
  <c r="B210" i="11"/>
  <c r="B213" i="9"/>
  <c r="A209" i="10"/>
  <c r="C209" i="10" s="1"/>
  <c r="B210" i="10"/>
  <c r="C209" i="9" l="1"/>
  <c r="A210" i="9"/>
  <c r="B211" i="11"/>
  <c r="A210" i="11"/>
  <c r="C210" i="11" s="1"/>
  <c r="B211" i="10"/>
  <c r="A210" i="10"/>
  <c r="C210" i="10" s="1"/>
  <c r="B214" i="9"/>
  <c r="C210" i="9" l="1"/>
  <c r="A211" i="9"/>
  <c r="A211" i="11"/>
  <c r="C211" i="11" s="1"/>
  <c r="B212" i="11"/>
  <c r="B215" i="9"/>
  <c r="A211" i="10"/>
  <c r="C211" i="10" s="1"/>
  <c r="B212" i="10"/>
  <c r="C211" i="9" l="1"/>
  <c r="A212" i="9"/>
  <c r="B213" i="11"/>
  <c r="A212" i="11"/>
  <c r="C212" i="11" s="1"/>
  <c r="A212" i="10"/>
  <c r="C212" i="10" s="1"/>
  <c r="B213" i="10"/>
  <c r="B216" i="9"/>
  <c r="C212" i="9" l="1"/>
  <c r="A213" i="9"/>
  <c r="A213" i="11"/>
  <c r="C213" i="11" s="1"/>
  <c r="B214" i="11"/>
  <c r="B217" i="9"/>
  <c r="B214" i="10"/>
  <c r="A213" i="10"/>
  <c r="C213" i="10" s="1"/>
  <c r="C213" i="9" l="1"/>
  <c r="A214" i="9"/>
  <c r="B215" i="11"/>
  <c r="A214" i="11"/>
  <c r="C214" i="11" s="1"/>
  <c r="A214" i="10"/>
  <c r="C214" i="10" s="1"/>
  <c r="B215" i="10"/>
  <c r="B218" i="9"/>
  <c r="C214" i="9" l="1"/>
  <c r="A215" i="9"/>
  <c r="A215" i="11"/>
  <c r="C215" i="11" s="1"/>
  <c r="B216" i="11"/>
  <c r="B219" i="9"/>
  <c r="B216" i="10"/>
  <c r="A215" i="10"/>
  <c r="C215" i="10" s="1"/>
  <c r="C215" i="9" l="1"/>
  <c r="A216" i="9"/>
  <c r="B217" i="11"/>
  <c r="A216" i="11"/>
  <c r="C216" i="11" s="1"/>
  <c r="B217" i="10"/>
  <c r="A216" i="10"/>
  <c r="C216" i="10" s="1"/>
  <c r="B220" i="9"/>
  <c r="C216" i="9" l="1"/>
  <c r="A217" i="9"/>
  <c r="A217" i="11"/>
  <c r="C217" i="11" s="1"/>
  <c r="B218" i="11"/>
  <c r="B221" i="9"/>
  <c r="A217" i="10"/>
  <c r="C217" i="10" s="1"/>
  <c r="B218" i="10"/>
  <c r="C217" i="9" l="1"/>
  <c r="A218" i="9"/>
  <c r="B219" i="11"/>
  <c r="A218" i="11"/>
  <c r="C218" i="11" s="1"/>
  <c r="B219" i="10"/>
  <c r="A218" i="10"/>
  <c r="C218" i="10" s="1"/>
  <c r="B222" i="9"/>
  <c r="C218" i="9" l="1"/>
  <c r="A219" i="9"/>
  <c r="A219" i="11"/>
  <c r="C219" i="11" s="1"/>
  <c r="B220" i="11"/>
  <c r="B223" i="9"/>
  <c r="A219" i="10"/>
  <c r="C219" i="10" s="1"/>
  <c r="B220" i="10"/>
  <c r="C219" i="9" l="1"/>
  <c r="A220" i="9"/>
  <c r="B221" i="11"/>
  <c r="A220" i="11"/>
  <c r="C220" i="11" s="1"/>
  <c r="B221" i="10"/>
  <c r="A220" i="10"/>
  <c r="C220" i="10" s="1"/>
  <c r="B224" i="9"/>
  <c r="C220" i="9" l="1"/>
  <c r="A221" i="9"/>
  <c r="A221" i="11"/>
  <c r="C221" i="11" s="1"/>
  <c r="B222" i="11"/>
  <c r="B225" i="9"/>
  <c r="B222" i="10"/>
  <c r="A221" i="10"/>
  <c r="C221" i="10" s="1"/>
  <c r="C221" i="9" l="1"/>
  <c r="A222" i="9"/>
  <c r="B223" i="11"/>
  <c r="A222" i="11"/>
  <c r="C222" i="11" s="1"/>
  <c r="A222" i="10"/>
  <c r="C222" i="10" s="1"/>
  <c r="B223" i="10"/>
  <c r="B226" i="9"/>
  <c r="C222" i="9" l="1"/>
  <c r="A223" i="9"/>
  <c r="A223" i="11"/>
  <c r="C223" i="11" s="1"/>
  <c r="B224" i="11"/>
  <c r="B224" i="10"/>
  <c r="A223" i="10"/>
  <c r="C223" i="10" s="1"/>
  <c r="B227" i="9"/>
  <c r="C223" i="9" l="1"/>
  <c r="A224" i="9"/>
  <c r="B225" i="11"/>
  <c r="A224" i="11"/>
  <c r="C224" i="11" s="1"/>
  <c r="B228" i="9"/>
  <c r="B225" i="10"/>
  <c r="A224" i="10"/>
  <c r="C224" i="10" s="1"/>
  <c r="C224" i="9" l="1"/>
  <c r="A225" i="9"/>
  <c r="A225" i="11"/>
  <c r="C225" i="11" s="1"/>
  <c r="B226" i="11"/>
  <c r="A225" i="10"/>
  <c r="C225" i="10" s="1"/>
  <c r="B226" i="10"/>
  <c r="B229" i="9"/>
  <c r="C225" i="9" l="1"/>
  <c r="A226" i="9"/>
  <c r="B227" i="11"/>
  <c r="A226" i="11"/>
  <c r="C226" i="11" s="1"/>
  <c r="B227" i="10"/>
  <c r="A226" i="10"/>
  <c r="C226" i="10" s="1"/>
  <c r="B230" i="9"/>
  <c r="C226" i="9" l="1"/>
  <c r="A227" i="9"/>
  <c r="A227" i="11"/>
  <c r="C227" i="11" s="1"/>
  <c r="B228" i="11"/>
  <c r="B231" i="9"/>
  <c r="A227" i="10"/>
  <c r="C227" i="10" s="1"/>
  <c r="B228" i="10"/>
  <c r="C227" i="9" l="1"/>
  <c r="A228" i="9"/>
  <c r="B229" i="11"/>
  <c r="A228" i="11"/>
  <c r="C228" i="11" s="1"/>
  <c r="A228" i="10"/>
  <c r="C228" i="10" s="1"/>
  <c r="B229" i="10"/>
  <c r="B232" i="9"/>
  <c r="C228" i="9" l="1"/>
  <c r="A229" i="9"/>
  <c r="A229" i="11"/>
  <c r="C229" i="11" s="1"/>
  <c r="B230" i="11"/>
  <c r="B230" i="10"/>
  <c r="A229" i="10"/>
  <c r="C229" i="10" s="1"/>
  <c r="B233" i="9"/>
  <c r="C229" i="9" l="1"/>
  <c r="A230" i="9"/>
  <c r="B231" i="11"/>
  <c r="A230" i="11"/>
  <c r="C230" i="11" s="1"/>
  <c r="B234" i="9"/>
  <c r="A230" i="10"/>
  <c r="C230" i="10" s="1"/>
  <c r="B231" i="10"/>
  <c r="C230" i="9" l="1"/>
  <c r="A231" i="9"/>
  <c r="A231" i="11"/>
  <c r="C231" i="11" s="1"/>
  <c r="B232" i="11"/>
  <c r="B232" i="10"/>
  <c r="A231" i="10"/>
  <c r="C231" i="10" s="1"/>
  <c r="B235" i="9"/>
  <c r="C231" i="9" l="1"/>
  <c r="A232" i="9"/>
  <c r="B233" i="11"/>
  <c r="A232" i="11"/>
  <c r="C232" i="11" s="1"/>
  <c r="B236" i="9"/>
  <c r="B233" i="10"/>
  <c r="A232" i="10"/>
  <c r="C232" i="10" s="1"/>
  <c r="C232" i="9" l="1"/>
  <c r="A233" i="9"/>
  <c r="A233" i="11"/>
  <c r="C233" i="11" s="1"/>
  <c r="B234" i="11"/>
  <c r="A233" i="10"/>
  <c r="C233" i="10" s="1"/>
  <c r="B234" i="10"/>
  <c r="B237" i="9"/>
  <c r="C233" i="9" l="1"/>
  <c r="A234" i="9"/>
  <c r="B235" i="11"/>
  <c r="A234" i="11"/>
  <c r="C234" i="11" s="1"/>
  <c r="B238" i="9"/>
  <c r="B235" i="10"/>
  <c r="A234" i="10"/>
  <c r="C234" i="10" s="1"/>
  <c r="C234" i="9" l="1"/>
  <c r="A235" i="9"/>
  <c r="A235" i="11"/>
  <c r="C235" i="11" s="1"/>
  <c r="B236" i="11"/>
  <c r="A235" i="10"/>
  <c r="C235" i="10" s="1"/>
  <c r="B236" i="10"/>
  <c r="B239" i="9"/>
  <c r="C235" i="9" l="1"/>
  <c r="A236" i="9"/>
  <c r="B237" i="11"/>
  <c r="A236" i="11"/>
  <c r="C236" i="11" s="1"/>
  <c r="B237" i="10"/>
  <c r="A236" i="10"/>
  <c r="C236" i="10" s="1"/>
  <c r="B240" i="9"/>
  <c r="C236" i="9" l="1"/>
  <c r="A237" i="9"/>
  <c r="A237" i="11"/>
  <c r="C237" i="11" s="1"/>
  <c r="B238" i="11"/>
  <c r="B241" i="9"/>
  <c r="B238" i="10"/>
  <c r="A237" i="10"/>
  <c r="C237" i="10" s="1"/>
  <c r="C237" i="9" l="1"/>
  <c r="A238" i="9"/>
  <c r="B239" i="11"/>
  <c r="A238" i="11"/>
  <c r="C238" i="11" s="1"/>
  <c r="A238" i="10"/>
  <c r="C238" i="10" s="1"/>
  <c r="B239" i="10"/>
  <c r="B242" i="9"/>
  <c r="C238" i="9" l="1"/>
  <c r="A239" i="9"/>
  <c r="A239" i="11"/>
  <c r="C239" i="11" s="1"/>
  <c r="B240" i="11"/>
  <c r="B243" i="9"/>
  <c r="B240" i="10"/>
  <c r="A239" i="10"/>
  <c r="C239" i="10" s="1"/>
  <c r="C239" i="9" l="1"/>
  <c r="A240" i="9"/>
  <c r="B241" i="11"/>
  <c r="A240" i="11"/>
  <c r="C240" i="11" s="1"/>
  <c r="B244" i="9"/>
  <c r="B241" i="10"/>
  <c r="A240" i="10"/>
  <c r="C240" i="10" s="1"/>
  <c r="C240" i="9" l="1"/>
  <c r="A241" i="9"/>
  <c r="A241" i="11"/>
  <c r="C241" i="11" s="1"/>
  <c r="B242" i="11"/>
  <c r="A241" i="10"/>
  <c r="C241" i="10" s="1"/>
  <c r="B242" i="10"/>
  <c r="B245" i="9"/>
  <c r="C241" i="9" l="1"/>
  <c r="A242" i="9"/>
  <c r="B243" i="11"/>
  <c r="A242" i="11"/>
  <c r="C242" i="11" s="1"/>
  <c r="B246" i="9"/>
  <c r="B243" i="10"/>
  <c r="A242" i="10"/>
  <c r="C242" i="10" s="1"/>
  <c r="C242" i="9" l="1"/>
  <c r="A243" i="9"/>
  <c r="A243" i="11"/>
  <c r="C243" i="11" s="1"/>
  <c r="B244" i="11"/>
  <c r="A243" i="10"/>
  <c r="C243" i="10" s="1"/>
  <c r="B244" i="10"/>
  <c r="B247" i="9"/>
  <c r="C243" i="9" l="1"/>
  <c r="A244" i="9"/>
  <c r="B245" i="11"/>
  <c r="A244" i="11"/>
  <c r="C244" i="11" s="1"/>
  <c r="B248" i="9"/>
  <c r="A244" i="10"/>
  <c r="C244" i="10" s="1"/>
  <c r="B245" i="10"/>
  <c r="C244" i="9" l="1"/>
  <c r="A245" i="9"/>
  <c r="A245" i="11"/>
  <c r="C245" i="11" s="1"/>
  <c r="B246" i="11"/>
  <c r="B246" i="10"/>
  <c r="A245" i="10"/>
  <c r="C245" i="10" s="1"/>
  <c r="B249" i="9"/>
  <c r="C245" i="9" l="1"/>
  <c r="A246" i="9"/>
  <c r="B247" i="11"/>
  <c r="A246" i="11"/>
  <c r="C246" i="11" s="1"/>
  <c r="B250" i="9"/>
  <c r="A246" i="10"/>
  <c r="C246" i="10" s="1"/>
  <c r="B247" i="10"/>
  <c r="C246" i="9" l="1"/>
  <c r="A247" i="9"/>
  <c r="A247" i="11"/>
  <c r="C247" i="11" s="1"/>
  <c r="B248" i="11"/>
  <c r="B248" i="10"/>
  <c r="A247" i="10"/>
  <c r="C247" i="10" s="1"/>
  <c r="B251" i="9"/>
  <c r="C247" i="9" l="1"/>
  <c r="A248" i="9"/>
  <c r="B249" i="11"/>
  <c r="A248" i="11"/>
  <c r="C248" i="11" s="1"/>
  <c r="B252" i="9"/>
  <c r="B249" i="10"/>
  <c r="A248" i="10"/>
  <c r="C248" i="10" s="1"/>
  <c r="C248" i="9" l="1"/>
  <c r="A249" i="9"/>
  <c r="A249" i="11"/>
  <c r="C249" i="11" s="1"/>
  <c r="B250" i="11"/>
  <c r="A249" i="10"/>
  <c r="C249" i="10" s="1"/>
  <c r="B250" i="10"/>
  <c r="B253" i="9"/>
  <c r="C249" i="9" l="1"/>
  <c r="A250" i="9"/>
  <c r="B251" i="11"/>
  <c r="A250" i="11"/>
  <c r="C250" i="11" s="1"/>
  <c r="B251" i="10"/>
  <c r="A250" i="10"/>
  <c r="C250" i="10" s="1"/>
  <c r="B254" i="9"/>
  <c r="C250" i="9" l="1"/>
  <c r="A251" i="9"/>
  <c r="A251" i="11"/>
  <c r="C251" i="11" s="1"/>
  <c r="B252" i="11"/>
  <c r="B255" i="9"/>
  <c r="A251" i="10"/>
  <c r="C251" i="10" s="1"/>
  <c r="B252" i="10"/>
  <c r="C251" i="9" l="1"/>
  <c r="A252" i="9"/>
  <c r="B253" i="11"/>
  <c r="A252" i="11"/>
  <c r="C252" i="11" s="1"/>
  <c r="B253" i="10"/>
  <c r="A252" i="10"/>
  <c r="C252" i="10" s="1"/>
  <c r="B256" i="9"/>
  <c r="C252" i="9" l="1"/>
  <c r="A253" i="9"/>
  <c r="A253" i="11"/>
  <c r="C253" i="11" s="1"/>
  <c r="B254" i="11"/>
  <c r="B257" i="9"/>
  <c r="B254" i="10"/>
  <c r="A253" i="10"/>
  <c r="C253" i="10" s="1"/>
  <c r="C253" i="9" l="1"/>
  <c r="A254" i="9"/>
  <c r="B255" i="11"/>
  <c r="A254" i="11"/>
  <c r="C254" i="11" s="1"/>
  <c r="B258" i="9"/>
  <c r="A254" i="10"/>
  <c r="C254" i="10" s="1"/>
  <c r="B255" i="10"/>
  <c r="C254" i="9" l="1"/>
  <c r="A255" i="9"/>
  <c r="A255" i="11"/>
  <c r="C255" i="11" s="1"/>
  <c r="B256" i="11"/>
  <c r="B256" i="10"/>
  <c r="A255" i="10"/>
  <c r="C255" i="10" s="1"/>
  <c r="B259" i="9"/>
  <c r="C255" i="9" l="1"/>
  <c r="A256" i="9"/>
  <c r="B257" i="11"/>
  <c r="A256" i="11"/>
  <c r="C256" i="11" s="1"/>
  <c r="B260" i="9"/>
  <c r="B257" i="10"/>
  <c r="A256" i="10"/>
  <c r="C256" i="10" s="1"/>
  <c r="C256" i="9" l="1"/>
  <c r="A257" i="9"/>
  <c r="A257" i="11"/>
  <c r="C257" i="11" s="1"/>
  <c r="B258" i="11"/>
  <c r="B261" i="9"/>
  <c r="A257" i="10"/>
  <c r="C257" i="10" s="1"/>
  <c r="B258" i="10"/>
  <c r="C257" i="9" l="1"/>
  <c r="A258" i="9"/>
  <c r="B259" i="11"/>
  <c r="A258" i="11"/>
  <c r="C258" i="11" s="1"/>
  <c r="B259" i="10"/>
  <c r="A258" i="10"/>
  <c r="C258" i="10" s="1"/>
  <c r="B262" i="9"/>
  <c r="C258" i="9" l="1"/>
  <c r="A259" i="9"/>
  <c r="A259" i="11"/>
  <c r="C259" i="11" s="1"/>
  <c r="B260" i="11"/>
  <c r="B263" i="9"/>
  <c r="A259" i="10"/>
  <c r="C259" i="10" s="1"/>
  <c r="B260" i="10"/>
  <c r="C259" i="9" l="1"/>
  <c r="A260" i="9"/>
  <c r="B261" i="11"/>
  <c r="A260" i="11"/>
  <c r="C260" i="11" s="1"/>
  <c r="A260" i="10"/>
  <c r="C260" i="10" s="1"/>
  <c r="B261" i="10"/>
  <c r="B264" i="9"/>
  <c r="C260" i="9" l="1"/>
  <c r="A261" i="9"/>
  <c r="A261" i="11"/>
  <c r="C261" i="11" s="1"/>
  <c r="B262" i="11"/>
  <c r="B262" i="10"/>
  <c r="A261" i="10"/>
  <c r="C261" i="10" s="1"/>
  <c r="B265" i="9"/>
  <c r="C261" i="9" l="1"/>
  <c r="A262" i="9"/>
  <c r="B263" i="11"/>
  <c r="A262" i="11"/>
  <c r="C262" i="11" s="1"/>
  <c r="B266" i="9"/>
  <c r="A262" i="10"/>
  <c r="C262" i="10" s="1"/>
  <c r="B263" i="10"/>
  <c r="C262" i="9" l="1"/>
  <c r="A263" i="9"/>
  <c r="A263" i="11"/>
  <c r="C263" i="11" s="1"/>
  <c r="B264" i="11"/>
  <c r="B264" i="10"/>
  <c r="A263" i="10"/>
  <c r="C263" i="10" s="1"/>
  <c r="B267" i="9"/>
  <c r="C263" i="9" l="1"/>
  <c r="A264" i="9"/>
  <c r="B265" i="11"/>
  <c r="A264" i="11"/>
  <c r="C264" i="11" s="1"/>
  <c r="B268" i="9"/>
  <c r="B265" i="10"/>
  <c r="A264" i="10"/>
  <c r="C264" i="10" s="1"/>
  <c r="C264" i="9" l="1"/>
  <c r="A265" i="9"/>
  <c r="A265" i="11"/>
  <c r="C265" i="11" s="1"/>
  <c r="B266" i="11"/>
  <c r="A265" i="10"/>
  <c r="C265" i="10" s="1"/>
  <c r="B266" i="10"/>
  <c r="B269" i="9"/>
  <c r="C265" i="9" l="1"/>
  <c r="A266" i="9"/>
  <c r="B267" i="11"/>
  <c r="A266" i="11"/>
  <c r="C266" i="11" s="1"/>
  <c r="B270" i="9"/>
  <c r="B267" i="10"/>
  <c r="A266" i="10"/>
  <c r="C266" i="10" s="1"/>
  <c r="C266" i="9" l="1"/>
  <c r="A267" i="9"/>
  <c r="A267" i="11"/>
  <c r="C267" i="11" s="1"/>
  <c r="B268" i="11"/>
  <c r="A267" i="10"/>
  <c r="C267" i="10" s="1"/>
  <c r="B268" i="10"/>
  <c r="B271" i="9"/>
  <c r="C267" i="9" l="1"/>
  <c r="A268" i="9"/>
  <c r="B269" i="11"/>
  <c r="A268" i="11"/>
  <c r="C268" i="11" s="1"/>
  <c r="B272" i="9"/>
  <c r="B269" i="10"/>
  <c r="A268" i="10"/>
  <c r="C268" i="10" s="1"/>
  <c r="C268" i="9" l="1"/>
  <c r="A269" i="9"/>
  <c r="A269" i="11"/>
  <c r="C269" i="11" s="1"/>
  <c r="B270" i="11"/>
  <c r="B270" i="10"/>
  <c r="A269" i="10"/>
  <c r="C269" i="10" s="1"/>
  <c r="B273" i="9"/>
  <c r="C269" i="9" l="1"/>
  <c r="A270" i="9"/>
  <c r="B271" i="11"/>
  <c r="A270" i="11"/>
  <c r="C270" i="11" s="1"/>
  <c r="B274" i="9"/>
  <c r="A270" i="10"/>
  <c r="C270" i="10" s="1"/>
  <c r="B271" i="10"/>
  <c r="C270" i="9" l="1"/>
  <c r="A271" i="9"/>
  <c r="A271" i="11"/>
  <c r="C271" i="11" s="1"/>
  <c r="B272" i="11"/>
  <c r="B272" i="10"/>
  <c r="A271" i="10"/>
  <c r="C271" i="10" s="1"/>
  <c r="B275" i="9"/>
  <c r="C271" i="9" l="1"/>
  <c r="A272" i="9"/>
  <c r="B273" i="11"/>
  <c r="A272" i="11"/>
  <c r="C272" i="11" s="1"/>
  <c r="B276" i="9"/>
  <c r="B273" i="10"/>
  <c r="A272" i="10"/>
  <c r="C272" i="10" s="1"/>
  <c r="C272" i="9" l="1"/>
  <c r="A273" i="9"/>
  <c r="A273" i="11"/>
  <c r="C273" i="11" s="1"/>
  <c r="B274" i="11"/>
  <c r="A273" i="10"/>
  <c r="C273" i="10" s="1"/>
  <c r="B274" i="10"/>
  <c r="B277" i="9"/>
  <c r="C273" i="9" l="1"/>
  <c r="A274" i="9"/>
  <c r="B275" i="11"/>
  <c r="A274" i="11"/>
  <c r="C274" i="11" s="1"/>
  <c r="B278" i="9"/>
  <c r="B275" i="10"/>
  <c r="A274" i="10"/>
  <c r="C274" i="10" s="1"/>
  <c r="C274" i="9" l="1"/>
  <c r="A275" i="9"/>
  <c r="A275" i="11"/>
  <c r="C275" i="11" s="1"/>
  <c r="B276" i="11"/>
  <c r="B279" i="9"/>
  <c r="A275" i="10"/>
  <c r="C275" i="10" s="1"/>
  <c r="B276" i="10"/>
  <c r="C275" i="9" l="1"/>
  <c r="A276" i="9"/>
  <c r="B277" i="11"/>
  <c r="A276" i="11"/>
  <c r="C276" i="11" s="1"/>
  <c r="B280" i="9"/>
  <c r="A276" i="10"/>
  <c r="C276" i="10" s="1"/>
  <c r="B277" i="10"/>
  <c r="C276" i="9" l="1"/>
  <c r="A277" i="9"/>
  <c r="A277" i="11"/>
  <c r="C277" i="11" s="1"/>
  <c r="B278" i="11"/>
  <c r="B278" i="10"/>
  <c r="A277" i="10"/>
  <c r="C277" i="10" s="1"/>
  <c r="B281" i="9"/>
  <c r="C277" i="9" l="1"/>
  <c r="A278" i="9"/>
  <c r="B279" i="11"/>
  <c r="A278" i="11"/>
  <c r="C278" i="11" s="1"/>
  <c r="B282" i="9"/>
  <c r="A278" i="10"/>
  <c r="C278" i="10" s="1"/>
  <c r="B279" i="10"/>
  <c r="C278" i="9" l="1"/>
  <c r="A279" i="9"/>
  <c r="A279" i="11"/>
  <c r="C279" i="11" s="1"/>
  <c r="B280" i="11"/>
  <c r="B280" i="10"/>
  <c r="A279" i="10"/>
  <c r="C279" i="10" s="1"/>
  <c r="B283" i="9"/>
  <c r="C279" i="9" l="1"/>
  <c r="A280" i="9"/>
  <c r="B281" i="11"/>
  <c r="A280" i="11"/>
  <c r="C280" i="11" s="1"/>
  <c r="B284" i="9"/>
  <c r="B281" i="10"/>
  <c r="A280" i="10"/>
  <c r="C280" i="10" s="1"/>
  <c r="C280" i="9" l="1"/>
  <c r="A281" i="9"/>
  <c r="A281" i="11"/>
  <c r="C281" i="11" s="1"/>
  <c r="B282" i="11"/>
  <c r="A281" i="10"/>
  <c r="C281" i="10" s="1"/>
  <c r="B282" i="10"/>
  <c r="B285" i="9"/>
  <c r="C281" i="9" l="1"/>
  <c r="A282" i="9"/>
  <c r="B283" i="11"/>
  <c r="A282" i="11"/>
  <c r="C282" i="11" s="1"/>
  <c r="B286" i="9"/>
  <c r="B283" i="10"/>
  <c r="A282" i="10"/>
  <c r="C282" i="10" s="1"/>
  <c r="C282" i="9" l="1"/>
  <c r="A283" i="9"/>
  <c r="A283" i="11"/>
  <c r="C283" i="11" s="1"/>
  <c r="B284" i="11"/>
  <c r="A283" i="10"/>
  <c r="C283" i="10" s="1"/>
  <c r="B284" i="10"/>
  <c r="B287" i="9"/>
  <c r="C283" i="9" l="1"/>
  <c r="A284" i="9"/>
  <c r="B285" i="11"/>
  <c r="A284" i="11"/>
  <c r="C284" i="11" s="1"/>
  <c r="B288" i="9"/>
  <c r="B285" i="10"/>
  <c r="A284" i="10"/>
  <c r="C284" i="10" s="1"/>
  <c r="C284" i="9" l="1"/>
  <c r="A285" i="9"/>
  <c r="A285" i="11"/>
  <c r="C285" i="11" s="1"/>
  <c r="B286" i="11"/>
  <c r="B286" i="10"/>
  <c r="A285" i="10"/>
  <c r="C285" i="10" s="1"/>
  <c r="B289" i="9"/>
  <c r="C285" i="9" l="1"/>
  <c r="A286" i="9"/>
  <c r="B287" i="11"/>
  <c r="A286" i="11"/>
  <c r="C286" i="11" s="1"/>
  <c r="B290" i="9"/>
  <c r="A286" i="10"/>
  <c r="C286" i="10" s="1"/>
  <c r="B287" i="10"/>
  <c r="C286" i="9" l="1"/>
  <c r="A287" i="9"/>
  <c r="A287" i="11"/>
  <c r="C287" i="11" s="1"/>
  <c r="B288" i="11"/>
  <c r="B288" i="10"/>
  <c r="A287" i="10"/>
  <c r="C287" i="10" s="1"/>
  <c r="B291" i="9"/>
  <c r="C287" i="9" l="1"/>
  <c r="A288" i="9"/>
  <c r="B289" i="11"/>
  <c r="A288" i="11"/>
  <c r="C288" i="11" s="1"/>
  <c r="B292" i="9"/>
  <c r="B289" i="10"/>
  <c r="A288" i="10"/>
  <c r="C288" i="10" s="1"/>
  <c r="C288" i="9" l="1"/>
  <c r="A289" i="9"/>
  <c r="A289" i="11"/>
  <c r="C289" i="11" s="1"/>
  <c r="B290" i="11"/>
  <c r="A289" i="10"/>
  <c r="C289" i="10" s="1"/>
  <c r="B290" i="10"/>
  <c r="B293" i="9"/>
  <c r="C289" i="9" l="1"/>
  <c r="A290" i="9"/>
  <c r="B291" i="11"/>
  <c r="A290" i="11"/>
  <c r="C290" i="11" s="1"/>
  <c r="B294" i="9"/>
  <c r="B291" i="10"/>
  <c r="A290" i="10"/>
  <c r="C290" i="10" s="1"/>
  <c r="C290" i="9" l="1"/>
  <c r="A291" i="9"/>
  <c r="A291" i="11"/>
  <c r="C291" i="11" s="1"/>
  <c r="B292" i="11"/>
  <c r="A291" i="10"/>
  <c r="C291" i="10" s="1"/>
  <c r="B292" i="10"/>
  <c r="B295" i="9"/>
  <c r="C291" i="9" l="1"/>
  <c r="A292" i="9"/>
  <c r="B293" i="11"/>
  <c r="A292" i="11"/>
  <c r="C292" i="11" s="1"/>
  <c r="B296" i="9"/>
  <c r="A292" i="10"/>
  <c r="C292" i="10" s="1"/>
  <c r="B293" i="10"/>
  <c r="C292" i="9" l="1"/>
  <c r="A293" i="9"/>
  <c r="A293" i="11"/>
  <c r="C293" i="11" s="1"/>
  <c r="B294" i="11"/>
  <c r="B294" i="10"/>
  <c r="A293" i="10"/>
  <c r="C293" i="10" s="1"/>
  <c r="B297" i="9"/>
  <c r="C293" i="9" l="1"/>
  <c r="A294" i="9"/>
  <c r="B295" i="11"/>
  <c r="A294" i="11"/>
  <c r="C294" i="11" s="1"/>
  <c r="B298" i="9"/>
  <c r="A294" i="10"/>
  <c r="C294" i="10" s="1"/>
  <c r="B295" i="10"/>
  <c r="C294" i="9" l="1"/>
  <c r="A295" i="9"/>
  <c r="A295" i="11"/>
  <c r="C295" i="11" s="1"/>
  <c r="B296" i="11"/>
  <c r="B296" i="10"/>
  <c r="A295" i="10"/>
  <c r="C295" i="10" s="1"/>
  <c r="B299" i="9"/>
  <c r="C295" i="9" l="1"/>
  <c r="A296" i="9"/>
  <c r="B297" i="11"/>
  <c r="A296" i="11"/>
  <c r="C296" i="11" s="1"/>
  <c r="B297" i="10"/>
  <c r="A296" i="10"/>
  <c r="C296" i="10" s="1"/>
  <c r="B300" i="9"/>
  <c r="C296" i="9" l="1"/>
  <c r="A297" i="9"/>
  <c r="AI8" i="9"/>
  <c r="I8" i="9"/>
  <c r="AD7" i="9"/>
  <c r="AG9" i="9"/>
  <c r="R9" i="9"/>
  <c r="F8" i="9"/>
  <c r="G9" i="9"/>
  <c r="U8" i="9"/>
  <c r="F9" i="9"/>
  <c r="O10" i="9"/>
  <c r="Q10" i="9"/>
  <c r="L7" i="9"/>
  <c r="G10" i="9"/>
  <c r="AE10" i="9"/>
  <c r="G11" i="9"/>
  <c r="AI10" i="9"/>
  <c r="AA12" i="9"/>
  <c r="AF11" i="9"/>
  <c r="J11" i="9"/>
  <c r="N11" i="9"/>
  <c r="Y12" i="9"/>
  <c r="N13" i="9"/>
  <c r="I13" i="9"/>
  <c r="P12" i="9"/>
  <c r="F12" i="9"/>
  <c r="M13" i="9"/>
  <c r="Y14" i="9"/>
  <c r="X13" i="9"/>
  <c r="AB15" i="9"/>
  <c r="K14" i="9"/>
  <c r="AE14" i="9"/>
  <c r="Q16" i="9"/>
  <c r="AH15" i="9"/>
  <c r="AD16" i="9"/>
  <c r="S14" i="9"/>
  <c r="AE16" i="9"/>
  <c r="AG15" i="9"/>
  <c r="Y17" i="9"/>
  <c r="P17" i="9"/>
  <c r="AE18" i="9"/>
  <c r="X17" i="9"/>
  <c r="F18" i="9"/>
  <c r="X18" i="9"/>
  <c r="O18" i="9"/>
  <c r="AA18" i="9"/>
  <c r="Y19" i="9"/>
  <c r="N20" i="9"/>
  <c r="J19" i="9"/>
  <c r="L20" i="9"/>
  <c r="H20" i="9"/>
  <c r="AC18" i="9"/>
  <c r="X21" i="9"/>
  <c r="R20" i="9"/>
  <c r="M20" i="9"/>
  <c r="P19" i="9"/>
  <c r="AA21" i="9"/>
  <c r="AH21" i="9"/>
  <c r="AD21" i="9"/>
  <c r="AC22" i="9"/>
  <c r="AA23" i="9"/>
  <c r="Q22" i="9"/>
  <c r="Y23" i="9"/>
  <c r="AC23" i="9"/>
  <c r="H22" i="9"/>
  <c r="Y24" i="9"/>
  <c r="F24" i="9"/>
  <c r="AE25" i="9"/>
  <c r="X25" i="9"/>
  <c r="AI25" i="9"/>
  <c r="R26" i="9"/>
  <c r="W26" i="9"/>
  <c r="Y25" i="9"/>
  <c r="AA26" i="9"/>
  <c r="E26" i="9"/>
  <c r="O28" i="9"/>
  <c r="R27" i="9"/>
  <c r="R25" i="9"/>
  <c r="K28" i="9"/>
  <c r="V26" i="9"/>
  <c r="P27" i="9"/>
  <c r="H27" i="9"/>
  <c r="AE28" i="9"/>
  <c r="AG8" i="9"/>
  <c r="AE7" i="9"/>
  <c r="M8" i="9"/>
  <c r="Z9" i="9"/>
  <c r="S9" i="9"/>
  <c r="AB9" i="9"/>
  <c r="AF9" i="9"/>
  <c r="AC7" i="9"/>
  <c r="O9" i="9"/>
  <c r="N8" i="9"/>
  <c r="AC9" i="9"/>
  <c r="AD10" i="9"/>
  <c r="S7" i="9"/>
  <c r="L10" i="9"/>
  <c r="AA10" i="9"/>
  <c r="R12" i="9"/>
  <c r="AC11" i="9"/>
  <c r="R11" i="9"/>
  <c r="L11" i="9"/>
  <c r="K12" i="9"/>
  <c r="O12" i="9"/>
  <c r="AG13" i="9"/>
  <c r="V12" i="9"/>
  <c r="L13" i="9"/>
  <c r="M14" i="9"/>
  <c r="AB12" i="9"/>
  <c r="S12" i="9"/>
  <c r="V14" i="9"/>
  <c r="G15" i="9"/>
  <c r="Q15" i="9"/>
  <c r="N14" i="9"/>
  <c r="Z14" i="9"/>
  <c r="Z16" i="9"/>
  <c r="X16" i="9"/>
  <c r="AC16" i="9"/>
  <c r="K17" i="9"/>
  <c r="V16" i="9"/>
  <c r="E16" i="9"/>
  <c r="AD18" i="9"/>
  <c r="V18" i="9"/>
  <c r="W16" i="9"/>
  <c r="M18" i="9"/>
  <c r="AH18" i="9"/>
  <c r="H18" i="9"/>
  <c r="I18" i="9"/>
  <c r="U20" i="9"/>
  <c r="AF19" i="9"/>
  <c r="F19" i="9"/>
  <c r="AD20" i="9"/>
  <c r="AG19" i="9"/>
  <c r="Z20" i="9"/>
  <c r="AE21" i="9"/>
  <c r="E21" i="9"/>
  <c r="AG23" i="9"/>
  <c r="W21" i="9"/>
  <c r="AF21" i="9"/>
  <c r="V23" i="9"/>
  <c r="AF23" i="9"/>
  <c r="AE23" i="9"/>
  <c r="AI23" i="9"/>
  <c r="Z22" i="9"/>
  <c r="AD22" i="9"/>
  <c r="Q23" i="9"/>
  <c r="E24" i="9"/>
  <c r="I24" i="9"/>
  <c r="AD24" i="9"/>
  <c r="AB25" i="9"/>
  <c r="AH24" i="9"/>
  <c r="AE24" i="9"/>
  <c r="M25" i="9"/>
  <c r="K26" i="9"/>
  <c r="H25" i="9"/>
  <c r="X26" i="9"/>
  <c r="AD26" i="9"/>
  <c r="AH28" i="9"/>
  <c r="Y28" i="9"/>
  <c r="X28" i="9"/>
  <c r="AA27" i="9"/>
  <c r="E28" i="9"/>
  <c r="K27" i="9"/>
  <c r="AC27" i="9"/>
  <c r="AH27" i="9"/>
  <c r="F27" i="9"/>
  <c r="F7" i="9"/>
  <c r="L8" i="9"/>
  <c r="AF8" i="9"/>
  <c r="AA9" i="9"/>
  <c r="AB7" i="9"/>
  <c r="V9" i="9"/>
  <c r="J9" i="9"/>
  <c r="AI9" i="9"/>
  <c r="N9" i="9"/>
  <c r="V10" i="9"/>
  <c r="R7" i="9"/>
  <c r="F10" i="9"/>
  <c r="U7" i="9"/>
  <c r="AF7" i="9"/>
  <c r="Y9" i="9"/>
  <c r="W13" i="9"/>
  <c r="AE11" i="9"/>
  <c r="H11" i="9"/>
  <c r="U12" i="9"/>
  <c r="U11" i="9"/>
  <c r="AC14" i="9"/>
  <c r="AH14" i="9"/>
  <c r="AG14" i="9"/>
  <c r="H15" i="9"/>
  <c r="P13" i="9"/>
  <c r="G13" i="9"/>
  <c r="AF13" i="9"/>
  <c r="X12" i="9"/>
  <c r="U15" i="9"/>
  <c r="O15" i="9"/>
  <c r="W15" i="9"/>
  <c r="AE13" i="9"/>
  <c r="I16" i="9"/>
  <c r="N16" i="9"/>
  <c r="K16" i="9"/>
  <c r="AG16" i="9"/>
  <c r="AC15" i="9"/>
  <c r="Y16" i="9"/>
  <c r="G17" i="9"/>
  <c r="H17" i="9"/>
  <c r="AA17" i="9"/>
  <c r="L17" i="9"/>
  <c r="AF18" i="9"/>
  <c r="K18" i="9"/>
  <c r="AE20" i="9"/>
  <c r="Z19" i="9"/>
  <c r="AA19" i="9"/>
  <c r="X20" i="9"/>
  <c r="AI20" i="9"/>
  <c r="I19" i="9"/>
  <c r="W19" i="9"/>
  <c r="AB19" i="9"/>
  <c r="Q21" i="9"/>
  <c r="P23" i="9"/>
  <c r="E19" i="9"/>
  <c r="I21" i="9"/>
  <c r="I22" i="9"/>
  <c r="K22" i="9"/>
  <c r="AG22" i="9"/>
  <c r="R23" i="9"/>
  <c r="AI24" i="9"/>
  <c r="O22" i="9"/>
  <c r="AH22" i="9"/>
  <c r="V24" i="9"/>
  <c r="L22" i="9"/>
  <c r="AB24" i="9"/>
  <c r="W23" i="9"/>
  <c r="F25" i="9"/>
  <c r="U24" i="9"/>
  <c r="J24" i="9"/>
  <c r="X24" i="9"/>
  <c r="Z26" i="9"/>
  <c r="L26" i="9"/>
  <c r="AD25" i="9"/>
  <c r="W28" i="9"/>
  <c r="O27" i="9"/>
  <c r="P28" i="9"/>
  <c r="U27" i="9"/>
  <c r="S28" i="9"/>
  <c r="AF27" i="9"/>
  <c r="Z27" i="9"/>
  <c r="V7" i="9"/>
  <c r="AB8" i="9"/>
  <c r="J8" i="9"/>
  <c r="X7" i="9"/>
  <c r="V8" i="9"/>
  <c r="K8" i="9"/>
  <c r="Z8" i="9"/>
  <c r="J7" i="9"/>
  <c r="AA8" i="9"/>
  <c r="H9" i="9"/>
  <c r="M10" i="9"/>
  <c r="Z10" i="9"/>
  <c r="AB11" i="9"/>
  <c r="AB10" i="9"/>
  <c r="AI7" i="9"/>
  <c r="AA11" i="9"/>
  <c r="K13" i="9"/>
  <c r="AH11" i="9"/>
  <c r="N12" i="9"/>
  <c r="AA13" i="9"/>
  <c r="I12" i="9"/>
  <c r="Y11" i="9"/>
  <c r="AB13" i="9"/>
  <c r="V15" i="9"/>
  <c r="H12" i="9"/>
  <c r="Y13" i="9"/>
  <c r="G14" i="9"/>
  <c r="J15" i="9"/>
  <c r="M15" i="9"/>
  <c r="F15" i="9"/>
  <c r="S15" i="9"/>
  <c r="R15" i="9"/>
  <c r="N15" i="9"/>
  <c r="W14" i="9"/>
  <c r="I15" i="9"/>
  <c r="O16" i="9"/>
  <c r="Z15" i="9"/>
  <c r="L18" i="9"/>
  <c r="AG17" i="9"/>
  <c r="J18" i="9"/>
  <c r="AA16" i="9"/>
  <c r="E18" i="9"/>
  <c r="E17" i="9"/>
  <c r="AI18" i="9"/>
  <c r="Y20" i="9"/>
  <c r="H19" i="9"/>
  <c r="S19" i="9"/>
  <c r="G19" i="9"/>
  <c r="M19" i="9"/>
  <c r="AD19" i="9"/>
  <c r="K21" i="9"/>
  <c r="AG20" i="9"/>
  <c r="AC21" i="9"/>
  <c r="H23" i="9"/>
  <c r="J22" i="9"/>
  <c r="V21" i="9"/>
  <c r="Z23" i="9"/>
  <c r="G22" i="9"/>
  <c r="M23" i="9"/>
  <c r="F23" i="9"/>
  <c r="AD23" i="9"/>
  <c r="P24" i="9"/>
  <c r="AG24" i="9"/>
  <c r="AA24" i="9"/>
  <c r="AA22" i="9"/>
  <c r="E25" i="9"/>
  <c r="AF25" i="9"/>
  <c r="AF24" i="9"/>
  <c r="N25" i="9"/>
  <c r="I26" i="9"/>
  <c r="M28" i="9"/>
  <c r="AF26" i="9"/>
  <c r="J26" i="9"/>
  <c r="Q25" i="9"/>
  <c r="Z28" i="9"/>
  <c r="N27" i="9"/>
  <c r="V28" i="9"/>
  <c r="L28" i="9"/>
  <c r="V27" i="9"/>
  <c r="Q28" i="9"/>
  <c r="Q27" i="9"/>
  <c r="E27" i="9"/>
  <c r="M27" i="9"/>
  <c r="Y8" i="9"/>
  <c r="G8" i="9"/>
  <c r="W7" i="9"/>
  <c r="G7" i="9"/>
  <c r="AD8" i="9"/>
  <c r="U9" i="9"/>
  <c r="K7" i="9"/>
  <c r="Q9" i="9"/>
  <c r="AD9" i="9"/>
  <c r="P10" i="9"/>
  <c r="Z11" i="9"/>
  <c r="W10" i="9"/>
  <c r="H10" i="9"/>
  <c r="S10" i="9"/>
  <c r="U10" i="9"/>
  <c r="AD11" i="9"/>
  <c r="F11" i="9"/>
  <c r="P11" i="9"/>
  <c r="AH13" i="9"/>
  <c r="AC12" i="9"/>
  <c r="S13" i="9"/>
  <c r="AH12" i="9"/>
  <c r="W12" i="9"/>
  <c r="J13" i="9"/>
  <c r="AF12" i="9"/>
  <c r="E12" i="9"/>
  <c r="U14" i="9"/>
  <c r="P14" i="9"/>
  <c r="AH16" i="9"/>
  <c r="AF14" i="9"/>
  <c r="Z13" i="9"/>
  <c r="AB14" i="9"/>
  <c r="U16" i="9"/>
  <c r="AA14" i="9"/>
  <c r="AD15" i="9"/>
  <c r="AC17" i="9"/>
  <c r="R16" i="9"/>
  <c r="J17" i="9"/>
  <c r="M16" i="9"/>
  <c r="Z17" i="9"/>
  <c r="S17" i="9"/>
  <c r="N18" i="9"/>
  <c r="N17" i="9"/>
  <c r="R18" i="9"/>
  <c r="N19" i="9"/>
  <c r="Q19" i="9"/>
  <c r="V20" i="9"/>
  <c r="AE19" i="9"/>
  <c r="AF20" i="9"/>
  <c r="AC20" i="9"/>
  <c r="Z18" i="9"/>
  <c r="V19" i="9"/>
  <c r="S20" i="9"/>
  <c r="AF22" i="9"/>
  <c r="N22" i="9"/>
  <c r="G21" i="9"/>
  <c r="E23" i="9"/>
  <c r="AB22" i="9"/>
  <c r="M22" i="9"/>
  <c r="O21" i="9"/>
  <c r="N23" i="9"/>
  <c r="I23" i="9"/>
  <c r="AB23" i="9"/>
  <c r="R22" i="9"/>
  <c r="W24" i="9"/>
  <c r="U25" i="9"/>
  <c r="J25" i="9"/>
  <c r="M26" i="9"/>
  <c r="Q26" i="9"/>
  <c r="Z25" i="9"/>
  <c r="G27" i="9"/>
  <c r="U26" i="9"/>
  <c r="H26" i="9"/>
  <c r="AB26" i="9"/>
  <c r="S27" i="9"/>
  <c r="AG28" i="9"/>
  <c r="J28" i="9"/>
  <c r="AG26" i="9"/>
  <c r="AF28" i="9"/>
  <c r="AG27" i="9"/>
  <c r="X27" i="9"/>
  <c r="AE27" i="9"/>
  <c r="O8" i="9"/>
  <c r="S8" i="9"/>
  <c r="P8" i="9"/>
  <c r="N7" i="9"/>
  <c r="E7" i="9"/>
  <c r="R8" i="9"/>
  <c r="Y7" i="9"/>
  <c r="I9" i="9"/>
  <c r="M7" i="9"/>
  <c r="M9" i="9"/>
  <c r="J10" i="9"/>
  <c r="AH10" i="9"/>
  <c r="K10" i="9"/>
  <c r="AF10" i="9"/>
  <c r="P7" i="9"/>
  <c r="Q11" i="9"/>
  <c r="AG11" i="9"/>
  <c r="W11" i="9"/>
  <c r="J12" i="9"/>
  <c r="AG10" i="9"/>
  <c r="AD12" i="9"/>
  <c r="V11" i="9"/>
  <c r="U13" i="9"/>
  <c r="I11" i="9"/>
  <c r="AC13" i="9"/>
  <c r="L14" i="9"/>
  <c r="M12" i="9"/>
  <c r="AD14" i="9"/>
  <c r="I14" i="9"/>
  <c r="AI14" i="9"/>
  <c r="E14" i="9"/>
  <c r="R13" i="9"/>
  <c r="P15" i="9"/>
  <c r="AF16" i="9"/>
  <c r="L15" i="9"/>
  <c r="H16" i="9"/>
  <c r="I17" i="9"/>
  <c r="AB16" i="9"/>
  <c r="V17" i="9"/>
  <c r="R17" i="9"/>
  <c r="P18" i="9"/>
  <c r="Q17" i="9"/>
  <c r="W18" i="9"/>
  <c r="S18" i="9"/>
  <c r="W17" i="9"/>
  <c r="X19" i="9"/>
  <c r="Q20" i="9"/>
  <c r="U19" i="9"/>
  <c r="W20" i="9"/>
  <c r="R19" i="9"/>
  <c r="O19" i="9"/>
  <c r="M21" i="9"/>
  <c r="U18" i="9"/>
  <c r="AI19" i="9"/>
  <c r="H21" i="9"/>
  <c r="X22" i="9"/>
  <c r="S24" i="9"/>
  <c r="L23" i="9"/>
  <c r="R21" i="9"/>
  <c r="Y22" i="9"/>
  <c r="AG21" i="9"/>
  <c r="AI21" i="9"/>
  <c r="P22" i="9"/>
  <c r="S21" i="9"/>
  <c r="F22" i="9"/>
  <c r="V22" i="9"/>
  <c r="G25" i="9"/>
  <c r="AH25" i="9"/>
  <c r="AA25" i="9"/>
  <c r="V25" i="9"/>
  <c r="K24" i="9"/>
  <c r="AE26" i="9"/>
  <c r="P26" i="9"/>
  <c r="S26" i="9"/>
  <c r="G26" i="9"/>
  <c r="U28" i="9"/>
  <c r="L27" i="9"/>
  <c r="J27" i="9"/>
  <c r="AB28" i="9"/>
  <c r="F26" i="9"/>
  <c r="R28" i="9"/>
  <c r="AD27" i="9"/>
  <c r="W27" i="9"/>
  <c r="AH8" i="9"/>
  <c r="I7" i="9"/>
  <c r="AC8" i="9"/>
  <c r="X8" i="9"/>
  <c r="AG7" i="9"/>
  <c r="K9" i="9"/>
  <c r="W9" i="9"/>
  <c r="AE9" i="9"/>
  <c r="Z7" i="9"/>
  <c r="O7" i="9"/>
  <c r="AH9" i="9"/>
  <c r="R10" i="9"/>
  <c r="Y10" i="9"/>
  <c r="AH7" i="9"/>
  <c r="I10" i="9"/>
  <c r="X11" i="9"/>
  <c r="M11" i="9"/>
  <c r="AI11" i="9"/>
  <c r="AG12" i="9"/>
  <c r="O11" i="9"/>
  <c r="AI13" i="9"/>
  <c r="Z12" i="9"/>
  <c r="X14" i="9"/>
  <c r="AE12" i="9"/>
  <c r="O13" i="9"/>
  <c r="Q14" i="9"/>
  <c r="H13" i="9"/>
  <c r="E13" i="9"/>
  <c r="AF15" i="9"/>
  <c r="E15" i="9"/>
  <c r="V13" i="9"/>
  <c r="Y15" i="9"/>
  <c r="X15" i="9"/>
  <c r="K15" i="9"/>
  <c r="U17" i="9"/>
  <c r="P16" i="9"/>
  <c r="AI16" i="9"/>
  <c r="AI17" i="9"/>
  <c r="AH17" i="9"/>
  <c r="AF17" i="9"/>
  <c r="F16" i="9"/>
  <c r="AE17" i="9"/>
  <c r="M17" i="9"/>
  <c r="AG18" i="9"/>
  <c r="AD17" i="9"/>
  <c r="E20" i="9"/>
  <c r="O20" i="9"/>
  <c r="J20" i="9"/>
  <c r="G20" i="9"/>
  <c r="P20" i="9"/>
  <c r="AH19" i="9"/>
  <c r="AC19" i="9"/>
  <c r="N21" i="9"/>
  <c r="I20" i="9"/>
  <c r="Y21" i="9"/>
  <c r="Z21" i="9"/>
  <c r="R24" i="9"/>
  <c r="P21" i="9"/>
  <c r="W22" i="9"/>
  <c r="K23" i="9"/>
  <c r="E22" i="9"/>
  <c r="AE22" i="9"/>
  <c r="L24" i="9"/>
  <c r="X23" i="9"/>
  <c r="U23" i="9"/>
  <c r="M24" i="9"/>
  <c r="G23" i="9"/>
  <c r="I25" i="9"/>
  <c r="AC25" i="9"/>
  <c r="W25" i="9"/>
  <c r="AC24" i="9"/>
  <c r="P25" i="9"/>
  <c r="N26" i="9"/>
  <c r="L25" i="9"/>
  <c r="K25" i="9"/>
  <c r="O26" i="9"/>
  <c r="N28" i="9"/>
  <c r="Y26" i="9"/>
  <c r="AI26" i="9"/>
  <c r="AC28" i="9"/>
  <c r="Y27" i="9"/>
  <c r="I27" i="9"/>
  <c r="H28" i="9"/>
  <c r="E8" i="9"/>
  <c r="Q8" i="9"/>
  <c r="H8" i="9"/>
  <c r="W8" i="9"/>
  <c r="H7" i="9"/>
  <c r="P9" i="9"/>
  <c r="AA7" i="9"/>
  <c r="L9" i="9"/>
  <c r="Q7" i="9"/>
  <c r="E9" i="9"/>
  <c r="X10" i="9"/>
  <c r="X9" i="9"/>
  <c r="AE8" i="9"/>
  <c r="AC10" i="9"/>
  <c r="E10" i="9"/>
  <c r="N10" i="9"/>
  <c r="E11" i="9"/>
  <c r="K11" i="9"/>
  <c r="AI12" i="9"/>
  <c r="S11" i="9"/>
  <c r="O14" i="9"/>
  <c r="Q12" i="9"/>
  <c r="G12" i="9"/>
  <c r="F14" i="9"/>
  <c r="AE15" i="9"/>
  <c r="F13" i="9"/>
  <c r="L12" i="9"/>
  <c r="Q13" i="9"/>
  <c r="J16" i="9"/>
  <c r="AA15" i="9"/>
  <c r="AD13" i="9"/>
  <c r="J14" i="9"/>
  <c r="AI15" i="9"/>
  <c r="H14" i="9"/>
  <c r="L16" i="9"/>
  <c r="G16" i="9"/>
  <c r="R14" i="9"/>
  <c r="AB17" i="9"/>
  <c r="F17" i="9"/>
  <c r="S16" i="9"/>
  <c r="O17" i="9"/>
  <c r="AB18" i="9"/>
  <c r="Y18" i="9"/>
  <c r="Q18" i="9"/>
  <c r="G18" i="9"/>
  <c r="K20" i="9"/>
  <c r="AB20" i="9"/>
  <c r="AA20" i="9"/>
  <c r="L19" i="9"/>
  <c r="F20" i="9"/>
  <c r="S23" i="9"/>
  <c r="J21" i="9"/>
  <c r="AH20" i="9"/>
  <c r="K19" i="9"/>
  <c r="L21" i="9"/>
  <c r="U21" i="9"/>
  <c r="F21" i="9"/>
  <c r="U22" i="9"/>
  <c r="S22" i="9"/>
  <c r="O23" i="9"/>
  <c r="AB21" i="9"/>
  <c r="J23" i="9"/>
  <c r="H24" i="9"/>
  <c r="G24" i="9"/>
  <c r="AH23" i="9"/>
  <c r="AI22" i="9"/>
  <c r="O24" i="9"/>
  <c r="Z24" i="9"/>
  <c r="N24" i="9"/>
  <c r="Q24" i="9"/>
  <c r="O25" i="9"/>
  <c r="S25" i="9"/>
  <c r="AH26" i="9"/>
  <c r="AG25" i="9"/>
  <c r="AC26" i="9"/>
  <c r="AD28" i="9"/>
  <c r="G28" i="9"/>
  <c r="F28" i="9"/>
  <c r="I28" i="9"/>
  <c r="AI28" i="9"/>
  <c r="AA28" i="9"/>
  <c r="AB27" i="9"/>
  <c r="AI27" i="9"/>
  <c r="A297" i="11"/>
  <c r="C297" i="11" s="1"/>
  <c r="B298" i="11"/>
  <c r="A297" i="10"/>
  <c r="C297" i="10" s="1"/>
  <c r="B298" i="10"/>
  <c r="B301" i="9"/>
  <c r="A298" i="9" l="1"/>
  <c r="C297" i="9"/>
  <c r="B299" i="11"/>
  <c r="A298" i="11"/>
  <c r="C298" i="11" s="1"/>
  <c r="B299" i="10"/>
  <c r="A298" i="10"/>
  <c r="C298" i="10" s="1"/>
  <c r="B302" i="9"/>
  <c r="C298" i="9" l="1"/>
  <c r="A299" i="9"/>
  <c r="A299" i="11"/>
  <c r="C299" i="11" s="1"/>
  <c r="B300" i="11"/>
  <c r="A299" i="10"/>
  <c r="C299" i="10" s="1"/>
  <c r="B300" i="10"/>
  <c r="B303" i="9"/>
  <c r="C299" i="9" l="1"/>
  <c r="A300" i="9"/>
  <c r="B301" i="11"/>
  <c r="A300" i="11"/>
  <c r="C300" i="11" s="1"/>
  <c r="B304" i="9"/>
  <c r="B301" i="10"/>
  <c r="A300" i="10"/>
  <c r="C300" i="10" s="1"/>
  <c r="C300" i="9" l="1"/>
  <c r="A301" i="9"/>
  <c r="A301" i="11"/>
  <c r="C301" i="11" s="1"/>
  <c r="B302" i="11"/>
  <c r="B302" i="10"/>
  <c r="A301" i="10"/>
  <c r="C301" i="10" s="1"/>
  <c r="B305" i="9"/>
  <c r="C301" i="9" l="1"/>
  <c r="A302" i="9"/>
  <c r="B303" i="11"/>
  <c r="A302" i="11"/>
  <c r="C302" i="11" s="1"/>
  <c r="B306" i="9"/>
  <c r="A302" i="10"/>
  <c r="C302" i="10" s="1"/>
  <c r="B303" i="10"/>
  <c r="C302" i="9" l="1"/>
  <c r="A303" i="9"/>
  <c r="A303" i="11"/>
  <c r="C303" i="11" s="1"/>
  <c r="B304" i="11"/>
  <c r="B304" i="10"/>
  <c r="A303" i="10"/>
  <c r="C303" i="10" s="1"/>
  <c r="B307" i="9"/>
  <c r="C303" i="9" l="1"/>
  <c r="A304" i="9"/>
  <c r="B305" i="11"/>
  <c r="A304" i="11"/>
  <c r="C304" i="11" s="1"/>
  <c r="B308" i="9"/>
  <c r="B305" i="10"/>
  <c r="A304" i="10"/>
  <c r="C304" i="10" s="1"/>
  <c r="C304" i="9" l="1"/>
  <c r="A305" i="9"/>
  <c r="A305" i="11"/>
  <c r="C305" i="11" s="1"/>
  <c r="B306" i="11"/>
  <c r="A305" i="10"/>
  <c r="C305" i="10" s="1"/>
  <c r="B306" i="10"/>
  <c r="B309" i="9"/>
  <c r="C305" i="9" l="1"/>
  <c r="A306" i="9"/>
  <c r="B307" i="11"/>
  <c r="A306" i="11"/>
  <c r="C306" i="11" s="1"/>
  <c r="B310" i="9"/>
  <c r="B307" i="10"/>
  <c r="A306" i="10"/>
  <c r="C306" i="10" s="1"/>
  <c r="C306" i="9" l="1"/>
  <c r="A307" i="9"/>
  <c r="A307" i="11"/>
  <c r="C307" i="11" s="1"/>
  <c r="B308" i="11"/>
  <c r="A307" i="10"/>
  <c r="C307" i="10" s="1"/>
  <c r="B308" i="10"/>
  <c r="B311" i="9"/>
  <c r="C307" i="9" l="1"/>
  <c r="A308" i="9"/>
  <c r="B309" i="11"/>
  <c r="A308" i="11"/>
  <c r="C308" i="11" s="1"/>
  <c r="B312" i="9"/>
  <c r="A308" i="10"/>
  <c r="C308" i="10" s="1"/>
  <c r="B309" i="10"/>
  <c r="C308" i="9" l="1"/>
  <c r="A309" i="9"/>
  <c r="A309" i="11"/>
  <c r="C309" i="11" s="1"/>
  <c r="B310" i="11"/>
  <c r="B313" i="9"/>
  <c r="B310" i="10"/>
  <c r="A309" i="10"/>
  <c r="C309" i="10" s="1"/>
  <c r="C309" i="9" l="1"/>
  <c r="A310" i="9"/>
  <c r="B311" i="11"/>
  <c r="A310" i="11"/>
  <c r="C310" i="11" s="1"/>
  <c r="A310" i="10"/>
  <c r="C310" i="10" s="1"/>
  <c r="B311" i="10"/>
  <c r="B314" i="9"/>
  <c r="C310" i="9" l="1"/>
  <c r="A311" i="9"/>
  <c r="A311" i="11"/>
  <c r="C311" i="11" s="1"/>
  <c r="B312" i="11"/>
  <c r="B315" i="9"/>
  <c r="B312" i="10"/>
  <c r="A311" i="10"/>
  <c r="C311" i="10" s="1"/>
  <c r="C311" i="9" l="1"/>
  <c r="A312" i="9"/>
  <c r="B313" i="11"/>
  <c r="A312" i="11"/>
  <c r="C312" i="11" s="1"/>
  <c r="B313" i="10"/>
  <c r="A312" i="10"/>
  <c r="C312" i="10" s="1"/>
  <c r="B316" i="9"/>
  <c r="C312" i="9" l="1"/>
  <c r="A313" i="9"/>
  <c r="A313" i="11"/>
  <c r="C313" i="11" s="1"/>
  <c r="B314" i="11"/>
  <c r="B317" i="9"/>
  <c r="A313" i="10"/>
  <c r="C313" i="10" s="1"/>
  <c r="B314" i="10"/>
  <c r="C313" i="9" l="1"/>
  <c r="A314" i="9"/>
  <c r="B315" i="11"/>
  <c r="A314" i="11"/>
  <c r="C314" i="11" s="1"/>
  <c r="B315" i="10"/>
  <c r="A314" i="10"/>
  <c r="C314" i="10" s="1"/>
  <c r="B318" i="9"/>
  <c r="C314" i="9" l="1"/>
  <c r="A315" i="9"/>
  <c r="A315" i="11"/>
  <c r="C315" i="11" s="1"/>
  <c r="B316" i="11"/>
  <c r="B319" i="9"/>
  <c r="A315" i="10"/>
  <c r="C315" i="10" s="1"/>
  <c r="B316" i="10"/>
  <c r="C315" i="9" l="1"/>
  <c r="A316" i="9"/>
  <c r="B317" i="11"/>
  <c r="A316" i="11"/>
  <c r="C316" i="11" s="1"/>
  <c r="B317" i="10"/>
  <c r="A316" i="10"/>
  <c r="C316" i="10" s="1"/>
  <c r="B320" i="9"/>
  <c r="C316" i="9" l="1"/>
  <c r="A317" i="9"/>
  <c r="A317" i="11"/>
  <c r="C317" i="11" s="1"/>
  <c r="B318" i="11"/>
  <c r="B321" i="9"/>
  <c r="B318" i="10"/>
  <c r="A317" i="10"/>
  <c r="C317" i="10" s="1"/>
  <c r="C317" i="9" l="1"/>
  <c r="A318" i="9"/>
  <c r="B319" i="11"/>
  <c r="A318" i="11"/>
  <c r="C318" i="11" s="1"/>
  <c r="A318" i="10"/>
  <c r="C318" i="10" s="1"/>
  <c r="B319" i="10"/>
  <c r="B322" i="9"/>
  <c r="C318" i="9" l="1"/>
  <c r="A319" i="9"/>
  <c r="A319" i="11"/>
  <c r="C319" i="11" s="1"/>
  <c r="B320" i="11"/>
  <c r="B323" i="9"/>
  <c r="B320" i="10"/>
  <c r="A319" i="10"/>
  <c r="C319" i="10" s="1"/>
  <c r="C319" i="9" l="1"/>
  <c r="A320" i="9"/>
  <c r="B321" i="11"/>
  <c r="A320" i="11"/>
  <c r="C320" i="11" s="1"/>
  <c r="B321" i="10"/>
  <c r="A320" i="10"/>
  <c r="C320" i="10" s="1"/>
  <c r="B324" i="9"/>
  <c r="C320" i="9" l="1"/>
  <c r="A321" i="9"/>
  <c r="A321" i="11"/>
  <c r="C321" i="11" s="1"/>
  <c r="B322" i="11"/>
  <c r="B325" i="9"/>
  <c r="A321" i="10"/>
  <c r="C321" i="10" s="1"/>
  <c r="B322" i="10"/>
  <c r="C321" i="9" l="1"/>
  <c r="A322" i="9"/>
  <c r="B323" i="11"/>
  <c r="A322" i="11"/>
  <c r="C322" i="11" s="1"/>
  <c r="B323" i="10"/>
  <c r="A322" i="10"/>
  <c r="C322" i="10" s="1"/>
  <c r="B326" i="9"/>
  <c r="C322" i="9" l="1"/>
  <c r="A323" i="9"/>
  <c r="A323" i="11"/>
  <c r="C323" i="11" s="1"/>
  <c r="B324" i="11"/>
  <c r="B327" i="9"/>
  <c r="A323" i="10"/>
  <c r="C323" i="10" s="1"/>
  <c r="B324" i="10"/>
  <c r="C323" i="9" l="1"/>
  <c r="A324" i="9"/>
  <c r="B325" i="11"/>
  <c r="A324" i="11"/>
  <c r="C324" i="11" s="1"/>
  <c r="A324" i="10"/>
  <c r="C324" i="10" s="1"/>
  <c r="B325" i="10"/>
  <c r="B328" i="9"/>
  <c r="C324" i="9" l="1"/>
  <c r="A325" i="9"/>
  <c r="A325" i="11"/>
  <c r="C325" i="11" s="1"/>
  <c r="B326" i="11"/>
  <c r="B329" i="9"/>
  <c r="B326" i="10"/>
  <c r="A325" i="10"/>
  <c r="C325" i="10" s="1"/>
  <c r="C325" i="9" l="1"/>
  <c r="A326" i="9"/>
  <c r="B327" i="11"/>
  <c r="A326" i="11"/>
  <c r="C326" i="11" s="1"/>
  <c r="A326" i="10"/>
  <c r="C326" i="10" s="1"/>
  <c r="B327" i="10"/>
  <c r="B330" i="9"/>
  <c r="C326" i="9" l="1"/>
  <c r="A327" i="9"/>
  <c r="A327" i="11"/>
  <c r="C327" i="11" s="1"/>
  <c r="B328" i="11"/>
  <c r="B331" i="9"/>
  <c r="B328" i="10"/>
  <c r="A327" i="10"/>
  <c r="C327" i="10" s="1"/>
  <c r="C327" i="9" l="1"/>
  <c r="A328" i="9"/>
  <c r="B329" i="11"/>
  <c r="A328" i="11"/>
  <c r="C328" i="11" s="1"/>
  <c r="B329" i="10"/>
  <c r="A328" i="10"/>
  <c r="C328" i="10" s="1"/>
  <c r="B332" i="9"/>
  <c r="C328" i="9" l="1"/>
  <c r="A329" i="9"/>
  <c r="A329" i="11"/>
  <c r="C329" i="11" s="1"/>
  <c r="B330" i="11"/>
  <c r="B333" i="9"/>
  <c r="A329" i="10"/>
  <c r="C329" i="10" s="1"/>
  <c r="B330" i="10"/>
  <c r="C329" i="9" l="1"/>
  <c r="A330" i="9"/>
  <c r="B331" i="11"/>
  <c r="A330" i="11"/>
  <c r="C330" i="11" s="1"/>
  <c r="B331" i="10"/>
  <c r="A330" i="10"/>
  <c r="C330" i="10" s="1"/>
  <c r="B334" i="9"/>
  <c r="C330" i="9" l="1"/>
  <c r="A331" i="9"/>
  <c r="A331" i="11"/>
  <c r="C331" i="11" s="1"/>
  <c r="B332" i="11"/>
  <c r="B335" i="9"/>
  <c r="A331" i="10"/>
  <c r="C331" i="10" s="1"/>
  <c r="B332" i="10"/>
  <c r="C331" i="9" l="1"/>
  <c r="A332" i="9"/>
  <c r="B333" i="11"/>
  <c r="A332" i="11"/>
  <c r="C332" i="11" s="1"/>
  <c r="B333" i="10"/>
  <c r="A332" i="10"/>
  <c r="C332" i="10" s="1"/>
  <c r="B336" i="9"/>
  <c r="C332" i="9" l="1"/>
  <c r="A333" i="9"/>
  <c r="A333" i="11"/>
  <c r="C333" i="11" s="1"/>
  <c r="B334" i="11"/>
  <c r="B337" i="9"/>
  <c r="B334" i="10"/>
  <c r="A333" i="10"/>
  <c r="C333" i="10" s="1"/>
  <c r="C333" i="9" l="1"/>
  <c r="A334" i="9"/>
  <c r="B335" i="11"/>
  <c r="A334" i="11"/>
  <c r="C334" i="11" s="1"/>
  <c r="A334" i="10"/>
  <c r="C334" i="10" s="1"/>
  <c r="B335" i="10"/>
  <c r="B338" i="9"/>
  <c r="C334" i="9" l="1"/>
  <c r="A335" i="9"/>
  <c r="A335" i="11"/>
  <c r="C335" i="11" s="1"/>
  <c r="B336" i="11"/>
  <c r="B336" i="10"/>
  <c r="A335" i="10"/>
  <c r="C335" i="10" s="1"/>
  <c r="B339" i="9"/>
  <c r="C335" i="9" l="1"/>
  <c r="A336" i="9"/>
  <c r="B337" i="11"/>
  <c r="A336" i="11"/>
  <c r="C336" i="11" s="1"/>
  <c r="B340" i="9"/>
  <c r="B337" i="10"/>
  <c r="A336" i="10"/>
  <c r="C336" i="10" s="1"/>
  <c r="C336" i="9" l="1"/>
  <c r="A337" i="9"/>
  <c r="A337" i="11"/>
  <c r="C337" i="11" s="1"/>
  <c r="B338" i="11"/>
  <c r="A337" i="10"/>
  <c r="C337" i="10" s="1"/>
  <c r="B338" i="10"/>
  <c r="B341" i="9"/>
  <c r="C337" i="9" l="1"/>
  <c r="A338" i="9"/>
  <c r="B339" i="11"/>
  <c r="A338" i="11"/>
  <c r="C338" i="11" s="1"/>
  <c r="B339" i="10"/>
  <c r="A338" i="10"/>
  <c r="C338" i="10" s="1"/>
  <c r="B342" i="9"/>
  <c r="C338" i="9" l="1"/>
  <c r="A339" i="9"/>
  <c r="A339" i="11"/>
  <c r="C339" i="11" s="1"/>
  <c r="B340" i="11"/>
  <c r="B343" i="9"/>
  <c r="A339" i="10"/>
  <c r="C339" i="10" s="1"/>
  <c r="B340" i="10"/>
  <c r="C339" i="9" l="1"/>
  <c r="A340" i="9"/>
  <c r="B341" i="11"/>
  <c r="A340" i="11"/>
  <c r="C340" i="11" s="1"/>
  <c r="A340" i="10"/>
  <c r="C340" i="10" s="1"/>
  <c r="B341" i="10"/>
  <c r="B344" i="9"/>
  <c r="C340" i="9" l="1"/>
  <c r="A341" i="9"/>
  <c r="A341" i="11"/>
  <c r="C341" i="11" s="1"/>
  <c r="B342" i="11"/>
  <c r="B345" i="9"/>
  <c r="B342" i="10"/>
  <c r="A341" i="10"/>
  <c r="C341" i="10" s="1"/>
  <c r="C341" i="9" l="1"/>
  <c r="A342" i="9"/>
  <c r="B343" i="11"/>
  <c r="A342" i="11"/>
  <c r="C342" i="11" s="1"/>
  <c r="A342" i="10"/>
  <c r="C342" i="10" s="1"/>
  <c r="B343" i="10"/>
  <c r="C342" i="9" l="1"/>
  <c r="A343" i="9"/>
  <c r="A343" i="11"/>
  <c r="C343" i="11" s="1"/>
  <c r="B344" i="11"/>
  <c r="B344" i="10"/>
  <c r="A343" i="10"/>
  <c r="C343" i="10" s="1"/>
  <c r="C343" i="9" l="1"/>
  <c r="A344" i="9"/>
  <c r="B345" i="11"/>
  <c r="A344" i="11"/>
  <c r="C344" i="11" s="1"/>
  <c r="B345" i="10"/>
  <c r="A344" i="10"/>
  <c r="C344" i="10" s="1"/>
  <c r="C344" i="9" l="1"/>
  <c r="A345" i="9"/>
  <c r="C345" i="9" s="1"/>
  <c r="AR22" i="9"/>
  <c r="AK22" i="9"/>
  <c r="AW24" i="9"/>
  <c r="AV25" i="9"/>
  <c r="AK26" i="9"/>
  <c r="AT26" i="9"/>
  <c r="AQ25" i="9"/>
  <c r="AN28" i="9"/>
  <c r="AL27" i="9"/>
  <c r="AP27" i="9"/>
  <c r="AX29" i="9"/>
  <c r="AM29" i="9"/>
  <c r="AT30" i="9"/>
  <c r="AM30" i="9"/>
  <c r="AW30" i="9"/>
  <c r="AX31" i="9"/>
  <c r="AT32" i="9"/>
  <c r="AS24" i="9"/>
  <c r="AO28" i="9"/>
  <c r="AY31" i="9"/>
  <c r="AQ8" i="9"/>
  <c r="AY7" i="9"/>
  <c r="AO8" i="9"/>
  <c r="AV9" i="9"/>
  <c r="AL8" i="9"/>
  <c r="AW10" i="9"/>
  <c r="AR11" i="9"/>
  <c r="AW12" i="9"/>
  <c r="AL12" i="9"/>
  <c r="AX11" i="9"/>
  <c r="AN12" i="9"/>
  <c r="AK14" i="9"/>
  <c r="AQ14" i="9"/>
  <c r="AT13" i="9"/>
  <c r="AS15" i="9"/>
  <c r="AO15" i="9"/>
  <c r="AM16" i="9"/>
  <c r="AN16" i="9"/>
  <c r="AR14" i="9"/>
  <c r="AK16" i="9"/>
  <c r="AK17" i="9"/>
  <c r="AO18" i="9"/>
  <c r="AS20" i="9"/>
  <c r="AV20" i="9"/>
  <c r="AX19" i="9"/>
  <c r="AU19" i="9"/>
  <c r="AM18" i="9"/>
  <c r="AN23" i="9"/>
  <c r="AK21" i="9"/>
  <c r="AX22" i="9"/>
  <c r="AT22" i="9"/>
  <c r="AO23" i="9"/>
  <c r="AQ23" i="9"/>
  <c r="AT25" i="9"/>
  <c r="AO26" i="9"/>
  <c r="AS26" i="9"/>
  <c r="AY26" i="9"/>
  <c r="AP28" i="9"/>
  <c r="AN27" i="9"/>
  <c r="AU27" i="9"/>
  <c r="AT28" i="9"/>
  <c r="AK29" i="9"/>
  <c r="AQ29" i="9"/>
  <c r="AK30" i="9"/>
  <c r="AN30" i="9"/>
  <c r="AU30" i="9"/>
  <c r="AN31" i="9"/>
  <c r="AT31" i="9"/>
  <c r="AQ32" i="9"/>
  <c r="AK20" i="9"/>
  <c r="AK24" i="9"/>
  <c r="AU29" i="9"/>
  <c r="AW7" i="9"/>
  <c r="AN7" i="9"/>
  <c r="AU9" i="9"/>
  <c r="AR8" i="9"/>
  <c r="AS10" i="9"/>
  <c r="AQ9" i="9"/>
  <c r="AS7" i="9"/>
  <c r="AW13" i="9"/>
  <c r="AP11" i="9"/>
  <c r="AS11" i="9"/>
  <c r="AR13" i="9"/>
  <c r="AL11" i="9"/>
  <c r="AX13" i="9"/>
  <c r="AQ16" i="9"/>
  <c r="AY15" i="9"/>
  <c r="AM15" i="9"/>
  <c r="AP16" i="9"/>
  <c r="AT16" i="9"/>
  <c r="AW18" i="9"/>
  <c r="AN17" i="9"/>
  <c r="AT17" i="9"/>
  <c r="AQ18" i="9"/>
  <c r="AQ19" i="9"/>
  <c r="AO19" i="9"/>
  <c r="AL19" i="9"/>
  <c r="AW21" i="9"/>
  <c r="AT20" i="9"/>
  <c r="AQ22" i="9"/>
  <c r="AV21" i="9"/>
  <c r="AO22" i="9"/>
  <c r="AX25" i="9"/>
  <c r="AL23" i="9"/>
  <c r="AW22" i="9"/>
  <c r="AW25" i="9"/>
  <c r="AM25" i="9"/>
  <c r="AM26" i="9"/>
  <c r="AK25" i="9"/>
  <c r="AS28" i="9"/>
  <c r="AL28" i="9"/>
  <c r="AK27" i="9"/>
  <c r="AV28" i="9"/>
  <c r="AT29" i="9"/>
  <c r="AO29" i="9"/>
  <c r="AS30" i="9"/>
  <c r="AL30" i="9"/>
  <c r="AP30" i="9"/>
  <c r="AR31" i="9"/>
  <c r="AO32" i="9"/>
  <c r="AR32" i="9"/>
  <c r="AW31" i="9"/>
  <c r="AV32" i="9"/>
  <c r="AM22" i="9"/>
  <c r="AR24" i="9"/>
  <c r="AO27" i="9"/>
  <c r="AX32" i="9"/>
  <c r="AU7" i="9"/>
  <c r="AM7" i="9"/>
  <c r="AY9" i="9"/>
  <c r="AV8" i="9"/>
  <c r="AL7" i="9"/>
  <c r="AV10" i="9"/>
  <c r="AX10" i="9"/>
  <c r="AV11" i="9"/>
  <c r="AP12" i="9"/>
  <c r="AY12" i="9"/>
  <c r="AP13" i="9"/>
  <c r="AV13" i="9"/>
  <c r="AO12" i="9"/>
  <c r="AT14" i="9"/>
  <c r="AW14" i="9"/>
  <c r="AL14" i="9"/>
  <c r="AR16" i="9"/>
  <c r="AY14" i="9"/>
  <c r="AV17" i="9"/>
  <c r="AY17" i="9"/>
  <c r="AS18" i="9"/>
  <c r="AV18" i="9"/>
  <c r="AN20" i="9"/>
  <c r="AR18" i="9"/>
  <c r="AY19" i="9"/>
  <c r="AN21" i="9"/>
  <c r="AP21" i="9"/>
  <c r="AY23" i="9"/>
  <c r="AY21" i="9"/>
  <c r="AS22" i="9"/>
  <c r="AS23" i="9"/>
  <c r="AP22" i="9"/>
  <c r="AU24" i="9"/>
  <c r="AR25" i="9"/>
  <c r="AX24" i="9"/>
  <c r="AN26" i="9"/>
  <c r="AQ26" i="9"/>
  <c r="AR28" i="9"/>
  <c r="AS27" i="9"/>
  <c r="AY27" i="9"/>
  <c r="AV27" i="9"/>
  <c r="AW29" i="9"/>
  <c r="AM27" i="9"/>
  <c r="AY30" i="9"/>
  <c r="AV31" i="9"/>
  <c r="AS32" i="9"/>
  <c r="AU31" i="9"/>
  <c r="AM31" i="9"/>
  <c r="AR20" i="9"/>
  <c r="AW23" i="9"/>
  <c r="AL26" i="9"/>
  <c r="AR30" i="9"/>
  <c r="AW8" i="9"/>
  <c r="AK9" i="9"/>
  <c r="AL9" i="9"/>
  <c r="AT8" i="9"/>
  <c r="AO7" i="9"/>
  <c r="AO10" i="9"/>
  <c r="AK7" i="9"/>
  <c r="AX12" i="9"/>
  <c r="AQ11" i="9"/>
  <c r="AS12" i="9"/>
  <c r="AN11" i="9"/>
  <c r="AV14" i="9"/>
  <c r="AL13" i="9"/>
  <c r="AP14" i="9"/>
  <c r="AK15" i="9"/>
  <c r="AP15" i="9"/>
  <c r="AR15" i="9"/>
  <c r="AU15" i="9"/>
  <c r="AS17" i="9"/>
  <c r="AU16" i="9"/>
  <c r="AX18" i="9"/>
  <c r="AY18" i="9"/>
  <c r="AM19" i="9"/>
  <c r="AW20" i="9"/>
  <c r="AQ20" i="9"/>
  <c r="AU21" i="9"/>
  <c r="AX21" i="9"/>
  <c r="AS21" i="9"/>
  <c r="AK23" i="9"/>
  <c r="AL22" i="9"/>
  <c r="AM24" i="9"/>
  <c r="AQ24" i="9"/>
  <c r="AP24" i="9"/>
  <c r="AO25" i="9"/>
  <c r="AX26" i="9"/>
  <c r="AL25" i="9"/>
  <c r="AS25" i="9"/>
  <c r="AK28" i="9"/>
  <c r="AX28" i="9"/>
  <c r="AS29" i="9"/>
  <c r="AR27" i="9"/>
  <c r="AV29" i="9"/>
  <c r="AR29" i="9"/>
  <c r="AO30" i="9"/>
  <c r="AX30" i="9"/>
  <c r="AP31" i="9"/>
  <c r="AO31" i="9"/>
  <c r="AU20" i="9"/>
  <c r="AV24" i="9"/>
  <c r="AQ28" i="9"/>
  <c r="AQ31" i="9"/>
  <c r="AU8" i="9"/>
  <c r="AY8" i="9"/>
  <c r="AP7" i="9"/>
  <c r="AT7" i="9"/>
  <c r="AR9" i="9"/>
  <c r="AW9" i="9"/>
  <c r="AL10" i="9"/>
  <c r="AR10" i="9"/>
  <c r="AQ10" i="9"/>
  <c r="AR12" i="9"/>
  <c r="AV12" i="9"/>
  <c r="AM12" i="9"/>
  <c r="AO13" i="9"/>
  <c r="AU12" i="9"/>
  <c r="AW15" i="9"/>
  <c r="AY16" i="9"/>
  <c r="AX17" i="9"/>
  <c r="AV15" i="9"/>
  <c r="AU14" i="9"/>
  <c r="AU17" i="9"/>
  <c r="AL17" i="9"/>
  <c r="AK18" i="9"/>
  <c r="AO17" i="9"/>
  <c r="AW19" i="9"/>
  <c r="AR19" i="9"/>
  <c r="AS19" i="9"/>
  <c r="AM20" i="9"/>
  <c r="AU23" i="9"/>
  <c r="AR21" i="9"/>
  <c r="AR23" i="9"/>
  <c r="AU22" i="9"/>
  <c r="AT24" i="9"/>
  <c r="AV22" i="9"/>
  <c r="AN22" i="9"/>
  <c r="AN24" i="9"/>
  <c r="AP25" i="9"/>
  <c r="AW26" i="9"/>
  <c r="AU25" i="9"/>
  <c r="AQ27" i="9"/>
  <c r="AM28" i="9"/>
  <c r="AT27" i="9"/>
  <c r="AW27" i="9"/>
  <c r="AX27" i="9"/>
  <c r="AL29" i="9"/>
  <c r="AQ30" i="9"/>
  <c r="AY32" i="9"/>
  <c r="AK31" i="9"/>
  <c r="AU32" i="9"/>
  <c r="AN19" i="9"/>
  <c r="AL21" i="9"/>
  <c r="AY25" i="9"/>
  <c r="AP29" i="9"/>
  <c r="AL32" i="9"/>
  <c r="AX7" i="9"/>
  <c r="AP8" i="9"/>
  <c r="AM8" i="9"/>
  <c r="AM9" i="9"/>
  <c r="AX9" i="9"/>
  <c r="AP10" i="9"/>
  <c r="AR7" i="9"/>
  <c r="AY10" i="9"/>
  <c r="AY11" i="9"/>
  <c r="AT12" i="9"/>
  <c r="AK11" i="9"/>
  <c r="AN14" i="9"/>
  <c r="AK13" i="9"/>
  <c r="AM13" i="9"/>
  <c r="AU13" i="9"/>
  <c r="AX15" i="9"/>
  <c r="AO14" i="9"/>
  <c r="AV16" i="9"/>
  <c r="AT15" i="9"/>
  <c r="AW17" i="9"/>
  <c r="AL16" i="9"/>
  <c r="AL18" i="9"/>
  <c r="AU18" i="9"/>
  <c r="AK19" i="9"/>
  <c r="AK8" i="9"/>
  <c r="AV7" i="9"/>
  <c r="AN8" i="9"/>
  <c r="AS9" i="9"/>
  <c r="AN9" i="9"/>
  <c r="AT10" i="9"/>
  <c r="AO9" i="9"/>
  <c r="AN10" i="9"/>
  <c r="AM11" i="9"/>
  <c r="AU11" i="9"/>
  <c r="AO11" i="9"/>
  <c r="AQ12" i="9"/>
  <c r="AQ15" i="9"/>
  <c r="AK12" i="9"/>
  <c r="AX14" i="9"/>
  <c r="AS13" i="9"/>
  <c r="AR17" i="9"/>
  <c r="AS16" i="9"/>
  <c r="AO16" i="9"/>
  <c r="AM17" i="9"/>
  <c r="AP17" i="9"/>
  <c r="AN18" i="9"/>
  <c r="AP19" i="9"/>
  <c r="AX20" i="9"/>
  <c r="AV19" i="9"/>
  <c r="AQ21" i="9"/>
  <c r="AO20" i="9"/>
  <c r="AT21" i="9"/>
  <c r="AM21" i="9"/>
  <c r="AT23" i="9"/>
  <c r="AV23" i="9"/>
  <c r="AO24" i="9"/>
  <c r="AL24" i="9"/>
  <c r="AY24" i="9"/>
  <c r="AN25" i="9"/>
  <c r="AR26" i="9"/>
  <c r="AU26" i="9"/>
  <c r="AP26" i="9"/>
  <c r="AY28" i="9"/>
  <c r="BA28" i="9" s="1"/>
  <c r="AU28" i="9"/>
  <c r="AW28" i="9"/>
  <c r="AY29" i="9"/>
  <c r="BA29" i="9" s="1"/>
  <c r="AN29" i="9"/>
  <c r="AV30" i="9"/>
  <c r="AP32" i="9"/>
  <c r="AL31" i="9"/>
  <c r="AW32" i="9"/>
  <c r="AM32" i="9"/>
  <c r="AK32" i="9"/>
  <c r="AS31" i="9"/>
  <c r="AV26" i="9"/>
  <c r="AN32" i="9"/>
  <c r="A345" i="11"/>
  <c r="A345" i="10"/>
  <c r="C345" i="10" s="1"/>
  <c r="BA7" i="9" l="1"/>
  <c r="AP23" i="9"/>
  <c r="AY22" i="9"/>
  <c r="BA22" i="9" s="1"/>
  <c r="AY20" i="9"/>
  <c r="BA20" i="9" s="1"/>
  <c r="AL20" i="9"/>
  <c r="AX23" i="9"/>
  <c r="BA9" i="9"/>
  <c r="AO21" i="9"/>
  <c r="AT19" i="9"/>
  <c r="AP20" i="9"/>
  <c r="AT18" i="9"/>
  <c r="AM23" i="9"/>
  <c r="BA32" i="9"/>
  <c r="AQ17" i="9"/>
  <c r="AW16" i="9"/>
  <c r="AS14" i="9"/>
  <c r="AL15" i="9"/>
  <c r="AM14" i="9"/>
  <c r="AP18" i="9"/>
  <c r="BA11" i="9"/>
  <c r="AX16" i="9"/>
  <c r="AN15" i="9"/>
  <c r="AN13" i="9"/>
  <c r="AW11" i="9"/>
  <c r="AQ13" i="9"/>
  <c r="AK10" i="9"/>
  <c r="AT11" i="9"/>
  <c r="AT9" i="9"/>
  <c r="AY13" i="9"/>
  <c r="BA13" i="9" s="1"/>
  <c r="BA8" i="9"/>
  <c r="BA10" i="9"/>
  <c r="BA24" i="9"/>
  <c r="BA25" i="9"/>
  <c r="BA21" i="9"/>
  <c r="BA31" i="9"/>
  <c r="BA30" i="9"/>
  <c r="BA23" i="9"/>
  <c r="BA17" i="9"/>
  <c r="BA18" i="9"/>
  <c r="BA14" i="9"/>
  <c r="BA12" i="9"/>
  <c r="BA26" i="9"/>
  <c r="BA19" i="9"/>
  <c r="BA27" i="9"/>
  <c r="BA15" i="9"/>
  <c r="BA16" i="9"/>
  <c r="AU10" i="9"/>
  <c r="AS8" i="9"/>
  <c r="AP9" i="9"/>
  <c r="AQ7" i="9"/>
  <c r="AX8" i="9"/>
  <c r="AM10" i="9"/>
  <c r="C345" i="11"/>
  <c r="M9" i="11"/>
  <c r="N8" i="11"/>
  <c r="O8" i="11"/>
  <c r="M11" i="11"/>
  <c r="J10" i="11"/>
  <c r="J9" i="11"/>
  <c r="N7" i="11"/>
  <c r="L7" i="11"/>
  <c r="I9" i="11"/>
  <c r="M10" i="11"/>
  <c r="I7" i="11"/>
  <c r="J8" i="11"/>
  <c r="J7" i="11"/>
  <c r="K8" i="11"/>
  <c r="M8" i="11"/>
  <c r="G8" i="11"/>
  <c r="N9" i="11"/>
  <c r="K7" i="11"/>
  <c r="F9" i="11"/>
  <c r="H10" i="11"/>
  <c r="L8" i="11"/>
  <c r="P9" i="11"/>
  <c r="F10" i="11"/>
  <c r="E8" i="11"/>
  <c r="E10" i="11"/>
  <c r="L9" i="11"/>
  <c r="L10" i="11"/>
  <c r="H7" i="11"/>
  <c r="G7" i="11"/>
  <c r="P10" i="11"/>
  <c r="E9" i="11"/>
  <c r="O10" i="11"/>
  <c r="O7" i="11"/>
  <c r="K10" i="11"/>
  <c r="G10" i="11"/>
  <c r="F8" i="11"/>
  <c r="O9" i="11"/>
  <c r="H9" i="11"/>
  <c r="I10" i="11"/>
  <c r="H12" i="11"/>
  <c r="P12" i="11"/>
  <c r="F7" i="11"/>
  <c r="I8" i="11"/>
  <c r="G9" i="11"/>
  <c r="P7" i="11"/>
  <c r="I12" i="11"/>
  <c r="K12" i="11"/>
  <c r="F11" i="11"/>
  <c r="E11" i="11"/>
  <c r="P11" i="11"/>
  <c r="G11" i="11"/>
  <c r="O12" i="11"/>
  <c r="H8" i="11"/>
  <c r="N10" i="11"/>
  <c r="K9" i="11"/>
  <c r="K11" i="11"/>
  <c r="O11" i="11"/>
  <c r="H11" i="11"/>
  <c r="L11" i="11"/>
  <c r="E7" i="11"/>
  <c r="N11" i="11"/>
  <c r="F12" i="11"/>
  <c r="E12" i="11"/>
  <c r="G12" i="11"/>
  <c r="M7" i="11"/>
  <c r="I11" i="11"/>
  <c r="M12" i="11"/>
  <c r="J12" i="11"/>
  <c r="J11" i="11"/>
  <c r="L12" i="11"/>
  <c r="P8" i="11"/>
  <c r="K14" i="11"/>
  <c r="E13" i="11"/>
  <c r="F13" i="11"/>
  <c r="H13" i="11"/>
  <c r="O13" i="11"/>
  <c r="M13" i="11"/>
  <c r="J13" i="11"/>
  <c r="O14" i="11"/>
  <c r="N13" i="11"/>
  <c r="K13" i="11"/>
  <c r="L13" i="11"/>
  <c r="N12" i="11"/>
  <c r="G13" i="11"/>
  <c r="M15" i="11"/>
  <c r="F16" i="11"/>
  <c r="G14" i="11"/>
  <c r="P13" i="11"/>
  <c r="L15" i="11"/>
  <c r="P14" i="11"/>
  <c r="E14" i="11"/>
  <c r="L14" i="11"/>
  <c r="N15" i="11"/>
  <c r="I13" i="11"/>
  <c r="F14" i="11"/>
  <c r="H14" i="11"/>
  <c r="E15" i="11"/>
  <c r="J14" i="11"/>
  <c r="I14" i="11"/>
  <c r="F15" i="11"/>
  <c r="N14" i="11"/>
  <c r="O18" i="11"/>
  <c r="N16" i="11"/>
  <c r="P15" i="11"/>
  <c r="O15" i="11"/>
  <c r="K18" i="11"/>
  <c r="K16" i="11"/>
  <c r="L16" i="11"/>
  <c r="I15" i="11"/>
  <c r="H15" i="11"/>
  <c r="G16" i="11"/>
  <c r="M14" i="11"/>
  <c r="K15" i="11"/>
  <c r="G15" i="11"/>
  <c r="P16" i="11"/>
  <c r="J16" i="11"/>
  <c r="J15" i="11"/>
  <c r="F17" i="11"/>
  <c r="G18" i="11"/>
  <c r="M17" i="11"/>
  <c r="E16" i="11"/>
  <c r="G17" i="11"/>
  <c r="K17" i="11"/>
  <c r="N17" i="11"/>
  <c r="P17" i="11"/>
  <c r="L17" i="11"/>
  <c r="O16" i="11"/>
  <c r="I17" i="11"/>
  <c r="H16" i="11"/>
  <c r="I16" i="11"/>
  <c r="M16" i="11"/>
  <c r="H17" i="11"/>
  <c r="H18" i="11"/>
  <c r="J17" i="11"/>
  <c r="E17" i="11"/>
  <c r="N18" i="11"/>
  <c r="E18" i="11"/>
  <c r="F18" i="11"/>
  <c r="O17" i="11"/>
  <c r="E19" i="11"/>
  <c r="J18" i="11"/>
  <c r="H19" i="11"/>
  <c r="N21" i="11"/>
  <c r="L19" i="11"/>
  <c r="L18" i="11"/>
  <c r="G19" i="11"/>
  <c r="I19" i="11"/>
  <c r="P19" i="11"/>
  <c r="M19" i="11"/>
  <c r="N19" i="11"/>
  <c r="P18" i="11"/>
  <c r="M18" i="11"/>
  <c r="G21" i="11"/>
  <c r="L20" i="11"/>
  <c r="E20" i="11"/>
  <c r="F19" i="11"/>
  <c r="J19" i="11"/>
  <c r="F20" i="11"/>
  <c r="I18" i="11"/>
  <c r="O19" i="11"/>
  <c r="O22" i="11"/>
  <c r="M22" i="11"/>
  <c r="O20" i="11"/>
  <c r="M20" i="11"/>
  <c r="K20" i="11"/>
  <c r="H20" i="11"/>
  <c r="M21" i="11"/>
  <c r="I20" i="11"/>
  <c r="G20" i="11"/>
  <c r="E21" i="11"/>
  <c r="P20" i="11"/>
  <c r="K21" i="11"/>
  <c r="K19" i="11"/>
  <c r="F22" i="11"/>
  <c r="H22" i="11"/>
  <c r="L21" i="11"/>
  <c r="J22" i="11"/>
  <c r="O21" i="11"/>
  <c r="K22" i="11"/>
  <c r="P21" i="11"/>
  <c r="E23" i="11"/>
  <c r="P22" i="11"/>
  <c r="J20" i="11"/>
  <c r="I23" i="11"/>
  <c r="G23" i="11"/>
  <c r="M23" i="11"/>
  <c r="G22" i="11"/>
  <c r="L22" i="11"/>
  <c r="L23" i="11"/>
  <c r="K23" i="11"/>
  <c r="H21" i="11"/>
  <c r="N20" i="11"/>
  <c r="I21" i="11"/>
  <c r="I22" i="11"/>
  <c r="J21" i="11"/>
  <c r="E22" i="11"/>
  <c r="N23" i="11"/>
  <c r="N22" i="11"/>
  <c r="P23" i="11"/>
  <c r="F21" i="11"/>
  <c r="O23" i="11"/>
  <c r="F23" i="11"/>
  <c r="K25" i="11"/>
  <c r="K24" i="11"/>
  <c r="H23" i="11"/>
  <c r="I25" i="11"/>
  <c r="J23" i="11"/>
  <c r="E25" i="11"/>
  <c r="I26" i="11"/>
  <c r="N24" i="11"/>
  <c r="P24" i="11"/>
  <c r="E24" i="11"/>
  <c r="H24" i="11"/>
  <c r="F24" i="11"/>
  <c r="M24" i="11"/>
  <c r="N25" i="11"/>
  <c r="F25" i="11"/>
  <c r="L24" i="11"/>
  <c r="M25" i="11"/>
  <c r="G25" i="11"/>
  <c r="G24" i="11"/>
  <c r="J25" i="11"/>
  <c r="J24" i="11"/>
  <c r="I24" i="11"/>
  <c r="H25" i="11"/>
  <c r="P25" i="11"/>
  <c r="P26" i="11"/>
  <c r="J26" i="11"/>
  <c r="O25" i="11"/>
  <c r="F26" i="11"/>
  <c r="H26" i="11"/>
  <c r="O26" i="11"/>
  <c r="K26" i="11"/>
  <c r="L25" i="11"/>
  <c r="O24" i="11"/>
  <c r="L26" i="11"/>
  <c r="M26" i="11"/>
  <c r="G26" i="11"/>
  <c r="N26" i="11"/>
  <c r="E26" i="11"/>
  <c r="F27" i="11"/>
  <c r="N29" i="11"/>
  <c r="N27" i="11"/>
  <c r="P27" i="11"/>
  <c r="O27" i="11"/>
  <c r="G27" i="11"/>
  <c r="I27" i="11"/>
  <c r="K27" i="11"/>
  <c r="M27" i="11"/>
  <c r="G28" i="11"/>
  <c r="J28" i="11"/>
  <c r="H28" i="11"/>
  <c r="O28" i="11"/>
  <c r="E28" i="11"/>
  <c r="J27" i="11"/>
  <c r="N30" i="11"/>
  <c r="H27" i="11"/>
  <c r="I28" i="11"/>
  <c r="N28" i="11"/>
  <c r="E27" i="11"/>
  <c r="L27" i="11"/>
  <c r="F28" i="11"/>
  <c r="O29" i="11"/>
  <c r="K28" i="11"/>
  <c r="J29" i="11"/>
  <c r="I29" i="11"/>
  <c r="L28" i="11"/>
  <c r="O31" i="11"/>
  <c r="H30" i="11"/>
  <c r="H29" i="11"/>
  <c r="M28" i="11"/>
  <c r="E29" i="11"/>
  <c r="I30" i="11"/>
  <c r="J30" i="11"/>
  <c r="G30" i="11"/>
  <c r="F30" i="11"/>
  <c r="M30" i="11"/>
  <c r="K30" i="11"/>
  <c r="P29" i="11"/>
  <c r="K29" i="11"/>
  <c r="P28" i="11"/>
  <c r="L31" i="11"/>
  <c r="L29" i="11"/>
  <c r="J31" i="11"/>
  <c r="M29" i="11"/>
  <c r="P30" i="11"/>
  <c r="J32" i="11"/>
  <c r="I31" i="11"/>
  <c r="G29" i="11"/>
  <c r="L30" i="11"/>
  <c r="F29" i="11"/>
  <c r="H31" i="11"/>
  <c r="E31" i="11"/>
  <c r="M32" i="11"/>
  <c r="E30" i="11"/>
  <c r="N31" i="11"/>
  <c r="O30" i="11"/>
  <c r="K31" i="11"/>
  <c r="G31" i="11"/>
  <c r="M31" i="11"/>
  <c r="P32" i="11"/>
  <c r="G32" i="11"/>
  <c r="P31" i="11"/>
  <c r="N32" i="11"/>
  <c r="F32" i="11"/>
  <c r="F31" i="11"/>
  <c r="K32" i="11"/>
  <c r="I32" i="11"/>
  <c r="H32" i="11"/>
  <c r="L32" i="11"/>
  <c r="E32" i="11"/>
  <c r="O32" i="11"/>
  <c r="JE2" i="2" l="1"/>
  <c r="JD2" i="2"/>
  <c r="JC2" i="2"/>
  <c r="JB2" i="2"/>
  <c r="JA2" i="2"/>
  <c r="IZ2" i="2"/>
  <c r="IY2" i="2"/>
  <c r="IX2" i="2"/>
  <c r="IW2" i="2"/>
  <c r="IV2" i="2"/>
  <c r="IU2" i="2"/>
  <c r="IT2" i="2"/>
  <c r="IS2" i="2"/>
  <c r="IR2" i="2"/>
  <c r="IQ2" i="2"/>
  <c r="IP2" i="2"/>
  <c r="IO2" i="2"/>
  <c r="IN2" i="2"/>
  <c r="IM2" i="2"/>
  <c r="IL2" i="2"/>
  <c r="IK2" i="2"/>
  <c r="IJ2" i="2"/>
  <c r="II2" i="2"/>
  <c r="IH2" i="2"/>
  <c r="IG2" i="2"/>
  <c r="IF2" i="2"/>
  <c r="IE2" i="2"/>
  <c r="ID2" i="2"/>
  <c r="IC2" i="2"/>
  <c r="IB2" i="2"/>
  <c r="IA2" i="2"/>
  <c r="HZ2" i="2"/>
  <c r="HY2" i="2"/>
  <c r="HX2" i="2"/>
  <c r="HW2" i="2"/>
  <c r="HV2" i="2"/>
  <c r="HU2" i="2"/>
  <c r="HT2" i="2"/>
  <c r="HS2" i="2"/>
  <c r="HR2" i="2"/>
  <c r="HQ2" i="2"/>
  <c r="HP2" i="2"/>
  <c r="HO2" i="2"/>
  <c r="HN2" i="2"/>
  <c r="HM2" i="2"/>
  <c r="HL2" i="2"/>
  <c r="HK2" i="2"/>
  <c r="HJ2" i="2"/>
  <c r="HI2" i="2"/>
  <c r="HH2" i="2"/>
  <c r="HG2" i="2"/>
  <c r="HF2" i="2"/>
  <c r="HE2" i="2"/>
  <c r="HD2" i="2"/>
  <c r="HC2" i="2"/>
  <c r="HB2" i="2"/>
  <c r="HA2" i="2"/>
  <c r="GZ2" i="2"/>
  <c r="GY2" i="2"/>
  <c r="GX2" i="2"/>
  <c r="GW2" i="2"/>
  <c r="GV2" i="2"/>
  <c r="GU2" i="2"/>
  <c r="GT2" i="2"/>
  <c r="GS2" i="2"/>
  <c r="GR2" i="2"/>
  <c r="GQ2" i="2"/>
  <c r="GP2" i="2"/>
  <c r="GO2" i="2"/>
  <c r="GN2" i="2"/>
  <c r="GM2" i="2"/>
  <c r="GL2" i="2"/>
  <c r="GK2" i="2"/>
  <c r="GJ2" i="2"/>
  <c r="GI2" i="2"/>
  <c r="GH2" i="2"/>
  <c r="GG2" i="2"/>
  <c r="GF2" i="2"/>
  <c r="GE2" i="2"/>
  <c r="GD2" i="2"/>
  <c r="GC2" i="2"/>
  <c r="GB2" i="2"/>
  <c r="GA2" i="2"/>
  <c r="FZ2" i="2"/>
  <c r="FY2" i="2"/>
  <c r="FX2" i="2"/>
  <c r="FW2" i="2"/>
  <c r="FV2" i="2"/>
  <c r="FU2" i="2"/>
  <c r="FT2" i="2"/>
  <c r="FS2" i="2"/>
  <c r="FR2" i="2"/>
  <c r="FQ2" i="2"/>
  <c r="FP2" i="2"/>
  <c r="FO2" i="2"/>
  <c r="FN2" i="2"/>
  <c r="FM2" i="2"/>
  <c r="FL2" i="2"/>
  <c r="FK2" i="2"/>
  <c r="FJ2" i="2"/>
  <c r="FI2" i="2"/>
  <c r="FH2" i="2"/>
  <c r="FG2" i="2"/>
  <c r="FF2" i="2"/>
  <c r="FE2" i="2"/>
  <c r="FD2" i="2"/>
  <c r="FC2" i="2"/>
  <c r="FB2" i="2"/>
  <c r="FA2" i="2"/>
  <c r="EZ2" i="2"/>
  <c r="EY2" i="2"/>
  <c r="EX2" i="2"/>
  <c r="EW2" i="2"/>
  <c r="EV2" i="2"/>
  <c r="EU2" i="2"/>
  <c r="ET2" i="2"/>
  <c r="ES2" i="2"/>
  <c r="ER2" i="2"/>
  <c r="EQ2" i="2"/>
  <c r="EP2" i="2"/>
  <c r="EO2" i="2"/>
  <c r="EN2" i="2"/>
  <c r="EM2" i="2"/>
  <c r="EL2" i="2"/>
  <c r="EK2" i="2"/>
  <c r="EJ2" i="2"/>
  <c r="EI2" i="2"/>
  <c r="EH2" i="2"/>
  <c r="EG2" i="2"/>
  <c r="EF2" i="2"/>
  <c r="EE2" i="2"/>
  <c r="ED2" i="2"/>
  <c r="EC2" i="2"/>
  <c r="EB2" i="2"/>
  <c r="EA2" i="2"/>
  <c r="DZ2" i="2"/>
  <c r="DY2" i="2"/>
  <c r="DX2" i="2"/>
  <c r="DW2" i="2"/>
  <c r="DV2" i="2"/>
  <c r="DU2" i="2"/>
  <c r="DT2" i="2"/>
  <c r="DS2" i="2"/>
  <c r="DR2" i="2"/>
  <c r="DQ2" i="2"/>
  <c r="DP2" i="2"/>
  <c r="DO2" i="2"/>
  <c r="DN2" i="2"/>
  <c r="DM2" i="2"/>
  <c r="DL2" i="2"/>
  <c r="DK2" i="2"/>
  <c r="DJ2" i="2"/>
  <c r="DI2" i="2"/>
  <c r="DH2" i="2"/>
  <c r="DG2" i="2"/>
  <c r="DF2" i="2"/>
  <c r="DE2" i="2"/>
  <c r="DD2" i="2"/>
  <c r="DC2" i="2"/>
  <c r="DB2" i="2"/>
  <c r="DA2" i="2"/>
  <c r="CZ2" i="2"/>
  <c r="CY2" i="2"/>
  <c r="CX2" i="2"/>
  <c r="CW2" i="2"/>
  <c r="CV2" i="2"/>
  <c r="CU2" i="2"/>
  <c r="CT2" i="2"/>
  <c r="CS2" i="2"/>
  <c r="CR2" i="2"/>
  <c r="CQ2" i="2"/>
  <c r="CP2" i="2"/>
  <c r="CO2" i="2"/>
  <c r="CN2" i="2"/>
  <c r="CM2" i="2"/>
  <c r="CL2" i="2"/>
  <c r="CK2" i="2"/>
  <c r="CJ2" i="2"/>
  <c r="CI2" i="2"/>
  <c r="CH2" i="2"/>
  <c r="CG2" i="2"/>
  <c r="CF2" i="2"/>
  <c r="CE2" i="2"/>
  <c r="CD2" i="2"/>
  <c r="CC2" i="2"/>
  <c r="CB2" i="2"/>
  <c r="CA2" i="2"/>
  <c r="BZ2" i="2"/>
  <c r="BY2" i="2"/>
  <c r="BX2" i="2"/>
  <c r="BW2" i="2"/>
  <c r="BV2" i="2"/>
  <c r="BU2" i="2"/>
  <c r="BT2" i="2"/>
  <c r="BS2" i="2"/>
  <c r="BR2" i="2"/>
  <c r="BQ2" i="2"/>
  <c r="BP2" i="2"/>
  <c r="BO2" i="2"/>
  <c r="BN2" i="2"/>
  <c r="BM2" i="2"/>
  <c r="BL2" i="2"/>
  <c r="BK2"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IT3" i="2"/>
  <c r="JE3" i="2"/>
  <c r="JD3" i="2"/>
  <c r="JC3" i="2"/>
  <c r="JB3" i="2"/>
  <c r="JA3" i="2"/>
  <c r="IZ3" i="2"/>
  <c r="IY3" i="2"/>
  <c r="IX3" i="2"/>
  <c r="IW3" i="2"/>
  <c r="IV3" i="2"/>
  <c r="IU3" i="2"/>
  <c r="IS3" i="2"/>
  <c r="IR3" i="2"/>
  <c r="IQ3" i="2"/>
  <c r="IP3" i="2"/>
  <c r="IO3" i="2"/>
  <c r="IN3" i="2"/>
  <c r="IM3"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D3" i="2"/>
  <c r="HC3" i="2"/>
  <c r="HB3" i="2"/>
  <c r="HA3" i="2"/>
  <c r="GZ3" i="2"/>
  <c r="GY3" i="2"/>
  <c r="GX3" i="2"/>
  <c r="GW3" i="2"/>
  <c r="GV3" i="2"/>
  <c r="GU3" i="2"/>
  <c r="GT3" i="2"/>
  <c r="GS3" i="2"/>
  <c r="GR3" i="2"/>
  <c r="GQ3" i="2"/>
  <c r="GP3" i="2"/>
  <c r="GO3" i="2"/>
  <c r="GN3" i="2"/>
  <c r="GM3" i="2"/>
  <c r="GL3" i="2"/>
  <c r="GK3" i="2"/>
  <c r="GJ3" i="2"/>
  <c r="GI3" i="2"/>
  <c r="GH3" i="2"/>
  <c r="GG3" i="2"/>
  <c r="GF3" i="2"/>
  <c r="GE3" i="2"/>
  <c r="GD3" i="2"/>
  <c r="GC3" i="2"/>
  <c r="GB3" i="2"/>
  <c r="GA3" i="2"/>
  <c r="FZ3" i="2"/>
  <c r="FY3" i="2"/>
  <c r="FX3" i="2"/>
  <c r="FW3" i="2"/>
  <c r="FV3" i="2"/>
  <c r="FU3" i="2"/>
  <c r="FT3" i="2"/>
  <c r="FS3" i="2"/>
  <c r="FR3" i="2"/>
  <c r="FQ3" i="2"/>
  <c r="FP3" i="2"/>
  <c r="FO3" i="2"/>
  <c r="FN3" i="2"/>
  <c r="FM3" i="2"/>
  <c r="FL3" i="2"/>
  <c r="FK3" i="2"/>
  <c r="FJ3" i="2"/>
  <c r="FI3" i="2"/>
  <c r="FH3" i="2"/>
  <c r="FG3" i="2"/>
  <c r="FF3" i="2"/>
  <c r="FE3" i="2"/>
  <c r="FD3" i="2"/>
  <c r="FC3" i="2"/>
  <c r="FB3" i="2"/>
  <c r="FA3" i="2"/>
  <c r="EZ3" i="2"/>
  <c r="EY3" i="2"/>
  <c r="EX3" i="2"/>
  <c r="EW3" i="2"/>
  <c r="EV3" i="2"/>
  <c r="EU3" i="2"/>
  <c r="ET3" i="2"/>
  <c r="ES3" i="2"/>
  <c r="ER3" i="2"/>
  <c r="EQ3" i="2"/>
  <c r="EP3" i="2"/>
  <c r="EO3" i="2"/>
  <c r="EN3" i="2"/>
  <c r="EM3" i="2"/>
  <c r="EL3" i="2"/>
  <c r="EK3" i="2"/>
  <c r="EJ3" i="2"/>
  <c r="EI3" i="2"/>
  <c r="EH3" i="2"/>
  <c r="EG3" i="2"/>
  <c r="EF3" i="2"/>
  <c r="EE3" i="2"/>
  <c r="ED3" i="2"/>
  <c r="EC3" i="2"/>
  <c r="EB3" i="2"/>
  <c r="EA3" i="2"/>
  <c r="DZ3" i="2"/>
  <c r="DY3" i="2"/>
  <c r="DX3" i="2"/>
  <c r="DW3" i="2"/>
  <c r="DV3" i="2"/>
  <c r="DU3" i="2"/>
  <c r="DT3" i="2"/>
  <c r="DS3" i="2"/>
  <c r="DR3" i="2"/>
  <c r="DQ3" i="2"/>
  <c r="DP3" i="2"/>
  <c r="DO3" i="2"/>
  <c r="DN3" i="2"/>
  <c r="DM3" i="2"/>
  <c r="DL3" i="2"/>
  <c r="DK3" i="2"/>
  <c r="DJ3" i="2"/>
  <c r="DI3" i="2"/>
  <c r="DH3" i="2"/>
  <c r="DG3" i="2"/>
  <c r="DF3" i="2"/>
  <c r="DE3" i="2"/>
  <c r="DD3" i="2"/>
  <c r="DC3" i="2"/>
  <c r="DB3" i="2"/>
  <c r="DA3" i="2"/>
  <c r="CZ3" i="2"/>
  <c r="CY3" i="2"/>
  <c r="CX3" i="2"/>
  <c r="CW3" i="2"/>
  <c r="CV3" i="2"/>
  <c r="CU3" i="2"/>
  <c r="CT3" i="2"/>
  <c r="CS3" i="2"/>
  <c r="CR3" i="2"/>
  <c r="CQ3" i="2"/>
  <c r="CP3" i="2"/>
  <c r="CO3" i="2"/>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AC188" i="2" l="1"/>
  <c r="AD190" i="2"/>
  <c r="Z191" i="2"/>
  <c r="D197" i="2"/>
  <c r="L197" i="2"/>
  <c r="T197" i="2"/>
  <c r="AB197" i="2"/>
  <c r="F198" i="2"/>
  <c r="N198" i="2"/>
  <c r="V198" i="2"/>
  <c r="AD198" i="2"/>
  <c r="H199" i="2"/>
  <c r="P199" i="2"/>
  <c r="X199" i="2"/>
  <c r="AF199" i="2"/>
  <c r="J200" i="2"/>
  <c r="R200" i="2"/>
  <c r="Z200" i="2"/>
  <c r="D201" i="2"/>
  <c r="L201" i="2"/>
  <c r="T201" i="2"/>
  <c r="AB201" i="2"/>
  <c r="B198" i="2"/>
  <c r="Z187" i="2"/>
  <c r="AD188" i="2"/>
  <c r="Z189" i="2"/>
  <c r="AE190" i="2"/>
  <c r="AA191" i="2"/>
  <c r="C188" i="2"/>
  <c r="B191" i="2"/>
  <c r="E197" i="2"/>
  <c r="M197" i="2"/>
  <c r="U197" i="2"/>
  <c r="AC197" i="2"/>
  <c r="G198" i="2"/>
  <c r="O198" i="2"/>
  <c r="W198" i="2"/>
  <c r="AE198" i="2"/>
  <c r="I199" i="2"/>
  <c r="Q199" i="2"/>
  <c r="Y199" i="2"/>
  <c r="C200" i="2"/>
  <c r="K200" i="2"/>
  <c r="S200" i="2"/>
  <c r="AA200" i="2"/>
  <c r="E201" i="2"/>
  <c r="M201" i="2"/>
  <c r="U201" i="2"/>
  <c r="AC201" i="2"/>
  <c r="B197" i="2"/>
  <c r="AA187" i="2"/>
  <c r="AE188" i="2"/>
  <c r="AA189" i="2"/>
  <c r="AF190" i="2"/>
  <c r="AB191" i="2"/>
  <c r="B190" i="2"/>
  <c r="F197" i="2"/>
  <c r="N197" i="2"/>
  <c r="V197" i="2"/>
  <c r="AD197" i="2"/>
  <c r="H198" i="2"/>
  <c r="P198" i="2"/>
  <c r="X198" i="2"/>
  <c r="AF198" i="2"/>
  <c r="J199" i="2"/>
  <c r="R199" i="2"/>
  <c r="Z199" i="2"/>
  <c r="D200" i="2"/>
  <c r="L200" i="2"/>
  <c r="T200" i="2"/>
  <c r="AB200" i="2"/>
  <c r="F201" i="2"/>
  <c r="N201" i="2"/>
  <c r="V201" i="2"/>
  <c r="AD201" i="2"/>
  <c r="AB187" i="2"/>
  <c r="AF188" i="2"/>
  <c r="AB189" i="2"/>
  <c r="AC191" i="2"/>
  <c r="C189" i="2"/>
  <c r="B189" i="2"/>
  <c r="G197" i="2"/>
  <c r="O197" i="2"/>
  <c r="W197" i="2"/>
  <c r="AE197" i="2"/>
  <c r="I198" i="2"/>
  <c r="Q198" i="2"/>
  <c r="Y198" i="2"/>
  <c r="C199" i="2"/>
  <c r="K199" i="2"/>
  <c r="S199" i="2"/>
  <c r="AA199" i="2"/>
  <c r="E200" i="2"/>
  <c r="M200" i="2"/>
  <c r="U200" i="2"/>
  <c r="AC200" i="2"/>
  <c r="G201" i="2"/>
  <c r="O201" i="2"/>
  <c r="W201" i="2"/>
  <c r="AE201" i="2"/>
  <c r="AC187" i="2"/>
  <c r="AC189" i="2"/>
  <c r="Z190" i="2"/>
  <c r="AD191" i="2"/>
  <c r="B188" i="2"/>
  <c r="H197" i="2"/>
  <c r="P197" i="2"/>
  <c r="X197" i="2"/>
  <c r="AF197" i="2"/>
  <c r="J198" i="2"/>
  <c r="R198" i="2"/>
  <c r="Z198" i="2"/>
  <c r="D199" i="2"/>
  <c r="L199" i="2"/>
  <c r="T199" i="2"/>
  <c r="AB199" i="2"/>
  <c r="F200" i="2"/>
  <c r="N200" i="2"/>
  <c r="V200" i="2"/>
  <c r="AD200" i="2"/>
  <c r="H201" i="2"/>
  <c r="P201" i="2"/>
  <c r="X201" i="2"/>
  <c r="AF201" i="2"/>
  <c r="AD187" i="2"/>
  <c r="Z188" i="2"/>
  <c r="AD189" i="2"/>
  <c r="AA190" i="2"/>
  <c r="AE191" i="2"/>
  <c r="C190" i="2"/>
  <c r="B187" i="2"/>
  <c r="I197" i="2"/>
  <c r="Q197" i="2"/>
  <c r="Y197" i="2"/>
  <c r="C198" i="2"/>
  <c r="K198" i="2"/>
  <c r="S198" i="2"/>
  <c r="AA198" i="2"/>
  <c r="E199" i="2"/>
  <c r="M199" i="2"/>
  <c r="U199" i="2"/>
  <c r="AC199" i="2"/>
  <c r="G200" i="2"/>
  <c r="O200" i="2"/>
  <c r="W200" i="2"/>
  <c r="AE200" i="2"/>
  <c r="I201" i="2"/>
  <c r="Q201" i="2"/>
  <c r="Y201" i="2"/>
  <c r="B201" i="2"/>
  <c r="AE187" i="2"/>
  <c r="AA188" i="2"/>
  <c r="AE189" i="2"/>
  <c r="AB190" i="2"/>
  <c r="AF191" i="2"/>
  <c r="J197" i="2"/>
  <c r="R197" i="2"/>
  <c r="Z197" i="2"/>
  <c r="D198" i="2"/>
  <c r="L198" i="2"/>
  <c r="T198" i="2"/>
  <c r="AB198" i="2"/>
  <c r="F199" i="2"/>
  <c r="N199" i="2"/>
  <c r="V199" i="2"/>
  <c r="AD199" i="2"/>
  <c r="H200" i="2"/>
  <c r="P200" i="2"/>
  <c r="X200" i="2"/>
  <c r="AF200" i="2"/>
  <c r="J201" i="2"/>
  <c r="R201" i="2"/>
  <c r="Z201" i="2"/>
  <c r="B200" i="2"/>
  <c r="AF187" i="2"/>
  <c r="AB188" i="2"/>
  <c r="AF189" i="2"/>
  <c r="AC190" i="2"/>
  <c r="C187" i="2"/>
  <c r="C191" i="2"/>
  <c r="C197" i="2"/>
  <c r="K197" i="2"/>
  <c r="S197" i="2"/>
  <c r="AA197" i="2"/>
  <c r="E198" i="2"/>
  <c r="M198" i="2"/>
  <c r="U198" i="2"/>
  <c r="AC198" i="2"/>
  <c r="G199" i="2"/>
  <c r="O199" i="2"/>
  <c r="W199" i="2"/>
  <c r="AE199" i="2"/>
  <c r="I200" i="2"/>
  <c r="Q200" i="2"/>
  <c r="Y200" i="2"/>
  <c r="C201" i="2"/>
  <c r="K201" i="2"/>
  <c r="S201" i="2"/>
  <c r="AA201" i="2"/>
  <c r="B199" i="2"/>
  <c r="MT6" i="2"/>
  <c r="NB6" i="2"/>
  <c r="MT7" i="2"/>
  <c r="NB7" i="2"/>
  <c r="MU8" i="2"/>
  <c r="NC8" i="2"/>
  <c r="MO9" i="2"/>
  <c r="OG9" i="2" s="1"/>
  <c r="MW9" i="2"/>
  <c r="NE9" i="2"/>
  <c r="MQ10" i="2"/>
  <c r="OI10" i="2" s="1"/>
  <c r="MY10" i="2"/>
  <c r="NG10" i="2"/>
  <c r="MT11" i="2"/>
  <c r="NB11" i="2"/>
  <c r="MV12" i="2"/>
  <c r="ND12" i="2"/>
  <c r="MP13" i="2"/>
  <c r="OH13" i="2" s="1"/>
  <c r="MX13" i="2"/>
  <c r="NF13" i="2"/>
  <c r="MR14" i="2"/>
  <c r="MZ14" i="2"/>
  <c r="NH14" i="2"/>
  <c r="MU15" i="2"/>
  <c r="NC15" i="2"/>
  <c r="MP16" i="2"/>
  <c r="OH16" i="2" s="1"/>
  <c r="MX16" i="2"/>
  <c r="NF16" i="2"/>
  <c r="MS17" i="2"/>
  <c r="NA17" i="2"/>
  <c r="NI17" i="2"/>
  <c r="MV18" i="2"/>
  <c r="ND18" i="2"/>
  <c r="MQ19" i="2"/>
  <c r="OI19" i="2" s="1"/>
  <c r="MY19" i="2"/>
  <c r="NG19" i="2"/>
  <c r="MT20" i="2"/>
  <c r="NB20" i="2"/>
  <c r="MU6" i="2"/>
  <c r="NC6" i="2"/>
  <c r="MU7" i="2"/>
  <c r="NC7" i="2"/>
  <c r="MV8" i="2"/>
  <c r="ND8" i="2"/>
  <c r="MP9" i="2"/>
  <c r="OH9" i="2" s="1"/>
  <c r="MX9" i="2"/>
  <c r="NF9" i="2"/>
  <c r="MR10" i="2"/>
  <c r="MZ10" i="2"/>
  <c r="NH10" i="2"/>
  <c r="MU11" i="2"/>
  <c r="NC11" i="2"/>
  <c r="MO12" i="2"/>
  <c r="OG12" i="2" s="1"/>
  <c r="MW12" i="2"/>
  <c r="NE12" i="2"/>
  <c r="MQ13" i="2"/>
  <c r="OI13" i="2" s="1"/>
  <c r="MY13" i="2"/>
  <c r="NG13" i="2"/>
  <c r="MS14" i="2"/>
  <c r="NA14" i="2"/>
  <c r="NI14" i="2"/>
  <c r="MV15" i="2"/>
  <c r="ND15" i="2"/>
  <c r="MQ16" i="2"/>
  <c r="OI16" i="2" s="1"/>
  <c r="MY16" i="2"/>
  <c r="NG16" i="2"/>
  <c r="MT17" i="2"/>
  <c r="NB17" i="2"/>
  <c r="MO18" i="2"/>
  <c r="OG18" i="2" s="1"/>
  <c r="MW18" i="2"/>
  <c r="NE18" i="2"/>
  <c r="MR19" i="2"/>
  <c r="MZ19" i="2"/>
  <c r="NH19" i="2"/>
  <c r="MU20" i="2"/>
  <c r="NC20" i="2"/>
  <c r="MV6" i="2"/>
  <c r="ND6" i="2"/>
  <c r="MV7" i="2"/>
  <c r="ND7" i="2"/>
  <c r="MO8" i="2"/>
  <c r="OG8" i="2" s="1"/>
  <c r="MW8" i="2"/>
  <c r="NE8" i="2"/>
  <c r="MQ9" i="2"/>
  <c r="OI9" i="2" s="1"/>
  <c r="MY9" i="2"/>
  <c r="NG9" i="2"/>
  <c r="MS10" i="2"/>
  <c r="NA10" i="2"/>
  <c r="MQ6" i="2"/>
  <c r="OI6" i="2" s="1"/>
  <c r="NE6" i="2"/>
  <c r="MR7" i="2"/>
  <c r="NF7" i="2"/>
  <c r="MT8" i="2"/>
  <c r="NH8" i="2"/>
  <c r="MZ9" i="2"/>
  <c r="MO10" i="2"/>
  <c r="OG10" i="2" s="1"/>
  <c r="NC10" i="2"/>
  <c r="MR11" i="2"/>
  <c r="ND11" i="2"/>
  <c r="MR12" i="2"/>
  <c r="NB12" i="2"/>
  <c r="MR13" i="2"/>
  <c r="NB13" i="2"/>
  <c r="MP14" i="2"/>
  <c r="OH14" i="2" s="1"/>
  <c r="NB14" i="2"/>
  <c r="MQ15" i="2"/>
  <c r="OI15" i="2" s="1"/>
  <c r="NA15" i="2"/>
  <c r="MR16" i="2"/>
  <c r="NB16" i="2"/>
  <c r="MQ17" i="2"/>
  <c r="OI17" i="2" s="1"/>
  <c r="NC17" i="2"/>
  <c r="MR18" i="2"/>
  <c r="NB18" i="2"/>
  <c r="MS19" i="2"/>
  <c r="NC19" i="2"/>
  <c r="MR20" i="2"/>
  <c r="ND20" i="2"/>
  <c r="MR6" i="2"/>
  <c r="NF6" i="2"/>
  <c r="MS7" i="2"/>
  <c r="NG7" i="2"/>
  <c r="MX8" i="2"/>
  <c r="NI8" i="2"/>
  <c r="NA9" i="2"/>
  <c r="MP10" i="2"/>
  <c r="OH10" i="2" s="1"/>
  <c r="ND10" i="2"/>
  <c r="MS11" i="2"/>
  <c r="NE11" i="2"/>
  <c r="MS12" i="2"/>
  <c r="NC12" i="2"/>
  <c r="MS13" i="2"/>
  <c r="NC13" i="2"/>
  <c r="MQ14" i="2"/>
  <c r="OI14" i="2" s="1"/>
  <c r="NC14" i="2"/>
  <c r="MR15" i="2"/>
  <c r="NB15" i="2"/>
  <c r="MS16" i="2"/>
  <c r="NC16" i="2"/>
  <c r="MR17" i="2"/>
  <c r="ND17" i="2"/>
  <c r="MS18" i="2"/>
  <c r="NC18" i="2"/>
  <c r="MT19" i="2"/>
  <c r="ND19" i="2"/>
  <c r="MS20" i="2"/>
  <c r="NE20" i="2"/>
  <c r="MS6" i="2"/>
  <c r="NG6" i="2"/>
  <c r="MW7" i="2"/>
  <c r="NH7" i="2"/>
  <c r="MY8" i="2"/>
  <c r="NB9" i="2"/>
  <c r="MT10" i="2"/>
  <c r="NE10" i="2"/>
  <c r="MV11" i="2"/>
  <c r="NF11" i="2"/>
  <c r="MT12" i="2"/>
  <c r="NF12" i="2"/>
  <c r="MT13" i="2"/>
  <c r="ND13" i="2"/>
  <c r="MT14" i="2"/>
  <c r="ND14" i="2"/>
  <c r="MS15" i="2"/>
  <c r="NE15" i="2"/>
  <c r="MT16" i="2"/>
  <c r="ND16" i="2"/>
  <c r="MU17" i="2"/>
  <c r="NE17" i="2"/>
  <c r="MT18" i="2"/>
  <c r="NF18" i="2"/>
  <c r="MU19" i="2"/>
  <c r="NE19" i="2"/>
  <c r="MV20" i="2"/>
  <c r="NF20" i="2"/>
  <c r="MW6" i="2"/>
  <c r="NH6" i="2"/>
  <c r="MX7" i="2"/>
  <c r="NI7" i="2"/>
  <c r="MZ8" i="2"/>
  <c r="MR9" i="2"/>
  <c r="NC9" i="2"/>
  <c r="MU10" i="2"/>
  <c r="NF10" i="2"/>
  <c r="MW11" i="2"/>
  <c r="NG11" i="2"/>
  <c r="MU12" i="2"/>
  <c r="NG12" i="2"/>
  <c r="MU13" i="2"/>
  <c r="NE13" i="2"/>
  <c r="MU14" i="2"/>
  <c r="NE14" i="2"/>
  <c r="MT15" i="2"/>
  <c r="NF15" i="2"/>
  <c r="MU16" i="2"/>
  <c r="NE16" i="2"/>
  <c r="MV17" i="2"/>
  <c r="NF17" i="2"/>
  <c r="MU18" i="2"/>
  <c r="NG18" i="2"/>
  <c r="MV19" i="2"/>
  <c r="NF19" i="2"/>
  <c r="MW20" i="2"/>
  <c r="NG20" i="2"/>
  <c r="MX6" i="2"/>
  <c r="NI6" i="2"/>
  <c r="MY7" i="2"/>
  <c r="MP8" i="2"/>
  <c r="OH8" i="2" s="1"/>
  <c r="NA8" i="2"/>
  <c r="MS9" i="2"/>
  <c r="ND9" i="2"/>
  <c r="MV10" i="2"/>
  <c r="NI10" i="2"/>
  <c r="MX11" i="2"/>
  <c r="NH11" i="2"/>
  <c r="MX12" i="2"/>
  <c r="NH12" i="2"/>
  <c r="MV13" i="2"/>
  <c r="NH13" i="2"/>
  <c r="MV14" i="2"/>
  <c r="NF14" i="2"/>
  <c r="MW15" i="2"/>
  <c r="NG15" i="2"/>
  <c r="MV16" i="2"/>
  <c r="NH16" i="2"/>
  <c r="MW17" i="2"/>
  <c r="NG17" i="2"/>
  <c r="MX18" i="2"/>
  <c r="NH18" i="2"/>
  <c r="MW19" i="2"/>
  <c r="NI19" i="2"/>
  <c r="MX20" i="2"/>
  <c r="NH20" i="2"/>
  <c r="MY6" i="2"/>
  <c r="MO7" i="2"/>
  <c r="OG7" i="2" s="1"/>
  <c r="MZ7" i="2"/>
  <c r="MQ8" i="2"/>
  <c r="OI8" i="2" s="1"/>
  <c r="NB8" i="2"/>
  <c r="MT9" i="2"/>
  <c r="NH9" i="2"/>
  <c r="MW10" i="2"/>
  <c r="MO11" i="2"/>
  <c r="OG11" i="2" s="1"/>
  <c r="MY11" i="2"/>
  <c r="NI11" i="2"/>
  <c r="MY12" i="2"/>
  <c r="NI12" i="2"/>
  <c r="MW13" i="2"/>
  <c r="NI13" i="2"/>
  <c r="MW14" i="2"/>
  <c r="NG14" i="2"/>
  <c r="MX15" i="2"/>
  <c r="NH15" i="2"/>
  <c r="MW16" i="2"/>
  <c r="NI16" i="2"/>
  <c r="MX17" i="2"/>
  <c r="NH17" i="2"/>
  <c r="MY18" i="2"/>
  <c r="NI18" i="2"/>
  <c r="MX19" i="2"/>
  <c r="MO20" i="2"/>
  <c r="OG20" i="2" s="1"/>
  <c r="MY20" i="2"/>
  <c r="NI20" i="2"/>
  <c r="MO6" i="2"/>
  <c r="OG6" i="2" s="1"/>
  <c r="MZ6" i="2"/>
  <c r="MP7" i="2"/>
  <c r="OH7" i="2" s="1"/>
  <c r="NA7" i="2"/>
  <c r="MR8" i="2"/>
  <c r="NF8" i="2"/>
  <c r="MU9" i="2"/>
  <c r="NI9" i="2"/>
  <c r="MX10" i="2"/>
  <c r="MP11" i="2"/>
  <c r="OH11" i="2" s="1"/>
  <c r="MZ11" i="2"/>
  <c r="MP12" i="2"/>
  <c r="OH12" i="2" s="1"/>
  <c r="MZ12" i="2"/>
  <c r="MZ13" i="2"/>
  <c r="MX14" i="2"/>
  <c r="MO15" i="2"/>
  <c r="OG15" i="2" s="1"/>
  <c r="MY15" i="2"/>
  <c r="NI15" i="2"/>
  <c r="MZ16" i="2"/>
  <c r="MO17" i="2"/>
  <c r="OG17" i="2" s="1"/>
  <c r="MY17" i="2"/>
  <c r="MP18" i="2"/>
  <c r="OH18" i="2" s="1"/>
  <c r="MZ18" i="2"/>
  <c r="MO19" i="2"/>
  <c r="OG19" i="2" s="1"/>
  <c r="NA19" i="2"/>
  <c r="MP20" i="2"/>
  <c r="OH20" i="2" s="1"/>
  <c r="MZ20" i="2"/>
  <c r="MP6" i="2"/>
  <c r="OH6" i="2" s="1"/>
  <c r="NA6" i="2"/>
  <c r="MQ7" i="2"/>
  <c r="OI7" i="2" s="1"/>
  <c r="NE7" i="2"/>
  <c r="MS8" i="2"/>
  <c r="NG8" i="2"/>
  <c r="MV9" i="2"/>
  <c r="NB10" i="2"/>
  <c r="MQ11" i="2"/>
  <c r="OI11" i="2" s="1"/>
  <c r="NA11" i="2"/>
  <c r="MQ12" i="2"/>
  <c r="OI12" i="2" s="1"/>
  <c r="NA12" i="2"/>
  <c r="MO13" i="2"/>
  <c r="OG13" i="2" s="1"/>
  <c r="NA13" i="2"/>
  <c r="MO14" i="2"/>
  <c r="OG14" i="2" s="1"/>
  <c r="MY14" i="2"/>
  <c r="MP15" i="2"/>
  <c r="OH15" i="2" s="1"/>
  <c r="MZ15" i="2"/>
  <c r="MO16" i="2"/>
  <c r="OG16" i="2" s="1"/>
  <c r="NA16" i="2"/>
  <c r="MP17" i="2"/>
  <c r="OH17" i="2" s="1"/>
  <c r="MZ17" i="2"/>
  <c r="MQ18" i="2"/>
  <c r="OI18" i="2" s="1"/>
  <c r="NA18" i="2"/>
  <c r="MP19" i="2"/>
  <c r="OH19" i="2" s="1"/>
  <c r="NB19" i="2"/>
  <c r="MQ20" i="2"/>
  <c r="OI20" i="2" s="1"/>
  <c r="NA20" i="2"/>
  <c r="Z24" i="8"/>
  <c r="AA202" i="2" l="1"/>
  <c r="AC192" i="2"/>
  <c r="AC193" i="2" s="1"/>
  <c r="AF192" i="2"/>
  <c r="AF193" i="2" s="1"/>
  <c r="Z202" i="2"/>
  <c r="AB192" i="2"/>
  <c r="AB193" i="2" s="1"/>
  <c r="AE202" i="2"/>
  <c r="AF202" i="2"/>
  <c r="X202" i="2"/>
  <c r="AB202" i="2"/>
  <c r="Y202" i="2"/>
  <c r="AC202" i="2"/>
  <c r="AD192" i="2"/>
  <c r="AD193" i="2" s="1"/>
  <c r="AD202" i="2"/>
  <c r="AE192" i="2"/>
  <c r="AE193" i="2" s="1"/>
  <c r="W202" i="2"/>
  <c r="AC34" i="8"/>
  <c r="AB34" i="8"/>
  <c r="AA34" i="8"/>
  <c r="Z34" i="8"/>
  <c r="Y34" i="8"/>
  <c r="X34" i="8"/>
  <c r="W34" i="8"/>
  <c r="V34" i="8"/>
  <c r="U34" i="8"/>
  <c r="T34" i="8"/>
  <c r="S34" i="8"/>
  <c r="R34" i="8"/>
  <c r="AC33" i="8"/>
  <c r="AB33" i="8"/>
  <c r="AA33" i="8"/>
  <c r="Z33" i="8"/>
  <c r="Y33" i="8"/>
  <c r="X33" i="8"/>
  <c r="W33" i="8"/>
  <c r="V33" i="8"/>
  <c r="U33" i="8"/>
  <c r="T33" i="8"/>
  <c r="S33" i="8"/>
  <c r="R33" i="8"/>
  <c r="AC32" i="8"/>
  <c r="AB32" i="8"/>
  <c r="AA32" i="8"/>
  <c r="Z32" i="8"/>
  <c r="Y32" i="8"/>
  <c r="X32" i="8"/>
  <c r="W32" i="8"/>
  <c r="V32" i="8"/>
  <c r="U32" i="8"/>
  <c r="T32" i="8"/>
  <c r="S32" i="8"/>
  <c r="R32" i="8"/>
  <c r="AC31" i="8"/>
  <c r="AB31" i="8"/>
  <c r="AA31" i="8"/>
  <c r="Z31" i="8"/>
  <c r="Y31" i="8"/>
  <c r="X31" i="8"/>
  <c r="W31" i="8"/>
  <c r="V31" i="8"/>
  <c r="U31" i="8"/>
  <c r="T31" i="8"/>
  <c r="S31" i="8"/>
  <c r="R31" i="8"/>
  <c r="AC30" i="8"/>
  <c r="AB30" i="8"/>
  <c r="AA30" i="8"/>
  <c r="Z30" i="8"/>
  <c r="Y30" i="8"/>
  <c r="X30" i="8"/>
  <c r="W30" i="8"/>
  <c r="V30" i="8"/>
  <c r="U30" i="8"/>
  <c r="T30" i="8"/>
  <c r="S30" i="8"/>
  <c r="R30" i="8"/>
  <c r="AC29" i="8"/>
  <c r="AB29" i="8"/>
  <c r="AA29" i="8"/>
  <c r="Z29" i="8"/>
  <c r="Y29" i="8"/>
  <c r="X29" i="8"/>
  <c r="W29" i="8"/>
  <c r="V29" i="8"/>
  <c r="U29" i="8"/>
  <c r="T29" i="8"/>
  <c r="S29" i="8"/>
  <c r="R29" i="8"/>
  <c r="AC28" i="8"/>
  <c r="AB28" i="8"/>
  <c r="AA28" i="8"/>
  <c r="Z28" i="8"/>
  <c r="Y28" i="8"/>
  <c r="X28" i="8"/>
  <c r="W28" i="8"/>
  <c r="V28" i="8"/>
  <c r="U28" i="8"/>
  <c r="T28" i="8"/>
  <c r="S28" i="8"/>
  <c r="R28" i="8"/>
  <c r="AC27" i="8"/>
  <c r="AB27" i="8"/>
  <c r="AA27" i="8"/>
  <c r="Z27" i="8"/>
  <c r="Y27" i="8"/>
  <c r="X27" i="8"/>
  <c r="W27" i="8"/>
  <c r="V27" i="8"/>
  <c r="U27" i="8"/>
  <c r="T27" i="8"/>
  <c r="S27" i="8"/>
  <c r="R27" i="8"/>
  <c r="AC26" i="8"/>
  <c r="AB26" i="8"/>
  <c r="AA26" i="8"/>
  <c r="Z26" i="8"/>
  <c r="Y26" i="8"/>
  <c r="X26" i="8"/>
  <c r="W26" i="8"/>
  <c r="V26" i="8"/>
  <c r="U26" i="8"/>
  <c r="T26" i="8"/>
  <c r="S26" i="8"/>
  <c r="R26" i="8"/>
  <c r="AC25" i="8"/>
  <c r="AB25" i="8"/>
  <c r="AA25" i="8"/>
  <c r="Z25" i="8"/>
  <c r="Y25" i="8"/>
  <c r="X25" i="8"/>
  <c r="W25" i="8"/>
  <c r="V25" i="8"/>
  <c r="U25" i="8"/>
  <c r="T25" i="8"/>
  <c r="S25" i="8"/>
  <c r="R25" i="8"/>
  <c r="AC24" i="8"/>
  <c r="AB24" i="8"/>
  <c r="AA24" i="8"/>
  <c r="Y24" i="8"/>
  <c r="X24" i="8"/>
  <c r="W24" i="8"/>
  <c r="V24" i="8"/>
  <c r="U24" i="8"/>
  <c r="T24" i="8"/>
  <c r="S24" i="8"/>
  <c r="R24" i="8"/>
  <c r="AC23" i="8"/>
  <c r="AB23" i="8"/>
  <c r="AA23" i="8"/>
  <c r="Z23" i="8"/>
  <c r="Y23" i="8"/>
  <c r="X23" i="8"/>
  <c r="W23" i="8"/>
  <c r="V23" i="8"/>
  <c r="U23" i="8"/>
  <c r="T23" i="8"/>
  <c r="S23" i="8"/>
  <c r="R23" i="8"/>
  <c r="AC22" i="8"/>
  <c r="AB22" i="8"/>
  <c r="AA22" i="8"/>
  <c r="Z22" i="8"/>
  <c r="Y22" i="8"/>
  <c r="X22" i="8"/>
  <c r="W22" i="8"/>
  <c r="V22" i="8"/>
  <c r="U22" i="8"/>
  <c r="T22" i="8"/>
  <c r="S22" i="8"/>
  <c r="R22" i="8"/>
  <c r="AC21" i="8"/>
  <c r="AB21" i="8"/>
  <c r="AA21" i="8"/>
  <c r="Z21" i="8"/>
  <c r="Y21" i="8"/>
  <c r="X21" i="8"/>
  <c r="W21" i="8"/>
  <c r="V21" i="8"/>
  <c r="U21" i="8"/>
  <c r="T21" i="8"/>
  <c r="S21" i="8"/>
  <c r="R21" i="8"/>
  <c r="AC20" i="8"/>
  <c r="AB20" i="8"/>
  <c r="AA20" i="8"/>
  <c r="Z20" i="8"/>
  <c r="Y20" i="8"/>
  <c r="X20" i="8"/>
  <c r="W20" i="8"/>
  <c r="V20" i="8"/>
  <c r="U20" i="8"/>
  <c r="T20" i="8"/>
  <c r="S20" i="8"/>
  <c r="R20" i="8"/>
  <c r="AC19" i="8"/>
  <c r="AB19" i="8"/>
  <c r="AA19" i="8"/>
  <c r="Z19" i="8"/>
  <c r="Y19" i="8"/>
  <c r="X19" i="8"/>
  <c r="W19" i="8"/>
  <c r="V19" i="8"/>
  <c r="U19" i="8"/>
  <c r="T19" i="8"/>
  <c r="S19" i="8"/>
  <c r="R19" i="8"/>
  <c r="AC18" i="8"/>
  <c r="AB18" i="8"/>
  <c r="AA18" i="8"/>
  <c r="Z18" i="8"/>
  <c r="Y18" i="8"/>
  <c r="X18" i="8"/>
  <c r="W18" i="8"/>
  <c r="V18" i="8"/>
  <c r="U18" i="8"/>
  <c r="T18" i="8"/>
  <c r="S18" i="8"/>
  <c r="R18" i="8"/>
  <c r="AC17" i="8"/>
  <c r="AB17" i="8"/>
  <c r="AA17" i="8"/>
  <c r="Z17" i="8"/>
  <c r="Y17" i="8"/>
  <c r="X17" i="8"/>
  <c r="W17" i="8"/>
  <c r="V17" i="8"/>
  <c r="U17" i="8"/>
  <c r="T17" i="8"/>
  <c r="S17" i="8"/>
  <c r="R17" i="8"/>
  <c r="AC16" i="8"/>
  <c r="AB16" i="8"/>
  <c r="AA16" i="8"/>
  <c r="Z16" i="8"/>
  <c r="Y16" i="8"/>
  <c r="X16" i="8"/>
  <c r="W16" i="8"/>
  <c r="V16" i="8"/>
  <c r="U16" i="8"/>
  <c r="T16" i="8"/>
  <c r="S16" i="8"/>
  <c r="R16" i="8"/>
  <c r="AC15" i="8"/>
  <c r="AB15" i="8"/>
  <c r="AA15" i="8"/>
  <c r="Z15" i="8"/>
  <c r="Y15" i="8"/>
  <c r="X15" i="8"/>
  <c r="W15" i="8"/>
  <c r="V15" i="8"/>
  <c r="U15" i="8"/>
  <c r="T15" i="8"/>
  <c r="S15" i="8"/>
  <c r="R15" i="8"/>
  <c r="AC14" i="8"/>
  <c r="AB14" i="8"/>
  <c r="AA14" i="8"/>
  <c r="Z14" i="8"/>
  <c r="Y14" i="8"/>
  <c r="X14" i="8"/>
  <c r="W14" i="8"/>
  <c r="V14" i="8"/>
  <c r="U14" i="8"/>
  <c r="T14" i="8"/>
  <c r="S14" i="8"/>
  <c r="R14" i="8"/>
  <c r="AC13" i="8"/>
  <c r="AB13" i="8"/>
  <c r="AA13" i="8"/>
  <c r="Z13" i="8"/>
  <c r="Y13" i="8"/>
  <c r="X13" i="8"/>
  <c r="W13" i="8"/>
  <c r="V13" i="8"/>
  <c r="U13" i="8"/>
  <c r="T13" i="8"/>
  <c r="S13" i="8"/>
  <c r="R13" i="8"/>
  <c r="AC12" i="8"/>
  <c r="AB12" i="8"/>
  <c r="AA12" i="8"/>
  <c r="Z12" i="8"/>
  <c r="Y12" i="8"/>
  <c r="X12" i="8"/>
  <c r="W12" i="8"/>
  <c r="V12" i="8"/>
  <c r="U12" i="8"/>
  <c r="T12" i="8"/>
  <c r="S12" i="8"/>
  <c r="R12" i="8"/>
  <c r="AC11" i="8"/>
  <c r="AB11" i="8"/>
  <c r="AA11" i="8"/>
  <c r="Z11" i="8"/>
  <c r="Y11" i="8"/>
  <c r="X11" i="8"/>
  <c r="W11" i="8"/>
  <c r="V11" i="8"/>
  <c r="U11" i="8"/>
  <c r="T11" i="8"/>
  <c r="S11" i="8"/>
  <c r="R11" i="8"/>
  <c r="AC10" i="8"/>
  <c r="AB10" i="8"/>
  <c r="AA10" i="8"/>
  <c r="Z10" i="8"/>
  <c r="Y10" i="8"/>
  <c r="X10" i="8"/>
  <c r="W10" i="8"/>
  <c r="V10" i="8"/>
  <c r="U10" i="8"/>
  <c r="T10" i="8"/>
  <c r="S10" i="8"/>
  <c r="R10" i="8"/>
  <c r="AC9" i="8"/>
  <c r="AB9" i="8"/>
  <c r="AA9" i="8"/>
  <c r="Z9" i="8"/>
  <c r="Y9" i="8"/>
  <c r="X9" i="8"/>
  <c r="W9" i="8"/>
  <c r="V9" i="8"/>
  <c r="U9" i="8"/>
  <c r="T9" i="8"/>
  <c r="S9" i="8"/>
  <c r="R9" i="8"/>
  <c r="AC8" i="8"/>
  <c r="AB8" i="8"/>
  <c r="AA8" i="8"/>
  <c r="Z8" i="8"/>
  <c r="Y8" i="8"/>
  <c r="X8" i="8"/>
  <c r="W8" i="8"/>
  <c r="V8" i="8"/>
  <c r="U8" i="8"/>
  <c r="T8" i="8"/>
  <c r="S8" i="8"/>
  <c r="R8" i="8"/>
  <c r="AC7" i="8"/>
  <c r="AB7" i="8"/>
  <c r="AA7" i="8"/>
  <c r="Z7" i="8"/>
  <c r="Y7" i="8"/>
  <c r="X7" i="8"/>
  <c r="W7" i="8"/>
  <c r="V7" i="8"/>
  <c r="U7" i="8"/>
  <c r="T7" i="8"/>
  <c r="S7" i="8"/>
  <c r="R7" i="8"/>
  <c r="AC6" i="8"/>
  <c r="AB6" i="8"/>
  <c r="AA6" i="8"/>
  <c r="Z6" i="8"/>
  <c r="Y6" i="8"/>
  <c r="X6" i="8"/>
  <c r="W6" i="8"/>
  <c r="V6" i="8"/>
  <c r="U6" i="8"/>
  <c r="T6" i="8"/>
  <c r="S6" i="8"/>
  <c r="R6" i="8"/>
  <c r="AC5" i="8"/>
  <c r="AB5" i="8"/>
  <c r="AA5" i="8"/>
  <c r="Z5" i="8"/>
  <c r="Y5" i="8"/>
  <c r="X5" i="8"/>
  <c r="W5" i="8"/>
  <c r="V5" i="8"/>
  <c r="U5" i="8"/>
  <c r="T5" i="8"/>
  <c r="S5" i="8"/>
  <c r="R5" i="8"/>
  <c r="AC4" i="8"/>
  <c r="AB4" i="8"/>
  <c r="AA4" i="8"/>
  <c r="Z4" i="8"/>
  <c r="Y4" i="8"/>
  <c r="X4" i="8"/>
  <c r="W4" i="8"/>
  <c r="V4" i="8"/>
  <c r="U4" i="8"/>
  <c r="T4" i="8"/>
  <c r="S4" i="8"/>
  <c r="R4" i="8"/>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201" i="7"/>
  <c r="S201" i="7"/>
  <c r="T201" i="7"/>
  <c r="R202" i="7"/>
  <c r="S202" i="7"/>
  <c r="T202" i="7"/>
  <c r="R203" i="7"/>
  <c r="S203" i="7"/>
  <c r="T203" i="7"/>
  <c r="R204" i="7"/>
  <c r="S204" i="7"/>
  <c r="T204" i="7"/>
  <c r="R205" i="7"/>
  <c r="S205" i="7"/>
  <c r="T205" i="7"/>
  <c r="R206" i="7"/>
  <c r="S206" i="7"/>
  <c r="T206" i="7"/>
  <c r="R207" i="7"/>
  <c r="S207" i="7"/>
  <c r="T207" i="7"/>
  <c r="R208" i="7"/>
  <c r="S208" i="7"/>
  <c r="T208" i="7"/>
  <c r="R209" i="7"/>
  <c r="S209" i="7"/>
  <c r="T209" i="7"/>
  <c r="R210" i="7"/>
  <c r="S210" i="7"/>
  <c r="T210" i="7"/>
  <c r="R211" i="7"/>
  <c r="S211" i="7"/>
  <c r="T211" i="7"/>
  <c r="R212" i="7"/>
  <c r="S212" i="7"/>
  <c r="T212" i="7"/>
  <c r="R213" i="7"/>
  <c r="S213" i="7"/>
  <c r="T213" i="7"/>
  <c r="R214" i="7"/>
  <c r="S214" i="7"/>
  <c r="T214" i="7"/>
  <c r="R215" i="7"/>
  <c r="S215" i="7"/>
  <c r="T215" i="7"/>
  <c r="R216" i="7"/>
  <c r="S216" i="7"/>
  <c r="T216" i="7"/>
  <c r="R217" i="7"/>
  <c r="S217" i="7"/>
  <c r="T217" i="7"/>
  <c r="R218" i="7"/>
  <c r="S218" i="7"/>
  <c r="T218" i="7"/>
  <c r="R219" i="7"/>
  <c r="S219" i="7"/>
  <c r="T219" i="7"/>
  <c r="R220" i="7"/>
  <c r="S220" i="7"/>
  <c r="T220" i="7"/>
  <c r="R221" i="7"/>
  <c r="S221" i="7"/>
  <c r="T221" i="7"/>
  <c r="R222" i="7"/>
  <c r="S222" i="7"/>
  <c r="T222" i="7"/>
  <c r="R223" i="7"/>
  <c r="S223" i="7"/>
  <c r="T223" i="7"/>
  <c r="R224" i="7"/>
  <c r="S224" i="7"/>
  <c r="T224" i="7"/>
  <c r="R225" i="7"/>
  <c r="S225" i="7"/>
  <c r="T225" i="7"/>
  <c r="R226" i="7"/>
  <c r="S226" i="7"/>
  <c r="T226" i="7"/>
  <c r="R227" i="7"/>
  <c r="S227" i="7"/>
  <c r="T227" i="7"/>
  <c r="R228" i="7"/>
  <c r="S228" i="7"/>
  <c r="T228" i="7"/>
  <c r="R229" i="7"/>
  <c r="S229" i="7"/>
  <c r="T229" i="7"/>
  <c r="R230" i="7"/>
  <c r="S230" i="7"/>
  <c r="T230" i="7"/>
  <c r="R231" i="7"/>
  <c r="S231" i="7"/>
  <c r="T231" i="7"/>
  <c r="R232" i="7"/>
  <c r="S232" i="7"/>
  <c r="T232" i="7"/>
  <c r="R233" i="7"/>
  <c r="S233" i="7"/>
  <c r="T233" i="7"/>
  <c r="R234" i="7"/>
  <c r="S234" i="7"/>
  <c r="T234" i="7"/>
  <c r="R235" i="7"/>
  <c r="S235" i="7"/>
  <c r="T235" i="7"/>
  <c r="R236" i="7"/>
  <c r="S236" i="7"/>
  <c r="T236" i="7"/>
  <c r="R237" i="7"/>
  <c r="S237" i="7"/>
  <c r="T237" i="7"/>
  <c r="R238" i="7"/>
  <c r="S238" i="7"/>
  <c r="T238" i="7"/>
  <c r="R239" i="7"/>
  <c r="S239" i="7"/>
  <c r="T239" i="7"/>
  <c r="R240" i="7"/>
  <c r="S240" i="7"/>
  <c r="T240" i="7"/>
  <c r="R241" i="7"/>
  <c r="S241" i="7"/>
  <c r="T241" i="7"/>
  <c r="R242" i="7"/>
  <c r="S242" i="7"/>
  <c r="T242" i="7"/>
  <c r="R243" i="7"/>
  <c r="S243" i="7"/>
  <c r="T243" i="7"/>
  <c r="R244" i="7"/>
  <c r="S244" i="7"/>
  <c r="T244" i="7"/>
  <c r="R245" i="7"/>
  <c r="S245" i="7"/>
  <c r="T245" i="7"/>
  <c r="R246" i="7"/>
  <c r="S246" i="7"/>
  <c r="T246" i="7"/>
  <c r="R247" i="7"/>
  <c r="S247" i="7"/>
  <c r="T247" i="7"/>
  <c r="R248" i="7"/>
  <c r="S248" i="7"/>
  <c r="T248" i="7"/>
  <c r="R249" i="7"/>
  <c r="S249" i="7"/>
  <c r="T249" i="7"/>
  <c r="R250" i="7"/>
  <c r="S250" i="7"/>
  <c r="T250" i="7"/>
  <c r="R251" i="7"/>
  <c r="S251" i="7"/>
  <c r="T251" i="7"/>
  <c r="R252" i="7"/>
  <c r="S252" i="7"/>
  <c r="T252" i="7"/>
  <c r="R253" i="7"/>
  <c r="S253" i="7"/>
  <c r="T253" i="7"/>
  <c r="R254" i="7"/>
  <c r="S254" i="7"/>
  <c r="T254" i="7"/>
  <c r="R255" i="7"/>
  <c r="S255" i="7"/>
  <c r="T255" i="7"/>
  <c r="R256" i="7"/>
  <c r="S256" i="7"/>
  <c r="T256" i="7"/>
  <c r="R257" i="7"/>
  <c r="S257" i="7"/>
  <c r="T257" i="7"/>
  <c r="R258" i="7"/>
  <c r="S258" i="7"/>
  <c r="T258" i="7"/>
  <c r="R259" i="7"/>
  <c r="S259" i="7"/>
  <c r="T259" i="7"/>
  <c r="R260" i="7"/>
  <c r="S260" i="7"/>
  <c r="T260" i="7"/>
  <c r="R261" i="7"/>
  <c r="S261" i="7"/>
  <c r="T261" i="7"/>
  <c r="R262" i="7"/>
  <c r="S262" i="7"/>
  <c r="T262" i="7"/>
  <c r="R263" i="7"/>
  <c r="S263" i="7"/>
  <c r="T263" i="7"/>
  <c r="R264" i="7"/>
  <c r="S264" i="7"/>
  <c r="T264" i="7"/>
  <c r="R265" i="7"/>
  <c r="S265" i="7"/>
  <c r="T265" i="7"/>
  <c r="R266" i="7"/>
  <c r="S266" i="7"/>
  <c r="T266" i="7"/>
  <c r="R267" i="7"/>
  <c r="S267" i="7"/>
  <c r="T267" i="7"/>
  <c r="R268" i="7"/>
  <c r="S268" i="7"/>
  <c r="T268" i="7"/>
  <c r="R269" i="7"/>
  <c r="S269" i="7"/>
  <c r="T269" i="7"/>
  <c r="R270" i="7"/>
  <c r="S270" i="7"/>
  <c r="T270" i="7"/>
  <c r="R271" i="7"/>
  <c r="S271" i="7"/>
  <c r="T271" i="7"/>
  <c r="R272" i="7"/>
  <c r="S272" i="7"/>
  <c r="T272" i="7"/>
  <c r="R273" i="7"/>
  <c r="S273" i="7"/>
  <c r="T273" i="7"/>
  <c r="R274" i="7"/>
  <c r="S274" i="7"/>
  <c r="T274" i="7"/>
  <c r="R275" i="7"/>
  <c r="S275" i="7"/>
  <c r="T275" i="7"/>
  <c r="R276" i="7"/>
  <c r="S276" i="7"/>
  <c r="T276" i="7"/>
  <c r="R277" i="7"/>
  <c r="S277" i="7"/>
  <c r="T277" i="7"/>
  <c r="R278" i="7"/>
  <c r="S278" i="7"/>
  <c r="T278" i="7"/>
  <c r="R279" i="7"/>
  <c r="S279" i="7"/>
  <c r="T279" i="7"/>
  <c r="R280" i="7"/>
  <c r="S280" i="7"/>
  <c r="T280" i="7"/>
  <c r="R281" i="7"/>
  <c r="S281" i="7"/>
  <c r="T281" i="7"/>
  <c r="R282" i="7"/>
  <c r="S282" i="7"/>
  <c r="T282" i="7"/>
  <c r="R283" i="7"/>
  <c r="S283" i="7"/>
  <c r="T283" i="7"/>
  <c r="R284" i="7"/>
  <c r="S284" i="7"/>
  <c r="T284" i="7"/>
  <c r="R285" i="7"/>
  <c r="S285" i="7"/>
  <c r="T285" i="7"/>
  <c r="R286" i="7"/>
  <c r="S286" i="7"/>
  <c r="T286" i="7"/>
  <c r="R287" i="7"/>
  <c r="S287" i="7"/>
  <c r="T287" i="7"/>
  <c r="R288" i="7"/>
  <c r="S288" i="7"/>
  <c r="T288" i="7"/>
  <c r="R289" i="7"/>
  <c r="S289" i="7"/>
  <c r="T289" i="7"/>
  <c r="R290" i="7"/>
  <c r="S290" i="7"/>
  <c r="T290" i="7"/>
  <c r="R291" i="7"/>
  <c r="S291" i="7"/>
  <c r="T291" i="7"/>
  <c r="R292" i="7"/>
  <c r="S292" i="7"/>
  <c r="T292" i="7"/>
  <c r="R293" i="7"/>
  <c r="S293" i="7"/>
  <c r="T293" i="7"/>
  <c r="S30" i="7"/>
  <c r="T30" i="7"/>
  <c r="R30" i="7"/>
  <c r="U275" i="7" l="1"/>
  <c r="U251" i="7"/>
  <c r="U235" i="7"/>
  <c r="U211" i="7"/>
  <c r="U192" i="7"/>
  <c r="U184" i="7"/>
  <c r="U176" i="7"/>
  <c r="U168" i="7"/>
  <c r="U165" i="7"/>
  <c r="U157" i="7"/>
  <c r="U149" i="7"/>
  <c r="U141" i="7"/>
  <c r="U133" i="7"/>
  <c r="U125" i="7"/>
  <c r="U117" i="7"/>
  <c r="U109" i="7"/>
  <c r="U101" i="7"/>
  <c r="U93" i="7"/>
  <c r="U85" i="7"/>
  <c r="U80" i="7"/>
  <c r="U72" i="7"/>
  <c r="U64" i="7"/>
  <c r="U56" i="7"/>
  <c r="U48" i="7"/>
  <c r="U40" i="7"/>
  <c r="U32" i="7"/>
  <c r="U207" i="7"/>
  <c r="U183" i="7"/>
  <c r="U79" i="7"/>
  <c r="Y36" i="8"/>
  <c r="U287" i="7"/>
  <c r="U263" i="7"/>
  <c r="U255" i="7"/>
  <c r="U247" i="7"/>
  <c r="U231" i="7"/>
  <c r="U223" i="7"/>
  <c r="U215" i="7"/>
  <c r="U191" i="7"/>
  <c r="U145" i="7"/>
  <c r="U279" i="7"/>
  <c r="U239" i="7"/>
  <c r="U65" i="7"/>
  <c r="U57" i="7"/>
  <c r="U49" i="7"/>
  <c r="U41" i="7"/>
  <c r="U33" i="7"/>
  <c r="T36" i="8"/>
  <c r="AB36" i="8"/>
  <c r="U291" i="7"/>
  <c r="U283" i="7"/>
  <c r="U267" i="7"/>
  <c r="U259" i="7"/>
  <c r="U243" i="7"/>
  <c r="U227" i="7"/>
  <c r="U219" i="7"/>
  <c r="U203" i="7"/>
  <c r="U83" i="7"/>
  <c r="U75" i="7"/>
  <c r="U51" i="7"/>
  <c r="U36" i="8"/>
  <c r="AC36" i="8"/>
  <c r="U200" i="7"/>
  <c r="U175" i="7"/>
  <c r="U195" i="7"/>
  <c r="U67" i="7"/>
  <c r="U59" i="7"/>
  <c r="U43" i="7"/>
  <c r="U208" i="7"/>
  <c r="U61" i="7"/>
  <c r="U53" i="7"/>
  <c r="U45" i="7"/>
  <c r="U37" i="7"/>
  <c r="U66" i="7"/>
  <c r="U58" i="7"/>
  <c r="U50" i="7"/>
  <c r="U42" i="7"/>
  <c r="U34" i="7"/>
  <c r="U271" i="7"/>
  <c r="U199" i="7"/>
  <c r="U71" i="7"/>
  <c r="U63" i="7"/>
  <c r="U55" i="7"/>
  <c r="U47" i="7"/>
  <c r="U39" i="7"/>
  <c r="U31" i="7"/>
  <c r="U68" i="7"/>
  <c r="U60" i="7"/>
  <c r="U52" i="7"/>
  <c r="U44" i="7"/>
  <c r="U36" i="7"/>
  <c r="S36" i="8"/>
  <c r="S37" i="8" s="1"/>
  <c r="AA36" i="8"/>
  <c r="U62" i="7"/>
  <c r="U54" i="7"/>
  <c r="U46" i="7"/>
  <c r="U38" i="7"/>
  <c r="U187" i="7"/>
  <c r="U179" i="7"/>
  <c r="U171" i="7"/>
  <c r="U35" i="7"/>
  <c r="U276" i="7"/>
  <c r="U268" i="7"/>
  <c r="U252" i="7"/>
  <c r="U236" i="7"/>
  <c r="U228" i="7"/>
  <c r="U212" i="7"/>
  <c r="U204" i="7"/>
  <c r="U172" i="7"/>
  <c r="U289" i="7"/>
  <c r="U249" i="7"/>
  <c r="U233" i="7"/>
  <c r="U185" i="7"/>
  <c r="U169" i="7"/>
  <c r="U81" i="7"/>
  <c r="U73" i="7"/>
  <c r="U30" i="7"/>
  <c r="U286" i="7"/>
  <c r="U278" i="7"/>
  <c r="U270" i="7"/>
  <c r="U262" i="7"/>
  <c r="U254" i="7"/>
  <c r="U246" i="7"/>
  <c r="U238" i="7"/>
  <c r="U230" i="7"/>
  <c r="U222" i="7"/>
  <c r="U214" i="7"/>
  <c r="U206" i="7"/>
  <c r="U198" i="7"/>
  <c r="U190" i="7"/>
  <c r="U182" i="7"/>
  <c r="U174" i="7"/>
  <c r="U78" i="7"/>
  <c r="U70" i="7"/>
  <c r="V36" i="8"/>
  <c r="W36" i="8"/>
  <c r="U288" i="7"/>
  <c r="U248" i="7"/>
  <c r="X36" i="8"/>
  <c r="U280" i="7"/>
  <c r="U256" i="7"/>
  <c r="U240" i="7"/>
  <c r="U232" i="7"/>
  <c r="U293" i="7"/>
  <c r="U277" i="7"/>
  <c r="U269" i="7"/>
  <c r="U253" i="7"/>
  <c r="U245" i="7"/>
  <c r="U237" i="7"/>
  <c r="U221" i="7"/>
  <c r="U189" i="7"/>
  <c r="U173" i="7"/>
  <c r="U77" i="7"/>
  <c r="U272" i="7"/>
  <c r="U264" i="7"/>
  <c r="U224" i="7"/>
  <c r="U216" i="7"/>
  <c r="U285" i="7"/>
  <c r="U261" i="7"/>
  <c r="U229" i="7"/>
  <c r="U213" i="7"/>
  <c r="U205" i="7"/>
  <c r="U197" i="7"/>
  <c r="U181" i="7"/>
  <c r="U290" i="7"/>
  <c r="U282" i="7"/>
  <c r="U274" i="7"/>
  <c r="U266" i="7"/>
  <c r="U258" i="7"/>
  <c r="U250" i="7"/>
  <c r="U242" i="7"/>
  <c r="U234" i="7"/>
  <c r="U226" i="7"/>
  <c r="U218" i="7"/>
  <c r="U210" i="7"/>
  <c r="U202" i="7"/>
  <c r="U194" i="7"/>
  <c r="U186" i="7"/>
  <c r="U178" i="7"/>
  <c r="U170" i="7"/>
  <c r="U82" i="7"/>
  <c r="U74" i="7"/>
  <c r="R36" i="8"/>
  <c r="Z36" i="8"/>
  <c r="U292" i="7"/>
  <c r="U284" i="7"/>
  <c r="U196" i="7"/>
  <c r="U188" i="7"/>
  <c r="U180" i="7"/>
  <c r="U161" i="7"/>
  <c r="U153" i="7"/>
  <c r="U137" i="7"/>
  <c r="U129" i="7"/>
  <c r="U121" i="7"/>
  <c r="U113" i="7"/>
  <c r="U105" i="7"/>
  <c r="U97" i="7"/>
  <c r="U89" i="7"/>
  <c r="U76" i="7"/>
  <c r="U260" i="7"/>
  <c r="U244" i="7"/>
  <c r="U220" i="7"/>
  <c r="U281" i="7"/>
  <c r="U273" i="7"/>
  <c r="U265" i="7"/>
  <c r="U257" i="7"/>
  <c r="U241" i="7"/>
  <c r="U225" i="7"/>
  <c r="U217" i="7"/>
  <c r="U209" i="7"/>
  <c r="U201" i="7"/>
  <c r="U193" i="7"/>
  <c r="U177" i="7"/>
  <c r="U162" i="7"/>
  <c r="U114" i="7"/>
  <c r="U94" i="7"/>
  <c r="U86" i="7"/>
  <c r="U166" i="7"/>
  <c r="U154" i="7"/>
  <c r="U150" i="7"/>
  <c r="U142" i="7"/>
  <c r="U134" i="7"/>
  <c r="U126" i="7"/>
  <c r="U122" i="7"/>
  <c r="U98" i="7"/>
  <c r="U90" i="7"/>
  <c r="U167" i="7"/>
  <c r="U163" i="7"/>
  <c r="U159" i="7"/>
  <c r="U155" i="7"/>
  <c r="U151" i="7"/>
  <c r="U147" i="7"/>
  <c r="U143" i="7"/>
  <c r="U139" i="7"/>
  <c r="U135" i="7"/>
  <c r="U131" i="7"/>
  <c r="U127" i="7"/>
  <c r="U123" i="7"/>
  <c r="U119" i="7"/>
  <c r="U115" i="7"/>
  <c r="U111" i="7"/>
  <c r="U107" i="7"/>
  <c r="U103" i="7"/>
  <c r="U99" i="7"/>
  <c r="U95" i="7"/>
  <c r="U91" i="7"/>
  <c r="U87" i="7"/>
  <c r="U69" i="7"/>
  <c r="U158" i="7"/>
  <c r="U146" i="7"/>
  <c r="U138" i="7"/>
  <c r="U130" i="7"/>
  <c r="U118" i="7"/>
  <c r="U110" i="7"/>
  <c r="U106" i="7"/>
  <c r="U102" i="7"/>
  <c r="U164" i="7"/>
  <c r="U160" i="7"/>
  <c r="U156" i="7"/>
  <c r="U152" i="7"/>
  <c r="U148" i="7"/>
  <c r="U144" i="7"/>
  <c r="U140" i="7"/>
  <c r="U136" i="7"/>
  <c r="U132" i="7"/>
  <c r="U128" i="7"/>
  <c r="U124" i="7"/>
  <c r="U120" i="7"/>
  <c r="U116" i="7"/>
  <c r="U112" i="7"/>
  <c r="U108" i="7"/>
  <c r="U104" i="7"/>
  <c r="U100" i="7"/>
  <c r="U96" i="7"/>
  <c r="U92" i="7"/>
  <c r="U88" i="7"/>
  <c r="U84" i="7"/>
  <c r="AD36" i="8" l="1"/>
  <c r="AD41" i="8" s="1"/>
  <c r="AE41" i="8" s="1"/>
  <c r="B293" i="7"/>
  <c r="A293" i="7"/>
  <c r="B292" i="7"/>
  <c r="A292" i="7"/>
  <c r="B291" i="7"/>
  <c r="A291" i="7"/>
  <c r="B290" i="7"/>
  <c r="A290" i="7"/>
  <c r="B289" i="7"/>
  <c r="A289" i="7"/>
  <c r="B288" i="7"/>
  <c r="A288" i="7"/>
  <c r="B287" i="7"/>
  <c r="A287" i="7"/>
  <c r="B286" i="7"/>
  <c r="A286" i="7"/>
  <c r="B285" i="7"/>
  <c r="A285" i="7"/>
  <c r="B284" i="7"/>
  <c r="A284" i="7"/>
  <c r="B283" i="7"/>
  <c r="A283" i="7"/>
  <c r="B282" i="7"/>
  <c r="A282" i="7"/>
  <c r="B281" i="7"/>
  <c r="A281" i="7"/>
  <c r="B280" i="7"/>
  <c r="A280" i="7"/>
  <c r="B279" i="7"/>
  <c r="A279" i="7"/>
  <c r="B278" i="7"/>
  <c r="A278" i="7"/>
  <c r="B277" i="7"/>
  <c r="A277" i="7"/>
  <c r="B276" i="7"/>
  <c r="A276" i="7"/>
  <c r="B275" i="7"/>
  <c r="A275" i="7"/>
  <c r="B274" i="7"/>
  <c r="A274" i="7"/>
  <c r="B273" i="7"/>
  <c r="A273" i="7"/>
  <c r="B272" i="7"/>
  <c r="A272" i="7"/>
  <c r="B271" i="7"/>
  <c r="A271" i="7"/>
  <c r="B270" i="7"/>
  <c r="A270" i="7"/>
  <c r="B269" i="7"/>
  <c r="A269" i="7"/>
  <c r="B268" i="7"/>
  <c r="A268" i="7"/>
  <c r="B267" i="7"/>
  <c r="A267" i="7"/>
  <c r="B266" i="7"/>
  <c r="A266" i="7"/>
  <c r="B265" i="7"/>
  <c r="A265" i="7"/>
  <c r="B264" i="7"/>
  <c r="A264" i="7"/>
  <c r="B263" i="7"/>
  <c r="A263" i="7"/>
  <c r="B262" i="7"/>
  <c r="A262" i="7"/>
  <c r="B261" i="7"/>
  <c r="A261" i="7"/>
  <c r="B260" i="7"/>
  <c r="A260" i="7"/>
  <c r="B259" i="7"/>
  <c r="A259" i="7"/>
  <c r="B258" i="7"/>
  <c r="A258" i="7"/>
  <c r="B257" i="7"/>
  <c r="A257" i="7"/>
  <c r="B256" i="7"/>
  <c r="A256" i="7"/>
  <c r="B255" i="7"/>
  <c r="A255" i="7"/>
  <c r="B254" i="7"/>
  <c r="A254" i="7"/>
  <c r="B253" i="7"/>
  <c r="A253" i="7"/>
  <c r="B252" i="7"/>
  <c r="A252" i="7"/>
  <c r="B251" i="7"/>
  <c r="A251" i="7"/>
  <c r="B250" i="7"/>
  <c r="A250" i="7"/>
  <c r="B249" i="7"/>
  <c r="A249" i="7"/>
  <c r="B248" i="7"/>
  <c r="A248" i="7"/>
  <c r="B247" i="7"/>
  <c r="A247" i="7"/>
  <c r="B246" i="7"/>
  <c r="A246" i="7"/>
  <c r="B245" i="7"/>
  <c r="A245" i="7"/>
  <c r="B244" i="7"/>
  <c r="A244" i="7"/>
  <c r="B243" i="7"/>
  <c r="A243" i="7"/>
  <c r="B242" i="7"/>
  <c r="A242" i="7"/>
  <c r="B241" i="7"/>
  <c r="A241" i="7"/>
  <c r="B240" i="7"/>
  <c r="A240" i="7"/>
  <c r="B239" i="7"/>
  <c r="A239" i="7"/>
  <c r="B238" i="7"/>
  <c r="A238" i="7"/>
  <c r="B237" i="7"/>
  <c r="A237" i="7"/>
  <c r="B236" i="7"/>
  <c r="A236" i="7"/>
  <c r="B235" i="7"/>
  <c r="A235" i="7"/>
  <c r="B234" i="7"/>
  <c r="A234" i="7"/>
  <c r="B233" i="7"/>
  <c r="A233" i="7"/>
  <c r="B232" i="7"/>
  <c r="A232" i="7"/>
  <c r="B231" i="7"/>
  <c r="A231" i="7"/>
  <c r="B230" i="7"/>
  <c r="A230" i="7"/>
  <c r="B229" i="7"/>
  <c r="A229" i="7"/>
  <c r="B228" i="7"/>
  <c r="A228" i="7"/>
  <c r="B227" i="7"/>
  <c r="A227" i="7"/>
  <c r="B226" i="7"/>
  <c r="A226" i="7"/>
  <c r="B225" i="7"/>
  <c r="A225" i="7"/>
  <c r="B224" i="7"/>
  <c r="A224" i="7"/>
  <c r="B223" i="7"/>
  <c r="A223" i="7"/>
  <c r="B222" i="7"/>
  <c r="A222" i="7"/>
  <c r="B221" i="7"/>
  <c r="A221" i="7"/>
  <c r="B220" i="7"/>
  <c r="A220" i="7"/>
  <c r="B219" i="7"/>
  <c r="A219" i="7"/>
  <c r="B218" i="7"/>
  <c r="A218" i="7"/>
  <c r="B217" i="7"/>
  <c r="A217" i="7"/>
  <c r="B216" i="7"/>
  <c r="A216" i="7"/>
  <c r="B215" i="7"/>
  <c r="A215" i="7"/>
  <c r="B214" i="7"/>
  <c r="A214" i="7"/>
  <c r="B213" i="7"/>
  <c r="A213" i="7"/>
  <c r="B212" i="7"/>
  <c r="A212" i="7"/>
  <c r="B211" i="7"/>
  <c r="A211" i="7"/>
  <c r="B210" i="7"/>
  <c r="A210" i="7"/>
  <c r="B209" i="7"/>
  <c r="A209" i="7"/>
  <c r="B208" i="7"/>
  <c r="A208" i="7"/>
  <c r="B207" i="7"/>
  <c r="A207" i="7"/>
  <c r="B206" i="7"/>
  <c r="A206" i="7"/>
  <c r="B205" i="7"/>
  <c r="A205" i="7"/>
  <c r="B204" i="7"/>
  <c r="A204" i="7"/>
  <c r="B203" i="7"/>
  <c r="A203" i="7"/>
  <c r="B202" i="7"/>
  <c r="A202" i="7"/>
  <c r="B201" i="7"/>
  <c r="A201" i="7"/>
  <c r="B200" i="7"/>
  <c r="A200" i="7"/>
  <c r="B199" i="7"/>
  <c r="A199" i="7"/>
  <c r="B198" i="7"/>
  <c r="A198" i="7"/>
  <c r="B197" i="7"/>
  <c r="A197" i="7"/>
  <c r="B196" i="7"/>
  <c r="A196" i="7"/>
  <c r="B195" i="7"/>
  <c r="A195" i="7"/>
  <c r="B194" i="7"/>
  <c r="A194" i="7"/>
  <c r="B193" i="7"/>
  <c r="A193" i="7"/>
  <c r="B192" i="7"/>
  <c r="A192" i="7"/>
  <c r="B191" i="7"/>
  <c r="A191" i="7"/>
  <c r="B190" i="7"/>
  <c r="A190" i="7"/>
  <c r="B189" i="7"/>
  <c r="A189" i="7"/>
  <c r="B188" i="7"/>
  <c r="A188" i="7"/>
  <c r="B187" i="7"/>
  <c r="A187" i="7"/>
  <c r="B186" i="7"/>
  <c r="A186" i="7"/>
  <c r="B185" i="7"/>
  <c r="A185" i="7"/>
  <c r="B184" i="7"/>
  <c r="A184" i="7"/>
  <c r="B183" i="7"/>
  <c r="A183" i="7"/>
  <c r="B182" i="7"/>
  <c r="A182" i="7"/>
  <c r="B181" i="7"/>
  <c r="A181" i="7"/>
  <c r="B180" i="7"/>
  <c r="A180" i="7"/>
  <c r="B179" i="7"/>
  <c r="A179" i="7"/>
  <c r="B178" i="7"/>
  <c r="A178" i="7"/>
  <c r="B177" i="7"/>
  <c r="A177" i="7"/>
  <c r="B176" i="7"/>
  <c r="A176" i="7"/>
  <c r="B175" i="7"/>
  <c r="A175" i="7"/>
  <c r="B174" i="7"/>
  <c r="A174" i="7"/>
  <c r="B173" i="7"/>
  <c r="A173" i="7"/>
  <c r="B172" i="7"/>
  <c r="A172" i="7"/>
  <c r="B171" i="7"/>
  <c r="A171" i="7"/>
  <c r="B170" i="7"/>
  <c r="A170" i="7"/>
  <c r="B169" i="7"/>
  <c r="A169" i="7"/>
  <c r="B168" i="7"/>
  <c r="A168" i="7"/>
  <c r="B167" i="7"/>
  <c r="A167" i="7"/>
  <c r="B166" i="7"/>
  <c r="A166" i="7"/>
  <c r="B165" i="7"/>
  <c r="A165" i="7"/>
  <c r="B164" i="7"/>
  <c r="A164" i="7"/>
  <c r="B163" i="7"/>
  <c r="A163" i="7"/>
  <c r="B162" i="7"/>
  <c r="A162" i="7"/>
  <c r="B161" i="7"/>
  <c r="A161" i="7"/>
  <c r="B160" i="7"/>
  <c r="A160" i="7"/>
  <c r="B159" i="7"/>
  <c r="A159" i="7"/>
  <c r="B158" i="7"/>
  <c r="A158" i="7"/>
  <c r="B157" i="7"/>
  <c r="A157" i="7"/>
  <c r="B156" i="7"/>
  <c r="A156" i="7"/>
  <c r="B155" i="7"/>
  <c r="A155" i="7"/>
  <c r="B154" i="7"/>
  <c r="A154" i="7"/>
  <c r="B153" i="7"/>
  <c r="A153" i="7"/>
  <c r="B152" i="7"/>
  <c r="A152" i="7"/>
  <c r="B151" i="7"/>
  <c r="A151" i="7"/>
  <c r="B150" i="7"/>
  <c r="A150" i="7"/>
  <c r="B149" i="7"/>
  <c r="A149" i="7"/>
  <c r="B148" i="7"/>
  <c r="A148" i="7"/>
  <c r="B147" i="7"/>
  <c r="A147" i="7"/>
  <c r="B146" i="7"/>
  <c r="A146" i="7"/>
  <c r="B145" i="7"/>
  <c r="A145" i="7"/>
  <c r="B144" i="7"/>
  <c r="A144" i="7"/>
  <c r="B143" i="7"/>
  <c r="A143" i="7"/>
  <c r="B142" i="7"/>
  <c r="A142" i="7"/>
  <c r="B141" i="7"/>
  <c r="A141" i="7"/>
  <c r="B140" i="7"/>
  <c r="A140" i="7"/>
  <c r="B139" i="7"/>
  <c r="A139" i="7"/>
  <c r="B138" i="7"/>
  <c r="A138" i="7"/>
  <c r="B137" i="7"/>
  <c r="A137" i="7"/>
  <c r="B136" i="7"/>
  <c r="A136" i="7"/>
  <c r="B135" i="7"/>
  <c r="A135" i="7"/>
  <c r="B134" i="7"/>
  <c r="A134" i="7"/>
  <c r="B133" i="7"/>
  <c r="A133" i="7"/>
  <c r="B132" i="7"/>
  <c r="A132" i="7"/>
  <c r="B131" i="7"/>
  <c r="A131" i="7"/>
  <c r="B130" i="7"/>
  <c r="A130" i="7"/>
  <c r="B129" i="7"/>
  <c r="A129" i="7"/>
  <c r="B128" i="7"/>
  <c r="A128" i="7"/>
  <c r="B127" i="7"/>
  <c r="A127" i="7"/>
  <c r="B126" i="7"/>
  <c r="A126" i="7"/>
  <c r="B125" i="7"/>
  <c r="A125" i="7"/>
  <c r="B124" i="7"/>
  <c r="A124" i="7"/>
  <c r="B123" i="7"/>
  <c r="A123" i="7"/>
  <c r="B122" i="7"/>
  <c r="A122" i="7"/>
  <c r="B121" i="7"/>
  <c r="A121" i="7"/>
  <c r="B120" i="7"/>
  <c r="A120" i="7"/>
  <c r="B119" i="7"/>
  <c r="A119" i="7"/>
  <c r="B118" i="7"/>
  <c r="A118" i="7"/>
  <c r="B117" i="7"/>
  <c r="A117" i="7"/>
  <c r="B116" i="7"/>
  <c r="A116" i="7"/>
  <c r="B115" i="7"/>
  <c r="A115" i="7"/>
  <c r="B114" i="7"/>
  <c r="A114" i="7"/>
  <c r="B113" i="7"/>
  <c r="A113" i="7"/>
  <c r="B112" i="7"/>
  <c r="A112" i="7"/>
  <c r="B111" i="7"/>
  <c r="A111" i="7"/>
  <c r="B110" i="7"/>
  <c r="A110" i="7"/>
  <c r="B109" i="7"/>
  <c r="A109" i="7"/>
  <c r="B108" i="7"/>
  <c r="A108" i="7"/>
  <c r="B107" i="7"/>
  <c r="A107" i="7"/>
  <c r="B106" i="7"/>
  <c r="A106" i="7"/>
  <c r="B105" i="7"/>
  <c r="A105" i="7"/>
  <c r="B104" i="7"/>
  <c r="A104" i="7"/>
  <c r="B103" i="7"/>
  <c r="A103" i="7"/>
  <c r="B102" i="7"/>
  <c r="A102" i="7"/>
  <c r="B101" i="7"/>
  <c r="A101" i="7"/>
  <c r="B100" i="7"/>
  <c r="A100" i="7"/>
  <c r="B99" i="7"/>
  <c r="A99" i="7"/>
  <c r="B98" i="7"/>
  <c r="A98" i="7"/>
  <c r="B97"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B79" i="7"/>
  <c r="A79" i="7"/>
  <c r="B78" i="7"/>
  <c r="A78" i="7"/>
  <c r="B77" i="7"/>
  <c r="A77" i="7"/>
  <c r="B76" i="7"/>
  <c r="A76" i="7"/>
  <c r="B75" i="7"/>
  <c r="A75" i="7"/>
  <c r="B74" i="7"/>
  <c r="A74" i="7"/>
  <c r="B73" i="7"/>
  <c r="A73" i="7"/>
  <c r="B72" i="7"/>
  <c r="A72" i="7"/>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A8" i="7"/>
  <c r="L8" i="7" s="1"/>
  <c r="N7" i="7"/>
  <c r="P7" i="7" s="1"/>
  <c r="M7" i="7"/>
  <c r="L7" i="7"/>
  <c r="K7" i="7"/>
  <c r="J7" i="7"/>
  <c r="I7" i="7"/>
  <c r="G5" i="7"/>
  <c r="I4" i="7" s="1"/>
  <c r="A1" i="7"/>
  <c r="JB43" i="2"/>
  <c r="JB44" i="2" s="1"/>
  <c r="JB51" i="2" s="1"/>
  <c r="JA43" i="2"/>
  <c r="JA44" i="2" s="1"/>
  <c r="JA51" i="2" s="1"/>
  <c r="IX43" i="2"/>
  <c r="IX44" i="2" s="1"/>
  <c r="IX51" i="2" s="1"/>
  <c r="IW43" i="2"/>
  <c r="IW44" i="2" s="1"/>
  <c r="IW51" i="2" s="1"/>
  <c r="IT43" i="2"/>
  <c r="IT44" i="2" s="1"/>
  <c r="IT51" i="2" s="1"/>
  <c r="IS43" i="2"/>
  <c r="IS44" i="2" s="1"/>
  <c r="IS51" i="2" s="1"/>
  <c r="IP43" i="2"/>
  <c r="IP44" i="2" s="1"/>
  <c r="IP51" i="2" s="1"/>
  <c r="IL43" i="2"/>
  <c r="IL44" i="2" s="1"/>
  <c r="IL51" i="2" s="1"/>
  <c r="IK43" i="2"/>
  <c r="IK44" i="2" s="1"/>
  <c r="IK51" i="2" s="1"/>
  <c r="IH43" i="2"/>
  <c r="IH44" i="2" s="1"/>
  <c r="IH51" i="2" s="1"/>
  <c r="IG43" i="2"/>
  <c r="IG44" i="2" s="1"/>
  <c r="IG51" i="2" s="1"/>
  <c r="ID43" i="2"/>
  <c r="ID44" i="2" s="1"/>
  <c r="ID51" i="2" s="1"/>
  <c r="IC43" i="2"/>
  <c r="IC44" i="2" s="1"/>
  <c r="IC51" i="2" s="1"/>
  <c r="HZ43" i="2"/>
  <c r="HZ44" i="2" s="1"/>
  <c r="HZ51" i="2" s="1"/>
  <c r="HV43" i="2"/>
  <c r="HV44" i="2" s="1"/>
  <c r="HV51" i="2" s="1"/>
  <c r="HU43" i="2"/>
  <c r="HU44" i="2" s="1"/>
  <c r="HU51" i="2" s="1"/>
  <c r="HR43" i="2"/>
  <c r="HR44" i="2" s="1"/>
  <c r="HR51" i="2" s="1"/>
  <c r="HQ43" i="2"/>
  <c r="HQ44" i="2" s="1"/>
  <c r="HQ51" i="2" s="1"/>
  <c r="HN43" i="2"/>
  <c r="HN44" i="2" s="1"/>
  <c r="HN51" i="2" s="1"/>
  <c r="HM43" i="2"/>
  <c r="HM44" i="2" s="1"/>
  <c r="HM51" i="2" s="1"/>
  <c r="HJ43" i="2"/>
  <c r="HJ44" i="2" s="1"/>
  <c r="HJ51" i="2" s="1"/>
  <c r="HF43" i="2"/>
  <c r="HF44" i="2" s="1"/>
  <c r="HF51" i="2" s="1"/>
  <c r="HE43" i="2"/>
  <c r="HE44" i="2" s="1"/>
  <c r="HE51" i="2" s="1"/>
  <c r="HB43" i="2"/>
  <c r="HB44" i="2" s="1"/>
  <c r="HB51" i="2" s="1"/>
  <c r="HA43" i="2"/>
  <c r="HA44" i="2" s="1"/>
  <c r="HA51" i="2" s="1"/>
  <c r="GX43" i="2"/>
  <c r="GX44" i="2" s="1"/>
  <c r="GX51" i="2" s="1"/>
  <c r="GW43" i="2"/>
  <c r="GW44" i="2" s="1"/>
  <c r="GW51" i="2" s="1"/>
  <c r="GT43" i="2"/>
  <c r="GT44" i="2" s="1"/>
  <c r="GT51" i="2" s="1"/>
  <c r="GP43" i="2"/>
  <c r="GP44" i="2" s="1"/>
  <c r="GP51" i="2" s="1"/>
  <c r="GO43" i="2"/>
  <c r="GO44" i="2" s="1"/>
  <c r="GO51" i="2" s="1"/>
  <c r="GL43" i="2"/>
  <c r="GL44" i="2" s="1"/>
  <c r="GL51" i="2" s="1"/>
  <c r="GK43" i="2"/>
  <c r="GK44" i="2" s="1"/>
  <c r="GK51" i="2" s="1"/>
  <c r="GH43" i="2"/>
  <c r="GH44" i="2" s="1"/>
  <c r="GH51" i="2" s="1"/>
  <c r="GG43" i="2"/>
  <c r="GG44" i="2" s="1"/>
  <c r="GG51" i="2" s="1"/>
  <c r="GD43" i="2"/>
  <c r="GD44" i="2" s="1"/>
  <c r="GD51" i="2" s="1"/>
  <c r="FZ43" i="2"/>
  <c r="FZ44" i="2" s="1"/>
  <c r="FZ51" i="2" s="1"/>
  <c r="FY43" i="2"/>
  <c r="FY44" i="2" s="1"/>
  <c r="FY51" i="2" s="1"/>
  <c r="FV43" i="2"/>
  <c r="FV44" i="2" s="1"/>
  <c r="FV51" i="2" s="1"/>
  <c r="FU43" i="2"/>
  <c r="FU44" i="2" s="1"/>
  <c r="FU51" i="2" s="1"/>
  <c r="FR43" i="2"/>
  <c r="FR44" i="2" s="1"/>
  <c r="FR51" i="2" s="1"/>
  <c r="FQ43" i="2"/>
  <c r="FQ44" i="2" s="1"/>
  <c r="FQ51" i="2" s="1"/>
  <c r="FN43" i="2"/>
  <c r="FN44" i="2" s="1"/>
  <c r="FN51" i="2" s="1"/>
  <c r="FJ43" i="2"/>
  <c r="FJ44" i="2" s="1"/>
  <c r="FJ51" i="2" s="1"/>
  <c r="FI43" i="2"/>
  <c r="FI44" i="2" s="1"/>
  <c r="FI51" i="2" s="1"/>
  <c r="FF43" i="2"/>
  <c r="FF44" i="2" s="1"/>
  <c r="FF51" i="2" s="1"/>
  <c r="FE43" i="2"/>
  <c r="FE44" i="2" s="1"/>
  <c r="FE51" i="2" s="1"/>
  <c r="FB43" i="2"/>
  <c r="FB44" i="2" s="1"/>
  <c r="FB51" i="2" s="1"/>
  <c r="FA43" i="2"/>
  <c r="FA44" i="2" s="1"/>
  <c r="FA51" i="2" s="1"/>
  <c r="EX43" i="2"/>
  <c r="EX44" i="2" s="1"/>
  <c r="EX51" i="2" s="1"/>
  <c r="ET43" i="2"/>
  <c r="ET44" i="2" s="1"/>
  <c r="ET51" i="2" s="1"/>
  <c r="ES43" i="2"/>
  <c r="ES44" i="2" s="1"/>
  <c r="ES51" i="2" s="1"/>
  <c r="EP43" i="2"/>
  <c r="EP44" i="2" s="1"/>
  <c r="EP51" i="2" s="1"/>
  <c r="EO43" i="2"/>
  <c r="EO44" i="2" s="1"/>
  <c r="EO51" i="2" s="1"/>
  <c r="EL43" i="2"/>
  <c r="EL44" i="2" s="1"/>
  <c r="EL51" i="2" s="1"/>
  <c r="EK43" i="2"/>
  <c r="EK44" i="2" s="1"/>
  <c r="EK51" i="2" s="1"/>
  <c r="EH43" i="2"/>
  <c r="EH44" i="2" s="1"/>
  <c r="EH51" i="2" s="1"/>
  <c r="ED43" i="2"/>
  <c r="ED44" i="2" s="1"/>
  <c r="ED51" i="2" s="1"/>
  <c r="EC43" i="2"/>
  <c r="EC44" i="2" s="1"/>
  <c r="EC51" i="2" s="1"/>
  <c r="DZ43" i="2"/>
  <c r="DZ44" i="2" s="1"/>
  <c r="DZ51" i="2" s="1"/>
  <c r="DY43" i="2"/>
  <c r="DY44" i="2" s="1"/>
  <c r="DY51" i="2" s="1"/>
  <c r="DV43" i="2"/>
  <c r="DV44" i="2" s="1"/>
  <c r="DV51" i="2" s="1"/>
  <c r="DU43" i="2"/>
  <c r="DU44" i="2" s="1"/>
  <c r="DU51" i="2" s="1"/>
  <c r="DR43" i="2"/>
  <c r="DR44" i="2" s="1"/>
  <c r="DR51" i="2" s="1"/>
  <c r="DN43" i="2"/>
  <c r="DN44" i="2" s="1"/>
  <c r="DN51" i="2" s="1"/>
  <c r="DM43" i="2"/>
  <c r="DM44" i="2" s="1"/>
  <c r="DM51" i="2" s="1"/>
  <c r="DJ43" i="2"/>
  <c r="DJ44" i="2" s="1"/>
  <c r="DJ51" i="2" s="1"/>
  <c r="DI43" i="2"/>
  <c r="DI44" i="2" s="1"/>
  <c r="DI51" i="2" s="1"/>
  <c r="DF43" i="2"/>
  <c r="DF44" i="2" s="1"/>
  <c r="DF51" i="2" s="1"/>
  <c r="DE43" i="2"/>
  <c r="DE44" i="2" s="1"/>
  <c r="DE51" i="2" s="1"/>
  <c r="DB43" i="2"/>
  <c r="DB44" i="2" s="1"/>
  <c r="DB51" i="2" s="1"/>
  <c r="CX43" i="2"/>
  <c r="CX44" i="2" s="1"/>
  <c r="CX51" i="2" s="1"/>
  <c r="CW43" i="2"/>
  <c r="CW44" i="2" s="1"/>
  <c r="CW51" i="2" s="1"/>
  <c r="CT43" i="2"/>
  <c r="CT44" i="2" s="1"/>
  <c r="CT51" i="2" s="1"/>
  <c r="CS43" i="2"/>
  <c r="CS44" i="2" s="1"/>
  <c r="CS51" i="2" s="1"/>
  <c r="CP43" i="2"/>
  <c r="CP44" i="2" s="1"/>
  <c r="CP51" i="2" s="1"/>
  <c r="CO43" i="2"/>
  <c r="CO44" i="2" s="1"/>
  <c r="CO51" i="2" s="1"/>
  <c r="CL43" i="2"/>
  <c r="CL44" i="2" s="1"/>
  <c r="CL51" i="2" s="1"/>
  <c r="CH43" i="2"/>
  <c r="CH44" i="2" s="1"/>
  <c r="CH51" i="2" s="1"/>
  <c r="CG43" i="2"/>
  <c r="CG44" i="2" s="1"/>
  <c r="CG51" i="2" s="1"/>
  <c r="CD43" i="2"/>
  <c r="CD44" i="2" s="1"/>
  <c r="CD51" i="2" s="1"/>
  <c r="CC43" i="2"/>
  <c r="CC44" i="2" s="1"/>
  <c r="CC51" i="2" s="1"/>
  <c r="BZ43" i="2"/>
  <c r="BZ44" i="2" s="1"/>
  <c r="BZ51" i="2" s="1"/>
  <c r="BY43" i="2"/>
  <c r="BY44" i="2" s="1"/>
  <c r="BY51" i="2" s="1"/>
  <c r="BV43" i="2"/>
  <c r="BV44" i="2" s="1"/>
  <c r="BV51" i="2" s="1"/>
  <c r="BR43" i="2"/>
  <c r="BR44" i="2" s="1"/>
  <c r="BR51" i="2" s="1"/>
  <c r="BQ43" i="2"/>
  <c r="BQ44" i="2" s="1"/>
  <c r="BQ51" i="2" s="1"/>
  <c r="BN43" i="2"/>
  <c r="BN44" i="2" s="1"/>
  <c r="BN51" i="2" s="1"/>
  <c r="BM43" i="2"/>
  <c r="BM44" i="2" s="1"/>
  <c r="BM51" i="2" s="1"/>
  <c r="BJ43" i="2"/>
  <c r="BJ44" i="2" s="1"/>
  <c r="BJ51" i="2" s="1"/>
  <c r="BI43" i="2"/>
  <c r="BI44" i="2" s="1"/>
  <c r="BI51" i="2" s="1"/>
  <c r="BF43" i="2"/>
  <c r="BF44" i="2" s="1"/>
  <c r="BF51" i="2" s="1"/>
  <c r="BB43" i="2"/>
  <c r="BB44" i="2" s="1"/>
  <c r="BB51" i="2" s="1"/>
  <c r="BA43" i="2"/>
  <c r="BA44" i="2" s="1"/>
  <c r="BA51" i="2" s="1"/>
  <c r="AX43" i="2"/>
  <c r="AX44" i="2" s="1"/>
  <c r="AX51" i="2" s="1"/>
  <c r="AW43" i="2"/>
  <c r="AW44" i="2" s="1"/>
  <c r="AW51" i="2" s="1"/>
  <c r="AT43" i="2"/>
  <c r="AT44" i="2" s="1"/>
  <c r="AT51" i="2" s="1"/>
  <c r="AS43" i="2"/>
  <c r="AS44" i="2" s="1"/>
  <c r="AS51" i="2" s="1"/>
  <c r="AP43" i="2"/>
  <c r="AP44" i="2" s="1"/>
  <c r="AP51" i="2" s="1"/>
  <c r="AL43" i="2"/>
  <c r="AL44" i="2" s="1"/>
  <c r="AL51" i="2" s="1"/>
  <c r="AK43" i="2"/>
  <c r="AK44" i="2" s="1"/>
  <c r="AK51" i="2" s="1"/>
  <c r="AH43" i="2"/>
  <c r="AH44" i="2" s="1"/>
  <c r="AH51" i="2" s="1"/>
  <c r="AG43" i="2"/>
  <c r="AG44" i="2" s="1"/>
  <c r="AG51" i="2" s="1"/>
  <c r="AD43" i="2"/>
  <c r="AD44" i="2" s="1"/>
  <c r="AD51" i="2" s="1"/>
  <c r="AC43" i="2"/>
  <c r="AC44" i="2" s="1"/>
  <c r="AC51" i="2" s="1"/>
  <c r="Z43" i="2"/>
  <c r="Z44" i="2" s="1"/>
  <c r="Z51" i="2" s="1"/>
  <c r="V43" i="2"/>
  <c r="V44" i="2" s="1"/>
  <c r="V51" i="2" s="1"/>
  <c r="U43" i="2"/>
  <c r="U44" i="2" s="1"/>
  <c r="U51" i="2" s="1"/>
  <c r="R43" i="2"/>
  <c r="R44" i="2" s="1"/>
  <c r="R51" i="2" s="1"/>
  <c r="Q43" i="2"/>
  <c r="Q44" i="2" s="1"/>
  <c r="Q51" i="2" s="1"/>
  <c r="N43" i="2"/>
  <c r="N44" i="2" s="1"/>
  <c r="N51" i="2" s="1"/>
  <c r="J43" i="2"/>
  <c r="J44" i="2" s="1"/>
  <c r="J51" i="2" s="1"/>
  <c r="F43" i="2"/>
  <c r="F44" i="2" s="1"/>
  <c r="F51" i="2" s="1"/>
  <c r="E103" i="2"/>
  <c r="E104" i="2" s="1"/>
  <c r="E111" i="2" s="1"/>
  <c r="F103" i="2"/>
  <c r="F104" i="2" s="1"/>
  <c r="F111" i="2" s="1"/>
  <c r="I103" i="2"/>
  <c r="I104" i="2" s="1"/>
  <c r="I111" i="2" s="1"/>
  <c r="J103" i="2"/>
  <c r="J104" i="2" s="1"/>
  <c r="J111" i="2" s="1"/>
  <c r="M103" i="2"/>
  <c r="M104" i="2" s="1"/>
  <c r="M111" i="2" s="1"/>
  <c r="N103" i="2"/>
  <c r="N104" i="2" s="1"/>
  <c r="N111" i="2" s="1"/>
  <c r="R103" i="2"/>
  <c r="R104" i="2" s="1"/>
  <c r="R111" i="2" s="1"/>
  <c r="U103" i="2"/>
  <c r="U104" i="2" s="1"/>
  <c r="U111" i="2" s="1"/>
  <c r="V103" i="2"/>
  <c r="V104" i="2" s="1"/>
  <c r="V111" i="2" s="1"/>
  <c r="Y103" i="2"/>
  <c r="Y104" i="2" s="1"/>
  <c r="Y111" i="2" s="1"/>
  <c r="Z103" i="2"/>
  <c r="Z104" i="2" s="1"/>
  <c r="Z111" i="2" s="1"/>
  <c r="AC103" i="2"/>
  <c r="AC104" i="2" s="1"/>
  <c r="AC111" i="2" s="1"/>
  <c r="AD103" i="2"/>
  <c r="AD104" i="2" s="1"/>
  <c r="AD111" i="2" s="1"/>
  <c r="AH103" i="2"/>
  <c r="AH104" i="2" s="1"/>
  <c r="AH111" i="2" s="1"/>
  <c r="AK103" i="2"/>
  <c r="AK104" i="2" s="1"/>
  <c r="AK111" i="2" s="1"/>
  <c r="AL103" i="2"/>
  <c r="AL104" i="2" s="1"/>
  <c r="AL111" i="2" s="1"/>
  <c r="AO103" i="2"/>
  <c r="AO104" i="2" s="1"/>
  <c r="AO111" i="2" s="1"/>
  <c r="AP103" i="2"/>
  <c r="AP104" i="2" s="1"/>
  <c r="AP111" i="2" s="1"/>
  <c r="AS103" i="2"/>
  <c r="AS104" i="2" s="1"/>
  <c r="AS111" i="2" s="1"/>
  <c r="AT103" i="2"/>
  <c r="AT104" i="2" s="1"/>
  <c r="AT111" i="2" s="1"/>
  <c r="AX103" i="2"/>
  <c r="AX104" i="2" s="1"/>
  <c r="AX111" i="2" s="1"/>
  <c r="BA103" i="2"/>
  <c r="BA104" i="2" s="1"/>
  <c r="BA111" i="2" s="1"/>
  <c r="BB103" i="2"/>
  <c r="BB104" i="2" s="1"/>
  <c r="BB111" i="2" s="1"/>
  <c r="BE103" i="2"/>
  <c r="BE104" i="2" s="1"/>
  <c r="BE111" i="2" s="1"/>
  <c r="BF103" i="2"/>
  <c r="BF104" i="2" s="1"/>
  <c r="BF111" i="2" s="1"/>
  <c r="BI103" i="2"/>
  <c r="BI104" i="2" s="1"/>
  <c r="BI111" i="2" s="1"/>
  <c r="BJ103" i="2"/>
  <c r="BJ104" i="2" s="1"/>
  <c r="BJ111" i="2" s="1"/>
  <c r="BN103" i="2"/>
  <c r="BN104" i="2" s="1"/>
  <c r="BN111" i="2" s="1"/>
  <c r="BQ103" i="2"/>
  <c r="BQ104" i="2" s="1"/>
  <c r="BQ111" i="2" s="1"/>
  <c r="BR103" i="2"/>
  <c r="BR104" i="2" s="1"/>
  <c r="BR111" i="2" s="1"/>
  <c r="BU103" i="2"/>
  <c r="BU104" i="2" s="1"/>
  <c r="BU111" i="2" s="1"/>
  <c r="BV103" i="2"/>
  <c r="BV104" i="2" s="1"/>
  <c r="BV111" i="2" s="1"/>
  <c r="BY103" i="2"/>
  <c r="BY104" i="2" s="1"/>
  <c r="BY111" i="2" s="1"/>
  <c r="BZ103" i="2"/>
  <c r="BZ104" i="2" s="1"/>
  <c r="BZ111" i="2" s="1"/>
  <c r="CD103" i="2"/>
  <c r="CD104" i="2" s="1"/>
  <c r="CD111" i="2" s="1"/>
  <c r="CG103" i="2"/>
  <c r="CG104" i="2" s="1"/>
  <c r="CG111" i="2" s="1"/>
  <c r="CH103" i="2"/>
  <c r="CH104" i="2" s="1"/>
  <c r="CH111" i="2" s="1"/>
  <c r="CK103" i="2"/>
  <c r="CK104" i="2" s="1"/>
  <c r="CK111" i="2" s="1"/>
  <c r="CL103" i="2"/>
  <c r="CL104" i="2" s="1"/>
  <c r="CL111" i="2" s="1"/>
  <c r="CO103" i="2"/>
  <c r="CO104" i="2" s="1"/>
  <c r="CO111" i="2" s="1"/>
  <c r="CP103" i="2"/>
  <c r="CP104" i="2" s="1"/>
  <c r="CP111" i="2" s="1"/>
  <c r="CT103" i="2"/>
  <c r="CT104" i="2" s="1"/>
  <c r="CT111" i="2" s="1"/>
  <c r="CW103" i="2"/>
  <c r="CW104" i="2" s="1"/>
  <c r="CW111" i="2" s="1"/>
  <c r="CX103" i="2"/>
  <c r="CX104" i="2" s="1"/>
  <c r="CX111" i="2" s="1"/>
  <c r="DA103" i="2"/>
  <c r="DA104" i="2" s="1"/>
  <c r="DA111" i="2" s="1"/>
  <c r="DB103" i="2"/>
  <c r="DB104" i="2" s="1"/>
  <c r="DB111" i="2" s="1"/>
  <c r="DE103" i="2"/>
  <c r="DE104" i="2" s="1"/>
  <c r="DE111" i="2" s="1"/>
  <c r="DF103" i="2"/>
  <c r="DF104" i="2" s="1"/>
  <c r="DF111" i="2" s="1"/>
  <c r="DJ103" i="2"/>
  <c r="DJ104" i="2" s="1"/>
  <c r="DJ111" i="2" s="1"/>
  <c r="DM103" i="2"/>
  <c r="DM104" i="2" s="1"/>
  <c r="DM111" i="2" s="1"/>
  <c r="DN103" i="2"/>
  <c r="DN104" i="2" s="1"/>
  <c r="DN111" i="2" s="1"/>
  <c r="DQ103" i="2"/>
  <c r="DQ104" i="2" s="1"/>
  <c r="DQ111" i="2" s="1"/>
  <c r="DR103" i="2"/>
  <c r="DR104" i="2" s="1"/>
  <c r="DR111" i="2" s="1"/>
  <c r="DU103" i="2"/>
  <c r="DU104" i="2" s="1"/>
  <c r="DU111" i="2" s="1"/>
  <c r="DV103" i="2"/>
  <c r="DV104" i="2" s="1"/>
  <c r="DV111" i="2" s="1"/>
  <c r="DZ103" i="2"/>
  <c r="DZ104" i="2" s="1"/>
  <c r="DZ111" i="2" s="1"/>
  <c r="EC103" i="2"/>
  <c r="EC104" i="2" s="1"/>
  <c r="EC111" i="2" s="1"/>
  <c r="ED103" i="2"/>
  <c r="ED104" i="2" s="1"/>
  <c r="ED111" i="2" s="1"/>
  <c r="EG103" i="2"/>
  <c r="EG104" i="2" s="1"/>
  <c r="EG111" i="2" s="1"/>
  <c r="EH103" i="2"/>
  <c r="EH104" i="2" s="1"/>
  <c r="EH111" i="2" s="1"/>
  <c r="EK103" i="2"/>
  <c r="EK104" i="2" s="1"/>
  <c r="EK111" i="2" s="1"/>
  <c r="EL103" i="2"/>
  <c r="EL104" i="2" s="1"/>
  <c r="EL111" i="2" s="1"/>
  <c r="EP103" i="2"/>
  <c r="EP104" i="2" s="1"/>
  <c r="EP111" i="2" s="1"/>
  <c r="ES103" i="2"/>
  <c r="ES104" i="2" s="1"/>
  <c r="ES111" i="2" s="1"/>
  <c r="ET103" i="2"/>
  <c r="ET104" i="2" s="1"/>
  <c r="ET111" i="2" s="1"/>
  <c r="EW103" i="2"/>
  <c r="EW104" i="2" s="1"/>
  <c r="EW111" i="2" s="1"/>
  <c r="EX103" i="2"/>
  <c r="EX104" i="2" s="1"/>
  <c r="EX111" i="2" s="1"/>
  <c r="FA103" i="2"/>
  <c r="FA104" i="2" s="1"/>
  <c r="FA111" i="2" s="1"/>
  <c r="FB103" i="2"/>
  <c r="FB104" i="2" s="1"/>
  <c r="FB111" i="2" s="1"/>
  <c r="FF103" i="2"/>
  <c r="FF104" i="2" s="1"/>
  <c r="FF111" i="2" s="1"/>
  <c r="FI103" i="2"/>
  <c r="FI104" i="2" s="1"/>
  <c r="FI111" i="2" s="1"/>
  <c r="FJ103" i="2"/>
  <c r="FJ104" i="2" s="1"/>
  <c r="FJ111" i="2" s="1"/>
  <c r="FM103" i="2"/>
  <c r="FM104" i="2" s="1"/>
  <c r="FM111" i="2" s="1"/>
  <c r="FN103" i="2"/>
  <c r="FN104" i="2" s="1"/>
  <c r="FN111" i="2" s="1"/>
  <c r="FQ103" i="2"/>
  <c r="FQ104" i="2" s="1"/>
  <c r="FQ111" i="2" s="1"/>
  <c r="FR103" i="2"/>
  <c r="FR104" i="2" s="1"/>
  <c r="FR111" i="2" s="1"/>
  <c r="FV103" i="2"/>
  <c r="FV104" i="2" s="1"/>
  <c r="FV111" i="2" s="1"/>
  <c r="FY103" i="2"/>
  <c r="FY104" i="2" s="1"/>
  <c r="FY111" i="2" s="1"/>
  <c r="FZ103" i="2"/>
  <c r="FZ104" i="2" s="1"/>
  <c r="FZ111" i="2" s="1"/>
  <c r="GC103" i="2"/>
  <c r="GC104" i="2" s="1"/>
  <c r="GC111" i="2" s="1"/>
  <c r="GD103" i="2"/>
  <c r="GD104" i="2" s="1"/>
  <c r="GD111" i="2" s="1"/>
  <c r="GG103" i="2"/>
  <c r="GG104" i="2" s="1"/>
  <c r="GG111" i="2" s="1"/>
  <c r="GH103" i="2"/>
  <c r="GH104" i="2" s="1"/>
  <c r="GH111" i="2" s="1"/>
  <c r="GL103" i="2"/>
  <c r="GL104" i="2" s="1"/>
  <c r="GL111" i="2" s="1"/>
  <c r="GO103" i="2"/>
  <c r="GO104" i="2" s="1"/>
  <c r="GO111" i="2" s="1"/>
  <c r="GP103" i="2"/>
  <c r="GP104" i="2" s="1"/>
  <c r="GP111" i="2" s="1"/>
  <c r="GS103" i="2"/>
  <c r="GS104" i="2" s="1"/>
  <c r="GS111" i="2" s="1"/>
  <c r="GT103" i="2"/>
  <c r="GT104" i="2" s="1"/>
  <c r="GT111" i="2" s="1"/>
  <c r="GW103" i="2"/>
  <c r="GW104" i="2" s="1"/>
  <c r="GW111" i="2" s="1"/>
  <c r="GX103" i="2"/>
  <c r="GX104" i="2" s="1"/>
  <c r="GX111" i="2" s="1"/>
  <c r="HB103" i="2"/>
  <c r="HB104" i="2" s="1"/>
  <c r="HB111" i="2" s="1"/>
  <c r="HE103" i="2"/>
  <c r="HE104" i="2" s="1"/>
  <c r="HE111" i="2" s="1"/>
  <c r="HF103" i="2"/>
  <c r="HF104" i="2" s="1"/>
  <c r="HF111" i="2" s="1"/>
  <c r="HI103" i="2"/>
  <c r="HI104" i="2" s="1"/>
  <c r="HI111" i="2" s="1"/>
  <c r="HJ103" i="2"/>
  <c r="HJ104" i="2" s="1"/>
  <c r="HJ111" i="2" s="1"/>
  <c r="HM103" i="2"/>
  <c r="HM104" i="2" s="1"/>
  <c r="HM111" i="2" s="1"/>
  <c r="HN103" i="2"/>
  <c r="HN104" i="2" s="1"/>
  <c r="HN111" i="2" s="1"/>
  <c r="HR103" i="2"/>
  <c r="HR104" i="2" s="1"/>
  <c r="HR111" i="2" s="1"/>
  <c r="HU103" i="2"/>
  <c r="HU104" i="2" s="1"/>
  <c r="HU111" i="2" s="1"/>
  <c r="HV103" i="2"/>
  <c r="HV104" i="2" s="1"/>
  <c r="HV111" i="2" s="1"/>
  <c r="HY103" i="2"/>
  <c r="HY104" i="2" s="1"/>
  <c r="HY111" i="2" s="1"/>
  <c r="HZ103" i="2"/>
  <c r="HZ104" i="2" s="1"/>
  <c r="HZ111" i="2" s="1"/>
  <c r="IC103" i="2"/>
  <c r="IC104" i="2" s="1"/>
  <c r="IC111" i="2" s="1"/>
  <c r="ID103" i="2"/>
  <c r="ID104" i="2" s="1"/>
  <c r="ID111" i="2" s="1"/>
  <c r="IH103" i="2"/>
  <c r="IH104" i="2" s="1"/>
  <c r="IH111" i="2" s="1"/>
  <c r="IK103" i="2"/>
  <c r="IK104" i="2" s="1"/>
  <c r="IK111" i="2" s="1"/>
  <c r="IL103" i="2"/>
  <c r="IL104" i="2" s="1"/>
  <c r="IL111" i="2" s="1"/>
  <c r="IO103" i="2"/>
  <c r="IO104" i="2" s="1"/>
  <c r="IO111" i="2" s="1"/>
  <c r="IP103" i="2"/>
  <c r="IP104" i="2" s="1"/>
  <c r="IP111" i="2" s="1"/>
  <c r="IS103" i="2"/>
  <c r="IS104" i="2" s="1"/>
  <c r="IS111" i="2" s="1"/>
  <c r="IT103" i="2"/>
  <c r="IT104" i="2" s="1"/>
  <c r="IT111" i="2" s="1"/>
  <c r="IX103" i="2"/>
  <c r="IX104" i="2" s="1"/>
  <c r="IX111" i="2" s="1"/>
  <c r="JA103" i="2"/>
  <c r="JA104" i="2" s="1"/>
  <c r="JA111" i="2" s="1"/>
  <c r="JB103" i="2"/>
  <c r="JB104" i="2" s="1"/>
  <c r="JB111" i="2" s="1"/>
  <c r="JE103" i="2"/>
  <c r="JE104" i="2" s="1"/>
  <c r="JE111" i="2" s="1"/>
  <c r="B103" i="2"/>
  <c r="B104" i="2" s="1"/>
  <c r="B111" i="2" s="1"/>
  <c r="E73" i="2"/>
  <c r="E74" i="2" s="1"/>
  <c r="E81" i="2" s="1"/>
  <c r="F73" i="2"/>
  <c r="F74" i="2" s="1"/>
  <c r="F81" i="2" s="1"/>
  <c r="G73" i="2"/>
  <c r="G74" i="2" s="1"/>
  <c r="G81" i="2" s="1"/>
  <c r="I73" i="2"/>
  <c r="I74" i="2" s="1"/>
  <c r="I81" i="2" s="1"/>
  <c r="J73" i="2"/>
  <c r="J74" i="2" s="1"/>
  <c r="J81" i="2" s="1"/>
  <c r="K73" i="2"/>
  <c r="K74" i="2" s="1"/>
  <c r="K81" i="2" s="1"/>
  <c r="M73" i="2"/>
  <c r="M74" i="2" s="1"/>
  <c r="M81" i="2" s="1"/>
  <c r="N73" i="2"/>
  <c r="N74" i="2" s="1"/>
  <c r="N81" i="2" s="1"/>
  <c r="O73" i="2"/>
  <c r="O74" i="2" s="1"/>
  <c r="O81" i="2" s="1"/>
  <c r="Q73" i="2"/>
  <c r="Q74" i="2" s="1"/>
  <c r="Q81" i="2" s="1"/>
  <c r="R73" i="2"/>
  <c r="R74" i="2" s="1"/>
  <c r="R81" i="2" s="1"/>
  <c r="U73" i="2"/>
  <c r="U74" i="2" s="1"/>
  <c r="U81" i="2" s="1"/>
  <c r="V73" i="2"/>
  <c r="V74" i="2" s="1"/>
  <c r="V81" i="2" s="1"/>
  <c r="W73" i="2"/>
  <c r="W74" i="2" s="1"/>
  <c r="W81" i="2" s="1"/>
  <c r="Y73" i="2"/>
  <c r="Y74" i="2" s="1"/>
  <c r="Y81" i="2" s="1"/>
  <c r="Z73" i="2"/>
  <c r="Z74" i="2" s="1"/>
  <c r="Z81" i="2" s="1"/>
  <c r="AA73" i="2"/>
  <c r="AA74" i="2" s="1"/>
  <c r="AA81" i="2" s="1"/>
  <c r="AC73" i="2"/>
  <c r="AC74" i="2" s="1"/>
  <c r="AC81" i="2" s="1"/>
  <c r="AD73" i="2"/>
  <c r="AD74" i="2" s="1"/>
  <c r="AD81" i="2" s="1"/>
  <c r="AE73" i="2"/>
  <c r="AE74" i="2" s="1"/>
  <c r="AE81" i="2" s="1"/>
  <c r="AG73" i="2"/>
  <c r="AG74" i="2" s="1"/>
  <c r="AG81" i="2" s="1"/>
  <c r="AH73" i="2"/>
  <c r="AH74" i="2" s="1"/>
  <c r="AH81" i="2" s="1"/>
  <c r="AK73" i="2"/>
  <c r="AK74" i="2" s="1"/>
  <c r="AK81" i="2" s="1"/>
  <c r="AL73" i="2"/>
  <c r="AL74" i="2" s="1"/>
  <c r="AL81" i="2" s="1"/>
  <c r="AM73" i="2"/>
  <c r="AM74" i="2" s="1"/>
  <c r="AM81" i="2" s="1"/>
  <c r="AO73" i="2"/>
  <c r="AO74" i="2" s="1"/>
  <c r="AO81" i="2" s="1"/>
  <c r="AP73" i="2"/>
  <c r="AP74" i="2" s="1"/>
  <c r="AP81" i="2" s="1"/>
  <c r="AQ73" i="2"/>
  <c r="AQ74" i="2" s="1"/>
  <c r="AQ81" i="2" s="1"/>
  <c r="AS73" i="2"/>
  <c r="AS74" i="2" s="1"/>
  <c r="AS81" i="2" s="1"/>
  <c r="AT73" i="2"/>
  <c r="AT74" i="2" s="1"/>
  <c r="AT81" i="2" s="1"/>
  <c r="AU73" i="2"/>
  <c r="AU74" i="2" s="1"/>
  <c r="AU81" i="2" s="1"/>
  <c r="AW73" i="2"/>
  <c r="AW74" i="2" s="1"/>
  <c r="AW81" i="2" s="1"/>
  <c r="AX73" i="2"/>
  <c r="AX74" i="2" s="1"/>
  <c r="AX81" i="2" s="1"/>
  <c r="BA73" i="2"/>
  <c r="BA74" i="2" s="1"/>
  <c r="BA81" i="2" s="1"/>
  <c r="BB73" i="2"/>
  <c r="BB74" i="2" s="1"/>
  <c r="BB81" i="2" s="1"/>
  <c r="BC73" i="2"/>
  <c r="BC74" i="2" s="1"/>
  <c r="BC81" i="2" s="1"/>
  <c r="BE73" i="2"/>
  <c r="BE74" i="2" s="1"/>
  <c r="BE81" i="2" s="1"/>
  <c r="BF73" i="2"/>
  <c r="BF74" i="2" s="1"/>
  <c r="BF81" i="2" s="1"/>
  <c r="BG73" i="2"/>
  <c r="BG74" i="2" s="1"/>
  <c r="BG81" i="2" s="1"/>
  <c r="BI73" i="2"/>
  <c r="BI74" i="2" s="1"/>
  <c r="BI81" i="2" s="1"/>
  <c r="BJ73" i="2"/>
  <c r="BJ74" i="2" s="1"/>
  <c r="BJ81" i="2" s="1"/>
  <c r="BK73" i="2"/>
  <c r="BK74" i="2" s="1"/>
  <c r="BK81" i="2" s="1"/>
  <c r="BM73" i="2"/>
  <c r="BM74" i="2" s="1"/>
  <c r="BM81" i="2" s="1"/>
  <c r="BN73" i="2"/>
  <c r="BN74" i="2" s="1"/>
  <c r="BN81" i="2" s="1"/>
  <c r="BQ73" i="2"/>
  <c r="BQ74" i="2" s="1"/>
  <c r="BQ81" i="2" s="1"/>
  <c r="BR73" i="2"/>
  <c r="BR74" i="2" s="1"/>
  <c r="BR81" i="2" s="1"/>
  <c r="BS73" i="2"/>
  <c r="BS74" i="2" s="1"/>
  <c r="BS81" i="2" s="1"/>
  <c r="BU73" i="2"/>
  <c r="BU74" i="2" s="1"/>
  <c r="BU81" i="2" s="1"/>
  <c r="BV73" i="2"/>
  <c r="BV74" i="2" s="1"/>
  <c r="BV81" i="2" s="1"/>
  <c r="BW73" i="2"/>
  <c r="BW74" i="2" s="1"/>
  <c r="BW81" i="2" s="1"/>
  <c r="BY73" i="2"/>
  <c r="BY74" i="2" s="1"/>
  <c r="BY81" i="2" s="1"/>
  <c r="BZ73" i="2"/>
  <c r="BZ74" i="2" s="1"/>
  <c r="BZ81" i="2" s="1"/>
  <c r="CA73" i="2"/>
  <c r="CA74" i="2" s="1"/>
  <c r="CA81" i="2" s="1"/>
  <c r="CC73" i="2"/>
  <c r="CC74" i="2" s="1"/>
  <c r="CC81" i="2" s="1"/>
  <c r="CD73" i="2"/>
  <c r="CD74" i="2" s="1"/>
  <c r="CD81" i="2" s="1"/>
  <c r="CG73" i="2"/>
  <c r="CG74" i="2" s="1"/>
  <c r="CG81" i="2" s="1"/>
  <c r="CH73" i="2"/>
  <c r="CH74" i="2" s="1"/>
  <c r="CH81" i="2" s="1"/>
  <c r="CI73" i="2"/>
  <c r="CI74" i="2" s="1"/>
  <c r="CI81" i="2" s="1"/>
  <c r="CK73" i="2"/>
  <c r="CK74" i="2" s="1"/>
  <c r="CK81" i="2" s="1"/>
  <c r="CL73" i="2"/>
  <c r="CL74" i="2" s="1"/>
  <c r="CL81" i="2" s="1"/>
  <c r="CM73" i="2"/>
  <c r="CM74" i="2" s="1"/>
  <c r="CM81" i="2" s="1"/>
  <c r="CO73" i="2"/>
  <c r="CO74" i="2" s="1"/>
  <c r="CO81" i="2" s="1"/>
  <c r="CP73" i="2"/>
  <c r="CP74" i="2" s="1"/>
  <c r="CP81" i="2" s="1"/>
  <c r="CQ73" i="2"/>
  <c r="CQ74" i="2" s="1"/>
  <c r="CQ81" i="2" s="1"/>
  <c r="CS73" i="2"/>
  <c r="CS74" i="2" s="1"/>
  <c r="CS81" i="2" s="1"/>
  <c r="CT73" i="2"/>
  <c r="CT74" i="2" s="1"/>
  <c r="CT81" i="2" s="1"/>
  <c r="CW73" i="2"/>
  <c r="CW74" i="2" s="1"/>
  <c r="CW81" i="2" s="1"/>
  <c r="CX73" i="2"/>
  <c r="CX74" i="2" s="1"/>
  <c r="CX81" i="2" s="1"/>
  <c r="CY73" i="2"/>
  <c r="CY74" i="2" s="1"/>
  <c r="CY81" i="2" s="1"/>
  <c r="DA73" i="2"/>
  <c r="DA74" i="2" s="1"/>
  <c r="DA81" i="2" s="1"/>
  <c r="DB73" i="2"/>
  <c r="DB74" i="2" s="1"/>
  <c r="DB81" i="2" s="1"/>
  <c r="DC73" i="2"/>
  <c r="DC74" i="2" s="1"/>
  <c r="DC81" i="2" s="1"/>
  <c r="DE73" i="2"/>
  <c r="DE74" i="2" s="1"/>
  <c r="DE81" i="2" s="1"/>
  <c r="DF73" i="2"/>
  <c r="DF74" i="2" s="1"/>
  <c r="DF81" i="2" s="1"/>
  <c r="DG73" i="2"/>
  <c r="DG74" i="2" s="1"/>
  <c r="DG81" i="2" s="1"/>
  <c r="DI73" i="2"/>
  <c r="DI74" i="2" s="1"/>
  <c r="DI81" i="2" s="1"/>
  <c r="DJ73" i="2"/>
  <c r="DJ74" i="2" s="1"/>
  <c r="DJ81" i="2" s="1"/>
  <c r="DM73" i="2"/>
  <c r="DM74" i="2" s="1"/>
  <c r="DM81" i="2" s="1"/>
  <c r="DN73" i="2"/>
  <c r="DN74" i="2" s="1"/>
  <c r="DN81" i="2" s="1"/>
  <c r="DO73" i="2"/>
  <c r="DO74" i="2" s="1"/>
  <c r="DO81" i="2" s="1"/>
  <c r="DQ73" i="2"/>
  <c r="DQ74" i="2" s="1"/>
  <c r="DQ81" i="2" s="1"/>
  <c r="DR73" i="2"/>
  <c r="DR74" i="2" s="1"/>
  <c r="DR81" i="2" s="1"/>
  <c r="DS73" i="2"/>
  <c r="DS74" i="2" s="1"/>
  <c r="DS81" i="2" s="1"/>
  <c r="DU73" i="2"/>
  <c r="DU74" i="2" s="1"/>
  <c r="DU81" i="2" s="1"/>
  <c r="DV73" i="2"/>
  <c r="DV74" i="2" s="1"/>
  <c r="DV81" i="2" s="1"/>
  <c r="DW73" i="2"/>
  <c r="DW74" i="2" s="1"/>
  <c r="DW81" i="2" s="1"/>
  <c r="DY73" i="2"/>
  <c r="DY74" i="2" s="1"/>
  <c r="DY81" i="2" s="1"/>
  <c r="DZ73" i="2"/>
  <c r="DZ74" i="2" s="1"/>
  <c r="DZ81" i="2" s="1"/>
  <c r="EC73" i="2"/>
  <c r="EC74" i="2" s="1"/>
  <c r="EC81" i="2" s="1"/>
  <c r="ED73" i="2"/>
  <c r="ED74" i="2" s="1"/>
  <c r="ED81" i="2" s="1"/>
  <c r="EE73" i="2"/>
  <c r="EE74" i="2" s="1"/>
  <c r="EE81" i="2" s="1"/>
  <c r="EG73" i="2"/>
  <c r="EG74" i="2" s="1"/>
  <c r="EG81" i="2" s="1"/>
  <c r="EH73" i="2"/>
  <c r="EH74" i="2" s="1"/>
  <c r="EH81" i="2" s="1"/>
  <c r="EI73" i="2"/>
  <c r="EI74" i="2" s="1"/>
  <c r="EI81" i="2" s="1"/>
  <c r="EK73" i="2"/>
  <c r="EK74" i="2" s="1"/>
  <c r="EK81" i="2" s="1"/>
  <c r="EL73" i="2"/>
  <c r="EL74" i="2" s="1"/>
  <c r="EL81" i="2" s="1"/>
  <c r="EM73" i="2"/>
  <c r="EM74" i="2" s="1"/>
  <c r="EM81" i="2" s="1"/>
  <c r="EO73" i="2"/>
  <c r="EO74" i="2" s="1"/>
  <c r="EO81" i="2" s="1"/>
  <c r="EP73" i="2"/>
  <c r="EP74" i="2" s="1"/>
  <c r="EP81" i="2" s="1"/>
  <c r="ES73" i="2"/>
  <c r="ES74" i="2" s="1"/>
  <c r="ES81" i="2" s="1"/>
  <c r="ET73" i="2"/>
  <c r="ET74" i="2" s="1"/>
  <c r="ET81" i="2" s="1"/>
  <c r="EU73" i="2"/>
  <c r="EU74" i="2" s="1"/>
  <c r="EU81" i="2" s="1"/>
  <c r="EW73" i="2"/>
  <c r="EW74" i="2" s="1"/>
  <c r="EW81" i="2" s="1"/>
  <c r="EX73" i="2"/>
  <c r="EX74" i="2" s="1"/>
  <c r="EX81" i="2" s="1"/>
  <c r="EY73" i="2"/>
  <c r="EY74" i="2" s="1"/>
  <c r="EY81" i="2" s="1"/>
  <c r="FA73" i="2"/>
  <c r="FA74" i="2" s="1"/>
  <c r="FA81" i="2" s="1"/>
  <c r="FB73" i="2"/>
  <c r="FB74" i="2" s="1"/>
  <c r="FB81" i="2" s="1"/>
  <c r="FC73" i="2"/>
  <c r="FC74" i="2" s="1"/>
  <c r="FC81" i="2" s="1"/>
  <c r="FE73" i="2"/>
  <c r="FE74" i="2" s="1"/>
  <c r="FE81" i="2" s="1"/>
  <c r="FF73" i="2"/>
  <c r="FF74" i="2" s="1"/>
  <c r="FF81" i="2" s="1"/>
  <c r="FI73" i="2"/>
  <c r="FI74" i="2" s="1"/>
  <c r="FI81" i="2" s="1"/>
  <c r="FJ73" i="2"/>
  <c r="FJ74" i="2" s="1"/>
  <c r="FJ81" i="2" s="1"/>
  <c r="FK73" i="2"/>
  <c r="FK74" i="2" s="1"/>
  <c r="FK81" i="2" s="1"/>
  <c r="FM73" i="2"/>
  <c r="FM74" i="2" s="1"/>
  <c r="FM81" i="2" s="1"/>
  <c r="FN73" i="2"/>
  <c r="FN74" i="2" s="1"/>
  <c r="FN81" i="2" s="1"/>
  <c r="FO73" i="2"/>
  <c r="FO74" i="2" s="1"/>
  <c r="FO81" i="2" s="1"/>
  <c r="FQ73" i="2"/>
  <c r="FQ74" i="2" s="1"/>
  <c r="FQ81" i="2" s="1"/>
  <c r="FR73" i="2"/>
  <c r="FR74" i="2" s="1"/>
  <c r="FR81" i="2" s="1"/>
  <c r="FS73" i="2"/>
  <c r="FS74" i="2" s="1"/>
  <c r="FS81" i="2" s="1"/>
  <c r="FU73" i="2"/>
  <c r="FU74" i="2" s="1"/>
  <c r="FU81" i="2" s="1"/>
  <c r="FV73" i="2"/>
  <c r="FV74" i="2" s="1"/>
  <c r="FV81" i="2" s="1"/>
  <c r="FY73" i="2"/>
  <c r="FY74" i="2" s="1"/>
  <c r="FY81" i="2" s="1"/>
  <c r="FZ73" i="2"/>
  <c r="FZ74" i="2" s="1"/>
  <c r="FZ81" i="2" s="1"/>
  <c r="GA73" i="2"/>
  <c r="GA74" i="2" s="1"/>
  <c r="GA81" i="2" s="1"/>
  <c r="GC73" i="2"/>
  <c r="GC74" i="2" s="1"/>
  <c r="GC81" i="2" s="1"/>
  <c r="GE73" i="2"/>
  <c r="GE74" i="2" s="1"/>
  <c r="GE81" i="2" s="1"/>
  <c r="GG73" i="2"/>
  <c r="GG74" i="2" s="1"/>
  <c r="GG81" i="2" s="1"/>
  <c r="GH73" i="2"/>
  <c r="GH74" i="2" s="1"/>
  <c r="GH81" i="2" s="1"/>
  <c r="GI73" i="2"/>
  <c r="GI74" i="2" s="1"/>
  <c r="GI81" i="2" s="1"/>
  <c r="GK73" i="2"/>
  <c r="GK74" i="2" s="1"/>
  <c r="GK81" i="2" s="1"/>
  <c r="GL73" i="2"/>
  <c r="GL74" i="2" s="1"/>
  <c r="GL81" i="2" s="1"/>
  <c r="GO73" i="2"/>
  <c r="GO74" i="2" s="1"/>
  <c r="GO81" i="2" s="1"/>
  <c r="GP73" i="2"/>
  <c r="GP74" i="2" s="1"/>
  <c r="GP81" i="2" s="1"/>
  <c r="GQ73" i="2"/>
  <c r="GQ74" i="2" s="1"/>
  <c r="GQ81" i="2" s="1"/>
  <c r="GS73" i="2"/>
  <c r="GS74" i="2" s="1"/>
  <c r="GS81" i="2" s="1"/>
  <c r="GT73" i="2"/>
  <c r="GT74" i="2" s="1"/>
  <c r="GT81" i="2" s="1"/>
  <c r="GU73" i="2"/>
  <c r="GU74" i="2" s="1"/>
  <c r="GU81" i="2" s="1"/>
  <c r="GW73" i="2"/>
  <c r="GW74" i="2" s="1"/>
  <c r="GW81" i="2" s="1"/>
  <c r="GX73" i="2"/>
  <c r="GX74" i="2" s="1"/>
  <c r="GX81" i="2" s="1"/>
  <c r="GY73" i="2"/>
  <c r="GY74" i="2" s="1"/>
  <c r="GY81" i="2" s="1"/>
  <c r="HA73" i="2"/>
  <c r="HA74" i="2" s="1"/>
  <c r="HA81" i="2" s="1"/>
  <c r="HB73" i="2"/>
  <c r="HB74" i="2" s="1"/>
  <c r="HB81" i="2" s="1"/>
  <c r="HE73" i="2"/>
  <c r="HE74" i="2" s="1"/>
  <c r="HE81" i="2" s="1"/>
  <c r="HF73" i="2"/>
  <c r="HF74" i="2" s="1"/>
  <c r="HF81" i="2" s="1"/>
  <c r="HG73" i="2"/>
  <c r="HG74" i="2" s="1"/>
  <c r="HG81" i="2" s="1"/>
  <c r="HI73" i="2"/>
  <c r="HI74" i="2" s="1"/>
  <c r="HI81" i="2" s="1"/>
  <c r="HJ73" i="2"/>
  <c r="HJ74" i="2" s="1"/>
  <c r="HJ81" i="2" s="1"/>
  <c r="HK73" i="2"/>
  <c r="HK74" i="2" s="1"/>
  <c r="HK81" i="2" s="1"/>
  <c r="HM73" i="2"/>
  <c r="HM74" i="2" s="1"/>
  <c r="HM81" i="2" s="1"/>
  <c r="HN73" i="2"/>
  <c r="HN74" i="2" s="1"/>
  <c r="HN81" i="2" s="1"/>
  <c r="HO73" i="2"/>
  <c r="HO74" i="2" s="1"/>
  <c r="HO81" i="2" s="1"/>
  <c r="HQ73" i="2"/>
  <c r="HQ74" i="2" s="1"/>
  <c r="HQ81" i="2" s="1"/>
  <c r="HR73" i="2"/>
  <c r="HR74" i="2" s="1"/>
  <c r="HR81" i="2" s="1"/>
  <c r="HU73" i="2"/>
  <c r="HU74" i="2" s="1"/>
  <c r="HU81" i="2" s="1"/>
  <c r="HV73" i="2"/>
  <c r="HV74" i="2" s="1"/>
  <c r="HV81" i="2" s="1"/>
  <c r="HW73" i="2"/>
  <c r="HW74" i="2" s="1"/>
  <c r="HW81" i="2" s="1"/>
  <c r="HY73" i="2"/>
  <c r="HY74" i="2" s="1"/>
  <c r="HY81" i="2" s="1"/>
  <c r="HZ73" i="2"/>
  <c r="HZ74" i="2" s="1"/>
  <c r="HZ81" i="2" s="1"/>
  <c r="IA73" i="2"/>
  <c r="IA74" i="2" s="1"/>
  <c r="IA81" i="2" s="1"/>
  <c r="IC73" i="2"/>
  <c r="IC74" i="2" s="1"/>
  <c r="IC81" i="2" s="1"/>
  <c r="ID73" i="2"/>
  <c r="ID74" i="2" s="1"/>
  <c r="ID81" i="2" s="1"/>
  <c r="IE73" i="2"/>
  <c r="IE74" i="2" s="1"/>
  <c r="IE81" i="2" s="1"/>
  <c r="IG73" i="2"/>
  <c r="IG74" i="2" s="1"/>
  <c r="IG81" i="2" s="1"/>
  <c r="IH73" i="2"/>
  <c r="IH74" i="2" s="1"/>
  <c r="IH81" i="2" s="1"/>
  <c r="IK73" i="2"/>
  <c r="IK74" i="2" s="1"/>
  <c r="IK81" i="2" s="1"/>
  <c r="IL73" i="2"/>
  <c r="IL74" i="2" s="1"/>
  <c r="IL81" i="2" s="1"/>
  <c r="IM73" i="2"/>
  <c r="IM74" i="2" s="1"/>
  <c r="IM81" i="2" s="1"/>
  <c r="IO73" i="2"/>
  <c r="IO74" i="2" s="1"/>
  <c r="IO81" i="2" s="1"/>
  <c r="IP73" i="2"/>
  <c r="IP74" i="2" s="1"/>
  <c r="IP81" i="2" s="1"/>
  <c r="IQ73" i="2"/>
  <c r="IQ74" i="2" s="1"/>
  <c r="IQ81" i="2" s="1"/>
  <c r="IS73" i="2"/>
  <c r="IS74" i="2" s="1"/>
  <c r="IS81" i="2" s="1"/>
  <c r="IT73" i="2"/>
  <c r="IT74" i="2" s="1"/>
  <c r="IT81" i="2" s="1"/>
  <c r="IU73" i="2"/>
  <c r="IU74" i="2" s="1"/>
  <c r="IU81" i="2" s="1"/>
  <c r="IW73" i="2"/>
  <c r="IW74" i="2" s="1"/>
  <c r="IW81" i="2" s="1"/>
  <c r="IX73" i="2"/>
  <c r="IX74" i="2" s="1"/>
  <c r="IX81" i="2" s="1"/>
  <c r="JA73" i="2"/>
  <c r="JA74" i="2" s="1"/>
  <c r="JA81" i="2" s="1"/>
  <c r="JB73" i="2"/>
  <c r="JB74" i="2" s="1"/>
  <c r="JB81" i="2" s="1"/>
  <c r="JC73" i="2"/>
  <c r="JC74" i="2" s="1"/>
  <c r="JC81" i="2" s="1"/>
  <c r="JE73" i="2"/>
  <c r="JE74" i="2" s="1"/>
  <c r="JE81" i="2" s="1"/>
  <c r="B73" i="2"/>
  <c r="B74" i="2" s="1"/>
  <c r="B81" i="2" s="1"/>
  <c r="P293" i="5"/>
  <c r="P292" i="5"/>
  <c r="P291" i="5"/>
  <c r="P290" i="5"/>
  <c r="P289" i="5"/>
  <c r="P288" i="5"/>
  <c r="P287" i="5"/>
  <c r="P286"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50" i="5"/>
  <c r="P149" i="5"/>
  <c r="P148" i="5"/>
  <c r="P147" i="5"/>
  <c r="P146" i="5"/>
  <c r="P145"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B31" i="5"/>
  <c r="A31" i="5" s="1"/>
  <c r="P30" i="5"/>
  <c r="C30" i="5"/>
  <c r="A8" i="5"/>
  <c r="P5" i="5"/>
  <c r="O5" i="5"/>
  <c r="N5" i="5"/>
  <c r="M5" i="5"/>
  <c r="L5" i="5"/>
  <c r="K5" i="5"/>
  <c r="J5" i="5"/>
  <c r="I5" i="5"/>
  <c r="H5" i="5"/>
  <c r="G5" i="5"/>
  <c r="F5" i="5"/>
  <c r="E5" i="5"/>
  <c r="A1" i="5"/>
  <c r="G255" i="2"/>
  <c r="D255" i="2"/>
  <c r="G253" i="2" s="1"/>
  <c r="G254" i="2"/>
  <c r="D254" i="2"/>
  <c r="G252" i="2" s="1"/>
  <c r="N247" i="2"/>
  <c r="L247" i="2"/>
  <c r="N246" i="2"/>
  <c r="L246" i="2"/>
  <c r="N245" i="2"/>
  <c r="L245" i="2"/>
  <c r="N244" i="2"/>
  <c r="L244" i="2"/>
  <c r="N243" i="2"/>
  <c r="L243" i="2"/>
  <c r="N242" i="2"/>
  <c r="L242" i="2"/>
  <c r="N241" i="2"/>
  <c r="L241" i="2"/>
  <c r="N240" i="2"/>
  <c r="L240" i="2"/>
  <c r="N239" i="2"/>
  <c r="L239" i="2"/>
  <c r="N238" i="2"/>
  <c r="L238" i="2"/>
  <c r="N237" i="2"/>
  <c r="L237" i="2"/>
  <c r="N236" i="2"/>
  <c r="L236" i="2"/>
  <c r="N235" i="2"/>
  <c r="L235" i="2"/>
  <c r="N234" i="2"/>
  <c r="L234" i="2"/>
  <c r="N233" i="2"/>
  <c r="L233" i="2"/>
  <c r="N232" i="2"/>
  <c r="L232" i="2"/>
  <c r="N231" i="2"/>
  <c r="L231" i="2"/>
  <c r="L230" i="2"/>
  <c r="L229" i="2"/>
  <c r="L228" i="2"/>
  <c r="W223" i="2"/>
  <c r="V223" i="2"/>
  <c r="U223" i="2"/>
  <c r="T223" i="2"/>
  <c r="S223" i="2"/>
  <c r="R223" i="2"/>
  <c r="Q223" i="2"/>
  <c r="P223" i="2"/>
  <c r="O223" i="2"/>
  <c r="N223" i="2"/>
  <c r="M223" i="2"/>
  <c r="L223" i="2"/>
  <c r="K223" i="2"/>
  <c r="J223" i="2"/>
  <c r="I223" i="2"/>
  <c r="H223" i="2"/>
  <c r="G223" i="2"/>
  <c r="F223" i="2"/>
  <c r="E223" i="2"/>
  <c r="D223" i="2"/>
  <c r="C223" i="2"/>
  <c r="B223" i="2"/>
  <c r="W222" i="2"/>
  <c r="V222" i="2"/>
  <c r="U222" i="2"/>
  <c r="T222" i="2"/>
  <c r="S222" i="2"/>
  <c r="R222" i="2"/>
  <c r="Q222" i="2"/>
  <c r="P222" i="2"/>
  <c r="O222" i="2"/>
  <c r="N222" i="2"/>
  <c r="M222" i="2"/>
  <c r="L222" i="2"/>
  <c r="K222" i="2"/>
  <c r="J222" i="2"/>
  <c r="I222" i="2"/>
  <c r="H222" i="2"/>
  <c r="G222" i="2"/>
  <c r="F222" i="2"/>
  <c r="E222" i="2"/>
  <c r="D222" i="2"/>
  <c r="C222" i="2"/>
  <c r="B222" i="2"/>
  <c r="W221" i="2"/>
  <c r="S221" i="2"/>
  <c r="R221" i="2"/>
  <c r="O221" i="2"/>
  <c r="N221" i="2"/>
  <c r="K221" i="2"/>
  <c r="G221" i="2"/>
  <c r="C221" i="2"/>
  <c r="V196" i="2"/>
  <c r="U196" i="2"/>
  <c r="T196" i="2"/>
  <c r="S196" i="2"/>
  <c r="R196" i="2"/>
  <c r="Q196" i="2"/>
  <c r="P196" i="2"/>
  <c r="O196" i="2"/>
  <c r="N196" i="2"/>
  <c r="M196" i="2"/>
  <c r="L196" i="2"/>
  <c r="K196" i="2"/>
  <c r="J196" i="2"/>
  <c r="I196" i="2"/>
  <c r="H196" i="2"/>
  <c r="G196" i="2"/>
  <c r="F196" i="2"/>
  <c r="E196" i="2"/>
  <c r="D196" i="2"/>
  <c r="C196" i="2"/>
  <c r="B196" i="2"/>
  <c r="JE178" i="2"/>
  <c r="JD178" i="2"/>
  <c r="JC178" i="2"/>
  <c r="JB178" i="2"/>
  <c r="JA178" i="2"/>
  <c r="IZ178" i="2"/>
  <c r="IY178" i="2"/>
  <c r="IX178" i="2"/>
  <c r="IW178" i="2"/>
  <c r="IV178" i="2"/>
  <c r="IU178" i="2"/>
  <c r="IT178" i="2"/>
  <c r="IS178" i="2"/>
  <c r="IR178" i="2"/>
  <c r="IQ178" i="2"/>
  <c r="IP178" i="2"/>
  <c r="IO178" i="2"/>
  <c r="IN178" i="2"/>
  <c r="IM178"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GC178" i="2"/>
  <c r="GB178" i="2"/>
  <c r="GA178" i="2"/>
  <c r="FZ178" i="2"/>
  <c r="FY178" i="2"/>
  <c r="FX178" i="2"/>
  <c r="FW178" i="2"/>
  <c r="FV178" i="2"/>
  <c r="FU178" i="2"/>
  <c r="FT178" i="2"/>
  <c r="FS178" i="2"/>
  <c r="FR178" i="2"/>
  <c r="FQ178" i="2"/>
  <c r="FP178" i="2"/>
  <c r="FO178" i="2"/>
  <c r="FN178" i="2"/>
  <c r="FM178" i="2"/>
  <c r="FL178" i="2"/>
  <c r="FK178" i="2"/>
  <c r="FJ178" i="2"/>
  <c r="FI178" i="2"/>
  <c r="FH178" i="2"/>
  <c r="FG178" i="2"/>
  <c r="FF178" i="2"/>
  <c r="FE178" i="2"/>
  <c r="FD178" i="2"/>
  <c r="FC178" i="2"/>
  <c r="FB178" i="2"/>
  <c r="FA178" i="2"/>
  <c r="EZ178" i="2"/>
  <c r="EY178" i="2"/>
  <c r="EX178" i="2"/>
  <c r="EW178" i="2"/>
  <c r="EV178" i="2"/>
  <c r="EU178" i="2"/>
  <c r="ET178"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JE108" i="2"/>
  <c r="JD108" i="2"/>
  <c r="JC108" i="2"/>
  <c r="JB108" i="2"/>
  <c r="JA108" i="2"/>
  <c r="IZ108" i="2"/>
  <c r="IY108" i="2"/>
  <c r="IX108" i="2"/>
  <c r="IW108" i="2"/>
  <c r="IV108" i="2"/>
  <c r="IU108" i="2"/>
  <c r="IT108" i="2"/>
  <c r="IS108" i="2"/>
  <c r="IR108" i="2"/>
  <c r="IQ108" i="2"/>
  <c r="IP108" i="2"/>
  <c r="IO108" i="2"/>
  <c r="IN108" i="2"/>
  <c r="IM108"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GC108" i="2"/>
  <c r="GB108" i="2"/>
  <c r="GA108" i="2"/>
  <c r="FZ108" i="2"/>
  <c r="FY108" i="2"/>
  <c r="FX108" i="2"/>
  <c r="FW108" i="2"/>
  <c r="FV108" i="2"/>
  <c r="FU108" i="2"/>
  <c r="FT108" i="2"/>
  <c r="FS108" i="2"/>
  <c r="FR108" i="2"/>
  <c r="FQ108" i="2"/>
  <c r="FP108" i="2"/>
  <c r="FO108" i="2"/>
  <c r="FN108" i="2"/>
  <c r="FM108" i="2"/>
  <c r="FL108" i="2"/>
  <c r="FK108" i="2"/>
  <c r="FJ108" i="2"/>
  <c r="FI108" i="2"/>
  <c r="FH108" i="2"/>
  <c r="FG108" i="2"/>
  <c r="FF108" i="2"/>
  <c r="FE108" i="2"/>
  <c r="FD108" i="2"/>
  <c r="FC108" i="2"/>
  <c r="FB108" i="2"/>
  <c r="FA108" i="2"/>
  <c r="EZ108" i="2"/>
  <c r="EY108" i="2"/>
  <c r="EX108" i="2"/>
  <c r="EW108" i="2"/>
  <c r="EV108" i="2"/>
  <c r="EU108" i="2"/>
  <c r="ET108" i="2"/>
  <c r="ES108" i="2"/>
  <c r="ER108" i="2"/>
  <c r="EQ108" i="2"/>
  <c r="EP108" i="2"/>
  <c r="EO108" i="2"/>
  <c r="EN108" i="2"/>
  <c r="EM108" i="2"/>
  <c r="EL108" i="2"/>
  <c r="EK108" i="2"/>
  <c r="EJ108" i="2"/>
  <c r="EI108" i="2"/>
  <c r="EH108" i="2"/>
  <c r="EG108" i="2"/>
  <c r="EF108" i="2"/>
  <c r="EE108" i="2"/>
  <c r="ED108" i="2"/>
  <c r="EC108" i="2"/>
  <c r="EB108" i="2"/>
  <c r="EA108" i="2"/>
  <c r="DZ108" i="2"/>
  <c r="DY108" i="2"/>
  <c r="DX108" i="2"/>
  <c r="DW108" i="2"/>
  <c r="DV108"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BS108" i="2"/>
  <c r="BR108" i="2"/>
  <c r="BQ108" i="2"/>
  <c r="BP108" i="2"/>
  <c r="BO108" i="2"/>
  <c r="BN108" i="2"/>
  <c r="BM108" i="2"/>
  <c r="BL108" i="2"/>
  <c r="BK108"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JD103" i="2"/>
  <c r="JD104" i="2" s="1"/>
  <c r="JD111" i="2" s="1"/>
  <c r="JC103" i="2"/>
  <c r="JC104" i="2" s="1"/>
  <c r="JC111" i="2" s="1"/>
  <c r="IZ103" i="2"/>
  <c r="IZ104" i="2" s="1"/>
  <c r="IZ111" i="2" s="1"/>
  <c r="IY103" i="2"/>
  <c r="IY104" i="2" s="1"/>
  <c r="IY111" i="2" s="1"/>
  <c r="IW103" i="2"/>
  <c r="IW104" i="2" s="1"/>
  <c r="IW111" i="2" s="1"/>
  <c r="IV103" i="2"/>
  <c r="IV104" i="2" s="1"/>
  <c r="IV111" i="2" s="1"/>
  <c r="IU103" i="2"/>
  <c r="IU104" i="2" s="1"/>
  <c r="IU111" i="2" s="1"/>
  <c r="IR103" i="2"/>
  <c r="IR104" i="2" s="1"/>
  <c r="IR111" i="2" s="1"/>
  <c r="IQ103" i="2"/>
  <c r="IQ104" i="2" s="1"/>
  <c r="IQ111" i="2" s="1"/>
  <c r="IN103" i="2"/>
  <c r="IN104" i="2" s="1"/>
  <c r="IN111" i="2" s="1"/>
  <c r="IM103" i="2"/>
  <c r="IM104" i="2" s="1"/>
  <c r="IM111" i="2" s="1"/>
  <c r="IJ103" i="2"/>
  <c r="IJ104" i="2" s="1"/>
  <c r="IJ111" i="2" s="1"/>
  <c r="II103" i="2"/>
  <c r="II104" i="2" s="1"/>
  <c r="II111" i="2" s="1"/>
  <c r="IG103" i="2"/>
  <c r="IG104" i="2" s="1"/>
  <c r="IG111" i="2" s="1"/>
  <c r="IF103" i="2"/>
  <c r="IF104" i="2" s="1"/>
  <c r="IF111" i="2" s="1"/>
  <c r="IE103" i="2"/>
  <c r="IE104" i="2" s="1"/>
  <c r="IE111" i="2" s="1"/>
  <c r="IB103" i="2"/>
  <c r="IB104" i="2" s="1"/>
  <c r="IB111" i="2" s="1"/>
  <c r="IA103" i="2"/>
  <c r="IA104" i="2" s="1"/>
  <c r="IA111" i="2" s="1"/>
  <c r="HX103" i="2"/>
  <c r="HX104" i="2" s="1"/>
  <c r="HX111" i="2" s="1"/>
  <c r="HW103" i="2"/>
  <c r="HW104" i="2" s="1"/>
  <c r="HW111" i="2" s="1"/>
  <c r="HT103" i="2"/>
  <c r="HT104" i="2" s="1"/>
  <c r="HT111" i="2" s="1"/>
  <c r="HS103" i="2"/>
  <c r="HS104" i="2" s="1"/>
  <c r="HS111" i="2" s="1"/>
  <c r="HQ103" i="2"/>
  <c r="HQ104" i="2" s="1"/>
  <c r="HQ111" i="2" s="1"/>
  <c r="HP103" i="2"/>
  <c r="HP104" i="2" s="1"/>
  <c r="HP111" i="2" s="1"/>
  <c r="HO103" i="2"/>
  <c r="HO104" i="2" s="1"/>
  <c r="HO111" i="2" s="1"/>
  <c r="HL103" i="2"/>
  <c r="HL104" i="2" s="1"/>
  <c r="HL111" i="2" s="1"/>
  <c r="HK103" i="2"/>
  <c r="HK104" i="2" s="1"/>
  <c r="HK111" i="2" s="1"/>
  <c r="HH103" i="2"/>
  <c r="HH104" i="2" s="1"/>
  <c r="HH111" i="2" s="1"/>
  <c r="HG103" i="2"/>
  <c r="HG104" i="2" s="1"/>
  <c r="HG111" i="2" s="1"/>
  <c r="HD103" i="2"/>
  <c r="HD104" i="2" s="1"/>
  <c r="HD111" i="2" s="1"/>
  <c r="HC103" i="2"/>
  <c r="HC104" i="2" s="1"/>
  <c r="HC111" i="2" s="1"/>
  <c r="HA103" i="2"/>
  <c r="HA104" i="2" s="1"/>
  <c r="HA111" i="2" s="1"/>
  <c r="GZ103" i="2"/>
  <c r="GZ104" i="2" s="1"/>
  <c r="GZ111" i="2" s="1"/>
  <c r="GY103" i="2"/>
  <c r="GY104" i="2" s="1"/>
  <c r="GY111" i="2" s="1"/>
  <c r="GV103" i="2"/>
  <c r="GV104" i="2" s="1"/>
  <c r="GV111" i="2" s="1"/>
  <c r="GU103" i="2"/>
  <c r="GU104" i="2" s="1"/>
  <c r="GU111" i="2" s="1"/>
  <c r="GR103" i="2"/>
  <c r="GR104" i="2" s="1"/>
  <c r="GR111" i="2" s="1"/>
  <c r="GQ103" i="2"/>
  <c r="GQ104" i="2" s="1"/>
  <c r="GQ111" i="2" s="1"/>
  <c r="GN103" i="2"/>
  <c r="GN104" i="2" s="1"/>
  <c r="GN111" i="2" s="1"/>
  <c r="GM103" i="2"/>
  <c r="GM104" i="2" s="1"/>
  <c r="GM111" i="2" s="1"/>
  <c r="GK103" i="2"/>
  <c r="GK104" i="2" s="1"/>
  <c r="GK111" i="2" s="1"/>
  <c r="GJ103" i="2"/>
  <c r="GJ104" i="2" s="1"/>
  <c r="GJ111" i="2" s="1"/>
  <c r="GI103" i="2"/>
  <c r="GI104" i="2" s="1"/>
  <c r="GI111" i="2" s="1"/>
  <c r="GF103" i="2"/>
  <c r="GF104" i="2" s="1"/>
  <c r="GF111" i="2" s="1"/>
  <c r="GE103" i="2"/>
  <c r="GE104" i="2" s="1"/>
  <c r="GE111" i="2" s="1"/>
  <c r="GB103" i="2"/>
  <c r="GB104" i="2" s="1"/>
  <c r="GB111" i="2" s="1"/>
  <c r="GA103" i="2"/>
  <c r="GA104" i="2" s="1"/>
  <c r="GA111" i="2" s="1"/>
  <c r="FX103" i="2"/>
  <c r="FX104" i="2" s="1"/>
  <c r="FX111" i="2" s="1"/>
  <c r="FW103" i="2"/>
  <c r="FW104" i="2" s="1"/>
  <c r="FW111" i="2" s="1"/>
  <c r="FU103" i="2"/>
  <c r="FU104" i="2" s="1"/>
  <c r="FU111" i="2" s="1"/>
  <c r="FT103" i="2"/>
  <c r="FT104" i="2" s="1"/>
  <c r="FT111" i="2" s="1"/>
  <c r="FS103" i="2"/>
  <c r="FS104" i="2" s="1"/>
  <c r="FS111" i="2" s="1"/>
  <c r="FP103" i="2"/>
  <c r="FP104" i="2" s="1"/>
  <c r="FP111" i="2" s="1"/>
  <c r="FO103" i="2"/>
  <c r="FO104" i="2" s="1"/>
  <c r="FO111" i="2" s="1"/>
  <c r="FL103" i="2"/>
  <c r="FL104" i="2" s="1"/>
  <c r="FL111" i="2" s="1"/>
  <c r="FK103" i="2"/>
  <c r="FK104" i="2" s="1"/>
  <c r="FK111" i="2" s="1"/>
  <c r="FH103" i="2"/>
  <c r="FH104" i="2" s="1"/>
  <c r="FH111" i="2" s="1"/>
  <c r="FG103" i="2"/>
  <c r="FG104" i="2" s="1"/>
  <c r="FG111" i="2" s="1"/>
  <c r="FE103" i="2"/>
  <c r="FE104" i="2" s="1"/>
  <c r="FE111" i="2" s="1"/>
  <c r="FD103" i="2"/>
  <c r="FD104" i="2" s="1"/>
  <c r="FD111" i="2" s="1"/>
  <c r="FC103" i="2"/>
  <c r="FC104" i="2" s="1"/>
  <c r="FC111" i="2" s="1"/>
  <c r="EZ103" i="2"/>
  <c r="EZ104" i="2" s="1"/>
  <c r="EZ111" i="2" s="1"/>
  <c r="EY103" i="2"/>
  <c r="EY104" i="2" s="1"/>
  <c r="EY111" i="2" s="1"/>
  <c r="EV103" i="2"/>
  <c r="EV104" i="2" s="1"/>
  <c r="EV111" i="2" s="1"/>
  <c r="EU103" i="2"/>
  <c r="EU104" i="2" s="1"/>
  <c r="EU111" i="2" s="1"/>
  <c r="ER103" i="2"/>
  <c r="ER104" i="2" s="1"/>
  <c r="ER111" i="2" s="1"/>
  <c r="EQ103" i="2"/>
  <c r="EQ104" i="2" s="1"/>
  <c r="EQ111" i="2" s="1"/>
  <c r="EO103" i="2"/>
  <c r="EO104" i="2" s="1"/>
  <c r="EO111" i="2" s="1"/>
  <c r="EN103" i="2"/>
  <c r="EN104" i="2" s="1"/>
  <c r="EN111" i="2" s="1"/>
  <c r="EM103" i="2"/>
  <c r="EM104" i="2" s="1"/>
  <c r="EM111" i="2" s="1"/>
  <c r="EJ103" i="2"/>
  <c r="EJ104" i="2" s="1"/>
  <c r="EJ111" i="2" s="1"/>
  <c r="EI103" i="2"/>
  <c r="EI104" i="2" s="1"/>
  <c r="EI111" i="2" s="1"/>
  <c r="EF103" i="2"/>
  <c r="EF104" i="2" s="1"/>
  <c r="EF111" i="2" s="1"/>
  <c r="EE103" i="2"/>
  <c r="EE104" i="2" s="1"/>
  <c r="EE111" i="2" s="1"/>
  <c r="EB103" i="2"/>
  <c r="EB104" i="2" s="1"/>
  <c r="EB111" i="2" s="1"/>
  <c r="EA103" i="2"/>
  <c r="EA104" i="2" s="1"/>
  <c r="EA111" i="2" s="1"/>
  <c r="DY103" i="2"/>
  <c r="DY104" i="2" s="1"/>
  <c r="DY111" i="2" s="1"/>
  <c r="DX103" i="2"/>
  <c r="DX104" i="2" s="1"/>
  <c r="DX111" i="2" s="1"/>
  <c r="DW103" i="2"/>
  <c r="DW104" i="2" s="1"/>
  <c r="DW111" i="2" s="1"/>
  <c r="DT103" i="2"/>
  <c r="DT104" i="2" s="1"/>
  <c r="DT111" i="2" s="1"/>
  <c r="DS103" i="2"/>
  <c r="DS104" i="2" s="1"/>
  <c r="DS111" i="2" s="1"/>
  <c r="DP103" i="2"/>
  <c r="DP104" i="2" s="1"/>
  <c r="DP111" i="2" s="1"/>
  <c r="DO103" i="2"/>
  <c r="DO104" i="2" s="1"/>
  <c r="DO111" i="2" s="1"/>
  <c r="DL103" i="2"/>
  <c r="DL104" i="2" s="1"/>
  <c r="DL111" i="2" s="1"/>
  <c r="DK103" i="2"/>
  <c r="DK104" i="2" s="1"/>
  <c r="DK111" i="2" s="1"/>
  <c r="DI103" i="2"/>
  <c r="DI104" i="2" s="1"/>
  <c r="DI111" i="2" s="1"/>
  <c r="DH103" i="2"/>
  <c r="DH104" i="2" s="1"/>
  <c r="DH111" i="2" s="1"/>
  <c r="DG103" i="2"/>
  <c r="DG104" i="2" s="1"/>
  <c r="DG111" i="2" s="1"/>
  <c r="DD103" i="2"/>
  <c r="DD104" i="2" s="1"/>
  <c r="DD111" i="2" s="1"/>
  <c r="DC103" i="2"/>
  <c r="DC104" i="2" s="1"/>
  <c r="DC111" i="2" s="1"/>
  <c r="CZ103" i="2"/>
  <c r="CZ104" i="2" s="1"/>
  <c r="CZ111" i="2" s="1"/>
  <c r="CY103" i="2"/>
  <c r="CY104" i="2" s="1"/>
  <c r="CY111" i="2" s="1"/>
  <c r="CV103" i="2"/>
  <c r="CV104" i="2" s="1"/>
  <c r="CV111" i="2" s="1"/>
  <c r="CU103" i="2"/>
  <c r="CU104" i="2" s="1"/>
  <c r="CU111" i="2" s="1"/>
  <c r="CS103" i="2"/>
  <c r="CS104" i="2" s="1"/>
  <c r="CS111" i="2" s="1"/>
  <c r="CR103" i="2"/>
  <c r="CR104" i="2" s="1"/>
  <c r="CR111" i="2" s="1"/>
  <c r="CQ103" i="2"/>
  <c r="CQ104" i="2" s="1"/>
  <c r="CQ111" i="2" s="1"/>
  <c r="CN103" i="2"/>
  <c r="CN104" i="2" s="1"/>
  <c r="CN111" i="2" s="1"/>
  <c r="CM103" i="2"/>
  <c r="CM104" i="2" s="1"/>
  <c r="CM111" i="2" s="1"/>
  <c r="CJ103" i="2"/>
  <c r="CJ104" i="2" s="1"/>
  <c r="CJ111" i="2" s="1"/>
  <c r="CI103" i="2"/>
  <c r="CI104" i="2" s="1"/>
  <c r="CI111" i="2" s="1"/>
  <c r="CF103" i="2"/>
  <c r="CF104" i="2" s="1"/>
  <c r="CF111" i="2" s="1"/>
  <c r="CE103" i="2"/>
  <c r="CE104" i="2" s="1"/>
  <c r="CE111" i="2" s="1"/>
  <c r="CC103" i="2"/>
  <c r="CC104" i="2" s="1"/>
  <c r="CC111" i="2" s="1"/>
  <c r="CB103" i="2"/>
  <c r="CB104" i="2" s="1"/>
  <c r="CB111" i="2" s="1"/>
  <c r="CA103" i="2"/>
  <c r="CA104" i="2" s="1"/>
  <c r="CA111" i="2" s="1"/>
  <c r="BX103" i="2"/>
  <c r="BX104" i="2" s="1"/>
  <c r="BX111" i="2" s="1"/>
  <c r="BW103" i="2"/>
  <c r="BW104" i="2" s="1"/>
  <c r="BW111" i="2" s="1"/>
  <c r="BT103" i="2"/>
  <c r="BT104" i="2" s="1"/>
  <c r="BT111" i="2" s="1"/>
  <c r="BS103" i="2"/>
  <c r="BS104" i="2" s="1"/>
  <c r="BS111" i="2" s="1"/>
  <c r="BP103" i="2"/>
  <c r="BP104" i="2" s="1"/>
  <c r="BP111" i="2" s="1"/>
  <c r="BO103" i="2"/>
  <c r="BO104" i="2" s="1"/>
  <c r="BO111" i="2" s="1"/>
  <c r="BM103" i="2"/>
  <c r="BM104" i="2" s="1"/>
  <c r="BM111" i="2" s="1"/>
  <c r="BL103" i="2"/>
  <c r="BL104" i="2" s="1"/>
  <c r="BL111" i="2" s="1"/>
  <c r="BK103" i="2"/>
  <c r="BK104" i="2" s="1"/>
  <c r="BK111" i="2" s="1"/>
  <c r="BH103" i="2"/>
  <c r="BH104" i="2" s="1"/>
  <c r="BH111" i="2" s="1"/>
  <c r="BG103" i="2"/>
  <c r="BG104" i="2" s="1"/>
  <c r="BG111" i="2" s="1"/>
  <c r="BD103" i="2"/>
  <c r="BD104" i="2" s="1"/>
  <c r="BD111" i="2" s="1"/>
  <c r="BC103" i="2"/>
  <c r="BC104" i="2" s="1"/>
  <c r="BC111" i="2" s="1"/>
  <c r="AZ103" i="2"/>
  <c r="AZ104" i="2" s="1"/>
  <c r="AZ111" i="2" s="1"/>
  <c r="AY103" i="2"/>
  <c r="AY104" i="2" s="1"/>
  <c r="AY111" i="2" s="1"/>
  <c r="AW103" i="2"/>
  <c r="AW104" i="2" s="1"/>
  <c r="AW111" i="2" s="1"/>
  <c r="AV103" i="2"/>
  <c r="AV104" i="2" s="1"/>
  <c r="AV111" i="2" s="1"/>
  <c r="AU103" i="2"/>
  <c r="AU104" i="2" s="1"/>
  <c r="AU111" i="2" s="1"/>
  <c r="AR103" i="2"/>
  <c r="AR104" i="2" s="1"/>
  <c r="AR111" i="2" s="1"/>
  <c r="AQ103" i="2"/>
  <c r="AQ104" i="2" s="1"/>
  <c r="AQ111" i="2" s="1"/>
  <c r="AN103" i="2"/>
  <c r="AN104" i="2" s="1"/>
  <c r="AN111" i="2" s="1"/>
  <c r="AM103" i="2"/>
  <c r="AM104" i="2" s="1"/>
  <c r="AM111" i="2" s="1"/>
  <c r="AJ103" i="2"/>
  <c r="AJ104" i="2" s="1"/>
  <c r="AJ111" i="2" s="1"/>
  <c r="AI103" i="2"/>
  <c r="AI104" i="2" s="1"/>
  <c r="AI111" i="2" s="1"/>
  <c r="AG103" i="2"/>
  <c r="AG104" i="2" s="1"/>
  <c r="AG111" i="2" s="1"/>
  <c r="AF103" i="2"/>
  <c r="AF104" i="2" s="1"/>
  <c r="AF111" i="2" s="1"/>
  <c r="AE103" i="2"/>
  <c r="AE104" i="2" s="1"/>
  <c r="AE111" i="2" s="1"/>
  <c r="AB103" i="2"/>
  <c r="AB104" i="2" s="1"/>
  <c r="AB111" i="2" s="1"/>
  <c r="AA103" i="2"/>
  <c r="AA104" i="2" s="1"/>
  <c r="AA111" i="2" s="1"/>
  <c r="X103" i="2"/>
  <c r="X104" i="2" s="1"/>
  <c r="X111" i="2" s="1"/>
  <c r="W103" i="2"/>
  <c r="W104" i="2" s="1"/>
  <c r="W111" i="2" s="1"/>
  <c r="T103" i="2"/>
  <c r="T104" i="2" s="1"/>
  <c r="T111" i="2" s="1"/>
  <c r="S103" i="2"/>
  <c r="S104" i="2" s="1"/>
  <c r="S111" i="2" s="1"/>
  <c r="Q103" i="2"/>
  <c r="Q104" i="2" s="1"/>
  <c r="Q111" i="2" s="1"/>
  <c r="P103" i="2"/>
  <c r="P104" i="2" s="1"/>
  <c r="P111" i="2" s="1"/>
  <c r="O103" i="2"/>
  <c r="O104" i="2" s="1"/>
  <c r="O111" i="2" s="1"/>
  <c r="L103" i="2"/>
  <c r="L104" i="2" s="1"/>
  <c r="L111" i="2" s="1"/>
  <c r="K103" i="2"/>
  <c r="K104" i="2" s="1"/>
  <c r="K111" i="2" s="1"/>
  <c r="H103" i="2"/>
  <c r="H104" i="2" s="1"/>
  <c r="H111" i="2" s="1"/>
  <c r="G103" i="2"/>
  <c r="G104" i="2" s="1"/>
  <c r="G111" i="2" s="1"/>
  <c r="D103" i="2"/>
  <c r="D104" i="2" s="1"/>
  <c r="D111" i="2" s="1"/>
  <c r="C103" i="2"/>
  <c r="C104" i="2" s="1"/>
  <c r="C111" i="2" s="1"/>
  <c r="JE78" i="2"/>
  <c r="JD78" i="2"/>
  <c r="JC78" i="2"/>
  <c r="JB78" i="2"/>
  <c r="JA78" i="2"/>
  <c r="IZ78" i="2"/>
  <c r="IY78" i="2"/>
  <c r="IX78" i="2"/>
  <c r="IW78" i="2"/>
  <c r="IV78" i="2"/>
  <c r="IU78" i="2"/>
  <c r="IT78" i="2"/>
  <c r="IS78" i="2"/>
  <c r="IR78" i="2"/>
  <c r="IQ78" i="2"/>
  <c r="IP78" i="2"/>
  <c r="IO78" i="2"/>
  <c r="IN78" i="2"/>
  <c r="IM78"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GC78" i="2"/>
  <c r="GB78" i="2"/>
  <c r="GA78" i="2"/>
  <c r="FZ78" i="2"/>
  <c r="FY78" i="2"/>
  <c r="FX78" i="2"/>
  <c r="FW78" i="2"/>
  <c r="FV78" i="2"/>
  <c r="FU78" i="2"/>
  <c r="FT78" i="2"/>
  <c r="FS78" i="2"/>
  <c r="FR78" i="2"/>
  <c r="FQ78" i="2"/>
  <c r="FP78" i="2"/>
  <c r="FO78" i="2"/>
  <c r="FN78" i="2"/>
  <c r="FM78" i="2"/>
  <c r="FL78" i="2"/>
  <c r="FK78" i="2"/>
  <c r="FJ78" i="2"/>
  <c r="FI78" i="2"/>
  <c r="FH78" i="2"/>
  <c r="FG78" i="2"/>
  <c r="FF78" i="2"/>
  <c r="FE78" i="2"/>
  <c r="FD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JD73" i="2"/>
  <c r="JD74" i="2" s="1"/>
  <c r="JD81" i="2" s="1"/>
  <c r="IZ73" i="2"/>
  <c r="IZ74" i="2" s="1"/>
  <c r="IZ81" i="2" s="1"/>
  <c r="IY73" i="2"/>
  <c r="IV73" i="2"/>
  <c r="IV74" i="2" s="1"/>
  <c r="IV81" i="2" s="1"/>
  <c r="IR73" i="2"/>
  <c r="IR74" i="2" s="1"/>
  <c r="IR81" i="2" s="1"/>
  <c r="IN73" i="2"/>
  <c r="IN74" i="2" s="1"/>
  <c r="IN81" i="2" s="1"/>
  <c r="IJ73" i="2"/>
  <c r="IJ74" i="2" s="1"/>
  <c r="IJ81" i="2" s="1"/>
  <c r="II73" i="2"/>
  <c r="II74" i="2" s="1"/>
  <c r="II81" i="2" s="1"/>
  <c r="IF73" i="2"/>
  <c r="IF74" i="2" s="1"/>
  <c r="IF81" i="2" s="1"/>
  <c r="IB73" i="2"/>
  <c r="IB74" i="2" s="1"/>
  <c r="IB81" i="2" s="1"/>
  <c r="HX73" i="2"/>
  <c r="HX74" i="2" s="1"/>
  <c r="HX81" i="2" s="1"/>
  <c r="HT73" i="2"/>
  <c r="HT74" i="2" s="1"/>
  <c r="HT81" i="2" s="1"/>
  <c r="HS73" i="2"/>
  <c r="HS74" i="2" s="1"/>
  <c r="HS81" i="2" s="1"/>
  <c r="HP73" i="2"/>
  <c r="HP74" i="2" s="1"/>
  <c r="HP81" i="2" s="1"/>
  <c r="HL73" i="2"/>
  <c r="HL74" i="2" s="1"/>
  <c r="HL81" i="2" s="1"/>
  <c r="HH73" i="2"/>
  <c r="HH74" i="2" s="1"/>
  <c r="HH81" i="2" s="1"/>
  <c r="HD73" i="2"/>
  <c r="HD74" i="2" s="1"/>
  <c r="HD81" i="2" s="1"/>
  <c r="HC73" i="2"/>
  <c r="HC74" i="2" s="1"/>
  <c r="HC81" i="2" s="1"/>
  <c r="GZ73" i="2"/>
  <c r="GZ74" i="2" s="1"/>
  <c r="GZ81" i="2" s="1"/>
  <c r="GV73" i="2"/>
  <c r="GV74" i="2" s="1"/>
  <c r="GV81" i="2" s="1"/>
  <c r="GR73" i="2"/>
  <c r="GR74" i="2" s="1"/>
  <c r="GR81" i="2" s="1"/>
  <c r="GN73" i="2"/>
  <c r="GN74" i="2" s="1"/>
  <c r="GN81" i="2" s="1"/>
  <c r="GM73" i="2"/>
  <c r="GM74" i="2" s="1"/>
  <c r="GM81" i="2" s="1"/>
  <c r="GJ73" i="2"/>
  <c r="GJ74" i="2" s="1"/>
  <c r="GJ81" i="2" s="1"/>
  <c r="GF73" i="2"/>
  <c r="GF74" i="2" s="1"/>
  <c r="GF81" i="2" s="1"/>
  <c r="GD73" i="2"/>
  <c r="GD74" i="2" s="1"/>
  <c r="GD81" i="2" s="1"/>
  <c r="GB73" i="2"/>
  <c r="GB74" i="2" s="1"/>
  <c r="GB81" i="2" s="1"/>
  <c r="FX73" i="2"/>
  <c r="FX74" i="2" s="1"/>
  <c r="FX81" i="2" s="1"/>
  <c r="FW73" i="2"/>
  <c r="FW74" i="2" s="1"/>
  <c r="FW81" i="2" s="1"/>
  <c r="FT73" i="2"/>
  <c r="FT74" i="2" s="1"/>
  <c r="FT81" i="2" s="1"/>
  <c r="FP73" i="2"/>
  <c r="FP74" i="2" s="1"/>
  <c r="FP81" i="2" s="1"/>
  <c r="FL73" i="2"/>
  <c r="FL74" i="2" s="1"/>
  <c r="FL81" i="2" s="1"/>
  <c r="FH73" i="2"/>
  <c r="FH74" i="2" s="1"/>
  <c r="FH81" i="2" s="1"/>
  <c r="FG73" i="2"/>
  <c r="FG74" i="2" s="1"/>
  <c r="FG81" i="2" s="1"/>
  <c r="FD73" i="2"/>
  <c r="FD74" i="2" s="1"/>
  <c r="FD81" i="2" s="1"/>
  <c r="EZ73" i="2"/>
  <c r="EZ74" i="2" s="1"/>
  <c r="EZ81" i="2" s="1"/>
  <c r="EV73" i="2"/>
  <c r="EV74" i="2" s="1"/>
  <c r="EV81" i="2" s="1"/>
  <c r="ER73" i="2"/>
  <c r="ER74" i="2" s="1"/>
  <c r="ER81" i="2" s="1"/>
  <c r="EQ73" i="2"/>
  <c r="EQ74" i="2" s="1"/>
  <c r="EQ81" i="2" s="1"/>
  <c r="EN73" i="2"/>
  <c r="EN74" i="2" s="1"/>
  <c r="EN81" i="2" s="1"/>
  <c r="EJ73" i="2"/>
  <c r="EJ74" i="2" s="1"/>
  <c r="EJ81" i="2" s="1"/>
  <c r="EF73" i="2"/>
  <c r="EF74" i="2" s="1"/>
  <c r="EF81" i="2" s="1"/>
  <c r="EB73" i="2"/>
  <c r="EB74" i="2" s="1"/>
  <c r="EB81" i="2" s="1"/>
  <c r="EA73" i="2"/>
  <c r="EA74" i="2" s="1"/>
  <c r="EA81" i="2" s="1"/>
  <c r="DX73" i="2"/>
  <c r="DX74" i="2" s="1"/>
  <c r="DX81" i="2" s="1"/>
  <c r="DT73" i="2"/>
  <c r="DT74" i="2" s="1"/>
  <c r="DT81" i="2" s="1"/>
  <c r="DP73" i="2"/>
  <c r="DP74" i="2" s="1"/>
  <c r="DP81" i="2" s="1"/>
  <c r="DL73" i="2"/>
  <c r="DL74" i="2" s="1"/>
  <c r="DL81" i="2" s="1"/>
  <c r="DK73" i="2"/>
  <c r="DK74" i="2" s="1"/>
  <c r="DK81" i="2" s="1"/>
  <c r="DH73" i="2"/>
  <c r="DH74" i="2" s="1"/>
  <c r="DH81" i="2" s="1"/>
  <c r="DD73" i="2"/>
  <c r="DD74" i="2" s="1"/>
  <c r="DD81" i="2" s="1"/>
  <c r="CZ73" i="2"/>
  <c r="CZ74" i="2" s="1"/>
  <c r="CZ81" i="2" s="1"/>
  <c r="CV73" i="2"/>
  <c r="CV74" i="2" s="1"/>
  <c r="CV81" i="2" s="1"/>
  <c r="CU73" i="2"/>
  <c r="CU74" i="2" s="1"/>
  <c r="CU81" i="2" s="1"/>
  <c r="CR73" i="2"/>
  <c r="CR74" i="2" s="1"/>
  <c r="CR81" i="2" s="1"/>
  <c r="CN73" i="2"/>
  <c r="CN74" i="2" s="1"/>
  <c r="CN81" i="2" s="1"/>
  <c r="CJ73" i="2"/>
  <c r="CJ74" i="2" s="1"/>
  <c r="CJ81" i="2" s="1"/>
  <c r="CF73" i="2"/>
  <c r="CF74" i="2" s="1"/>
  <c r="CF81" i="2" s="1"/>
  <c r="CE73" i="2"/>
  <c r="CE74" i="2" s="1"/>
  <c r="CE81" i="2" s="1"/>
  <c r="CB73" i="2"/>
  <c r="CB74" i="2" s="1"/>
  <c r="CB81" i="2" s="1"/>
  <c r="BX73" i="2"/>
  <c r="BX74" i="2" s="1"/>
  <c r="BX81" i="2" s="1"/>
  <c r="BT73" i="2"/>
  <c r="BT74" i="2" s="1"/>
  <c r="BT81" i="2" s="1"/>
  <c r="BP73" i="2"/>
  <c r="BP74" i="2" s="1"/>
  <c r="BP81" i="2" s="1"/>
  <c r="BO73" i="2"/>
  <c r="BO74" i="2" s="1"/>
  <c r="BO81" i="2" s="1"/>
  <c r="BL73" i="2"/>
  <c r="BL74" i="2" s="1"/>
  <c r="BL81" i="2" s="1"/>
  <c r="BH73" i="2"/>
  <c r="BH74" i="2" s="1"/>
  <c r="BH81" i="2" s="1"/>
  <c r="BD73" i="2"/>
  <c r="BD74" i="2" s="1"/>
  <c r="BD81" i="2" s="1"/>
  <c r="AZ73" i="2"/>
  <c r="AZ74" i="2" s="1"/>
  <c r="AZ81" i="2" s="1"/>
  <c r="AY73" i="2"/>
  <c r="AY74" i="2" s="1"/>
  <c r="AY81" i="2" s="1"/>
  <c r="AV73" i="2"/>
  <c r="AV74" i="2" s="1"/>
  <c r="AV81" i="2" s="1"/>
  <c r="AR73" i="2"/>
  <c r="AR74" i="2" s="1"/>
  <c r="AR81" i="2" s="1"/>
  <c r="AN73" i="2"/>
  <c r="AN74" i="2" s="1"/>
  <c r="AN81" i="2" s="1"/>
  <c r="AJ73" i="2"/>
  <c r="AJ74" i="2" s="1"/>
  <c r="AJ81" i="2" s="1"/>
  <c r="AI73" i="2"/>
  <c r="AI74" i="2" s="1"/>
  <c r="AI81" i="2" s="1"/>
  <c r="AF73" i="2"/>
  <c r="AF74" i="2" s="1"/>
  <c r="AF81" i="2" s="1"/>
  <c r="AB73" i="2"/>
  <c r="AB74" i="2" s="1"/>
  <c r="AB81" i="2" s="1"/>
  <c r="X73" i="2"/>
  <c r="X74" i="2" s="1"/>
  <c r="X81" i="2" s="1"/>
  <c r="T73" i="2"/>
  <c r="T74" i="2" s="1"/>
  <c r="T81" i="2" s="1"/>
  <c r="S73" i="2"/>
  <c r="S74" i="2" s="1"/>
  <c r="S81" i="2" s="1"/>
  <c r="P73" i="2"/>
  <c r="P74" i="2" s="1"/>
  <c r="P81" i="2" s="1"/>
  <c r="L73" i="2"/>
  <c r="L74" i="2" s="1"/>
  <c r="L81" i="2" s="1"/>
  <c r="H73" i="2"/>
  <c r="H74" i="2" s="1"/>
  <c r="H81" i="2" s="1"/>
  <c r="D73" i="2"/>
  <c r="D74" i="2" s="1"/>
  <c r="D81" i="2" s="1"/>
  <c r="C73" i="2"/>
  <c r="C74" i="2" s="1"/>
  <c r="C81" i="2" s="1"/>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JE43" i="2"/>
  <c r="JE44" i="2" s="1"/>
  <c r="JE51" i="2" s="1"/>
  <c r="JD43" i="2"/>
  <c r="JD44" i="2" s="1"/>
  <c r="JD51" i="2" s="1"/>
  <c r="JC43" i="2"/>
  <c r="JC44" i="2" s="1"/>
  <c r="JC51" i="2" s="1"/>
  <c r="IZ43" i="2"/>
  <c r="IZ44" i="2" s="1"/>
  <c r="IZ51" i="2" s="1"/>
  <c r="IY43" i="2"/>
  <c r="IY44" i="2" s="1"/>
  <c r="IY51" i="2" s="1"/>
  <c r="IV43" i="2"/>
  <c r="IV44" i="2" s="1"/>
  <c r="IV51" i="2" s="1"/>
  <c r="IU43" i="2"/>
  <c r="IU44" i="2" s="1"/>
  <c r="IU51" i="2" s="1"/>
  <c r="IR43" i="2"/>
  <c r="IR44" i="2" s="1"/>
  <c r="IR51" i="2" s="1"/>
  <c r="IQ43" i="2"/>
  <c r="IQ44" i="2" s="1"/>
  <c r="IQ51" i="2" s="1"/>
  <c r="IO43" i="2"/>
  <c r="IO44" i="2" s="1"/>
  <c r="IO51" i="2" s="1"/>
  <c r="IN43" i="2"/>
  <c r="IN44" i="2" s="1"/>
  <c r="IN51" i="2" s="1"/>
  <c r="IM43" i="2"/>
  <c r="IM44" i="2" s="1"/>
  <c r="IM51" i="2" s="1"/>
  <c r="IJ43" i="2"/>
  <c r="IJ44" i="2" s="1"/>
  <c r="IJ51" i="2" s="1"/>
  <c r="II43" i="2"/>
  <c r="II44" i="2" s="1"/>
  <c r="II51" i="2" s="1"/>
  <c r="IF43" i="2"/>
  <c r="IF44" i="2" s="1"/>
  <c r="IF51" i="2" s="1"/>
  <c r="IE43" i="2"/>
  <c r="IE44" i="2" s="1"/>
  <c r="IE51" i="2" s="1"/>
  <c r="IB43" i="2"/>
  <c r="IB44" i="2" s="1"/>
  <c r="IB51" i="2" s="1"/>
  <c r="IA43" i="2"/>
  <c r="IA44" i="2" s="1"/>
  <c r="IA51" i="2" s="1"/>
  <c r="HY43" i="2"/>
  <c r="HY44" i="2" s="1"/>
  <c r="HY51" i="2" s="1"/>
  <c r="HX43" i="2"/>
  <c r="HX44" i="2" s="1"/>
  <c r="HX51" i="2" s="1"/>
  <c r="HW43" i="2"/>
  <c r="HW44" i="2" s="1"/>
  <c r="HW51" i="2" s="1"/>
  <c r="HT43" i="2"/>
  <c r="HT44" i="2" s="1"/>
  <c r="HT51" i="2" s="1"/>
  <c r="HS43" i="2"/>
  <c r="HS44" i="2" s="1"/>
  <c r="HS51" i="2" s="1"/>
  <c r="HP43" i="2"/>
  <c r="HP44" i="2" s="1"/>
  <c r="HP51" i="2" s="1"/>
  <c r="HO43" i="2"/>
  <c r="HO44" i="2" s="1"/>
  <c r="HO51" i="2" s="1"/>
  <c r="HL43" i="2"/>
  <c r="HL44" i="2" s="1"/>
  <c r="HL51" i="2" s="1"/>
  <c r="HK43" i="2"/>
  <c r="HK44" i="2" s="1"/>
  <c r="HK51" i="2" s="1"/>
  <c r="HI43" i="2"/>
  <c r="HI44" i="2" s="1"/>
  <c r="HI51" i="2" s="1"/>
  <c r="HH43" i="2"/>
  <c r="HH44" i="2" s="1"/>
  <c r="HH51" i="2" s="1"/>
  <c r="HG43" i="2"/>
  <c r="HG44" i="2" s="1"/>
  <c r="HG51" i="2" s="1"/>
  <c r="HD43" i="2"/>
  <c r="HD44" i="2" s="1"/>
  <c r="HD51" i="2" s="1"/>
  <c r="HC43" i="2"/>
  <c r="HC44" i="2" s="1"/>
  <c r="HC51" i="2" s="1"/>
  <c r="GZ43" i="2"/>
  <c r="GZ44" i="2" s="1"/>
  <c r="GZ51" i="2" s="1"/>
  <c r="GY43" i="2"/>
  <c r="GY44" i="2" s="1"/>
  <c r="GY51" i="2" s="1"/>
  <c r="GV43" i="2"/>
  <c r="GV44" i="2" s="1"/>
  <c r="GV51" i="2" s="1"/>
  <c r="GU43" i="2"/>
  <c r="GU44" i="2" s="1"/>
  <c r="GU51" i="2" s="1"/>
  <c r="GS43" i="2"/>
  <c r="GS44" i="2" s="1"/>
  <c r="GS51" i="2" s="1"/>
  <c r="GR43" i="2"/>
  <c r="GR44" i="2" s="1"/>
  <c r="GR51" i="2" s="1"/>
  <c r="GQ43" i="2"/>
  <c r="GQ44" i="2" s="1"/>
  <c r="GQ51" i="2" s="1"/>
  <c r="GN43" i="2"/>
  <c r="GN44" i="2" s="1"/>
  <c r="GN51" i="2" s="1"/>
  <c r="GM43" i="2"/>
  <c r="GM44" i="2" s="1"/>
  <c r="GM51" i="2" s="1"/>
  <c r="GJ43" i="2"/>
  <c r="GJ44" i="2" s="1"/>
  <c r="GJ51" i="2" s="1"/>
  <c r="GI43" i="2"/>
  <c r="GI44" i="2" s="1"/>
  <c r="GI51" i="2" s="1"/>
  <c r="GF43" i="2"/>
  <c r="GF44" i="2" s="1"/>
  <c r="GF51" i="2" s="1"/>
  <c r="GE43" i="2"/>
  <c r="GE44" i="2" s="1"/>
  <c r="GE51" i="2" s="1"/>
  <c r="GC43" i="2"/>
  <c r="GC44" i="2" s="1"/>
  <c r="GC51" i="2" s="1"/>
  <c r="GB43" i="2"/>
  <c r="GB44" i="2" s="1"/>
  <c r="GB51" i="2" s="1"/>
  <c r="GA43" i="2"/>
  <c r="GA44" i="2" s="1"/>
  <c r="GA51" i="2" s="1"/>
  <c r="FX43" i="2"/>
  <c r="FX44" i="2" s="1"/>
  <c r="FX51" i="2" s="1"/>
  <c r="FW43" i="2"/>
  <c r="FW44" i="2" s="1"/>
  <c r="FW51" i="2" s="1"/>
  <c r="FT43" i="2"/>
  <c r="FT44" i="2" s="1"/>
  <c r="FT51" i="2" s="1"/>
  <c r="FS43" i="2"/>
  <c r="FS44" i="2" s="1"/>
  <c r="FS51" i="2" s="1"/>
  <c r="FP43" i="2"/>
  <c r="FP44" i="2" s="1"/>
  <c r="FP51" i="2" s="1"/>
  <c r="FO43" i="2"/>
  <c r="FO44" i="2" s="1"/>
  <c r="FO51" i="2" s="1"/>
  <c r="FM43" i="2"/>
  <c r="FM44" i="2" s="1"/>
  <c r="FM51" i="2" s="1"/>
  <c r="FL43" i="2"/>
  <c r="FL44" i="2" s="1"/>
  <c r="FL51" i="2" s="1"/>
  <c r="FK43" i="2"/>
  <c r="FK44" i="2" s="1"/>
  <c r="FK51" i="2" s="1"/>
  <c r="FH43" i="2"/>
  <c r="FH44" i="2" s="1"/>
  <c r="FH51" i="2" s="1"/>
  <c r="FG43" i="2"/>
  <c r="FG44" i="2" s="1"/>
  <c r="FG51" i="2" s="1"/>
  <c r="FD43" i="2"/>
  <c r="FD44" i="2" s="1"/>
  <c r="FD51" i="2" s="1"/>
  <c r="FC43" i="2"/>
  <c r="FC44" i="2" s="1"/>
  <c r="FC51" i="2" s="1"/>
  <c r="EZ43" i="2"/>
  <c r="EZ44" i="2" s="1"/>
  <c r="EZ51" i="2" s="1"/>
  <c r="EY43" i="2"/>
  <c r="EY44" i="2" s="1"/>
  <c r="EY51" i="2" s="1"/>
  <c r="EW43" i="2"/>
  <c r="EW44" i="2" s="1"/>
  <c r="EW51" i="2" s="1"/>
  <c r="EV43" i="2"/>
  <c r="EV44" i="2" s="1"/>
  <c r="EV51" i="2" s="1"/>
  <c r="EU43" i="2"/>
  <c r="EU44" i="2" s="1"/>
  <c r="EU51" i="2" s="1"/>
  <c r="ER43" i="2"/>
  <c r="ER44" i="2" s="1"/>
  <c r="ER51" i="2" s="1"/>
  <c r="EQ43" i="2"/>
  <c r="EQ44" i="2" s="1"/>
  <c r="EQ51" i="2" s="1"/>
  <c r="EN43" i="2"/>
  <c r="EN44" i="2" s="1"/>
  <c r="EN51" i="2" s="1"/>
  <c r="EM43" i="2"/>
  <c r="EM44" i="2" s="1"/>
  <c r="EM51" i="2" s="1"/>
  <c r="EJ43" i="2"/>
  <c r="EJ44" i="2" s="1"/>
  <c r="EJ51" i="2" s="1"/>
  <c r="EI43" i="2"/>
  <c r="EI44" i="2" s="1"/>
  <c r="EI51" i="2" s="1"/>
  <c r="EG43" i="2"/>
  <c r="EG44" i="2" s="1"/>
  <c r="EG51" i="2" s="1"/>
  <c r="EF43" i="2"/>
  <c r="EF44" i="2" s="1"/>
  <c r="EF51" i="2" s="1"/>
  <c r="EE43" i="2"/>
  <c r="EE44" i="2" s="1"/>
  <c r="EE51" i="2" s="1"/>
  <c r="EB43" i="2"/>
  <c r="EB44" i="2" s="1"/>
  <c r="EB51" i="2" s="1"/>
  <c r="EA43" i="2"/>
  <c r="EA44" i="2" s="1"/>
  <c r="EA51" i="2" s="1"/>
  <c r="DX43" i="2"/>
  <c r="DX44" i="2" s="1"/>
  <c r="DX51" i="2" s="1"/>
  <c r="DW43" i="2"/>
  <c r="DW44" i="2" s="1"/>
  <c r="DW51" i="2" s="1"/>
  <c r="DT43" i="2"/>
  <c r="DT44" i="2" s="1"/>
  <c r="DT51" i="2" s="1"/>
  <c r="DS43" i="2"/>
  <c r="DS44" i="2" s="1"/>
  <c r="DS51" i="2" s="1"/>
  <c r="DQ43" i="2"/>
  <c r="DQ44" i="2" s="1"/>
  <c r="DQ51" i="2" s="1"/>
  <c r="DP43" i="2"/>
  <c r="DP44" i="2" s="1"/>
  <c r="DP51" i="2" s="1"/>
  <c r="DO43" i="2"/>
  <c r="DO44" i="2" s="1"/>
  <c r="DO51" i="2" s="1"/>
  <c r="DL43" i="2"/>
  <c r="DL44" i="2" s="1"/>
  <c r="DL51" i="2" s="1"/>
  <c r="DK43" i="2"/>
  <c r="DK44" i="2" s="1"/>
  <c r="DK51" i="2" s="1"/>
  <c r="DH43" i="2"/>
  <c r="DH44" i="2" s="1"/>
  <c r="DH51" i="2" s="1"/>
  <c r="DG43" i="2"/>
  <c r="DG44" i="2" s="1"/>
  <c r="DG51" i="2" s="1"/>
  <c r="DD43" i="2"/>
  <c r="DD44" i="2" s="1"/>
  <c r="DD51" i="2" s="1"/>
  <c r="DC43" i="2"/>
  <c r="DC44" i="2" s="1"/>
  <c r="DC51" i="2" s="1"/>
  <c r="DA43" i="2"/>
  <c r="DA44" i="2" s="1"/>
  <c r="DA51" i="2" s="1"/>
  <c r="CZ43" i="2"/>
  <c r="CZ44" i="2" s="1"/>
  <c r="CZ51" i="2" s="1"/>
  <c r="CY43" i="2"/>
  <c r="CY44" i="2" s="1"/>
  <c r="CY51" i="2" s="1"/>
  <c r="CV43" i="2"/>
  <c r="CV44" i="2" s="1"/>
  <c r="CV51" i="2" s="1"/>
  <c r="CU43" i="2"/>
  <c r="CU44" i="2" s="1"/>
  <c r="CU51" i="2" s="1"/>
  <c r="CR43" i="2"/>
  <c r="CR44" i="2" s="1"/>
  <c r="CR51" i="2" s="1"/>
  <c r="CQ43" i="2"/>
  <c r="CQ44" i="2" s="1"/>
  <c r="CQ51" i="2" s="1"/>
  <c r="CN43" i="2"/>
  <c r="CN44" i="2" s="1"/>
  <c r="CN51" i="2" s="1"/>
  <c r="CM43" i="2"/>
  <c r="CM44" i="2" s="1"/>
  <c r="CM51" i="2" s="1"/>
  <c r="CK43" i="2"/>
  <c r="CK44" i="2" s="1"/>
  <c r="CK51" i="2" s="1"/>
  <c r="CJ43" i="2"/>
  <c r="CJ44" i="2" s="1"/>
  <c r="CJ51" i="2" s="1"/>
  <c r="CI43" i="2"/>
  <c r="CI44" i="2" s="1"/>
  <c r="CI51" i="2" s="1"/>
  <c r="CF43" i="2"/>
  <c r="CF44" i="2" s="1"/>
  <c r="CF51" i="2" s="1"/>
  <c r="CE43" i="2"/>
  <c r="CE44" i="2" s="1"/>
  <c r="CE51" i="2" s="1"/>
  <c r="CB43" i="2"/>
  <c r="CB44" i="2" s="1"/>
  <c r="CB51" i="2" s="1"/>
  <c r="CA43" i="2"/>
  <c r="CA44" i="2" s="1"/>
  <c r="CA51" i="2" s="1"/>
  <c r="BX43" i="2"/>
  <c r="BX44" i="2" s="1"/>
  <c r="BX51" i="2" s="1"/>
  <c r="BW43" i="2"/>
  <c r="BW44" i="2" s="1"/>
  <c r="BW51" i="2" s="1"/>
  <c r="BU43" i="2"/>
  <c r="BU44" i="2" s="1"/>
  <c r="BU51" i="2" s="1"/>
  <c r="BT43" i="2"/>
  <c r="BT44" i="2" s="1"/>
  <c r="BT51" i="2" s="1"/>
  <c r="BS43" i="2"/>
  <c r="BS44" i="2" s="1"/>
  <c r="BS51" i="2" s="1"/>
  <c r="BP43" i="2"/>
  <c r="BP44" i="2" s="1"/>
  <c r="BP51" i="2" s="1"/>
  <c r="BO43" i="2"/>
  <c r="BO44" i="2" s="1"/>
  <c r="BO51" i="2" s="1"/>
  <c r="BL43" i="2"/>
  <c r="BL44" i="2" s="1"/>
  <c r="BL51" i="2" s="1"/>
  <c r="BK43" i="2"/>
  <c r="BK44" i="2" s="1"/>
  <c r="BK51" i="2" s="1"/>
  <c r="BH43" i="2"/>
  <c r="BH44" i="2" s="1"/>
  <c r="BH51" i="2" s="1"/>
  <c r="BG43" i="2"/>
  <c r="BG44" i="2" s="1"/>
  <c r="BG51" i="2" s="1"/>
  <c r="BE43" i="2"/>
  <c r="BE44" i="2" s="1"/>
  <c r="BE51" i="2" s="1"/>
  <c r="BD43" i="2"/>
  <c r="BD44" i="2" s="1"/>
  <c r="BD51" i="2" s="1"/>
  <c r="BC43" i="2"/>
  <c r="BC44" i="2" s="1"/>
  <c r="BC51" i="2" s="1"/>
  <c r="AZ43" i="2"/>
  <c r="AZ44" i="2" s="1"/>
  <c r="AZ51" i="2" s="1"/>
  <c r="AY43" i="2"/>
  <c r="AY44" i="2" s="1"/>
  <c r="AY51" i="2" s="1"/>
  <c r="AV43" i="2"/>
  <c r="AV44" i="2" s="1"/>
  <c r="AV51" i="2" s="1"/>
  <c r="AU43" i="2"/>
  <c r="AU44" i="2" s="1"/>
  <c r="AU51" i="2" s="1"/>
  <c r="AR43" i="2"/>
  <c r="AR44" i="2" s="1"/>
  <c r="AR51" i="2" s="1"/>
  <c r="AQ43" i="2"/>
  <c r="AQ44" i="2" s="1"/>
  <c r="AQ51" i="2" s="1"/>
  <c r="AO43" i="2"/>
  <c r="AO44" i="2" s="1"/>
  <c r="AO51" i="2" s="1"/>
  <c r="AN43" i="2"/>
  <c r="AN44" i="2" s="1"/>
  <c r="AN51" i="2" s="1"/>
  <c r="AM43" i="2"/>
  <c r="AM44" i="2" s="1"/>
  <c r="AM51" i="2" s="1"/>
  <c r="AJ43" i="2"/>
  <c r="AJ44" i="2" s="1"/>
  <c r="AJ51" i="2" s="1"/>
  <c r="AI43" i="2"/>
  <c r="AI44" i="2" s="1"/>
  <c r="AI51" i="2" s="1"/>
  <c r="AF43" i="2"/>
  <c r="AF44" i="2" s="1"/>
  <c r="AF51" i="2" s="1"/>
  <c r="AE43" i="2"/>
  <c r="AE44" i="2" s="1"/>
  <c r="AE51" i="2" s="1"/>
  <c r="AB43" i="2"/>
  <c r="AB44" i="2" s="1"/>
  <c r="AB51" i="2" s="1"/>
  <c r="AA43" i="2"/>
  <c r="AA44" i="2" s="1"/>
  <c r="AA51" i="2" s="1"/>
  <c r="Y43" i="2"/>
  <c r="Y44" i="2" s="1"/>
  <c r="Y51" i="2" s="1"/>
  <c r="X43" i="2"/>
  <c r="X44" i="2" s="1"/>
  <c r="X51" i="2" s="1"/>
  <c r="W43" i="2"/>
  <c r="W44" i="2" s="1"/>
  <c r="W51" i="2" s="1"/>
  <c r="T43" i="2"/>
  <c r="T44" i="2" s="1"/>
  <c r="T51" i="2" s="1"/>
  <c r="S43" i="2"/>
  <c r="S44" i="2" s="1"/>
  <c r="S51" i="2" s="1"/>
  <c r="P43" i="2"/>
  <c r="P44" i="2" s="1"/>
  <c r="P51" i="2" s="1"/>
  <c r="O43" i="2"/>
  <c r="O44" i="2" s="1"/>
  <c r="O51" i="2" s="1"/>
  <c r="M43" i="2"/>
  <c r="M44" i="2" s="1"/>
  <c r="M51" i="2" s="1"/>
  <c r="L43" i="2"/>
  <c r="L44" i="2" s="1"/>
  <c r="L51" i="2" s="1"/>
  <c r="K43" i="2"/>
  <c r="K44" i="2" s="1"/>
  <c r="K51" i="2" s="1"/>
  <c r="I43" i="2"/>
  <c r="I44" i="2" s="1"/>
  <c r="I51" i="2" s="1"/>
  <c r="H43" i="2"/>
  <c r="H44" i="2" s="1"/>
  <c r="H51" i="2" s="1"/>
  <c r="G43" i="2"/>
  <c r="G44" i="2" s="1"/>
  <c r="G51" i="2" s="1"/>
  <c r="E43" i="2"/>
  <c r="E44" i="2" s="1"/>
  <c r="E51" i="2" s="1"/>
  <c r="D43" i="2"/>
  <c r="D44" i="2" s="1"/>
  <c r="D51" i="2" s="1"/>
  <c r="C43" i="2"/>
  <c r="C44" i="2" s="1"/>
  <c r="C51" i="2" s="1"/>
  <c r="B43" i="2"/>
  <c r="B44" i="2" s="1"/>
  <c r="B51" i="2" s="1"/>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JE21" i="2"/>
  <c r="JD21" i="2"/>
  <c r="JC21" i="2"/>
  <c r="JB21" i="2"/>
  <c r="JA21" i="2"/>
  <c r="IZ21" i="2"/>
  <c r="IY21" i="2"/>
  <c r="IX21" i="2"/>
  <c r="IW21" i="2"/>
  <c r="IV21" i="2"/>
  <c r="IU21" i="2"/>
  <c r="IU22" i="2" s="1"/>
  <c r="IU23" i="2" s="1"/>
  <c r="IT21" i="2"/>
  <c r="IS21" i="2"/>
  <c r="IR21" i="2"/>
  <c r="IQ21" i="2"/>
  <c r="IQ22" i="2" s="1"/>
  <c r="IQ23" i="2" s="1"/>
  <c r="IP21" i="2"/>
  <c r="IO21" i="2"/>
  <c r="IN21" i="2"/>
  <c r="IM21" i="2"/>
  <c r="IL21" i="2"/>
  <c r="IK21" i="2"/>
  <c r="IJ21" i="2"/>
  <c r="II21" i="2"/>
  <c r="IH21" i="2"/>
  <c r="IG21" i="2"/>
  <c r="IF21" i="2"/>
  <c r="IE21" i="2"/>
  <c r="IE22" i="2" s="1"/>
  <c r="IE23" i="2" s="1"/>
  <c r="ID21" i="2"/>
  <c r="IC21" i="2"/>
  <c r="IB21" i="2"/>
  <c r="IA21" i="2"/>
  <c r="IA22" i="2" s="1"/>
  <c r="IA23" i="2" s="1"/>
  <c r="HZ21" i="2"/>
  <c r="HY21" i="2"/>
  <c r="HX21" i="2"/>
  <c r="HW21" i="2"/>
  <c r="HV21" i="2"/>
  <c r="HU21" i="2"/>
  <c r="HT21" i="2"/>
  <c r="HS21" i="2"/>
  <c r="HS22" i="2" s="1"/>
  <c r="HS23" i="2" s="1"/>
  <c r="HR21" i="2"/>
  <c r="HQ21" i="2"/>
  <c r="HP21" i="2"/>
  <c r="HO21" i="2"/>
  <c r="HN21" i="2"/>
  <c r="HM21" i="2"/>
  <c r="HL21" i="2"/>
  <c r="HK21" i="2"/>
  <c r="HK22" i="2" s="1"/>
  <c r="HK23" i="2" s="1"/>
  <c r="HJ21" i="2"/>
  <c r="HI21" i="2"/>
  <c r="HH21" i="2"/>
  <c r="HG21" i="2"/>
  <c r="HF21" i="2"/>
  <c r="HE21" i="2"/>
  <c r="HD21" i="2"/>
  <c r="HC21" i="2"/>
  <c r="HC22" i="2" s="1"/>
  <c r="HC23" i="2" s="1"/>
  <c r="HB21" i="2"/>
  <c r="HA21" i="2"/>
  <c r="GZ21" i="2"/>
  <c r="GY21" i="2"/>
  <c r="GX21" i="2"/>
  <c r="GW21" i="2"/>
  <c r="GV21" i="2"/>
  <c r="GU21" i="2"/>
  <c r="GU22" i="2" s="1"/>
  <c r="GU23" i="2" s="1"/>
  <c r="GT21" i="2"/>
  <c r="GS21" i="2"/>
  <c r="GR21" i="2"/>
  <c r="GQ21" i="2"/>
  <c r="GP21" i="2"/>
  <c r="GO21" i="2"/>
  <c r="GN21" i="2"/>
  <c r="GM21" i="2"/>
  <c r="GM22" i="2" s="1"/>
  <c r="GM23" i="2" s="1"/>
  <c r="GL21" i="2"/>
  <c r="GK21" i="2"/>
  <c r="GJ21" i="2"/>
  <c r="GI21" i="2"/>
  <c r="GH21" i="2"/>
  <c r="GG21" i="2"/>
  <c r="GF21" i="2"/>
  <c r="GE21" i="2"/>
  <c r="GE22" i="2" s="1"/>
  <c r="GE23" i="2" s="1"/>
  <c r="GD21" i="2"/>
  <c r="GC21" i="2"/>
  <c r="GB21" i="2"/>
  <c r="GA21" i="2"/>
  <c r="FZ21" i="2"/>
  <c r="FY21" i="2"/>
  <c r="FX21" i="2"/>
  <c r="FW21" i="2"/>
  <c r="FW22" i="2" s="1"/>
  <c r="FW23" i="2" s="1"/>
  <c r="FV21" i="2"/>
  <c r="FU21" i="2"/>
  <c r="FT21" i="2"/>
  <c r="FS21" i="2"/>
  <c r="FR21" i="2"/>
  <c r="FQ21" i="2"/>
  <c r="FP21" i="2"/>
  <c r="FO21" i="2"/>
  <c r="FO22" i="2" s="1"/>
  <c r="FO23" i="2" s="1"/>
  <c r="FN21" i="2"/>
  <c r="FM21" i="2"/>
  <c r="FL21" i="2"/>
  <c r="FK21" i="2"/>
  <c r="FJ21" i="2"/>
  <c r="FI21" i="2"/>
  <c r="FH21" i="2"/>
  <c r="FG21" i="2"/>
  <c r="FG22" i="2" s="1"/>
  <c r="FG23" i="2" s="1"/>
  <c r="FF21" i="2"/>
  <c r="FE21" i="2"/>
  <c r="FD21" i="2"/>
  <c r="FC21" i="2"/>
  <c r="FB21" i="2"/>
  <c r="FA21" i="2"/>
  <c r="EZ21" i="2"/>
  <c r="EY21" i="2"/>
  <c r="EY22" i="2" s="1"/>
  <c r="EY23" i="2" s="1"/>
  <c r="EX21" i="2"/>
  <c r="EW21" i="2"/>
  <c r="EV21" i="2"/>
  <c r="EU21" i="2"/>
  <c r="ET21" i="2"/>
  <c r="ES21" i="2"/>
  <c r="ER21" i="2"/>
  <c r="EQ21" i="2"/>
  <c r="EQ22" i="2" s="1"/>
  <c r="EQ23" i="2" s="1"/>
  <c r="EP21" i="2"/>
  <c r="EO21" i="2"/>
  <c r="EN21" i="2"/>
  <c r="EM21" i="2"/>
  <c r="EL21" i="2"/>
  <c r="EK21" i="2"/>
  <c r="EJ21" i="2"/>
  <c r="EI21" i="2"/>
  <c r="EI22" i="2" s="1"/>
  <c r="EI23" i="2" s="1"/>
  <c r="EH21" i="2"/>
  <c r="EG21" i="2"/>
  <c r="EF21" i="2"/>
  <c r="EE21" i="2"/>
  <c r="ED21" i="2"/>
  <c r="EC21" i="2"/>
  <c r="EB21" i="2"/>
  <c r="EA21" i="2"/>
  <c r="EA22" i="2" s="1"/>
  <c r="EA23" i="2" s="1"/>
  <c r="DZ21" i="2"/>
  <c r="DZ22" i="2" s="1"/>
  <c r="DZ23" i="2" s="1"/>
  <c r="DY21" i="2"/>
  <c r="DX21" i="2"/>
  <c r="DX22" i="2" s="1"/>
  <c r="DX23" i="2" s="1"/>
  <c r="DW21" i="2"/>
  <c r="DW22" i="2" s="1"/>
  <c r="DW23" i="2" s="1"/>
  <c r="DV21" i="2"/>
  <c r="DV22" i="2" s="1"/>
  <c r="DV23" i="2" s="1"/>
  <c r="DU21" i="2"/>
  <c r="DT21" i="2"/>
  <c r="DT22" i="2" s="1"/>
  <c r="DT23" i="2" s="1"/>
  <c r="DS21" i="2"/>
  <c r="DS22" i="2" s="1"/>
  <c r="DS23" i="2" s="1"/>
  <c r="DR21" i="2"/>
  <c r="DR22" i="2" s="1"/>
  <c r="DR23" i="2" s="1"/>
  <c r="DQ21" i="2"/>
  <c r="DP21" i="2"/>
  <c r="DP22" i="2" s="1"/>
  <c r="DP23" i="2" s="1"/>
  <c r="DO21" i="2"/>
  <c r="DO22" i="2" s="1"/>
  <c r="DO23" i="2" s="1"/>
  <c r="DN21" i="2"/>
  <c r="DN22" i="2" s="1"/>
  <c r="DN23" i="2" s="1"/>
  <c r="DM21" i="2"/>
  <c r="DL21" i="2"/>
  <c r="DL22" i="2" s="1"/>
  <c r="DL23" i="2" s="1"/>
  <c r="DK21" i="2"/>
  <c r="DK22" i="2" s="1"/>
  <c r="DK23" i="2" s="1"/>
  <c r="DJ21" i="2"/>
  <c r="DJ22" i="2" s="1"/>
  <c r="DJ23" i="2" s="1"/>
  <c r="DI21" i="2"/>
  <c r="DH21" i="2"/>
  <c r="DH22" i="2" s="1"/>
  <c r="DH23" i="2" s="1"/>
  <c r="DG21" i="2"/>
  <c r="DG22" i="2" s="1"/>
  <c r="DG23" i="2" s="1"/>
  <c r="DF21" i="2"/>
  <c r="DF22" i="2" s="1"/>
  <c r="DF23" i="2" s="1"/>
  <c r="DE21" i="2"/>
  <c r="DD21" i="2"/>
  <c r="DD22" i="2" s="1"/>
  <c r="DD23" i="2" s="1"/>
  <c r="DC21" i="2"/>
  <c r="DC22" i="2" s="1"/>
  <c r="DC23" i="2" s="1"/>
  <c r="DB21" i="2"/>
  <c r="DB22" i="2" s="1"/>
  <c r="DB23" i="2" s="1"/>
  <c r="DA21" i="2"/>
  <c r="CZ21" i="2"/>
  <c r="CZ22" i="2" s="1"/>
  <c r="CZ23" i="2" s="1"/>
  <c r="CY21" i="2"/>
  <c r="CY22" i="2" s="1"/>
  <c r="CY23" i="2" s="1"/>
  <c r="CX21" i="2"/>
  <c r="CX22" i="2" s="1"/>
  <c r="CX23" i="2" s="1"/>
  <c r="CW21" i="2"/>
  <c r="CV21" i="2"/>
  <c r="CV22" i="2" s="1"/>
  <c r="CV23" i="2" s="1"/>
  <c r="CU21" i="2"/>
  <c r="CU22" i="2" s="1"/>
  <c r="CU23" i="2" s="1"/>
  <c r="CT21" i="2"/>
  <c r="CT22" i="2" s="1"/>
  <c r="CT23" i="2" s="1"/>
  <c r="CS21" i="2"/>
  <c r="CR21" i="2"/>
  <c r="CR22" i="2" s="1"/>
  <c r="CR23" i="2" s="1"/>
  <c r="CQ21" i="2"/>
  <c r="CQ22" i="2" s="1"/>
  <c r="CQ23" i="2" s="1"/>
  <c r="CP21" i="2"/>
  <c r="CP22" i="2" s="1"/>
  <c r="CP23" i="2" s="1"/>
  <c r="CO21" i="2"/>
  <c r="CN21" i="2"/>
  <c r="CN22" i="2" s="1"/>
  <c r="CN23" i="2" s="1"/>
  <c r="CM21" i="2"/>
  <c r="CM22" i="2" s="1"/>
  <c r="CM23" i="2" s="1"/>
  <c r="CL21" i="2"/>
  <c r="CL22" i="2" s="1"/>
  <c r="CL23" i="2" s="1"/>
  <c r="CK21" i="2"/>
  <c r="CJ21" i="2"/>
  <c r="CJ22" i="2" s="1"/>
  <c r="CJ23" i="2" s="1"/>
  <c r="CI21" i="2"/>
  <c r="CI22" i="2" s="1"/>
  <c r="CI23" i="2" s="1"/>
  <c r="CH21" i="2"/>
  <c r="CH22" i="2" s="1"/>
  <c r="CH23" i="2" s="1"/>
  <c r="CG21" i="2"/>
  <c r="CF21" i="2"/>
  <c r="CF22" i="2" s="1"/>
  <c r="CF23" i="2" s="1"/>
  <c r="CE21" i="2"/>
  <c r="CE22" i="2" s="1"/>
  <c r="CE23" i="2" s="1"/>
  <c r="CD21" i="2"/>
  <c r="CD22" i="2" s="1"/>
  <c r="CD23" i="2" s="1"/>
  <c r="CC21" i="2"/>
  <c r="CB21" i="2"/>
  <c r="CB22" i="2" s="1"/>
  <c r="CB23" i="2" s="1"/>
  <c r="CA21" i="2"/>
  <c r="CA22" i="2" s="1"/>
  <c r="CA23" i="2" s="1"/>
  <c r="BZ21" i="2"/>
  <c r="BZ22" i="2" s="1"/>
  <c r="BZ23" i="2" s="1"/>
  <c r="BY21" i="2"/>
  <c r="BX21" i="2"/>
  <c r="BX22" i="2" s="1"/>
  <c r="BX23" i="2" s="1"/>
  <c r="BW21" i="2"/>
  <c r="BW22" i="2" s="1"/>
  <c r="BW23" i="2" s="1"/>
  <c r="BV21" i="2"/>
  <c r="BV22" i="2" s="1"/>
  <c r="BV23" i="2" s="1"/>
  <c r="BU21" i="2"/>
  <c r="BT21" i="2"/>
  <c r="BT22" i="2" s="1"/>
  <c r="BT23" i="2" s="1"/>
  <c r="BS21" i="2"/>
  <c r="BS22" i="2" s="1"/>
  <c r="BS23" i="2" s="1"/>
  <c r="BR21" i="2"/>
  <c r="BR22" i="2" s="1"/>
  <c r="BR23" i="2" s="1"/>
  <c r="BQ21" i="2"/>
  <c r="BP21" i="2"/>
  <c r="BP22" i="2" s="1"/>
  <c r="BP23" i="2" s="1"/>
  <c r="BO21" i="2"/>
  <c r="BO22" i="2" s="1"/>
  <c r="BO23" i="2" s="1"/>
  <c r="BN21" i="2"/>
  <c r="BN22" i="2" s="1"/>
  <c r="BN23" i="2" s="1"/>
  <c r="BM21" i="2"/>
  <c r="BL21" i="2"/>
  <c r="BL22" i="2" s="1"/>
  <c r="BL23" i="2" s="1"/>
  <c r="BK21" i="2"/>
  <c r="BK22" i="2" s="1"/>
  <c r="BK23" i="2" s="1"/>
  <c r="BJ21" i="2"/>
  <c r="BJ22" i="2" s="1"/>
  <c r="BJ23" i="2" s="1"/>
  <c r="BI21" i="2"/>
  <c r="BH21" i="2"/>
  <c r="BH22" i="2" s="1"/>
  <c r="BH23" i="2" s="1"/>
  <c r="BG21" i="2"/>
  <c r="BG22" i="2" s="1"/>
  <c r="BG23" i="2" s="1"/>
  <c r="BF21" i="2"/>
  <c r="BF22" i="2" s="1"/>
  <c r="BF23" i="2" s="1"/>
  <c r="BE21" i="2"/>
  <c r="BD21" i="2"/>
  <c r="BD22" i="2" s="1"/>
  <c r="BD23" i="2" s="1"/>
  <c r="BC21" i="2"/>
  <c r="BC22" i="2" s="1"/>
  <c r="BC23" i="2" s="1"/>
  <c r="BB21" i="2"/>
  <c r="BB22" i="2" s="1"/>
  <c r="BB23" i="2" s="1"/>
  <c r="BA21" i="2"/>
  <c r="AZ21" i="2"/>
  <c r="AZ22" i="2" s="1"/>
  <c r="AZ23" i="2" s="1"/>
  <c r="AY21" i="2"/>
  <c r="AY22" i="2" s="1"/>
  <c r="AY23" i="2" s="1"/>
  <c r="AX21" i="2"/>
  <c r="AX22" i="2" s="1"/>
  <c r="AX23" i="2" s="1"/>
  <c r="AW21" i="2"/>
  <c r="AV21" i="2"/>
  <c r="AV22" i="2" s="1"/>
  <c r="AV23" i="2" s="1"/>
  <c r="AU21" i="2"/>
  <c r="AU22" i="2" s="1"/>
  <c r="AU23" i="2" s="1"/>
  <c r="AT21" i="2"/>
  <c r="AT22" i="2" s="1"/>
  <c r="AT23" i="2" s="1"/>
  <c r="AS21" i="2"/>
  <c r="AR21" i="2"/>
  <c r="AR22" i="2" s="1"/>
  <c r="AR23" i="2" s="1"/>
  <c r="AQ21" i="2"/>
  <c r="AQ22" i="2" s="1"/>
  <c r="AQ23" i="2" s="1"/>
  <c r="AP21" i="2"/>
  <c r="AP22" i="2" s="1"/>
  <c r="AP23" i="2" s="1"/>
  <c r="AO21" i="2"/>
  <c r="AN21" i="2"/>
  <c r="AN22" i="2" s="1"/>
  <c r="AN23" i="2" s="1"/>
  <c r="AM21" i="2"/>
  <c r="AM22" i="2" s="1"/>
  <c r="AM23" i="2" s="1"/>
  <c r="AL21" i="2"/>
  <c r="AL22" i="2" s="1"/>
  <c r="AL23" i="2" s="1"/>
  <c r="AK21" i="2"/>
  <c r="AJ21" i="2"/>
  <c r="AJ22" i="2" s="1"/>
  <c r="AJ23" i="2" s="1"/>
  <c r="AI21" i="2"/>
  <c r="AI22" i="2" s="1"/>
  <c r="AI23" i="2" s="1"/>
  <c r="AH21" i="2"/>
  <c r="AH22" i="2" s="1"/>
  <c r="AH23" i="2" s="1"/>
  <c r="AG21" i="2"/>
  <c r="AF21" i="2"/>
  <c r="AF22" i="2" s="1"/>
  <c r="AF23" i="2" s="1"/>
  <c r="AE21" i="2"/>
  <c r="AE22" i="2" s="1"/>
  <c r="AE23" i="2" s="1"/>
  <c r="AD21" i="2"/>
  <c r="AD22" i="2" s="1"/>
  <c r="AD23" i="2" s="1"/>
  <c r="AC21" i="2"/>
  <c r="AB21" i="2"/>
  <c r="AB22" i="2" s="1"/>
  <c r="AB23" i="2" s="1"/>
  <c r="AA21" i="2"/>
  <c r="AA22" i="2" s="1"/>
  <c r="AA23" i="2" s="1"/>
  <c r="Z21" i="2"/>
  <c r="Z22" i="2" s="1"/>
  <c r="Z23" i="2" s="1"/>
  <c r="Y21" i="2"/>
  <c r="X21" i="2"/>
  <c r="X22" i="2" s="1"/>
  <c r="X23" i="2" s="1"/>
  <c r="W21" i="2"/>
  <c r="W22" i="2" s="1"/>
  <c r="W23" i="2" s="1"/>
  <c r="V21" i="2"/>
  <c r="V22" i="2" s="1"/>
  <c r="V23" i="2" s="1"/>
  <c r="U21" i="2"/>
  <c r="T21" i="2"/>
  <c r="T22" i="2" s="1"/>
  <c r="T23" i="2" s="1"/>
  <c r="S21" i="2"/>
  <c r="S22" i="2" s="1"/>
  <c r="S23" i="2" s="1"/>
  <c r="R21" i="2"/>
  <c r="R22" i="2" s="1"/>
  <c r="R23" i="2" s="1"/>
  <c r="Q21" i="2"/>
  <c r="P21" i="2"/>
  <c r="P22" i="2" s="1"/>
  <c r="P23" i="2" s="1"/>
  <c r="O21" i="2"/>
  <c r="O22" i="2" s="1"/>
  <c r="O23" i="2" s="1"/>
  <c r="N21" i="2"/>
  <c r="N22" i="2" s="1"/>
  <c r="N23" i="2" s="1"/>
  <c r="M21" i="2"/>
  <c r="M30" i="2" s="1"/>
  <c r="L21" i="2"/>
  <c r="K21" i="2"/>
  <c r="J21" i="2"/>
  <c r="I21" i="2"/>
  <c r="I30" i="2" s="1"/>
  <c r="H21" i="2"/>
  <c r="G21" i="2"/>
  <c r="F21" i="2"/>
  <c r="E21" i="2"/>
  <c r="E30" i="2" s="1"/>
  <c r="D21" i="2"/>
  <c r="C21" i="2"/>
  <c r="B21" i="2"/>
  <c r="OZ15" i="2"/>
  <c r="C79" i="7" l="1"/>
  <c r="C87" i="7"/>
  <c r="C95" i="7"/>
  <c r="C119" i="7"/>
  <c r="C127" i="7"/>
  <c r="C135" i="7"/>
  <c r="C151" i="7"/>
  <c r="C159" i="7"/>
  <c r="C167" i="7"/>
  <c r="C215" i="7"/>
  <c r="C223" i="7"/>
  <c r="C231" i="7"/>
  <c r="C279" i="7"/>
  <c r="C287" i="7"/>
  <c r="C291" i="7"/>
  <c r="C77" i="7"/>
  <c r="C81" i="7"/>
  <c r="C85" i="7"/>
  <c r="C89" i="7"/>
  <c r="C137" i="7"/>
  <c r="C149" i="7"/>
  <c r="C153" i="7"/>
  <c r="C157" i="7"/>
  <c r="C161" i="7"/>
  <c r="C165" i="7"/>
  <c r="C169" i="7"/>
  <c r="C201" i="7"/>
  <c r="C233" i="7"/>
  <c r="C245" i="7"/>
  <c r="C249" i="7"/>
  <c r="C253" i="7"/>
  <c r="C257" i="7"/>
  <c r="C261" i="7"/>
  <c r="C265" i="7"/>
  <c r="C277" i="7"/>
  <c r="C281" i="7"/>
  <c r="C285" i="7"/>
  <c r="C289" i="7"/>
  <c r="C293" i="7"/>
  <c r="C44" i="7"/>
  <c r="C52" i="7"/>
  <c r="C60" i="7"/>
  <c r="C76" i="7"/>
  <c r="C108" i="7"/>
  <c r="C116" i="7"/>
  <c r="C132" i="7"/>
  <c r="C204" i="7"/>
  <c r="C212" i="7"/>
  <c r="C228" i="7"/>
  <c r="C30" i="7"/>
  <c r="C50" i="7"/>
  <c r="C58" i="7"/>
  <c r="C62" i="7"/>
  <c r="C202" i="7"/>
  <c r="C210" i="7"/>
  <c r="C226" i="7"/>
  <c r="C266" i="7"/>
  <c r="C274" i="7"/>
  <c r="K8" i="7"/>
  <c r="C177" i="7"/>
  <c r="C192" i="7"/>
  <c r="C37" i="7"/>
  <c r="C61" i="7"/>
  <c r="C69" i="7"/>
  <c r="C88" i="7"/>
  <c r="C113" i="7"/>
  <c r="C160" i="7"/>
  <c r="C170" i="7"/>
  <c r="C178" i="7"/>
  <c r="C194" i="7"/>
  <c r="C209" i="7"/>
  <c r="C256" i="7"/>
  <c r="C288" i="7"/>
  <c r="C45" i="7"/>
  <c r="C49" i="7"/>
  <c r="C100" i="7"/>
  <c r="C128" i="7"/>
  <c r="C140" i="7"/>
  <c r="C148" i="7"/>
  <c r="C164" i="7"/>
  <c r="C97" i="7"/>
  <c r="C101" i="7"/>
  <c r="C117" i="7"/>
  <c r="C121" i="7"/>
  <c r="C125" i="7"/>
  <c r="C129" i="7"/>
  <c r="C133" i="7"/>
  <c r="C172" i="7"/>
  <c r="C180" i="7"/>
  <c r="C196" i="7"/>
  <c r="C247" i="7"/>
  <c r="C255" i="7"/>
  <c r="C263" i="7"/>
  <c r="C73" i="7"/>
  <c r="C70" i="7"/>
  <c r="C74" i="7"/>
  <c r="C102" i="7"/>
  <c r="C106" i="7"/>
  <c r="C110" i="7"/>
  <c r="C114" i="7"/>
  <c r="C130" i="7"/>
  <c r="C145" i="7"/>
  <c r="C181" i="7"/>
  <c r="C185" i="7"/>
  <c r="C189" i="7"/>
  <c r="C193" i="7"/>
  <c r="C197" i="7"/>
  <c r="C224" i="7"/>
  <c r="C236" i="7"/>
  <c r="C244" i="7"/>
  <c r="C260" i="7"/>
  <c r="C47" i="7"/>
  <c r="C138" i="7"/>
  <c r="C146" i="7"/>
  <c r="C162" i="7"/>
  <c r="C213" i="7"/>
  <c r="C217" i="7"/>
  <c r="C221" i="7"/>
  <c r="C225" i="7"/>
  <c r="C229" i="7"/>
  <c r="C268" i="7"/>
  <c r="C276" i="7"/>
  <c r="C241" i="7"/>
  <c r="C183" i="7"/>
  <c r="C191" i="7"/>
  <c r="C199" i="7"/>
  <c r="C234" i="7"/>
  <c r="C242" i="7"/>
  <c r="C258" i="7"/>
  <c r="C273" i="7"/>
  <c r="C41" i="7"/>
  <c r="C68" i="7"/>
  <c r="C200" i="7"/>
  <c r="C264" i="7"/>
  <c r="C292" i="7"/>
  <c r="C36" i="7"/>
  <c r="C38" i="7"/>
  <c r="C42" i="7"/>
  <c r="C53" i="7"/>
  <c r="C55" i="7"/>
  <c r="C57" i="7"/>
  <c r="C63" i="7"/>
  <c r="C65" i="7"/>
  <c r="C78" i="7"/>
  <c r="C93" i="7"/>
  <c r="C144" i="7"/>
  <c r="C176" i="7"/>
  <c r="C208" i="7"/>
  <c r="C240" i="7"/>
  <c r="C272" i="7"/>
  <c r="C56" i="7"/>
  <c r="C136" i="7"/>
  <c r="C168" i="7"/>
  <c r="C232" i="7"/>
  <c r="C31" i="7"/>
  <c r="C33" i="7"/>
  <c r="C46" i="7"/>
  <c r="C82" i="7"/>
  <c r="C84" i="7"/>
  <c r="C90" i="7"/>
  <c r="C92" i="7"/>
  <c r="C94" i="7"/>
  <c r="C105" i="7"/>
  <c r="C109" i="7"/>
  <c r="C111" i="7"/>
  <c r="C120" i="7"/>
  <c r="C122" i="7"/>
  <c r="C124" i="7"/>
  <c r="C141" i="7"/>
  <c r="C143" i="7"/>
  <c r="C152" i="7"/>
  <c r="C154" i="7"/>
  <c r="C156" i="7"/>
  <c r="C173" i="7"/>
  <c r="C175" i="7"/>
  <c r="C184" i="7"/>
  <c r="C186" i="7"/>
  <c r="C188" i="7"/>
  <c r="C205" i="7"/>
  <c r="C207" i="7"/>
  <c r="C216" i="7"/>
  <c r="C218" i="7"/>
  <c r="C220" i="7"/>
  <c r="C237" i="7"/>
  <c r="C239" i="7"/>
  <c r="C248" i="7"/>
  <c r="C250" i="7"/>
  <c r="C252" i="7"/>
  <c r="C269" i="7"/>
  <c r="C271" i="7"/>
  <c r="C280" i="7"/>
  <c r="C282" i="7"/>
  <c r="C284" i="7"/>
  <c r="C286" i="7"/>
  <c r="M8" i="7"/>
  <c r="C48" i="7"/>
  <c r="C80" i="7"/>
  <c r="C112" i="7"/>
  <c r="I8" i="7"/>
  <c r="N8" i="7"/>
  <c r="P8" i="7" s="1"/>
  <c r="C40" i="7"/>
  <c r="C72" i="7"/>
  <c r="C104" i="7"/>
  <c r="J8" i="7"/>
  <c r="A9" i="7"/>
  <c r="L9" i="7" s="1"/>
  <c r="C32" i="7"/>
  <c r="C34" i="7"/>
  <c r="C39" i="7"/>
  <c r="C54" i="7"/>
  <c r="C64" i="7"/>
  <c r="C66" i="7"/>
  <c r="C71" i="7"/>
  <c r="C86" i="7"/>
  <c r="C96" i="7"/>
  <c r="C98" i="7"/>
  <c r="C103" i="7"/>
  <c r="C118" i="7"/>
  <c r="C126" i="7"/>
  <c r="C134" i="7"/>
  <c r="C142" i="7"/>
  <c r="C150" i="7"/>
  <c r="C158" i="7"/>
  <c r="C166" i="7"/>
  <c r="C174" i="7"/>
  <c r="C182" i="7"/>
  <c r="C190" i="7"/>
  <c r="C198" i="7"/>
  <c r="C206" i="7"/>
  <c r="C214" i="7"/>
  <c r="C222" i="7"/>
  <c r="C230" i="7"/>
  <c r="C238" i="7"/>
  <c r="C246" i="7"/>
  <c r="C254" i="7"/>
  <c r="C262" i="7"/>
  <c r="C270" i="7"/>
  <c r="C278" i="7"/>
  <c r="C290" i="7"/>
  <c r="B22" i="2"/>
  <c r="B23" i="2" s="1"/>
  <c r="B30" i="2"/>
  <c r="F22" i="2"/>
  <c r="F23" i="2" s="1"/>
  <c r="F30" i="2"/>
  <c r="J22" i="2"/>
  <c r="J23" i="2" s="1"/>
  <c r="J30" i="2"/>
  <c r="D22" i="2"/>
  <c r="D23" i="2" s="1"/>
  <c r="D30" i="2"/>
  <c r="H22" i="2"/>
  <c r="H23" i="2" s="1"/>
  <c r="H30" i="2"/>
  <c r="L22" i="2"/>
  <c r="L23" i="2" s="1"/>
  <c r="L30" i="2"/>
  <c r="C22" i="2"/>
  <c r="C23" i="2" s="1"/>
  <c r="C30" i="2"/>
  <c r="G22" i="2"/>
  <c r="G23" i="2" s="1"/>
  <c r="G30" i="2"/>
  <c r="K22" i="2"/>
  <c r="K23" i="2" s="1"/>
  <c r="K30" i="2"/>
  <c r="B221" i="2"/>
  <c r="B209" i="2"/>
  <c r="C35" i="7"/>
  <c r="C43" i="7"/>
  <c r="C51" i="7"/>
  <c r="C59" i="7"/>
  <c r="C67" i="7"/>
  <c r="C75" i="7"/>
  <c r="C83" i="7"/>
  <c r="C91" i="7"/>
  <c r="C99" i="7"/>
  <c r="C107" i="7"/>
  <c r="C115" i="7"/>
  <c r="C123" i="7"/>
  <c r="C131" i="7"/>
  <c r="C139" i="7"/>
  <c r="C147" i="7"/>
  <c r="C155" i="7"/>
  <c r="C163" i="7"/>
  <c r="C171" i="7"/>
  <c r="C179" i="7"/>
  <c r="C187" i="7"/>
  <c r="C195" i="7"/>
  <c r="C203" i="7"/>
  <c r="C211" i="7"/>
  <c r="C219" i="7"/>
  <c r="C227" i="7"/>
  <c r="C235" i="7"/>
  <c r="C243" i="7"/>
  <c r="C251" i="7"/>
  <c r="C259" i="7"/>
  <c r="C267" i="7"/>
  <c r="C275" i="7"/>
  <c r="C283" i="7"/>
  <c r="K26" i="2"/>
  <c r="O26" i="2"/>
  <c r="S26" i="2"/>
  <c r="W26" i="2"/>
  <c r="AA26" i="2"/>
  <c r="AE26" i="2"/>
  <c r="AI26" i="2"/>
  <c r="AM26" i="2"/>
  <c r="AQ26" i="2"/>
  <c r="AU26" i="2"/>
  <c r="AY26" i="2"/>
  <c r="BC26" i="2"/>
  <c r="BG26" i="2"/>
  <c r="BK26" i="2"/>
  <c r="BO26" i="2"/>
  <c r="BS26" i="2"/>
  <c r="BW26" i="2"/>
  <c r="CA26" i="2"/>
  <c r="CE26" i="2"/>
  <c r="CI26" i="2"/>
  <c r="CM26" i="2"/>
  <c r="CQ26" i="2"/>
  <c r="CU26" i="2"/>
  <c r="CY26" i="2"/>
  <c r="DC26" i="2"/>
  <c r="DG26" i="2"/>
  <c r="DK26" i="2"/>
  <c r="DO26" i="2"/>
  <c r="DS26" i="2"/>
  <c r="DW26" i="2"/>
  <c r="EA26" i="2"/>
  <c r="EE26" i="2"/>
  <c r="EI26" i="2"/>
  <c r="EM26" i="2"/>
  <c r="EQ26" i="2"/>
  <c r="EU26" i="2"/>
  <c r="EY26" i="2"/>
  <c r="FC26" i="2"/>
  <c r="FG26" i="2"/>
  <c r="FK26" i="2"/>
  <c r="FO26" i="2"/>
  <c r="FS26" i="2"/>
  <c r="FW26" i="2"/>
  <c r="GA26" i="2"/>
  <c r="GE26" i="2"/>
  <c r="GI26" i="2"/>
  <c r="GM26" i="2"/>
  <c r="GQ26" i="2"/>
  <c r="GU26" i="2"/>
  <c r="GY26" i="2"/>
  <c r="HC26" i="2"/>
  <c r="HG26" i="2"/>
  <c r="HK26" i="2"/>
  <c r="HO26" i="2"/>
  <c r="JC26" i="2"/>
  <c r="C31" i="5"/>
  <c r="A9" i="5"/>
  <c r="B32" i="5"/>
  <c r="B26" i="2"/>
  <c r="F26" i="2"/>
  <c r="Q26" i="2"/>
  <c r="AC26" i="2"/>
  <c r="AO26" i="2"/>
  <c r="BA26" i="2"/>
  <c r="BM26" i="2"/>
  <c r="BY26" i="2"/>
  <c r="CS26" i="2"/>
  <c r="EG26" i="2"/>
  <c r="J26" i="2"/>
  <c r="N26" i="2"/>
  <c r="R26" i="2"/>
  <c r="V26" i="2"/>
  <c r="Z26" i="2"/>
  <c r="AD26" i="2"/>
  <c r="AH26" i="2"/>
  <c r="AL26" i="2"/>
  <c r="AP26" i="2"/>
  <c r="AT26" i="2"/>
  <c r="AX26" i="2"/>
  <c r="BB26" i="2"/>
  <c r="BF26" i="2"/>
  <c r="BJ26" i="2"/>
  <c r="BN26" i="2"/>
  <c r="BR26" i="2"/>
  <c r="BV26" i="2"/>
  <c r="BZ26" i="2"/>
  <c r="CD26" i="2"/>
  <c r="CH26" i="2"/>
  <c r="CL26" i="2"/>
  <c r="CP26" i="2"/>
  <c r="CT26" i="2"/>
  <c r="CX26" i="2"/>
  <c r="DB26" i="2"/>
  <c r="DF26" i="2"/>
  <c r="DJ26" i="2"/>
  <c r="DN26" i="2"/>
  <c r="DR26" i="2"/>
  <c r="DV26" i="2"/>
  <c r="DZ26" i="2"/>
  <c r="ED26" i="2"/>
  <c r="EH26" i="2"/>
  <c r="EL26" i="2"/>
  <c r="EP26" i="2"/>
  <c r="ET26" i="2"/>
  <c r="EX26" i="2"/>
  <c r="FB26" i="2"/>
  <c r="FF26" i="2"/>
  <c r="FJ26" i="2"/>
  <c r="FN26" i="2"/>
  <c r="FR26" i="2"/>
  <c r="FV26" i="2"/>
  <c r="FZ26" i="2"/>
  <c r="GD26" i="2"/>
  <c r="GH26" i="2"/>
  <c r="GL26" i="2"/>
  <c r="GP26" i="2"/>
  <c r="GT26" i="2"/>
  <c r="GX26" i="2"/>
  <c r="HB26" i="2"/>
  <c r="HF26" i="2"/>
  <c r="HJ26" i="2"/>
  <c r="HN26" i="2"/>
  <c r="HR26" i="2"/>
  <c r="HV26" i="2"/>
  <c r="HZ26" i="2"/>
  <c r="ID26" i="2"/>
  <c r="IH26" i="2"/>
  <c r="IL26" i="2"/>
  <c r="IP26" i="2"/>
  <c r="IT26" i="2"/>
  <c r="IX26" i="2"/>
  <c r="JB26" i="2"/>
  <c r="M26" i="2"/>
  <c r="Y26" i="2"/>
  <c r="AK26" i="2"/>
  <c r="AW26" i="2"/>
  <c r="BI26" i="2"/>
  <c r="BU26" i="2"/>
  <c r="CC26" i="2"/>
  <c r="CO26" i="2"/>
  <c r="DY26" i="2"/>
  <c r="HS26" i="2"/>
  <c r="HW26" i="2"/>
  <c r="IA26" i="2"/>
  <c r="IE26" i="2"/>
  <c r="II26" i="2"/>
  <c r="IM26" i="2"/>
  <c r="IQ26" i="2"/>
  <c r="IU26" i="2"/>
  <c r="IY26" i="2"/>
  <c r="I26" i="2"/>
  <c r="U26" i="2"/>
  <c r="AG26" i="2"/>
  <c r="AS26" i="2"/>
  <c r="BE26" i="2"/>
  <c r="BQ26" i="2"/>
  <c r="CG26" i="2"/>
  <c r="CK26" i="2"/>
  <c r="CW26" i="2"/>
  <c r="DA26" i="2"/>
  <c r="DE26" i="2"/>
  <c r="DI26" i="2"/>
  <c r="DM26" i="2"/>
  <c r="DQ26" i="2"/>
  <c r="DU26" i="2"/>
  <c r="EC26" i="2"/>
  <c r="EK26" i="2"/>
  <c r="EO26" i="2"/>
  <c r="ES26" i="2"/>
  <c r="EW26" i="2"/>
  <c r="FA26" i="2"/>
  <c r="FE26" i="2"/>
  <c r="FI26" i="2"/>
  <c r="FM26" i="2"/>
  <c r="FQ26" i="2"/>
  <c r="FU26" i="2"/>
  <c r="FY26" i="2"/>
  <c r="GC26" i="2"/>
  <c r="GG26" i="2"/>
  <c r="GK26" i="2"/>
  <c r="GO26" i="2"/>
  <c r="GS26" i="2"/>
  <c r="GW26" i="2"/>
  <c r="HA26" i="2"/>
  <c r="HE26" i="2"/>
  <c r="HI26" i="2"/>
  <c r="HM26" i="2"/>
  <c r="HQ26" i="2"/>
  <c r="HU26" i="2"/>
  <c r="HY26" i="2"/>
  <c r="IC26" i="2"/>
  <c r="IG26" i="2"/>
  <c r="IK26" i="2"/>
  <c r="IO26" i="2"/>
  <c r="IS26" i="2"/>
  <c r="IW26" i="2"/>
  <c r="JA26" i="2"/>
  <c r="G26" i="2"/>
  <c r="C26" i="2"/>
  <c r="E26" i="2"/>
  <c r="W209" i="2"/>
  <c r="W224" i="2" s="1"/>
  <c r="C209" i="2"/>
  <c r="C224" i="2" s="1"/>
  <c r="S209" i="2"/>
  <c r="S212" i="2" s="1"/>
  <c r="G209" i="2"/>
  <c r="G211" i="2" s="1"/>
  <c r="K209" i="2"/>
  <c r="K224" i="2" s="1"/>
  <c r="O209" i="2"/>
  <c r="O212" i="2" s="1"/>
  <c r="PA20" i="2"/>
  <c r="OL6" i="2"/>
  <c r="OL7" i="2"/>
  <c r="OL8" i="2"/>
  <c r="OL9" i="2"/>
  <c r="OL10" i="2"/>
  <c r="OT11" i="2"/>
  <c r="OL12" i="2"/>
  <c r="OJ13" i="2"/>
  <c r="E120" i="2"/>
  <c r="E150" i="2"/>
  <c r="E90" i="2"/>
  <c r="E60" i="2"/>
  <c r="I150" i="2"/>
  <c r="I120" i="2"/>
  <c r="I90" i="2"/>
  <c r="I60" i="2"/>
  <c r="M150" i="2"/>
  <c r="M120" i="2"/>
  <c r="M90" i="2"/>
  <c r="M60" i="2"/>
  <c r="Q120" i="2"/>
  <c r="Q150" i="2"/>
  <c r="Q90" i="2"/>
  <c r="Q60" i="2"/>
  <c r="U150" i="2"/>
  <c r="U120" i="2"/>
  <c r="U90" i="2"/>
  <c r="U60" i="2"/>
  <c r="Y150" i="2"/>
  <c r="Y120" i="2"/>
  <c r="Y90" i="2"/>
  <c r="Y60" i="2"/>
  <c r="AC150" i="2"/>
  <c r="AC120" i="2"/>
  <c r="AC90" i="2"/>
  <c r="AC60" i="2"/>
  <c r="AG150" i="2"/>
  <c r="AG120" i="2"/>
  <c r="AG90" i="2"/>
  <c r="AG60" i="2"/>
  <c r="AK120" i="2"/>
  <c r="AK150" i="2"/>
  <c r="AK90" i="2"/>
  <c r="AK60" i="2"/>
  <c r="AO150" i="2"/>
  <c r="AO120" i="2"/>
  <c r="AO90" i="2"/>
  <c r="AO60" i="2"/>
  <c r="AS150" i="2"/>
  <c r="AS120" i="2"/>
  <c r="AS90" i="2"/>
  <c r="AS60" i="2"/>
  <c r="AW120" i="2"/>
  <c r="AW150" i="2"/>
  <c r="AW90" i="2"/>
  <c r="AW60" i="2"/>
  <c r="BA150" i="2"/>
  <c r="BA120" i="2"/>
  <c r="BA90" i="2"/>
  <c r="BA60" i="2"/>
  <c r="BE150" i="2"/>
  <c r="BE120" i="2"/>
  <c r="BE90" i="2"/>
  <c r="BE60" i="2"/>
  <c r="BI150" i="2"/>
  <c r="BI120" i="2"/>
  <c r="BI90" i="2"/>
  <c r="BI60" i="2"/>
  <c r="BM150" i="2"/>
  <c r="BM120" i="2"/>
  <c r="BM90" i="2"/>
  <c r="BM60" i="2"/>
  <c r="BQ120" i="2"/>
  <c r="BQ150" i="2"/>
  <c r="BQ90" i="2"/>
  <c r="BQ60" i="2"/>
  <c r="BU150" i="2"/>
  <c r="BU120" i="2"/>
  <c r="BU90" i="2"/>
  <c r="BU60" i="2"/>
  <c r="BY150" i="2"/>
  <c r="BY120" i="2"/>
  <c r="BY90" i="2"/>
  <c r="BY60" i="2"/>
  <c r="CC120" i="2"/>
  <c r="CC150" i="2"/>
  <c r="CC90" i="2"/>
  <c r="CC60" i="2"/>
  <c r="CG150" i="2"/>
  <c r="CG120" i="2"/>
  <c r="CG90" i="2"/>
  <c r="CG60" i="2"/>
  <c r="CK150" i="2"/>
  <c r="CK120" i="2"/>
  <c r="CK90" i="2"/>
  <c r="CK60" i="2"/>
  <c r="CO150" i="2"/>
  <c r="CO120" i="2"/>
  <c r="CO90" i="2"/>
  <c r="CO60" i="2"/>
  <c r="CS150" i="2"/>
  <c r="CS120" i="2"/>
  <c r="CS90" i="2"/>
  <c r="CS60" i="2"/>
  <c r="CW120" i="2"/>
  <c r="CW150" i="2"/>
  <c r="CW90" i="2"/>
  <c r="CW60" i="2"/>
  <c r="DA150" i="2"/>
  <c r="DA120" i="2"/>
  <c r="DA90" i="2"/>
  <c r="DA60" i="2"/>
  <c r="DE150" i="2"/>
  <c r="DE120" i="2"/>
  <c r="DE90" i="2"/>
  <c r="DE60" i="2"/>
  <c r="DI120" i="2"/>
  <c r="DI150" i="2"/>
  <c r="DI90" i="2"/>
  <c r="DI60" i="2"/>
  <c r="DM150" i="2"/>
  <c r="DM120" i="2"/>
  <c r="DM90" i="2"/>
  <c r="DM60" i="2"/>
  <c r="DQ150" i="2"/>
  <c r="DQ120" i="2"/>
  <c r="DQ90" i="2"/>
  <c r="DQ60" i="2"/>
  <c r="DU150" i="2"/>
  <c r="DU120" i="2"/>
  <c r="DU90" i="2"/>
  <c r="DU60" i="2"/>
  <c r="DY150" i="2"/>
  <c r="DY120" i="2"/>
  <c r="DY90" i="2"/>
  <c r="DY60" i="2"/>
  <c r="EC120" i="2"/>
  <c r="EC150" i="2"/>
  <c r="EC90" i="2"/>
  <c r="EC60" i="2"/>
  <c r="EG150" i="2"/>
  <c r="EG120" i="2"/>
  <c r="EG90" i="2"/>
  <c r="EG60" i="2"/>
  <c r="EK150" i="2"/>
  <c r="EK120" i="2"/>
  <c r="EK90" i="2"/>
  <c r="EK60" i="2"/>
  <c r="EO120" i="2"/>
  <c r="EO150" i="2"/>
  <c r="EO90" i="2"/>
  <c r="EO60" i="2"/>
  <c r="ES150" i="2"/>
  <c r="ES120" i="2"/>
  <c r="ES90" i="2"/>
  <c r="ES60" i="2"/>
  <c r="EW150" i="2"/>
  <c r="EW120" i="2"/>
  <c r="EW90" i="2"/>
  <c r="EW60" i="2"/>
  <c r="FA150" i="2"/>
  <c r="FA120" i="2"/>
  <c r="FA90" i="2"/>
  <c r="FA60" i="2"/>
  <c r="FE150" i="2"/>
  <c r="FE120" i="2"/>
  <c r="FE90" i="2"/>
  <c r="FE60" i="2"/>
  <c r="FI120" i="2"/>
  <c r="FI150" i="2"/>
  <c r="FI90" i="2"/>
  <c r="FI60" i="2"/>
  <c r="FM150" i="2"/>
  <c r="FM120" i="2"/>
  <c r="FM90" i="2"/>
  <c r="FM60" i="2"/>
  <c r="FQ150" i="2"/>
  <c r="FQ120" i="2"/>
  <c r="FQ90" i="2"/>
  <c r="FQ60" i="2"/>
  <c r="FU120" i="2"/>
  <c r="FU150" i="2"/>
  <c r="FU90" i="2"/>
  <c r="FU60" i="2"/>
  <c r="FY150" i="2"/>
  <c r="FY120" i="2"/>
  <c r="FY90" i="2"/>
  <c r="FY60" i="2"/>
  <c r="GC150" i="2"/>
  <c r="GC120" i="2"/>
  <c r="GC90" i="2"/>
  <c r="GC60" i="2"/>
  <c r="GG150" i="2"/>
  <c r="GG120" i="2"/>
  <c r="GG90" i="2"/>
  <c r="GG60" i="2"/>
  <c r="GK150" i="2"/>
  <c r="GK120" i="2"/>
  <c r="GK90" i="2"/>
  <c r="GK60" i="2"/>
  <c r="GO120" i="2"/>
  <c r="GO150" i="2"/>
  <c r="GO90" i="2"/>
  <c r="GO60" i="2"/>
  <c r="GS150" i="2"/>
  <c r="GS120" i="2"/>
  <c r="GS90" i="2"/>
  <c r="GS60" i="2"/>
  <c r="GW150" i="2"/>
  <c r="GW120" i="2"/>
  <c r="GW90" i="2"/>
  <c r="GW60" i="2"/>
  <c r="HA120" i="2"/>
  <c r="HA150" i="2"/>
  <c r="HA90" i="2"/>
  <c r="HA60" i="2"/>
  <c r="HE150" i="2"/>
  <c r="HE120" i="2"/>
  <c r="HE90" i="2"/>
  <c r="HE60" i="2"/>
  <c r="HI150" i="2"/>
  <c r="HI120" i="2"/>
  <c r="HI90" i="2"/>
  <c r="HI60" i="2"/>
  <c r="HM150" i="2"/>
  <c r="HM120" i="2"/>
  <c r="HM90" i="2"/>
  <c r="HM60" i="2"/>
  <c r="HQ150" i="2"/>
  <c r="HQ120" i="2"/>
  <c r="HQ90" i="2"/>
  <c r="HQ60" i="2"/>
  <c r="HU120" i="2"/>
  <c r="HU150" i="2"/>
  <c r="HU90" i="2"/>
  <c r="HU60" i="2"/>
  <c r="HY150" i="2"/>
  <c r="HY120" i="2"/>
  <c r="HY90" i="2"/>
  <c r="HY60" i="2"/>
  <c r="IC150" i="2"/>
  <c r="IC120" i="2"/>
  <c r="IC90" i="2"/>
  <c r="IC60" i="2"/>
  <c r="IC22" i="2"/>
  <c r="IC23" i="2" s="1"/>
  <c r="IG120" i="2"/>
  <c r="IG150" i="2"/>
  <c r="IG90" i="2"/>
  <c r="IG60" i="2"/>
  <c r="IG22" i="2"/>
  <c r="IG23" i="2" s="1"/>
  <c r="IK150" i="2"/>
  <c r="IK120" i="2"/>
  <c r="IK90" i="2"/>
  <c r="IK60" i="2"/>
  <c r="IK22" i="2"/>
  <c r="IK23" i="2" s="1"/>
  <c r="IO150" i="2"/>
  <c r="IO120" i="2"/>
  <c r="IO90" i="2"/>
  <c r="IO60" i="2"/>
  <c r="IO22" i="2"/>
  <c r="IO23" i="2" s="1"/>
  <c r="IS150" i="2"/>
  <c r="IS120" i="2"/>
  <c r="IS90" i="2"/>
  <c r="IS60" i="2"/>
  <c r="IS22" i="2"/>
  <c r="IS23" i="2" s="1"/>
  <c r="IW150" i="2"/>
  <c r="IW120" i="2"/>
  <c r="IW90" i="2"/>
  <c r="IW60" i="2"/>
  <c r="IW22" i="2"/>
  <c r="IW23" i="2" s="1"/>
  <c r="JA120" i="2"/>
  <c r="JA150" i="2"/>
  <c r="JA90" i="2"/>
  <c r="JA60" i="2"/>
  <c r="JA22" i="2"/>
  <c r="JA23" i="2" s="1"/>
  <c r="JE150" i="2"/>
  <c r="JE120" i="2"/>
  <c r="JE90" i="2"/>
  <c r="JE60" i="2"/>
  <c r="JE22" i="2"/>
  <c r="JE23" i="2" s="1"/>
  <c r="P26" i="2"/>
  <c r="AF26" i="2"/>
  <c r="AV26" i="2"/>
  <c r="BL26" i="2"/>
  <c r="CB26" i="2"/>
  <c r="CR26" i="2"/>
  <c r="DH26" i="2"/>
  <c r="DX26" i="2"/>
  <c r="EN26" i="2"/>
  <c r="FD26" i="2"/>
  <c r="FT26" i="2"/>
  <c r="GJ26" i="2"/>
  <c r="GZ26" i="2"/>
  <c r="HP26" i="2"/>
  <c r="IF26" i="2"/>
  <c r="IV26" i="2"/>
  <c r="Q30" i="2"/>
  <c r="AG30" i="2"/>
  <c r="AW30" i="2"/>
  <c r="BM30" i="2"/>
  <c r="CC30" i="2"/>
  <c r="CS30" i="2"/>
  <c r="DI30" i="2"/>
  <c r="DY30" i="2"/>
  <c r="EO30" i="2"/>
  <c r="FE30" i="2"/>
  <c r="FU30" i="2"/>
  <c r="GK30" i="2"/>
  <c r="HA30" i="2"/>
  <c r="HQ30" i="2"/>
  <c r="IG30" i="2"/>
  <c r="IW30" i="2"/>
  <c r="OP6" i="2"/>
  <c r="OX7" i="2"/>
  <c r="OX8" i="2"/>
  <c r="OP9" i="2"/>
  <c r="OP10" i="2"/>
  <c r="OL11" i="2"/>
  <c r="OP12" i="2"/>
  <c r="ON13" i="2"/>
  <c r="OV13" i="2"/>
  <c r="OT14" i="2"/>
  <c r="OJ15" i="2"/>
  <c r="OR15" i="2"/>
  <c r="OV15" i="2"/>
  <c r="OL16" i="2"/>
  <c r="OP16" i="2"/>
  <c r="OT16" i="2"/>
  <c r="OX16" i="2"/>
  <c r="OJ17" i="2"/>
  <c r="ON17" i="2"/>
  <c r="OR17" i="2"/>
  <c r="OV17" i="2"/>
  <c r="OZ17" i="2"/>
  <c r="OL18" i="2"/>
  <c r="OP18" i="2"/>
  <c r="OT18" i="2"/>
  <c r="OX18" i="2"/>
  <c r="OM6" i="2"/>
  <c r="OQ6" i="2"/>
  <c r="OU6" i="2"/>
  <c r="OY6" i="2"/>
  <c r="OM7" i="2"/>
  <c r="OQ7" i="2"/>
  <c r="OU7" i="2"/>
  <c r="OY7" i="2"/>
  <c r="OM8" i="2"/>
  <c r="OQ8" i="2"/>
  <c r="OU8" i="2"/>
  <c r="OY8" i="2"/>
  <c r="OM9" i="2"/>
  <c r="OQ9" i="2"/>
  <c r="OU9" i="2"/>
  <c r="OY9" i="2"/>
  <c r="OM10" i="2"/>
  <c r="OQ10" i="2"/>
  <c r="OU10" i="2"/>
  <c r="OY10" i="2"/>
  <c r="OM11" i="2"/>
  <c r="OQ11" i="2"/>
  <c r="OU11" i="2"/>
  <c r="OY11" i="2"/>
  <c r="OM12" i="2"/>
  <c r="OQ12" i="2"/>
  <c r="OU12" i="2"/>
  <c r="OY12" i="2"/>
  <c r="OK13" i="2"/>
  <c r="OO13" i="2"/>
  <c r="OS13" i="2"/>
  <c r="OW13" i="2"/>
  <c r="PA13" i="2"/>
  <c r="OM14" i="2"/>
  <c r="OQ14" i="2"/>
  <c r="OU14" i="2"/>
  <c r="OY14" i="2"/>
  <c r="OK15" i="2"/>
  <c r="OO15" i="2"/>
  <c r="OS15" i="2"/>
  <c r="OW15" i="2"/>
  <c r="PA15" i="2"/>
  <c r="OM16" i="2"/>
  <c r="OQ16" i="2"/>
  <c r="OU16" i="2"/>
  <c r="OY16" i="2"/>
  <c r="OK17" i="2"/>
  <c r="OO17" i="2"/>
  <c r="OS17" i="2"/>
  <c r="OW17" i="2"/>
  <c r="PA17" i="2"/>
  <c r="OM18" i="2"/>
  <c r="OQ18" i="2"/>
  <c r="OU18" i="2"/>
  <c r="OY18" i="2"/>
  <c r="B150" i="2"/>
  <c r="B120" i="2"/>
  <c r="B90" i="2"/>
  <c r="B60" i="2"/>
  <c r="F150" i="2"/>
  <c r="F120" i="2"/>
  <c r="F90" i="2"/>
  <c r="F60" i="2"/>
  <c r="J150" i="2"/>
  <c r="J120" i="2"/>
  <c r="J90" i="2"/>
  <c r="J60" i="2"/>
  <c r="N150" i="2"/>
  <c r="N120" i="2"/>
  <c r="N90" i="2"/>
  <c r="N60" i="2"/>
  <c r="N30" i="2"/>
  <c r="R150" i="2"/>
  <c r="R120" i="2"/>
  <c r="R90" i="2"/>
  <c r="R30" i="2"/>
  <c r="R60" i="2"/>
  <c r="V150" i="2"/>
  <c r="V120" i="2"/>
  <c r="V90" i="2"/>
  <c r="V30" i="2"/>
  <c r="V60" i="2"/>
  <c r="Z150" i="2"/>
  <c r="Z120" i="2"/>
  <c r="Z90" i="2"/>
  <c r="Z60" i="2"/>
  <c r="Z30" i="2"/>
  <c r="AD150" i="2"/>
  <c r="AD120" i="2"/>
  <c r="AD90" i="2"/>
  <c r="AD60" i="2"/>
  <c r="AD30" i="2"/>
  <c r="AH150" i="2"/>
  <c r="AH120" i="2"/>
  <c r="AH90" i="2"/>
  <c r="AH30" i="2"/>
  <c r="AH60" i="2"/>
  <c r="AL150" i="2"/>
  <c r="AL120" i="2"/>
  <c r="AL90" i="2"/>
  <c r="AL30" i="2"/>
  <c r="AL60" i="2"/>
  <c r="AP150" i="2"/>
  <c r="AP120" i="2"/>
  <c r="AP90" i="2"/>
  <c r="AP60" i="2"/>
  <c r="AP30" i="2"/>
  <c r="AT150" i="2"/>
  <c r="AT120" i="2"/>
  <c r="AT90" i="2"/>
  <c r="AT60" i="2"/>
  <c r="AT30" i="2"/>
  <c r="AX150" i="2"/>
  <c r="AX120" i="2"/>
  <c r="AX90" i="2"/>
  <c r="AX30" i="2"/>
  <c r="AX60" i="2"/>
  <c r="BB150" i="2"/>
  <c r="BB120" i="2"/>
  <c r="BB90" i="2"/>
  <c r="BB30" i="2"/>
  <c r="BB60" i="2"/>
  <c r="BF150" i="2"/>
  <c r="BF120" i="2"/>
  <c r="BF90" i="2"/>
  <c r="BF60" i="2"/>
  <c r="BF30" i="2"/>
  <c r="BJ150" i="2"/>
  <c r="BJ120" i="2"/>
  <c r="BJ90" i="2"/>
  <c r="BJ60" i="2"/>
  <c r="BJ30" i="2"/>
  <c r="BN150" i="2"/>
  <c r="BN120" i="2"/>
  <c r="BN90" i="2"/>
  <c r="BN30" i="2"/>
  <c r="BN60" i="2"/>
  <c r="BR150" i="2"/>
  <c r="BR120" i="2"/>
  <c r="BR90" i="2"/>
  <c r="BR30" i="2"/>
  <c r="BR60" i="2"/>
  <c r="BV150" i="2"/>
  <c r="BV120" i="2"/>
  <c r="BV90" i="2"/>
  <c r="BV60" i="2"/>
  <c r="BV30" i="2"/>
  <c r="BZ150" i="2"/>
  <c r="BZ120" i="2"/>
  <c r="BZ90" i="2"/>
  <c r="BZ60" i="2"/>
  <c r="BZ30" i="2"/>
  <c r="CD150" i="2"/>
  <c r="CD120" i="2"/>
  <c r="CD90" i="2"/>
  <c r="CD30" i="2"/>
  <c r="CD60" i="2"/>
  <c r="CH150" i="2"/>
  <c r="CH120" i="2"/>
  <c r="CH90" i="2"/>
  <c r="CH30" i="2"/>
  <c r="CH60" i="2"/>
  <c r="CL150" i="2"/>
  <c r="CL120" i="2"/>
  <c r="CL90" i="2"/>
  <c r="CL60" i="2"/>
  <c r="CL30" i="2"/>
  <c r="CP150" i="2"/>
  <c r="CP120" i="2"/>
  <c r="CP90" i="2"/>
  <c r="CP60" i="2"/>
  <c r="CP30" i="2"/>
  <c r="CT150" i="2"/>
  <c r="CT120" i="2"/>
  <c r="CT90" i="2"/>
  <c r="CT30" i="2"/>
  <c r="CT60" i="2"/>
  <c r="CX150" i="2"/>
  <c r="CX120" i="2"/>
  <c r="CX90" i="2"/>
  <c r="CX30" i="2"/>
  <c r="CX60" i="2"/>
  <c r="DB150" i="2"/>
  <c r="DB120" i="2"/>
  <c r="DB90" i="2"/>
  <c r="DB60" i="2"/>
  <c r="DB30" i="2"/>
  <c r="DF150" i="2"/>
  <c r="DF120" i="2"/>
  <c r="DF90" i="2"/>
  <c r="DF60" i="2"/>
  <c r="DF30" i="2"/>
  <c r="DJ150" i="2"/>
  <c r="DJ120" i="2"/>
  <c r="DJ90" i="2"/>
  <c r="DJ30" i="2"/>
  <c r="DJ60" i="2"/>
  <c r="DN150" i="2"/>
  <c r="DN120" i="2"/>
  <c r="DN90" i="2"/>
  <c r="DN30" i="2"/>
  <c r="DN60" i="2"/>
  <c r="DR120" i="2"/>
  <c r="DR150" i="2"/>
  <c r="DR90" i="2"/>
  <c r="DR60" i="2"/>
  <c r="DR30" i="2"/>
  <c r="DV150" i="2"/>
  <c r="DV120" i="2"/>
  <c r="DV90" i="2"/>
  <c r="DV60" i="2"/>
  <c r="DV30" i="2"/>
  <c r="DZ150" i="2"/>
  <c r="DZ120" i="2"/>
  <c r="DZ90" i="2"/>
  <c r="DZ30" i="2"/>
  <c r="DZ60" i="2"/>
  <c r="ED150" i="2"/>
  <c r="ED120" i="2"/>
  <c r="ED90" i="2"/>
  <c r="ED30" i="2"/>
  <c r="ED60" i="2"/>
  <c r="ED22" i="2"/>
  <c r="ED23" i="2" s="1"/>
  <c r="EH150" i="2"/>
  <c r="EH120" i="2"/>
  <c r="EH90" i="2"/>
  <c r="EH60" i="2"/>
  <c r="EH30" i="2"/>
  <c r="EH22" i="2"/>
  <c r="EH23" i="2" s="1"/>
  <c r="EL150" i="2"/>
  <c r="EL120" i="2"/>
  <c r="EL90" i="2"/>
  <c r="EL60" i="2"/>
  <c r="EL30" i="2"/>
  <c r="EL22" i="2"/>
  <c r="EL23" i="2" s="1"/>
  <c r="EP150" i="2"/>
  <c r="EP120" i="2"/>
  <c r="EP90" i="2"/>
  <c r="EP30" i="2"/>
  <c r="EP60" i="2"/>
  <c r="EP22" i="2"/>
  <c r="EP23" i="2" s="1"/>
  <c r="ET150" i="2"/>
  <c r="ET120" i="2"/>
  <c r="ET90" i="2"/>
  <c r="ET30" i="2"/>
  <c r="ET60" i="2"/>
  <c r="ET22" i="2"/>
  <c r="ET23" i="2" s="1"/>
  <c r="EX120" i="2"/>
  <c r="EX150" i="2"/>
  <c r="EX90" i="2"/>
  <c r="EX60" i="2"/>
  <c r="EX30" i="2"/>
  <c r="EX22" i="2"/>
  <c r="EX23" i="2" s="1"/>
  <c r="FB150" i="2"/>
  <c r="FB120" i="2"/>
  <c r="FB90" i="2"/>
  <c r="FB60" i="2"/>
  <c r="FB30" i="2"/>
  <c r="FB22" i="2"/>
  <c r="FB23" i="2" s="1"/>
  <c r="FF150" i="2"/>
  <c r="FF120" i="2"/>
  <c r="FF90" i="2"/>
  <c r="FF30" i="2"/>
  <c r="FF60" i="2"/>
  <c r="FF22" i="2"/>
  <c r="FF23" i="2" s="1"/>
  <c r="FJ150" i="2"/>
  <c r="FJ120" i="2"/>
  <c r="FJ90" i="2"/>
  <c r="FJ30" i="2"/>
  <c r="FJ60" i="2"/>
  <c r="FJ22" i="2"/>
  <c r="FJ23" i="2" s="1"/>
  <c r="FN150" i="2"/>
  <c r="FN120" i="2"/>
  <c r="FN90" i="2"/>
  <c r="FN60" i="2"/>
  <c r="FN30" i="2"/>
  <c r="FN22" i="2"/>
  <c r="FN23" i="2" s="1"/>
  <c r="FR150" i="2"/>
  <c r="FR120" i="2"/>
  <c r="FR90" i="2"/>
  <c r="FR60" i="2"/>
  <c r="FR30" i="2"/>
  <c r="FR22" i="2"/>
  <c r="FR23" i="2" s="1"/>
  <c r="FV150" i="2"/>
  <c r="FV120" i="2"/>
  <c r="FV90" i="2"/>
  <c r="FV30" i="2"/>
  <c r="FV60" i="2"/>
  <c r="FV22" i="2"/>
  <c r="FV23" i="2" s="1"/>
  <c r="FZ150" i="2"/>
  <c r="FZ120" i="2"/>
  <c r="FZ90" i="2"/>
  <c r="FZ30" i="2"/>
  <c r="FZ60" i="2"/>
  <c r="FZ22" i="2"/>
  <c r="FZ23" i="2" s="1"/>
  <c r="GD150" i="2"/>
  <c r="GD120" i="2"/>
  <c r="GD90" i="2"/>
  <c r="GD60" i="2"/>
  <c r="GD30" i="2"/>
  <c r="GD22" i="2"/>
  <c r="GD23" i="2" s="1"/>
  <c r="GH150" i="2"/>
  <c r="GH120" i="2"/>
  <c r="GH90" i="2"/>
  <c r="GH60" i="2"/>
  <c r="GH30" i="2"/>
  <c r="GH22" i="2"/>
  <c r="GH23" i="2" s="1"/>
  <c r="GL150" i="2"/>
  <c r="GL120" i="2"/>
  <c r="GL90" i="2"/>
  <c r="GL30" i="2"/>
  <c r="GL60" i="2"/>
  <c r="GL22" i="2"/>
  <c r="GL23" i="2" s="1"/>
  <c r="GP150" i="2"/>
  <c r="GP120" i="2"/>
  <c r="GP90" i="2"/>
  <c r="GP30" i="2"/>
  <c r="GP60" i="2"/>
  <c r="GP22" i="2"/>
  <c r="GP23" i="2" s="1"/>
  <c r="GT150" i="2"/>
  <c r="GT120" i="2"/>
  <c r="GT90" i="2"/>
  <c r="GT60" i="2"/>
  <c r="GT30" i="2"/>
  <c r="GT22" i="2"/>
  <c r="GT23" i="2" s="1"/>
  <c r="GX150" i="2"/>
  <c r="GX120" i="2"/>
  <c r="GX90" i="2"/>
  <c r="GX60" i="2"/>
  <c r="GX30" i="2"/>
  <c r="GX22" i="2"/>
  <c r="GX23" i="2" s="1"/>
  <c r="HB150" i="2"/>
  <c r="HB120" i="2"/>
  <c r="HB90" i="2"/>
  <c r="HB30" i="2"/>
  <c r="HB60" i="2"/>
  <c r="HB22" i="2"/>
  <c r="HB23" i="2" s="1"/>
  <c r="HF150" i="2"/>
  <c r="HF120" i="2"/>
  <c r="HF90" i="2"/>
  <c r="HF30" i="2"/>
  <c r="HF60" i="2"/>
  <c r="HF22" i="2"/>
  <c r="HF23" i="2" s="1"/>
  <c r="HJ150" i="2"/>
  <c r="HJ120" i="2"/>
  <c r="HJ90" i="2"/>
  <c r="HJ60" i="2"/>
  <c r="HJ30" i="2"/>
  <c r="HJ22" i="2"/>
  <c r="HJ23" i="2" s="1"/>
  <c r="HN150" i="2"/>
  <c r="HN120" i="2"/>
  <c r="HN90" i="2"/>
  <c r="HN60" i="2"/>
  <c r="HN30" i="2"/>
  <c r="HN22" i="2"/>
  <c r="HN23" i="2" s="1"/>
  <c r="HR150" i="2"/>
  <c r="HR120" i="2"/>
  <c r="HR90" i="2"/>
  <c r="HR30" i="2"/>
  <c r="HR60" i="2"/>
  <c r="HR22" i="2"/>
  <c r="HR23" i="2" s="1"/>
  <c r="HV150" i="2"/>
  <c r="HV120" i="2"/>
  <c r="HV90" i="2"/>
  <c r="HV30" i="2"/>
  <c r="HV60" i="2"/>
  <c r="HV22" i="2"/>
  <c r="HV23" i="2" s="1"/>
  <c r="HZ150" i="2"/>
  <c r="HZ120" i="2"/>
  <c r="HZ90" i="2"/>
  <c r="HZ60" i="2"/>
  <c r="HZ30" i="2"/>
  <c r="HZ22" i="2"/>
  <c r="HZ23" i="2" s="1"/>
  <c r="ID150" i="2"/>
  <c r="ID120" i="2"/>
  <c r="ID90" i="2"/>
  <c r="ID60" i="2"/>
  <c r="ID30" i="2"/>
  <c r="ID22" i="2"/>
  <c r="ID23" i="2" s="1"/>
  <c r="IH150" i="2"/>
  <c r="IH120" i="2"/>
  <c r="IH90" i="2"/>
  <c r="IH30" i="2"/>
  <c r="IH60" i="2"/>
  <c r="IH22" i="2"/>
  <c r="IH23" i="2" s="1"/>
  <c r="IL150" i="2"/>
  <c r="IL120" i="2"/>
  <c r="IL90" i="2"/>
  <c r="IL30" i="2"/>
  <c r="IL60" i="2"/>
  <c r="IL22" i="2"/>
  <c r="IL23" i="2" s="1"/>
  <c r="IP120" i="2"/>
  <c r="IP150" i="2"/>
  <c r="IP90" i="2"/>
  <c r="IP60" i="2"/>
  <c r="IP30" i="2"/>
  <c r="IP22" i="2"/>
  <c r="IP23" i="2" s="1"/>
  <c r="IT150" i="2"/>
  <c r="IT120" i="2"/>
  <c r="IT90" i="2"/>
  <c r="IT60" i="2"/>
  <c r="IT30" i="2"/>
  <c r="IT22" i="2"/>
  <c r="IT23" i="2" s="1"/>
  <c r="IX150" i="2"/>
  <c r="IX120" i="2"/>
  <c r="IX90" i="2"/>
  <c r="IX30" i="2"/>
  <c r="IX60" i="2"/>
  <c r="IX22" i="2"/>
  <c r="IX23" i="2" s="1"/>
  <c r="JB150" i="2"/>
  <c r="JB120" i="2"/>
  <c r="JB90" i="2"/>
  <c r="JB30" i="2"/>
  <c r="JB60" i="2"/>
  <c r="JB22" i="2"/>
  <c r="JB23" i="2" s="1"/>
  <c r="EC22" i="2"/>
  <c r="EC23" i="2" s="1"/>
  <c r="EK22" i="2"/>
  <c r="EK23" i="2" s="1"/>
  <c r="ES22" i="2"/>
  <c r="ES23" i="2" s="1"/>
  <c r="FA22" i="2"/>
  <c r="FA23" i="2" s="1"/>
  <c r="FI22" i="2"/>
  <c r="FI23" i="2" s="1"/>
  <c r="FQ22" i="2"/>
  <c r="FQ23" i="2" s="1"/>
  <c r="FY22" i="2"/>
  <c r="FY23" i="2" s="1"/>
  <c r="GG22" i="2"/>
  <c r="GG23" i="2" s="1"/>
  <c r="GO22" i="2"/>
  <c r="GO23" i="2" s="1"/>
  <c r="GW22" i="2"/>
  <c r="GW23" i="2" s="1"/>
  <c r="HE22" i="2"/>
  <c r="HE23" i="2" s="1"/>
  <c r="HM22" i="2"/>
  <c r="HM23" i="2" s="1"/>
  <c r="HU22" i="2"/>
  <c r="HU23" i="2" s="1"/>
  <c r="D26" i="2"/>
  <c r="T26" i="2"/>
  <c r="AJ26" i="2"/>
  <c r="AZ26" i="2"/>
  <c r="BP26" i="2"/>
  <c r="CF26" i="2"/>
  <c r="CV26" i="2"/>
  <c r="DL26" i="2"/>
  <c r="EB26" i="2"/>
  <c r="ER26" i="2"/>
  <c r="FH26" i="2"/>
  <c r="FX26" i="2"/>
  <c r="GN26" i="2"/>
  <c r="HD26" i="2"/>
  <c r="HT26" i="2"/>
  <c r="IJ26" i="2"/>
  <c r="IZ26" i="2"/>
  <c r="U30" i="2"/>
  <c r="AK30" i="2"/>
  <c r="BA30" i="2"/>
  <c r="BQ30" i="2"/>
  <c r="CG30" i="2"/>
  <c r="CW30" i="2"/>
  <c r="DM30" i="2"/>
  <c r="EC30" i="2"/>
  <c r="ES30" i="2"/>
  <c r="FI30" i="2"/>
  <c r="FY30" i="2"/>
  <c r="GO30" i="2"/>
  <c r="HE30" i="2"/>
  <c r="HU30" i="2"/>
  <c r="IK30" i="2"/>
  <c r="JA30" i="2"/>
  <c r="OT6" i="2"/>
  <c r="OT7" i="2"/>
  <c r="OP8" i="2"/>
  <c r="OT9" i="2"/>
  <c r="OX10" i="2"/>
  <c r="OP11" i="2"/>
  <c r="OT12" i="2"/>
  <c r="OP14" i="2"/>
  <c r="OJ6" i="2"/>
  <c r="ON6" i="2"/>
  <c r="OR6" i="2"/>
  <c r="OV6" i="2"/>
  <c r="OZ6" i="2"/>
  <c r="OJ7" i="2"/>
  <c r="ON7" i="2"/>
  <c r="OR7" i="2"/>
  <c r="OV7" i="2"/>
  <c r="OZ7" i="2"/>
  <c r="OJ8" i="2"/>
  <c r="ON8" i="2"/>
  <c r="OR8" i="2"/>
  <c r="OV8" i="2"/>
  <c r="OZ8" i="2"/>
  <c r="OJ9" i="2"/>
  <c r="ON9" i="2"/>
  <c r="OR9" i="2"/>
  <c r="OV9" i="2"/>
  <c r="OZ9" i="2"/>
  <c r="OJ10" i="2"/>
  <c r="ON10" i="2"/>
  <c r="OR10" i="2"/>
  <c r="OV10" i="2"/>
  <c r="OZ10" i="2"/>
  <c r="OJ11" i="2"/>
  <c r="ON11" i="2"/>
  <c r="OR11" i="2"/>
  <c r="OV11" i="2"/>
  <c r="OZ11" i="2"/>
  <c r="OJ12" i="2"/>
  <c r="ON12" i="2"/>
  <c r="OR12" i="2"/>
  <c r="OV12" i="2"/>
  <c r="OZ12" i="2"/>
  <c r="OL13" i="2"/>
  <c r="OP13" i="2"/>
  <c r="OT13" i="2"/>
  <c r="OX13" i="2"/>
  <c r="OJ14" i="2"/>
  <c r="ON14" i="2"/>
  <c r="OR14" i="2"/>
  <c r="OV14" i="2"/>
  <c r="OZ14" i="2"/>
  <c r="OL15" i="2"/>
  <c r="OP15" i="2"/>
  <c r="OT15" i="2"/>
  <c r="OX15" i="2"/>
  <c r="OJ16" i="2"/>
  <c r="ON16" i="2"/>
  <c r="OR16" i="2"/>
  <c r="OV16" i="2"/>
  <c r="OZ16" i="2"/>
  <c r="OL17" i="2"/>
  <c r="OP17" i="2"/>
  <c r="OT17" i="2"/>
  <c r="OX17" i="2"/>
  <c r="OJ18" i="2"/>
  <c r="ON18" i="2"/>
  <c r="OR18" i="2"/>
  <c r="OV18" i="2"/>
  <c r="OZ18" i="2"/>
  <c r="C150" i="2"/>
  <c r="C120" i="2"/>
  <c r="C90" i="2"/>
  <c r="C60" i="2"/>
  <c r="G150" i="2"/>
  <c r="G120" i="2"/>
  <c r="G90" i="2"/>
  <c r="G60" i="2"/>
  <c r="K150" i="2"/>
  <c r="K120" i="2"/>
  <c r="K90" i="2"/>
  <c r="K60" i="2"/>
  <c r="O150" i="2"/>
  <c r="O120" i="2"/>
  <c r="O90" i="2"/>
  <c r="O60" i="2"/>
  <c r="O30" i="2"/>
  <c r="S150" i="2"/>
  <c r="S120" i="2"/>
  <c r="S90" i="2"/>
  <c r="S60" i="2"/>
  <c r="S30" i="2"/>
  <c r="W150" i="2"/>
  <c r="W120" i="2"/>
  <c r="W90" i="2"/>
  <c r="W60" i="2"/>
  <c r="W30" i="2"/>
  <c r="AA150" i="2"/>
  <c r="AA120" i="2"/>
  <c r="AA90" i="2"/>
  <c r="AA60" i="2"/>
  <c r="AA30" i="2"/>
  <c r="AE150" i="2"/>
  <c r="AE120" i="2"/>
  <c r="AE90" i="2"/>
  <c r="AE60" i="2"/>
  <c r="AE30" i="2"/>
  <c r="AI150" i="2"/>
  <c r="AI120" i="2"/>
  <c r="AI90" i="2"/>
  <c r="AI60" i="2"/>
  <c r="AI30" i="2"/>
  <c r="AM150" i="2"/>
  <c r="AM120" i="2"/>
  <c r="AM90" i="2"/>
  <c r="AM60" i="2"/>
  <c r="AM30" i="2"/>
  <c r="AQ150" i="2"/>
  <c r="AQ120" i="2"/>
  <c r="AQ90" i="2"/>
  <c r="AQ60" i="2"/>
  <c r="AQ30" i="2"/>
  <c r="AU150" i="2"/>
  <c r="AU120" i="2"/>
  <c r="AU90" i="2"/>
  <c r="AU60" i="2"/>
  <c r="AU30" i="2"/>
  <c r="AY150" i="2"/>
  <c r="AY120" i="2"/>
  <c r="AY90" i="2"/>
  <c r="AY60" i="2"/>
  <c r="AY30" i="2"/>
  <c r="BC150" i="2"/>
  <c r="BC120" i="2"/>
  <c r="BC90" i="2"/>
  <c r="BC60" i="2"/>
  <c r="BC30" i="2"/>
  <c r="BG150" i="2"/>
  <c r="BG120" i="2"/>
  <c r="BG90" i="2"/>
  <c r="BG60" i="2"/>
  <c r="BG30" i="2"/>
  <c r="BK150" i="2"/>
  <c r="BK120" i="2"/>
  <c r="BK90" i="2"/>
  <c r="BK60" i="2"/>
  <c r="BK30" i="2"/>
  <c r="BO150" i="2"/>
  <c r="BO120" i="2"/>
  <c r="BO90" i="2"/>
  <c r="BO60" i="2"/>
  <c r="BO30" i="2"/>
  <c r="BS150" i="2"/>
  <c r="BS120" i="2"/>
  <c r="BS90" i="2"/>
  <c r="BS60" i="2"/>
  <c r="BS30" i="2"/>
  <c r="BW150" i="2"/>
  <c r="BW120" i="2"/>
  <c r="BW90" i="2"/>
  <c r="BW60" i="2"/>
  <c r="BW30" i="2"/>
  <c r="CA150" i="2"/>
  <c r="CA120" i="2"/>
  <c r="CA90" i="2"/>
  <c r="CA60" i="2"/>
  <c r="CA30" i="2"/>
  <c r="CE150" i="2"/>
  <c r="CE120" i="2"/>
  <c r="CE90" i="2"/>
  <c r="CE60" i="2"/>
  <c r="CE30" i="2"/>
  <c r="CI150" i="2"/>
  <c r="CI120" i="2"/>
  <c r="CI90" i="2"/>
  <c r="CI60" i="2"/>
  <c r="CI30" i="2"/>
  <c r="CM150" i="2"/>
  <c r="CM120" i="2"/>
  <c r="CM90" i="2"/>
  <c r="CM60" i="2"/>
  <c r="CM30" i="2"/>
  <c r="CQ150" i="2"/>
  <c r="CQ120" i="2"/>
  <c r="CQ90" i="2"/>
  <c r="CQ60" i="2"/>
  <c r="CQ30" i="2"/>
  <c r="CU150" i="2"/>
  <c r="CU120" i="2"/>
  <c r="CU90" i="2"/>
  <c r="CU60" i="2"/>
  <c r="CU30" i="2"/>
  <c r="CY150" i="2"/>
  <c r="CY120" i="2"/>
  <c r="CY90" i="2"/>
  <c r="CY60" i="2"/>
  <c r="CY30" i="2"/>
  <c r="DC150" i="2"/>
  <c r="DC120" i="2"/>
  <c r="DC90" i="2"/>
  <c r="DC60" i="2"/>
  <c r="DC30" i="2"/>
  <c r="DG150" i="2"/>
  <c r="DG120" i="2"/>
  <c r="DG90" i="2"/>
  <c r="DG60" i="2"/>
  <c r="DG30" i="2"/>
  <c r="DK150" i="2"/>
  <c r="DK120" i="2"/>
  <c r="DK90" i="2"/>
  <c r="DK60" i="2"/>
  <c r="DK30" i="2"/>
  <c r="DO150" i="2"/>
  <c r="DO120" i="2"/>
  <c r="DO90" i="2"/>
  <c r="DO60" i="2"/>
  <c r="DO30" i="2"/>
  <c r="DS150" i="2"/>
  <c r="DS120" i="2"/>
  <c r="DS90" i="2"/>
  <c r="DS60" i="2"/>
  <c r="DS30" i="2"/>
  <c r="DW150" i="2"/>
  <c r="DW120" i="2"/>
  <c r="DW90" i="2"/>
  <c r="DW60" i="2"/>
  <c r="DW30" i="2"/>
  <c r="EA150" i="2"/>
  <c r="EA120" i="2"/>
  <c r="EA90" i="2"/>
  <c r="EA60" i="2"/>
  <c r="EA30" i="2"/>
  <c r="EE150" i="2"/>
  <c r="EE120" i="2"/>
  <c r="EE90" i="2"/>
  <c r="EE60" i="2"/>
  <c r="EE30" i="2"/>
  <c r="EI150" i="2"/>
  <c r="EI120" i="2"/>
  <c r="EI90" i="2"/>
  <c r="EI60" i="2"/>
  <c r="EI30" i="2"/>
  <c r="EM150" i="2"/>
  <c r="EM120" i="2"/>
  <c r="EM90" i="2"/>
  <c r="EM60" i="2"/>
  <c r="EM30" i="2"/>
  <c r="EQ150" i="2"/>
  <c r="EQ120" i="2"/>
  <c r="EQ90" i="2"/>
  <c r="EQ60" i="2"/>
  <c r="EQ30" i="2"/>
  <c r="EU150" i="2"/>
  <c r="EU120" i="2"/>
  <c r="EU90" i="2"/>
  <c r="EU60" i="2"/>
  <c r="EU30" i="2"/>
  <c r="EY150" i="2"/>
  <c r="EY120" i="2"/>
  <c r="EY90" i="2"/>
  <c r="EY60" i="2"/>
  <c r="EY30" i="2"/>
  <c r="FC150" i="2"/>
  <c r="FC120" i="2"/>
  <c r="FC90" i="2"/>
  <c r="FC60" i="2"/>
  <c r="FC30" i="2"/>
  <c r="FG150" i="2"/>
  <c r="FG120" i="2"/>
  <c r="FG90" i="2"/>
  <c r="FG60" i="2"/>
  <c r="FG30" i="2"/>
  <c r="FK150" i="2"/>
  <c r="FK120" i="2"/>
  <c r="FK90" i="2"/>
  <c r="FK60" i="2"/>
  <c r="FK30" i="2"/>
  <c r="FO150" i="2"/>
  <c r="FO120" i="2"/>
  <c r="FO90" i="2"/>
  <c r="FO60" i="2"/>
  <c r="FO30" i="2"/>
  <c r="FS150" i="2"/>
  <c r="FS120" i="2"/>
  <c r="FS90" i="2"/>
  <c r="FS60" i="2"/>
  <c r="FS30" i="2"/>
  <c r="FW150" i="2"/>
  <c r="FW120" i="2"/>
  <c r="FW90" i="2"/>
  <c r="FW60" i="2"/>
  <c r="FW30" i="2"/>
  <c r="GA150" i="2"/>
  <c r="GA120" i="2"/>
  <c r="GA90" i="2"/>
  <c r="GA60" i="2"/>
  <c r="GA30" i="2"/>
  <c r="GE150" i="2"/>
  <c r="GE120" i="2"/>
  <c r="GE90" i="2"/>
  <c r="GE60" i="2"/>
  <c r="GE30" i="2"/>
  <c r="GI150" i="2"/>
  <c r="GI120" i="2"/>
  <c r="GI90" i="2"/>
  <c r="GI60" i="2"/>
  <c r="GI30" i="2"/>
  <c r="GM150" i="2"/>
  <c r="GM120" i="2"/>
  <c r="GM90" i="2"/>
  <c r="GM60" i="2"/>
  <c r="GM30" i="2"/>
  <c r="GQ150" i="2"/>
  <c r="GQ120" i="2"/>
  <c r="GQ90" i="2"/>
  <c r="GQ60" i="2"/>
  <c r="GQ30" i="2"/>
  <c r="GU150" i="2"/>
  <c r="GU120" i="2"/>
  <c r="GU90" i="2"/>
  <c r="GU60" i="2"/>
  <c r="GU30" i="2"/>
  <c r="GY150" i="2"/>
  <c r="GY120" i="2"/>
  <c r="GY90" i="2"/>
  <c r="GY60" i="2"/>
  <c r="GY30" i="2"/>
  <c r="HC150" i="2"/>
  <c r="HC120" i="2"/>
  <c r="HC90" i="2"/>
  <c r="HC60" i="2"/>
  <c r="HC30" i="2"/>
  <c r="HG150" i="2"/>
  <c r="HG120" i="2"/>
  <c r="HG90" i="2"/>
  <c r="HG60" i="2"/>
  <c r="HG30" i="2"/>
  <c r="HK150" i="2"/>
  <c r="HK120" i="2"/>
  <c r="HK90" i="2"/>
  <c r="HK60" i="2"/>
  <c r="HK30" i="2"/>
  <c r="HO150" i="2"/>
  <c r="HO120" i="2"/>
  <c r="HO90" i="2"/>
  <c r="HO60" i="2"/>
  <c r="HO30" i="2"/>
  <c r="HS150" i="2"/>
  <c r="HS120" i="2"/>
  <c r="HS90" i="2"/>
  <c r="HS60" i="2"/>
  <c r="HS30" i="2"/>
  <c r="HW150" i="2"/>
  <c r="HW120" i="2"/>
  <c r="HW90" i="2"/>
  <c r="HW60" i="2"/>
  <c r="HW30" i="2"/>
  <c r="IA150" i="2"/>
  <c r="IA120" i="2"/>
  <c r="IA90" i="2"/>
  <c r="IA60" i="2"/>
  <c r="IA30" i="2"/>
  <c r="IE150" i="2"/>
  <c r="IE120" i="2"/>
  <c r="IE90" i="2"/>
  <c r="IE60" i="2"/>
  <c r="IE30" i="2"/>
  <c r="II150" i="2"/>
  <c r="II120" i="2"/>
  <c r="II90" i="2"/>
  <c r="II60" i="2"/>
  <c r="II30" i="2"/>
  <c r="IM150" i="2"/>
  <c r="IM120" i="2"/>
  <c r="IM90" i="2"/>
  <c r="IM60" i="2"/>
  <c r="IM30" i="2"/>
  <c r="IQ150" i="2"/>
  <c r="IQ120" i="2"/>
  <c r="IQ90" i="2"/>
  <c r="IQ60" i="2"/>
  <c r="IQ30" i="2"/>
  <c r="IU150" i="2"/>
  <c r="IU120" i="2"/>
  <c r="IU90" i="2"/>
  <c r="IU60" i="2"/>
  <c r="IU30" i="2"/>
  <c r="IY150" i="2"/>
  <c r="IY120" i="2"/>
  <c r="IY90" i="2"/>
  <c r="IY60" i="2"/>
  <c r="IY30" i="2"/>
  <c r="JC150" i="2"/>
  <c r="JC120" i="2"/>
  <c r="JC90" i="2"/>
  <c r="JC60" i="2"/>
  <c r="JC30" i="2"/>
  <c r="E22" i="2"/>
  <c r="E23" i="2" s="1"/>
  <c r="I22" i="2"/>
  <c r="I23" i="2" s="1"/>
  <c r="M22" i="2"/>
  <c r="M23" i="2" s="1"/>
  <c r="Q22" i="2"/>
  <c r="Q23" i="2" s="1"/>
  <c r="U22" i="2"/>
  <c r="U23" i="2" s="1"/>
  <c r="Y22" i="2"/>
  <c r="Y23" i="2" s="1"/>
  <c r="AC22" i="2"/>
  <c r="AC23" i="2" s="1"/>
  <c r="AG22" i="2"/>
  <c r="AG23" i="2" s="1"/>
  <c r="AK22" i="2"/>
  <c r="AK23" i="2" s="1"/>
  <c r="AO22" i="2"/>
  <c r="AO23" i="2" s="1"/>
  <c r="AS22" i="2"/>
  <c r="AS23" i="2" s="1"/>
  <c r="AW22" i="2"/>
  <c r="AW23" i="2" s="1"/>
  <c r="BA22" i="2"/>
  <c r="BA23" i="2" s="1"/>
  <c r="BE22" i="2"/>
  <c r="BE23" i="2" s="1"/>
  <c r="BI22" i="2"/>
  <c r="BI23" i="2" s="1"/>
  <c r="BM22" i="2"/>
  <c r="BM23" i="2" s="1"/>
  <c r="BQ22" i="2"/>
  <c r="BQ23" i="2" s="1"/>
  <c r="BU22" i="2"/>
  <c r="BU23" i="2" s="1"/>
  <c r="BY22" i="2"/>
  <c r="BY23" i="2" s="1"/>
  <c r="CC22" i="2"/>
  <c r="CC23" i="2" s="1"/>
  <c r="CG22" i="2"/>
  <c r="CG23" i="2" s="1"/>
  <c r="CK22" i="2"/>
  <c r="CK23" i="2" s="1"/>
  <c r="CO22" i="2"/>
  <c r="CO23" i="2" s="1"/>
  <c r="CS22" i="2"/>
  <c r="CS23" i="2" s="1"/>
  <c r="CW22" i="2"/>
  <c r="CW23" i="2" s="1"/>
  <c r="DA22" i="2"/>
  <c r="DA23" i="2" s="1"/>
  <c r="DE22" i="2"/>
  <c r="DE23" i="2" s="1"/>
  <c r="DI22" i="2"/>
  <c r="DI23" i="2" s="1"/>
  <c r="DM22" i="2"/>
  <c r="DM23" i="2" s="1"/>
  <c r="DQ22" i="2"/>
  <c r="DQ23" i="2" s="1"/>
  <c r="DU22" i="2"/>
  <c r="DU23" i="2" s="1"/>
  <c r="DY22" i="2"/>
  <c r="DY23" i="2" s="1"/>
  <c r="EE22" i="2"/>
  <c r="EE23" i="2" s="1"/>
  <c r="EM22" i="2"/>
  <c r="EM23" i="2" s="1"/>
  <c r="EU22" i="2"/>
  <c r="EU23" i="2" s="1"/>
  <c r="FC22" i="2"/>
  <c r="FC23" i="2" s="1"/>
  <c r="FK22" i="2"/>
  <c r="FK23" i="2" s="1"/>
  <c r="FS22" i="2"/>
  <c r="FS23" i="2" s="1"/>
  <c r="GA22" i="2"/>
  <c r="GA23" i="2" s="1"/>
  <c r="GI22" i="2"/>
  <c r="GI23" i="2" s="1"/>
  <c r="GQ22" i="2"/>
  <c r="GQ23" i="2" s="1"/>
  <c r="GY22" i="2"/>
  <c r="GY23" i="2" s="1"/>
  <c r="HG22" i="2"/>
  <c r="HG23" i="2" s="1"/>
  <c r="HO22" i="2"/>
  <c r="HO23" i="2" s="1"/>
  <c r="HW22" i="2"/>
  <c r="HW23" i="2" s="1"/>
  <c r="II22" i="2"/>
  <c r="II23" i="2" s="1"/>
  <c r="IY22" i="2"/>
  <c r="IY23" i="2" s="1"/>
  <c r="H26" i="2"/>
  <c r="X26" i="2"/>
  <c r="AN26" i="2"/>
  <c r="BD26" i="2"/>
  <c r="BT26" i="2"/>
  <c r="CJ26" i="2"/>
  <c r="CZ26" i="2"/>
  <c r="DP26" i="2"/>
  <c r="EF26" i="2"/>
  <c r="EV26" i="2"/>
  <c r="FL26" i="2"/>
  <c r="GB26" i="2"/>
  <c r="GR26" i="2"/>
  <c r="HH26" i="2"/>
  <c r="HX26" i="2"/>
  <c r="IN26" i="2"/>
  <c r="JD26" i="2"/>
  <c r="Y30" i="2"/>
  <c r="AO30" i="2"/>
  <c r="BE30" i="2"/>
  <c r="BU30" i="2"/>
  <c r="CK30" i="2"/>
  <c r="DA30" i="2"/>
  <c r="DQ30" i="2"/>
  <c r="EG30" i="2"/>
  <c r="EW30" i="2"/>
  <c r="FM30" i="2"/>
  <c r="GC30" i="2"/>
  <c r="GS30" i="2"/>
  <c r="HI30" i="2"/>
  <c r="HY30" i="2"/>
  <c r="IO30" i="2"/>
  <c r="JE30" i="2"/>
  <c r="OX6" i="2"/>
  <c r="OP7" i="2"/>
  <c r="OT8" i="2"/>
  <c r="OX9" i="2"/>
  <c r="OT10" i="2"/>
  <c r="OX11" i="2"/>
  <c r="OX12" i="2"/>
  <c r="OR13" i="2"/>
  <c r="OZ13" i="2"/>
  <c r="OL14" i="2"/>
  <c r="OX14" i="2"/>
  <c r="ON15" i="2"/>
  <c r="OK6" i="2"/>
  <c r="OO6" i="2"/>
  <c r="OS6" i="2"/>
  <c r="OW6" i="2"/>
  <c r="PA6" i="2"/>
  <c r="OK7" i="2"/>
  <c r="OO7" i="2"/>
  <c r="OS7" i="2"/>
  <c r="OW7" i="2"/>
  <c r="PA7" i="2"/>
  <c r="OK8" i="2"/>
  <c r="OO8" i="2"/>
  <c r="OS8" i="2"/>
  <c r="OW8" i="2"/>
  <c r="PA8" i="2"/>
  <c r="OK9" i="2"/>
  <c r="OO9" i="2"/>
  <c r="OS9" i="2"/>
  <c r="OW9" i="2"/>
  <c r="PA9" i="2"/>
  <c r="OK10" i="2"/>
  <c r="OO10" i="2"/>
  <c r="OS10" i="2"/>
  <c r="OW10" i="2"/>
  <c r="PA10" i="2"/>
  <c r="OK11" i="2"/>
  <c r="OO11" i="2"/>
  <c r="OS11" i="2"/>
  <c r="OW11" i="2"/>
  <c r="PA11" i="2"/>
  <c r="OK12" i="2"/>
  <c r="OO12" i="2"/>
  <c r="OS12" i="2"/>
  <c r="OW12" i="2"/>
  <c r="PA12" i="2"/>
  <c r="OM13" i="2"/>
  <c r="OQ13" i="2"/>
  <c r="OU13" i="2"/>
  <c r="OY13" i="2"/>
  <c r="OK14" i="2"/>
  <c r="OO14" i="2"/>
  <c r="OS14" i="2"/>
  <c r="OW14" i="2"/>
  <c r="PA14" i="2"/>
  <c r="OM15" i="2"/>
  <c r="OQ15" i="2"/>
  <c r="OU15" i="2"/>
  <c r="OY15" i="2"/>
  <c r="OK16" i="2"/>
  <c r="OO16" i="2"/>
  <c r="OS16" i="2"/>
  <c r="OW16" i="2"/>
  <c r="PA16" i="2"/>
  <c r="OM17" i="2"/>
  <c r="OQ17" i="2"/>
  <c r="OU17" i="2"/>
  <c r="OY17" i="2"/>
  <c r="OK18" i="2"/>
  <c r="OO18" i="2"/>
  <c r="OS18" i="2"/>
  <c r="OW18" i="2"/>
  <c r="PA18" i="2"/>
  <c r="D150" i="2"/>
  <c r="D120" i="2"/>
  <c r="D90" i="2"/>
  <c r="D60" i="2"/>
  <c r="H150" i="2"/>
  <c r="H120" i="2"/>
  <c r="H90" i="2"/>
  <c r="H60" i="2"/>
  <c r="L150" i="2"/>
  <c r="L120" i="2"/>
  <c r="L90" i="2"/>
  <c r="L60" i="2"/>
  <c r="P150" i="2"/>
  <c r="AY191" i="2" s="1"/>
  <c r="P120" i="2"/>
  <c r="AY190" i="2" s="1"/>
  <c r="P90" i="2"/>
  <c r="P60" i="2"/>
  <c r="P30" i="2"/>
  <c r="T150" i="2"/>
  <c r="T120" i="2"/>
  <c r="T90" i="2"/>
  <c r="T60" i="2"/>
  <c r="T30" i="2"/>
  <c r="X150" i="2"/>
  <c r="X120" i="2"/>
  <c r="X90" i="2"/>
  <c r="X60" i="2"/>
  <c r="X30" i="2"/>
  <c r="AB150" i="2"/>
  <c r="AB120" i="2"/>
  <c r="AB90" i="2"/>
  <c r="AB60" i="2"/>
  <c r="AB30" i="2"/>
  <c r="AF150" i="2"/>
  <c r="AF120" i="2"/>
  <c r="AF90" i="2"/>
  <c r="AF60" i="2"/>
  <c r="AF30" i="2"/>
  <c r="AJ150" i="2"/>
  <c r="AJ120" i="2"/>
  <c r="AJ90" i="2"/>
  <c r="AJ60" i="2"/>
  <c r="AJ30" i="2"/>
  <c r="AN150" i="2"/>
  <c r="AN120" i="2"/>
  <c r="AN90" i="2"/>
  <c r="AN60" i="2"/>
  <c r="AN30" i="2"/>
  <c r="AR150" i="2"/>
  <c r="AR120" i="2"/>
  <c r="AR90" i="2"/>
  <c r="AR60" i="2"/>
  <c r="AR30" i="2"/>
  <c r="AV150" i="2"/>
  <c r="AV120" i="2"/>
  <c r="AV90" i="2"/>
  <c r="AV60" i="2"/>
  <c r="AV30" i="2"/>
  <c r="AZ150" i="2"/>
  <c r="AZ120" i="2"/>
  <c r="AZ90" i="2"/>
  <c r="AZ60" i="2"/>
  <c r="AZ30" i="2"/>
  <c r="BD150" i="2"/>
  <c r="BD120" i="2"/>
  <c r="BD90" i="2"/>
  <c r="BD60" i="2"/>
  <c r="BD30" i="2"/>
  <c r="BH150" i="2"/>
  <c r="BH120" i="2"/>
  <c r="BH90" i="2"/>
  <c r="BH60" i="2"/>
  <c r="BH30" i="2"/>
  <c r="BL150" i="2"/>
  <c r="BL120" i="2"/>
  <c r="BL90" i="2"/>
  <c r="BL60" i="2"/>
  <c r="BL30" i="2"/>
  <c r="BP150" i="2"/>
  <c r="BP120" i="2"/>
  <c r="BP90" i="2"/>
  <c r="BP60" i="2"/>
  <c r="BP30" i="2"/>
  <c r="BT150" i="2"/>
  <c r="BT120" i="2"/>
  <c r="BT90" i="2"/>
  <c r="BT60" i="2"/>
  <c r="BT30" i="2"/>
  <c r="BX150" i="2"/>
  <c r="BX120" i="2"/>
  <c r="BX90" i="2"/>
  <c r="BX60" i="2"/>
  <c r="BX30" i="2"/>
  <c r="CB150" i="2"/>
  <c r="CB120" i="2"/>
  <c r="CB90" i="2"/>
  <c r="CB60" i="2"/>
  <c r="CB30" i="2"/>
  <c r="CF150" i="2"/>
  <c r="CF120" i="2"/>
  <c r="CF90" i="2"/>
  <c r="CF60" i="2"/>
  <c r="CF30" i="2"/>
  <c r="CJ150" i="2"/>
  <c r="CJ120" i="2"/>
  <c r="CJ90" i="2"/>
  <c r="CJ60" i="2"/>
  <c r="CJ30" i="2"/>
  <c r="CN150" i="2"/>
  <c r="CN120" i="2"/>
  <c r="CN90" i="2"/>
  <c r="CN60" i="2"/>
  <c r="CN30" i="2"/>
  <c r="CR150" i="2"/>
  <c r="CR120" i="2"/>
  <c r="CR90" i="2"/>
  <c r="CR60" i="2"/>
  <c r="CR30" i="2"/>
  <c r="CV150" i="2"/>
  <c r="CV120" i="2"/>
  <c r="CV90" i="2"/>
  <c r="CV60" i="2"/>
  <c r="CV30" i="2"/>
  <c r="CZ150" i="2"/>
  <c r="CZ120" i="2"/>
  <c r="CZ90" i="2"/>
  <c r="CZ60" i="2"/>
  <c r="CZ30" i="2"/>
  <c r="DD150" i="2"/>
  <c r="DD120" i="2"/>
  <c r="DD90" i="2"/>
  <c r="DD60" i="2"/>
  <c r="DD30" i="2"/>
  <c r="DH150" i="2"/>
  <c r="DH120" i="2"/>
  <c r="DH90" i="2"/>
  <c r="DH60" i="2"/>
  <c r="DH30" i="2"/>
  <c r="DL150" i="2"/>
  <c r="DL120" i="2"/>
  <c r="DL90" i="2"/>
  <c r="DL60" i="2"/>
  <c r="DL30" i="2"/>
  <c r="DP150" i="2"/>
  <c r="DP120" i="2"/>
  <c r="DP90" i="2"/>
  <c r="DP60" i="2"/>
  <c r="DP30" i="2"/>
  <c r="DT150" i="2"/>
  <c r="DT120" i="2"/>
  <c r="DT90" i="2"/>
  <c r="DT60" i="2"/>
  <c r="DT30" i="2"/>
  <c r="DX150" i="2"/>
  <c r="DX120" i="2"/>
  <c r="DX90" i="2"/>
  <c r="DX60" i="2"/>
  <c r="DX30" i="2"/>
  <c r="EB150" i="2"/>
  <c r="EB120" i="2"/>
  <c r="EB90" i="2"/>
  <c r="EB60" i="2"/>
  <c r="EB22" i="2"/>
  <c r="EB23" i="2" s="1"/>
  <c r="EB30" i="2"/>
  <c r="EF150" i="2"/>
  <c r="EF120" i="2"/>
  <c r="EF90" i="2"/>
  <c r="EF60" i="2"/>
  <c r="EF22" i="2"/>
  <c r="EF23" i="2" s="1"/>
  <c r="EF30" i="2"/>
  <c r="EJ150" i="2"/>
  <c r="EJ120" i="2"/>
  <c r="EJ90" i="2"/>
  <c r="EJ60" i="2"/>
  <c r="EJ22" i="2"/>
  <c r="EJ23" i="2" s="1"/>
  <c r="EJ30" i="2"/>
  <c r="EN150" i="2"/>
  <c r="EN120" i="2"/>
  <c r="EN90" i="2"/>
  <c r="EN60" i="2"/>
  <c r="EN22" i="2"/>
  <c r="EN23" i="2" s="1"/>
  <c r="EN30" i="2"/>
  <c r="ER150" i="2"/>
  <c r="ER120" i="2"/>
  <c r="ER90" i="2"/>
  <c r="ER60" i="2"/>
  <c r="ER22" i="2"/>
  <c r="ER23" i="2" s="1"/>
  <c r="ER30" i="2"/>
  <c r="EV150" i="2"/>
  <c r="EV120" i="2"/>
  <c r="EV90" i="2"/>
  <c r="EV60" i="2"/>
  <c r="EV22" i="2"/>
  <c r="EV23" i="2" s="1"/>
  <c r="EV30" i="2"/>
  <c r="EZ150" i="2"/>
  <c r="EZ120" i="2"/>
  <c r="EZ90" i="2"/>
  <c r="EZ60" i="2"/>
  <c r="EZ22" i="2"/>
  <c r="EZ23" i="2" s="1"/>
  <c r="EZ30" i="2"/>
  <c r="FD150" i="2"/>
  <c r="FD120" i="2"/>
  <c r="FD90" i="2"/>
  <c r="FD60" i="2"/>
  <c r="FD22" i="2"/>
  <c r="FD23" i="2" s="1"/>
  <c r="FD30" i="2"/>
  <c r="FH150" i="2"/>
  <c r="FH120" i="2"/>
  <c r="FH90" i="2"/>
  <c r="FH60" i="2"/>
  <c r="FH22" i="2"/>
  <c r="FH23" i="2" s="1"/>
  <c r="FH30" i="2"/>
  <c r="FL150" i="2"/>
  <c r="FL120" i="2"/>
  <c r="FL90" i="2"/>
  <c r="FL60" i="2"/>
  <c r="FL22" i="2"/>
  <c r="FL23" i="2" s="1"/>
  <c r="FL30" i="2"/>
  <c r="FP150" i="2"/>
  <c r="FP120" i="2"/>
  <c r="FP90" i="2"/>
  <c r="FP60" i="2"/>
  <c r="FP22" i="2"/>
  <c r="FP23" i="2" s="1"/>
  <c r="FP30" i="2"/>
  <c r="FT150" i="2"/>
  <c r="FT120" i="2"/>
  <c r="FT90" i="2"/>
  <c r="FT60" i="2"/>
  <c r="FT22" i="2"/>
  <c r="FT23" i="2" s="1"/>
  <c r="FT30" i="2"/>
  <c r="FX150" i="2"/>
  <c r="FX120" i="2"/>
  <c r="FX90" i="2"/>
  <c r="FX60" i="2"/>
  <c r="FX22" i="2"/>
  <c r="FX23" i="2" s="1"/>
  <c r="FX30" i="2"/>
  <c r="GB150" i="2"/>
  <c r="GB120" i="2"/>
  <c r="GB90" i="2"/>
  <c r="GB60" i="2"/>
  <c r="GB22" i="2"/>
  <c r="GB23" i="2" s="1"/>
  <c r="GB30" i="2"/>
  <c r="GF150" i="2"/>
  <c r="GF120" i="2"/>
  <c r="GF90" i="2"/>
  <c r="GF60" i="2"/>
  <c r="GF22" i="2"/>
  <c r="GF23" i="2" s="1"/>
  <c r="GF30" i="2"/>
  <c r="GJ150" i="2"/>
  <c r="GJ120" i="2"/>
  <c r="GJ90" i="2"/>
  <c r="GJ60" i="2"/>
  <c r="GJ22" i="2"/>
  <c r="GJ23" i="2" s="1"/>
  <c r="GJ30" i="2"/>
  <c r="GN150" i="2"/>
  <c r="GN120" i="2"/>
  <c r="GN90" i="2"/>
  <c r="GN60" i="2"/>
  <c r="GN22" i="2"/>
  <c r="GN23" i="2" s="1"/>
  <c r="GN30" i="2"/>
  <c r="GR150" i="2"/>
  <c r="GR120" i="2"/>
  <c r="GR90" i="2"/>
  <c r="GR60" i="2"/>
  <c r="GR22" i="2"/>
  <c r="GR23" i="2" s="1"/>
  <c r="GR30" i="2"/>
  <c r="GV150" i="2"/>
  <c r="GV120" i="2"/>
  <c r="GV90" i="2"/>
  <c r="GV60" i="2"/>
  <c r="GV22" i="2"/>
  <c r="GV23" i="2" s="1"/>
  <c r="GV30" i="2"/>
  <c r="GZ150" i="2"/>
  <c r="GZ120" i="2"/>
  <c r="GZ90" i="2"/>
  <c r="GZ60" i="2"/>
  <c r="GZ22" i="2"/>
  <c r="GZ23" i="2" s="1"/>
  <c r="GZ30" i="2"/>
  <c r="HD150" i="2"/>
  <c r="HD120" i="2"/>
  <c r="HD90" i="2"/>
  <c r="HD60" i="2"/>
  <c r="HD22" i="2"/>
  <c r="HD23" i="2" s="1"/>
  <c r="HD30" i="2"/>
  <c r="HH150" i="2"/>
  <c r="HH120" i="2"/>
  <c r="HH90" i="2"/>
  <c r="HH60" i="2"/>
  <c r="HH22" i="2"/>
  <c r="HH23" i="2" s="1"/>
  <c r="HH30" i="2"/>
  <c r="HL150" i="2"/>
  <c r="HL120" i="2"/>
  <c r="HL90" i="2"/>
  <c r="HL60" i="2"/>
  <c r="HL22" i="2"/>
  <c r="HL23" i="2" s="1"/>
  <c r="HL30" i="2"/>
  <c r="HP150" i="2"/>
  <c r="HP120" i="2"/>
  <c r="HP90" i="2"/>
  <c r="HP60" i="2"/>
  <c r="HP22" i="2"/>
  <c r="HP23" i="2" s="1"/>
  <c r="HP30" i="2"/>
  <c r="HT150" i="2"/>
  <c r="HT120" i="2"/>
  <c r="HT90" i="2"/>
  <c r="HT60" i="2"/>
  <c r="HT22" i="2"/>
  <c r="HT23" i="2" s="1"/>
  <c r="HT30" i="2"/>
  <c r="HX150" i="2"/>
  <c r="HX120" i="2"/>
  <c r="HX90" i="2"/>
  <c r="HX60" i="2"/>
  <c r="HX22" i="2"/>
  <c r="HX23" i="2" s="1"/>
  <c r="HX30" i="2"/>
  <c r="IB150" i="2"/>
  <c r="IB120" i="2"/>
  <c r="IB90" i="2"/>
  <c r="IB60" i="2"/>
  <c r="IB22" i="2"/>
  <c r="IB23" i="2" s="1"/>
  <c r="IB30" i="2"/>
  <c r="IF150" i="2"/>
  <c r="IF120" i="2"/>
  <c r="IF90" i="2"/>
  <c r="IF60" i="2"/>
  <c r="IF22" i="2"/>
  <c r="IF23" i="2" s="1"/>
  <c r="IF30" i="2"/>
  <c r="IJ150" i="2"/>
  <c r="IJ120" i="2"/>
  <c r="IJ90" i="2"/>
  <c r="IJ60" i="2"/>
  <c r="IJ22" i="2"/>
  <c r="IJ23" i="2" s="1"/>
  <c r="IJ30" i="2"/>
  <c r="IN150" i="2"/>
  <c r="IN120" i="2"/>
  <c r="IN90" i="2"/>
  <c r="IN60" i="2"/>
  <c r="IN22" i="2"/>
  <c r="IN23" i="2" s="1"/>
  <c r="IN30" i="2"/>
  <c r="IR150" i="2"/>
  <c r="IR120" i="2"/>
  <c r="IR90" i="2"/>
  <c r="IR60" i="2"/>
  <c r="IR22" i="2"/>
  <c r="IR23" i="2" s="1"/>
  <c r="IR30" i="2"/>
  <c r="IV150" i="2"/>
  <c r="IV120" i="2"/>
  <c r="IV90" i="2"/>
  <c r="IV60" i="2"/>
  <c r="IV22" i="2"/>
  <c r="IV23" i="2" s="1"/>
  <c r="IV30" i="2"/>
  <c r="IZ150" i="2"/>
  <c r="IZ120" i="2"/>
  <c r="IZ90" i="2"/>
  <c r="IZ60" i="2"/>
  <c r="IZ22" i="2"/>
  <c r="IZ23" i="2" s="1"/>
  <c r="IZ30" i="2"/>
  <c r="JD150" i="2"/>
  <c r="JD120" i="2"/>
  <c r="JD90" i="2"/>
  <c r="JD60" i="2"/>
  <c r="JD22" i="2"/>
  <c r="JD23" i="2" s="1"/>
  <c r="JD30" i="2"/>
  <c r="EG22" i="2"/>
  <c r="EG23" i="2" s="1"/>
  <c r="EO22" i="2"/>
  <c r="EO23" i="2" s="1"/>
  <c r="EW22" i="2"/>
  <c r="EW23" i="2" s="1"/>
  <c r="FE22" i="2"/>
  <c r="FE23" i="2" s="1"/>
  <c r="FM22" i="2"/>
  <c r="FM23" i="2" s="1"/>
  <c r="FU22" i="2"/>
  <c r="FU23" i="2" s="1"/>
  <c r="GC22" i="2"/>
  <c r="GC23" i="2" s="1"/>
  <c r="GK22" i="2"/>
  <c r="GK23" i="2" s="1"/>
  <c r="GS22" i="2"/>
  <c r="GS23" i="2" s="1"/>
  <c r="HA22" i="2"/>
  <c r="HA23" i="2" s="1"/>
  <c r="HI22" i="2"/>
  <c r="HI23" i="2" s="1"/>
  <c r="HQ22" i="2"/>
  <c r="HQ23" i="2" s="1"/>
  <c r="HY22" i="2"/>
  <c r="HY23" i="2" s="1"/>
  <c r="IM22" i="2"/>
  <c r="IM23" i="2" s="1"/>
  <c r="JC22" i="2"/>
  <c r="JC23" i="2" s="1"/>
  <c r="L26" i="2"/>
  <c r="AB26" i="2"/>
  <c r="AR26" i="2"/>
  <c r="BH26" i="2"/>
  <c r="BX26" i="2"/>
  <c r="CN26" i="2"/>
  <c r="DD26" i="2"/>
  <c r="DT26" i="2"/>
  <c r="EJ26" i="2"/>
  <c r="EZ26" i="2"/>
  <c r="FP26" i="2"/>
  <c r="GF26" i="2"/>
  <c r="GV26" i="2"/>
  <c r="HL26" i="2"/>
  <c r="IB26" i="2"/>
  <c r="IR26" i="2"/>
  <c r="AC30" i="2"/>
  <c r="AS30" i="2"/>
  <c r="BI30" i="2"/>
  <c r="BY30" i="2"/>
  <c r="CO30" i="2"/>
  <c r="DE30" i="2"/>
  <c r="DU30" i="2"/>
  <c r="EK30" i="2"/>
  <c r="FA30" i="2"/>
  <c r="FQ30" i="2"/>
  <c r="GG30" i="2"/>
  <c r="GW30" i="2"/>
  <c r="HM30" i="2"/>
  <c r="IC30" i="2"/>
  <c r="IS30" i="2"/>
  <c r="IY74" i="2"/>
  <c r="IY81" i="2" s="1"/>
  <c r="D221" i="2"/>
  <c r="D209" i="2"/>
  <c r="H221" i="2"/>
  <c r="H209" i="2"/>
  <c r="E221" i="2"/>
  <c r="E209" i="2"/>
  <c r="I221" i="2"/>
  <c r="I209" i="2"/>
  <c r="M221" i="2"/>
  <c r="M209" i="2"/>
  <c r="Q221" i="2"/>
  <c r="Q209" i="2"/>
  <c r="U221" i="2"/>
  <c r="U209" i="2"/>
  <c r="L221" i="2"/>
  <c r="L209" i="2"/>
  <c r="P221" i="2"/>
  <c r="P209" i="2"/>
  <c r="T221" i="2"/>
  <c r="T209" i="2"/>
  <c r="F209" i="2"/>
  <c r="J209" i="2"/>
  <c r="R209" i="2"/>
  <c r="V209" i="2"/>
  <c r="F221" i="2"/>
  <c r="V221" i="2"/>
  <c r="J221" i="2"/>
  <c r="N209" i="2"/>
  <c r="X190" i="2" l="1"/>
  <c r="W187" i="2"/>
  <c r="T190" i="2"/>
  <c r="S187" i="2"/>
  <c r="P190" i="2"/>
  <c r="O187" i="2"/>
  <c r="N189" i="2"/>
  <c r="BL189" i="2" s="1"/>
  <c r="M190" i="2"/>
  <c r="BK190" i="2" s="1"/>
  <c r="L191" i="2"/>
  <c r="H188" i="2"/>
  <c r="G187" i="2"/>
  <c r="F189" i="2"/>
  <c r="E190" i="2"/>
  <c r="D187" i="2"/>
  <c r="BB187" i="2" s="1"/>
  <c r="X191" i="2"/>
  <c r="W189" i="2"/>
  <c r="V187" i="2"/>
  <c r="T191" i="2"/>
  <c r="S189" i="2"/>
  <c r="R187" i="2"/>
  <c r="P191" i="2"/>
  <c r="O189" i="2"/>
  <c r="BM189" i="2" s="1"/>
  <c r="N191" i="2"/>
  <c r="M191" i="2"/>
  <c r="BK191" i="2" s="1"/>
  <c r="I187" i="2"/>
  <c r="H187" i="2"/>
  <c r="G189" i="2"/>
  <c r="F190" i="2"/>
  <c r="E191" i="2"/>
  <c r="W190" i="2"/>
  <c r="V188" i="2"/>
  <c r="S190" i="2"/>
  <c r="BQ190" i="2" s="1"/>
  <c r="R188" i="2"/>
  <c r="O190" i="2"/>
  <c r="N190" i="2"/>
  <c r="J187" i="2"/>
  <c r="I188" i="2"/>
  <c r="H189" i="2"/>
  <c r="BF189" i="2" s="1"/>
  <c r="G190" i="2"/>
  <c r="BE190" i="2" s="1"/>
  <c r="F191" i="2"/>
  <c r="BD191" i="2" s="1"/>
  <c r="D188" i="2"/>
  <c r="Y187" i="2"/>
  <c r="W191" i="2"/>
  <c r="V189" i="2"/>
  <c r="U187" i="2"/>
  <c r="S191" i="2"/>
  <c r="BQ191" i="2" s="1"/>
  <c r="R189" i="2"/>
  <c r="BP189" i="2" s="1"/>
  <c r="Q187" i="2"/>
  <c r="BO187" i="2" s="1"/>
  <c r="O191" i="2"/>
  <c r="K188" i="2"/>
  <c r="J188" i="2"/>
  <c r="I189" i="2"/>
  <c r="H190" i="2"/>
  <c r="BF190" i="2" s="1"/>
  <c r="G191" i="2"/>
  <c r="BE191" i="2" s="1"/>
  <c r="D189" i="2"/>
  <c r="Y188" i="2"/>
  <c r="V190" i="2"/>
  <c r="U188" i="2"/>
  <c r="R190" i="2"/>
  <c r="Q188" i="2"/>
  <c r="L188" i="2"/>
  <c r="BJ188" i="2" s="1"/>
  <c r="K187" i="2"/>
  <c r="J189" i="2"/>
  <c r="I190" i="2"/>
  <c r="BG190" i="2" s="1"/>
  <c r="H191" i="2"/>
  <c r="D190" i="2"/>
  <c r="Y189" i="2"/>
  <c r="X188" i="2"/>
  <c r="V191" i="2"/>
  <c r="U189" i="2"/>
  <c r="T188" i="2"/>
  <c r="R191" i="2"/>
  <c r="BP191" i="2" s="1"/>
  <c r="Q189" i="2"/>
  <c r="P188" i="2"/>
  <c r="M187" i="2"/>
  <c r="L187" i="2"/>
  <c r="K189" i="2"/>
  <c r="BI189" i="2" s="1"/>
  <c r="J190" i="2"/>
  <c r="BH190" i="2" s="1"/>
  <c r="I191" i="2"/>
  <c r="BG191" i="2" s="1"/>
  <c r="E187" i="2"/>
  <c r="D191" i="2"/>
  <c r="X187" i="2"/>
  <c r="U190" i="2"/>
  <c r="T187" i="2"/>
  <c r="Q190" i="2"/>
  <c r="BO190" i="2" s="1"/>
  <c r="P187" i="2"/>
  <c r="N187" i="2"/>
  <c r="BL187" i="2" s="1"/>
  <c r="M188" i="2"/>
  <c r="BK188" i="2" s="1"/>
  <c r="L189" i="2"/>
  <c r="K190" i="2"/>
  <c r="J191" i="2"/>
  <c r="F187" i="2"/>
  <c r="E188" i="2"/>
  <c r="BC188" i="2" s="1"/>
  <c r="Y191" i="2"/>
  <c r="X189" i="2"/>
  <c r="W188" i="2"/>
  <c r="U191" i="2"/>
  <c r="T189" i="2"/>
  <c r="S188" i="2"/>
  <c r="Q191" i="2"/>
  <c r="P189" i="2"/>
  <c r="BN189" i="2" s="1"/>
  <c r="O188" i="2"/>
  <c r="N188" i="2"/>
  <c r="BL188" i="2" s="1"/>
  <c r="M189" i="2"/>
  <c r="BK189" i="2" s="1"/>
  <c r="L190" i="2"/>
  <c r="BJ190" i="2" s="1"/>
  <c r="K191" i="2"/>
  <c r="BI191" i="2" s="1"/>
  <c r="G188" i="2"/>
  <c r="BE188" i="2" s="1"/>
  <c r="F188" i="2"/>
  <c r="E189" i="2"/>
  <c r="BC189" i="2" s="1"/>
  <c r="IT121" i="2"/>
  <c r="Y190" i="2"/>
  <c r="M9" i="7"/>
  <c r="I9" i="7"/>
  <c r="W211" i="2"/>
  <c r="J9" i="7"/>
  <c r="N9" i="7"/>
  <c r="P9" i="7" s="1"/>
  <c r="A10" i="7"/>
  <c r="K9" i="7"/>
  <c r="B31" i="2"/>
  <c r="B32" i="2" s="1"/>
  <c r="B35" i="2" s="1"/>
  <c r="B202" i="2"/>
  <c r="S224" i="2"/>
  <c r="BO191" i="2"/>
  <c r="BA190" i="2"/>
  <c r="A10" i="5"/>
  <c r="A32" i="5"/>
  <c r="B33" i="5"/>
  <c r="BP187" i="2"/>
  <c r="BG189" i="2"/>
  <c r="BE187" i="2"/>
  <c r="BB191" i="2"/>
  <c r="AZ188" i="2"/>
  <c r="BL191" i="2"/>
  <c r="BE189" i="2"/>
  <c r="AZ189" i="2"/>
  <c r="BQ188" i="2"/>
  <c r="BN190" i="2"/>
  <c r="BF188" i="2"/>
  <c r="BB188" i="2"/>
  <c r="O211" i="2"/>
  <c r="S211" i="2"/>
  <c r="O224" i="2"/>
  <c r="W212" i="2"/>
  <c r="C211" i="2"/>
  <c r="I202" i="2"/>
  <c r="R202" i="2"/>
  <c r="G212" i="2"/>
  <c r="K211" i="2"/>
  <c r="K212" i="2"/>
  <c r="G224" i="2"/>
  <c r="AY187" i="2"/>
  <c r="H224" i="2"/>
  <c r="H212" i="2"/>
  <c r="H211" i="2"/>
  <c r="GG179" i="2"/>
  <c r="GG180" i="2" s="1"/>
  <c r="HP179" i="2"/>
  <c r="HP180" i="2" s="1"/>
  <c r="FT179" i="2"/>
  <c r="FT180" i="2" s="1"/>
  <c r="FD179" i="2"/>
  <c r="FD180" i="2" s="1"/>
  <c r="EN179" i="2"/>
  <c r="EN180" i="2" s="1"/>
  <c r="DH179" i="2"/>
  <c r="DH180" i="2" s="1"/>
  <c r="CR179" i="2"/>
  <c r="CR180" i="2" s="1"/>
  <c r="NC21" i="2"/>
  <c r="OU21" i="2" s="1"/>
  <c r="OU19" i="2"/>
  <c r="M202" i="2"/>
  <c r="O202" i="2"/>
  <c r="L202" i="2"/>
  <c r="HI179" i="2"/>
  <c r="HI180" i="2" s="1"/>
  <c r="EW179" i="2"/>
  <c r="EW180" i="2" s="1"/>
  <c r="CK179" i="2"/>
  <c r="CK180" i="2" s="1"/>
  <c r="Y179" i="2"/>
  <c r="Y180" i="2" s="1"/>
  <c r="JC179" i="2"/>
  <c r="JC180" i="2" s="1"/>
  <c r="IU179" i="2"/>
  <c r="IU180" i="2" s="1"/>
  <c r="IM179" i="2"/>
  <c r="IM180" i="2" s="1"/>
  <c r="IE179" i="2"/>
  <c r="IE180" i="2" s="1"/>
  <c r="HW179" i="2"/>
  <c r="HW180" i="2" s="1"/>
  <c r="HO179" i="2"/>
  <c r="HO180" i="2" s="1"/>
  <c r="HG179" i="2"/>
  <c r="HG180" i="2" s="1"/>
  <c r="GY179" i="2"/>
  <c r="GY180" i="2" s="1"/>
  <c r="GQ179" i="2"/>
  <c r="GQ180" i="2" s="1"/>
  <c r="GI179" i="2"/>
  <c r="GI180" i="2" s="1"/>
  <c r="GA179" i="2"/>
  <c r="GA180" i="2" s="1"/>
  <c r="FS179" i="2"/>
  <c r="FS180" i="2" s="1"/>
  <c r="FK179" i="2"/>
  <c r="FK180" i="2" s="1"/>
  <c r="FC179" i="2"/>
  <c r="FC180" i="2" s="1"/>
  <c r="EU179" i="2"/>
  <c r="EU180" i="2" s="1"/>
  <c r="EM179" i="2"/>
  <c r="EM180" i="2" s="1"/>
  <c r="EE179" i="2"/>
  <c r="EE180" i="2" s="1"/>
  <c r="DW179" i="2"/>
  <c r="DW180" i="2" s="1"/>
  <c r="DO179" i="2"/>
  <c r="DO180" i="2" s="1"/>
  <c r="DG179" i="2"/>
  <c r="DG180" i="2" s="1"/>
  <c r="CY179" i="2"/>
  <c r="CY180" i="2" s="1"/>
  <c r="CQ179" i="2"/>
  <c r="CQ180" i="2" s="1"/>
  <c r="CI179" i="2"/>
  <c r="CI180" i="2" s="1"/>
  <c r="CA179" i="2"/>
  <c r="CA180" i="2" s="1"/>
  <c r="BS179" i="2"/>
  <c r="BS180" i="2" s="1"/>
  <c r="BK179" i="2"/>
  <c r="BK180" i="2" s="1"/>
  <c r="BC179" i="2"/>
  <c r="BC180" i="2" s="1"/>
  <c r="AU179" i="2"/>
  <c r="AU180" i="2" s="1"/>
  <c r="AM179" i="2"/>
  <c r="AM180" i="2" s="1"/>
  <c r="AE179" i="2"/>
  <c r="AE180" i="2" s="1"/>
  <c r="W179" i="2"/>
  <c r="W180" i="2" s="1"/>
  <c r="O179" i="2"/>
  <c r="O180" i="2" s="1"/>
  <c r="G179" i="2"/>
  <c r="G180" i="2" s="1"/>
  <c r="OZ20" i="2"/>
  <c r="OJ20" i="2"/>
  <c r="OT19" i="2"/>
  <c r="NB21" i="2"/>
  <c r="OT21" i="2" s="1"/>
  <c r="JA179" i="2"/>
  <c r="JA180" i="2" s="1"/>
  <c r="GO179" i="2"/>
  <c r="GO180" i="2" s="1"/>
  <c r="EC179" i="2"/>
  <c r="EC180" i="2" s="1"/>
  <c r="BQ179" i="2"/>
  <c r="BQ180" i="2" s="1"/>
  <c r="E179" i="2"/>
  <c r="E180" i="2" s="1"/>
  <c r="IT61" i="2"/>
  <c r="IT151" i="2"/>
  <c r="IH61" i="2"/>
  <c r="IH151" i="2"/>
  <c r="IH152" i="2" s="1"/>
  <c r="IH155" i="2" s="1"/>
  <c r="HV121" i="2"/>
  <c r="HJ91" i="2"/>
  <c r="GX61" i="2"/>
  <c r="GL61" i="2"/>
  <c r="GL151" i="2"/>
  <c r="FZ121" i="2"/>
  <c r="FZ122" i="2" s="1"/>
  <c r="FZ125" i="2" s="1"/>
  <c r="FN91" i="2"/>
  <c r="FB61" i="2"/>
  <c r="EP61" i="2"/>
  <c r="EP151" i="2"/>
  <c r="EP152" i="2" s="1"/>
  <c r="EP155" i="2" s="1"/>
  <c r="ED121" i="2"/>
  <c r="DZ179" i="2"/>
  <c r="DZ180" i="2" s="1"/>
  <c r="DR61" i="2"/>
  <c r="DJ179" i="2"/>
  <c r="DJ180" i="2" s="1"/>
  <c r="DF121" i="2"/>
  <c r="CT179" i="2"/>
  <c r="CT180" i="2" s="1"/>
  <c r="CT31" i="2"/>
  <c r="CH121" i="2"/>
  <c r="CD179" i="2"/>
  <c r="CD180" i="2" s="1"/>
  <c r="BV61" i="2"/>
  <c r="BN179" i="2"/>
  <c r="BN180" i="2" s="1"/>
  <c r="BJ121" i="2"/>
  <c r="AX179" i="2"/>
  <c r="AX180" i="2" s="1"/>
  <c r="AX31" i="2"/>
  <c r="AL121" i="2"/>
  <c r="AL122" i="2" s="1"/>
  <c r="AL125" i="2" s="1"/>
  <c r="AH179" i="2"/>
  <c r="AH180" i="2" s="1"/>
  <c r="Z61" i="2"/>
  <c r="R179" i="2"/>
  <c r="R180" i="2" s="1"/>
  <c r="N121" i="2"/>
  <c r="N122" i="2" s="1"/>
  <c r="N125" i="2" s="1"/>
  <c r="B179" i="2"/>
  <c r="B180" i="2" s="1"/>
  <c r="B151" i="2"/>
  <c r="B152" i="2" s="1"/>
  <c r="B155" i="2" s="1"/>
  <c r="OM20" i="2"/>
  <c r="PA19" i="2"/>
  <c r="NI21" i="2"/>
  <c r="PA21" i="2" s="1"/>
  <c r="OK19" i="2"/>
  <c r="MS21" i="2"/>
  <c r="OK21" i="2" s="1"/>
  <c r="OV19" i="2"/>
  <c r="ND21" i="2"/>
  <c r="OV21" i="2" s="1"/>
  <c r="HA179" i="2"/>
  <c r="HA180" i="2" s="1"/>
  <c r="EO179" i="2"/>
  <c r="EO180" i="2" s="1"/>
  <c r="CC179" i="2"/>
  <c r="CC180" i="2" s="1"/>
  <c r="Q179" i="2"/>
  <c r="Q180" i="2" s="1"/>
  <c r="IS59" i="2"/>
  <c r="OT20" i="2"/>
  <c r="DU179" i="2"/>
  <c r="DU180" i="2" s="1"/>
  <c r="GJ179" i="2"/>
  <c r="GJ180" i="2" s="1"/>
  <c r="OW20" i="2"/>
  <c r="T224" i="2"/>
  <c r="T212" i="2"/>
  <c r="T211" i="2"/>
  <c r="M212" i="2"/>
  <c r="M211" i="2"/>
  <c r="M224" i="2"/>
  <c r="IC179" i="2"/>
  <c r="IC180" i="2" s="1"/>
  <c r="DE179" i="2"/>
  <c r="DE180" i="2" s="1"/>
  <c r="IJ179" i="2"/>
  <c r="IJ180" i="2" s="1"/>
  <c r="HT179" i="2"/>
  <c r="HT180" i="2" s="1"/>
  <c r="ER179" i="2"/>
  <c r="ER180" i="2" s="1"/>
  <c r="EB179" i="2"/>
  <c r="EB180" i="2" s="1"/>
  <c r="MY21" i="2"/>
  <c r="OQ21" i="2" s="1"/>
  <c r="OQ19" i="2"/>
  <c r="N224" i="2"/>
  <c r="N212" i="2"/>
  <c r="N211" i="2"/>
  <c r="F224" i="2"/>
  <c r="F212" i="2"/>
  <c r="F211" i="2"/>
  <c r="HM179" i="2"/>
  <c r="HM180" i="2" s="1"/>
  <c r="FA179" i="2"/>
  <c r="FA180" i="2" s="1"/>
  <c r="CO179" i="2"/>
  <c r="CO180" i="2" s="1"/>
  <c r="AC179" i="2"/>
  <c r="AC180" i="2" s="1"/>
  <c r="JD179" i="2"/>
  <c r="JD180" i="2" s="1"/>
  <c r="IN179" i="2"/>
  <c r="IN180" i="2" s="1"/>
  <c r="HX179" i="2"/>
  <c r="HX180" i="2" s="1"/>
  <c r="HH179" i="2"/>
  <c r="HH180" i="2" s="1"/>
  <c r="GR179" i="2"/>
  <c r="GR180" i="2" s="1"/>
  <c r="GB179" i="2"/>
  <c r="GB180" i="2" s="1"/>
  <c r="FL179" i="2"/>
  <c r="FL180" i="2" s="1"/>
  <c r="EV179" i="2"/>
  <c r="EV180" i="2" s="1"/>
  <c r="EF179" i="2"/>
  <c r="EF180" i="2" s="1"/>
  <c r="DT179" i="2"/>
  <c r="DT180" i="2" s="1"/>
  <c r="DL179" i="2"/>
  <c r="DL180" i="2" s="1"/>
  <c r="DD179" i="2"/>
  <c r="DD180" i="2" s="1"/>
  <c r="CV179" i="2"/>
  <c r="CV180" i="2" s="1"/>
  <c r="CN179" i="2"/>
  <c r="CN180" i="2" s="1"/>
  <c r="CF179" i="2"/>
  <c r="CF180" i="2" s="1"/>
  <c r="BX179" i="2"/>
  <c r="BX180" i="2" s="1"/>
  <c r="BP179" i="2"/>
  <c r="BP180" i="2" s="1"/>
  <c r="BH179" i="2"/>
  <c r="BH180" i="2" s="1"/>
  <c r="AZ179" i="2"/>
  <c r="AZ180" i="2" s="1"/>
  <c r="AR179" i="2"/>
  <c r="AR180" i="2" s="1"/>
  <c r="AJ179" i="2"/>
  <c r="AJ180" i="2" s="1"/>
  <c r="AB179" i="2"/>
  <c r="AB180" i="2" s="1"/>
  <c r="T179" i="2"/>
  <c r="T180" i="2" s="1"/>
  <c r="L179" i="2"/>
  <c r="L180" i="2" s="1"/>
  <c r="D179" i="2"/>
  <c r="D180" i="2" s="1"/>
  <c r="OO20" i="2"/>
  <c r="MU21" i="2"/>
  <c r="OM21" i="2" s="1"/>
  <c r="OM19" i="2"/>
  <c r="BM190" i="2"/>
  <c r="BH191" i="2"/>
  <c r="F202" i="2"/>
  <c r="BG188" i="2"/>
  <c r="BC191" i="2"/>
  <c r="U202" i="2"/>
  <c r="C202" i="2"/>
  <c r="S202" i="2"/>
  <c r="P202" i="2"/>
  <c r="JE179" i="2"/>
  <c r="JE180" i="2" s="1"/>
  <c r="GS179" i="2"/>
  <c r="GS180" i="2" s="1"/>
  <c r="EG179" i="2"/>
  <c r="EG180" i="2" s="1"/>
  <c r="BU179" i="2"/>
  <c r="BU180" i="2" s="1"/>
  <c r="I179" i="2"/>
  <c r="I180" i="2" s="1"/>
  <c r="OV20" i="2"/>
  <c r="OP19" i="2"/>
  <c r="MX21" i="2"/>
  <c r="OP21" i="2" s="1"/>
  <c r="IK179" i="2"/>
  <c r="IK180" i="2" s="1"/>
  <c r="IS29" i="2"/>
  <c r="FY179" i="2"/>
  <c r="FY180" i="2" s="1"/>
  <c r="DM179" i="2"/>
  <c r="DM180" i="2" s="1"/>
  <c r="BA179" i="2"/>
  <c r="BA180" i="2" s="1"/>
  <c r="IX179" i="2"/>
  <c r="IX180" i="2" s="1"/>
  <c r="IT91" i="2"/>
  <c r="IT92" i="2" s="1"/>
  <c r="IT95" i="2" s="1"/>
  <c r="IT18" i="20" s="1"/>
  <c r="IH179" i="2"/>
  <c r="IH180" i="2" s="1"/>
  <c r="IH31" i="2"/>
  <c r="HV61" i="2"/>
  <c r="HV151" i="2"/>
  <c r="HV152" i="2" s="1"/>
  <c r="HV155" i="2" s="1"/>
  <c r="HR179" i="2"/>
  <c r="HR180" i="2" s="1"/>
  <c r="HJ121" i="2"/>
  <c r="HJ122" i="2" s="1"/>
  <c r="HJ125" i="2" s="1"/>
  <c r="HB179" i="2"/>
  <c r="HB180" i="2" s="1"/>
  <c r="GX91" i="2"/>
  <c r="GL179" i="2"/>
  <c r="GL180" i="2" s="1"/>
  <c r="GL31" i="2"/>
  <c r="GL32" i="2" s="1"/>
  <c r="GL35" i="2" s="1"/>
  <c r="GL16" i="20" s="1"/>
  <c r="FZ61" i="2"/>
  <c r="FZ151" i="2"/>
  <c r="FV179" i="2"/>
  <c r="FV180" i="2" s="1"/>
  <c r="FN121" i="2"/>
  <c r="FF179" i="2"/>
  <c r="FF180" i="2" s="1"/>
  <c r="FB91" i="2"/>
  <c r="FB92" i="2" s="1"/>
  <c r="FB95" i="2" s="1"/>
  <c r="FB18" i="20" s="1"/>
  <c r="EP179" i="2"/>
  <c r="EP180" i="2" s="1"/>
  <c r="EP31" i="2"/>
  <c r="ED61" i="2"/>
  <c r="ED151" i="2"/>
  <c r="ED152" i="2" s="1"/>
  <c r="ED155" i="2" s="1"/>
  <c r="DV179" i="2"/>
  <c r="DV180" i="2" s="1"/>
  <c r="DR91" i="2"/>
  <c r="DF179" i="2"/>
  <c r="DF180" i="2" s="1"/>
  <c r="DF31" i="2"/>
  <c r="DF32" i="2" s="1"/>
  <c r="DF35" i="2" s="1"/>
  <c r="DF16" i="20" s="1"/>
  <c r="DF151" i="2"/>
  <c r="CT91" i="2"/>
  <c r="CT92" i="2" s="1"/>
  <c r="CT95" i="2" s="1"/>
  <c r="CT18" i="20" s="1"/>
  <c r="CP179" i="2"/>
  <c r="CP180" i="2" s="1"/>
  <c r="CH61" i="2"/>
  <c r="CH151" i="2"/>
  <c r="BZ179" i="2"/>
  <c r="BZ180" i="2" s="1"/>
  <c r="BV91" i="2"/>
  <c r="BJ179" i="2"/>
  <c r="BJ180" i="2" s="1"/>
  <c r="BJ31" i="2"/>
  <c r="BJ151" i="2"/>
  <c r="AX91" i="2"/>
  <c r="AT179" i="2"/>
  <c r="AT180" i="2" s="1"/>
  <c r="AL61" i="2"/>
  <c r="AL151" i="2"/>
  <c r="AD179" i="2"/>
  <c r="AD180" i="2" s="1"/>
  <c r="Z91" i="2"/>
  <c r="Z92" i="2" s="1"/>
  <c r="Z95" i="2" s="1"/>
  <c r="Z18" i="20" s="1"/>
  <c r="N179" i="2"/>
  <c r="N180" i="2" s="1"/>
  <c r="N31" i="2"/>
  <c r="N151" i="2"/>
  <c r="B91" i="2"/>
  <c r="OY20" i="2"/>
  <c r="OW19" i="2"/>
  <c r="NE21" i="2"/>
  <c r="OW21" i="2" s="1"/>
  <c r="MO21" i="2"/>
  <c r="OG21" i="2" s="1"/>
  <c r="OR19" i="2"/>
  <c r="MZ21" i="2"/>
  <c r="OR21" i="2" s="1"/>
  <c r="IW179" i="2"/>
  <c r="IW180" i="2" s="1"/>
  <c r="GK179" i="2"/>
  <c r="GK180" i="2" s="1"/>
  <c r="DY179" i="2"/>
  <c r="DY180" i="2" s="1"/>
  <c r="BM179" i="2"/>
  <c r="BM180" i="2" s="1"/>
  <c r="IS89" i="2"/>
  <c r="OP20" i="2"/>
  <c r="R224" i="2"/>
  <c r="R212" i="2"/>
  <c r="R211" i="2"/>
  <c r="Q212" i="2"/>
  <c r="Q224" i="2"/>
  <c r="Q211" i="2"/>
  <c r="BI179" i="2"/>
  <c r="BI180" i="2" s="1"/>
  <c r="IV179" i="2"/>
  <c r="IV180" i="2" s="1"/>
  <c r="IF179" i="2"/>
  <c r="IF180" i="2" s="1"/>
  <c r="GZ179" i="2"/>
  <c r="GZ180" i="2" s="1"/>
  <c r="J224" i="2"/>
  <c r="J212" i="2"/>
  <c r="J211" i="2"/>
  <c r="L224" i="2"/>
  <c r="L212" i="2"/>
  <c r="L211" i="2"/>
  <c r="U212" i="2"/>
  <c r="U224" i="2"/>
  <c r="U211" i="2"/>
  <c r="E212" i="2"/>
  <c r="E224" i="2"/>
  <c r="E211" i="2"/>
  <c r="D224" i="2"/>
  <c r="D212" i="2"/>
  <c r="D211" i="2"/>
  <c r="FQ179" i="2"/>
  <c r="FQ180" i="2" s="1"/>
  <c r="AS179" i="2"/>
  <c r="AS180" i="2" s="1"/>
  <c r="IZ179" i="2"/>
  <c r="IZ180" i="2" s="1"/>
  <c r="HD179" i="2"/>
  <c r="HD180" i="2" s="1"/>
  <c r="GN179" i="2"/>
  <c r="GN180" i="2" s="1"/>
  <c r="FX179" i="2"/>
  <c r="FX180" i="2" s="1"/>
  <c r="FH179" i="2"/>
  <c r="FH180" i="2" s="1"/>
  <c r="OS20" i="2"/>
  <c r="BJ189" i="2"/>
  <c r="AX188" i="2"/>
  <c r="BI190" i="2"/>
  <c r="V224" i="2"/>
  <c r="V212" i="2"/>
  <c r="V211" i="2"/>
  <c r="B224" i="2"/>
  <c r="C227" i="2" a="1"/>
  <c r="B211" i="2"/>
  <c r="P224" i="2"/>
  <c r="P212" i="2"/>
  <c r="P211" i="2"/>
  <c r="I224" i="2"/>
  <c r="I211" i="2"/>
  <c r="I212" i="2"/>
  <c r="GW179" i="2"/>
  <c r="GW180" i="2" s="1"/>
  <c r="EK179" i="2"/>
  <c r="EK180" i="2" s="1"/>
  <c r="BY179" i="2"/>
  <c r="BY180" i="2" s="1"/>
  <c r="M179" i="2"/>
  <c r="M180" i="2" s="1"/>
  <c r="IR179" i="2"/>
  <c r="IR180" i="2" s="1"/>
  <c r="IB179" i="2"/>
  <c r="IB180" i="2" s="1"/>
  <c r="HL179" i="2"/>
  <c r="HL180" i="2" s="1"/>
  <c r="GV179" i="2"/>
  <c r="GV180" i="2" s="1"/>
  <c r="GF179" i="2"/>
  <c r="GF180" i="2" s="1"/>
  <c r="FP179" i="2"/>
  <c r="FP180" i="2" s="1"/>
  <c r="EZ179" i="2"/>
  <c r="EZ180" i="2" s="1"/>
  <c r="EJ179" i="2"/>
  <c r="EJ180" i="2" s="1"/>
  <c r="OK20" i="2"/>
  <c r="NG21" i="2"/>
  <c r="OY21" i="2" s="1"/>
  <c r="OY19" i="2"/>
  <c r="MQ21" i="2"/>
  <c r="OI21" i="2" s="1"/>
  <c r="BA189" i="2"/>
  <c r="BN188" i="2"/>
  <c r="AZ191" i="2"/>
  <c r="BA188" i="2"/>
  <c r="N202" i="2"/>
  <c r="BP188" i="2"/>
  <c r="BN191" i="2"/>
  <c r="BI188" i="2"/>
  <c r="BQ189" i="2"/>
  <c r="AX191" i="2"/>
  <c r="V202" i="2"/>
  <c r="BH188" i="2"/>
  <c r="BB189" i="2"/>
  <c r="BM191" i="2"/>
  <c r="Q202" i="2"/>
  <c r="AY189" i="2"/>
  <c r="BO189" i="2"/>
  <c r="BC190" i="2"/>
  <c r="G202" i="2"/>
  <c r="D202" i="2"/>
  <c r="T202" i="2"/>
  <c r="IO179" i="2"/>
  <c r="IO180" i="2" s="1"/>
  <c r="GC179" i="2"/>
  <c r="GC180" i="2" s="1"/>
  <c r="DQ179" i="2"/>
  <c r="DQ180" i="2" s="1"/>
  <c r="BE179" i="2"/>
  <c r="BE180" i="2" s="1"/>
  <c r="IY179" i="2"/>
  <c r="IY180" i="2" s="1"/>
  <c r="IQ179" i="2"/>
  <c r="IQ180" i="2" s="1"/>
  <c r="II179" i="2"/>
  <c r="II180" i="2" s="1"/>
  <c r="IA179" i="2"/>
  <c r="IA180" i="2" s="1"/>
  <c r="HS179" i="2"/>
  <c r="HS180" i="2" s="1"/>
  <c r="HK179" i="2"/>
  <c r="HK180" i="2" s="1"/>
  <c r="HC179" i="2"/>
  <c r="HC180" i="2" s="1"/>
  <c r="GU179" i="2"/>
  <c r="GU180" i="2" s="1"/>
  <c r="GM179" i="2"/>
  <c r="GM180" i="2" s="1"/>
  <c r="GE179" i="2"/>
  <c r="GE180" i="2" s="1"/>
  <c r="FW179" i="2"/>
  <c r="FW180" i="2" s="1"/>
  <c r="FO179" i="2"/>
  <c r="FO180" i="2" s="1"/>
  <c r="FG179" i="2"/>
  <c r="FG180" i="2" s="1"/>
  <c r="EY179" i="2"/>
  <c r="EY180" i="2" s="1"/>
  <c r="EQ179" i="2"/>
  <c r="EQ180" i="2" s="1"/>
  <c r="EI179" i="2"/>
  <c r="EI180" i="2" s="1"/>
  <c r="EA179" i="2"/>
  <c r="EA180" i="2" s="1"/>
  <c r="DS179" i="2"/>
  <c r="DS180" i="2" s="1"/>
  <c r="DK179" i="2"/>
  <c r="DK180" i="2" s="1"/>
  <c r="DC179" i="2"/>
  <c r="DC180" i="2" s="1"/>
  <c r="CU179" i="2"/>
  <c r="CU180" i="2" s="1"/>
  <c r="CM179" i="2"/>
  <c r="CM180" i="2" s="1"/>
  <c r="CE179" i="2"/>
  <c r="CE180" i="2" s="1"/>
  <c r="BW179" i="2"/>
  <c r="BW180" i="2" s="1"/>
  <c r="BO179" i="2"/>
  <c r="BO180" i="2" s="1"/>
  <c r="BG179" i="2"/>
  <c r="BG180" i="2" s="1"/>
  <c r="AY179" i="2"/>
  <c r="AY180" i="2" s="1"/>
  <c r="AQ179" i="2"/>
  <c r="AQ180" i="2" s="1"/>
  <c r="AI179" i="2"/>
  <c r="AI180" i="2" s="1"/>
  <c r="AA179" i="2"/>
  <c r="AA180" i="2" s="1"/>
  <c r="S179" i="2"/>
  <c r="S180" i="2" s="1"/>
  <c r="K179" i="2"/>
  <c r="K180" i="2" s="1"/>
  <c r="C179" i="2"/>
  <c r="C180" i="2" s="1"/>
  <c r="OR20" i="2"/>
  <c r="OL19" i="2"/>
  <c r="MT21" i="2"/>
  <c r="OL21" i="2" s="1"/>
  <c r="HU179" i="2"/>
  <c r="HU180" i="2" s="1"/>
  <c r="FI179" i="2"/>
  <c r="FI180" i="2" s="1"/>
  <c r="CW179" i="2"/>
  <c r="CW180" i="2" s="1"/>
  <c r="AK179" i="2"/>
  <c r="AK180" i="2" s="1"/>
  <c r="JB179" i="2"/>
  <c r="JB180" i="2" s="1"/>
  <c r="IT122" i="2"/>
  <c r="IT125" i="2" s="1"/>
  <c r="IP179" i="2"/>
  <c r="IP180" i="2" s="1"/>
  <c r="IL179" i="2"/>
  <c r="IL180" i="2" s="1"/>
  <c r="IH91" i="2"/>
  <c r="IH92" i="2" s="1"/>
  <c r="IH95" i="2" s="1"/>
  <c r="IH18" i="20" s="1"/>
  <c r="HZ179" i="2"/>
  <c r="HZ180" i="2" s="1"/>
  <c r="HV179" i="2"/>
  <c r="HV180" i="2" s="1"/>
  <c r="HV31" i="2"/>
  <c r="HJ179" i="2"/>
  <c r="HJ180" i="2" s="1"/>
  <c r="HJ31" i="2"/>
  <c r="HJ151" i="2"/>
  <c r="HJ152" i="2" s="1"/>
  <c r="HJ155" i="2" s="1"/>
  <c r="HF179" i="2"/>
  <c r="HF180" i="2" s="1"/>
  <c r="GX121" i="2"/>
  <c r="GX122" i="2" s="1"/>
  <c r="GX125" i="2" s="1"/>
  <c r="GT179" i="2"/>
  <c r="GT180" i="2" s="1"/>
  <c r="GP179" i="2"/>
  <c r="GP180" i="2" s="1"/>
  <c r="GL91" i="2"/>
  <c r="GL92" i="2" s="1"/>
  <c r="GL95" i="2" s="1"/>
  <c r="GL18" i="20" s="1"/>
  <c r="GD179" i="2"/>
  <c r="GD180" i="2" s="1"/>
  <c r="FZ179" i="2"/>
  <c r="FZ180" i="2" s="1"/>
  <c r="FZ31" i="2"/>
  <c r="FZ32" i="2" s="1"/>
  <c r="FZ35" i="2" s="1"/>
  <c r="FZ16" i="20" s="1"/>
  <c r="FN179" i="2"/>
  <c r="FN180" i="2" s="1"/>
  <c r="FN31" i="2"/>
  <c r="FN32" i="2" s="1"/>
  <c r="FN35" i="2" s="1"/>
  <c r="FN16" i="20" s="1"/>
  <c r="FN151" i="2"/>
  <c r="FJ179" i="2"/>
  <c r="FJ180" i="2" s="1"/>
  <c r="FB121" i="2"/>
  <c r="EX179" i="2"/>
  <c r="EX180" i="2" s="1"/>
  <c r="ET179" i="2"/>
  <c r="ET180" i="2" s="1"/>
  <c r="EP91" i="2"/>
  <c r="EP92" i="2" s="1"/>
  <c r="EP95" i="2" s="1"/>
  <c r="EP18" i="20" s="1"/>
  <c r="EH179" i="2"/>
  <c r="EH180" i="2" s="1"/>
  <c r="ED179" i="2"/>
  <c r="ED180" i="2" s="1"/>
  <c r="ED31" i="2"/>
  <c r="ED32" i="2" s="1"/>
  <c r="ED35" i="2" s="1"/>
  <c r="ED16" i="20" s="1"/>
  <c r="DR151" i="2"/>
  <c r="DN179" i="2"/>
  <c r="DN180" i="2" s="1"/>
  <c r="DF61" i="2"/>
  <c r="DF62" i="2" s="1"/>
  <c r="DF65" i="2" s="1"/>
  <c r="DF17" i="20" s="1"/>
  <c r="CX179" i="2"/>
  <c r="CX180" i="2" s="1"/>
  <c r="CT121" i="2"/>
  <c r="CH179" i="2"/>
  <c r="CH180" i="2" s="1"/>
  <c r="CH31" i="2"/>
  <c r="CH32" i="2" s="1"/>
  <c r="CH35" i="2" s="1"/>
  <c r="CH16" i="20" s="1"/>
  <c r="BV121" i="2"/>
  <c r="BR179" i="2"/>
  <c r="BR180" i="2" s="1"/>
  <c r="BJ61" i="2"/>
  <c r="BB179" i="2"/>
  <c r="BB180" i="2" s="1"/>
  <c r="AX121" i="2"/>
  <c r="AL179" i="2"/>
  <c r="AL180" i="2" s="1"/>
  <c r="AL31" i="2"/>
  <c r="Z121" i="2"/>
  <c r="Z122" i="2" s="1"/>
  <c r="Z125" i="2" s="1"/>
  <c r="V179" i="2"/>
  <c r="V180" i="2" s="1"/>
  <c r="N61" i="2"/>
  <c r="N62" i="2" s="1"/>
  <c r="N65" i="2" s="1"/>
  <c r="N17" i="20" s="1"/>
  <c r="F179" i="2"/>
  <c r="F180" i="2" s="1"/>
  <c r="B121" i="2"/>
  <c r="B122" i="2" s="1"/>
  <c r="B125" i="2" s="1"/>
  <c r="OU20" i="2"/>
  <c r="OS19" i="2"/>
  <c r="NA21" i="2"/>
  <c r="OS21" i="2" s="1"/>
  <c r="ON19" i="2"/>
  <c r="MV21" i="2"/>
  <c r="ON21" i="2" s="1"/>
  <c r="IG179" i="2"/>
  <c r="IG180" i="2" s="1"/>
  <c r="FU179" i="2"/>
  <c r="FU180" i="2" s="1"/>
  <c r="DI179" i="2"/>
  <c r="DI180" i="2" s="1"/>
  <c r="AW179" i="2"/>
  <c r="AW180" i="2" s="1"/>
  <c r="IS119" i="2"/>
  <c r="IS179" i="2"/>
  <c r="IS180" i="2" s="1"/>
  <c r="DX179" i="2"/>
  <c r="DX180" i="2" s="1"/>
  <c r="DP179" i="2"/>
  <c r="DP180" i="2" s="1"/>
  <c r="CZ179" i="2"/>
  <c r="CZ180" i="2" s="1"/>
  <c r="CJ179" i="2"/>
  <c r="CJ180" i="2" s="1"/>
  <c r="CB179" i="2"/>
  <c r="CB180" i="2" s="1"/>
  <c r="BT179" i="2"/>
  <c r="BT180" i="2" s="1"/>
  <c r="BL179" i="2"/>
  <c r="BL180" i="2" s="1"/>
  <c r="BD179" i="2"/>
  <c r="BD180" i="2" s="1"/>
  <c r="AV179" i="2"/>
  <c r="AV180" i="2" s="1"/>
  <c r="AN179" i="2"/>
  <c r="AN180" i="2" s="1"/>
  <c r="AF179" i="2"/>
  <c r="AF180" i="2" s="1"/>
  <c r="X179" i="2"/>
  <c r="X180" i="2" s="1"/>
  <c r="P179" i="2"/>
  <c r="P180" i="2" s="1"/>
  <c r="H179" i="2"/>
  <c r="H180" i="2" s="1"/>
  <c r="BL190" i="2"/>
  <c r="BD189" i="2"/>
  <c r="BJ191" i="2"/>
  <c r="BD190" i="2"/>
  <c r="BP190" i="2"/>
  <c r="AX190" i="2"/>
  <c r="BF191" i="2"/>
  <c r="BD188" i="2"/>
  <c r="AX189" i="2"/>
  <c r="AZ190" i="2"/>
  <c r="BA191" i="2"/>
  <c r="J202" i="2"/>
  <c r="BM188" i="2"/>
  <c r="BH189" i="2"/>
  <c r="BB190" i="2"/>
  <c r="AY188" i="2"/>
  <c r="BO188" i="2"/>
  <c r="E202" i="2"/>
  <c r="K202" i="2"/>
  <c r="H202" i="2"/>
  <c r="HY179" i="2"/>
  <c r="HY180" i="2" s="1"/>
  <c r="FM179" i="2"/>
  <c r="FM180" i="2" s="1"/>
  <c r="DA179" i="2"/>
  <c r="DA180" i="2" s="1"/>
  <c r="AO179" i="2"/>
  <c r="AO180" i="2" s="1"/>
  <c r="ON20" i="2"/>
  <c r="OX19" i="2"/>
  <c r="NF21" i="2"/>
  <c r="OX21" i="2" s="1"/>
  <c r="MP21" i="2"/>
  <c r="OH21" i="2" s="1"/>
  <c r="HE179" i="2"/>
  <c r="HE180" i="2" s="1"/>
  <c r="ES179" i="2"/>
  <c r="ES180" i="2" s="1"/>
  <c r="CG179" i="2"/>
  <c r="CG180" i="2" s="1"/>
  <c r="U179" i="2"/>
  <c r="U180" i="2" s="1"/>
  <c r="IT179" i="2"/>
  <c r="IT180" i="2" s="1"/>
  <c r="IT31" i="2"/>
  <c r="IT32" i="2" s="1"/>
  <c r="IT35" i="2" s="1"/>
  <c r="IT16" i="20" s="1"/>
  <c r="IH121" i="2"/>
  <c r="IH122" i="2" s="1"/>
  <c r="IH125" i="2" s="1"/>
  <c r="ID179" i="2"/>
  <c r="ID180" i="2" s="1"/>
  <c r="HV91" i="2"/>
  <c r="HN179" i="2"/>
  <c r="HN180" i="2" s="1"/>
  <c r="HJ61" i="2"/>
  <c r="HJ62" i="2" s="1"/>
  <c r="HJ65" i="2" s="1"/>
  <c r="HJ17" i="20" s="1"/>
  <c r="GX179" i="2"/>
  <c r="GX180" i="2" s="1"/>
  <c r="GX31" i="2"/>
  <c r="GX32" i="2" s="1"/>
  <c r="GX35" i="2" s="1"/>
  <c r="GX16" i="20" s="1"/>
  <c r="GX151" i="2"/>
  <c r="GL121" i="2"/>
  <c r="GL122" i="2" s="1"/>
  <c r="GL125" i="2" s="1"/>
  <c r="GH179" i="2"/>
  <c r="GH180" i="2" s="1"/>
  <c r="FZ91" i="2"/>
  <c r="FZ92" i="2" s="1"/>
  <c r="FZ95" i="2" s="1"/>
  <c r="FZ18" i="20" s="1"/>
  <c r="FR179" i="2"/>
  <c r="FR180" i="2" s="1"/>
  <c r="FN61" i="2"/>
  <c r="FB179" i="2"/>
  <c r="FB180" i="2" s="1"/>
  <c r="FB31" i="2"/>
  <c r="FB151" i="2"/>
  <c r="FB152" i="2" s="1"/>
  <c r="FB155" i="2" s="1"/>
  <c r="EP121" i="2"/>
  <c r="EP122" i="2" s="1"/>
  <c r="EP125" i="2" s="1"/>
  <c r="EL179" i="2"/>
  <c r="EL180" i="2" s="1"/>
  <c r="ED91" i="2"/>
  <c r="DR179" i="2"/>
  <c r="DR180" i="2" s="1"/>
  <c r="DR31" i="2"/>
  <c r="DR32" i="2" s="1"/>
  <c r="DR35" i="2" s="1"/>
  <c r="DR16" i="20" s="1"/>
  <c r="DR121" i="2"/>
  <c r="DF91" i="2"/>
  <c r="DF92" i="2" s="1"/>
  <c r="DF95" i="2" s="1"/>
  <c r="DF18" i="20" s="1"/>
  <c r="DB179" i="2"/>
  <c r="DB180" i="2" s="1"/>
  <c r="CT61" i="2"/>
  <c r="CT151" i="2"/>
  <c r="CT152" i="2" s="1"/>
  <c r="CT155" i="2" s="1"/>
  <c r="CL179" i="2"/>
  <c r="CL180" i="2" s="1"/>
  <c r="CH91" i="2"/>
  <c r="BV179" i="2"/>
  <c r="BV180" i="2" s="1"/>
  <c r="BV31" i="2"/>
  <c r="BV32" i="2" s="1"/>
  <c r="BV35" i="2" s="1"/>
  <c r="BV16" i="20" s="1"/>
  <c r="BV151" i="2"/>
  <c r="BV152" i="2" s="1"/>
  <c r="BV155" i="2" s="1"/>
  <c r="BJ91" i="2"/>
  <c r="BJ92" i="2" s="1"/>
  <c r="BJ95" i="2" s="1"/>
  <c r="BJ18" i="20" s="1"/>
  <c r="BF179" i="2"/>
  <c r="BF180" i="2" s="1"/>
  <c r="AX61" i="2"/>
  <c r="AX151" i="2"/>
  <c r="AP179" i="2"/>
  <c r="AP180" i="2" s="1"/>
  <c r="AL91" i="2"/>
  <c r="AL92" i="2" s="1"/>
  <c r="AL95" i="2" s="1"/>
  <c r="AL18" i="20" s="1"/>
  <c r="Z179" i="2"/>
  <c r="Z180" i="2" s="1"/>
  <c r="Z31" i="2"/>
  <c r="Z151" i="2"/>
  <c r="Z152" i="2" s="1"/>
  <c r="Z155" i="2" s="1"/>
  <c r="N91" i="2"/>
  <c r="J179" i="2"/>
  <c r="J180" i="2" s="1"/>
  <c r="B61" i="2"/>
  <c r="B62" i="2" s="1"/>
  <c r="B65" i="2" s="1"/>
  <c r="B17" i="20" s="1"/>
  <c r="OQ20" i="2"/>
  <c r="OO19" i="2"/>
  <c r="MW21" i="2"/>
  <c r="OO21" i="2" s="1"/>
  <c r="OL20" i="2"/>
  <c r="OZ19" i="2"/>
  <c r="NH21" i="2"/>
  <c r="OZ21" i="2" s="1"/>
  <c r="OJ19" i="2"/>
  <c r="MR21" i="2"/>
  <c r="OJ21" i="2" s="1"/>
  <c r="HQ179" i="2"/>
  <c r="HQ180" i="2" s="1"/>
  <c r="FE179" i="2"/>
  <c r="FE180" i="2" s="1"/>
  <c r="CS179" i="2"/>
  <c r="CS180" i="2" s="1"/>
  <c r="AG179" i="2"/>
  <c r="AG180" i="2" s="1"/>
  <c r="IS149" i="2"/>
  <c r="OX20" i="2"/>
  <c r="GX128" i="2" l="1"/>
  <c r="GX19" i="20"/>
  <c r="CT158" i="2"/>
  <c r="CT20" i="20"/>
  <c r="HJ158" i="2"/>
  <c r="HJ20" i="20"/>
  <c r="FZ128" i="2"/>
  <c r="FZ19" i="20"/>
  <c r="Z158" i="2"/>
  <c r="Z20" i="20"/>
  <c r="BV158" i="2"/>
  <c r="BV20" i="20"/>
  <c r="N128" i="2"/>
  <c r="N19" i="20"/>
  <c r="B38" i="2"/>
  <c r="B16" i="20"/>
  <c r="HJ128" i="2"/>
  <c r="HJ19" i="20"/>
  <c r="EP158" i="2"/>
  <c r="EP20" i="20"/>
  <c r="GL128" i="2"/>
  <c r="GL19" i="20"/>
  <c r="FB158" i="2"/>
  <c r="FB20" i="20"/>
  <c r="AL128" i="2"/>
  <c r="AL19" i="20"/>
  <c r="EP128" i="2"/>
  <c r="EP19" i="20"/>
  <c r="ED158" i="2"/>
  <c r="ED20" i="20"/>
  <c r="HV158" i="2"/>
  <c r="HV20" i="20"/>
  <c r="IH158" i="2"/>
  <c r="IH20" i="20"/>
  <c r="IH128" i="2"/>
  <c r="IH19" i="20"/>
  <c r="B128" i="2"/>
  <c r="B19" i="20"/>
  <c r="Z128" i="2"/>
  <c r="Z19" i="20"/>
  <c r="B158" i="2"/>
  <c r="B20" i="20"/>
  <c r="X192" i="2"/>
  <c r="X193" i="2" s="1"/>
  <c r="IT128" i="2"/>
  <c r="IT19" i="20"/>
  <c r="MS22" i="2"/>
  <c r="OK22" i="2" s="1"/>
  <c r="MT22" i="2"/>
  <c r="OL22" i="2" s="1"/>
  <c r="MZ22" i="2"/>
  <c r="OR22" i="2" s="1"/>
  <c r="A11" i="7"/>
  <c r="I10" i="7"/>
  <c r="K10" i="7"/>
  <c r="M10" i="7"/>
  <c r="J10" i="7"/>
  <c r="L10" i="7"/>
  <c r="N10" i="7"/>
  <c r="P10" i="7" s="1"/>
  <c r="MV22" i="2"/>
  <c r="ON22" i="2" s="1"/>
  <c r="B34" i="2"/>
  <c r="C31" i="2"/>
  <c r="NI22" i="2"/>
  <c r="PA22" i="2" s="1"/>
  <c r="MY22" i="2"/>
  <c r="OQ22" i="2" s="1"/>
  <c r="NC22" i="2"/>
  <c r="OU22" i="2" s="1"/>
  <c r="A33" i="5"/>
  <c r="B34" i="5"/>
  <c r="C32" i="5"/>
  <c r="A11" i="5"/>
  <c r="ND22" i="2"/>
  <c r="OV22" i="2" s="1"/>
  <c r="NB22" i="2"/>
  <c r="OT22" i="2" s="1"/>
  <c r="MO22" i="2"/>
  <c r="OG22" i="2" s="1"/>
  <c r="MX22" i="2"/>
  <c r="OP22" i="2" s="1"/>
  <c r="IT50" i="2"/>
  <c r="IT38" i="2"/>
  <c r="B80" i="2"/>
  <c r="B68" i="2"/>
  <c r="AL110" i="2"/>
  <c r="AL98" i="2"/>
  <c r="AY61" i="2"/>
  <c r="AX64" i="2"/>
  <c r="AX10" i="20" s="1"/>
  <c r="BA187" i="2"/>
  <c r="C192" i="2"/>
  <c r="C193" i="2" s="1"/>
  <c r="P192" i="2"/>
  <c r="P193" i="2" s="1"/>
  <c r="BN187" i="2"/>
  <c r="CI31" i="2"/>
  <c r="CH34" i="2"/>
  <c r="CH9" i="20" s="1"/>
  <c r="CT124" i="2"/>
  <c r="CU121" i="2"/>
  <c r="DG61" i="2"/>
  <c r="DF64" i="2"/>
  <c r="DF10" i="20" s="1"/>
  <c r="ED50" i="2"/>
  <c r="ED38" i="2"/>
  <c r="FO31" i="2"/>
  <c r="FN34" i="2"/>
  <c r="FN9" i="20" s="1"/>
  <c r="GA31" i="2"/>
  <c r="FZ34" i="2"/>
  <c r="FZ9" i="20" s="1"/>
  <c r="GL110" i="2"/>
  <c r="GL98" i="2"/>
  <c r="II91" i="2"/>
  <c r="IH94" i="2"/>
  <c r="IH11" i="20" s="1"/>
  <c r="A212" i="2"/>
  <c r="NG22" i="2"/>
  <c r="OY22" i="2" s="1"/>
  <c r="Z110" i="2"/>
  <c r="Z98" i="2"/>
  <c r="AM61" i="2"/>
  <c r="AL64" i="2"/>
  <c r="AL10" i="20" s="1"/>
  <c r="BK151" i="2"/>
  <c r="BJ154" i="2"/>
  <c r="BW91" i="2"/>
  <c r="BV94" i="2"/>
  <c r="BV11" i="20" s="1"/>
  <c r="CT110" i="2"/>
  <c r="CT98" i="2"/>
  <c r="DG151" i="2"/>
  <c r="DF154" i="2"/>
  <c r="DF50" i="2"/>
  <c r="DF38" i="2"/>
  <c r="FB110" i="2"/>
  <c r="FB98" i="2"/>
  <c r="GA61" i="2"/>
  <c r="FZ64" i="2"/>
  <c r="FZ10" i="20" s="1"/>
  <c r="GL50" i="2"/>
  <c r="GL38" i="2"/>
  <c r="IT110" i="2"/>
  <c r="IT98" i="2"/>
  <c r="U192" i="2"/>
  <c r="U193" i="2" s="1"/>
  <c r="CU31" i="2"/>
  <c r="CT34" i="2"/>
  <c r="CT9" i="20" s="1"/>
  <c r="DF124" i="2"/>
  <c r="DG121" i="2"/>
  <c r="DS61" i="2"/>
  <c r="DR64" i="2"/>
  <c r="DR10" i="20" s="1"/>
  <c r="ED124" i="2"/>
  <c r="EE121" i="2"/>
  <c r="GY61" i="2"/>
  <c r="GX64" i="2"/>
  <c r="GX10" i="20" s="1"/>
  <c r="IU61" i="2"/>
  <c r="IT64" i="2"/>
  <c r="IT10" i="20" s="1"/>
  <c r="MR22" i="2"/>
  <c r="OJ22" i="2" s="1"/>
  <c r="G192" i="2"/>
  <c r="G193" i="2" s="1"/>
  <c r="D192" i="2"/>
  <c r="D193" i="2" s="1"/>
  <c r="AM31" i="2"/>
  <c r="AL34" i="2"/>
  <c r="AL9" i="20" s="1"/>
  <c r="AX124" i="2"/>
  <c r="AY121" i="2"/>
  <c r="BV124" i="2"/>
  <c r="BW121" i="2"/>
  <c r="DF80" i="2"/>
  <c r="DF68" i="2"/>
  <c r="FN50" i="2"/>
  <c r="FN38" i="2"/>
  <c r="HK31" i="2"/>
  <c r="HJ34" i="2"/>
  <c r="HJ9" i="20" s="1"/>
  <c r="HW31" i="2"/>
  <c r="HV34" i="2"/>
  <c r="HV9" i="20" s="1"/>
  <c r="IH110" i="2"/>
  <c r="IH98" i="2"/>
  <c r="I192" i="2"/>
  <c r="I193" i="2" s="1"/>
  <c r="BG187" i="2"/>
  <c r="AZ187" i="2"/>
  <c r="B192" i="2"/>
  <c r="B193" i="2" s="1"/>
  <c r="BF187" i="2"/>
  <c r="H192" i="2"/>
  <c r="H193" i="2" s="1"/>
  <c r="C253" i="2"/>
  <c r="C249" i="2"/>
  <c r="C245" i="2"/>
  <c r="C241" i="2"/>
  <c r="C237" i="2"/>
  <c r="C233" i="2"/>
  <c r="C229" i="2"/>
  <c r="C252" i="2"/>
  <c r="C248" i="2"/>
  <c r="C244" i="2"/>
  <c r="C240" i="2"/>
  <c r="C236" i="2"/>
  <c r="C232" i="2"/>
  <c r="C228" i="2"/>
  <c r="C255" i="2"/>
  <c r="C251" i="2"/>
  <c r="C247" i="2"/>
  <c r="C243" i="2"/>
  <c r="C239" i="2"/>
  <c r="C235" i="2"/>
  <c r="C231" i="2"/>
  <c r="C227" i="2"/>
  <c r="C242" i="2"/>
  <c r="C254" i="2"/>
  <c r="C238" i="2"/>
  <c r="C250" i="2"/>
  <c r="C234" i="2"/>
  <c r="C246" i="2"/>
  <c r="C230" i="2"/>
  <c r="C91" i="2"/>
  <c r="B94" i="2"/>
  <c r="B11" i="20" s="1"/>
  <c r="O31" i="2"/>
  <c r="N34" i="2"/>
  <c r="N9" i="20" s="1"/>
  <c r="AM151" i="2"/>
  <c r="AL154" i="2"/>
  <c r="AL62" i="2"/>
  <c r="AL65" i="2" s="1"/>
  <c r="AL17" i="20" s="1"/>
  <c r="BJ152" i="2"/>
  <c r="BJ155" i="2" s="1"/>
  <c r="BV92" i="2"/>
  <c r="BV95" i="2" s="1"/>
  <c r="BV18" i="20" s="1"/>
  <c r="CI61" i="2"/>
  <c r="CH64" i="2"/>
  <c r="CH10" i="20" s="1"/>
  <c r="DF152" i="2"/>
  <c r="DF155" i="2" s="1"/>
  <c r="DS91" i="2"/>
  <c r="DR94" i="2"/>
  <c r="DR11" i="20" s="1"/>
  <c r="EQ31" i="2"/>
  <c r="EP34" i="2"/>
  <c r="EP9" i="20" s="1"/>
  <c r="FN124" i="2"/>
  <c r="FO121" i="2"/>
  <c r="GA151" i="2"/>
  <c r="FZ154" i="2"/>
  <c r="FZ62" i="2"/>
  <c r="FZ65" i="2" s="1"/>
  <c r="FZ17" i="20" s="1"/>
  <c r="GY91" i="2"/>
  <c r="GX94" i="2"/>
  <c r="GX11" i="20" s="1"/>
  <c r="II31" i="2"/>
  <c r="IH34" i="2"/>
  <c r="IH9" i="20" s="1"/>
  <c r="E192" i="2"/>
  <c r="E193" i="2" s="1"/>
  <c r="BC187" i="2"/>
  <c r="AX187" i="2"/>
  <c r="MW22" i="2"/>
  <c r="OO22" i="2" s="1"/>
  <c r="AY31" i="2"/>
  <c r="AX34" i="2"/>
  <c r="AX9" i="20" s="1"/>
  <c r="BJ124" i="2"/>
  <c r="BK121" i="2"/>
  <c r="BW61" i="2"/>
  <c r="BV64" i="2"/>
  <c r="BV10" i="20" s="1"/>
  <c r="CH124" i="2"/>
  <c r="CI121" i="2"/>
  <c r="CT32" i="2"/>
  <c r="CT35" i="2" s="1"/>
  <c r="CT16" i="20" s="1"/>
  <c r="DR62" i="2"/>
  <c r="DR65" i="2" s="1"/>
  <c r="DR17" i="20" s="1"/>
  <c r="ED122" i="2"/>
  <c r="ED125" i="2" s="1"/>
  <c r="FC61" i="2"/>
  <c r="FB64" i="2"/>
  <c r="FB10" i="20" s="1"/>
  <c r="GM61" i="2"/>
  <c r="GL64" i="2"/>
  <c r="GL10" i="20" s="1"/>
  <c r="GX62" i="2"/>
  <c r="GX65" i="2" s="1"/>
  <c r="GX17" i="20" s="1"/>
  <c r="HK91" i="2"/>
  <c r="HJ94" i="2"/>
  <c r="HJ11" i="20" s="1"/>
  <c r="IT62" i="2"/>
  <c r="IT65" i="2" s="1"/>
  <c r="IT17" i="20" s="1"/>
  <c r="Q192" i="2"/>
  <c r="Q193" i="2" s="1"/>
  <c r="CI91" i="2"/>
  <c r="CH94" i="2"/>
  <c r="CH11" i="20" s="1"/>
  <c r="DF110" i="2"/>
  <c r="DF98" i="2"/>
  <c r="DR124" i="2"/>
  <c r="DS121" i="2"/>
  <c r="DR50" i="2"/>
  <c r="DR38" i="2"/>
  <c r="FZ110" i="2"/>
  <c r="FZ98" i="2"/>
  <c r="GY151" i="2"/>
  <c r="GX154" i="2"/>
  <c r="GX50" i="2"/>
  <c r="GX38" i="2"/>
  <c r="HJ80" i="2"/>
  <c r="HJ68" i="2"/>
  <c r="O91" i="2"/>
  <c r="N94" i="2"/>
  <c r="N11" i="20" s="1"/>
  <c r="AA31" i="2"/>
  <c r="Z34" i="2"/>
  <c r="Z9" i="20" s="1"/>
  <c r="AY151" i="2"/>
  <c r="AX154" i="2"/>
  <c r="AX62" i="2"/>
  <c r="AX65" i="2" s="1"/>
  <c r="AX17" i="20" s="1"/>
  <c r="CH92" i="2"/>
  <c r="CH95" i="2" s="1"/>
  <c r="CH18" i="20" s="1"/>
  <c r="CU61" i="2"/>
  <c r="CT64" i="2"/>
  <c r="CT10" i="20" s="1"/>
  <c r="DR122" i="2"/>
  <c r="DR125" i="2" s="1"/>
  <c r="EE91" i="2"/>
  <c r="ED94" i="2"/>
  <c r="ED11" i="20" s="1"/>
  <c r="FC31" i="2"/>
  <c r="FB34" i="2"/>
  <c r="FB9" i="20" s="1"/>
  <c r="FO61" i="2"/>
  <c r="FN64" i="2"/>
  <c r="FN10" i="20" s="1"/>
  <c r="GX152" i="2"/>
  <c r="GX155" i="2" s="1"/>
  <c r="HW91" i="2"/>
  <c r="HV94" i="2"/>
  <c r="HV11" i="20" s="1"/>
  <c r="M192" i="2"/>
  <c r="M193" i="2" s="1"/>
  <c r="BK187" i="2"/>
  <c r="BK61" i="2"/>
  <c r="BJ64" i="2"/>
  <c r="BJ10" i="20" s="1"/>
  <c r="CH50" i="2"/>
  <c r="CH38" i="2"/>
  <c r="DS151" i="2"/>
  <c r="DR154" i="2"/>
  <c r="FB124" i="2"/>
  <c r="FC121" i="2"/>
  <c r="FO151" i="2"/>
  <c r="FN154" i="2"/>
  <c r="FZ50" i="2"/>
  <c r="FZ38" i="2"/>
  <c r="N92" i="2"/>
  <c r="N95" i="2" s="1"/>
  <c r="N18" i="20" s="1"/>
  <c r="Z32" i="2"/>
  <c r="Z35" i="2" s="1"/>
  <c r="Z16" i="20" s="1"/>
  <c r="AX152" i="2"/>
  <c r="AX155" i="2" s="1"/>
  <c r="BK91" i="2"/>
  <c r="BJ94" i="2"/>
  <c r="BJ11" i="20" s="1"/>
  <c r="BW31" i="2"/>
  <c r="BV34" i="2"/>
  <c r="BV9" i="20" s="1"/>
  <c r="CU151" i="2"/>
  <c r="CT154" i="2"/>
  <c r="CT62" i="2"/>
  <c r="CT65" i="2" s="1"/>
  <c r="CT17" i="20" s="1"/>
  <c r="ED92" i="2"/>
  <c r="ED95" i="2" s="1"/>
  <c r="ED18" i="20" s="1"/>
  <c r="FB32" i="2"/>
  <c r="FB35" i="2" s="1"/>
  <c r="FB16" i="20" s="1"/>
  <c r="FN62" i="2"/>
  <c r="FN65" i="2" s="1"/>
  <c r="FN17" i="20" s="1"/>
  <c r="GL124" i="2"/>
  <c r="GM121" i="2"/>
  <c r="HV92" i="2"/>
  <c r="HV95" i="2" s="1"/>
  <c r="HV18" i="20" s="1"/>
  <c r="IH124" i="2"/>
  <c r="II121" i="2"/>
  <c r="T192" i="2"/>
  <c r="T193" i="2" s="1"/>
  <c r="BQ187" i="2"/>
  <c r="S192" i="2"/>
  <c r="S193" i="2" s="1"/>
  <c r="F192" i="2"/>
  <c r="F193" i="2" s="1"/>
  <c r="BD187" i="2"/>
  <c r="B124" i="2"/>
  <c r="C121" i="2"/>
  <c r="O61" i="2"/>
  <c r="N64" i="2"/>
  <c r="N10" i="20" s="1"/>
  <c r="Z124" i="2"/>
  <c r="AA121" i="2"/>
  <c r="AL32" i="2"/>
  <c r="AL35" i="2" s="1"/>
  <c r="AL16" i="20" s="1"/>
  <c r="BJ62" i="2"/>
  <c r="BJ65" i="2" s="1"/>
  <c r="BJ17" i="20" s="1"/>
  <c r="CT122" i="2"/>
  <c r="CT125" i="2" s="1"/>
  <c r="DR152" i="2"/>
  <c r="DR155" i="2" s="1"/>
  <c r="EQ91" i="2"/>
  <c r="EP94" i="2"/>
  <c r="EP11" i="20" s="1"/>
  <c r="FB122" i="2"/>
  <c r="FB125" i="2" s="1"/>
  <c r="FN152" i="2"/>
  <c r="FN155" i="2" s="1"/>
  <c r="HJ32" i="2"/>
  <c r="HJ35" i="2" s="1"/>
  <c r="HJ16" i="20" s="1"/>
  <c r="HV32" i="2"/>
  <c r="HV35" i="2" s="1"/>
  <c r="HV16" i="20" s="1"/>
  <c r="NA22" i="2"/>
  <c r="OS22" i="2" s="1"/>
  <c r="MQ22" i="2"/>
  <c r="OI22" i="2" s="1"/>
  <c r="B92" i="2"/>
  <c r="B95" i="2" s="1"/>
  <c r="B18" i="20" s="1"/>
  <c r="O151" i="2"/>
  <c r="N154" i="2"/>
  <c r="N32" i="2"/>
  <c r="N35" i="2" s="1"/>
  <c r="N16" i="20" s="1"/>
  <c r="AL152" i="2"/>
  <c r="AL155" i="2" s="1"/>
  <c r="AY91" i="2"/>
  <c r="AX94" i="2"/>
  <c r="AX11" i="20" s="1"/>
  <c r="BK31" i="2"/>
  <c r="BJ34" i="2"/>
  <c r="BJ9" i="20" s="1"/>
  <c r="CI151" i="2"/>
  <c r="CH154" i="2"/>
  <c r="CH62" i="2"/>
  <c r="CH65" i="2" s="1"/>
  <c r="CH17" i="20" s="1"/>
  <c r="DR92" i="2"/>
  <c r="DR95" i="2" s="1"/>
  <c r="DR18" i="20" s="1"/>
  <c r="EE61" i="2"/>
  <c r="ED64" i="2"/>
  <c r="ED10" i="20" s="1"/>
  <c r="EP32" i="2"/>
  <c r="EP35" i="2" s="1"/>
  <c r="EP16" i="20" s="1"/>
  <c r="FN122" i="2"/>
  <c r="FN125" i="2" s="1"/>
  <c r="FZ152" i="2"/>
  <c r="FZ155" i="2" s="1"/>
  <c r="GX92" i="2"/>
  <c r="GX95" i="2" s="1"/>
  <c r="GX18" i="20" s="1"/>
  <c r="HW61" i="2"/>
  <c r="HV64" i="2"/>
  <c r="HV10" i="20" s="1"/>
  <c r="IH32" i="2"/>
  <c r="IH35" i="2" s="1"/>
  <c r="IH16" i="20" s="1"/>
  <c r="J192" i="2"/>
  <c r="J193" i="2" s="1"/>
  <c r="BH187" i="2"/>
  <c r="MP22" i="2"/>
  <c r="OH22" i="2" s="1"/>
  <c r="MU22" i="2"/>
  <c r="OM22" i="2" s="1"/>
  <c r="N124" i="2"/>
  <c r="O121" i="2"/>
  <c r="AA61" i="2"/>
  <c r="Z64" i="2"/>
  <c r="Z10" i="20" s="1"/>
  <c r="AL124" i="2"/>
  <c r="AM121" i="2"/>
  <c r="AX32" i="2"/>
  <c r="AX35" i="2" s="1"/>
  <c r="AX16" i="20" s="1"/>
  <c r="BV62" i="2"/>
  <c r="BV65" i="2" s="1"/>
  <c r="BV17" i="20" s="1"/>
  <c r="DF122" i="2"/>
  <c r="DF125" i="2" s="1"/>
  <c r="EQ61" i="2"/>
  <c r="EP64" i="2"/>
  <c r="EP10" i="20" s="1"/>
  <c r="FB62" i="2"/>
  <c r="FB65" i="2" s="1"/>
  <c r="FB17" i="20" s="1"/>
  <c r="FO91" i="2"/>
  <c r="FN94" i="2"/>
  <c r="FN11" i="20" s="1"/>
  <c r="GM151" i="2"/>
  <c r="GL154" i="2"/>
  <c r="GL62" i="2"/>
  <c r="GL65" i="2" s="1"/>
  <c r="GL17" i="20" s="1"/>
  <c r="HJ92" i="2"/>
  <c r="HJ95" i="2" s="1"/>
  <c r="HJ18" i="20" s="1"/>
  <c r="HV124" i="2"/>
  <c r="HW121" i="2"/>
  <c r="II61" i="2"/>
  <c r="IH64" i="2"/>
  <c r="IH10" i="20" s="1"/>
  <c r="IU151" i="2"/>
  <c r="IT154" i="2"/>
  <c r="NH22" i="2"/>
  <c r="OZ22" i="2" s="1"/>
  <c r="R192" i="2"/>
  <c r="R193" i="2" s="1"/>
  <c r="N192" i="2"/>
  <c r="N193" i="2" s="1"/>
  <c r="IU31" i="2"/>
  <c r="IT34" i="2"/>
  <c r="IT9" i="20" s="1"/>
  <c r="NF22" i="2"/>
  <c r="OX22" i="2" s="1"/>
  <c r="C61" i="2"/>
  <c r="B64" i="2"/>
  <c r="B10" i="20" s="1"/>
  <c r="AA151" i="2"/>
  <c r="Z154" i="2"/>
  <c r="AM91" i="2"/>
  <c r="AL94" i="2"/>
  <c r="AL11" i="20" s="1"/>
  <c r="BJ110" i="2"/>
  <c r="BJ98" i="2"/>
  <c r="BW151" i="2"/>
  <c r="BV154" i="2"/>
  <c r="BV50" i="2"/>
  <c r="BV38" i="2"/>
  <c r="DG91" i="2"/>
  <c r="DF94" i="2"/>
  <c r="DF11" i="20" s="1"/>
  <c r="DS31" i="2"/>
  <c r="DR34" i="2"/>
  <c r="DR9" i="20" s="1"/>
  <c r="EP124" i="2"/>
  <c r="EQ121" i="2"/>
  <c r="FC151" i="2"/>
  <c r="FB154" i="2"/>
  <c r="GA91" i="2"/>
  <c r="FZ94" i="2"/>
  <c r="FZ11" i="20" s="1"/>
  <c r="GY31" i="2"/>
  <c r="GX34" i="2"/>
  <c r="GX9" i="20" s="1"/>
  <c r="HK61" i="2"/>
  <c r="HJ64" i="2"/>
  <c r="HJ10" i="20" s="1"/>
  <c r="L192" i="2"/>
  <c r="L193" i="2" s="1"/>
  <c r="BJ187" i="2"/>
  <c r="N80" i="2"/>
  <c r="N68" i="2"/>
  <c r="AX122" i="2"/>
  <c r="AX125" i="2" s="1"/>
  <c r="BV122" i="2"/>
  <c r="BV125" i="2" s="1"/>
  <c r="EE31" i="2"/>
  <c r="ED34" i="2"/>
  <c r="ED9" i="20" s="1"/>
  <c r="EP110" i="2"/>
  <c r="EP98" i="2"/>
  <c r="GM91" i="2"/>
  <c r="GL94" i="2"/>
  <c r="GL11" i="20" s="1"/>
  <c r="GX124" i="2"/>
  <c r="GY121" i="2"/>
  <c r="HK151" i="2"/>
  <c r="HJ154" i="2"/>
  <c r="IT124" i="2"/>
  <c r="IU121" i="2"/>
  <c r="O192" i="2"/>
  <c r="O193" i="2" s="1"/>
  <c r="BM187" i="2"/>
  <c r="N152" i="2"/>
  <c r="N155" i="2" s="1"/>
  <c r="AA91" i="2"/>
  <c r="Z94" i="2"/>
  <c r="Z11" i="20" s="1"/>
  <c r="AX92" i="2"/>
  <c r="AX95" i="2" s="1"/>
  <c r="AX18" i="20" s="1"/>
  <c r="BJ32" i="2"/>
  <c r="BJ35" i="2" s="1"/>
  <c r="BJ16" i="20" s="1"/>
  <c r="CH152" i="2"/>
  <c r="CH155" i="2" s="1"/>
  <c r="CU91" i="2"/>
  <c r="CT94" i="2"/>
  <c r="CT11" i="20" s="1"/>
  <c r="DG31" i="2"/>
  <c r="DF34" i="2"/>
  <c r="DF9" i="20" s="1"/>
  <c r="EE151" i="2"/>
  <c r="ED154" i="2"/>
  <c r="ED62" i="2"/>
  <c r="ED65" i="2" s="1"/>
  <c r="ED17" i="20" s="1"/>
  <c r="FC91" i="2"/>
  <c r="FB94" i="2"/>
  <c r="FB11" i="20" s="1"/>
  <c r="GM31" i="2"/>
  <c r="GL34" i="2"/>
  <c r="GL9" i="20" s="1"/>
  <c r="HJ124" i="2"/>
  <c r="HK121" i="2"/>
  <c r="HW151" i="2"/>
  <c r="HV154" i="2"/>
  <c r="HV62" i="2"/>
  <c r="HV65" i="2" s="1"/>
  <c r="HV17" i="20" s="1"/>
  <c r="IU91" i="2"/>
  <c r="IT94" i="2"/>
  <c r="IT11" i="20" s="1"/>
  <c r="BI187" i="2"/>
  <c r="K192" i="2"/>
  <c r="K193" i="2" s="1"/>
  <c r="NE22" i="2"/>
  <c r="OW22" i="2" s="1"/>
  <c r="C151" i="2"/>
  <c r="B154" i="2"/>
  <c r="Z62" i="2"/>
  <c r="Z65" i="2" s="1"/>
  <c r="Z17" i="20" s="1"/>
  <c r="BJ122" i="2"/>
  <c r="BJ125" i="2" s="1"/>
  <c r="CH122" i="2"/>
  <c r="CH125" i="2" s="1"/>
  <c r="EQ151" i="2"/>
  <c r="EP154" i="2"/>
  <c r="EP62" i="2"/>
  <c r="EP65" i="2" s="1"/>
  <c r="EP17" i="20" s="1"/>
  <c r="FN92" i="2"/>
  <c r="FN95" i="2" s="1"/>
  <c r="FN18" i="20" s="1"/>
  <c r="FZ124" i="2"/>
  <c r="GA121" i="2"/>
  <c r="GL152" i="2"/>
  <c r="GL155" i="2" s="1"/>
  <c r="HV122" i="2"/>
  <c r="HV125" i="2" s="1"/>
  <c r="II151" i="2"/>
  <c r="IH154" i="2"/>
  <c r="IH62" i="2"/>
  <c r="IH65" i="2" s="1"/>
  <c r="IH17" i="20" s="1"/>
  <c r="IT152" i="2"/>
  <c r="IT155" i="2" s="1"/>
  <c r="HV127" i="2" l="1"/>
  <c r="HV12" i="20"/>
  <c r="AL158" i="2"/>
  <c r="AL20" i="20"/>
  <c r="IT158" i="2"/>
  <c r="IT20" i="20"/>
  <c r="ED157" i="2"/>
  <c r="ED159" i="2" s="1"/>
  <c r="ED13" i="20"/>
  <c r="BV157" i="2"/>
  <c r="BV159" i="2" s="1"/>
  <c r="BV13" i="20"/>
  <c r="IT157" i="2"/>
  <c r="IT13" i="20"/>
  <c r="GL157" i="2"/>
  <c r="GL13" i="20"/>
  <c r="FZ158" i="2"/>
  <c r="FZ20" i="20"/>
  <c r="IH157" i="2"/>
  <c r="IH159" i="2" s="1"/>
  <c r="IH13" i="20"/>
  <c r="EP157" i="2"/>
  <c r="EP159" i="2" s="1"/>
  <c r="EP13" i="20"/>
  <c r="DR158" i="2"/>
  <c r="DR159" i="2" s="1"/>
  <c r="DR20" i="20"/>
  <c r="IH127" i="2"/>
  <c r="IH129" i="2" s="1"/>
  <c r="IH12" i="20"/>
  <c r="CT157" i="2"/>
  <c r="CT159" i="2" s="1"/>
  <c r="CT13" i="20"/>
  <c r="DR128" i="2"/>
  <c r="DR19" i="20"/>
  <c r="CH127" i="2"/>
  <c r="CH12" i="20"/>
  <c r="FZ157" i="2"/>
  <c r="FZ13" i="20"/>
  <c r="DF158" i="2"/>
  <c r="DF20" i="20"/>
  <c r="CT128" i="2"/>
  <c r="CT19" i="20"/>
  <c r="B127" i="2"/>
  <c r="B129" i="2" s="1"/>
  <c r="B12" i="20"/>
  <c r="DF157" i="2"/>
  <c r="DF13" i="20"/>
  <c r="HJ127" i="2"/>
  <c r="HJ129" i="2" s="1"/>
  <c r="HJ12" i="20"/>
  <c r="BV128" i="2"/>
  <c r="BV19" i="20"/>
  <c r="N158" i="2"/>
  <c r="N20" i="20"/>
  <c r="GX127" i="2"/>
  <c r="GX129" i="2" s="1"/>
  <c r="GX12" i="20"/>
  <c r="AX128" i="2"/>
  <c r="AX19" i="20"/>
  <c r="AL127" i="2"/>
  <c r="AL129" i="2" s="1"/>
  <c r="AL12" i="20"/>
  <c r="GX158" i="2"/>
  <c r="GX20" i="20"/>
  <c r="HV128" i="2"/>
  <c r="HV19" i="20"/>
  <c r="CH128" i="2"/>
  <c r="CH19" i="20"/>
  <c r="BV127" i="2"/>
  <c r="BV12" i="20"/>
  <c r="GL127" i="2"/>
  <c r="GL129" i="2" s="1"/>
  <c r="GL12" i="20"/>
  <c r="FN157" i="2"/>
  <c r="FN13" i="20"/>
  <c r="FN127" i="2"/>
  <c r="FN12" i="20"/>
  <c r="DF127" i="2"/>
  <c r="DF12" i="20"/>
  <c r="FN158" i="2"/>
  <c r="FN20" i="20"/>
  <c r="ED128" i="2"/>
  <c r="ED129" i="2" s="1"/>
  <c r="ED19" i="20"/>
  <c r="BJ127" i="2"/>
  <c r="BJ12" i="20"/>
  <c r="BJ158" i="2"/>
  <c r="BJ20" i="20"/>
  <c r="AX127" i="2"/>
  <c r="AX12" i="20"/>
  <c r="CT127" i="2"/>
  <c r="CT129" i="2" s="1"/>
  <c r="CT12" i="20"/>
  <c r="BJ128" i="2"/>
  <c r="BJ19" i="20"/>
  <c r="CH158" i="2"/>
  <c r="CH20" i="20"/>
  <c r="FB157" i="2"/>
  <c r="FB159" i="2" s="1"/>
  <c r="FB13" i="20"/>
  <c r="Z157" i="2"/>
  <c r="Z159" i="2" s="1"/>
  <c r="Z13" i="20"/>
  <c r="FZ127" i="2"/>
  <c r="FZ129" i="2" s="1"/>
  <c r="FZ12" i="20"/>
  <c r="B157" i="2"/>
  <c r="B159" i="2" s="1"/>
  <c r="B13" i="20"/>
  <c r="HV157" i="2"/>
  <c r="HV159" i="2" s="1"/>
  <c r="HV13" i="20"/>
  <c r="DF128" i="2"/>
  <c r="DF129" i="2" s="1"/>
  <c r="DF19" i="20"/>
  <c r="N127" i="2"/>
  <c r="N129" i="2" s="1"/>
  <c r="N12" i="20"/>
  <c r="CH157" i="2"/>
  <c r="CH13" i="20"/>
  <c r="N157" i="2"/>
  <c r="N13" i="20"/>
  <c r="FB128" i="2"/>
  <c r="FB19" i="20"/>
  <c r="Z127" i="2"/>
  <c r="Z129" i="2" s="1"/>
  <c r="Z12" i="20"/>
  <c r="AX157" i="2"/>
  <c r="AX13" i="20"/>
  <c r="HJ157" i="2"/>
  <c r="HJ159" i="2" s="1"/>
  <c r="HJ13" i="20"/>
  <c r="DR127" i="2"/>
  <c r="DR129" i="2" s="1"/>
  <c r="DR12" i="20"/>
  <c r="AL157" i="2"/>
  <c r="AL13" i="20"/>
  <c r="GL158" i="2"/>
  <c r="GL20" i="20"/>
  <c r="AX158" i="2"/>
  <c r="AX20" i="20"/>
  <c r="FB127" i="2"/>
  <c r="FB129" i="2" s="1"/>
  <c r="FB12" i="20"/>
  <c r="EP127" i="2"/>
  <c r="EP129" i="2" s="1"/>
  <c r="EP12" i="20"/>
  <c r="FN128" i="2"/>
  <c r="FN19" i="20"/>
  <c r="DR157" i="2"/>
  <c r="DR13" i="20"/>
  <c r="GX157" i="2"/>
  <c r="GX13" i="20"/>
  <c r="ED127" i="2"/>
  <c r="ED12" i="20"/>
  <c r="BJ157" i="2"/>
  <c r="BJ13" i="20"/>
  <c r="B37" i="2"/>
  <c r="B9" i="20"/>
  <c r="B49" i="2"/>
  <c r="IT127" i="2"/>
  <c r="IT129" i="2" s="1"/>
  <c r="IT12" i="20"/>
  <c r="L11" i="7"/>
  <c r="N11" i="7"/>
  <c r="P11" i="7" s="1"/>
  <c r="M11" i="7"/>
  <c r="J11" i="7"/>
  <c r="A12" i="7"/>
  <c r="I11" i="7"/>
  <c r="K11" i="7"/>
  <c r="C32" i="2"/>
  <c r="C35" i="2" s="1"/>
  <c r="C34" i="2"/>
  <c r="D31" i="2"/>
  <c r="A34" i="5"/>
  <c r="B35" i="5"/>
  <c r="A12" i="5"/>
  <c r="C33" i="5"/>
  <c r="V192" i="2"/>
  <c r="V193" i="2" s="1"/>
  <c r="HV80" i="2"/>
  <c r="HV68" i="2"/>
  <c r="DF54" i="2"/>
  <c r="DF23" i="20" s="1"/>
  <c r="DF49" i="2"/>
  <c r="DF52" i="2" s="1"/>
  <c r="DF55" i="2" s="1"/>
  <c r="DF30" i="20" s="1"/>
  <c r="DF45" i="2"/>
  <c r="DF37" i="2"/>
  <c r="DF39" i="2" s="1"/>
  <c r="AA94" i="2"/>
  <c r="AA11" i="20" s="1"/>
  <c r="AB91" i="2"/>
  <c r="AA92" i="2"/>
  <c r="AA95" i="2" s="1"/>
  <c r="AA18" i="20" s="1"/>
  <c r="GA94" i="2"/>
  <c r="GA11" i="20" s="1"/>
  <c r="GB91" i="2"/>
  <c r="GA92" i="2"/>
  <c r="GA95" i="2" s="1"/>
  <c r="GA18" i="20" s="1"/>
  <c r="EP84" i="2"/>
  <c r="EP24" i="20" s="1"/>
  <c r="EP79" i="2"/>
  <c r="EP75" i="2"/>
  <c r="EP67" i="2"/>
  <c r="HV84" i="2"/>
  <c r="HV24" i="20" s="1"/>
  <c r="HV79" i="2"/>
  <c r="HV75" i="2"/>
  <c r="HV67" i="2"/>
  <c r="BJ54" i="2"/>
  <c r="BJ23" i="20" s="1"/>
  <c r="BJ49" i="2"/>
  <c r="BJ45" i="2"/>
  <c r="BJ37" i="2"/>
  <c r="B110" i="2"/>
  <c r="B98" i="2"/>
  <c r="HJ50" i="2"/>
  <c r="HJ38" i="2"/>
  <c r="EQ94" i="2"/>
  <c r="EQ11" i="20" s="1"/>
  <c r="ER91" i="2"/>
  <c r="EQ92" i="2"/>
  <c r="EQ95" i="2" s="1"/>
  <c r="EQ18" i="20" s="1"/>
  <c r="AL50" i="2"/>
  <c r="AL38" i="2"/>
  <c r="P61" i="2"/>
  <c r="O64" i="2"/>
  <c r="O10" i="20" s="1"/>
  <c r="O62" i="2"/>
  <c r="O65" i="2" s="1"/>
  <c r="O17" i="20" s="1"/>
  <c r="GN121" i="2"/>
  <c r="GM124" i="2"/>
  <c r="GM122" i="2"/>
  <c r="GM125" i="2" s="1"/>
  <c r="ED110" i="2"/>
  <c r="ED98" i="2"/>
  <c r="BV54" i="2"/>
  <c r="BV23" i="20" s="1"/>
  <c r="BV49" i="2"/>
  <c r="BV52" i="2" s="1"/>
  <c r="BV55" i="2" s="1"/>
  <c r="BV30" i="20" s="1"/>
  <c r="BV45" i="2"/>
  <c r="BV37" i="2"/>
  <c r="BV39" i="2" s="1"/>
  <c r="BJ84" i="2"/>
  <c r="BJ24" i="20" s="1"/>
  <c r="BJ79" i="2"/>
  <c r="BJ75" i="2"/>
  <c r="BJ67" i="2"/>
  <c r="FN84" i="2"/>
  <c r="FN24" i="20" s="1"/>
  <c r="FN79" i="2"/>
  <c r="FN75" i="2"/>
  <c r="FN67" i="2"/>
  <c r="ED114" i="2"/>
  <c r="ED25" i="20" s="1"/>
  <c r="ED109" i="2"/>
  <c r="ED105" i="2"/>
  <c r="ED97" i="2"/>
  <c r="CV61" i="2"/>
  <c r="CU64" i="2"/>
  <c r="CU10" i="20" s="1"/>
  <c r="CU62" i="2"/>
  <c r="CU65" i="2" s="1"/>
  <c r="CU17" i="20" s="1"/>
  <c r="AY154" i="2"/>
  <c r="AZ151" i="2"/>
  <c r="AY152" i="2"/>
  <c r="AY155" i="2" s="1"/>
  <c r="O94" i="2"/>
  <c r="O11" i="20" s="1"/>
  <c r="P91" i="2"/>
  <c r="O92" i="2"/>
  <c r="O95" i="2" s="1"/>
  <c r="O18" i="20" s="1"/>
  <c r="CI94" i="2"/>
  <c r="CI11" i="20" s="1"/>
  <c r="CJ91" i="2"/>
  <c r="CI92" i="2"/>
  <c r="CI95" i="2" s="1"/>
  <c r="CI18" i="20" s="1"/>
  <c r="HJ114" i="2"/>
  <c r="HJ25" i="20" s="1"/>
  <c r="HJ109" i="2"/>
  <c r="HJ105" i="2"/>
  <c r="HJ97" i="2"/>
  <c r="GN61" i="2"/>
  <c r="GM64" i="2"/>
  <c r="GM10" i="20" s="1"/>
  <c r="GM62" i="2"/>
  <c r="GM65" i="2" s="1"/>
  <c r="GM17" i="20" s="1"/>
  <c r="DR80" i="2"/>
  <c r="DR68" i="2"/>
  <c r="BV84" i="2"/>
  <c r="BV24" i="20" s="1"/>
  <c r="BV79" i="2"/>
  <c r="BV75" i="2"/>
  <c r="BV67" i="2"/>
  <c r="AX54" i="2"/>
  <c r="AX23" i="20" s="1"/>
  <c r="AX49" i="2"/>
  <c r="AX45" i="2"/>
  <c r="AX37" i="2"/>
  <c r="GY94" i="2"/>
  <c r="GY11" i="20" s="1"/>
  <c r="GZ91" i="2"/>
  <c r="GY92" i="2"/>
  <c r="GY95" i="2" s="1"/>
  <c r="GY18" i="20" s="1"/>
  <c r="FP121" i="2"/>
  <c r="FO124" i="2"/>
  <c r="FO122" i="2"/>
  <c r="FO125" i="2" s="1"/>
  <c r="DR114" i="2"/>
  <c r="DR25" i="20" s="1"/>
  <c r="DR109" i="2"/>
  <c r="DR105" i="2"/>
  <c r="DR97" i="2"/>
  <c r="CJ61" i="2"/>
  <c r="CI64" i="2"/>
  <c r="CI10" i="20" s="1"/>
  <c r="CI62" i="2"/>
  <c r="CI65" i="2" s="1"/>
  <c r="CI17" i="20" s="1"/>
  <c r="AL159" i="2"/>
  <c r="B114" i="2"/>
  <c r="B25" i="20" s="1"/>
  <c r="B109" i="2"/>
  <c r="B105" i="2"/>
  <c r="B97" i="2"/>
  <c r="K234" i="2"/>
  <c r="M234" i="2" s="1"/>
  <c r="O234" i="2" s="1"/>
  <c r="D232" i="2"/>
  <c r="G230" i="2" s="1"/>
  <c r="H230" i="2" s="1"/>
  <c r="K242" i="2"/>
  <c r="M242" i="2" s="1"/>
  <c r="O242" i="2" s="1"/>
  <c r="D240" i="2"/>
  <c r="G238" i="2" s="1"/>
  <c r="H238" i="2" s="1"/>
  <c r="K239" i="2"/>
  <c r="M239" i="2" s="1"/>
  <c r="O239" i="2" s="1"/>
  <c r="D237" i="2"/>
  <c r="G235" i="2" s="1"/>
  <c r="H235" i="2" s="1"/>
  <c r="K255" i="2"/>
  <c r="H255" i="2"/>
  <c r="D253" i="2"/>
  <c r="G251" i="2" s="1"/>
  <c r="H251" i="2" s="1"/>
  <c r="E255" i="2"/>
  <c r="D238" i="2"/>
  <c r="G236" i="2" s="1"/>
  <c r="H236" i="2" s="1"/>
  <c r="K240" i="2"/>
  <c r="M240" i="2" s="1"/>
  <c r="O240" i="2" s="1"/>
  <c r="K229" i="2"/>
  <c r="M229" i="2" s="1"/>
  <c r="O229" i="2" s="1"/>
  <c r="D227" i="2"/>
  <c r="E227" i="2" s="1"/>
  <c r="D243" i="2"/>
  <c r="G241" i="2" s="1"/>
  <c r="H241" i="2" s="1"/>
  <c r="K245" i="2"/>
  <c r="M245" i="2" s="1"/>
  <c r="O245" i="2" s="1"/>
  <c r="HW34" i="2"/>
  <c r="HW9" i="20" s="1"/>
  <c r="HX31" i="2"/>
  <c r="HW32" i="2"/>
  <c r="HW35" i="2" s="1"/>
  <c r="HW16" i="20" s="1"/>
  <c r="BV129" i="2"/>
  <c r="AM34" i="2"/>
  <c r="AM9" i="20" s="1"/>
  <c r="AN31" i="2"/>
  <c r="AM32" i="2"/>
  <c r="AM35" i="2" s="1"/>
  <c r="AM16" i="20" s="1"/>
  <c r="GX84" i="2"/>
  <c r="GX24" i="20" s="1"/>
  <c r="GX79" i="2"/>
  <c r="GX75" i="2"/>
  <c r="GX67" i="2"/>
  <c r="DR84" i="2"/>
  <c r="DR24" i="20" s="1"/>
  <c r="DR79" i="2"/>
  <c r="DR75" i="2"/>
  <c r="DR67" i="2"/>
  <c r="CT54" i="2"/>
  <c r="CT23" i="20" s="1"/>
  <c r="CT49" i="2"/>
  <c r="CT45" i="2"/>
  <c r="CT37" i="2"/>
  <c r="GB61" i="2"/>
  <c r="GA64" i="2"/>
  <c r="GA10" i="20" s="1"/>
  <c r="GA62" i="2"/>
  <c r="GA65" i="2" s="1"/>
  <c r="GA17" i="20" s="1"/>
  <c r="BK154" i="2"/>
  <c r="BL151" i="2"/>
  <c r="BK152" i="2"/>
  <c r="BK155" i="2" s="1"/>
  <c r="FN54" i="2"/>
  <c r="FN23" i="20" s="1"/>
  <c r="FN49" i="2"/>
  <c r="FN52" i="2" s="1"/>
  <c r="FN55" i="2" s="1"/>
  <c r="FN30" i="20" s="1"/>
  <c r="FN45" i="2"/>
  <c r="FN37" i="2"/>
  <c r="FN39" i="2" s="1"/>
  <c r="DF84" i="2"/>
  <c r="DF24" i="20" s="1"/>
  <c r="DF79" i="2"/>
  <c r="DF82" i="2" s="1"/>
  <c r="DF85" i="2" s="1"/>
  <c r="DF31" i="20" s="1"/>
  <c r="DF75" i="2"/>
  <c r="DF67" i="2"/>
  <c r="DF69" i="2" s="1"/>
  <c r="CH54" i="2"/>
  <c r="CH23" i="20" s="1"/>
  <c r="CH49" i="2"/>
  <c r="CH52" i="2" s="1"/>
  <c r="CH55" i="2" s="1"/>
  <c r="CH30" i="20" s="1"/>
  <c r="CH45" i="2"/>
  <c r="CH37" i="2"/>
  <c r="CH39" i="2" s="1"/>
  <c r="BM192" i="2"/>
  <c r="IV121" i="2"/>
  <c r="IU124" i="2"/>
  <c r="IU122" i="2"/>
  <c r="IU125" i="2" s="1"/>
  <c r="GZ121" i="2"/>
  <c r="GY124" i="2"/>
  <c r="GY122" i="2"/>
  <c r="GY125" i="2" s="1"/>
  <c r="AM94" i="2"/>
  <c r="AM11" i="20" s="1"/>
  <c r="AN91" i="2"/>
  <c r="AM92" i="2"/>
  <c r="AM95" i="2" s="1"/>
  <c r="AM18" i="20" s="1"/>
  <c r="IU154" i="2"/>
  <c r="IV151" i="2"/>
  <c r="IU152" i="2"/>
  <c r="IU155" i="2" s="1"/>
  <c r="AX50" i="2"/>
  <c r="AX38" i="2"/>
  <c r="AB61" i="2"/>
  <c r="AA64" i="2"/>
  <c r="AA10" i="20" s="1"/>
  <c r="AA62" i="2"/>
  <c r="AA65" i="2" s="1"/>
  <c r="AA17" i="20" s="1"/>
  <c r="DR110" i="2"/>
  <c r="DR98" i="2"/>
  <c r="BO192" i="2"/>
  <c r="HK94" i="2"/>
  <c r="HK11" i="20" s="1"/>
  <c r="HL91" i="2"/>
  <c r="HK92" i="2"/>
  <c r="HK95" i="2" s="1"/>
  <c r="HK18" i="20" s="1"/>
  <c r="CT50" i="2"/>
  <c r="CT38" i="2"/>
  <c r="BX61" i="2"/>
  <c r="BW64" i="2"/>
  <c r="BW10" i="20" s="1"/>
  <c r="BW62" i="2"/>
  <c r="BW65" i="2" s="1"/>
  <c r="BW17" i="20" s="1"/>
  <c r="AY34" i="2"/>
  <c r="AY9" i="20" s="1"/>
  <c r="AZ31" i="2"/>
  <c r="AY32" i="2"/>
  <c r="AY35" i="2" s="1"/>
  <c r="AY16" i="20" s="1"/>
  <c r="BC192" i="2"/>
  <c r="IH54" i="2"/>
  <c r="IH23" i="20" s="1"/>
  <c r="IH49" i="2"/>
  <c r="IH45" i="2"/>
  <c r="IH37" i="2"/>
  <c r="FZ80" i="2"/>
  <c r="FZ68" i="2"/>
  <c r="DS94" i="2"/>
  <c r="DS11" i="20" s="1"/>
  <c r="DT91" i="2"/>
  <c r="DS92" i="2"/>
  <c r="DS95" i="2" s="1"/>
  <c r="DS18" i="20" s="1"/>
  <c r="BV110" i="2"/>
  <c r="BV98" i="2"/>
  <c r="AM154" i="2"/>
  <c r="AN151" i="2"/>
  <c r="AM152" i="2"/>
  <c r="AM155" i="2" s="1"/>
  <c r="C94" i="2"/>
  <c r="C11" i="20" s="1"/>
  <c r="D91" i="2"/>
  <c r="C92" i="2"/>
  <c r="C95" i="2" s="1"/>
  <c r="C18" i="20" s="1"/>
  <c r="K250" i="2"/>
  <c r="D248" i="2"/>
  <c r="G246" i="2" s="1"/>
  <c r="H246" i="2" s="1"/>
  <c r="K227" i="2"/>
  <c r="K243" i="2"/>
  <c r="M243" i="2" s="1"/>
  <c r="O243" i="2" s="1"/>
  <c r="D241" i="2"/>
  <c r="G239" i="2" s="1"/>
  <c r="H239" i="2" s="1"/>
  <c r="K228" i="2"/>
  <c r="M228" i="2" s="1"/>
  <c r="O228" i="2" s="1"/>
  <c r="D242" i="2"/>
  <c r="G240" i="2" s="1"/>
  <c r="H240" i="2" s="1"/>
  <c r="K244" i="2"/>
  <c r="M244" i="2" s="1"/>
  <c r="O244" i="2" s="1"/>
  <c r="D231" i="2"/>
  <c r="G229" i="2" s="1"/>
  <c r="H229" i="2" s="1"/>
  <c r="K233" i="2"/>
  <c r="M233" i="2" s="1"/>
  <c r="O233" i="2" s="1"/>
  <c r="D247" i="2"/>
  <c r="G245" i="2" s="1"/>
  <c r="H245" i="2" s="1"/>
  <c r="K249" i="2"/>
  <c r="BF192" i="2"/>
  <c r="HJ54" i="2"/>
  <c r="HJ23" i="20" s="1"/>
  <c r="HJ49" i="2"/>
  <c r="HJ45" i="2"/>
  <c r="HJ37" i="2"/>
  <c r="AZ121" i="2"/>
  <c r="AY124" i="2"/>
  <c r="AY122" i="2"/>
  <c r="AY125" i="2" s="1"/>
  <c r="BV114" i="2"/>
  <c r="BV25" i="20" s="1"/>
  <c r="BV109" i="2"/>
  <c r="BV105" i="2"/>
  <c r="BV97" i="2"/>
  <c r="AL84" i="2"/>
  <c r="AL24" i="20" s="1"/>
  <c r="AL79" i="2"/>
  <c r="AL75" i="2"/>
  <c r="AL67" i="2"/>
  <c r="FO34" i="2"/>
  <c r="FO9" i="20" s="1"/>
  <c r="FP31" i="2"/>
  <c r="FO32" i="2"/>
  <c r="FO35" i="2" s="1"/>
  <c r="FO16" i="20" s="1"/>
  <c r="DH61" i="2"/>
  <c r="DG64" i="2"/>
  <c r="DG10" i="20" s="1"/>
  <c r="DG62" i="2"/>
  <c r="DG65" i="2" s="1"/>
  <c r="DG17" i="20" s="1"/>
  <c r="CI34" i="2"/>
  <c r="CI9" i="20" s="1"/>
  <c r="CJ31" i="2"/>
  <c r="CI32" i="2"/>
  <c r="CI35" i="2" s="1"/>
  <c r="CI16" i="20" s="1"/>
  <c r="AX84" i="2"/>
  <c r="AX24" i="20" s="1"/>
  <c r="AX79" i="2"/>
  <c r="AX75" i="2"/>
  <c r="AX67" i="2"/>
  <c r="FN110" i="2"/>
  <c r="FN98" i="2"/>
  <c r="BI192" i="2"/>
  <c r="FC94" i="2"/>
  <c r="FC11" i="20" s="1"/>
  <c r="FD91" i="2"/>
  <c r="FC92" i="2"/>
  <c r="FC95" i="2" s="1"/>
  <c r="FC18" i="20" s="1"/>
  <c r="HL61" i="2"/>
  <c r="HK64" i="2"/>
  <c r="HK10" i="20" s="1"/>
  <c r="HK62" i="2"/>
  <c r="HK65" i="2" s="1"/>
  <c r="HK17" i="20" s="1"/>
  <c r="DG94" i="2"/>
  <c r="DG11" i="20" s="1"/>
  <c r="DH91" i="2"/>
  <c r="DG92" i="2"/>
  <c r="DG95" i="2" s="1"/>
  <c r="DG18" i="20" s="1"/>
  <c r="BW154" i="2"/>
  <c r="BX151" i="2"/>
  <c r="BW152" i="2"/>
  <c r="BW155" i="2" s="1"/>
  <c r="D61" i="2"/>
  <c r="C64" i="2"/>
  <c r="C10" i="20" s="1"/>
  <c r="C62" i="2"/>
  <c r="C65" i="2" s="1"/>
  <c r="C17" i="20" s="1"/>
  <c r="GM154" i="2"/>
  <c r="GN151" i="2"/>
  <c r="GM152" i="2"/>
  <c r="GM155" i="2" s="1"/>
  <c r="GX54" i="2"/>
  <c r="GX23" i="20" s="1"/>
  <c r="GX49" i="2"/>
  <c r="GX52" i="2" s="1"/>
  <c r="GX55" i="2" s="1"/>
  <c r="GX30" i="20" s="1"/>
  <c r="GX45" i="2"/>
  <c r="GX37" i="2"/>
  <c r="GX39" i="2" s="1"/>
  <c r="DR54" i="2"/>
  <c r="DR23" i="20" s="1"/>
  <c r="DR49" i="2"/>
  <c r="DR52" i="2" s="1"/>
  <c r="DR55" i="2" s="1"/>
  <c r="DR30" i="20" s="1"/>
  <c r="DR45" i="2"/>
  <c r="DR37" i="2"/>
  <c r="DR39" i="2" s="1"/>
  <c r="IH84" i="2"/>
  <c r="IH24" i="20" s="1"/>
  <c r="IH79" i="2"/>
  <c r="IH75" i="2"/>
  <c r="IH67" i="2"/>
  <c r="FN114" i="2"/>
  <c r="FN25" i="20" s="1"/>
  <c r="FN109" i="2"/>
  <c r="FN105" i="2"/>
  <c r="FN97" i="2"/>
  <c r="AN121" i="2"/>
  <c r="AM124" i="2"/>
  <c r="AM122" i="2"/>
  <c r="AM125" i="2" s="1"/>
  <c r="P121" i="2"/>
  <c r="O124" i="2"/>
  <c r="O122" i="2"/>
  <c r="O125" i="2" s="1"/>
  <c r="HX61" i="2"/>
  <c r="HW64" i="2"/>
  <c r="HW10" i="20" s="1"/>
  <c r="HW62" i="2"/>
  <c r="HW65" i="2" s="1"/>
  <c r="HW17" i="20" s="1"/>
  <c r="CH80" i="2"/>
  <c r="CH68" i="2"/>
  <c r="BK34" i="2"/>
  <c r="BK9" i="20" s="1"/>
  <c r="BL31" i="2"/>
  <c r="BK32" i="2"/>
  <c r="BK35" i="2" s="1"/>
  <c r="BK16" i="20" s="1"/>
  <c r="AB121" i="2"/>
  <c r="AA124" i="2"/>
  <c r="AA122" i="2"/>
  <c r="AA125" i="2" s="1"/>
  <c r="BD192" i="2"/>
  <c r="Z50" i="2"/>
  <c r="Z38" i="2"/>
  <c r="FO154" i="2"/>
  <c r="FP151" i="2"/>
  <c r="FO152" i="2"/>
  <c r="FO155" i="2" s="1"/>
  <c r="BL61" i="2"/>
  <c r="BK64" i="2"/>
  <c r="BK10" i="20" s="1"/>
  <c r="BK62" i="2"/>
  <c r="BK65" i="2" s="1"/>
  <c r="BK17" i="20" s="1"/>
  <c r="HV114" i="2"/>
  <c r="HV25" i="20" s="1"/>
  <c r="HV109" i="2"/>
  <c r="HV105" i="2"/>
  <c r="HV97" i="2"/>
  <c r="EE94" i="2"/>
  <c r="EE11" i="20" s="1"/>
  <c r="EF91" i="2"/>
  <c r="EE92" i="2"/>
  <c r="EE95" i="2" s="1"/>
  <c r="EE18" i="20" s="1"/>
  <c r="BB192" i="2"/>
  <c r="BE192" i="2"/>
  <c r="GZ61" i="2"/>
  <c r="GY64" i="2"/>
  <c r="GY10" i="20" s="1"/>
  <c r="GY62" i="2"/>
  <c r="GY65" i="2" s="1"/>
  <c r="GY17" i="20" s="1"/>
  <c r="DT61" i="2"/>
  <c r="DS64" i="2"/>
  <c r="DS10" i="20" s="1"/>
  <c r="DS62" i="2"/>
  <c r="DS65" i="2" s="1"/>
  <c r="DS17" i="20" s="1"/>
  <c r="CU34" i="2"/>
  <c r="CU9" i="20" s="1"/>
  <c r="CV31" i="2"/>
  <c r="CU32" i="2"/>
  <c r="CU35" i="2" s="1"/>
  <c r="CU16" i="20" s="1"/>
  <c r="GB121" i="2"/>
  <c r="GA124" i="2"/>
  <c r="GA122" i="2"/>
  <c r="GA125" i="2" s="1"/>
  <c r="Z80" i="2"/>
  <c r="Z68" i="2"/>
  <c r="IT114" i="2"/>
  <c r="IT25" i="20" s="1"/>
  <c r="IT109" i="2"/>
  <c r="IT112" i="2" s="1"/>
  <c r="IT115" i="2" s="1"/>
  <c r="IT32" i="20" s="1"/>
  <c r="IT105" i="2"/>
  <c r="IT97" i="2"/>
  <c r="IT99" i="2" s="1"/>
  <c r="HW154" i="2"/>
  <c r="HX151" i="2"/>
  <c r="HW152" i="2"/>
  <c r="HW155" i="2" s="1"/>
  <c r="GM34" i="2"/>
  <c r="GM9" i="20" s="1"/>
  <c r="GN31" i="2"/>
  <c r="GM32" i="2"/>
  <c r="GM35" i="2" s="1"/>
  <c r="GM16" i="20" s="1"/>
  <c r="CT114" i="2"/>
  <c r="CT25" i="20" s="1"/>
  <c r="CT109" i="2"/>
  <c r="CT112" i="2" s="1"/>
  <c r="CT115" i="2" s="1"/>
  <c r="CT32" i="20" s="1"/>
  <c r="CT105" i="2"/>
  <c r="CT97" i="2"/>
  <c r="CT99" i="2" s="1"/>
  <c r="AX110" i="2"/>
  <c r="AX98" i="2"/>
  <c r="GL114" i="2"/>
  <c r="GL25" i="20" s="1"/>
  <c r="GL109" i="2"/>
  <c r="GL112" i="2" s="1"/>
  <c r="GL115" i="2" s="1"/>
  <c r="GL32" i="20" s="1"/>
  <c r="GL105" i="2"/>
  <c r="GL97" i="2"/>
  <c r="GL99" i="2" s="1"/>
  <c r="ED54" i="2"/>
  <c r="ED23" i="20" s="1"/>
  <c r="ED49" i="2"/>
  <c r="ED52" i="2" s="1"/>
  <c r="ED55" i="2" s="1"/>
  <c r="ED30" i="20" s="1"/>
  <c r="ED45" i="2"/>
  <c r="ED37" i="2"/>
  <c r="ED39" i="2" s="1"/>
  <c r="BJ192" i="2"/>
  <c r="GY34" i="2"/>
  <c r="GY9" i="20" s="1"/>
  <c r="GZ31" i="2"/>
  <c r="GY32" i="2"/>
  <c r="GY35" i="2" s="1"/>
  <c r="GY16" i="20" s="1"/>
  <c r="FC154" i="2"/>
  <c r="FD151" i="2"/>
  <c r="FC152" i="2"/>
  <c r="FC155" i="2" s="1"/>
  <c r="DS34" i="2"/>
  <c r="DS9" i="20" s="1"/>
  <c r="DT31" i="2"/>
  <c r="DS32" i="2"/>
  <c r="DS35" i="2" s="1"/>
  <c r="DS16" i="20" s="1"/>
  <c r="AA154" i="2"/>
  <c r="AB151" i="2"/>
  <c r="AA152" i="2"/>
  <c r="AA155" i="2" s="1"/>
  <c r="IT54" i="2"/>
  <c r="IT23" i="20" s="1"/>
  <c r="IT49" i="2"/>
  <c r="IT52" i="2" s="1"/>
  <c r="IT55" i="2" s="1"/>
  <c r="IT30" i="20" s="1"/>
  <c r="IT45" i="2"/>
  <c r="IT37" i="2"/>
  <c r="IT39" i="2" s="1"/>
  <c r="BP192" i="2"/>
  <c r="IJ61" i="2"/>
  <c r="II64" i="2"/>
  <c r="II10" i="20" s="1"/>
  <c r="II62" i="2"/>
  <c r="II65" i="2" s="1"/>
  <c r="II17" i="20" s="1"/>
  <c r="GL80" i="2"/>
  <c r="GL68" i="2"/>
  <c r="FO94" i="2"/>
  <c r="FO11" i="20" s="1"/>
  <c r="FP91" i="2"/>
  <c r="FO92" i="2"/>
  <c r="FO95" i="2" s="1"/>
  <c r="FO18" i="20" s="1"/>
  <c r="GX110" i="2"/>
  <c r="GX98" i="2"/>
  <c r="ED84" i="2"/>
  <c r="ED24" i="20" s="1"/>
  <c r="ED79" i="2"/>
  <c r="ED75" i="2"/>
  <c r="ED67" i="2"/>
  <c r="CH159" i="2"/>
  <c r="AX114" i="2"/>
  <c r="AX25" i="20" s="1"/>
  <c r="AX109" i="2"/>
  <c r="AX105" i="2"/>
  <c r="AX97" i="2"/>
  <c r="N159" i="2"/>
  <c r="BQ192" i="2"/>
  <c r="FN80" i="2"/>
  <c r="FN68" i="2"/>
  <c r="BJ114" i="2"/>
  <c r="BJ25" i="20" s="1"/>
  <c r="BJ109" i="2"/>
  <c r="BJ112" i="2" s="1"/>
  <c r="BJ115" i="2" s="1"/>
  <c r="BJ32" i="20" s="1"/>
  <c r="BJ105" i="2"/>
  <c r="BJ97" i="2"/>
  <c r="BJ99" i="2" s="1"/>
  <c r="N110" i="2"/>
  <c r="N98" i="2"/>
  <c r="FD121" i="2"/>
  <c r="FC124" i="2"/>
  <c r="FC122" i="2"/>
  <c r="FC125" i="2" s="1"/>
  <c r="BK192" i="2"/>
  <c r="HW94" i="2"/>
  <c r="HW11" i="20" s="1"/>
  <c r="HX91" i="2"/>
  <c r="HW92" i="2"/>
  <c r="HW95" i="2" s="1"/>
  <c r="HW18" i="20" s="1"/>
  <c r="FB54" i="2"/>
  <c r="FB23" i="20" s="1"/>
  <c r="FB49" i="2"/>
  <c r="FB45" i="2"/>
  <c r="FB37" i="2"/>
  <c r="AX80" i="2"/>
  <c r="AX68" i="2"/>
  <c r="AA34" i="2"/>
  <c r="AA9" i="20" s="1"/>
  <c r="AB31" i="2"/>
  <c r="AA32" i="2"/>
  <c r="AA35" i="2" s="1"/>
  <c r="AA16" i="20" s="1"/>
  <c r="GY154" i="2"/>
  <c r="GZ151" i="2"/>
  <c r="GY152" i="2"/>
  <c r="GY155" i="2" s="1"/>
  <c r="GX80" i="2"/>
  <c r="GX68" i="2"/>
  <c r="FD61" i="2"/>
  <c r="FC64" i="2"/>
  <c r="FC10" i="20" s="1"/>
  <c r="FC62" i="2"/>
  <c r="FC65" i="2" s="1"/>
  <c r="FC17" i="20" s="1"/>
  <c r="CJ121" i="2"/>
  <c r="CI124" i="2"/>
  <c r="CI122" i="2"/>
  <c r="CI125" i="2" s="1"/>
  <c r="BL121" i="2"/>
  <c r="BK124" i="2"/>
  <c r="BK122" i="2"/>
  <c r="BK125" i="2" s="1"/>
  <c r="II34" i="2"/>
  <c r="II9" i="20" s="1"/>
  <c r="IJ31" i="2"/>
  <c r="II32" i="2"/>
  <c r="II35" i="2" s="1"/>
  <c r="II16" i="20" s="1"/>
  <c r="EP54" i="2"/>
  <c r="EP23" i="20" s="1"/>
  <c r="EP49" i="2"/>
  <c r="EP45" i="2"/>
  <c r="EP37" i="2"/>
  <c r="N54" i="2"/>
  <c r="N23" i="20" s="1"/>
  <c r="N49" i="2"/>
  <c r="N45" i="2"/>
  <c r="N37" i="2"/>
  <c r="K230" i="2"/>
  <c r="M230" i="2" s="1"/>
  <c r="O230" i="2" s="1"/>
  <c r="D228" i="2"/>
  <c r="E228" i="2" s="1"/>
  <c r="K238" i="2"/>
  <c r="M238" i="2" s="1"/>
  <c r="O238" i="2" s="1"/>
  <c r="D236" i="2"/>
  <c r="G234" i="2" s="1"/>
  <c r="H234" i="2" s="1"/>
  <c r="K231" i="2"/>
  <c r="M231" i="2" s="1"/>
  <c r="O231" i="2" s="1"/>
  <c r="D229" i="2"/>
  <c r="G227" i="2" s="1"/>
  <c r="H227" i="2" s="1"/>
  <c r="K247" i="2"/>
  <c r="M247" i="2" s="1"/>
  <c r="O247" i="2" s="1"/>
  <c r="D245" i="2"/>
  <c r="G243" i="2" s="1"/>
  <c r="H243" i="2" s="1"/>
  <c r="D230" i="2"/>
  <c r="G228" i="2" s="1"/>
  <c r="H228" i="2" s="1"/>
  <c r="K232" i="2"/>
  <c r="M232" i="2" s="1"/>
  <c r="O232" i="2" s="1"/>
  <c r="D246" i="2"/>
  <c r="G244" i="2" s="1"/>
  <c r="H244" i="2" s="1"/>
  <c r="K248" i="2"/>
  <c r="D235" i="2"/>
  <c r="G233" i="2" s="1"/>
  <c r="H233" i="2" s="1"/>
  <c r="K237" i="2"/>
  <c r="M237" i="2" s="1"/>
  <c r="O237" i="2" s="1"/>
  <c r="D251" i="2"/>
  <c r="G249" i="2" s="1"/>
  <c r="H249" i="2" s="1"/>
  <c r="K253" i="2"/>
  <c r="H253" i="2"/>
  <c r="BG192" i="2"/>
  <c r="HK34" i="2"/>
  <c r="HK9" i="20" s="1"/>
  <c r="HL31" i="2"/>
  <c r="HK32" i="2"/>
  <c r="HK35" i="2" s="1"/>
  <c r="HK16" i="20" s="1"/>
  <c r="AX129" i="2"/>
  <c r="IT84" i="2"/>
  <c r="IT24" i="20" s="1"/>
  <c r="IT79" i="2"/>
  <c r="IT75" i="2"/>
  <c r="IT67" i="2"/>
  <c r="EF121" i="2"/>
  <c r="EE124" i="2"/>
  <c r="EE122" i="2"/>
  <c r="EE125" i="2" s="1"/>
  <c r="DH121" i="2"/>
  <c r="DG124" i="2"/>
  <c r="DG122" i="2"/>
  <c r="DG125" i="2" s="1"/>
  <c r="DG154" i="2"/>
  <c r="DH151" i="2"/>
  <c r="DG152" i="2"/>
  <c r="DG155" i="2" s="1"/>
  <c r="BW94" i="2"/>
  <c r="BW11" i="20" s="1"/>
  <c r="BX91" i="2"/>
  <c r="BW92" i="2"/>
  <c r="BW95" i="2" s="1"/>
  <c r="BW18" i="20" s="1"/>
  <c r="AN61" i="2"/>
  <c r="AM64" i="2"/>
  <c r="AM10" i="20" s="1"/>
  <c r="AM62" i="2"/>
  <c r="AM65" i="2" s="1"/>
  <c r="AM17" i="20" s="1"/>
  <c r="IH114" i="2"/>
  <c r="IH25" i="20" s="1"/>
  <c r="IH109" i="2"/>
  <c r="IH112" i="2" s="1"/>
  <c r="IH115" i="2" s="1"/>
  <c r="IH32" i="20" s="1"/>
  <c r="IH105" i="2"/>
  <c r="IH97" i="2"/>
  <c r="IH99" i="2" s="1"/>
  <c r="FZ54" i="2"/>
  <c r="FZ23" i="20" s="1"/>
  <c r="FZ49" i="2"/>
  <c r="FZ52" i="2" s="1"/>
  <c r="FZ55" i="2" s="1"/>
  <c r="FZ30" i="20" s="1"/>
  <c r="FZ45" i="2"/>
  <c r="FZ37" i="2"/>
  <c r="FZ39" i="2" s="1"/>
  <c r="CV121" i="2"/>
  <c r="CU124" i="2"/>
  <c r="CU122" i="2"/>
  <c r="CU125" i="2" s="1"/>
  <c r="BN192" i="2"/>
  <c r="AZ61" i="2"/>
  <c r="AY64" i="2"/>
  <c r="AY10" i="20" s="1"/>
  <c r="AY62" i="2"/>
  <c r="AY65" i="2" s="1"/>
  <c r="AY17" i="20" s="1"/>
  <c r="IH80" i="2"/>
  <c r="IH68" i="2"/>
  <c r="EP80" i="2"/>
  <c r="EP68" i="2"/>
  <c r="C154" i="2"/>
  <c r="D151" i="2"/>
  <c r="C152" i="2"/>
  <c r="C155" i="2" s="1"/>
  <c r="GL54" i="2"/>
  <c r="GL23" i="20" s="1"/>
  <c r="GL49" i="2"/>
  <c r="GL52" i="2" s="1"/>
  <c r="GL55" i="2" s="1"/>
  <c r="GL30" i="20" s="1"/>
  <c r="GL45" i="2"/>
  <c r="GL37" i="2"/>
  <c r="GL39" i="2" s="1"/>
  <c r="ED80" i="2"/>
  <c r="ED68" i="2"/>
  <c r="DG34" i="2"/>
  <c r="DG9" i="20" s="1"/>
  <c r="DH31" i="2"/>
  <c r="DG32" i="2"/>
  <c r="DG35" i="2" s="1"/>
  <c r="DG16" i="20" s="1"/>
  <c r="BJ50" i="2"/>
  <c r="BJ38" i="2"/>
  <c r="BL192" i="2"/>
  <c r="HJ110" i="2"/>
  <c r="HJ98" i="2"/>
  <c r="ER61" i="2"/>
  <c r="EQ64" i="2"/>
  <c r="EQ10" i="20" s="1"/>
  <c r="EQ62" i="2"/>
  <c r="EQ65" i="2" s="1"/>
  <c r="EQ17" i="20" s="1"/>
  <c r="EP50" i="2"/>
  <c r="EP38" i="2"/>
  <c r="N50" i="2"/>
  <c r="N38" i="2"/>
  <c r="D121" i="2"/>
  <c r="C124" i="2"/>
  <c r="C122" i="2"/>
  <c r="C125" i="2" s="1"/>
  <c r="IJ121" i="2"/>
  <c r="II124" i="2"/>
  <c r="II122" i="2"/>
  <c r="II125" i="2" s="1"/>
  <c r="CT80" i="2"/>
  <c r="CT68" i="2"/>
  <c r="BW34" i="2"/>
  <c r="BW9" i="20" s="1"/>
  <c r="BX31" i="2"/>
  <c r="BW32" i="2"/>
  <c r="BW35" i="2" s="1"/>
  <c r="BW16" i="20" s="1"/>
  <c r="DS154" i="2"/>
  <c r="DT151" i="2"/>
  <c r="DS152" i="2"/>
  <c r="DS155" i="2" s="1"/>
  <c r="FP61" i="2"/>
  <c r="FO64" i="2"/>
  <c r="FO10" i="20" s="1"/>
  <c r="FO62" i="2"/>
  <c r="FO65" i="2" s="1"/>
  <c r="FO17" i="20" s="1"/>
  <c r="CH110" i="2"/>
  <c r="CH98" i="2"/>
  <c r="Z54" i="2"/>
  <c r="Z23" i="20" s="1"/>
  <c r="Z49" i="2"/>
  <c r="Z45" i="2"/>
  <c r="Z37" i="2"/>
  <c r="FB84" i="2"/>
  <c r="FB24" i="20" s="1"/>
  <c r="FB79" i="2"/>
  <c r="FB75" i="2"/>
  <c r="FB67" i="2"/>
  <c r="II154" i="2"/>
  <c r="IJ151" i="2"/>
  <c r="II152" i="2"/>
  <c r="II155" i="2" s="1"/>
  <c r="EQ154" i="2"/>
  <c r="ER151" i="2"/>
  <c r="EQ152" i="2"/>
  <c r="EQ155" i="2" s="1"/>
  <c r="B50" i="2"/>
  <c r="IU94" i="2"/>
  <c r="IU11" i="20" s="1"/>
  <c r="IV91" i="2"/>
  <c r="IU92" i="2"/>
  <c r="IU95" i="2" s="1"/>
  <c r="IU18" i="20" s="1"/>
  <c r="HL121" i="2"/>
  <c r="HK124" i="2"/>
  <c r="HK122" i="2"/>
  <c r="HK125" i="2" s="1"/>
  <c r="FB114" i="2"/>
  <c r="FB25" i="20" s="1"/>
  <c r="FB109" i="2"/>
  <c r="FB112" i="2" s="1"/>
  <c r="FB115" i="2" s="1"/>
  <c r="FB32" i="20" s="1"/>
  <c r="FB105" i="2"/>
  <c r="FB97" i="2"/>
  <c r="FB99" i="2" s="1"/>
  <c r="EE154" i="2"/>
  <c r="EF151" i="2"/>
  <c r="EE152" i="2"/>
  <c r="EE155" i="2" s="1"/>
  <c r="CU94" i="2"/>
  <c r="CU11" i="20" s="1"/>
  <c r="CV91" i="2"/>
  <c r="CU92" i="2"/>
  <c r="CU95" i="2" s="1"/>
  <c r="CU18" i="20" s="1"/>
  <c r="Z114" i="2"/>
  <c r="Z25" i="20" s="1"/>
  <c r="Z109" i="2"/>
  <c r="Z112" i="2" s="1"/>
  <c r="Z115" i="2" s="1"/>
  <c r="Z32" i="20" s="1"/>
  <c r="Z105" i="2"/>
  <c r="Z97" i="2"/>
  <c r="Z99" i="2" s="1"/>
  <c r="HK154" i="2"/>
  <c r="HL151" i="2"/>
  <c r="HK152" i="2"/>
  <c r="HK155" i="2" s="1"/>
  <c r="GM94" i="2"/>
  <c r="GM11" i="20" s="1"/>
  <c r="GN91" i="2"/>
  <c r="GM92" i="2"/>
  <c r="GM95" i="2" s="1"/>
  <c r="GM18" i="20" s="1"/>
  <c r="EE34" i="2"/>
  <c r="EE9" i="20" s="1"/>
  <c r="EF31" i="2"/>
  <c r="EE32" i="2"/>
  <c r="EE35" i="2" s="1"/>
  <c r="EE16" i="20" s="1"/>
  <c r="HJ84" i="2"/>
  <c r="HJ24" i="20" s="1"/>
  <c r="HJ79" i="2"/>
  <c r="HJ82" i="2" s="1"/>
  <c r="HJ85" i="2" s="1"/>
  <c r="HJ31" i="20" s="1"/>
  <c r="HJ75" i="2"/>
  <c r="HJ67" i="2"/>
  <c r="HJ69" i="2" s="1"/>
  <c r="FZ114" i="2"/>
  <c r="FZ25" i="20" s="1"/>
  <c r="FZ109" i="2"/>
  <c r="FZ112" i="2" s="1"/>
  <c r="FZ115" i="2" s="1"/>
  <c r="FZ32" i="20" s="1"/>
  <c r="FZ105" i="2"/>
  <c r="FZ97" i="2"/>
  <c r="FZ99" i="2" s="1"/>
  <c r="ER121" i="2"/>
  <c r="EQ124" i="2"/>
  <c r="EQ122" i="2"/>
  <c r="EQ125" i="2" s="1"/>
  <c r="DF114" i="2"/>
  <c r="DF25" i="20" s="1"/>
  <c r="DF109" i="2"/>
  <c r="DF112" i="2" s="1"/>
  <c r="DF115" i="2" s="1"/>
  <c r="DF32" i="20" s="1"/>
  <c r="DF105" i="2"/>
  <c r="DF97" i="2"/>
  <c r="DF99" i="2" s="1"/>
  <c r="AL114" i="2"/>
  <c r="AL25" i="20" s="1"/>
  <c r="AL109" i="2"/>
  <c r="AL112" i="2" s="1"/>
  <c r="AL115" i="2" s="1"/>
  <c r="AL32" i="20" s="1"/>
  <c r="AL105" i="2"/>
  <c r="AL97" i="2"/>
  <c r="AL99" i="2" s="1"/>
  <c r="B84" i="2"/>
  <c r="B24" i="20" s="1"/>
  <c r="B79" i="2"/>
  <c r="B82" i="2" s="1"/>
  <c r="B85" i="2" s="1"/>
  <c r="B31" i="20" s="1"/>
  <c r="B75" i="2"/>
  <c r="B67" i="2"/>
  <c r="B69" i="2" s="1"/>
  <c r="IU34" i="2"/>
  <c r="IU9" i="20" s="1"/>
  <c r="IV31" i="2"/>
  <c r="IU32" i="2"/>
  <c r="IU35" i="2" s="1"/>
  <c r="IU16" i="20" s="1"/>
  <c r="AY192" i="2"/>
  <c r="IT159" i="2"/>
  <c r="HX121" i="2"/>
  <c r="HW124" i="2"/>
  <c r="HW122" i="2"/>
  <c r="HW125" i="2" s="1"/>
  <c r="GL159" i="2"/>
  <c r="FB80" i="2"/>
  <c r="FB68" i="2"/>
  <c r="BV80" i="2"/>
  <c r="BV68" i="2"/>
  <c r="Z84" i="2"/>
  <c r="Z24" i="20" s="1"/>
  <c r="Z79" i="2"/>
  <c r="Z75" i="2"/>
  <c r="Z67" i="2"/>
  <c r="B54" i="2"/>
  <c r="B23" i="20" s="1"/>
  <c r="B45" i="2"/>
  <c r="BH192" i="2"/>
  <c r="IH50" i="2"/>
  <c r="IH38" i="2"/>
  <c r="EF61" i="2"/>
  <c r="EE64" i="2"/>
  <c r="EE10" i="20" s="1"/>
  <c r="EE62" i="2"/>
  <c r="EE65" i="2" s="1"/>
  <c r="EE17" i="20" s="1"/>
  <c r="CI154" i="2"/>
  <c r="CJ151" i="2"/>
  <c r="CI152" i="2"/>
  <c r="CI155" i="2" s="1"/>
  <c r="AY94" i="2"/>
  <c r="AY11" i="20" s="1"/>
  <c r="AZ91" i="2"/>
  <c r="AY92" i="2"/>
  <c r="AY95" i="2" s="1"/>
  <c r="AY18" i="20" s="1"/>
  <c r="O154" i="2"/>
  <c r="P151" i="2"/>
  <c r="O152" i="2"/>
  <c r="O155" i="2" s="1"/>
  <c r="HV50" i="2"/>
  <c r="HV38" i="2"/>
  <c r="EP114" i="2"/>
  <c r="EP25" i="20" s="1"/>
  <c r="EP109" i="2"/>
  <c r="EP112" i="2" s="1"/>
  <c r="EP115" i="2" s="1"/>
  <c r="EP32" i="20" s="1"/>
  <c r="EP105" i="2"/>
  <c r="EP97" i="2"/>
  <c r="EP99" i="2" s="1"/>
  <c r="BJ80" i="2"/>
  <c r="BJ68" i="2"/>
  <c r="N84" i="2"/>
  <c r="N24" i="20" s="1"/>
  <c r="N79" i="2"/>
  <c r="N82" i="2" s="1"/>
  <c r="N85" i="2" s="1"/>
  <c r="N31" i="20" s="1"/>
  <c r="N75" i="2"/>
  <c r="N67" i="2"/>
  <c r="N69" i="2" s="1"/>
  <c r="HV110" i="2"/>
  <c r="HV98" i="2"/>
  <c r="FB50" i="2"/>
  <c r="FB38" i="2"/>
  <c r="CU154" i="2"/>
  <c r="CV151" i="2"/>
  <c r="CU152" i="2"/>
  <c r="CU155" i="2" s="1"/>
  <c r="BK94" i="2"/>
  <c r="BK11" i="20" s="1"/>
  <c r="BL91" i="2"/>
  <c r="BK92" i="2"/>
  <c r="BK95" i="2" s="1"/>
  <c r="BK18" i="20" s="1"/>
  <c r="FC34" i="2"/>
  <c r="FC9" i="20" s="1"/>
  <c r="FD31" i="2"/>
  <c r="FC32" i="2"/>
  <c r="FC35" i="2" s="1"/>
  <c r="FC16" i="20" s="1"/>
  <c r="CT84" i="2"/>
  <c r="CT24" i="20" s="1"/>
  <c r="CT79" i="2"/>
  <c r="CT75" i="2"/>
  <c r="CT67" i="2"/>
  <c r="AX159" i="2"/>
  <c r="N114" i="2"/>
  <c r="N25" i="20" s="1"/>
  <c r="N109" i="2"/>
  <c r="N105" i="2"/>
  <c r="N97" i="2"/>
  <c r="DT121" i="2"/>
  <c r="DS124" i="2"/>
  <c r="DS122" i="2"/>
  <c r="DS125" i="2" s="1"/>
  <c r="CH114" i="2"/>
  <c r="CH25" i="20" s="1"/>
  <c r="CH109" i="2"/>
  <c r="CH105" i="2"/>
  <c r="CH97" i="2"/>
  <c r="IT80" i="2"/>
  <c r="IT68" i="2"/>
  <c r="GL84" i="2"/>
  <c r="GL24" i="20" s="1"/>
  <c r="GL79" i="2"/>
  <c r="GL75" i="2"/>
  <c r="GL67" i="2"/>
  <c r="CH129" i="2"/>
  <c r="BJ129" i="2"/>
  <c r="AX192" i="2"/>
  <c r="GX114" i="2"/>
  <c r="GX25" i="20" s="1"/>
  <c r="GX109" i="2"/>
  <c r="GX105" i="2"/>
  <c r="GX97" i="2"/>
  <c r="GA154" i="2"/>
  <c r="GB151" i="2"/>
  <c r="GA152" i="2"/>
  <c r="GA155" i="2" s="1"/>
  <c r="EQ34" i="2"/>
  <c r="EQ9" i="20" s="1"/>
  <c r="ER31" i="2"/>
  <c r="EQ32" i="2"/>
  <c r="EQ35" i="2" s="1"/>
  <c r="EQ16" i="20" s="1"/>
  <c r="CH84" i="2"/>
  <c r="CH24" i="20" s="1"/>
  <c r="CH79" i="2"/>
  <c r="CH75" i="2"/>
  <c r="CH67" i="2"/>
  <c r="AL80" i="2"/>
  <c r="AL68" i="2"/>
  <c r="O34" i="2"/>
  <c r="O9" i="20" s="1"/>
  <c r="P31" i="2"/>
  <c r="O32" i="2"/>
  <c r="O35" i="2" s="1"/>
  <c r="O16" i="20" s="1"/>
  <c r="K246" i="2"/>
  <c r="M246" i="2" s="1"/>
  <c r="O246" i="2" s="1"/>
  <c r="D244" i="2"/>
  <c r="G242" i="2" s="1"/>
  <c r="H242" i="2" s="1"/>
  <c r="E254" i="2"/>
  <c r="K254" i="2"/>
  <c r="H254" i="2"/>
  <c r="D252" i="2"/>
  <c r="G250" i="2" s="1"/>
  <c r="H250" i="2" s="1"/>
  <c r="K235" i="2"/>
  <c r="M235" i="2" s="1"/>
  <c r="O235" i="2" s="1"/>
  <c r="D233" i="2"/>
  <c r="G231" i="2" s="1"/>
  <c r="H231" i="2" s="1"/>
  <c r="K251" i="2"/>
  <c r="D249" i="2"/>
  <c r="G247" i="2" s="1"/>
  <c r="H247" i="2" s="1"/>
  <c r="D234" i="2"/>
  <c r="G232" i="2" s="1"/>
  <c r="H232" i="2" s="1"/>
  <c r="K236" i="2"/>
  <c r="M236" i="2" s="1"/>
  <c r="O236" i="2" s="1"/>
  <c r="H252" i="2"/>
  <c r="D250" i="2"/>
  <c r="G248" i="2" s="1"/>
  <c r="H248" i="2" s="1"/>
  <c r="K252" i="2"/>
  <c r="D239" i="2"/>
  <c r="G237" i="2" s="1"/>
  <c r="H237" i="2" s="1"/>
  <c r="K241" i="2"/>
  <c r="M241" i="2" s="1"/>
  <c r="O241" i="2" s="1"/>
  <c r="AZ192" i="2"/>
  <c r="HV54" i="2"/>
  <c r="HV23" i="20" s="1"/>
  <c r="HV49" i="2"/>
  <c r="HV45" i="2"/>
  <c r="HV37" i="2"/>
  <c r="BX121" i="2"/>
  <c r="BW124" i="2"/>
  <c r="BW122" i="2"/>
  <c r="BW125" i="2" s="1"/>
  <c r="AL54" i="2"/>
  <c r="AL23" i="20" s="1"/>
  <c r="AL49" i="2"/>
  <c r="AL45" i="2"/>
  <c r="AL37" i="2"/>
  <c r="IV61" i="2"/>
  <c r="IU64" i="2"/>
  <c r="IU10" i="20" s="1"/>
  <c r="IU62" i="2"/>
  <c r="IU65" i="2" s="1"/>
  <c r="IU17" i="20" s="1"/>
  <c r="FZ84" i="2"/>
  <c r="FZ24" i="20" s="1"/>
  <c r="FZ79" i="2"/>
  <c r="FZ75" i="2"/>
  <c r="FZ67" i="2"/>
  <c r="BJ159" i="2"/>
  <c r="II94" i="2"/>
  <c r="II11" i="20" s="1"/>
  <c r="IJ91" i="2"/>
  <c r="II92" i="2"/>
  <c r="II95" i="2" s="1"/>
  <c r="II18" i="20" s="1"/>
  <c r="GA34" i="2"/>
  <c r="GA9" i="20" s="1"/>
  <c r="GB31" i="2"/>
  <c r="GA32" i="2"/>
  <c r="GA35" i="2" s="1"/>
  <c r="GA16" i="20" s="1"/>
  <c r="BA192" i="2"/>
  <c r="GX159" i="2" l="1"/>
  <c r="FN159" i="2"/>
  <c r="FZ159" i="2"/>
  <c r="DF159" i="2"/>
  <c r="FN129" i="2"/>
  <c r="HV129" i="2"/>
  <c r="O128" i="2"/>
  <c r="O19" i="20"/>
  <c r="HK157" i="2"/>
  <c r="HK13" i="20"/>
  <c r="BW127" i="2"/>
  <c r="BW12" i="20"/>
  <c r="DS128" i="2"/>
  <c r="DS129" i="2" s="1"/>
  <c r="DS19" i="20"/>
  <c r="O157" i="2"/>
  <c r="O13" i="20"/>
  <c r="HW128" i="2"/>
  <c r="HW19" i="20"/>
  <c r="II158" i="2"/>
  <c r="II20" i="20"/>
  <c r="DS158" i="2"/>
  <c r="DS159" i="2" s="1"/>
  <c r="DS20" i="20"/>
  <c r="II128" i="2"/>
  <c r="II19" i="20"/>
  <c r="AA157" i="2"/>
  <c r="AA13" i="20"/>
  <c r="IU158" i="2"/>
  <c r="IU20" i="20"/>
  <c r="EE127" i="2"/>
  <c r="EE12" i="20"/>
  <c r="FC157" i="2"/>
  <c r="FC13" i="20"/>
  <c r="DS127" i="2"/>
  <c r="DS12" i="20"/>
  <c r="HW127" i="2"/>
  <c r="HW12" i="20"/>
  <c r="EE157" i="2"/>
  <c r="EE13" i="20"/>
  <c r="II127" i="2"/>
  <c r="II12" i="20"/>
  <c r="DG157" i="2"/>
  <c r="DG13" i="20"/>
  <c r="CI128" i="2"/>
  <c r="CI19" i="20"/>
  <c r="GY158" i="2"/>
  <c r="GY20" i="20"/>
  <c r="FC128" i="2"/>
  <c r="FC129" i="2" s="1"/>
  <c r="FC19" i="20"/>
  <c r="AM128" i="2"/>
  <c r="AM19" i="20"/>
  <c r="BK158" i="2"/>
  <c r="BK20" i="20"/>
  <c r="CU128" i="2"/>
  <c r="CU19" i="20"/>
  <c r="FO157" i="2"/>
  <c r="FO13" i="20"/>
  <c r="II157" i="2"/>
  <c r="II13" i="20"/>
  <c r="DS157" i="2"/>
  <c r="DS13" i="20"/>
  <c r="DG128" i="2"/>
  <c r="DG129" i="2" s="1"/>
  <c r="DG19" i="20"/>
  <c r="CI127" i="2"/>
  <c r="CI12" i="20"/>
  <c r="FC127" i="2"/>
  <c r="FC12" i="20"/>
  <c r="AM127" i="2"/>
  <c r="AM12" i="20"/>
  <c r="BW158" i="2"/>
  <c r="BW20" i="20"/>
  <c r="IU157" i="2"/>
  <c r="IU13" i="20"/>
  <c r="O158" i="2"/>
  <c r="O20" i="20"/>
  <c r="EE158" i="2"/>
  <c r="EE20" i="20"/>
  <c r="CU127" i="2"/>
  <c r="CU129" i="2" s="1"/>
  <c r="CU12" i="20"/>
  <c r="BK127" i="2"/>
  <c r="BK12" i="20"/>
  <c r="CU158" i="2"/>
  <c r="CU20" i="20"/>
  <c r="C128" i="2"/>
  <c r="C19" i="20"/>
  <c r="C158" i="2"/>
  <c r="C20" i="20"/>
  <c r="DG127" i="2"/>
  <c r="DG12" i="20"/>
  <c r="GY157" i="2"/>
  <c r="GY13" i="20"/>
  <c r="AA128" i="2"/>
  <c r="AA19" i="20"/>
  <c r="BK157" i="2"/>
  <c r="BK13" i="20"/>
  <c r="CI157" i="2"/>
  <c r="CI13" i="20"/>
  <c r="HK128" i="2"/>
  <c r="HK19" i="20"/>
  <c r="HW157" i="2"/>
  <c r="HW13" i="20"/>
  <c r="BW128" i="2"/>
  <c r="BW129" i="2" s="1"/>
  <c r="BW19" i="20"/>
  <c r="HK127" i="2"/>
  <c r="HK12" i="20"/>
  <c r="GA158" i="2"/>
  <c r="GA20" i="20"/>
  <c r="CI158" i="2"/>
  <c r="CI20" i="20"/>
  <c r="EQ128" i="2"/>
  <c r="EQ19" i="20"/>
  <c r="C127" i="2"/>
  <c r="C129" i="2" s="1"/>
  <c r="C12" i="20"/>
  <c r="FC158" i="2"/>
  <c r="FC20" i="20"/>
  <c r="HW158" i="2"/>
  <c r="HW20" i="20"/>
  <c r="AA127" i="2"/>
  <c r="AA12" i="20"/>
  <c r="GM158" i="2"/>
  <c r="GM20" i="20"/>
  <c r="BW157" i="2"/>
  <c r="BW13" i="20"/>
  <c r="AY158" i="2"/>
  <c r="AY20" i="20"/>
  <c r="GA157" i="2"/>
  <c r="GA159" i="2" s="1"/>
  <c r="GA13" i="20"/>
  <c r="AY128" i="2"/>
  <c r="AY19" i="20"/>
  <c r="EQ157" i="2"/>
  <c r="EQ13" i="20"/>
  <c r="DG158" i="2"/>
  <c r="DG20" i="20"/>
  <c r="O127" i="2"/>
  <c r="O129" i="2" s="1"/>
  <c r="O12" i="20"/>
  <c r="CU157" i="2"/>
  <c r="CU159" i="2" s="1"/>
  <c r="CU13" i="20"/>
  <c r="EQ127" i="2"/>
  <c r="EQ12" i="20"/>
  <c r="HK158" i="2"/>
  <c r="HK20" i="20"/>
  <c r="EQ158" i="2"/>
  <c r="EQ159" i="2" s="1"/>
  <c r="EQ20" i="20"/>
  <c r="C157" i="2"/>
  <c r="C13" i="20"/>
  <c r="EE128" i="2"/>
  <c r="EE19" i="20"/>
  <c r="GA128" i="2"/>
  <c r="GA19" i="20"/>
  <c r="FO158" i="2"/>
  <c r="FO20" i="20"/>
  <c r="AM158" i="2"/>
  <c r="AM20" i="20"/>
  <c r="BK128" i="2"/>
  <c r="BK19" i="20"/>
  <c r="AA158" i="2"/>
  <c r="AA159" i="2" s="1"/>
  <c r="AA20" i="20"/>
  <c r="GA127" i="2"/>
  <c r="GA12" i="20"/>
  <c r="GM157" i="2"/>
  <c r="GM159" i="2" s="1"/>
  <c r="GM13" i="20"/>
  <c r="GY128" i="2"/>
  <c r="GY19" i="20"/>
  <c r="FO128" i="2"/>
  <c r="FO19" i="20"/>
  <c r="AY157" i="2"/>
  <c r="AY13" i="20"/>
  <c r="GM128" i="2"/>
  <c r="GM19" i="20"/>
  <c r="C37" i="2"/>
  <c r="C9" i="20"/>
  <c r="AY127" i="2"/>
  <c r="AY12" i="20"/>
  <c r="AM157" i="2"/>
  <c r="AM13" i="20"/>
  <c r="GY127" i="2"/>
  <c r="GY12" i="20"/>
  <c r="FO127" i="2"/>
  <c r="FO12" i="20"/>
  <c r="GM127" i="2"/>
  <c r="GM12" i="20"/>
  <c r="C38" i="2"/>
  <c r="C16" i="20"/>
  <c r="IU128" i="2"/>
  <c r="IU129" i="2" s="1"/>
  <c r="IU19" i="20"/>
  <c r="IU127" i="2"/>
  <c r="IU12" i="20"/>
  <c r="DR82" i="2"/>
  <c r="DR85" i="2" s="1"/>
  <c r="DR31" i="20" s="1"/>
  <c r="GL69" i="2"/>
  <c r="J12" i="7"/>
  <c r="M12" i="7"/>
  <c r="A13" i="7"/>
  <c r="I12" i="7"/>
  <c r="K12" i="7"/>
  <c r="L12" i="7"/>
  <c r="N12" i="7"/>
  <c r="P12" i="7" s="1"/>
  <c r="CH69" i="2"/>
  <c r="D34" i="2"/>
  <c r="E31" i="2"/>
  <c r="D32" i="2"/>
  <c r="D35" i="2" s="1"/>
  <c r="E247" i="2"/>
  <c r="HJ39" i="2"/>
  <c r="ED112" i="2"/>
  <c r="ED115" i="2" s="1"/>
  <c r="ED32" i="20" s="1"/>
  <c r="GX99" i="2"/>
  <c r="FN99" i="2"/>
  <c r="FZ82" i="2"/>
  <c r="FZ85" i="2" s="1"/>
  <c r="FZ31" i="20" s="1"/>
  <c r="E231" i="2"/>
  <c r="AL52" i="2"/>
  <c r="AL55" i="2" s="1"/>
  <c r="AL30" i="20" s="1"/>
  <c r="HV39" i="2"/>
  <c r="B112" i="2"/>
  <c r="B115" i="2" s="1"/>
  <c r="B32" i="20" s="1"/>
  <c r="HV82" i="2"/>
  <c r="HV85" i="2" s="1"/>
  <c r="HV31" i="20" s="1"/>
  <c r="Z69" i="2"/>
  <c r="AL39" i="2"/>
  <c r="HV69" i="2"/>
  <c r="FZ69" i="2"/>
  <c r="N112" i="2"/>
  <c r="N115" i="2" s="1"/>
  <c r="N32" i="20" s="1"/>
  <c r="W192" i="2"/>
  <c r="W193" i="2" s="1"/>
  <c r="DR69" i="2"/>
  <c r="A35" i="5"/>
  <c r="B36" i="5"/>
  <c r="A13" i="5"/>
  <c r="C34" i="5"/>
  <c r="GX69" i="2"/>
  <c r="N99" i="2"/>
  <c r="ED82" i="2"/>
  <c r="ED85" i="2" s="1"/>
  <c r="ED31" i="20" s="1"/>
  <c r="E236" i="2"/>
  <c r="GX112" i="2"/>
  <c r="GX115" i="2" s="1"/>
  <c r="GX32" i="20" s="1"/>
  <c r="GL82" i="2"/>
  <c r="GL85" i="2" s="1"/>
  <c r="GL31" i="20" s="1"/>
  <c r="EP39" i="2"/>
  <c r="BV99" i="2"/>
  <c r="IT82" i="2"/>
  <c r="IT85" i="2" s="1"/>
  <c r="IT31" i="20" s="1"/>
  <c r="B52" i="2"/>
  <c r="B55" i="2" s="1"/>
  <c r="B30" i="20" s="1"/>
  <c r="HK159" i="2"/>
  <c r="E248" i="2"/>
  <c r="FB52" i="2"/>
  <c r="FB55" i="2" s="1"/>
  <c r="FB30" i="20" s="1"/>
  <c r="HJ52" i="2"/>
  <c r="HJ55" i="2" s="1"/>
  <c r="HJ30" i="20" s="1"/>
  <c r="CT52" i="2"/>
  <c r="CT55" i="2" s="1"/>
  <c r="CT30" i="20" s="1"/>
  <c r="HV52" i="2"/>
  <c r="HV55" i="2" s="1"/>
  <c r="HV30" i="20" s="1"/>
  <c r="CH82" i="2"/>
  <c r="CH85" i="2" s="1"/>
  <c r="CH31" i="20" s="1"/>
  <c r="Z39" i="2"/>
  <c r="N52" i="2"/>
  <c r="N55" i="2" s="1"/>
  <c r="N30" i="20" s="1"/>
  <c r="EP52" i="2"/>
  <c r="EP55" i="2" s="1"/>
  <c r="EP30" i="20" s="1"/>
  <c r="ED69" i="2"/>
  <c r="B99" i="2"/>
  <c r="DR99" i="2"/>
  <c r="AY129" i="2"/>
  <c r="E237" i="2"/>
  <c r="DG159" i="2"/>
  <c r="E253" i="2"/>
  <c r="E252" i="2"/>
  <c r="E246" i="2"/>
  <c r="E232" i="2"/>
  <c r="E238" i="2"/>
  <c r="E243" i="2"/>
  <c r="E241" i="2"/>
  <c r="E229" i="2"/>
  <c r="EQ54" i="2"/>
  <c r="EQ23" i="20" s="1"/>
  <c r="EQ49" i="2"/>
  <c r="EQ37" i="2"/>
  <c r="EQ45" i="2"/>
  <c r="GA38" i="2"/>
  <c r="GA50" i="2"/>
  <c r="IK91" i="2"/>
  <c r="IJ94" i="2"/>
  <c r="IJ11" i="20" s="1"/>
  <c r="IJ92" i="2"/>
  <c r="IJ95" i="2" s="1"/>
  <c r="IJ18" i="20" s="1"/>
  <c r="IU80" i="2"/>
  <c r="IU68" i="2"/>
  <c r="P34" i="2"/>
  <c r="P9" i="20" s="1"/>
  <c r="Q31" i="2"/>
  <c r="P32" i="2"/>
  <c r="P35" i="2" s="1"/>
  <c r="P16" i="20" s="1"/>
  <c r="EQ38" i="2"/>
  <c r="EQ50" i="2"/>
  <c r="GB154" i="2"/>
  <c r="GC151" i="2"/>
  <c r="GB152" i="2"/>
  <c r="GB155" i="2" s="1"/>
  <c r="FD34" i="2"/>
  <c r="FD9" i="20" s="1"/>
  <c r="FE31" i="2"/>
  <c r="FD32" i="2"/>
  <c r="FD35" i="2" s="1"/>
  <c r="FD16" i="20" s="1"/>
  <c r="BK110" i="2"/>
  <c r="BK98" i="2"/>
  <c r="CV154" i="2"/>
  <c r="CW151" i="2"/>
  <c r="CV152" i="2"/>
  <c r="CV155" i="2" s="1"/>
  <c r="P154" i="2"/>
  <c r="Q151" i="2"/>
  <c r="P152" i="2"/>
  <c r="P155" i="2" s="1"/>
  <c r="AY114" i="2"/>
  <c r="AY25" i="20" s="1"/>
  <c r="AY109" i="2"/>
  <c r="AY105" i="2"/>
  <c r="AY97" i="2"/>
  <c r="EE80" i="2"/>
  <c r="EE68" i="2"/>
  <c r="HY121" i="2"/>
  <c r="HX124" i="2"/>
  <c r="HX122" i="2"/>
  <c r="HX125" i="2" s="1"/>
  <c r="GB34" i="2"/>
  <c r="GB9" i="20" s="1"/>
  <c r="GC31" i="2"/>
  <c r="GB32" i="2"/>
  <c r="GB35" i="2" s="1"/>
  <c r="GB16" i="20" s="1"/>
  <c r="II109" i="2"/>
  <c r="II114" i="2"/>
  <c r="II25" i="20" s="1"/>
  <c r="II105" i="2"/>
  <c r="II97" i="2"/>
  <c r="IU84" i="2"/>
  <c r="IU24" i="20" s="1"/>
  <c r="IU79" i="2"/>
  <c r="IU75" i="2"/>
  <c r="IU67" i="2"/>
  <c r="E251" i="2"/>
  <c r="E235" i="2"/>
  <c r="O37" i="2"/>
  <c r="O54" i="2"/>
  <c r="O23" i="20" s="1"/>
  <c r="O49" i="2"/>
  <c r="O45" i="2"/>
  <c r="ER34" i="2"/>
  <c r="ER9" i="20" s="1"/>
  <c r="ES31" i="2"/>
  <c r="ER32" i="2"/>
  <c r="ER35" i="2" s="1"/>
  <c r="ER16" i="20" s="1"/>
  <c r="CH99" i="2"/>
  <c r="CT82" i="2"/>
  <c r="CT85" i="2" s="1"/>
  <c r="CT31" i="20" s="1"/>
  <c r="FC37" i="2"/>
  <c r="FC54" i="2"/>
  <c r="FC23" i="20" s="1"/>
  <c r="FC49" i="2"/>
  <c r="FC45" i="2"/>
  <c r="BM91" i="2"/>
  <c r="BL94" i="2"/>
  <c r="BL11" i="20" s="1"/>
  <c r="BL92" i="2"/>
  <c r="BL95" i="2" s="1"/>
  <c r="BL18" i="20" s="1"/>
  <c r="O159" i="2"/>
  <c r="EE84" i="2"/>
  <c r="EE24" i="20" s="1"/>
  <c r="EE79" i="2"/>
  <c r="EE67" i="2"/>
  <c r="EE75" i="2"/>
  <c r="B39" i="2"/>
  <c r="GM110" i="2"/>
  <c r="GM98" i="2"/>
  <c r="HL154" i="2"/>
  <c r="HM151" i="2"/>
  <c r="HL152" i="2"/>
  <c r="HL155" i="2" s="1"/>
  <c r="CW91" i="2"/>
  <c r="CV94" i="2"/>
  <c r="CV11" i="20" s="1"/>
  <c r="CV92" i="2"/>
  <c r="CV95" i="2" s="1"/>
  <c r="CV18" i="20" s="1"/>
  <c r="IU110" i="2"/>
  <c r="IU98" i="2"/>
  <c r="ER154" i="2"/>
  <c r="ES151" i="2"/>
  <c r="ER152" i="2"/>
  <c r="ER155" i="2" s="1"/>
  <c r="II159" i="2"/>
  <c r="FB82" i="2"/>
  <c r="FB85" i="2" s="1"/>
  <c r="FB31" i="20" s="1"/>
  <c r="Z52" i="2"/>
  <c r="Z55" i="2" s="1"/>
  <c r="Z30" i="20" s="1"/>
  <c r="FO80" i="2"/>
  <c r="FO68" i="2"/>
  <c r="DT154" i="2"/>
  <c r="DU151" i="2"/>
  <c r="DT152" i="2"/>
  <c r="DT155" i="2" s="1"/>
  <c r="BW37" i="2"/>
  <c r="BW45" i="2"/>
  <c r="BW54" i="2"/>
  <c r="BW23" i="20" s="1"/>
  <c r="BW49" i="2"/>
  <c r="II129" i="2"/>
  <c r="EQ84" i="2"/>
  <c r="EQ24" i="20" s="1"/>
  <c r="EQ79" i="2"/>
  <c r="EQ67" i="2"/>
  <c r="EQ75" i="2"/>
  <c r="DH34" i="2"/>
  <c r="DH9" i="20" s="1"/>
  <c r="DI31" i="2"/>
  <c r="DH32" i="2"/>
  <c r="DH35" i="2" s="1"/>
  <c r="DH16" i="20" s="1"/>
  <c r="D154" i="2"/>
  <c r="E151" i="2"/>
  <c r="D152" i="2"/>
  <c r="D155" i="2" s="1"/>
  <c r="AY80" i="2"/>
  <c r="AY68" i="2"/>
  <c r="AN64" i="2"/>
  <c r="AN10" i="20" s="1"/>
  <c r="AO61" i="2"/>
  <c r="AN62" i="2"/>
  <c r="AN65" i="2" s="1"/>
  <c r="AN17" i="20" s="1"/>
  <c r="E230" i="2"/>
  <c r="II54" i="2"/>
  <c r="II23" i="20" s="1"/>
  <c r="II49" i="2"/>
  <c r="II37" i="2"/>
  <c r="II45" i="2"/>
  <c r="CK121" i="2"/>
  <c r="CJ124" i="2"/>
  <c r="CJ122" i="2"/>
  <c r="CJ125" i="2" s="1"/>
  <c r="GZ154" i="2"/>
  <c r="HA151" i="2"/>
  <c r="GZ152" i="2"/>
  <c r="GZ155" i="2" s="1"/>
  <c r="AA37" i="2"/>
  <c r="AA54" i="2"/>
  <c r="AA23" i="20" s="1"/>
  <c r="AA49" i="2"/>
  <c r="AA45" i="2"/>
  <c r="HY91" i="2"/>
  <c r="HX94" i="2"/>
  <c r="HX11" i="20" s="1"/>
  <c r="HX92" i="2"/>
  <c r="HX95" i="2" s="1"/>
  <c r="HX18" i="20" s="1"/>
  <c r="AX112" i="2"/>
  <c r="AX115" i="2" s="1"/>
  <c r="AX32" i="20" s="1"/>
  <c r="FQ91" i="2"/>
  <c r="FP94" i="2"/>
  <c r="FP11" i="20" s="1"/>
  <c r="FP92" i="2"/>
  <c r="FP95" i="2" s="1"/>
  <c r="FP18" i="20" s="1"/>
  <c r="II80" i="2"/>
  <c r="II68" i="2"/>
  <c r="AB154" i="2"/>
  <c r="AC151" i="2"/>
  <c r="AB152" i="2"/>
  <c r="AB155" i="2" s="1"/>
  <c r="DS37" i="2"/>
  <c r="DS45" i="2"/>
  <c r="DS54" i="2"/>
  <c r="DS23" i="20" s="1"/>
  <c r="DS49" i="2"/>
  <c r="GY38" i="2"/>
  <c r="GY50" i="2"/>
  <c r="GN34" i="2"/>
  <c r="GN9" i="20" s="1"/>
  <c r="GO31" i="2"/>
  <c r="GN32" i="2"/>
  <c r="GN35" i="2" s="1"/>
  <c r="GN16" i="20" s="1"/>
  <c r="HW159" i="2"/>
  <c r="CU54" i="2"/>
  <c r="CU23" i="20" s="1"/>
  <c r="CU49" i="2"/>
  <c r="CU37" i="2"/>
  <c r="CU45" i="2"/>
  <c r="GY80" i="2"/>
  <c r="GY68" i="2"/>
  <c r="HV99" i="2"/>
  <c r="BK80" i="2"/>
  <c r="BK68" i="2"/>
  <c r="FP154" i="2"/>
  <c r="FQ151" i="2"/>
  <c r="FP152" i="2"/>
  <c r="FP155" i="2" s="1"/>
  <c r="BL34" i="2"/>
  <c r="BL9" i="20" s="1"/>
  <c r="BM31" i="2"/>
  <c r="BL32" i="2"/>
  <c r="BL35" i="2" s="1"/>
  <c r="BL16" i="20" s="1"/>
  <c r="HW80" i="2"/>
  <c r="HW68" i="2"/>
  <c r="AM129" i="2"/>
  <c r="FN112" i="2"/>
  <c r="FN115" i="2" s="1"/>
  <c r="FN32" i="20" s="1"/>
  <c r="IH82" i="2"/>
  <c r="IH85" i="2" s="1"/>
  <c r="IH31" i="20" s="1"/>
  <c r="DI91" i="2"/>
  <c r="DH94" i="2"/>
  <c r="DH11" i="20" s="1"/>
  <c r="DH92" i="2"/>
  <c r="DH95" i="2" s="1"/>
  <c r="DH18" i="20" s="1"/>
  <c r="HL64" i="2"/>
  <c r="HL10" i="20" s="1"/>
  <c r="HM61" i="2"/>
  <c r="HL62" i="2"/>
  <c r="HL65" i="2" s="1"/>
  <c r="HL17" i="20" s="1"/>
  <c r="FE91" i="2"/>
  <c r="FD94" i="2"/>
  <c r="FD11" i="20" s="1"/>
  <c r="FD92" i="2"/>
  <c r="FD95" i="2" s="1"/>
  <c r="FD18" i="20" s="1"/>
  <c r="AX82" i="2"/>
  <c r="AX85" i="2" s="1"/>
  <c r="AX31" i="20" s="1"/>
  <c r="DG80" i="2"/>
  <c r="DG68" i="2"/>
  <c r="FP34" i="2"/>
  <c r="FP9" i="20" s="1"/>
  <c r="FQ31" i="2"/>
  <c r="FP32" i="2"/>
  <c r="FP35" i="2" s="1"/>
  <c r="FP16" i="20" s="1"/>
  <c r="AL82" i="2"/>
  <c r="AL85" i="2" s="1"/>
  <c r="AL31" i="20" s="1"/>
  <c r="BV112" i="2"/>
  <c r="BV115" i="2" s="1"/>
  <c r="BV32" i="20" s="1"/>
  <c r="BA121" i="2"/>
  <c r="AZ124" i="2"/>
  <c r="AZ122" i="2"/>
  <c r="AZ125" i="2" s="1"/>
  <c r="E244" i="2"/>
  <c r="E250" i="2"/>
  <c r="C114" i="2"/>
  <c r="C25" i="20" s="1"/>
  <c r="C109" i="2"/>
  <c r="C105" i="2"/>
  <c r="C97" i="2"/>
  <c r="DS114" i="2"/>
  <c r="DS25" i="20" s="1"/>
  <c r="DS109" i="2"/>
  <c r="DS105" i="2"/>
  <c r="DS97" i="2"/>
  <c r="IH39" i="2"/>
  <c r="AZ34" i="2"/>
  <c r="AZ9" i="20" s="1"/>
  <c r="BA31" i="2"/>
  <c r="AZ32" i="2"/>
  <c r="AZ35" i="2" s="1"/>
  <c r="AZ16" i="20" s="1"/>
  <c r="BX64" i="2"/>
  <c r="BX10" i="20" s="1"/>
  <c r="BY61" i="2"/>
  <c r="BX62" i="2"/>
  <c r="BX65" i="2" s="1"/>
  <c r="BX17" i="20" s="1"/>
  <c r="HM91" i="2"/>
  <c r="HL94" i="2"/>
  <c r="HL11" i="20" s="1"/>
  <c r="HL92" i="2"/>
  <c r="HL95" i="2" s="1"/>
  <c r="HL18" i="20" s="1"/>
  <c r="AB64" i="2"/>
  <c r="AB10" i="20" s="1"/>
  <c r="AC61" i="2"/>
  <c r="AB62" i="2"/>
  <c r="AB65" i="2" s="1"/>
  <c r="AB17" i="20" s="1"/>
  <c r="IV154" i="2"/>
  <c r="IW151" i="2"/>
  <c r="IV152" i="2"/>
  <c r="IV155" i="2" s="1"/>
  <c r="AM110" i="2"/>
  <c r="AM98" i="2"/>
  <c r="GY129" i="2"/>
  <c r="IW121" i="2"/>
  <c r="IV124" i="2"/>
  <c r="IV122" i="2"/>
  <c r="IV125" i="2" s="1"/>
  <c r="GA84" i="2"/>
  <c r="GA24" i="20" s="1"/>
  <c r="GA79" i="2"/>
  <c r="GA75" i="2"/>
  <c r="GA67" i="2"/>
  <c r="E242" i="2"/>
  <c r="E234" i="2"/>
  <c r="CJ64" i="2"/>
  <c r="CJ10" i="20" s="1"/>
  <c r="CK61" i="2"/>
  <c r="CJ62" i="2"/>
  <c r="CJ65" i="2" s="1"/>
  <c r="CJ17" i="20" s="1"/>
  <c r="GY110" i="2"/>
  <c r="GY98" i="2"/>
  <c r="AX52" i="2"/>
  <c r="AX55" i="2" s="1"/>
  <c r="AX30" i="20" s="1"/>
  <c r="BV82" i="2"/>
  <c r="BV85" i="2" s="1"/>
  <c r="BV31" i="20" s="1"/>
  <c r="GM80" i="2"/>
  <c r="GM68" i="2"/>
  <c r="CI109" i="2"/>
  <c r="CI114" i="2"/>
  <c r="CI25" i="20" s="1"/>
  <c r="CI105" i="2"/>
  <c r="CI97" i="2"/>
  <c r="Q91" i="2"/>
  <c r="P94" i="2"/>
  <c r="P11" i="20" s="1"/>
  <c r="P92" i="2"/>
  <c r="P95" i="2" s="1"/>
  <c r="P18" i="20" s="1"/>
  <c r="ED99" i="2"/>
  <c r="FN69" i="2"/>
  <c r="BJ69" i="2"/>
  <c r="O84" i="2"/>
  <c r="O24" i="20" s="1"/>
  <c r="O79" i="2"/>
  <c r="O75" i="2"/>
  <c r="O67" i="2"/>
  <c r="EQ110" i="2"/>
  <c r="EQ98" i="2"/>
  <c r="GC91" i="2"/>
  <c r="GB94" i="2"/>
  <c r="GB11" i="20" s="1"/>
  <c r="GB92" i="2"/>
  <c r="GB95" i="2" s="1"/>
  <c r="GB18" i="20" s="1"/>
  <c r="AA110" i="2"/>
  <c r="AA98" i="2"/>
  <c r="AY110" i="2"/>
  <c r="AY98" i="2"/>
  <c r="CK151" i="2"/>
  <c r="CJ154" i="2"/>
  <c r="CJ152" i="2"/>
  <c r="CJ155" i="2" s="1"/>
  <c r="EF64" i="2"/>
  <c r="EF10" i="20" s="1"/>
  <c r="EG61" i="2"/>
  <c r="EF62" i="2"/>
  <c r="EF65" i="2" s="1"/>
  <c r="EF17" i="20" s="1"/>
  <c r="IU38" i="2"/>
  <c r="IU50" i="2"/>
  <c r="EE38" i="2"/>
  <c r="EE50" i="2"/>
  <c r="GO91" i="2"/>
  <c r="GN94" i="2"/>
  <c r="GN11" i="20" s="1"/>
  <c r="GN92" i="2"/>
  <c r="GN95" i="2" s="1"/>
  <c r="GN18" i="20" s="1"/>
  <c r="CU109" i="2"/>
  <c r="CU114" i="2"/>
  <c r="CU25" i="20" s="1"/>
  <c r="CU105" i="2"/>
  <c r="CU97" i="2"/>
  <c r="IW91" i="2"/>
  <c r="IV94" i="2"/>
  <c r="IV11" i="20" s="1"/>
  <c r="IV92" i="2"/>
  <c r="IV95" i="2" s="1"/>
  <c r="IV18" i="20" s="1"/>
  <c r="FO84" i="2"/>
  <c r="FO24" i="20" s="1"/>
  <c r="FO79" i="2"/>
  <c r="FO75" i="2"/>
  <c r="FO67" i="2"/>
  <c r="IK121" i="2"/>
  <c r="IJ124" i="2"/>
  <c r="IJ122" i="2"/>
  <c r="IJ125" i="2" s="1"/>
  <c r="E121" i="2"/>
  <c r="D124" i="2"/>
  <c r="D122" i="2"/>
  <c r="D125" i="2" s="1"/>
  <c r="ER64" i="2"/>
  <c r="ER10" i="20" s="1"/>
  <c r="ES61" i="2"/>
  <c r="ER62" i="2"/>
  <c r="ER65" i="2" s="1"/>
  <c r="ER17" i="20" s="1"/>
  <c r="DG37" i="2"/>
  <c r="DG54" i="2"/>
  <c r="DG23" i="20" s="1"/>
  <c r="DG49" i="2"/>
  <c r="DG45" i="2"/>
  <c r="AY84" i="2"/>
  <c r="AY24" i="20" s="1"/>
  <c r="AY79" i="2"/>
  <c r="AY67" i="2"/>
  <c r="AY75" i="2"/>
  <c r="BW110" i="2"/>
  <c r="BW98" i="2"/>
  <c r="DH154" i="2"/>
  <c r="DI151" i="2"/>
  <c r="DH152" i="2"/>
  <c r="DH155" i="2" s="1"/>
  <c r="HK50" i="2"/>
  <c r="HK38" i="2"/>
  <c r="N39" i="2"/>
  <c r="BM121" i="2"/>
  <c r="BL124" i="2"/>
  <c r="BL122" i="2"/>
  <c r="BL125" i="2" s="1"/>
  <c r="FC80" i="2"/>
  <c r="FC68" i="2"/>
  <c r="HW109" i="2"/>
  <c r="HW114" i="2"/>
  <c r="HW25" i="20" s="1"/>
  <c r="HW105" i="2"/>
  <c r="HW97" i="2"/>
  <c r="FO114" i="2"/>
  <c r="FO25" i="20" s="1"/>
  <c r="FO109" i="2"/>
  <c r="FO105" i="2"/>
  <c r="FO97" i="2"/>
  <c r="II84" i="2"/>
  <c r="II24" i="20" s="1"/>
  <c r="II79" i="2"/>
  <c r="II75" i="2"/>
  <c r="II67" i="2"/>
  <c r="GZ34" i="2"/>
  <c r="GZ9" i="20" s="1"/>
  <c r="HA31" i="2"/>
  <c r="GZ32" i="2"/>
  <c r="GZ35" i="2" s="1"/>
  <c r="GZ16" i="20" s="1"/>
  <c r="GM54" i="2"/>
  <c r="GM23" i="20" s="1"/>
  <c r="GM49" i="2"/>
  <c r="GM37" i="2"/>
  <c r="GM45" i="2"/>
  <c r="DS80" i="2"/>
  <c r="DS68" i="2"/>
  <c r="GY84" i="2"/>
  <c r="GY24" i="20" s="1"/>
  <c r="GY79" i="2"/>
  <c r="GY75" i="2"/>
  <c r="GY67" i="2"/>
  <c r="EE110" i="2"/>
  <c r="EE98" i="2"/>
  <c r="BK84" i="2"/>
  <c r="BK24" i="20" s="1"/>
  <c r="BK79" i="2"/>
  <c r="BK75" i="2"/>
  <c r="BK67" i="2"/>
  <c r="BK37" i="2"/>
  <c r="BK54" i="2"/>
  <c r="BK23" i="20" s="1"/>
  <c r="BK49" i="2"/>
  <c r="BK45" i="2"/>
  <c r="HW84" i="2"/>
  <c r="HW24" i="20" s="1"/>
  <c r="HW79" i="2"/>
  <c r="HW75" i="2"/>
  <c r="HW67" i="2"/>
  <c r="AO121" i="2"/>
  <c r="AN124" i="2"/>
  <c r="AN122" i="2"/>
  <c r="AN125" i="2" s="1"/>
  <c r="GN154" i="2"/>
  <c r="GO151" i="2"/>
  <c r="GN152" i="2"/>
  <c r="GN155" i="2" s="1"/>
  <c r="C80" i="2"/>
  <c r="C68" i="2"/>
  <c r="BX154" i="2"/>
  <c r="BY151" i="2"/>
  <c r="BX152" i="2"/>
  <c r="BX155" i="2" s="1"/>
  <c r="DG109" i="2"/>
  <c r="DG114" i="2"/>
  <c r="DG25" i="20" s="1"/>
  <c r="DG105" i="2"/>
  <c r="DG97" i="2"/>
  <c r="FC109" i="2"/>
  <c r="FC114" i="2"/>
  <c r="FC25" i="20" s="1"/>
  <c r="FC105" i="2"/>
  <c r="FC97" i="2"/>
  <c r="CI38" i="2"/>
  <c r="CI50" i="2"/>
  <c r="DG84" i="2"/>
  <c r="DG24" i="20" s="1"/>
  <c r="DG79" i="2"/>
  <c r="DG75" i="2"/>
  <c r="DG67" i="2"/>
  <c r="FO37" i="2"/>
  <c r="FO45" i="2"/>
  <c r="FO54" i="2"/>
  <c r="FO23" i="20" s="1"/>
  <c r="FO49" i="2"/>
  <c r="E249" i="2"/>
  <c r="E233" i="2"/>
  <c r="AY54" i="2"/>
  <c r="AY23" i="20" s="1"/>
  <c r="AY49" i="2"/>
  <c r="AY37" i="2"/>
  <c r="AY45" i="2"/>
  <c r="HK114" i="2"/>
  <c r="HK25" i="20" s="1"/>
  <c r="HK109" i="2"/>
  <c r="HK105" i="2"/>
  <c r="HK97" i="2"/>
  <c r="C54" i="2"/>
  <c r="C23" i="20" s="1"/>
  <c r="C49" i="2"/>
  <c r="C45" i="2"/>
  <c r="AO91" i="2"/>
  <c r="AN94" i="2"/>
  <c r="AN11" i="20" s="1"/>
  <c r="AN92" i="2"/>
  <c r="AN95" i="2" s="1"/>
  <c r="AN18" i="20" s="1"/>
  <c r="HA121" i="2"/>
  <c r="GZ124" i="2"/>
  <c r="GZ122" i="2"/>
  <c r="GZ125" i="2" s="1"/>
  <c r="BL154" i="2"/>
  <c r="BM151" i="2"/>
  <c r="BL152" i="2"/>
  <c r="BL155" i="2" s="1"/>
  <c r="GB64" i="2"/>
  <c r="GB10" i="20" s="1"/>
  <c r="GC61" i="2"/>
  <c r="GB62" i="2"/>
  <c r="GB65" i="2" s="1"/>
  <c r="GB17" i="20" s="1"/>
  <c r="GX82" i="2"/>
  <c r="GX85" i="2" s="1"/>
  <c r="GX31" i="20" s="1"/>
  <c r="AM38" i="2"/>
  <c r="AM50" i="2"/>
  <c r="HW38" i="2"/>
  <c r="HW50" i="2"/>
  <c r="E239" i="2"/>
  <c r="HA91" i="2"/>
  <c r="GZ94" i="2"/>
  <c r="GZ11" i="20" s="1"/>
  <c r="GZ92" i="2"/>
  <c r="GZ95" i="2" s="1"/>
  <c r="GZ18" i="20" s="1"/>
  <c r="GM84" i="2"/>
  <c r="GM24" i="20" s="1"/>
  <c r="GM79" i="2"/>
  <c r="GM75" i="2"/>
  <c r="GM67" i="2"/>
  <c r="HJ112" i="2"/>
  <c r="HJ115" i="2" s="1"/>
  <c r="HJ32" i="20" s="1"/>
  <c r="O114" i="2"/>
  <c r="O25" i="20" s="1"/>
  <c r="O109" i="2"/>
  <c r="O105" i="2"/>
  <c r="O97" i="2"/>
  <c r="CU80" i="2"/>
  <c r="CU68" i="2"/>
  <c r="P64" i="2"/>
  <c r="P10" i="20" s="1"/>
  <c r="Q61" i="2"/>
  <c r="P62" i="2"/>
  <c r="P65" i="2" s="1"/>
  <c r="P17" i="20" s="1"/>
  <c r="ES91" i="2"/>
  <c r="ER94" i="2"/>
  <c r="ER11" i="20" s="1"/>
  <c r="ER92" i="2"/>
  <c r="ER95" i="2" s="1"/>
  <c r="ER18" i="20" s="1"/>
  <c r="BJ39" i="2"/>
  <c r="EP69" i="2"/>
  <c r="GA109" i="2"/>
  <c r="GA114" i="2"/>
  <c r="GA25" i="20" s="1"/>
  <c r="GA105" i="2"/>
  <c r="GA97" i="2"/>
  <c r="AC91" i="2"/>
  <c r="AB94" i="2"/>
  <c r="AB11" i="20" s="1"/>
  <c r="AB92" i="2"/>
  <c r="AB95" i="2" s="1"/>
  <c r="AB18" i="20" s="1"/>
  <c r="GA37" i="2"/>
  <c r="GA54" i="2"/>
  <c r="GA23" i="20" s="1"/>
  <c r="GA49" i="2"/>
  <c r="GA45" i="2"/>
  <c r="IV64" i="2"/>
  <c r="IV10" i="20" s="1"/>
  <c r="IW61" i="2"/>
  <c r="IV62" i="2"/>
  <c r="IV65" i="2" s="1"/>
  <c r="IV17" i="20" s="1"/>
  <c r="BK109" i="2"/>
  <c r="BK114" i="2"/>
  <c r="BK25" i="20" s="1"/>
  <c r="BK105" i="2"/>
  <c r="BK97" i="2"/>
  <c r="II110" i="2"/>
  <c r="II98" i="2"/>
  <c r="BY121" i="2"/>
  <c r="BX124" i="2"/>
  <c r="BX122" i="2"/>
  <c r="BX125" i="2" s="1"/>
  <c r="O38" i="2"/>
  <c r="O50" i="2"/>
  <c r="CH112" i="2"/>
  <c r="CH115" i="2" s="1"/>
  <c r="CH32" i="20" s="1"/>
  <c r="DU121" i="2"/>
  <c r="DT124" i="2"/>
  <c r="DT122" i="2"/>
  <c r="DT125" i="2" s="1"/>
  <c r="CT69" i="2"/>
  <c r="FC38" i="2"/>
  <c r="FC50" i="2"/>
  <c r="BA91" i="2"/>
  <c r="AZ94" i="2"/>
  <c r="AZ11" i="20" s="1"/>
  <c r="AZ92" i="2"/>
  <c r="AZ95" i="2" s="1"/>
  <c r="AZ18" i="20" s="1"/>
  <c r="Z82" i="2"/>
  <c r="Z85" i="2" s="1"/>
  <c r="Z31" i="20" s="1"/>
  <c r="HW129" i="2"/>
  <c r="IV34" i="2"/>
  <c r="IV9" i="20" s="1"/>
  <c r="IW31" i="2"/>
  <c r="IV32" i="2"/>
  <c r="IV35" i="2" s="1"/>
  <c r="IV16" i="20" s="1"/>
  <c r="EF34" i="2"/>
  <c r="EF9" i="20" s="1"/>
  <c r="EG31" i="2"/>
  <c r="EF32" i="2"/>
  <c r="EF35" i="2" s="1"/>
  <c r="EF16" i="20" s="1"/>
  <c r="GM109" i="2"/>
  <c r="GM114" i="2"/>
  <c r="GM25" i="20" s="1"/>
  <c r="GM105" i="2"/>
  <c r="GM97" i="2"/>
  <c r="HK129" i="2"/>
  <c r="IU109" i="2"/>
  <c r="IU114" i="2"/>
  <c r="IU25" i="20" s="1"/>
  <c r="IU105" i="2"/>
  <c r="IU97" i="2"/>
  <c r="FB69" i="2"/>
  <c r="FP64" i="2"/>
  <c r="FP10" i="20" s="1"/>
  <c r="FQ61" i="2"/>
  <c r="FP62" i="2"/>
  <c r="FP65" i="2" s="1"/>
  <c r="FP17" i="20" s="1"/>
  <c r="BW50" i="2"/>
  <c r="BW38" i="2"/>
  <c r="AZ64" i="2"/>
  <c r="AZ10" i="20" s="1"/>
  <c r="BA61" i="2"/>
  <c r="AZ62" i="2"/>
  <c r="AZ65" i="2" s="1"/>
  <c r="AZ17" i="20" s="1"/>
  <c r="CW121" i="2"/>
  <c r="CV124" i="2"/>
  <c r="CV122" i="2"/>
  <c r="CV125" i="2" s="1"/>
  <c r="AM80" i="2"/>
  <c r="AM68" i="2"/>
  <c r="BY91" i="2"/>
  <c r="BX94" i="2"/>
  <c r="BX11" i="20" s="1"/>
  <c r="BX92" i="2"/>
  <c r="BX95" i="2" s="1"/>
  <c r="BX18" i="20" s="1"/>
  <c r="EG121" i="2"/>
  <c r="EF124" i="2"/>
  <c r="EF122" i="2"/>
  <c r="EF125" i="2" s="1"/>
  <c r="HL34" i="2"/>
  <c r="HL9" i="20" s="1"/>
  <c r="HM31" i="2"/>
  <c r="HL32" i="2"/>
  <c r="HL35" i="2" s="1"/>
  <c r="HL16" i="20" s="1"/>
  <c r="II38" i="2"/>
  <c r="II50" i="2"/>
  <c r="FC84" i="2"/>
  <c r="FC24" i="20" s="1"/>
  <c r="FC79" i="2"/>
  <c r="FC75" i="2"/>
  <c r="FC67" i="2"/>
  <c r="AA50" i="2"/>
  <c r="AA38" i="2"/>
  <c r="FE121" i="2"/>
  <c r="FD124" i="2"/>
  <c r="FD122" i="2"/>
  <c r="FD125" i="2" s="1"/>
  <c r="AX99" i="2"/>
  <c r="IJ64" i="2"/>
  <c r="IJ10" i="20" s="1"/>
  <c r="IK61" i="2"/>
  <c r="IJ62" i="2"/>
  <c r="IJ65" i="2" s="1"/>
  <c r="IJ17" i="20" s="1"/>
  <c r="DS50" i="2"/>
  <c r="DS38" i="2"/>
  <c r="FD154" i="2"/>
  <c r="FE151" i="2"/>
  <c r="FD152" i="2"/>
  <c r="FD155" i="2" s="1"/>
  <c r="GY37" i="2"/>
  <c r="GY54" i="2"/>
  <c r="GY23" i="20" s="1"/>
  <c r="GY49" i="2"/>
  <c r="GY45" i="2"/>
  <c r="GC121" i="2"/>
  <c r="GB124" i="2"/>
  <c r="GB122" i="2"/>
  <c r="GB125" i="2" s="1"/>
  <c r="CU38" i="2"/>
  <c r="CU50" i="2"/>
  <c r="DS84" i="2"/>
  <c r="DS24" i="20" s="1"/>
  <c r="DS79" i="2"/>
  <c r="DS75" i="2"/>
  <c r="DS67" i="2"/>
  <c r="GZ64" i="2"/>
  <c r="GZ10" i="20" s="1"/>
  <c r="HA61" i="2"/>
  <c r="GZ62" i="2"/>
  <c r="GZ65" i="2" s="1"/>
  <c r="GZ17" i="20" s="1"/>
  <c r="EG91" i="2"/>
  <c r="EF94" i="2"/>
  <c r="EF11" i="20" s="1"/>
  <c r="EF92" i="2"/>
  <c r="EF95" i="2" s="1"/>
  <c r="EF18" i="20" s="1"/>
  <c r="HV112" i="2"/>
  <c r="HV115" i="2" s="1"/>
  <c r="HV32" i="20" s="1"/>
  <c r="BL64" i="2"/>
  <c r="BL10" i="20" s="1"/>
  <c r="BM61" i="2"/>
  <c r="BL62" i="2"/>
  <c r="BL65" i="2" s="1"/>
  <c r="BL17" i="20" s="1"/>
  <c r="HX64" i="2"/>
  <c r="HX10" i="20" s="1"/>
  <c r="HY61" i="2"/>
  <c r="HX62" i="2"/>
  <c r="HX65" i="2" s="1"/>
  <c r="HX17" i="20" s="1"/>
  <c r="Q121" i="2"/>
  <c r="P124" i="2"/>
  <c r="P122" i="2"/>
  <c r="P125" i="2" s="1"/>
  <c r="IH69" i="2"/>
  <c r="C84" i="2"/>
  <c r="C24" i="20" s="1"/>
  <c r="C79" i="2"/>
  <c r="C67" i="2"/>
  <c r="C75" i="2"/>
  <c r="HK80" i="2"/>
  <c r="HK68" i="2"/>
  <c r="AX69" i="2"/>
  <c r="CJ34" i="2"/>
  <c r="CJ9" i="20" s="1"/>
  <c r="CK31" i="2"/>
  <c r="CJ32" i="2"/>
  <c r="CJ35" i="2" s="1"/>
  <c r="CJ16" i="20" s="1"/>
  <c r="DH64" i="2"/>
  <c r="DH10" i="20" s="1"/>
  <c r="DI61" i="2"/>
  <c r="DH62" i="2"/>
  <c r="DH65" i="2" s="1"/>
  <c r="DH17" i="20" s="1"/>
  <c r="AL69" i="2"/>
  <c r="C110" i="2"/>
  <c r="C98" i="2"/>
  <c r="AN154" i="2"/>
  <c r="AO151" i="2"/>
  <c r="AN152" i="2"/>
  <c r="AN155" i="2" s="1"/>
  <c r="DS110" i="2"/>
  <c r="DS98" i="2"/>
  <c r="IH52" i="2"/>
  <c r="IH55" i="2" s="1"/>
  <c r="IH30" i="20" s="1"/>
  <c r="BW80" i="2"/>
  <c r="BW68" i="2"/>
  <c r="AA80" i="2"/>
  <c r="AA68" i="2"/>
  <c r="AM109" i="2"/>
  <c r="AM114" i="2"/>
  <c r="AM25" i="20" s="1"/>
  <c r="AM105" i="2"/>
  <c r="AM97" i="2"/>
  <c r="AN34" i="2"/>
  <c r="AN9" i="20" s="1"/>
  <c r="AO31" i="2"/>
  <c r="AN32" i="2"/>
  <c r="AN35" i="2" s="1"/>
  <c r="AN16" i="20" s="1"/>
  <c r="HX34" i="2"/>
  <c r="HX9" i="20" s="1"/>
  <c r="HY31" i="2"/>
  <c r="HX32" i="2"/>
  <c r="HX35" i="2" s="1"/>
  <c r="HX16" i="20" s="1"/>
  <c r="E240" i="2"/>
  <c r="CI80" i="2"/>
  <c r="CI68" i="2"/>
  <c r="FO129" i="2"/>
  <c r="GY109" i="2"/>
  <c r="GY114" i="2"/>
  <c r="GY25" i="20" s="1"/>
  <c r="GY105" i="2"/>
  <c r="GY97" i="2"/>
  <c r="AX39" i="2"/>
  <c r="BV69" i="2"/>
  <c r="GN64" i="2"/>
  <c r="GN10" i="20" s="1"/>
  <c r="GO61" i="2"/>
  <c r="GN62" i="2"/>
  <c r="GN65" i="2" s="1"/>
  <c r="GN17" i="20" s="1"/>
  <c r="CI110" i="2"/>
  <c r="CI98" i="2"/>
  <c r="CU84" i="2"/>
  <c r="CU24" i="20" s="1"/>
  <c r="CU79" i="2"/>
  <c r="CU67" i="2"/>
  <c r="CU75" i="2"/>
  <c r="FN82" i="2"/>
  <c r="FN85" i="2" s="1"/>
  <c r="FN31" i="20" s="1"/>
  <c r="BJ82" i="2"/>
  <c r="BJ85" i="2" s="1"/>
  <c r="BJ31" i="20" s="1"/>
  <c r="GM129" i="2"/>
  <c r="EQ109" i="2"/>
  <c r="EQ114" i="2"/>
  <c r="EQ25" i="20" s="1"/>
  <c r="EQ105" i="2"/>
  <c r="EQ97" i="2"/>
  <c r="AA114" i="2"/>
  <c r="AA25" i="20" s="1"/>
  <c r="AA109" i="2"/>
  <c r="AA105" i="2"/>
  <c r="AA97" i="2"/>
  <c r="IU37" i="2"/>
  <c r="IU54" i="2"/>
  <c r="IU23" i="20" s="1"/>
  <c r="IU49" i="2"/>
  <c r="IU45" i="2"/>
  <c r="ES121" i="2"/>
  <c r="ER124" i="2"/>
  <c r="ER122" i="2"/>
  <c r="ER125" i="2" s="1"/>
  <c r="EE37" i="2"/>
  <c r="EE54" i="2"/>
  <c r="EE23" i="20" s="1"/>
  <c r="EE49" i="2"/>
  <c r="EE45" i="2"/>
  <c r="CU110" i="2"/>
  <c r="CU98" i="2"/>
  <c r="EF154" i="2"/>
  <c r="EG151" i="2"/>
  <c r="EF152" i="2"/>
  <c r="EF155" i="2" s="1"/>
  <c r="HM121" i="2"/>
  <c r="HL124" i="2"/>
  <c r="HL122" i="2"/>
  <c r="HL125" i="2" s="1"/>
  <c r="IJ154" i="2"/>
  <c r="IK151" i="2"/>
  <c r="IJ152" i="2"/>
  <c r="IJ155" i="2" s="1"/>
  <c r="BX34" i="2"/>
  <c r="BX9" i="20" s="1"/>
  <c r="BY31" i="2"/>
  <c r="BX32" i="2"/>
  <c r="BX35" i="2" s="1"/>
  <c r="BX16" i="20" s="1"/>
  <c r="EQ80" i="2"/>
  <c r="EQ68" i="2"/>
  <c r="DG38" i="2"/>
  <c r="DG50" i="2"/>
  <c r="AM84" i="2"/>
  <c r="AM24" i="20" s="1"/>
  <c r="AM79" i="2"/>
  <c r="AM67" i="2"/>
  <c r="AM75" i="2"/>
  <c r="BW114" i="2"/>
  <c r="BW25" i="20" s="1"/>
  <c r="BW109" i="2"/>
  <c r="BW105" i="2"/>
  <c r="BW97" i="2"/>
  <c r="DI121" i="2"/>
  <c r="DH124" i="2"/>
  <c r="DH122" i="2"/>
  <c r="DH125" i="2" s="1"/>
  <c r="IT69" i="2"/>
  <c r="HK37" i="2"/>
  <c r="HK45" i="2"/>
  <c r="HK54" i="2"/>
  <c r="HK23" i="20" s="1"/>
  <c r="HK49" i="2"/>
  <c r="IJ34" i="2"/>
  <c r="IJ9" i="20" s="1"/>
  <c r="IK31" i="2"/>
  <c r="IJ32" i="2"/>
  <c r="IJ35" i="2" s="1"/>
  <c r="IJ16" i="20" s="1"/>
  <c r="FD64" i="2"/>
  <c r="FD10" i="20" s="1"/>
  <c r="FE61" i="2"/>
  <c r="FD62" i="2"/>
  <c r="FD65" i="2" s="1"/>
  <c r="FD17" i="20" s="1"/>
  <c r="AB34" i="2"/>
  <c r="AB9" i="20" s="1"/>
  <c r="AC31" i="2"/>
  <c r="AB32" i="2"/>
  <c r="AB35" i="2" s="1"/>
  <c r="AB16" i="20" s="1"/>
  <c r="FB39" i="2"/>
  <c r="HW110" i="2"/>
  <c r="HW98" i="2"/>
  <c r="FO110" i="2"/>
  <c r="FO98" i="2"/>
  <c r="DT34" i="2"/>
  <c r="DT9" i="20" s="1"/>
  <c r="DU31" i="2"/>
  <c r="DT32" i="2"/>
  <c r="DT35" i="2" s="1"/>
  <c r="DT16" i="20" s="1"/>
  <c r="FC159" i="2"/>
  <c r="GM38" i="2"/>
  <c r="GM50" i="2"/>
  <c r="HX154" i="2"/>
  <c r="HY151" i="2"/>
  <c r="HX152" i="2"/>
  <c r="HX155" i="2" s="1"/>
  <c r="CV34" i="2"/>
  <c r="CV9" i="20" s="1"/>
  <c r="CW31" i="2"/>
  <c r="CV32" i="2"/>
  <c r="CV35" i="2" s="1"/>
  <c r="CV16" i="20" s="1"/>
  <c r="DT64" i="2"/>
  <c r="DT10" i="20" s="1"/>
  <c r="DU61" i="2"/>
  <c r="DT62" i="2"/>
  <c r="DT65" i="2" s="1"/>
  <c r="DT17" i="20" s="1"/>
  <c r="EE109" i="2"/>
  <c r="EE114" i="2"/>
  <c r="EE25" i="20" s="1"/>
  <c r="EE105" i="2"/>
  <c r="EE97" i="2"/>
  <c r="AC121" i="2"/>
  <c r="AB124" i="2"/>
  <c r="AB122" i="2"/>
  <c r="AB125" i="2" s="1"/>
  <c r="BK38" i="2"/>
  <c r="BK50" i="2"/>
  <c r="D64" i="2"/>
  <c r="D10" i="20" s="1"/>
  <c r="E61" i="2"/>
  <c r="D62" i="2"/>
  <c r="D65" i="2" s="1"/>
  <c r="D17" i="20" s="1"/>
  <c r="DG110" i="2"/>
  <c r="DG98" i="2"/>
  <c r="HK84" i="2"/>
  <c r="HK24" i="20" s="1"/>
  <c r="HK79" i="2"/>
  <c r="HK75" i="2"/>
  <c r="HK67" i="2"/>
  <c r="FC110" i="2"/>
  <c r="FC98" i="2"/>
  <c r="CI37" i="2"/>
  <c r="CI54" i="2"/>
  <c r="CI23" i="20" s="1"/>
  <c r="CI49" i="2"/>
  <c r="CI45" i="2"/>
  <c r="FO50" i="2"/>
  <c r="FO38" i="2"/>
  <c r="E91" i="2"/>
  <c r="D94" i="2"/>
  <c r="D11" i="20" s="1"/>
  <c r="D92" i="2"/>
  <c r="D95" i="2" s="1"/>
  <c r="D18" i="20" s="1"/>
  <c r="DU91" i="2"/>
  <c r="DT94" i="2"/>
  <c r="DT11" i="20" s="1"/>
  <c r="DT92" i="2"/>
  <c r="DT95" i="2" s="1"/>
  <c r="DT18" i="20" s="1"/>
  <c r="AY38" i="2"/>
  <c r="AY50" i="2"/>
  <c r="BW84" i="2"/>
  <c r="BW24" i="20" s="1"/>
  <c r="BW79" i="2"/>
  <c r="BW75" i="2"/>
  <c r="BW67" i="2"/>
  <c r="HK110" i="2"/>
  <c r="HK98" i="2"/>
  <c r="C50" i="2"/>
  <c r="AA84" i="2"/>
  <c r="AA24" i="20" s="1"/>
  <c r="AA79" i="2"/>
  <c r="AA75" i="2"/>
  <c r="AA67" i="2"/>
  <c r="GA80" i="2"/>
  <c r="GA68" i="2"/>
  <c r="CT39" i="2"/>
  <c r="AM37" i="2"/>
  <c r="AM54" i="2"/>
  <c r="AM23" i="20" s="1"/>
  <c r="AM49" i="2"/>
  <c r="AM45" i="2"/>
  <c r="HW37" i="2"/>
  <c r="HW54" i="2"/>
  <c r="HW23" i="20" s="1"/>
  <c r="HW49" i="2"/>
  <c r="HW45" i="2"/>
  <c r="E245" i="2"/>
  <c r="CI84" i="2"/>
  <c r="CI24" i="20" s="1"/>
  <c r="CI79" i="2"/>
  <c r="CI67" i="2"/>
  <c r="CI75" i="2"/>
  <c r="DR112" i="2"/>
  <c r="DR115" i="2" s="1"/>
  <c r="DR32" i="20" s="1"/>
  <c r="FQ121" i="2"/>
  <c r="FP124" i="2"/>
  <c r="FP122" i="2"/>
  <c r="FP125" i="2" s="1"/>
  <c r="HJ99" i="2"/>
  <c r="CK91" i="2"/>
  <c r="CJ94" i="2"/>
  <c r="CJ11" i="20" s="1"/>
  <c r="CJ92" i="2"/>
  <c r="CJ95" i="2" s="1"/>
  <c r="CJ18" i="20" s="1"/>
  <c r="O110" i="2"/>
  <c r="O98" i="2"/>
  <c r="AZ154" i="2"/>
  <c r="BA151" i="2"/>
  <c r="AZ152" i="2"/>
  <c r="AZ155" i="2" s="1"/>
  <c r="CV64" i="2"/>
  <c r="CV10" i="20" s="1"/>
  <c r="CW61" i="2"/>
  <c r="CV62" i="2"/>
  <c r="CV65" i="2" s="1"/>
  <c r="CV17" i="20" s="1"/>
  <c r="GO121" i="2"/>
  <c r="GN124" i="2"/>
  <c r="GN122" i="2"/>
  <c r="GN125" i="2" s="1"/>
  <c r="O80" i="2"/>
  <c r="O68" i="2"/>
  <c r="BJ52" i="2"/>
  <c r="BJ55" i="2" s="1"/>
  <c r="BJ30" i="20" s="1"/>
  <c r="EP82" i="2"/>
  <c r="EP85" i="2" s="1"/>
  <c r="EP31" i="20" s="1"/>
  <c r="GA110" i="2"/>
  <c r="GA98" i="2"/>
  <c r="AM159" i="2" l="1"/>
  <c r="EQ129" i="2"/>
  <c r="C159" i="2"/>
  <c r="BW159" i="2"/>
  <c r="GY159" i="2"/>
  <c r="BK129" i="2"/>
  <c r="IU159" i="2"/>
  <c r="AY159" i="2"/>
  <c r="GA129" i="2"/>
  <c r="AA129" i="2"/>
  <c r="BK159" i="2"/>
  <c r="EE159" i="2"/>
  <c r="EE129" i="2"/>
  <c r="CI159" i="2"/>
  <c r="CI129" i="2"/>
  <c r="FO159" i="2"/>
  <c r="FP127" i="2"/>
  <c r="FP12" i="20"/>
  <c r="HX157" i="2"/>
  <c r="HX13" i="20"/>
  <c r="DH127" i="2"/>
  <c r="DH12" i="20"/>
  <c r="ER128" i="2"/>
  <c r="ER19" i="20"/>
  <c r="EF127" i="2"/>
  <c r="EF12" i="20"/>
  <c r="IJ158" i="2"/>
  <c r="IJ20" i="20"/>
  <c r="EF157" i="2"/>
  <c r="EF13" i="20"/>
  <c r="ER127" i="2"/>
  <c r="ER12" i="20"/>
  <c r="GB128" i="2"/>
  <c r="GB19" i="20"/>
  <c r="FD128" i="2"/>
  <c r="FD19" i="20"/>
  <c r="CV127" i="2"/>
  <c r="CV12" i="20"/>
  <c r="AN127" i="2"/>
  <c r="AN12" i="20"/>
  <c r="AB158" i="2"/>
  <c r="AB20" i="20"/>
  <c r="GZ158" i="2"/>
  <c r="GZ20" i="20"/>
  <c r="CV158" i="2"/>
  <c r="CV20" i="20"/>
  <c r="GB158" i="2"/>
  <c r="GB159" i="2" s="1"/>
  <c r="GB20" i="20"/>
  <c r="FD127" i="2"/>
  <c r="FD12" i="20"/>
  <c r="D158" i="2"/>
  <c r="D20" i="20"/>
  <c r="DT158" i="2"/>
  <c r="DT159" i="2" s="1"/>
  <c r="DT20" i="20"/>
  <c r="ER158" i="2"/>
  <c r="ER159" i="2" s="1"/>
  <c r="ER20" i="20"/>
  <c r="D37" i="2"/>
  <c r="D9" i="20"/>
  <c r="FP128" i="2"/>
  <c r="FP19" i="20"/>
  <c r="HX158" i="2"/>
  <c r="HX20" i="20"/>
  <c r="IJ157" i="2"/>
  <c r="IJ13" i="20"/>
  <c r="P127" i="2"/>
  <c r="P12" i="20"/>
  <c r="BX127" i="2"/>
  <c r="BX12" i="20"/>
  <c r="GZ128" i="2"/>
  <c r="GZ129" i="2" s="1"/>
  <c r="GZ19" i="20"/>
  <c r="D127" i="2"/>
  <c r="D129" i="2" s="1"/>
  <c r="D12" i="20"/>
  <c r="FP158" i="2"/>
  <c r="FP20" i="20"/>
  <c r="AB157" i="2"/>
  <c r="AB13" i="20"/>
  <c r="GZ157" i="2"/>
  <c r="GZ13" i="20"/>
  <c r="HL158" i="2"/>
  <c r="HL159" i="2" s="1"/>
  <c r="HL20" i="20"/>
  <c r="CV157" i="2"/>
  <c r="CV13" i="20"/>
  <c r="GB157" i="2"/>
  <c r="GB13" i="20"/>
  <c r="AZ158" i="2"/>
  <c r="AZ20" i="20"/>
  <c r="DT128" i="2"/>
  <c r="DT129" i="2" s="1"/>
  <c r="DT19" i="20"/>
  <c r="GZ127" i="2"/>
  <c r="GZ12" i="20"/>
  <c r="BL128" i="2"/>
  <c r="BL19" i="20"/>
  <c r="DH157" i="2"/>
  <c r="DH13" i="20"/>
  <c r="CJ128" i="2"/>
  <c r="CJ129" i="2" s="1"/>
  <c r="CJ19" i="20"/>
  <c r="D157" i="2"/>
  <c r="D13" i="20"/>
  <c r="DT157" i="2"/>
  <c r="DT13" i="20"/>
  <c r="ER157" i="2"/>
  <c r="ER13" i="20"/>
  <c r="DH158" i="2"/>
  <c r="DH159" i="2" s="1"/>
  <c r="DH20" i="20"/>
  <c r="GN127" i="2"/>
  <c r="GN12" i="20"/>
  <c r="FP157" i="2"/>
  <c r="FP13" i="20"/>
  <c r="HL157" i="2"/>
  <c r="HL13" i="20"/>
  <c r="HX128" i="2"/>
  <c r="HX19" i="20"/>
  <c r="FD157" i="2"/>
  <c r="FD13" i="20"/>
  <c r="BX128" i="2"/>
  <c r="BX19" i="20"/>
  <c r="BX157" i="2"/>
  <c r="BX13" i="20"/>
  <c r="AZ157" i="2"/>
  <c r="AZ13" i="20"/>
  <c r="HL127" i="2"/>
  <c r="HL12" i="20"/>
  <c r="BL127" i="2"/>
  <c r="BL12" i="20"/>
  <c r="CJ158" i="2"/>
  <c r="CJ20" i="20"/>
  <c r="AB128" i="2"/>
  <c r="AB19" i="20"/>
  <c r="AN158" i="2"/>
  <c r="AN20" i="20"/>
  <c r="IJ127" i="2"/>
  <c r="IJ12" i="20"/>
  <c r="CJ157" i="2"/>
  <c r="CJ13" i="20"/>
  <c r="HX127" i="2"/>
  <c r="HX12" i="20"/>
  <c r="P158" i="2"/>
  <c r="P20" i="20"/>
  <c r="P128" i="2"/>
  <c r="P19" i="20"/>
  <c r="GB127" i="2"/>
  <c r="GB12" i="20"/>
  <c r="BL157" i="2"/>
  <c r="BL13" i="20"/>
  <c r="D128" i="2"/>
  <c r="D19" i="20"/>
  <c r="GN128" i="2"/>
  <c r="GN19" i="20"/>
  <c r="DT127" i="2"/>
  <c r="DT12" i="20"/>
  <c r="GN158" i="2"/>
  <c r="GN20" i="20"/>
  <c r="IJ128" i="2"/>
  <c r="IJ19" i="20"/>
  <c r="IV158" i="2"/>
  <c r="IV20" i="20"/>
  <c r="CJ127" i="2"/>
  <c r="CJ12" i="20"/>
  <c r="AB127" i="2"/>
  <c r="AB12" i="20"/>
  <c r="DH128" i="2"/>
  <c r="DH19" i="20"/>
  <c r="EF158" i="2"/>
  <c r="EF20" i="20"/>
  <c r="EF128" i="2"/>
  <c r="EF19" i="20"/>
  <c r="GN157" i="2"/>
  <c r="GN159" i="2" s="1"/>
  <c r="GN13" i="20"/>
  <c r="IV157" i="2"/>
  <c r="IV13" i="20"/>
  <c r="AZ128" i="2"/>
  <c r="AZ19" i="20"/>
  <c r="HL128" i="2"/>
  <c r="HL129" i="2" s="1"/>
  <c r="HL19" i="20"/>
  <c r="AN157" i="2"/>
  <c r="AN159" i="2" s="1"/>
  <c r="AN13" i="20"/>
  <c r="FD158" i="2"/>
  <c r="FD20" i="20"/>
  <c r="CV128" i="2"/>
  <c r="CV19" i="20"/>
  <c r="BL158" i="2"/>
  <c r="BL20" i="20"/>
  <c r="BX158" i="2"/>
  <c r="BX159" i="2" s="1"/>
  <c r="BX20" i="20"/>
  <c r="AN128" i="2"/>
  <c r="AN19" i="20"/>
  <c r="AZ127" i="2"/>
  <c r="AZ12" i="20"/>
  <c r="P157" i="2"/>
  <c r="P13" i="20"/>
  <c r="D38" i="2"/>
  <c r="D39" i="2" s="1"/>
  <c r="D16" i="20"/>
  <c r="IV128" i="2"/>
  <c r="IV19" i="20"/>
  <c r="IV127" i="2"/>
  <c r="IV12" i="20"/>
  <c r="CI69" i="2"/>
  <c r="EE52" i="2"/>
  <c r="EE55" i="2" s="1"/>
  <c r="EE30" i="20" s="1"/>
  <c r="GA39" i="2"/>
  <c r="BW112" i="2"/>
  <c r="BW115" i="2" s="1"/>
  <c r="BW32" i="20" s="1"/>
  <c r="K13" i="7"/>
  <c r="L13" i="7"/>
  <c r="M13" i="7"/>
  <c r="N13" i="7"/>
  <c r="P13" i="7" s="1"/>
  <c r="I13" i="7"/>
  <c r="J13" i="7"/>
  <c r="A14" i="7"/>
  <c r="DS82" i="2"/>
  <c r="DS85" i="2" s="1"/>
  <c r="DS31" i="20" s="1"/>
  <c r="GY52" i="2"/>
  <c r="GY55" i="2" s="1"/>
  <c r="GY30" i="20" s="1"/>
  <c r="II82" i="2"/>
  <c r="II85" i="2" s="1"/>
  <c r="II31" i="20" s="1"/>
  <c r="E32" i="2"/>
  <c r="E35" i="2" s="1"/>
  <c r="E34" i="2"/>
  <c r="F31" i="2"/>
  <c r="HW52" i="2"/>
  <c r="HW55" i="2" s="1"/>
  <c r="HW30" i="20" s="1"/>
  <c r="GM99" i="2"/>
  <c r="EE99" i="2"/>
  <c r="EE39" i="2"/>
  <c r="DS69" i="2"/>
  <c r="FO69" i="2"/>
  <c r="BW99" i="2"/>
  <c r="AM99" i="2"/>
  <c r="AA112" i="2"/>
  <c r="AA115" i="2" s="1"/>
  <c r="AA32" i="20" s="1"/>
  <c r="FD159" i="2"/>
  <c r="C69" i="2"/>
  <c r="HK52" i="2"/>
  <c r="HK55" i="2" s="1"/>
  <c r="HK30" i="20" s="1"/>
  <c r="DH129" i="2"/>
  <c r="CU69" i="2"/>
  <c r="C82" i="2"/>
  <c r="C85" i="2" s="1"/>
  <c r="C31" i="20" s="1"/>
  <c r="AA69" i="2"/>
  <c r="BW69" i="2"/>
  <c r="CU82" i="2"/>
  <c r="CU85" i="2" s="1"/>
  <c r="CU31" i="20" s="1"/>
  <c r="GY112" i="2"/>
  <c r="GY115" i="2" s="1"/>
  <c r="GY32" i="20" s="1"/>
  <c r="IU112" i="2"/>
  <c r="IU115" i="2" s="1"/>
  <c r="IU32" i="20" s="1"/>
  <c r="HW69" i="2"/>
  <c r="GY82" i="2"/>
  <c r="GY85" i="2" s="1"/>
  <c r="GY31" i="20" s="1"/>
  <c r="IU99" i="2"/>
  <c r="AM39" i="2"/>
  <c r="HK39" i="2"/>
  <c r="BK112" i="2"/>
  <c r="BK115" i="2" s="1"/>
  <c r="BK32" i="20" s="1"/>
  <c r="AM69" i="2"/>
  <c r="GY69" i="2"/>
  <c r="AY82" i="2"/>
  <c r="AY85" i="2" s="1"/>
  <c r="AY31" i="20" s="1"/>
  <c r="IU69" i="2"/>
  <c r="FO82" i="2"/>
  <c r="FO85" i="2" s="1"/>
  <c r="FO31" i="20" s="1"/>
  <c r="CI52" i="2"/>
  <c r="CI55" i="2" s="1"/>
  <c r="CI30" i="20" s="1"/>
  <c r="A36" i="5"/>
  <c r="B37" i="5"/>
  <c r="A14" i="5"/>
  <c r="C35" i="5"/>
  <c r="GY99" i="2"/>
  <c r="AM112" i="2"/>
  <c r="AM115" i="2" s="1"/>
  <c r="AM32" i="20" s="1"/>
  <c r="FC69" i="2"/>
  <c r="BK99" i="2"/>
  <c r="AM52" i="2"/>
  <c r="AM55" i="2" s="1"/>
  <c r="AM30" i="20" s="1"/>
  <c r="CI39" i="2"/>
  <c r="IU39" i="2"/>
  <c r="GM112" i="2"/>
  <c r="GM115" i="2" s="1"/>
  <c r="GM32" i="20" s="1"/>
  <c r="BK82" i="2"/>
  <c r="BK85" i="2" s="1"/>
  <c r="BK31" i="20" s="1"/>
  <c r="FC82" i="2"/>
  <c r="FC85" i="2" s="1"/>
  <c r="FC31" i="20" s="1"/>
  <c r="EF129" i="2"/>
  <c r="IV129" i="2"/>
  <c r="GZ159" i="2"/>
  <c r="CV159" i="2"/>
  <c r="CU39" i="2"/>
  <c r="EF159" i="2"/>
  <c r="DG82" i="2"/>
  <c r="DG85" i="2" s="1"/>
  <c r="DG31" i="20" s="1"/>
  <c r="AY69" i="2"/>
  <c r="CJ159" i="2"/>
  <c r="GN129" i="2"/>
  <c r="AZ129" i="2"/>
  <c r="II52" i="2"/>
  <c r="II55" i="2" s="1"/>
  <c r="II30" i="20" s="1"/>
  <c r="HK99" i="2"/>
  <c r="FO39" i="2"/>
  <c r="HW99" i="2"/>
  <c r="EE69" i="2"/>
  <c r="II112" i="2"/>
  <c r="II115" i="2" s="1"/>
  <c r="II32" i="20" s="1"/>
  <c r="EQ99" i="2"/>
  <c r="GM69" i="2"/>
  <c r="AA39" i="2"/>
  <c r="EQ39" i="2"/>
  <c r="HK69" i="2"/>
  <c r="EE112" i="2"/>
  <c r="EE115" i="2" s="1"/>
  <c r="EE32" i="20" s="1"/>
  <c r="FC112" i="2"/>
  <c r="FC115" i="2" s="1"/>
  <c r="FC32" i="20" s="1"/>
  <c r="HW82" i="2"/>
  <c r="HW85" i="2" s="1"/>
  <c r="HW31" i="20" s="1"/>
  <c r="II69" i="2"/>
  <c r="FO99" i="2"/>
  <c r="DS39" i="2"/>
  <c r="C52" i="2"/>
  <c r="C55" i="2" s="1"/>
  <c r="C30" i="20" s="1"/>
  <c r="CV50" i="2"/>
  <c r="CV38" i="2"/>
  <c r="IJ50" i="2"/>
  <c r="IJ38" i="2"/>
  <c r="EH151" i="2"/>
  <c r="EG154" i="2"/>
  <c r="EG152" i="2"/>
  <c r="EG155" i="2" s="1"/>
  <c r="GN80" i="2"/>
  <c r="GN68" i="2"/>
  <c r="AN54" i="2"/>
  <c r="AN23" i="20" s="1"/>
  <c r="AN49" i="2"/>
  <c r="AN45" i="2"/>
  <c r="AN37" i="2"/>
  <c r="CJ54" i="2"/>
  <c r="CJ23" i="20" s="1"/>
  <c r="CJ49" i="2"/>
  <c r="CJ45" i="2"/>
  <c r="CJ37" i="2"/>
  <c r="Q124" i="2"/>
  <c r="R121" i="2"/>
  <c r="Q122" i="2"/>
  <c r="Q125" i="2" s="1"/>
  <c r="BL84" i="2"/>
  <c r="BL24" i="20" s="1"/>
  <c r="BL79" i="2"/>
  <c r="BL75" i="2"/>
  <c r="BL67" i="2"/>
  <c r="EG94" i="2"/>
  <c r="EG11" i="20" s="1"/>
  <c r="EH91" i="2"/>
  <c r="EG92" i="2"/>
  <c r="EG95" i="2" s="1"/>
  <c r="EG18" i="20" s="1"/>
  <c r="GD121" i="2"/>
  <c r="GC124" i="2"/>
  <c r="GC122" i="2"/>
  <c r="GC125" i="2" s="1"/>
  <c r="FF151" i="2"/>
  <c r="FE154" i="2"/>
  <c r="FE152" i="2"/>
  <c r="FE155" i="2" s="1"/>
  <c r="CX61" i="2"/>
  <c r="CW64" i="2"/>
  <c r="CW10" i="20" s="1"/>
  <c r="CW62" i="2"/>
  <c r="CW65" i="2" s="1"/>
  <c r="CW17" i="20" s="1"/>
  <c r="CJ114" i="2"/>
  <c r="CJ25" i="20" s="1"/>
  <c r="CJ109" i="2"/>
  <c r="CJ105" i="2"/>
  <c r="CJ97" i="2"/>
  <c r="FR121" i="2"/>
  <c r="FQ124" i="2"/>
  <c r="FQ122" i="2"/>
  <c r="FQ125" i="2" s="1"/>
  <c r="CI82" i="2"/>
  <c r="CI85" i="2" s="1"/>
  <c r="CI31" i="20" s="1"/>
  <c r="DT109" i="2"/>
  <c r="DT105" i="2"/>
  <c r="DT97" i="2"/>
  <c r="DT114" i="2"/>
  <c r="DT25" i="20" s="1"/>
  <c r="D114" i="2"/>
  <c r="D25" i="20" s="1"/>
  <c r="D109" i="2"/>
  <c r="D105" i="2"/>
  <c r="D97" i="2"/>
  <c r="DV61" i="2"/>
  <c r="DU64" i="2"/>
  <c r="DU10" i="20" s="1"/>
  <c r="DU62" i="2"/>
  <c r="DU65" i="2" s="1"/>
  <c r="DU17" i="20" s="1"/>
  <c r="CV54" i="2"/>
  <c r="CV23" i="20" s="1"/>
  <c r="CV49" i="2"/>
  <c r="CV45" i="2"/>
  <c r="CV37" i="2"/>
  <c r="HZ151" i="2"/>
  <c r="HY154" i="2"/>
  <c r="HY152" i="2"/>
  <c r="HY155" i="2" s="1"/>
  <c r="DV31" i="2"/>
  <c r="DU34" i="2"/>
  <c r="DU9" i="20" s="1"/>
  <c r="DU32" i="2"/>
  <c r="DU35" i="2" s="1"/>
  <c r="DU16" i="20" s="1"/>
  <c r="AD31" i="2"/>
  <c r="AC34" i="2"/>
  <c r="AC9" i="20" s="1"/>
  <c r="AC32" i="2"/>
  <c r="AC35" i="2" s="1"/>
  <c r="AC16" i="20" s="1"/>
  <c r="FF61" i="2"/>
  <c r="FE64" i="2"/>
  <c r="FE10" i="20" s="1"/>
  <c r="FE62" i="2"/>
  <c r="FE65" i="2" s="1"/>
  <c r="FE17" i="20" s="1"/>
  <c r="IJ54" i="2"/>
  <c r="IJ23" i="20" s="1"/>
  <c r="IJ49" i="2"/>
  <c r="IJ45" i="2"/>
  <c r="IJ37" i="2"/>
  <c r="AM82" i="2"/>
  <c r="AM85" i="2" s="1"/>
  <c r="AM31" i="20" s="1"/>
  <c r="ES124" i="2"/>
  <c r="ET121" i="2"/>
  <c r="ES122" i="2"/>
  <c r="ES125" i="2" s="1"/>
  <c r="GN84" i="2"/>
  <c r="GN24" i="20" s="1"/>
  <c r="GN79" i="2"/>
  <c r="GN75" i="2"/>
  <c r="GN67" i="2"/>
  <c r="BL80" i="2"/>
  <c r="BL68" i="2"/>
  <c r="HB61" i="2"/>
  <c r="HA64" i="2"/>
  <c r="HA10" i="20" s="1"/>
  <c r="HA62" i="2"/>
  <c r="HA65" i="2" s="1"/>
  <c r="HA17" i="20" s="1"/>
  <c r="GY39" i="2"/>
  <c r="IJ80" i="2"/>
  <c r="IJ68" i="2"/>
  <c r="HN31" i="2"/>
  <c r="HM34" i="2"/>
  <c r="HM9" i="20" s="1"/>
  <c r="HM32" i="2"/>
  <c r="HM35" i="2" s="1"/>
  <c r="HM16" i="20" s="1"/>
  <c r="GP121" i="2"/>
  <c r="GO124" i="2"/>
  <c r="GO122" i="2"/>
  <c r="GO125" i="2" s="1"/>
  <c r="CV84" i="2"/>
  <c r="CV24" i="20" s="1"/>
  <c r="CV79" i="2"/>
  <c r="CV75" i="2"/>
  <c r="CV67" i="2"/>
  <c r="CK94" i="2"/>
  <c r="CK11" i="20" s="1"/>
  <c r="CL91" i="2"/>
  <c r="CK92" i="2"/>
  <c r="CK95" i="2" s="1"/>
  <c r="CK18" i="20" s="1"/>
  <c r="BW82" i="2"/>
  <c r="BW85" i="2" s="1"/>
  <c r="BW31" i="20" s="1"/>
  <c r="DU94" i="2"/>
  <c r="DU11" i="20" s="1"/>
  <c r="DV91" i="2"/>
  <c r="DU92" i="2"/>
  <c r="DU95" i="2" s="1"/>
  <c r="DU18" i="20" s="1"/>
  <c r="E94" i="2"/>
  <c r="E11" i="20" s="1"/>
  <c r="F91" i="2"/>
  <c r="E92" i="2"/>
  <c r="E95" i="2" s="1"/>
  <c r="E18" i="20" s="1"/>
  <c r="HK82" i="2"/>
  <c r="HK85" i="2" s="1"/>
  <c r="HK31" i="20" s="1"/>
  <c r="D80" i="2"/>
  <c r="D68" i="2"/>
  <c r="DT84" i="2"/>
  <c r="DT24" i="20" s="1"/>
  <c r="DT79" i="2"/>
  <c r="DT75" i="2"/>
  <c r="DT67" i="2"/>
  <c r="HX159" i="2"/>
  <c r="DT54" i="2"/>
  <c r="DT23" i="20" s="1"/>
  <c r="DT49" i="2"/>
  <c r="DT45" i="2"/>
  <c r="DT37" i="2"/>
  <c r="AB54" i="2"/>
  <c r="AB23" i="20" s="1"/>
  <c r="AB49" i="2"/>
  <c r="AB45" i="2"/>
  <c r="AB37" i="2"/>
  <c r="FD84" i="2"/>
  <c r="FD24" i="20" s="1"/>
  <c r="FD79" i="2"/>
  <c r="FD75" i="2"/>
  <c r="FD67" i="2"/>
  <c r="EQ112" i="2"/>
  <c r="EQ115" i="2" s="1"/>
  <c r="EQ32" i="20" s="1"/>
  <c r="HX50" i="2"/>
  <c r="HX38" i="2"/>
  <c r="AP31" i="2"/>
  <c r="AO34" i="2"/>
  <c r="AO9" i="20" s="1"/>
  <c r="AO32" i="2"/>
  <c r="AO35" i="2" s="1"/>
  <c r="AO16" i="20" s="1"/>
  <c r="AP151" i="2"/>
  <c r="AO154" i="2"/>
  <c r="AO152" i="2"/>
  <c r="AO155" i="2" s="1"/>
  <c r="DH80" i="2"/>
  <c r="DH68" i="2"/>
  <c r="CL31" i="2"/>
  <c r="CK34" i="2"/>
  <c r="CK9" i="20" s="1"/>
  <c r="CK32" i="2"/>
  <c r="CK35" i="2" s="1"/>
  <c r="CK16" i="20" s="1"/>
  <c r="P129" i="2"/>
  <c r="HX84" i="2"/>
  <c r="HX24" i="20" s="1"/>
  <c r="HX79" i="2"/>
  <c r="HX75" i="2"/>
  <c r="HX67" i="2"/>
  <c r="BN61" i="2"/>
  <c r="BM64" i="2"/>
  <c r="BM10" i="20" s="1"/>
  <c r="BM62" i="2"/>
  <c r="BM65" i="2" s="1"/>
  <c r="BM17" i="20" s="1"/>
  <c r="EF114" i="2"/>
  <c r="EF25" i="20" s="1"/>
  <c r="EF109" i="2"/>
  <c r="EF105" i="2"/>
  <c r="EF97" i="2"/>
  <c r="GZ84" i="2"/>
  <c r="GZ24" i="20" s="1"/>
  <c r="GZ79" i="2"/>
  <c r="GZ75" i="2"/>
  <c r="GZ67" i="2"/>
  <c r="GB129" i="2"/>
  <c r="IL61" i="2"/>
  <c r="IK64" i="2"/>
  <c r="IK10" i="20" s="1"/>
  <c r="IK62" i="2"/>
  <c r="IK65" i="2" s="1"/>
  <c r="IK17" i="20" s="1"/>
  <c r="FD129" i="2"/>
  <c r="HL54" i="2"/>
  <c r="HL23" i="20" s="1"/>
  <c r="HL49" i="2"/>
  <c r="HL45" i="2"/>
  <c r="HL37" i="2"/>
  <c r="EG124" i="2"/>
  <c r="EH121" i="2"/>
  <c r="EG122" i="2"/>
  <c r="EG125" i="2" s="1"/>
  <c r="CV129" i="2"/>
  <c r="AZ80" i="2"/>
  <c r="AZ68" i="2"/>
  <c r="FP84" i="2"/>
  <c r="FP24" i="20" s="1"/>
  <c r="FP79" i="2"/>
  <c r="FP75" i="2"/>
  <c r="FP67" i="2"/>
  <c r="EF50" i="2"/>
  <c r="EF38" i="2"/>
  <c r="IV54" i="2"/>
  <c r="IV23" i="20" s="1"/>
  <c r="IV49" i="2"/>
  <c r="IV45" i="2"/>
  <c r="IV37" i="2"/>
  <c r="DU124" i="2"/>
  <c r="DV121" i="2"/>
  <c r="DU122" i="2"/>
  <c r="DU125" i="2" s="1"/>
  <c r="IV84" i="2"/>
  <c r="IV24" i="20" s="1"/>
  <c r="IV79" i="2"/>
  <c r="IV75" i="2"/>
  <c r="IV67" i="2"/>
  <c r="AB98" i="2"/>
  <c r="AB110" i="2"/>
  <c r="P80" i="2"/>
  <c r="P68" i="2"/>
  <c r="O112" i="2"/>
  <c r="O115" i="2" s="1"/>
  <c r="O32" i="20" s="1"/>
  <c r="HA94" i="2"/>
  <c r="HA11" i="20" s="1"/>
  <c r="HB91" i="2"/>
  <c r="HA92" i="2"/>
  <c r="HA95" i="2" s="1"/>
  <c r="HA18" i="20" s="1"/>
  <c r="AO94" i="2"/>
  <c r="AO11" i="20" s="1"/>
  <c r="AP91" i="2"/>
  <c r="AO92" i="2"/>
  <c r="AO95" i="2" s="1"/>
  <c r="AO18" i="20" s="1"/>
  <c r="C39" i="2"/>
  <c r="DG99" i="2"/>
  <c r="AO124" i="2"/>
  <c r="AP121" i="2"/>
  <c r="AO122" i="2"/>
  <c r="AO125" i="2" s="1"/>
  <c r="BK39" i="2"/>
  <c r="GZ54" i="2"/>
  <c r="GZ23" i="20" s="1"/>
  <c r="GZ49" i="2"/>
  <c r="GZ45" i="2"/>
  <c r="GZ37" i="2"/>
  <c r="HW112" i="2"/>
  <c r="HW115" i="2" s="1"/>
  <c r="HW32" i="20" s="1"/>
  <c r="DG39" i="2"/>
  <c r="ET61" i="2"/>
  <c r="ES64" i="2"/>
  <c r="ES10" i="20" s="1"/>
  <c r="ES62" i="2"/>
  <c r="ES65" i="2" s="1"/>
  <c r="ES17" i="20" s="1"/>
  <c r="E124" i="2"/>
  <c r="F121" i="2"/>
  <c r="E122" i="2"/>
  <c r="E125" i="2" s="1"/>
  <c r="IJ129" i="2"/>
  <c r="IV110" i="2"/>
  <c r="IV98" i="2"/>
  <c r="GN110" i="2"/>
  <c r="GN98" i="2"/>
  <c r="EH61" i="2"/>
  <c r="EG64" i="2"/>
  <c r="EG10" i="20" s="1"/>
  <c r="EG62" i="2"/>
  <c r="EG65" i="2" s="1"/>
  <c r="EG17" i="20" s="1"/>
  <c r="CL151" i="2"/>
  <c r="CK154" i="2"/>
  <c r="CK152" i="2"/>
  <c r="CK155" i="2" s="1"/>
  <c r="GB114" i="2"/>
  <c r="GB25" i="20" s="1"/>
  <c r="GB109" i="2"/>
  <c r="GB105" i="2"/>
  <c r="GB97" i="2"/>
  <c r="O82" i="2"/>
  <c r="O85" i="2" s="1"/>
  <c r="O31" i="20" s="1"/>
  <c r="P110" i="2"/>
  <c r="P98" i="2"/>
  <c r="CJ80" i="2"/>
  <c r="CJ68" i="2"/>
  <c r="GA69" i="2"/>
  <c r="IX121" i="2"/>
  <c r="IW124" i="2"/>
  <c r="IW122" i="2"/>
  <c r="IW125" i="2" s="1"/>
  <c r="IV159" i="2"/>
  <c r="D50" i="2"/>
  <c r="HM94" i="2"/>
  <c r="HM11" i="20" s="1"/>
  <c r="HN91" i="2"/>
  <c r="HM92" i="2"/>
  <c r="HM95" i="2" s="1"/>
  <c r="HM18" i="20" s="1"/>
  <c r="AZ50" i="2"/>
  <c r="AZ38" i="2"/>
  <c r="DS112" i="2"/>
  <c r="DS115" i="2" s="1"/>
  <c r="DS32" i="20" s="1"/>
  <c r="C112" i="2"/>
  <c r="C115" i="2" s="1"/>
  <c r="C32" i="20" s="1"/>
  <c r="BA124" i="2"/>
  <c r="BB121" i="2"/>
  <c r="BA122" i="2"/>
  <c r="BA125" i="2" s="1"/>
  <c r="FP54" i="2"/>
  <c r="FP23" i="20" s="1"/>
  <c r="FP49" i="2"/>
  <c r="FP45" i="2"/>
  <c r="FP37" i="2"/>
  <c r="HL84" i="2"/>
  <c r="HL24" i="20" s="1"/>
  <c r="HL79" i="2"/>
  <c r="HL75" i="2"/>
  <c r="HL67" i="2"/>
  <c r="BL50" i="2"/>
  <c r="BL38" i="2"/>
  <c r="FP159" i="2"/>
  <c r="GN50" i="2"/>
  <c r="GN38" i="2"/>
  <c r="AB159" i="2"/>
  <c r="HX114" i="2"/>
  <c r="HX25" i="20" s="1"/>
  <c r="HX109" i="2"/>
  <c r="HX105" i="2"/>
  <c r="HX97" i="2"/>
  <c r="II39" i="2"/>
  <c r="AP61" i="2"/>
  <c r="AO64" i="2"/>
  <c r="AO10" i="20" s="1"/>
  <c r="AO62" i="2"/>
  <c r="AO65" i="2" s="1"/>
  <c r="AO17" i="20" s="1"/>
  <c r="DH54" i="2"/>
  <c r="DH23" i="20" s="1"/>
  <c r="DH49" i="2"/>
  <c r="DH45" i="2"/>
  <c r="DH37" i="2"/>
  <c r="EQ82" i="2"/>
  <c r="EQ85" i="2" s="1"/>
  <c r="EQ31" i="20" s="1"/>
  <c r="BW39" i="2"/>
  <c r="DV151" i="2"/>
  <c r="DU154" i="2"/>
  <c r="DU152" i="2"/>
  <c r="DU155" i="2" s="1"/>
  <c r="ET151" i="2"/>
  <c r="ES154" i="2"/>
  <c r="ES152" i="2"/>
  <c r="ES155" i="2" s="1"/>
  <c r="CW94" i="2"/>
  <c r="CW11" i="20" s="1"/>
  <c r="CX91" i="2"/>
  <c r="CW92" i="2"/>
  <c r="CW95" i="2" s="1"/>
  <c r="CW18" i="20" s="1"/>
  <c r="HN151" i="2"/>
  <c r="HM154" i="2"/>
  <c r="HM152" i="2"/>
  <c r="HM155" i="2" s="1"/>
  <c r="EE82" i="2"/>
  <c r="EE85" i="2" s="1"/>
  <c r="EE31" i="20" s="1"/>
  <c r="BL110" i="2"/>
  <c r="BL98" i="2"/>
  <c r="FC52" i="2"/>
  <c r="FC55" i="2" s="1"/>
  <c r="FC30" i="20" s="1"/>
  <c r="ER50" i="2"/>
  <c r="ER38" i="2"/>
  <c r="O52" i="2"/>
  <c r="O55" i="2" s="1"/>
  <c r="O30" i="20" s="1"/>
  <c r="IU82" i="2"/>
  <c r="IU85" i="2" s="1"/>
  <c r="IU31" i="20" s="1"/>
  <c r="GB54" i="2"/>
  <c r="GB23" i="20" s="1"/>
  <c r="GB49" i="2"/>
  <c r="GB45" i="2"/>
  <c r="GB37" i="2"/>
  <c r="AY112" i="2"/>
  <c r="AY115" i="2" s="1"/>
  <c r="AY32" i="20" s="1"/>
  <c r="P159" i="2"/>
  <c r="IL91" i="2"/>
  <c r="IK94" i="2"/>
  <c r="IK11" i="20" s="1"/>
  <c r="IK92" i="2"/>
  <c r="IK95" i="2" s="1"/>
  <c r="IK18" i="20" s="1"/>
  <c r="F61" i="2"/>
  <c r="E64" i="2"/>
  <c r="E10" i="20" s="1"/>
  <c r="E62" i="2"/>
  <c r="E65" i="2" s="1"/>
  <c r="E17" i="20" s="1"/>
  <c r="AC124" i="2"/>
  <c r="AD121" i="2"/>
  <c r="AC122" i="2"/>
  <c r="AC125" i="2" s="1"/>
  <c r="BX50" i="2"/>
  <c r="BX38" i="2"/>
  <c r="IL151" i="2"/>
  <c r="IK154" i="2"/>
  <c r="IK152" i="2"/>
  <c r="IK155" i="2" s="1"/>
  <c r="HZ31" i="2"/>
  <c r="HY34" i="2"/>
  <c r="HY9" i="20" s="1"/>
  <c r="HY32" i="2"/>
  <c r="HY35" i="2" s="1"/>
  <c r="HY16" i="20" s="1"/>
  <c r="DJ61" i="2"/>
  <c r="DI64" i="2"/>
  <c r="DI10" i="20" s="1"/>
  <c r="DI62" i="2"/>
  <c r="DI65" i="2" s="1"/>
  <c r="DI17" i="20" s="1"/>
  <c r="IJ84" i="2"/>
  <c r="IJ24" i="20" s="1"/>
  <c r="IJ79" i="2"/>
  <c r="IJ82" i="2" s="1"/>
  <c r="IJ85" i="2" s="1"/>
  <c r="IJ31" i="20" s="1"/>
  <c r="IJ75" i="2"/>
  <c r="IJ67" i="2"/>
  <c r="FE124" i="2"/>
  <c r="FF121" i="2"/>
  <c r="FE122" i="2"/>
  <c r="FE125" i="2" s="1"/>
  <c r="BX98" i="2"/>
  <c r="BX110" i="2"/>
  <c r="BB61" i="2"/>
  <c r="BA64" i="2"/>
  <c r="BA10" i="20" s="1"/>
  <c r="BA62" i="2"/>
  <c r="BA65" i="2" s="1"/>
  <c r="BA17" i="20" s="1"/>
  <c r="AZ110" i="2"/>
  <c r="AZ98" i="2"/>
  <c r="ER110" i="2"/>
  <c r="ER98" i="2"/>
  <c r="CL61" i="2"/>
  <c r="CK64" i="2"/>
  <c r="CK10" i="20" s="1"/>
  <c r="CK62" i="2"/>
  <c r="CK65" i="2" s="1"/>
  <c r="CK17" i="20" s="1"/>
  <c r="BB31" i="2"/>
  <c r="BA34" i="2"/>
  <c r="BA9" i="20" s="1"/>
  <c r="BA32" i="2"/>
  <c r="BA35" i="2" s="1"/>
  <c r="BA16" i="20" s="1"/>
  <c r="DH110" i="2"/>
  <c r="DH98" i="2"/>
  <c r="FP98" i="2"/>
  <c r="FP110" i="2"/>
  <c r="HB151" i="2"/>
  <c r="HA154" i="2"/>
  <c r="HA152" i="2"/>
  <c r="HA155" i="2" s="1"/>
  <c r="AN84" i="2"/>
  <c r="AN24" i="20" s="1"/>
  <c r="AN79" i="2"/>
  <c r="AN75" i="2"/>
  <c r="AN67" i="2"/>
  <c r="BW52" i="2"/>
  <c r="BW55" i="2" s="1"/>
  <c r="BW30" i="20" s="1"/>
  <c r="BL114" i="2"/>
  <c r="BL25" i="20" s="1"/>
  <c r="BL109" i="2"/>
  <c r="BL105" i="2"/>
  <c r="BL97" i="2"/>
  <c r="ET31" i="2"/>
  <c r="ES34" i="2"/>
  <c r="ES9" i="20" s="1"/>
  <c r="ES32" i="2"/>
  <c r="ES35" i="2" s="1"/>
  <c r="ES16" i="20" s="1"/>
  <c r="CX151" i="2"/>
  <c r="CW154" i="2"/>
  <c r="CW152" i="2"/>
  <c r="CW155" i="2" s="1"/>
  <c r="FD50" i="2"/>
  <c r="FD38" i="2"/>
  <c r="GD151" i="2"/>
  <c r="GC154" i="2"/>
  <c r="GC152" i="2"/>
  <c r="GC155" i="2" s="1"/>
  <c r="P50" i="2"/>
  <c r="P38" i="2"/>
  <c r="CW124" i="2"/>
  <c r="CX121" i="2"/>
  <c r="CW122" i="2"/>
  <c r="CW125" i="2" s="1"/>
  <c r="EH31" i="2"/>
  <c r="EG34" i="2"/>
  <c r="EG9" i="20" s="1"/>
  <c r="EG32" i="2"/>
  <c r="EG35" i="2" s="1"/>
  <c r="EG16" i="20" s="1"/>
  <c r="AB114" i="2"/>
  <c r="AB25" i="20" s="1"/>
  <c r="AB109" i="2"/>
  <c r="AB105" i="2"/>
  <c r="AB97" i="2"/>
  <c r="R61" i="2"/>
  <c r="Q64" i="2"/>
  <c r="Q10" i="20" s="1"/>
  <c r="Q62" i="2"/>
  <c r="Q65" i="2" s="1"/>
  <c r="Q17" i="20" s="1"/>
  <c r="GB80" i="2"/>
  <c r="GB68" i="2"/>
  <c r="BN151" i="2"/>
  <c r="BM154" i="2"/>
  <c r="BM152" i="2"/>
  <c r="BM155" i="2" s="1"/>
  <c r="HB121" i="2"/>
  <c r="HA124" i="2"/>
  <c r="HA122" i="2"/>
  <c r="HA125" i="2" s="1"/>
  <c r="BZ151" i="2"/>
  <c r="BY154" i="2"/>
  <c r="BY152" i="2"/>
  <c r="BY155" i="2" s="1"/>
  <c r="ER84" i="2"/>
  <c r="ER24" i="20" s="1"/>
  <c r="ER79" i="2"/>
  <c r="ER75" i="2"/>
  <c r="ER67" i="2"/>
  <c r="IL121" i="2"/>
  <c r="IK124" i="2"/>
  <c r="IK122" i="2"/>
  <c r="IK125" i="2" s="1"/>
  <c r="IV114" i="2"/>
  <c r="IV25" i="20" s="1"/>
  <c r="IV109" i="2"/>
  <c r="IV105" i="2"/>
  <c r="IV97" i="2"/>
  <c r="GN114" i="2"/>
  <c r="GN25" i="20" s="1"/>
  <c r="GN105" i="2"/>
  <c r="GN97" i="2"/>
  <c r="GN109" i="2"/>
  <c r="EF84" i="2"/>
  <c r="EF24" i="20" s="1"/>
  <c r="EF79" i="2"/>
  <c r="EF75" i="2"/>
  <c r="EF67" i="2"/>
  <c r="GC94" i="2"/>
  <c r="GC11" i="20" s="1"/>
  <c r="GD91" i="2"/>
  <c r="GC92" i="2"/>
  <c r="GC95" i="2" s="1"/>
  <c r="GC18" i="20" s="1"/>
  <c r="P114" i="2"/>
  <c r="P25" i="20" s="1"/>
  <c r="P105" i="2"/>
  <c r="P97" i="2"/>
  <c r="P109" i="2"/>
  <c r="AB80" i="2"/>
  <c r="AB68" i="2"/>
  <c r="BX80" i="2"/>
  <c r="BX68" i="2"/>
  <c r="FD110" i="2"/>
  <c r="FD98" i="2"/>
  <c r="BN31" i="2"/>
  <c r="BM34" i="2"/>
  <c r="BM9" i="20" s="1"/>
  <c r="BM32" i="2"/>
  <c r="BM35" i="2" s="1"/>
  <c r="BM16" i="20" s="1"/>
  <c r="GP31" i="2"/>
  <c r="GO34" i="2"/>
  <c r="GO9" i="20" s="1"/>
  <c r="GO32" i="2"/>
  <c r="GO35" i="2" s="1"/>
  <c r="GO16" i="20" s="1"/>
  <c r="HZ91" i="2"/>
  <c r="HY94" i="2"/>
  <c r="HY11" i="20" s="1"/>
  <c r="HY92" i="2"/>
  <c r="HY95" i="2" s="1"/>
  <c r="HY18" i="20" s="1"/>
  <c r="CK124" i="2"/>
  <c r="CL121" i="2"/>
  <c r="CK122" i="2"/>
  <c r="CK125" i="2" s="1"/>
  <c r="CV80" i="2"/>
  <c r="CV68" i="2"/>
  <c r="BB151" i="2"/>
  <c r="BA154" i="2"/>
  <c r="BA152" i="2"/>
  <c r="BA155" i="2" s="1"/>
  <c r="CJ110" i="2"/>
  <c r="CJ98" i="2"/>
  <c r="FP129" i="2"/>
  <c r="HW39" i="2"/>
  <c r="AA82" i="2"/>
  <c r="AA85" i="2" s="1"/>
  <c r="AA31" i="20" s="1"/>
  <c r="DT98" i="2"/>
  <c r="DT110" i="2"/>
  <c r="D110" i="2"/>
  <c r="D98" i="2"/>
  <c r="D84" i="2"/>
  <c r="D24" i="20" s="1"/>
  <c r="D79" i="2"/>
  <c r="D75" i="2"/>
  <c r="D67" i="2"/>
  <c r="D69" i="2" s="1"/>
  <c r="DT80" i="2"/>
  <c r="DT68" i="2"/>
  <c r="CX31" i="2"/>
  <c r="CW34" i="2"/>
  <c r="CW9" i="20" s="1"/>
  <c r="CW32" i="2"/>
  <c r="CW35" i="2" s="1"/>
  <c r="CW16" i="20" s="1"/>
  <c r="DT50" i="2"/>
  <c r="DT38" i="2"/>
  <c r="AB50" i="2"/>
  <c r="AB38" i="2"/>
  <c r="FD80" i="2"/>
  <c r="FD68" i="2"/>
  <c r="IL31" i="2"/>
  <c r="IK34" i="2"/>
  <c r="IK9" i="20" s="1"/>
  <c r="IK32" i="2"/>
  <c r="IK35" i="2" s="1"/>
  <c r="IK16" i="20" s="1"/>
  <c r="DI124" i="2"/>
  <c r="DJ121" i="2"/>
  <c r="DI122" i="2"/>
  <c r="DI125" i="2" s="1"/>
  <c r="BZ31" i="2"/>
  <c r="BY34" i="2"/>
  <c r="BY9" i="20" s="1"/>
  <c r="BY32" i="2"/>
  <c r="BY35" i="2" s="1"/>
  <c r="BY16" i="20" s="1"/>
  <c r="AA99" i="2"/>
  <c r="GP61" i="2"/>
  <c r="GO64" i="2"/>
  <c r="GO10" i="20" s="1"/>
  <c r="GO62" i="2"/>
  <c r="GO65" i="2" s="1"/>
  <c r="GO17" i="20" s="1"/>
  <c r="HX54" i="2"/>
  <c r="HX23" i="20" s="1"/>
  <c r="HX49" i="2"/>
  <c r="HX45" i="2"/>
  <c r="HX37" i="2"/>
  <c r="DH84" i="2"/>
  <c r="DH24" i="20" s="1"/>
  <c r="DH79" i="2"/>
  <c r="DH75" i="2"/>
  <c r="DH67" i="2"/>
  <c r="HX80" i="2"/>
  <c r="HX68" i="2"/>
  <c r="GZ80" i="2"/>
  <c r="GZ68" i="2"/>
  <c r="HL50" i="2"/>
  <c r="HL38" i="2"/>
  <c r="BX114" i="2"/>
  <c r="BX25" i="20" s="1"/>
  <c r="BX109" i="2"/>
  <c r="BX105" i="2"/>
  <c r="BX97" i="2"/>
  <c r="AZ84" i="2"/>
  <c r="AZ24" i="20" s="1"/>
  <c r="AZ79" i="2"/>
  <c r="AZ75" i="2"/>
  <c r="AZ67" i="2"/>
  <c r="FP80" i="2"/>
  <c r="FP68" i="2"/>
  <c r="EF54" i="2"/>
  <c r="EF23" i="20" s="1"/>
  <c r="EF49" i="2"/>
  <c r="EF45" i="2"/>
  <c r="EF37" i="2"/>
  <c r="IV50" i="2"/>
  <c r="IV38" i="2"/>
  <c r="AZ114" i="2"/>
  <c r="AZ25" i="20" s="1"/>
  <c r="AZ109" i="2"/>
  <c r="AZ105" i="2"/>
  <c r="AZ97" i="2"/>
  <c r="BX129" i="2"/>
  <c r="IV80" i="2"/>
  <c r="IV68" i="2"/>
  <c r="GA52" i="2"/>
  <c r="GA55" i="2" s="1"/>
  <c r="GA30" i="20" s="1"/>
  <c r="AC94" i="2"/>
  <c r="AC11" i="20" s="1"/>
  <c r="AD91" i="2"/>
  <c r="AC92" i="2"/>
  <c r="AC95" i="2" s="1"/>
  <c r="AC18" i="20" s="1"/>
  <c r="GA112" i="2"/>
  <c r="GA115" i="2" s="1"/>
  <c r="GA32" i="20" s="1"/>
  <c r="ER114" i="2"/>
  <c r="ER25" i="20" s="1"/>
  <c r="ER105" i="2"/>
  <c r="ER97" i="2"/>
  <c r="ER109" i="2"/>
  <c r="P84" i="2"/>
  <c r="P24" i="20" s="1"/>
  <c r="P79" i="2"/>
  <c r="P75" i="2"/>
  <c r="P67" i="2"/>
  <c r="O99" i="2"/>
  <c r="GZ110" i="2"/>
  <c r="GZ98" i="2"/>
  <c r="GD61" i="2"/>
  <c r="GC64" i="2"/>
  <c r="GC10" i="20" s="1"/>
  <c r="GC62" i="2"/>
  <c r="GC65" i="2" s="1"/>
  <c r="GC17" i="20" s="1"/>
  <c r="AN110" i="2"/>
  <c r="AN98" i="2"/>
  <c r="AY39" i="2"/>
  <c r="FO52" i="2"/>
  <c r="FO55" i="2" s="1"/>
  <c r="FO30" i="20" s="1"/>
  <c r="DG69" i="2"/>
  <c r="FC99" i="2"/>
  <c r="GP151" i="2"/>
  <c r="GO154" i="2"/>
  <c r="GO152" i="2"/>
  <c r="GO155" i="2" s="1"/>
  <c r="BK52" i="2"/>
  <c r="BK55" i="2" s="1"/>
  <c r="BK30" i="20" s="1"/>
  <c r="GM39" i="2"/>
  <c r="GZ50" i="2"/>
  <c r="GZ38" i="2"/>
  <c r="BL129" i="2"/>
  <c r="DG52" i="2"/>
  <c r="DG55" i="2" s="1"/>
  <c r="DG30" i="20" s="1"/>
  <c r="IX91" i="2"/>
  <c r="IW94" i="2"/>
  <c r="IW11" i="20" s="1"/>
  <c r="IW92" i="2"/>
  <c r="IW95" i="2" s="1"/>
  <c r="IW18" i="20" s="1"/>
  <c r="CU112" i="2"/>
  <c r="CU115" i="2" s="1"/>
  <c r="CU32" i="20" s="1"/>
  <c r="GO94" i="2"/>
  <c r="GO11" i="20" s="1"/>
  <c r="GP91" i="2"/>
  <c r="GO92" i="2"/>
  <c r="GO95" i="2" s="1"/>
  <c r="GO18" i="20" s="1"/>
  <c r="O69" i="2"/>
  <c r="Q94" i="2"/>
  <c r="Q11" i="20" s="1"/>
  <c r="R91" i="2"/>
  <c r="Q92" i="2"/>
  <c r="Q95" i="2" s="1"/>
  <c r="Q18" i="20" s="1"/>
  <c r="CI112" i="2"/>
  <c r="CI115" i="2" s="1"/>
  <c r="CI32" i="20" s="1"/>
  <c r="CJ84" i="2"/>
  <c r="CJ24" i="20" s="1"/>
  <c r="CJ79" i="2"/>
  <c r="CJ75" i="2"/>
  <c r="CJ67" i="2"/>
  <c r="GA82" i="2"/>
  <c r="GA85" i="2" s="1"/>
  <c r="GA31" i="20" s="1"/>
  <c r="AD61" i="2"/>
  <c r="AC64" i="2"/>
  <c r="AC10" i="20" s="1"/>
  <c r="AC62" i="2"/>
  <c r="AC65" i="2" s="1"/>
  <c r="AC17" i="20" s="1"/>
  <c r="D54" i="2"/>
  <c r="D23" i="20" s="1"/>
  <c r="D49" i="2"/>
  <c r="D45" i="2"/>
  <c r="HL98" i="2"/>
  <c r="HL110" i="2"/>
  <c r="BZ61" i="2"/>
  <c r="BY64" i="2"/>
  <c r="BY10" i="20" s="1"/>
  <c r="BY62" i="2"/>
  <c r="BY65" i="2" s="1"/>
  <c r="BY17" i="20" s="1"/>
  <c r="AZ54" i="2"/>
  <c r="AZ23" i="20" s="1"/>
  <c r="AZ49" i="2"/>
  <c r="AZ45" i="2"/>
  <c r="AZ37" i="2"/>
  <c r="DS99" i="2"/>
  <c r="C99" i="2"/>
  <c r="FP50" i="2"/>
  <c r="FP38" i="2"/>
  <c r="FD114" i="2"/>
  <c r="FD25" i="20" s="1"/>
  <c r="FD109" i="2"/>
  <c r="FD105" i="2"/>
  <c r="FD97" i="2"/>
  <c r="HL80" i="2"/>
  <c r="HL68" i="2"/>
  <c r="DH114" i="2"/>
  <c r="DH25" i="20" s="1"/>
  <c r="DH109" i="2"/>
  <c r="DH105" i="2"/>
  <c r="DH97" i="2"/>
  <c r="BL54" i="2"/>
  <c r="BL23" i="20" s="1"/>
  <c r="BL49" i="2"/>
  <c r="BL45" i="2"/>
  <c r="BL37" i="2"/>
  <c r="CU52" i="2"/>
  <c r="CU55" i="2" s="1"/>
  <c r="CU30" i="20" s="1"/>
  <c r="GN54" i="2"/>
  <c r="GN23" i="20" s="1"/>
  <c r="GN49" i="2"/>
  <c r="GN45" i="2"/>
  <c r="GN37" i="2"/>
  <c r="DS52" i="2"/>
  <c r="DS55" i="2" s="1"/>
  <c r="DS30" i="20" s="1"/>
  <c r="FP109" i="2"/>
  <c r="FP114" i="2"/>
  <c r="FP25" i="20" s="1"/>
  <c r="FP105" i="2"/>
  <c r="FP97" i="2"/>
  <c r="F151" i="2"/>
  <c r="E154" i="2"/>
  <c r="E152" i="2"/>
  <c r="E155" i="2" s="1"/>
  <c r="DH50" i="2"/>
  <c r="DH38" i="2"/>
  <c r="CV110" i="2"/>
  <c r="CV98" i="2"/>
  <c r="BM94" i="2"/>
  <c r="BM11" i="20" s="1"/>
  <c r="BN91" i="2"/>
  <c r="BM92" i="2"/>
  <c r="BM95" i="2" s="1"/>
  <c r="BM18" i="20" s="1"/>
  <c r="FC39" i="2"/>
  <c r="ER54" i="2"/>
  <c r="ER23" i="20" s="1"/>
  <c r="ER49" i="2"/>
  <c r="ER45" i="2"/>
  <c r="ER37" i="2"/>
  <c r="O39" i="2"/>
  <c r="II99" i="2"/>
  <c r="GB50" i="2"/>
  <c r="GB38" i="2"/>
  <c r="AY99" i="2"/>
  <c r="FF31" i="2"/>
  <c r="FE34" i="2"/>
  <c r="FE9" i="20" s="1"/>
  <c r="FE32" i="2"/>
  <c r="FE35" i="2" s="1"/>
  <c r="FE16" i="20" s="1"/>
  <c r="R31" i="2"/>
  <c r="Q34" i="2"/>
  <c r="Q9" i="20" s="1"/>
  <c r="Q32" i="2"/>
  <c r="Q35" i="2" s="1"/>
  <c r="Q16" i="20" s="1"/>
  <c r="IJ110" i="2"/>
  <c r="IJ98" i="2"/>
  <c r="BX54" i="2"/>
  <c r="BX23" i="20" s="1"/>
  <c r="BX49" i="2"/>
  <c r="BX45" i="2"/>
  <c r="BX37" i="2"/>
  <c r="HN121" i="2"/>
  <c r="HM124" i="2"/>
  <c r="HM122" i="2"/>
  <c r="HM125" i="2" s="1"/>
  <c r="IU52" i="2"/>
  <c r="IU55" i="2" s="1"/>
  <c r="IU30" i="20" s="1"/>
  <c r="AN50" i="2"/>
  <c r="AN38" i="2"/>
  <c r="CJ50" i="2"/>
  <c r="CJ38" i="2"/>
  <c r="HZ61" i="2"/>
  <c r="HY64" i="2"/>
  <c r="HY10" i="20" s="1"/>
  <c r="HY62" i="2"/>
  <c r="HY65" i="2" s="1"/>
  <c r="HY17" i="20" s="1"/>
  <c r="EF110" i="2"/>
  <c r="EF98" i="2"/>
  <c r="BY94" i="2"/>
  <c r="BY11" i="20" s="1"/>
  <c r="BZ91" i="2"/>
  <c r="BY92" i="2"/>
  <c r="BY95" i="2" s="1"/>
  <c r="BY18" i="20" s="1"/>
  <c r="FR61" i="2"/>
  <c r="FQ64" i="2"/>
  <c r="FQ10" i="20" s="1"/>
  <c r="FQ62" i="2"/>
  <c r="FQ65" i="2" s="1"/>
  <c r="FQ17" i="20" s="1"/>
  <c r="IX31" i="2"/>
  <c r="IW34" i="2"/>
  <c r="IW9" i="20" s="1"/>
  <c r="IW32" i="2"/>
  <c r="IW35" i="2" s="1"/>
  <c r="IW16" i="20" s="1"/>
  <c r="BA94" i="2"/>
  <c r="BA11" i="20" s="1"/>
  <c r="BB91" i="2"/>
  <c r="BA92" i="2"/>
  <c r="BA95" i="2" s="1"/>
  <c r="BA18" i="20" s="1"/>
  <c r="BY124" i="2"/>
  <c r="BZ121" i="2"/>
  <c r="BY122" i="2"/>
  <c r="BY125" i="2" s="1"/>
  <c r="IX61" i="2"/>
  <c r="IW64" i="2"/>
  <c r="IW10" i="20" s="1"/>
  <c r="IW62" i="2"/>
  <c r="IW65" i="2" s="1"/>
  <c r="IW17" i="20" s="1"/>
  <c r="GA99" i="2"/>
  <c r="ES94" i="2"/>
  <c r="ES11" i="20" s="1"/>
  <c r="ET91" i="2"/>
  <c r="ES92" i="2"/>
  <c r="ES95" i="2" s="1"/>
  <c r="ES18" i="20" s="1"/>
  <c r="GM82" i="2"/>
  <c r="GM85" i="2" s="1"/>
  <c r="GM31" i="20" s="1"/>
  <c r="GZ114" i="2"/>
  <c r="GZ25" i="20" s="1"/>
  <c r="GZ109" i="2"/>
  <c r="GZ105" i="2"/>
  <c r="GZ97" i="2"/>
  <c r="GB84" i="2"/>
  <c r="GB24" i="20" s="1"/>
  <c r="GB79" i="2"/>
  <c r="GB75" i="2"/>
  <c r="GB67" i="2"/>
  <c r="AN114" i="2"/>
  <c r="AN25" i="20" s="1"/>
  <c r="AN105" i="2"/>
  <c r="AN97" i="2"/>
  <c r="AN109" i="2"/>
  <c r="HK112" i="2"/>
  <c r="HK115" i="2" s="1"/>
  <c r="HK32" i="20" s="1"/>
  <c r="AY52" i="2"/>
  <c r="AY55" i="2" s="1"/>
  <c r="AY30" i="20" s="1"/>
  <c r="DG112" i="2"/>
  <c r="DG115" i="2" s="1"/>
  <c r="DG32" i="20" s="1"/>
  <c r="BK69" i="2"/>
  <c r="GM52" i="2"/>
  <c r="GM55" i="2" s="1"/>
  <c r="GM30" i="20" s="1"/>
  <c r="HB31" i="2"/>
  <c r="HA34" i="2"/>
  <c r="HA9" i="20" s="1"/>
  <c r="HA32" i="2"/>
  <c r="HA35" i="2" s="1"/>
  <c r="HA16" i="20" s="1"/>
  <c r="FO112" i="2"/>
  <c r="FO115" i="2" s="1"/>
  <c r="FO32" i="20" s="1"/>
  <c r="BM124" i="2"/>
  <c r="BN121" i="2"/>
  <c r="BM122" i="2"/>
  <c r="BM125" i="2" s="1"/>
  <c r="DJ151" i="2"/>
  <c r="DI154" i="2"/>
  <c r="DI152" i="2"/>
  <c r="DI155" i="2" s="1"/>
  <c r="ER80" i="2"/>
  <c r="ER68" i="2"/>
  <c r="CU99" i="2"/>
  <c r="EF80" i="2"/>
  <c r="EF68" i="2"/>
  <c r="GB110" i="2"/>
  <c r="GB98" i="2"/>
  <c r="CI99" i="2"/>
  <c r="IX151" i="2"/>
  <c r="IW154" i="2"/>
  <c r="IW152" i="2"/>
  <c r="IW155" i="2" s="1"/>
  <c r="AB84" i="2"/>
  <c r="AB24" i="20" s="1"/>
  <c r="AB79" i="2"/>
  <c r="AB75" i="2"/>
  <c r="AB67" i="2"/>
  <c r="HL114" i="2"/>
  <c r="HL25" i="20" s="1"/>
  <c r="HL109" i="2"/>
  <c r="HL105" i="2"/>
  <c r="HL97" i="2"/>
  <c r="BX84" i="2"/>
  <c r="BX24" i="20" s="1"/>
  <c r="BX79" i="2"/>
  <c r="BX75" i="2"/>
  <c r="BX67" i="2"/>
  <c r="FR31" i="2"/>
  <c r="FQ34" i="2"/>
  <c r="FQ9" i="20" s="1"/>
  <c r="FQ32" i="2"/>
  <c r="FQ35" i="2" s="1"/>
  <c r="FQ16" i="20" s="1"/>
  <c r="FE94" i="2"/>
  <c r="FE11" i="20" s="1"/>
  <c r="FF91" i="2"/>
  <c r="FE92" i="2"/>
  <c r="FE95" i="2" s="1"/>
  <c r="FE18" i="20" s="1"/>
  <c r="HN61" i="2"/>
  <c r="HM64" i="2"/>
  <c r="HM10" i="20" s="1"/>
  <c r="HM62" i="2"/>
  <c r="HM65" i="2" s="1"/>
  <c r="HM17" i="20" s="1"/>
  <c r="DI94" i="2"/>
  <c r="DI11" i="20" s="1"/>
  <c r="DJ91" i="2"/>
  <c r="DI92" i="2"/>
  <c r="DI95" i="2" s="1"/>
  <c r="DI18" i="20" s="1"/>
  <c r="FR151" i="2"/>
  <c r="FQ154" i="2"/>
  <c r="FQ152" i="2"/>
  <c r="FQ155" i="2" s="1"/>
  <c r="AD151" i="2"/>
  <c r="AC154" i="2"/>
  <c r="AC152" i="2"/>
  <c r="AC155" i="2" s="1"/>
  <c r="FQ94" i="2"/>
  <c r="FQ11" i="20" s="1"/>
  <c r="FR91" i="2"/>
  <c r="FQ92" i="2"/>
  <c r="FQ95" i="2" s="1"/>
  <c r="FQ18" i="20" s="1"/>
  <c r="HX110" i="2"/>
  <c r="HX98" i="2"/>
  <c r="AA52" i="2"/>
  <c r="AA55" i="2" s="1"/>
  <c r="AA30" i="20" s="1"/>
  <c r="AN80" i="2"/>
  <c r="AN68" i="2"/>
  <c r="D159" i="2"/>
  <c r="DJ31" i="2"/>
  <c r="DI34" i="2"/>
  <c r="DI9" i="20" s="1"/>
  <c r="DI32" i="2"/>
  <c r="DI35" i="2" s="1"/>
  <c r="DI16" i="20" s="1"/>
  <c r="EQ69" i="2"/>
  <c r="CV114" i="2"/>
  <c r="CV25" i="20" s="1"/>
  <c r="CV105" i="2"/>
  <c r="CV97" i="2"/>
  <c r="CV109" i="2"/>
  <c r="GD31" i="2"/>
  <c r="GC34" i="2"/>
  <c r="GC9" i="20" s="1"/>
  <c r="GC32" i="2"/>
  <c r="GC35" i="2" s="1"/>
  <c r="GC16" i="20" s="1"/>
  <c r="HZ121" i="2"/>
  <c r="HY124" i="2"/>
  <c r="HY122" i="2"/>
  <c r="HY125" i="2" s="1"/>
  <c r="R151" i="2"/>
  <c r="Q154" i="2"/>
  <c r="Q152" i="2"/>
  <c r="Q155" i="2" s="1"/>
  <c r="FD54" i="2"/>
  <c r="FD23" i="20" s="1"/>
  <c r="FD49" i="2"/>
  <c r="FD45" i="2"/>
  <c r="FD37" i="2"/>
  <c r="P54" i="2"/>
  <c r="P23" i="20" s="1"/>
  <c r="P49" i="2"/>
  <c r="P45" i="2"/>
  <c r="P37" i="2"/>
  <c r="IJ114" i="2"/>
  <c r="IJ25" i="20" s="1"/>
  <c r="IJ105" i="2"/>
  <c r="IJ97" i="2"/>
  <c r="IJ109" i="2"/>
  <c r="EQ52" i="2"/>
  <c r="EQ55" i="2" s="1"/>
  <c r="EQ30" i="20" s="1"/>
  <c r="AZ82" i="2" l="1"/>
  <c r="AZ85" i="2" s="1"/>
  <c r="AZ31" i="20" s="1"/>
  <c r="AB129" i="2"/>
  <c r="HX129" i="2"/>
  <c r="HX52" i="2"/>
  <c r="HX55" i="2" s="1"/>
  <c r="HX30" i="20" s="1"/>
  <c r="BL159" i="2"/>
  <c r="AZ159" i="2"/>
  <c r="IJ159" i="2"/>
  <c r="AN129" i="2"/>
  <c r="ER129" i="2"/>
  <c r="AO128" i="2"/>
  <c r="AO19" i="20"/>
  <c r="BY128" i="2"/>
  <c r="BY19" i="20"/>
  <c r="GO158" i="2"/>
  <c r="GO20" i="20"/>
  <c r="BA158" i="2"/>
  <c r="BA159" i="2" s="1"/>
  <c r="BA20" i="20"/>
  <c r="BM157" i="2"/>
  <c r="BM13" i="20"/>
  <c r="CW127" i="2"/>
  <c r="CW12" i="20"/>
  <c r="CW158" i="2"/>
  <c r="CW20" i="20"/>
  <c r="HA157" i="2"/>
  <c r="HA13" i="20"/>
  <c r="DU157" i="2"/>
  <c r="DU13" i="20"/>
  <c r="CK158" i="2"/>
  <c r="CK20" i="20"/>
  <c r="DU127" i="2"/>
  <c r="DU12" i="20"/>
  <c r="EG127" i="2"/>
  <c r="EG12" i="20"/>
  <c r="AO157" i="2"/>
  <c r="AO13" i="20"/>
  <c r="GC127" i="2"/>
  <c r="GC12" i="20"/>
  <c r="IW157" i="2"/>
  <c r="IW13" i="20"/>
  <c r="BY127" i="2"/>
  <c r="BY12" i="20"/>
  <c r="HM127" i="2"/>
  <c r="HM12" i="20"/>
  <c r="E158" i="2"/>
  <c r="E20" i="20"/>
  <c r="DI128" i="2"/>
  <c r="DI19" i="20"/>
  <c r="IK128" i="2"/>
  <c r="IK129" i="2" s="1"/>
  <c r="IK19" i="20"/>
  <c r="BY157" i="2"/>
  <c r="BY13" i="20"/>
  <c r="IK158" i="2"/>
  <c r="IK20" i="20"/>
  <c r="FQ127" i="2"/>
  <c r="FQ12" i="20"/>
  <c r="Q158" i="2"/>
  <c r="Q20" i="20"/>
  <c r="HM128" i="2"/>
  <c r="HM19" i="20"/>
  <c r="GO157" i="2"/>
  <c r="GO13" i="20"/>
  <c r="Q128" i="2"/>
  <c r="Q19" i="20"/>
  <c r="AC158" i="2"/>
  <c r="AC159" i="2" s="1"/>
  <c r="AC20" i="20"/>
  <c r="E157" i="2"/>
  <c r="E13" i="20"/>
  <c r="IK127" i="2"/>
  <c r="IK12" i="20"/>
  <c r="GC158" i="2"/>
  <c r="GC20" i="20"/>
  <c r="IK157" i="2"/>
  <c r="IK13" i="20"/>
  <c r="E128" i="2"/>
  <c r="E19" i="20"/>
  <c r="AO127" i="2"/>
  <c r="AO12" i="20"/>
  <c r="GO128" i="2"/>
  <c r="GO19" i="20"/>
  <c r="Q127" i="2"/>
  <c r="Q129" i="2" s="1"/>
  <c r="Q12" i="20"/>
  <c r="IW158" i="2"/>
  <c r="IW20" i="20"/>
  <c r="BY158" i="2"/>
  <c r="BY159" i="2" s="1"/>
  <c r="BY20" i="20"/>
  <c r="CW157" i="2"/>
  <c r="CW13" i="20"/>
  <c r="Q157" i="2"/>
  <c r="Q13" i="20"/>
  <c r="HY128" i="2"/>
  <c r="HY19" i="20"/>
  <c r="AC157" i="2"/>
  <c r="AC13" i="20"/>
  <c r="DI158" i="2"/>
  <c r="DI20" i="20"/>
  <c r="DI127" i="2"/>
  <c r="DI129" i="2" s="1"/>
  <c r="DI12" i="20"/>
  <c r="HA128" i="2"/>
  <c r="HA19" i="20"/>
  <c r="GC157" i="2"/>
  <c r="GC13" i="20"/>
  <c r="ES158" i="2"/>
  <c r="ES20" i="20"/>
  <c r="GO127" i="2"/>
  <c r="GO129" i="2" s="1"/>
  <c r="GO12" i="20"/>
  <c r="FE158" i="2"/>
  <c r="FE20" i="20"/>
  <c r="E37" i="2"/>
  <c r="E9" i="20"/>
  <c r="AC127" i="2"/>
  <c r="AC12" i="20"/>
  <c r="HY127" i="2"/>
  <c r="HY129" i="2" s="1"/>
  <c r="HY12" i="20"/>
  <c r="DI157" i="2"/>
  <c r="DI13" i="20"/>
  <c r="CK128" i="2"/>
  <c r="CK19" i="20"/>
  <c r="HA127" i="2"/>
  <c r="HA12" i="20"/>
  <c r="FE128" i="2"/>
  <c r="FE129" i="2" s="1"/>
  <c r="FE19" i="20"/>
  <c r="ES157" i="2"/>
  <c r="ES13" i="20"/>
  <c r="E127" i="2"/>
  <c r="E129" i="2" s="1"/>
  <c r="E12" i="20"/>
  <c r="ES128" i="2"/>
  <c r="ES19" i="20"/>
  <c r="FE157" i="2"/>
  <c r="FE159" i="2" s="1"/>
  <c r="FE13" i="20"/>
  <c r="E38" i="2"/>
  <c r="E16" i="20"/>
  <c r="BM127" i="2"/>
  <c r="BM12" i="20"/>
  <c r="BA157" i="2"/>
  <c r="BA13" i="20"/>
  <c r="CK157" i="2"/>
  <c r="CK159" i="2" s="1"/>
  <c r="CK13" i="20"/>
  <c r="FQ158" i="2"/>
  <c r="FQ20" i="20"/>
  <c r="CW128" i="2"/>
  <c r="CW19" i="20"/>
  <c r="HM158" i="2"/>
  <c r="HM20" i="20"/>
  <c r="DU128" i="2"/>
  <c r="DU129" i="2" s="1"/>
  <c r="DU19" i="20"/>
  <c r="EG128" i="2"/>
  <c r="EG19" i="20"/>
  <c r="HY158" i="2"/>
  <c r="HY20" i="20"/>
  <c r="EG158" i="2"/>
  <c r="EG20" i="20"/>
  <c r="BA127" i="2"/>
  <c r="BA12" i="20"/>
  <c r="FQ128" i="2"/>
  <c r="FQ19" i="20"/>
  <c r="FQ157" i="2"/>
  <c r="FQ13" i="20"/>
  <c r="BM128" i="2"/>
  <c r="BM19" i="20"/>
  <c r="CK127" i="2"/>
  <c r="CK129" i="2" s="1"/>
  <c r="CK12" i="20"/>
  <c r="BM158" i="2"/>
  <c r="BM20" i="20"/>
  <c r="HA158" i="2"/>
  <c r="HA20" i="20"/>
  <c r="FE127" i="2"/>
  <c r="FE12" i="20"/>
  <c r="AC128" i="2"/>
  <c r="AC129" i="2" s="1"/>
  <c r="AC19" i="20"/>
  <c r="HM157" i="2"/>
  <c r="HM13" i="20"/>
  <c r="DU158" i="2"/>
  <c r="DU159" i="2" s="1"/>
  <c r="DU20" i="20"/>
  <c r="BA128" i="2"/>
  <c r="BA19" i="20"/>
  <c r="AO158" i="2"/>
  <c r="AO159" i="2" s="1"/>
  <c r="AO20" i="20"/>
  <c r="ES127" i="2"/>
  <c r="ES12" i="20"/>
  <c r="HY157" i="2"/>
  <c r="HY13" i="20"/>
  <c r="GC128" i="2"/>
  <c r="GC19" i="20"/>
  <c r="EG157" i="2"/>
  <c r="EG159" i="2" s="1"/>
  <c r="EG13" i="20"/>
  <c r="IW127" i="2"/>
  <c r="IW12" i="20"/>
  <c r="IW128" i="2"/>
  <c r="IW129" i="2" s="1"/>
  <c r="IW19" i="20"/>
  <c r="FD112" i="2"/>
  <c r="FD115" i="2" s="1"/>
  <c r="FD32" i="20" s="1"/>
  <c r="BL112" i="2"/>
  <c r="BL115" i="2" s="1"/>
  <c r="BL32" i="20" s="1"/>
  <c r="L14" i="7"/>
  <c r="I14" i="7"/>
  <c r="N14" i="7"/>
  <c r="P14" i="7" s="1"/>
  <c r="A15" i="7"/>
  <c r="J14" i="7"/>
  <c r="K14" i="7"/>
  <c r="M14" i="7"/>
  <c r="F34" i="2"/>
  <c r="G31" i="2"/>
  <c r="F32" i="2"/>
  <c r="F35" i="2" s="1"/>
  <c r="BX112" i="2"/>
  <c r="BX115" i="2" s="1"/>
  <c r="BX32" i="20" s="1"/>
  <c r="IV99" i="2"/>
  <c r="IW159" i="2"/>
  <c r="AZ39" i="2"/>
  <c r="GO159" i="2"/>
  <c r="P52" i="2"/>
  <c r="P55" i="2" s="1"/>
  <c r="P30" i="20" s="1"/>
  <c r="BX52" i="2"/>
  <c r="BX55" i="2" s="1"/>
  <c r="BX30" i="20" s="1"/>
  <c r="GN39" i="2"/>
  <c r="DH69" i="2"/>
  <c r="HX39" i="2"/>
  <c r="FP112" i="2"/>
  <c r="FP115" i="2" s="1"/>
  <c r="FP32" i="20" s="1"/>
  <c r="CJ82" i="2"/>
  <c r="CJ85" i="2" s="1"/>
  <c r="CJ31" i="20" s="1"/>
  <c r="AZ99" i="2"/>
  <c r="P99" i="2"/>
  <c r="GB82" i="2"/>
  <c r="GB85" i="2" s="1"/>
  <c r="GB31" i="20" s="1"/>
  <c r="AB112" i="2"/>
  <c r="AB115" i="2" s="1"/>
  <c r="AB32" i="20" s="1"/>
  <c r="GN82" i="2"/>
  <c r="GN85" i="2" s="1"/>
  <c r="GN31" i="20" s="1"/>
  <c r="AZ52" i="2"/>
  <c r="AZ55" i="2" s="1"/>
  <c r="AZ30" i="20" s="1"/>
  <c r="P39" i="2"/>
  <c r="BX39" i="2"/>
  <c r="ER52" i="2"/>
  <c r="ER55" i="2" s="1"/>
  <c r="ER30" i="20" s="1"/>
  <c r="CV52" i="2"/>
  <c r="CV55" i="2" s="1"/>
  <c r="CV30" i="20" s="1"/>
  <c r="BX82" i="2"/>
  <c r="BX85" i="2" s="1"/>
  <c r="BX31" i="20" s="1"/>
  <c r="CJ69" i="2"/>
  <c r="DH99" i="2"/>
  <c r="CV39" i="2"/>
  <c r="IJ112" i="2"/>
  <c r="IJ115" i="2" s="1"/>
  <c r="IJ32" i="20" s="1"/>
  <c r="FD39" i="2"/>
  <c r="ER99" i="2"/>
  <c r="AZ69" i="2"/>
  <c r="BX99" i="2"/>
  <c r="AB69" i="2"/>
  <c r="P112" i="2"/>
  <c r="P115" i="2" s="1"/>
  <c r="P32" i="20" s="1"/>
  <c r="GN99" i="2"/>
  <c r="HM129" i="2"/>
  <c r="HL112" i="2"/>
  <c r="HL115" i="2" s="1"/>
  <c r="HL32" i="20" s="1"/>
  <c r="AB82" i="2"/>
  <c r="AB85" i="2" s="1"/>
  <c r="AB31" i="20" s="1"/>
  <c r="GB69" i="2"/>
  <c r="P82" i="2"/>
  <c r="P85" i="2" s="1"/>
  <c r="P31" i="20" s="1"/>
  <c r="GN52" i="2"/>
  <c r="GN55" i="2" s="1"/>
  <c r="GN30" i="20" s="1"/>
  <c r="ER39" i="2"/>
  <c r="EF52" i="2"/>
  <c r="EF55" i="2" s="1"/>
  <c r="EF30" i="20" s="1"/>
  <c r="IJ52" i="2"/>
  <c r="IJ55" i="2" s="1"/>
  <c r="IJ30" i="20" s="1"/>
  <c r="A15" i="5"/>
  <c r="A37" i="5"/>
  <c r="B38" i="5"/>
  <c r="C36" i="5"/>
  <c r="AN112" i="2"/>
  <c r="AN115" i="2" s="1"/>
  <c r="AN32" i="20" s="1"/>
  <c r="FD52" i="2"/>
  <c r="FD55" i="2" s="1"/>
  <c r="FD30" i="20" s="1"/>
  <c r="AN99" i="2"/>
  <c r="D52" i="2"/>
  <c r="D55" i="2" s="1"/>
  <c r="D30" i="20" s="1"/>
  <c r="AZ112" i="2"/>
  <c r="AZ115" i="2" s="1"/>
  <c r="AZ32" i="20" s="1"/>
  <c r="EF39" i="2"/>
  <c r="DH82" i="2"/>
  <c r="DH85" i="2" s="1"/>
  <c r="DH31" i="20" s="1"/>
  <c r="BL52" i="2"/>
  <c r="BL55" i="2" s="1"/>
  <c r="BL30" i="20" s="1"/>
  <c r="BL82" i="2"/>
  <c r="BL85" i="2" s="1"/>
  <c r="BL31" i="20" s="1"/>
  <c r="BX69" i="2"/>
  <c r="DI159" i="2"/>
  <c r="BM129" i="2"/>
  <c r="GZ112" i="2"/>
  <c r="GZ115" i="2" s="1"/>
  <c r="GZ32" i="20" s="1"/>
  <c r="FP99" i="2"/>
  <c r="DH112" i="2"/>
  <c r="DH115" i="2" s="1"/>
  <c r="DH32" i="20" s="1"/>
  <c r="ER112" i="2"/>
  <c r="ER115" i="2" s="1"/>
  <c r="ER32" i="20" s="1"/>
  <c r="AB99" i="2"/>
  <c r="FD82" i="2"/>
  <c r="FD85" i="2" s="1"/>
  <c r="FD31" i="20" s="1"/>
  <c r="AB52" i="2"/>
  <c r="AB55" i="2" s="1"/>
  <c r="AB30" i="20" s="1"/>
  <c r="CV69" i="2"/>
  <c r="E159" i="2"/>
  <c r="HA129" i="2"/>
  <c r="GC159" i="2"/>
  <c r="IJ69" i="2"/>
  <c r="IV69" i="2"/>
  <c r="AO129" i="2"/>
  <c r="IV52" i="2"/>
  <c r="IV55" i="2" s="1"/>
  <c r="IV30" i="20" s="1"/>
  <c r="GZ82" i="2"/>
  <c r="GZ85" i="2" s="1"/>
  <c r="GZ31" i="20" s="1"/>
  <c r="Y192" i="2"/>
  <c r="Y193" i="2" s="1"/>
  <c r="FQ110" i="2"/>
  <c r="FQ98" i="2"/>
  <c r="DI110" i="2"/>
  <c r="DI98" i="2"/>
  <c r="IW80" i="2"/>
  <c r="IW68" i="2"/>
  <c r="BC91" i="2"/>
  <c r="BB94" i="2"/>
  <c r="BB11" i="20" s="1"/>
  <c r="BB92" i="2"/>
  <c r="BB95" i="2" s="1"/>
  <c r="BB18" i="20" s="1"/>
  <c r="IW50" i="2"/>
  <c r="IW38" i="2"/>
  <c r="FQ84" i="2"/>
  <c r="FQ24" i="20" s="1"/>
  <c r="FQ79" i="2"/>
  <c r="FQ75" i="2"/>
  <c r="FQ67" i="2"/>
  <c r="S31" i="2"/>
  <c r="R34" i="2"/>
  <c r="R9" i="20" s="1"/>
  <c r="R32" i="2"/>
  <c r="R35" i="2" s="1"/>
  <c r="R16" i="20" s="1"/>
  <c r="FE50" i="2"/>
  <c r="FE38" i="2"/>
  <c r="BM109" i="2"/>
  <c r="BM105" i="2"/>
  <c r="BM97" i="2"/>
  <c r="BM114" i="2"/>
  <c r="BM25" i="20" s="1"/>
  <c r="BY84" i="2"/>
  <c r="BY24" i="20" s="1"/>
  <c r="BY79" i="2"/>
  <c r="BY75" i="2"/>
  <c r="BY67" i="2"/>
  <c r="AE61" i="2"/>
  <c r="AD64" i="2"/>
  <c r="AD10" i="20" s="1"/>
  <c r="AD62" i="2"/>
  <c r="AD65" i="2" s="1"/>
  <c r="AD17" i="20" s="1"/>
  <c r="Q110" i="2"/>
  <c r="Q98" i="2"/>
  <c r="GO114" i="2"/>
  <c r="GO25" i="20" s="1"/>
  <c r="GO109" i="2"/>
  <c r="GO105" i="2"/>
  <c r="GO97" i="2"/>
  <c r="IY91" i="2"/>
  <c r="IX94" i="2"/>
  <c r="IX11" i="20" s="1"/>
  <c r="IX92" i="2"/>
  <c r="IX95" i="2" s="1"/>
  <c r="IX18" i="20" s="1"/>
  <c r="GQ151" i="2"/>
  <c r="GP154" i="2"/>
  <c r="GP152" i="2"/>
  <c r="GP155" i="2" s="1"/>
  <c r="GC84" i="2"/>
  <c r="GC24" i="20" s="1"/>
  <c r="GC79" i="2"/>
  <c r="GC75" i="2"/>
  <c r="GC67" i="2"/>
  <c r="P69" i="2"/>
  <c r="AC110" i="2"/>
  <c r="AC98" i="2"/>
  <c r="GQ61" i="2"/>
  <c r="GP64" i="2"/>
  <c r="GP10" i="20" s="1"/>
  <c r="GP62" i="2"/>
  <c r="GP65" i="2" s="1"/>
  <c r="GP17" i="20" s="1"/>
  <c r="IM31" i="2"/>
  <c r="IL34" i="2"/>
  <c r="IL9" i="20" s="1"/>
  <c r="IL32" i="2"/>
  <c r="IL35" i="2" s="1"/>
  <c r="IL16" i="20" s="1"/>
  <c r="GO54" i="2"/>
  <c r="GO23" i="20" s="1"/>
  <c r="GO49" i="2"/>
  <c r="GO45" i="2"/>
  <c r="GO37" i="2"/>
  <c r="BO31" i="2"/>
  <c r="BN34" i="2"/>
  <c r="BN9" i="20" s="1"/>
  <c r="BN32" i="2"/>
  <c r="BN35" i="2" s="1"/>
  <c r="BN16" i="20" s="1"/>
  <c r="E54" i="2"/>
  <c r="E23" i="20" s="1"/>
  <c r="E49" i="2"/>
  <c r="E45" i="2"/>
  <c r="EF69" i="2"/>
  <c r="GN112" i="2"/>
  <c r="GN115" i="2" s="1"/>
  <c r="GN32" i="20" s="1"/>
  <c r="Q80" i="2"/>
  <c r="Q68" i="2"/>
  <c r="EG50" i="2"/>
  <c r="EG38" i="2"/>
  <c r="CX124" i="2"/>
  <c r="CY121" i="2"/>
  <c r="CX122" i="2"/>
  <c r="CX125" i="2" s="1"/>
  <c r="CW159" i="2"/>
  <c r="ES54" i="2"/>
  <c r="ES23" i="20" s="1"/>
  <c r="ES49" i="2"/>
  <c r="ES45" i="2"/>
  <c r="ES37" i="2"/>
  <c r="BA50" i="2"/>
  <c r="BA38" i="2"/>
  <c r="BA84" i="2"/>
  <c r="BA24" i="20" s="1"/>
  <c r="BA79" i="2"/>
  <c r="BA75" i="2"/>
  <c r="BA67" i="2"/>
  <c r="DI84" i="2"/>
  <c r="DI24" i="20" s="1"/>
  <c r="DI79" i="2"/>
  <c r="DI75" i="2"/>
  <c r="DI67" i="2"/>
  <c r="IA31" i="2"/>
  <c r="HZ34" i="2"/>
  <c r="HZ9" i="20" s="1"/>
  <c r="HZ32" i="2"/>
  <c r="HZ35" i="2" s="1"/>
  <c r="HZ16" i="20" s="1"/>
  <c r="E84" i="2"/>
  <c r="E24" i="20" s="1"/>
  <c r="E79" i="2"/>
  <c r="E75" i="2"/>
  <c r="E67" i="2"/>
  <c r="IM91" i="2"/>
  <c r="IL94" i="2"/>
  <c r="IL11" i="20" s="1"/>
  <c r="IL92" i="2"/>
  <c r="IL95" i="2" s="1"/>
  <c r="IL18" i="20" s="1"/>
  <c r="GB52" i="2"/>
  <c r="GB55" i="2" s="1"/>
  <c r="GB30" i="20" s="1"/>
  <c r="HM159" i="2"/>
  <c r="CW114" i="2"/>
  <c r="CW25" i="20" s="1"/>
  <c r="CW109" i="2"/>
  <c r="CW105" i="2"/>
  <c r="CW97" i="2"/>
  <c r="DH39" i="2"/>
  <c r="AO80" i="2"/>
  <c r="AO68" i="2"/>
  <c r="FP39" i="2"/>
  <c r="HM110" i="2"/>
  <c r="HM98" i="2"/>
  <c r="IX124" i="2"/>
  <c r="IY121" i="2"/>
  <c r="IX122" i="2"/>
  <c r="IX125" i="2" s="1"/>
  <c r="CM151" i="2"/>
  <c r="CL154" i="2"/>
  <c r="CL152" i="2"/>
  <c r="CL155" i="2" s="1"/>
  <c r="ES80" i="2"/>
  <c r="ES68" i="2"/>
  <c r="GZ39" i="2"/>
  <c r="AO114" i="2"/>
  <c r="AO25" i="20" s="1"/>
  <c r="AO109" i="2"/>
  <c r="AO105" i="2"/>
  <c r="AO97" i="2"/>
  <c r="FP82" i="2"/>
  <c r="FP85" i="2" s="1"/>
  <c r="FP31" i="20" s="1"/>
  <c r="EH124" i="2"/>
  <c r="EI121" i="2"/>
  <c r="EH122" i="2"/>
  <c r="EH125" i="2" s="1"/>
  <c r="HL52" i="2"/>
  <c r="HL55" i="2" s="1"/>
  <c r="HL30" i="20" s="1"/>
  <c r="IK84" i="2"/>
  <c r="IK24" i="20" s="1"/>
  <c r="IK79" i="2"/>
  <c r="IK75" i="2"/>
  <c r="IK67" i="2"/>
  <c r="HX69" i="2"/>
  <c r="CK54" i="2"/>
  <c r="CK23" i="20" s="1"/>
  <c r="CK49" i="2"/>
  <c r="CK45" i="2"/>
  <c r="CK37" i="2"/>
  <c r="AO54" i="2"/>
  <c r="AO23" i="20" s="1"/>
  <c r="AO49" i="2"/>
  <c r="AO45" i="2"/>
  <c r="AO37" i="2"/>
  <c r="DT52" i="2"/>
  <c r="DT55" i="2" s="1"/>
  <c r="DT30" i="20" s="1"/>
  <c r="DT82" i="2"/>
  <c r="DT85" i="2" s="1"/>
  <c r="DT31" i="20" s="1"/>
  <c r="G91" i="2"/>
  <c r="F94" i="2"/>
  <c r="F11" i="20" s="1"/>
  <c r="F92" i="2"/>
  <c r="F95" i="2" s="1"/>
  <c r="F18" i="20" s="1"/>
  <c r="DU114" i="2"/>
  <c r="DU25" i="20" s="1"/>
  <c r="DU109" i="2"/>
  <c r="DU105" i="2"/>
  <c r="DU97" i="2"/>
  <c r="CK110" i="2"/>
  <c r="CK98" i="2"/>
  <c r="HM50" i="2"/>
  <c r="HM38" i="2"/>
  <c r="HA80" i="2"/>
  <c r="HA68" i="2"/>
  <c r="GN69" i="2"/>
  <c r="ES129" i="2"/>
  <c r="IJ39" i="2"/>
  <c r="FE80" i="2"/>
  <c r="FE68" i="2"/>
  <c r="AC54" i="2"/>
  <c r="AC23" i="20" s="1"/>
  <c r="AC49" i="2"/>
  <c r="AC45" i="2"/>
  <c r="AC37" i="2"/>
  <c r="IA151" i="2"/>
  <c r="HZ154" i="2"/>
  <c r="HZ152" i="2"/>
  <c r="HZ155" i="2" s="1"/>
  <c r="DT99" i="2"/>
  <c r="FQ129" i="2"/>
  <c r="CJ112" i="2"/>
  <c r="CJ115" i="2" s="1"/>
  <c r="CJ32" i="20" s="1"/>
  <c r="CW84" i="2"/>
  <c r="CW24" i="20" s="1"/>
  <c r="CW79" i="2"/>
  <c r="CW75" i="2"/>
  <c r="CW67" i="2"/>
  <c r="FG151" i="2"/>
  <c r="FF154" i="2"/>
  <c r="FF152" i="2"/>
  <c r="FF155" i="2" s="1"/>
  <c r="GC129" i="2"/>
  <c r="EG114" i="2"/>
  <c r="EG25" i="20" s="1"/>
  <c r="EG109" i="2"/>
  <c r="EG105" i="2"/>
  <c r="EG97" i="2"/>
  <c r="CJ39" i="2"/>
  <c r="EI151" i="2"/>
  <c r="EH154" i="2"/>
  <c r="EH152" i="2"/>
  <c r="EH155" i="2" s="1"/>
  <c r="GE31" i="2"/>
  <c r="GD34" i="2"/>
  <c r="GD9" i="20" s="1"/>
  <c r="GD32" i="2"/>
  <c r="GD35" i="2" s="1"/>
  <c r="GD16" i="20" s="1"/>
  <c r="HM84" i="2"/>
  <c r="HM24" i="20" s="1"/>
  <c r="HM79" i="2"/>
  <c r="HM75" i="2"/>
  <c r="HM67" i="2"/>
  <c r="FE109" i="2"/>
  <c r="FE114" i="2"/>
  <c r="FE25" i="20" s="1"/>
  <c r="FE105" i="2"/>
  <c r="FE97" i="2"/>
  <c r="FQ54" i="2"/>
  <c r="FQ23" i="20" s="1"/>
  <c r="FQ49" i="2"/>
  <c r="FQ45" i="2"/>
  <c r="FQ37" i="2"/>
  <c r="IY151" i="2"/>
  <c r="IX154" i="2"/>
  <c r="IX152" i="2"/>
  <c r="IX155" i="2" s="1"/>
  <c r="G151" i="2"/>
  <c r="F154" i="2"/>
  <c r="F152" i="2"/>
  <c r="F155" i="2" s="1"/>
  <c r="HZ124" i="2"/>
  <c r="IA121" i="2"/>
  <c r="HZ122" i="2"/>
  <c r="HZ125" i="2" s="1"/>
  <c r="CV112" i="2"/>
  <c r="CV115" i="2" s="1"/>
  <c r="CV32" i="20" s="1"/>
  <c r="DI50" i="2"/>
  <c r="DI38" i="2"/>
  <c r="FS91" i="2"/>
  <c r="FR94" i="2"/>
  <c r="FR11" i="20" s="1"/>
  <c r="FR92" i="2"/>
  <c r="FR95" i="2" s="1"/>
  <c r="FR18" i="20" s="1"/>
  <c r="AE151" i="2"/>
  <c r="AD154" i="2"/>
  <c r="AD152" i="2"/>
  <c r="AD155" i="2" s="1"/>
  <c r="DK91" i="2"/>
  <c r="DJ94" i="2"/>
  <c r="DJ11" i="20" s="1"/>
  <c r="DJ92" i="2"/>
  <c r="DJ95" i="2" s="1"/>
  <c r="DJ18" i="20" s="1"/>
  <c r="HO61" i="2"/>
  <c r="HN64" i="2"/>
  <c r="HN10" i="20" s="1"/>
  <c r="HN62" i="2"/>
  <c r="HN65" i="2" s="1"/>
  <c r="HN17" i="20" s="1"/>
  <c r="FS31" i="2"/>
  <c r="FR34" i="2"/>
  <c r="FR9" i="20" s="1"/>
  <c r="FR32" i="2"/>
  <c r="FR35" i="2" s="1"/>
  <c r="FR16" i="20" s="1"/>
  <c r="HL99" i="2"/>
  <c r="DK151" i="2"/>
  <c r="DJ154" i="2"/>
  <c r="DJ152" i="2"/>
  <c r="DJ155" i="2" s="1"/>
  <c r="HA50" i="2"/>
  <c r="HA38" i="2"/>
  <c r="GZ99" i="2"/>
  <c r="ES110" i="2"/>
  <c r="ES98" i="2"/>
  <c r="IW84" i="2"/>
  <c r="IW24" i="20" s="1"/>
  <c r="IW79" i="2"/>
  <c r="IW75" i="2"/>
  <c r="IW67" i="2"/>
  <c r="BZ124" i="2"/>
  <c r="CA121" i="2"/>
  <c r="BZ122" i="2"/>
  <c r="BZ125" i="2" s="1"/>
  <c r="BA114" i="2"/>
  <c r="BA25" i="20" s="1"/>
  <c r="BA109" i="2"/>
  <c r="BA105" i="2"/>
  <c r="BA97" i="2"/>
  <c r="IW54" i="2"/>
  <c r="IW23" i="20" s="1"/>
  <c r="IW49" i="2"/>
  <c r="IW45" i="2"/>
  <c r="IW37" i="2"/>
  <c r="FS61" i="2"/>
  <c r="FR64" i="2"/>
  <c r="FR10" i="20" s="1"/>
  <c r="FR62" i="2"/>
  <c r="FR65" i="2" s="1"/>
  <c r="FR17" i="20" s="1"/>
  <c r="BY110" i="2"/>
  <c r="BY98" i="2"/>
  <c r="HY80" i="2"/>
  <c r="HY68" i="2"/>
  <c r="HN124" i="2"/>
  <c r="HO121" i="2"/>
  <c r="HN122" i="2"/>
  <c r="HN125" i="2" s="1"/>
  <c r="FE54" i="2"/>
  <c r="FE23" i="20" s="1"/>
  <c r="FE49" i="2"/>
  <c r="FE45" i="2"/>
  <c r="FE37" i="2"/>
  <c r="FD99" i="2"/>
  <c r="CA61" i="2"/>
  <c r="BZ64" i="2"/>
  <c r="BZ10" i="20" s="1"/>
  <c r="BZ62" i="2"/>
  <c r="BZ65" i="2" s="1"/>
  <c r="BZ17" i="20" s="1"/>
  <c r="S91" i="2"/>
  <c r="R94" i="2"/>
  <c r="R11" i="20" s="1"/>
  <c r="R92" i="2"/>
  <c r="R95" i="2" s="1"/>
  <c r="R18" i="20" s="1"/>
  <c r="GE61" i="2"/>
  <c r="GD64" i="2"/>
  <c r="GD10" i="20" s="1"/>
  <c r="GD62" i="2"/>
  <c r="GD65" i="2" s="1"/>
  <c r="GD17" i="20" s="1"/>
  <c r="AE91" i="2"/>
  <c r="AD94" i="2"/>
  <c r="AD11" i="20" s="1"/>
  <c r="AD92" i="2"/>
  <c r="AD95" i="2" s="1"/>
  <c r="AD18" i="20" s="1"/>
  <c r="BY50" i="2"/>
  <c r="BY38" i="2"/>
  <c r="CW50" i="2"/>
  <c r="CW38" i="2"/>
  <c r="BC151" i="2"/>
  <c r="BB154" i="2"/>
  <c r="BB152" i="2"/>
  <c r="BB155" i="2" s="1"/>
  <c r="HY110" i="2"/>
  <c r="HY98" i="2"/>
  <c r="GQ31" i="2"/>
  <c r="GP34" i="2"/>
  <c r="GP9" i="20" s="1"/>
  <c r="GP32" i="2"/>
  <c r="GP35" i="2" s="1"/>
  <c r="GP16" i="20" s="1"/>
  <c r="GC110" i="2"/>
  <c r="GC98" i="2"/>
  <c r="ER82" i="2"/>
  <c r="ER85" i="2" s="1"/>
  <c r="ER31" i="20" s="1"/>
  <c r="CA151" i="2"/>
  <c r="BZ154" i="2"/>
  <c r="BZ152" i="2"/>
  <c r="BZ155" i="2" s="1"/>
  <c r="Q84" i="2"/>
  <c r="Q24" i="20" s="1"/>
  <c r="Q79" i="2"/>
  <c r="Q75" i="2"/>
  <c r="Q67" i="2"/>
  <c r="EG54" i="2"/>
  <c r="EG23" i="20" s="1"/>
  <c r="EG49" i="2"/>
  <c r="EG45" i="2"/>
  <c r="EG37" i="2"/>
  <c r="CW129" i="2"/>
  <c r="CY151" i="2"/>
  <c r="CX154" i="2"/>
  <c r="CX152" i="2"/>
  <c r="CX155" i="2" s="1"/>
  <c r="EU31" i="2"/>
  <c r="ET34" i="2"/>
  <c r="ET9" i="20" s="1"/>
  <c r="ET32" i="2"/>
  <c r="ET35" i="2" s="1"/>
  <c r="ET16" i="20" s="1"/>
  <c r="AN69" i="2"/>
  <c r="BA54" i="2"/>
  <c r="BA23" i="20" s="1"/>
  <c r="BA49" i="2"/>
  <c r="BA45" i="2"/>
  <c r="BA37" i="2"/>
  <c r="CK80" i="2"/>
  <c r="CK68" i="2"/>
  <c r="BC61" i="2"/>
  <c r="BB64" i="2"/>
  <c r="BB10" i="20" s="1"/>
  <c r="BB62" i="2"/>
  <c r="BB65" i="2" s="1"/>
  <c r="BB17" i="20" s="1"/>
  <c r="FF124" i="2"/>
  <c r="FG121" i="2"/>
  <c r="FF122" i="2"/>
  <c r="FF125" i="2" s="1"/>
  <c r="DK61" i="2"/>
  <c r="DJ64" i="2"/>
  <c r="DJ10" i="20" s="1"/>
  <c r="DJ62" i="2"/>
  <c r="DJ65" i="2" s="1"/>
  <c r="DJ17" i="20" s="1"/>
  <c r="AD124" i="2"/>
  <c r="AE121" i="2"/>
  <c r="AD122" i="2"/>
  <c r="AD125" i="2" s="1"/>
  <c r="G61" i="2"/>
  <c r="F64" i="2"/>
  <c r="F10" i="20" s="1"/>
  <c r="F62" i="2"/>
  <c r="F65" i="2" s="1"/>
  <c r="F17" i="20" s="1"/>
  <c r="HO151" i="2"/>
  <c r="HN154" i="2"/>
  <c r="HN152" i="2"/>
  <c r="HN155" i="2" s="1"/>
  <c r="AO84" i="2"/>
  <c r="AO24" i="20" s="1"/>
  <c r="AO79" i="2"/>
  <c r="AO75" i="2"/>
  <c r="AO67" i="2"/>
  <c r="HX99" i="2"/>
  <c r="HL82" i="2"/>
  <c r="HL85" i="2" s="1"/>
  <c r="HL31" i="20" s="1"/>
  <c r="BB124" i="2"/>
  <c r="BC121" i="2"/>
  <c r="BB122" i="2"/>
  <c r="BB125" i="2" s="1"/>
  <c r="HO91" i="2"/>
  <c r="HN94" i="2"/>
  <c r="HN11" i="20" s="1"/>
  <c r="HN92" i="2"/>
  <c r="HN95" i="2" s="1"/>
  <c r="HN18" i="20" s="1"/>
  <c r="GB112" i="2"/>
  <c r="GB115" i="2" s="1"/>
  <c r="GB32" i="20" s="1"/>
  <c r="EG80" i="2"/>
  <c r="EG68" i="2"/>
  <c r="ES84" i="2"/>
  <c r="ES24" i="20" s="1"/>
  <c r="ES79" i="2"/>
  <c r="ES75" i="2"/>
  <c r="ES67" i="2"/>
  <c r="HA110" i="2"/>
  <c r="HA98" i="2"/>
  <c r="IV82" i="2"/>
  <c r="IV85" i="2" s="1"/>
  <c r="IV31" i="20" s="1"/>
  <c r="IV39" i="2"/>
  <c r="IM61" i="2"/>
  <c r="IL64" i="2"/>
  <c r="IL10" i="20" s="1"/>
  <c r="IL62" i="2"/>
  <c r="IL65" i="2" s="1"/>
  <c r="IL17" i="20" s="1"/>
  <c r="GZ69" i="2"/>
  <c r="EF99" i="2"/>
  <c r="BM80" i="2"/>
  <c r="BM68" i="2"/>
  <c r="CM31" i="2"/>
  <c r="CL34" i="2"/>
  <c r="CL9" i="20" s="1"/>
  <c r="CL32" i="2"/>
  <c r="CL35" i="2" s="1"/>
  <c r="CL16" i="20" s="1"/>
  <c r="AQ31" i="2"/>
  <c r="AP34" i="2"/>
  <c r="AP9" i="20" s="1"/>
  <c r="AP32" i="2"/>
  <c r="AP35" i="2" s="1"/>
  <c r="AP16" i="20" s="1"/>
  <c r="E114" i="2"/>
  <c r="E25" i="20" s="1"/>
  <c r="E109" i="2"/>
  <c r="E105" i="2"/>
  <c r="E97" i="2"/>
  <c r="CM91" i="2"/>
  <c r="CL94" i="2"/>
  <c r="CL11" i="20" s="1"/>
  <c r="CL92" i="2"/>
  <c r="CL95" i="2" s="1"/>
  <c r="CL18" i="20" s="1"/>
  <c r="CV82" i="2"/>
  <c r="CV85" i="2" s="1"/>
  <c r="CV31" i="20" s="1"/>
  <c r="GP124" i="2"/>
  <c r="GQ121" i="2"/>
  <c r="GP122" i="2"/>
  <c r="GP125" i="2" s="1"/>
  <c r="HM54" i="2"/>
  <c r="HM23" i="20" s="1"/>
  <c r="HM49" i="2"/>
  <c r="HM45" i="2"/>
  <c r="HM37" i="2"/>
  <c r="HA84" i="2"/>
  <c r="HA24" i="20" s="1"/>
  <c r="HA79" i="2"/>
  <c r="HA75" i="2"/>
  <c r="HA67" i="2"/>
  <c r="FE84" i="2"/>
  <c r="FE24" i="20" s="1"/>
  <c r="FE79" i="2"/>
  <c r="FE75" i="2"/>
  <c r="FE67" i="2"/>
  <c r="AE31" i="2"/>
  <c r="AD34" i="2"/>
  <c r="AD9" i="20" s="1"/>
  <c r="AD32" i="2"/>
  <c r="AD35" i="2" s="1"/>
  <c r="AD16" i="20" s="1"/>
  <c r="DU50" i="2"/>
  <c r="DU38" i="2"/>
  <c r="DU80" i="2"/>
  <c r="DU68" i="2"/>
  <c r="D112" i="2"/>
  <c r="D115" i="2" s="1"/>
  <c r="D32" i="20" s="1"/>
  <c r="FR124" i="2"/>
  <c r="FS121" i="2"/>
  <c r="FR122" i="2"/>
  <c r="FR125" i="2" s="1"/>
  <c r="CY61" i="2"/>
  <c r="CX64" i="2"/>
  <c r="CX10" i="20" s="1"/>
  <c r="CX62" i="2"/>
  <c r="CX65" i="2" s="1"/>
  <c r="CX17" i="20" s="1"/>
  <c r="GD124" i="2"/>
  <c r="GE121" i="2"/>
  <c r="GD122" i="2"/>
  <c r="GD125" i="2" s="1"/>
  <c r="BL69" i="2"/>
  <c r="AN52" i="2"/>
  <c r="AN55" i="2" s="1"/>
  <c r="AN30" i="20" s="1"/>
  <c r="S151" i="2"/>
  <c r="R154" i="2"/>
  <c r="R152" i="2"/>
  <c r="R155" i="2" s="1"/>
  <c r="GC50" i="2"/>
  <c r="GC38" i="2"/>
  <c r="CV99" i="2"/>
  <c r="DI54" i="2"/>
  <c r="DI23" i="20" s="1"/>
  <c r="DI49" i="2"/>
  <c r="DI45" i="2"/>
  <c r="DI37" i="2"/>
  <c r="FQ114" i="2"/>
  <c r="FQ25" i="20" s="1"/>
  <c r="FQ109" i="2"/>
  <c r="FQ105" i="2"/>
  <c r="FQ97" i="2"/>
  <c r="FQ159" i="2"/>
  <c r="DI109" i="2"/>
  <c r="DI114" i="2"/>
  <c r="DI25" i="20" s="1"/>
  <c r="DI105" i="2"/>
  <c r="DI97" i="2"/>
  <c r="FE110" i="2"/>
  <c r="FE98" i="2"/>
  <c r="BN124" i="2"/>
  <c r="BO121" i="2"/>
  <c r="BN122" i="2"/>
  <c r="BN125" i="2" s="1"/>
  <c r="HA54" i="2"/>
  <c r="HA23" i="20" s="1"/>
  <c r="HA49" i="2"/>
  <c r="HA45" i="2"/>
  <c r="HA37" i="2"/>
  <c r="EU91" i="2"/>
  <c r="ET94" i="2"/>
  <c r="ET11" i="20" s="1"/>
  <c r="ET92" i="2"/>
  <c r="ET95" i="2" s="1"/>
  <c r="ET18" i="20" s="1"/>
  <c r="IY61" i="2"/>
  <c r="IX64" i="2"/>
  <c r="IX10" i="20" s="1"/>
  <c r="IX62" i="2"/>
  <c r="IX65" i="2" s="1"/>
  <c r="IX17" i="20" s="1"/>
  <c r="IY31" i="2"/>
  <c r="IX34" i="2"/>
  <c r="IX9" i="20" s="1"/>
  <c r="IX32" i="2"/>
  <c r="IX35" i="2" s="1"/>
  <c r="IX16" i="20" s="1"/>
  <c r="CA91" i="2"/>
  <c r="BZ94" i="2"/>
  <c r="BZ11" i="20" s="1"/>
  <c r="BZ92" i="2"/>
  <c r="BZ95" i="2" s="1"/>
  <c r="BZ18" i="20" s="1"/>
  <c r="HY84" i="2"/>
  <c r="HY24" i="20" s="1"/>
  <c r="HY79" i="2"/>
  <c r="HY75" i="2"/>
  <c r="HY67" i="2"/>
  <c r="Q50" i="2"/>
  <c r="Q38" i="2"/>
  <c r="FG31" i="2"/>
  <c r="FF34" i="2"/>
  <c r="FF9" i="20" s="1"/>
  <c r="FF32" i="2"/>
  <c r="FF35" i="2" s="1"/>
  <c r="FF16" i="20" s="1"/>
  <c r="BM110" i="2"/>
  <c r="BM98" i="2"/>
  <c r="BL39" i="2"/>
  <c r="AC80" i="2"/>
  <c r="AC68" i="2"/>
  <c r="Q109" i="2"/>
  <c r="Q105" i="2"/>
  <c r="Q114" i="2"/>
  <c r="Q25" i="20" s="1"/>
  <c r="Q97" i="2"/>
  <c r="GO110" i="2"/>
  <c r="GO98" i="2"/>
  <c r="IW110" i="2"/>
  <c r="IW98" i="2"/>
  <c r="AC114" i="2"/>
  <c r="AC25" i="20" s="1"/>
  <c r="AC109" i="2"/>
  <c r="AC105" i="2"/>
  <c r="AC97" i="2"/>
  <c r="GO80" i="2"/>
  <c r="GO68" i="2"/>
  <c r="BY54" i="2"/>
  <c r="BY23" i="20" s="1"/>
  <c r="BY49" i="2"/>
  <c r="BY45" i="2"/>
  <c r="BY37" i="2"/>
  <c r="IK50" i="2"/>
  <c r="IK38" i="2"/>
  <c r="CW54" i="2"/>
  <c r="CW23" i="20" s="1"/>
  <c r="CW49" i="2"/>
  <c r="CW45" i="2"/>
  <c r="CW37" i="2"/>
  <c r="D82" i="2"/>
  <c r="D85" i="2" s="1"/>
  <c r="D31" i="20" s="1"/>
  <c r="HY114" i="2"/>
  <c r="HY25" i="20" s="1"/>
  <c r="HY109" i="2"/>
  <c r="HY105" i="2"/>
  <c r="HY97" i="2"/>
  <c r="BM50" i="2"/>
  <c r="BM38" i="2"/>
  <c r="GE91" i="2"/>
  <c r="GD94" i="2"/>
  <c r="GD11" i="20" s="1"/>
  <c r="GD92" i="2"/>
  <c r="GD95" i="2" s="1"/>
  <c r="GD18" i="20" s="1"/>
  <c r="EF82" i="2"/>
  <c r="EF85" i="2" s="1"/>
  <c r="EF31" i="20" s="1"/>
  <c r="IV112" i="2"/>
  <c r="IV115" i="2" s="1"/>
  <c r="IV32" i="20" s="1"/>
  <c r="IL124" i="2"/>
  <c r="IM121" i="2"/>
  <c r="IL122" i="2"/>
  <c r="IL125" i="2" s="1"/>
  <c r="HB124" i="2"/>
  <c r="HC121" i="2"/>
  <c r="HB122" i="2"/>
  <c r="HB125" i="2" s="1"/>
  <c r="BM159" i="2"/>
  <c r="S61" i="2"/>
  <c r="R64" i="2"/>
  <c r="R10" i="20" s="1"/>
  <c r="R62" i="2"/>
  <c r="R65" i="2" s="1"/>
  <c r="R17" i="20" s="1"/>
  <c r="EI31" i="2"/>
  <c r="EH34" i="2"/>
  <c r="EH9" i="20" s="1"/>
  <c r="EH32" i="2"/>
  <c r="EH35" i="2" s="1"/>
  <c r="EH16" i="20" s="1"/>
  <c r="GE151" i="2"/>
  <c r="GD154" i="2"/>
  <c r="GD152" i="2"/>
  <c r="GD155" i="2" s="1"/>
  <c r="BL99" i="2"/>
  <c r="BC31" i="2"/>
  <c r="BB34" i="2"/>
  <c r="BB9" i="20" s="1"/>
  <c r="BB32" i="2"/>
  <c r="BB35" i="2" s="1"/>
  <c r="BB16" i="20" s="1"/>
  <c r="CK84" i="2"/>
  <c r="CK24" i="20" s="1"/>
  <c r="CK79" i="2"/>
  <c r="CK75" i="2"/>
  <c r="CK67" i="2"/>
  <c r="HY50" i="2"/>
  <c r="HY38" i="2"/>
  <c r="IK110" i="2"/>
  <c r="IK98" i="2"/>
  <c r="GB39" i="2"/>
  <c r="CW110" i="2"/>
  <c r="CW98" i="2"/>
  <c r="ES159" i="2"/>
  <c r="DW151" i="2"/>
  <c r="DV154" i="2"/>
  <c r="DV152" i="2"/>
  <c r="DV155" i="2" s="1"/>
  <c r="DH52" i="2"/>
  <c r="DH55" i="2" s="1"/>
  <c r="DH30" i="20" s="1"/>
  <c r="AQ61" i="2"/>
  <c r="AP64" i="2"/>
  <c r="AP10" i="20" s="1"/>
  <c r="AP62" i="2"/>
  <c r="AP65" i="2" s="1"/>
  <c r="AP17" i="20" s="1"/>
  <c r="FP52" i="2"/>
  <c r="FP55" i="2" s="1"/>
  <c r="FP30" i="20" s="1"/>
  <c r="HM114" i="2"/>
  <c r="HM25" i="20" s="1"/>
  <c r="HM109" i="2"/>
  <c r="HM105" i="2"/>
  <c r="HM97" i="2"/>
  <c r="EG84" i="2"/>
  <c r="EG24" i="20" s="1"/>
  <c r="EG79" i="2"/>
  <c r="EG75" i="2"/>
  <c r="EG67" i="2"/>
  <c r="F124" i="2"/>
  <c r="G121" i="2"/>
  <c r="F122" i="2"/>
  <c r="F125" i="2" s="1"/>
  <c r="EU61" i="2"/>
  <c r="ET64" i="2"/>
  <c r="ET10" i="20" s="1"/>
  <c r="ET62" i="2"/>
  <c r="ET65" i="2" s="1"/>
  <c r="ET17" i="20" s="1"/>
  <c r="GZ52" i="2"/>
  <c r="GZ55" i="2" s="1"/>
  <c r="GZ30" i="20" s="1"/>
  <c r="AP124" i="2"/>
  <c r="AQ121" i="2"/>
  <c r="AP122" i="2"/>
  <c r="AP125" i="2" s="1"/>
  <c r="AO110" i="2"/>
  <c r="AO98" i="2"/>
  <c r="HC91" i="2"/>
  <c r="HB94" i="2"/>
  <c r="HB11" i="20" s="1"/>
  <c r="HB92" i="2"/>
  <c r="HB95" i="2" s="1"/>
  <c r="HB18" i="20" s="1"/>
  <c r="DV124" i="2"/>
  <c r="DW121" i="2"/>
  <c r="DV122" i="2"/>
  <c r="DV125" i="2" s="1"/>
  <c r="FP69" i="2"/>
  <c r="HL39" i="2"/>
  <c r="BM84" i="2"/>
  <c r="BM24" i="20" s="1"/>
  <c r="BM79" i="2"/>
  <c r="BM75" i="2"/>
  <c r="BM67" i="2"/>
  <c r="HX82" i="2"/>
  <c r="HX85" i="2" s="1"/>
  <c r="HX31" i="20" s="1"/>
  <c r="AQ151" i="2"/>
  <c r="AP154" i="2"/>
  <c r="AP152" i="2"/>
  <c r="AP155" i="2" s="1"/>
  <c r="DT39" i="2"/>
  <c r="DT69" i="2"/>
  <c r="DU110" i="2"/>
  <c r="DU98" i="2"/>
  <c r="CK114" i="2"/>
  <c r="CK25" i="20" s="1"/>
  <c r="CK109" i="2"/>
  <c r="CK105" i="2"/>
  <c r="CK97" i="2"/>
  <c r="HO31" i="2"/>
  <c r="HN34" i="2"/>
  <c r="HN9" i="20" s="1"/>
  <c r="HN32" i="2"/>
  <c r="HN35" i="2" s="1"/>
  <c r="HN16" i="20" s="1"/>
  <c r="HC61" i="2"/>
  <c r="HB64" i="2"/>
  <c r="HB10" i="20" s="1"/>
  <c r="HB62" i="2"/>
  <c r="HB65" i="2" s="1"/>
  <c r="HB17" i="20" s="1"/>
  <c r="FG61" i="2"/>
  <c r="FF64" i="2"/>
  <c r="FF10" i="20" s="1"/>
  <c r="FF62" i="2"/>
  <c r="FF65" i="2" s="1"/>
  <c r="FF17" i="20" s="1"/>
  <c r="DU54" i="2"/>
  <c r="DU23" i="20" s="1"/>
  <c r="DU49" i="2"/>
  <c r="DU45" i="2"/>
  <c r="DU37" i="2"/>
  <c r="DU84" i="2"/>
  <c r="DU24" i="20" s="1"/>
  <c r="DU79" i="2"/>
  <c r="DU75" i="2"/>
  <c r="DU67" i="2"/>
  <c r="DT112" i="2"/>
  <c r="DT115" i="2" s="1"/>
  <c r="DT32" i="20" s="1"/>
  <c r="CJ99" i="2"/>
  <c r="EG110" i="2"/>
  <c r="EG98" i="2"/>
  <c r="R124" i="2"/>
  <c r="S121" i="2"/>
  <c r="R122" i="2"/>
  <c r="R125" i="2" s="1"/>
  <c r="CJ52" i="2"/>
  <c r="CJ55" i="2" s="1"/>
  <c r="CJ30" i="20" s="1"/>
  <c r="IJ99" i="2"/>
  <c r="GC54" i="2"/>
  <c r="GC23" i="20" s="1"/>
  <c r="GC49" i="2"/>
  <c r="GC45" i="2"/>
  <c r="GC37" i="2"/>
  <c r="DK31" i="2"/>
  <c r="DJ34" i="2"/>
  <c r="DJ9" i="20" s="1"/>
  <c r="DJ32" i="2"/>
  <c r="DJ35" i="2" s="1"/>
  <c r="DJ16" i="20" s="1"/>
  <c r="FS151" i="2"/>
  <c r="FR154" i="2"/>
  <c r="FR152" i="2"/>
  <c r="FR155" i="2" s="1"/>
  <c r="HM80" i="2"/>
  <c r="HM68" i="2"/>
  <c r="FG91" i="2"/>
  <c r="FF94" i="2"/>
  <c r="FF11" i="20" s="1"/>
  <c r="FF92" i="2"/>
  <c r="FF95" i="2" s="1"/>
  <c r="FF18" i="20" s="1"/>
  <c r="FQ50" i="2"/>
  <c r="FQ38" i="2"/>
  <c r="HC31" i="2"/>
  <c r="HB34" i="2"/>
  <c r="HB9" i="20" s="1"/>
  <c r="HB32" i="2"/>
  <c r="HB35" i="2" s="1"/>
  <c r="HB16" i="20" s="1"/>
  <c r="ES114" i="2"/>
  <c r="ES25" i="20" s="1"/>
  <c r="ES109" i="2"/>
  <c r="ES105" i="2"/>
  <c r="ES97" i="2"/>
  <c r="BA110" i="2"/>
  <c r="BA98" i="2"/>
  <c r="FQ80" i="2"/>
  <c r="FQ68" i="2"/>
  <c r="BY114" i="2"/>
  <c r="BY25" i="20" s="1"/>
  <c r="BY109" i="2"/>
  <c r="BY105" i="2"/>
  <c r="BY97" i="2"/>
  <c r="IA61" i="2"/>
  <c r="HZ64" i="2"/>
  <c r="HZ10" i="20" s="1"/>
  <c r="HZ62" i="2"/>
  <c r="HZ65" i="2" s="1"/>
  <c r="HZ17" i="20" s="1"/>
  <c r="Q54" i="2"/>
  <c r="Q23" i="20" s="1"/>
  <c r="Q49" i="2"/>
  <c r="Q45" i="2"/>
  <c r="Q37" i="2"/>
  <c r="BO91" i="2"/>
  <c r="BN94" i="2"/>
  <c r="BN11" i="20" s="1"/>
  <c r="BN92" i="2"/>
  <c r="BN95" i="2" s="1"/>
  <c r="BN18" i="20" s="1"/>
  <c r="BY80" i="2"/>
  <c r="BY68" i="2"/>
  <c r="AC84" i="2"/>
  <c r="AC24" i="20" s="1"/>
  <c r="AC79" i="2"/>
  <c r="AC75" i="2"/>
  <c r="AC67" i="2"/>
  <c r="GQ91" i="2"/>
  <c r="GP94" i="2"/>
  <c r="GP11" i="20" s="1"/>
  <c r="GP92" i="2"/>
  <c r="GP95" i="2" s="1"/>
  <c r="GP18" i="20" s="1"/>
  <c r="IW109" i="2"/>
  <c r="IW105" i="2"/>
  <c r="IW97" i="2"/>
  <c r="IW114" i="2"/>
  <c r="IW25" i="20" s="1"/>
  <c r="GC80" i="2"/>
  <c r="GC68" i="2"/>
  <c r="GO84" i="2"/>
  <c r="GO24" i="20" s="1"/>
  <c r="GO79" i="2"/>
  <c r="GO75" i="2"/>
  <c r="GO67" i="2"/>
  <c r="CA31" i="2"/>
  <c r="BZ34" i="2"/>
  <c r="BZ9" i="20" s="1"/>
  <c r="BZ32" i="2"/>
  <c r="BZ35" i="2" s="1"/>
  <c r="BZ16" i="20" s="1"/>
  <c r="DJ124" i="2"/>
  <c r="DK121" i="2"/>
  <c r="DJ122" i="2"/>
  <c r="DJ125" i="2" s="1"/>
  <c r="IK54" i="2"/>
  <c r="IK23" i="20" s="1"/>
  <c r="IK49" i="2"/>
  <c r="IK45" i="2"/>
  <c r="IK37" i="2"/>
  <c r="CY31" i="2"/>
  <c r="CX34" i="2"/>
  <c r="CX9" i="20" s="1"/>
  <c r="CX32" i="2"/>
  <c r="CX35" i="2" s="1"/>
  <c r="CX16" i="20" s="1"/>
  <c r="CL124" i="2"/>
  <c r="CM121" i="2"/>
  <c r="CL122" i="2"/>
  <c r="CL125" i="2" s="1"/>
  <c r="IA91" i="2"/>
  <c r="HZ94" i="2"/>
  <c r="HZ11" i="20" s="1"/>
  <c r="HZ92" i="2"/>
  <c r="HZ95" i="2" s="1"/>
  <c r="HZ18" i="20" s="1"/>
  <c r="GO50" i="2"/>
  <c r="GO38" i="2"/>
  <c r="BM54" i="2"/>
  <c r="BM23" i="20" s="1"/>
  <c r="BM49" i="2"/>
  <c r="BM45" i="2"/>
  <c r="BM37" i="2"/>
  <c r="E50" i="2"/>
  <c r="GC114" i="2"/>
  <c r="GC25" i="20" s="1"/>
  <c r="GC109" i="2"/>
  <c r="GC105" i="2"/>
  <c r="GC97" i="2"/>
  <c r="ER69" i="2"/>
  <c r="BO151" i="2"/>
  <c r="BN154" i="2"/>
  <c r="BN152" i="2"/>
  <c r="BN155" i="2" s="1"/>
  <c r="ES50" i="2"/>
  <c r="ES38" i="2"/>
  <c r="AN82" i="2"/>
  <c r="AN85" i="2" s="1"/>
  <c r="AN31" i="20" s="1"/>
  <c r="HC151" i="2"/>
  <c r="HB154" i="2"/>
  <c r="HB152" i="2"/>
  <c r="HB155" i="2" s="1"/>
  <c r="CM61" i="2"/>
  <c r="CL64" i="2"/>
  <c r="CL10" i="20" s="1"/>
  <c r="CL62" i="2"/>
  <c r="CL65" i="2" s="1"/>
  <c r="CL17" i="20" s="1"/>
  <c r="BA80" i="2"/>
  <c r="BA68" i="2"/>
  <c r="DI80" i="2"/>
  <c r="DI68" i="2"/>
  <c r="HY54" i="2"/>
  <c r="HY23" i="20" s="1"/>
  <c r="HY49" i="2"/>
  <c r="HY45" i="2"/>
  <c r="HY37" i="2"/>
  <c r="IM151" i="2"/>
  <c r="IL154" i="2"/>
  <c r="IL152" i="2"/>
  <c r="IL155" i="2" s="1"/>
  <c r="E80" i="2"/>
  <c r="E68" i="2"/>
  <c r="IK114" i="2"/>
  <c r="IK25" i="20" s="1"/>
  <c r="IK109" i="2"/>
  <c r="IK105" i="2"/>
  <c r="IK97" i="2"/>
  <c r="CY91" i="2"/>
  <c r="CX94" i="2"/>
  <c r="CX11" i="20" s="1"/>
  <c r="CX92" i="2"/>
  <c r="CX95" i="2" s="1"/>
  <c r="CX18" i="20" s="1"/>
  <c r="EU151" i="2"/>
  <c r="ET154" i="2"/>
  <c r="ET152" i="2"/>
  <c r="ET155" i="2" s="1"/>
  <c r="HX112" i="2"/>
  <c r="HX115" i="2" s="1"/>
  <c r="HX32" i="20" s="1"/>
  <c r="HL69" i="2"/>
  <c r="GB99" i="2"/>
  <c r="EI61" i="2"/>
  <c r="EH64" i="2"/>
  <c r="EH10" i="20" s="1"/>
  <c r="EH62" i="2"/>
  <c r="EH65" i="2" s="1"/>
  <c r="EH17" i="20" s="1"/>
  <c r="AQ91" i="2"/>
  <c r="AP94" i="2"/>
  <c r="AP11" i="20" s="1"/>
  <c r="AP92" i="2"/>
  <c r="AP95" i="2" s="1"/>
  <c r="AP18" i="20" s="1"/>
  <c r="HA109" i="2"/>
  <c r="HA105" i="2"/>
  <c r="HA97" i="2"/>
  <c r="HA114" i="2"/>
  <c r="HA25" i="20" s="1"/>
  <c r="IK80" i="2"/>
  <c r="IK68" i="2"/>
  <c r="EF112" i="2"/>
  <c r="EF115" i="2" s="1"/>
  <c r="EF32" i="20" s="1"/>
  <c r="BO61" i="2"/>
  <c r="BN64" i="2"/>
  <c r="BN10" i="20" s="1"/>
  <c r="BN62" i="2"/>
  <c r="BN65" i="2" s="1"/>
  <c r="BN17" i="20" s="1"/>
  <c r="CK50" i="2"/>
  <c r="CK38" i="2"/>
  <c r="AO50" i="2"/>
  <c r="AO38" i="2"/>
  <c r="FD69" i="2"/>
  <c r="AB39" i="2"/>
  <c r="E110" i="2"/>
  <c r="E98" i="2"/>
  <c r="DW91" i="2"/>
  <c r="DV94" i="2"/>
  <c r="DV11" i="20" s="1"/>
  <c r="DV92" i="2"/>
  <c r="DV95" i="2" s="1"/>
  <c r="DV18" i="20" s="1"/>
  <c r="ET124" i="2"/>
  <c r="EU121" i="2"/>
  <c r="ET122" i="2"/>
  <c r="ET125" i="2" s="1"/>
  <c r="AC50" i="2"/>
  <c r="AC38" i="2"/>
  <c r="DW31" i="2"/>
  <c r="DV34" i="2"/>
  <c r="DV9" i="20" s="1"/>
  <c r="DV32" i="2"/>
  <c r="DV35" i="2" s="1"/>
  <c r="DV16" i="20" s="1"/>
  <c r="DW61" i="2"/>
  <c r="DV64" i="2"/>
  <c r="DV10" i="20" s="1"/>
  <c r="DV62" i="2"/>
  <c r="DV65" i="2" s="1"/>
  <c r="DV17" i="20" s="1"/>
  <c r="D99" i="2"/>
  <c r="CW80" i="2"/>
  <c r="CW68" i="2"/>
  <c r="EI91" i="2"/>
  <c r="EH94" i="2"/>
  <c r="EH11" i="20" s="1"/>
  <c r="EH92" i="2"/>
  <c r="EH95" i="2" s="1"/>
  <c r="EH18" i="20" s="1"/>
  <c r="AN39" i="2"/>
  <c r="HY159" i="2" l="1"/>
  <c r="Q159" i="2"/>
  <c r="BA129" i="2"/>
  <c r="IK159" i="2"/>
  <c r="BY129" i="2"/>
  <c r="EG129" i="2"/>
  <c r="HA159" i="2"/>
  <c r="BB128" i="2"/>
  <c r="BB19" i="20"/>
  <c r="AD157" i="2"/>
  <c r="AD13" i="20"/>
  <c r="IL157" i="2"/>
  <c r="IL13" i="20"/>
  <c r="FR158" i="2"/>
  <c r="FR20" i="20"/>
  <c r="DV127" i="2"/>
  <c r="DV12" i="20"/>
  <c r="AP127" i="2"/>
  <c r="AP12" i="20"/>
  <c r="FF128" i="2"/>
  <c r="FF129" i="2" s="1"/>
  <c r="FF19" i="20"/>
  <c r="BB157" i="2"/>
  <c r="BB13" i="20"/>
  <c r="F157" i="2"/>
  <c r="F13" i="20"/>
  <c r="HZ157" i="2"/>
  <c r="HZ13" i="20"/>
  <c r="ET128" i="2"/>
  <c r="ET19" i="20"/>
  <c r="GD158" i="2"/>
  <c r="GD20" i="20"/>
  <c r="R158" i="2"/>
  <c r="R20" i="20"/>
  <c r="AD128" i="2"/>
  <c r="AD19" i="20"/>
  <c r="FF127" i="2"/>
  <c r="FF12" i="20"/>
  <c r="AD158" i="2"/>
  <c r="AD159" i="2" s="1"/>
  <c r="AD20" i="20"/>
  <c r="IX158" i="2"/>
  <c r="IX159" i="2" s="1"/>
  <c r="IX20" i="20"/>
  <c r="GP157" i="2"/>
  <c r="GP13" i="20"/>
  <c r="F38" i="2"/>
  <c r="F16" i="20"/>
  <c r="GD157" i="2"/>
  <c r="GD13" i="20"/>
  <c r="IX157" i="2"/>
  <c r="IX13" i="20"/>
  <c r="EH127" i="2"/>
  <c r="EH12" i="20"/>
  <c r="ET127" i="2"/>
  <c r="ET12" i="20"/>
  <c r="BN157" i="2"/>
  <c r="BN13" i="20"/>
  <c r="R128" i="2"/>
  <c r="R19" i="20"/>
  <c r="AP158" i="2"/>
  <c r="AP20" i="20"/>
  <c r="GP128" i="2"/>
  <c r="GP19" i="20"/>
  <c r="HN158" i="2"/>
  <c r="HN159" i="2" s="1"/>
  <c r="HN20" i="20"/>
  <c r="HB158" i="2"/>
  <c r="HB159" i="2" s="1"/>
  <c r="HB20" i="20"/>
  <c r="CL128" i="2"/>
  <c r="CL19" i="20"/>
  <c r="AP157" i="2"/>
  <c r="AP13" i="20"/>
  <c r="F128" i="2"/>
  <c r="F19" i="20"/>
  <c r="DV158" i="2"/>
  <c r="DV159" i="2" s="1"/>
  <c r="DV20" i="20"/>
  <c r="BN128" i="2"/>
  <c r="BN19" i="20"/>
  <c r="FR128" i="2"/>
  <c r="FR19" i="20"/>
  <c r="BB127" i="2"/>
  <c r="BB12" i="20"/>
  <c r="HN157" i="2"/>
  <c r="HN13" i="20"/>
  <c r="BZ157" i="2"/>
  <c r="BZ13" i="20"/>
  <c r="DJ158" i="2"/>
  <c r="DJ20" i="20"/>
  <c r="HZ127" i="2"/>
  <c r="HZ12" i="20"/>
  <c r="EH157" i="2"/>
  <c r="EH13" i="20"/>
  <c r="FF158" i="2"/>
  <c r="FF20" i="20"/>
  <c r="CL157" i="2"/>
  <c r="CL13" i="20"/>
  <c r="ET158" i="2"/>
  <c r="ET159" i="2" s="1"/>
  <c r="ET20" i="20"/>
  <c r="F37" i="2"/>
  <c r="F9" i="20"/>
  <c r="HB157" i="2"/>
  <c r="HB13" i="20"/>
  <c r="R127" i="2"/>
  <c r="R12" i="20"/>
  <c r="DV128" i="2"/>
  <c r="DV19" i="20"/>
  <c r="AP128" i="2"/>
  <c r="AP129" i="2" s="1"/>
  <c r="AP19" i="20"/>
  <c r="DV157" i="2"/>
  <c r="DV13" i="20"/>
  <c r="HB127" i="2"/>
  <c r="HB12" i="20"/>
  <c r="GP127" i="2"/>
  <c r="GP129" i="2" s="1"/>
  <c r="GP12" i="20"/>
  <c r="DJ157" i="2"/>
  <c r="DJ13" i="20"/>
  <c r="FF157" i="2"/>
  <c r="FF13" i="20"/>
  <c r="R157" i="2"/>
  <c r="R13" i="20"/>
  <c r="BZ127" i="2"/>
  <c r="BZ12" i="20"/>
  <c r="ET157" i="2"/>
  <c r="ET13" i="20"/>
  <c r="HB128" i="2"/>
  <c r="HB19" i="20"/>
  <c r="AD127" i="2"/>
  <c r="AD12" i="20"/>
  <c r="BZ158" i="2"/>
  <c r="BZ159" i="2" s="1"/>
  <c r="BZ20" i="20"/>
  <c r="EH158" i="2"/>
  <c r="EH159" i="2" s="1"/>
  <c r="EH20" i="20"/>
  <c r="CL158" i="2"/>
  <c r="CL20" i="20"/>
  <c r="IL158" i="2"/>
  <c r="IL20" i="20"/>
  <c r="CL127" i="2"/>
  <c r="CL12" i="20"/>
  <c r="DJ128" i="2"/>
  <c r="DJ129" i="2" s="1"/>
  <c r="DJ19" i="20"/>
  <c r="F127" i="2"/>
  <c r="F12" i="20"/>
  <c r="IL128" i="2"/>
  <c r="IL19" i="20"/>
  <c r="BN127" i="2"/>
  <c r="BN12" i="20"/>
  <c r="GD128" i="2"/>
  <c r="GD129" i="2" s="1"/>
  <c r="GD19" i="20"/>
  <c r="FR127" i="2"/>
  <c r="FR12" i="20"/>
  <c r="BB158" i="2"/>
  <c r="BB20" i="20"/>
  <c r="HN128" i="2"/>
  <c r="HN19" i="20"/>
  <c r="F158" i="2"/>
  <c r="F20" i="20"/>
  <c r="HZ158" i="2"/>
  <c r="HZ159" i="2" s="1"/>
  <c r="HZ20" i="20"/>
  <c r="CX128" i="2"/>
  <c r="CX19" i="20"/>
  <c r="BN158" i="2"/>
  <c r="BN20" i="20"/>
  <c r="HZ128" i="2"/>
  <c r="HZ19" i="20"/>
  <c r="CX158" i="2"/>
  <c r="CX20" i="20"/>
  <c r="DJ127" i="2"/>
  <c r="DJ12" i="20"/>
  <c r="FR157" i="2"/>
  <c r="FR159" i="2" s="1"/>
  <c r="FR13" i="20"/>
  <c r="IL127" i="2"/>
  <c r="IL12" i="20"/>
  <c r="GD127" i="2"/>
  <c r="GD12" i="20"/>
  <c r="CX157" i="2"/>
  <c r="CX13" i="20"/>
  <c r="HN127" i="2"/>
  <c r="HN12" i="20"/>
  <c r="BZ128" i="2"/>
  <c r="BZ19" i="20"/>
  <c r="EH128" i="2"/>
  <c r="EH19" i="20"/>
  <c r="CX127" i="2"/>
  <c r="CX129" i="2" s="1"/>
  <c r="CX12" i="20"/>
  <c r="GP158" i="2"/>
  <c r="GP20" i="20"/>
  <c r="IX128" i="2"/>
  <c r="IX19" i="20"/>
  <c r="IX127" i="2"/>
  <c r="IX12" i="20"/>
  <c r="FQ112" i="2"/>
  <c r="FQ115" i="2" s="1"/>
  <c r="FQ32" i="20" s="1"/>
  <c r="Q52" i="2"/>
  <c r="Q55" i="2" s="1"/>
  <c r="Q30" i="20" s="1"/>
  <c r="GC99" i="2"/>
  <c r="Q39" i="2"/>
  <c r="M15" i="7"/>
  <c r="L15" i="7"/>
  <c r="N15" i="7"/>
  <c r="P15" i="7" s="1"/>
  <c r="A16" i="7"/>
  <c r="J15" i="7"/>
  <c r="K15" i="7"/>
  <c r="I15" i="7"/>
  <c r="G34" i="2"/>
  <c r="H31" i="2"/>
  <c r="G32" i="2"/>
  <c r="G35" i="2" s="1"/>
  <c r="AC69" i="2"/>
  <c r="CW52" i="2"/>
  <c r="CW55" i="2" s="1"/>
  <c r="CW30" i="20" s="1"/>
  <c r="CK112" i="2"/>
  <c r="CK115" i="2" s="1"/>
  <c r="CK32" i="20" s="1"/>
  <c r="DI112" i="2"/>
  <c r="DI115" i="2" s="1"/>
  <c r="DI32" i="20" s="1"/>
  <c r="FE52" i="2"/>
  <c r="FE55" i="2" s="1"/>
  <c r="FE30" i="20" s="1"/>
  <c r="IW39" i="2"/>
  <c r="IK112" i="2"/>
  <c r="IK115" i="2" s="1"/>
  <c r="IK32" i="20" s="1"/>
  <c r="BM69" i="2"/>
  <c r="HM99" i="2"/>
  <c r="HA69" i="2"/>
  <c r="EG39" i="2"/>
  <c r="Q69" i="2"/>
  <c r="DU39" i="2"/>
  <c r="Q99" i="2"/>
  <c r="IW82" i="2"/>
  <c r="IW85" i="2" s="1"/>
  <c r="IW31" i="20" s="1"/>
  <c r="HM39" i="2"/>
  <c r="HY99" i="2"/>
  <c r="HA112" i="2"/>
  <c r="HA115" i="2" s="1"/>
  <c r="HA32" i="20" s="1"/>
  <c r="BY112" i="2"/>
  <c r="BY115" i="2" s="1"/>
  <c r="BY32" i="20" s="1"/>
  <c r="HM112" i="2"/>
  <c r="HM115" i="2" s="1"/>
  <c r="HM32" i="20" s="1"/>
  <c r="CW39" i="2"/>
  <c r="BY52" i="2"/>
  <c r="BY55" i="2" s="1"/>
  <c r="BY30" i="20" s="1"/>
  <c r="AC99" i="2"/>
  <c r="HA82" i="2"/>
  <c r="HA85" i="2" s="1"/>
  <c r="HA31" i="20" s="1"/>
  <c r="CL159" i="2"/>
  <c r="IX129" i="2"/>
  <c r="ES112" i="2"/>
  <c r="ES115" i="2" s="1"/>
  <c r="ES32" i="20" s="1"/>
  <c r="GC52" i="2"/>
  <c r="GC55" i="2" s="1"/>
  <c r="GC30" i="20" s="1"/>
  <c r="CK99" i="2"/>
  <c r="BY99" i="2"/>
  <c r="ES99" i="2"/>
  <c r="HA99" i="2"/>
  <c r="BM52" i="2"/>
  <c r="BM55" i="2" s="1"/>
  <c r="BM30" i="20" s="1"/>
  <c r="DI99" i="2"/>
  <c r="DI52" i="2"/>
  <c r="DI55" i="2" s="1"/>
  <c r="DI30" i="20" s="1"/>
  <c r="BA52" i="2"/>
  <c r="BA55" i="2" s="1"/>
  <c r="BA30" i="20" s="1"/>
  <c r="Q82" i="2"/>
  <c r="Q85" i="2" s="1"/>
  <c r="Q31" i="20" s="1"/>
  <c r="FE39" i="2"/>
  <c r="IW99" i="2"/>
  <c r="HY112" i="2"/>
  <c r="HY115" i="2" s="1"/>
  <c r="HY32" i="20" s="1"/>
  <c r="AC112" i="2"/>
  <c r="AC115" i="2" s="1"/>
  <c r="AC32" i="20" s="1"/>
  <c r="FQ99" i="2"/>
  <c r="GC112" i="2"/>
  <c r="GC115" i="2" s="1"/>
  <c r="GC32" i="20" s="1"/>
  <c r="FE69" i="2"/>
  <c r="AO82" i="2"/>
  <c r="AO85" i="2" s="1"/>
  <c r="AO31" i="20" s="1"/>
  <c r="ES69" i="2"/>
  <c r="GO82" i="2"/>
  <c r="GO85" i="2" s="1"/>
  <c r="GO31" i="20" s="1"/>
  <c r="EG69" i="2"/>
  <c r="HY69" i="2"/>
  <c r="FE82" i="2"/>
  <c r="FE85" i="2" s="1"/>
  <c r="FE31" i="20" s="1"/>
  <c r="ES82" i="2"/>
  <c r="ES85" i="2" s="1"/>
  <c r="ES31" i="20" s="1"/>
  <c r="IW69" i="2"/>
  <c r="EG52" i="2"/>
  <c r="EG55" i="2" s="1"/>
  <c r="EG30" i="20" s="1"/>
  <c r="IW52" i="2"/>
  <c r="IW55" i="2" s="1"/>
  <c r="IW30" i="20" s="1"/>
  <c r="HM52" i="2"/>
  <c r="HM55" i="2" s="1"/>
  <c r="HM30" i="20" s="1"/>
  <c r="BA39" i="2"/>
  <c r="A38" i="5"/>
  <c r="B39" i="5"/>
  <c r="C37" i="5"/>
  <c r="A16" i="5"/>
  <c r="BM39" i="2"/>
  <c r="Q112" i="2"/>
  <c r="Q115" i="2" s="1"/>
  <c r="Q32" i="20" s="1"/>
  <c r="AO69" i="2"/>
  <c r="HY39" i="2"/>
  <c r="IK52" i="2"/>
  <c r="IK55" i="2" s="1"/>
  <c r="IK30" i="20" s="1"/>
  <c r="GO69" i="2"/>
  <c r="DU69" i="2"/>
  <c r="EG82" i="2"/>
  <c r="EG85" i="2" s="1"/>
  <c r="EG31" i="20" s="1"/>
  <c r="HB129" i="2"/>
  <c r="HY82" i="2"/>
  <c r="HY85" i="2" s="1"/>
  <c r="HY31" i="20" s="1"/>
  <c r="ET129" i="2"/>
  <c r="DV129" i="2"/>
  <c r="GC39" i="2"/>
  <c r="R129" i="2"/>
  <c r="AP159" i="2"/>
  <c r="CK69" i="2"/>
  <c r="HA39" i="2"/>
  <c r="DI39" i="2"/>
  <c r="R159" i="2"/>
  <c r="HN129" i="2"/>
  <c r="FF159" i="2"/>
  <c r="Z192" i="2"/>
  <c r="Z193" i="2" s="1"/>
  <c r="AR121" i="2"/>
  <c r="AQ124" i="2"/>
  <c r="AQ122" i="2"/>
  <c r="AQ125" i="2" s="1"/>
  <c r="BB50" i="2"/>
  <c r="BB38" i="2"/>
  <c r="EH54" i="2"/>
  <c r="EH23" i="20" s="1"/>
  <c r="EH49" i="2"/>
  <c r="EH45" i="2"/>
  <c r="EH37" i="2"/>
  <c r="IN121" i="2"/>
  <c r="IM124" i="2"/>
  <c r="IM122" i="2"/>
  <c r="IM125" i="2" s="1"/>
  <c r="GD110" i="2"/>
  <c r="GD98" i="2"/>
  <c r="FF50" i="2"/>
  <c r="FF38" i="2"/>
  <c r="IX84" i="2"/>
  <c r="IX24" i="20" s="1"/>
  <c r="IX79" i="2"/>
  <c r="IX75" i="2"/>
  <c r="IX67" i="2"/>
  <c r="S154" i="2"/>
  <c r="T151" i="2"/>
  <c r="S152" i="2"/>
  <c r="S155" i="2" s="1"/>
  <c r="AD50" i="2"/>
  <c r="AD38" i="2"/>
  <c r="CL110" i="2"/>
  <c r="CL98" i="2"/>
  <c r="E99" i="2"/>
  <c r="AQ34" i="2"/>
  <c r="AQ9" i="20" s="1"/>
  <c r="AR31" i="2"/>
  <c r="AQ32" i="2"/>
  <c r="AQ35" i="2" s="1"/>
  <c r="AQ16" i="20" s="1"/>
  <c r="CL54" i="2"/>
  <c r="CL23" i="20" s="1"/>
  <c r="CL49" i="2"/>
  <c r="CL45" i="2"/>
  <c r="CL37" i="2"/>
  <c r="IL84" i="2"/>
  <c r="IL24" i="20" s="1"/>
  <c r="IL79" i="2"/>
  <c r="IL75" i="2"/>
  <c r="IL67" i="2"/>
  <c r="HO94" i="2"/>
  <c r="HO11" i="20" s="1"/>
  <c r="HP91" i="2"/>
  <c r="HO92" i="2"/>
  <c r="HO95" i="2" s="1"/>
  <c r="HO18" i="20" s="1"/>
  <c r="BD121" i="2"/>
  <c r="BC124" i="2"/>
  <c r="BC122" i="2"/>
  <c r="BC125" i="2" s="1"/>
  <c r="DL61" i="2"/>
  <c r="DK64" i="2"/>
  <c r="DK10" i="20" s="1"/>
  <c r="DK62" i="2"/>
  <c r="DK65" i="2" s="1"/>
  <c r="DK17" i="20" s="1"/>
  <c r="BB80" i="2"/>
  <c r="BB68" i="2"/>
  <c r="ET50" i="2"/>
  <c r="ET38" i="2"/>
  <c r="F54" i="2"/>
  <c r="F23" i="20" s="1"/>
  <c r="F49" i="2"/>
  <c r="F45" i="2"/>
  <c r="GP54" i="2"/>
  <c r="GP23" i="20" s="1"/>
  <c r="GP49" i="2"/>
  <c r="GP45" i="2"/>
  <c r="GP37" i="2"/>
  <c r="AE94" i="2"/>
  <c r="AE11" i="20" s="1"/>
  <c r="AF91" i="2"/>
  <c r="AE92" i="2"/>
  <c r="AE95" i="2" s="1"/>
  <c r="AE18" i="20" s="1"/>
  <c r="GD84" i="2"/>
  <c r="GD24" i="20" s="1"/>
  <c r="GD79" i="2"/>
  <c r="GD75" i="2"/>
  <c r="GD67" i="2"/>
  <c r="R110" i="2"/>
  <c r="R98" i="2"/>
  <c r="BZ84" i="2"/>
  <c r="BZ24" i="20" s="1"/>
  <c r="BZ79" i="2"/>
  <c r="BZ75" i="2"/>
  <c r="BZ67" i="2"/>
  <c r="BA99" i="2"/>
  <c r="DJ159" i="2"/>
  <c r="FR50" i="2"/>
  <c r="FR38" i="2"/>
  <c r="HN80" i="2"/>
  <c r="HN68" i="2"/>
  <c r="DJ114" i="2"/>
  <c r="DJ25" i="20" s="1"/>
  <c r="DJ109" i="2"/>
  <c r="DJ105" i="2"/>
  <c r="DJ97" i="2"/>
  <c r="AE154" i="2"/>
  <c r="AF151" i="2"/>
  <c r="AE152" i="2"/>
  <c r="AE155" i="2" s="1"/>
  <c r="IB121" i="2"/>
  <c r="IA124" i="2"/>
  <c r="IA122" i="2"/>
  <c r="IA125" i="2" s="1"/>
  <c r="IY154" i="2"/>
  <c r="IZ151" i="2"/>
  <c r="IY152" i="2"/>
  <c r="IY155" i="2" s="1"/>
  <c r="FE112" i="2"/>
  <c r="FE115" i="2" s="1"/>
  <c r="FE32" i="20" s="1"/>
  <c r="GD50" i="2"/>
  <c r="GD38" i="2"/>
  <c r="CW69" i="2"/>
  <c r="DU112" i="2"/>
  <c r="DU115" i="2" s="1"/>
  <c r="DU32" i="20" s="1"/>
  <c r="G94" i="2"/>
  <c r="G11" i="20" s="1"/>
  <c r="H91" i="2"/>
  <c r="G92" i="2"/>
  <c r="G95" i="2" s="1"/>
  <c r="G18" i="20" s="1"/>
  <c r="IK82" i="2"/>
  <c r="IK85" i="2" s="1"/>
  <c r="IK31" i="20" s="1"/>
  <c r="EJ121" i="2"/>
  <c r="EI124" i="2"/>
  <c r="EI122" i="2"/>
  <c r="EI125" i="2" s="1"/>
  <c r="CM154" i="2"/>
  <c r="CN151" i="2"/>
  <c r="CM152" i="2"/>
  <c r="CM155" i="2" s="1"/>
  <c r="ES52" i="2"/>
  <c r="ES55" i="2" s="1"/>
  <c r="ES30" i="20" s="1"/>
  <c r="BN54" i="2"/>
  <c r="BN23" i="20" s="1"/>
  <c r="BN49" i="2"/>
  <c r="BN45" i="2"/>
  <c r="BN37" i="2"/>
  <c r="GO52" i="2"/>
  <c r="GO55" i="2" s="1"/>
  <c r="GO30" i="20" s="1"/>
  <c r="GP84" i="2"/>
  <c r="GP24" i="20" s="1"/>
  <c r="GP79" i="2"/>
  <c r="GP75" i="2"/>
  <c r="GP67" i="2"/>
  <c r="GP159" i="2"/>
  <c r="IX110" i="2"/>
  <c r="IX98" i="2"/>
  <c r="R50" i="2"/>
  <c r="R38" i="2"/>
  <c r="FQ82" i="2"/>
  <c r="FQ85" i="2" s="1"/>
  <c r="FQ31" i="20" s="1"/>
  <c r="BB110" i="2"/>
  <c r="BB98" i="2"/>
  <c r="BN80" i="2"/>
  <c r="BN68" i="2"/>
  <c r="AQ94" i="2"/>
  <c r="AQ11" i="20" s="1"/>
  <c r="AR91" i="2"/>
  <c r="AQ92" i="2"/>
  <c r="AQ95" i="2" s="1"/>
  <c r="AQ18" i="20" s="1"/>
  <c r="BZ50" i="2"/>
  <c r="BZ38" i="2"/>
  <c r="GP110" i="2"/>
  <c r="GP98" i="2"/>
  <c r="BO94" i="2"/>
  <c r="BO11" i="20" s="1"/>
  <c r="BP91" i="2"/>
  <c r="BO92" i="2"/>
  <c r="BO95" i="2" s="1"/>
  <c r="BO18" i="20" s="1"/>
  <c r="FF114" i="2"/>
  <c r="FF25" i="20" s="1"/>
  <c r="FF109" i="2"/>
  <c r="FF105" i="2"/>
  <c r="FF97" i="2"/>
  <c r="DJ50" i="2"/>
  <c r="DJ38" i="2"/>
  <c r="FH61" i="2"/>
  <c r="FG64" i="2"/>
  <c r="FG10" i="20" s="1"/>
  <c r="FG62" i="2"/>
  <c r="FG65" i="2" s="1"/>
  <c r="FG17" i="20" s="1"/>
  <c r="HB110" i="2"/>
  <c r="HB98" i="2"/>
  <c r="DX61" i="2"/>
  <c r="DW64" i="2"/>
  <c r="DW10" i="20" s="1"/>
  <c r="DW62" i="2"/>
  <c r="DW65" i="2" s="1"/>
  <c r="DW17" i="20" s="1"/>
  <c r="IK39" i="2"/>
  <c r="BZ54" i="2"/>
  <c r="BZ23" i="20" s="1"/>
  <c r="BZ49" i="2"/>
  <c r="BZ45" i="2"/>
  <c r="BZ37" i="2"/>
  <c r="GP114" i="2"/>
  <c r="GP25" i="20" s="1"/>
  <c r="GP109" i="2"/>
  <c r="GP105" i="2"/>
  <c r="GP97" i="2"/>
  <c r="HZ80" i="2"/>
  <c r="HZ68" i="2"/>
  <c r="HB50" i="2"/>
  <c r="HB38" i="2"/>
  <c r="FG94" i="2"/>
  <c r="FG11" i="20" s="1"/>
  <c r="FH91" i="2"/>
  <c r="FG92" i="2"/>
  <c r="FG95" i="2" s="1"/>
  <c r="FG18" i="20" s="1"/>
  <c r="DJ54" i="2"/>
  <c r="DJ23" i="20" s="1"/>
  <c r="DJ49" i="2"/>
  <c r="DJ45" i="2"/>
  <c r="DJ37" i="2"/>
  <c r="HB84" i="2"/>
  <c r="HB24" i="20" s="1"/>
  <c r="HB79" i="2"/>
  <c r="HB75" i="2"/>
  <c r="HB67" i="2"/>
  <c r="HO34" i="2"/>
  <c r="HO9" i="20" s="1"/>
  <c r="HP31" i="2"/>
  <c r="HO32" i="2"/>
  <c r="HO35" i="2" s="1"/>
  <c r="HO16" i="20" s="1"/>
  <c r="AQ154" i="2"/>
  <c r="AR151" i="2"/>
  <c r="AQ152" i="2"/>
  <c r="AQ155" i="2" s="1"/>
  <c r="HB114" i="2"/>
  <c r="HB25" i="20" s="1"/>
  <c r="HB109" i="2"/>
  <c r="HB105" i="2"/>
  <c r="HB97" i="2"/>
  <c r="ET80" i="2"/>
  <c r="ET68" i="2"/>
  <c r="H121" i="2"/>
  <c r="G124" i="2"/>
  <c r="G122" i="2"/>
  <c r="G125" i="2" s="1"/>
  <c r="AP80" i="2"/>
  <c r="AP68" i="2"/>
  <c r="BB54" i="2"/>
  <c r="BB23" i="20" s="1"/>
  <c r="BB49" i="2"/>
  <c r="BB45" i="2"/>
  <c r="BB37" i="2"/>
  <c r="GE154" i="2"/>
  <c r="GF151" i="2"/>
  <c r="GE152" i="2"/>
  <c r="GE155" i="2" s="1"/>
  <c r="EI34" i="2"/>
  <c r="EI9" i="20" s="1"/>
  <c r="EJ31" i="2"/>
  <c r="EI32" i="2"/>
  <c r="EI35" i="2" s="1"/>
  <c r="EI16" i="20" s="1"/>
  <c r="R80" i="2"/>
  <c r="R68" i="2"/>
  <c r="IL129" i="2"/>
  <c r="GD114" i="2"/>
  <c r="GD25" i="20" s="1"/>
  <c r="GD109" i="2"/>
  <c r="GD105" i="2"/>
  <c r="GD97" i="2"/>
  <c r="FF54" i="2"/>
  <c r="FF23" i="20" s="1"/>
  <c r="FF49" i="2"/>
  <c r="FF45" i="2"/>
  <c r="FF37" i="2"/>
  <c r="BZ110" i="2"/>
  <c r="BZ98" i="2"/>
  <c r="IX50" i="2"/>
  <c r="IX38" i="2"/>
  <c r="IZ61" i="2"/>
  <c r="IY64" i="2"/>
  <c r="IY10" i="20" s="1"/>
  <c r="IY62" i="2"/>
  <c r="IY65" i="2" s="1"/>
  <c r="IY17" i="20" s="1"/>
  <c r="ET110" i="2"/>
  <c r="ET98" i="2"/>
  <c r="HA52" i="2"/>
  <c r="HA55" i="2" s="1"/>
  <c r="HA30" i="20" s="1"/>
  <c r="BP121" i="2"/>
  <c r="BO124" i="2"/>
  <c r="BO122" i="2"/>
  <c r="BO125" i="2" s="1"/>
  <c r="CX80" i="2"/>
  <c r="CX68" i="2"/>
  <c r="FT121" i="2"/>
  <c r="FS124" i="2"/>
  <c r="FS122" i="2"/>
  <c r="FS125" i="2" s="1"/>
  <c r="AD54" i="2"/>
  <c r="AD23" i="20" s="1"/>
  <c r="AD49" i="2"/>
  <c r="AD45" i="2"/>
  <c r="AD37" i="2"/>
  <c r="GR121" i="2"/>
  <c r="GQ124" i="2"/>
  <c r="GQ122" i="2"/>
  <c r="GQ125" i="2" s="1"/>
  <c r="CL114" i="2"/>
  <c r="CL25" i="20" s="1"/>
  <c r="CL109" i="2"/>
  <c r="CL105" i="2"/>
  <c r="CL97" i="2"/>
  <c r="CM34" i="2"/>
  <c r="CM9" i="20" s="1"/>
  <c r="CN31" i="2"/>
  <c r="CM32" i="2"/>
  <c r="CM35" i="2" s="1"/>
  <c r="CM16" i="20" s="1"/>
  <c r="IN61" i="2"/>
  <c r="IM64" i="2"/>
  <c r="IM10" i="20" s="1"/>
  <c r="IM62" i="2"/>
  <c r="IM65" i="2" s="1"/>
  <c r="IM17" i="20" s="1"/>
  <c r="HO154" i="2"/>
  <c r="HP151" i="2"/>
  <c r="HO152" i="2"/>
  <c r="HO155" i="2" s="1"/>
  <c r="F80" i="2"/>
  <c r="F68" i="2"/>
  <c r="AF121" i="2"/>
  <c r="AE124" i="2"/>
  <c r="AE122" i="2"/>
  <c r="AE125" i="2" s="1"/>
  <c r="BB84" i="2"/>
  <c r="BB24" i="20" s="1"/>
  <c r="BB79" i="2"/>
  <c r="BB75" i="2"/>
  <c r="BB67" i="2"/>
  <c r="ET54" i="2"/>
  <c r="ET23" i="20" s="1"/>
  <c r="ET49" i="2"/>
  <c r="ET45" i="2"/>
  <c r="ET37" i="2"/>
  <c r="CY154" i="2"/>
  <c r="CZ151" i="2"/>
  <c r="CY152" i="2"/>
  <c r="CY155" i="2" s="1"/>
  <c r="GQ34" i="2"/>
  <c r="GQ9" i="20" s="1"/>
  <c r="GR31" i="2"/>
  <c r="GQ32" i="2"/>
  <c r="GQ35" i="2" s="1"/>
  <c r="GQ16" i="20" s="1"/>
  <c r="GF61" i="2"/>
  <c r="GE64" i="2"/>
  <c r="GE10" i="20" s="1"/>
  <c r="GE62" i="2"/>
  <c r="GE65" i="2" s="1"/>
  <c r="GE17" i="20" s="1"/>
  <c r="R114" i="2"/>
  <c r="R25" i="20" s="1"/>
  <c r="R109" i="2"/>
  <c r="R105" i="2"/>
  <c r="R97" i="2"/>
  <c r="CB61" i="2"/>
  <c r="CA64" i="2"/>
  <c r="CA10" i="20" s="1"/>
  <c r="CA62" i="2"/>
  <c r="CA65" i="2" s="1"/>
  <c r="CA17" i="20" s="1"/>
  <c r="FR80" i="2"/>
  <c r="FR68" i="2"/>
  <c r="CB121" i="2"/>
  <c r="CA124" i="2"/>
  <c r="CA122" i="2"/>
  <c r="CA125" i="2" s="1"/>
  <c r="DK154" i="2"/>
  <c r="DL151" i="2"/>
  <c r="DK152" i="2"/>
  <c r="DK155" i="2" s="1"/>
  <c r="FR54" i="2"/>
  <c r="FR23" i="20" s="1"/>
  <c r="FR49" i="2"/>
  <c r="FR45" i="2"/>
  <c r="FR37" i="2"/>
  <c r="HN84" i="2"/>
  <c r="HN24" i="20" s="1"/>
  <c r="HN79" i="2"/>
  <c r="HN75" i="2"/>
  <c r="HN67" i="2"/>
  <c r="DK94" i="2"/>
  <c r="DK11" i="20" s="1"/>
  <c r="DL91" i="2"/>
  <c r="DK92" i="2"/>
  <c r="DK95" i="2" s="1"/>
  <c r="DK18" i="20" s="1"/>
  <c r="FR110" i="2"/>
  <c r="FR98" i="2"/>
  <c r="FQ39" i="2"/>
  <c r="FE99" i="2"/>
  <c r="HM69" i="2"/>
  <c r="GD54" i="2"/>
  <c r="GD23" i="20" s="1"/>
  <c r="GD49" i="2"/>
  <c r="GD45" i="2"/>
  <c r="GD37" i="2"/>
  <c r="EI154" i="2"/>
  <c r="EJ151" i="2"/>
  <c r="EI152" i="2"/>
  <c r="EI155" i="2" s="1"/>
  <c r="EG112" i="2"/>
  <c r="EG115" i="2" s="1"/>
  <c r="EG32" i="20" s="1"/>
  <c r="AC52" i="2"/>
  <c r="AC55" i="2" s="1"/>
  <c r="AC30" i="20" s="1"/>
  <c r="AO39" i="2"/>
  <c r="CK39" i="2"/>
  <c r="EH129" i="2"/>
  <c r="AO99" i="2"/>
  <c r="CW99" i="2"/>
  <c r="IL110" i="2"/>
  <c r="IL98" i="2"/>
  <c r="E82" i="2"/>
  <c r="E85" i="2" s="1"/>
  <c r="E31" i="20" s="1"/>
  <c r="HZ50" i="2"/>
  <c r="HZ38" i="2"/>
  <c r="DI69" i="2"/>
  <c r="BA69" i="2"/>
  <c r="E52" i="2"/>
  <c r="E55" i="2" s="1"/>
  <c r="E30" i="20" s="1"/>
  <c r="BO34" i="2"/>
  <c r="BO9" i="20" s="1"/>
  <c r="BP31" i="2"/>
  <c r="BO32" i="2"/>
  <c r="BO35" i="2" s="1"/>
  <c r="BO16" i="20" s="1"/>
  <c r="IL50" i="2"/>
  <c r="IL38" i="2"/>
  <c r="GR61" i="2"/>
  <c r="GQ64" i="2"/>
  <c r="GQ10" i="20" s="1"/>
  <c r="GQ62" i="2"/>
  <c r="GQ65" i="2" s="1"/>
  <c r="GQ17" i="20" s="1"/>
  <c r="GC82" i="2"/>
  <c r="GC85" i="2" s="1"/>
  <c r="GC31" i="20" s="1"/>
  <c r="GQ154" i="2"/>
  <c r="GR151" i="2"/>
  <c r="GQ152" i="2"/>
  <c r="GQ155" i="2" s="1"/>
  <c r="IX114" i="2"/>
  <c r="IX25" i="20" s="1"/>
  <c r="IX109" i="2"/>
  <c r="IX105" i="2"/>
  <c r="IX97" i="2"/>
  <c r="GO112" i="2"/>
  <c r="GO115" i="2" s="1"/>
  <c r="GO32" i="20" s="1"/>
  <c r="AD80" i="2"/>
  <c r="AD68" i="2"/>
  <c r="BY69" i="2"/>
  <c r="BM112" i="2"/>
  <c r="BM115" i="2" s="1"/>
  <c r="BM32" i="20" s="1"/>
  <c r="R54" i="2"/>
  <c r="R23" i="20" s="1"/>
  <c r="R49" i="2"/>
  <c r="R45" i="2"/>
  <c r="R37" i="2"/>
  <c r="BB114" i="2"/>
  <c r="BB25" i="20" s="1"/>
  <c r="BB109" i="2"/>
  <c r="BB105" i="2"/>
  <c r="BB97" i="2"/>
  <c r="EH110" i="2"/>
  <c r="EH98" i="2"/>
  <c r="DV84" i="2"/>
  <c r="DV24" i="20" s="1"/>
  <c r="DV79" i="2"/>
  <c r="DV75" i="2"/>
  <c r="DV67" i="2"/>
  <c r="DW34" i="2"/>
  <c r="DW9" i="20" s="1"/>
  <c r="DX31" i="2"/>
  <c r="DW32" i="2"/>
  <c r="DW35" i="2" s="1"/>
  <c r="DW16" i="20" s="1"/>
  <c r="DW94" i="2"/>
  <c r="DW11" i="20" s="1"/>
  <c r="DX91" i="2"/>
  <c r="DW92" i="2"/>
  <c r="DW95" i="2" s="1"/>
  <c r="DW18" i="20" s="1"/>
  <c r="EJ61" i="2"/>
  <c r="EI64" i="2"/>
  <c r="EI10" i="20" s="1"/>
  <c r="EI62" i="2"/>
  <c r="EI65" i="2" s="1"/>
  <c r="EI17" i="20" s="1"/>
  <c r="EU154" i="2"/>
  <c r="EV151" i="2"/>
  <c r="EU152" i="2"/>
  <c r="EU155" i="2" s="1"/>
  <c r="CL80" i="2"/>
  <c r="CL68" i="2"/>
  <c r="IA94" i="2"/>
  <c r="IA11" i="20" s="1"/>
  <c r="IB91" i="2"/>
  <c r="IA92" i="2"/>
  <c r="IA95" i="2" s="1"/>
  <c r="IA18" i="20" s="1"/>
  <c r="CY34" i="2"/>
  <c r="CY9" i="20" s="1"/>
  <c r="CZ31" i="2"/>
  <c r="CY32" i="2"/>
  <c r="CY35" i="2" s="1"/>
  <c r="CY16" i="20" s="1"/>
  <c r="EH114" i="2"/>
  <c r="EH25" i="20" s="1"/>
  <c r="EH109" i="2"/>
  <c r="EH105" i="2"/>
  <c r="EH97" i="2"/>
  <c r="BN84" i="2"/>
  <c r="BN24" i="20" s="1"/>
  <c r="BN79" i="2"/>
  <c r="BN75" i="2"/>
  <c r="BN67" i="2"/>
  <c r="CX110" i="2"/>
  <c r="CX98" i="2"/>
  <c r="CL84" i="2"/>
  <c r="CL24" i="20" s="1"/>
  <c r="CL79" i="2"/>
  <c r="CL75" i="2"/>
  <c r="CL67" i="2"/>
  <c r="EI94" i="2"/>
  <c r="EI11" i="20" s="1"/>
  <c r="EJ91" i="2"/>
  <c r="EI92" i="2"/>
  <c r="EI95" i="2" s="1"/>
  <c r="EI18" i="20" s="1"/>
  <c r="DV50" i="2"/>
  <c r="DV38" i="2"/>
  <c r="EV121" i="2"/>
  <c r="EU124" i="2"/>
  <c r="EU122" i="2"/>
  <c r="EU125" i="2" s="1"/>
  <c r="DV110" i="2"/>
  <c r="DV98" i="2"/>
  <c r="BP61" i="2"/>
  <c r="BO64" i="2"/>
  <c r="BO10" i="20" s="1"/>
  <c r="BO62" i="2"/>
  <c r="BO65" i="2" s="1"/>
  <c r="BO17" i="20" s="1"/>
  <c r="AP110" i="2"/>
  <c r="AP98" i="2"/>
  <c r="EH80" i="2"/>
  <c r="EH68" i="2"/>
  <c r="CX114" i="2"/>
  <c r="CX25" i="20" s="1"/>
  <c r="CX109" i="2"/>
  <c r="CX105" i="2"/>
  <c r="CX97" i="2"/>
  <c r="IK99" i="2"/>
  <c r="IL159" i="2"/>
  <c r="HY52" i="2"/>
  <c r="HY55" i="2" s="1"/>
  <c r="HY30" i="20" s="1"/>
  <c r="CN61" i="2"/>
  <c r="CM64" i="2"/>
  <c r="CM10" i="20" s="1"/>
  <c r="CM62" i="2"/>
  <c r="CM65" i="2" s="1"/>
  <c r="CM17" i="20" s="1"/>
  <c r="BO154" i="2"/>
  <c r="BP151" i="2"/>
  <c r="BO152" i="2"/>
  <c r="BO155" i="2" s="1"/>
  <c r="HZ110" i="2"/>
  <c r="HZ98" i="2"/>
  <c r="CN121" i="2"/>
  <c r="CM124" i="2"/>
  <c r="CM122" i="2"/>
  <c r="CM125" i="2" s="1"/>
  <c r="CX50" i="2"/>
  <c r="CX38" i="2"/>
  <c r="DL121" i="2"/>
  <c r="DK124" i="2"/>
  <c r="DK122" i="2"/>
  <c r="DK125" i="2" s="1"/>
  <c r="CA34" i="2"/>
  <c r="CA9" i="20" s="1"/>
  <c r="CB31" i="2"/>
  <c r="CA32" i="2"/>
  <c r="CA35" i="2" s="1"/>
  <c r="CA16" i="20" s="1"/>
  <c r="GQ94" i="2"/>
  <c r="GQ11" i="20" s="1"/>
  <c r="GR91" i="2"/>
  <c r="GQ92" i="2"/>
  <c r="GQ95" i="2" s="1"/>
  <c r="GQ18" i="20" s="1"/>
  <c r="AC82" i="2"/>
  <c r="AC85" i="2" s="1"/>
  <c r="AC31" i="20" s="1"/>
  <c r="BN110" i="2"/>
  <c r="BN98" i="2"/>
  <c r="HZ84" i="2"/>
  <c r="HZ24" i="20" s="1"/>
  <c r="HZ79" i="2"/>
  <c r="HZ75" i="2"/>
  <c r="HZ67" i="2"/>
  <c r="HB54" i="2"/>
  <c r="HB23" i="20" s="1"/>
  <c r="HB49" i="2"/>
  <c r="HB45" i="2"/>
  <c r="HB37" i="2"/>
  <c r="FS154" i="2"/>
  <c r="FT151" i="2"/>
  <c r="FS152" i="2"/>
  <c r="FS155" i="2" s="1"/>
  <c r="DK34" i="2"/>
  <c r="DK9" i="20" s="1"/>
  <c r="DL31" i="2"/>
  <c r="DK32" i="2"/>
  <c r="DK35" i="2" s="1"/>
  <c r="DK16" i="20" s="1"/>
  <c r="T121" i="2"/>
  <c r="S124" i="2"/>
  <c r="S122" i="2"/>
  <c r="S125" i="2" s="1"/>
  <c r="DU82" i="2"/>
  <c r="DU85" i="2" s="1"/>
  <c r="DU31" i="20" s="1"/>
  <c r="DU52" i="2"/>
  <c r="DU55" i="2" s="1"/>
  <c r="DU30" i="20" s="1"/>
  <c r="FF80" i="2"/>
  <c r="FF68" i="2"/>
  <c r="HD61" i="2"/>
  <c r="HC64" i="2"/>
  <c r="HC10" i="20" s="1"/>
  <c r="HC62" i="2"/>
  <c r="HC65" i="2" s="1"/>
  <c r="HC17" i="20" s="1"/>
  <c r="BM82" i="2"/>
  <c r="BM85" i="2" s="1"/>
  <c r="BM31" i="20" s="1"/>
  <c r="DX121" i="2"/>
  <c r="DW124" i="2"/>
  <c r="DW122" i="2"/>
  <c r="DW125" i="2" s="1"/>
  <c r="HC94" i="2"/>
  <c r="HC11" i="20" s="1"/>
  <c r="HD91" i="2"/>
  <c r="HC92" i="2"/>
  <c r="HC95" i="2" s="1"/>
  <c r="HC18" i="20" s="1"/>
  <c r="ET84" i="2"/>
  <c r="ET24" i="20" s="1"/>
  <c r="ET79" i="2"/>
  <c r="ET75" i="2"/>
  <c r="ET67" i="2"/>
  <c r="F129" i="2"/>
  <c r="AP84" i="2"/>
  <c r="AP24" i="20" s="1"/>
  <c r="AP79" i="2"/>
  <c r="AP75" i="2"/>
  <c r="AP67" i="2"/>
  <c r="CK82" i="2"/>
  <c r="CK85" i="2" s="1"/>
  <c r="CK31" i="20" s="1"/>
  <c r="BC34" i="2"/>
  <c r="BC9" i="20" s="1"/>
  <c r="BD31" i="2"/>
  <c r="BC32" i="2"/>
  <c r="BC35" i="2" s="1"/>
  <c r="BC16" i="20" s="1"/>
  <c r="R84" i="2"/>
  <c r="R24" i="20" s="1"/>
  <c r="R79" i="2"/>
  <c r="R75" i="2"/>
  <c r="R67" i="2"/>
  <c r="GE94" i="2"/>
  <c r="GE11" i="20" s="1"/>
  <c r="GF91" i="2"/>
  <c r="GE92" i="2"/>
  <c r="GE95" i="2" s="1"/>
  <c r="GE18" i="20" s="1"/>
  <c r="BY39" i="2"/>
  <c r="FG34" i="2"/>
  <c r="FG9" i="20" s="1"/>
  <c r="FH31" i="2"/>
  <c r="FG32" i="2"/>
  <c r="FG35" i="2" s="1"/>
  <c r="FG16" i="20" s="1"/>
  <c r="BZ114" i="2"/>
  <c r="BZ25" i="20" s="1"/>
  <c r="BZ109" i="2"/>
  <c r="BZ105" i="2"/>
  <c r="BZ97" i="2"/>
  <c r="IX54" i="2"/>
  <c r="IX23" i="20" s="1"/>
  <c r="IX49" i="2"/>
  <c r="IX45" i="2"/>
  <c r="IX37" i="2"/>
  <c r="ET114" i="2"/>
  <c r="ET25" i="20" s="1"/>
  <c r="ET109" i="2"/>
  <c r="ET105" i="2"/>
  <c r="ET97" i="2"/>
  <c r="BN129" i="2"/>
  <c r="GF121" i="2"/>
  <c r="GE124" i="2"/>
  <c r="GE122" i="2"/>
  <c r="GE125" i="2" s="1"/>
  <c r="CX84" i="2"/>
  <c r="CX24" i="20" s="1"/>
  <c r="CX79" i="2"/>
  <c r="CX75" i="2"/>
  <c r="CX67" i="2"/>
  <c r="FR129" i="2"/>
  <c r="AE34" i="2"/>
  <c r="AE9" i="20" s="1"/>
  <c r="AF31" i="2"/>
  <c r="AE32" i="2"/>
  <c r="AE35" i="2" s="1"/>
  <c r="AE16" i="20" s="1"/>
  <c r="CM94" i="2"/>
  <c r="CM11" i="20" s="1"/>
  <c r="CN91" i="2"/>
  <c r="CM92" i="2"/>
  <c r="CM95" i="2" s="1"/>
  <c r="CM18" i="20" s="1"/>
  <c r="E112" i="2"/>
  <c r="E115" i="2" s="1"/>
  <c r="E32" i="20" s="1"/>
  <c r="AP50" i="2"/>
  <c r="AP38" i="2"/>
  <c r="HN110" i="2"/>
  <c r="HN98" i="2"/>
  <c r="F84" i="2"/>
  <c r="F24" i="20" s="1"/>
  <c r="F79" i="2"/>
  <c r="F75" i="2"/>
  <c r="F67" i="2"/>
  <c r="AD129" i="2"/>
  <c r="DJ80" i="2"/>
  <c r="DJ68" i="2"/>
  <c r="FH121" i="2"/>
  <c r="FG124" i="2"/>
  <c r="FG122" i="2"/>
  <c r="FG125" i="2" s="1"/>
  <c r="BD61" i="2"/>
  <c r="BC64" i="2"/>
  <c r="BC10" i="20" s="1"/>
  <c r="BC62" i="2"/>
  <c r="BC65" i="2" s="1"/>
  <c r="BC17" i="20" s="1"/>
  <c r="EU34" i="2"/>
  <c r="EU9" i="20" s="1"/>
  <c r="EV31" i="2"/>
  <c r="EU32" i="2"/>
  <c r="EU35" i="2" s="1"/>
  <c r="EU16" i="20" s="1"/>
  <c r="CA154" i="2"/>
  <c r="CB151" i="2"/>
  <c r="CA152" i="2"/>
  <c r="CA155" i="2" s="1"/>
  <c r="BB159" i="2"/>
  <c r="AD110" i="2"/>
  <c r="AD98" i="2"/>
  <c r="S94" i="2"/>
  <c r="S11" i="20" s="1"/>
  <c r="T91" i="2"/>
  <c r="S92" i="2"/>
  <c r="S95" i="2" s="1"/>
  <c r="S18" i="20" s="1"/>
  <c r="HP121" i="2"/>
  <c r="HO124" i="2"/>
  <c r="HO122" i="2"/>
  <c r="HO125" i="2" s="1"/>
  <c r="FR84" i="2"/>
  <c r="FR24" i="20" s="1"/>
  <c r="FR79" i="2"/>
  <c r="FR75" i="2"/>
  <c r="FR67" i="2"/>
  <c r="BA112" i="2"/>
  <c r="BA115" i="2" s="1"/>
  <c r="BA32" i="20" s="1"/>
  <c r="FS34" i="2"/>
  <c r="FS9" i="20" s="1"/>
  <c r="FT31" i="2"/>
  <c r="FS32" i="2"/>
  <c r="FS35" i="2" s="1"/>
  <c r="FS16" i="20" s="1"/>
  <c r="HP61" i="2"/>
  <c r="HO64" i="2"/>
  <c r="HO10" i="20" s="1"/>
  <c r="HO62" i="2"/>
  <c r="HO65" i="2" s="1"/>
  <c r="HO17" i="20" s="1"/>
  <c r="FR114" i="2"/>
  <c r="FR25" i="20" s="1"/>
  <c r="FR109" i="2"/>
  <c r="FR105" i="2"/>
  <c r="FR97" i="2"/>
  <c r="F159" i="2"/>
  <c r="GE34" i="2"/>
  <c r="GE9" i="20" s="1"/>
  <c r="GF31" i="2"/>
  <c r="GE32" i="2"/>
  <c r="GE35" i="2" s="1"/>
  <c r="GE16" i="20" s="1"/>
  <c r="FG154" i="2"/>
  <c r="FH151" i="2"/>
  <c r="FG152" i="2"/>
  <c r="FG155" i="2" s="1"/>
  <c r="CW82" i="2"/>
  <c r="CW85" i="2" s="1"/>
  <c r="CW31" i="20" s="1"/>
  <c r="IA154" i="2"/>
  <c r="IB151" i="2"/>
  <c r="IA152" i="2"/>
  <c r="IA155" i="2" s="1"/>
  <c r="DU99" i="2"/>
  <c r="F110" i="2"/>
  <c r="F98" i="2"/>
  <c r="IK69" i="2"/>
  <c r="IL114" i="2"/>
  <c r="IL25" i="20" s="1"/>
  <c r="IL109" i="2"/>
  <c r="IL105" i="2"/>
  <c r="IL97" i="2"/>
  <c r="HZ54" i="2"/>
  <c r="HZ23" i="20" s="1"/>
  <c r="HZ49" i="2"/>
  <c r="HZ45" i="2"/>
  <c r="HZ37" i="2"/>
  <c r="ES39" i="2"/>
  <c r="CZ121" i="2"/>
  <c r="CY124" i="2"/>
  <c r="CY122" i="2"/>
  <c r="CY125" i="2" s="1"/>
  <c r="GO39" i="2"/>
  <c r="IL54" i="2"/>
  <c r="IL23" i="20" s="1"/>
  <c r="IL49" i="2"/>
  <c r="IL45" i="2"/>
  <c r="IL37" i="2"/>
  <c r="IY94" i="2"/>
  <c r="IY11" i="20" s="1"/>
  <c r="IZ91" i="2"/>
  <c r="IY92" i="2"/>
  <c r="IY95" i="2" s="1"/>
  <c r="IY18" i="20" s="1"/>
  <c r="AD84" i="2"/>
  <c r="AD24" i="20" s="1"/>
  <c r="AD79" i="2"/>
  <c r="AD75" i="2"/>
  <c r="AD67" i="2"/>
  <c r="S34" i="2"/>
  <c r="S9" i="20" s="1"/>
  <c r="T31" i="2"/>
  <c r="S32" i="2"/>
  <c r="S35" i="2" s="1"/>
  <c r="S16" i="20" s="1"/>
  <c r="FQ69" i="2"/>
  <c r="BC94" i="2"/>
  <c r="BC11" i="20" s="1"/>
  <c r="BD91" i="2"/>
  <c r="BC92" i="2"/>
  <c r="BC95" i="2" s="1"/>
  <c r="BC18" i="20" s="1"/>
  <c r="HB80" i="2"/>
  <c r="HB68" i="2"/>
  <c r="HN54" i="2"/>
  <c r="HN23" i="20" s="1"/>
  <c r="HN49" i="2"/>
  <c r="HN45" i="2"/>
  <c r="HN37" i="2"/>
  <c r="DV80" i="2"/>
  <c r="DV68" i="2"/>
  <c r="DV54" i="2"/>
  <c r="DV23" i="20" s="1"/>
  <c r="DV49" i="2"/>
  <c r="DV45" i="2"/>
  <c r="DV37" i="2"/>
  <c r="DV114" i="2"/>
  <c r="DV25" i="20" s="1"/>
  <c r="DV109" i="2"/>
  <c r="DV105" i="2"/>
  <c r="DV97" i="2"/>
  <c r="AP114" i="2"/>
  <c r="AP25" i="20" s="1"/>
  <c r="AP109" i="2"/>
  <c r="AP105" i="2"/>
  <c r="AP97" i="2"/>
  <c r="EH84" i="2"/>
  <c r="EH24" i="20" s="1"/>
  <c r="EH79" i="2"/>
  <c r="EH75" i="2"/>
  <c r="EH67" i="2"/>
  <c r="CY94" i="2"/>
  <c r="CY11" i="20" s="1"/>
  <c r="CZ91" i="2"/>
  <c r="CY92" i="2"/>
  <c r="CY95" i="2" s="1"/>
  <c r="CY18" i="20" s="1"/>
  <c r="IM154" i="2"/>
  <c r="IN151" i="2"/>
  <c r="IM152" i="2"/>
  <c r="IM155" i="2" s="1"/>
  <c r="HC154" i="2"/>
  <c r="HD151" i="2"/>
  <c r="HC152" i="2"/>
  <c r="HC155" i="2" s="1"/>
  <c r="HZ114" i="2"/>
  <c r="HZ25" i="20" s="1"/>
  <c r="HZ109" i="2"/>
  <c r="HZ105" i="2"/>
  <c r="HZ97" i="2"/>
  <c r="CX54" i="2"/>
  <c r="CX23" i="20" s="1"/>
  <c r="CX49" i="2"/>
  <c r="CX45" i="2"/>
  <c r="CX37" i="2"/>
  <c r="IW112" i="2"/>
  <c r="IW115" i="2" s="1"/>
  <c r="IW32" i="20" s="1"/>
  <c r="BN114" i="2"/>
  <c r="BN25" i="20" s="1"/>
  <c r="BN109" i="2"/>
  <c r="BN105" i="2"/>
  <c r="BN97" i="2"/>
  <c r="IB61" i="2"/>
  <c r="IA64" i="2"/>
  <c r="IA10" i="20" s="1"/>
  <c r="IA62" i="2"/>
  <c r="IA65" i="2" s="1"/>
  <c r="IA17" i="20" s="1"/>
  <c r="HC34" i="2"/>
  <c r="HC9" i="20" s="1"/>
  <c r="HD31" i="2"/>
  <c r="HC32" i="2"/>
  <c r="HC35" i="2" s="1"/>
  <c r="HC16" i="20" s="1"/>
  <c r="FF110" i="2"/>
  <c r="FF98" i="2"/>
  <c r="FF84" i="2"/>
  <c r="FF24" i="20" s="1"/>
  <c r="FF79" i="2"/>
  <c r="FF75" i="2"/>
  <c r="FF67" i="2"/>
  <c r="HN50" i="2"/>
  <c r="HN38" i="2"/>
  <c r="EV61" i="2"/>
  <c r="EU64" i="2"/>
  <c r="EU10" i="20" s="1"/>
  <c r="EU62" i="2"/>
  <c r="EU65" i="2" s="1"/>
  <c r="EU17" i="20" s="1"/>
  <c r="AR61" i="2"/>
  <c r="AQ64" i="2"/>
  <c r="AQ10" i="20" s="1"/>
  <c r="AQ62" i="2"/>
  <c r="AQ65" i="2" s="1"/>
  <c r="AQ17" i="20" s="1"/>
  <c r="DW154" i="2"/>
  <c r="DX151" i="2"/>
  <c r="DW152" i="2"/>
  <c r="DW155" i="2" s="1"/>
  <c r="EH50" i="2"/>
  <c r="EH38" i="2"/>
  <c r="T61" i="2"/>
  <c r="S64" i="2"/>
  <c r="S10" i="20" s="1"/>
  <c r="S62" i="2"/>
  <c r="S65" i="2" s="1"/>
  <c r="S17" i="20" s="1"/>
  <c r="HD121" i="2"/>
  <c r="HC124" i="2"/>
  <c r="HC122" i="2"/>
  <c r="HC125" i="2" s="1"/>
  <c r="CA94" i="2"/>
  <c r="CA11" i="20" s="1"/>
  <c r="CB91" i="2"/>
  <c r="CA92" i="2"/>
  <c r="CA95" i="2" s="1"/>
  <c r="CA18" i="20" s="1"/>
  <c r="IY34" i="2"/>
  <c r="IY9" i="20" s="1"/>
  <c r="IZ31" i="2"/>
  <c r="IY32" i="2"/>
  <c r="IY35" i="2" s="1"/>
  <c r="IY16" i="20" s="1"/>
  <c r="IX80" i="2"/>
  <c r="IX68" i="2"/>
  <c r="EU94" i="2"/>
  <c r="EU11" i="20" s="1"/>
  <c r="EV91" i="2"/>
  <c r="EU92" i="2"/>
  <c r="EU95" i="2" s="1"/>
  <c r="EU18" i="20" s="1"/>
  <c r="CZ61" i="2"/>
  <c r="CY64" i="2"/>
  <c r="CY10" i="20" s="1"/>
  <c r="CY62" i="2"/>
  <c r="CY65" i="2" s="1"/>
  <c r="CY17" i="20" s="1"/>
  <c r="AP54" i="2"/>
  <c r="AP23" i="20" s="1"/>
  <c r="AP49" i="2"/>
  <c r="AP45" i="2"/>
  <c r="AP37" i="2"/>
  <c r="CL50" i="2"/>
  <c r="CL38" i="2"/>
  <c r="IL80" i="2"/>
  <c r="IL68" i="2"/>
  <c r="HN114" i="2"/>
  <c r="HN25" i="20" s="1"/>
  <c r="HN109" i="2"/>
  <c r="HN105" i="2"/>
  <c r="HN97" i="2"/>
  <c r="H61" i="2"/>
  <c r="G64" i="2"/>
  <c r="G10" i="20" s="1"/>
  <c r="G62" i="2"/>
  <c r="G65" i="2" s="1"/>
  <c r="G17" i="20" s="1"/>
  <c r="DJ84" i="2"/>
  <c r="DJ24" i="20" s="1"/>
  <c r="DJ79" i="2"/>
  <c r="DJ75" i="2"/>
  <c r="DJ67" i="2"/>
  <c r="F50" i="2"/>
  <c r="GP50" i="2"/>
  <c r="GP38" i="2"/>
  <c r="BC154" i="2"/>
  <c r="BD151" i="2"/>
  <c r="BC152" i="2"/>
  <c r="BC155" i="2" s="1"/>
  <c r="AD114" i="2"/>
  <c r="AD25" i="20" s="1"/>
  <c r="AD109" i="2"/>
  <c r="AD105" i="2"/>
  <c r="AD97" i="2"/>
  <c r="GD80" i="2"/>
  <c r="GD68" i="2"/>
  <c r="BZ80" i="2"/>
  <c r="BZ68" i="2"/>
  <c r="FT61" i="2"/>
  <c r="FS64" i="2"/>
  <c r="FS10" i="20" s="1"/>
  <c r="FS62" i="2"/>
  <c r="FS65" i="2" s="1"/>
  <c r="FS17" i="20" s="1"/>
  <c r="DJ110" i="2"/>
  <c r="DJ98" i="2"/>
  <c r="FS94" i="2"/>
  <c r="FS11" i="20" s="1"/>
  <c r="FT91" i="2"/>
  <c r="FS92" i="2"/>
  <c r="FS95" i="2" s="1"/>
  <c r="FS18" i="20" s="1"/>
  <c r="G154" i="2"/>
  <c r="H151" i="2"/>
  <c r="G152" i="2"/>
  <c r="G155" i="2" s="1"/>
  <c r="FQ52" i="2"/>
  <c r="FQ55" i="2" s="1"/>
  <c r="FQ30" i="20" s="1"/>
  <c r="HM82" i="2"/>
  <c r="HM85" i="2" s="1"/>
  <c r="HM31" i="20" s="1"/>
  <c r="EG99" i="2"/>
  <c r="AC39" i="2"/>
  <c r="F114" i="2"/>
  <c r="F25" i="20" s="1"/>
  <c r="F109" i="2"/>
  <c r="F105" i="2"/>
  <c r="F97" i="2"/>
  <c r="AO52" i="2"/>
  <c r="AO55" i="2" s="1"/>
  <c r="AO30" i="20" s="1"/>
  <c r="CK52" i="2"/>
  <c r="CK55" i="2" s="1"/>
  <c r="CK30" i="20" s="1"/>
  <c r="AO112" i="2"/>
  <c r="AO115" i="2" s="1"/>
  <c r="AO32" i="20" s="1"/>
  <c r="IZ121" i="2"/>
  <c r="IY124" i="2"/>
  <c r="IY122" i="2"/>
  <c r="IY125" i="2" s="1"/>
  <c r="CW112" i="2"/>
  <c r="CW115" i="2" s="1"/>
  <c r="CW32" i="20" s="1"/>
  <c r="IM94" i="2"/>
  <c r="IM11" i="20" s="1"/>
  <c r="IN91" i="2"/>
  <c r="IM92" i="2"/>
  <c r="IM95" i="2" s="1"/>
  <c r="IM18" i="20" s="1"/>
  <c r="E69" i="2"/>
  <c r="IA34" i="2"/>
  <c r="IA9" i="20" s="1"/>
  <c r="IB31" i="2"/>
  <c r="IA32" i="2"/>
  <c r="IA35" i="2" s="1"/>
  <c r="IA16" i="20" s="1"/>
  <c r="DI82" i="2"/>
  <c r="DI85" i="2" s="1"/>
  <c r="DI31" i="20" s="1"/>
  <c r="BA82" i="2"/>
  <c r="BA85" i="2" s="1"/>
  <c r="BA31" i="20" s="1"/>
  <c r="E39" i="2"/>
  <c r="BN50" i="2"/>
  <c r="BN38" i="2"/>
  <c r="IM34" i="2"/>
  <c r="IM9" i="20" s="1"/>
  <c r="IN31" i="2"/>
  <c r="IM32" i="2"/>
  <c r="IM35" i="2" s="1"/>
  <c r="IM16" i="20" s="1"/>
  <c r="GP80" i="2"/>
  <c r="GP68" i="2"/>
  <c r="GC69" i="2"/>
  <c r="GO99" i="2"/>
  <c r="AF61" i="2"/>
  <c r="AE64" i="2"/>
  <c r="AE10" i="20" s="1"/>
  <c r="AE62" i="2"/>
  <c r="AE65" i="2" s="1"/>
  <c r="AE17" i="20" s="1"/>
  <c r="BY82" i="2"/>
  <c r="BY85" i="2" s="1"/>
  <c r="BY31" i="20" s="1"/>
  <c r="BM99" i="2"/>
  <c r="BZ129" i="2" l="1"/>
  <c r="HZ129" i="2"/>
  <c r="BB129" i="2"/>
  <c r="BN159" i="2"/>
  <c r="DJ82" i="2"/>
  <c r="DJ85" i="2" s="1"/>
  <c r="DJ31" i="20" s="1"/>
  <c r="HN112" i="2"/>
  <c r="HN115" i="2" s="1"/>
  <c r="HN32" i="20" s="1"/>
  <c r="GD159" i="2"/>
  <c r="CX159" i="2"/>
  <c r="CL129" i="2"/>
  <c r="AQ158" i="2"/>
  <c r="AQ20" i="20"/>
  <c r="S158" i="2"/>
  <c r="S20" i="20"/>
  <c r="HC158" i="2"/>
  <c r="HC159" i="2" s="1"/>
  <c r="HC20" i="20"/>
  <c r="HO127" i="2"/>
  <c r="HO12" i="20"/>
  <c r="DW128" i="2"/>
  <c r="DW19" i="20"/>
  <c r="EU127" i="2"/>
  <c r="EU12" i="20"/>
  <c r="CY158" i="2"/>
  <c r="CY159" i="2" s="1"/>
  <c r="CY20" i="20"/>
  <c r="FG158" i="2"/>
  <c r="FG20" i="20"/>
  <c r="CA158" i="2"/>
  <c r="CA20" i="20"/>
  <c r="FG128" i="2"/>
  <c r="FG19" i="20"/>
  <c r="ET69" i="2"/>
  <c r="DW127" i="2"/>
  <c r="DW12" i="20"/>
  <c r="FS158" i="2"/>
  <c r="FS20" i="20"/>
  <c r="BO157" i="2"/>
  <c r="BO13" i="20"/>
  <c r="GQ157" i="2"/>
  <c r="GQ13" i="20"/>
  <c r="CY157" i="2"/>
  <c r="CY13" i="20"/>
  <c r="HO157" i="2"/>
  <c r="HO13" i="20"/>
  <c r="BO128" i="2"/>
  <c r="BO129" i="2" s="1"/>
  <c r="BO19" i="20"/>
  <c r="AQ157" i="2"/>
  <c r="AQ13" i="20"/>
  <c r="AE158" i="2"/>
  <c r="AE20" i="20"/>
  <c r="BC128" i="2"/>
  <c r="BC19" i="20"/>
  <c r="S157" i="2"/>
  <c r="S159" i="2" s="1"/>
  <c r="S13" i="20"/>
  <c r="HO128" i="2"/>
  <c r="HO129" i="2" s="1"/>
  <c r="HO19" i="20"/>
  <c r="BO158" i="2"/>
  <c r="BO20" i="20"/>
  <c r="GQ158" i="2"/>
  <c r="GQ20" i="20"/>
  <c r="HO158" i="2"/>
  <c r="HO159" i="2" s="1"/>
  <c r="HO20" i="20"/>
  <c r="G37" i="2"/>
  <c r="G9" i="20"/>
  <c r="G158" i="2"/>
  <c r="G20" i="20"/>
  <c r="HC157" i="2"/>
  <c r="HC13" i="20"/>
  <c r="FG157" i="2"/>
  <c r="FG13" i="20"/>
  <c r="CA157" i="2"/>
  <c r="CA13" i="20"/>
  <c r="FG127" i="2"/>
  <c r="FG12" i="20"/>
  <c r="CM128" i="2"/>
  <c r="CM19" i="20"/>
  <c r="EI158" i="2"/>
  <c r="EI159" i="2" s="1"/>
  <c r="EI20" i="20"/>
  <c r="DK158" i="2"/>
  <c r="DK20" i="20"/>
  <c r="AE128" i="2"/>
  <c r="AE19" i="20"/>
  <c r="BO127" i="2"/>
  <c r="BO12" i="20"/>
  <c r="BC127" i="2"/>
  <c r="BC12" i="20"/>
  <c r="IM128" i="2"/>
  <c r="IM19" i="20"/>
  <c r="IM158" i="2"/>
  <c r="IM20" i="20"/>
  <c r="S128" i="2"/>
  <c r="S19" i="20"/>
  <c r="AE127" i="2"/>
  <c r="AE12" i="20"/>
  <c r="CM158" i="2"/>
  <c r="CM159" i="2" s="1"/>
  <c r="CM20" i="20"/>
  <c r="IY158" i="2"/>
  <c r="IY20" i="20"/>
  <c r="AE157" i="2"/>
  <c r="AE13" i="20"/>
  <c r="IM127" i="2"/>
  <c r="IM12" i="20"/>
  <c r="AQ128" i="2"/>
  <c r="AQ19" i="20"/>
  <c r="IA127" i="2"/>
  <c r="IA12" i="20"/>
  <c r="DW158" i="2"/>
  <c r="DW20" i="20"/>
  <c r="CY128" i="2"/>
  <c r="CY129" i="2" s="1"/>
  <c r="CY19" i="20"/>
  <c r="IA158" i="2"/>
  <c r="IA159" i="2" s="1"/>
  <c r="IA20" i="20"/>
  <c r="GE128" i="2"/>
  <c r="GE19" i="20"/>
  <c r="S127" i="2"/>
  <c r="S12" i="20"/>
  <c r="EU158" i="2"/>
  <c r="EU159" i="2" s="1"/>
  <c r="EU20" i="20"/>
  <c r="EI157" i="2"/>
  <c r="EI13" i="20"/>
  <c r="DK157" i="2"/>
  <c r="DK13" i="20"/>
  <c r="FS128" i="2"/>
  <c r="FS19" i="20"/>
  <c r="GE158" i="2"/>
  <c r="GE20" i="20"/>
  <c r="AQ127" i="2"/>
  <c r="AQ129" i="2" s="1"/>
  <c r="AQ12" i="20"/>
  <c r="EI127" i="2"/>
  <c r="EI12" i="20"/>
  <c r="FS157" i="2"/>
  <c r="FS13" i="20"/>
  <c r="CM127" i="2"/>
  <c r="CM129" i="2" s="1"/>
  <c r="CM12" i="20"/>
  <c r="G157" i="2"/>
  <c r="G159" i="2" s="1"/>
  <c r="G13" i="20"/>
  <c r="HC128" i="2"/>
  <c r="HC19" i="20"/>
  <c r="BC158" i="2"/>
  <c r="BC20" i="20"/>
  <c r="HC127" i="2"/>
  <c r="HC12" i="20"/>
  <c r="IM157" i="2"/>
  <c r="IM13" i="20"/>
  <c r="CY127" i="2"/>
  <c r="CY12" i="20"/>
  <c r="GE127" i="2"/>
  <c r="GE12" i="20"/>
  <c r="DK128" i="2"/>
  <c r="DK129" i="2" s="1"/>
  <c r="DK19" i="20"/>
  <c r="CA128" i="2"/>
  <c r="CA129" i="2" s="1"/>
  <c r="CA19" i="20"/>
  <c r="GQ128" i="2"/>
  <c r="GQ19" i="20"/>
  <c r="FS127" i="2"/>
  <c r="FS12" i="20"/>
  <c r="G128" i="2"/>
  <c r="G129" i="2" s="1"/>
  <c r="G19" i="20"/>
  <c r="CM157" i="2"/>
  <c r="CM13" i="20"/>
  <c r="IY157" i="2"/>
  <c r="IY13" i="20"/>
  <c r="G38" i="2"/>
  <c r="G16" i="20"/>
  <c r="BC157" i="2"/>
  <c r="BC13" i="20"/>
  <c r="DW157" i="2"/>
  <c r="DW13" i="20"/>
  <c r="IA157" i="2"/>
  <c r="IA13" i="20"/>
  <c r="DK127" i="2"/>
  <c r="DK12" i="20"/>
  <c r="EU128" i="2"/>
  <c r="EU129" i="2" s="1"/>
  <c r="EU19" i="20"/>
  <c r="EU157" i="2"/>
  <c r="EU13" i="20"/>
  <c r="CA127" i="2"/>
  <c r="CA12" i="20"/>
  <c r="GQ127" i="2"/>
  <c r="GQ12" i="20"/>
  <c r="GE157" i="2"/>
  <c r="GE159" i="2" s="1"/>
  <c r="GE13" i="20"/>
  <c r="G127" i="2"/>
  <c r="G12" i="20"/>
  <c r="EI128" i="2"/>
  <c r="EI19" i="20"/>
  <c r="IA128" i="2"/>
  <c r="IA19" i="20"/>
  <c r="IY128" i="2"/>
  <c r="IY129" i="2" s="1"/>
  <c r="IY19" i="20"/>
  <c r="IY127" i="2"/>
  <c r="IY12" i="20"/>
  <c r="EH99" i="2"/>
  <c r="R112" i="2"/>
  <c r="R115" i="2" s="1"/>
  <c r="R32" i="20" s="1"/>
  <c r="R82" i="2"/>
  <c r="R85" i="2" s="1"/>
  <c r="R31" i="20" s="1"/>
  <c r="CL69" i="2"/>
  <c r="M16" i="7"/>
  <c r="A17" i="7"/>
  <c r="I16" i="7"/>
  <c r="K16" i="7"/>
  <c r="J16" i="7"/>
  <c r="N16" i="7"/>
  <c r="P16" i="7" s="1"/>
  <c r="L16" i="7"/>
  <c r="H34" i="2"/>
  <c r="I31" i="2"/>
  <c r="H32" i="2"/>
  <c r="H35" i="2" s="1"/>
  <c r="IL112" i="2"/>
  <c r="IL115" i="2" s="1"/>
  <c r="IL32" i="20" s="1"/>
  <c r="CL99" i="2"/>
  <c r="BZ99" i="2"/>
  <c r="R69" i="2"/>
  <c r="FR39" i="2"/>
  <c r="GD99" i="2"/>
  <c r="BZ112" i="2"/>
  <c r="BZ115" i="2" s="1"/>
  <c r="BZ32" i="20" s="1"/>
  <c r="BN99" i="2"/>
  <c r="AP112" i="2"/>
  <c r="AP115" i="2" s="1"/>
  <c r="AP32" i="20" s="1"/>
  <c r="HZ82" i="2"/>
  <c r="HZ85" i="2" s="1"/>
  <c r="HZ31" i="20" s="1"/>
  <c r="BN82" i="2"/>
  <c r="BN85" i="2" s="1"/>
  <c r="BN31" i="20" s="1"/>
  <c r="R39" i="2"/>
  <c r="DJ52" i="2"/>
  <c r="DJ55" i="2" s="1"/>
  <c r="DJ30" i="20" s="1"/>
  <c r="HB39" i="2"/>
  <c r="FR99" i="2"/>
  <c r="ET39" i="2"/>
  <c r="AD52" i="2"/>
  <c r="AD55" i="2" s="1"/>
  <c r="AD30" i="20" s="1"/>
  <c r="BZ52" i="2"/>
  <c r="BZ55" i="2" s="1"/>
  <c r="BZ30" i="20" s="1"/>
  <c r="HZ99" i="2"/>
  <c r="HZ39" i="2"/>
  <c r="IL99" i="2"/>
  <c r="CX69" i="2"/>
  <c r="AP69" i="2"/>
  <c r="GD52" i="2"/>
  <c r="GD55" i="2" s="1"/>
  <c r="GD30" i="20" s="1"/>
  <c r="FF82" i="2"/>
  <c r="FF85" i="2" s="1"/>
  <c r="FF31" i="20" s="1"/>
  <c r="BB112" i="2"/>
  <c r="BB115" i="2" s="1"/>
  <c r="BB32" i="20" s="1"/>
  <c r="IX112" i="2"/>
  <c r="IX115" i="2" s="1"/>
  <c r="IX32" i="20" s="1"/>
  <c r="FG129" i="2"/>
  <c r="HB52" i="2"/>
  <c r="HB55" i="2" s="1"/>
  <c r="HB30" i="20" s="1"/>
  <c r="FF39" i="2"/>
  <c r="BB39" i="2"/>
  <c r="CX39" i="2"/>
  <c r="IL52" i="2"/>
  <c r="IL55" i="2" s="1"/>
  <c r="IL30" i="20" s="1"/>
  <c r="AD99" i="2"/>
  <c r="AP52" i="2"/>
  <c r="AP55" i="2" s="1"/>
  <c r="AP30" i="20" s="1"/>
  <c r="CX52" i="2"/>
  <c r="CX55" i="2" s="1"/>
  <c r="CX30" i="20" s="1"/>
  <c r="HZ112" i="2"/>
  <c r="HZ115" i="2" s="1"/>
  <c r="HZ32" i="20" s="1"/>
  <c r="HZ52" i="2"/>
  <c r="HZ55" i="2" s="1"/>
  <c r="HZ30" i="20" s="1"/>
  <c r="FF52" i="2"/>
  <c r="FF55" i="2" s="1"/>
  <c r="FF30" i="20" s="1"/>
  <c r="EI129" i="2"/>
  <c r="FR112" i="2"/>
  <c r="FR115" i="2" s="1"/>
  <c r="FR32" i="20" s="1"/>
  <c r="DV99" i="2"/>
  <c r="ET99" i="2"/>
  <c r="IX99" i="2"/>
  <c r="R99" i="2"/>
  <c r="GD112" i="2"/>
  <c r="GD115" i="2" s="1"/>
  <c r="GD32" i="20" s="1"/>
  <c r="FR82" i="2"/>
  <c r="FR85" i="2" s="1"/>
  <c r="FR31" i="20" s="1"/>
  <c r="BB69" i="2"/>
  <c r="AD69" i="2"/>
  <c r="ET82" i="2"/>
  <c r="ET85" i="2" s="1"/>
  <c r="ET31" i="20" s="1"/>
  <c r="F69" i="2"/>
  <c r="AD82" i="2"/>
  <c r="AD85" i="2" s="1"/>
  <c r="AD31" i="20" s="1"/>
  <c r="FR69" i="2"/>
  <c r="BB82" i="2"/>
  <c r="BB85" i="2" s="1"/>
  <c r="BB31" i="20" s="1"/>
  <c r="BZ39" i="2"/>
  <c r="A39" i="5"/>
  <c r="B40" i="5"/>
  <c r="C38" i="5"/>
  <c r="A17" i="5"/>
  <c r="AP39" i="2"/>
  <c r="GQ159" i="2"/>
  <c r="GP112" i="2"/>
  <c r="GP115" i="2" s="1"/>
  <c r="GP32" i="20" s="1"/>
  <c r="GE129" i="2"/>
  <c r="GD39" i="2"/>
  <c r="ET52" i="2"/>
  <c r="ET55" i="2" s="1"/>
  <c r="ET30" i="20" s="1"/>
  <c r="AD39" i="2"/>
  <c r="GP99" i="2"/>
  <c r="IX52" i="2"/>
  <c r="IX55" i="2" s="1"/>
  <c r="IX30" i="20" s="1"/>
  <c r="AD112" i="2"/>
  <c r="AD115" i="2" s="1"/>
  <c r="AD32" i="20" s="1"/>
  <c r="HN99" i="2"/>
  <c r="F99" i="2"/>
  <c r="FF69" i="2"/>
  <c r="EH82" i="2"/>
  <c r="EH85" i="2" s="1"/>
  <c r="EH31" i="20" s="1"/>
  <c r="DV112" i="2"/>
  <c r="DV115" i="2" s="1"/>
  <c r="DV32" i="20" s="1"/>
  <c r="DV52" i="2"/>
  <c r="DV55" i="2" s="1"/>
  <c r="DV30" i="20" s="1"/>
  <c r="IL39" i="2"/>
  <c r="F82" i="2"/>
  <c r="F85" i="2" s="1"/>
  <c r="F31" i="20" s="1"/>
  <c r="CX82" i="2"/>
  <c r="CX85" i="2" s="1"/>
  <c r="CX31" i="20" s="1"/>
  <c r="ET112" i="2"/>
  <c r="ET115" i="2" s="1"/>
  <c r="ET32" i="20" s="1"/>
  <c r="AP82" i="2"/>
  <c r="AP85" i="2" s="1"/>
  <c r="AP31" i="20" s="1"/>
  <c r="HZ69" i="2"/>
  <c r="CL82" i="2"/>
  <c r="CL85" i="2" s="1"/>
  <c r="CL31" i="20" s="1"/>
  <c r="BN69" i="2"/>
  <c r="R52" i="2"/>
  <c r="R55" i="2" s="1"/>
  <c r="R30" i="20" s="1"/>
  <c r="HN69" i="2"/>
  <c r="BB52" i="2"/>
  <c r="BB55" i="2" s="1"/>
  <c r="BB30" i="20" s="1"/>
  <c r="HB112" i="2"/>
  <c r="HB115" i="2" s="1"/>
  <c r="HB32" i="20" s="1"/>
  <c r="DJ39" i="2"/>
  <c r="CA159" i="2"/>
  <c r="F112" i="2"/>
  <c r="F115" i="2" s="1"/>
  <c r="F32" i="20" s="1"/>
  <c r="DJ69" i="2"/>
  <c r="BN112" i="2"/>
  <c r="BN115" i="2" s="1"/>
  <c r="BN32" i="20" s="1"/>
  <c r="EH69" i="2"/>
  <c r="AP99" i="2"/>
  <c r="DV39" i="2"/>
  <c r="HN52" i="2"/>
  <c r="HN55" i="2" s="1"/>
  <c r="HN30" i="20" s="1"/>
  <c r="IX39" i="2"/>
  <c r="S129" i="2"/>
  <c r="EH112" i="2"/>
  <c r="EH115" i="2" s="1"/>
  <c r="EH32" i="20" s="1"/>
  <c r="BB99" i="2"/>
  <c r="HN82" i="2"/>
  <c r="HN85" i="2" s="1"/>
  <c r="HN31" i="20" s="1"/>
  <c r="FR52" i="2"/>
  <c r="FR55" i="2" s="1"/>
  <c r="FR30" i="20" s="1"/>
  <c r="CL112" i="2"/>
  <c r="CL115" i="2" s="1"/>
  <c r="CL32" i="20" s="1"/>
  <c r="HB99" i="2"/>
  <c r="IY159" i="2"/>
  <c r="AA192" i="2"/>
  <c r="AA193" i="2" s="1"/>
  <c r="FS80" i="2"/>
  <c r="FS68" i="2"/>
  <c r="CC91" i="2"/>
  <c r="CB94" i="2"/>
  <c r="CB11" i="20" s="1"/>
  <c r="CB92" i="2"/>
  <c r="CB95" i="2" s="1"/>
  <c r="CB18" i="20" s="1"/>
  <c r="AF64" i="2"/>
  <c r="AF10" i="20" s="1"/>
  <c r="AG61" i="2"/>
  <c r="AF62" i="2"/>
  <c r="AF65" i="2" s="1"/>
  <c r="AF17" i="20" s="1"/>
  <c r="IM37" i="2"/>
  <c r="IM54" i="2"/>
  <c r="IM23" i="20" s="1"/>
  <c r="IM49" i="2"/>
  <c r="IM45" i="2"/>
  <c r="IB34" i="2"/>
  <c r="IB9" i="20" s="1"/>
  <c r="IC31" i="2"/>
  <c r="IB32" i="2"/>
  <c r="IB35" i="2" s="1"/>
  <c r="IB16" i="20" s="1"/>
  <c r="IO91" i="2"/>
  <c r="IN94" i="2"/>
  <c r="IN11" i="20" s="1"/>
  <c r="IN92" i="2"/>
  <c r="IN95" i="2" s="1"/>
  <c r="IN18" i="20" s="1"/>
  <c r="FU91" i="2"/>
  <c r="FT94" i="2"/>
  <c r="FT11" i="20" s="1"/>
  <c r="FT92" i="2"/>
  <c r="FT95" i="2" s="1"/>
  <c r="FT18" i="20" s="1"/>
  <c r="BD154" i="2"/>
  <c r="BE151" i="2"/>
  <c r="BD152" i="2"/>
  <c r="BD155" i="2" s="1"/>
  <c r="G84" i="2"/>
  <c r="G24" i="20" s="1"/>
  <c r="G79" i="2"/>
  <c r="G67" i="2"/>
  <c r="G75" i="2"/>
  <c r="CZ64" i="2"/>
  <c r="CZ10" i="20" s="1"/>
  <c r="DA61" i="2"/>
  <c r="CZ62" i="2"/>
  <c r="CZ65" i="2" s="1"/>
  <c r="CZ17" i="20" s="1"/>
  <c r="EU110" i="2"/>
  <c r="EU98" i="2"/>
  <c r="CA110" i="2"/>
  <c r="CA98" i="2"/>
  <c r="S84" i="2"/>
  <c r="S24" i="20" s="1"/>
  <c r="S79" i="2"/>
  <c r="S67" i="2"/>
  <c r="S75" i="2"/>
  <c r="AQ80" i="2"/>
  <c r="AQ68" i="2"/>
  <c r="EU84" i="2"/>
  <c r="EU24" i="20" s="1"/>
  <c r="EU79" i="2"/>
  <c r="EU67" i="2"/>
  <c r="EU75" i="2"/>
  <c r="HC38" i="2"/>
  <c r="HC50" i="2"/>
  <c r="IA84" i="2"/>
  <c r="IA24" i="20" s="1"/>
  <c r="IA79" i="2"/>
  <c r="IA75" i="2"/>
  <c r="IA67" i="2"/>
  <c r="IN154" i="2"/>
  <c r="IO151" i="2"/>
  <c r="IN152" i="2"/>
  <c r="IN155" i="2" s="1"/>
  <c r="CY109" i="2"/>
  <c r="CY114" i="2"/>
  <c r="CY25" i="20" s="1"/>
  <c r="CY105" i="2"/>
  <c r="CY97" i="2"/>
  <c r="BC114" i="2"/>
  <c r="BC25" i="20" s="1"/>
  <c r="BC109" i="2"/>
  <c r="BC105" i="2"/>
  <c r="BC97" i="2"/>
  <c r="S54" i="2"/>
  <c r="S23" i="20" s="1"/>
  <c r="S49" i="2"/>
  <c r="S37" i="2"/>
  <c r="S45" i="2"/>
  <c r="GE37" i="2"/>
  <c r="GE45" i="2"/>
  <c r="GE54" i="2"/>
  <c r="GE23" i="20" s="1"/>
  <c r="GE49" i="2"/>
  <c r="HO84" i="2"/>
  <c r="HO24" i="20" s="1"/>
  <c r="HO79" i="2"/>
  <c r="HO75" i="2"/>
  <c r="HO67" i="2"/>
  <c r="FS37" i="2"/>
  <c r="FS54" i="2"/>
  <c r="FS23" i="20" s="1"/>
  <c r="FS49" i="2"/>
  <c r="FS45" i="2"/>
  <c r="S114" i="2"/>
  <c r="S25" i="20" s="1"/>
  <c r="S109" i="2"/>
  <c r="S105" i="2"/>
  <c r="S97" i="2"/>
  <c r="EV34" i="2"/>
  <c r="EV9" i="20" s="1"/>
  <c r="EW31" i="2"/>
  <c r="EV32" i="2"/>
  <c r="EV35" i="2" s="1"/>
  <c r="EV16" i="20" s="1"/>
  <c r="BC80" i="2"/>
  <c r="BC68" i="2"/>
  <c r="CM110" i="2"/>
  <c r="CM98" i="2"/>
  <c r="AE38" i="2"/>
  <c r="AE50" i="2"/>
  <c r="FG38" i="2"/>
  <c r="FG50" i="2"/>
  <c r="GE110" i="2"/>
  <c r="GE98" i="2"/>
  <c r="HC80" i="2"/>
  <c r="HC68" i="2"/>
  <c r="DK54" i="2"/>
  <c r="DK23" i="20" s="1"/>
  <c r="DK49" i="2"/>
  <c r="DK37" i="2"/>
  <c r="DK45" i="2"/>
  <c r="GS91" i="2"/>
  <c r="GR94" i="2"/>
  <c r="GR11" i="20" s="1"/>
  <c r="GR92" i="2"/>
  <c r="GR95" i="2" s="1"/>
  <c r="GR18" i="20" s="1"/>
  <c r="CA37" i="2"/>
  <c r="CA54" i="2"/>
  <c r="CA23" i="20" s="1"/>
  <c r="CA49" i="2"/>
  <c r="CA45" i="2"/>
  <c r="CO121" i="2"/>
  <c r="CN124" i="2"/>
  <c r="CN122" i="2"/>
  <c r="CN125" i="2" s="1"/>
  <c r="BP154" i="2"/>
  <c r="BQ151" i="2"/>
  <c r="BP152" i="2"/>
  <c r="BP155" i="2" s="1"/>
  <c r="CM80" i="2"/>
  <c r="CM68" i="2"/>
  <c r="EW121" i="2"/>
  <c r="EV124" i="2"/>
  <c r="EV122" i="2"/>
  <c r="EV125" i="2" s="1"/>
  <c r="EK91" i="2"/>
  <c r="EJ94" i="2"/>
  <c r="EJ11" i="20" s="1"/>
  <c r="EJ92" i="2"/>
  <c r="EJ95" i="2" s="1"/>
  <c r="EJ18" i="20" s="1"/>
  <c r="CY37" i="2"/>
  <c r="CY54" i="2"/>
  <c r="CY23" i="20" s="1"/>
  <c r="CY49" i="2"/>
  <c r="CY45" i="2"/>
  <c r="DW110" i="2"/>
  <c r="DW98" i="2"/>
  <c r="DX34" i="2"/>
  <c r="DX9" i="20" s="1"/>
  <c r="DY31" i="2"/>
  <c r="DX32" i="2"/>
  <c r="DX35" i="2" s="1"/>
  <c r="DX16" i="20" s="1"/>
  <c r="DV82" i="2"/>
  <c r="DV85" i="2" s="1"/>
  <c r="DV31" i="20" s="1"/>
  <c r="GQ80" i="2"/>
  <c r="GQ68" i="2"/>
  <c r="BO54" i="2"/>
  <c r="BO23" i="20" s="1"/>
  <c r="BO49" i="2"/>
  <c r="BO37" i="2"/>
  <c r="BO45" i="2"/>
  <c r="DM91" i="2"/>
  <c r="DL94" i="2"/>
  <c r="DL11" i="20" s="1"/>
  <c r="DL92" i="2"/>
  <c r="DL95" i="2" s="1"/>
  <c r="DL18" i="20" s="1"/>
  <c r="DK159" i="2"/>
  <c r="GE80" i="2"/>
  <c r="GE68" i="2"/>
  <c r="GQ37" i="2"/>
  <c r="GQ54" i="2"/>
  <c r="GQ23" i="20" s="1"/>
  <c r="GQ49" i="2"/>
  <c r="GQ45" i="2"/>
  <c r="CZ154" i="2"/>
  <c r="DA151" i="2"/>
  <c r="CZ152" i="2"/>
  <c r="CZ155" i="2" s="1"/>
  <c r="IM84" i="2"/>
  <c r="IM24" i="20" s="1"/>
  <c r="IM79" i="2"/>
  <c r="IM75" i="2"/>
  <c r="IM67" i="2"/>
  <c r="CM37" i="2"/>
  <c r="CM45" i="2"/>
  <c r="CM54" i="2"/>
  <c r="CM23" i="20" s="1"/>
  <c r="CM49" i="2"/>
  <c r="IZ64" i="2"/>
  <c r="IZ10" i="20" s="1"/>
  <c r="JA61" i="2"/>
  <c r="IZ62" i="2"/>
  <c r="IZ65" i="2" s="1"/>
  <c r="IZ17" i="20" s="1"/>
  <c r="EJ34" i="2"/>
  <c r="EJ9" i="20" s="1"/>
  <c r="EK31" i="2"/>
  <c r="EJ32" i="2"/>
  <c r="EJ35" i="2" s="1"/>
  <c r="EJ16" i="20" s="1"/>
  <c r="AQ159" i="2"/>
  <c r="HO38" i="2"/>
  <c r="HO50" i="2"/>
  <c r="FI91" i="2"/>
  <c r="FH94" i="2"/>
  <c r="FH11" i="20" s="1"/>
  <c r="FH92" i="2"/>
  <c r="FH95" i="2" s="1"/>
  <c r="FH18" i="20" s="1"/>
  <c r="DW84" i="2"/>
  <c r="DW24" i="20" s="1"/>
  <c r="DW79" i="2"/>
  <c r="DW75" i="2"/>
  <c r="DW67" i="2"/>
  <c r="FG80" i="2"/>
  <c r="FG68" i="2"/>
  <c r="AQ114" i="2"/>
  <c r="AQ25" i="20" s="1"/>
  <c r="AQ109" i="2"/>
  <c r="AQ105" i="2"/>
  <c r="AQ97" i="2"/>
  <c r="GP82" i="2"/>
  <c r="GP85" i="2" s="1"/>
  <c r="GP31" i="20" s="1"/>
  <c r="AF154" i="2"/>
  <c r="AG151" i="2"/>
  <c r="AF152" i="2"/>
  <c r="AF155" i="2" s="1"/>
  <c r="DJ112" i="2"/>
  <c r="DJ115" i="2" s="1"/>
  <c r="DJ32" i="20" s="1"/>
  <c r="BZ69" i="2"/>
  <c r="GD69" i="2"/>
  <c r="AE110" i="2"/>
  <c r="AE98" i="2"/>
  <c r="GP39" i="2"/>
  <c r="F39" i="2"/>
  <c r="DK80" i="2"/>
  <c r="DK68" i="2"/>
  <c r="HO110" i="2"/>
  <c r="HO98" i="2"/>
  <c r="IL69" i="2"/>
  <c r="CL39" i="2"/>
  <c r="AQ50" i="2"/>
  <c r="AQ38" i="2"/>
  <c r="EH52" i="2"/>
  <c r="EH55" i="2" s="1"/>
  <c r="EH30" i="20" s="1"/>
  <c r="AS121" i="2"/>
  <c r="AR124" i="2"/>
  <c r="AR122" i="2"/>
  <c r="AR125" i="2" s="1"/>
  <c r="IM109" i="2"/>
  <c r="IM114" i="2"/>
  <c r="IM25" i="20" s="1"/>
  <c r="IM105" i="2"/>
  <c r="IM97" i="2"/>
  <c r="JA121" i="2"/>
  <c r="IZ124" i="2"/>
  <c r="IZ122" i="2"/>
  <c r="IZ125" i="2" s="1"/>
  <c r="FS109" i="2"/>
  <c r="FS114" i="2"/>
  <c r="FS25" i="20" s="1"/>
  <c r="FS105" i="2"/>
  <c r="FS97" i="2"/>
  <c r="H64" i="2"/>
  <c r="H10" i="20" s="1"/>
  <c r="I61" i="2"/>
  <c r="H62" i="2"/>
  <c r="H65" i="2" s="1"/>
  <c r="H17" i="20" s="1"/>
  <c r="IY38" i="2"/>
  <c r="IY50" i="2"/>
  <c r="T64" i="2"/>
  <c r="T10" i="20" s="1"/>
  <c r="U61" i="2"/>
  <c r="T62" i="2"/>
  <c r="T65" i="2" s="1"/>
  <c r="T17" i="20" s="1"/>
  <c r="AQ84" i="2"/>
  <c r="AQ24" i="20" s="1"/>
  <c r="AQ79" i="2"/>
  <c r="AQ75" i="2"/>
  <c r="AQ67" i="2"/>
  <c r="EV64" i="2"/>
  <c r="EV10" i="20" s="1"/>
  <c r="EW61" i="2"/>
  <c r="EV62" i="2"/>
  <c r="EV65" i="2" s="1"/>
  <c r="EV17" i="20" s="1"/>
  <c r="HD34" i="2"/>
  <c r="HD9" i="20" s="1"/>
  <c r="HE31" i="2"/>
  <c r="HD32" i="2"/>
  <c r="HD35" i="2" s="1"/>
  <c r="HD16" i="20" s="1"/>
  <c r="IB64" i="2"/>
  <c r="IB10" i="20" s="1"/>
  <c r="IC61" i="2"/>
  <c r="IB62" i="2"/>
  <c r="IB65" i="2" s="1"/>
  <c r="IB17" i="20" s="1"/>
  <c r="HD154" i="2"/>
  <c r="HE151" i="2"/>
  <c r="HD152" i="2"/>
  <c r="HD155" i="2" s="1"/>
  <c r="IM159" i="2"/>
  <c r="IY110" i="2"/>
  <c r="IY98" i="2"/>
  <c r="DA121" i="2"/>
  <c r="CZ124" i="2"/>
  <c r="CZ122" i="2"/>
  <c r="CZ125" i="2" s="1"/>
  <c r="HP64" i="2"/>
  <c r="HP10" i="20" s="1"/>
  <c r="HQ61" i="2"/>
  <c r="HP62" i="2"/>
  <c r="HP65" i="2" s="1"/>
  <c r="HP17" i="20" s="1"/>
  <c r="HQ121" i="2"/>
  <c r="HP124" i="2"/>
  <c r="HP122" i="2"/>
  <c r="HP125" i="2" s="1"/>
  <c r="CB154" i="2"/>
  <c r="CC151" i="2"/>
  <c r="CB152" i="2"/>
  <c r="CB155" i="2" s="1"/>
  <c r="EU37" i="2"/>
  <c r="EU54" i="2"/>
  <c r="EU23" i="20" s="1"/>
  <c r="EU49" i="2"/>
  <c r="EU45" i="2"/>
  <c r="BC84" i="2"/>
  <c r="BC24" i="20" s="1"/>
  <c r="BC79" i="2"/>
  <c r="BC67" i="2"/>
  <c r="BC75" i="2"/>
  <c r="FI121" i="2"/>
  <c r="FH124" i="2"/>
  <c r="FH122" i="2"/>
  <c r="FH125" i="2" s="1"/>
  <c r="CO91" i="2"/>
  <c r="CN94" i="2"/>
  <c r="CN11" i="20" s="1"/>
  <c r="CN92" i="2"/>
  <c r="CN95" i="2" s="1"/>
  <c r="CN18" i="20" s="1"/>
  <c r="AF34" i="2"/>
  <c r="AF9" i="20" s="1"/>
  <c r="AG31" i="2"/>
  <c r="AF32" i="2"/>
  <c r="AF35" i="2" s="1"/>
  <c r="AF16" i="20" s="1"/>
  <c r="FH34" i="2"/>
  <c r="FH9" i="20" s="1"/>
  <c r="FI31" i="2"/>
  <c r="FH32" i="2"/>
  <c r="FH35" i="2" s="1"/>
  <c r="FH16" i="20" s="1"/>
  <c r="GG91" i="2"/>
  <c r="GF94" i="2"/>
  <c r="GF11" i="20" s="1"/>
  <c r="GF92" i="2"/>
  <c r="GF95" i="2" s="1"/>
  <c r="GF18" i="20" s="1"/>
  <c r="BC38" i="2"/>
  <c r="BC50" i="2"/>
  <c r="HC110" i="2"/>
  <c r="HC98" i="2"/>
  <c r="DW129" i="2"/>
  <c r="HC84" i="2"/>
  <c r="HC24" i="20" s="1"/>
  <c r="HC79" i="2"/>
  <c r="HC75" i="2"/>
  <c r="HC67" i="2"/>
  <c r="U121" i="2"/>
  <c r="T124" i="2"/>
  <c r="T122" i="2"/>
  <c r="T125" i="2" s="1"/>
  <c r="GQ109" i="2"/>
  <c r="GQ114" i="2"/>
  <c r="GQ25" i="20" s="1"/>
  <c r="GQ105" i="2"/>
  <c r="GQ97" i="2"/>
  <c r="CM84" i="2"/>
  <c r="CM24" i="20" s="1"/>
  <c r="CM79" i="2"/>
  <c r="CM75" i="2"/>
  <c r="CM67" i="2"/>
  <c r="CX99" i="2"/>
  <c r="BO80" i="2"/>
  <c r="BO68" i="2"/>
  <c r="EI114" i="2"/>
  <c r="EI25" i="20" s="1"/>
  <c r="EI109" i="2"/>
  <c r="EI105" i="2"/>
  <c r="EI97" i="2"/>
  <c r="IA110" i="2"/>
  <c r="IA98" i="2"/>
  <c r="EI80" i="2"/>
  <c r="EI68" i="2"/>
  <c r="DY91" i="2"/>
  <c r="DX94" i="2"/>
  <c r="DX11" i="20" s="1"/>
  <c r="DX92" i="2"/>
  <c r="DX95" i="2" s="1"/>
  <c r="DX18" i="20" s="1"/>
  <c r="DW37" i="2"/>
  <c r="DW54" i="2"/>
  <c r="DW23" i="20" s="1"/>
  <c r="DW49" i="2"/>
  <c r="DW45" i="2"/>
  <c r="GQ84" i="2"/>
  <c r="GQ24" i="20" s="1"/>
  <c r="GQ79" i="2"/>
  <c r="GQ75" i="2"/>
  <c r="GQ67" i="2"/>
  <c r="DK109" i="2"/>
  <c r="DK114" i="2"/>
  <c r="DK25" i="20" s="1"/>
  <c r="DK105" i="2"/>
  <c r="DK97" i="2"/>
  <c r="CA80" i="2"/>
  <c r="CA68" i="2"/>
  <c r="GE84" i="2"/>
  <c r="GE24" i="20" s="1"/>
  <c r="GE79" i="2"/>
  <c r="GE75" i="2"/>
  <c r="GE67" i="2"/>
  <c r="G50" i="2"/>
  <c r="IN64" i="2"/>
  <c r="IN10" i="20" s="1"/>
  <c r="IO61" i="2"/>
  <c r="IN62" i="2"/>
  <c r="IN65" i="2" s="1"/>
  <c r="IN17" i="20" s="1"/>
  <c r="GS121" i="2"/>
  <c r="GR124" i="2"/>
  <c r="GR122" i="2"/>
  <c r="GR125" i="2" s="1"/>
  <c r="FS129" i="2"/>
  <c r="EI37" i="2"/>
  <c r="EI45" i="2"/>
  <c r="EI54" i="2"/>
  <c r="EI23" i="20" s="1"/>
  <c r="EI49" i="2"/>
  <c r="HP34" i="2"/>
  <c r="HP9" i="20" s="1"/>
  <c r="HQ31" i="2"/>
  <c r="HP32" i="2"/>
  <c r="HP35" i="2" s="1"/>
  <c r="HP16" i="20" s="1"/>
  <c r="HB82" i="2"/>
  <c r="HB85" i="2" s="1"/>
  <c r="HB31" i="20" s="1"/>
  <c r="FG109" i="2"/>
  <c r="FG114" i="2"/>
  <c r="FG25" i="20" s="1"/>
  <c r="FG105" i="2"/>
  <c r="FG97" i="2"/>
  <c r="DX64" i="2"/>
  <c r="DX10" i="20" s="1"/>
  <c r="DY61" i="2"/>
  <c r="DX62" i="2"/>
  <c r="DX65" i="2" s="1"/>
  <c r="DX17" i="20" s="1"/>
  <c r="FG84" i="2"/>
  <c r="FG24" i="20" s="1"/>
  <c r="FG79" i="2"/>
  <c r="FG67" i="2"/>
  <c r="FG75" i="2"/>
  <c r="FF112" i="2"/>
  <c r="FF115" i="2" s="1"/>
  <c r="FF32" i="20" s="1"/>
  <c r="BO110" i="2"/>
  <c r="BO98" i="2"/>
  <c r="BN52" i="2"/>
  <c r="BN55" i="2" s="1"/>
  <c r="BN30" i="20" s="1"/>
  <c r="CN154" i="2"/>
  <c r="CO151" i="2"/>
  <c r="CN152" i="2"/>
  <c r="CN155" i="2" s="1"/>
  <c r="G110" i="2"/>
  <c r="G98" i="2"/>
  <c r="IA129" i="2"/>
  <c r="AE159" i="2"/>
  <c r="AG91" i="2"/>
  <c r="AF94" i="2"/>
  <c r="AF11" i="20" s="1"/>
  <c r="AF92" i="2"/>
  <c r="AF95" i="2" s="1"/>
  <c r="AF18" i="20" s="1"/>
  <c r="DK84" i="2"/>
  <c r="DK24" i="20" s="1"/>
  <c r="DK79" i="2"/>
  <c r="DK67" i="2"/>
  <c r="DK75" i="2"/>
  <c r="HQ91" i="2"/>
  <c r="HP94" i="2"/>
  <c r="HP11" i="20" s="1"/>
  <c r="HP92" i="2"/>
  <c r="HP95" i="2" s="1"/>
  <c r="HP18" i="20" s="1"/>
  <c r="AR34" i="2"/>
  <c r="AR9" i="20" s="1"/>
  <c r="AS31" i="2"/>
  <c r="AR32" i="2"/>
  <c r="AR35" i="2" s="1"/>
  <c r="AR16" i="20" s="1"/>
  <c r="IX69" i="2"/>
  <c r="IA37" i="2"/>
  <c r="IA45" i="2"/>
  <c r="IA54" i="2"/>
  <c r="IA23" i="20" s="1"/>
  <c r="IA49" i="2"/>
  <c r="H154" i="2"/>
  <c r="I151" i="2"/>
  <c r="H152" i="2"/>
  <c r="H155" i="2" s="1"/>
  <c r="EW91" i="2"/>
  <c r="EV94" i="2"/>
  <c r="EV11" i="20" s="1"/>
  <c r="EV92" i="2"/>
  <c r="EV95" i="2" s="1"/>
  <c r="EV18" i="20" s="1"/>
  <c r="AE80" i="2"/>
  <c r="AE68" i="2"/>
  <c r="IM38" i="2"/>
  <c r="IM50" i="2"/>
  <c r="FS84" i="2"/>
  <c r="FS24" i="20" s="1"/>
  <c r="FS79" i="2"/>
  <c r="FS75" i="2"/>
  <c r="FS67" i="2"/>
  <c r="CY80" i="2"/>
  <c r="CY68" i="2"/>
  <c r="EU109" i="2"/>
  <c r="EU114" i="2"/>
  <c r="EU25" i="20" s="1"/>
  <c r="EU105" i="2"/>
  <c r="EU97" i="2"/>
  <c r="IZ34" i="2"/>
  <c r="IZ9" i="20" s="1"/>
  <c r="JA31" i="2"/>
  <c r="IZ32" i="2"/>
  <c r="IZ35" i="2" s="1"/>
  <c r="IZ16" i="20" s="1"/>
  <c r="CA109" i="2"/>
  <c r="CA114" i="2"/>
  <c r="CA25" i="20" s="1"/>
  <c r="CA105" i="2"/>
  <c r="CA97" i="2"/>
  <c r="HE121" i="2"/>
  <c r="HD124" i="2"/>
  <c r="HD122" i="2"/>
  <c r="HD125" i="2" s="1"/>
  <c r="DX154" i="2"/>
  <c r="DY151" i="2"/>
  <c r="DX152" i="2"/>
  <c r="DX155" i="2" s="1"/>
  <c r="AR64" i="2"/>
  <c r="AR10" i="20" s="1"/>
  <c r="AS61" i="2"/>
  <c r="AR62" i="2"/>
  <c r="AR65" i="2" s="1"/>
  <c r="AR17" i="20" s="1"/>
  <c r="HC54" i="2"/>
  <c r="HC23" i="20" s="1"/>
  <c r="HC49" i="2"/>
  <c r="HC37" i="2"/>
  <c r="HC45" i="2"/>
  <c r="CY110" i="2"/>
  <c r="CY98" i="2"/>
  <c r="HN39" i="2"/>
  <c r="BC110" i="2"/>
  <c r="BC98" i="2"/>
  <c r="S38" i="2"/>
  <c r="S50" i="2"/>
  <c r="JA91" i="2"/>
  <c r="IZ94" i="2"/>
  <c r="IZ11" i="20" s="1"/>
  <c r="IZ92" i="2"/>
  <c r="IZ95" i="2" s="1"/>
  <c r="IZ18" i="20" s="1"/>
  <c r="GE50" i="2"/>
  <c r="GE38" i="2"/>
  <c r="FS38" i="2"/>
  <c r="FS50" i="2"/>
  <c r="S110" i="2"/>
  <c r="S98" i="2"/>
  <c r="BD64" i="2"/>
  <c r="BD10" i="20" s="1"/>
  <c r="BE61" i="2"/>
  <c r="BD62" i="2"/>
  <c r="BD65" i="2" s="1"/>
  <c r="BD17" i="20" s="1"/>
  <c r="CM114" i="2"/>
  <c r="CM25" i="20" s="1"/>
  <c r="CM109" i="2"/>
  <c r="CM105" i="2"/>
  <c r="CM97" i="2"/>
  <c r="AE45" i="2"/>
  <c r="AE37" i="2"/>
  <c r="AE54" i="2"/>
  <c r="AE23" i="20" s="1"/>
  <c r="AE49" i="2"/>
  <c r="FG54" i="2"/>
  <c r="FG23" i="20" s="1"/>
  <c r="FG49" i="2"/>
  <c r="FG37" i="2"/>
  <c r="FG45" i="2"/>
  <c r="GE114" i="2"/>
  <c r="GE25" i="20" s="1"/>
  <c r="GE109" i="2"/>
  <c r="GE105" i="2"/>
  <c r="GE97" i="2"/>
  <c r="BD34" i="2"/>
  <c r="BD9" i="20" s="1"/>
  <c r="BE31" i="2"/>
  <c r="BD32" i="2"/>
  <c r="BD35" i="2" s="1"/>
  <c r="BD16" i="20" s="1"/>
  <c r="HE91" i="2"/>
  <c r="HD94" i="2"/>
  <c r="HD11" i="20" s="1"/>
  <c r="HD92" i="2"/>
  <c r="HD95" i="2" s="1"/>
  <c r="HD18" i="20" s="1"/>
  <c r="DY121" i="2"/>
  <c r="DX124" i="2"/>
  <c r="DX122" i="2"/>
  <c r="DX125" i="2" s="1"/>
  <c r="HD64" i="2"/>
  <c r="HD10" i="20" s="1"/>
  <c r="HE61" i="2"/>
  <c r="HD62" i="2"/>
  <c r="HD65" i="2" s="1"/>
  <c r="HD17" i="20" s="1"/>
  <c r="DK38" i="2"/>
  <c r="DK50" i="2"/>
  <c r="FT154" i="2"/>
  <c r="FU151" i="2"/>
  <c r="FT152" i="2"/>
  <c r="FT155" i="2" s="1"/>
  <c r="CA38" i="2"/>
  <c r="CA50" i="2"/>
  <c r="CN64" i="2"/>
  <c r="CN10" i="20" s="1"/>
  <c r="CO61" i="2"/>
  <c r="CN62" i="2"/>
  <c r="CN65" i="2" s="1"/>
  <c r="CN17" i="20" s="1"/>
  <c r="BO84" i="2"/>
  <c r="BO24" i="20" s="1"/>
  <c r="BO79" i="2"/>
  <c r="BO67" i="2"/>
  <c r="BO75" i="2"/>
  <c r="CY38" i="2"/>
  <c r="CY50" i="2"/>
  <c r="IC91" i="2"/>
  <c r="IB94" i="2"/>
  <c r="IB11" i="20" s="1"/>
  <c r="IB92" i="2"/>
  <c r="IB95" i="2" s="1"/>
  <c r="IB18" i="20" s="1"/>
  <c r="EI84" i="2"/>
  <c r="EI24" i="20" s="1"/>
  <c r="EI79" i="2"/>
  <c r="EI75" i="2"/>
  <c r="EI67" i="2"/>
  <c r="DW109" i="2"/>
  <c r="DW114" i="2"/>
  <c r="DW25" i="20" s="1"/>
  <c r="DW105" i="2"/>
  <c r="DW97" i="2"/>
  <c r="DV69" i="2"/>
  <c r="GR154" i="2"/>
  <c r="GS151" i="2"/>
  <c r="GR152" i="2"/>
  <c r="GR155" i="2" s="1"/>
  <c r="GR64" i="2"/>
  <c r="GR10" i="20" s="1"/>
  <c r="GS61" i="2"/>
  <c r="GR62" i="2"/>
  <c r="GR65" i="2" s="1"/>
  <c r="GR17" i="20" s="1"/>
  <c r="BO38" i="2"/>
  <c r="BO50" i="2"/>
  <c r="CC121" i="2"/>
  <c r="CB124" i="2"/>
  <c r="CB122" i="2"/>
  <c r="CB125" i="2" s="1"/>
  <c r="CA84" i="2"/>
  <c r="CA24" i="20" s="1"/>
  <c r="CA79" i="2"/>
  <c r="CA75" i="2"/>
  <c r="CA67" i="2"/>
  <c r="GF64" i="2"/>
  <c r="GF10" i="20" s="1"/>
  <c r="GG61" i="2"/>
  <c r="GF62" i="2"/>
  <c r="GF65" i="2" s="1"/>
  <c r="GF17" i="20" s="1"/>
  <c r="GQ38" i="2"/>
  <c r="GQ50" i="2"/>
  <c r="CM50" i="2"/>
  <c r="CM38" i="2"/>
  <c r="FU121" i="2"/>
  <c r="FT124" i="2"/>
  <c r="FT122" i="2"/>
  <c r="FT125" i="2" s="1"/>
  <c r="BQ121" i="2"/>
  <c r="BP124" i="2"/>
  <c r="BP122" i="2"/>
  <c r="BP125" i="2" s="1"/>
  <c r="IY80" i="2"/>
  <c r="IY68" i="2"/>
  <c r="I121" i="2"/>
  <c r="H124" i="2"/>
  <c r="H122" i="2"/>
  <c r="H125" i="2" s="1"/>
  <c r="HO37" i="2"/>
  <c r="HO54" i="2"/>
  <c r="HO23" i="20" s="1"/>
  <c r="HO49" i="2"/>
  <c r="HO45" i="2"/>
  <c r="FH64" i="2"/>
  <c r="FH10" i="20" s="1"/>
  <c r="FI61" i="2"/>
  <c r="FH62" i="2"/>
  <c r="FH65" i="2" s="1"/>
  <c r="FH17" i="20" s="1"/>
  <c r="BQ91" i="2"/>
  <c r="BP94" i="2"/>
  <c r="BP11" i="20" s="1"/>
  <c r="BP92" i="2"/>
  <c r="BP95" i="2" s="1"/>
  <c r="BP18" i="20" s="1"/>
  <c r="AQ110" i="2"/>
  <c r="AQ98" i="2"/>
  <c r="GP69" i="2"/>
  <c r="I91" i="2"/>
  <c r="H94" i="2"/>
  <c r="H11" i="20" s="1"/>
  <c r="H92" i="2"/>
  <c r="H95" i="2" s="1"/>
  <c r="H18" i="20" s="1"/>
  <c r="IZ154" i="2"/>
  <c r="JA151" i="2"/>
  <c r="IZ152" i="2"/>
  <c r="IZ155" i="2" s="1"/>
  <c r="IC121" i="2"/>
  <c r="IB124" i="2"/>
  <c r="IB122" i="2"/>
  <c r="IB125" i="2" s="1"/>
  <c r="DJ99" i="2"/>
  <c r="BZ82" i="2"/>
  <c r="BZ85" i="2" s="1"/>
  <c r="BZ31" i="20" s="1"/>
  <c r="GD82" i="2"/>
  <c r="GD85" i="2" s="1"/>
  <c r="GD31" i="20" s="1"/>
  <c r="AE114" i="2"/>
  <c r="AE25" i="20" s="1"/>
  <c r="AE109" i="2"/>
  <c r="AE105" i="2"/>
  <c r="AE97" i="2"/>
  <c r="GP52" i="2"/>
  <c r="GP55" i="2" s="1"/>
  <c r="GP30" i="20" s="1"/>
  <c r="F52" i="2"/>
  <c r="F55" i="2" s="1"/>
  <c r="F30" i="20" s="1"/>
  <c r="DL64" i="2"/>
  <c r="DL10" i="20" s="1"/>
  <c r="DM61" i="2"/>
  <c r="DL62" i="2"/>
  <c r="DL65" i="2" s="1"/>
  <c r="DL17" i="20" s="1"/>
  <c r="HO109" i="2"/>
  <c r="HO114" i="2"/>
  <c r="HO25" i="20" s="1"/>
  <c r="HO105" i="2"/>
  <c r="HO97" i="2"/>
  <c r="IL82" i="2"/>
  <c r="IL85" i="2" s="1"/>
  <c r="IL31" i="20" s="1"/>
  <c r="CL52" i="2"/>
  <c r="CL55" i="2" s="1"/>
  <c r="CL30" i="20" s="1"/>
  <c r="AQ37" i="2"/>
  <c r="AQ45" i="2"/>
  <c r="AQ54" i="2"/>
  <c r="AQ23" i="20" s="1"/>
  <c r="AQ49" i="2"/>
  <c r="T154" i="2"/>
  <c r="U151" i="2"/>
  <c r="T152" i="2"/>
  <c r="T155" i="2" s="1"/>
  <c r="EH39" i="2"/>
  <c r="AE84" i="2"/>
  <c r="AE24" i="20" s="1"/>
  <c r="AE79" i="2"/>
  <c r="AE75" i="2"/>
  <c r="AE67" i="2"/>
  <c r="IN34" i="2"/>
  <c r="IN9" i="20" s="1"/>
  <c r="IO31" i="2"/>
  <c r="IN32" i="2"/>
  <c r="IN35" i="2" s="1"/>
  <c r="IN16" i="20" s="1"/>
  <c r="IA50" i="2"/>
  <c r="IA38" i="2"/>
  <c r="IM110" i="2"/>
  <c r="IM98" i="2"/>
  <c r="FS110" i="2"/>
  <c r="FS98" i="2"/>
  <c r="FT64" i="2"/>
  <c r="FT10" i="20" s="1"/>
  <c r="FU61" i="2"/>
  <c r="FT62" i="2"/>
  <c r="FT65" i="2" s="1"/>
  <c r="FT17" i="20" s="1"/>
  <c r="G80" i="2"/>
  <c r="G68" i="2"/>
  <c r="CY84" i="2"/>
  <c r="CY24" i="20" s="1"/>
  <c r="CY79" i="2"/>
  <c r="CY67" i="2"/>
  <c r="CY75" i="2"/>
  <c r="IY54" i="2"/>
  <c r="IY23" i="20" s="1"/>
  <c r="IY49" i="2"/>
  <c r="IY37" i="2"/>
  <c r="IY45" i="2"/>
  <c r="S80" i="2"/>
  <c r="S68" i="2"/>
  <c r="DW159" i="2"/>
  <c r="EU80" i="2"/>
  <c r="EU68" i="2"/>
  <c r="IA80" i="2"/>
  <c r="IA68" i="2"/>
  <c r="DA91" i="2"/>
  <c r="CZ94" i="2"/>
  <c r="CZ11" i="20" s="1"/>
  <c r="CZ92" i="2"/>
  <c r="CZ95" i="2" s="1"/>
  <c r="CZ18" i="20" s="1"/>
  <c r="BE91" i="2"/>
  <c r="BD94" i="2"/>
  <c r="BD11" i="20" s="1"/>
  <c r="BD92" i="2"/>
  <c r="BD95" i="2" s="1"/>
  <c r="BD18" i="20" s="1"/>
  <c r="T34" i="2"/>
  <c r="T9" i="20" s="1"/>
  <c r="U31" i="2"/>
  <c r="T32" i="2"/>
  <c r="T35" i="2" s="1"/>
  <c r="T16" i="20" s="1"/>
  <c r="IY109" i="2"/>
  <c r="IY114" i="2"/>
  <c r="IY25" i="20" s="1"/>
  <c r="IY105" i="2"/>
  <c r="IY97" i="2"/>
  <c r="IY99" i="2" s="1"/>
  <c r="IB154" i="2"/>
  <c r="IC151" i="2"/>
  <c r="IB152" i="2"/>
  <c r="IB155" i="2" s="1"/>
  <c r="FH154" i="2"/>
  <c r="FI151" i="2"/>
  <c r="FH152" i="2"/>
  <c r="FH155" i="2" s="1"/>
  <c r="GF34" i="2"/>
  <c r="GF9" i="20" s="1"/>
  <c r="GG31" i="2"/>
  <c r="GF32" i="2"/>
  <c r="GF35" i="2" s="1"/>
  <c r="GF16" i="20" s="1"/>
  <c r="HO80" i="2"/>
  <c r="HO68" i="2"/>
  <c r="FT34" i="2"/>
  <c r="FT9" i="20" s="1"/>
  <c r="FU31" i="2"/>
  <c r="FT32" i="2"/>
  <c r="FT35" i="2" s="1"/>
  <c r="FT16" i="20" s="1"/>
  <c r="U91" i="2"/>
  <c r="T94" i="2"/>
  <c r="T11" i="20" s="1"/>
  <c r="T92" i="2"/>
  <c r="T95" i="2" s="1"/>
  <c r="T18" i="20" s="1"/>
  <c r="EU38" i="2"/>
  <c r="EU50" i="2"/>
  <c r="GG121" i="2"/>
  <c r="GF124" i="2"/>
  <c r="GF122" i="2"/>
  <c r="GF125" i="2" s="1"/>
  <c r="BC37" i="2"/>
  <c r="BC54" i="2"/>
  <c r="BC23" i="20" s="1"/>
  <c r="BC49" i="2"/>
  <c r="BC45" i="2"/>
  <c r="HC109" i="2"/>
  <c r="HC114" i="2"/>
  <c r="HC25" i="20" s="1"/>
  <c r="HC105" i="2"/>
  <c r="HC97" i="2"/>
  <c r="DL34" i="2"/>
  <c r="DL9" i="20" s="1"/>
  <c r="DM31" i="2"/>
  <c r="DL32" i="2"/>
  <c r="DL35" i="2" s="1"/>
  <c r="DL16" i="20" s="1"/>
  <c r="FS159" i="2"/>
  <c r="GQ110" i="2"/>
  <c r="GQ98" i="2"/>
  <c r="CB34" i="2"/>
  <c r="CB9" i="20" s="1"/>
  <c r="CC31" i="2"/>
  <c r="CB32" i="2"/>
  <c r="CB35" i="2" s="1"/>
  <c r="CB16" i="20" s="1"/>
  <c r="DM121" i="2"/>
  <c r="DL124" i="2"/>
  <c r="DL122" i="2"/>
  <c r="DL125" i="2" s="1"/>
  <c r="CX112" i="2"/>
  <c r="CX115" i="2" s="1"/>
  <c r="CX32" i="20" s="1"/>
  <c r="BP64" i="2"/>
  <c r="BP10" i="20" s="1"/>
  <c r="BQ61" i="2"/>
  <c r="BP62" i="2"/>
  <c r="BP65" i="2" s="1"/>
  <c r="BP17" i="20" s="1"/>
  <c r="EI110" i="2"/>
  <c r="EI98" i="2"/>
  <c r="CZ34" i="2"/>
  <c r="CZ9" i="20" s="1"/>
  <c r="DA31" i="2"/>
  <c r="CZ32" i="2"/>
  <c r="CZ35" i="2" s="1"/>
  <c r="CZ16" i="20" s="1"/>
  <c r="IA114" i="2"/>
  <c r="IA25" i="20" s="1"/>
  <c r="IA109" i="2"/>
  <c r="IA105" i="2"/>
  <c r="IA97" i="2"/>
  <c r="EW151" i="2"/>
  <c r="EV154" i="2"/>
  <c r="EV152" i="2"/>
  <c r="EV155" i="2" s="1"/>
  <c r="EJ64" i="2"/>
  <c r="EJ10" i="20" s="1"/>
  <c r="EK61" i="2"/>
  <c r="EJ62" i="2"/>
  <c r="EJ65" i="2" s="1"/>
  <c r="EJ17" i="20" s="1"/>
  <c r="DW38" i="2"/>
  <c r="DW50" i="2"/>
  <c r="BP34" i="2"/>
  <c r="BP9" i="20" s="1"/>
  <c r="BQ31" i="2"/>
  <c r="BP32" i="2"/>
  <c r="BP35" i="2" s="1"/>
  <c r="BP16" i="20" s="1"/>
  <c r="EJ154" i="2"/>
  <c r="EK151" i="2"/>
  <c r="EJ152" i="2"/>
  <c r="EJ155" i="2" s="1"/>
  <c r="DK110" i="2"/>
  <c r="DK98" i="2"/>
  <c r="DL154" i="2"/>
  <c r="DM151" i="2"/>
  <c r="DL152" i="2"/>
  <c r="DL155" i="2" s="1"/>
  <c r="CB64" i="2"/>
  <c r="CB10" i="20" s="1"/>
  <c r="CC61" i="2"/>
  <c r="CB62" i="2"/>
  <c r="CB65" i="2" s="1"/>
  <c r="CB17" i="20" s="1"/>
  <c r="GR34" i="2"/>
  <c r="GR9" i="20" s="1"/>
  <c r="GS31" i="2"/>
  <c r="GR32" i="2"/>
  <c r="GR35" i="2" s="1"/>
  <c r="GR16" i="20" s="1"/>
  <c r="G39" i="2"/>
  <c r="G54" i="2"/>
  <c r="G23" i="20" s="1"/>
  <c r="G49" i="2"/>
  <c r="G45" i="2"/>
  <c r="AG121" i="2"/>
  <c r="AF124" i="2"/>
  <c r="AF122" i="2"/>
  <c r="AF125" i="2" s="1"/>
  <c r="HP154" i="2"/>
  <c r="HQ151" i="2"/>
  <c r="HP152" i="2"/>
  <c r="HP155" i="2" s="1"/>
  <c r="IM80" i="2"/>
  <c r="IM68" i="2"/>
  <c r="CN34" i="2"/>
  <c r="CN9" i="20" s="1"/>
  <c r="CO31" i="2"/>
  <c r="CN32" i="2"/>
  <c r="CN35" i="2" s="1"/>
  <c r="CN16" i="20" s="1"/>
  <c r="IY84" i="2"/>
  <c r="IY24" i="20" s="1"/>
  <c r="IY79" i="2"/>
  <c r="IY75" i="2"/>
  <c r="IY67" i="2"/>
  <c r="IY69" i="2" s="1"/>
  <c r="EI50" i="2"/>
  <c r="EI38" i="2"/>
  <c r="GF154" i="2"/>
  <c r="GG151" i="2"/>
  <c r="GF152" i="2"/>
  <c r="GF155" i="2" s="1"/>
  <c r="AR154" i="2"/>
  <c r="AS151" i="2"/>
  <c r="AR152" i="2"/>
  <c r="AR155" i="2" s="1"/>
  <c r="HB69" i="2"/>
  <c r="FG110" i="2"/>
  <c r="FG98" i="2"/>
  <c r="DW80" i="2"/>
  <c r="DW68" i="2"/>
  <c r="FF99" i="2"/>
  <c r="BO109" i="2"/>
  <c r="BO114" i="2"/>
  <c r="BO25" i="20" s="1"/>
  <c r="BO105" i="2"/>
  <c r="BO97" i="2"/>
  <c r="AS91" i="2"/>
  <c r="AR94" i="2"/>
  <c r="AR11" i="20" s="1"/>
  <c r="AR92" i="2"/>
  <c r="AR95" i="2" s="1"/>
  <c r="AR18" i="20" s="1"/>
  <c r="BN39" i="2"/>
  <c r="EK121" i="2"/>
  <c r="EJ124" i="2"/>
  <c r="EJ122" i="2"/>
  <c r="EJ125" i="2" s="1"/>
  <c r="G109" i="2"/>
  <c r="G114" i="2"/>
  <c r="G25" i="20" s="1"/>
  <c r="G105" i="2"/>
  <c r="G97" i="2"/>
  <c r="BE121" i="2"/>
  <c r="BD124" i="2"/>
  <c r="BD122" i="2"/>
  <c r="BD125" i="2" s="1"/>
  <c r="IX82" i="2"/>
  <c r="IX85" i="2" s="1"/>
  <c r="IX31" i="20" s="1"/>
  <c r="IO121" i="2"/>
  <c r="IN124" i="2"/>
  <c r="IN122" i="2"/>
  <c r="IN125" i="2" s="1"/>
  <c r="IM129" i="2" l="1"/>
  <c r="AQ52" i="2"/>
  <c r="AQ55" i="2" s="1"/>
  <c r="AQ30" i="20" s="1"/>
  <c r="HC82" i="2"/>
  <c r="HC85" i="2" s="1"/>
  <c r="HC31" i="20" s="1"/>
  <c r="GQ129" i="2"/>
  <c r="BC159" i="2"/>
  <c r="HC129" i="2"/>
  <c r="AE129" i="2"/>
  <c r="BC129" i="2"/>
  <c r="FG159" i="2"/>
  <c r="BO159" i="2"/>
  <c r="T158" i="2"/>
  <c r="T20" i="20"/>
  <c r="H128" i="2"/>
  <c r="H19" i="20"/>
  <c r="DX128" i="2"/>
  <c r="DX129" i="2" s="1"/>
  <c r="DX19" i="20"/>
  <c r="GR127" i="2"/>
  <c r="GR12" i="20"/>
  <c r="HP127" i="2"/>
  <c r="HP12" i="20"/>
  <c r="CN127" i="2"/>
  <c r="CN12" i="20"/>
  <c r="BD158" i="2"/>
  <c r="BD20" i="20"/>
  <c r="EJ128" i="2"/>
  <c r="EJ129" i="2" s="1"/>
  <c r="EJ19" i="20"/>
  <c r="GF128" i="2"/>
  <c r="GF19" i="20"/>
  <c r="FH158" i="2"/>
  <c r="FH20" i="20"/>
  <c r="T157" i="2"/>
  <c r="T13" i="20"/>
  <c r="IB127" i="2"/>
  <c r="IB12" i="20"/>
  <c r="FT157" i="2"/>
  <c r="FT13" i="20"/>
  <c r="CN158" i="2"/>
  <c r="CN159" i="2" s="1"/>
  <c r="CN20" i="20"/>
  <c r="T127" i="2"/>
  <c r="T12" i="20"/>
  <c r="FH127" i="2"/>
  <c r="FH12" i="20"/>
  <c r="IN158" i="2"/>
  <c r="IN20" i="20"/>
  <c r="BD157" i="2"/>
  <c r="BD13" i="20"/>
  <c r="GF127" i="2"/>
  <c r="GF12" i="20"/>
  <c r="BD127" i="2"/>
  <c r="BD12" i="20"/>
  <c r="HP158" i="2"/>
  <c r="HP20" i="20"/>
  <c r="DL158" i="2"/>
  <c r="DL159" i="2" s="1"/>
  <c r="DL20" i="20"/>
  <c r="EV158" i="2"/>
  <c r="EV20" i="20"/>
  <c r="FH157" i="2"/>
  <c r="FH13" i="20"/>
  <c r="IZ158" i="2"/>
  <c r="IZ20" i="20"/>
  <c r="CN157" i="2"/>
  <c r="CN13" i="20"/>
  <c r="CB158" i="2"/>
  <c r="CB20" i="20"/>
  <c r="BP158" i="2"/>
  <c r="BP159" i="2" s="1"/>
  <c r="BP20" i="20"/>
  <c r="IN157" i="2"/>
  <c r="IN13" i="20"/>
  <c r="EJ127" i="2"/>
  <c r="EJ12" i="20"/>
  <c r="H157" i="2"/>
  <c r="H13" i="20"/>
  <c r="AF157" i="2"/>
  <c r="AF13" i="20"/>
  <c r="AR157" i="2"/>
  <c r="AR13" i="20"/>
  <c r="EV157" i="2"/>
  <c r="EV13" i="20"/>
  <c r="IB158" i="2"/>
  <c r="IB20" i="20"/>
  <c r="BP128" i="2"/>
  <c r="BP19" i="20"/>
  <c r="DX157" i="2"/>
  <c r="DX13" i="20"/>
  <c r="CZ128" i="2"/>
  <c r="CZ19" i="20"/>
  <c r="HD157" i="2"/>
  <c r="HD13" i="20"/>
  <c r="CZ158" i="2"/>
  <c r="CZ159" i="2" s="1"/>
  <c r="CZ20" i="20"/>
  <c r="AR158" i="2"/>
  <c r="AR20" i="20"/>
  <c r="DX158" i="2"/>
  <c r="DX20" i="20"/>
  <c r="GF158" i="2"/>
  <c r="GF159" i="2" s="1"/>
  <c r="GF20" i="20"/>
  <c r="HP157" i="2"/>
  <c r="HP13" i="20"/>
  <c r="DL157" i="2"/>
  <c r="DL13" i="20"/>
  <c r="DL128" i="2"/>
  <c r="DL19" i="20"/>
  <c r="IZ157" i="2"/>
  <c r="IZ13" i="20"/>
  <c r="BP127" i="2"/>
  <c r="BP129" i="2" s="1"/>
  <c r="BP12" i="20"/>
  <c r="CB128" i="2"/>
  <c r="CB19" i="20"/>
  <c r="GR158" i="2"/>
  <c r="GR20" i="20"/>
  <c r="HD128" i="2"/>
  <c r="HD129" i="2" s="1"/>
  <c r="HD19" i="20"/>
  <c r="CB157" i="2"/>
  <c r="CB13" i="20"/>
  <c r="CZ127" i="2"/>
  <c r="CZ12" i="20"/>
  <c r="AR128" i="2"/>
  <c r="AR129" i="2" s="1"/>
  <c r="AR19" i="20"/>
  <c r="BP157" i="2"/>
  <c r="BP13" i="20"/>
  <c r="EJ157" i="2"/>
  <c r="EJ13" i="20"/>
  <c r="HD158" i="2"/>
  <c r="HD20" i="20"/>
  <c r="IN128" i="2"/>
  <c r="IN19" i="20"/>
  <c r="AF128" i="2"/>
  <c r="AF19" i="20"/>
  <c r="DL127" i="2"/>
  <c r="DL12" i="20"/>
  <c r="IB157" i="2"/>
  <c r="IB13" i="20"/>
  <c r="CB127" i="2"/>
  <c r="CB12" i="20"/>
  <c r="HD127" i="2"/>
  <c r="HD12" i="20"/>
  <c r="GR128" i="2"/>
  <c r="GR19" i="20"/>
  <c r="HP128" i="2"/>
  <c r="HP19" i="20"/>
  <c r="AR127" i="2"/>
  <c r="AR12" i="20"/>
  <c r="CZ157" i="2"/>
  <c r="CZ13" i="20"/>
  <c r="EV128" i="2"/>
  <c r="EV129" i="2" s="1"/>
  <c r="EV19" i="20"/>
  <c r="CN128" i="2"/>
  <c r="CN19" i="20"/>
  <c r="H38" i="2"/>
  <c r="H16" i="20"/>
  <c r="BD128" i="2"/>
  <c r="BD19" i="20"/>
  <c r="IN127" i="2"/>
  <c r="IN12" i="20"/>
  <c r="GF157" i="2"/>
  <c r="GF13" i="20"/>
  <c r="AF127" i="2"/>
  <c r="AF12" i="20"/>
  <c r="FT128" i="2"/>
  <c r="FT19" i="20"/>
  <c r="GR157" i="2"/>
  <c r="GR13" i="20"/>
  <c r="FT158" i="2"/>
  <c r="FT20" i="20"/>
  <c r="EV127" i="2"/>
  <c r="EV12" i="20"/>
  <c r="EJ158" i="2"/>
  <c r="EJ20" i="20"/>
  <c r="IB128" i="2"/>
  <c r="IB19" i="20"/>
  <c r="H127" i="2"/>
  <c r="H12" i="20"/>
  <c r="FT127" i="2"/>
  <c r="FT12" i="20"/>
  <c r="DX127" i="2"/>
  <c r="DX12" i="20"/>
  <c r="H158" i="2"/>
  <c r="H159" i="2" s="1"/>
  <c r="H20" i="20"/>
  <c r="T128" i="2"/>
  <c r="T19" i="20"/>
  <c r="FH128" i="2"/>
  <c r="FH19" i="20"/>
  <c r="AF158" i="2"/>
  <c r="AF20" i="20"/>
  <c r="H37" i="2"/>
  <c r="H9" i="20"/>
  <c r="IZ128" i="2"/>
  <c r="IZ19" i="20"/>
  <c r="IZ127" i="2"/>
  <c r="IZ12" i="20"/>
  <c r="BO112" i="2"/>
  <c r="BO115" i="2" s="1"/>
  <c r="BO32" i="20" s="1"/>
  <c r="BC52" i="2"/>
  <c r="BC55" i="2" s="1"/>
  <c r="BC30" i="20" s="1"/>
  <c r="AE52" i="2"/>
  <c r="AE55" i="2" s="1"/>
  <c r="AE30" i="20" s="1"/>
  <c r="DW99" i="2"/>
  <c r="M17" i="7"/>
  <c r="N17" i="7"/>
  <c r="P17" i="7" s="1"/>
  <c r="I17" i="7"/>
  <c r="J17" i="7"/>
  <c r="K17" i="7"/>
  <c r="A18" i="7"/>
  <c r="L17" i="7"/>
  <c r="BO99" i="2"/>
  <c r="HC112" i="2"/>
  <c r="HC115" i="2" s="1"/>
  <c r="HC32" i="20" s="1"/>
  <c r="HO99" i="2"/>
  <c r="HO52" i="2"/>
  <c r="HO55" i="2" s="1"/>
  <c r="HO30" i="20" s="1"/>
  <c r="J31" i="2"/>
  <c r="I34" i="2"/>
  <c r="I32" i="2"/>
  <c r="I35" i="2" s="1"/>
  <c r="IY39" i="2"/>
  <c r="HO112" i="2"/>
  <c r="HO115" i="2" s="1"/>
  <c r="HO32" i="20" s="1"/>
  <c r="GE99" i="2"/>
  <c r="CM112" i="2"/>
  <c r="CM115" i="2" s="1"/>
  <c r="CM32" i="20" s="1"/>
  <c r="IA112" i="2"/>
  <c r="IA115" i="2" s="1"/>
  <c r="IA32" i="20" s="1"/>
  <c r="AE99" i="2"/>
  <c r="EU112" i="2"/>
  <c r="EU115" i="2" s="1"/>
  <c r="EU32" i="20" s="1"/>
  <c r="CA82" i="2"/>
  <c r="CA85" i="2" s="1"/>
  <c r="CA31" i="20" s="1"/>
  <c r="CA112" i="2"/>
  <c r="CA115" i="2" s="1"/>
  <c r="CA32" i="20" s="1"/>
  <c r="DW112" i="2"/>
  <c r="DW115" i="2" s="1"/>
  <c r="DW32" i="20" s="1"/>
  <c r="CM69" i="2"/>
  <c r="FG52" i="2"/>
  <c r="FG55" i="2" s="1"/>
  <c r="FG30" i="20" s="1"/>
  <c r="AE112" i="2"/>
  <c r="AE115" i="2" s="1"/>
  <c r="AE32" i="20" s="1"/>
  <c r="CA99" i="2"/>
  <c r="IY82" i="2"/>
  <c r="IY85" i="2" s="1"/>
  <c r="IY31" i="20" s="1"/>
  <c r="CM82" i="2"/>
  <c r="CM85" i="2" s="1"/>
  <c r="CM31" i="20" s="1"/>
  <c r="H129" i="2"/>
  <c r="EI69" i="2"/>
  <c r="IY52" i="2"/>
  <c r="IY55" i="2" s="1"/>
  <c r="IY30" i="20" s="1"/>
  <c r="AE69" i="2"/>
  <c r="AQ39" i="2"/>
  <c r="AE39" i="2"/>
  <c r="FS69" i="2"/>
  <c r="FG69" i="2"/>
  <c r="GQ69" i="2"/>
  <c r="G112" i="2"/>
  <c r="G115" i="2" s="1"/>
  <c r="G32" i="20" s="1"/>
  <c r="HC99" i="2"/>
  <c r="GE112" i="2"/>
  <c r="GE115" i="2" s="1"/>
  <c r="GE32" i="20" s="1"/>
  <c r="EU99" i="2"/>
  <c r="CY82" i="2"/>
  <c r="CY85" i="2" s="1"/>
  <c r="CY31" i="20" s="1"/>
  <c r="GE69" i="2"/>
  <c r="AQ69" i="2"/>
  <c r="BO82" i="2"/>
  <c r="BO85" i="2" s="1"/>
  <c r="BO31" i="20" s="1"/>
  <c r="FS82" i="2"/>
  <c r="FS85" i="2" s="1"/>
  <c r="FS31" i="20" s="1"/>
  <c r="BC39" i="2"/>
  <c r="FG39" i="2"/>
  <c r="HC39" i="2"/>
  <c r="HO39" i="2"/>
  <c r="HC52" i="2"/>
  <c r="HC55" i="2" s="1"/>
  <c r="HC30" i="20" s="1"/>
  <c r="A40" i="5"/>
  <c r="B41" i="5"/>
  <c r="C39" i="5"/>
  <c r="A18" i="5"/>
  <c r="CM99" i="2"/>
  <c r="DK69" i="2"/>
  <c r="BC82" i="2"/>
  <c r="BC85" i="2" s="1"/>
  <c r="BC31" i="20" s="1"/>
  <c r="EV159" i="2"/>
  <c r="FT159" i="2"/>
  <c r="GE82" i="2"/>
  <c r="GE85" i="2" s="1"/>
  <c r="GE31" i="20" s="1"/>
  <c r="HD159" i="2"/>
  <c r="BD159" i="2"/>
  <c r="T159" i="2"/>
  <c r="FG99" i="2"/>
  <c r="DW52" i="2"/>
  <c r="DW55" i="2" s="1"/>
  <c r="DW30" i="20" s="1"/>
  <c r="EI112" i="2"/>
  <c r="EI115" i="2" s="1"/>
  <c r="EI32" i="20" s="1"/>
  <c r="IN159" i="2"/>
  <c r="G99" i="2"/>
  <c r="G52" i="2"/>
  <c r="G55" i="2" s="1"/>
  <c r="G30" i="20" s="1"/>
  <c r="GF129" i="2"/>
  <c r="IY112" i="2"/>
  <c r="IY115" i="2" s="1"/>
  <c r="IY32" i="20" s="1"/>
  <c r="EI82" i="2"/>
  <c r="EI85" i="2" s="1"/>
  <c r="EI31" i="20" s="1"/>
  <c r="BO69" i="2"/>
  <c r="IA39" i="2"/>
  <c r="CZ129" i="2"/>
  <c r="CN129" i="2"/>
  <c r="EJ80" i="2"/>
  <c r="EJ68" i="2"/>
  <c r="CZ54" i="2"/>
  <c r="CZ23" i="20" s="1"/>
  <c r="CZ49" i="2"/>
  <c r="CZ45" i="2"/>
  <c r="CZ37" i="2"/>
  <c r="BP80" i="2"/>
  <c r="BP68" i="2"/>
  <c r="CB50" i="2"/>
  <c r="CB38" i="2"/>
  <c r="DL54" i="2"/>
  <c r="DL23" i="20" s="1"/>
  <c r="DL49" i="2"/>
  <c r="DL45" i="2"/>
  <c r="DL37" i="2"/>
  <c r="GH121" i="2"/>
  <c r="GG124" i="2"/>
  <c r="GG122" i="2"/>
  <c r="GG125" i="2" s="1"/>
  <c r="T114" i="2"/>
  <c r="T25" i="20" s="1"/>
  <c r="T109" i="2"/>
  <c r="T105" i="2"/>
  <c r="T97" i="2"/>
  <c r="FT54" i="2"/>
  <c r="FT23" i="20" s="1"/>
  <c r="FT49" i="2"/>
  <c r="FT45" i="2"/>
  <c r="FT37" i="2"/>
  <c r="GF54" i="2"/>
  <c r="GF23" i="20" s="1"/>
  <c r="GF49" i="2"/>
  <c r="GF45" i="2"/>
  <c r="GF37" i="2"/>
  <c r="BD110" i="2"/>
  <c r="BD98" i="2"/>
  <c r="CZ114" i="2"/>
  <c r="CZ25" i="20" s="1"/>
  <c r="CZ109" i="2"/>
  <c r="CZ105" i="2"/>
  <c r="CZ97" i="2"/>
  <c r="FT84" i="2"/>
  <c r="FT24" i="20" s="1"/>
  <c r="FT79" i="2"/>
  <c r="FT75" i="2"/>
  <c r="FT67" i="2"/>
  <c r="H114" i="2"/>
  <c r="H25" i="20" s="1"/>
  <c r="H105" i="2"/>
  <c r="H97" i="2"/>
  <c r="H109" i="2"/>
  <c r="BQ94" i="2"/>
  <c r="BQ11" i="20" s="1"/>
  <c r="BR91" i="2"/>
  <c r="BQ92" i="2"/>
  <c r="BQ95" i="2" s="1"/>
  <c r="BQ18" i="20" s="1"/>
  <c r="GF84" i="2"/>
  <c r="GF24" i="20" s="1"/>
  <c r="GF79" i="2"/>
  <c r="GF75" i="2"/>
  <c r="GF67" i="2"/>
  <c r="GR84" i="2"/>
  <c r="GR24" i="20" s="1"/>
  <c r="GR79" i="2"/>
  <c r="GR75" i="2"/>
  <c r="GR67" i="2"/>
  <c r="CN84" i="2"/>
  <c r="CN24" i="20" s="1"/>
  <c r="CN79" i="2"/>
  <c r="CN75" i="2"/>
  <c r="CN67" i="2"/>
  <c r="HF61" i="2"/>
  <c r="HE64" i="2"/>
  <c r="HE10" i="20" s="1"/>
  <c r="HE62" i="2"/>
  <c r="HE65" i="2" s="1"/>
  <c r="HE17" i="20" s="1"/>
  <c r="DY124" i="2"/>
  <c r="DZ121" i="2"/>
  <c r="DY122" i="2"/>
  <c r="DY125" i="2" s="1"/>
  <c r="BD50" i="2"/>
  <c r="BD38" i="2"/>
  <c r="BF61" i="2"/>
  <c r="BE64" i="2"/>
  <c r="BE10" i="20" s="1"/>
  <c r="BE62" i="2"/>
  <c r="BE65" i="2" s="1"/>
  <c r="BE17" i="20" s="1"/>
  <c r="AR84" i="2"/>
  <c r="AR24" i="20" s="1"/>
  <c r="AR79" i="2"/>
  <c r="AR75" i="2"/>
  <c r="AR67" i="2"/>
  <c r="HF121" i="2"/>
  <c r="HE124" i="2"/>
  <c r="HE122" i="2"/>
  <c r="HE125" i="2" s="1"/>
  <c r="EV114" i="2"/>
  <c r="EV25" i="20" s="1"/>
  <c r="EV109" i="2"/>
  <c r="EV105" i="2"/>
  <c r="EV97" i="2"/>
  <c r="HP110" i="2"/>
  <c r="HP98" i="2"/>
  <c r="AF114" i="2"/>
  <c r="AF25" i="20" s="1"/>
  <c r="AF105" i="2"/>
  <c r="AF97" i="2"/>
  <c r="AF109" i="2"/>
  <c r="IN80" i="2"/>
  <c r="IN68" i="2"/>
  <c r="DK112" i="2"/>
  <c r="DK115" i="2" s="1"/>
  <c r="DK32" i="20" s="1"/>
  <c r="DX114" i="2"/>
  <c r="DX25" i="20" s="1"/>
  <c r="DX109" i="2"/>
  <c r="DX105" i="2"/>
  <c r="DX97" i="2"/>
  <c r="GQ112" i="2"/>
  <c r="GQ115" i="2" s="1"/>
  <c r="GQ32" i="20" s="1"/>
  <c r="FH50" i="2"/>
  <c r="FH38" i="2"/>
  <c r="AH31" i="2"/>
  <c r="AG34" i="2"/>
  <c r="AG9" i="20" s="1"/>
  <c r="AG32" i="2"/>
  <c r="AG35" i="2" s="1"/>
  <c r="AG16" i="20" s="1"/>
  <c r="CO94" i="2"/>
  <c r="CO11" i="20" s="1"/>
  <c r="CP91" i="2"/>
  <c r="CO92" i="2"/>
  <c r="CO95" i="2" s="1"/>
  <c r="CO18" i="20" s="1"/>
  <c r="HR61" i="2"/>
  <c r="HQ64" i="2"/>
  <c r="HQ10" i="20" s="1"/>
  <c r="HQ62" i="2"/>
  <c r="HQ65" i="2" s="1"/>
  <c r="HQ17" i="20" s="1"/>
  <c r="DA124" i="2"/>
  <c r="DB121" i="2"/>
  <c r="DA122" i="2"/>
  <c r="DA125" i="2" s="1"/>
  <c r="ID61" i="2"/>
  <c r="IC64" i="2"/>
  <c r="IC10" i="20" s="1"/>
  <c r="IC62" i="2"/>
  <c r="IC65" i="2" s="1"/>
  <c r="IC17" i="20" s="1"/>
  <c r="HD54" i="2"/>
  <c r="HD23" i="20" s="1"/>
  <c r="HD49" i="2"/>
  <c r="HD45" i="2"/>
  <c r="HD37" i="2"/>
  <c r="T80" i="2"/>
  <c r="T68" i="2"/>
  <c r="FS99" i="2"/>
  <c r="DW69" i="2"/>
  <c r="FH110" i="2"/>
  <c r="FH98" i="2"/>
  <c r="EJ50" i="2"/>
  <c r="EJ38" i="2"/>
  <c r="JB61" i="2"/>
  <c r="JA64" i="2"/>
  <c r="JA10" i="20" s="1"/>
  <c r="JA62" i="2"/>
  <c r="JA65" i="2" s="1"/>
  <c r="JA17" i="20" s="1"/>
  <c r="CM39" i="2"/>
  <c r="DB151" i="2"/>
  <c r="DA154" i="2"/>
  <c r="DA152" i="2"/>
  <c r="DA155" i="2" s="1"/>
  <c r="DL114" i="2"/>
  <c r="DL25" i="20" s="1"/>
  <c r="DL105" i="2"/>
  <c r="DL97" i="2"/>
  <c r="DL109" i="2"/>
  <c r="BO39" i="2"/>
  <c r="DX54" i="2"/>
  <c r="DX23" i="20" s="1"/>
  <c r="DX49" i="2"/>
  <c r="DX45" i="2"/>
  <c r="DX37" i="2"/>
  <c r="EJ98" i="2"/>
  <c r="EJ110" i="2"/>
  <c r="GS94" i="2"/>
  <c r="GS11" i="20" s="1"/>
  <c r="GT91" i="2"/>
  <c r="GS92" i="2"/>
  <c r="GS95" i="2" s="1"/>
  <c r="GS18" i="20" s="1"/>
  <c r="EV54" i="2"/>
  <c r="EV23" i="20" s="1"/>
  <c r="EV49" i="2"/>
  <c r="EV45" i="2"/>
  <c r="EV37" i="2"/>
  <c r="S99" i="2"/>
  <c r="HO69" i="2"/>
  <c r="GE52" i="2"/>
  <c r="GE55" i="2" s="1"/>
  <c r="GE30" i="20" s="1"/>
  <c r="S52" i="2"/>
  <c r="S55" i="2" s="1"/>
  <c r="S30" i="20" s="1"/>
  <c r="BC112" i="2"/>
  <c r="BC115" i="2" s="1"/>
  <c r="BC32" i="20" s="1"/>
  <c r="EU69" i="2"/>
  <c r="G69" i="2"/>
  <c r="BF151" i="2"/>
  <c r="BE154" i="2"/>
  <c r="BE152" i="2"/>
  <c r="BE155" i="2" s="1"/>
  <c r="FT110" i="2"/>
  <c r="FT98" i="2"/>
  <c r="IB50" i="2"/>
  <c r="IB38" i="2"/>
  <c r="IM52" i="2"/>
  <c r="IM55" i="2" s="1"/>
  <c r="IM30" i="20" s="1"/>
  <c r="AH61" i="2"/>
  <c r="AG64" i="2"/>
  <c r="AG10" i="20" s="1"/>
  <c r="AG62" i="2"/>
  <c r="AG65" i="2" s="1"/>
  <c r="AG17" i="20" s="1"/>
  <c r="GH151" i="2"/>
  <c r="GG154" i="2"/>
  <c r="GG152" i="2"/>
  <c r="GG155" i="2" s="1"/>
  <c r="BR31" i="2"/>
  <c r="BQ34" i="2"/>
  <c r="BQ9" i="20" s="1"/>
  <c r="BQ32" i="2"/>
  <c r="BQ35" i="2" s="1"/>
  <c r="BQ16" i="20" s="1"/>
  <c r="IP121" i="2"/>
  <c r="IO124" i="2"/>
  <c r="IO122" i="2"/>
  <c r="IO125" i="2" s="1"/>
  <c r="BE124" i="2"/>
  <c r="BF121" i="2"/>
  <c r="BE122" i="2"/>
  <c r="BE125" i="2" s="1"/>
  <c r="EK124" i="2"/>
  <c r="EL121" i="2"/>
  <c r="EK122" i="2"/>
  <c r="EK125" i="2" s="1"/>
  <c r="AR109" i="2"/>
  <c r="AR114" i="2"/>
  <c r="AR25" i="20" s="1"/>
  <c r="AR105" i="2"/>
  <c r="AR97" i="2"/>
  <c r="AT151" i="2"/>
  <c r="AS154" i="2"/>
  <c r="AS152" i="2"/>
  <c r="AS155" i="2" s="1"/>
  <c r="CN50" i="2"/>
  <c r="CN38" i="2"/>
  <c r="GR54" i="2"/>
  <c r="GR23" i="20" s="1"/>
  <c r="GR49" i="2"/>
  <c r="GR45" i="2"/>
  <c r="GR37" i="2"/>
  <c r="CB80" i="2"/>
  <c r="CB68" i="2"/>
  <c r="EL151" i="2"/>
  <c r="EK154" i="2"/>
  <c r="EK152" i="2"/>
  <c r="EK155" i="2" s="1"/>
  <c r="BP54" i="2"/>
  <c r="BP23" i="20" s="1"/>
  <c r="BP49" i="2"/>
  <c r="BP45" i="2"/>
  <c r="BP37" i="2"/>
  <c r="EL61" i="2"/>
  <c r="EK64" i="2"/>
  <c r="EK10" i="20" s="1"/>
  <c r="EK62" i="2"/>
  <c r="EK65" i="2" s="1"/>
  <c r="EK17" i="20" s="1"/>
  <c r="EX151" i="2"/>
  <c r="EW154" i="2"/>
  <c r="EW152" i="2"/>
  <c r="EW155" i="2" s="1"/>
  <c r="BR61" i="2"/>
  <c r="BQ64" i="2"/>
  <c r="BQ10" i="20" s="1"/>
  <c r="BQ62" i="2"/>
  <c r="BQ65" i="2" s="1"/>
  <c r="BQ17" i="20" s="1"/>
  <c r="CD31" i="2"/>
  <c r="CC34" i="2"/>
  <c r="CC9" i="20" s="1"/>
  <c r="CC32" i="2"/>
  <c r="CC35" i="2" s="1"/>
  <c r="CC16" i="20" s="1"/>
  <c r="U94" i="2"/>
  <c r="U11" i="20" s="1"/>
  <c r="V91" i="2"/>
  <c r="U92" i="2"/>
  <c r="U95" i="2" s="1"/>
  <c r="U18" i="20" s="1"/>
  <c r="ID151" i="2"/>
  <c r="IC154" i="2"/>
  <c r="IC152" i="2"/>
  <c r="IC155" i="2" s="1"/>
  <c r="T50" i="2"/>
  <c r="T38" i="2"/>
  <c r="BD114" i="2"/>
  <c r="BD25" i="20" s="1"/>
  <c r="BD105" i="2"/>
  <c r="BD97" i="2"/>
  <c r="BD109" i="2"/>
  <c r="DA94" i="2"/>
  <c r="DA11" i="20" s="1"/>
  <c r="DB91" i="2"/>
  <c r="DA92" i="2"/>
  <c r="DA95" i="2" s="1"/>
  <c r="DA18" i="20" s="1"/>
  <c r="IN50" i="2"/>
  <c r="IN38" i="2"/>
  <c r="DL80" i="2"/>
  <c r="DL68" i="2"/>
  <c r="JB151" i="2"/>
  <c r="JA154" i="2"/>
  <c r="JA152" i="2"/>
  <c r="JA155" i="2" s="1"/>
  <c r="I94" i="2"/>
  <c r="I11" i="20" s="1"/>
  <c r="J91" i="2"/>
  <c r="I92" i="2"/>
  <c r="I95" i="2" s="1"/>
  <c r="I18" i="20" s="1"/>
  <c r="FH80" i="2"/>
  <c r="FH68" i="2"/>
  <c r="I124" i="2"/>
  <c r="J121" i="2"/>
  <c r="I122" i="2"/>
  <c r="I125" i="2" s="1"/>
  <c r="FT129" i="2"/>
  <c r="H50" i="2"/>
  <c r="CA69" i="2"/>
  <c r="IB98" i="2"/>
  <c r="IB110" i="2"/>
  <c r="HD84" i="2"/>
  <c r="HD24" i="20" s="1"/>
  <c r="HD79" i="2"/>
  <c r="HD75" i="2"/>
  <c r="HD67" i="2"/>
  <c r="HD110" i="2"/>
  <c r="HD98" i="2"/>
  <c r="BF31" i="2"/>
  <c r="BE34" i="2"/>
  <c r="BE9" i="20" s="1"/>
  <c r="BE32" i="2"/>
  <c r="BE35" i="2" s="1"/>
  <c r="BE16" i="20" s="1"/>
  <c r="BD84" i="2"/>
  <c r="BD24" i="20" s="1"/>
  <c r="BD79" i="2"/>
  <c r="BD75" i="2"/>
  <c r="BD67" i="2"/>
  <c r="IZ110" i="2"/>
  <c r="IZ98" i="2"/>
  <c r="IZ50" i="2"/>
  <c r="IZ38" i="2"/>
  <c r="EW94" i="2"/>
  <c r="EW11" i="20" s="1"/>
  <c r="EX91" i="2"/>
  <c r="EW92" i="2"/>
  <c r="EW95" i="2" s="1"/>
  <c r="EW18" i="20" s="1"/>
  <c r="IA52" i="2"/>
  <c r="IA55" i="2" s="1"/>
  <c r="IA30" i="20" s="1"/>
  <c r="AR50" i="2"/>
  <c r="AR38" i="2"/>
  <c r="HP114" i="2"/>
  <c r="HP25" i="20" s="1"/>
  <c r="HP109" i="2"/>
  <c r="HP105" i="2"/>
  <c r="HP97" i="2"/>
  <c r="DK82" i="2"/>
  <c r="DK85" i="2" s="1"/>
  <c r="DK31" i="20" s="1"/>
  <c r="AG94" i="2"/>
  <c r="AG11" i="20" s="1"/>
  <c r="AH91" i="2"/>
  <c r="AG92" i="2"/>
  <c r="AG95" i="2" s="1"/>
  <c r="AG18" i="20" s="1"/>
  <c r="FG82" i="2"/>
  <c r="FG85" i="2" s="1"/>
  <c r="FG31" i="20" s="1"/>
  <c r="DX80" i="2"/>
  <c r="DX68" i="2"/>
  <c r="HP50" i="2"/>
  <c r="HP38" i="2"/>
  <c r="EI39" i="2"/>
  <c r="IP61" i="2"/>
  <c r="IO64" i="2"/>
  <c r="IO10" i="20" s="1"/>
  <c r="IO62" i="2"/>
  <c r="IO65" i="2" s="1"/>
  <c r="IO17" i="20" s="1"/>
  <c r="DK99" i="2"/>
  <c r="GQ82" i="2"/>
  <c r="GQ85" i="2" s="1"/>
  <c r="GQ31" i="20" s="1"/>
  <c r="DY94" i="2"/>
  <c r="DY11" i="20" s="1"/>
  <c r="DZ91" i="2"/>
  <c r="DY92" i="2"/>
  <c r="DY95" i="2" s="1"/>
  <c r="DY18" i="20" s="1"/>
  <c r="GQ99" i="2"/>
  <c r="T129" i="2"/>
  <c r="GF98" i="2"/>
  <c r="GF110" i="2"/>
  <c r="FJ31" i="2"/>
  <c r="FI34" i="2"/>
  <c r="FI9" i="20" s="1"/>
  <c r="FI32" i="2"/>
  <c r="FI35" i="2" s="1"/>
  <c r="FI16" i="20" s="1"/>
  <c r="AF54" i="2"/>
  <c r="AF23" i="20" s="1"/>
  <c r="AF49" i="2"/>
  <c r="AF45" i="2"/>
  <c r="AF37" i="2"/>
  <c r="FI124" i="2"/>
  <c r="FJ121" i="2"/>
  <c r="FI122" i="2"/>
  <c r="FI125" i="2" s="1"/>
  <c r="EU39" i="2"/>
  <c r="HP129" i="2"/>
  <c r="HP84" i="2"/>
  <c r="HP24" i="20" s="1"/>
  <c r="HP79" i="2"/>
  <c r="HP75" i="2"/>
  <c r="HP67" i="2"/>
  <c r="IB84" i="2"/>
  <c r="IB24" i="20" s="1"/>
  <c r="IB79" i="2"/>
  <c r="IB75" i="2"/>
  <c r="IB67" i="2"/>
  <c r="EV80" i="2"/>
  <c r="EV68" i="2"/>
  <c r="V61" i="2"/>
  <c r="U64" i="2"/>
  <c r="U10" i="20" s="1"/>
  <c r="U62" i="2"/>
  <c r="U65" i="2" s="1"/>
  <c r="U17" i="20" s="1"/>
  <c r="H80" i="2"/>
  <c r="H68" i="2"/>
  <c r="IZ129" i="2"/>
  <c r="AS124" i="2"/>
  <c r="AT121" i="2"/>
  <c r="AS122" i="2"/>
  <c r="AS125" i="2" s="1"/>
  <c r="AQ112" i="2"/>
  <c r="AQ115" i="2" s="1"/>
  <c r="AQ32" i="20" s="1"/>
  <c r="FH114" i="2"/>
  <c r="FH25" i="20" s="1"/>
  <c r="FH105" i="2"/>
  <c r="FH97" i="2"/>
  <c r="FH109" i="2"/>
  <c r="EL31" i="2"/>
  <c r="EK34" i="2"/>
  <c r="EK9" i="20" s="1"/>
  <c r="EK32" i="2"/>
  <c r="EK35" i="2" s="1"/>
  <c r="EK16" i="20" s="1"/>
  <c r="IZ84" i="2"/>
  <c r="IZ24" i="20" s="1"/>
  <c r="IZ79" i="2"/>
  <c r="IZ75" i="2"/>
  <c r="IZ67" i="2"/>
  <c r="CM52" i="2"/>
  <c r="CM55" i="2" s="1"/>
  <c r="CM30" i="20" s="1"/>
  <c r="IM69" i="2"/>
  <c r="GQ52" i="2"/>
  <c r="GQ55" i="2" s="1"/>
  <c r="GQ30" i="20" s="1"/>
  <c r="DM94" i="2"/>
  <c r="DM11" i="20" s="1"/>
  <c r="DN91" i="2"/>
  <c r="DM92" i="2"/>
  <c r="DM95" i="2" s="1"/>
  <c r="DM18" i="20" s="1"/>
  <c r="BO52" i="2"/>
  <c r="BO55" i="2" s="1"/>
  <c r="BO30" i="20" s="1"/>
  <c r="CY52" i="2"/>
  <c r="CY55" i="2" s="1"/>
  <c r="CY30" i="20" s="1"/>
  <c r="EJ114" i="2"/>
  <c r="EJ25" i="20" s="1"/>
  <c r="EJ109" i="2"/>
  <c r="EJ105" i="2"/>
  <c r="EJ97" i="2"/>
  <c r="EW124" i="2"/>
  <c r="EX121" i="2"/>
  <c r="EW122" i="2"/>
  <c r="EW125" i="2" s="1"/>
  <c r="BR151" i="2"/>
  <c r="BQ154" i="2"/>
  <c r="BQ152" i="2"/>
  <c r="BQ155" i="2" s="1"/>
  <c r="CO124" i="2"/>
  <c r="CP121" i="2"/>
  <c r="CO122" i="2"/>
  <c r="CO125" i="2" s="1"/>
  <c r="CA39" i="2"/>
  <c r="FS52" i="2"/>
  <c r="FS55" i="2" s="1"/>
  <c r="FS30" i="20" s="1"/>
  <c r="CY112" i="2"/>
  <c r="CY115" i="2" s="1"/>
  <c r="CY32" i="20" s="1"/>
  <c r="IA69" i="2"/>
  <c r="EU82" i="2"/>
  <c r="EU85" i="2" s="1"/>
  <c r="EU31" i="20" s="1"/>
  <c r="CZ80" i="2"/>
  <c r="CZ68" i="2"/>
  <c r="G82" i="2"/>
  <c r="G85" i="2" s="1"/>
  <c r="G31" i="20" s="1"/>
  <c r="FT114" i="2"/>
  <c r="FT25" i="20" s="1"/>
  <c r="FT109" i="2"/>
  <c r="FT105" i="2"/>
  <c r="FT97" i="2"/>
  <c r="IN110" i="2"/>
  <c r="IN98" i="2"/>
  <c r="ID31" i="2"/>
  <c r="IC34" i="2"/>
  <c r="IC9" i="20" s="1"/>
  <c r="IC32" i="2"/>
  <c r="IC35" i="2" s="1"/>
  <c r="IC16" i="20" s="1"/>
  <c r="AF84" i="2"/>
  <c r="AF24" i="20" s="1"/>
  <c r="AF79" i="2"/>
  <c r="AF75" i="2"/>
  <c r="AF67" i="2"/>
  <c r="CB110" i="2"/>
  <c r="CB98" i="2"/>
  <c r="GT31" i="2"/>
  <c r="GS34" i="2"/>
  <c r="GS9" i="20" s="1"/>
  <c r="GS32" i="2"/>
  <c r="GS35" i="2" s="1"/>
  <c r="GS16" i="20" s="1"/>
  <c r="AS94" i="2"/>
  <c r="AS11" i="20" s="1"/>
  <c r="AT91" i="2"/>
  <c r="AS92" i="2"/>
  <c r="AS95" i="2" s="1"/>
  <c r="AS18" i="20" s="1"/>
  <c r="AR159" i="2"/>
  <c r="CP31" i="2"/>
  <c r="CO34" i="2"/>
  <c r="CO9" i="20" s="1"/>
  <c r="CO32" i="2"/>
  <c r="CO35" i="2" s="1"/>
  <c r="CO16" i="20" s="1"/>
  <c r="AF129" i="2"/>
  <c r="CD61" i="2"/>
  <c r="CC64" i="2"/>
  <c r="CC10" i="20" s="1"/>
  <c r="CC62" i="2"/>
  <c r="CC65" i="2" s="1"/>
  <c r="CC17" i="20" s="1"/>
  <c r="EJ84" i="2"/>
  <c r="EJ24" i="20" s="1"/>
  <c r="EJ79" i="2"/>
  <c r="EJ75" i="2"/>
  <c r="EJ67" i="2"/>
  <c r="IA99" i="2"/>
  <c r="CZ50" i="2"/>
  <c r="CZ38" i="2"/>
  <c r="BP84" i="2"/>
  <c r="BP24" i="20" s="1"/>
  <c r="BP79" i="2"/>
  <c r="BP75" i="2"/>
  <c r="BP67" i="2"/>
  <c r="CB54" i="2"/>
  <c r="CB23" i="20" s="1"/>
  <c r="CB49" i="2"/>
  <c r="CB45" i="2"/>
  <c r="CB37" i="2"/>
  <c r="DL50" i="2"/>
  <c r="DL38" i="2"/>
  <c r="FT50" i="2"/>
  <c r="FT38" i="2"/>
  <c r="GF50" i="2"/>
  <c r="GF38" i="2"/>
  <c r="FJ151" i="2"/>
  <c r="FI154" i="2"/>
  <c r="FI152" i="2"/>
  <c r="FI155" i="2" s="1"/>
  <c r="IB159" i="2"/>
  <c r="V31" i="2"/>
  <c r="U34" i="2"/>
  <c r="U9" i="20" s="1"/>
  <c r="U32" i="2"/>
  <c r="U35" i="2" s="1"/>
  <c r="U16" i="20" s="1"/>
  <c r="BE94" i="2"/>
  <c r="BE11" i="20" s="1"/>
  <c r="BF91" i="2"/>
  <c r="BE92" i="2"/>
  <c r="BE95" i="2" s="1"/>
  <c r="BE18" i="20" s="1"/>
  <c r="FT80" i="2"/>
  <c r="FT68" i="2"/>
  <c r="IP31" i="2"/>
  <c r="IO34" i="2"/>
  <c r="IO9" i="20" s="1"/>
  <c r="IO32" i="2"/>
  <c r="IO35" i="2" s="1"/>
  <c r="IO16" i="20" s="1"/>
  <c r="AE82" i="2"/>
  <c r="AE85" i="2" s="1"/>
  <c r="AE31" i="20" s="1"/>
  <c r="DN61" i="2"/>
  <c r="DM64" i="2"/>
  <c r="DM10" i="20" s="1"/>
  <c r="DM62" i="2"/>
  <c r="DM65" i="2" s="1"/>
  <c r="DM17" i="20" s="1"/>
  <c r="IZ159" i="2"/>
  <c r="BP110" i="2"/>
  <c r="BP98" i="2"/>
  <c r="FJ61" i="2"/>
  <c r="FI64" i="2"/>
  <c r="FI10" i="20" s="1"/>
  <c r="FI62" i="2"/>
  <c r="FI65" i="2" s="1"/>
  <c r="FI17" i="20" s="1"/>
  <c r="BQ124" i="2"/>
  <c r="BR121" i="2"/>
  <c r="BQ122" i="2"/>
  <c r="BQ125" i="2" s="1"/>
  <c r="FV121" i="2"/>
  <c r="FU124" i="2"/>
  <c r="FU122" i="2"/>
  <c r="FU125" i="2" s="1"/>
  <c r="GF80" i="2"/>
  <c r="GF68" i="2"/>
  <c r="CB129" i="2"/>
  <c r="GR80" i="2"/>
  <c r="GR68" i="2"/>
  <c r="GT151" i="2"/>
  <c r="GS154" i="2"/>
  <c r="GS152" i="2"/>
  <c r="GS155" i="2" s="1"/>
  <c r="IB109" i="2"/>
  <c r="IB114" i="2"/>
  <c r="IB25" i="20" s="1"/>
  <c r="IB105" i="2"/>
  <c r="IB97" i="2"/>
  <c r="CN80" i="2"/>
  <c r="CN68" i="2"/>
  <c r="HD114" i="2"/>
  <c r="HD25" i="20" s="1"/>
  <c r="HD105" i="2"/>
  <c r="HD97" i="2"/>
  <c r="HD109" i="2"/>
  <c r="BD54" i="2"/>
  <c r="BD23" i="20" s="1"/>
  <c r="BD49" i="2"/>
  <c r="BD45" i="2"/>
  <c r="BD37" i="2"/>
  <c r="IZ114" i="2"/>
  <c r="IZ25" i="20" s="1"/>
  <c r="IZ105" i="2"/>
  <c r="IZ97" i="2"/>
  <c r="IZ109" i="2"/>
  <c r="AR80" i="2"/>
  <c r="AR68" i="2"/>
  <c r="DZ151" i="2"/>
  <c r="DY154" i="2"/>
  <c r="DY152" i="2"/>
  <c r="DY155" i="2" s="1"/>
  <c r="JB31" i="2"/>
  <c r="JA34" i="2"/>
  <c r="JA9" i="20" s="1"/>
  <c r="JA32" i="2"/>
  <c r="JA35" i="2" s="1"/>
  <c r="JA16" i="20" s="1"/>
  <c r="AT31" i="2"/>
  <c r="AS34" i="2"/>
  <c r="AS9" i="20" s="1"/>
  <c r="AS32" i="2"/>
  <c r="AS35" i="2" s="1"/>
  <c r="AS16" i="20" s="1"/>
  <c r="HQ94" i="2"/>
  <c r="HQ11" i="20" s="1"/>
  <c r="HR91" i="2"/>
  <c r="HQ92" i="2"/>
  <c r="HQ95" i="2" s="1"/>
  <c r="HQ18" i="20" s="1"/>
  <c r="DZ61" i="2"/>
  <c r="DY64" i="2"/>
  <c r="DY10" i="20" s="1"/>
  <c r="DY62" i="2"/>
  <c r="DY65" i="2" s="1"/>
  <c r="DY17" i="20" s="1"/>
  <c r="HR31" i="2"/>
  <c r="HQ34" i="2"/>
  <c r="HQ9" i="20" s="1"/>
  <c r="HQ32" i="2"/>
  <c r="HQ35" i="2" s="1"/>
  <c r="HQ16" i="20" s="1"/>
  <c r="EI52" i="2"/>
  <c r="EI55" i="2" s="1"/>
  <c r="EI30" i="20" s="1"/>
  <c r="IN84" i="2"/>
  <c r="IN24" i="20" s="1"/>
  <c r="IN79" i="2"/>
  <c r="IN75" i="2"/>
  <c r="IN67" i="2"/>
  <c r="DW39" i="2"/>
  <c r="EI99" i="2"/>
  <c r="U124" i="2"/>
  <c r="V121" i="2"/>
  <c r="U122" i="2"/>
  <c r="U125" i="2" s="1"/>
  <c r="GF109" i="2"/>
  <c r="GF105" i="2"/>
  <c r="GF97" i="2"/>
  <c r="GF114" i="2"/>
  <c r="GF25" i="20" s="1"/>
  <c r="FH54" i="2"/>
  <c r="FH23" i="20" s="1"/>
  <c r="FH49" i="2"/>
  <c r="FH45" i="2"/>
  <c r="FH37" i="2"/>
  <c r="CN98" i="2"/>
  <c r="CN110" i="2"/>
  <c r="CD151" i="2"/>
  <c r="CC154" i="2"/>
  <c r="CC152" i="2"/>
  <c r="CC155" i="2" s="1"/>
  <c r="HR121" i="2"/>
  <c r="HQ124" i="2"/>
  <c r="HQ122" i="2"/>
  <c r="HQ125" i="2" s="1"/>
  <c r="HD50" i="2"/>
  <c r="HD38" i="2"/>
  <c r="EX61" i="2"/>
  <c r="EW64" i="2"/>
  <c r="EW10" i="20" s="1"/>
  <c r="EW62" i="2"/>
  <c r="EW65" i="2" s="1"/>
  <c r="EW17" i="20" s="1"/>
  <c r="AQ82" i="2"/>
  <c r="AQ85" i="2" s="1"/>
  <c r="AQ31" i="20" s="1"/>
  <c r="T84" i="2"/>
  <c r="T24" i="20" s="1"/>
  <c r="T79" i="2"/>
  <c r="T75" i="2"/>
  <c r="T67" i="2"/>
  <c r="J61" i="2"/>
  <c r="I64" i="2"/>
  <c r="I10" i="20" s="1"/>
  <c r="I62" i="2"/>
  <c r="I65" i="2" s="1"/>
  <c r="I17" i="20" s="1"/>
  <c r="JB121" i="2"/>
  <c r="JA124" i="2"/>
  <c r="JA122" i="2"/>
  <c r="JA125" i="2" s="1"/>
  <c r="IM112" i="2"/>
  <c r="IM115" i="2" s="1"/>
  <c r="IM32" i="20" s="1"/>
  <c r="AH151" i="2"/>
  <c r="AG154" i="2"/>
  <c r="AG152" i="2"/>
  <c r="AG155" i="2" s="1"/>
  <c r="DW82" i="2"/>
  <c r="DW85" i="2" s="1"/>
  <c r="DW31" i="20" s="1"/>
  <c r="FI94" i="2"/>
  <c r="FI11" i="20" s="1"/>
  <c r="FJ91" i="2"/>
  <c r="FI92" i="2"/>
  <c r="FI95" i="2" s="1"/>
  <c r="FI18" i="20" s="1"/>
  <c r="EJ54" i="2"/>
  <c r="EJ23" i="20" s="1"/>
  <c r="EJ49" i="2"/>
  <c r="EJ45" i="2"/>
  <c r="EJ37" i="2"/>
  <c r="DX50" i="2"/>
  <c r="DX38" i="2"/>
  <c r="EK94" i="2"/>
  <c r="EK11" i="20" s="1"/>
  <c r="EL91" i="2"/>
  <c r="EK92" i="2"/>
  <c r="EK95" i="2" s="1"/>
  <c r="EK18" i="20" s="1"/>
  <c r="GR110" i="2"/>
  <c r="GR98" i="2"/>
  <c r="DK39" i="2"/>
  <c r="EV50" i="2"/>
  <c r="EV38" i="2"/>
  <c r="S112" i="2"/>
  <c r="S115" i="2" s="1"/>
  <c r="S32" i="20" s="1"/>
  <c r="HO82" i="2"/>
  <c r="HO85" i="2" s="1"/>
  <c r="HO31" i="20" s="1"/>
  <c r="BC99" i="2"/>
  <c r="CY99" i="2"/>
  <c r="S69" i="2"/>
  <c r="DB61" i="2"/>
  <c r="DA64" i="2"/>
  <c r="DA10" i="20" s="1"/>
  <c r="DA62" i="2"/>
  <c r="DA65" i="2" s="1"/>
  <c r="DA17" i="20" s="1"/>
  <c r="FU94" i="2"/>
  <c r="FU11" i="20" s="1"/>
  <c r="FV91" i="2"/>
  <c r="FU92" i="2"/>
  <c r="FU95" i="2" s="1"/>
  <c r="FU18" i="20" s="1"/>
  <c r="IN114" i="2"/>
  <c r="IN25" i="20" s="1"/>
  <c r="IN109" i="2"/>
  <c r="IN105" i="2"/>
  <c r="IN97" i="2"/>
  <c r="IB54" i="2"/>
  <c r="IB23" i="20" s="1"/>
  <c r="IB49" i="2"/>
  <c r="IB45" i="2"/>
  <c r="IB37" i="2"/>
  <c r="IM39" i="2"/>
  <c r="CB114" i="2"/>
  <c r="CB25" i="20" s="1"/>
  <c r="CB109" i="2"/>
  <c r="CB105" i="2"/>
  <c r="CB97" i="2"/>
  <c r="AR98" i="2"/>
  <c r="AR110" i="2"/>
  <c r="DN151" i="2"/>
  <c r="DM154" i="2"/>
  <c r="DM152" i="2"/>
  <c r="DM155" i="2" s="1"/>
  <c r="CN54" i="2"/>
  <c r="CN23" i="20" s="1"/>
  <c r="CN49" i="2"/>
  <c r="CN45" i="2"/>
  <c r="CN37" i="2"/>
  <c r="HR151" i="2"/>
  <c r="HQ154" i="2"/>
  <c r="HQ152" i="2"/>
  <c r="HQ155" i="2" s="1"/>
  <c r="AG124" i="2"/>
  <c r="AH121" i="2"/>
  <c r="AG122" i="2"/>
  <c r="AG125" i="2" s="1"/>
  <c r="GR50" i="2"/>
  <c r="GR38" i="2"/>
  <c r="CB84" i="2"/>
  <c r="CB24" i="20" s="1"/>
  <c r="CB79" i="2"/>
  <c r="CB75" i="2"/>
  <c r="CB67" i="2"/>
  <c r="BP50" i="2"/>
  <c r="BP38" i="2"/>
  <c r="DB31" i="2"/>
  <c r="DA34" i="2"/>
  <c r="DA9" i="20" s="1"/>
  <c r="DA32" i="2"/>
  <c r="DA35" i="2" s="1"/>
  <c r="DA16" i="20" s="1"/>
  <c r="DM124" i="2"/>
  <c r="DN121" i="2"/>
  <c r="DM122" i="2"/>
  <c r="DM125" i="2" s="1"/>
  <c r="DN31" i="2"/>
  <c r="DM34" i="2"/>
  <c r="DM9" i="20" s="1"/>
  <c r="DM32" i="2"/>
  <c r="DM35" i="2" s="1"/>
  <c r="DM16" i="20" s="1"/>
  <c r="T110" i="2"/>
  <c r="T98" i="2"/>
  <c r="FV31" i="2"/>
  <c r="FU34" i="2"/>
  <c r="FU9" i="20" s="1"/>
  <c r="FU32" i="2"/>
  <c r="FU35" i="2" s="1"/>
  <c r="FU16" i="20" s="1"/>
  <c r="GH31" i="2"/>
  <c r="GG34" i="2"/>
  <c r="GG9" i="20" s="1"/>
  <c r="GG32" i="2"/>
  <c r="GG35" i="2" s="1"/>
  <c r="GG16" i="20" s="1"/>
  <c r="T54" i="2"/>
  <c r="T23" i="20" s="1"/>
  <c r="T49" i="2"/>
  <c r="T45" i="2"/>
  <c r="T37" i="2"/>
  <c r="CZ110" i="2"/>
  <c r="CZ98" i="2"/>
  <c r="CY69" i="2"/>
  <c r="FV61" i="2"/>
  <c r="FU64" i="2"/>
  <c r="FU10" i="20" s="1"/>
  <c r="FU62" i="2"/>
  <c r="FU65" i="2" s="1"/>
  <c r="FU17" i="20" s="1"/>
  <c r="IN54" i="2"/>
  <c r="IN23" i="20" s="1"/>
  <c r="IN49" i="2"/>
  <c r="IN45" i="2"/>
  <c r="IN37" i="2"/>
  <c r="V151" i="2"/>
  <c r="U154" i="2"/>
  <c r="U152" i="2"/>
  <c r="U155" i="2" s="1"/>
  <c r="DL84" i="2"/>
  <c r="DL24" i="20" s="1"/>
  <c r="DL79" i="2"/>
  <c r="DL75" i="2"/>
  <c r="DL67" i="2"/>
  <c r="ID121" i="2"/>
  <c r="IC124" i="2"/>
  <c r="IC122" i="2"/>
  <c r="IC125" i="2" s="1"/>
  <c r="H110" i="2"/>
  <c r="H98" i="2"/>
  <c r="BP114" i="2"/>
  <c r="BP25" i="20" s="1"/>
  <c r="BP105" i="2"/>
  <c r="BP97" i="2"/>
  <c r="BP109" i="2"/>
  <c r="FH84" i="2"/>
  <c r="FH24" i="20" s="1"/>
  <c r="FH79" i="2"/>
  <c r="FH75" i="2"/>
  <c r="FH67" i="2"/>
  <c r="H54" i="2"/>
  <c r="H23" i="20" s="1"/>
  <c r="H49" i="2"/>
  <c r="H45" i="2"/>
  <c r="GH61" i="2"/>
  <c r="GG64" i="2"/>
  <c r="GG10" i="20" s="1"/>
  <c r="GG62" i="2"/>
  <c r="GG65" i="2" s="1"/>
  <c r="GG17" i="20" s="1"/>
  <c r="CC124" i="2"/>
  <c r="CD121" i="2"/>
  <c r="CC122" i="2"/>
  <c r="CC125" i="2" s="1"/>
  <c r="GT61" i="2"/>
  <c r="GS64" i="2"/>
  <c r="GS10" i="20" s="1"/>
  <c r="GS62" i="2"/>
  <c r="GS65" i="2" s="1"/>
  <c r="GS17" i="20" s="1"/>
  <c r="ID91" i="2"/>
  <c r="IC94" i="2"/>
  <c r="IC11" i="20" s="1"/>
  <c r="IC92" i="2"/>
  <c r="IC95" i="2" s="1"/>
  <c r="IC18" i="20" s="1"/>
  <c r="CP61" i="2"/>
  <c r="CO64" i="2"/>
  <c r="CO10" i="20" s="1"/>
  <c r="CO62" i="2"/>
  <c r="CO65" i="2" s="1"/>
  <c r="CO17" i="20" s="1"/>
  <c r="FV151" i="2"/>
  <c r="FU154" i="2"/>
  <c r="FU152" i="2"/>
  <c r="FU155" i="2" s="1"/>
  <c r="HD80" i="2"/>
  <c r="HD68" i="2"/>
  <c r="HE94" i="2"/>
  <c r="HE11" i="20" s="1"/>
  <c r="HF91" i="2"/>
  <c r="HE92" i="2"/>
  <c r="HE95" i="2" s="1"/>
  <c r="HE18" i="20" s="1"/>
  <c r="BD80" i="2"/>
  <c r="BD68" i="2"/>
  <c r="JB91" i="2"/>
  <c r="JA94" i="2"/>
  <c r="JA11" i="20" s="1"/>
  <c r="JA92" i="2"/>
  <c r="JA95" i="2" s="1"/>
  <c r="JA18" i="20" s="1"/>
  <c r="AT61" i="2"/>
  <c r="AS64" i="2"/>
  <c r="AS10" i="20" s="1"/>
  <c r="AS62" i="2"/>
  <c r="AS65" i="2" s="1"/>
  <c r="AS17" i="20" s="1"/>
  <c r="DX159" i="2"/>
  <c r="IZ54" i="2"/>
  <c r="IZ23" i="20" s="1"/>
  <c r="IZ49" i="2"/>
  <c r="IZ45" i="2"/>
  <c r="IZ37" i="2"/>
  <c r="EV110" i="2"/>
  <c r="EV98" i="2"/>
  <c r="J151" i="2"/>
  <c r="I154" i="2"/>
  <c r="I152" i="2"/>
  <c r="I155" i="2" s="1"/>
  <c r="AR54" i="2"/>
  <c r="AR23" i="20" s="1"/>
  <c r="AR49" i="2"/>
  <c r="AR45" i="2"/>
  <c r="AR37" i="2"/>
  <c r="AF110" i="2"/>
  <c r="AF98" i="2"/>
  <c r="CP151" i="2"/>
  <c r="CO154" i="2"/>
  <c r="CO152" i="2"/>
  <c r="CO155" i="2" s="1"/>
  <c r="DX84" i="2"/>
  <c r="DX24" i="20" s="1"/>
  <c r="DX79" i="2"/>
  <c r="DX75" i="2"/>
  <c r="DX67" i="2"/>
  <c r="DX69" i="2" s="1"/>
  <c r="FG112" i="2"/>
  <c r="FG115" i="2" s="1"/>
  <c r="FG32" i="20" s="1"/>
  <c r="HP54" i="2"/>
  <c r="HP23" i="20" s="1"/>
  <c r="HP49" i="2"/>
  <c r="HP45" i="2"/>
  <c r="HP37" i="2"/>
  <c r="GT121" i="2"/>
  <c r="GS124" i="2"/>
  <c r="GS122" i="2"/>
  <c r="GS125" i="2" s="1"/>
  <c r="DX110" i="2"/>
  <c r="DX98" i="2"/>
  <c r="HC69" i="2"/>
  <c r="GG94" i="2"/>
  <c r="GG11" i="20" s="1"/>
  <c r="GH91" i="2"/>
  <c r="GG92" i="2"/>
  <c r="GG95" i="2" s="1"/>
  <c r="GG18" i="20" s="1"/>
  <c r="AF50" i="2"/>
  <c r="AF38" i="2"/>
  <c r="CN114" i="2"/>
  <c r="CN25" i="20" s="1"/>
  <c r="CN109" i="2"/>
  <c r="CN105" i="2"/>
  <c r="CN97" i="2"/>
  <c r="BC69" i="2"/>
  <c r="EU52" i="2"/>
  <c r="EU55" i="2" s="1"/>
  <c r="EU30" i="20" s="1"/>
  <c r="HP80" i="2"/>
  <c r="HP68" i="2"/>
  <c r="HF151" i="2"/>
  <c r="HE154" i="2"/>
  <c r="HE152" i="2"/>
  <c r="HE155" i="2" s="1"/>
  <c r="IB80" i="2"/>
  <c r="IB68" i="2"/>
  <c r="HF31" i="2"/>
  <c r="HE34" i="2"/>
  <c r="HE9" i="20" s="1"/>
  <c r="HE32" i="2"/>
  <c r="HE35" i="2" s="1"/>
  <c r="HE16" i="20" s="1"/>
  <c r="EV84" i="2"/>
  <c r="EV24" i="20" s="1"/>
  <c r="EV79" i="2"/>
  <c r="EV75" i="2"/>
  <c r="EV67" i="2"/>
  <c r="H84" i="2"/>
  <c r="H24" i="20" s="1"/>
  <c r="H79" i="2"/>
  <c r="H75" i="2"/>
  <c r="H67" i="2"/>
  <c r="FS112" i="2"/>
  <c r="FS115" i="2" s="1"/>
  <c r="FS32" i="20" s="1"/>
  <c r="IM99" i="2"/>
  <c r="AQ99" i="2"/>
  <c r="IZ80" i="2"/>
  <c r="IZ68" i="2"/>
  <c r="IM82" i="2"/>
  <c r="IM85" i="2" s="1"/>
  <c r="IM31" i="20" s="1"/>
  <c r="GQ39" i="2"/>
  <c r="DL110" i="2"/>
  <c r="DL98" i="2"/>
  <c r="DZ31" i="2"/>
  <c r="DY34" i="2"/>
  <c r="DY9" i="20" s="1"/>
  <c r="DY32" i="2"/>
  <c r="DY35" i="2" s="1"/>
  <c r="DY16" i="20" s="1"/>
  <c r="CY39" i="2"/>
  <c r="CA52" i="2"/>
  <c r="CA55" i="2" s="1"/>
  <c r="CA30" i="20" s="1"/>
  <c r="GR114" i="2"/>
  <c r="GR25" i="20" s="1"/>
  <c r="GR109" i="2"/>
  <c r="GR105" i="2"/>
  <c r="GR97" i="2"/>
  <c r="DK52" i="2"/>
  <c r="DK55" i="2" s="1"/>
  <c r="DK30" i="20" s="1"/>
  <c r="EX31" i="2"/>
  <c r="EW34" i="2"/>
  <c r="EW9" i="20" s="1"/>
  <c r="EW32" i="2"/>
  <c r="EW35" i="2" s="1"/>
  <c r="EW16" i="20" s="1"/>
  <c r="FS39" i="2"/>
  <c r="GE39" i="2"/>
  <c r="S39" i="2"/>
  <c r="IP151" i="2"/>
  <c r="IO154" i="2"/>
  <c r="IO152" i="2"/>
  <c r="IO155" i="2" s="1"/>
  <c r="IA82" i="2"/>
  <c r="IA85" i="2" s="1"/>
  <c r="IA31" i="20" s="1"/>
  <c r="S82" i="2"/>
  <c r="S85" i="2" s="1"/>
  <c r="S31" i="20" s="1"/>
  <c r="CZ84" i="2"/>
  <c r="CZ24" i="20" s="1"/>
  <c r="CZ79" i="2"/>
  <c r="CZ75" i="2"/>
  <c r="CZ67" i="2"/>
  <c r="IP91" i="2"/>
  <c r="IO94" i="2"/>
  <c r="IO11" i="20" s="1"/>
  <c r="IO92" i="2"/>
  <c r="IO95" i="2" s="1"/>
  <c r="IO18" i="20" s="1"/>
  <c r="AF80" i="2"/>
  <c r="AF68" i="2"/>
  <c r="CC94" i="2"/>
  <c r="CC11" i="20" s="1"/>
  <c r="CD91" i="2"/>
  <c r="CC92" i="2"/>
  <c r="CC95" i="2" s="1"/>
  <c r="CC18" i="20" s="1"/>
  <c r="FH82" i="2" l="1"/>
  <c r="FH85" i="2" s="1"/>
  <c r="FH31" i="20" s="1"/>
  <c r="GR159" i="2"/>
  <c r="IN129" i="2"/>
  <c r="DL129" i="2"/>
  <c r="EJ159" i="2"/>
  <c r="CB159" i="2"/>
  <c r="FH159" i="2"/>
  <c r="FH129" i="2"/>
  <c r="FH52" i="2"/>
  <c r="FH55" i="2" s="1"/>
  <c r="FH30" i="20" s="1"/>
  <c r="HP159" i="2"/>
  <c r="AF159" i="2"/>
  <c r="BD129" i="2"/>
  <c r="IB129" i="2"/>
  <c r="GR129" i="2"/>
  <c r="U158" i="2"/>
  <c r="U20" i="20"/>
  <c r="DA158" i="2"/>
  <c r="DA20" i="20"/>
  <c r="IO158" i="2"/>
  <c r="IO20" i="20"/>
  <c r="DM127" i="2"/>
  <c r="DM12" i="20"/>
  <c r="HQ157" i="2"/>
  <c r="HQ159" i="2" s="1"/>
  <c r="HQ13" i="20"/>
  <c r="BQ127" i="2"/>
  <c r="BQ12" i="20"/>
  <c r="FI158" i="2"/>
  <c r="FI20" i="20"/>
  <c r="AS128" i="2"/>
  <c r="AS19" i="20"/>
  <c r="I127" i="2"/>
  <c r="I12" i="20"/>
  <c r="AS157" i="2"/>
  <c r="AS13" i="20"/>
  <c r="EK127" i="2"/>
  <c r="EK12" i="20"/>
  <c r="HE127" i="2"/>
  <c r="HE12" i="20"/>
  <c r="CO127" i="2"/>
  <c r="CO12" i="20"/>
  <c r="HE158" i="2"/>
  <c r="HE20" i="20"/>
  <c r="CO158" i="2"/>
  <c r="CO20" i="20"/>
  <c r="FU158" i="2"/>
  <c r="FU20" i="20"/>
  <c r="IC128" i="2"/>
  <c r="IC129" i="2" s="1"/>
  <c r="IC19" i="20"/>
  <c r="U157" i="2"/>
  <c r="U13" i="20"/>
  <c r="HQ128" i="2"/>
  <c r="HQ19" i="20"/>
  <c r="U128" i="2"/>
  <c r="U19" i="20"/>
  <c r="BQ158" i="2"/>
  <c r="BQ159" i="2" s="1"/>
  <c r="BQ20" i="20"/>
  <c r="AS127" i="2"/>
  <c r="AS12" i="20"/>
  <c r="EW158" i="2"/>
  <c r="EW20" i="20"/>
  <c r="GG158" i="2"/>
  <c r="GG20" i="20"/>
  <c r="DA157" i="2"/>
  <c r="DA159" i="2" s="1"/>
  <c r="DA13" i="20"/>
  <c r="GG128" i="2"/>
  <c r="GG19" i="20"/>
  <c r="I38" i="2"/>
  <c r="I16" i="20"/>
  <c r="CC127" i="2"/>
  <c r="CC12" i="20"/>
  <c r="FI157" i="2"/>
  <c r="FI159" i="2" s="1"/>
  <c r="FI13" i="20"/>
  <c r="HE157" i="2"/>
  <c r="HE13" i="20"/>
  <c r="CO157" i="2"/>
  <c r="CO13" i="20"/>
  <c r="I158" i="2"/>
  <c r="I20" i="20"/>
  <c r="FU157" i="2"/>
  <c r="FU13" i="20"/>
  <c r="IC127" i="2"/>
  <c r="IC12" i="20"/>
  <c r="HQ127" i="2"/>
  <c r="HQ12" i="20"/>
  <c r="GS158" i="2"/>
  <c r="GS20" i="20"/>
  <c r="FU128" i="2"/>
  <c r="FU129" i="2" s="1"/>
  <c r="FU19" i="20"/>
  <c r="BQ157" i="2"/>
  <c r="BQ13" i="20"/>
  <c r="EW157" i="2"/>
  <c r="EW13" i="20"/>
  <c r="BE127" i="2"/>
  <c r="BE12" i="20"/>
  <c r="GG157" i="2"/>
  <c r="GG13" i="20"/>
  <c r="DY128" i="2"/>
  <c r="DY19" i="20"/>
  <c r="GG127" i="2"/>
  <c r="GG12" i="20"/>
  <c r="I37" i="2"/>
  <c r="I9" i="20"/>
  <c r="I157" i="2"/>
  <c r="I13" i="20"/>
  <c r="AG128" i="2"/>
  <c r="AG19" i="20"/>
  <c r="U127" i="2"/>
  <c r="U12" i="20"/>
  <c r="DY158" i="2"/>
  <c r="DY20" i="20"/>
  <c r="GS157" i="2"/>
  <c r="GS13" i="20"/>
  <c r="FU127" i="2"/>
  <c r="FU12" i="20"/>
  <c r="EK158" i="2"/>
  <c r="EK20" i="20"/>
  <c r="IO128" i="2"/>
  <c r="IO19" i="20"/>
  <c r="CC158" i="2"/>
  <c r="CC159" i="2" s="1"/>
  <c r="CC20" i="20"/>
  <c r="DY157" i="2"/>
  <c r="DY13" i="20"/>
  <c r="EW128" i="2"/>
  <c r="EW19" i="20"/>
  <c r="FI128" i="2"/>
  <c r="FI129" i="2" s="1"/>
  <c r="FI19" i="20"/>
  <c r="EK157" i="2"/>
  <c r="EK159" i="2" s="1"/>
  <c r="EK13" i="20"/>
  <c r="IO127" i="2"/>
  <c r="IO12" i="20"/>
  <c r="BE158" i="2"/>
  <c r="BE20" i="20"/>
  <c r="DY127" i="2"/>
  <c r="DY12" i="20"/>
  <c r="BE128" i="2"/>
  <c r="BE129" i="2" s="1"/>
  <c r="BE19" i="20"/>
  <c r="GS128" i="2"/>
  <c r="GS19" i="20"/>
  <c r="DM128" i="2"/>
  <c r="DM19" i="20"/>
  <c r="AG127" i="2"/>
  <c r="AG12" i="20"/>
  <c r="DM158" i="2"/>
  <c r="DM159" i="2" s="1"/>
  <c r="DM20" i="20"/>
  <c r="AG158" i="2"/>
  <c r="AG20" i="20"/>
  <c r="CC157" i="2"/>
  <c r="CC13" i="20"/>
  <c r="BQ128" i="2"/>
  <c r="BQ19" i="20"/>
  <c r="I128" i="2"/>
  <c r="I129" i="2" s="1"/>
  <c r="I19" i="20"/>
  <c r="JA158" i="2"/>
  <c r="JA20" i="20"/>
  <c r="IC158" i="2"/>
  <c r="IC20" i="20"/>
  <c r="EK128" i="2"/>
  <c r="EK129" i="2" s="1"/>
  <c r="EK19" i="20"/>
  <c r="BE157" i="2"/>
  <c r="BE13" i="20"/>
  <c r="IO157" i="2"/>
  <c r="IO13" i="20"/>
  <c r="DA127" i="2"/>
  <c r="DA12" i="20"/>
  <c r="GS127" i="2"/>
  <c r="GS12" i="20"/>
  <c r="CC128" i="2"/>
  <c r="CC129" i="2" s="1"/>
  <c r="CC19" i="20"/>
  <c r="HQ158" i="2"/>
  <c r="HQ20" i="20"/>
  <c r="DM157" i="2"/>
  <c r="DM13" i="20"/>
  <c r="AG157" i="2"/>
  <c r="AG13" i="20"/>
  <c r="CO128" i="2"/>
  <c r="CO129" i="2" s="1"/>
  <c r="CO19" i="20"/>
  <c r="EW127" i="2"/>
  <c r="EW12" i="20"/>
  <c r="FI127" i="2"/>
  <c r="FI12" i="20"/>
  <c r="JA157" i="2"/>
  <c r="JA13" i="20"/>
  <c r="IC157" i="2"/>
  <c r="IC13" i="20"/>
  <c r="AS158" i="2"/>
  <c r="AS20" i="20"/>
  <c r="DA128" i="2"/>
  <c r="DA19" i="20"/>
  <c r="HE128" i="2"/>
  <c r="HE129" i="2" s="1"/>
  <c r="HE19" i="20"/>
  <c r="JA128" i="2"/>
  <c r="JA129" i="2" s="1"/>
  <c r="JA19" i="20"/>
  <c r="JA127" i="2"/>
  <c r="JA12" i="20"/>
  <c r="HP52" i="2"/>
  <c r="HP55" i="2" s="1"/>
  <c r="HP30" i="20" s="1"/>
  <c r="IN69" i="2"/>
  <c r="AR39" i="2"/>
  <c r="A19" i="7"/>
  <c r="M18" i="7"/>
  <c r="K18" i="7"/>
  <c r="L18" i="7"/>
  <c r="N18" i="7"/>
  <c r="P18" i="7" s="1"/>
  <c r="I18" i="7"/>
  <c r="J18" i="7"/>
  <c r="EJ99" i="2"/>
  <c r="K31" i="2"/>
  <c r="J32" i="2"/>
  <c r="J35" i="2" s="1"/>
  <c r="J34" i="2"/>
  <c r="CB99" i="2"/>
  <c r="CB52" i="2"/>
  <c r="CB55" i="2" s="1"/>
  <c r="CB30" i="20" s="1"/>
  <c r="EJ39" i="2"/>
  <c r="CB69" i="2"/>
  <c r="T82" i="2"/>
  <c r="T85" i="2" s="1"/>
  <c r="T31" i="20" s="1"/>
  <c r="IB112" i="2"/>
  <c r="IB115" i="2" s="1"/>
  <c r="IB32" i="20" s="1"/>
  <c r="FH69" i="2"/>
  <c r="EJ52" i="2"/>
  <c r="EJ55" i="2" s="1"/>
  <c r="EJ30" i="20" s="1"/>
  <c r="EJ69" i="2"/>
  <c r="IZ39" i="2"/>
  <c r="H69" i="2"/>
  <c r="BD112" i="2"/>
  <c r="BD115" i="2" s="1"/>
  <c r="BD32" i="20" s="1"/>
  <c r="DL82" i="2"/>
  <c r="DL85" i="2" s="1"/>
  <c r="DL31" i="20" s="1"/>
  <c r="IN39" i="2"/>
  <c r="H52" i="2"/>
  <c r="H55" i="2" s="1"/>
  <c r="H30" i="20" s="1"/>
  <c r="FH39" i="2"/>
  <c r="HD112" i="2"/>
  <c r="HD115" i="2" s="1"/>
  <c r="HD32" i="20" s="1"/>
  <c r="BD99" i="2"/>
  <c r="CZ69" i="2"/>
  <c r="T39" i="2"/>
  <c r="HP39" i="2"/>
  <c r="CB82" i="2"/>
  <c r="CB85" i="2" s="1"/>
  <c r="CB31" i="20" s="1"/>
  <c r="IB39" i="2"/>
  <c r="BP69" i="2"/>
  <c r="IZ52" i="2"/>
  <c r="IZ55" i="2" s="1"/>
  <c r="IZ30" i="20" s="1"/>
  <c r="BD39" i="2"/>
  <c r="DM129" i="2"/>
  <c r="GR112" i="2"/>
  <c r="GR115" i="2" s="1"/>
  <c r="GR32" i="20" s="1"/>
  <c r="GF112" i="2"/>
  <c r="GF115" i="2" s="1"/>
  <c r="GF32" i="20" s="1"/>
  <c r="FT112" i="2"/>
  <c r="FT115" i="2" s="1"/>
  <c r="FT32" i="20" s="1"/>
  <c r="BP99" i="2"/>
  <c r="H82" i="2"/>
  <c r="H85" i="2" s="1"/>
  <c r="H31" i="20" s="1"/>
  <c r="DX82" i="2"/>
  <c r="DX85" i="2" s="1"/>
  <c r="DX31" i="20" s="1"/>
  <c r="IN82" i="2"/>
  <c r="IN85" i="2" s="1"/>
  <c r="IN31" i="20" s="1"/>
  <c r="EV69" i="2"/>
  <c r="EJ82" i="2"/>
  <c r="EJ85" i="2" s="1"/>
  <c r="EJ31" i="20" s="1"/>
  <c r="CB39" i="2"/>
  <c r="AR52" i="2"/>
  <c r="AR55" i="2" s="1"/>
  <c r="AR30" i="20" s="1"/>
  <c r="H39" i="2"/>
  <c r="CN52" i="2"/>
  <c r="CN55" i="2" s="1"/>
  <c r="CN30" i="20" s="1"/>
  <c r="A41" i="5"/>
  <c r="B42" i="5"/>
  <c r="C40" i="5"/>
  <c r="A19" i="5"/>
  <c r="CN99" i="2"/>
  <c r="DL69" i="2"/>
  <c r="IZ99" i="2"/>
  <c r="FH99" i="2"/>
  <c r="CN39" i="2"/>
  <c r="IB52" i="2"/>
  <c r="IB55" i="2" s="1"/>
  <c r="IB30" i="20" s="1"/>
  <c r="HD99" i="2"/>
  <c r="BP82" i="2"/>
  <c r="BP85" i="2" s="1"/>
  <c r="BP31" i="20" s="1"/>
  <c r="T69" i="2"/>
  <c r="BD52" i="2"/>
  <c r="BD55" i="2" s="1"/>
  <c r="BD30" i="20" s="1"/>
  <c r="EJ112" i="2"/>
  <c r="EJ115" i="2" s="1"/>
  <c r="EJ32" i="20" s="1"/>
  <c r="IO159" i="2"/>
  <c r="DA129" i="2"/>
  <c r="GR99" i="2"/>
  <c r="GS129" i="2"/>
  <c r="IN112" i="2"/>
  <c r="IN115" i="2" s="1"/>
  <c r="IN32" i="20" s="1"/>
  <c r="AG159" i="2"/>
  <c r="HQ129" i="2"/>
  <c r="FT99" i="2"/>
  <c r="IC159" i="2"/>
  <c r="AF39" i="2"/>
  <c r="BP112" i="2"/>
  <c r="BP115" i="2" s="1"/>
  <c r="BP32" i="20" s="1"/>
  <c r="GS159" i="2"/>
  <c r="HP99" i="2"/>
  <c r="IZ69" i="2"/>
  <c r="BD69" i="2"/>
  <c r="BP52" i="2"/>
  <c r="BP55" i="2" s="1"/>
  <c r="BP30" i="20" s="1"/>
  <c r="JC91" i="2"/>
  <c r="JB94" i="2"/>
  <c r="JB11" i="20" s="1"/>
  <c r="JB92" i="2"/>
  <c r="JB95" i="2" s="1"/>
  <c r="JB18" i="20" s="1"/>
  <c r="HG91" i="2"/>
  <c r="HF94" i="2"/>
  <c r="HF11" i="20" s="1"/>
  <c r="HF92" i="2"/>
  <c r="HF95" i="2" s="1"/>
  <c r="HF18" i="20" s="1"/>
  <c r="CO80" i="2"/>
  <c r="CO68" i="2"/>
  <c r="GS84" i="2"/>
  <c r="GS24" i="20" s="1"/>
  <c r="GS79" i="2"/>
  <c r="GS75" i="2"/>
  <c r="GS67" i="2"/>
  <c r="FU84" i="2"/>
  <c r="FU24" i="20" s="1"/>
  <c r="FU79" i="2"/>
  <c r="FU75" i="2"/>
  <c r="FU67" i="2"/>
  <c r="GG50" i="2"/>
  <c r="GG38" i="2"/>
  <c r="AS50" i="2"/>
  <c r="AS38" i="2"/>
  <c r="EA151" i="2"/>
  <c r="DZ154" i="2"/>
  <c r="DZ152" i="2"/>
  <c r="DZ155" i="2" s="1"/>
  <c r="IQ91" i="2"/>
  <c r="IP94" i="2"/>
  <c r="IP11" i="20" s="1"/>
  <c r="IP92" i="2"/>
  <c r="IP95" i="2" s="1"/>
  <c r="IP18" i="20" s="1"/>
  <c r="EY31" i="2"/>
  <c r="EX34" i="2"/>
  <c r="EX9" i="20" s="1"/>
  <c r="EX32" i="2"/>
  <c r="EX35" i="2" s="1"/>
  <c r="EX16" i="20" s="1"/>
  <c r="DY54" i="2"/>
  <c r="DY23" i="20" s="1"/>
  <c r="DY49" i="2"/>
  <c r="DY45" i="2"/>
  <c r="DY37" i="2"/>
  <c r="HE50" i="2"/>
  <c r="HE38" i="2"/>
  <c r="CN112" i="2"/>
  <c r="CN115" i="2" s="1"/>
  <c r="CN32" i="20" s="1"/>
  <c r="GG110" i="2"/>
  <c r="GG98" i="2"/>
  <c r="AU61" i="2"/>
  <c r="AT64" i="2"/>
  <c r="AT10" i="20" s="1"/>
  <c r="AT62" i="2"/>
  <c r="AT65" i="2" s="1"/>
  <c r="AT17" i="20" s="1"/>
  <c r="JA114" i="2"/>
  <c r="JA25" i="20" s="1"/>
  <c r="JA109" i="2"/>
  <c r="JA105" i="2"/>
  <c r="JA97" i="2"/>
  <c r="HE110" i="2"/>
  <c r="HE98" i="2"/>
  <c r="IC110" i="2"/>
  <c r="IC98" i="2"/>
  <c r="GS80" i="2"/>
  <c r="GS68" i="2"/>
  <c r="CD124" i="2"/>
  <c r="CE121" i="2"/>
  <c r="CD122" i="2"/>
  <c r="CD125" i="2" s="1"/>
  <c r="GI61" i="2"/>
  <c r="GH64" i="2"/>
  <c r="GH10" i="20" s="1"/>
  <c r="GH62" i="2"/>
  <c r="GH65" i="2" s="1"/>
  <c r="GH17" i="20" s="1"/>
  <c r="FU80" i="2"/>
  <c r="FU68" i="2"/>
  <c r="FU50" i="2"/>
  <c r="FU38" i="2"/>
  <c r="DM50" i="2"/>
  <c r="DM38" i="2"/>
  <c r="DN124" i="2"/>
  <c r="DO121" i="2"/>
  <c r="DN122" i="2"/>
  <c r="DN125" i="2" s="1"/>
  <c r="DC31" i="2"/>
  <c r="DB34" i="2"/>
  <c r="DB9" i="20" s="1"/>
  <c r="DB32" i="2"/>
  <c r="DB35" i="2" s="1"/>
  <c r="DB16" i="20" s="1"/>
  <c r="DO151" i="2"/>
  <c r="DN154" i="2"/>
  <c r="DN152" i="2"/>
  <c r="DN155" i="2" s="1"/>
  <c r="FU109" i="2"/>
  <c r="FU114" i="2"/>
  <c r="FU25" i="20" s="1"/>
  <c r="FU105" i="2"/>
  <c r="FU97" i="2"/>
  <c r="DA80" i="2"/>
  <c r="DA68" i="2"/>
  <c r="EK110" i="2"/>
  <c r="EK98" i="2"/>
  <c r="AI151" i="2"/>
  <c r="AH154" i="2"/>
  <c r="AH152" i="2"/>
  <c r="AH155" i="2" s="1"/>
  <c r="I84" i="2"/>
  <c r="I24" i="20" s="1"/>
  <c r="I79" i="2"/>
  <c r="I75" i="2"/>
  <c r="I67" i="2"/>
  <c r="EW84" i="2"/>
  <c r="EW24" i="20" s="1"/>
  <c r="EW79" i="2"/>
  <c r="EW75" i="2"/>
  <c r="EW67" i="2"/>
  <c r="GF99" i="2"/>
  <c r="HQ50" i="2"/>
  <c r="HQ38" i="2"/>
  <c r="DY84" i="2"/>
  <c r="DY24" i="20" s="1"/>
  <c r="DY79" i="2"/>
  <c r="DY75" i="2"/>
  <c r="DY67" i="2"/>
  <c r="HQ109" i="2"/>
  <c r="HQ114" i="2"/>
  <c r="HQ25" i="20" s="1"/>
  <c r="HQ105" i="2"/>
  <c r="HQ97" i="2"/>
  <c r="JA50" i="2"/>
  <c r="JA38" i="2"/>
  <c r="DY159" i="2"/>
  <c r="IZ112" i="2"/>
  <c r="IZ115" i="2" s="1"/>
  <c r="IZ32" i="20" s="1"/>
  <c r="GU151" i="2"/>
  <c r="GT154" i="2"/>
  <c r="GT152" i="2"/>
  <c r="GT155" i="2" s="1"/>
  <c r="I54" i="2"/>
  <c r="I23" i="20" s="1"/>
  <c r="I49" i="2"/>
  <c r="I45" i="2"/>
  <c r="FV124" i="2"/>
  <c r="FW121" i="2"/>
  <c r="FV122" i="2"/>
  <c r="FV125" i="2" s="1"/>
  <c r="FI84" i="2"/>
  <c r="FI24" i="20" s="1"/>
  <c r="FI79" i="2"/>
  <c r="FI75" i="2"/>
  <c r="FI67" i="2"/>
  <c r="DM84" i="2"/>
  <c r="DM24" i="20" s="1"/>
  <c r="DM79" i="2"/>
  <c r="DM75" i="2"/>
  <c r="DM67" i="2"/>
  <c r="IQ31" i="2"/>
  <c r="IP34" i="2"/>
  <c r="IP9" i="20" s="1"/>
  <c r="IP32" i="2"/>
  <c r="IP35" i="2" s="1"/>
  <c r="IP16" i="20" s="1"/>
  <c r="BG91" i="2"/>
  <c r="BF94" i="2"/>
  <c r="BF11" i="20" s="1"/>
  <c r="BF92" i="2"/>
  <c r="BF95" i="2" s="1"/>
  <c r="BF18" i="20" s="1"/>
  <c r="W31" i="2"/>
  <c r="V34" i="2"/>
  <c r="V9" i="20" s="1"/>
  <c r="V32" i="2"/>
  <c r="V35" i="2" s="1"/>
  <c r="V16" i="20" s="1"/>
  <c r="FK151" i="2"/>
  <c r="FJ154" i="2"/>
  <c r="FJ152" i="2"/>
  <c r="FJ155" i="2" s="1"/>
  <c r="CC84" i="2"/>
  <c r="CC24" i="20" s="1"/>
  <c r="CC79" i="2"/>
  <c r="CC75" i="2"/>
  <c r="CC67" i="2"/>
  <c r="CO50" i="2"/>
  <c r="CO38" i="2"/>
  <c r="GS54" i="2"/>
  <c r="GS23" i="20" s="1"/>
  <c r="GS49" i="2"/>
  <c r="GS45" i="2"/>
  <c r="GS37" i="2"/>
  <c r="AF82" i="2"/>
  <c r="AF85" i="2" s="1"/>
  <c r="AF31" i="20" s="1"/>
  <c r="IE31" i="2"/>
  <c r="ID34" i="2"/>
  <c r="ID9" i="20" s="1"/>
  <c r="ID32" i="2"/>
  <c r="ID35" i="2" s="1"/>
  <c r="ID16" i="20" s="1"/>
  <c r="EW129" i="2"/>
  <c r="DO91" i="2"/>
  <c r="DN94" i="2"/>
  <c r="DN11" i="20" s="1"/>
  <c r="DN92" i="2"/>
  <c r="DN95" i="2" s="1"/>
  <c r="DN18" i="20" s="1"/>
  <c r="FH112" i="2"/>
  <c r="FH115" i="2" s="1"/>
  <c r="FH32" i="20" s="1"/>
  <c r="AS129" i="2"/>
  <c r="IB82" i="2"/>
  <c r="IB85" i="2" s="1"/>
  <c r="IB31" i="20" s="1"/>
  <c r="HP82" i="2"/>
  <c r="HP85" i="2" s="1"/>
  <c r="HP31" i="20" s="1"/>
  <c r="DY110" i="2"/>
  <c r="DY98" i="2"/>
  <c r="IO84" i="2"/>
  <c r="IO24" i="20" s="1"/>
  <c r="IO79" i="2"/>
  <c r="IO75" i="2"/>
  <c r="IO67" i="2"/>
  <c r="AG110" i="2"/>
  <c r="AG98" i="2"/>
  <c r="EY91" i="2"/>
  <c r="EX94" i="2"/>
  <c r="EX11" i="20" s="1"/>
  <c r="EX92" i="2"/>
  <c r="EX95" i="2" s="1"/>
  <c r="EX18" i="20" s="1"/>
  <c r="BE54" i="2"/>
  <c r="BE23" i="20" s="1"/>
  <c r="BE49" i="2"/>
  <c r="BE45" i="2"/>
  <c r="BE37" i="2"/>
  <c r="HD69" i="2"/>
  <c r="J124" i="2"/>
  <c r="K121" i="2"/>
  <c r="J122" i="2"/>
  <c r="J125" i="2" s="1"/>
  <c r="I110" i="2"/>
  <c r="I98" i="2"/>
  <c r="JA159" i="2"/>
  <c r="IE151" i="2"/>
  <c r="ID154" i="2"/>
  <c r="ID152" i="2"/>
  <c r="ID155" i="2" s="1"/>
  <c r="U110" i="2"/>
  <c r="U98" i="2"/>
  <c r="CC54" i="2"/>
  <c r="CC23" i="20" s="1"/>
  <c r="CC49" i="2"/>
  <c r="CC45" i="2"/>
  <c r="CC37" i="2"/>
  <c r="BS61" i="2"/>
  <c r="BR64" i="2"/>
  <c r="BR10" i="20" s="1"/>
  <c r="BR62" i="2"/>
  <c r="BR65" i="2" s="1"/>
  <c r="BR17" i="20" s="1"/>
  <c r="EK80" i="2"/>
  <c r="EK68" i="2"/>
  <c r="GR39" i="2"/>
  <c r="AR112" i="2"/>
  <c r="AR115" i="2" s="1"/>
  <c r="AR32" i="20" s="1"/>
  <c r="IO129" i="2"/>
  <c r="GI151" i="2"/>
  <c r="GH154" i="2"/>
  <c r="GH152" i="2"/>
  <c r="GH155" i="2" s="1"/>
  <c r="EV52" i="2"/>
  <c r="EV55" i="2" s="1"/>
  <c r="EV30" i="20" s="1"/>
  <c r="GS110" i="2"/>
  <c r="GS98" i="2"/>
  <c r="DC151" i="2"/>
  <c r="DB154" i="2"/>
  <c r="DB152" i="2"/>
  <c r="DB155" i="2" s="1"/>
  <c r="HS61" i="2"/>
  <c r="HR64" i="2"/>
  <c r="HR10" i="20" s="1"/>
  <c r="HR62" i="2"/>
  <c r="HR65" i="2" s="1"/>
  <c r="HR17" i="20" s="1"/>
  <c r="CO114" i="2"/>
  <c r="CO25" i="20" s="1"/>
  <c r="CO109" i="2"/>
  <c r="CO105" i="2"/>
  <c r="CO97" i="2"/>
  <c r="DX99" i="2"/>
  <c r="AF112" i="2"/>
  <c r="AF115" i="2" s="1"/>
  <c r="AF32" i="20" s="1"/>
  <c r="EV112" i="2"/>
  <c r="EV115" i="2" s="1"/>
  <c r="EV32" i="20" s="1"/>
  <c r="HF124" i="2"/>
  <c r="HG121" i="2"/>
  <c r="HF122" i="2"/>
  <c r="HF125" i="2" s="1"/>
  <c r="BE84" i="2"/>
  <c r="BE24" i="20" s="1"/>
  <c r="BE79" i="2"/>
  <c r="BE75" i="2"/>
  <c r="BE67" i="2"/>
  <c r="HE84" i="2"/>
  <c r="HE24" i="20" s="1"/>
  <c r="HE79" i="2"/>
  <c r="HE75" i="2"/>
  <c r="HE67" i="2"/>
  <c r="CN82" i="2"/>
  <c r="CN85" i="2" s="1"/>
  <c r="CN31" i="20" s="1"/>
  <c r="GR82" i="2"/>
  <c r="GR85" i="2" s="1"/>
  <c r="GR31" i="20" s="1"/>
  <c r="GF82" i="2"/>
  <c r="GF85" i="2" s="1"/>
  <c r="GF31" i="20" s="1"/>
  <c r="BQ110" i="2"/>
  <c r="BQ98" i="2"/>
  <c r="H99" i="2"/>
  <c r="GG129" i="2"/>
  <c r="DL52" i="2"/>
  <c r="DL55" i="2" s="1"/>
  <c r="DL30" i="20" s="1"/>
  <c r="CZ52" i="2"/>
  <c r="CZ55" i="2" s="1"/>
  <c r="CZ30" i="20" s="1"/>
  <c r="FU54" i="2"/>
  <c r="FU23" i="20" s="1"/>
  <c r="FU49" i="2"/>
  <c r="FU45" i="2"/>
  <c r="FU37" i="2"/>
  <c r="AI91" i="2"/>
  <c r="AH94" i="2"/>
  <c r="AH11" i="20" s="1"/>
  <c r="AH92" i="2"/>
  <c r="AH95" i="2" s="1"/>
  <c r="AH18" i="20" s="1"/>
  <c r="EW114" i="2"/>
  <c r="EW25" i="20" s="1"/>
  <c r="EW109" i="2"/>
  <c r="EW105" i="2"/>
  <c r="EW97" i="2"/>
  <c r="BD82" i="2"/>
  <c r="BD85" i="2" s="1"/>
  <c r="BD31" i="20" s="1"/>
  <c r="BG31" i="2"/>
  <c r="BF34" i="2"/>
  <c r="BF9" i="20" s="1"/>
  <c r="BF32" i="2"/>
  <c r="BF35" i="2" s="1"/>
  <c r="BF16" i="20" s="1"/>
  <c r="K91" i="2"/>
  <c r="J94" i="2"/>
  <c r="J11" i="20" s="1"/>
  <c r="J92" i="2"/>
  <c r="J95" i="2" s="1"/>
  <c r="J18" i="20" s="1"/>
  <c r="JC151" i="2"/>
  <c r="JB154" i="2"/>
  <c r="JB152" i="2"/>
  <c r="JB155" i="2" s="1"/>
  <c r="DA110" i="2"/>
  <c r="DA98" i="2"/>
  <c r="W91" i="2"/>
  <c r="V94" i="2"/>
  <c r="V11" i="20" s="1"/>
  <c r="V92" i="2"/>
  <c r="V95" i="2" s="1"/>
  <c r="V18" i="20" s="1"/>
  <c r="CE31" i="2"/>
  <c r="CD34" i="2"/>
  <c r="CD9" i="20" s="1"/>
  <c r="CD32" i="2"/>
  <c r="CD35" i="2" s="1"/>
  <c r="CD16" i="20" s="1"/>
  <c r="EK84" i="2"/>
  <c r="EK24" i="20" s="1"/>
  <c r="EK79" i="2"/>
  <c r="EK75" i="2"/>
  <c r="EK67" i="2"/>
  <c r="EM151" i="2"/>
  <c r="EL154" i="2"/>
  <c r="EL152" i="2"/>
  <c r="EL155" i="2" s="1"/>
  <c r="AR99" i="2"/>
  <c r="BF124" i="2"/>
  <c r="BG121" i="2"/>
  <c r="BF122" i="2"/>
  <c r="BF125" i="2" s="1"/>
  <c r="IP124" i="2"/>
  <c r="IQ121" i="2"/>
  <c r="IP122" i="2"/>
  <c r="IP125" i="2" s="1"/>
  <c r="BQ50" i="2"/>
  <c r="BQ38" i="2"/>
  <c r="AG80" i="2"/>
  <c r="AG68" i="2"/>
  <c r="GU91" i="2"/>
  <c r="GT94" i="2"/>
  <c r="GT11" i="20" s="1"/>
  <c r="GT92" i="2"/>
  <c r="GT95" i="2" s="1"/>
  <c r="GT18" i="20" s="1"/>
  <c r="DX39" i="2"/>
  <c r="JA80" i="2"/>
  <c r="JA68" i="2"/>
  <c r="HD39" i="2"/>
  <c r="IC80" i="2"/>
  <c r="IC68" i="2"/>
  <c r="DB124" i="2"/>
  <c r="DC121" i="2"/>
  <c r="DB122" i="2"/>
  <c r="DB125" i="2" s="1"/>
  <c r="AG50" i="2"/>
  <c r="AG38" i="2"/>
  <c r="AF99" i="2"/>
  <c r="AR69" i="2"/>
  <c r="BG61" i="2"/>
  <c r="BF64" i="2"/>
  <c r="BF10" i="20" s="1"/>
  <c r="BF62" i="2"/>
  <c r="BF65" i="2" s="1"/>
  <c r="BF17" i="20" s="1"/>
  <c r="DZ124" i="2"/>
  <c r="EA121" i="2"/>
  <c r="DZ122" i="2"/>
  <c r="DZ125" i="2" s="1"/>
  <c r="HG61" i="2"/>
  <c r="HF64" i="2"/>
  <c r="HF10" i="20" s="1"/>
  <c r="HF62" i="2"/>
  <c r="HF65" i="2" s="1"/>
  <c r="HF17" i="20" s="1"/>
  <c r="BS91" i="2"/>
  <c r="BR94" i="2"/>
  <c r="BR11" i="20" s="1"/>
  <c r="BR92" i="2"/>
  <c r="BR95" i="2" s="1"/>
  <c r="BR18" i="20" s="1"/>
  <c r="FT69" i="2"/>
  <c r="CZ99" i="2"/>
  <c r="GF52" i="2"/>
  <c r="GF55" i="2" s="1"/>
  <c r="GF30" i="20" s="1"/>
  <c r="FT52" i="2"/>
  <c r="FT55" i="2" s="1"/>
  <c r="FT30" i="20" s="1"/>
  <c r="T112" i="2"/>
  <c r="T115" i="2" s="1"/>
  <c r="T32" i="20" s="1"/>
  <c r="GH124" i="2"/>
  <c r="GI121" i="2"/>
  <c r="GH122" i="2"/>
  <c r="GH125" i="2" s="1"/>
  <c r="GI91" i="2"/>
  <c r="GH94" i="2"/>
  <c r="GH11" i="20" s="1"/>
  <c r="GH92" i="2"/>
  <c r="GH95" i="2" s="1"/>
  <c r="GH18" i="20" s="1"/>
  <c r="ID124" i="2"/>
  <c r="IE121" i="2"/>
  <c r="ID122" i="2"/>
  <c r="ID125" i="2" s="1"/>
  <c r="DM54" i="2"/>
  <c r="DM23" i="20" s="1"/>
  <c r="DM49" i="2"/>
  <c r="DM45" i="2"/>
  <c r="DM37" i="2"/>
  <c r="DA84" i="2"/>
  <c r="DA24" i="20" s="1"/>
  <c r="DA79" i="2"/>
  <c r="DA75" i="2"/>
  <c r="DA67" i="2"/>
  <c r="EM91" i="2"/>
  <c r="EL94" i="2"/>
  <c r="EL11" i="20" s="1"/>
  <c r="EL92" i="2"/>
  <c r="EL95" i="2" s="1"/>
  <c r="EL18" i="20" s="1"/>
  <c r="FI110" i="2"/>
  <c r="FI98" i="2"/>
  <c r="K61" i="2"/>
  <c r="J64" i="2"/>
  <c r="J10" i="20" s="1"/>
  <c r="J62" i="2"/>
  <c r="J65" i="2" s="1"/>
  <c r="J17" i="20" s="1"/>
  <c r="EY61" i="2"/>
  <c r="EX64" i="2"/>
  <c r="EX10" i="20" s="1"/>
  <c r="EX62" i="2"/>
  <c r="EX65" i="2" s="1"/>
  <c r="EX17" i="20" s="1"/>
  <c r="CE151" i="2"/>
  <c r="CD154" i="2"/>
  <c r="CD152" i="2"/>
  <c r="CD155" i="2" s="1"/>
  <c r="HQ54" i="2"/>
  <c r="HQ23" i="20" s="1"/>
  <c r="HQ49" i="2"/>
  <c r="HQ45" i="2"/>
  <c r="HQ37" i="2"/>
  <c r="EA61" i="2"/>
  <c r="DZ64" i="2"/>
  <c r="DZ10" i="20" s="1"/>
  <c r="DZ62" i="2"/>
  <c r="DZ65" i="2" s="1"/>
  <c r="DZ17" i="20" s="1"/>
  <c r="JA54" i="2"/>
  <c r="JA23" i="20" s="1"/>
  <c r="JA49" i="2"/>
  <c r="JA45" i="2"/>
  <c r="JA37" i="2"/>
  <c r="FK61" i="2"/>
  <c r="FJ64" i="2"/>
  <c r="FJ10" i="20" s="1"/>
  <c r="FJ62" i="2"/>
  <c r="FJ65" i="2" s="1"/>
  <c r="FJ17" i="20" s="1"/>
  <c r="DO61" i="2"/>
  <c r="DN64" i="2"/>
  <c r="DN10" i="20" s="1"/>
  <c r="DN62" i="2"/>
  <c r="DN65" i="2" s="1"/>
  <c r="DN17" i="20" s="1"/>
  <c r="BE114" i="2"/>
  <c r="BE25" i="20" s="1"/>
  <c r="BE109" i="2"/>
  <c r="BE105" i="2"/>
  <c r="BE97" i="2"/>
  <c r="CE61" i="2"/>
  <c r="CD64" i="2"/>
  <c r="CD10" i="20" s="1"/>
  <c r="CD62" i="2"/>
  <c r="CD65" i="2" s="1"/>
  <c r="CD17" i="20" s="1"/>
  <c r="CO54" i="2"/>
  <c r="CO23" i="20" s="1"/>
  <c r="CO49" i="2"/>
  <c r="CO45" i="2"/>
  <c r="CO37" i="2"/>
  <c r="AS110" i="2"/>
  <c r="AS98" i="2"/>
  <c r="GU31" i="2"/>
  <c r="GT34" i="2"/>
  <c r="GT9" i="20" s="1"/>
  <c r="GT32" i="2"/>
  <c r="GT35" i="2" s="1"/>
  <c r="GT16" i="20" s="1"/>
  <c r="CP124" i="2"/>
  <c r="CQ121" i="2"/>
  <c r="CP122" i="2"/>
  <c r="CP125" i="2" s="1"/>
  <c r="BS151" i="2"/>
  <c r="BR154" i="2"/>
  <c r="BR152" i="2"/>
  <c r="BR155" i="2" s="1"/>
  <c r="DM114" i="2"/>
  <c r="DM25" i="20" s="1"/>
  <c r="DM109" i="2"/>
  <c r="DM105" i="2"/>
  <c r="DM97" i="2"/>
  <c r="EK50" i="2"/>
  <c r="EK38" i="2"/>
  <c r="U80" i="2"/>
  <c r="U68" i="2"/>
  <c r="FJ124" i="2"/>
  <c r="FK121" i="2"/>
  <c r="FJ122" i="2"/>
  <c r="FJ125" i="2" s="1"/>
  <c r="FI50" i="2"/>
  <c r="FI38" i="2"/>
  <c r="IQ61" i="2"/>
  <c r="IP64" i="2"/>
  <c r="IP10" i="20" s="1"/>
  <c r="IP62" i="2"/>
  <c r="IP65" i="2" s="1"/>
  <c r="IP17" i="20" s="1"/>
  <c r="CE91" i="2"/>
  <c r="CD94" i="2"/>
  <c r="CD11" i="20" s="1"/>
  <c r="CD92" i="2"/>
  <c r="CD95" i="2" s="1"/>
  <c r="CD18" i="20" s="1"/>
  <c r="IO110" i="2"/>
  <c r="IO98" i="2"/>
  <c r="IQ151" i="2"/>
  <c r="IP154" i="2"/>
  <c r="IP152" i="2"/>
  <c r="IP155" i="2" s="1"/>
  <c r="EW50" i="2"/>
  <c r="EW38" i="2"/>
  <c r="EV82" i="2"/>
  <c r="EV85" i="2" s="1"/>
  <c r="EV31" i="20" s="1"/>
  <c r="HG31" i="2"/>
  <c r="HF34" i="2"/>
  <c r="HF9" i="20" s="1"/>
  <c r="HF32" i="2"/>
  <c r="HF35" i="2" s="1"/>
  <c r="HF16" i="20" s="1"/>
  <c r="HE159" i="2"/>
  <c r="GG114" i="2"/>
  <c r="GG25" i="20" s="1"/>
  <c r="GG109" i="2"/>
  <c r="GG105" i="2"/>
  <c r="GG97" i="2"/>
  <c r="GT124" i="2"/>
  <c r="GU121" i="2"/>
  <c r="GT122" i="2"/>
  <c r="GT125" i="2" s="1"/>
  <c r="CO159" i="2"/>
  <c r="I159" i="2"/>
  <c r="AS80" i="2"/>
  <c r="AS68" i="2"/>
  <c r="HE114" i="2"/>
  <c r="HE25" i="20" s="1"/>
  <c r="HE109" i="2"/>
  <c r="HE105" i="2"/>
  <c r="HE97" i="2"/>
  <c r="FU159" i="2"/>
  <c r="CO84" i="2"/>
  <c r="CO24" i="20" s="1"/>
  <c r="CO79" i="2"/>
  <c r="CO75" i="2"/>
  <c r="CO67" i="2"/>
  <c r="IE91" i="2"/>
  <c r="ID94" i="2"/>
  <c r="ID11" i="20" s="1"/>
  <c r="ID92" i="2"/>
  <c r="ID95" i="2" s="1"/>
  <c r="ID18" i="20" s="1"/>
  <c r="GU61" i="2"/>
  <c r="GT64" i="2"/>
  <c r="GT10" i="20" s="1"/>
  <c r="GT62" i="2"/>
  <c r="GT65" i="2" s="1"/>
  <c r="GT17" i="20" s="1"/>
  <c r="GG80" i="2"/>
  <c r="GG68" i="2"/>
  <c r="U159" i="2"/>
  <c r="IN52" i="2"/>
  <c r="IN55" i="2" s="1"/>
  <c r="IN30" i="20" s="1"/>
  <c r="FW61" i="2"/>
  <c r="FV64" i="2"/>
  <c r="FV10" i="20" s="1"/>
  <c r="FV62" i="2"/>
  <c r="FV65" i="2" s="1"/>
  <c r="FV17" i="20" s="1"/>
  <c r="T52" i="2"/>
  <c r="T55" i="2" s="1"/>
  <c r="T30" i="20" s="1"/>
  <c r="GG54" i="2"/>
  <c r="GG23" i="20" s="1"/>
  <c r="GG49" i="2"/>
  <c r="GG45" i="2"/>
  <c r="GG37" i="2"/>
  <c r="FW31" i="2"/>
  <c r="FV34" i="2"/>
  <c r="FV9" i="20" s="1"/>
  <c r="FV32" i="2"/>
  <c r="FV35" i="2" s="1"/>
  <c r="FV16" i="20" s="1"/>
  <c r="DO31" i="2"/>
  <c r="DN34" i="2"/>
  <c r="DN9" i="20" s="1"/>
  <c r="DN32" i="2"/>
  <c r="DN35" i="2" s="1"/>
  <c r="DN16" i="20" s="1"/>
  <c r="DA50" i="2"/>
  <c r="DA38" i="2"/>
  <c r="AH124" i="2"/>
  <c r="AI121" i="2"/>
  <c r="AH122" i="2"/>
  <c r="AH125" i="2" s="1"/>
  <c r="HS151" i="2"/>
  <c r="HR154" i="2"/>
  <c r="HR152" i="2"/>
  <c r="HR155" i="2" s="1"/>
  <c r="IN99" i="2"/>
  <c r="FU110" i="2"/>
  <c r="FU98" i="2"/>
  <c r="DC61" i="2"/>
  <c r="DB64" i="2"/>
  <c r="DB10" i="20" s="1"/>
  <c r="DB62" i="2"/>
  <c r="DB65" i="2" s="1"/>
  <c r="DB17" i="20" s="1"/>
  <c r="EK114" i="2"/>
  <c r="EK25" i="20" s="1"/>
  <c r="EK109" i="2"/>
  <c r="EK105" i="2"/>
  <c r="EK97" i="2"/>
  <c r="FK91" i="2"/>
  <c r="FJ94" i="2"/>
  <c r="FJ11" i="20" s="1"/>
  <c r="FJ92" i="2"/>
  <c r="FJ95" i="2" s="1"/>
  <c r="FJ18" i="20" s="1"/>
  <c r="JB124" i="2"/>
  <c r="JC121" i="2"/>
  <c r="JB122" i="2"/>
  <c r="JB125" i="2" s="1"/>
  <c r="HR124" i="2"/>
  <c r="HS121" i="2"/>
  <c r="HR122" i="2"/>
  <c r="HR125" i="2" s="1"/>
  <c r="V124" i="2"/>
  <c r="W121" i="2"/>
  <c r="V122" i="2"/>
  <c r="V125" i="2" s="1"/>
  <c r="HS31" i="2"/>
  <c r="HR34" i="2"/>
  <c r="HR9" i="20" s="1"/>
  <c r="HR32" i="2"/>
  <c r="HR35" i="2" s="1"/>
  <c r="HR16" i="20" s="1"/>
  <c r="HQ110" i="2"/>
  <c r="HQ98" i="2"/>
  <c r="AS54" i="2"/>
  <c r="AS23" i="20" s="1"/>
  <c r="AS49" i="2"/>
  <c r="AS45" i="2"/>
  <c r="AS37" i="2"/>
  <c r="JC31" i="2"/>
  <c r="JB34" i="2"/>
  <c r="JB9" i="20" s="1"/>
  <c r="JB32" i="2"/>
  <c r="JB35" i="2" s="1"/>
  <c r="JB16" i="20" s="1"/>
  <c r="IB99" i="2"/>
  <c r="BR124" i="2"/>
  <c r="BS121" i="2"/>
  <c r="BR122" i="2"/>
  <c r="BR125" i="2" s="1"/>
  <c r="IO50" i="2"/>
  <c r="IO38" i="2"/>
  <c r="U50" i="2"/>
  <c r="U38" i="2"/>
  <c r="CQ31" i="2"/>
  <c r="CP34" i="2"/>
  <c r="CP9" i="20" s="1"/>
  <c r="CP32" i="2"/>
  <c r="CP35" i="2" s="1"/>
  <c r="CP16" i="20" s="1"/>
  <c r="AU91" i="2"/>
  <c r="AT94" i="2"/>
  <c r="AT11" i="20" s="1"/>
  <c r="AT92" i="2"/>
  <c r="AT95" i="2" s="1"/>
  <c r="AT18" i="20" s="1"/>
  <c r="AF69" i="2"/>
  <c r="IC50" i="2"/>
  <c r="IC38" i="2"/>
  <c r="EK54" i="2"/>
  <c r="EK23" i="20" s="1"/>
  <c r="EK49" i="2"/>
  <c r="EK45" i="2"/>
  <c r="EK37" i="2"/>
  <c r="U84" i="2"/>
  <c r="U24" i="20" s="1"/>
  <c r="U79" i="2"/>
  <c r="U75" i="2"/>
  <c r="U67" i="2"/>
  <c r="IB69" i="2"/>
  <c r="HP69" i="2"/>
  <c r="FI54" i="2"/>
  <c r="FI23" i="20" s="1"/>
  <c r="FI49" i="2"/>
  <c r="FI45" i="2"/>
  <c r="FI37" i="2"/>
  <c r="DY109" i="2"/>
  <c r="DY105" i="2"/>
  <c r="DY97" i="2"/>
  <c r="DY114" i="2"/>
  <c r="DY25" i="20" s="1"/>
  <c r="AG109" i="2"/>
  <c r="AG114" i="2"/>
  <c r="AG25" i="20" s="1"/>
  <c r="AG105" i="2"/>
  <c r="AG97" i="2"/>
  <c r="HP112" i="2"/>
  <c r="HP115" i="2" s="1"/>
  <c r="HP32" i="20" s="1"/>
  <c r="HD82" i="2"/>
  <c r="HD85" i="2" s="1"/>
  <c r="HD31" i="20" s="1"/>
  <c r="I114" i="2"/>
  <c r="I25" i="20" s="1"/>
  <c r="I109" i="2"/>
  <c r="I105" i="2"/>
  <c r="I97" i="2"/>
  <c r="DC91" i="2"/>
  <c r="DB94" i="2"/>
  <c r="DB11" i="20" s="1"/>
  <c r="DB92" i="2"/>
  <c r="DB95" i="2" s="1"/>
  <c r="DB18" i="20" s="1"/>
  <c r="U114" i="2"/>
  <c r="U25" i="20" s="1"/>
  <c r="U109" i="2"/>
  <c r="U105" i="2"/>
  <c r="U97" i="2"/>
  <c r="BQ80" i="2"/>
  <c r="BQ68" i="2"/>
  <c r="EW159" i="2"/>
  <c r="EM61" i="2"/>
  <c r="EL64" i="2"/>
  <c r="EL10" i="20" s="1"/>
  <c r="EL62" i="2"/>
  <c r="EL65" i="2" s="1"/>
  <c r="EL17" i="20" s="1"/>
  <c r="GR52" i="2"/>
  <c r="GR55" i="2" s="1"/>
  <c r="GR30" i="20" s="1"/>
  <c r="AS159" i="2"/>
  <c r="EL124" i="2"/>
  <c r="EM121" i="2"/>
  <c r="EL122" i="2"/>
  <c r="EL125" i="2" s="1"/>
  <c r="BQ54" i="2"/>
  <c r="BQ23" i="20" s="1"/>
  <c r="BQ49" i="2"/>
  <c r="BQ45" i="2"/>
  <c r="BQ37" i="2"/>
  <c r="AG84" i="2"/>
  <c r="AG24" i="20" s="1"/>
  <c r="AG79" i="2"/>
  <c r="AG75" i="2"/>
  <c r="AG67" i="2"/>
  <c r="BE159" i="2"/>
  <c r="EV39" i="2"/>
  <c r="GS114" i="2"/>
  <c r="GS25" i="20" s="1"/>
  <c r="GS109" i="2"/>
  <c r="GS105" i="2"/>
  <c r="GS97" i="2"/>
  <c r="DL112" i="2"/>
  <c r="DL115" i="2" s="1"/>
  <c r="DL32" i="20" s="1"/>
  <c r="JA84" i="2"/>
  <c r="JA24" i="20" s="1"/>
  <c r="JA79" i="2"/>
  <c r="JA75" i="2"/>
  <c r="JA67" i="2"/>
  <c r="IC84" i="2"/>
  <c r="IC24" i="20" s="1"/>
  <c r="IC79" i="2"/>
  <c r="IC75" i="2"/>
  <c r="IC67" i="2"/>
  <c r="HQ80" i="2"/>
  <c r="HQ68" i="2"/>
  <c r="CO110" i="2"/>
  <c r="CO98" i="2"/>
  <c r="AG54" i="2"/>
  <c r="AG23" i="20" s="1"/>
  <c r="AG49" i="2"/>
  <c r="AG45" i="2"/>
  <c r="AG37" i="2"/>
  <c r="DX112" i="2"/>
  <c r="DX115" i="2" s="1"/>
  <c r="DX32" i="20" s="1"/>
  <c r="EV99" i="2"/>
  <c r="DY129" i="2"/>
  <c r="CN69" i="2"/>
  <c r="GR69" i="2"/>
  <c r="GF69" i="2"/>
  <c r="BQ114" i="2"/>
  <c r="BQ25" i="20" s="1"/>
  <c r="BQ109" i="2"/>
  <c r="BQ105" i="2"/>
  <c r="BQ97" i="2"/>
  <c r="DL39" i="2"/>
  <c r="CZ39" i="2"/>
  <c r="CC110" i="2"/>
  <c r="CC98" i="2"/>
  <c r="EA31" i="2"/>
  <c r="DZ34" i="2"/>
  <c r="DZ9" i="20" s="1"/>
  <c r="DZ32" i="2"/>
  <c r="DZ35" i="2" s="1"/>
  <c r="DZ16" i="20" s="1"/>
  <c r="HE54" i="2"/>
  <c r="HE23" i="20" s="1"/>
  <c r="HE49" i="2"/>
  <c r="HE45" i="2"/>
  <c r="HE37" i="2"/>
  <c r="IC114" i="2"/>
  <c r="IC25" i="20" s="1"/>
  <c r="IC109" i="2"/>
  <c r="IC112" i="2" s="1"/>
  <c r="IC115" i="2" s="1"/>
  <c r="IC32" i="20" s="1"/>
  <c r="IC105" i="2"/>
  <c r="IC97" i="2"/>
  <c r="EA91" i="2"/>
  <c r="DZ94" i="2"/>
  <c r="DZ11" i="20" s="1"/>
  <c r="DZ92" i="2"/>
  <c r="DZ95" i="2" s="1"/>
  <c r="DZ18" i="20" s="1"/>
  <c r="CC109" i="2"/>
  <c r="CC105" i="2"/>
  <c r="CC97" i="2"/>
  <c r="CC114" i="2"/>
  <c r="CC25" i="20" s="1"/>
  <c r="IO114" i="2"/>
  <c r="IO25" i="20" s="1"/>
  <c r="IO109" i="2"/>
  <c r="IO105" i="2"/>
  <c r="IO97" i="2"/>
  <c r="CZ82" i="2"/>
  <c r="CZ85" i="2" s="1"/>
  <c r="CZ31" i="20" s="1"/>
  <c r="EW54" i="2"/>
  <c r="EW23" i="20" s="1"/>
  <c r="EW49" i="2"/>
  <c r="EW45" i="2"/>
  <c r="EW37" i="2"/>
  <c r="DY50" i="2"/>
  <c r="DY38" i="2"/>
  <c r="HG151" i="2"/>
  <c r="HF154" i="2"/>
  <c r="HF152" i="2"/>
  <c r="HF155" i="2" s="1"/>
  <c r="CQ151" i="2"/>
  <c r="CP154" i="2"/>
  <c r="CP152" i="2"/>
  <c r="CP155" i="2" s="1"/>
  <c r="K151" i="2"/>
  <c r="J154" i="2"/>
  <c r="J152" i="2"/>
  <c r="J155" i="2" s="1"/>
  <c r="AS84" i="2"/>
  <c r="AS24" i="20" s="1"/>
  <c r="AS79" i="2"/>
  <c r="AS75" i="2"/>
  <c r="AS67" i="2"/>
  <c r="JA110" i="2"/>
  <c r="JA98" i="2"/>
  <c r="FW151" i="2"/>
  <c r="FV154" i="2"/>
  <c r="FV152" i="2"/>
  <c r="FV155" i="2" s="1"/>
  <c r="CQ61" i="2"/>
  <c r="CP64" i="2"/>
  <c r="CP10" i="20" s="1"/>
  <c r="CP62" i="2"/>
  <c r="CP65" i="2" s="1"/>
  <c r="CP17" i="20" s="1"/>
  <c r="GG84" i="2"/>
  <c r="GG24" i="20" s="1"/>
  <c r="GG79" i="2"/>
  <c r="GG75" i="2"/>
  <c r="GG67" i="2"/>
  <c r="W151" i="2"/>
  <c r="V154" i="2"/>
  <c r="V152" i="2"/>
  <c r="V155" i="2" s="1"/>
  <c r="GI31" i="2"/>
  <c r="GH34" i="2"/>
  <c r="GH9" i="20" s="1"/>
  <c r="GH32" i="2"/>
  <c r="GH35" i="2" s="1"/>
  <c r="GH16" i="20" s="1"/>
  <c r="DA54" i="2"/>
  <c r="DA23" i="20" s="1"/>
  <c r="DA49" i="2"/>
  <c r="DA45" i="2"/>
  <c r="DA37" i="2"/>
  <c r="AG129" i="2"/>
  <c r="CB112" i="2"/>
  <c r="CB115" i="2" s="1"/>
  <c r="CB32" i="20" s="1"/>
  <c r="FW91" i="2"/>
  <c r="FV94" i="2"/>
  <c r="FV11" i="20" s="1"/>
  <c r="FV92" i="2"/>
  <c r="FV95" i="2" s="1"/>
  <c r="FV18" i="20" s="1"/>
  <c r="FI114" i="2"/>
  <c r="FI25" i="20" s="1"/>
  <c r="FI109" i="2"/>
  <c r="FI105" i="2"/>
  <c r="FI97" i="2"/>
  <c r="I80" i="2"/>
  <c r="I68" i="2"/>
  <c r="EW80" i="2"/>
  <c r="EW68" i="2"/>
  <c r="U129" i="2"/>
  <c r="DY80" i="2"/>
  <c r="DY68" i="2"/>
  <c r="HS91" i="2"/>
  <c r="HR94" i="2"/>
  <c r="HR11" i="20" s="1"/>
  <c r="HR92" i="2"/>
  <c r="HR95" i="2" s="1"/>
  <c r="HR18" i="20" s="1"/>
  <c r="AU31" i="2"/>
  <c r="AT34" i="2"/>
  <c r="AT9" i="20" s="1"/>
  <c r="AT32" i="2"/>
  <c r="AT35" i="2" s="1"/>
  <c r="AT16" i="20" s="1"/>
  <c r="I50" i="2"/>
  <c r="BQ129" i="2"/>
  <c r="FI80" i="2"/>
  <c r="FI68" i="2"/>
  <c r="DM80" i="2"/>
  <c r="DM68" i="2"/>
  <c r="IO54" i="2"/>
  <c r="IO23" i="20" s="1"/>
  <c r="IO49" i="2"/>
  <c r="IO45" i="2"/>
  <c r="IO37" i="2"/>
  <c r="BE110" i="2"/>
  <c r="BE98" i="2"/>
  <c r="U54" i="2"/>
  <c r="U23" i="20" s="1"/>
  <c r="U49" i="2"/>
  <c r="U45" i="2"/>
  <c r="U37" i="2"/>
  <c r="CC80" i="2"/>
  <c r="CC68" i="2"/>
  <c r="AS114" i="2"/>
  <c r="AS25" i="20" s="1"/>
  <c r="AS109" i="2"/>
  <c r="AS105" i="2"/>
  <c r="AS97" i="2"/>
  <c r="GS50" i="2"/>
  <c r="GS38" i="2"/>
  <c r="IC54" i="2"/>
  <c r="IC23" i="20" s="1"/>
  <c r="IC49" i="2"/>
  <c r="IC45" i="2"/>
  <c r="IC37" i="2"/>
  <c r="EX124" i="2"/>
  <c r="EY121" i="2"/>
  <c r="EX122" i="2"/>
  <c r="EX125" i="2" s="1"/>
  <c r="DM110" i="2"/>
  <c r="DM98" i="2"/>
  <c r="IZ82" i="2"/>
  <c r="IZ85" i="2" s="1"/>
  <c r="IZ31" i="20" s="1"/>
  <c r="EM31" i="2"/>
  <c r="EL34" i="2"/>
  <c r="EL9" i="20" s="1"/>
  <c r="EL32" i="2"/>
  <c r="EL35" i="2" s="1"/>
  <c r="EL16" i="20" s="1"/>
  <c r="AT124" i="2"/>
  <c r="AU121" i="2"/>
  <c r="AT122" i="2"/>
  <c r="AT125" i="2" s="1"/>
  <c r="W61" i="2"/>
  <c r="V64" i="2"/>
  <c r="V10" i="20" s="1"/>
  <c r="V62" i="2"/>
  <c r="V65" i="2" s="1"/>
  <c r="V17" i="20" s="1"/>
  <c r="AF52" i="2"/>
  <c r="AF55" i="2" s="1"/>
  <c r="AF30" i="20" s="1"/>
  <c r="FK31" i="2"/>
  <c r="FJ34" i="2"/>
  <c r="FJ9" i="20" s="1"/>
  <c r="FJ32" i="2"/>
  <c r="FJ35" i="2" s="1"/>
  <c r="FJ16" i="20" s="1"/>
  <c r="IO80" i="2"/>
  <c r="IO68" i="2"/>
  <c r="EW110" i="2"/>
  <c r="EW98" i="2"/>
  <c r="BE50" i="2"/>
  <c r="BE38" i="2"/>
  <c r="DA114" i="2"/>
  <c r="DA25" i="20" s="1"/>
  <c r="DA109" i="2"/>
  <c r="DA105" i="2"/>
  <c r="DA97" i="2"/>
  <c r="CC50" i="2"/>
  <c r="CC38" i="2"/>
  <c r="BQ84" i="2"/>
  <c r="BQ24" i="20" s="1"/>
  <c r="BQ79" i="2"/>
  <c r="BQ75" i="2"/>
  <c r="BQ67" i="2"/>
  <c r="EY151" i="2"/>
  <c r="EX154" i="2"/>
  <c r="EX152" i="2"/>
  <c r="EX155" i="2" s="1"/>
  <c r="BP39" i="2"/>
  <c r="AU151" i="2"/>
  <c r="AT154" i="2"/>
  <c r="AT152" i="2"/>
  <c r="AT155" i="2" s="1"/>
  <c r="BS31" i="2"/>
  <c r="BR34" i="2"/>
  <c r="BR9" i="20" s="1"/>
  <c r="BR32" i="2"/>
  <c r="BR35" i="2" s="1"/>
  <c r="BR16" i="20" s="1"/>
  <c r="AI61" i="2"/>
  <c r="AH64" i="2"/>
  <c r="AH10" i="20" s="1"/>
  <c r="AH62" i="2"/>
  <c r="AH65" i="2" s="1"/>
  <c r="AH17" i="20" s="1"/>
  <c r="BG151" i="2"/>
  <c r="BF154" i="2"/>
  <c r="BF152" i="2"/>
  <c r="BF155" i="2" s="1"/>
  <c r="DX52" i="2"/>
  <c r="DX55" i="2" s="1"/>
  <c r="DX30" i="20" s="1"/>
  <c r="DL99" i="2"/>
  <c r="JC61" i="2"/>
  <c r="JB64" i="2"/>
  <c r="JB10" i="20" s="1"/>
  <c r="JB62" i="2"/>
  <c r="JB65" i="2" s="1"/>
  <c r="JB17" i="20" s="1"/>
  <c r="HD52" i="2"/>
  <c r="HD55" i="2" s="1"/>
  <c r="HD30" i="20" s="1"/>
  <c r="IE61" i="2"/>
  <c r="ID64" i="2"/>
  <c r="ID10" i="20" s="1"/>
  <c r="ID62" i="2"/>
  <c r="ID65" i="2" s="1"/>
  <c r="ID17" i="20" s="1"/>
  <c r="HQ84" i="2"/>
  <c r="HQ24" i="20" s="1"/>
  <c r="HQ79" i="2"/>
  <c r="HQ75" i="2"/>
  <c r="HQ67" i="2"/>
  <c r="CQ91" i="2"/>
  <c r="CP94" i="2"/>
  <c r="CP11" i="20" s="1"/>
  <c r="CP92" i="2"/>
  <c r="CP95" i="2" s="1"/>
  <c r="CP18" i="20" s="1"/>
  <c r="AI31" i="2"/>
  <c r="AH34" i="2"/>
  <c r="AH9" i="20" s="1"/>
  <c r="AH32" i="2"/>
  <c r="AH35" i="2" s="1"/>
  <c r="AH16" i="20" s="1"/>
  <c r="AR82" i="2"/>
  <c r="AR85" i="2" s="1"/>
  <c r="AR31" i="20" s="1"/>
  <c r="BE80" i="2"/>
  <c r="BE68" i="2"/>
  <c r="HE80" i="2"/>
  <c r="HE68" i="2"/>
  <c r="H112" i="2"/>
  <c r="H115" i="2" s="1"/>
  <c r="H32" i="20" s="1"/>
  <c r="FT82" i="2"/>
  <c r="FT85" i="2" s="1"/>
  <c r="FT31" i="20" s="1"/>
  <c r="CZ112" i="2"/>
  <c r="CZ115" i="2" s="1"/>
  <c r="CZ32" i="20" s="1"/>
  <c r="GF39" i="2"/>
  <c r="FT39" i="2"/>
  <c r="T99" i="2"/>
  <c r="GG159" i="2" l="1"/>
  <c r="AT157" i="2"/>
  <c r="AT13" i="20"/>
  <c r="EX127" i="2"/>
  <c r="EX12" i="20"/>
  <c r="CP158" i="2"/>
  <c r="CP20" i="20"/>
  <c r="EL128" i="2"/>
  <c r="EL19" i="20"/>
  <c r="HR127" i="2"/>
  <c r="HR12" i="20"/>
  <c r="GT127" i="2"/>
  <c r="GT12" i="20"/>
  <c r="GH157" i="2"/>
  <c r="GH13" i="20"/>
  <c r="CP157" i="2"/>
  <c r="CP13" i="20"/>
  <c r="HR158" i="2"/>
  <c r="HR20" i="20"/>
  <c r="FJ128" i="2"/>
  <c r="FJ19" i="20"/>
  <c r="CP127" i="2"/>
  <c r="CP129" i="2" s="1"/>
  <c r="CP12" i="20"/>
  <c r="ID128" i="2"/>
  <c r="ID19" i="20"/>
  <c r="GH127" i="2"/>
  <c r="GH12" i="20"/>
  <c r="DB127" i="2"/>
  <c r="DB12" i="20"/>
  <c r="IP127" i="2"/>
  <c r="IP12" i="20"/>
  <c r="DB158" i="2"/>
  <c r="DB20" i="20"/>
  <c r="ID158" i="2"/>
  <c r="ID20" i="20"/>
  <c r="J127" i="2"/>
  <c r="J12" i="20"/>
  <c r="FJ158" i="2"/>
  <c r="FJ20" i="20"/>
  <c r="DN158" i="2"/>
  <c r="DN159" i="2" s="1"/>
  <c r="DN20" i="20"/>
  <c r="DN127" i="2"/>
  <c r="DN12" i="20"/>
  <c r="V158" i="2"/>
  <c r="V20" i="20"/>
  <c r="EL127" i="2"/>
  <c r="EL12" i="20"/>
  <c r="HR157" i="2"/>
  <c r="HR159" i="2" s="1"/>
  <c r="HR13" i="20"/>
  <c r="BF128" i="2"/>
  <c r="BF19" i="20"/>
  <c r="DB157" i="2"/>
  <c r="DB13" i="20"/>
  <c r="ID157" i="2"/>
  <c r="ID13" i="20"/>
  <c r="FJ157" i="2"/>
  <c r="FJ13" i="20"/>
  <c r="DN157" i="2"/>
  <c r="DN13" i="20"/>
  <c r="EX158" i="2"/>
  <c r="EX20" i="20"/>
  <c r="V157" i="2"/>
  <c r="V13" i="20"/>
  <c r="HF158" i="2"/>
  <c r="HF159" i="2" s="1"/>
  <c r="HF20" i="20"/>
  <c r="BR128" i="2"/>
  <c r="BR19" i="20"/>
  <c r="V128" i="2"/>
  <c r="V19" i="20"/>
  <c r="FJ127" i="2"/>
  <c r="FJ12" i="20"/>
  <c r="CD158" i="2"/>
  <c r="CD159" i="2" s="1"/>
  <c r="CD20" i="20"/>
  <c r="ID127" i="2"/>
  <c r="ID12" i="20"/>
  <c r="GT158" i="2"/>
  <c r="GT20" i="20"/>
  <c r="DZ158" i="2"/>
  <c r="DZ20" i="20"/>
  <c r="EX157" i="2"/>
  <c r="EX159" i="2" s="1"/>
  <c r="EX13" i="20"/>
  <c r="FV158" i="2"/>
  <c r="FV20" i="20"/>
  <c r="HF157" i="2"/>
  <c r="HF13" i="20"/>
  <c r="AH128" i="2"/>
  <c r="AH19" i="20"/>
  <c r="IP158" i="2"/>
  <c r="IP20" i="20"/>
  <c r="BR158" i="2"/>
  <c r="BR20" i="20"/>
  <c r="CD157" i="2"/>
  <c r="CD13" i="20"/>
  <c r="BF127" i="2"/>
  <c r="BF12" i="20"/>
  <c r="HF128" i="2"/>
  <c r="HF19" i="20"/>
  <c r="GT157" i="2"/>
  <c r="GT13" i="20"/>
  <c r="CD128" i="2"/>
  <c r="CD19" i="20"/>
  <c r="DZ157" i="2"/>
  <c r="DZ159" i="2" s="1"/>
  <c r="DZ13" i="20"/>
  <c r="AT128" i="2"/>
  <c r="AT19" i="20"/>
  <c r="FV157" i="2"/>
  <c r="FV159" i="2" s="1"/>
  <c r="FV13" i="20"/>
  <c r="J158" i="2"/>
  <c r="J20" i="20"/>
  <c r="BR127" i="2"/>
  <c r="BR129" i="2" s="1"/>
  <c r="BR12" i="20"/>
  <c r="V127" i="2"/>
  <c r="V129" i="2" s="1"/>
  <c r="V12" i="20"/>
  <c r="IP157" i="2"/>
  <c r="IP13" i="20"/>
  <c r="BR157" i="2"/>
  <c r="BR13" i="20"/>
  <c r="DZ128" i="2"/>
  <c r="DZ19" i="20"/>
  <c r="JB158" i="2"/>
  <c r="JB20" i="20"/>
  <c r="FV128" i="2"/>
  <c r="FV19" i="20"/>
  <c r="EX128" i="2"/>
  <c r="EX19" i="20"/>
  <c r="J157" i="2"/>
  <c r="J13" i="20"/>
  <c r="HR128" i="2"/>
  <c r="HR129" i="2" s="1"/>
  <c r="HR19" i="20"/>
  <c r="AH127" i="2"/>
  <c r="AH12" i="20"/>
  <c r="GT128" i="2"/>
  <c r="GT19" i="20"/>
  <c r="EL158" i="2"/>
  <c r="EL20" i="20"/>
  <c r="JB157" i="2"/>
  <c r="JB159" i="2" s="1"/>
  <c r="JB13" i="20"/>
  <c r="HF127" i="2"/>
  <c r="HF12" i="20"/>
  <c r="AH158" i="2"/>
  <c r="AH20" i="20"/>
  <c r="CD127" i="2"/>
  <c r="CD12" i="20"/>
  <c r="J37" i="2"/>
  <c r="J9" i="20"/>
  <c r="BF158" i="2"/>
  <c r="BF20" i="20"/>
  <c r="BF157" i="2"/>
  <c r="BF13" i="20"/>
  <c r="AT158" i="2"/>
  <c r="AT20" i="20"/>
  <c r="AT127" i="2"/>
  <c r="AT129" i="2" s="1"/>
  <c r="AT12" i="20"/>
  <c r="CP128" i="2"/>
  <c r="CP19" i="20"/>
  <c r="GH128" i="2"/>
  <c r="GH19" i="20"/>
  <c r="DZ127" i="2"/>
  <c r="DZ129" i="2" s="1"/>
  <c r="DZ12" i="20"/>
  <c r="DB128" i="2"/>
  <c r="DB129" i="2" s="1"/>
  <c r="DB19" i="20"/>
  <c r="IP128" i="2"/>
  <c r="IP19" i="20"/>
  <c r="EL157" i="2"/>
  <c r="EL13" i="20"/>
  <c r="GH158" i="2"/>
  <c r="GH20" i="20"/>
  <c r="J128" i="2"/>
  <c r="J129" i="2" s="1"/>
  <c r="J19" i="20"/>
  <c r="FV127" i="2"/>
  <c r="FV129" i="2" s="1"/>
  <c r="FV12" i="20"/>
  <c r="AH157" i="2"/>
  <c r="AH13" i="20"/>
  <c r="DN128" i="2"/>
  <c r="DN19" i="20"/>
  <c r="J38" i="2"/>
  <c r="J16" i="20"/>
  <c r="JB128" i="2"/>
  <c r="JB129" i="2" s="1"/>
  <c r="JB19" i="20"/>
  <c r="JB127" i="2"/>
  <c r="JB12" i="20"/>
  <c r="HE112" i="2"/>
  <c r="HE115" i="2" s="1"/>
  <c r="HE32" i="20" s="1"/>
  <c r="EK39" i="2"/>
  <c r="GG69" i="2"/>
  <c r="HQ39" i="2"/>
  <c r="IC69" i="2"/>
  <c r="N19" i="7"/>
  <c r="P19" i="7" s="1"/>
  <c r="L19" i="7"/>
  <c r="M19" i="7"/>
  <c r="A20" i="7"/>
  <c r="J19" i="7"/>
  <c r="K19" i="7"/>
  <c r="I19" i="7"/>
  <c r="L31" i="2"/>
  <c r="K32" i="2"/>
  <c r="K35" i="2" s="1"/>
  <c r="K34" i="2"/>
  <c r="FI112" i="2"/>
  <c r="FI115" i="2" s="1"/>
  <c r="FI32" i="20" s="1"/>
  <c r="JA52" i="2"/>
  <c r="JA55" i="2" s="1"/>
  <c r="JA30" i="20" s="1"/>
  <c r="GG82" i="2"/>
  <c r="GG85" i="2" s="1"/>
  <c r="GG31" i="20" s="1"/>
  <c r="U99" i="2"/>
  <c r="AG112" i="2"/>
  <c r="AG115" i="2" s="1"/>
  <c r="AG32" i="20" s="1"/>
  <c r="CO39" i="2"/>
  <c r="AS52" i="2"/>
  <c r="AS55" i="2" s="1"/>
  <c r="AS30" i="20" s="1"/>
  <c r="BQ82" i="2"/>
  <c r="BQ85" i="2" s="1"/>
  <c r="BQ31" i="20" s="1"/>
  <c r="BQ99" i="2"/>
  <c r="BQ112" i="2"/>
  <c r="BQ115" i="2" s="1"/>
  <c r="BQ32" i="20" s="1"/>
  <c r="U112" i="2"/>
  <c r="U115" i="2" s="1"/>
  <c r="U32" i="20" s="1"/>
  <c r="DY99" i="2"/>
  <c r="CO69" i="2"/>
  <c r="CO52" i="2"/>
  <c r="CO55" i="2" s="1"/>
  <c r="CO30" i="20" s="1"/>
  <c r="GG99" i="2"/>
  <c r="FU39" i="2"/>
  <c r="DA52" i="2"/>
  <c r="DA55" i="2" s="1"/>
  <c r="DA30" i="20" s="1"/>
  <c r="IO112" i="2"/>
  <c r="IO115" i="2" s="1"/>
  <c r="IO32" i="20" s="1"/>
  <c r="GG39" i="2"/>
  <c r="JA39" i="2"/>
  <c r="AG52" i="2"/>
  <c r="AG55" i="2" s="1"/>
  <c r="AG30" i="20" s="1"/>
  <c r="EW52" i="2"/>
  <c r="EW55" i="2" s="1"/>
  <c r="EW30" i="20" s="1"/>
  <c r="AG82" i="2"/>
  <c r="AG85" i="2" s="1"/>
  <c r="AG31" i="20" s="1"/>
  <c r="HQ69" i="2"/>
  <c r="U39" i="2"/>
  <c r="DA99" i="2"/>
  <c r="GS99" i="2"/>
  <c r="I99" i="2"/>
  <c r="EK99" i="2"/>
  <c r="CO82" i="2"/>
  <c r="CO85" i="2" s="1"/>
  <c r="CO31" i="20" s="1"/>
  <c r="GG112" i="2"/>
  <c r="GG115" i="2" s="1"/>
  <c r="GG32" i="20" s="1"/>
  <c r="FU52" i="2"/>
  <c r="FU55" i="2" s="1"/>
  <c r="FU30" i="20" s="1"/>
  <c r="AS69" i="2"/>
  <c r="IC82" i="2"/>
  <c r="IC85" i="2" s="1"/>
  <c r="IC31" i="20" s="1"/>
  <c r="BQ69" i="2"/>
  <c r="IC99" i="2"/>
  <c r="AG69" i="2"/>
  <c r="HQ82" i="2"/>
  <c r="HQ85" i="2" s="1"/>
  <c r="HQ31" i="20" s="1"/>
  <c r="U52" i="2"/>
  <c r="U55" i="2" s="1"/>
  <c r="U30" i="20" s="1"/>
  <c r="A20" i="5"/>
  <c r="A42" i="5"/>
  <c r="B43" i="5"/>
  <c r="C41" i="5"/>
  <c r="IC39" i="2"/>
  <c r="AS112" i="2"/>
  <c r="AS115" i="2" s="1"/>
  <c r="AS32" i="20" s="1"/>
  <c r="IO52" i="2"/>
  <c r="IO55" i="2" s="1"/>
  <c r="IO30" i="20" s="1"/>
  <c r="DY112" i="2"/>
  <c r="DY115" i="2" s="1"/>
  <c r="DY32" i="20" s="1"/>
  <c r="EK69" i="2"/>
  <c r="AS39" i="2"/>
  <c r="HE39" i="2"/>
  <c r="CC99" i="2"/>
  <c r="HE52" i="2"/>
  <c r="HE55" i="2" s="1"/>
  <c r="HE30" i="20" s="1"/>
  <c r="FI52" i="2"/>
  <c r="FI55" i="2" s="1"/>
  <c r="FI30" i="20" s="1"/>
  <c r="U69" i="2"/>
  <c r="DA82" i="2"/>
  <c r="DA85" i="2" s="1"/>
  <c r="DA31" i="20" s="1"/>
  <c r="DM52" i="2"/>
  <c r="DM55" i="2" s="1"/>
  <c r="DM30" i="20" s="1"/>
  <c r="DA112" i="2"/>
  <c r="DA115" i="2" s="1"/>
  <c r="DA32" i="20" s="1"/>
  <c r="GS112" i="2"/>
  <c r="GS115" i="2" s="1"/>
  <c r="GS32" i="20" s="1"/>
  <c r="BQ39" i="2"/>
  <c r="I112" i="2"/>
  <c r="I115" i="2" s="1"/>
  <c r="I32" i="20" s="1"/>
  <c r="AG99" i="2"/>
  <c r="FI39" i="2"/>
  <c r="EK52" i="2"/>
  <c r="EK55" i="2" s="1"/>
  <c r="EK30" i="20" s="1"/>
  <c r="EK112" i="2"/>
  <c r="EK115" i="2" s="1"/>
  <c r="EK32" i="20" s="1"/>
  <c r="GG52" i="2"/>
  <c r="GG55" i="2" s="1"/>
  <c r="GG30" i="20" s="1"/>
  <c r="HQ52" i="2"/>
  <c r="HQ55" i="2" s="1"/>
  <c r="HQ30" i="20" s="1"/>
  <c r="DA69" i="2"/>
  <c r="DM39" i="2"/>
  <c r="IC52" i="2"/>
  <c r="IC55" i="2" s="1"/>
  <c r="IC30" i="20" s="1"/>
  <c r="FI99" i="2"/>
  <c r="DA39" i="2"/>
  <c r="IO99" i="2"/>
  <c r="AG39" i="2"/>
  <c r="JA69" i="2"/>
  <c r="AH129" i="2"/>
  <c r="HE99" i="2"/>
  <c r="EK82" i="2"/>
  <c r="EK85" i="2" s="1"/>
  <c r="EK31" i="20" s="1"/>
  <c r="AH159" i="2"/>
  <c r="DB110" i="2"/>
  <c r="DB98" i="2"/>
  <c r="AT110" i="2"/>
  <c r="AT98" i="2"/>
  <c r="CP54" i="2"/>
  <c r="CP23" i="20" s="1"/>
  <c r="CP49" i="2"/>
  <c r="CP45" i="2"/>
  <c r="CP37" i="2"/>
  <c r="BT121" i="2"/>
  <c r="BS124" i="2"/>
  <c r="BS122" i="2"/>
  <c r="BS125" i="2" s="1"/>
  <c r="JB50" i="2"/>
  <c r="JB38" i="2"/>
  <c r="X121" i="2"/>
  <c r="W124" i="2"/>
  <c r="W122" i="2"/>
  <c r="W125" i="2" s="1"/>
  <c r="JD121" i="2"/>
  <c r="JC124" i="2"/>
  <c r="JC122" i="2"/>
  <c r="JC125" i="2" s="1"/>
  <c r="FK94" i="2"/>
  <c r="FK11" i="20" s="1"/>
  <c r="FL91" i="2"/>
  <c r="FK92" i="2"/>
  <c r="FK95" i="2" s="1"/>
  <c r="FK18" i="20" s="1"/>
  <c r="DN54" i="2"/>
  <c r="DN23" i="20" s="1"/>
  <c r="DN49" i="2"/>
  <c r="DN45" i="2"/>
  <c r="DN37" i="2"/>
  <c r="GT80" i="2"/>
  <c r="GT68" i="2"/>
  <c r="ID114" i="2"/>
  <c r="ID25" i="20" s="1"/>
  <c r="ID109" i="2"/>
  <c r="ID105" i="2"/>
  <c r="ID97" i="2"/>
  <c r="CD110" i="2"/>
  <c r="CD98" i="2"/>
  <c r="DN84" i="2"/>
  <c r="DN24" i="20" s="1"/>
  <c r="DN79" i="2"/>
  <c r="DN75" i="2"/>
  <c r="DN67" i="2"/>
  <c r="FL61" i="2"/>
  <c r="FK64" i="2"/>
  <c r="FK10" i="20" s="1"/>
  <c r="FK62" i="2"/>
  <c r="FK65" i="2" s="1"/>
  <c r="FK17" i="20" s="1"/>
  <c r="DZ80" i="2"/>
  <c r="DZ68" i="2"/>
  <c r="EZ61" i="2"/>
  <c r="EY64" i="2"/>
  <c r="EY10" i="20" s="1"/>
  <c r="EY62" i="2"/>
  <c r="EY65" i="2" s="1"/>
  <c r="EY17" i="20" s="1"/>
  <c r="GH110" i="2"/>
  <c r="GH98" i="2"/>
  <c r="HF80" i="2"/>
  <c r="HF68" i="2"/>
  <c r="EB121" i="2"/>
  <c r="EA124" i="2"/>
  <c r="EA122" i="2"/>
  <c r="EA125" i="2" s="1"/>
  <c r="BH61" i="2"/>
  <c r="BG64" i="2"/>
  <c r="BG10" i="20" s="1"/>
  <c r="BG62" i="2"/>
  <c r="BG65" i="2" s="1"/>
  <c r="BG17" i="20" s="1"/>
  <c r="GU94" i="2"/>
  <c r="GU11" i="20" s="1"/>
  <c r="GV91" i="2"/>
  <c r="GU92" i="2"/>
  <c r="GU95" i="2" s="1"/>
  <c r="GU18" i="20" s="1"/>
  <c r="CD54" i="2"/>
  <c r="CD23" i="20" s="1"/>
  <c r="CD49" i="2"/>
  <c r="CD45" i="2"/>
  <c r="CD37" i="2"/>
  <c r="W94" i="2"/>
  <c r="W11" i="20" s="1"/>
  <c r="X91" i="2"/>
  <c r="W92" i="2"/>
  <c r="W95" i="2" s="1"/>
  <c r="W18" i="20" s="1"/>
  <c r="K94" i="2"/>
  <c r="K11" i="20" s="1"/>
  <c r="L91" i="2"/>
  <c r="K92" i="2"/>
  <c r="K95" i="2" s="1"/>
  <c r="K18" i="20" s="1"/>
  <c r="BG34" i="2"/>
  <c r="BG9" i="20" s="1"/>
  <c r="BH31" i="2"/>
  <c r="BG32" i="2"/>
  <c r="BG35" i="2" s="1"/>
  <c r="BG16" i="20" s="1"/>
  <c r="AH114" i="2"/>
  <c r="AH25" i="20" s="1"/>
  <c r="AH109" i="2"/>
  <c r="AH105" i="2"/>
  <c r="AH97" i="2"/>
  <c r="HH121" i="2"/>
  <c r="HG124" i="2"/>
  <c r="HG122" i="2"/>
  <c r="HG125" i="2" s="1"/>
  <c r="CO112" i="2"/>
  <c r="CO115" i="2" s="1"/>
  <c r="CO32" i="20" s="1"/>
  <c r="HT61" i="2"/>
  <c r="HS64" i="2"/>
  <c r="HS10" i="20" s="1"/>
  <c r="HS62" i="2"/>
  <c r="HS65" i="2" s="1"/>
  <c r="HS17" i="20" s="1"/>
  <c r="BR80" i="2"/>
  <c r="BR68" i="2"/>
  <c r="BE39" i="2"/>
  <c r="EY94" i="2"/>
  <c r="EY11" i="20" s="1"/>
  <c r="EZ91" i="2"/>
  <c r="EY92" i="2"/>
  <c r="EY95" i="2" s="1"/>
  <c r="EY18" i="20" s="1"/>
  <c r="ID54" i="2"/>
  <c r="ID23" i="20" s="1"/>
  <c r="ID49" i="2"/>
  <c r="ID45" i="2"/>
  <c r="ID37" i="2"/>
  <c r="V50" i="2"/>
  <c r="V38" i="2"/>
  <c r="BF114" i="2"/>
  <c r="BF25" i="20" s="1"/>
  <c r="BF109" i="2"/>
  <c r="BF105" i="2"/>
  <c r="BF97" i="2"/>
  <c r="IQ34" i="2"/>
  <c r="IQ9" i="20" s="1"/>
  <c r="IR31" i="2"/>
  <c r="IQ32" i="2"/>
  <c r="IQ35" i="2" s="1"/>
  <c r="IQ16" i="20" s="1"/>
  <c r="DM69" i="2"/>
  <c r="FI69" i="2"/>
  <c r="HQ99" i="2"/>
  <c r="DY69" i="2"/>
  <c r="EW69" i="2"/>
  <c r="I69" i="2"/>
  <c r="IP110" i="2"/>
  <c r="IP98" i="2"/>
  <c r="FU69" i="2"/>
  <c r="GS69" i="2"/>
  <c r="HG94" i="2"/>
  <c r="HG11" i="20" s="1"/>
  <c r="HH91" i="2"/>
  <c r="HG92" i="2"/>
  <c r="HG95" i="2" s="1"/>
  <c r="HG18" i="20" s="1"/>
  <c r="AH50" i="2"/>
  <c r="AH38" i="2"/>
  <c r="ID84" i="2"/>
  <c r="ID24" i="20" s="1"/>
  <c r="ID79" i="2"/>
  <c r="ID75" i="2"/>
  <c r="ID67" i="2"/>
  <c r="HS94" i="2"/>
  <c r="HS11" i="20" s="1"/>
  <c r="HT91" i="2"/>
  <c r="HS92" i="2"/>
  <c r="HS95" i="2" s="1"/>
  <c r="HS18" i="20" s="1"/>
  <c r="CP80" i="2"/>
  <c r="CP68" i="2"/>
  <c r="AH54" i="2"/>
  <c r="AH23" i="20" s="1"/>
  <c r="AH49" i="2"/>
  <c r="AH45" i="2"/>
  <c r="AH37" i="2"/>
  <c r="CQ94" i="2"/>
  <c r="CQ11" i="20" s="1"/>
  <c r="CR91" i="2"/>
  <c r="CQ92" i="2"/>
  <c r="CQ95" i="2" s="1"/>
  <c r="CQ18" i="20" s="1"/>
  <c r="IF61" i="2"/>
  <c r="IE64" i="2"/>
  <c r="IE10" i="20" s="1"/>
  <c r="IE62" i="2"/>
  <c r="IE65" i="2" s="1"/>
  <c r="IE17" i="20" s="1"/>
  <c r="JB80" i="2"/>
  <c r="JB68" i="2"/>
  <c r="AH80" i="2"/>
  <c r="AH68" i="2"/>
  <c r="FJ54" i="2"/>
  <c r="FJ23" i="20" s="1"/>
  <c r="FJ49" i="2"/>
  <c r="FJ45" i="2"/>
  <c r="FJ37" i="2"/>
  <c r="V84" i="2"/>
  <c r="V24" i="20" s="1"/>
  <c r="V79" i="2"/>
  <c r="V75" i="2"/>
  <c r="V67" i="2"/>
  <c r="EZ121" i="2"/>
  <c r="EY124" i="2"/>
  <c r="EY122" i="2"/>
  <c r="EY125" i="2" s="1"/>
  <c r="AS99" i="2"/>
  <c r="IO39" i="2"/>
  <c r="AU34" i="2"/>
  <c r="AU9" i="20" s="1"/>
  <c r="AV31" i="2"/>
  <c r="AU32" i="2"/>
  <c r="AU35" i="2" s="1"/>
  <c r="AU16" i="20" s="1"/>
  <c r="FV114" i="2"/>
  <c r="FV25" i="20" s="1"/>
  <c r="FV109" i="2"/>
  <c r="FV105" i="2"/>
  <c r="FV97" i="2"/>
  <c r="CP84" i="2"/>
  <c r="CP24" i="20" s="1"/>
  <c r="CP79" i="2"/>
  <c r="CP75" i="2"/>
  <c r="CP67" i="2"/>
  <c r="FW154" i="2"/>
  <c r="FX151" i="2"/>
  <c r="FW152" i="2"/>
  <c r="FW155" i="2" s="1"/>
  <c r="J159" i="2"/>
  <c r="CQ154" i="2"/>
  <c r="CR151" i="2"/>
  <c r="CQ152" i="2"/>
  <c r="CQ155" i="2" s="1"/>
  <c r="DZ50" i="2"/>
  <c r="DZ38" i="2"/>
  <c r="BQ52" i="2"/>
  <c r="BQ55" i="2" s="1"/>
  <c r="BQ30" i="20" s="1"/>
  <c r="EL80" i="2"/>
  <c r="EL68" i="2"/>
  <c r="DB114" i="2"/>
  <c r="DB25" i="20" s="1"/>
  <c r="DB109" i="2"/>
  <c r="DB105" i="2"/>
  <c r="DB97" i="2"/>
  <c r="AT114" i="2"/>
  <c r="AT25" i="20" s="1"/>
  <c r="AT109" i="2"/>
  <c r="AT105" i="2"/>
  <c r="AT97" i="2"/>
  <c r="CQ34" i="2"/>
  <c r="CQ9" i="20" s="1"/>
  <c r="CR31" i="2"/>
  <c r="CQ32" i="2"/>
  <c r="CQ35" i="2" s="1"/>
  <c r="CQ16" i="20" s="1"/>
  <c r="JB54" i="2"/>
  <c r="JB23" i="20" s="1"/>
  <c r="JB49" i="2"/>
  <c r="JB45" i="2"/>
  <c r="JB37" i="2"/>
  <c r="HR50" i="2"/>
  <c r="HR38" i="2"/>
  <c r="HT121" i="2"/>
  <c r="HS124" i="2"/>
  <c r="HS122" i="2"/>
  <c r="HS125" i="2" s="1"/>
  <c r="DB80" i="2"/>
  <c r="DB68" i="2"/>
  <c r="HS154" i="2"/>
  <c r="HT151" i="2"/>
  <c r="HS152" i="2"/>
  <c r="HS155" i="2" s="1"/>
  <c r="DO34" i="2"/>
  <c r="DO9" i="20" s="1"/>
  <c r="DP31" i="2"/>
  <c r="DO32" i="2"/>
  <c r="DO35" i="2" s="1"/>
  <c r="DO16" i="20" s="1"/>
  <c r="FV50" i="2"/>
  <c r="FV38" i="2"/>
  <c r="FV80" i="2"/>
  <c r="FV68" i="2"/>
  <c r="GT84" i="2"/>
  <c r="GT24" i="20" s="1"/>
  <c r="GT79" i="2"/>
  <c r="GT75" i="2"/>
  <c r="GT67" i="2"/>
  <c r="IE94" i="2"/>
  <c r="IE11" i="20" s="1"/>
  <c r="IF91" i="2"/>
  <c r="IE92" i="2"/>
  <c r="IE95" i="2" s="1"/>
  <c r="IE18" i="20" s="1"/>
  <c r="HF50" i="2"/>
  <c r="HF38" i="2"/>
  <c r="IQ154" i="2"/>
  <c r="IR151" i="2"/>
  <c r="IQ152" i="2"/>
  <c r="IQ155" i="2" s="1"/>
  <c r="CD114" i="2"/>
  <c r="CD25" i="20" s="1"/>
  <c r="CD109" i="2"/>
  <c r="CD105" i="2"/>
  <c r="CD97" i="2"/>
  <c r="IP80" i="2"/>
  <c r="IP68" i="2"/>
  <c r="FL121" i="2"/>
  <c r="FK124" i="2"/>
  <c r="FK122" i="2"/>
  <c r="FK125" i="2" s="1"/>
  <c r="DM112" i="2"/>
  <c r="DM115" i="2" s="1"/>
  <c r="DM32" i="20" s="1"/>
  <c r="BS154" i="2"/>
  <c r="BT151" i="2"/>
  <c r="BS152" i="2"/>
  <c r="BS155" i="2" s="1"/>
  <c r="GT50" i="2"/>
  <c r="GT38" i="2"/>
  <c r="CD80" i="2"/>
  <c r="CD68" i="2"/>
  <c r="BE112" i="2"/>
  <c r="BE115" i="2" s="1"/>
  <c r="BE32" i="20" s="1"/>
  <c r="DP61" i="2"/>
  <c r="DO64" i="2"/>
  <c r="DO10" i="20" s="1"/>
  <c r="DO62" i="2"/>
  <c r="DO65" i="2" s="1"/>
  <c r="DO17" i="20" s="1"/>
  <c r="J50" i="2"/>
  <c r="DZ84" i="2"/>
  <c r="DZ24" i="20" s="1"/>
  <c r="DZ79" i="2"/>
  <c r="DZ75" i="2"/>
  <c r="DZ67" i="2"/>
  <c r="CE154" i="2"/>
  <c r="CF151" i="2"/>
  <c r="CE152" i="2"/>
  <c r="CE155" i="2" s="1"/>
  <c r="J80" i="2"/>
  <c r="J68" i="2"/>
  <c r="EL110" i="2"/>
  <c r="EL98" i="2"/>
  <c r="GH114" i="2"/>
  <c r="GH25" i="20" s="1"/>
  <c r="GH109" i="2"/>
  <c r="GH105" i="2"/>
  <c r="GH97" i="2"/>
  <c r="GJ121" i="2"/>
  <c r="GI124" i="2"/>
  <c r="GI122" i="2"/>
  <c r="GI125" i="2" s="1"/>
  <c r="BR110" i="2"/>
  <c r="BR98" i="2"/>
  <c r="HF84" i="2"/>
  <c r="HF24" i="20" s="1"/>
  <c r="HF79" i="2"/>
  <c r="HF75" i="2"/>
  <c r="HF67" i="2"/>
  <c r="BH121" i="2"/>
  <c r="BG124" i="2"/>
  <c r="BG122" i="2"/>
  <c r="BG125" i="2" s="1"/>
  <c r="EL159" i="2"/>
  <c r="CE34" i="2"/>
  <c r="CE9" i="20" s="1"/>
  <c r="CF31" i="2"/>
  <c r="CE32" i="2"/>
  <c r="CE35" i="2" s="1"/>
  <c r="CE16" i="20" s="1"/>
  <c r="JC154" i="2"/>
  <c r="JD151" i="2"/>
  <c r="JC152" i="2"/>
  <c r="JC155" i="2" s="1"/>
  <c r="EW112" i="2"/>
  <c r="EW115" i="2" s="1"/>
  <c r="EW32" i="20" s="1"/>
  <c r="AI94" i="2"/>
  <c r="AI11" i="20" s="1"/>
  <c r="AJ91" i="2"/>
  <c r="AI92" i="2"/>
  <c r="AI95" i="2" s="1"/>
  <c r="AI18" i="20" s="1"/>
  <c r="HE82" i="2"/>
  <c r="HE85" i="2" s="1"/>
  <c r="HE31" i="20" s="1"/>
  <c r="BE82" i="2"/>
  <c r="BE85" i="2" s="1"/>
  <c r="BE31" i="20" s="1"/>
  <c r="DB159" i="2"/>
  <c r="GH159" i="2"/>
  <c r="BR84" i="2"/>
  <c r="BR24" i="20" s="1"/>
  <c r="BR79" i="2"/>
  <c r="BR75" i="2"/>
  <c r="BR67" i="2"/>
  <c r="CC52" i="2"/>
  <c r="CC55" i="2" s="1"/>
  <c r="CC30" i="20" s="1"/>
  <c r="L121" i="2"/>
  <c r="K124" i="2"/>
  <c r="K122" i="2"/>
  <c r="K125" i="2" s="1"/>
  <c r="IO82" i="2"/>
  <c r="IO85" i="2" s="1"/>
  <c r="IO31" i="20" s="1"/>
  <c r="DN110" i="2"/>
  <c r="DN98" i="2"/>
  <c r="IE34" i="2"/>
  <c r="IE9" i="20" s="1"/>
  <c r="IF31" i="2"/>
  <c r="IE32" i="2"/>
  <c r="IE35" i="2" s="1"/>
  <c r="IE16" i="20" s="1"/>
  <c r="GS52" i="2"/>
  <c r="GS55" i="2" s="1"/>
  <c r="GS30" i="20" s="1"/>
  <c r="CC82" i="2"/>
  <c r="CC85" i="2" s="1"/>
  <c r="CC31" i="20" s="1"/>
  <c r="V54" i="2"/>
  <c r="V23" i="20" s="1"/>
  <c r="V49" i="2"/>
  <c r="V45" i="2"/>
  <c r="V37" i="2"/>
  <c r="BG94" i="2"/>
  <c r="BG11" i="20" s="1"/>
  <c r="BH91" i="2"/>
  <c r="BG92" i="2"/>
  <c r="BG95" i="2" s="1"/>
  <c r="BG18" i="20" s="1"/>
  <c r="I39" i="2"/>
  <c r="DO154" i="2"/>
  <c r="DP151" i="2"/>
  <c r="DO152" i="2"/>
  <c r="DO155" i="2" s="1"/>
  <c r="DB50" i="2"/>
  <c r="DB38" i="2"/>
  <c r="DP121" i="2"/>
  <c r="DO124" i="2"/>
  <c r="DO122" i="2"/>
  <c r="DO125" i="2" s="1"/>
  <c r="GH80" i="2"/>
  <c r="GH68" i="2"/>
  <c r="CF121" i="2"/>
  <c r="CE124" i="2"/>
  <c r="CE122" i="2"/>
  <c r="CE125" i="2" s="1"/>
  <c r="JA99" i="2"/>
  <c r="AT80" i="2"/>
  <c r="AT68" i="2"/>
  <c r="DY39" i="2"/>
  <c r="EX50" i="2"/>
  <c r="EX38" i="2"/>
  <c r="IP114" i="2"/>
  <c r="IP25" i="20" s="1"/>
  <c r="IP109" i="2"/>
  <c r="IP105" i="2"/>
  <c r="IP97" i="2"/>
  <c r="EA154" i="2"/>
  <c r="EB151" i="2"/>
  <c r="EA152" i="2"/>
  <c r="EA155" i="2" s="1"/>
  <c r="JB110" i="2"/>
  <c r="JB98" i="2"/>
  <c r="CP114" i="2"/>
  <c r="CP25" i="20" s="1"/>
  <c r="CP109" i="2"/>
  <c r="CP105" i="2"/>
  <c r="CP97" i="2"/>
  <c r="BS34" i="2"/>
  <c r="BS9" i="20" s="1"/>
  <c r="BT31" i="2"/>
  <c r="BS32" i="2"/>
  <c r="BS35" i="2" s="1"/>
  <c r="BS16" i="20" s="1"/>
  <c r="FJ50" i="2"/>
  <c r="FJ38" i="2"/>
  <c r="AV121" i="2"/>
  <c r="AU124" i="2"/>
  <c r="AU122" i="2"/>
  <c r="AU125" i="2" s="1"/>
  <c r="EM34" i="2"/>
  <c r="EM9" i="20" s="1"/>
  <c r="EN31" i="2"/>
  <c r="EM32" i="2"/>
  <c r="EM35" i="2" s="1"/>
  <c r="EM16" i="20" s="1"/>
  <c r="AT54" i="2"/>
  <c r="AT23" i="20" s="1"/>
  <c r="AT49" i="2"/>
  <c r="AT45" i="2"/>
  <c r="AT37" i="2"/>
  <c r="FV110" i="2"/>
  <c r="FV98" i="2"/>
  <c r="GI34" i="2"/>
  <c r="GI9" i="20" s="1"/>
  <c r="GJ31" i="2"/>
  <c r="GI32" i="2"/>
  <c r="GI35" i="2" s="1"/>
  <c r="GI16" i="20" s="1"/>
  <c r="HG154" i="2"/>
  <c r="HH151" i="2"/>
  <c r="HG152" i="2"/>
  <c r="HG155" i="2" s="1"/>
  <c r="EA94" i="2"/>
  <c r="EA11" i="20" s="1"/>
  <c r="EB91" i="2"/>
  <c r="EA92" i="2"/>
  <c r="EA95" i="2" s="1"/>
  <c r="EA18" i="20" s="1"/>
  <c r="AI34" i="2"/>
  <c r="AI9" i="20" s="1"/>
  <c r="AJ31" i="2"/>
  <c r="AI32" i="2"/>
  <c r="AI35" i="2" s="1"/>
  <c r="AI16" i="20" s="1"/>
  <c r="JB84" i="2"/>
  <c r="JB24" i="20" s="1"/>
  <c r="JB79" i="2"/>
  <c r="JB75" i="2"/>
  <c r="JB67" i="2"/>
  <c r="AH84" i="2"/>
  <c r="AH24" i="20" s="1"/>
  <c r="AH79" i="2"/>
  <c r="AH75" i="2"/>
  <c r="AH67" i="2"/>
  <c r="BR50" i="2"/>
  <c r="BR38" i="2"/>
  <c r="AT159" i="2"/>
  <c r="FK34" i="2"/>
  <c r="FK9" i="20" s="1"/>
  <c r="FL31" i="2"/>
  <c r="FK32" i="2"/>
  <c r="FK35" i="2" s="1"/>
  <c r="FK16" i="20" s="1"/>
  <c r="X61" i="2"/>
  <c r="W64" i="2"/>
  <c r="W10" i="20" s="1"/>
  <c r="W62" i="2"/>
  <c r="W65" i="2" s="1"/>
  <c r="W17" i="20" s="1"/>
  <c r="EL50" i="2"/>
  <c r="EL38" i="2"/>
  <c r="EX129" i="2"/>
  <c r="HR110" i="2"/>
  <c r="HR98" i="2"/>
  <c r="FW94" i="2"/>
  <c r="FW11" i="20" s="1"/>
  <c r="FX91" i="2"/>
  <c r="FW92" i="2"/>
  <c r="FW95" i="2" s="1"/>
  <c r="FW18" i="20" s="1"/>
  <c r="GH50" i="2"/>
  <c r="GH38" i="2"/>
  <c r="V159" i="2"/>
  <c r="CR61" i="2"/>
  <c r="CQ64" i="2"/>
  <c r="CQ10" i="20" s="1"/>
  <c r="CQ62" i="2"/>
  <c r="CQ65" i="2" s="1"/>
  <c r="CQ17" i="20" s="1"/>
  <c r="AS82" i="2"/>
  <c r="AS85" i="2" s="1"/>
  <c r="AS31" i="20" s="1"/>
  <c r="K154" i="2"/>
  <c r="L151" i="2"/>
  <c r="K152" i="2"/>
  <c r="K155" i="2" s="1"/>
  <c r="EW39" i="2"/>
  <c r="CC112" i="2"/>
  <c r="CC115" i="2" s="1"/>
  <c r="CC32" i="20" s="1"/>
  <c r="DZ110" i="2"/>
  <c r="DZ98" i="2"/>
  <c r="DZ54" i="2"/>
  <c r="DZ23" i="20" s="1"/>
  <c r="DZ49" i="2"/>
  <c r="DZ45" i="2"/>
  <c r="DZ37" i="2"/>
  <c r="DZ39" i="2" s="1"/>
  <c r="JA82" i="2"/>
  <c r="JA85" i="2" s="1"/>
  <c r="JA31" i="20" s="1"/>
  <c r="EN121" i="2"/>
  <c r="EM124" i="2"/>
  <c r="EM122" i="2"/>
  <c r="EM125" i="2" s="1"/>
  <c r="EL84" i="2"/>
  <c r="EL24" i="20" s="1"/>
  <c r="EL79" i="2"/>
  <c r="EL75" i="2"/>
  <c r="EL67" i="2"/>
  <c r="DC94" i="2"/>
  <c r="DC11" i="20" s="1"/>
  <c r="DD91" i="2"/>
  <c r="DC92" i="2"/>
  <c r="DC95" i="2" s="1"/>
  <c r="DC18" i="20" s="1"/>
  <c r="AU94" i="2"/>
  <c r="AU11" i="20" s="1"/>
  <c r="AV91" i="2"/>
  <c r="AU92" i="2"/>
  <c r="AU95" i="2" s="1"/>
  <c r="AU18" i="20" s="1"/>
  <c r="JC34" i="2"/>
  <c r="JC9" i="20" s="1"/>
  <c r="JD31" i="2"/>
  <c r="JC32" i="2"/>
  <c r="JC35" i="2" s="1"/>
  <c r="JC16" i="20" s="1"/>
  <c r="HR54" i="2"/>
  <c r="HR23" i="20" s="1"/>
  <c r="HR49" i="2"/>
  <c r="HR45" i="2"/>
  <c r="HR37" i="2"/>
  <c r="FJ110" i="2"/>
  <c r="FJ98" i="2"/>
  <c r="DB84" i="2"/>
  <c r="DB24" i="20" s="1"/>
  <c r="DB79" i="2"/>
  <c r="DB75" i="2"/>
  <c r="DB67" i="2"/>
  <c r="FV54" i="2"/>
  <c r="FV23" i="20" s="1"/>
  <c r="FV49" i="2"/>
  <c r="FV45" i="2"/>
  <c r="FV37" i="2"/>
  <c r="FV84" i="2"/>
  <c r="FV24" i="20" s="1"/>
  <c r="FV79" i="2"/>
  <c r="FV75" i="2"/>
  <c r="FV67" i="2"/>
  <c r="GV61" i="2"/>
  <c r="GU64" i="2"/>
  <c r="GU10" i="20" s="1"/>
  <c r="GU62" i="2"/>
  <c r="GU65" i="2" s="1"/>
  <c r="GU17" i="20" s="1"/>
  <c r="GV121" i="2"/>
  <c r="GU124" i="2"/>
  <c r="GU122" i="2"/>
  <c r="GU125" i="2" s="1"/>
  <c r="HF54" i="2"/>
  <c r="HF23" i="20" s="1"/>
  <c r="HF49" i="2"/>
  <c r="HF45" i="2"/>
  <c r="HF37" i="2"/>
  <c r="CE94" i="2"/>
  <c r="CE11" i="20" s="1"/>
  <c r="CF91" i="2"/>
  <c r="CE92" i="2"/>
  <c r="CE95" i="2" s="1"/>
  <c r="CE18" i="20" s="1"/>
  <c r="IP84" i="2"/>
  <c r="IP24" i="20" s="1"/>
  <c r="IP79" i="2"/>
  <c r="IP75" i="2"/>
  <c r="IP67" i="2"/>
  <c r="FJ129" i="2"/>
  <c r="GT54" i="2"/>
  <c r="GT23" i="20" s="1"/>
  <c r="GT49" i="2"/>
  <c r="GT45" i="2"/>
  <c r="GT37" i="2"/>
  <c r="CD84" i="2"/>
  <c r="CD24" i="20" s="1"/>
  <c r="CD79" i="2"/>
  <c r="CD75" i="2"/>
  <c r="CD67" i="2"/>
  <c r="FJ80" i="2"/>
  <c r="FJ68" i="2"/>
  <c r="J54" i="2"/>
  <c r="J23" i="20" s="1"/>
  <c r="J49" i="2"/>
  <c r="J45" i="2"/>
  <c r="EB61" i="2"/>
  <c r="EA64" i="2"/>
  <c r="EA10" i="20" s="1"/>
  <c r="EA62" i="2"/>
  <c r="EA65" i="2" s="1"/>
  <c r="EA17" i="20" s="1"/>
  <c r="EX80" i="2"/>
  <c r="EX68" i="2"/>
  <c r="J84" i="2"/>
  <c r="J24" i="20" s="1"/>
  <c r="J79" i="2"/>
  <c r="J75" i="2"/>
  <c r="J67" i="2"/>
  <c r="EL114" i="2"/>
  <c r="EL25" i="20" s="1"/>
  <c r="EL109" i="2"/>
  <c r="EL105" i="2"/>
  <c r="EL97" i="2"/>
  <c r="GI94" i="2"/>
  <c r="GI11" i="20" s="1"/>
  <c r="GJ91" i="2"/>
  <c r="GI92" i="2"/>
  <c r="GI95" i="2" s="1"/>
  <c r="GI18" i="20" s="1"/>
  <c r="GH129" i="2"/>
  <c r="BR114" i="2"/>
  <c r="BR25" i="20" s="1"/>
  <c r="BR109" i="2"/>
  <c r="BR105" i="2"/>
  <c r="BR97" i="2"/>
  <c r="HH61" i="2"/>
  <c r="HG64" i="2"/>
  <c r="HG10" i="20" s="1"/>
  <c r="HG62" i="2"/>
  <c r="HG65" i="2" s="1"/>
  <c r="HG17" i="20" s="1"/>
  <c r="BF80" i="2"/>
  <c r="BF68" i="2"/>
  <c r="GT110" i="2"/>
  <c r="GT98" i="2"/>
  <c r="IR121" i="2"/>
  <c r="IQ124" i="2"/>
  <c r="IQ122" i="2"/>
  <c r="IQ125" i="2" s="1"/>
  <c r="BF129" i="2"/>
  <c r="EM154" i="2"/>
  <c r="EN151" i="2"/>
  <c r="EM152" i="2"/>
  <c r="EM155" i="2" s="1"/>
  <c r="V110" i="2"/>
  <c r="V98" i="2"/>
  <c r="J110" i="2"/>
  <c r="J98" i="2"/>
  <c r="BF50" i="2"/>
  <c r="BF38" i="2"/>
  <c r="CO99" i="2"/>
  <c r="HR80" i="2"/>
  <c r="HR68" i="2"/>
  <c r="DC154" i="2"/>
  <c r="DD151" i="2"/>
  <c r="DC152" i="2"/>
  <c r="DC155" i="2" s="1"/>
  <c r="GI154" i="2"/>
  <c r="GJ151" i="2"/>
  <c r="GI152" i="2"/>
  <c r="GI155" i="2" s="1"/>
  <c r="BT61" i="2"/>
  <c r="BS64" i="2"/>
  <c r="BS10" i="20" s="1"/>
  <c r="BS62" i="2"/>
  <c r="BS65" i="2" s="1"/>
  <c r="BS17" i="20" s="1"/>
  <c r="ID159" i="2"/>
  <c r="BE52" i="2"/>
  <c r="BE55" i="2" s="1"/>
  <c r="BE30" i="20" s="1"/>
  <c r="EX110" i="2"/>
  <c r="EX98" i="2"/>
  <c r="DN114" i="2"/>
  <c r="DN25" i="20" s="1"/>
  <c r="DN109" i="2"/>
  <c r="DN105" i="2"/>
  <c r="DN97" i="2"/>
  <c r="W34" i="2"/>
  <c r="W9" i="20" s="1"/>
  <c r="X31" i="2"/>
  <c r="W32" i="2"/>
  <c r="W35" i="2" s="1"/>
  <c r="W16" i="20" s="1"/>
  <c r="IP50" i="2"/>
  <c r="IP38" i="2"/>
  <c r="DM82" i="2"/>
  <c r="DM85" i="2" s="1"/>
  <c r="DM31" i="20" s="1"/>
  <c r="FI82" i="2"/>
  <c r="FI85" i="2" s="1"/>
  <c r="FI31" i="20" s="1"/>
  <c r="GT159" i="2"/>
  <c r="DY82" i="2"/>
  <c r="DY85" i="2" s="1"/>
  <c r="DY31" i="20" s="1"/>
  <c r="EW82" i="2"/>
  <c r="EW85" i="2" s="1"/>
  <c r="EW31" i="20" s="1"/>
  <c r="I82" i="2"/>
  <c r="I85" i="2" s="1"/>
  <c r="I31" i="20" s="1"/>
  <c r="AI154" i="2"/>
  <c r="AJ151" i="2"/>
  <c r="AI152" i="2"/>
  <c r="AI155" i="2" s="1"/>
  <c r="FU112" i="2"/>
  <c r="FU115" i="2" s="1"/>
  <c r="FU32" i="20" s="1"/>
  <c r="DB54" i="2"/>
  <c r="DB23" i="20" s="1"/>
  <c r="DB49" i="2"/>
  <c r="DB45" i="2"/>
  <c r="DB37" i="2"/>
  <c r="DN129" i="2"/>
  <c r="GH84" i="2"/>
  <c r="GH24" i="20" s="1"/>
  <c r="GH79" i="2"/>
  <c r="GH75" i="2"/>
  <c r="GH67" i="2"/>
  <c r="CD129" i="2"/>
  <c r="AT84" i="2"/>
  <c r="AT24" i="20" s="1"/>
  <c r="AT79" i="2"/>
  <c r="AT75" i="2"/>
  <c r="AT67" i="2"/>
  <c r="EX54" i="2"/>
  <c r="EX23" i="20" s="1"/>
  <c r="EX49" i="2"/>
  <c r="EX45" i="2"/>
  <c r="EX37" i="2"/>
  <c r="IQ94" i="2"/>
  <c r="IQ11" i="20" s="1"/>
  <c r="IR91" i="2"/>
  <c r="IQ92" i="2"/>
  <c r="IQ95" i="2" s="1"/>
  <c r="IQ18" i="20" s="1"/>
  <c r="FU82" i="2"/>
  <c r="FU85" i="2" s="1"/>
  <c r="FU31" i="20" s="1"/>
  <c r="GS82" i="2"/>
  <c r="GS85" i="2" s="1"/>
  <c r="GS31" i="20" s="1"/>
  <c r="HF110" i="2"/>
  <c r="HF98" i="2"/>
  <c r="JB114" i="2"/>
  <c r="JB25" i="20" s="1"/>
  <c r="JB109" i="2"/>
  <c r="JB105" i="2"/>
  <c r="JB97" i="2"/>
  <c r="BG154" i="2"/>
  <c r="BH151" i="2"/>
  <c r="BG152" i="2"/>
  <c r="BG155" i="2" s="1"/>
  <c r="V80" i="2"/>
  <c r="V68" i="2"/>
  <c r="CP110" i="2"/>
  <c r="CP98" i="2"/>
  <c r="ID80" i="2"/>
  <c r="ID68" i="2"/>
  <c r="JD61" i="2"/>
  <c r="JC64" i="2"/>
  <c r="JC10" i="20" s="1"/>
  <c r="JC62" i="2"/>
  <c r="JC65" i="2" s="1"/>
  <c r="JC17" i="20" s="1"/>
  <c r="BF159" i="2"/>
  <c r="AJ61" i="2"/>
  <c r="AI64" i="2"/>
  <c r="AI10" i="20" s="1"/>
  <c r="AI62" i="2"/>
  <c r="AI65" i="2" s="1"/>
  <c r="AI17" i="20" s="1"/>
  <c r="BR54" i="2"/>
  <c r="BR23" i="20" s="1"/>
  <c r="BR49" i="2"/>
  <c r="BR45" i="2"/>
  <c r="BR37" i="2"/>
  <c r="AU154" i="2"/>
  <c r="AV151" i="2"/>
  <c r="AU152" i="2"/>
  <c r="AU155" i="2" s="1"/>
  <c r="EY154" i="2"/>
  <c r="EZ151" i="2"/>
  <c r="EY152" i="2"/>
  <c r="EY155" i="2" s="1"/>
  <c r="EL54" i="2"/>
  <c r="EL23" i="20" s="1"/>
  <c r="EL49" i="2"/>
  <c r="EL45" i="2"/>
  <c r="EL37" i="2"/>
  <c r="AT50" i="2"/>
  <c r="AT38" i="2"/>
  <c r="HR114" i="2"/>
  <c r="HR25" i="20" s="1"/>
  <c r="HR109" i="2"/>
  <c r="HR105" i="2"/>
  <c r="HR97" i="2"/>
  <c r="GH54" i="2"/>
  <c r="GH23" i="20" s="1"/>
  <c r="GH49" i="2"/>
  <c r="GH45" i="2"/>
  <c r="GH37" i="2"/>
  <c r="W154" i="2"/>
  <c r="X151" i="2"/>
  <c r="W152" i="2"/>
  <c r="W155" i="2" s="1"/>
  <c r="DZ114" i="2"/>
  <c r="DZ25" i="20" s="1"/>
  <c r="DZ109" i="2"/>
  <c r="DZ105" i="2"/>
  <c r="DZ97" i="2"/>
  <c r="EA34" i="2"/>
  <c r="EA9" i="20" s="1"/>
  <c r="EB31" i="2"/>
  <c r="EA32" i="2"/>
  <c r="EA35" i="2" s="1"/>
  <c r="EA16" i="20" s="1"/>
  <c r="EN61" i="2"/>
  <c r="EM64" i="2"/>
  <c r="EM10" i="20" s="1"/>
  <c r="EM62" i="2"/>
  <c r="EM65" i="2" s="1"/>
  <c r="EM17" i="20" s="1"/>
  <c r="U82" i="2"/>
  <c r="U85" i="2" s="1"/>
  <c r="U31" i="20" s="1"/>
  <c r="CP50" i="2"/>
  <c r="CP38" i="2"/>
  <c r="HS34" i="2"/>
  <c r="HS9" i="20" s="1"/>
  <c r="HT31" i="2"/>
  <c r="HS32" i="2"/>
  <c r="HS35" i="2" s="1"/>
  <c r="HS16" i="20" s="1"/>
  <c r="FJ114" i="2"/>
  <c r="FJ25" i="20" s="1"/>
  <c r="FJ109" i="2"/>
  <c r="FJ105" i="2"/>
  <c r="FJ97" i="2"/>
  <c r="DD61" i="2"/>
  <c r="DC64" i="2"/>
  <c r="DC10" i="20" s="1"/>
  <c r="DC62" i="2"/>
  <c r="DC65" i="2" s="1"/>
  <c r="DC17" i="20" s="1"/>
  <c r="AJ121" i="2"/>
  <c r="AI124" i="2"/>
  <c r="AI122" i="2"/>
  <c r="AI125" i="2" s="1"/>
  <c r="DN50" i="2"/>
  <c r="DN38" i="2"/>
  <c r="FW34" i="2"/>
  <c r="FW9" i="20" s="1"/>
  <c r="FX31" i="2"/>
  <c r="FW32" i="2"/>
  <c r="FW35" i="2" s="1"/>
  <c r="FW16" i="20" s="1"/>
  <c r="FX61" i="2"/>
  <c r="FW64" i="2"/>
  <c r="FW10" i="20" s="1"/>
  <c r="FW62" i="2"/>
  <c r="FW65" i="2" s="1"/>
  <c r="FW17" i="20" s="1"/>
  <c r="ID110" i="2"/>
  <c r="ID98" i="2"/>
  <c r="GT129" i="2"/>
  <c r="HG34" i="2"/>
  <c r="HG9" i="20" s="1"/>
  <c r="HH31" i="2"/>
  <c r="HG32" i="2"/>
  <c r="HG35" i="2" s="1"/>
  <c r="HG16" i="20" s="1"/>
  <c r="IR61" i="2"/>
  <c r="IQ64" i="2"/>
  <c r="IQ10" i="20" s="1"/>
  <c r="IQ62" i="2"/>
  <c r="IQ65" i="2" s="1"/>
  <c r="IQ17" i="20" s="1"/>
  <c r="DM99" i="2"/>
  <c r="CR121" i="2"/>
  <c r="CQ124" i="2"/>
  <c r="CQ122" i="2"/>
  <c r="CQ125" i="2" s="1"/>
  <c r="GU34" i="2"/>
  <c r="GU9" i="20" s="1"/>
  <c r="GV31" i="2"/>
  <c r="GU32" i="2"/>
  <c r="GU35" i="2" s="1"/>
  <c r="GU16" i="20" s="1"/>
  <c r="CF61" i="2"/>
  <c r="CE64" i="2"/>
  <c r="CE10" i="20" s="1"/>
  <c r="CE62" i="2"/>
  <c r="CE65" i="2" s="1"/>
  <c r="CE17" i="20" s="1"/>
  <c r="BE99" i="2"/>
  <c r="DN80" i="2"/>
  <c r="DN68" i="2"/>
  <c r="FJ84" i="2"/>
  <c r="FJ24" i="20" s="1"/>
  <c r="FJ79" i="2"/>
  <c r="FJ75" i="2"/>
  <c r="FJ67" i="2"/>
  <c r="EX84" i="2"/>
  <c r="EX24" i="20" s="1"/>
  <c r="EX79" i="2"/>
  <c r="EX75" i="2"/>
  <c r="EX67" i="2"/>
  <c r="L61" i="2"/>
  <c r="K64" i="2"/>
  <c r="K10" i="20" s="1"/>
  <c r="K62" i="2"/>
  <c r="K65" i="2" s="1"/>
  <c r="K17" i="20" s="1"/>
  <c r="EM94" i="2"/>
  <c r="EM11" i="20" s="1"/>
  <c r="EN91" i="2"/>
  <c r="EM92" i="2"/>
  <c r="EM95" i="2" s="1"/>
  <c r="EM18" i="20" s="1"/>
  <c r="IF121" i="2"/>
  <c r="IE124" i="2"/>
  <c r="IE122" i="2"/>
  <c r="IE125" i="2" s="1"/>
  <c r="BS94" i="2"/>
  <c r="BS11" i="20" s="1"/>
  <c r="BT91" i="2"/>
  <c r="BS92" i="2"/>
  <c r="BS95" i="2" s="1"/>
  <c r="BS18" i="20" s="1"/>
  <c r="BF84" i="2"/>
  <c r="BF24" i="20" s="1"/>
  <c r="BF79" i="2"/>
  <c r="BF75" i="2"/>
  <c r="BF67" i="2"/>
  <c r="DD121" i="2"/>
  <c r="DC124" i="2"/>
  <c r="DC122" i="2"/>
  <c r="DC125" i="2" s="1"/>
  <c r="GT114" i="2"/>
  <c r="GT25" i="20" s="1"/>
  <c r="GT109" i="2"/>
  <c r="GT105" i="2"/>
  <c r="GT97" i="2"/>
  <c r="IP129" i="2"/>
  <c r="CD50" i="2"/>
  <c r="CD38" i="2"/>
  <c r="V114" i="2"/>
  <c r="V25" i="20" s="1"/>
  <c r="V109" i="2"/>
  <c r="V105" i="2"/>
  <c r="V97" i="2"/>
  <c r="J114" i="2"/>
  <c r="J25" i="20" s="1"/>
  <c r="J109" i="2"/>
  <c r="J105" i="2"/>
  <c r="J97" i="2"/>
  <c r="BF54" i="2"/>
  <c r="BF23" i="20" s="1"/>
  <c r="BF49" i="2"/>
  <c r="BF45" i="2"/>
  <c r="BF37" i="2"/>
  <c r="EW99" i="2"/>
  <c r="AH110" i="2"/>
  <c r="AH98" i="2"/>
  <c r="HE69" i="2"/>
  <c r="BE69" i="2"/>
  <c r="HR84" i="2"/>
  <c r="HR24" i="20" s="1"/>
  <c r="HR79" i="2"/>
  <c r="HR75" i="2"/>
  <c r="HR67" i="2"/>
  <c r="CC39" i="2"/>
  <c r="IE154" i="2"/>
  <c r="IF151" i="2"/>
  <c r="IE152" i="2"/>
  <c r="IE155" i="2" s="1"/>
  <c r="EX114" i="2"/>
  <c r="EX25" i="20" s="1"/>
  <c r="EX109" i="2"/>
  <c r="EX105" i="2"/>
  <c r="EX97" i="2"/>
  <c r="IO69" i="2"/>
  <c r="DO94" i="2"/>
  <c r="DO11" i="20" s="1"/>
  <c r="DP91" i="2"/>
  <c r="DO92" i="2"/>
  <c r="DO95" i="2" s="1"/>
  <c r="DO18" i="20" s="1"/>
  <c r="ID50" i="2"/>
  <c r="ID38" i="2"/>
  <c r="GS39" i="2"/>
  <c r="CC69" i="2"/>
  <c r="FK154" i="2"/>
  <c r="FL151" i="2"/>
  <c r="FK152" i="2"/>
  <c r="FK155" i="2" s="1"/>
  <c r="BF110" i="2"/>
  <c r="BF98" i="2"/>
  <c r="IP54" i="2"/>
  <c r="IP23" i="20" s="1"/>
  <c r="IP49" i="2"/>
  <c r="IP45" i="2"/>
  <c r="IP37" i="2"/>
  <c r="FX121" i="2"/>
  <c r="FW124" i="2"/>
  <c r="FW122" i="2"/>
  <c r="FW125" i="2" s="1"/>
  <c r="I52" i="2"/>
  <c r="I55" i="2" s="1"/>
  <c r="I30" i="20" s="1"/>
  <c r="GU154" i="2"/>
  <c r="GV151" i="2"/>
  <c r="GU152" i="2"/>
  <c r="GU155" i="2" s="1"/>
  <c r="HQ112" i="2"/>
  <c r="HQ115" i="2" s="1"/>
  <c r="HQ32" i="20" s="1"/>
  <c r="FU99" i="2"/>
  <c r="DC34" i="2"/>
  <c r="DC9" i="20" s="1"/>
  <c r="DD31" i="2"/>
  <c r="DC32" i="2"/>
  <c r="DC35" i="2" s="1"/>
  <c r="DC16" i="20" s="1"/>
  <c r="GJ61" i="2"/>
  <c r="GI64" i="2"/>
  <c r="GI10" i="20" s="1"/>
  <c r="GI62" i="2"/>
  <c r="GI65" i="2" s="1"/>
  <c r="GI17" i="20" s="1"/>
  <c r="JA112" i="2"/>
  <c r="JA115" i="2" s="1"/>
  <c r="JA32" i="20" s="1"/>
  <c r="AV61" i="2"/>
  <c r="AU64" i="2"/>
  <c r="AU10" i="20" s="1"/>
  <c r="AU62" i="2"/>
  <c r="AU65" i="2" s="1"/>
  <c r="AU17" i="20" s="1"/>
  <c r="DY52" i="2"/>
  <c r="DY55" i="2" s="1"/>
  <c r="DY30" i="20" s="1"/>
  <c r="EY34" i="2"/>
  <c r="EY9" i="20" s="1"/>
  <c r="EZ31" i="2"/>
  <c r="EY32" i="2"/>
  <c r="EY35" i="2" s="1"/>
  <c r="EY16" i="20" s="1"/>
  <c r="HF114" i="2"/>
  <c r="HF25" i="20" s="1"/>
  <c r="HF109" i="2"/>
  <c r="HF105" i="2"/>
  <c r="HF97" i="2"/>
  <c r="JC94" i="2"/>
  <c r="JC11" i="20" s="1"/>
  <c r="JD91" i="2"/>
  <c r="JC92" i="2"/>
  <c r="JC95" i="2" s="1"/>
  <c r="JC18" i="20" s="1"/>
  <c r="FJ159" i="2" l="1"/>
  <c r="CP159" i="2"/>
  <c r="EL129" i="2"/>
  <c r="BR159" i="2"/>
  <c r="HF129" i="2"/>
  <c r="IP159" i="2"/>
  <c r="ID129" i="2"/>
  <c r="EY157" i="2"/>
  <c r="EY159" i="2" s="1"/>
  <c r="EY13" i="20"/>
  <c r="GU157" i="2"/>
  <c r="GU13" i="20"/>
  <c r="EY158" i="2"/>
  <c r="EY20" i="20"/>
  <c r="AI158" i="2"/>
  <c r="AI20" i="20"/>
  <c r="W157" i="2"/>
  <c r="W159" i="2" s="1"/>
  <c r="W13" i="20"/>
  <c r="BG157" i="2"/>
  <c r="BG13" i="20"/>
  <c r="AU128" i="2"/>
  <c r="AU19" i="20"/>
  <c r="EA157" i="2"/>
  <c r="EA13" i="20"/>
  <c r="DO128" i="2"/>
  <c r="DO19" i="20"/>
  <c r="K128" i="2"/>
  <c r="K19" i="20"/>
  <c r="JC158" i="2"/>
  <c r="JC20" i="20"/>
  <c r="BG127" i="2"/>
  <c r="BG12" i="20"/>
  <c r="GI128" i="2"/>
  <c r="GI129" i="2" s="1"/>
  <c r="GI19" i="20"/>
  <c r="FK127" i="2"/>
  <c r="FK12" i="20"/>
  <c r="IQ158" i="2"/>
  <c r="IQ20" i="20"/>
  <c r="HS128" i="2"/>
  <c r="HS19" i="20"/>
  <c r="EA127" i="2"/>
  <c r="EA129" i="2" s="1"/>
  <c r="EA12" i="20"/>
  <c r="HS127" i="2"/>
  <c r="HS12" i="20"/>
  <c r="FW127" i="2"/>
  <c r="FW12" i="20"/>
  <c r="FK158" i="2"/>
  <c r="FK20" i="20"/>
  <c r="DC127" i="2"/>
  <c r="DC129" i="2" s="1"/>
  <c r="DC12" i="20"/>
  <c r="AI128" i="2"/>
  <c r="AI19" i="20"/>
  <c r="AU158" i="2"/>
  <c r="AU20" i="20"/>
  <c r="GI158" i="2"/>
  <c r="GI20" i="20"/>
  <c r="JC157" i="2"/>
  <c r="JC159" i="2" s="1"/>
  <c r="JC13" i="20"/>
  <c r="IQ157" i="2"/>
  <c r="IQ13" i="20"/>
  <c r="BS127" i="2"/>
  <c r="BS12" i="20"/>
  <c r="AI157" i="2"/>
  <c r="AI13" i="20"/>
  <c r="HG158" i="2"/>
  <c r="HG159" i="2" s="1"/>
  <c r="HG20" i="20"/>
  <c r="DO127" i="2"/>
  <c r="DO12" i="20"/>
  <c r="BS128" i="2"/>
  <c r="BS129" i="2" s="1"/>
  <c r="BS19" i="20"/>
  <c r="IE128" i="2"/>
  <c r="IE19" i="20"/>
  <c r="EM157" i="2"/>
  <c r="EM13" i="20"/>
  <c r="EM128" i="2"/>
  <c r="EM19" i="20"/>
  <c r="HG157" i="2"/>
  <c r="HG13" i="20"/>
  <c r="CE128" i="2"/>
  <c r="CE19" i="20"/>
  <c r="CE158" i="2"/>
  <c r="CE20" i="20"/>
  <c r="BS158" i="2"/>
  <c r="BS20" i="20"/>
  <c r="HS158" i="2"/>
  <c r="HS159" i="2" s="1"/>
  <c r="HS20" i="20"/>
  <c r="CQ157" i="2"/>
  <c r="CQ13" i="20"/>
  <c r="AU127" i="2"/>
  <c r="AU129" i="2" s="1"/>
  <c r="AU12" i="20"/>
  <c r="IE127" i="2"/>
  <c r="IE12" i="20"/>
  <c r="AU157" i="2"/>
  <c r="AU13" i="20"/>
  <c r="GI157" i="2"/>
  <c r="GI13" i="20"/>
  <c r="EM127" i="2"/>
  <c r="EM129" i="2" s="1"/>
  <c r="EM12" i="20"/>
  <c r="CE127" i="2"/>
  <c r="CE12" i="20"/>
  <c r="W128" i="2"/>
  <c r="W19" i="20"/>
  <c r="EM158" i="2"/>
  <c r="EM20" i="20"/>
  <c r="AI127" i="2"/>
  <c r="AI129" i="2" s="1"/>
  <c r="AI12" i="20"/>
  <c r="FK157" i="2"/>
  <c r="FK13" i="20"/>
  <c r="GU158" i="2"/>
  <c r="GU20" i="20"/>
  <c r="CQ128" i="2"/>
  <c r="CQ19" i="20"/>
  <c r="DC158" i="2"/>
  <c r="DC159" i="2" s="1"/>
  <c r="DC20" i="20"/>
  <c r="IQ128" i="2"/>
  <c r="IQ19" i="20"/>
  <c r="GU128" i="2"/>
  <c r="GU19" i="20"/>
  <c r="DO158" i="2"/>
  <c r="DO20" i="20"/>
  <c r="CE157" i="2"/>
  <c r="CE159" i="2" s="1"/>
  <c r="CE13" i="20"/>
  <c r="BS157" i="2"/>
  <c r="BS13" i="20"/>
  <c r="HS157" i="2"/>
  <c r="HS13" i="20"/>
  <c r="FW158" i="2"/>
  <c r="FW20" i="20"/>
  <c r="EY128" i="2"/>
  <c r="EY129" i="2" s="1"/>
  <c r="EY19" i="20"/>
  <c r="HG128" i="2"/>
  <c r="HG19" i="20"/>
  <c r="W127" i="2"/>
  <c r="W12" i="20"/>
  <c r="K37" i="2"/>
  <c r="K9" i="20"/>
  <c r="IE158" i="2"/>
  <c r="IE159" i="2" s="1"/>
  <c r="IE20" i="20"/>
  <c r="K157" i="2"/>
  <c r="K13" i="20"/>
  <c r="K127" i="2"/>
  <c r="K12" i="20"/>
  <c r="IE157" i="2"/>
  <c r="IE13" i="20"/>
  <c r="CQ127" i="2"/>
  <c r="CQ12" i="20"/>
  <c r="W158" i="2"/>
  <c r="W20" i="20"/>
  <c r="BG158" i="2"/>
  <c r="BG20" i="20"/>
  <c r="IQ127" i="2"/>
  <c r="IQ12" i="20"/>
  <c r="GU127" i="2"/>
  <c r="GU129" i="2" s="1"/>
  <c r="GU12" i="20"/>
  <c r="EA158" i="2"/>
  <c r="EA159" i="2" s="1"/>
  <c r="EA20" i="20"/>
  <c r="EY127" i="2"/>
  <c r="EY12" i="20"/>
  <c r="HG127" i="2"/>
  <c r="HG12" i="20"/>
  <c r="K38" i="2"/>
  <c r="K16" i="20"/>
  <c r="FW128" i="2"/>
  <c r="FW19" i="20"/>
  <c r="DC128" i="2"/>
  <c r="DC19" i="20"/>
  <c r="GI127" i="2"/>
  <c r="GI12" i="20"/>
  <c r="CQ158" i="2"/>
  <c r="CQ159" i="2" s="1"/>
  <c r="CQ20" i="20"/>
  <c r="DC157" i="2"/>
  <c r="DC13" i="20"/>
  <c r="K158" i="2"/>
  <c r="K20" i="20"/>
  <c r="DO157" i="2"/>
  <c r="DO13" i="20"/>
  <c r="BG128" i="2"/>
  <c r="BG129" i="2" s="1"/>
  <c r="BG19" i="20"/>
  <c r="FK128" i="2"/>
  <c r="FK19" i="20"/>
  <c r="FW157" i="2"/>
  <c r="FW13" i="20"/>
  <c r="EA128" i="2"/>
  <c r="EA19" i="20"/>
  <c r="JC127" i="2"/>
  <c r="JC12" i="20"/>
  <c r="JC128" i="2"/>
  <c r="JC19" i="20"/>
  <c r="HF99" i="2"/>
  <c r="J52" i="2"/>
  <c r="J55" i="2" s="1"/>
  <c r="J30" i="20" s="1"/>
  <c r="DB69" i="2"/>
  <c r="FV39" i="2"/>
  <c r="IP112" i="2"/>
  <c r="IP115" i="2" s="1"/>
  <c r="IP32" i="20" s="1"/>
  <c r="AH52" i="2"/>
  <c r="AH55" i="2" s="1"/>
  <c r="AH30" i="20" s="1"/>
  <c r="GT112" i="2"/>
  <c r="GT115" i="2" s="1"/>
  <c r="GT32" i="20" s="1"/>
  <c r="IP52" i="2"/>
  <c r="IP55" i="2" s="1"/>
  <c r="IP30" i="20" s="1"/>
  <c r="L20" i="7"/>
  <c r="K20" i="7"/>
  <c r="A21" i="7"/>
  <c r="M20" i="7"/>
  <c r="N20" i="7"/>
  <c r="P20" i="7" s="1"/>
  <c r="I20" i="7"/>
  <c r="J20" i="7"/>
  <c r="L34" i="2"/>
  <c r="M31" i="2"/>
  <c r="L32" i="2"/>
  <c r="L35" i="2" s="1"/>
  <c r="GT99" i="2"/>
  <c r="DZ52" i="2"/>
  <c r="DZ55" i="2" s="1"/>
  <c r="DZ30" i="20" s="1"/>
  <c r="AT82" i="2"/>
  <c r="AT85" i="2" s="1"/>
  <c r="AT31" i="20" s="1"/>
  <c r="AT112" i="2"/>
  <c r="AT115" i="2" s="1"/>
  <c r="AT32" i="20" s="1"/>
  <c r="FJ69" i="2"/>
  <c r="FJ99" i="2"/>
  <c r="CD99" i="2"/>
  <c r="DB99" i="2"/>
  <c r="CD69" i="2"/>
  <c r="HF39" i="2"/>
  <c r="FV52" i="2"/>
  <c r="FV55" i="2" s="1"/>
  <c r="FV30" i="20" s="1"/>
  <c r="DB82" i="2"/>
  <c r="DB85" i="2" s="1"/>
  <c r="DB31" i="20" s="1"/>
  <c r="JB39" i="2"/>
  <c r="AH69" i="2"/>
  <c r="GH99" i="2"/>
  <c r="BR39" i="2"/>
  <c r="JB52" i="2"/>
  <c r="JB55" i="2" s="1"/>
  <c r="JB30" i="20" s="1"/>
  <c r="JB112" i="2"/>
  <c r="JB115" i="2" s="1"/>
  <c r="JB32" i="20" s="1"/>
  <c r="J69" i="2"/>
  <c r="IP69" i="2"/>
  <c r="BR82" i="2"/>
  <c r="BR85" i="2" s="1"/>
  <c r="BR31" i="20" s="1"/>
  <c r="EX52" i="2"/>
  <c r="EX55" i="2" s="1"/>
  <c r="EX30" i="20" s="1"/>
  <c r="GT39" i="2"/>
  <c r="HR99" i="2"/>
  <c r="V99" i="2"/>
  <c r="EX99" i="2"/>
  <c r="DZ112" i="2"/>
  <c r="DZ115" i="2" s="1"/>
  <c r="DZ32" i="20" s="1"/>
  <c r="GH52" i="2"/>
  <c r="GH55" i="2" s="1"/>
  <c r="GH30" i="20" s="1"/>
  <c r="EL99" i="2"/>
  <c r="GT52" i="2"/>
  <c r="GT55" i="2" s="1"/>
  <c r="GT30" i="20" s="1"/>
  <c r="JB82" i="2"/>
  <c r="JB85" i="2" s="1"/>
  <c r="JB31" i="20" s="1"/>
  <c r="CP82" i="2"/>
  <c r="CP85" i="2" s="1"/>
  <c r="CP31" i="20" s="1"/>
  <c r="AH39" i="2"/>
  <c r="W129" i="2"/>
  <c r="CD82" i="2"/>
  <c r="CD85" i="2" s="1"/>
  <c r="CD31" i="20" s="1"/>
  <c r="FV69" i="2"/>
  <c r="BF82" i="2"/>
  <c r="BF85" i="2" s="1"/>
  <c r="BF31" i="20" s="1"/>
  <c r="EX69" i="2"/>
  <c r="HF69" i="2"/>
  <c r="EL82" i="2"/>
  <c r="EL85" i="2" s="1"/>
  <c r="EL31" i="20" s="1"/>
  <c r="J82" i="2"/>
  <c r="J85" i="2" s="1"/>
  <c r="J31" i="20" s="1"/>
  <c r="FJ82" i="2"/>
  <c r="FJ85" i="2" s="1"/>
  <c r="FJ31" i="20" s="1"/>
  <c r="JB69" i="2"/>
  <c r="CP69" i="2"/>
  <c r="GT69" i="2"/>
  <c r="EL52" i="2"/>
  <c r="EL55" i="2" s="1"/>
  <c r="EL30" i="20" s="1"/>
  <c r="HF52" i="2"/>
  <c r="HF55" i="2" s="1"/>
  <c r="HF30" i="20" s="1"/>
  <c r="V39" i="2"/>
  <c r="BF39" i="2"/>
  <c r="HR52" i="2"/>
  <c r="HR55" i="2" s="1"/>
  <c r="HR30" i="20" s="1"/>
  <c r="A21" i="5"/>
  <c r="A43" i="5"/>
  <c r="B44" i="5"/>
  <c r="C42" i="5"/>
  <c r="GH69" i="2"/>
  <c r="EL69" i="2"/>
  <c r="DZ69" i="2"/>
  <c r="DB112" i="2"/>
  <c r="DB115" i="2" s="1"/>
  <c r="DB32" i="20" s="1"/>
  <c r="EX112" i="2"/>
  <c r="EX115" i="2" s="1"/>
  <c r="EX32" i="20" s="1"/>
  <c r="BR112" i="2"/>
  <c r="BR115" i="2" s="1"/>
  <c r="BR32" i="20" s="1"/>
  <c r="EL112" i="2"/>
  <c r="EL115" i="2" s="1"/>
  <c r="EL32" i="20" s="1"/>
  <c r="HR69" i="2"/>
  <c r="BF52" i="2"/>
  <c r="BF55" i="2" s="1"/>
  <c r="BF30" i="20" s="1"/>
  <c r="J112" i="2"/>
  <c r="J115" i="2" s="1"/>
  <c r="J32" i="20" s="1"/>
  <c r="V112" i="2"/>
  <c r="V115" i="2" s="1"/>
  <c r="V32" i="20" s="1"/>
  <c r="EX82" i="2"/>
  <c r="EX85" i="2" s="1"/>
  <c r="EX31" i="20" s="1"/>
  <c r="EX39" i="2"/>
  <c r="AT69" i="2"/>
  <c r="DB52" i="2"/>
  <c r="DB55" i="2" s="1"/>
  <c r="DB30" i="20" s="1"/>
  <c r="DN112" i="2"/>
  <c r="DN115" i="2" s="1"/>
  <c r="DN32" i="20" s="1"/>
  <c r="HR39" i="2"/>
  <c r="DO159" i="2"/>
  <c r="HF82" i="2"/>
  <c r="HF85" i="2" s="1"/>
  <c r="HF31" i="20" s="1"/>
  <c r="GH112" i="2"/>
  <c r="GH115" i="2" s="1"/>
  <c r="GH32" i="20" s="1"/>
  <c r="DN69" i="2"/>
  <c r="V82" i="2"/>
  <c r="V85" i="2" s="1"/>
  <c r="V31" i="20" s="1"/>
  <c r="CD112" i="2"/>
  <c r="CD115" i="2" s="1"/>
  <c r="CD32" i="20" s="1"/>
  <c r="FW159" i="2"/>
  <c r="ID39" i="2"/>
  <c r="JC109" i="2"/>
  <c r="JC114" i="2"/>
  <c r="JC25" i="20" s="1"/>
  <c r="JC105" i="2"/>
  <c r="JC97" i="2"/>
  <c r="EZ34" i="2"/>
  <c r="EZ9" i="20" s="1"/>
  <c r="FA31" i="2"/>
  <c r="EZ32" i="2"/>
  <c r="EZ35" i="2" s="1"/>
  <c r="EZ16" i="20" s="1"/>
  <c r="AV64" i="2"/>
  <c r="AV10" i="20" s="1"/>
  <c r="AW61" i="2"/>
  <c r="AV62" i="2"/>
  <c r="AV65" i="2" s="1"/>
  <c r="AV17" i="20" s="1"/>
  <c r="GJ64" i="2"/>
  <c r="GJ10" i="20" s="1"/>
  <c r="GK61" i="2"/>
  <c r="GJ62" i="2"/>
  <c r="GJ65" i="2" s="1"/>
  <c r="GJ17" i="20" s="1"/>
  <c r="DC50" i="2"/>
  <c r="DC38" i="2"/>
  <c r="DO110" i="2"/>
  <c r="DO98" i="2"/>
  <c r="DE121" i="2"/>
  <c r="DD124" i="2"/>
  <c r="DD122" i="2"/>
  <c r="DD125" i="2" s="1"/>
  <c r="BU91" i="2"/>
  <c r="BT94" i="2"/>
  <c r="BT11" i="20" s="1"/>
  <c r="BT92" i="2"/>
  <c r="BT95" i="2" s="1"/>
  <c r="BT18" i="20" s="1"/>
  <c r="EM109" i="2"/>
  <c r="EM114" i="2"/>
  <c r="EM25" i="20" s="1"/>
  <c r="EM105" i="2"/>
  <c r="EM97" i="2"/>
  <c r="K50" i="2"/>
  <c r="CF64" i="2"/>
  <c r="CF10" i="20" s="1"/>
  <c r="CG61" i="2"/>
  <c r="CF62" i="2"/>
  <c r="CF65" i="2" s="1"/>
  <c r="CF17" i="20" s="1"/>
  <c r="IQ80" i="2"/>
  <c r="IQ68" i="2"/>
  <c r="HH34" i="2"/>
  <c r="HH9" i="20" s="1"/>
  <c r="HI31" i="2"/>
  <c r="HH32" i="2"/>
  <c r="HH35" i="2" s="1"/>
  <c r="HH16" i="20" s="1"/>
  <c r="FW38" i="2"/>
  <c r="FW50" i="2"/>
  <c r="AK121" i="2"/>
  <c r="AJ124" i="2"/>
  <c r="AJ122" i="2"/>
  <c r="AJ125" i="2" s="1"/>
  <c r="HS54" i="2"/>
  <c r="HS23" i="20" s="1"/>
  <c r="HS49" i="2"/>
  <c r="HS37" i="2"/>
  <c r="HS45" i="2"/>
  <c r="EA38" i="2"/>
  <c r="EA50" i="2"/>
  <c r="AI80" i="2"/>
  <c r="AI68" i="2"/>
  <c r="JC80" i="2"/>
  <c r="JC68" i="2"/>
  <c r="X34" i="2"/>
  <c r="X9" i="20" s="1"/>
  <c r="Y31" i="2"/>
  <c r="X32" i="2"/>
  <c r="X35" i="2" s="1"/>
  <c r="X16" i="20" s="1"/>
  <c r="BS80" i="2"/>
  <c r="BS68" i="2"/>
  <c r="HG84" i="2"/>
  <c r="HG24" i="20" s="1"/>
  <c r="HG79" i="2"/>
  <c r="HG75" i="2"/>
  <c r="HG67" i="2"/>
  <c r="GK91" i="2"/>
  <c r="GJ94" i="2"/>
  <c r="GJ11" i="20" s="1"/>
  <c r="GJ92" i="2"/>
  <c r="GJ95" i="2" s="1"/>
  <c r="GJ18" i="20" s="1"/>
  <c r="EA80" i="2"/>
  <c r="EA68" i="2"/>
  <c r="CE110" i="2"/>
  <c r="CE98" i="2"/>
  <c r="GW121" i="2"/>
  <c r="GV124" i="2"/>
  <c r="GV122" i="2"/>
  <c r="GV125" i="2" s="1"/>
  <c r="JC37" i="2"/>
  <c r="JC54" i="2"/>
  <c r="JC23" i="20" s="1"/>
  <c r="JC49" i="2"/>
  <c r="JC45" i="2"/>
  <c r="DC110" i="2"/>
  <c r="DC98" i="2"/>
  <c r="CQ80" i="2"/>
  <c r="CQ68" i="2"/>
  <c r="FW109" i="2"/>
  <c r="FW114" i="2"/>
  <c r="FW25" i="20" s="1"/>
  <c r="FW105" i="2"/>
  <c r="FW97" i="2"/>
  <c r="W84" i="2"/>
  <c r="W24" i="20" s="1"/>
  <c r="W79" i="2"/>
  <c r="W67" i="2"/>
  <c r="W75" i="2"/>
  <c r="FK37" i="2"/>
  <c r="FK54" i="2"/>
  <c r="FK23" i="20" s="1"/>
  <c r="FK49" i="2"/>
  <c r="FK45" i="2"/>
  <c r="EA110" i="2"/>
  <c r="EA98" i="2"/>
  <c r="AT52" i="2"/>
  <c r="AT55" i="2" s="1"/>
  <c r="AT30" i="20" s="1"/>
  <c r="EM37" i="2"/>
  <c r="EM54" i="2"/>
  <c r="EM23" i="20" s="1"/>
  <c r="EM49" i="2"/>
  <c r="EM45" i="2"/>
  <c r="BS37" i="2"/>
  <c r="BS54" i="2"/>
  <c r="BS23" i="20" s="1"/>
  <c r="BS49" i="2"/>
  <c r="BS45" i="2"/>
  <c r="EB154" i="2"/>
  <c r="EC151" i="2"/>
  <c r="EB152" i="2"/>
  <c r="EB155" i="2" s="1"/>
  <c r="DQ121" i="2"/>
  <c r="DP124" i="2"/>
  <c r="DP122" i="2"/>
  <c r="DP125" i="2" s="1"/>
  <c r="DP154" i="2"/>
  <c r="DQ151" i="2"/>
  <c r="DP152" i="2"/>
  <c r="DP155" i="2" s="1"/>
  <c r="IE37" i="2"/>
  <c r="IE54" i="2"/>
  <c r="IE23" i="20" s="1"/>
  <c r="IE49" i="2"/>
  <c r="IE45" i="2"/>
  <c r="JD154" i="2"/>
  <c r="JE151" i="2"/>
  <c r="JD152" i="2"/>
  <c r="JD155" i="2" s="1"/>
  <c r="CE54" i="2"/>
  <c r="CE23" i="20" s="1"/>
  <c r="CE49" i="2"/>
  <c r="CE37" i="2"/>
  <c r="CE45" i="2"/>
  <c r="BI121" i="2"/>
  <c r="BH124" i="2"/>
  <c r="BH122" i="2"/>
  <c r="BH125" i="2" s="1"/>
  <c r="GK121" i="2"/>
  <c r="GJ124" i="2"/>
  <c r="GJ122" i="2"/>
  <c r="GJ125" i="2" s="1"/>
  <c r="DP64" i="2"/>
  <c r="DP10" i="20" s="1"/>
  <c r="DQ61" i="2"/>
  <c r="DP62" i="2"/>
  <c r="DP65" i="2" s="1"/>
  <c r="DP17" i="20" s="1"/>
  <c r="DO38" i="2"/>
  <c r="DO50" i="2"/>
  <c r="HT154" i="2"/>
  <c r="HU151" i="2"/>
  <c r="HT152" i="2"/>
  <c r="HT155" i="2" s="1"/>
  <c r="CQ38" i="2"/>
  <c r="CQ50" i="2"/>
  <c r="FJ52" i="2"/>
  <c r="FJ55" i="2" s="1"/>
  <c r="FJ30" i="20" s="1"/>
  <c r="IE80" i="2"/>
  <c r="IE68" i="2"/>
  <c r="CS91" i="2"/>
  <c r="CR94" i="2"/>
  <c r="CR11" i="20" s="1"/>
  <c r="CR92" i="2"/>
  <c r="CR95" i="2" s="1"/>
  <c r="CR18" i="20" s="1"/>
  <c r="HS110" i="2"/>
  <c r="HS98" i="2"/>
  <c r="IQ50" i="2"/>
  <c r="IQ38" i="2"/>
  <c r="HT64" i="2"/>
  <c r="HT10" i="20" s="1"/>
  <c r="HU61" i="2"/>
  <c r="HT62" i="2"/>
  <c r="HT65" i="2" s="1"/>
  <c r="HT17" i="20" s="1"/>
  <c r="HI121" i="2"/>
  <c r="HH124" i="2"/>
  <c r="HH122" i="2"/>
  <c r="HH125" i="2" s="1"/>
  <c r="BG37" i="2"/>
  <c r="BG45" i="2"/>
  <c r="BG54" i="2"/>
  <c r="BG23" i="20" s="1"/>
  <c r="BG49" i="2"/>
  <c r="W110" i="2"/>
  <c r="W98" i="2"/>
  <c r="GW91" i="2"/>
  <c r="GV94" i="2"/>
  <c r="GV11" i="20" s="1"/>
  <c r="GV92" i="2"/>
  <c r="GV95" i="2" s="1"/>
  <c r="GV18" i="20" s="1"/>
  <c r="BG80" i="2"/>
  <c r="BG68" i="2"/>
  <c r="EY80" i="2"/>
  <c r="EY68" i="2"/>
  <c r="DN39" i="2"/>
  <c r="FK110" i="2"/>
  <c r="FK98" i="2"/>
  <c r="Y121" i="2"/>
  <c r="X124" i="2"/>
  <c r="X122" i="2"/>
  <c r="X125" i="2" s="1"/>
  <c r="CP39" i="2"/>
  <c r="EY37" i="2"/>
  <c r="EY45" i="2"/>
  <c r="EY54" i="2"/>
  <c r="EY23" i="20" s="1"/>
  <c r="EY49" i="2"/>
  <c r="DD34" i="2"/>
  <c r="DD9" i="20" s="1"/>
  <c r="DE31" i="2"/>
  <c r="DD32" i="2"/>
  <c r="DD35" i="2" s="1"/>
  <c r="DD16" i="20" s="1"/>
  <c r="DQ91" i="2"/>
  <c r="DP94" i="2"/>
  <c r="DP11" i="20" s="1"/>
  <c r="DP92" i="2"/>
  <c r="DP95" i="2" s="1"/>
  <c r="DP18" i="20" s="1"/>
  <c r="BS109" i="2"/>
  <c r="BS114" i="2"/>
  <c r="BS25" i="20" s="1"/>
  <c r="BS105" i="2"/>
  <c r="BS97" i="2"/>
  <c r="IG121" i="2"/>
  <c r="IF124" i="2"/>
  <c r="IF122" i="2"/>
  <c r="IF125" i="2" s="1"/>
  <c r="K80" i="2"/>
  <c r="K68" i="2"/>
  <c r="GU50" i="2"/>
  <c r="GU38" i="2"/>
  <c r="CQ129" i="2"/>
  <c r="IQ84" i="2"/>
  <c r="IQ24" i="20" s="1"/>
  <c r="IQ79" i="2"/>
  <c r="IQ75" i="2"/>
  <c r="IQ67" i="2"/>
  <c r="HG37" i="2"/>
  <c r="HG54" i="2"/>
  <c r="HG23" i="20" s="1"/>
  <c r="HG49" i="2"/>
  <c r="HG45" i="2"/>
  <c r="FW80" i="2"/>
  <c r="FW68" i="2"/>
  <c r="FX34" i="2"/>
  <c r="FX9" i="20" s="1"/>
  <c r="FY31" i="2"/>
  <c r="FX32" i="2"/>
  <c r="FX35" i="2" s="1"/>
  <c r="FX16" i="20" s="1"/>
  <c r="DC80" i="2"/>
  <c r="DC68" i="2"/>
  <c r="EM80" i="2"/>
  <c r="EM68" i="2"/>
  <c r="EB34" i="2"/>
  <c r="EB9" i="20" s="1"/>
  <c r="EC31" i="2"/>
  <c r="EB32" i="2"/>
  <c r="EB35" i="2" s="1"/>
  <c r="EB16" i="20" s="1"/>
  <c r="Y151" i="2"/>
  <c r="X154" i="2"/>
  <c r="X152" i="2"/>
  <c r="X155" i="2" s="1"/>
  <c r="AV154" i="2"/>
  <c r="AW151" i="2"/>
  <c r="AV152" i="2"/>
  <c r="AV155" i="2" s="1"/>
  <c r="AI84" i="2"/>
  <c r="AI24" i="20" s="1"/>
  <c r="AI79" i="2"/>
  <c r="AI67" i="2"/>
  <c r="AI75" i="2"/>
  <c r="JC84" i="2"/>
  <c r="JC24" i="20" s="1"/>
  <c r="JC79" i="2"/>
  <c r="JC75" i="2"/>
  <c r="JC67" i="2"/>
  <c r="BH154" i="2"/>
  <c r="BI151" i="2"/>
  <c r="BH152" i="2"/>
  <c r="BH155" i="2" s="1"/>
  <c r="IQ110" i="2"/>
  <c r="IQ98" i="2"/>
  <c r="AJ154" i="2"/>
  <c r="AK151" i="2"/>
  <c r="AJ152" i="2"/>
  <c r="AJ155" i="2" s="1"/>
  <c r="W37" i="2"/>
  <c r="W54" i="2"/>
  <c r="W23" i="20" s="1"/>
  <c r="W49" i="2"/>
  <c r="W45" i="2"/>
  <c r="BS84" i="2"/>
  <c r="BS24" i="20" s="1"/>
  <c r="BS79" i="2"/>
  <c r="BS67" i="2"/>
  <c r="BS75" i="2"/>
  <c r="GJ154" i="2"/>
  <c r="GK151" i="2"/>
  <c r="GJ152" i="2"/>
  <c r="GJ155" i="2" s="1"/>
  <c r="EN154" i="2"/>
  <c r="EO151" i="2"/>
  <c r="EN152" i="2"/>
  <c r="EN155" i="2" s="1"/>
  <c r="HH64" i="2"/>
  <c r="HH10" i="20" s="1"/>
  <c r="HI61" i="2"/>
  <c r="HH62" i="2"/>
  <c r="HH65" i="2" s="1"/>
  <c r="HH17" i="20" s="1"/>
  <c r="GI109" i="2"/>
  <c r="GI114" i="2"/>
  <c r="GI25" i="20" s="1"/>
  <c r="GI105" i="2"/>
  <c r="GI97" i="2"/>
  <c r="EA84" i="2"/>
  <c r="EA24" i="20" s="1"/>
  <c r="EA79" i="2"/>
  <c r="EA67" i="2"/>
  <c r="EA75" i="2"/>
  <c r="CG91" i="2"/>
  <c r="CF94" i="2"/>
  <c r="CF11" i="20" s="1"/>
  <c r="CF92" i="2"/>
  <c r="CF95" i="2" s="1"/>
  <c r="CF18" i="20" s="1"/>
  <c r="GU80" i="2"/>
  <c r="GU68" i="2"/>
  <c r="AU110" i="2"/>
  <c r="AU98" i="2"/>
  <c r="DE91" i="2"/>
  <c r="DD94" i="2"/>
  <c r="DD11" i="20" s="1"/>
  <c r="DD92" i="2"/>
  <c r="DD95" i="2" s="1"/>
  <c r="DD18" i="20" s="1"/>
  <c r="L154" i="2"/>
  <c r="M151" i="2"/>
  <c r="L152" i="2"/>
  <c r="L155" i="2" s="1"/>
  <c r="CQ84" i="2"/>
  <c r="CQ24" i="20" s="1"/>
  <c r="CQ79" i="2"/>
  <c r="CQ75" i="2"/>
  <c r="CQ67" i="2"/>
  <c r="X64" i="2"/>
  <c r="X10" i="20" s="1"/>
  <c r="Y61" i="2"/>
  <c r="X62" i="2"/>
  <c r="X65" i="2" s="1"/>
  <c r="X17" i="20" s="1"/>
  <c r="AI38" i="2"/>
  <c r="AI50" i="2"/>
  <c r="EC91" i="2"/>
  <c r="EB94" i="2"/>
  <c r="EB11" i="20" s="1"/>
  <c r="EB92" i="2"/>
  <c r="EB95" i="2" s="1"/>
  <c r="EB18" i="20" s="1"/>
  <c r="GI38" i="2"/>
  <c r="GI50" i="2"/>
  <c r="CP99" i="2"/>
  <c r="BG110" i="2"/>
  <c r="BG98" i="2"/>
  <c r="K129" i="2"/>
  <c r="AI110" i="2"/>
  <c r="AI98" i="2"/>
  <c r="IE110" i="2"/>
  <c r="IE98" i="2"/>
  <c r="DP34" i="2"/>
  <c r="DP9" i="20" s="1"/>
  <c r="DQ31" i="2"/>
  <c r="DP32" i="2"/>
  <c r="DP35" i="2" s="1"/>
  <c r="DP16" i="20" s="1"/>
  <c r="HU121" i="2"/>
  <c r="HT124" i="2"/>
  <c r="HT122" i="2"/>
  <c r="HT125" i="2" s="1"/>
  <c r="CR34" i="2"/>
  <c r="CR9" i="20" s="1"/>
  <c r="CS31" i="2"/>
  <c r="CR32" i="2"/>
  <c r="CR35" i="2" s="1"/>
  <c r="CR16" i="20" s="1"/>
  <c r="FV99" i="2"/>
  <c r="AU38" i="2"/>
  <c r="AU50" i="2"/>
  <c r="FA121" i="2"/>
  <c r="EZ124" i="2"/>
  <c r="EZ122" i="2"/>
  <c r="EZ125" i="2" s="1"/>
  <c r="IE84" i="2"/>
  <c r="IE24" i="20" s="1"/>
  <c r="IE79" i="2"/>
  <c r="IE75" i="2"/>
  <c r="IE67" i="2"/>
  <c r="CQ109" i="2"/>
  <c r="CQ114" i="2"/>
  <c r="CQ25" i="20" s="1"/>
  <c r="CQ105" i="2"/>
  <c r="CQ97" i="2"/>
  <c r="HU91" i="2"/>
  <c r="HT94" i="2"/>
  <c r="HT11" i="20" s="1"/>
  <c r="HT92" i="2"/>
  <c r="HT95" i="2" s="1"/>
  <c r="HT18" i="20" s="1"/>
  <c r="ID82" i="2"/>
  <c r="ID85" i="2" s="1"/>
  <c r="ID31" i="20" s="1"/>
  <c r="HG110" i="2"/>
  <c r="HG98" i="2"/>
  <c r="IR34" i="2"/>
  <c r="IR9" i="20" s="1"/>
  <c r="IS31" i="2"/>
  <c r="IR32" i="2"/>
  <c r="IR35" i="2" s="1"/>
  <c r="IR16" i="20" s="1"/>
  <c r="BF112" i="2"/>
  <c r="BF115" i="2" s="1"/>
  <c r="BF32" i="20" s="1"/>
  <c r="EY110" i="2"/>
  <c r="EY98" i="2"/>
  <c r="AH99" i="2"/>
  <c r="K110" i="2"/>
  <c r="K98" i="2"/>
  <c r="Y91" i="2"/>
  <c r="X94" i="2"/>
  <c r="X11" i="20" s="1"/>
  <c r="X92" i="2"/>
  <c r="X95" i="2" s="1"/>
  <c r="X18" i="20" s="1"/>
  <c r="CD52" i="2"/>
  <c r="CD55" i="2" s="1"/>
  <c r="CD30" i="20" s="1"/>
  <c r="GU114" i="2"/>
  <c r="GU25" i="20" s="1"/>
  <c r="GU109" i="2"/>
  <c r="GU105" i="2"/>
  <c r="GU97" i="2"/>
  <c r="BG84" i="2"/>
  <c r="BG24" i="20" s="1"/>
  <c r="BG79" i="2"/>
  <c r="BG75" i="2"/>
  <c r="BG67" i="2"/>
  <c r="EC121" i="2"/>
  <c r="EB124" i="2"/>
  <c r="EB122" i="2"/>
  <c r="EB125" i="2" s="1"/>
  <c r="EY84" i="2"/>
  <c r="EY24" i="20" s="1"/>
  <c r="EY79" i="2"/>
  <c r="EY75" i="2"/>
  <c r="EY67" i="2"/>
  <c r="FK80" i="2"/>
  <c r="FK68" i="2"/>
  <c r="ID112" i="2"/>
  <c r="ID115" i="2" s="1"/>
  <c r="ID32" i="20" s="1"/>
  <c r="FM91" i="2"/>
  <c r="FL94" i="2"/>
  <c r="FL11" i="20" s="1"/>
  <c r="FL92" i="2"/>
  <c r="FL95" i="2" s="1"/>
  <c r="FL18" i="20" s="1"/>
  <c r="JE121" i="2"/>
  <c r="JD124" i="2"/>
  <c r="JD122" i="2"/>
  <c r="JD125" i="2" s="1"/>
  <c r="BU121" i="2"/>
  <c r="BT124" i="2"/>
  <c r="BT122" i="2"/>
  <c r="BT125" i="2" s="1"/>
  <c r="JC110" i="2"/>
  <c r="JC98" i="2"/>
  <c r="AU80" i="2"/>
  <c r="AU68" i="2"/>
  <c r="GI80" i="2"/>
  <c r="GI68" i="2"/>
  <c r="DC37" i="2"/>
  <c r="DC45" i="2"/>
  <c r="DC54" i="2"/>
  <c r="DC23" i="20" s="1"/>
  <c r="DC49" i="2"/>
  <c r="GV154" i="2"/>
  <c r="GW151" i="2"/>
  <c r="GV152" i="2"/>
  <c r="GV155" i="2" s="1"/>
  <c r="FW129" i="2"/>
  <c r="FL154" i="2"/>
  <c r="FM151" i="2"/>
  <c r="FL152" i="2"/>
  <c r="FL155" i="2" s="1"/>
  <c r="DO109" i="2"/>
  <c r="DO114" i="2"/>
  <c r="DO25" i="20" s="1"/>
  <c r="DO105" i="2"/>
  <c r="DO97" i="2"/>
  <c r="IF154" i="2"/>
  <c r="IG151" i="2"/>
  <c r="IF152" i="2"/>
  <c r="IF155" i="2" s="1"/>
  <c r="J99" i="2"/>
  <c r="EM110" i="2"/>
  <c r="EM98" i="2"/>
  <c r="K84" i="2"/>
  <c r="K24" i="20" s="1"/>
  <c r="K79" i="2"/>
  <c r="K75" i="2"/>
  <c r="K67" i="2"/>
  <c r="K54" i="2"/>
  <c r="K23" i="20" s="1"/>
  <c r="K49" i="2"/>
  <c r="K45" i="2"/>
  <c r="CE80" i="2"/>
  <c r="CE68" i="2"/>
  <c r="GV34" i="2"/>
  <c r="GV9" i="20" s="1"/>
  <c r="GW31" i="2"/>
  <c r="GV32" i="2"/>
  <c r="GV35" i="2" s="1"/>
  <c r="GV16" i="20" s="1"/>
  <c r="CS121" i="2"/>
  <c r="CR124" i="2"/>
  <c r="CR122" i="2"/>
  <c r="CR125" i="2" s="1"/>
  <c r="IR64" i="2"/>
  <c r="IR10" i="20" s="1"/>
  <c r="IS61" i="2"/>
  <c r="IR62" i="2"/>
  <c r="IR65" i="2" s="1"/>
  <c r="IR17" i="20" s="1"/>
  <c r="FW84" i="2"/>
  <c r="FW24" i="20" s="1"/>
  <c r="FW79" i="2"/>
  <c r="FW75" i="2"/>
  <c r="FW67" i="2"/>
  <c r="FW54" i="2"/>
  <c r="FW23" i="20" s="1"/>
  <c r="FW49" i="2"/>
  <c r="FW37" i="2"/>
  <c r="FW45" i="2"/>
  <c r="DC84" i="2"/>
  <c r="DC24" i="20" s="1"/>
  <c r="DC79" i="2"/>
  <c r="DC75" i="2"/>
  <c r="DC67" i="2"/>
  <c r="FJ112" i="2"/>
  <c r="FJ115" i="2" s="1"/>
  <c r="FJ32" i="20" s="1"/>
  <c r="HS38" i="2"/>
  <c r="HS50" i="2"/>
  <c r="EM84" i="2"/>
  <c r="EM24" i="20" s="1"/>
  <c r="EM79" i="2"/>
  <c r="EM75" i="2"/>
  <c r="EM67" i="2"/>
  <c r="EA54" i="2"/>
  <c r="EA23" i="20" s="1"/>
  <c r="EA49" i="2"/>
  <c r="EA37" i="2"/>
  <c r="EA45" i="2"/>
  <c r="HR112" i="2"/>
  <c r="HR115" i="2" s="1"/>
  <c r="HR32" i="20" s="1"/>
  <c r="EL39" i="2"/>
  <c r="EZ154" i="2"/>
  <c r="FA151" i="2"/>
  <c r="EZ152" i="2"/>
  <c r="EZ155" i="2" s="1"/>
  <c r="AU159" i="2"/>
  <c r="BR52" i="2"/>
  <c r="BR55" i="2" s="1"/>
  <c r="BR30" i="20" s="1"/>
  <c r="AJ64" i="2"/>
  <c r="AJ10" i="20" s="1"/>
  <c r="AK61" i="2"/>
  <c r="AJ62" i="2"/>
  <c r="AJ65" i="2" s="1"/>
  <c r="AJ17" i="20" s="1"/>
  <c r="JD64" i="2"/>
  <c r="JD10" i="20" s="1"/>
  <c r="JE61" i="2"/>
  <c r="JD62" i="2"/>
  <c r="JD65" i="2" s="1"/>
  <c r="JD17" i="20" s="1"/>
  <c r="BG159" i="2"/>
  <c r="IS91" i="2"/>
  <c r="IR94" i="2"/>
  <c r="IR11" i="20" s="1"/>
  <c r="IR92" i="2"/>
  <c r="IR95" i="2" s="1"/>
  <c r="IR18" i="20" s="1"/>
  <c r="AI159" i="2"/>
  <c r="BT64" i="2"/>
  <c r="BT10" i="20" s="1"/>
  <c r="BU61" i="2"/>
  <c r="BT62" i="2"/>
  <c r="BT65" i="2" s="1"/>
  <c r="BT17" i="20" s="1"/>
  <c r="GI159" i="2"/>
  <c r="EM159" i="2"/>
  <c r="IS121" i="2"/>
  <c r="IR124" i="2"/>
  <c r="IR122" i="2"/>
  <c r="IR125" i="2" s="1"/>
  <c r="BR99" i="2"/>
  <c r="EB64" i="2"/>
  <c r="EB10" i="20" s="1"/>
  <c r="EC61" i="2"/>
  <c r="EB62" i="2"/>
  <c r="EB65" i="2" s="1"/>
  <c r="EB17" i="20" s="1"/>
  <c r="IP82" i="2"/>
  <c r="IP85" i="2" s="1"/>
  <c r="IP31" i="20" s="1"/>
  <c r="CE109" i="2"/>
  <c r="CE114" i="2"/>
  <c r="CE25" i="20" s="1"/>
  <c r="CE105" i="2"/>
  <c r="CE97" i="2"/>
  <c r="GU84" i="2"/>
  <c r="GU24" i="20" s="1"/>
  <c r="GU79" i="2"/>
  <c r="GU75" i="2"/>
  <c r="GU67" i="2"/>
  <c r="FV82" i="2"/>
  <c r="FV85" i="2" s="1"/>
  <c r="FV31" i="20" s="1"/>
  <c r="JC38" i="2"/>
  <c r="JC50" i="2"/>
  <c r="AW91" i="2"/>
  <c r="AV94" i="2"/>
  <c r="AV11" i="20" s="1"/>
  <c r="AV92" i="2"/>
  <c r="AV95" i="2" s="1"/>
  <c r="AV18" i="20" s="1"/>
  <c r="DC114" i="2"/>
  <c r="DC25" i="20" s="1"/>
  <c r="DC109" i="2"/>
  <c r="DC105" i="2"/>
  <c r="DC97" i="2"/>
  <c r="EO121" i="2"/>
  <c r="EN124" i="2"/>
  <c r="EN122" i="2"/>
  <c r="EN125" i="2" s="1"/>
  <c r="K159" i="2"/>
  <c r="CR64" i="2"/>
  <c r="CR10" i="20" s="1"/>
  <c r="CS61" i="2"/>
  <c r="CR62" i="2"/>
  <c r="CR65" i="2" s="1"/>
  <c r="CR17" i="20" s="1"/>
  <c r="FW110" i="2"/>
  <c r="FW98" i="2"/>
  <c r="FK38" i="2"/>
  <c r="FK50" i="2"/>
  <c r="AJ34" i="2"/>
  <c r="AJ9" i="20" s="1"/>
  <c r="AK31" i="2"/>
  <c r="AJ32" i="2"/>
  <c r="AJ35" i="2" s="1"/>
  <c r="AJ16" i="20" s="1"/>
  <c r="EA109" i="2"/>
  <c r="EA114" i="2"/>
  <c r="EA25" i="20" s="1"/>
  <c r="EA105" i="2"/>
  <c r="EA97" i="2"/>
  <c r="GJ34" i="2"/>
  <c r="GJ9" i="20" s="1"/>
  <c r="GK31" i="2"/>
  <c r="GJ32" i="2"/>
  <c r="GJ35" i="2" s="1"/>
  <c r="GJ16" i="20" s="1"/>
  <c r="AT39" i="2"/>
  <c r="EM38" i="2"/>
  <c r="EM50" i="2"/>
  <c r="BS38" i="2"/>
  <c r="BS50" i="2"/>
  <c r="IP99" i="2"/>
  <c r="CE129" i="2"/>
  <c r="BI91" i="2"/>
  <c r="BH94" i="2"/>
  <c r="BH11" i="20" s="1"/>
  <c r="BH92" i="2"/>
  <c r="BH95" i="2" s="1"/>
  <c r="BH18" i="20" s="1"/>
  <c r="V52" i="2"/>
  <c r="V55" i="2" s="1"/>
  <c r="V30" i="20" s="1"/>
  <c r="IE38" i="2"/>
  <c r="IE50" i="2"/>
  <c r="M121" i="2"/>
  <c r="L124" i="2"/>
  <c r="L122" i="2"/>
  <c r="L125" i="2" s="1"/>
  <c r="AK91" i="2"/>
  <c r="AJ94" i="2"/>
  <c r="AJ11" i="20" s="1"/>
  <c r="AJ92" i="2"/>
  <c r="AJ95" i="2" s="1"/>
  <c r="AJ18" i="20" s="1"/>
  <c r="CE38" i="2"/>
  <c r="CE50" i="2"/>
  <c r="CF154" i="2"/>
  <c r="CG151" i="2"/>
  <c r="CF152" i="2"/>
  <c r="CF155" i="2" s="1"/>
  <c r="DZ82" i="2"/>
  <c r="DZ85" i="2" s="1"/>
  <c r="DZ31" i="20" s="1"/>
  <c r="DO80" i="2"/>
  <c r="DO68" i="2"/>
  <c r="BT154" i="2"/>
  <c r="BU151" i="2"/>
  <c r="BT152" i="2"/>
  <c r="BT155" i="2" s="1"/>
  <c r="FK129" i="2"/>
  <c r="IG91" i="2"/>
  <c r="IF94" i="2"/>
  <c r="IF11" i="20" s="1"/>
  <c r="IF92" i="2"/>
  <c r="IF95" i="2" s="1"/>
  <c r="IF18" i="20" s="1"/>
  <c r="GT82" i="2"/>
  <c r="GT85" i="2" s="1"/>
  <c r="GT31" i="20" s="1"/>
  <c r="DO37" i="2"/>
  <c r="DO54" i="2"/>
  <c r="DO23" i="20" s="1"/>
  <c r="DO49" i="2"/>
  <c r="DO45" i="2"/>
  <c r="CQ37" i="2"/>
  <c r="CQ54" i="2"/>
  <c r="CQ23" i="20" s="1"/>
  <c r="CQ49" i="2"/>
  <c r="CQ45" i="2"/>
  <c r="AV34" i="2"/>
  <c r="AV9" i="20" s="1"/>
  <c r="AW31" i="2"/>
  <c r="AV32" i="2"/>
  <c r="AV35" i="2" s="1"/>
  <c r="AV16" i="20" s="1"/>
  <c r="V69" i="2"/>
  <c r="FJ39" i="2"/>
  <c r="IF64" i="2"/>
  <c r="IF10" i="20" s="1"/>
  <c r="IG61" i="2"/>
  <c r="IF62" i="2"/>
  <c r="IF65" i="2" s="1"/>
  <c r="IF17" i="20" s="1"/>
  <c r="HS109" i="2"/>
  <c r="HS114" i="2"/>
  <c r="HS25" i="20" s="1"/>
  <c r="HS105" i="2"/>
  <c r="HS97" i="2"/>
  <c r="HI91" i="2"/>
  <c r="HH94" i="2"/>
  <c r="HH11" i="20" s="1"/>
  <c r="HH92" i="2"/>
  <c r="HH95" i="2" s="1"/>
  <c r="HH18" i="20" s="1"/>
  <c r="IQ37" i="2"/>
  <c r="IQ45" i="2"/>
  <c r="IQ54" i="2"/>
  <c r="IQ23" i="20" s="1"/>
  <c r="IQ49" i="2"/>
  <c r="FA91" i="2"/>
  <c r="EZ94" i="2"/>
  <c r="EZ11" i="20" s="1"/>
  <c r="EZ92" i="2"/>
  <c r="EZ95" i="2" s="1"/>
  <c r="EZ18" i="20" s="1"/>
  <c r="HS80" i="2"/>
  <c r="HS68" i="2"/>
  <c r="BG50" i="2"/>
  <c r="BG38" i="2"/>
  <c r="M91" i="2"/>
  <c r="L94" i="2"/>
  <c r="L11" i="20" s="1"/>
  <c r="L92" i="2"/>
  <c r="L95" i="2" s="1"/>
  <c r="L18" i="20" s="1"/>
  <c r="W109" i="2"/>
  <c r="W114" i="2"/>
  <c r="W25" i="20" s="1"/>
  <c r="W105" i="2"/>
  <c r="W97" i="2"/>
  <c r="BH64" i="2"/>
  <c r="BH10" i="20" s="1"/>
  <c r="BI61" i="2"/>
  <c r="BH62" i="2"/>
  <c r="BH65" i="2" s="1"/>
  <c r="BH17" i="20" s="1"/>
  <c r="EZ64" i="2"/>
  <c r="EZ10" i="20" s="1"/>
  <c r="FA61" i="2"/>
  <c r="EZ62" i="2"/>
  <c r="EZ65" i="2" s="1"/>
  <c r="EZ17" i="20" s="1"/>
  <c r="FK84" i="2"/>
  <c r="FK24" i="20" s="1"/>
  <c r="FK79" i="2"/>
  <c r="FK67" i="2"/>
  <c r="FK75" i="2"/>
  <c r="DN82" i="2"/>
  <c r="DN85" i="2" s="1"/>
  <c r="DN31" i="20" s="1"/>
  <c r="DN52" i="2"/>
  <c r="DN55" i="2" s="1"/>
  <c r="DN30" i="20" s="1"/>
  <c r="FK109" i="2"/>
  <c r="FK114" i="2"/>
  <c r="FK25" i="20" s="1"/>
  <c r="FK105" i="2"/>
  <c r="FK97" i="2"/>
  <c r="CP52" i="2"/>
  <c r="CP55" i="2" s="1"/>
  <c r="CP30" i="20" s="1"/>
  <c r="JE91" i="2"/>
  <c r="JD94" i="2"/>
  <c r="JD11" i="20" s="1"/>
  <c r="JD92" i="2"/>
  <c r="JD95" i="2" s="1"/>
  <c r="JD18" i="20" s="1"/>
  <c r="HF112" i="2"/>
  <c r="HF115" i="2" s="1"/>
  <c r="HF32" i="20" s="1"/>
  <c r="EY50" i="2"/>
  <c r="EY38" i="2"/>
  <c r="AU84" i="2"/>
  <c r="AU24" i="20" s="1"/>
  <c r="AU79" i="2"/>
  <c r="AU75" i="2"/>
  <c r="AU67" i="2"/>
  <c r="GI84" i="2"/>
  <c r="GI24" i="20" s="1"/>
  <c r="GI79" i="2"/>
  <c r="GI75" i="2"/>
  <c r="GI67" i="2"/>
  <c r="GU159" i="2"/>
  <c r="FY121" i="2"/>
  <c r="FX124" i="2"/>
  <c r="FX122" i="2"/>
  <c r="FX125" i="2" s="1"/>
  <c r="IP39" i="2"/>
  <c r="FK159" i="2"/>
  <c r="HR82" i="2"/>
  <c r="HR85" i="2" s="1"/>
  <c r="HR31" i="20" s="1"/>
  <c r="BF69" i="2"/>
  <c r="BS110" i="2"/>
  <c r="BS98" i="2"/>
  <c r="EO91" i="2"/>
  <c r="EN94" i="2"/>
  <c r="EN11" i="20" s="1"/>
  <c r="EN92" i="2"/>
  <c r="EN95" i="2" s="1"/>
  <c r="EN18" i="20" s="1"/>
  <c r="L64" i="2"/>
  <c r="L10" i="20" s="1"/>
  <c r="M61" i="2"/>
  <c r="L62" i="2"/>
  <c r="L65" i="2" s="1"/>
  <c r="L17" i="20" s="1"/>
  <c r="CE84" i="2"/>
  <c r="CE24" i="20" s="1"/>
  <c r="CE79" i="2"/>
  <c r="CE67" i="2"/>
  <c r="CE75" i="2"/>
  <c r="GU37" i="2"/>
  <c r="GU45" i="2"/>
  <c r="GU54" i="2"/>
  <c r="GU23" i="20" s="1"/>
  <c r="GU49" i="2"/>
  <c r="HG38" i="2"/>
  <c r="HG50" i="2"/>
  <c r="FX64" i="2"/>
  <c r="FX10" i="20" s="1"/>
  <c r="FY61" i="2"/>
  <c r="FX62" i="2"/>
  <c r="FX65" i="2" s="1"/>
  <c r="FX17" i="20" s="1"/>
  <c r="DD64" i="2"/>
  <c r="DD10" i="20" s="1"/>
  <c r="DE61" i="2"/>
  <c r="DD62" i="2"/>
  <c r="DD65" i="2" s="1"/>
  <c r="DD17" i="20" s="1"/>
  <c r="HT34" i="2"/>
  <c r="HT9" i="20" s="1"/>
  <c r="HU31" i="2"/>
  <c r="HT32" i="2"/>
  <c r="HT35" i="2" s="1"/>
  <c r="HT16" i="20" s="1"/>
  <c r="EN64" i="2"/>
  <c r="EN10" i="20" s="1"/>
  <c r="EO61" i="2"/>
  <c r="EN62" i="2"/>
  <c r="EN65" i="2" s="1"/>
  <c r="EN17" i="20" s="1"/>
  <c r="DZ99" i="2"/>
  <c r="GH39" i="2"/>
  <c r="JB99" i="2"/>
  <c r="IQ114" i="2"/>
  <c r="IQ25" i="20" s="1"/>
  <c r="IQ109" i="2"/>
  <c r="IQ105" i="2"/>
  <c r="IQ97" i="2"/>
  <c r="GH82" i="2"/>
  <c r="GH85" i="2" s="1"/>
  <c r="GH31" i="20" s="1"/>
  <c r="DB39" i="2"/>
  <c r="W38" i="2"/>
  <c r="W50" i="2"/>
  <c r="DN99" i="2"/>
  <c r="DD154" i="2"/>
  <c r="DE151" i="2"/>
  <c r="DD152" i="2"/>
  <c r="DD155" i="2" s="1"/>
  <c r="HG80" i="2"/>
  <c r="HG68" i="2"/>
  <c r="GI110" i="2"/>
  <c r="GI98" i="2"/>
  <c r="J39" i="2"/>
  <c r="GV64" i="2"/>
  <c r="GV10" i="20" s="1"/>
  <c r="GW61" i="2"/>
  <c r="GV62" i="2"/>
  <c r="GV65" i="2" s="1"/>
  <c r="GV17" i="20" s="1"/>
  <c r="JD34" i="2"/>
  <c r="JD9" i="20" s="1"/>
  <c r="JE31" i="2"/>
  <c r="JD32" i="2"/>
  <c r="JD35" i="2" s="1"/>
  <c r="JD16" i="20" s="1"/>
  <c r="AU114" i="2"/>
  <c r="AU25" i="20" s="1"/>
  <c r="AU109" i="2"/>
  <c r="AU105" i="2"/>
  <c r="AU97" i="2"/>
  <c r="FY91" i="2"/>
  <c r="FX94" i="2"/>
  <c r="FX11" i="20" s="1"/>
  <c r="FX92" i="2"/>
  <c r="FX95" i="2" s="1"/>
  <c r="FX18" i="20" s="1"/>
  <c r="W80" i="2"/>
  <c r="W68" i="2"/>
  <c r="FL34" i="2"/>
  <c r="FL9" i="20" s="1"/>
  <c r="FM31" i="2"/>
  <c r="FL32" i="2"/>
  <c r="FL35" i="2" s="1"/>
  <c r="FL16" i="20" s="1"/>
  <c r="AH82" i="2"/>
  <c r="AH85" i="2" s="1"/>
  <c r="AH31" i="20" s="1"/>
  <c r="AI54" i="2"/>
  <c r="AI23" i="20" s="1"/>
  <c r="AI49" i="2"/>
  <c r="AI37" i="2"/>
  <c r="AI45" i="2"/>
  <c r="HI151" i="2"/>
  <c r="HH154" i="2"/>
  <c r="HH152" i="2"/>
  <c r="HH155" i="2" s="1"/>
  <c r="GI37" i="2"/>
  <c r="GI54" i="2"/>
  <c r="GI23" i="20" s="1"/>
  <c r="GI49" i="2"/>
  <c r="GI45" i="2"/>
  <c r="EN34" i="2"/>
  <c r="EN9" i="20" s="1"/>
  <c r="EO31" i="2"/>
  <c r="EN32" i="2"/>
  <c r="EN35" i="2" s="1"/>
  <c r="EN16" i="20" s="1"/>
  <c r="AW121" i="2"/>
  <c r="AV124" i="2"/>
  <c r="AV122" i="2"/>
  <c r="AV125" i="2" s="1"/>
  <c r="BT34" i="2"/>
  <c r="BT9" i="20" s="1"/>
  <c r="BU31" i="2"/>
  <c r="BT32" i="2"/>
  <c r="BT35" i="2" s="1"/>
  <c r="BT16" i="20" s="1"/>
  <c r="CP112" i="2"/>
  <c r="CP115" i="2" s="1"/>
  <c r="CP32" i="20" s="1"/>
  <c r="CG121" i="2"/>
  <c r="CF124" i="2"/>
  <c r="CF122" i="2"/>
  <c r="CF125" i="2" s="1"/>
  <c r="BG114" i="2"/>
  <c r="BG25" i="20" s="1"/>
  <c r="BG109" i="2"/>
  <c r="BG105" i="2"/>
  <c r="BG97" i="2"/>
  <c r="IF34" i="2"/>
  <c r="IF9" i="20" s="1"/>
  <c r="IG31" i="2"/>
  <c r="IF32" i="2"/>
  <c r="IF35" i="2" s="1"/>
  <c r="IF16" i="20" s="1"/>
  <c r="BR69" i="2"/>
  <c r="AI114" i="2"/>
  <c r="AI25" i="20" s="1"/>
  <c r="AI109" i="2"/>
  <c r="AI105" i="2"/>
  <c r="AI97" i="2"/>
  <c r="CF34" i="2"/>
  <c r="CF9" i="20" s="1"/>
  <c r="CG31" i="2"/>
  <c r="CF32" i="2"/>
  <c r="CF35" i="2" s="1"/>
  <c r="CF16" i="20" s="1"/>
  <c r="DO84" i="2"/>
  <c r="DO24" i="20" s="1"/>
  <c r="DO79" i="2"/>
  <c r="DO67" i="2"/>
  <c r="DO75" i="2"/>
  <c r="BS159" i="2"/>
  <c r="FM121" i="2"/>
  <c r="FL124" i="2"/>
  <c r="FL122" i="2"/>
  <c r="FL125" i="2" s="1"/>
  <c r="IR154" i="2"/>
  <c r="IS151" i="2"/>
  <c r="IR152" i="2"/>
  <c r="IR155" i="2" s="1"/>
  <c r="IE109" i="2"/>
  <c r="IE114" i="2"/>
  <c r="IE25" i="20" s="1"/>
  <c r="IE105" i="2"/>
  <c r="IE97" i="2"/>
  <c r="AT99" i="2"/>
  <c r="CR154" i="2"/>
  <c r="CS151" i="2"/>
  <c r="CR152" i="2"/>
  <c r="CR155" i="2" s="1"/>
  <c r="FX154" i="2"/>
  <c r="FY151" i="2"/>
  <c r="FX152" i="2"/>
  <c r="FX155" i="2" s="1"/>
  <c r="FV112" i="2"/>
  <c r="FV115" i="2" s="1"/>
  <c r="FV32" i="20" s="1"/>
  <c r="AU37" i="2"/>
  <c r="AU54" i="2"/>
  <c r="AU23" i="20" s="1"/>
  <c r="AU49" i="2"/>
  <c r="AU45" i="2"/>
  <c r="CQ110" i="2"/>
  <c r="CQ98" i="2"/>
  <c r="ID69" i="2"/>
  <c r="HG109" i="2"/>
  <c r="HG114" i="2"/>
  <c r="HG25" i="20" s="1"/>
  <c r="HG105" i="2"/>
  <c r="HG97" i="2"/>
  <c r="BF99" i="2"/>
  <c r="ID52" i="2"/>
  <c r="ID55" i="2" s="1"/>
  <c r="ID30" i="20" s="1"/>
  <c r="EY114" i="2"/>
  <c r="EY25" i="20" s="1"/>
  <c r="EY109" i="2"/>
  <c r="EY105" i="2"/>
  <c r="EY97" i="2"/>
  <c r="HS84" i="2"/>
  <c r="HS24" i="20" s="1"/>
  <c r="HS79" i="2"/>
  <c r="HS75" i="2"/>
  <c r="HS67" i="2"/>
  <c r="AH112" i="2"/>
  <c r="AH115" i="2" s="1"/>
  <c r="AH32" i="20" s="1"/>
  <c r="BH34" i="2"/>
  <c r="BH9" i="20" s="1"/>
  <c r="BI31" i="2"/>
  <c r="BH32" i="2"/>
  <c r="BH35" i="2" s="1"/>
  <c r="BH16" i="20" s="1"/>
  <c r="K114" i="2"/>
  <c r="K25" i="20" s="1"/>
  <c r="K109" i="2"/>
  <c r="K105" i="2"/>
  <c r="K97" i="2"/>
  <c r="CD39" i="2"/>
  <c r="GU110" i="2"/>
  <c r="GU98" i="2"/>
  <c r="FL64" i="2"/>
  <c r="FL10" i="20" s="1"/>
  <c r="FM61" i="2"/>
  <c r="FL62" i="2"/>
  <c r="FL65" i="2" s="1"/>
  <c r="FL17" i="20" s="1"/>
  <c r="ID99" i="2"/>
  <c r="DC39" i="2" l="1"/>
  <c r="IQ52" i="2"/>
  <c r="IQ55" i="2" s="1"/>
  <c r="IQ30" i="20" s="1"/>
  <c r="JC129" i="2"/>
  <c r="HG129" i="2"/>
  <c r="IQ129" i="2"/>
  <c r="IE129" i="2"/>
  <c r="DO129" i="2"/>
  <c r="HS129" i="2"/>
  <c r="IQ159" i="2"/>
  <c r="FX157" i="2"/>
  <c r="FX13" i="20"/>
  <c r="IR127" i="2"/>
  <c r="IR12" i="20"/>
  <c r="DD157" i="2"/>
  <c r="DD13" i="20"/>
  <c r="AV158" i="2"/>
  <c r="AV20" i="20"/>
  <c r="CR157" i="2"/>
  <c r="CR13" i="20"/>
  <c r="IR157" i="2"/>
  <c r="IR13" i="20"/>
  <c r="FX128" i="2"/>
  <c r="FX19" i="20"/>
  <c r="L127" i="2"/>
  <c r="L12" i="20"/>
  <c r="GV157" i="2"/>
  <c r="GV13" i="20"/>
  <c r="L157" i="2"/>
  <c r="L13" i="20"/>
  <c r="EN158" i="2"/>
  <c r="EN20" i="20"/>
  <c r="AJ157" i="2"/>
  <c r="AJ13" i="20"/>
  <c r="AV157" i="2"/>
  <c r="AV13" i="20"/>
  <c r="X127" i="2"/>
  <c r="X12" i="20"/>
  <c r="BH127" i="2"/>
  <c r="BH12" i="20"/>
  <c r="JD157" i="2"/>
  <c r="JD13" i="20"/>
  <c r="DP128" i="2"/>
  <c r="DP19" i="20"/>
  <c r="DD127" i="2"/>
  <c r="DD12" i="20"/>
  <c r="FL128" i="2"/>
  <c r="FL19" i="20"/>
  <c r="FX127" i="2"/>
  <c r="FX129" i="2" s="1"/>
  <c r="FX12" i="20"/>
  <c r="BT158" i="2"/>
  <c r="BT20" i="20"/>
  <c r="CF157" i="2"/>
  <c r="CF13" i="20"/>
  <c r="EZ158" i="2"/>
  <c r="EZ20" i="20"/>
  <c r="CR128" i="2"/>
  <c r="CR129" i="2" s="1"/>
  <c r="CR19" i="20"/>
  <c r="EZ128" i="2"/>
  <c r="EZ19" i="20"/>
  <c r="X158" i="2"/>
  <c r="X20" i="20"/>
  <c r="DP127" i="2"/>
  <c r="DP12" i="20"/>
  <c r="FL127" i="2"/>
  <c r="FL129" i="2" s="1"/>
  <c r="FL12" i="20"/>
  <c r="AV128" i="2"/>
  <c r="AV19" i="20"/>
  <c r="EN128" i="2"/>
  <c r="EN19" i="20"/>
  <c r="CR127" i="2"/>
  <c r="CR12" i="20"/>
  <c r="FL158" i="2"/>
  <c r="FL20" i="20"/>
  <c r="EZ127" i="2"/>
  <c r="EZ12" i="20"/>
  <c r="HT128" i="2"/>
  <c r="HT19" i="20"/>
  <c r="EN157" i="2"/>
  <c r="EN13" i="20"/>
  <c r="X157" i="2"/>
  <c r="X159" i="2" s="1"/>
  <c r="X13" i="20"/>
  <c r="HH128" i="2"/>
  <c r="HH129" i="2" s="1"/>
  <c r="HH19" i="20"/>
  <c r="AJ128" i="2"/>
  <c r="AJ19" i="20"/>
  <c r="L38" i="2"/>
  <c r="L16" i="20"/>
  <c r="CR158" i="2"/>
  <c r="CR20" i="20"/>
  <c r="GV158" i="2"/>
  <c r="GV20" i="20"/>
  <c r="AJ158" i="2"/>
  <c r="AJ20" i="20"/>
  <c r="CF128" i="2"/>
  <c r="CF19" i="20"/>
  <c r="AV127" i="2"/>
  <c r="AV12" i="20"/>
  <c r="BT157" i="2"/>
  <c r="BT159" i="2" s="1"/>
  <c r="BT13" i="20"/>
  <c r="EN127" i="2"/>
  <c r="EN12" i="20"/>
  <c r="EZ157" i="2"/>
  <c r="EZ13" i="20"/>
  <c r="IF158" i="2"/>
  <c r="IF159" i="2" s="1"/>
  <c r="IF20" i="20"/>
  <c r="BT128" i="2"/>
  <c r="BT19" i="20"/>
  <c r="EB128" i="2"/>
  <c r="EB19" i="20"/>
  <c r="HT127" i="2"/>
  <c r="HT12" i="20"/>
  <c r="GJ158" i="2"/>
  <c r="GJ159" i="2" s="1"/>
  <c r="GJ20" i="20"/>
  <c r="BH158" i="2"/>
  <c r="BH20" i="20"/>
  <c r="HH127" i="2"/>
  <c r="HH12" i="20"/>
  <c r="EB158" i="2"/>
  <c r="EB20" i="20"/>
  <c r="AJ127" i="2"/>
  <c r="AJ129" i="2" s="1"/>
  <c r="AJ12" i="20"/>
  <c r="IR158" i="2"/>
  <c r="IR159" i="2" s="1"/>
  <c r="IR20" i="20"/>
  <c r="L158" i="2"/>
  <c r="L20" i="20"/>
  <c r="FX158" i="2"/>
  <c r="FX20" i="20"/>
  <c r="CF127" i="2"/>
  <c r="CF129" i="2" s="1"/>
  <c r="CF12" i="20"/>
  <c r="HH158" i="2"/>
  <c r="HH159" i="2" s="1"/>
  <c r="HH20" i="20"/>
  <c r="DD158" i="2"/>
  <c r="DD20" i="20"/>
  <c r="IR128" i="2"/>
  <c r="IR19" i="20"/>
  <c r="FL157" i="2"/>
  <c r="FL159" i="2" s="1"/>
  <c r="FL13" i="20"/>
  <c r="BT127" i="2"/>
  <c r="BT129" i="2" s="1"/>
  <c r="BT12" i="20"/>
  <c r="EB127" i="2"/>
  <c r="EB12" i="20"/>
  <c r="HT158" i="2"/>
  <c r="HT20" i="20"/>
  <c r="GJ128" i="2"/>
  <c r="GJ129" i="2" s="1"/>
  <c r="GJ19" i="20"/>
  <c r="L37" i="2"/>
  <c r="L9" i="20"/>
  <c r="IF157" i="2"/>
  <c r="IF13" i="20"/>
  <c r="GJ157" i="2"/>
  <c r="GJ13" i="20"/>
  <c r="BH157" i="2"/>
  <c r="BH13" i="20"/>
  <c r="IF128" i="2"/>
  <c r="IF129" i="2" s="1"/>
  <c r="IF19" i="20"/>
  <c r="GJ127" i="2"/>
  <c r="GJ12" i="20"/>
  <c r="DP158" i="2"/>
  <c r="DP20" i="20"/>
  <c r="EB157" i="2"/>
  <c r="EB159" i="2" s="1"/>
  <c r="EB13" i="20"/>
  <c r="GV128" i="2"/>
  <c r="GV19" i="20"/>
  <c r="IF127" i="2"/>
  <c r="IF12" i="20"/>
  <c r="HT157" i="2"/>
  <c r="HT13" i="20"/>
  <c r="JD158" i="2"/>
  <c r="JD20" i="20"/>
  <c r="GV127" i="2"/>
  <c r="GV129" i="2" s="1"/>
  <c r="GV12" i="20"/>
  <c r="HH157" i="2"/>
  <c r="HH13" i="20"/>
  <c r="CF158" i="2"/>
  <c r="CF20" i="20"/>
  <c r="L128" i="2"/>
  <c r="L19" i="20"/>
  <c r="X128" i="2"/>
  <c r="X129" i="2" s="1"/>
  <c r="X19" i="20"/>
  <c r="BH128" i="2"/>
  <c r="BH19" i="20"/>
  <c r="DP157" i="2"/>
  <c r="DP13" i="20"/>
  <c r="DD128" i="2"/>
  <c r="DD129" i="2" s="1"/>
  <c r="DD19" i="20"/>
  <c r="JD128" i="2"/>
  <c r="JD129" i="2" s="1"/>
  <c r="JD19" i="20"/>
  <c r="JD127" i="2"/>
  <c r="JD12" i="20"/>
  <c r="K69" i="2"/>
  <c r="EY99" i="2"/>
  <c r="DC52" i="2"/>
  <c r="DC55" i="2" s="1"/>
  <c r="DC30" i="20" s="1"/>
  <c r="EA99" i="2"/>
  <c r="N21" i="7"/>
  <c r="P21" i="7" s="1"/>
  <c r="K21" i="7"/>
  <c r="J21" i="7"/>
  <c r="A22" i="7"/>
  <c r="M21" i="7"/>
  <c r="L21" i="7"/>
  <c r="I21" i="7"/>
  <c r="CQ82" i="2"/>
  <c r="CQ85" i="2" s="1"/>
  <c r="CQ31" i="20" s="1"/>
  <c r="K99" i="2"/>
  <c r="M32" i="2"/>
  <c r="M35" i="2" s="1"/>
  <c r="M34" i="2"/>
  <c r="FK82" i="2"/>
  <c r="FK85" i="2" s="1"/>
  <c r="FK31" i="20" s="1"/>
  <c r="GU82" i="2"/>
  <c r="GU85" i="2" s="1"/>
  <c r="GU31" i="20" s="1"/>
  <c r="GI52" i="2"/>
  <c r="GI55" i="2" s="1"/>
  <c r="GI30" i="20" s="1"/>
  <c r="DC99" i="2"/>
  <c r="EY82" i="2"/>
  <c r="EY85" i="2" s="1"/>
  <c r="EY31" i="20" s="1"/>
  <c r="BG112" i="2"/>
  <c r="BG115" i="2" s="1"/>
  <c r="BG32" i="20" s="1"/>
  <c r="AU69" i="2"/>
  <c r="GU39" i="2"/>
  <c r="FK69" i="2"/>
  <c r="BG99" i="2"/>
  <c r="FK99" i="2"/>
  <c r="FW39" i="2"/>
  <c r="AU99" i="2"/>
  <c r="IQ99" i="2"/>
  <c r="HS99" i="2"/>
  <c r="EA39" i="2"/>
  <c r="FW52" i="2"/>
  <c r="FW55" i="2" s="1"/>
  <c r="FW30" i="20" s="1"/>
  <c r="HG112" i="2"/>
  <c r="HG115" i="2" s="1"/>
  <c r="HG32" i="20" s="1"/>
  <c r="W112" i="2"/>
  <c r="W115" i="2" s="1"/>
  <c r="W32" i="20" s="1"/>
  <c r="K52" i="2"/>
  <c r="K55" i="2" s="1"/>
  <c r="K30" i="20" s="1"/>
  <c r="DO112" i="2"/>
  <c r="DO115" i="2" s="1"/>
  <c r="DO32" i="20" s="1"/>
  <c r="EA52" i="2"/>
  <c r="EA55" i="2" s="1"/>
  <c r="EA30" i="20" s="1"/>
  <c r="AU52" i="2"/>
  <c r="AU55" i="2" s="1"/>
  <c r="AU30" i="20" s="1"/>
  <c r="DO39" i="2"/>
  <c r="DC112" i="2"/>
  <c r="DC115" i="2" s="1"/>
  <c r="DC32" i="20" s="1"/>
  <c r="CE99" i="2"/>
  <c r="JC69" i="2"/>
  <c r="IE112" i="2"/>
  <c r="IE115" i="2" s="1"/>
  <c r="IE32" i="20" s="1"/>
  <c r="AI112" i="2"/>
  <c r="AI115" i="2" s="1"/>
  <c r="AI32" i="20" s="1"/>
  <c r="HG99" i="2"/>
  <c r="GU52" i="2"/>
  <c r="GU55" i="2" s="1"/>
  <c r="GU30" i="20" s="1"/>
  <c r="CQ52" i="2"/>
  <c r="CQ55" i="2" s="1"/>
  <c r="CQ30" i="20" s="1"/>
  <c r="EM69" i="2"/>
  <c r="K82" i="2"/>
  <c r="K85" i="2" s="1"/>
  <c r="K31" i="20" s="1"/>
  <c r="DO99" i="2"/>
  <c r="JC82" i="2"/>
  <c r="JC85" i="2" s="1"/>
  <c r="JC31" i="20" s="1"/>
  <c r="AI39" i="2"/>
  <c r="GI69" i="2"/>
  <c r="W99" i="2"/>
  <c r="CE112" i="2"/>
  <c r="CE115" i="2" s="1"/>
  <c r="CE32" i="20" s="1"/>
  <c r="FW82" i="2"/>
  <c r="FW85" i="2" s="1"/>
  <c r="FW31" i="20" s="1"/>
  <c r="IE69" i="2"/>
  <c r="CQ69" i="2"/>
  <c r="IE99" i="2"/>
  <c r="EY112" i="2"/>
  <c r="EY115" i="2" s="1"/>
  <c r="EY32" i="20" s="1"/>
  <c r="AI99" i="2"/>
  <c r="HS112" i="2"/>
  <c r="HS115" i="2" s="1"/>
  <c r="HS32" i="20" s="1"/>
  <c r="EA112" i="2"/>
  <c r="EA115" i="2" s="1"/>
  <c r="EA32" i="20" s="1"/>
  <c r="DO69" i="2"/>
  <c r="AU82" i="2"/>
  <c r="AU85" i="2" s="1"/>
  <c r="AU31" i="20" s="1"/>
  <c r="FW69" i="2"/>
  <c r="DO82" i="2"/>
  <c r="DO85" i="2" s="1"/>
  <c r="DO31" i="20" s="1"/>
  <c r="BG69" i="2"/>
  <c r="BS82" i="2"/>
  <c r="BS85" i="2" s="1"/>
  <c r="BS31" i="20" s="1"/>
  <c r="IQ69" i="2"/>
  <c r="DC82" i="2"/>
  <c r="DC85" i="2" s="1"/>
  <c r="DC31" i="20" s="1"/>
  <c r="CE69" i="2"/>
  <c r="EY69" i="2"/>
  <c r="EA69" i="2"/>
  <c r="EM82" i="2"/>
  <c r="EM85" i="2" s="1"/>
  <c r="EM31" i="20" s="1"/>
  <c r="GI82" i="2"/>
  <c r="GI85" i="2" s="1"/>
  <c r="GI31" i="20" s="1"/>
  <c r="IE82" i="2"/>
  <c r="IE85" i="2" s="1"/>
  <c r="IE31" i="20" s="1"/>
  <c r="AI69" i="2"/>
  <c r="K39" i="2"/>
  <c r="IQ39" i="2"/>
  <c r="CQ39" i="2"/>
  <c r="DO52" i="2"/>
  <c r="DO55" i="2" s="1"/>
  <c r="DO30" i="20" s="1"/>
  <c r="A22" i="5"/>
  <c r="A44" i="5"/>
  <c r="B45" i="5"/>
  <c r="C43" i="5"/>
  <c r="DP159" i="2"/>
  <c r="HT159" i="2"/>
  <c r="HT129" i="2"/>
  <c r="DD159" i="2"/>
  <c r="DP129" i="2"/>
  <c r="GI99" i="2"/>
  <c r="BH129" i="2"/>
  <c r="JC99" i="2"/>
  <c r="FM64" i="2"/>
  <c r="FM10" i="20" s="1"/>
  <c r="FM62" i="2"/>
  <c r="FM65" i="2" s="1"/>
  <c r="FM17" i="20" s="1"/>
  <c r="CG34" i="2"/>
  <c r="CG9" i="20" s="1"/>
  <c r="CG32" i="2"/>
  <c r="CG35" i="2" s="1"/>
  <c r="CG16" i="20" s="1"/>
  <c r="BU34" i="2"/>
  <c r="BU9" i="20" s="1"/>
  <c r="BU32" i="2"/>
  <c r="BU35" i="2" s="1"/>
  <c r="BU16" i="20" s="1"/>
  <c r="AW124" i="2"/>
  <c r="AW122" i="2"/>
  <c r="AW125" i="2" s="1"/>
  <c r="FL54" i="2"/>
  <c r="FL23" i="20" s="1"/>
  <c r="FL49" i="2"/>
  <c r="FL45" i="2"/>
  <c r="FL37" i="2"/>
  <c r="FY94" i="2"/>
  <c r="FY11" i="20" s="1"/>
  <c r="FY92" i="2"/>
  <c r="FY95" i="2" s="1"/>
  <c r="FY18" i="20" s="1"/>
  <c r="GV80" i="2"/>
  <c r="GV68" i="2"/>
  <c r="EO64" i="2"/>
  <c r="EO10" i="20" s="1"/>
  <c r="EO62" i="2"/>
  <c r="EO65" i="2" s="1"/>
  <c r="EO17" i="20" s="1"/>
  <c r="HT54" i="2"/>
  <c r="HT23" i="20" s="1"/>
  <c r="HT49" i="2"/>
  <c r="HT45" i="2"/>
  <c r="HT37" i="2"/>
  <c r="M64" i="2"/>
  <c r="M10" i="20" s="1"/>
  <c r="M62" i="2"/>
  <c r="M65" i="2" s="1"/>
  <c r="M17" i="20" s="1"/>
  <c r="EO94" i="2"/>
  <c r="EO11" i="20" s="1"/>
  <c r="EO92" i="2"/>
  <c r="EO95" i="2" s="1"/>
  <c r="EO18" i="20" s="1"/>
  <c r="JD114" i="2"/>
  <c r="JD25" i="20" s="1"/>
  <c r="JD109" i="2"/>
  <c r="JD105" i="2"/>
  <c r="JD97" i="2"/>
  <c r="FA64" i="2"/>
  <c r="FA10" i="20" s="1"/>
  <c r="FA62" i="2"/>
  <c r="FA65" i="2" s="1"/>
  <c r="FA17" i="20" s="1"/>
  <c r="BI64" i="2"/>
  <c r="BI10" i="20" s="1"/>
  <c r="BI62" i="2"/>
  <c r="BI65" i="2" s="1"/>
  <c r="BI17" i="20" s="1"/>
  <c r="L114" i="2"/>
  <c r="L25" i="20" s="1"/>
  <c r="L109" i="2"/>
  <c r="L105" i="2"/>
  <c r="L97" i="2"/>
  <c r="EZ114" i="2"/>
  <c r="EZ25" i="20" s="1"/>
  <c r="EZ109" i="2"/>
  <c r="EZ105" i="2"/>
  <c r="EZ97" i="2"/>
  <c r="HH114" i="2"/>
  <c r="HH25" i="20" s="1"/>
  <c r="HH109" i="2"/>
  <c r="HH105" i="2"/>
  <c r="HH97" i="2"/>
  <c r="IF80" i="2"/>
  <c r="IF68" i="2"/>
  <c r="IF110" i="2"/>
  <c r="IF98" i="2"/>
  <c r="AJ110" i="2"/>
  <c r="AJ98" i="2"/>
  <c r="BH109" i="2"/>
  <c r="BH105" i="2"/>
  <c r="BH97" i="2"/>
  <c r="BH114" i="2"/>
  <c r="BH25" i="20" s="1"/>
  <c r="GJ54" i="2"/>
  <c r="GJ23" i="20" s="1"/>
  <c r="GJ49" i="2"/>
  <c r="GJ45" i="2"/>
  <c r="GJ37" i="2"/>
  <c r="EB80" i="2"/>
  <c r="EB68" i="2"/>
  <c r="BT84" i="2"/>
  <c r="BT24" i="20" s="1"/>
  <c r="BT79" i="2"/>
  <c r="BT75" i="2"/>
  <c r="BT67" i="2"/>
  <c r="IR109" i="2"/>
  <c r="IR105" i="2"/>
  <c r="IR97" i="2"/>
  <c r="IR114" i="2"/>
  <c r="IR25" i="20" s="1"/>
  <c r="JD80" i="2"/>
  <c r="JD68" i="2"/>
  <c r="AK64" i="2"/>
  <c r="AK10" i="20" s="1"/>
  <c r="AK62" i="2"/>
  <c r="AK65" i="2" s="1"/>
  <c r="AK17" i="20" s="1"/>
  <c r="IR84" i="2"/>
  <c r="IR24" i="20" s="1"/>
  <c r="IR79" i="2"/>
  <c r="IR75" i="2"/>
  <c r="IR67" i="2"/>
  <c r="GV50" i="2"/>
  <c r="GV38" i="2"/>
  <c r="JE124" i="2"/>
  <c r="JE122" i="2"/>
  <c r="JE125" i="2" s="1"/>
  <c r="FM94" i="2"/>
  <c r="FM11" i="20" s="1"/>
  <c r="FM92" i="2"/>
  <c r="FM95" i="2" s="1"/>
  <c r="FM18" i="20" s="1"/>
  <c r="X110" i="2"/>
  <c r="X98" i="2"/>
  <c r="IS34" i="2"/>
  <c r="IS9" i="20" s="1"/>
  <c r="IS32" i="2"/>
  <c r="IS35" i="2" s="1"/>
  <c r="IS16" i="20" s="1"/>
  <c r="CQ99" i="2"/>
  <c r="HU124" i="2"/>
  <c r="HU122" i="2"/>
  <c r="HU125" i="2" s="1"/>
  <c r="DP50" i="2"/>
  <c r="DP38" i="2"/>
  <c r="X84" i="2"/>
  <c r="X24" i="20" s="1"/>
  <c r="X79" i="2"/>
  <c r="X75" i="2"/>
  <c r="X67" i="2"/>
  <c r="HH80" i="2"/>
  <c r="HH68" i="2"/>
  <c r="EB50" i="2"/>
  <c r="EB38" i="2"/>
  <c r="FX54" i="2"/>
  <c r="FX23" i="20" s="1"/>
  <c r="FX49" i="2"/>
  <c r="FX45" i="2"/>
  <c r="FX37" i="2"/>
  <c r="HG52" i="2"/>
  <c r="HG55" i="2" s="1"/>
  <c r="HG30" i="20" s="1"/>
  <c r="L54" i="2"/>
  <c r="L23" i="20" s="1"/>
  <c r="L49" i="2"/>
  <c r="L45" i="2"/>
  <c r="DQ94" i="2"/>
  <c r="DQ11" i="20" s="1"/>
  <c r="DQ92" i="2"/>
  <c r="DQ95" i="2" s="1"/>
  <c r="DQ18" i="20" s="1"/>
  <c r="DD50" i="2"/>
  <c r="DD38" i="2"/>
  <c r="GW94" i="2"/>
  <c r="GW11" i="20" s="1"/>
  <c r="GW92" i="2"/>
  <c r="GW95" i="2" s="1"/>
  <c r="GW18" i="20" s="1"/>
  <c r="HT84" i="2"/>
  <c r="HT24" i="20" s="1"/>
  <c r="HT79" i="2"/>
  <c r="HT75" i="2"/>
  <c r="HT67" i="2"/>
  <c r="CS94" i="2"/>
  <c r="CS11" i="20" s="1"/>
  <c r="CS92" i="2"/>
  <c r="CS95" i="2" s="1"/>
  <c r="CS18" i="20" s="1"/>
  <c r="HU154" i="2"/>
  <c r="HU152" i="2"/>
  <c r="HU155" i="2" s="1"/>
  <c r="DQ64" i="2"/>
  <c r="DQ10" i="20" s="1"/>
  <c r="DQ62" i="2"/>
  <c r="DQ65" i="2" s="1"/>
  <c r="DQ17" i="20" s="1"/>
  <c r="BI124" i="2"/>
  <c r="BI122" i="2"/>
  <c r="BI125" i="2" s="1"/>
  <c r="DQ154" i="2"/>
  <c r="DQ152" i="2"/>
  <c r="DQ155" i="2" s="1"/>
  <c r="DQ124" i="2"/>
  <c r="DQ122" i="2"/>
  <c r="DQ125" i="2" s="1"/>
  <c r="W82" i="2"/>
  <c r="W85" i="2" s="1"/>
  <c r="W31" i="20" s="1"/>
  <c r="GW124" i="2"/>
  <c r="GW122" i="2"/>
  <c r="GW125" i="2" s="1"/>
  <c r="HG69" i="2"/>
  <c r="X54" i="2"/>
  <c r="X23" i="20" s="1"/>
  <c r="X49" i="2"/>
  <c r="X45" i="2"/>
  <c r="X37" i="2"/>
  <c r="HS39" i="2"/>
  <c r="HH50" i="2"/>
  <c r="HH38" i="2"/>
  <c r="BT110" i="2"/>
  <c r="BT98" i="2"/>
  <c r="GK64" i="2"/>
  <c r="GK10" i="20" s="1"/>
  <c r="GK62" i="2"/>
  <c r="GK65" i="2" s="1"/>
  <c r="GK17" i="20" s="1"/>
  <c r="AV84" i="2"/>
  <c r="AV24" i="20" s="1"/>
  <c r="AV79" i="2"/>
  <c r="AV75" i="2"/>
  <c r="AV67" i="2"/>
  <c r="FL84" i="2"/>
  <c r="FL24" i="20" s="1"/>
  <c r="FL79" i="2"/>
  <c r="FL75" i="2"/>
  <c r="FL67" i="2"/>
  <c r="BH50" i="2"/>
  <c r="BH38" i="2"/>
  <c r="HS69" i="2"/>
  <c r="CS154" i="2"/>
  <c r="CS152" i="2"/>
  <c r="CS155" i="2" s="1"/>
  <c r="CF54" i="2"/>
  <c r="CF23" i="20" s="1"/>
  <c r="CF49" i="2"/>
  <c r="CF45" i="2"/>
  <c r="CF37" i="2"/>
  <c r="IF50" i="2"/>
  <c r="IF38" i="2"/>
  <c r="BT54" i="2"/>
  <c r="BT23" i="20" s="1"/>
  <c r="BT49" i="2"/>
  <c r="BT45" i="2"/>
  <c r="BT37" i="2"/>
  <c r="EN50" i="2"/>
  <c r="EN38" i="2"/>
  <c r="JD50" i="2"/>
  <c r="JD38" i="2"/>
  <c r="GW64" i="2"/>
  <c r="GW10" i="20" s="1"/>
  <c r="GW62" i="2"/>
  <c r="GW65" i="2" s="1"/>
  <c r="GW17" i="20" s="1"/>
  <c r="EN84" i="2"/>
  <c r="EN24" i="20" s="1"/>
  <c r="EN79" i="2"/>
  <c r="EN75" i="2"/>
  <c r="EN67" i="2"/>
  <c r="DD80" i="2"/>
  <c r="DD68" i="2"/>
  <c r="FX80" i="2"/>
  <c r="FX68" i="2"/>
  <c r="CE82" i="2"/>
  <c r="CE85" i="2" s="1"/>
  <c r="CE31" i="20" s="1"/>
  <c r="L84" i="2"/>
  <c r="L24" i="20" s="1"/>
  <c r="L79" i="2"/>
  <c r="L75" i="2"/>
  <c r="L67" i="2"/>
  <c r="FY124" i="2"/>
  <c r="FY122" i="2"/>
  <c r="FY125" i="2" s="1"/>
  <c r="JE94" i="2"/>
  <c r="JE11" i="20" s="1"/>
  <c r="JE92" i="2"/>
  <c r="JE95" i="2" s="1"/>
  <c r="JE18" i="20" s="1"/>
  <c r="EZ84" i="2"/>
  <c r="EZ24" i="20" s="1"/>
  <c r="EZ79" i="2"/>
  <c r="EZ75" i="2"/>
  <c r="EZ67" i="2"/>
  <c r="BH84" i="2"/>
  <c r="BH24" i="20" s="1"/>
  <c r="BH79" i="2"/>
  <c r="BH75" i="2"/>
  <c r="BH67" i="2"/>
  <c r="M94" i="2"/>
  <c r="M11" i="20" s="1"/>
  <c r="M92" i="2"/>
  <c r="M95" i="2" s="1"/>
  <c r="M18" i="20" s="1"/>
  <c r="FA94" i="2"/>
  <c r="FA11" i="20" s="1"/>
  <c r="FA92" i="2"/>
  <c r="FA95" i="2" s="1"/>
  <c r="FA18" i="20" s="1"/>
  <c r="HI94" i="2"/>
  <c r="HI11" i="20" s="1"/>
  <c r="HI92" i="2"/>
  <c r="HI95" i="2" s="1"/>
  <c r="HI18" i="20" s="1"/>
  <c r="IG64" i="2"/>
  <c r="IG10" i="20" s="1"/>
  <c r="IG62" i="2"/>
  <c r="IG65" i="2" s="1"/>
  <c r="IG17" i="20" s="1"/>
  <c r="AV50" i="2"/>
  <c r="AV38" i="2"/>
  <c r="IF114" i="2"/>
  <c r="IF25" i="20" s="1"/>
  <c r="IF109" i="2"/>
  <c r="IF105" i="2"/>
  <c r="IF97" i="2"/>
  <c r="BU154" i="2"/>
  <c r="BU152" i="2"/>
  <c r="BU155" i="2" s="1"/>
  <c r="CG154" i="2"/>
  <c r="CG152" i="2"/>
  <c r="CG155" i="2" s="1"/>
  <c r="AJ114" i="2"/>
  <c r="AJ25" i="20" s="1"/>
  <c r="AJ109" i="2"/>
  <c r="AJ105" i="2"/>
  <c r="AJ97" i="2"/>
  <c r="BI94" i="2"/>
  <c r="BI11" i="20" s="1"/>
  <c r="BI92" i="2"/>
  <c r="BI95" i="2" s="1"/>
  <c r="BI18" i="20" s="1"/>
  <c r="AJ50" i="2"/>
  <c r="AJ38" i="2"/>
  <c r="CR80" i="2"/>
  <c r="CR68" i="2"/>
  <c r="AV110" i="2"/>
  <c r="AV98" i="2"/>
  <c r="EC64" i="2"/>
  <c r="EC10" i="20" s="1"/>
  <c r="EC62" i="2"/>
  <c r="EC65" i="2" s="1"/>
  <c r="EC17" i="20" s="1"/>
  <c r="IS94" i="2"/>
  <c r="IS11" i="20" s="1"/>
  <c r="IS92" i="2"/>
  <c r="IS95" i="2" s="1"/>
  <c r="IS18" i="20" s="1"/>
  <c r="JE64" i="2"/>
  <c r="JE10" i="20" s="1"/>
  <c r="JE62" i="2"/>
  <c r="JE65" i="2" s="1"/>
  <c r="JE17" i="20" s="1"/>
  <c r="AJ84" i="2"/>
  <c r="AJ24" i="20" s="1"/>
  <c r="AJ79" i="2"/>
  <c r="AJ75" i="2"/>
  <c r="AJ67" i="2"/>
  <c r="FA154" i="2"/>
  <c r="FA152" i="2"/>
  <c r="FA155" i="2" s="1"/>
  <c r="GW34" i="2"/>
  <c r="GW9" i="20" s="1"/>
  <c r="GW32" i="2"/>
  <c r="GW35" i="2" s="1"/>
  <c r="GW16" i="20" s="1"/>
  <c r="FM154" i="2"/>
  <c r="FM152" i="2"/>
  <c r="FM155" i="2" s="1"/>
  <c r="GW154" i="2"/>
  <c r="GW152" i="2"/>
  <c r="GW155" i="2" s="1"/>
  <c r="BU124" i="2"/>
  <c r="BU122" i="2"/>
  <c r="BU125" i="2" s="1"/>
  <c r="EB129" i="2"/>
  <c r="BG82" i="2"/>
  <c r="BG85" i="2" s="1"/>
  <c r="BG31" i="20" s="1"/>
  <c r="GU112" i="2"/>
  <c r="GU115" i="2" s="1"/>
  <c r="GU32" i="20" s="1"/>
  <c r="X114" i="2"/>
  <c r="X25" i="20" s="1"/>
  <c r="X105" i="2"/>
  <c r="X97" i="2"/>
  <c r="X109" i="2"/>
  <c r="IR54" i="2"/>
  <c r="IR23" i="20" s="1"/>
  <c r="IR49" i="2"/>
  <c r="IR45" i="2"/>
  <c r="IR37" i="2"/>
  <c r="HT110" i="2"/>
  <c r="HT98" i="2"/>
  <c r="EZ129" i="2"/>
  <c r="CR50" i="2"/>
  <c r="CR38" i="2"/>
  <c r="DQ34" i="2"/>
  <c r="DQ9" i="20" s="1"/>
  <c r="DQ32" i="2"/>
  <c r="DQ35" i="2" s="1"/>
  <c r="DQ16" i="20" s="1"/>
  <c r="EB110" i="2"/>
  <c r="EB98" i="2"/>
  <c r="DD98" i="2"/>
  <c r="DD110" i="2"/>
  <c r="CF110" i="2"/>
  <c r="CF98" i="2"/>
  <c r="HI64" i="2"/>
  <c r="HI10" i="20" s="1"/>
  <c r="HI62" i="2"/>
  <c r="HI65" i="2" s="1"/>
  <c r="HI17" i="20" s="1"/>
  <c r="EO154" i="2"/>
  <c r="EO152" i="2"/>
  <c r="EO155" i="2" s="1"/>
  <c r="BS69" i="2"/>
  <c r="W52" i="2"/>
  <c r="W55" i="2" s="1"/>
  <c r="W30" i="20" s="1"/>
  <c r="AK154" i="2"/>
  <c r="AK152" i="2"/>
  <c r="AK155" i="2" s="1"/>
  <c r="AW154" i="2"/>
  <c r="AW152" i="2"/>
  <c r="AW155" i="2" s="1"/>
  <c r="EC34" i="2"/>
  <c r="EC9" i="20" s="1"/>
  <c r="EC32" i="2"/>
  <c r="EC35" i="2" s="1"/>
  <c r="EC16" i="20" s="1"/>
  <c r="IQ82" i="2"/>
  <c r="IQ85" i="2" s="1"/>
  <c r="IQ31" i="20" s="1"/>
  <c r="IG124" i="2"/>
  <c r="IG122" i="2"/>
  <c r="IG125" i="2" s="1"/>
  <c r="BS112" i="2"/>
  <c r="BS115" i="2" s="1"/>
  <c r="BS32" i="20" s="1"/>
  <c r="DE34" i="2"/>
  <c r="DE9" i="20" s="1"/>
  <c r="DE32" i="2"/>
  <c r="DE35" i="2" s="1"/>
  <c r="DE16" i="20" s="1"/>
  <c r="HI124" i="2"/>
  <c r="HI122" i="2"/>
  <c r="HI125" i="2" s="1"/>
  <c r="DP84" i="2"/>
  <c r="DP24" i="20" s="1"/>
  <c r="DP79" i="2"/>
  <c r="DP75" i="2"/>
  <c r="DP67" i="2"/>
  <c r="IE52" i="2"/>
  <c r="IE55" i="2" s="1"/>
  <c r="IE30" i="20" s="1"/>
  <c r="BS52" i="2"/>
  <c r="BS55" i="2" s="1"/>
  <c r="BS30" i="20" s="1"/>
  <c r="EM52" i="2"/>
  <c r="EM55" i="2" s="1"/>
  <c r="EM30" i="20" s="1"/>
  <c r="FK39" i="2"/>
  <c r="FW112" i="2"/>
  <c r="FW115" i="2" s="1"/>
  <c r="FW32" i="20" s="1"/>
  <c r="JC39" i="2"/>
  <c r="GJ110" i="2"/>
  <c r="GJ98" i="2"/>
  <c r="HS52" i="2"/>
  <c r="HS55" i="2" s="1"/>
  <c r="HS30" i="20" s="1"/>
  <c r="AK124" i="2"/>
  <c r="AK122" i="2"/>
  <c r="AK125" i="2" s="1"/>
  <c r="HI34" i="2"/>
  <c r="HI9" i="20" s="1"/>
  <c r="HI32" i="2"/>
  <c r="HI35" i="2" s="1"/>
  <c r="HI16" i="20" s="1"/>
  <c r="CF80" i="2"/>
  <c r="CF68" i="2"/>
  <c r="EM112" i="2"/>
  <c r="EM115" i="2" s="1"/>
  <c r="EM32" i="20" s="1"/>
  <c r="BT114" i="2"/>
  <c r="BT25" i="20" s="1"/>
  <c r="BT109" i="2"/>
  <c r="BT105" i="2"/>
  <c r="BT97" i="2"/>
  <c r="DE124" i="2"/>
  <c r="DE122" i="2"/>
  <c r="DE125" i="2" s="1"/>
  <c r="GJ84" i="2"/>
  <c r="GJ24" i="20" s="1"/>
  <c r="GJ79" i="2"/>
  <c r="GJ75" i="2"/>
  <c r="GJ67" i="2"/>
  <c r="EZ50" i="2"/>
  <c r="EZ38" i="2"/>
  <c r="BI34" i="2"/>
  <c r="BI9" i="20" s="1"/>
  <c r="BI32" i="2"/>
  <c r="BI35" i="2" s="1"/>
  <c r="BI16" i="20" s="1"/>
  <c r="FY154" i="2"/>
  <c r="FY152" i="2"/>
  <c r="FY155" i="2" s="1"/>
  <c r="IG34" i="2"/>
  <c r="IG9" i="20" s="1"/>
  <c r="IG32" i="2"/>
  <c r="IG35" i="2" s="1"/>
  <c r="IG16" i="20" s="1"/>
  <c r="CG124" i="2"/>
  <c r="CG122" i="2"/>
  <c r="CG125" i="2" s="1"/>
  <c r="EO34" i="2"/>
  <c r="EO9" i="20" s="1"/>
  <c r="EO32" i="2"/>
  <c r="EO35" i="2" s="1"/>
  <c r="EO16" i="20" s="1"/>
  <c r="HI154" i="2"/>
  <c r="HI152" i="2"/>
  <c r="HI155" i="2" s="1"/>
  <c r="FL50" i="2"/>
  <c r="FL38" i="2"/>
  <c r="FX110" i="2"/>
  <c r="FX98" i="2"/>
  <c r="JE34" i="2"/>
  <c r="JE9" i="20" s="1"/>
  <c r="JE32" i="2"/>
  <c r="JE35" i="2" s="1"/>
  <c r="JE16" i="20" s="1"/>
  <c r="GV84" i="2"/>
  <c r="GV24" i="20" s="1"/>
  <c r="GV79" i="2"/>
  <c r="GV75" i="2"/>
  <c r="GV67" i="2"/>
  <c r="IQ112" i="2"/>
  <c r="IQ115" i="2" s="1"/>
  <c r="IQ32" i="20" s="1"/>
  <c r="HT50" i="2"/>
  <c r="HT38" i="2"/>
  <c r="DE64" i="2"/>
  <c r="DE10" i="20" s="1"/>
  <c r="DE62" i="2"/>
  <c r="DE65" i="2" s="1"/>
  <c r="DE17" i="20" s="1"/>
  <c r="FY64" i="2"/>
  <c r="FY10" i="20" s="1"/>
  <c r="FY62" i="2"/>
  <c r="FY65" i="2" s="1"/>
  <c r="FY17" i="20" s="1"/>
  <c r="EN110" i="2"/>
  <c r="EN98" i="2"/>
  <c r="FK112" i="2"/>
  <c r="FK115" i="2" s="1"/>
  <c r="FK32" i="20" s="1"/>
  <c r="IF84" i="2"/>
  <c r="IF24" i="20" s="1"/>
  <c r="IF79" i="2"/>
  <c r="IF75" i="2"/>
  <c r="IF67" i="2"/>
  <c r="AW34" i="2"/>
  <c r="AW9" i="20" s="1"/>
  <c r="AW32" i="2"/>
  <c r="AW35" i="2" s="1"/>
  <c r="AW16" i="20" s="1"/>
  <c r="IG94" i="2"/>
  <c r="IG11" i="20" s="1"/>
  <c r="IG92" i="2"/>
  <c r="IG95" i="2" s="1"/>
  <c r="IG18" i="20" s="1"/>
  <c r="CF159" i="2"/>
  <c r="AK94" i="2"/>
  <c r="AK11" i="20" s="1"/>
  <c r="AK92" i="2"/>
  <c r="AK95" i="2" s="1"/>
  <c r="AK18" i="20" s="1"/>
  <c r="GJ50" i="2"/>
  <c r="GJ38" i="2"/>
  <c r="AK34" i="2"/>
  <c r="AK9" i="20" s="1"/>
  <c r="AK32" i="2"/>
  <c r="AK35" i="2" s="1"/>
  <c r="AK16" i="20" s="1"/>
  <c r="CS64" i="2"/>
  <c r="CS10" i="20" s="1"/>
  <c r="CS62" i="2"/>
  <c r="CS65" i="2" s="1"/>
  <c r="CS17" i="20" s="1"/>
  <c r="EN129" i="2"/>
  <c r="AV114" i="2"/>
  <c r="AV25" i="20" s="1"/>
  <c r="AV105" i="2"/>
  <c r="AV97" i="2"/>
  <c r="AV109" i="2"/>
  <c r="EB84" i="2"/>
  <c r="EB24" i="20" s="1"/>
  <c r="EB79" i="2"/>
  <c r="EB75" i="2"/>
  <c r="EB67" i="2"/>
  <c r="IR129" i="2"/>
  <c r="BT80" i="2"/>
  <c r="BT68" i="2"/>
  <c r="JD84" i="2"/>
  <c r="JD24" i="20" s="1"/>
  <c r="JD79" i="2"/>
  <c r="JD75" i="2"/>
  <c r="JD67" i="2"/>
  <c r="EZ159" i="2"/>
  <c r="DC69" i="2"/>
  <c r="IR80" i="2"/>
  <c r="IR68" i="2"/>
  <c r="GV54" i="2"/>
  <c r="GV23" i="20" s="1"/>
  <c r="GV49" i="2"/>
  <c r="GV45" i="2"/>
  <c r="GV37" i="2"/>
  <c r="IG154" i="2"/>
  <c r="IG152" i="2"/>
  <c r="IG155" i="2" s="1"/>
  <c r="FL110" i="2"/>
  <c r="FL98" i="2"/>
  <c r="EC124" i="2"/>
  <c r="EC122" i="2"/>
  <c r="EC125" i="2" s="1"/>
  <c r="Y94" i="2"/>
  <c r="Y11" i="20" s="1"/>
  <c r="Y92" i="2"/>
  <c r="Y95" i="2" s="1"/>
  <c r="Y18" i="20" s="1"/>
  <c r="HT114" i="2"/>
  <c r="HT25" i="20" s="1"/>
  <c r="HT105" i="2"/>
  <c r="HT97" i="2"/>
  <c r="HT109" i="2"/>
  <c r="FA124" i="2"/>
  <c r="FA122" i="2"/>
  <c r="FA125" i="2" s="1"/>
  <c r="CS34" i="2"/>
  <c r="CS9" i="20" s="1"/>
  <c r="CS32" i="2"/>
  <c r="CS35" i="2" s="1"/>
  <c r="CS16" i="20" s="1"/>
  <c r="DP54" i="2"/>
  <c r="DP23" i="20" s="1"/>
  <c r="DP49" i="2"/>
  <c r="DP45" i="2"/>
  <c r="DP37" i="2"/>
  <c r="EB114" i="2"/>
  <c r="EB25" i="20" s="1"/>
  <c r="EB105" i="2"/>
  <c r="EB97" i="2"/>
  <c r="EB109" i="2"/>
  <c r="X80" i="2"/>
  <c r="X68" i="2"/>
  <c r="M154" i="2"/>
  <c r="M152" i="2"/>
  <c r="M155" i="2" s="1"/>
  <c r="DD109" i="2"/>
  <c r="DD114" i="2"/>
  <c r="DD25" i="20" s="1"/>
  <c r="DD105" i="2"/>
  <c r="DD97" i="2"/>
  <c r="CF114" i="2"/>
  <c r="CF25" i="20" s="1"/>
  <c r="CF105" i="2"/>
  <c r="CF97" i="2"/>
  <c r="CF109" i="2"/>
  <c r="EA82" i="2"/>
  <c r="EA85" i="2" s="1"/>
  <c r="EA31" i="20" s="1"/>
  <c r="HH84" i="2"/>
  <c r="HH24" i="20" s="1"/>
  <c r="HH79" i="2"/>
  <c r="HH75" i="2"/>
  <c r="HH67" i="2"/>
  <c r="EN159" i="2"/>
  <c r="GK154" i="2"/>
  <c r="GK152" i="2"/>
  <c r="GK155" i="2" s="1"/>
  <c r="BI154" i="2"/>
  <c r="BI152" i="2"/>
  <c r="BI155" i="2" s="1"/>
  <c r="AI82" i="2"/>
  <c r="AI85" i="2" s="1"/>
  <c r="AI31" i="20" s="1"/>
  <c r="EB54" i="2"/>
  <c r="EB23" i="20" s="1"/>
  <c r="EB49" i="2"/>
  <c r="EB45" i="2"/>
  <c r="EB37" i="2"/>
  <c r="FX50" i="2"/>
  <c r="FX38" i="2"/>
  <c r="HG39" i="2"/>
  <c r="L50" i="2"/>
  <c r="BS99" i="2"/>
  <c r="DP110" i="2"/>
  <c r="DP98" i="2"/>
  <c r="DD54" i="2"/>
  <c r="DD23" i="20" s="1"/>
  <c r="DD49" i="2"/>
  <c r="DD45" i="2"/>
  <c r="DD37" i="2"/>
  <c r="EY39" i="2"/>
  <c r="Y124" i="2"/>
  <c r="Y122" i="2"/>
  <c r="Y125" i="2" s="1"/>
  <c r="GV98" i="2"/>
  <c r="GV110" i="2"/>
  <c r="BG39" i="2"/>
  <c r="HT80" i="2"/>
  <c r="HT68" i="2"/>
  <c r="CR110" i="2"/>
  <c r="CR98" i="2"/>
  <c r="GK124" i="2"/>
  <c r="GK122" i="2"/>
  <c r="GK125" i="2" s="1"/>
  <c r="CE39" i="2"/>
  <c r="JE154" i="2"/>
  <c r="JE152" i="2"/>
  <c r="JE155" i="2" s="1"/>
  <c r="EC154" i="2"/>
  <c r="EC152" i="2"/>
  <c r="EC155" i="2" s="1"/>
  <c r="FW99" i="2"/>
  <c r="GJ114" i="2"/>
  <c r="GJ25" i="20" s="1"/>
  <c r="GJ109" i="2"/>
  <c r="GJ105" i="2"/>
  <c r="GJ97" i="2"/>
  <c r="HG82" i="2"/>
  <c r="HG85" i="2" s="1"/>
  <c r="HG31" i="20" s="1"/>
  <c r="X50" i="2"/>
  <c r="X38" i="2"/>
  <c r="HH54" i="2"/>
  <c r="HH23" i="20" s="1"/>
  <c r="HH49" i="2"/>
  <c r="HH45" i="2"/>
  <c r="HH37" i="2"/>
  <c r="CG64" i="2"/>
  <c r="CG10" i="20" s="1"/>
  <c r="CG62" i="2"/>
  <c r="CG65" i="2" s="1"/>
  <c r="CG17" i="20" s="1"/>
  <c r="EM99" i="2"/>
  <c r="BU94" i="2"/>
  <c r="BU11" i="20" s="1"/>
  <c r="BU92" i="2"/>
  <c r="BU95" i="2" s="1"/>
  <c r="BU18" i="20" s="1"/>
  <c r="AV80" i="2"/>
  <c r="AV68" i="2"/>
  <c r="FA34" i="2"/>
  <c r="FA9" i="20" s="1"/>
  <c r="FA32" i="2"/>
  <c r="FA35" i="2" s="1"/>
  <c r="FA16" i="20" s="1"/>
  <c r="FL80" i="2"/>
  <c r="FL68" i="2"/>
  <c r="K112" i="2"/>
  <c r="K115" i="2" s="1"/>
  <c r="K32" i="20" s="1"/>
  <c r="BH54" i="2"/>
  <c r="BH23" i="20" s="1"/>
  <c r="BH49" i="2"/>
  <c r="BH45" i="2"/>
  <c r="BH37" i="2"/>
  <c r="HS82" i="2"/>
  <c r="HS85" i="2" s="1"/>
  <c r="HS31" i="20" s="1"/>
  <c r="AU39" i="2"/>
  <c r="IS154" i="2"/>
  <c r="IS152" i="2"/>
  <c r="IS155" i="2" s="1"/>
  <c r="FM124" i="2"/>
  <c r="FM122" i="2"/>
  <c r="FM125" i="2" s="1"/>
  <c r="CF50" i="2"/>
  <c r="CF38" i="2"/>
  <c r="IF54" i="2"/>
  <c r="IF23" i="20" s="1"/>
  <c r="IF49" i="2"/>
  <c r="IF45" i="2"/>
  <c r="IF37" i="2"/>
  <c r="BT50" i="2"/>
  <c r="BT38" i="2"/>
  <c r="EN54" i="2"/>
  <c r="EN23" i="20" s="1"/>
  <c r="EN49" i="2"/>
  <c r="EN45" i="2"/>
  <c r="EN37" i="2"/>
  <c r="GI39" i="2"/>
  <c r="AI52" i="2"/>
  <c r="AI55" i="2" s="1"/>
  <c r="AI30" i="20" s="1"/>
  <c r="FM34" i="2"/>
  <c r="FM9" i="20" s="1"/>
  <c r="FM32" i="2"/>
  <c r="FM35" i="2" s="1"/>
  <c r="FM16" i="20" s="1"/>
  <c r="FX114" i="2"/>
  <c r="FX25" i="20" s="1"/>
  <c r="FX105" i="2"/>
  <c r="FX97" i="2"/>
  <c r="FX109" i="2"/>
  <c r="AU112" i="2"/>
  <c r="AU115" i="2" s="1"/>
  <c r="AU32" i="20" s="1"/>
  <c r="JD54" i="2"/>
  <c r="JD23" i="20" s="1"/>
  <c r="JD49" i="2"/>
  <c r="JD45" i="2"/>
  <c r="JD37" i="2"/>
  <c r="DE154" i="2"/>
  <c r="DE152" i="2"/>
  <c r="DE155" i="2" s="1"/>
  <c r="EN80" i="2"/>
  <c r="EN68" i="2"/>
  <c r="HU34" i="2"/>
  <c r="HU9" i="20" s="1"/>
  <c r="HU32" i="2"/>
  <c r="HU35" i="2" s="1"/>
  <c r="HU16" i="20" s="1"/>
  <c r="DD84" i="2"/>
  <c r="DD24" i="20" s="1"/>
  <c r="DD79" i="2"/>
  <c r="DD75" i="2"/>
  <c r="DD67" i="2"/>
  <c r="FX84" i="2"/>
  <c r="FX24" i="20" s="1"/>
  <c r="FX79" i="2"/>
  <c r="FX75" i="2"/>
  <c r="FX67" i="2"/>
  <c r="L80" i="2"/>
  <c r="L68" i="2"/>
  <c r="EN114" i="2"/>
  <c r="EN25" i="20" s="1"/>
  <c r="EN109" i="2"/>
  <c r="EN105" i="2"/>
  <c r="EN97" i="2"/>
  <c r="JD110" i="2"/>
  <c r="JD98" i="2"/>
  <c r="EZ80" i="2"/>
  <c r="EZ68" i="2"/>
  <c r="BH80" i="2"/>
  <c r="BH68" i="2"/>
  <c r="L98" i="2"/>
  <c r="L110" i="2"/>
  <c r="EZ98" i="2"/>
  <c r="EZ110" i="2"/>
  <c r="HH110" i="2"/>
  <c r="HH98" i="2"/>
  <c r="AV54" i="2"/>
  <c r="AV23" i="20" s="1"/>
  <c r="AV49" i="2"/>
  <c r="AV45" i="2"/>
  <c r="AV37" i="2"/>
  <c r="M124" i="2"/>
  <c r="M122" i="2"/>
  <c r="M125" i="2" s="1"/>
  <c r="BH98" i="2"/>
  <c r="BH110" i="2"/>
  <c r="GK34" i="2"/>
  <c r="GK9" i="20" s="1"/>
  <c r="GK32" i="2"/>
  <c r="GK35" i="2" s="1"/>
  <c r="GK16" i="20" s="1"/>
  <c r="AJ54" i="2"/>
  <c r="AJ23" i="20" s="1"/>
  <c r="AJ49" i="2"/>
  <c r="AJ45" i="2"/>
  <c r="AJ37" i="2"/>
  <c r="CR84" i="2"/>
  <c r="CR24" i="20" s="1"/>
  <c r="CR79" i="2"/>
  <c r="CR75" i="2"/>
  <c r="CR67" i="2"/>
  <c r="EO124" i="2"/>
  <c r="EO122" i="2"/>
  <c r="EO125" i="2" s="1"/>
  <c r="AW94" i="2"/>
  <c r="AW11" i="20" s="1"/>
  <c r="AW92" i="2"/>
  <c r="AW95" i="2" s="1"/>
  <c r="AW18" i="20" s="1"/>
  <c r="GU69" i="2"/>
  <c r="IS124" i="2"/>
  <c r="IS122" i="2"/>
  <c r="IS125" i="2" s="1"/>
  <c r="BU64" i="2"/>
  <c r="BU10" i="20" s="1"/>
  <c r="BU62" i="2"/>
  <c r="BU65" i="2" s="1"/>
  <c r="BU17" i="20" s="1"/>
  <c r="IR98" i="2"/>
  <c r="IR110" i="2"/>
  <c r="AJ80" i="2"/>
  <c r="AJ68" i="2"/>
  <c r="IS64" i="2"/>
  <c r="IS10" i="20" s="1"/>
  <c r="IS62" i="2"/>
  <c r="IS65" i="2" s="1"/>
  <c r="IS17" i="20" s="1"/>
  <c r="CS124" i="2"/>
  <c r="CS122" i="2"/>
  <c r="CS125" i="2" s="1"/>
  <c r="FL114" i="2"/>
  <c r="FL25" i="20" s="1"/>
  <c r="FL109" i="2"/>
  <c r="FL105" i="2"/>
  <c r="FL97" i="2"/>
  <c r="GU99" i="2"/>
  <c r="IR50" i="2"/>
  <c r="IR38" i="2"/>
  <c r="HU94" i="2"/>
  <c r="HU11" i="20" s="1"/>
  <c r="HU92" i="2"/>
  <c r="HU95" i="2" s="1"/>
  <c r="HU18" i="20" s="1"/>
  <c r="CQ112" i="2"/>
  <c r="CQ115" i="2" s="1"/>
  <c r="CQ32" i="20" s="1"/>
  <c r="CR54" i="2"/>
  <c r="CR23" i="20" s="1"/>
  <c r="CR49" i="2"/>
  <c r="CR45" i="2"/>
  <c r="CR37" i="2"/>
  <c r="CR39" i="2" s="1"/>
  <c r="EC94" i="2"/>
  <c r="EC11" i="20" s="1"/>
  <c r="EC92" i="2"/>
  <c r="EC95" i="2" s="1"/>
  <c r="EC18" i="20" s="1"/>
  <c r="Y64" i="2"/>
  <c r="Y10" i="20" s="1"/>
  <c r="Y62" i="2"/>
  <c r="Y65" i="2" s="1"/>
  <c r="Y17" i="20" s="1"/>
  <c r="L159" i="2"/>
  <c r="DE94" i="2"/>
  <c r="DE11" i="20" s="1"/>
  <c r="DE92" i="2"/>
  <c r="DE95" i="2" s="1"/>
  <c r="DE18" i="20" s="1"/>
  <c r="CG94" i="2"/>
  <c r="CG11" i="20" s="1"/>
  <c r="CG92" i="2"/>
  <c r="CG95" i="2" s="1"/>
  <c r="CG18" i="20" s="1"/>
  <c r="GI112" i="2"/>
  <c r="GI115" i="2" s="1"/>
  <c r="GI32" i="20" s="1"/>
  <c r="W39" i="2"/>
  <c r="Y154" i="2"/>
  <c r="Y152" i="2"/>
  <c r="Y155" i="2" s="1"/>
  <c r="FY34" i="2"/>
  <c r="FY9" i="20" s="1"/>
  <c r="FY32" i="2"/>
  <c r="FY35" i="2" s="1"/>
  <c r="FY16" i="20" s="1"/>
  <c r="DP114" i="2"/>
  <c r="DP25" i="20" s="1"/>
  <c r="DP109" i="2"/>
  <c r="DP105" i="2"/>
  <c r="DP97" i="2"/>
  <c r="EY52" i="2"/>
  <c r="EY55" i="2" s="1"/>
  <c r="EY30" i="20" s="1"/>
  <c r="GV114" i="2"/>
  <c r="GV25" i="20" s="1"/>
  <c r="GV109" i="2"/>
  <c r="GV105" i="2"/>
  <c r="GV97" i="2"/>
  <c r="BG52" i="2"/>
  <c r="BG55" i="2" s="1"/>
  <c r="BG30" i="20" s="1"/>
  <c r="HU64" i="2"/>
  <c r="HU10" i="20" s="1"/>
  <c r="HU62" i="2"/>
  <c r="HU65" i="2" s="1"/>
  <c r="HU17" i="20" s="1"/>
  <c r="CR114" i="2"/>
  <c r="CR25" i="20" s="1"/>
  <c r="CR109" i="2"/>
  <c r="CR105" i="2"/>
  <c r="CR97" i="2"/>
  <c r="DP80" i="2"/>
  <c r="DP68" i="2"/>
  <c r="CE52" i="2"/>
  <c r="CE55" i="2" s="1"/>
  <c r="CE30" i="20" s="1"/>
  <c r="IE39" i="2"/>
  <c r="BS39" i="2"/>
  <c r="EM39" i="2"/>
  <c r="FK52" i="2"/>
  <c r="FK55" i="2" s="1"/>
  <c r="FK30" i="20" s="1"/>
  <c r="W69" i="2"/>
  <c r="JC52" i="2"/>
  <c r="JC55" i="2" s="1"/>
  <c r="JC30" i="20" s="1"/>
  <c r="GK94" i="2"/>
  <c r="GK11" i="20" s="1"/>
  <c r="GK92" i="2"/>
  <c r="GK95" i="2" s="1"/>
  <c r="GK18" i="20" s="1"/>
  <c r="Y34" i="2"/>
  <c r="Y9" i="20" s="1"/>
  <c r="Y32" i="2"/>
  <c r="Y35" i="2" s="1"/>
  <c r="Y16" i="20" s="1"/>
  <c r="CF84" i="2"/>
  <c r="CF24" i="20" s="1"/>
  <c r="CF79" i="2"/>
  <c r="CF75" i="2"/>
  <c r="CF67" i="2"/>
  <c r="GJ80" i="2"/>
  <c r="GJ68" i="2"/>
  <c r="AW64" i="2"/>
  <c r="AW10" i="20" s="1"/>
  <c r="AW62" i="2"/>
  <c r="AW65" i="2" s="1"/>
  <c r="AW17" i="20" s="1"/>
  <c r="EZ54" i="2"/>
  <c r="EZ23" i="20" s="1"/>
  <c r="EZ49" i="2"/>
  <c r="EZ45" i="2"/>
  <c r="EZ37" i="2"/>
  <c r="JC112" i="2"/>
  <c r="JC115" i="2" s="1"/>
  <c r="JC32" i="20" s="1"/>
  <c r="GV159" i="2" l="1"/>
  <c r="FX159" i="2"/>
  <c r="BH159" i="2"/>
  <c r="AV129" i="2"/>
  <c r="L129" i="2"/>
  <c r="CR159" i="2"/>
  <c r="AV159" i="2"/>
  <c r="AJ159" i="2"/>
  <c r="JD159" i="2"/>
  <c r="FM127" i="2"/>
  <c r="FM12" i="20"/>
  <c r="IS127" i="2"/>
  <c r="IS12" i="20"/>
  <c r="M128" i="2"/>
  <c r="M19" i="20"/>
  <c r="FM128" i="2"/>
  <c r="FM19" i="20"/>
  <c r="GK128" i="2"/>
  <c r="GK19" i="20"/>
  <c r="FA127" i="2"/>
  <c r="FA12" i="20"/>
  <c r="EC127" i="2"/>
  <c r="EC12" i="20"/>
  <c r="HI157" i="2"/>
  <c r="HI159" i="2" s="1"/>
  <c r="HI13" i="20"/>
  <c r="EO157" i="2"/>
  <c r="EO13" i="20"/>
  <c r="FM157" i="2"/>
  <c r="FM13" i="20"/>
  <c r="FY127" i="2"/>
  <c r="FY12" i="20"/>
  <c r="CS158" i="2"/>
  <c r="CS159" i="2" s="1"/>
  <c r="CS20" i="20"/>
  <c r="BI128" i="2"/>
  <c r="BI129" i="2" s="1"/>
  <c r="BI19" i="20"/>
  <c r="AW127" i="2"/>
  <c r="AW12" i="20"/>
  <c r="M127" i="2"/>
  <c r="M12" i="20"/>
  <c r="GK158" i="2"/>
  <c r="GK20" i="20"/>
  <c r="GK157" i="2"/>
  <c r="GK13" i="20"/>
  <c r="M157" i="2"/>
  <c r="M13" i="20"/>
  <c r="FY157" i="2"/>
  <c r="FY13" i="20"/>
  <c r="AW157" i="2"/>
  <c r="AW13" i="20"/>
  <c r="GW127" i="2"/>
  <c r="GW12" i="20"/>
  <c r="GW128" i="2"/>
  <c r="GW19" i="20"/>
  <c r="CS128" i="2"/>
  <c r="CS19" i="20"/>
  <c r="EO127" i="2"/>
  <c r="EO12" i="20"/>
  <c r="IS157" i="2"/>
  <c r="IS13" i="20"/>
  <c r="EC158" i="2"/>
  <c r="EC20" i="20"/>
  <c r="CG128" i="2"/>
  <c r="CG19" i="20"/>
  <c r="DE128" i="2"/>
  <c r="DE19" i="20"/>
  <c r="AK158" i="2"/>
  <c r="AK20" i="20"/>
  <c r="BU128" i="2"/>
  <c r="BU19" i="20"/>
  <c r="FA158" i="2"/>
  <c r="FA20" i="20"/>
  <c r="CG158" i="2"/>
  <c r="CG20" i="20"/>
  <c r="Y128" i="2"/>
  <c r="Y19" i="20"/>
  <c r="AW158" i="2"/>
  <c r="AW20" i="20"/>
  <c r="BI127" i="2"/>
  <c r="BI12" i="20"/>
  <c r="EO128" i="2"/>
  <c r="EO19" i="20"/>
  <c r="IS158" i="2"/>
  <c r="IS20" i="20"/>
  <c r="Y127" i="2"/>
  <c r="Y12" i="20"/>
  <c r="Y158" i="2"/>
  <c r="Y20" i="20"/>
  <c r="CS127" i="2"/>
  <c r="CS129" i="2" s="1"/>
  <c r="CS12" i="20"/>
  <c r="DE158" i="2"/>
  <c r="DE20" i="20"/>
  <c r="EC157" i="2"/>
  <c r="EC159" i="2" s="1"/>
  <c r="EC13" i="20"/>
  <c r="CG127" i="2"/>
  <c r="CG12" i="20"/>
  <c r="DE127" i="2"/>
  <c r="DE12" i="20"/>
  <c r="IG128" i="2"/>
  <c r="IG129" i="2" s="1"/>
  <c r="IG19" i="20"/>
  <c r="AK157" i="2"/>
  <c r="AK13" i="20"/>
  <c r="BU127" i="2"/>
  <c r="BU12" i="20"/>
  <c r="FA157" i="2"/>
  <c r="FA159" i="2" s="1"/>
  <c r="FA13" i="20"/>
  <c r="CG157" i="2"/>
  <c r="CG13" i="20"/>
  <c r="DQ128" i="2"/>
  <c r="DQ19" i="20"/>
  <c r="HU158" i="2"/>
  <c r="HU20" i="20"/>
  <c r="HU128" i="2"/>
  <c r="HU19" i="20"/>
  <c r="GK127" i="2"/>
  <c r="GK129" i="2" s="1"/>
  <c r="GK12" i="20"/>
  <c r="Y157" i="2"/>
  <c r="Y13" i="20"/>
  <c r="IS128" i="2"/>
  <c r="IS19" i="20"/>
  <c r="DE157" i="2"/>
  <c r="DE13" i="20"/>
  <c r="JE158" i="2"/>
  <c r="JE20" i="20"/>
  <c r="IG158" i="2"/>
  <c r="IG20" i="20"/>
  <c r="IG127" i="2"/>
  <c r="IG12" i="20"/>
  <c r="GW158" i="2"/>
  <c r="GW20" i="20"/>
  <c r="BU158" i="2"/>
  <c r="BU159" i="2" s="1"/>
  <c r="BU20" i="20"/>
  <c r="DQ127" i="2"/>
  <c r="DQ12" i="20"/>
  <c r="HU157" i="2"/>
  <c r="HU13" i="20"/>
  <c r="HU127" i="2"/>
  <c r="HU129" i="2" s="1"/>
  <c r="HU12" i="20"/>
  <c r="M37" i="2"/>
  <c r="M9" i="20"/>
  <c r="FY158" i="2"/>
  <c r="FY20" i="20"/>
  <c r="CS157" i="2"/>
  <c r="CS13" i="20"/>
  <c r="JE157" i="2"/>
  <c r="JE13" i="20"/>
  <c r="BI158" i="2"/>
  <c r="BI20" i="20"/>
  <c r="IG157" i="2"/>
  <c r="IG159" i="2" s="1"/>
  <c r="IG13" i="20"/>
  <c r="AK128" i="2"/>
  <c r="AK19" i="20"/>
  <c r="HI128" i="2"/>
  <c r="HI129" i="2" s="1"/>
  <c r="HI19" i="20"/>
  <c r="GW157" i="2"/>
  <c r="GW13" i="20"/>
  <c r="BU157" i="2"/>
  <c r="BU13" i="20"/>
  <c r="DQ158" i="2"/>
  <c r="DQ20" i="20"/>
  <c r="M38" i="2"/>
  <c r="M16" i="20"/>
  <c r="M158" i="2"/>
  <c r="M20" i="20"/>
  <c r="BI157" i="2"/>
  <c r="BI13" i="20"/>
  <c r="FA128" i="2"/>
  <c r="FA19" i="20"/>
  <c r="EC128" i="2"/>
  <c r="EC129" i="2" s="1"/>
  <c r="EC19" i="20"/>
  <c r="HI158" i="2"/>
  <c r="HI20" i="20"/>
  <c r="AK127" i="2"/>
  <c r="AK12" i="20"/>
  <c r="HI127" i="2"/>
  <c r="HI12" i="20"/>
  <c r="EO158" i="2"/>
  <c r="EO20" i="20"/>
  <c r="FM158" i="2"/>
  <c r="FM20" i="20"/>
  <c r="FY128" i="2"/>
  <c r="FY19" i="20"/>
  <c r="DQ157" i="2"/>
  <c r="DQ13" i="20"/>
  <c r="AW128" i="2"/>
  <c r="AW129" i="2" s="1"/>
  <c r="AW19" i="20"/>
  <c r="JE127" i="2"/>
  <c r="JE12" i="20"/>
  <c r="JE128" i="2"/>
  <c r="JE19" i="20"/>
  <c r="N22" i="7"/>
  <c r="P22" i="7" s="1"/>
  <c r="L22" i="7"/>
  <c r="J22" i="7"/>
  <c r="A23" i="7"/>
  <c r="I22" i="7"/>
  <c r="K22" i="7"/>
  <c r="M22" i="7"/>
  <c r="EN52" i="2"/>
  <c r="EN55" i="2" s="1"/>
  <c r="EN30" i="20" s="1"/>
  <c r="HH39" i="2"/>
  <c r="JD52" i="2"/>
  <c r="JD55" i="2" s="1"/>
  <c r="JD30" i="20" s="1"/>
  <c r="EB39" i="2"/>
  <c r="BH52" i="2"/>
  <c r="BH55" i="2" s="1"/>
  <c r="BH30" i="20" s="1"/>
  <c r="AV39" i="2"/>
  <c r="FX82" i="2"/>
  <c r="FX85" i="2" s="1"/>
  <c r="FX31" i="20" s="1"/>
  <c r="DD82" i="2"/>
  <c r="DD85" i="2" s="1"/>
  <c r="DD31" i="20" s="1"/>
  <c r="CF99" i="2"/>
  <c r="EB99" i="2"/>
  <c r="DD112" i="2"/>
  <c r="DD115" i="2" s="1"/>
  <c r="DD32" i="20" s="1"/>
  <c r="EZ52" i="2"/>
  <c r="EZ55" i="2" s="1"/>
  <c r="EZ30" i="20" s="1"/>
  <c r="CF82" i="2"/>
  <c r="CF85" i="2" s="1"/>
  <c r="CF31" i="20" s="1"/>
  <c r="CR82" i="2"/>
  <c r="CR85" i="2" s="1"/>
  <c r="CR31" i="20" s="1"/>
  <c r="JD39" i="2"/>
  <c r="EB82" i="2"/>
  <c r="EB85" i="2" s="1"/>
  <c r="EB31" i="20" s="1"/>
  <c r="DP52" i="2"/>
  <c r="DP55" i="2" s="1"/>
  <c r="DP30" i="20" s="1"/>
  <c r="DD52" i="2"/>
  <c r="DD55" i="2" s="1"/>
  <c r="DD30" i="20" s="1"/>
  <c r="DD99" i="2"/>
  <c r="DP39" i="2"/>
  <c r="BT99" i="2"/>
  <c r="X99" i="2"/>
  <c r="EB69" i="2"/>
  <c r="EZ39" i="2"/>
  <c r="CF69" i="2"/>
  <c r="CR69" i="2"/>
  <c r="AV52" i="2"/>
  <c r="AV55" i="2" s="1"/>
  <c r="AV30" i="20" s="1"/>
  <c r="DD69" i="2"/>
  <c r="EN39" i="2"/>
  <c r="HH82" i="2"/>
  <c r="HH85" i="2" s="1"/>
  <c r="HH31" i="20" s="1"/>
  <c r="HT99" i="2"/>
  <c r="GV52" i="2"/>
  <c r="GV55" i="2" s="1"/>
  <c r="GV30" i="20" s="1"/>
  <c r="IF99" i="2"/>
  <c r="GJ112" i="2"/>
  <c r="GJ115" i="2" s="1"/>
  <c r="GJ32" i="20" s="1"/>
  <c r="JD82" i="2"/>
  <c r="JD85" i="2" s="1"/>
  <c r="JD31" i="20" s="1"/>
  <c r="IF112" i="2"/>
  <c r="IF115" i="2" s="1"/>
  <c r="IF32" i="20" s="1"/>
  <c r="EN112" i="2"/>
  <c r="EN115" i="2" s="1"/>
  <c r="EN32" i="20" s="1"/>
  <c r="A45" i="5"/>
  <c r="B46" i="5"/>
  <c r="C44" i="5"/>
  <c r="A23" i="5"/>
  <c r="AJ52" i="2"/>
  <c r="AJ55" i="2" s="1"/>
  <c r="AJ30" i="20" s="1"/>
  <c r="HH52" i="2"/>
  <c r="HH55" i="2" s="1"/>
  <c r="HH30" i="20" s="1"/>
  <c r="GV39" i="2"/>
  <c r="AV112" i="2"/>
  <c r="AV115" i="2" s="1"/>
  <c r="AV32" i="20" s="1"/>
  <c r="GV69" i="2"/>
  <c r="GV99" i="2"/>
  <c r="FL112" i="2"/>
  <c r="FL115" i="2" s="1"/>
  <c r="FL32" i="20" s="1"/>
  <c r="IF39" i="2"/>
  <c r="CF112" i="2"/>
  <c r="CF115" i="2" s="1"/>
  <c r="CF32" i="20" s="1"/>
  <c r="DP99" i="2"/>
  <c r="FX69" i="2"/>
  <c r="FX112" i="2"/>
  <c r="FX115" i="2" s="1"/>
  <c r="FX32" i="20" s="1"/>
  <c r="IF69" i="2"/>
  <c r="AJ99" i="2"/>
  <c r="DQ129" i="2"/>
  <c r="GJ99" i="2"/>
  <c r="HT112" i="2"/>
  <c r="HT115" i="2" s="1"/>
  <c r="HT32" i="20" s="1"/>
  <c r="HT82" i="2"/>
  <c r="HT85" i="2" s="1"/>
  <c r="HT31" i="20" s="1"/>
  <c r="L39" i="2"/>
  <c r="FL52" i="2"/>
  <c r="FL55" i="2" s="1"/>
  <c r="FL30" i="20" s="1"/>
  <c r="AJ82" i="2"/>
  <c r="AJ85" i="2" s="1"/>
  <c r="AJ31" i="20" s="1"/>
  <c r="FL99" i="2"/>
  <c r="M129" i="2"/>
  <c r="FX99" i="2"/>
  <c r="CG129" i="2"/>
  <c r="IR39" i="2"/>
  <c r="X112" i="2"/>
  <c r="X115" i="2" s="1"/>
  <c r="X32" i="20" s="1"/>
  <c r="FM159" i="2"/>
  <c r="IR82" i="2"/>
  <c r="IR85" i="2" s="1"/>
  <c r="IR31" i="20" s="1"/>
  <c r="BT82" i="2"/>
  <c r="BT85" i="2" s="1"/>
  <c r="BT31" i="20" s="1"/>
  <c r="FL82" i="2"/>
  <c r="FL85" i="2" s="1"/>
  <c r="FL31" i="20" s="1"/>
  <c r="BH99" i="2"/>
  <c r="Y54" i="2"/>
  <c r="Y23" i="20" s="1"/>
  <c r="Y49" i="2"/>
  <c r="Y45" i="2"/>
  <c r="Y37" i="2"/>
  <c r="EC110" i="2"/>
  <c r="EC98" i="2"/>
  <c r="CG84" i="2"/>
  <c r="CG24" i="20" s="1"/>
  <c r="CG79" i="2"/>
  <c r="CG75" i="2"/>
  <c r="CG67" i="2"/>
  <c r="CS54" i="2"/>
  <c r="CS23" i="20" s="1"/>
  <c r="CS49" i="2"/>
  <c r="CS45" i="2"/>
  <c r="CS37" i="2"/>
  <c r="AK54" i="2"/>
  <c r="AK23" i="20" s="1"/>
  <c r="AK49" i="2"/>
  <c r="AK45" i="2"/>
  <c r="AK37" i="2"/>
  <c r="AK110" i="2"/>
  <c r="AK98" i="2"/>
  <c r="IG109" i="2"/>
  <c r="IG114" i="2"/>
  <c r="IG25" i="20" s="1"/>
  <c r="IG105" i="2"/>
  <c r="IG97" i="2"/>
  <c r="DE80" i="2"/>
  <c r="DE68" i="2"/>
  <c r="JE50" i="2"/>
  <c r="JE38" i="2"/>
  <c r="EO50" i="2"/>
  <c r="EO38" i="2"/>
  <c r="IG50" i="2"/>
  <c r="IG38" i="2"/>
  <c r="BI54" i="2"/>
  <c r="BI23" i="20" s="1"/>
  <c r="BI49" i="2"/>
  <c r="BI45" i="2"/>
  <c r="BI37" i="2"/>
  <c r="DP82" i="2"/>
  <c r="DP85" i="2" s="1"/>
  <c r="DP31" i="20" s="1"/>
  <c r="HI80" i="2"/>
  <c r="HI68" i="2"/>
  <c r="DQ54" i="2"/>
  <c r="DQ23" i="20" s="1"/>
  <c r="DQ49" i="2"/>
  <c r="DQ45" i="2"/>
  <c r="DQ37" i="2"/>
  <c r="IS110" i="2"/>
  <c r="IS98" i="2"/>
  <c r="IG84" i="2"/>
  <c r="IG24" i="20" s="1"/>
  <c r="IG79" i="2"/>
  <c r="IG75" i="2"/>
  <c r="IG67" i="2"/>
  <c r="FA114" i="2"/>
  <c r="FA25" i="20" s="1"/>
  <c r="FA109" i="2"/>
  <c r="FA105" i="2"/>
  <c r="FA97" i="2"/>
  <c r="JE114" i="2"/>
  <c r="JE25" i="20" s="1"/>
  <c r="JE109" i="2"/>
  <c r="JE105" i="2"/>
  <c r="JE97" i="2"/>
  <c r="EN82" i="2"/>
  <c r="EN85" i="2" s="1"/>
  <c r="EN31" i="20" s="1"/>
  <c r="GW80" i="2"/>
  <c r="GW68" i="2"/>
  <c r="CS110" i="2"/>
  <c r="CS98" i="2"/>
  <c r="FA84" i="2"/>
  <c r="FA24" i="20" s="1"/>
  <c r="FA79" i="2"/>
  <c r="FA75" i="2"/>
  <c r="FA67" i="2"/>
  <c r="EO109" i="2"/>
  <c r="EO105" i="2"/>
  <c r="EO97" i="2"/>
  <c r="EO114" i="2"/>
  <c r="EO25" i="20" s="1"/>
  <c r="EO84" i="2"/>
  <c r="EO24" i="20" s="1"/>
  <c r="EO79" i="2"/>
  <c r="EO75" i="2"/>
  <c r="EO67" i="2"/>
  <c r="BU50" i="2"/>
  <c r="BU38" i="2"/>
  <c r="M54" i="2"/>
  <c r="M23" i="20" s="1"/>
  <c r="M49" i="2"/>
  <c r="M45" i="2"/>
  <c r="CG110" i="2"/>
  <c r="CG98" i="2"/>
  <c r="DE114" i="2"/>
  <c r="DE25" i="20" s="1"/>
  <c r="DE109" i="2"/>
  <c r="DE105" i="2"/>
  <c r="DE97" i="2"/>
  <c r="BU110" i="2"/>
  <c r="BU98" i="2"/>
  <c r="HI50" i="2"/>
  <c r="HI38" i="2"/>
  <c r="GK110" i="2"/>
  <c r="GK98" i="2"/>
  <c r="CR99" i="2"/>
  <c r="HU80" i="2"/>
  <c r="HU68" i="2"/>
  <c r="DP112" i="2"/>
  <c r="DP115" i="2" s="1"/>
  <c r="DP32" i="20" s="1"/>
  <c r="FY50" i="2"/>
  <c r="FY38" i="2"/>
  <c r="CG114" i="2"/>
  <c r="CG25" i="20" s="1"/>
  <c r="CG109" i="2"/>
  <c r="CG105" i="2"/>
  <c r="CG97" i="2"/>
  <c r="EC114" i="2"/>
  <c r="EC25" i="20" s="1"/>
  <c r="EC109" i="2"/>
  <c r="EC105" i="2"/>
  <c r="EC97" i="2"/>
  <c r="CR52" i="2"/>
  <c r="CR55" i="2" s="1"/>
  <c r="CR30" i="20" s="1"/>
  <c r="HU114" i="2"/>
  <c r="HU25" i="20" s="1"/>
  <c r="HU109" i="2"/>
  <c r="HU105" i="2"/>
  <c r="HU97" i="2"/>
  <c r="BU84" i="2"/>
  <c r="BU24" i="20" s="1"/>
  <c r="BU79" i="2"/>
  <c r="BU75" i="2"/>
  <c r="BU67" i="2"/>
  <c r="HU54" i="2"/>
  <c r="HU23" i="20" s="1"/>
  <c r="HU49" i="2"/>
  <c r="HU45" i="2"/>
  <c r="HU37" i="2"/>
  <c r="IF52" i="2"/>
  <c r="IF55" i="2" s="1"/>
  <c r="IF30" i="20" s="1"/>
  <c r="BU114" i="2"/>
  <c r="BU25" i="20" s="1"/>
  <c r="BU109" i="2"/>
  <c r="BU105" i="2"/>
  <c r="BU97" i="2"/>
  <c r="Y129" i="2"/>
  <c r="EB52" i="2"/>
  <c r="EB55" i="2" s="1"/>
  <c r="EB30" i="20" s="1"/>
  <c r="JD69" i="2"/>
  <c r="AV99" i="2"/>
  <c r="CS80" i="2"/>
  <c r="CS68" i="2"/>
  <c r="AK114" i="2"/>
  <c r="AK25" i="20" s="1"/>
  <c r="AK109" i="2"/>
  <c r="AK105" i="2"/>
  <c r="AK97" i="2"/>
  <c r="AW50" i="2"/>
  <c r="AW38" i="2"/>
  <c r="IF82" i="2"/>
  <c r="IF85" i="2" s="1"/>
  <c r="IF31" i="20" s="1"/>
  <c r="DE84" i="2"/>
  <c r="DE24" i="20" s="1"/>
  <c r="DE79" i="2"/>
  <c r="DE75" i="2"/>
  <c r="DE67" i="2"/>
  <c r="JE54" i="2"/>
  <c r="JE23" i="20" s="1"/>
  <c r="JE49" i="2"/>
  <c r="JE45" i="2"/>
  <c r="JE37" i="2"/>
  <c r="EO54" i="2"/>
  <c r="EO23" i="20" s="1"/>
  <c r="EO49" i="2"/>
  <c r="EO45" i="2"/>
  <c r="EO37" i="2"/>
  <c r="IG54" i="2"/>
  <c r="IG23" i="20" s="1"/>
  <c r="IG49" i="2"/>
  <c r="IG45" i="2"/>
  <c r="IG37" i="2"/>
  <c r="GJ82" i="2"/>
  <c r="GJ85" i="2" s="1"/>
  <c r="GJ31" i="20" s="1"/>
  <c r="HI54" i="2"/>
  <c r="HI23" i="20" s="1"/>
  <c r="HI49" i="2"/>
  <c r="HI45" i="2"/>
  <c r="HI37" i="2"/>
  <c r="HI84" i="2"/>
  <c r="HI24" i="20" s="1"/>
  <c r="HI79" i="2"/>
  <c r="HI75" i="2"/>
  <c r="HI67" i="2"/>
  <c r="GW50" i="2"/>
  <c r="GW38" i="2"/>
  <c r="IS114" i="2"/>
  <c r="IS25" i="20" s="1"/>
  <c r="IS109" i="2"/>
  <c r="IS105" i="2"/>
  <c r="IS97" i="2"/>
  <c r="HI110" i="2"/>
  <c r="HI98" i="2"/>
  <c r="M110" i="2"/>
  <c r="M98" i="2"/>
  <c r="BH82" i="2"/>
  <c r="BH85" i="2" s="1"/>
  <c r="BH31" i="20" s="1"/>
  <c r="EZ82" i="2"/>
  <c r="EZ85" i="2" s="1"/>
  <c r="EZ31" i="20" s="1"/>
  <c r="L69" i="2"/>
  <c r="GW84" i="2"/>
  <c r="GW24" i="20" s="1"/>
  <c r="GW79" i="2"/>
  <c r="GW75" i="2"/>
  <c r="GW67" i="2"/>
  <c r="BT52" i="2"/>
  <c r="BT55" i="2" s="1"/>
  <c r="BT30" i="20" s="1"/>
  <c r="CF39" i="2"/>
  <c r="AV69" i="2"/>
  <c r="GK80" i="2"/>
  <c r="GK68" i="2"/>
  <c r="X39" i="2"/>
  <c r="DQ80" i="2"/>
  <c r="DQ68" i="2"/>
  <c r="CS109" i="2"/>
  <c r="CS114" i="2"/>
  <c r="CS25" i="20" s="1"/>
  <c r="CS105" i="2"/>
  <c r="CS97" i="2"/>
  <c r="FX39" i="2"/>
  <c r="X69" i="2"/>
  <c r="IS50" i="2"/>
  <c r="IS38" i="2"/>
  <c r="FM110" i="2"/>
  <c r="FM98" i="2"/>
  <c r="IR112" i="2"/>
  <c r="IR115" i="2" s="1"/>
  <c r="IR32" i="20" s="1"/>
  <c r="GJ52" i="2"/>
  <c r="GJ55" i="2" s="1"/>
  <c r="GJ30" i="20" s="1"/>
  <c r="HH99" i="2"/>
  <c r="EZ99" i="2"/>
  <c r="L99" i="2"/>
  <c r="BI80" i="2"/>
  <c r="BI68" i="2"/>
  <c r="JD99" i="2"/>
  <c r="M80" i="2"/>
  <c r="M68" i="2"/>
  <c r="HT52" i="2"/>
  <c r="HT55" i="2" s="1"/>
  <c r="HT30" i="20" s="1"/>
  <c r="FY110" i="2"/>
  <c r="FY98" i="2"/>
  <c r="BU54" i="2"/>
  <c r="BU23" i="20" s="1"/>
  <c r="BU49" i="2"/>
  <c r="BU45" i="2"/>
  <c r="BU37" i="2"/>
  <c r="AW84" i="2"/>
  <c r="AW24" i="20" s="1"/>
  <c r="AW79" i="2"/>
  <c r="AW75" i="2"/>
  <c r="AW67" i="2"/>
  <c r="HU110" i="2"/>
  <c r="HU98" i="2"/>
  <c r="BU80" i="2"/>
  <c r="BU68" i="2"/>
  <c r="HU50" i="2"/>
  <c r="HU38" i="2"/>
  <c r="FA54" i="2"/>
  <c r="FA23" i="20" s="1"/>
  <c r="FA49" i="2"/>
  <c r="FA45" i="2"/>
  <c r="FA37" i="2"/>
  <c r="GK109" i="2"/>
  <c r="GK105" i="2"/>
  <c r="GK97" i="2"/>
  <c r="GK114" i="2"/>
  <c r="GK25" i="20" s="1"/>
  <c r="HU84" i="2"/>
  <c r="HU24" i="20" s="1"/>
  <c r="HU79" i="2"/>
  <c r="HU75" i="2"/>
  <c r="HU67" i="2"/>
  <c r="GV112" i="2"/>
  <c r="GV115" i="2" s="1"/>
  <c r="GV32" i="20" s="1"/>
  <c r="FY54" i="2"/>
  <c r="FY23" i="20" s="1"/>
  <c r="FY49" i="2"/>
  <c r="FY45" i="2"/>
  <c r="FY37" i="2"/>
  <c r="Y80" i="2"/>
  <c r="Y68" i="2"/>
  <c r="IS80" i="2"/>
  <c r="IS68" i="2"/>
  <c r="AW110" i="2"/>
  <c r="AW98" i="2"/>
  <c r="AJ39" i="2"/>
  <c r="GK50" i="2"/>
  <c r="GK38" i="2"/>
  <c r="EN99" i="2"/>
  <c r="FM50" i="2"/>
  <c r="FM38" i="2"/>
  <c r="HH69" i="2"/>
  <c r="Y110" i="2"/>
  <c r="Y98" i="2"/>
  <c r="CS84" i="2"/>
  <c r="CS24" i="20" s="1"/>
  <c r="CS79" i="2"/>
  <c r="CS75" i="2"/>
  <c r="CS67" i="2"/>
  <c r="AW54" i="2"/>
  <c r="AW23" i="20" s="1"/>
  <c r="AW49" i="2"/>
  <c r="AW45" i="2"/>
  <c r="AW37" i="2"/>
  <c r="FY80" i="2"/>
  <c r="FY68" i="2"/>
  <c r="GV82" i="2"/>
  <c r="GV85" i="2" s="1"/>
  <c r="GV31" i="20" s="1"/>
  <c r="FY159" i="2"/>
  <c r="DP69" i="2"/>
  <c r="DE50" i="2"/>
  <c r="DE38" i="2"/>
  <c r="EC50" i="2"/>
  <c r="EC38" i="2"/>
  <c r="IR52" i="2"/>
  <c r="IR55" i="2" s="1"/>
  <c r="IR30" i="20" s="1"/>
  <c r="GW54" i="2"/>
  <c r="GW23" i="20" s="1"/>
  <c r="GW49" i="2"/>
  <c r="GW45" i="2"/>
  <c r="GW37" i="2"/>
  <c r="AJ69" i="2"/>
  <c r="JE80" i="2"/>
  <c r="JE68" i="2"/>
  <c r="EC80" i="2"/>
  <c r="EC68" i="2"/>
  <c r="BI110" i="2"/>
  <c r="BI98" i="2"/>
  <c r="AJ112" i="2"/>
  <c r="AJ115" i="2" s="1"/>
  <c r="AJ32" i="20" s="1"/>
  <c r="HI114" i="2"/>
  <c r="HI25" i="20" s="1"/>
  <c r="HI109" i="2"/>
  <c r="HI105" i="2"/>
  <c r="HI97" i="2"/>
  <c r="M114" i="2"/>
  <c r="M25" i="20" s="1"/>
  <c r="M109" i="2"/>
  <c r="M105" i="2"/>
  <c r="M97" i="2"/>
  <c r="EN69" i="2"/>
  <c r="FL69" i="2"/>
  <c r="GK84" i="2"/>
  <c r="GK24" i="20" s="1"/>
  <c r="GK79" i="2"/>
  <c r="GK75" i="2"/>
  <c r="GK67" i="2"/>
  <c r="DQ159" i="2"/>
  <c r="DQ84" i="2"/>
  <c r="DQ24" i="20" s="1"/>
  <c r="DQ79" i="2"/>
  <c r="DQ75" i="2"/>
  <c r="DQ67" i="2"/>
  <c r="HU159" i="2"/>
  <c r="HT69" i="2"/>
  <c r="GW110" i="2"/>
  <c r="GW98" i="2"/>
  <c r="DQ110" i="2"/>
  <c r="DQ98" i="2"/>
  <c r="L52" i="2"/>
  <c r="L55" i="2" s="1"/>
  <c r="L30" i="20" s="1"/>
  <c r="IS54" i="2"/>
  <c r="IS23" i="20" s="1"/>
  <c r="IS49" i="2"/>
  <c r="IS45" i="2"/>
  <c r="IS37" i="2"/>
  <c r="FM114" i="2"/>
  <c r="FM25" i="20" s="1"/>
  <c r="FM109" i="2"/>
  <c r="FM105" i="2"/>
  <c r="FM97" i="2"/>
  <c r="IR69" i="2"/>
  <c r="AK80" i="2"/>
  <c r="AK68" i="2"/>
  <c r="BT69" i="2"/>
  <c r="BH112" i="2"/>
  <c r="BH115" i="2" s="1"/>
  <c r="BH32" i="20" s="1"/>
  <c r="BI84" i="2"/>
  <c r="BI24" i="20" s="1"/>
  <c r="BI79" i="2"/>
  <c r="BI75" i="2"/>
  <c r="BI67" i="2"/>
  <c r="M84" i="2"/>
  <c r="M24" i="20" s="1"/>
  <c r="M79" i="2"/>
  <c r="M75" i="2"/>
  <c r="M67" i="2"/>
  <c r="FY114" i="2"/>
  <c r="FY25" i="20" s="1"/>
  <c r="FY109" i="2"/>
  <c r="FY105" i="2"/>
  <c r="FY97" i="2"/>
  <c r="FL39" i="2"/>
  <c r="CG50" i="2"/>
  <c r="CG38" i="2"/>
  <c r="FM80" i="2"/>
  <c r="FM68" i="2"/>
  <c r="AW80" i="2"/>
  <c r="AW68" i="2"/>
  <c r="Y50" i="2"/>
  <c r="Y38" i="2"/>
  <c r="CR112" i="2"/>
  <c r="CR115" i="2" s="1"/>
  <c r="CR32" i="20" s="1"/>
  <c r="M50" i="2"/>
  <c r="DE110" i="2"/>
  <c r="DE98" i="2"/>
  <c r="Y84" i="2"/>
  <c r="Y24" i="20" s="1"/>
  <c r="Y79" i="2"/>
  <c r="Y75" i="2"/>
  <c r="Y67" i="2"/>
  <c r="IS84" i="2"/>
  <c r="IS24" i="20" s="1"/>
  <c r="IS79" i="2"/>
  <c r="IS75" i="2"/>
  <c r="IS67" i="2"/>
  <c r="AW109" i="2"/>
  <c r="AW114" i="2"/>
  <c r="AW25" i="20" s="1"/>
  <c r="AW105" i="2"/>
  <c r="AW97" i="2"/>
  <c r="GK54" i="2"/>
  <c r="GK23" i="20" s="1"/>
  <c r="GK49" i="2"/>
  <c r="GK45" i="2"/>
  <c r="GK37" i="2"/>
  <c r="FM54" i="2"/>
  <c r="FM23" i="20" s="1"/>
  <c r="FM49" i="2"/>
  <c r="FM45" i="2"/>
  <c r="FM37" i="2"/>
  <c r="BH39" i="2"/>
  <c r="FA50" i="2"/>
  <c r="FA38" i="2"/>
  <c r="CG80" i="2"/>
  <c r="CG68" i="2"/>
  <c r="DD39" i="2"/>
  <c r="EB112" i="2"/>
  <c r="EB115" i="2" s="1"/>
  <c r="EB32" i="20" s="1"/>
  <c r="CS50" i="2"/>
  <c r="CS38" i="2"/>
  <c r="Y114" i="2"/>
  <c r="Y25" i="20" s="1"/>
  <c r="Y109" i="2"/>
  <c r="Y105" i="2"/>
  <c r="Y97" i="2"/>
  <c r="AK50" i="2"/>
  <c r="AK38" i="2"/>
  <c r="IG110" i="2"/>
  <c r="IG98" i="2"/>
  <c r="FY84" i="2"/>
  <c r="FY24" i="20" s="1"/>
  <c r="FY79" i="2"/>
  <c r="FY75" i="2"/>
  <c r="FY67" i="2"/>
  <c r="BI50" i="2"/>
  <c r="BI38" i="2"/>
  <c r="GJ69" i="2"/>
  <c r="BT112" i="2"/>
  <c r="BT115" i="2" s="1"/>
  <c r="BT32" i="20" s="1"/>
  <c r="DE54" i="2"/>
  <c r="DE23" i="20" s="1"/>
  <c r="DE49" i="2"/>
  <c r="DE45" i="2"/>
  <c r="DE37" i="2"/>
  <c r="EC54" i="2"/>
  <c r="EC23" i="20" s="1"/>
  <c r="EC49" i="2"/>
  <c r="EC45" i="2"/>
  <c r="EC37" i="2"/>
  <c r="DQ50" i="2"/>
  <c r="DQ38" i="2"/>
  <c r="JE84" i="2"/>
  <c r="JE24" i="20" s="1"/>
  <c r="JE79" i="2"/>
  <c r="JE75" i="2"/>
  <c r="JE67" i="2"/>
  <c r="EC84" i="2"/>
  <c r="EC24" i="20" s="1"/>
  <c r="EC79" i="2"/>
  <c r="EC75" i="2"/>
  <c r="EC67" i="2"/>
  <c r="BI114" i="2"/>
  <c r="BI25" i="20" s="1"/>
  <c r="BI109" i="2"/>
  <c r="BI105" i="2"/>
  <c r="BI97" i="2"/>
  <c r="IG80" i="2"/>
  <c r="IG68" i="2"/>
  <c r="FA110" i="2"/>
  <c r="FA98" i="2"/>
  <c r="BH69" i="2"/>
  <c r="EZ69" i="2"/>
  <c r="JE110" i="2"/>
  <c r="JE98" i="2"/>
  <c r="L82" i="2"/>
  <c r="L85" i="2" s="1"/>
  <c r="L31" i="20" s="1"/>
  <c r="BT39" i="2"/>
  <c r="CF52" i="2"/>
  <c r="CF55" i="2" s="1"/>
  <c r="CF30" i="20" s="1"/>
  <c r="AV82" i="2"/>
  <c r="AV85" i="2" s="1"/>
  <c r="AV31" i="20" s="1"/>
  <c r="X52" i="2"/>
  <c r="X55" i="2" s="1"/>
  <c r="X30" i="20" s="1"/>
  <c r="GW114" i="2"/>
  <c r="GW25" i="20" s="1"/>
  <c r="GW109" i="2"/>
  <c r="GW105" i="2"/>
  <c r="GW97" i="2"/>
  <c r="DQ114" i="2"/>
  <c r="DQ25" i="20" s="1"/>
  <c r="DQ109" i="2"/>
  <c r="DQ105" i="2"/>
  <c r="DQ97" i="2"/>
  <c r="FX52" i="2"/>
  <c r="FX55" i="2" s="1"/>
  <c r="FX30" i="20" s="1"/>
  <c r="X82" i="2"/>
  <c r="X85" i="2" s="1"/>
  <c r="X31" i="20" s="1"/>
  <c r="AK84" i="2"/>
  <c r="AK24" i="20" s="1"/>
  <c r="AK79" i="2"/>
  <c r="AK75" i="2"/>
  <c r="AK67" i="2"/>
  <c r="IR99" i="2"/>
  <c r="GJ39" i="2"/>
  <c r="HH112" i="2"/>
  <c r="HH115" i="2" s="1"/>
  <c r="HH32" i="20" s="1"/>
  <c r="EZ112" i="2"/>
  <c r="EZ115" i="2" s="1"/>
  <c r="EZ32" i="20" s="1"/>
  <c r="L112" i="2"/>
  <c r="L115" i="2" s="1"/>
  <c r="L32" i="20" s="1"/>
  <c r="FA80" i="2"/>
  <c r="FA68" i="2"/>
  <c r="JD112" i="2"/>
  <c r="JD115" i="2" s="1"/>
  <c r="JD32" i="20" s="1"/>
  <c r="EO110" i="2"/>
  <c r="EO98" i="2"/>
  <c r="HT39" i="2"/>
  <c r="EO80" i="2"/>
  <c r="EO68" i="2"/>
  <c r="CG54" i="2"/>
  <c r="CG23" i="20" s="1"/>
  <c r="CG49" i="2"/>
  <c r="CG45" i="2"/>
  <c r="CG37" i="2"/>
  <c r="FM84" i="2"/>
  <c r="FM24" i="20" s="1"/>
  <c r="FM79" i="2"/>
  <c r="FM75" i="2"/>
  <c r="FM67" i="2"/>
  <c r="DE129" i="2" l="1"/>
  <c r="GK159" i="2"/>
  <c r="DE159" i="2"/>
  <c r="GW159" i="2"/>
  <c r="JE39" i="2"/>
  <c r="JE159" i="2"/>
  <c r="FM129" i="2"/>
  <c r="EO159" i="2"/>
  <c r="FY129" i="2"/>
  <c r="AK129" i="2"/>
  <c r="BI159" i="2"/>
  <c r="Y159" i="2"/>
  <c r="AK159" i="2"/>
  <c r="BU129" i="2"/>
  <c r="M159" i="2"/>
  <c r="AW159" i="2"/>
  <c r="EO129" i="2"/>
  <c r="FA129" i="2"/>
  <c r="IS129" i="2"/>
  <c r="HI39" i="2"/>
  <c r="JE129" i="2"/>
  <c r="CG159" i="2"/>
  <c r="IS159" i="2"/>
  <c r="GW129" i="2"/>
  <c r="GK112" i="2"/>
  <c r="GK115" i="2" s="1"/>
  <c r="GK32" i="20" s="1"/>
  <c r="EC82" i="2"/>
  <c r="EC85" i="2" s="1"/>
  <c r="EC31" i="20" s="1"/>
  <c r="AW52" i="2"/>
  <c r="AW55" i="2" s="1"/>
  <c r="AW30" i="20" s="1"/>
  <c r="JE69" i="2"/>
  <c r="Y99" i="2"/>
  <c r="FY52" i="2"/>
  <c r="FY55" i="2" s="1"/>
  <c r="FY30" i="20" s="1"/>
  <c r="IG39" i="2"/>
  <c r="EC99" i="2"/>
  <c r="CG99" i="2"/>
  <c r="BI99" i="2"/>
  <c r="EC52" i="2"/>
  <c r="EC55" i="2" s="1"/>
  <c r="EC30" i="20" s="1"/>
  <c r="FY99" i="2"/>
  <c r="L23" i="7"/>
  <c r="I23" i="7"/>
  <c r="A24" i="7"/>
  <c r="M23" i="7"/>
  <c r="K23" i="7"/>
  <c r="N23" i="7"/>
  <c r="P23" i="7" s="1"/>
  <c r="J23" i="7"/>
  <c r="BU39" i="2"/>
  <c r="GW69" i="2"/>
  <c r="IS99" i="2"/>
  <c r="FM112" i="2"/>
  <c r="FM115" i="2" s="1"/>
  <c r="FM32" i="20" s="1"/>
  <c r="Y112" i="2"/>
  <c r="Y115" i="2" s="1"/>
  <c r="Y32" i="20" s="1"/>
  <c r="CG52" i="2"/>
  <c r="CG55" i="2" s="1"/>
  <c r="CG30" i="20" s="1"/>
  <c r="Y82" i="2"/>
  <c r="Y85" i="2" s="1"/>
  <c r="Y31" i="20" s="1"/>
  <c r="IG52" i="2"/>
  <c r="IG55" i="2" s="1"/>
  <c r="IG30" i="20" s="1"/>
  <c r="JE52" i="2"/>
  <c r="JE55" i="2" s="1"/>
  <c r="JE30" i="20" s="1"/>
  <c r="GK99" i="2"/>
  <c r="AW112" i="2"/>
  <c r="AW115" i="2" s="1"/>
  <c r="AW32" i="20" s="1"/>
  <c r="GW39" i="2"/>
  <c r="AW39" i="2"/>
  <c r="CG39" i="2"/>
  <c r="FM39" i="2"/>
  <c r="GK39" i="2"/>
  <c r="IS69" i="2"/>
  <c r="FY112" i="2"/>
  <c r="FY115" i="2" s="1"/>
  <c r="FY32" i="20" s="1"/>
  <c r="M82" i="2"/>
  <c r="M85" i="2" s="1"/>
  <c r="M31" i="20" s="1"/>
  <c r="HU69" i="2"/>
  <c r="BU52" i="2"/>
  <c r="BU55" i="2" s="1"/>
  <c r="BU30" i="20" s="1"/>
  <c r="GW82" i="2"/>
  <c r="GW85" i="2" s="1"/>
  <c r="GW31" i="20" s="1"/>
  <c r="HI69" i="2"/>
  <c r="DQ112" i="2"/>
  <c r="DQ115" i="2" s="1"/>
  <c r="DQ32" i="20" s="1"/>
  <c r="DQ69" i="2"/>
  <c r="M99" i="2"/>
  <c r="FM82" i="2"/>
  <c r="FM85" i="2" s="1"/>
  <c r="FM31" i="20" s="1"/>
  <c r="CS82" i="2"/>
  <c r="CS85" i="2" s="1"/>
  <c r="CS31" i="20" s="1"/>
  <c r="IS112" i="2"/>
  <c r="IS115" i="2" s="1"/>
  <c r="IS32" i="20" s="1"/>
  <c r="BU99" i="2"/>
  <c r="GW112" i="2"/>
  <c r="GW115" i="2" s="1"/>
  <c r="GW32" i="20" s="1"/>
  <c r="CS112" i="2"/>
  <c r="CS115" i="2" s="1"/>
  <c r="CS32" i="20" s="1"/>
  <c r="AK99" i="2"/>
  <c r="A24" i="5"/>
  <c r="A46" i="5"/>
  <c r="B47" i="5"/>
  <c r="C45" i="5"/>
  <c r="GW99" i="2"/>
  <c r="IS39" i="2"/>
  <c r="GK69" i="2"/>
  <c r="HI52" i="2"/>
  <c r="HI55" i="2" s="1"/>
  <c r="HI30" i="20" s="1"/>
  <c r="EC112" i="2"/>
  <c r="EC115" i="2" s="1"/>
  <c r="EC32" i="20" s="1"/>
  <c r="CG112" i="2"/>
  <c r="CG115" i="2" s="1"/>
  <c r="CG32" i="20" s="1"/>
  <c r="DE52" i="2"/>
  <c r="DE55" i="2" s="1"/>
  <c r="DE30" i="20" s="1"/>
  <c r="FY82" i="2"/>
  <c r="FY85" i="2" s="1"/>
  <c r="FY31" i="20" s="1"/>
  <c r="AW99" i="2"/>
  <c r="BI82" i="2"/>
  <c r="BI85" i="2" s="1"/>
  <c r="BI31" i="20" s="1"/>
  <c r="HI112" i="2"/>
  <c r="HI115" i="2" s="1"/>
  <c r="HI32" i="20" s="1"/>
  <c r="FY39" i="2"/>
  <c r="EO52" i="2"/>
  <c r="EO55" i="2" s="1"/>
  <c r="EO30" i="20" s="1"/>
  <c r="DE82" i="2"/>
  <c r="DE85" i="2" s="1"/>
  <c r="DE31" i="20" s="1"/>
  <c r="BI112" i="2"/>
  <c r="BI115" i="2" s="1"/>
  <c r="BI32" i="20" s="1"/>
  <c r="JE82" i="2"/>
  <c r="JE85" i="2" s="1"/>
  <c r="JE31" i="20" s="1"/>
  <c r="DE39" i="2"/>
  <c r="FY69" i="2"/>
  <c r="FM52" i="2"/>
  <c r="FM55" i="2" s="1"/>
  <c r="FM30" i="20" s="1"/>
  <c r="GK52" i="2"/>
  <c r="GK55" i="2" s="1"/>
  <c r="GK30" i="20" s="1"/>
  <c r="BI69" i="2"/>
  <c r="HI99" i="2"/>
  <c r="CS99" i="2"/>
  <c r="EO39" i="2"/>
  <c r="DE69" i="2"/>
  <c r="BU112" i="2"/>
  <c r="BU115" i="2" s="1"/>
  <c r="BU32" i="20" s="1"/>
  <c r="FM69" i="2"/>
  <c r="AK82" i="2"/>
  <c r="AK85" i="2" s="1"/>
  <c r="AK31" i="20" s="1"/>
  <c r="DQ99" i="2"/>
  <c r="FM99" i="2"/>
  <c r="CS69" i="2"/>
  <c r="HU82" i="2"/>
  <c r="HU85" i="2" s="1"/>
  <c r="HU31" i="20" s="1"/>
  <c r="HI82" i="2"/>
  <c r="HI85" i="2" s="1"/>
  <c r="HI31" i="20" s="1"/>
  <c r="AK112" i="2"/>
  <c r="AK115" i="2" s="1"/>
  <c r="AK32" i="20" s="1"/>
  <c r="HU52" i="2"/>
  <c r="HU55" i="2" s="1"/>
  <c r="HU30" i="20" s="1"/>
  <c r="AW82" i="2"/>
  <c r="AW85" i="2" s="1"/>
  <c r="AW31" i="20" s="1"/>
  <c r="FA52" i="2"/>
  <c r="FA55" i="2" s="1"/>
  <c r="FA30" i="20" s="1"/>
  <c r="EC69" i="2"/>
  <c r="Y69" i="2"/>
  <c r="M69" i="2"/>
  <c r="M112" i="2"/>
  <c r="M115" i="2" s="1"/>
  <c r="M32" i="20" s="1"/>
  <c r="FA39" i="2"/>
  <c r="AW69" i="2"/>
  <c r="HU39" i="2"/>
  <c r="HU112" i="2"/>
  <c r="HU115" i="2" s="1"/>
  <c r="HU32" i="20" s="1"/>
  <c r="EO112" i="2"/>
  <c r="EO115" i="2" s="1"/>
  <c r="EO32" i="20" s="1"/>
  <c r="JE112" i="2"/>
  <c r="JE115" i="2" s="1"/>
  <c r="JE32" i="20" s="1"/>
  <c r="FA112" i="2"/>
  <c r="FA115" i="2" s="1"/>
  <c r="FA32" i="20" s="1"/>
  <c r="IG82" i="2"/>
  <c r="IG85" i="2" s="1"/>
  <c r="IG31" i="20" s="1"/>
  <c r="BI52" i="2"/>
  <c r="BI55" i="2" s="1"/>
  <c r="BI30" i="20" s="1"/>
  <c r="IG99" i="2"/>
  <c r="AK52" i="2"/>
  <c r="AK55" i="2" s="1"/>
  <c r="AK30" i="20" s="1"/>
  <c r="CS52" i="2"/>
  <c r="CS55" i="2" s="1"/>
  <c r="CS30" i="20" s="1"/>
  <c r="CG82" i="2"/>
  <c r="CG85" i="2" s="1"/>
  <c r="CG31" i="20" s="1"/>
  <c r="Y39" i="2"/>
  <c r="AK69" i="2"/>
  <c r="EC39" i="2"/>
  <c r="DQ82" i="2"/>
  <c r="DQ85" i="2" s="1"/>
  <c r="DQ31" i="20" s="1"/>
  <c r="GK82" i="2"/>
  <c r="GK85" i="2" s="1"/>
  <c r="GK31" i="20" s="1"/>
  <c r="GW52" i="2"/>
  <c r="GW55" i="2" s="1"/>
  <c r="GW30" i="20" s="1"/>
  <c r="BU69" i="2"/>
  <c r="DE112" i="2"/>
  <c r="DE115" i="2" s="1"/>
  <c r="DE32" i="20" s="1"/>
  <c r="M39" i="2"/>
  <c r="EO69" i="2"/>
  <c r="FA69" i="2"/>
  <c r="DQ39" i="2"/>
  <c r="HU99" i="2"/>
  <c r="EO99" i="2"/>
  <c r="JE99" i="2"/>
  <c r="FA99" i="2"/>
  <c r="IG69" i="2"/>
  <c r="BI39" i="2"/>
  <c r="AK39" i="2"/>
  <c r="CS39" i="2"/>
  <c r="CG69" i="2"/>
  <c r="Y52" i="2"/>
  <c r="Y55" i="2" s="1"/>
  <c r="Y30" i="20" s="1"/>
  <c r="IS82" i="2"/>
  <c r="IS85" i="2" s="1"/>
  <c r="IS31" i="20" s="1"/>
  <c r="IS52" i="2"/>
  <c r="IS55" i="2" s="1"/>
  <c r="IS30" i="20" s="1"/>
  <c r="BU82" i="2"/>
  <c r="BU85" i="2" s="1"/>
  <c r="BU31" i="20" s="1"/>
  <c r="DE99" i="2"/>
  <c r="M52" i="2"/>
  <c r="M55" i="2" s="1"/>
  <c r="M30" i="20" s="1"/>
  <c r="EO82" i="2"/>
  <c r="EO85" i="2" s="1"/>
  <c r="EO31" i="20" s="1"/>
  <c r="FA82" i="2"/>
  <c r="FA85" i="2" s="1"/>
  <c r="FA31" i="20" s="1"/>
  <c r="DQ52" i="2"/>
  <c r="DQ55" i="2" s="1"/>
  <c r="DQ30" i="20" s="1"/>
  <c r="IG112" i="2"/>
  <c r="IG115" i="2" s="1"/>
  <c r="IG32" i="20" s="1"/>
  <c r="L24" i="7" l="1"/>
  <c r="A25" i="7"/>
  <c r="K24" i="7"/>
  <c r="M24" i="7"/>
  <c r="N24" i="7"/>
  <c r="P24" i="7" s="1"/>
  <c r="I24" i="7"/>
  <c r="J24" i="7"/>
  <c r="A25" i="5"/>
  <c r="A47" i="5"/>
  <c r="B48" i="5"/>
  <c r="C46" i="5"/>
  <c r="B40" i="2"/>
  <c r="N25" i="7" l="1"/>
  <c r="P25" i="7" s="1"/>
  <c r="L25" i="7"/>
  <c r="J25" i="7"/>
  <c r="K25" i="7"/>
  <c r="M25" i="7"/>
  <c r="A26" i="7"/>
  <c r="I25" i="7"/>
  <c r="A48" i="5"/>
  <c r="B49" i="5"/>
  <c r="C47" i="5"/>
  <c r="A26" i="5"/>
  <c r="J26" i="7" l="1"/>
  <c r="A27" i="7"/>
  <c r="M26" i="7"/>
  <c r="K26" i="7"/>
  <c r="L26" i="7"/>
  <c r="N26" i="7"/>
  <c r="P26" i="7" s="1"/>
  <c r="I26" i="7"/>
  <c r="A49" i="5"/>
  <c r="B50" i="5"/>
  <c r="A27" i="5"/>
  <c r="C48" i="5"/>
  <c r="A28" i="7" l="1"/>
  <c r="I27" i="7"/>
  <c r="K27" i="7"/>
  <c r="J27" i="7"/>
  <c r="N27" i="7"/>
  <c r="P27" i="7" s="1"/>
  <c r="L27" i="7"/>
  <c r="M27" i="7"/>
  <c r="A28" i="5"/>
  <c r="A50" i="5"/>
  <c r="B51" i="5"/>
  <c r="C49" i="5"/>
  <c r="L28" i="7" l="1"/>
  <c r="N28" i="7"/>
  <c r="P28" i="7" s="1"/>
  <c r="K28" i="7"/>
  <c r="M28" i="7"/>
  <c r="J28" i="7"/>
  <c r="I28" i="7"/>
  <c r="A51" i="5"/>
  <c r="B52" i="5"/>
  <c r="C50" i="5"/>
  <c r="A52" i="5" l="1"/>
  <c r="B53" i="5"/>
  <c r="C51" i="5"/>
  <c r="A53" i="5" l="1"/>
  <c r="B54" i="5"/>
  <c r="C52" i="5"/>
  <c r="A54" i="5" l="1"/>
  <c r="B55" i="5"/>
  <c r="C53" i="5"/>
  <c r="A55" i="5" l="1"/>
  <c r="B56" i="5"/>
  <c r="C54" i="5"/>
  <c r="A56" i="5" l="1"/>
  <c r="B57" i="5"/>
  <c r="C55" i="5"/>
  <c r="A57" i="5" l="1"/>
  <c r="B58" i="5"/>
  <c r="C56" i="5"/>
  <c r="A58" i="5" l="1"/>
  <c r="B59" i="5"/>
  <c r="C57" i="5"/>
  <c r="A59" i="5" l="1"/>
  <c r="C59" i="5" s="1"/>
  <c r="B60" i="5"/>
  <c r="C58" i="5"/>
  <c r="A60" i="5" l="1"/>
  <c r="C60" i="5" s="1"/>
  <c r="B61" i="5"/>
  <c r="A61" i="5" l="1"/>
  <c r="C61" i="5" s="1"/>
  <c r="B62" i="5"/>
  <c r="A62" i="5" l="1"/>
  <c r="C62" i="5" s="1"/>
  <c r="B63" i="5"/>
  <c r="A63" i="5" l="1"/>
  <c r="C63" i="5" s="1"/>
  <c r="B64" i="5"/>
  <c r="A64" i="5" l="1"/>
  <c r="C64" i="5" s="1"/>
  <c r="B65" i="5"/>
  <c r="A65" i="5" l="1"/>
  <c r="C65" i="5" s="1"/>
  <c r="B66" i="5"/>
  <c r="A66" i="5" l="1"/>
  <c r="C66" i="5" s="1"/>
  <c r="B67" i="5"/>
  <c r="A67" i="5" l="1"/>
  <c r="C67" i="5" s="1"/>
  <c r="B68" i="5"/>
  <c r="A68" i="5" l="1"/>
  <c r="C68" i="5" s="1"/>
  <c r="B69" i="5"/>
  <c r="A69" i="5" l="1"/>
  <c r="C69" i="5" s="1"/>
  <c r="B70" i="5"/>
  <c r="A70" i="5" l="1"/>
  <c r="C70" i="5" s="1"/>
  <c r="B71" i="5"/>
  <c r="A71" i="5" l="1"/>
  <c r="C71" i="5" s="1"/>
  <c r="B72" i="5"/>
  <c r="A72" i="5" l="1"/>
  <c r="C72" i="5" s="1"/>
  <c r="B73" i="5"/>
  <c r="A73" i="5" l="1"/>
  <c r="C73" i="5" s="1"/>
  <c r="B74" i="5"/>
  <c r="A74" i="5" l="1"/>
  <c r="C74" i="5" s="1"/>
  <c r="B75" i="5"/>
  <c r="B76" i="5" l="1"/>
  <c r="A75" i="5"/>
  <c r="C75" i="5" s="1"/>
  <c r="B77" i="5" l="1"/>
  <c r="A76" i="5"/>
  <c r="C76" i="5" s="1"/>
  <c r="B78" i="5" l="1"/>
  <c r="A77" i="5"/>
  <c r="C77" i="5" s="1"/>
  <c r="B79" i="5" l="1"/>
  <c r="A78" i="5"/>
  <c r="C78" i="5" s="1"/>
  <c r="B80" i="5" l="1"/>
  <c r="A79" i="5"/>
  <c r="C79" i="5" s="1"/>
  <c r="B81" i="5" l="1"/>
  <c r="A80" i="5"/>
  <c r="C80" i="5" s="1"/>
  <c r="B82" i="5" l="1"/>
  <c r="A81" i="5"/>
  <c r="C81" i="5" s="1"/>
  <c r="B83" i="5" l="1"/>
  <c r="A82" i="5"/>
  <c r="C82" i="5" s="1"/>
  <c r="B84" i="5" l="1"/>
  <c r="A83" i="5"/>
  <c r="C83" i="5" s="1"/>
  <c r="B85" i="5" l="1"/>
  <c r="A84" i="5"/>
  <c r="C84" i="5" s="1"/>
  <c r="B86" i="5" l="1"/>
  <c r="A85" i="5"/>
  <c r="C85" i="5" s="1"/>
  <c r="B87" i="5" l="1"/>
  <c r="A86" i="5"/>
  <c r="C86" i="5" s="1"/>
  <c r="B88" i="5" l="1"/>
  <c r="A87" i="5"/>
  <c r="C87" i="5" s="1"/>
  <c r="B89" i="5" l="1"/>
  <c r="A88" i="5"/>
  <c r="C88" i="5" s="1"/>
  <c r="B90" i="5" l="1"/>
  <c r="A89" i="5"/>
  <c r="C89" i="5" s="1"/>
  <c r="B91" i="5" l="1"/>
  <c r="A90" i="5"/>
  <c r="C90" i="5" s="1"/>
  <c r="A91" i="5" l="1"/>
  <c r="C91" i="5" s="1"/>
  <c r="B92" i="5"/>
  <c r="A92" i="5" l="1"/>
  <c r="C92" i="5" s="1"/>
  <c r="B93" i="5"/>
  <c r="A93" i="5" l="1"/>
  <c r="C93" i="5" s="1"/>
  <c r="B94" i="5"/>
  <c r="A94" i="5" l="1"/>
  <c r="C94" i="5" s="1"/>
  <c r="B95" i="5"/>
  <c r="A95" i="5" l="1"/>
  <c r="C95" i="5" s="1"/>
  <c r="B96" i="5"/>
  <c r="A96" i="5" l="1"/>
  <c r="C96" i="5" s="1"/>
  <c r="B97" i="5"/>
  <c r="A97" i="5" l="1"/>
  <c r="C97" i="5" s="1"/>
  <c r="B98" i="5"/>
  <c r="A98" i="5" l="1"/>
  <c r="C98" i="5" s="1"/>
  <c r="B99" i="5"/>
  <c r="A99" i="5" l="1"/>
  <c r="C99" i="5" s="1"/>
  <c r="B100" i="5"/>
  <c r="A100" i="5" l="1"/>
  <c r="C100" i="5" s="1"/>
  <c r="B101" i="5"/>
  <c r="A101" i="5" l="1"/>
  <c r="C101" i="5" s="1"/>
  <c r="B102" i="5"/>
  <c r="A102" i="5" l="1"/>
  <c r="C102" i="5" s="1"/>
  <c r="B103" i="5"/>
  <c r="A103" i="5" l="1"/>
  <c r="C103" i="5" s="1"/>
  <c r="B104" i="5"/>
  <c r="A104" i="5" l="1"/>
  <c r="C104" i="5" s="1"/>
  <c r="B105" i="5"/>
  <c r="A105" i="5" l="1"/>
  <c r="C105" i="5" s="1"/>
  <c r="B106" i="5"/>
  <c r="A106" i="5" l="1"/>
  <c r="C106" i="5" s="1"/>
  <c r="B107" i="5"/>
  <c r="A107" i="5" l="1"/>
  <c r="C107" i="5" s="1"/>
  <c r="B108" i="5"/>
  <c r="A108" i="5" l="1"/>
  <c r="C108" i="5" s="1"/>
  <c r="B109" i="5"/>
  <c r="A109" i="5" l="1"/>
  <c r="C109" i="5" s="1"/>
  <c r="B110" i="5"/>
  <c r="A110" i="5" l="1"/>
  <c r="C110" i="5" s="1"/>
  <c r="B111" i="5"/>
  <c r="A111" i="5" l="1"/>
  <c r="C111" i="5" s="1"/>
  <c r="B112" i="5"/>
  <c r="A112" i="5" l="1"/>
  <c r="C112" i="5" s="1"/>
  <c r="B113" i="5"/>
  <c r="A113" i="5" l="1"/>
  <c r="C113" i="5" s="1"/>
  <c r="B114" i="5"/>
  <c r="A114" i="5" l="1"/>
  <c r="C114" i="5" s="1"/>
  <c r="B115" i="5"/>
  <c r="A115" i="5" l="1"/>
  <c r="C115" i="5" s="1"/>
  <c r="B116" i="5"/>
  <c r="A116" i="5" l="1"/>
  <c r="C116" i="5" s="1"/>
  <c r="B117" i="5"/>
  <c r="A117" i="5" l="1"/>
  <c r="C117" i="5" s="1"/>
  <c r="B118" i="5"/>
  <c r="A118" i="5" l="1"/>
  <c r="C118" i="5" s="1"/>
  <c r="B119" i="5"/>
  <c r="A119" i="5" l="1"/>
  <c r="C119" i="5" s="1"/>
  <c r="B120" i="5"/>
  <c r="A120" i="5" l="1"/>
  <c r="C120" i="5" s="1"/>
  <c r="B121" i="5"/>
  <c r="A121" i="5" l="1"/>
  <c r="C121" i="5" s="1"/>
  <c r="B122" i="5"/>
  <c r="A122" i="5" l="1"/>
  <c r="C122" i="5" s="1"/>
  <c r="B123" i="5"/>
  <c r="B124" i="5" l="1"/>
  <c r="A123" i="5"/>
  <c r="C123" i="5" s="1"/>
  <c r="B125" i="5" l="1"/>
  <c r="A124" i="5"/>
  <c r="C124" i="5" s="1"/>
  <c r="B126" i="5" l="1"/>
  <c r="A125" i="5"/>
  <c r="C125" i="5" s="1"/>
  <c r="B127" i="5" l="1"/>
  <c r="A126" i="5"/>
  <c r="C126" i="5" s="1"/>
  <c r="B128" i="5" l="1"/>
  <c r="A127" i="5"/>
  <c r="C127" i="5" s="1"/>
  <c r="B129" i="5" l="1"/>
  <c r="A128" i="5"/>
  <c r="C128" i="5" s="1"/>
  <c r="B130" i="5" l="1"/>
  <c r="A129" i="5"/>
  <c r="C129" i="5" s="1"/>
  <c r="B131" i="5" l="1"/>
  <c r="A130" i="5"/>
  <c r="C130" i="5" s="1"/>
  <c r="B132" i="5" l="1"/>
  <c r="A131" i="5"/>
  <c r="C131" i="5" s="1"/>
  <c r="B133" i="5" l="1"/>
  <c r="A132" i="5"/>
  <c r="C132" i="5" s="1"/>
  <c r="B134" i="5" l="1"/>
  <c r="A133" i="5"/>
  <c r="C133" i="5" s="1"/>
  <c r="B135" i="5" l="1"/>
  <c r="A134" i="5"/>
  <c r="C134" i="5" s="1"/>
  <c r="B136" i="5" l="1"/>
  <c r="A135" i="5"/>
  <c r="C135" i="5" s="1"/>
  <c r="B137" i="5" l="1"/>
  <c r="A136" i="5"/>
  <c r="C136" i="5" s="1"/>
  <c r="B138" i="5" l="1"/>
  <c r="A137" i="5"/>
  <c r="C137" i="5" s="1"/>
  <c r="B139" i="5" l="1"/>
  <c r="A138" i="5"/>
  <c r="C138" i="5" s="1"/>
  <c r="B140" i="5" l="1"/>
  <c r="A139" i="5"/>
  <c r="C139" i="5" s="1"/>
  <c r="B141" i="5" l="1"/>
  <c r="A140" i="5"/>
  <c r="C140" i="5" s="1"/>
  <c r="B142" i="5" l="1"/>
  <c r="A141" i="5"/>
  <c r="C141" i="5" s="1"/>
  <c r="B143" i="5" l="1"/>
  <c r="A142" i="5"/>
  <c r="C142" i="5" s="1"/>
  <c r="B144" i="5" l="1"/>
  <c r="A143" i="5"/>
  <c r="C143" i="5" s="1"/>
  <c r="B145" i="5" l="1"/>
  <c r="A144" i="5"/>
  <c r="C144" i="5" s="1"/>
  <c r="B146" i="5" l="1"/>
  <c r="A145" i="5"/>
  <c r="C145" i="5" s="1"/>
  <c r="B147" i="5" l="1"/>
  <c r="A146" i="5"/>
  <c r="C146" i="5" s="1"/>
  <c r="B148" i="5" l="1"/>
  <c r="A147" i="5"/>
  <c r="C147" i="5" s="1"/>
  <c r="B149" i="5" l="1"/>
  <c r="A148" i="5"/>
  <c r="C148" i="5" s="1"/>
  <c r="B150" i="5" l="1"/>
  <c r="A149" i="5"/>
  <c r="C149" i="5" s="1"/>
  <c r="B151" i="5" l="1"/>
  <c r="A150" i="5"/>
  <c r="C150" i="5" s="1"/>
  <c r="B152" i="5" l="1"/>
  <c r="A151" i="5"/>
  <c r="C151" i="5" s="1"/>
  <c r="B153" i="5" l="1"/>
  <c r="A152" i="5"/>
  <c r="C152" i="5" s="1"/>
  <c r="B154" i="5" l="1"/>
  <c r="A153" i="5"/>
  <c r="C153" i="5" s="1"/>
  <c r="B155" i="5" l="1"/>
  <c r="A154" i="5"/>
  <c r="C154" i="5" s="1"/>
  <c r="B156" i="5" l="1"/>
  <c r="A155" i="5"/>
  <c r="C155" i="5" s="1"/>
  <c r="B157" i="5" l="1"/>
  <c r="A156" i="5"/>
  <c r="C156" i="5" s="1"/>
  <c r="B158" i="5" l="1"/>
  <c r="A157" i="5"/>
  <c r="C157" i="5" s="1"/>
  <c r="B159" i="5" l="1"/>
  <c r="A158" i="5"/>
  <c r="C158" i="5" s="1"/>
  <c r="B160" i="5" l="1"/>
  <c r="A159" i="5"/>
  <c r="C159" i="5" s="1"/>
  <c r="B161" i="5" l="1"/>
  <c r="A160" i="5"/>
  <c r="C160" i="5" s="1"/>
  <c r="B162" i="5" l="1"/>
  <c r="A161" i="5"/>
  <c r="C161" i="5" s="1"/>
  <c r="B163" i="5" l="1"/>
  <c r="A162" i="5"/>
  <c r="C162" i="5" s="1"/>
  <c r="B164" i="5" l="1"/>
  <c r="A163" i="5"/>
  <c r="C163" i="5" s="1"/>
  <c r="B165" i="5" l="1"/>
  <c r="A164" i="5"/>
  <c r="C164" i="5" s="1"/>
  <c r="B166" i="5" l="1"/>
  <c r="A165" i="5"/>
  <c r="C165" i="5" s="1"/>
  <c r="B167" i="5" l="1"/>
  <c r="A166" i="5"/>
  <c r="C166" i="5" s="1"/>
  <c r="B168" i="5" l="1"/>
  <c r="A167" i="5"/>
  <c r="C167" i="5" s="1"/>
  <c r="B169" i="5" l="1"/>
  <c r="A168" i="5"/>
  <c r="C168" i="5" s="1"/>
  <c r="B170" i="5" l="1"/>
  <c r="A169" i="5"/>
  <c r="C169" i="5" s="1"/>
  <c r="B171" i="5" l="1"/>
  <c r="A170" i="5"/>
  <c r="C170" i="5" s="1"/>
  <c r="B172" i="5" l="1"/>
  <c r="A171" i="5"/>
  <c r="C171" i="5" s="1"/>
  <c r="B173" i="5" l="1"/>
  <c r="A172" i="5"/>
  <c r="C172" i="5" s="1"/>
  <c r="B174" i="5" l="1"/>
  <c r="A173" i="5"/>
  <c r="C173" i="5" s="1"/>
  <c r="B175" i="5" l="1"/>
  <c r="A174" i="5"/>
  <c r="C174" i="5" s="1"/>
  <c r="B176" i="5" l="1"/>
  <c r="A175" i="5"/>
  <c r="C175" i="5" s="1"/>
  <c r="B177" i="5" l="1"/>
  <c r="A176" i="5"/>
  <c r="C176" i="5" s="1"/>
  <c r="B178" i="5" l="1"/>
  <c r="A177" i="5"/>
  <c r="C177" i="5" s="1"/>
  <c r="B179" i="5" l="1"/>
  <c r="A178" i="5"/>
  <c r="C178" i="5" s="1"/>
  <c r="B180" i="5" l="1"/>
  <c r="A179" i="5"/>
  <c r="C179" i="5" s="1"/>
  <c r="B181" i="5" l="1"/>
  <c r="A180" i="5"/>
  <c r="C180" i="5" s="1"/>
  <c r="B182" i="5" l="1"/>
  <c r="A181" i="5"/>
  <c r="C181" i="5" s="1"/>
  <c r="B183" i="5" l="1"/>
  <c r="A182" i="5"/>
  <c r="C182" i="5" s="1"/>
  <c r="B184" i="5" l="1"/>
  <c r="A183" i="5"/>
  <c r="C183" i="5" s="1"/>
  <c r="B185" i="5" l="1"/>
  <c r="A184" i="5"/>
  <c r="C184" i="5" s="1"/>
  <c r="B186" i="5" l="1"/>
  <c r="A185" i="5"/>
  <c r="C185" i="5" s="1"/>
  <c r="B187" i="5" l="1"/>
  <c r="A186" i="5"/>
  <c r="C186" i="5" s="1"/>
  <c r="B188" i="5" l="1"/>
  <c r="A187" i="5"/>
  <c r="C187" i="5" s="1"/>
  <c r="B189" i="5" l="1"/>
  <c r="A188" i="5"/>
  <c r="C188" i="5" s="1"/>
  <c r="B190" i="5" l="1"/>
  <c r="A189" i="5"/>
  <c r="C189" i="5" s="1"/>
  <c r="B191" i="5" l="1"/>
  <c r="A190" i="5"/>
  <c r="C190" i="5" s="1"/>
  <c r="B192" i="5" l="1"/>
  <c r="A191" i="5"/>
  <c r="C191" i="5" s="1"/>
  <c r="B193" i="5" l="1"/>
  <c r="A192" i="5"/>
  <c r="C192" i="5" s="1"/>
  <c r="B194" i="5" l="1"/>
  <c r="A193" i="5"/>
  <c r="C193" i="5" s="1"/>
  <c r="B195" i="5" l="1"/>
  <c r="A194" i="5"/>
  <c r="C194" i="5" s="1"/>
  <c r="B196" i="5" l="1"/>
  <c r="A195" i="5"/>
  <c r="C195" i="5" s="1"/>
  <c r="B197" i="5" l="1"/>
  <c r="A196" i="5"/>
  <c r="C196" i="5" s="1"/>
  <c r="B198" i="5" l="1"/>
  <c r="A197" i="5"/>
  <c r="C197" i="5" s="1"/>
  <c r="B199" i="5" l="1"/>
  <c r="A198" i="5"/>
  <c r="C198" i="5" s="1"/>
  <c r="B200" i="5" l="1"/>
  <c r="A199" i="5"/>
  <c r="C199" i="5" s="1"/>
  <c r="B201" i="5" l="1"/>
  <c r="A200" i="5"/>
  <c r="C200" i="5" s="1"/>
  <c r="B202" i="5" l="1"/>
  <c r="A201" i="5"/>
  <c r="C201" i="5" s="1"/>
  <c r="B203" i="5" l="1"/>
  <c r="A202" i="5"/>
  <c r="C202" i="5" s="1"/>
  <c r="B204" i="5" l="1"/>
  <c r="A203" i="5"/>
  <c r="C203" i="5" s="1"/>
  <c r="B205" i="5" l="1"/>
  <c r="A204" i="5"/>
  <c r="C204" i="5" s="1"/>
  <c r="B206" i="5" l="1"/>
  <c r="A205" i="5"/>
  <c r="C205" i="5" s="1"/>
  <c r="B207" i="5" l="1"/>
  <c r="A206" i="5"/>
  <c r="C206" i="5" s="1"/>
  <c r="B208" i="5" l="1"/>
  <c r="A207" i="5"/>
  <c r="C207" i="5" s="1"/>
  <c r="B209" i="5" l="1"/>
  <c r="A208" i="5"/>
  <c r="C208" i="5" s="1"/>
  <c r="B210" i="5" l="1"/>
  <c r="A209" i="5"/>
  <c r="C209" i="5" s="1"/>
  <c r="B211" i="5" l="1"/>
  <c r="A210" i="5"/>
  <c r="C210" i="5" s="1"/>
  <c r="B212" i="5" l="1"/>
  <c r="A211" i="5"/>
  <c r="C211" i="5" s="1"/>
  <c r="B213" i="5" l="1"/>
  <c r="A212" i="5"/>
  <c r="C212" i="5" s="1"/>
  <c r="B214" i="5" l="1"/>
  <c r="A213" i="5"/>
  <c r="C213" i="5" s="1"/>
  <c r="B215" i="5" l="1"/>
  <c r="A214" i="5"/>
  <c r="C214" i="5" s="1"/>
  <c r="B216" i="5" l="1"/>
  <c r="A215" i="5"/>
  <c r="C215" i="5" s="1"/>
  <c r="B217" i="5" l="1"/>
  <c r="A216" i="5"/>
  <c r="C216" i="5" s="1"/>
  <c r="B218" i="5" l="1"/>
  <c r="A217" i="5"/>
  <c r="C217" i="5" s="1"/>
  <c r="B219" i="5" l="1"/>
  <c r="A218" i="5"/>
  <c r="C218" i="5" s="1"/>
  <c r="B220" i="5" l="1"/>
  <c r="A219" i="5"/>
  <c r="C219" i="5" s="1"/>
  <c r="B221" i="5" l="1"/>
  <c r="A220" i="5"/>
  <c r="C220" i="5" s="1"/>
  <c r="B222" i="5" l="1"/>
  <c r="A221" i="5"/>
  <c r="C221" i="5" s="1"/>
  <c r="B223" i="5" l="1"/>
  <c r="A222" i="5"/>
  <c r="C222" i="5" s="1"/>
  <c r="B224" i="5" l="1"/>
  <c r="A223" i="5"/>
  <c r="C223" i="5" s="1"/>
  <c r="B225" i="5" l="1"/>
  <c r="A224" i="5"/>
  <c r="C224" i="5" s="1"/>
  <c r="B226" i="5" l="1"/>
  <c r="A225" i="5"/>
  <c r="C225" i="5" s="1"/>
  <c r="B227" i="5" l="1"/>
  <c r="A226" i="5"/>
  <c r="C226" i="5" s="1"/>
  <c r="B228" i="5" l="1"/>
  <c r="A227" i="5"/>
  <c r="C227" i="5" s="1"/>
  <c r="B229" i="5" l="1"/>
  <c r="A228" i="5"/>
  <c r="C228" i="5" s="1"/>
  <c r="B230" i="5" l="1"/>
  <c r="A229" i="5"/>
  <c r="C229" i="5" s="1"/>
  <c r="B231" i="5" l="1"/>
  <c r="A230" i="5"/>
  <c r="C230" i="5" s="1"/>
  <c r="B232" i="5" l="1"/>
  <c r="A231" i="5"/>
  <c r="C231" i="5" s="1"/>
  <c r="B233" i="5" l="1"/>
  <c r="A232" i="5"/>
  <c r="C232" i="5" s="1"/>
  <c r="B234" i="5" l="1"/>
  <c r="A233" i="5"/>
  <c r="C233" i="5" s="1"/>
  <c r="B235" i="5" l="1"/>
  <c r="A234" i="5"/>
  <c r="C234" i="5" s="1"/>
  <c r="B236" i="5" l="1"/>
  <c r="A235" i="5"/>
  <c r="C235" i="5" s="1"/>
  <c r="B237" i="5" l="1"/>
  <c r="A236" i="5"/>
  <c r="C236" i="5" s="1"/>
  <c r="B238" i="5" l="1"/>
  <c r="A237" i="5"/>
  <c r="C237" i="5" s="1"/>
  <c r="B239" i="5" l="1"/>
  <c r="A238" i="5"/>
  <c r="C238" i="5" s="1"/>
  <c r="B240" i="5" l="1"/>
  <c r="A239" i="5"/>
  <c r="C239" i="5" s="1"/>
  <c r="B241" i="5" l="1"/>
  <c r="A240" i="5"/>
  <c r="C240" i="5" s="1"/>
  <c r="B242" i="5" l="1"/>
  <c r="A241" i="5"/>
  <c r="C241" i="5" s="1"/>
  <c r="B243" i="5" l="1"/>
  <c r="A242" i="5"/>
  <c r="C242" i="5" s="1"/>
  <c r="B244" i="5" l="1"/>
  <c r="A243" i="5"/>
  <c r="C243" i="5" s="1"/>
  <c r="B245" i="5" l="1"/>
  <c r="A244" i="5"/>
  <c r="C244" i="5" s="1"/>
  <c r="B246" i="5" l="1"/>
  <c r="A245" i="5"/>
  <c r="C245" i="5" s="1"/>
  <c r="B247" i="5" l="1"/>
  <c r="A246" i="5"/>
  <c r="C246" i="5" s="1"/>
  <c r="B248" i="5" l="1"/>
  <c r="A247" i="5"/>
  <c r="C247" i="5" s="1"/>
  <c r="B249" i="5" l="1"/>
  <c r="A248" i="5"/>
  <c r="C248" i="5" s="1"/>
  <c r="B250" i="5" l="1"/>
  <c r="A249" i="5"/>
  <c r="C249" i="5" s="1"/>
  <c r="B251" i="5" l="1"/>
  <c r="A250" i="5"/>
  <c r="C250" i="5" s="1"/>
  <c r="B252" i="5" l="1"/>
  <c r="A251" i="5"/>
  <c r="C251" i="5" s="1"/>
  <c r="B253" i="5" l="1"/>
  <c r="A252" i="5"/>
  <c r="C252" i="5" s="1"/>
  <c r="B254" i="5" l="1"/>
  <c r="A253" i="5"/>
  <c r="C253" i="5" s="1"/>
  <c r="B255" i="5" l="1"/>
  <c r="A254" i="5"/>
  <c r="C254" i="5" s="1"/>
  <c r="B256" i="5" l="1"/>
  <c r="A255" i="5"/>
  <c r="C255" i="5" s="1"/>
  <c r="B257" i="5" l="1"/>
  <c r="A256" i="5"/>
  <c r="C256" i="5" s="1"/>
  <c r="B258" i="5" l="1"/>
  <c r="A257" i="5"/>
  <c r="C257" i="5" s="1"/>
  <c r="B259" i="5" l="1"/>
  <c r="A258" i="5"/>
  <c r="C258" i="5" s="1"/>
  <c r="B260" i="5" l="1"/>
  <c r="A259" i="5"/>
  <c r="C259" i="5" s="1"/>
  <c r="B261" i="5" l="1"/>
  <c r="A260" i="5"/>
  <c r="C260" i="5" s="1"/>
  <c r="B262" i="5" l="1"/>
  <c r="A261" i="5"/>
  <c r="C261" i="5" s="1"/>
  <c r="B263" i="5" l="1"/>
  <c r="A262" i="5"/>
  <c r="C262" i="5" s="1"/>
  <c r="B264" i="5" l="1"/>
  <c r="A263" i="5"/>
  <c r="C263" i="5" s="1"/>
  <c r="B265" i="5" l="1"/>
  <c r="A264" i="5"/>
  <c r="C264" i="5" s="1"/>
  <c r="B266" i="5" l="1"/>
  <c r="A265" i="5"/>
  <c r="C265" i="5" s="1"/>
  <c r="B267" i="5" l="1"/>
  <c r="A266" i="5"/>
  <c r="C266" i="5" s="1"/>
  <c r="B268" i="5" l="1"/>
  <c r="A267" i="5"/>
  <c r="C267" i="5" s="1"/>
  <c r="B269" i="5" l="1"/>
  <c r="A268" i="5"/>
  <c r="C268" i="5" s="1"/>
  <c r="B270" i="5" l="1"/>
  <c r="A269" i="5"/>
  <c r="C269" i="5" s="1"/>
  <c r="B271" i="5" l="1"/>
  <c r="A270" i="5"/>
  <c r="C270" i="5" s="1"/>
  <c r="B272" i="5" l="1"/>
  <c r="A271" i="5"/>
  <c r="C271" i="5" s="1"/>
  <c r="B273" i="5" l="1"/>
  <c r="A272" i="5"/>
  <c r="C272" i="5" s="1"/>
  <c r="B274" i="5" l="1"/>
  <c r="A273" i="5"/>
  <c r="C273" i="5" s="1"/>
  <c r="B275" i="5" l="1"/>
  <c r="A274" i="5"/>
  <c r="C274" i="5" s="1"/>
  <c r="B276" i="5" l="1"/>
  <c r="A275" i="5"/>
  <c r="C275" i="5" s="1"/>
  <c r="B277" i="5" l="1"/>
  <c r="A276" i="5"/>
  <c r="C276" i="5" s="1"/>
  <c r="B278" i="5" l="1"/>
  <c r="A277" i="5"/>
  <c r="C277" i="5" s="1"/>
  <c r="B279" i="5" l="1"/>
  <c r="A278" i="5"/>
  <c r="C278" i="5" s="1"/>
  <c r="B280" i="5" l="1"/>
  <c r="A279" i="5"/>
  <c r="C279" i="5" s="1"/>
  <c r="B281" i="5" l="1"/>
  <c r="A280" i="5"/>
  <c r="C280" i="5" s="1"/>
  <c r="B282" i="5" l="1"/>
  <c r="A281" i="5"/>
  <c r="C281" i="5" s="1"/>
  <c r="B283" i="5" l="1"/>
  <c r="A282" i="5"/>
  <c r="C282" i="5" s="1"/>
  <c r="B284" i="5" l="1"/>
  <c r="A283" i="5"/>
  <c r="C283" i="5" s="1"/>
  <c r="B285" i="5" l="1"/>
  <c r="A284" i="5"/>
  <c r="C284" i="5" s="1"/>
  <c r="B286" i="5" l="1"/>
  <c r="A285" i="5"/>
  <c r="C285" i="5" s="1"/>
  <c r="B287" i="5" l="1"/>
  <c r="A286" i="5"/>
  <c r="C286" i="5" s="1"/>
  <c r="B288" i="5" l="1"/>
  <c r="A287" i="5"/>
  <c r="C287" i="5" s="1"/>
  <c r="B289" i="5" l="1"/>
  <c r="A288" i="5"/>
  <c r="C288" i="5" s="1"/>
  <c r="B290" i="5" l="1"/>
  <c r="A289" i="5"/>
  <c r="C289" i="5" s="1"/>
  <c r="B291" i="5" l="1"/>
  <c r="A290" i="5"/>
  <c r="C290" i="5" s="1"/>
  <c r="B292" i="5" l="1"/>
  <c r="A291" i="5"/>
  <c r="C291" i="5" s="1"/>
  <c r="B293" i="5" l="1"/>
  <c r="A292" i="5"/>
  <c r="C292" i="5" s="1"/>
  <c r="A293" i="5" l="1"/>
  <c r="C293" i="5" l="1"/>
  <c r="F9" i="5"/>
  <c r="P8" i="5"/>
  <c r="E9" i="5"/>
  <c r="P7" i="5"/>
  <c r="P9" i="5"/>
  <c r="G9" i="5"/>
  <c r="E8" i="5"/>
  <c r="N7" i="5"/>
  <c r="F7" i="5"/>
  <c r="J8" i="5"/>
  <c r="E7" i="5"/>
  <c r="M8" i="5"/>
  <c r="M9" i="5"/>
  <c r="G8" i="5"/>
  <c r="K7" i="5"/>
  <c r="N9" i="5"/>
  <c r="J7" i="5"/>
  <c r="O9" i="5"/>
  <c r="O7" i="5"/>
  <c r="I8" i="5"/>
  <c r="I9" i="5"/>
  <c r="N11" i="5"/>
  <c r="K9" i="5"/>
  <c r="O8" i="5"/>
  <c r="H8" i="5"/>
  <c r="K8" i="5"/>
  <c r="H9" i="5"/>
  <c r="L7" i="5"/>
  <c r="G7" i="5"/>
  <c r="H7" i="5"/>
  <c r="M7" i="5"/>
  <c r="F8" i="5"/>
  <c r="J9" i="5"/>
  <c r="L9" i="5"/>
  <c r="N8" i="5"/>
  <c r="G12" i="5"/>
  <c r="P13" i="5"/>
  <c r="H11" i="5"/>
  <c r="J11" i="5"/>
  <c r="P11" i="5"/>
  <c r="F11" i="5"/>
  <c r="O10" i="5"/>
  <c r="H10" i="5"/>
  <c r="P10" i="5"/>
  <c r="J10" i="5"/>
  <c r="I7" i="5"/>
  <c r="F10" i="5"/>
  <c r="N10" i="5"/>
  <c r="I10" i="5"/>
  <c r="G10" i="5"/>
  <c r="L10" i="5"/>
  <c r="E10" i="5"/>
  <c r="E14" i="5"/>
  <c r="K10" i="5"/>
  <c r="L8" i="5"/>
  <c r="M10" i="5"/>
  <c r="K13" i="5"/>
  <c r="E11" i="5"/>
  <c r="J13" i="5"/>
  <c r="I13" i="5"/>
  <c r="O11" i="5"/>
  <c r="I11" i="5"/>
  <c r="G11" i="5"/>
  <c r="H13" i="5"/>
  <c r="L11" i="5"/>
  <c r="K11" i="5"/>
  <c r="M11" i="5"/>
  <c r="O12" i="5"/>
  <c r="L12" i="5"/>
  <c r="J12" i="5"/>
  <c r="F12" i="5"/>
  <c r="K12" i="5"/>
  <c r="P12" i="5"/>
  <c r="H12" i="5"/>
  <c r="F14" i="5"/>
  <c r="E12" i="5"/>
  <c r="N12" i="5"/>
  <c r="M12" i="5"/>
  <c r="O14" i="5"/>
  <c r="I12" i="5"/>
  <c r="K14" i="5"/>
  <c r="L14" i="5"/>
  <c r="G14" i="5"/>
  <c r="M13" i="5"/>
  <c r="G13" i="5"/>
  <c r="E13" i="5"/>
  <c r="O13" i="5"/>
  <c r="F13" i="5"/>
  <c r="I14" i="5"/>
  <c r="M14" i="5"/>
  <c r="L13" i="5"/>
  <c r="N13" i="5"/>
  <c r="P14" i="5"/>
  <c r="P16" i="5"/>
  <c r="J14" i="5"/>
  <c r="N14" i="5"/>
  <c r="F19" i="5"/>
  <c r="H14" i="5"/>
  <c r="O15" i="5"/>
  <c r="P15" i="5"/>
  <c r="M15" i="5"/>
  <c r="K15" i="5"/>
  <c r="F15" i="5"/>
  <c r="H15" i="5"/>
  <c r="H19" i="5"/>
  <c r="G15" i="5"/>
  <c r="J15" i="5"/>
  <c r="L15" i="5"/>
  <c r="I15" i="5"/>
  <c r="N15" i="5"/>
  <c r="E15" i="5"/>
  <c r="F21" i="5"/>
  <c r="N16" i="5"/>
  <c r="I16" i="5"/>
  <c r="L16" i="5"/>
  <c r="O16" i="5"/>
  <c r="K19" i="5"/>
  <c r="E16" i="5"/>
  <c r="M16" i="5"/>
  <c r="F16" i="5"/>
  <c r="K16" i="5"/>
  <c r="E21" i="5"/>
  <c r="H16" i="5"/>
  <c r="G16" i="5"/>
  <c r="J16" i="5"/>
  <c r="L20" i="5"/>
  <c r="H17" i="5"/>
  <c r="F17" i="5"/>
  <c r="O21" i="5"/>
  <c r="I17" i="5"/>
  <c r="P17" i="5"/>
  <c r="J17" i="5"/>
  <c r="L17" i="5"/>
  <c r="J19" i="5"/>
  <c r="E17" i="5"/>
  <c r="K17" i="5"/>
  <c r="G17" i="5"/>
  <c r="M17" i="5"/>
  <c r="O17" i="5"/>
  <c r="G19" i="5"/>
  <c r="N17" i="5"/>
  <c r="N19" i="5"/>
  <c r="E20" i="5"/>
  <c r="M18" i="5"/>
  <c r="I19" i="5"/>
  <c r="L19" i="5"/>
  <c r="I18" i="5"/>
  <c r="F18" i="5"/>
  <c r="P19" i="5"/>
  <c r="P18" i="5"/>
  <c r="N18" i="5"/>
  <c r="O18" i="5"/>
  <c r="J18" i="5"/>
  <c r="K18" i="5"/>
  <c r="E18" i="5"/>
  <c r="E23" i="5"/>
  <c r="G18" i="5"/>
  <c r="E19" i="5"/>
  <c r="H18" i="5"/>
  <c r="O19" i="5"/>
  <c r="L18" i="5"/>
  <c r="I21" i="5"/>
  <c r="L21" i="5"/>
  <c r="O20" i="5"/>
  <c r="P20" i="5"/>
  <c r="H21" i="5"/>
  <c r="F20" i="5"/>
  <c r="N20" i="5"/>
  <c r="I20" i="5"/>
  <c r="G20" i="5"/>
  <c r="K20" i="5"/>
  <c r="M20" i="5"/>
  <c r="J20" i="5"/>
  <c r="M19" i="5"/>
  <c r="H20" i="5"/>
  <c r="F24" i="5"/>
  <c r="G21" i="5"/>
  <c r="J21" i="5"/>
  <c r="N21" i="5"/>
  <c r="P21" i="5"/>
  <c r="M21" i="5"/>
  <c r="K21" i="5"/>
  <c r="O23" i="5"/>
  <c r="K23" i="5"/>
  <c r="E22" i="5"/>
  <c r="P23" i="5"/>
  <c r="I22" i="5"/>
  <c r="N23" i="5"/>
  <c r="K22" i="5"/>
  <c r="F23" i="5"/>
  <c r="O22" i="5"/>
  <c r="N22" i="5"/>
  <c r="I24" i="5"/>
  <c r="M22" i="5"/>
  <c r="H22" i="5"/>
  <c r="J26" i="5"/>
  <c r="H23" i="5"/>
  <c r="J22" i="5"/>
  <c r="L22" i="5"/>
  <c r="L23" i="5"/>
  <c r="F22" i="5"/>
  <c r="M23" i="5"/>
  <c r="G22" i="5"/>
  <c r="E24" i="5"/>
  <c r="G23" i="5"/>
  <c r="P22" i="5"/>
  <c r="I23" i="5"/>
  <c r="L24" i="5"/>
  <c r="G24" i="5"/>
  <c r="H24" i="5"/>
  <c r="N24" i="5"/>
  <c r="J23" i="5"/>
  <c r="P24" i="5"/>
  <c r="K24" i="5"/>
  <c r="O24" i="5"/>
  <c r="G27" i="5"/>
  <c r="J24" i="5"/>
  <c r="M24" i="5"/>
  <c r="N27" i="5"/>
  <c r="E26" i="5"/>
  <c r="K28" i="5"/>
  <c r="E25" i="5"/>
  <c r="F26" i="5"/>
  <c r="G25" i="5"/>
  <c r="L25" i="5"/>
  <c r="F25" i="5"/>
  <c r="H25" i="5"/>
  <c r="P25" i="5"/>
  <c r="K25" i="5"/>
  <c r="O27" i="5"/>
  <c r="N25" i="5"/>
  <c r="I25" i="5"/>
  <c r="P26" i="5"/>
  <c r="J25" i="5"/>
  <c r="N26" i="5"/>
  <c r="M25" i="5"/>
  <c r="L26" i="5"/>
  <c r="O25" i="5"/>
  <c r="M27" i="5"/>
  <c r="I28" i="5"/>
  <c r="I27" i="5"/>
  <c r="L27" i="5"/>
  <c r="I26" i="5"/>
  <c r="L28" i="5"/>
  <c r="G28" i="5"/>
  <c r="K26" i="5"/>
  <c r="J27" i="5"/>
  <c r="O26" i="5"/>
  <c r="K27" i="5"/>
  <c r="G26" i="5"/>
  <c r="E27" i="5"/>
  <c r="H26" i="5"/>
  <c r="M26" i="5"/>
  <c r="J28" i="5"/>
  <c r="O28" i="5"/>
  <c r="H28" i="5"/>
  <c r="F27" i="5"/>
  <c r="E28" i="5"/>
  <c r="F28" i="5"/>
  <c r="H27" i="5"/>
  <c r="N28" i="5"/>
  <c r="M28" i="5"/>
  <c r="P27" i="5"/>
  <c r="P28" i="5"/>
  <c r="AV293" i="1" l="1"/>
  <c r="AU293" i="1"/>
  <c r="AT293" i="1"/>
  <c r="AF293" i="1"/>
  <c r="AE293" i="1"/>
  <c r="AD293" i="1"/>
  <c r="P293" i="1"/>
  <c r="O293" i="1"/>
  <c r="N293" i="1"/>
  <c r="AV292" i="1"/>
  <c r="AU292" i="1"/>
  <c r="AT292" i="1"/>
  <c r="AF292" i="1"/>
  <c r="AE292" i="1"/>
  <c r="AD292" i="1"/>
  <c r="P292" i="1"/>
  <c r="O292" i="1"/>
  <c r="N292" i="1"/>
  <c r="AV291" i="1"/>
  <c r="AU291" i="1"/>
  <c r="AT291" i="1"/>
  <c r="AF291" i="1"/>
  <c r="AE291" i="1"/>
  <c r="AD291" i="1"/>
  <c r="P291" i="1"/>
  <c r="O291" i="1"/>
  <c r="N291" i="1"/>
  <c r="AV290" i="1"/>
  <c r="AU290" i="1"/>
  <c r="AT290" i="1"/>
  <c r="AF290" i="1"/>
  <c r="AE290" i="1"/>
  <c r="AD290" i="1"/>
  <c r="P290" i="1"/>
  <c r="O290" i="1"/>
  <c r="N290" i="1"/>
  <c r="AV289" i="1"/>
  <c r="AU289" i="1"/>
  <c r="AT289" i="1"/>
  <c r="AF289" i="1"/>
  <c r="AE289" i="1"/>
  <c r="AD289" i="1"/>
  <c r="P289" i="1"/>
  <c r="O289" i="1"/>
  <c r="N289" i="1"/>
  <c r="AV288" i="1"/>
  <c r="AU288" i="1"/>
  <c r="AT288" i="1"/>
  <c r="AF288" i="1"/>
  <c r="AE288" i="1"/>
  <c r="AD288" i="1"/>
  <c r="P288" i="1"/>
  <c r="O288" i="1"/>
  <c r="N288" i="1"/>
  <c r="AV287" i="1"/>
  <c r="AU287" i="1"/>
  <c r="AT287" i="1"/>
  <c r="AF287" i="1"/>
  <c r="AE287" i="1"/>
  <c r="AD287" i="1"/>
  <c r="P287" i="1"/>
  <c r="O287" i="1"/>
  <c r="N287" i="1"/>
  <c r="AV286" i="1"/>
  <c r="AU286" i="1"/>
  <c r="AT286" i="1"/>
  <c r="AF286" i="1"/>
  <c r="AE286" i="1"/>
  <c r="AD286" i="1"/>
  <c r="P286" i="1"/>
  <c r="O286" i="1"/>
  <c r="N286" i="1"/>
  <c r="AV285" i="1"/>
  <c r="AU285" i="1"/>
  <c r="AT285" i="1"/>
  <c r="AF285" i="1"/>
  <c r="AE285" i="1"/>
  <c r="AD285" i="1"/>
  <c r="P285" i="1"/>
  <c r="O285" i="1"/>
  <c r="N285" i="1"/>
  <c r="AV284" i="1"/>
  <c r="AU284" i="1"/>
  <c r="AT284" i="1"/>
  <c r="AF284" i="1"/>
  <c r="AE284" i="1"/>
  <c r="AD284" i="1"/>
  <c r="P284" i="1"/>
  <c r="O284" i="1"/>
  <c r="N284" i="1"/>
  <c r="AV283" i="1"/>
  <c r="AU283" i="1"/>
  <c r="AT283" i="1"/>
  <c r="AF283" i="1"/>
  <c r="AE283" i="1"/>
  <c r="AD283" i="1"/>
  <c r="P283" i="1"/>
  <c r="O283" i="1"/>
  <c r="N283" i="1"/>
  <c r="AV282" i="1"/>
  <c r="AU282" i="1"/>
  <c r="AT282" i="1"/>
  <c r="AF282" i="1"/>
  <c r="AE282" i="1"/>
  <c r="AD282" i="1"/>
  <c r="P282" i="1"/>
  <c r="O282" i="1"/>
  <c r="N282" i="1"/>
  <c r="AV281" i="1"/>
  <c r="AU281" i="1"/>
  <c r="AT281" i="1"/>
  <c r="AF281" i="1"/>
  <c r="AE281" i="1"/>
  <c r="AD281" i="1"/>
  <c r="P281" i="1"/>
  <c r="O281" i="1"/>
  <c r="N281" i="1"/>
  <c r="AV280" i="1"/>
  <c r="AU280" i="1"/>
  <c r="AT280" i="1"/>
  <c r="AF280" i="1"/>
  <c r="AE280" i="1"/>
  <c r="AD280" i="1"/>
  <c r="P280" i="1"/>
  <c r="O280" i="1"/>
  <c r="N280" i="1"/>
  <c r="AV279" i="1"/>
  <c r="AU279" i="1"/>
  <c r="AT279" i="1"/>
  <c r="AF279" i="1"/>
  <c r="AE279" i="1"/>
  <c r="AD279" i="1"/>
  <c r="P279" i="1"/>
  <c r="O279" i="1"/>
  <c r="N279" i="1"/>
  <c r="AV278" i="1"/>
  <c r="AU278" i="1"/>
  <c r="AT278" i="1"/>
  <c r="AF278" i="1"/>
  <c r="AE278" i="1"/>
  <c r="AD278" i="1"/>
  <c r="P278" i="1"/>
  <c r="O278" i="1"/>
  <c r="N278" i="1"/>
  <c r="AV277" i="1"/>
  <c r="AU277" i="1"/>
  <c r="AT277" i="1"/>
  <c r="AF277" i="1"/>
  <c r="AE277" i="1"/>
  <c r="AD277" i="1"/>
  <c r="P277" i="1"/>
  <c r="O277" i="1"/>
  <c r="N277" i="1"/>
  <c r="AV276" i="1"/>
  <c r="AU276" i="1"/>
  <c r="AT276" i="1"/>
  <c r="AF276" i="1"/>
  <c r="AE276" i="1"/>
  <c r="AD276" i="1"/>
  <c r="P276" i="1"/>
  <c r="O276" i="1"/>
  <c r="N276" i="1"/>
  <c r="AV275" i="1"/>
  <c r="AU275" i="1"/>
  <c r="AT275" i="1"/>
  <c r="AF275" i="1"/>
  <c r="AE275" i="1"/>
  <c r="AD275" i="1"/>
  <c r="P275" i="1"/>
  <c r="O275" i="1"/>
  <c r="N275" i="1"/>
  <c r="AV274" i="1"/>
  <c r="AU274" i="1"/>
  <c r="AT274" i="1"/>
  <c r="AF274" i="1"/>
  <c r="AE274" i="1"/>
  <c r="AD274" i="1"/>
  <c r="P274" i="1"/>
  <c r="O274" i="1"/>
  <c r="N274" i="1"/>
  <c r="AV273" i="1"/>
  <c r="AU273" i="1"/>
  <c r="AT273" i="1"/>
  <c r="AF273" i="1"/>
  <c r="AE273" i="1"/>
  <c r="AD273" i="1"/>
  <c r="P273" i="1"/>
  <c r="O273" i="1"/>
  <c r="N273" i="1"/>
  <c r="AV272" i="1"/>
  <c r="AU272" i="1"/>
  <c r="AT272" i="1"/>
  <c r="AF272" i="1"/>
  <c r="AE272" i="1"/>
  <c r="AD272" i="1"/>
  <c r="P272" i="1"/>
  <c r="O272" i="1"/>
  <c r="N272" i="1"/>
  <c r="AV271" i="1"/>
  <c r="AU271" i="1"/>
  <c r="AT271" i="1"/>
  <c r="AF271" i="1"/>
  <c r="AE271" i="1"/>
  <c r="AD271" i="1"/>
  <c r="P271" i="1"/>
  <c r="O271" i="1"/>
  <c r="N271" i="1"/>
  <c r="AV270" i="1"/>
  <c r="AU270" i="1"/>
  <c r="AT270" i="1"/>
  <c r="AF270" i="1"/>
  <c r="AE270" i="1"/>
  <c r="AD270" i="1"/>
  <c r="P270" i="1"/>
  <c r="O270" i="1"/>
  <c r="N270" i="1"/>
  <c r="AV269" i="1"/>
  <c r="AU269" i="1"/>
  <c r="AT269" i="1"/>
  <c r="AF269" i="1"/>
  <c r="AE269" i="1"/>
  <c r="AD269" i="1"/>
  <c r="P269" i="1"/>
  <c r="O269" i="1"/>
  <c r="N269" i="1"/>
  <c r="AV268" i="1"/>
  <c r="AU268" i="1"/>
  <c r="AT268" i="1"/>
  <c r="AF268" i="1"/>
  <c r="AE268" i="1"/>
  <c r="AD268" i="1"/>
  <c r="P268" i="1"/>
  <c r="O268" i="1"/>
  <c r="N268" i="1"/>
  <c r="AV267" i="1"/>
  <c r="AU267" i="1"/>
  <c r="AT267" i="1"/>
  <c r="AF267" i="1"/>
  <c r="AE267" i="1"/>
  <c r="AD267" i="1"/>
  <c r="P267" i="1"/>
  <c r="O267" i="1"/>
  <c r="N267" i="1"/>
  <c r="AV266" i="1"/>
  <c r="AU266" i="1"/>
  <c r="AT266" i="1"/>
  <c r="AF266" i="1"/>
  <c r="AE266" i="1"/>
  <c r="AD266" i="1"/>
  <c r="P266" i="1"/>
  <c r="O266" i="1"/>
  <c r="N266" i="1"/>
  <c r="AV265" i="1"/>
  <c r="AU265" i="1"/>
  <c r="AT265" i="1"/>
  <c r="AF265" i="1"/>
  <c r="AE265" i="1"/>
  <c r="AD265" i="1"/>
  <c r="P265" i="1"/>
  <c r="O265" i="1"/>
  <c r="N265" i="1"/>
  <c r="AV264" i="1"/>
  <c r="AU264" i="1"/>
  <c r="AT264" i="1"/>
  <c r="AF264" i="1"/>
  <c r="AE264" i="1"/>
  <c r="AD264" i="1"/>
  <c r="P264" i="1"/>
  <c r="O264" i="1"/>
  <c r="N264" i="1"/>
  <c r="AV263" i="1"/>
  <c r="AU263" i="1"/>
  <c r="AT263" i="1"/>
  <c r="AF263" i="1"/>
  <c r="AE263" i="1"/>
  <c r="AD263" i="1"/>
  <c r="P263" i="1"/>
  <c r="O263" i="1"/>
  <c r="N263" i="1"/>
  <c r="AV262" i="1"/>
  <c r="AU262" i="1"/>
  <c r="AT262" i="1"/>
  <c r="AF262" i="1"/>
  <c r="AE262" i="1"/>
  <c r="AD262" i="1"/>
  <c r="P262" i="1"/>
  <c r="O262" i="1"/>
  <c r="N262" i="1"/>
  <c r="AV261" i="1"/>
  <c r="AU261" i="1"/>
  <c r="AT261" i="1"/>
  <c r="AF261" i="1"/>
  <c r="AE261" i="1"/>
  <c r="AD261" i="1"/>
  <c r="P261" i="1"/>
  <c r="O261" i="1"/>
  <c r="N261" i="1"/>
  <c r="AV260" i="1"/>
  <c r="AU260" i="1"/>
  <c r="AT260" i="1"/>
  <c r="AF260" i="1"/>
  <c r="AE260" i="1"/>
  <c r="AD260" i="1"/>
  <c r="P260" i="1"/>
  <c r="O260" i="1"/>
  <c r="N260" i="1"/>
  <c r="AV259" i="1"/>
  <c r="AU259" i="1"/>
  <c r="AT259" i="1"/>
  <c r="AF259" i="1"/>
  <c r="AE259" i="1"/>
  <c r="AD259" i="1"/>
  <c r="P259" i="1"/>
  <c r="O259" i="1"/>
  <c r="N259" i="1"/>
  <c r="AV258" i="1"/>
  <c r="AU258" i="1"/>
  <c r="AT258" i="1"/>
  <c r="AF258" i="1"/>
  <c r="AE258" i="1"/>
  <c r="AD258" i="1"/>
  <c r="P258" i="1"/>
  <c r="O258" i="1"/>
  <c r="N258" i="1"/>
  <c r="AV257" i="1"/>
  <c r="AU257" i="1"/>
  <c r="AT257" i="1"/>
  <c r="AF257" i="1"/>
  <c r="AE257" i="1"/>
  <c r="AD257" i="1"/>
  <c r="P257" i="1"/>
  <c r="O257" i="1"/>
  <c r="N257" i="1"/>
  <c r="AV256" i="1"/>
  <c r="AU256" i="1"/>
  <c r="AT256" i="1"/>
  <c r="AF256" i="1"/>
  <c r="AE256" i="1"/>
  <c r="AD256" i="1"/>
  <c r="P256" i="1"/>
  <c r="O256" i="1"/>
  <c r="N256" i="1"/>
  <c r="AV255" i="1"/>
  <c r="AU255" i="1"/>
  <c r="AT255" i="1"/>
  <c r="AF255" i="1"/>
  <c r="AE255" i="1"/>
  <c r="AD255" i="1"/>
  <c r="P255" i="1"/>
  <c r="O255" i="1"/>
  <c r="N255" i="1"/>
  <c r="AV254" i="1"/>
  <c r="AU254" i="1"/>
  <c r="AT254" i="1"/>
  <c r="AF254" i="1"/>
  <c r="AE254" i="1"/>
  <c r="AD254" i="1"/>
  <c r="P254" i="1"/>
  <c r="O254" i="1"/>
  <c r="N254" i="1"/>
  <c r="AV253" i="1"/>
  <c r="AU253" i="1"/>
  <c r="AT253" i="1"/>
  <c r="AF253" i="1"/>
  <c r="AE253" i="1"/>
  <c r="AD253" i="1"/>
  <c r="P253" i="1"/>
  <c r="O253" i="1"/>
  <c r="N253" i="1"/>
  <c r="AV252" i="1"/>
  <c r="AU252" i="1"/>
  <c r="AT252" i="1"/>
  <c r="AF252" i="1"/>
  <c r="AE252" i="1"/>
  <c r="AD252" i="1"/>
  <c r="P252" i="1"/>
  <c r="O252" i="1"/>
  <c r="N252" i="1"/>
  <c r="AV251" i="1"/>
  <c r="AU251" i="1"/>
  <c r="AT251" i="1"/>
  <c r="AF251" i="1"/>
  <c r="AE251" i="1"/>
  <c r="AD251" i="1"/>
  <c r="P251" i="1"/>
  <c r="O251" i="1"/>
  <c r="N251" i="1"/>
  <c r="AV250" i="1"/>
  <c r="AU250" i="1"/>
  <c r="AT250" i="1"/>
  <c r="AF250" i="1"/>
  <c r="AE250" i="1"/>
  <c r="AD250" i="1"/>
  <c r="P250" i="1"/>
  <c r="O250" i="1"/>
  <c r="N250" i="1"/>
  <c r="AV249" i="1"/>
  <c r="AU249" i="1"/>
  <c r="AT249" i="1"/>
  <c r="AF249" i="1"/>
  <c r="AE249" i="1"/>
  <c r="AD249" i="1"/>
  <c r="P249" i="1"/>
  <c r="O249" i="1"/>
  <c r="N249" i="1"/>
  <c r="AV248" i="1"/>
  <c r="AU248" i="1"/>
  <c r="AT248" i="1"/>
  <c r="AF248" i="1"/>
  <c r="AE248" i="1"/>
  <c r="AD248" i="1"/>
  <c r="P248" i="1"/>
  <c r="O248" i="1"/>
  <c r="N248" i="1"/>
  <c r="AV247" i="1"/>
  <c r="AU247" i="1"/>
  <c r="AT247" i="1"/>
  <c r="AF247" i="1"/>
  <c r="AE247" i="1"/>
  <c r="AD247" i="1"/>
  <c r="P247" i="1"/>
  <c r="O247" i="1"/>
  <c r="N247" i="1"/>
  <c r="AV246" i="1"/>
  <c r="AU246" i="1"/>
  <c r="AT246" i="1"/>
  <c r="AF246" i="1"/>
  <c r="AE246" i="1"/>
  <c r="AD246" i="1"/>
  <c r="P246" i="1"/>
  <c r="O246" i="1"/>
  <c r="N246" i="1"/>
  <c r="AV245" i="1"/>
  <c r="AU245" i="1"/>
  <c r="AT245" i="1"/>
  <c r="AF245" i="1"/>
  <c r="AE245" i="1"/>
  <c r="AD245" i="1"/>
  <c r="P245" i="1"/>
  <c r="O245" i="1"/>
  <c r="N245" i="1"/>
  <c r="AV244" i="1"/>
  <c r="AU244" i="1"/>
  <c r="AT244" i="1"/>
  <c r="AF244" i="1"/>
  <c r="AE244" i="1"/>
  <c r="AD244" i="1"/>
  <c r="P244" i="1"/>
  <c r="O244" i="1"/>
  <c r="N244" i="1"/>
  <c r="AV243" i="1"/>
  <c r="AU243" i="1"/>
  <c r="AT243" i="1"/>
  <c r="AF243" i="1"/>
  <c r="AE243" i="1"/>
  <c r="AD243" i="1"/>
  <c r="P243" i="1"/>
  <c r="O243" i="1"/>
  <c r="N243" i="1"/>
  <c r="AV242" i="1"/>
  <c r="AU242" i="1"/>
  <c r="AT242" i="1"/>
  <c r="AF242" i="1"/>
  <c r="AE242" i="1"/>
  <c r="AD242" i="1"/>
  <c r="P242" i="1"/>
  <c r="O242" i="1"/>
  <c r="N242" i="1"/>
  <c r="AV241" i="1"/>
  <c r="AU241" i="1"/>
  <c r="AT241" i="1"/>
  <c r="AF241" i="1"/>
  <c r="AE241" i="1"/>
  <c r="AD241" i="1"/>
  <c r="P241" i="1"/>
  <c r="O241" i="1"/>
  <c r="N241" i="1"/>
  <c r="AV240" i="1"/>
  <c r="AU240" i="1"/>
  <c r="AT240" i="1"/>
  <c r="AF240" i="1"/>
  <c r="AE240" i="1"/>
  <c r="AD240" i="1"/>
  <c r="P240" i="1"/>
  <c r="O240" i="1"/>
  <c r="N240" i="1"/>
  <c r="AV239" i="1"/>
  <c r="AU239" i="1"/>
  <c r="AT239" i="1"/>
  <c r="AF239" i="1"/>
  <c r="AE239" i="1"/>
  <c r="AD239" i="1"/>
  <c r="P239" i="1"/>
  <c r="O239" i="1"/>
  <c r="N239" i="1"/>
  <c r="AV238" i="1"/>
  <c r="AU238" i="1"/>
  <c r="AT238" i="1"/>
  <c r="AF238" i="1"/>
  <c r="AE238" i="1"/>
  <c r="AD238" i="1"/>
  <c r="P238" i="1"/>
  <c r="O238" i="1"/>
  <c r="N238" i="1"/>
  <c r="AV237" i="1"/>
  <c r="AU237" i="1"/>
  <c r="AT237" i="1"/>
  <c r="AF237" i="1"/>
  <c r="AE237" i="1"/>
  <c r="AD237" i="1"/>
  <c r="P237" i="1"/>
  <c r="O237" i="1"/>
  <c r="N237" i="1"/>
  <c r="AV236" i="1"/>
  <c r="AU236" i="1"/>
  <c r="AT236" i="1"/>
  <c r="AF236" i="1"/>
  <c r="AE236" i="1"/>
  <c r="AD236" i="1"/>
  <c r="P236" i="1"/>
  <c r="O236" i="1"/>
  <c r="N236" i="1"/>
  <c r="AV235" i="1"/>
  <c r="AU235" i="1"/>
  <c r="AT235" i="1"/>
  <c r="AF235" i="1"/>
  <c r="AE235" i="1"/>
  <c r="AD235" i="1"/>
  <c r="P235" i="1"/>
  <c r="O235" i="1"/>
  <c r="N235" i="1"/>
  <c r="AV234" i="1"/>
  <c r="AU234" i="1"/>
  <c r="AT234" i="1"/>
  <c r="AF234" i="1"/>
  <c r="AE234" i="1"/>
  <c r="AD234" i="1"/>
  <c r="P234" i="1"/>
  <c r="O234" i="1"/>
  <c r="N234" i="1"/>
  <c r="AV233" i="1"/>
  <c r="AU233" i="1"/>
  <c r="AT233" i="1"/>
  <c r="AF233" i="1"/>
  <c r="AE233" i="1"/>
  <c r="AD233" i="1"/>
  <c r="P233" i="1"/>
  <c r="O233" i="1"/>
  <c r="N233" i="1"/>
  <c r="AV232" i="1"/>
  <c r="AU232" i="1"/>
  <c r="AT232" i="1"/>
  <c r="AF232" i="1"/>
  <c r="AE232" i="1"/>
  <c r="AD232" i="1"/>
  <c r="P232" i="1"/>
  <c r="O232" i="1"/>
  <c r="N232" i="1"/>
  <c r="AV231" i="1"/>
  <c r="AU231" i="1"/>
  <c r="AT231" i="1"/>
  <c r="AF231" i="1"/>
  <c r="AE231" i="1"/>
  <c r="AD231" i="1"/>
  <c r="P231" i="1"/>
  <c r="O231" i="1"/>
  <c r="N231" i="1"/>
  <c r="AV230" i="1"/>
  <c r="AU230" i="1"/>
  <c r="AT230" i="1"/>
  <c r="AF230" i="1"/>
  <c r="AE230" i="1"/>
  <c r="AD230" i="1"/>
  <c r="P230" i="1"/>
  <c r="O230" i="1"/>
  <c r="N230" i="1"/>
  <c r="AV229" i="1"/>
  <c r="AU229" i="1"/>
  <c r="AT229" i="1"/>
  <c r="AF229" i="1"/>
  <c r="AE229" i="1"/>
  <c r="AD229" i="1"/>
  <c r="P229" i="1"/>
  <c r="O229" i="1"/>
  <c r="N229" i="1"/>
  <c r="AV228" i="1"/>
  <c r="AU228" i="1"/>
  <c r="AT228" i="1"/>
  <c r="AF228" i="1"/>
  <c r="AE228" i="1"/>
  <c r="AD228" i="1"/>
  <c r="P228" i="1"/>
  <c r="O228" i="1"/>
  <c r="N228" i="1"/>
  <c r="AV227" i="1"/>
  <c r="AU227" i="1"/>
  <c r="AT227" i="1"/>
  <c r="AF227" i="1"/>
  <c r="AE227" i="1"/>
  <c r="AD227" i="1"/>
  <c r="P227" i="1"/>
  <c r="O227" i="1"/>
  <c r="N227" i="1"/>
  <c r="AV226" i="1"/>
  <c r="AU226" i="1"/>
  <c r="AT226" i="1"/>
  <c r="AF226" i="1"/>
  <c r="AE226" i="1"/>
  <c r="AD226" i="1"/>
  <c r="P226" i="1"/>
  <c r="O226" i="1"/>
  <c r="N226" i="1"/>
  <c r="AV225" i="1"/>
  <c r="AU225" i="1"/>
  <c r="AT225" i="1"/>
  <c r="AF225" i="1"/>
  <c r="AE225" i="1"/>
  <c r="AD225" i="1"/>
  <c r="P225" i="1"/>
  <c r="O225" i="1"/>
  <c r="N225" i="1"/>
  <c r="AV224" i="1"/>
  <c r="AU224" i="1"/>
  <c r="AT224" i="1"/>
  <c r="AF224" i="1"/>
  <c r="AE224" i="1"/>
  <c r="AD224" i="1"/>
  <c r="P224" i="1"/>
  <c r="O224" i="1"/>
  <c r="N224" i="1"/>
  <c r="AV223" i="1"/>
  <c r="AU223" i="1"/>
  <c r="AT223" i="1"/>
  <c r="AF223" i="1"/>
  <c r="AE223" i="1"/>
  <c r="AD223" i="1"/>
  <c r="P223" i="1"/>
  <c r="O223" i="1"/>
  <c r="N223" i="1"/>
  <c r="AV222" i="1"/>
  <c r="AU222" i="1"/>
  <c r="AT222" i="1"/>
  <c r="AF222" i="1"/>
  <c r="AE222" i="1"/>
  <c r="AD222" i="1"/>
  <c r="P222" i="1"/>
  <c r="O222" i="1"/>
  <c r="N222" i="1"/>
  <c r="AV221" i="1"/>
  <c r="AU221" i="1"/>
  <c r="AT221" i="1"/>
  <c r="AF221" i="1"/>
  <c r="AE221" i="1"/>
  <c r="AD221" i="1"/>
  <c r="P221" i="1"/>
  <c r="O221" i="1"/>
  <c r="N221" i="1"/>
  <c r="AV220" i="1"/>
  <c r="AU220" i="1"/>
  <c r="AT220" i="1"/>
  <c r="AF220" i="1"/>
  <c r="AE220" i="1"/>
  <c r="AD220" i="1"/>
  <c r="P220" i="1"/>
  <c r="O220" i="1"/>
  <c r="N220" i="1"/>
  <c r="AV219" i="1"/>
  <c r="AU219" i="1"/>
  <c r="AT219" i="1"/>
  <c r="AF219" i="1"/>
  <c r="AE219" i="1"/>
  <c r="AD219" i="1"/>
  <c r="P219" i="1"/>
  <c r="O219" i="1"/>
  <c r="N219" i="1"/>
  <c r="AV218" i="1"/>
  <c r="AU218" i="1"/>
  <c r="AT218" i="1"/>
  <c r="AF218" i="1"/>
  <c r="AE218" i="1"/>
  <c r="AD218" i="1"/>
  <c r="P218" i="1"/>
  <c r="O218" i="1"/>
  <c r="N218" i="1"/>
  <c r="AV217" i="1"/>
  <c r="AU217" i="1"/>
  <c r="AT217" i="1"/>
  <c r="AF217" i="1"/>
  <c r="AE217" i="1"/>
  <c r="AD217" i="1"/>
  <c r="P217" i="1"/>
  <c r="O217" i="1"/>
  <c r="N217" i="1"/>
  <c r="AV216" i="1"/>
  <c r="AU216" i="1"/>
  <c r="AT216" i="1"/>
  <c r="AF216" i="1"/>
  <c r="AE216" i="1"/>
  <c r="AD216" i="1"/>
  <c r="P216" i="1"/>
  <c r="O216" i="1"/>
  <c r="N216" i="1"/>
  <c r="AV215" i="1"/>
  <c r="AU215" i="1"/>
  <c r="AT215" i="1"/>
  <c r="AF215" i="1"/>
  <c r="AE215" i="1"/>
  <c r="AD215" i="1"/>
  <c r="P215" i="1"/>
  <c r="O215" i="1"/>
  <c r="N215" i="1"/>
  <c r="AV214" i="1"/>
  <c r="AU214" i="1"/>
  <c r="AT214" i="1"/>
  <c r="AF214" i="1"/>
  <c r="AE214" i="1"/>
  <c r="AD214" i="1"/>
  <c r="P214" i="1"/>
  <c r="O214" i="1"/>
  <c r="N214" i="1"/>
  <c r="AV213" i="1"/>
  <c r="AU213" i="1"/>
  <c r="AT213" i="1"/>
  <c r="AF213" i="1"/>
  <c r="AE213" i="1"/>
  <c r="AD213" i="1"/>
  <c r="P213" i="1"/>
  <c r="O213" i="1"/>
  <c r="N213" i="1"/>
  <c r="AV212" i="1"/>
  <c r="AU212" i="1"/>
  <c r="AT212" i="1"/>
  <c r="AF212" i="1"/>
  <c r="AE212" i="1"/>
  <c r="AD212" i="1"/>
  <c r="P212" i="1"/>
  <c r="O212" i="1"/>
  <c r="N212" i="1"/>
  <c r="AV211" i="1"/>
  <c r="AU211" i="1"/>
  <c r="AT211" i="1"/>
  <c r="AF211" i="1"/>
  <c r="AE211" i="1"/>
  <c r="AD211" i="1"/>
  <c r="P211" i="1"/>
  <c r="O211" i="1"/>
  <c r="N211" i="1"/>
  <c r="AV210" i="1"/>
  <c r="AU210" i="1"/>
  <c r="AT210" i="1"/>
  <c r="AF210" i="1"/>
  <c r="AE210" i="1"/>
  <c r="AD210" i="1"/>
  <c r="P210" i="1"/>
  <c r="O210" i="1"/>
  <c r="N210" i="1"/>
  <c r="AV209" i="1"/>
  <c r="AU209" i="1"/>
  <c r="AT209" i="1"/>
  <c r="AF209" i="1"/>
  <c r="AE209" i="1"/>
  <c r="AD209" i="1"/>
  <c r="P209" i="1"/>
  <c r="O209" i="1"/>
  <c r="N209" i="1"/>
  <c r="AV208" i="1"/>
  <c r="AU208" i="1"/>
  <c r="AT208" i="1"/>
  <c r="AF208" i="1"/>
  <c r="AE208" i="1"/>
  <c r="AD208" i="1"/>
  <c r="P208" i="1"/>
  <c r="O208" i="1"/>
  <c r="N208" i="1"/>
  <c r="AV207" i="1"/>
  <c r="AU207" i="1"/>
  <c r="AT207" i="1"/>
  <c r="AF207" i="1"/>
  <c r="AE207" i="1"/>
  <c r="AD207" i="1"/>
  <c r="P207" i="1"/>
  <c r="O207" i="1"/>
  <c r="N207" i="1"/>
  <c r="AV206" i="1"/>
  <c r="AU206" i="1"/>
  <c r="AT206" i="1"/>
  <c r="AF206" i="1"/>
  <c r="AE206" i="1"/>
  <c r="AD206" i="1"/>
  <c r="P206" i="1"/>
  <c r="O206" i="1"/>
  <c r="N206" i="1"/>
  <c r="AV205" i="1"/>
  <c r="AU205" i="1"/>
  <c r="AT205" i="1"/>
  <c r="AF205" i="1"/>
  <c r="AE205" i="1"/>
  <c r="AD205" i="1"/>
  <c r="P205" i="1"/>
  <c r="O205" i="1"/>
  <c r="N205" i="1"/>
  <c r="AV204" i="1"/>
  <c r="AU204" i="1"/>
  <c r="AT204" i="1"/>
  <c r="AF204" i="1"/>
  <c r="AE204" i="1"/>
  <c r="AD204" i="1"/>
  <c r="P204" i="1"/>
  <c r="O204" i="1"/>
  <c r="N204" i="1"/>
  <c r="AV203" i="1"/>
  <c r="AU203" i="1"/>
  <c r="AT203" i="1"/>
  <c r="AF203" i="1"/>
  <c r="AE203" i="1"/>
  <c r="AD203" i="1"/>
  <c r="P203" i="1"/>
  <c r="O203" i="1"/>
  <c r="N203" i="1"/>
  <c r="AV202" i="1"/>
  <c r="AU202" i="1"/>
  <c r="AT202" i="1"/>
  <c r="AF202" i="1"/>
  <c r="AE202" i="1"/>
  <c r="AD202" i="1"/>
  <c r="P202" i="1"/>
  <c r="O202" i="1"/>
  <c r="N202" i="1"/>
  <c r="AV201" i="1"/>
  <c r="AU201" i="1"/>
  <c r="AT201" i="1"/>
  <c r="AF201" i="1"/>
  <c r="AE201" i="1"/>
  <c r="AD201" i="1"/>
  <c r="P201" i="1"/>
  <c r="O201" i="1"/>
  <c r="N201" i="1"/>
  <c r="AV200" i="1"/>
  <c r="AU200" i="1"/>
  <c r="AT200" i="1"/>
  <c r="AF200" i="1"/>
  <c r="AE200" i="1"/>
  <c r="AD200" i="1"/>
  <c r="P200" i="1"/>
  <c r="O200" i="1"/>
  <c r="N200" i="1"/>
  <c r="AV199" i="1"/>
  <c r="AU199" i="1"/>
  <c r="AT199" i="1"/>
  <c r="AF199" i="1"/>
  <c r="AE199" i="1"/>
  <c r="AD199" i="1"/>
  <c r="P199" i="1"/>
  <c r="O199" i="1"/>
  <c r="N199" i="1"/>
  <c r="AV198" i="1"/>
  <c r="AU198" i="1"/>
  <c r="AT198" i="1"/>
  <c r="AF198" i="1"/>
  <c r="AE198" i="1"/>
  <c r="AD198" i="1"/>
  <c r="P198" i="1"/>
  <c r="O198" i="1"/>
  <c r="N198" i="1"/>
  <c r="AV197" i="1"/>
  <c r="AU197" i="1"/>
  <c r="AT197" i="1"/>
  <c r="AF197" i="1"/>
  <c r="AE197" i="1"/>
  <c r="AD197" i="1"/>
  <c r="P197" i="1"/>
  <c r="O197" i="1"/>
  <c r="N197" i="1"/>
  <c r="AV196" i="1"/>
  <c r="AU196" i="1"/>
  <c r="AT196" i="1"/>
  <c r="AF196" i="1"/>
  <c r="AE196" i="1"/>
  <c r="AD196" i="1"/>
  <c r="P196" i="1"/>
  <c r="O196" i="1"/>
  <c r="N196" i="1"/>
  <c r="AV195" i="1"/>
  <c r="AU195" i="1"/>
  <c r="AT195" i="1"/>
  <c r="AF195" i="1"/>
  <c r="AE195" i="1"/>
  <c r="AD195" i="1"/>
  <c r="P195" i="1"/>
  <c r="O195" i="1"/>
  <c r="N195" i="1"/>
  <c r="AV194" i="1"/>
  <c r="AU194" i="1"/>
  <c r="AT194" i="1"/>
  <c r="AF194" i="1"/>
  <c r="AE194" i="1"/>
  <c r="AD194" i="1"/>
  <c r="P194" i="1"/>
  <c r="O194" i="1"/>
  <c r="N194" i="1"/>
  <c r="AV193" i="1"/>
  <c r="AU193" i="1"/>
  <c r="AT193" i="1"/>
  <c r="AF193" i="1"/>
  <c r="AE193" i="1"/>
  <c r="AD193" i="1"/>
  <c r="P193" i="1"/>
  <c r="O193" i="1"/>
  <c r="N193" i="1"/>
  <c r="AV192" i="1"/>
  <c r="AU192" i="1"/>
  <c r="AT192" i="1"/>
  <c r="AF192" i="1"/>
  <c r="AE192" i="1"/>
  <c r="AD192" i="1"/>
  <c r="P192" i="1"/>
  <c r="O192" i="1"/>
  <c r="N192" i="1"/>
  <c r="AV191" i="1"/>
  <c r="AU191" i="1"/>
  <c r="AT191" i="1"/>
  <c r="AF191" i="1"/>
  <c r="AE191" i="1"/>
  <c r="AD191" i="1"/>
  <c r="P191" i="1"/>
  <c r="O191" i="1"/>
  <c r="N191" i="1"/>
  <c r="AV190" i="1"/>
  <c r="AU190" i="1"/>
  <c r="AT190" i="1"/>
  <c r="AF190" i="1"/>
  <c r="AE190" i="1"/>
  <c r="AD190" i="1"/>
  <c r="P190" i="1"/>
  <c r="O190" i="1"/>
  <c r="N190" i="1"/>
  <c r="AV189" i="1"/>
  <c r="AU189" i="1"/>
  <c r="AT189" i="1"/>
  <c r="AF189" i="1"/>
  <c r="AE189" i="1"/>
  <c r="AD189" i="1"/>
  <c r="P189" i="1"/>
  <c r="O189" i="1"/>
  <c r="N189" i="1"/>
  <c r="AV188" i="1"/>
  <c r="AU188" i="1"/>
  <c r="AT188" i="1"/>
  <c r="AF188" i="1"/>
  <c r="AE188" i="1"/>
  <c r="AD188" i="1"/>
  <c r="P188" i="1"/>
  <c r="O188" i="1"/>
  <c r="N188" i="1"/>
  <c r="AV187" i="1"/>
  <c r="AU187" i="1"/>
  <c r="AT187" i="1"/>
  <c r="AF187" i="1"/>
  <c r="AE187" i="1"/>
  <c r="AD187" i="1"/>
  <c r="P187" i="1"/>
  <c r="O187" i="1"/>
  <c r="N187" i="1"/>
  <c r="AV186" i="1"/>
  <c r="AU186" i="1"/>
  <c r="AT186" i="1"/>
  <c r="AF186" i="1"/>
  <c r="AE186" i="1"/>
  <c r="AD186" i="1"/>
  <c r="P186" i="1"/>
  <c r="O186" i="1"/>
  <c r="N186" i="1"/>
  <c r="AV185" i="1"/>
  <c r="AU185" i="1"/>
  <c r="AT185" i="1"/>
  <c r="AF185" i="1"/>
  <c r="AE185" i="1"/>
  <c r="AD185" i="1"/>
  <c r="P185" i="1"/>
  <c r="O185" i="1"/>
  <c r="N185" i="1"/>
  <c r="AV184" i="1"/>
  <c r="AU184" i="1"/>
  <c r="AT184" i="1"/>
  <c r="AF184" i="1"/>
  <c r="AE184" i="1"/>
  <c r="AD184" i="1"/>
  <c r="P184" i="1"/>
  <c r="O184" i="1"/>
  <c r="N184" i="1"/>
  <c r="AV183" i="1"/>
  <c r="AU183" i="1"/>
  <c r="AT183" i="1"/>
  <c r="AF183" i="1"/>
  <c r="AE183" i="1"/>
  <c r="AD183" i="1"/>
  <c r="P183" i="1"/>
  <c r="O183" i="1"/>
  <c r="N183" i="1"/>
  <c r="AV182" i="1"/>
  <c r="AU182" i="1"/>
  <c r="AT182" i="1"/>
  <c r="AF182" i="1"/>
  <c r="AE182" i="1"/>
  <c r="AD182" i="1"/>
  <c r="P182" i="1"/>
  <c r="O182" i="1"/>
  <c r="N182" i="1"/>
  <c r="AV181" i="1"/>
  <c r="AU181" i="1"/>
  <c r="AT181" i="1"/>
  <c r="AF181" i="1"/>
  <c r="AE181" i="1"/>
  <c r="AD181" i="1"/>
  <c r="P181" i="1"/>
  <c r="O181" i="1"/>
  <c r="N181" i="1"/>
  <c r="AV180" i="1"/>
  <c r="AU180" i="1"/>
  <c r="AT180" i="1"/>
  <c r="AF180" i="1"/>
  <c r="AE180" i="1"/>
  <c r="AD180" i="1"/>
  <c r="P180" i="1"/>
  <c r="O180" i="1"/>
  <c r="N180" i="1"/>
  <c r="AV179" i="1"/>
  <c r="AU179" i="1"/>
  <c r="AT179" i="1"/>
  <c r="AF179" i="1"/>
  <c r="AE179" i="1"/>
  <c r="AD179" i="1"/>
  <c r="P179" i="1"/>
  <c r="O179" i="1"/>
  <c r="N179" i="1"/>
  <c r="AV178" i="1"/>
  <c r="AU178" i="1"/>
  <c r="AT178" i="1"/>
  <c r="AF178" i="1"/>
  <c r="AE178" i="1"/>
  <c r="AD178" i="1"/>
  <c r="P178" i="1"/>
  <c r="O178" i="1"/>
  <c r="N178" i="1"/>
  <c r="AV177" i="1"/>
  <c r="AU177" i="1"/>
  <c r="AT177" i="1"/>
  <c r="AF177" i="1"/>
  <c r="AE177" i="1"/>
  <c r="AD177" i="1"/>
  <c r="P177" i="1"/>
  <c r="O177" i="1"/>
  <c r="N177" i="1"/>
  <c r="AV176" i="1"/>
  <c r="AU176" i="1"/>
  <c r="AT176" i="1"/>
  <c r="AF176" i="1"/>
  <c r="AE176" i="1"/>
  <c r="AD176" i="1"/>
  <c r="P176" i="1"/>
  <c r="O176" i="1"/>
  <c r="N176" i="1"/>
  <c r="AV175" i="1"/>
  <c r="AU175" i="1"/>
  <c r="AT175" i="1"/>
  <c r="AF175" i="1"/>
  <c r="AE175" i="1"/>
  <c r="AD175" i="1"/>
  <c r="P175" i="1"/>
  <c r="O175" i="1"/>
  <c r="N175" i="1"/>
  <c r="AV174" i="1"/>
  <c r="AU174" i="1"/>
  <c r="AT174" i="1"/>
  <c r="AF174" i="1"/>
  <c r="AE174" i="1"/>
  <c r="AD174" i="1"/>
  <c r="P174" i="1"/>
  <c r="O174" i="1"/>
  <c r="N174" i="1"/>
  <c r="AV173" i="1"/>
  <c r="AU173" i="1"/>
  <c r="AT173" i="1"/>
  <c r="AF173" i="1"/>
  <c r="AE173" i="1"/>
  <c r="AD173" i="1"/>
  <c r="P173" i="1"/>
  <c r="O173" i="1"/>
  <c r="N173" i="1"/>
  <c r="AV172" i="1"/>
  <c r="AU172" i="1"/>
  <c r="AT172" i="1"/>
  <c r="AF172" i="1"/>
  <c r="AE172" i="1"/>
  <c r="AD172" i="1"/>
  <c r="P172" i="1"/>
  <c r="O172" i="1"/>
  <c r="N172" i="1"/>
  <c r="AV171" i="1"/>
  <c r="AU171" i="1"/>
  <c r="AT171" i="1"/>
  <c r="AF171" i="1"/>
  <c r="AE171" i="1"/>
  <c r="AD171" i="1"/>
  <c r="P171" i="1"/>
  <c r="O171" i="1"/>
  <c r="N171" i="1"/>
  <c r="AV170" i="1"/>
  <c r="AU170" i="1"/>
  <c r="AT170" i="1"/>
  <c r="AF170" i="1"/>
  <c r="AE170" i="1"/>
  <c r="AD170" i="1"/>
  <c r="P170" i="1"/>
  <c r="O170" i="1"/>
  <c r="N170" i="1"/>
  <c r="AV169" i="1"/>
  <c r="AU169" i="1"/>
  <c r="AT169" i="1"/>
  <c r="AF169" i="1"/>
  <c r="AE169" i="1"/>
  <c r="AD169" i="1"/>
  <c r="P169" i="1"/>
  <c r="O169" i="1"/>
  <c r="N169" i="1"/>
  <c r="AV168" i="1"/>
  <c r="AU168" i="1"/>
  <c r="AT168" i="1"/>
  <c r="AF168" i="1"/>
  <c r="AE168" i="1"/>
  <c r="AD168" i="1"/>
  <c r="P168" i="1"/>
  <c r="O168" i="1"/>
  <c r="N168" i="1"/>
  <c r="AV167" i="1"/>
  <c r="AU167" i="1"/>
  <c r="AT167" i="1"/>
  <c r="AF167" i="1"/>
  <c r="AE167" i="1"/>
  <c r="AD167" i="1"/>
  <c r="P167" i="1"/>
  <c r="O167" i="1"/>
  <c r="N167" i="1"/>
  <c r="AV166" i="1"/>
  <c r="AU166" i="1"/>
  <c r="AT166" i="1"/>
  <c r="AF166" i="1"/>
  <c r="AE166" i="1"/>
  <c r="AD166" i="1"/>
  <c r="P166" i="1"/>
  <c r="O166" i="1"/>
  <c r="N166" i="1"/>
  <c r="AV165" i="1"/>
  <c r="AU165" i="1"/>
  <c r="AT165" i="1"/>
  <c r="AF165" i="1"/>
  <c r="AE165" i="1"/>
  <c r="AD165" i="1"/>
  <c r="P165" i="1"/>
  <c r="O165" i="1"/>
  <c r="N165" i="1"/>
  <c r="AV164" i="1"/>
  <c r="AU164" i="1"/>
  <c r="AT164" i="1"/>
  <c r="AF164" i="1"/>
  <c r="AE164" i="1"/>
  <c r="AD164" i="1"/>
  <c r="P164" i="1"/>
  <c r="O164" i="1"/>
  <c r="N164" i="1"/>
  <c r="AV163" i="1"/>
  <c r="AU163" i="1"/>
  <c r="AT163" i="1"/>
  <c r="AF163" i="1"/>
  <c r="AE163" i="1"/>
  <c r="AD163" i="1"/>
  <c r="P163" i="1"/>
  <c r="O163" i="1"/>
  <c r="N163" i="1"/>
  <c r="AV162" i="1"/>
  <c r="AU162" i="1"/>
  <c r="AT162" i="1"/>
  <c r="AF162" i="1"/>
  <c r="AE162" i="1"/>
  <c r="AD162" i="1"/>
  <c r="P162" i="1"/>
  <c r="O162" i="1"/>
  <c r="N162" i="1"/>
  <c r="AV161" i="1"/>
  <c r="AU161" i="1"/>
  <c r="AT161" i="1"/>
  <c r="AF161" i="1"/>
  <c r="AE161" i="1"/>
  <c r="AD161" i="1"/>
  <c r="P161" i="1"/>
  <c r="O161" i="1"/>
  <c r="N161" i="1"/>
  <c r="AV160" i="1"/>
  <c r="AU160" i="1"/>
  <c r="AT160" i="1"/>
  <c r="AF160" i="1"/>
  <c r="AE160" i="1"/>
  <c r="AD160" i="1"/>
  <c r="P160" i="1"/>
  <c r="O160" i="1"/>
  <c r="N160" i="1"/>
  <c r="AV159" i="1"/>
  <c r="AU159" i="1"/>
  <c r="AT159" i="1"/>
  <c r="AF159" i="1"/>
  <c r="AE159" i="1"/>
  <c r="AD159" i="1"/>
  <c r="P159" i="1"/>
  <c r="O159" i="1"/>
  <c r="N159" i="1"/>
  <c r="AV158" i="1"/>
  <c r="AU158" i="1"/>
  <c r="AT158" i="1"/>
  <c r="AF158" i="1"/>
  <c r="AE158" i="1"/>
  <c r="AD158" i="1"/>
  <c r="P158" i="1"/>
  <c r="O158" i="1"/>
  <c r="N158" i="1"/>
  <c r="AV157" i="1"/>
  <c r="AU157" i="1"/>
  <c r="AT157" i="1"/>
  <c r="AF157" i="1"/>
  <c r="AE157" i="1"/>
  <c r="AD157" i="1"/>
  <c r="P157" i="1"/>
  <c r="O157" i="1"/>
  <c r="N157" i="1"/>
  <c r="AV156" i="1"/>
  <c r="AU156" i="1"/>
  <c r="AT156" i="1"/>
  <c r="AF156" i="1"/>
  <c r="AE156" i="1"/>
  <c r="AD156" i="1"/>
  <c r="P156" i="1"/>
  <c r="O156" i="1"/>
  <c r="N156" i="1"/>
  <c r="AV155" i="1"/>
  <c r="AU155" i="1"/>
  <c r="AT155" i="1"/>
  <c r="AF155" i="1"/>
  <c r="AE155" i="1"/>
  <c r="AD155" i="1"/>
  <c r="P155" i="1"/>
  <c r="O155" i="1"/>
  <c r="N155" i="1"/>
  <c r="AV154" i="1"/>
  <c r="AU154" i="1"/>
  <c r="AT154" i="1"/>
  <c r="AF154" i="1"/>
  <c r="AE154" i="1"/>
  <c r="AD154" i="1"/>
  <c r="P154" i="1"/>
  <c r="O154" i="1"/>
  <c r="N154" i="1"/>
  <c r="AV153" i="1"/>
  <c r="AU153" i="1"/>
  <c r="AT153" i="1"/>
  <c r="AF153" i="1"/>
  <c r="AE153" i="1"/>
  <c r="AD153" i="1"/>
  <c r="P153" i="1"/>
  <c r="O153" i="1"/>
  <c r="N153" i="1"/>
  <c r="AV152" i="1"/>
  <c r="AU152" i="1"/>
  <c r="AT152" i="1"/>
  <c r="AF152" i="1"/>
  <c r="AE152" i="1"/>
  <c r="AD152" i="1"/>
  <c r="P152" i="1"/>
  <c r="O152" i="1"/>
  <c r="N152" i="1"/>
  <c r="AV151" i="1"/>
  <c r="AU151" i="1"/>
  <c r="AT151" i="1"/>
  <c r="AF151" i="1"/>
  <c r="AE151" i="1"/>
  <c r="AD151" i="1"/>
  <c r="P151" i="1"/>
  <c r="O151" i="1"/>
  <c r="N151" i="1"/>
  <c r="AV150" i="1"/>
  <c r="AU150" i="1"/>
  <c r="AT150" i="1"/>
  <c r="AF150" i="1"/>
  <c r="AE150" i="1"/>
  <c r="AD150" i="1"/>
  <c r="P150" i="1"/>
  <c r="O150" i="1"/>
  <c r="N150" i="1"/>
  <c r="AV149" i="1"/>
  <c r="AU149" i="1"/>
  <c r="AT149" i="1"/>
  <c r="AF149" i="1"/>
  <c r="AE149" i="1"/>
  <c r="AD149" i="1"/>
  <c r="P149" i="1"/>
  <c r="O149" i="1"/>
  <c r="N149" i="1"/>
  <c r="AV148" i="1"/>
  <c r="AU148" i="1"/>
  <c r="AT148" i="1"/>
  <c r="AF148" i="1"/>
  <c r="AE148" i="1"/>
  <c r="AD148" i="1"/>
  <c r="P148" i="1"/>
  <c r="O148" i="1"/>
  <c r="N148" i="1"/>
  <c r="AV147" i="1"/>
  <c r="AU147" i="1"/>
  <c r="AT147" i="1"/>
  <c r="AF147" i="1"/>
  <c r="AE147" i="1"/>
  <c r="AD147" i="1"/>
  <c r="P147" i="1"/>
  <c r="O147" i="1"/>
  <c r="N147" i="1"/>
  <c r="AV146" i="1"/>
  <c r="AU146" i="1"/>
  <c r="AT146" i="1"/>
  <c r="AF146" i="1"/>
  <c r="AE146" i="1"/>
  <c r="AD146" i="1"/>
  <c r="P146" i="1"/>
  <c r="O146" i="1"/>
  <c r="N146" i="1"/>
  <c r="AV145" i="1"/>
  <c r="AU145" i="1"/>
  <c r="AT145" i="1"/>
  <c r="AF145" i="1"/>
  <c r="AE145" i="1"/>
  <c r="AD145" i="1"/>
  <c r="P145" i="1"/>
  <c r="O145" i="1"/>
  <c r="N145" i="1"/>
  <c r="AV144" i="1"/>
  <c r="AU144" i="1"/>
  <c r="AT144" i="1"/>
  <c r="AF144" i="1"/>
  <c r="AE144" i="1"/>
  <c r="AD144" i="1"/>
  <c r="P144" i="1"/>
  <c r="O144" i="1"/>
  <c r="N144" i="1"/>
  <c r="AV143" i="1"/>
  <c r="AU143" i="1"/>
  <c r="AT143" i="1"/>
  <c r="AF143" i="1"/>
  <c r="AE143" i="1"/>
  <c r="AD143" i="1"/>
  <c r="P143" i="1"/>
  <c r="O143" i="1"/>
  <c r="N143" i="1"/>
  <c r="AV142" i="1"/>
  <c r="AU142" i="1"/>
  <c r="AT142" i="1"/>
  <c r="AF142" i="1"/>
  <c r="AE142" i="1"/>
  <c r="AD142" i="1"/>
  <c r="P142" i="1"/>
  <c r="O142" i="1"/>
  <c r="N142" i="1"/>
  <c r="AV141" i="1"/>
  <c r="AU141" i="1"/>
  <c r="AT141" i="1"/>
  <c r="AF141" i="1"/>
  <c r="AE141" i="1"/>
  <c r="AD141" i="1"/>
  <c r="P141" i="1"/>
  <c r="O141" i="1"/>
  <c r="N141" i="1"/>
  <c r="AV140" i="1"/>
  <c r="AU140" i="1"/>
  <c r="AT140" i="1"/>
  <c r="AF140" i="1"/>
  <c r="AE140" i="1"/>
  <c r="AD140" i="1"/>
  <c r="P140" i="1"/>
  <c r="O140" i="1"/>
  <c r="N140" i="1"/>
  <c r="AV139" i="1"/>
  <c r="AU139" i="1"/>
  <c r="AT139" i="1"/>
  <c r="AF139" i="1"/>
  <c r="AE139" i="1"/>
  <c r="AD139" i="1"/>
  <c r="P139" i="1"/>
  <c r="O139" i="1"/>
  <c r="N139" i="1"/>
  <c r="AV138" i="1"/>
  <c r="AU138" i="1"/>
  <c r="AT138" i="1"/>
  <c r="AF138" i="1"/>
  <c r="AE138" i="1"/>
  <c r="AD138" i="1"/>
  <c r="P138" i="1"/>
  <c r="O138" i="1"/>
  <c r="N138" i="1"/>
  <c r="AV137" i="1"/>
  <c r="AU137" i="1"/>
  <c r="AT137" i="1"/>
  <c r="AF137" i="1"/>
  <c r="AE137" i="1"/>
  <c r="AD137" i="1"/>
  <c r="P137" i="1"/>
  <c r="O137" i="1"/>
  <c r="N137" i="1"/>
  <c r="AV136" i="1"/>
  <c r="AU136" i="1"/>
  <c r="AT136" i="1"/>
  <c r="AF136" i="1"/>
  <c r="AE136" i="1"/>
  <c r="AD136" i="1"/>
  <c r="P136" i="1"/>
  <c r="O136" i="1"/>
  <c r="N136" i="1"/>
  <c r="AV135" i="1"/>
  <c r="AU135" i="1"/>
  <c r="AT135" i="1"/>
  <c r="AF135" i="1"/>
  <c r="AE135" i="1"/>
  <c r="AD135" i="1"/>
  <c r="P135" i="1"/>
  <c r="O135" i="1"/>
  <c r="N135" i="1"/>
  <c r="AV134" i="1"/>
  <c r="AU134" i="1"/>
  <c r="AT134" i="1"/>
  <c r="AF134" i="1"/>
  <c r="AE134" i="1"/>
  <c r="AD134" i="1"/>
  <c r="P134" i="1"/>
  <c r="O134" i="1"/>
  <c r="N134" i="1"/>
  <c r="AV133" i="1"/>
  <c r="AU133" i="1"/>
  <c r="AT133" i="1"/>
  <c r="AF133" i="1"/>
  <c r="AE133" i="1"/>
  <c r="AD133" i="1"/>
  <c r="P133" i="1"/>
  <c r="O133" i="1"/>
  <c r="N133" i="1"/>
  <c r="AV132" i="1"/>
  <c r="AU132" i="1"/>
  <c r="AT132" i="1"/>
  <c r="AF132" i="1"/>
  <c r="AE132" i="1"/>
  <c r="AD132" i="1"/>
  <c r="P132" i="1"/>
  <c r="O132" i="1"/>
  <c r="N132" i="1"/>
  <c r="AV131" i="1"/>
  <c r="AU131" i="1"/>
  <c r="AT131" i="1"/>
  <c r="AF131" i="1"/>
  <c r="AE131" i="1"/>
  <c r="AD131" i="1"/>
  <c r="P131" i="1"/>
  <c r="O131" i="1"/>
  <c r="N131" i="1"/>
  <c r="AV130" i="1"/>
  <c r="AU130" i="1"/>
  <c r="AT130" i="1"/>
  <c r="AF130" i="1"/>
  <c r="AE130" i="1"/>
  <c r="AD130" i="1"/>
  <c r="P130" i="1"/>
  <c r="O130" i="1"/>
  <c r="N130" i="1"/>
  <c r="AV129" i="1"/>
  <c r="AU129" i="1"/>
  <c r="AT129" i="1"/>
  <c r="AF129" i="1"/>
  <c r="AE129" i="1"/>
  <c r="AD129" i="1"/>
  <c r="P129" i="1"/>
  <c r="O129" i="1"/>
  <c r="N129" i="1"/>
  <c r="AV128" i="1"/>
  <c r="AU128" i="1"/>
  <c r="AT128" i="1"/>
  <c r="AF128" i="1"/>
  <c r="AE128" i="1"/>
  <c r="AD128" i="1"/>
  <c r="P128" i="1"/>
  <c r="O128" i="1"/>
  <c r="N128" i="1"/>
  <c r="AV127" i="1"/>
  <c r="AU127" i="1"/>
  <c r="AT127" i="1"/>
  <c r="AF127" i="1"/>
  <c r="AE127" i="1"/>
  <c r="AD127" i="1"/>
  <c r="P127" i="1"/>
  <c r="O127" i="1"/>
  <c r="N127" i="1"/>
  <c r="AV126" i="1"/>
  <c r="AU126" i="1"/>
  <c r="AT126" i="1"/>
  <c r="AF126" i="1"/>
  <c r="AE126" i="1"/>
  <c r="AD126" i="1"/>
  <c r="P126" i="1"/>
  <c r="O126" i="1"/>
  <c r="N126" i="1"/>
  <c r="AV125" i="1"/>
  <c r="AU125" i="1"/>
  <c r="AT125" i="1"/>
  <c r="AF125" i="1"/>
  <c r="AE125" i="1"/>
  <c r="AD125" i="1"/>
  <c r="P125" i="1"/>
  <c r="O125" i="1"/>
  <c r="N125" i="1"/>
  <c r="AV124" i="1"/>
  <c r="AU124" i="1"/>
  <c r="AT124" i="1"/>
  <c r="AF124" i="1"/>
  <c r="AE124" i="1"/>
  <c r="AD124" i="1"/>
  <c r="P124" i="1"/>
  <c r="O124" i="1"/>
  <c r="N124" i="1"/>
  <c r="AV123" i="1"/>
  <c r="AU123" i="1"/>
  <c r="AT123" i="1"/>
  <c r="AF123" i="1"/>
  <c r="AE123" i="1"/>
  <c r="AD123" i="1"/>
  <c r="P123" i="1"/>
  <c r="O123" i="1"/>
  <c r="N123" i="1"/>
  <c r="AV122" i="1"/>
  <c r="AU122" i="1"/>
  <c r="AT122" i="1"/>
  <c r="AF122" i="1"/>
  <c r="AE122" i="1"/>
  <c r="AD122" i="1"/>
  <c r="P122" i="1"/>
  <c r="O122" i="1"/>
  <c r="N122" i="1"/>
  <c r="AV121" i="1"/>
  <c r="AU121" i="1"/>
  <c r="AT121" i="1"/>
  <c r="AF121" i="1"/>
  <c r="AE121" i="1"/>
  <c r="AD121" i="1"/>
  <c r="P121" i="1"/>
  <c r="O121" i="1"/>
  <c r="N121" i="1"/>
  <c r="AV120" i="1"/>
  <c r="AU120" i="1"/>
  <c r="AT120" i="1"/>
  <c r="AF120" i="1"/>
  <c r="AE120" i="1"/>
  <c r="AD120" i="1"/>
  <c r="P120" i="1"/>
  <c r="O120" i="1"/>
  <c r="N120" i="1"/>
  <c r="AV119" i="1"/>
  <c r="AU119" i="1"/>
  <c r="AT119" i="1"/>
  <c r="AF119" i="1"/>
  <c r="AE119" i="1"/>
  <c r="AD119" i="1"/>
  <c r="P119" i="1"/>
  <c r="O119" i="1"/>
  <c r="N119" i="1"/>
  <c r="AV118" i="1"/>
  <c r="AU118" i="1"/>
  <c r="AT118" i="1"/>
  <c r="AF118" i="1"/>
  <c r="AE118" i="1"/>
  <c r="AD118" i="1"/>
  <c r="P118" i="1"/>
  <c r="O118" i="1"/>
  <c r="N118" i="1"/>
  <c r="AV117" i="1"/>
  <c r="AU117" i="1"/>
  <c r="AT117" i="1"/>
  <c r="AF117" i="1"/>
  <c r="AE117" i="1"/>
  <c r="AD117" i="1"/>
  <c r="P117" i="1"/>
  <c r="O117" i="1"/>
  <c r="N117" i="1"/>
  <c r="AV116" i="1"/>
  <c r="AU116" i="1"/>
  <c r="AT116" i="1"/>
  <c r="AF116" i="1"/>
  <c r="AE116" i="1"/>
  <c r="AD116" i="1"/>
  <c r="P116" i="1"/>
  <c r="O116" i="1"/>
  <c r="N116" i="1"/>
  <c r="AV115" i="1"/>
  <c r="AU115" i="1"/>
  <c r="AT115" i="1"/>
  <c r="AF115" i="1"/>
  <c r="AE115" i="1"/>
  <c r="AD115" i="1"/>
  <c r="P115" i="1"/>
  <c r="O115" i="1"/>
  <c r="N115" i="1"/>
  <c r="AV114" i="1"/>
  <c r="AU114" i="1"/>
  <c r="AT114" i="1"/>
  <c r="AF114" i="1"/>
  <c r="AE114" i="1"/>
  <c r="AD114" i="1"/>
  <c r="P114" i="1"/>
  <c r="O114" i="1"/>
  <c r="N114" i="1"/>
  <c r="AV113" i="1"/>
  <c r="AU113" i="1"/>
  <c r="AT113" i="1"/>
  <c r="AF113" i="1"/>
  <c r="AE113" i="1"/>
  <c r="AD113" i="1"/>
  <c r="P113" i="1"/>
  <c r="O113" i="1"/>
  <c r="N113" i="1"/>
  <c r="AV112" i="1"/>
  <c r="AU112" i="1"/>
  <c r="AT112" i="1"/>
  <c r="AF112" i="1"/>
  <c r="AE112" i="1"/>
  <c r="AD112" i="1"/>
  <c r="P112" i="1"/>
  <c r="O112" i="1"/>
  <c r="N112" i="1"/>
  <c r="AV111" i="1"/>
  <c r="AU111" i="1"/>
  <c r="AT111" i="1"/>
  <c r="AF111" i="1"/>
  <c r="AE111" i="1"/>
  <c r="AD111" i="1"/>
  <c r="P111" i="1"/>
  <c r="O111" i="1"/>
  <c r="N111" i="1"/>
  <c r="AV110" i="1"/>
  <c r="AU110" i="1"/>
  <c r="AT110" i="1"/>
  <c r="AF110" i="1"/>
  <c r="AE110" i="1"/>
  <c r="AD110" i="1"/>
  <c r="P110" i="1"/>
  <c r="O110" i="1"/>
  <c r="N110" i="1"/>
  <c r="AV109" i="1"/>
  <c r="AU109" i="1"/>
  <c r="AT109" i="1"/>
  <c r="AF109" i="1"/>
  <c r="AE109" i="1"/>
  <c r="AD109" i="1"/>
  <c r="P109" i="1"/>
  <c r="O109" i="1"/>
  <c r="N109" i="1"/>
  <c r="AV108" i="1"/>
  <c r="AU108" i="1"/>
  <c r="AT108" i="1"/>
  <c r="AF108" i="1"/>
  <c r="AE108" i="1"/>
  <c r="AD108" i="1"/>
  <c r="P108" i="1"/>
  <c r="O108" i="1"/>
  <c r="N108" i="1"/>
  <c r="AV107" i="1"/>
  <c r="AU107" i="1"/>
  <c r="AT107" i="1"/>
  <c r="AF107" i="1"/>
  <c r="AE107" i="1"/>
  <c r="AD107" i="1"/>
  <c r="P107" i="1"/>
  <c r="O107" i="1"/>
  <c r="N107" i="1"/>
  <c r="AV106" i="1"/>
  <c r="AU106" i="1"/>
  <c r="AT106" i="1"/>
  <c r="AF106" i="1"/>
  <c r="AE106" i="1"/>
  <c r="AD106" i="1"/>
  <c r="P106" i="1"/>
  <c r="O106" i="1"/>
  <c r="N106" i="1"/>
  <c r="AV105" i="1"/>
  <c r="AU105" i="1"/>
  <c r="AT105" i="1"/>
  <c r="AF105" i="1"/>
  <c r="AE105" i="1"/>
  <c r="AD105" i="1"/>
  <c r="P105" i="1"/>
  <c r="O105" i="1"/>
  <c r="N105" i="1"/>
  <c r="AV104" i="1"/>
  <c r="AU104" i="1"/>
  <c r="AT104" i="1"/>
  <c r="AF104" i="1"/>
  <c r="AE104" i="1"/>
  <c r="AD104" i="1"/>
  <c r="P104" i="1"/>
  <c r="O104" i="1"/>
  <c r="N104" i="1"/>
  <c r="AV103" i="1"/>
  <c r="AU103" i="1"/>
  <c r="AT103" i="1"/>
  <c r="AF103" i="1"/>
  <c r="AE103" i="1"/>
  <c r="AD103" i="1"/>
  <c r="P103" i="1"/>
  <c r="O103" i="1"/>
  <c r="N103" i="1"/>
  <c r="AV102" i="1"/>
  <c r="AU102" i="1"/>
  <c r="AT102" i="1"/>
  <c r="AF102" i="1"/>
  <c r="AE102" i="1"/>
  <c r="AD102" i="1"/>
  <c r="P102" i="1"/>
  <c r="O102" i="1"/>
  <c r="N102" i="1"/>
  <c r="AV101" i="1"/>
  <c r="AU101" i="1"/>
  <c r="AT101" i="1"/>
  <c r="AF101" i="1"/>
  <c r="AE101" i="1"/>
  <c r="AD101" i="1"/>
  <c r="P101" i="1"/>
  <c r="O101" i="1"/>
  <c r="N101" i="1"/>
  <c r="AV100" i="1"/>
  <c r="AU100" i="1"/>
  <c r="AT100" i="1"/>
  <c r="AF100" i="1"/>
  <c r="AE100" i="1"/>
  <c r="AD100" i="1"/>
  <c r="P100" i="1"/>
  <c r="O100" i="1"/>
  <c r="N100" i="1"/>
  <c r="AV99" i="1"/>
  <c r="AU99" i="1"/>
  <c r="AT99" i="1"/>
  <c r="AF99" i="1"/>
  <c r="AE99" i="1"/>
  <c r="AD99" i="1"/>
  <c r="P99" i="1"/>
  <c r="O99" i="1"/>
  <c r="N99" i="1"/>
  <c r="AV98" i="1"/>
  <c r="AU98" i="1"/>
  <c r="AT98" i="1"/>
  <c r="AF98" i="1"/>
  <c r="AE98" i="1"/>
  <c r="AD98" i="1"/>
  <c r="P98" i="1"/>
  <c r="O98" i="1"/>
  <c r="N98" i="1"/>
  <c r="AV97" i="1"/>
  <c r="AU97" i="1"/>
  <c r="AT97" i="1"/>
  <c r="AF97" i="1"/>
  <c r="AE97" i="1"/>
  <c r="AD97" i="1"/>
  <c r="P97" i="1"/>
  <c r="O97" i="1"/>
  <c r="N97" i="1"/>
  <c r="AV96" i="1"/>
  <c r="AU96" i="1"/>
  <c r="AT96" i="1"/>
  <c r="AF96" i="1"/>
  <c r="AE96" i="1"/>
  <c r="AD96" i="1"/>
  <c r="P96" i="1"/>
  <c r="O96" i="1"/>
  <c r="N96" i="1"/>
  <c r="AV95" i="1"/>
  <c r="AU95" i="1"/>
  <c r="AT95" i="1"/>
  <c r="AF95" i="1"/>
  <c r="AE95" i="1"/>
  <c r="AD95" i="1"/>
  <c r="P95" i="1"/>
  <c r="O95" i="1"/>
  <c r="N95" i="1"/>
  <c r="AV94" i="1"/>
  <c r="AU94" i="1"/>
  <c r="AT94" i="1"/>
  <c r="AF94" i="1"/>
  <c r="AE94" i="1"/>
  <c r="AD94" i="1"/>
  <c r="P94" i="1"/>
  <c r="O94" i="1"/>
  <c r="N94" i="1"/>
  <c r="AV93" i="1"/>
  <c r="AU93" i="1"/>
  <c r="AT93" i="1"/>
  <c r="AF93" i="1"/>
  <c r="AE93" i="1"/>
  <c r="AD93" i="1"/>
  <c r="P93" i="1"/>
  <c r="O93" i="1"/>
  <c r="N93" i="1"/>
  <c r="AV92" i="1"/>
  <c r="AU92" i="1"/>
  <c r="AT92" i="1"/>
  <c r="AF92" i="1"/>
  <c r="AE92" i="1"/>
  <c r="AD92" i="1"/>
  <c r="P92" i="1"/>
  <c r="O92" i="1"/>
  <c r="N92" i="1"/>
  <c r="AV91" i="1"/>
  <c r="AU91" i="1"/>
  <c r="AT91" i="1"/>
  <c r="AF91" i="1"/>
  <c r="AE91" i="1"/>
  <c r="AD91" i="1"/>
  <c r="P91" i="1"/>
  <c r="O91" i="1"/>
  <c r="N91" i="1"/>
  <c r="AV90" i="1"/>
  <c r="AU90" i="1"/>
  <c r="AT90" i="1"/>
  <c r="AF90" i="1"/>
  <c r="AE90" i="1"/>
  <c r="AD90" i="1"/>
  <c r="P90" i="1"/>
  <c r="O90" i="1"/>
  <c r="N90" i="1"/>
  <c r="AV89" i="1"/>
  <c r="AU89" i="1"/>
  <c r="AT89" i="1"/>
  <c r="AF89" i="1"/>
  <c r="AE89" i="1"/>
  <c r="AD89" i="1"/>
  <c r="P89" i="1"/>
  <c r="O89" i="1"/>
  <c r="N89" i="1"/>
  <c r="AV88" i="1"/>
  <c r="AU88" i="1"/>
  <c r="AT88" i="1"/>
  <c r="AF88" i="1"/>
  <c r="AE88" i="1"/>
  <c r="AD88" i="1"/>
  <c r="P88" i="1"/>
  <c r="O88" i="1"/>
  <c r="N88" i="1"/>
  <c r="AV87" i="1"/>
  <c r="AU87" i="1"/>
  <c r="AT87" i="1"/>
  <c r="AF87" i="1"/>
  <c r="AE87" i="1"/>
  <c r="AD87" i="1"/>
  <c r="P87" i="1"/>
  <c r="O87" i="1"/>
  <c r="N87" i="1"/>
  <c r="AV86" i="1"/>
  <c r="AU86" i="1"/>
  <c r="AT86" i="1"/>
  <c r="AF86" i="1"/>
  <c r="AE86" i="1"/>
  <c r="AD86" i="1"/>
  <c r="P86" i="1"/>
  <c r="O86" i="1"/>
  <c r="N86" i="1"/>
  <c r="AV85" i="1"/>
  <c r="AU85" i="1"/>
  <c r="AT85" i="1"/>
  <c r="AF85" i="1"/>
  <c r="AE85" i="1"/>
  <c r="AD85" i="1"/>
  <c r="P85" i="1"/>
  <c r="O85" i="1"/>
  <c r="N85" i="1"/>
  <c r="AV84" i="1"/>
  <c r="AU84" i="1"/>
  <c r="AT84" i="1"/>
  <c r="AF84" i="1"/>
  <c r="AE84" i="1"/>
  <c r="AD84" i="1"/>
  <c r="P84" i="1"/>
  <c r="O84" i="1"/>
  <c r="N84" i="1"/>
  <c r="AV83" i="1"/>
  <c r="AU83" i="1"/>
  <c r="AT83" i="1"/>
  <c r="AF83" i="1"/>
  <c r="AE83" i="1"/>
  <c r="AD83" i="1"/>
  <c r="P83" i="1"/>
  <c r="O83" i="1"/>
  <c r="N83" i="1"/>
  <c r="AV82" i="1"/>
  <c r="AU82" i="1"/>
  <c r="AT82" i="1"/>
  <c r="AF82" i="1"/>
  <c r="AE82" i="1"/>
  <c r="AD82" i="1"/>
  <c r="P82" i="1"/>
  <c r="O82" i="1"/>
  <c r="N82" i="1"/>
  <c r="AV81" i="1"/>
  <c r="AU81" i="1"/>
  <c r="AT81" i="1"/>
  <c r="AF81" i="1"/>
  <c r="AE81" i="1"/>
  <c r="AD81" i="1"/>
  <c r="P81" i="1"/>
  <c r="O81" i="1"/>
  <c r="N81" i="1"/>
  <c r="AV80" i="1"/>
  <c r="AU80" i="1"/>
  <c r="AT80" i="1"/>
  <c r="AF80" i="1"/>
  <c r="AE80" i="1"/>
  <c r="AD80" i="1"/>
  <c r="P80" i="1"/>
  <c r="O80" i="1"/>
  <c r="N80" i="1"/>
  <c r="AV79" i="1"/>
  <c r="AU79" i="1"/>
  <c r="AT79" i="1"/>
  <c r="AF79" i="1"/>
  <c r="AE79" i="1"/>
  <c r="AD79" i="1"/>
  <c r="P79" i="1"/>
  <c r="O79" i="1"/>
  <c r="N79" i="1"/>
  <c r="AV78" i="1"/>
  <c r="AU78" i="1"/>
  <c r="AT78" i="1"/>
  <c r="AF78" i="1"/>
  <c r="AE78" i="1"/>
  <c r="AD78" i="1"/>
  <c r="P78" i="1"/>
  <c r="O78" i="1"/>
  <c r="N78" i="1"/>
  <c r="AV77" i="1"/>
  <c r="AU77" i="1"/>
  <c r="AT77" i="1"/>
  <c r="AF77" i="1"/>
  <c r="AE77" i="1"/>
  <c r="AD77" i="1"/>
  <c r="P77" i="1"/>
  <c r="O77" i="1"/>
  <c r="N77" i="1"/>
  <c r="AV76" i="1"/>
  <c r="AU76" i="1"/>
  <c r="AT76" i="1"/>
  <c r="AF76" i="1"/>
  <c r="AE76" i="1"/>
  <c r="AD76" i="1"/>
  <c r="P76" i="1"/>
  <c r="O76" i="1"/>
  <c r="N76" i="1"/>
  <c r="AV75" i="1"/>
  <c r="AU75" i="1"/>
  <c r="AT75" i="1"/>
  <c r="AF75" i="1"/>
  <c r="AE75" i="1"/>
  <c r="AD75" i="1"/>
  <c r="P75" i="1"/>
  <c r="O75" i="1"/>
  <c r="N75" i="1"/>
  <c r="AV74" i="1"/>
  <c r="AU74" i="1"/>
  <c r="AT74" i="1"/>
  <c r="AF74" i="1"/>
  <c r="AE74" i="1"/>
  <c r="AD74" i="1"/>
  <c r="P74" i="1"/>
  <c r="O74" i="1"/>
  <c r="N74" i="1"/>
  <c r="AV73" i="1"/>
  <c r="AU73" i="1"/>
  <c r="AT73" i="1"/>
  <c r="AF73" i="1"/>
  <c r="AE73" i="1"/>
  <c r="AD73" i="1"/>
  <c r="P73" i="1"/>
  <c r="O73" i="1"/>
  <c r="N73" i="1"/>
  <c r="AV72" i="1"/>
  <c r="AU72" i="1"/>
  <c r="AT72" i="1"/>
  <c r="AF72" i="1"/>
  <c r="AE72" i="1"/>
  <c r="AD72" i="1"/>
  <c r="P72" i="1"/>
  <c r="O72" i="1"/>
  <c r="N72" i="1"/>
  <c r="AV71" i="1"/>
  <c r="AU71" i="1"/>
  <c r="AT71" i="1"/>
  <c r="AF71" i="1"/>
  <c r="AE71" i="1"/>
  <c r="AD71" i="1"/>
  <c r="P71" i="1"/>
  <c r="O71" i="1"/>
  <c r="N71" i="1"/>
  <c r="AV70" i="1"/>
  <c r="AU70" i="1"/>
  <c r="AT70" i="1"/>
  <c r="AF70" i="1"/>
  <c r="AE70" i="1"/>
  <c r="AD70" i="1"/>
  <c r="P70" i="1"/>
  <c r="O70" i="1"/>
  <c r="N70" i="1"/>
  <c r="AV69" i="1"/>
  <c r="AU69" i="1"/>
  <c r="AT69" i="1"/>
  <c r="AF69" i="1"/>
  <c r="AE69" i="1"/>
  <c r="AD69" i="1"/>
  <c r="P69" i="1"/>
  <c r="O69" i="1"/>
  <c r="N69" i="1"/>
  <c r="AV68" i="1"/>
  <c r="AU68" i="1"/>
  <c r="AT68" i="1"/>
  <c r="AF68" i="1"/>
  <c r="AE68" i="1"/>
  <c r="AD68" i="1"/>
  <c r="P68" i="1"/>
  <c r="O68" i="1"/>
  <c r="N68" i="1"/>
  <c r="AV67" i="1"/>
  <c r="AU67" i="1"/>
  <c r="AT67" i="1"/>
  <c r="AF67" i="1"/>
  <c r="AE67" i="1"/>
  <c r="AD67" i="1"/>
  <c r="P67" i="1"/>
  <c r="O67" i="1"/>
  <c r="N67" i="1"/>
  <c r="AV66" i="1"/>
  <c r="AU66" i="1"/>
  <c r="AT66" i="1"/>
  <c r="AF66" i="1"/>
  <c r="AE66" i="1"/>
  <c r="AD66" i="1"/>
  <c r="P66" i="1"/>
  <c r="O66" i="1"/>
  <c r="N66" i="1"/>
  <c r="AV65" i="1"/>
  <c r="AU65" i="1"/>
  <c r="AT65" i="1"/>
  <c r="AF65" i="1"/>
  <c r="AE65" i="1"/>
  <c r="AD65" i="1"/>
  <c r="P65" i="1"/>
  <c r="O65" i="1"/>
  <c r="N65" i="1"/>
  <c r="AV64" i="1"/>
  <c r="AU64" i="1"/>
  <c r="AT64" i="1"/>
  <c r="AF64" i="1"/>
  <c r="AE64" i="1"/>
  <c r="AD64" i="1"/>
  <c r="P64" i="1"/>
  <c r="O64" i="1"/>
  <c r="N64" i="1"/>
  <c r="AV63" i="1"/>
  <c r="AU63" i="1"/>
  <c r="AT63" i="1"/>
  <c r="AF63" i="1"/>
  <c r="AE63" i="1"/>
  <c r="AD63" i="1"/>
  <c r="P63" i="1"/>
  <c r="O63" i="1"/>
  <c r="N63" i="1"/>
  <c r="AV62" i="1"/>
  <c r="AU62" i="1"/>
  <c r="AT62" i="1"/>
  <c r="AF62" i="1"/>
  <c r="AE62" i="1"/>
  <c r="AD62" i="1"/>
  <c r="P62" i="1"/>
  <c r="O62" i="1"/>
  <c r="N62" i="1"/>
  <c r="AV61" i="1"/>
  <c r="AU61" i="1"/>
  <c r="AT61" i="1"/>
  <c r="AF61" i="1"/>
  <c r="AE61" i="1"/>
  <c r="AD61" i="1"/>
  <c r="P61" i="1"/>
  <c r="O61" i="1"/>
  <c r="N61" i="1"/>
  <c r="AV60" i="1"/>
  <c r="AU60" i="1"/>
  <c r="AT60" i="1"/>
  <c r="AF60" i="1"/>
  <c r="AE60" i="1"/>
  <c r="AD60" i="1"/>
  <c r="P60" i="1"/>
  <c r="O60" i="1"/>
  <c r="N60" i="1"/>
  <c r="AV59" i="1"/>
  <c r="AU59" i="1"/>
  <c r="AT59" i="1"/>
  <c r="AF59" i="1"/>
  <c r="AE59" i="1"/>
  <c r="AD59" i="1"/>
  <c r="P59" i="1"/>
  <c r="O59" i="1"/>
  <c r="N59" i="1"/>
  <c r="AV58" i="1"/>
  <c r="AU58" i="1"/>
  <c r="AT58" i="1"/>
  <c r="AF58" i="1"/>
  <c r="AE58" i="1"/>
  <c r="AD58" i="1"/>
  <c r="P58" i="1"/>
  <c r="O58" i="1"/>
  <c r="N58" i="1"/>
  <c r="AV57" i="1"/>
  <c r="AU57" i="1"/>
  <c r="AT57" i="1"/>
  <c r="AF57" i="1"/>
  <c r="AE57" i="1"/>
  <c r="AD57" i="1"/>
  <c r="P57" i="1"/>
  <c r="O57" i="1"/>
  <c r="N57" i="1"/>
  <c r="AV56" i="1"/>
  <c r="AU56" i="1"/>
  <c r="AT56" i="1"/>
  <c r="AF56" i="1"/>
  <c r="AE56" i="1"/>
  <c r="AD56" i="1"/>
  <c r="P56" i="1"/>
  <c r="O56" i="1"/>
  <c r="N56" i="1"/>
  <c r="AV55" i="1"/>
  <c r="AU55" i="1"/>
  <c r="AT55" i="1"/>
  <c r="AF55" i="1"/>
  <c r="AE55" i="1"/>
  <c r="AD55" i="1"/>
  <c r="P55" i="1"/>
  <c r="O55" i="1"/>
  <c r="N55" i="1"/>
  <c r="AV54" i="1"/>
  <c r="AU54" i="1"/>
  <c r="AT54" i="1"/>
  <c r="AF54" i="1"/>
  <c r="AE54" i="1"/>
  <c r="AD54" i="1"/>
  <c r="P54" i="1"/>
  <c r="O54" i="1"/>
  <c r="N54" i="1"/>
  <c r="AV53" i="1"/>
  <c r="AU53" i="1"/>
  <c r="AT53" i="1"/>
  <c r="AF53" i="1"/>
  <c r="AE53" i="1"/>
  <c r="AD53" i="1"/>
  <c r="P53" i="1"/>
  <c r="O53" i="1"/>
  <c r="N53" i="1"/>
  <c r="AV52" i="1"/>
  <c r="AU52" i="1"/>
  <c r="AT52" i="1"/>
  <c r="AF52" i="1"/>
  <c r="AE52" i="1"/>
  <c r="AD52" i="1"/>
  <c r="P52" i="1"/>
  <c r="O52" i="1"/>
  <c r="N52" i="1"/>
  <c r="AV51" i="1"/>
  <c r="AU51" i="1"/>
  <c r="AT51" i="1"/>
  <c r="AF51" i="1"/>
  <c r="AE51" i="1"/>
  <c r="AD51" i="1"/>
  <c r="P51" i="1"/>
  <c r="O51" i="1"/>
  <c r="N51" i="1"/>
  <c r="AV50" i="1"/>
  <c r="AU50" i="1"/>
  <c r="AT50" i="1"/>
  <c r="AF50" i="1"/>
  <c r="AE50" i="1"/>
  <c r="AD50" i="1"/>
  <c r="P50" i="1"/>
  <c r="O50" i="1"/>
  <c r="N50" i="1"/>
  <c r="AV49" i="1"/>
  <c r="AU49" i="1"/>
  <c r="AT49" i="1"/>
  <c r="AF49" i="1"/>
  <c r="AE49" i="1"/>
  <c r="AD49" i="1"/>
  <c r="P49" i="1"/>
  <c r="O49" i="1"/>
  <c r="N49" i="1"/>
  <c r="AV48" i="1"/>
  <c r="AU48" i="1"/>
  <c r="AT48" i="1"/>
  <c r="AF48" i="1"/>
  <c r="AE48" i="1"/>
  <c r="AD48" i="1"/>
  <c r="P48" i="1"/>
  <c r="O48" i="1"/>
  <c r="N48" i="1"/>
  <c r="AV47" i="1"/>
  <c r="AU47" i="1"/>
  <c r="AT47" i="1"/>
  <c r="AF47" i="1"/>
  <c r="AE47" i="1"/>
  <c r="AD47" i="1"/>
  <c r="P47" i="1"/>
  <c r="O47" i="1"/>
  <c r="N47" i="1"/>
  <c r="AV46" i="1"/>
  <c r="AU46" i="1"/>
  <c r="AT46" i="1"/>
  <c r="AF46" i="1"/>
  <c r="AE46" i="1"/>
  <c r="AD46" i="1"/>
  <c r="P46" i="1"/>
  <c r="O46" i="1"/>
  <c r="N46" i="1"/>
  <c r="AV45" i="1"/>
  <c r="AU45" i="1"/>
  <c r="AT45" i="1"/>
  <c r="AF45" i="1"/>
  <c r="AE45" i="1"/>
  <c r="AD45" i="1"/>
  <c r="P45" i="1"/>
  <c r="O45" i="1"/>
  <c r="N45" i="1"/>
  <c r="AV44" i="1"/>
  <c r="AU44" i="1"/>
  <c r="AT44" i="1"/>
  <c r="AF44" i="1"/>
  <c r="AE44" i="1"/>
  <c r="AD44" i="1"/>
  <c r="P44" i="1"/>
  <c r="O44" i="1"/>
  <c r="N44" i="1"/>
  <c r="AV43" i="1"/>
  <c r="AU43" i="1"/>
  <c r="AT43" i="1"/>
  <c r="AF43" i="1"/>
  <c r="AE43" i="1"/>
  <c r="AD43" i="1"/>
  <c r="P43" i="1"/>
  <c r="O43" i="1"/>
  <c r="N43" i="1"/>
  <c r="AV42" i="1"/>
  <c r="AU42" i="1"/>
  <c r="AT42" i="1"/>
  <c r="AF42" i="1"/>
  <c r="AE42" i="1"/>
  <c r="AD42" i="1"/>
  <c r="P42" i="1"/>
  <c r="O42" i="1"/>
  <c r="N42" i="1"/>
  <c r="AV41" i="1"/>
  <c r="AU41" i="1"/>
  <c r="AT41" i="1"/>
  <c r="AF41" i="1"/>
  <c r="AE41" i="1"/>
  <c r="AD41" i="1"/>
  <c r="P41" i="1"/>
  <c r="O41" i="1"/>
  <c r="N41" i="1"/>
  <c r="AV40" i="1"/>
  <c r="AU40" i="1"/>
  <c r="AT40" i="1"/>
  <c r="AF40" i="1"/>
  <c r="AE40" i="1"/>
  <c r="AD40" i="1"/>
  <c r="P40" i="1"/>
  <c r="O40" i="1"/>
  <c r="N40" i="1"/>
  <c r="AV39" i="1"/>
  <c r="AU39" i="1"/>
  <c r="AT39" i="1"/>
  <c r="AF39" i="1"/>
  <c r="AE39" i="1"/>
  <c r="AD39" i="1"/>
  <c r="P39" i="1"/>
  <c r="O39" i="1"/>
  <c r="N39" i="1"/>
  <c r="AV38" i="1"/>
  <c r="AU38" i="1"/>
  <c r="AT38" i="1"/>
  <c r="AF38" i="1"/>
  <c r="AE38" i="1"/>
  <c r="AD38" i="1"/>
  <c r="P38" i="1"/>
  <c r="O38" i="1"/>
  <c r="N38" i="1"/>
  <c r="AV37" i="1"/>
  <c r="AU37" i="1"/>
  <c r="AT37" i="1"/>
  <c r="AF37" i="1"/>
  <c r="AE37" i="1"/>
  <c r="AD37" i="1"/>
  <c r="P37" i="1"/>
  <c r="O37" i="1"/>
  <c r="N37" i="1"/>
  <c r="AV36" i="1"/>
  <c r="AU36" i="1"/>
  <c r="AT36" i="1"/>
  <c r="AF36" i="1"/>
  <c r="AE36" i="1"/>
  <c r="AD36" i="1"/>
  <c r="P36" i="1"/>
  <c r="O36" i="1"/>
  <c r="N36" i="1"/>
  <c r="AV35" i="1"/>
  <c r="AU35" i="1"/>
  <c r="AT35" i="1"/>
  <c r="AF35" i="1"/>
  <c r="AE35" i="1"/>
  <c r="AD35" i="1"/>
  <c r="P35" i="1"/>
  <c r="O35" i="1"/>
  <c r="N35" i="1"/>
  <c r="AV34" i="1"/>
  <c r="AU34" i="1"/>
  <c r="AT34" i="1"/>
  <c r="AF34" i="1"/>
  <c r="AE34" i="1"/>
  <c r="AD34" i="1"/>
  <c r="P34" i="1"/>
  <c r="O34" i="1"/>
  <c r="N34" i="1"/>
  <c r="AV33" i="1"/>
  <c r="AU33" i="1"/>
  <c r="AT33" i="1"/>
  <c r="AF33" i="1"/>
  <c r="AE33" i="1"/>
  <c r="AD33" i="1"/>
  <c r="P33" i="1"/>
  <c r="O33" i="1"/>
  <c r="N33" i="1"/>
  <c r="AV32" i="1"/>
  <c r="AU32" i="1"/>
  <c r="AT32" i="1"/>
  <c r="AF32" i="1"/>
  <c r="AE32" i="1"/>
  <c r="AD32" i="1"/>
  <c r="P32" i="1"/>
  <c r="O32" i="1"/>
  <c r="N32" i="1"/>
  <c r="AV31" i="1"/>
  <c r="AU31" i="1"/>
  <c r="AT31" i="1"/>
  <c r="AF31" i="1"/>
  <c r="AE31" i="1"/>
  <c r="AD31" i="1"/>
  <c r="P31" i="1"/>
  <c r="O31" i="1"/>
  <c r="N31" i="1"/>
  <c r="B31" i="1"/>
  <c r="A31" i="1" s="1"/>
  <c r="C31" i="1" s="1"/>
  <c r="AV30" i="1"/>
  <c r="AU30" i="1"/>
  <c r="AT30" i="1"/>
  <c r="AF30" i="1"/>
  <c r="AE30" i="1"/>
  <c r="AD30" i="1"/>
  <c r="P30" i="1"/>
  <c r="O30" i="1"/>
  <c r="N30" i="1"/>
  <c r="C30" i="1"/>
  <c r="A8" i="1"/>
  <c r="A9" i="1" s="1"/>
  <c r="AI5" i="1"/>
  <c r="AY5" i="1" s="1"/>
  <c r="AH5" i="1"/>
  <c r="AX5" i="1" s="1"/>
  <c r="AG5" i="1"/>
  <c r="AW5" i="1" s="1"/>
  <c r="AC5" i="1"/>
  <c r="AS5" i="1" s="1"/>
  <c r="AB5" i="1"/>
  <c r="AR5" i="1" s="1"/>
  <c r="AA5" i="1"/>
  <c r="AQ5" i="1" s="1"/>
  <c r="Z5" i="1"/>
  <c r="AP5" i="1" s="1"/>
  <c r="Y5" i="1"/>
  <c r="AO5" i="1" s="1"/>
  <c r="X5" i="1"/>
  <c r="AN5" i="1" s="1"/>
  <c r="W5" i="1"/>
  <c r="AM5" i="1" s="1"/>
  <c r="V5" i="1"/>
  <c r="AL5" i="1" s="1"/>
  <c r="U5" i="1"/>
  <c r="AK5" i="1" s="1"/>
  <c r="A1" i="1"/>
  <c r="AG95" i="1" l="1"/>
  <c r="AI95" i="1" s="1"/>
  <c r="AH95" i="1" s="1"/>
  <c r="Q106" i="1"/>
  <c r="S106" i="1" s="1"/>
  <c r="R106" i="1" s="1"/>
  <c r="AW108" i="1"/>
  <c r="AY108" i="1" s="1"/>
  <c r="AX108" i="1" s="1"/>
  <c r="AW124" i="1"/>
  <c r="AY124" i="1" s="1"/>
  <c r="AX124" i="1" s="1"/>
  <c r="AG127" i="1"/>
  <c r="AI127" i="1" s="1"/>
  <c r="AH127" i="1" s="1"/>
  <c r="AG70" i="1"/>
  <c r="AI70" i="1" s="1"/>
  <c r="AH70" i="1" s="1"/>
  <c r="Q219" i="1"/>
  <c r="S219" i="1" s="1"/>
  <c r="R219" i="1" s="1"/>
  <c r="AG217" i="1"/>
  <c r="AI217" i="1" s="1"/>
  <c r="AH217" i="1" s="1"/>
  <c r="Q45" i="1"/>
  <c r="S45" i="1" s="1"/>
  <c r="R45" i="1" s="1"/>
  <c r="AG130" i="1"/>
  <c r="AI130" i="1" s="1"/>
  <c r="AH130" i="1" s="1"/>
  <c r="Q149" i="1"/>
  <c r="S149" i="1" s="1"/>
  <c r="R149" i="1" s="1"/>
  <c r="AW167" i="1"/>
  <c r="AY167" i="1" s="1"/>
  <c r="AX167" i="1" s="1"/>
  <c r="Q173" i="1"/>
  <c r="S173" i="1" s="1"/>
  <c r="R173" i="1" s="1"/>
  <c r="AW191" i="1"/>
  <c r="AY191" i="1" s="1"/>
  <c r="AX191" i="1" s="1"/>
  <c r="AG98" i="1"/>
  <c r="AI98" i="1" s="1"/>
  <c r="AH98" i="1" s="1"/>
  <c r="Q101" i="1"/>
  <c r="S101" i="1" s="1"/>
  <c r="R101" i="1" s="1"/>
  <c r="Q109" i="1"/>
  <c r="S109" i="1" s="1"/>
  <c r="R109" i="1" s="1"/>
  <c r="Q133" i="1"/>
  <c r="S133" i="1" s="1"/>
  <c r="R133" i="1" s="1"/>
  <c r="Q256" i="1"/>
  <c r="S256" i="1" s="1"/>
  <c r="R256" i="1" s="1"/>
  <c r="Q288" i="1"/>
  <c r="S288" i="1" s="1"/>
  <c r="R288" i="1" s="1"/>
  <c r="AG248" i="1"/>
  <c r="AI248" i="1" s="1"/>
  <c r="AH248" i="1" s="1"/>
  <c r="AW117" i="1"/>
  <c r="AY117" i="1" s="1"/>
  <c r="AX117" i="1" s="1"/>
  <c r="AG144" i="1"/>
  <c r="AI144" i="1" s="1"/>
  <c r="AH144" i="1" s="1"/>
  <c r="AW174" i="1"/>
  <c r="AY174" i="1" s="1"/>
  <c r="AX174" i="1" s="1"/>
  <c r="AG189" i="1"/>
  <c r="AI189" i="1" s="1"/>
  <c r="AH189" i="1" s="1"/>
  <c r="AW257" i="1"/>
  <c r="AY257" i="1" s="1"/>
  <c r="AX257" i="1" s="1"/>
  <c r="AG37" i="1"/>
  <c r="AI37" i="1" s="1"/>
  <c r="AH37" i="1" s="1"/>
  <c r="AW187" i="1"/>
  <c r="AY187" i="1" s="1"/>
  <c r="AX187" i="1" s="1"/>
  <c r="AW293" i="1"/>
  <c r="AY293" i="1" s="1"/>
  <c r="AX293" i="1" s="1"/>
  <c r="Q176" i="1"/>
  <c r="S176" i="1" s="1"/>
  <c r="R176" i="1" s="1"/>
  <c r="Q183" i="1"/>
  <c r="S183" i="1" s="1"/>
  <c r="R183" i="1" s="1"/>
  <c r="Q129" i="1"/>
  <c r="S129" i="1" s="1"/>
  <c r="R129" i="1" s="1"/>
  <c r="AG194" i="1"/>
  <c r="AI194" i="1" s="1"/>
  <c r="AH194" i="1" s="1"/>
  <c r="AG67" i="1"/>
  <c r="AI67" i="1" s="1"/>
  <c r="AH67" i="1" s="1"/>
  <c r="Q199" i="1"/>
  <c r="S199" i="1" s="1"/>
  <c r="R199" i="1" s="1"/>
  <c r="Q215" i="1"/>
  <c r="S215" i="1" s="1"/>
  <c r="R215" i="1" s="1"/>
  <c r="AG238" i="1"/>
  <c r="AI238" i="1" s="1"/>
  <c r="AH238" i="1" s="1"/>
  <c r="AG38" i="1"/>
  <c r="AI38" i="1" s="1"/>
  <c r="AH38" i="1" s="1"/>
  <c r="Q197" i="1"/>
  <c r="S197" i="1" s="1"/>
  <c r="R197" i="1" s="1"/>
  <c r="AW34" i="1"/>
  <c r="AY34" i="1" s="1"/>
  <c r="AX34" i="1" s="1"/>
  <c r="Q79" i="1"/>
  <c r="S79" i="1" s="1"/>
  <c r="R79" i="1" s="1"/>
  <c r="AW129" i="1"/>
  <c r="AY129" i="1" s="1"/>
  <c r="AX129" i="1" s="1"/>
  <c r="Q167" i="1"/>
  <c r="S167" i="1" s="1"/>
  <c r="R167" i="1" s="1"/>
  <c r="AW66" i="1"/>
  <c r="AY66" i="1" s="1"/>
  <c r="AX66" i="1" s="1"/>
  <c r="AW288" i="1"/>
  <c r="AY288" i="1" s="1"/>
  <c r="AX288" i="1" s="1"/>
  <c r="AW82" i="1"/>
  <c r="AY82" i="1" s="1"/>
  <c r="AX82" i="1" s="1"/>
  <c r="AW153" i="1"/>
  <c r="AY153" i="1" s="1"/>
  <c r="AX153" i="1" s="1"/>
  <c r="Q254" i="1"/>
  <c r="S254" i="1" s="1"/>
  <c r="R254" i="1" s="1"/>
  <c r="AG230" i="1"/>
  <c r="AI230" i="1" s="1"/>
  <c r="AH230" i="1" s="1"/>
  <c r="Q263" i="1"/>
  <c r="S263" i="1" s="1"/>
  <c r="R263" i="1" s="1"/>
  <c r="AW275" i="1"/>
  <c r="AY275" i="1" s="1"/>
  <c r="AX275" i="1" s="1"/>
  <c r="Q258" i="1"/>
  <c r="S258" i="1" s="1"/>
  <c r="R258" i="1" s="1"/>
  <c r="AG263" i="1"/>
  <c r="AI263" i="1" s="1"/>
  <c r="AH263" i="1" s="1"/>
  <c r="AW292" i="1"/>
  <c r="AY292" i="1" s="1"/>
  <c r="AX292" i="1" s="1"/>
  <c r="AG81" i="1"/>
  <c r="AI81" i="1" s="1"/>
  <c r="AH81" i="1" s="1"/>
  <c r="Q84" i="1"/>
  <c r="S84" i="1" s="1"/>
  <c r="R84" i="1" s="1"/>
  <c r="AW94" i="1"/>
  <c r="AY94" i="1" s="1"/>
  <c r="AX94" i="1" s="1"/>
  <c r="Q220" i="1"/>
  <c r="S220" i="1" s="1"/>
  <c r="R220" i="1" s="1"/>
  <c r="AW278" i="1"/>
  <c r="AY278" i="1" s="1"/>
  <c r="AX278" i="1" s="1"/>
  <c r="AW284" i="1"/>
  <c r="AY284" i="1" s="1"/>
  <c r="AX284" i="1" s="1"/>
  <c r="B32" i="1"/>
  <c r="B33" i="1" s="1"/>
  <c r="B34" i="1" s="1"/>
  <c r="Q38" i="1"/>
  <c r="S38" i="1" s="1"/>
  <c r="R38" i="1" s="1"/>
  <c r="AW40" i="1"/>
  <c r="AY40" i="1" s="1"/>
  <c r="AX40" i="1" s="1"/>
  <c r="Q78" i="1"/>
  <c r="S78" i="1" s="1"/>
  <c r="R78" i="1" s="1"/>
  <c r="AG139" i="1"/>
  <c r="AI139" i="1" s="1"/>
  <c r="AH139" i="1" s="1"/>
  <c r="Q246" i="1"/>
  <c r="S246" i="1" s="1"/>
  <c r="R246" i="1" s="1"/>
  <c r="Q261" i="1"/>
  <c r="S261" i="1" s="1"/>
  <c r="R261" i="1" s="1"/>
  <c r="AW271" i="1"/>
  <c r="AY271" i="1" s="1"/>
  <c r="AX271" i="1" s="1"/>
  <c r="AW46" i="1"/>
  <c r="AY46" i="1" s="1"/>
  <c r="AX46" i="1" s="1"/>
  <c r="AW54" i="1"/>
  <c r="AY54" i="1" s="1"/>
  <c r="AX54" i="1" s="1"/>
  <c r="Q60" i="1"/>
  <c r="S60" i="1" s="1"/>
  <c r="R60" i="1" s="1"/>
  <c r="AW62" i="1"/>
  <c r="AY62" i="1" s="1"/>
  <c r="AX62" i="1" s="1"/>
  <c r="AG65" i="1"/>
  <c r="AI65" i="1" s="1"/>
  <c r="AH65" i="1" s="1"/>
  <c r="Q68" i="1"/>
  <c r="S68" i="1" s="1"/>
  <c r="R68" i="1" s="1"/>
  <c r="AG79" i="1"/>
  <c r="AI79" i="1" s="1"/>
  <c r="AH79" i="1" s="1"/>
  <c r="AW85" i="1"/>
  <c r="AY85" i="1" s="1"/>
  <c r="AX85" i="1" s="1"/>
  <c r="AW97" i="1"/>
  <c r="AY97" i="1" s="1"/>
  <c r="AX97" i="1" s="1"/>
  <c r="Q121" i="1"/>
  <c r="S121" i="1" s="1"/>
  <c r="R121" i="1" s="1"/>
  <c r="Q158" i="1"/>
  <c r="S158" i="1" s="1"/>
  <c r="R158" i="1" s="1"/>
  <c r="Q160" i="1"/>
  <c r="S160" i="1" s="1"/>
  <c r="R160" i="1" s="1"/>
  <c r="AW161" i="1"/>
  <c r="AY161" i="1" s="1"/>
  <c r="AX161" i="1" s="1"/>
  <c r="Q175" i="1"/>
  <c r="S175" i="1" s="1"/>
  <c r="R175" i="1" s="1"/>
  <c r="AG188" i="1"/>
  <c r="AI188" i="1" s="1"/>
  <c r="AH188" i="1" s="1"/>
  <c r="Q191" i="1"/>
  <c r="S191" i="1" s="1"/>
  <c r="R191" i="1" s="1"/>
  <c r="Q222" i="1"/>
  <c r="S222" i="1" s="1"/>
  <c r="R222" i="1" s="1"/>
  <c r="AG242" i="1"/>
  <c r="AI242" i="1" s="1"/>
  <c r="AH242" i="1" s="1"/>
  <c r="AG261" i="1"/>
  <c r="AI261" i="1" s="1"/>
  <c r="AH261" i="1" s="1"/>
  <c r="AW266" i="1"/>
  <c r="AY266" i="1" s="1"/>
  <c r="AX266" i="1" s="1"/>
  <c r="Q280" i="1"/>
  <c r="S280" i="1" s="1"/>
  <c r="R280" i="1" s="1"/>
  <c r="AG285" i="1"/>
  <c r="AI285" i="1" s="1"/>
  <c r="AH285" i="1" s="1"/>
  <c r="AW32" i="1"/>
  <c r="AY32" i="1" s="1"/>
  <c r="AX32" i="1" s="1"/>
  <c r="AG43" i="1"/>
  <c r="AI43" i="1" s="1"/>
  <c r="AH43" i="1" s="1"/>
  <c r="Q46" i="1"/>
  <c r="S46" i="1" s="1"/>
  <c r="R46" i="1" s="1"/>
  <c r="Q54" i="1"/>
  <c r="S54" i="1" s="1"/>
  <c r="R54" i="1" s="1"/>
  <c r="AW78" i="1"/>
  <c r="AY78" i="1" s="1"/>
  <c r="AX78" i="1" s="1"/>
  <c r="AW93" i="1"/>
  <c r="AY93" i="1" s="1"/>
  <c r="AX93" i="1" s="1"/>
  <c r="AW101" i="1"/>
  <c r="AY101" i="1" s="1"/>
  <c r="AX101" i="1" s="1"/>
  <c r="Q105" i="1"/>
  <c r="S105" i="1" s="1"/>
  <c r="R105" i="1" s="1"/>
  <c r="Q113" i="1"/>
  <c r="S113" i="1" s="1"/>
  <c r="R113" i="1" s="1"/>
  <c r="Q153" i="1"/>
  <c r="S153" i="1" s="1"/>
  <c r="R153" i="1" s="1"/>
  <c r="Q239" i="1"/>
  <c r="S239" i="1" s="1"/>
  <c r="R239" i="1" s="1"/>
  <c r="AG257" i="1"/>
  <c r="AI257" i="1" s="1"/>
  <c r="AH257" i="1" s="1"/>
  <c r="AW261" i="1"/>
  <c r="AY261" i="1" s="1"/>
  <c r="AX261" i="1" s="1"/>
  <c r="AW268" i="1"/>
  <c r="AY268" i="1" s="1"/>
  <c r="AX268" i="1" s="1"/>
  <c r="AG75" i="1"/>
  <c r="AI75" i="1" s="1"/>
  <c r="AH75" i="1" s="1"/>
  <c r="AG90" i="1"/>
  <c r="AI90" i="1" s="1"/>
  <c r="AH90" i="1" s="1"/>
  <c r="Q92" i="1"/>
  <c r="S92" i="1" s="1"/>
  <c r="R92" i="1" s="1"/>
  <c r="Q94" i="1"/>
  <c r="S94" i="1" s="1"/>
  <c r="R94" i="1" s="1"/>
  <c r="AG111" i="1"/>
  <c r="AI111" i="1" s="1"/>
  <c r="AH111" i="1" s="1"/>
  <c r="Q139" i="1"/>
  <c r="S139" i="1" s="1"/>
  <c r="R139" i="1" s="1"/>
  <c r="AG143" i="1"/>
  <c r="AI143" i="1" s="1"/>
  <c r="AH143" i="1" s="1"/>
  <c r="AW157" i="1"/>
  <c r="AY157" i="1" s="1"/>
  <c r="AX157" i="1" s="1"/>
  <c r="AW171" i="1"/>
  <c r="AY171" i="1" s="1"/>
  <c r="AX171" i="1" s="1"/>
  <c r="Q259" i="1"/>
  <c r="S259" i="1" s="1"/>
  <c r="R259" i="1" s="1"/>
  <c r="Q260" i="1"/>
  <c r="S260" i="1" s="1"/>
  <c r="R260" i="1" s="1"/>
  <c r="AG287" i="1"/>
  <c r="AI287" i="1" s="1"/>
  <c r="AH287" i="1" s="1"/>
  <c r="AW133" i="1"/>
  <c r="AY133" i="1" s="1"/>
  <c r="AX133" i="1" s="1"/>
  <c r="AW166" i="1"/>
  <c r="AY166" i="1" s="1"/>
  <c r="AX166" i="1" s="1"/>
  <c r="Q179" i="1"/>
  <c r="S179" i="1" s="1"/>
  <c r="R179" i="1" s="1"/>
  <c r="Q203" i="1"/>
  <c r="S203" i="1" s="1"/>
  <c r="R203" i="1" s="1"/>
  <c r="AG83" i="1"/>
  <c r="AI83" i="1" s="1"/>
  <c r="AH83" i="1" s="1"/>
  <c r="AG152" i="1"/>
  <c r="AI152" i="1" s="1"/>
  <c r="AH152" i="1" s="1"/>
  <c r="AG154" i="1"/>
  <c r="AI154" i="1" s="1"/>
  <c r="AH154" i="1" s="1"/>
  <c r="AW159" i="1"/>
  <c r="AY159" i="1" s="1"/>
  <c r="AX159" i="1" s="1"/>
  <c r="Q165" i="1"/>
  <c r="S165" i="1" s="1"/>
  <c r="R165" i="1" s="1"/>
  <c r="Q255" i="1"/>
  <c r="S255" i="1" s="1"/>
  <c r="R255" i="1" s="1"/>
  <c r="AG273" i="1"/>
  <c r="AI273" i="1" s="1"/>
  <c r="AH273" i="1" s="1"/>
  <c r="Q284" i="1"/>
  <c r="S284" i="1" s="1"/>
  <c r="R284" i="1" s="1"/>
  <c r="Q290" i="1"/>
  <c r="S290" i="1" s="1"/>
  <c r="R290" i="1" s="1"/>
  <c r="AG39" i="1"/>
  <c r="AI39" i="1" s="1"/>
  <c r="AH39" i="1" s="1"/>
  <c r="Q40" i="1"/>
  <c r="S40" i="1" s="1"/>
  <c r="R40" i="1" s="1"/>
  <c r="Q42" i="1"/>
  <c r="S42" i="1" s="1"/>
  <c r="R42" i="1" s="1"/>
  <c r="AW44" i="1"/>
  <c r="AY44" i="1" s="1"/>
  <c r="AX44" i="1" s="1"/>
  <c r="AW142" i="1"/>
  <c r="AY142" i="1" s="1"/>
  <c r="AX142" i="1" s="1"/>
  <c r="Q243" i="1"/>
  <c r="S243" i="1" s="1"/>
  <c r="R243" i="1" s="1"/>
  <c r="Q257" i="1"/>
  <c r="S257" i="1" s="1"/>
  <c r="R257" i="1" s="1"/>
  <c r="AW264" i="1"/>
  <c r="AY264" i="1" s="1"/>
  <c r="AX264" i="1" s="1"/>
  <c r="AW280" i="1"/>
  <c r="AY280" i="1" s="1"/>
  <c r="AX280" i="1" s="1"/>
  <c r="Q292" i="1"/>
  <c r="S292" i="1" s="1"/>
  <c r="R292" i="1" s="1"/>
  <c r="Q30" i="1"/>
  <c r="S30" i="1" s="1"/>
  <c r="R30" i="1" s="1"/>
  <c r="Q34" i="1"/>
  <c r="S34" i="1" s="1"/>
  <c r="R34" i="1" s="1"/>
  <c r="AW69" i="1"/>
  <c r="AY69" i="1" s="1"/>
  <c r="AX69" i="1" s="1"/>
  <c r="AW92" i="1"/>
  <c r="AY92" i="1" s="1"/>
  <c r="AX92" i="1" s="1"/>
  <c r="AW105" i="1"/>
  <c r="AY105" i="1" s="1"/>
  <c r="AX105" i="1" s="1"/>
  <c r="AG123" i="1"/>
  <c r="AI123" i="1" s="1"/>
  <c r="AH123" i="1" s="1"/>
  <c r="AW145" i="1"/>
  <c r="AY145" i="1" s="1"/>
  <c r="AX145" i="1" s="1"/>
  <c r="AG179" i="1"/>
  <c r="AI179" i="1" s="1"/>
  <c r="AH179" i="1" s="1"/>
  <c r="AW184" i="1"/>
  <c r="AY184" i="1" s="1"/>
  <c r="AX184" i="1" s="1"/>
  <c r="Q190" i="1"/>
  <c r="S190" i="1" s="1"/>
  <c r="R190" i="1" s="1"/>
  <c r="Q228" i="1"/>
  <c r="S228" i="1" s="1"/>
  <c r="R228" i="1" s="1"/>
  <c r="AW253" i="1"/>
  <c r="AY253" i="1" s="1"/>
  <c r="AX253" i="1" s="1"/>
  <c r="Q271" i="1"/>
  <c r="S271" i="1" s="1"/>
  <c r="R271" i="1" s="1"/>
  <c r="AG276" i="1"/>
  <c r="AI276" i="1" s="1"/>
  <c r="AH276" i="1" s="1"/>
  <c r="AG42" i="1"/>
  <c r="AI42" i="1" s="1"/>
  <c r="AH42" i="1" s="1"/>
  <c r="Q44" i="1"/>
  <c r="S44" i="1" s="1"/>
  <c r="R44" i="1" s="1"/>
  <c r="Q66" i="1"/>
  <c r="S66" i="1" s="1"/>
  <c r="R66" i="1" s="1"/>
  <c r="Q95" i="1"/>
  <c r="S95" i="1" s="1"/>
  <c r="R95" i="1" s="1"/>
  <c r="AG108" i="1"/>
  <c r="AI108" i="1" s="1"/>
  <c r="AH108" i="1" s="1"/>
  <c r="AG115" i="1"/>
  <c r="AI115" i="1" s="1"/>
  <c r="AH115" i="1" s="1"/>
  <c r="AW119" i="1"/>
  <c r="AY119" i="1" s="1"/>
  <c r="AX119" i="1" s="1"/>
  <c r="AW125" i="1"/>
  <c r="AY125" i="1" s="1"/>
  <c r="AX125" i="1" s="1"/>
  <c r="AW144" i="1"/>
  <c r="AY144" i="1" s="1"/>
  <c r="AX144" i="1" s="1"/>
  <c r="Q154" i="1"/>
  <c r="S154" i="1" s="1"/>
  <c r="R154" i="1" s="1"/>
  <c r="Q163" i="1"/>
  <c r="S163" i="1" s="1"/>
  <c r="R163" i="1" s="1"/>
  <c r="AW170" i="1"/>
  <c r="AY170" i="1" s="1"/>
  <c r="AX170" i="1" s="1"/>
  <c r="AW177" i="1"/>
  <c r="AY177" i="1" s="1"/>
  <c r="AX177" i="1" s="1"/>
  <c r="AW198" i="1"/>
  <c r="AY198" i="1" s="1"/>
  <c r="AX198" i="1" s="1"/>
  <c r="AG215" i="1"/>
  <c r="AI215" i="1" s="1"/>
  <c r="AH215" i="1" s="1"/>
  <c r="AG222" i="1"/>
  <c r="AI222" i="1" s="1"/>
  <c r="AH222" i="1" s="1"/>
  <c r="Q240" i="1"/>
  <c r="S240" i="1" s="1"/>
  <c r="R240" i="1" s="1"/>
  <c r="AG270" i="1"/>
  <c r="AI270" i="1" s="1"/>
  <c r="AH270" i="1" s="1"/>
  <c r="AG277" i="1"/>
  <c r="AI277" i="1" s="1"/>
  <c r="AH277" i="1" s="1"/>
  <c r="AG282" i="1"/>
  <c r="AI282" i="1" s="1"/>
  <c r="AH282" i="1" s="1"/>
  <c r="AW290" i="1"/>
  <c r="AY290" i="1" s="1"/>
  <c r="AX290" i="1" s="1"/>
  <c r="AG49" i="1"/>
  <c r="AI49" i="1" s="1"/>
  <c r="AH49" i="1" s="1"/>
  <c r="AG57" i="1"/>
  <c r="AI57" i="1" s="1"/>
  <c r="AH57" i="1" s="1"/>
  <c r="AW61" i="1"/>
  <c r="AY61" i="1" s="1"/>
  <c r="AX61" i="1" s="1"/>
  <c r="Q117" i="1"/>
  <c r="S117" i="1" s="1"/>
  <c r="R117" i="1" s="1"/>
  <c r="Q134" i="1"/>
  <c r="S134" i="1" s="1"/>
  <c r="R134" i="1" s="1"/>
  <c r="Q234" i="1"/>
  <c r="S234" i="1" s="1"/>
  <c r="R234" i="1" s="1"/>
  <c r="AW263" i="1"/>
  <c r="AY263" i="1" s="1"/>
  <c r="AX263" i="1" s="1"/>
  <c r="AG266" i="1"/>
  <c r="AI266" i="1" s="1"/>
  <c r="AH266" i="1" s="1"/>
  <c r="AG283" i="1"/>
  <c r="AI283" i="1" s="1"/>
  <c r="AH283" i="1" s="1"/>
  <c r="AG288" i="1"/>
  <c r="AI288" i="1" s="1"/>
  <c r="AH288" i="1" s="1"/>
  <c r="AG293" i="1"/>
  <c r="AI293" i="1" s="1"/>
  <c r="AH293" i="1" s="1"/>
  <c r="AW47" i="1"/>
  <c r="AY47" i="1" s="1"/>
  <c r="AX47" i="1" s="1"/>
  <c r="AW55" i="1"/>
  <c r="AY55" i="1" s="1"/>
  <c r="AX55" i="1" s="1"/>
  <c r="Q62" i="1"/>
  <c r="S62" i="1" s="1"/>
  <c r="R62" i="1" s="1"/>
  <c r="Q76" i="1"/>
  <c r="S76" i="1" s="1"/>
  <c r="R76" i="1" s="1"/>
  <c r="Q80" i="1"/>
  <c r="S80" i="1" s="1"/>
  <c r="R80" i="1" s="1"/>
  <c r="AW86" i="1"/>
  <c r="AY86" i="1" s="1"/>
  <c r="AX86" i="1" s="1"/>
  <c r="AG99" i="1"/>
  <c r="AI99" i="1" s="1"/>
  <c r="AH99" i="1" s="1"/>
  <c r="Q107" i="1"/>
  <c r="S107" i="1" s="1"/>
  <c r="R107" i="1" s="1"/>
  <c r="AW109" i="1"/>
  <c r="AY109" i="1" s="1"/>
  <c r="AX109" i="1" s="1"/>
  <c r="AW113" i="1"/>
  <c r="AY113" i="1" s="1"/>
  <c r="AX113" i="1" s="1"/>
  <c r="Q118" i="1"/>
  <c r="S118" i="1" s="1"/>
  <c r="R118" i="1" s="1"/>
  <c r="Q119" i="1"/>
  <c r="S119" i="1" s="1"/>
  <c r="R119" i="1" s="1"/>
  <c r="AW121" i="1"/>
  <c r="AY121" i="1" s="1"/>
  <c r="AX121" i="1" s="1"/>
  <c r="Q125" i="1"/>
  <c r="S125" i="1" s="1"/>
  <c r="R125" i="1" s="1"/>
  <c r="AW127" i="1"/>
  <c r="AY127" i="1" s="1"/>
  <c r="AX127" i="1" s="1"/>
  <c r="AG128" i="1"/>
  <c r="AI128" i="1" s="1"/>
  <c r="AH128" i="1" s="1"/>
  <c r="AG134" i="1"/>
  <c r="AI134" i="1" s="1"/>
  <c r="AH134" i="1" s="1"/>
  <c r="Q137" i="1"/>
  <c r="S137" i="1" s="1"/>
  <c r="R137" i="1" s="1"/>
  <c r="AW139" i="1"/>
  <c r="AY139" i="1" s="1"/>
  <c r="AX139" i="1" s="1"/>
  <c r="AG149" i="1"/>
  <c r="AI149" i="1" s="1"/>
  <c r="AH149" i="1" s="1"/>
  <c r="AG168" i="1"/>
  <c r="AI168" i="1" s="1"/>
  <c r="AH168" i="1" s="1"/>
  <c r="AG181" i="1"/>
  <c r="AI181" i="1" s="1"/>
  <c r="AH181" i="1" s="1"/>
  <c r="AW192" i="1"/>
  <c r="AY192" i="1" s="1"/>
  <c r="AX192" i="1" s="1"/>
  <c r="AG195" i="1"/>
  <c r="AI195" i="1" s="1"/>
  <c r="AH195" i="1" s="1"/>
  <c r="AW200" i="1"/>
  <c r="AY200" i="1" s="1"/>
  <c r="AX200" i="1" s="1"/>
  <c r="AG203" i="1"/>
  <c r="AI203" i="1" s="1"/>
  <c r="AH203" i="1" s="1"/>
  <c r="Q206" i="1"/>
  <c r="S206" i="1" s="1"/>
  <c r="R206" i="1" s="1"/>
  <c r="AG210" i="1"/>
  <c r="AI210" i="1" s="1"/>
  <c r="AH210" i="1" s="1"/>
  <c r="AW215" i="1"/>
  <c r="AY215" i="1" s="1"/>
  <c r="AX215" i="1" s="1"/>
  <c r="AW221" i="1"/>
  <c r="AY221" i="1" s="1"/>
  <c r="AX221" i="1" s="1"/>
  <c r="Q227" i="1"/>
  <c r="S227" i="1" s="1"/>
  <c r="R227" i="1" s="1"/>
  <c r="Q41" i="1"/>
  <c r="S41" i="1" s="1"/>
  <c r="R41" i="1" s="1"/>
  <c r="AW50" i="1"/>
  <c r="AY50" i="1" s="1"/>
  <c r="AX50" i="1" s="1"/>
  <c r="AW58" i="1"/>
  <c r="AY58" i="1" s="1"/>
  <c r="AX58" i="1" s="1"/>
  <c r="AG59" i="1"/>
  <c r="AI59" i="1" s="1"/>
  <c r="AH59" i="1" s="1"/>
  <c r="Q63" i="1"/>
  <c r="S63" i="1" s="1"/>
  <c r="R63" i="1" s="1"/>
  <c r="AG74" i="1"/>
  <c r="AI74" i="1" s="1"/>
  <c r="AH74" i="1" s="1"/>
  <c r="AW77" i="1"/>
  <c r="AY77" i="1" s="1"/>
  <c r="AX77" i="1" s="1"/>
  <c r="Q81" i="1"/>
  <c r="S81" i="1" s="1"/>
  <c r="R81" i="1" s="1"/>
  <c r="Q103" i="1"/>
  <c r="S103" i="1" s="1"/>
  <c r="R103" i="1" s="1"/>
  <c r="AG106" i="1"/>
  <c r="AI106" i="1" s="1"/>
  <c r="AH106" i="1" s="1"/>
  <c r="AW115" i="1"/>
  <c r="AY115" i="1" s="1"/>
  <c r="AX115" i="1" s="1"/>
  <c r="AG118" i="1"/>
  <c r="AI118" i="1" s="1"/>
  <c r="AH118" i="1" s="1"/>
  <c r="Q120" i="1"/>
  <c r="S120" i="1" s="1"/>
  <c r="R120" i="1" s="1"/>
  <c r="Q130" i="1"/>
  <c r="S130" i="1" s="1"/>
  <c r="R130" i="1" s="1"/>
  <c r="AW138" i="1"/>
  <c r="AY138" i="1" s="1"/>
  <c r="AX138" i="1" s="1"/>
  <c r="Q145" i="1"/>
  <c r="S145" i="1" s="1"/>
  <c r="R145" i="1" s="1"/>
  <c r="AG148" i="1"/>
  <c r="AI148" i="1" s="1"/>
  <c r="AH148" i="1" s="1"/>
  <c r="Q159" i="1"/>
  <c r="S159" i="1" s="1"/>
  <c r="R159" i="1" s="1"/>
  <c r="Q171" i="1"/>
  <c r="S171" i="1" s="1"/>
  <c r="R171" i="1" s="1"/>
  <c r="AW179" i="1"/>
  <c r="AY179" i="1" s="1"/>
  <c r="AX179" i="1" s="1"/>
  <c r="AW201" i="1"/>
  <c r="AY201" i="1" s="1"/>
  <c r="AX201" i="1" s="1"/>
  <c r="AG226" i="1"/>
  <c r="AI226" i="1" s="1"/>
  <c r="AH226" i="1" s="1"/>
  <c r="AW229" i="1"/>
  <c r="AY229" i="1" s="1"/>
  <c r="AX229" i="1" s="1"/>
  <c r="Q236" i="1"/>
  <c r="S236" i="1" s="1"/>
  <c r="R236" i="1" s="1"/>
  <c r="AG246" i="1"/>
  <c r="AI246" i="1" s="1"/>
  <c r="AH246" i="1" s="1"/>
  <c r="Q249" i="1"/>
  <c r="S249" i="1" s="1"/>
  <c r="R249" i="1" s="1"/>
  <c r="AW265" i="1"/>
  <c r="AY265" i="1" s="1"/>
  <c r="AX265" i="1" s="1"/>
  <c r="AG267" i="1"/>
  <c r="AI267" i="1" s="1"/>
  <c r="AH267" i="1" s="1"/>
  <c r="Q269" i="1"/>
  <c r="S269" i="1" s="1"/>
  <c r="R269" i="1" s="1"/>
  <c r="AW276" i="1"/>
  <c r="AY276" i="1" s="1"/>
  <c r="AX276" i="1" s="1"/>
  <c r="AG279" i="1"/>
  <c r="AI279" i="1" s="1"/>
  <c r="AH279" i="1" s="1"/>
  <c r="AG289" i="1"/>
  <c r="AI289" i="1" s="1"/>
  <c r="AH289" i="1" s="1"/>
  <c r="AW36" i="1"/>
  <c r="AY36" i="1" s="1"/>
  <c r="AX36" i="1" s="1"/>
  <c r="Q43" i="1"/>
  <c r="S43" i="1" s="1"/>
  <c r="R43" i="1" s="1"/>
  <c r="Q50" i="1"/>
  <c r="S50" i="1" s="1"/>
  <c r="R50" i="1" s="1"/>
  <c r="AG53" i="1"/>
  <c r="AI53" i="1" s="1"/>
  <c r="AH53" i="1" s="1"/>
  <c r="Q58" i="1"/>
  <c r="S58" i="1" s="1"/>
  <c r="R58" i="1" s="1"/>
  <c r="Q65" i="1"/>
  <c r="S65" i="1" s="1"/>
  <c r="R65" i="1" s="1"/>
  <c r="Q72" i="1"/>
  <c r="S72" i="1" s="1"/>
  <c r="R72" i="1" s="1"/>
  <c r="AG107" i="1"/>
  <c r="AI107" i="1" s="1"/>
  <c r="AH107" i="1" s="1"/>
  <c r="AW110" i="1"/>
  <c r="AY110" i="1" s="1"/>
  <c r="AX110" i="1" s="1"/>
  <c r="Q114" i="1"/>
  <c r="S114" i="1" s="1"/>
  <c r="R114" i="1" s="1"/>
  <c r="Q115" i="1"/>
  <c r="S115" i="1" s="1"/>
  <c r="R115" i="1" s="1"/>
  <c r="AG119" i="1"/>
  <c r="AI119" i="1" s="1"/>
  <c r="AH119" i="1" s="1"/>
  <c r="AW122" i="1"/>
  <c r="AY122" i="1" s="1"/>
  <c r="AX122" i="1" s="1"/>
  <c r="AG125" i="1"/>
  <c r="AI125" i="1" s="1"/>
  <c r="AH125" i="1" s="1"/>
  <c r="AG131" i="1"/>
  <c r="AI131" i="1" s="1"/>
  <c r="AH131" i="1" s="1"/>
  <c r="Q138" i="1"/>
  <c r="S138" i="1" s="1"/>
  <c r="R138" i="1" s="1"/>
  <c r="Q140" i="1"/>
  <c r="S140" i="1" s="1"/>
  <c r="R140" i="1" s="1"/>
  <c r="AW149" i="1"/>
  <c r="AY149" i="1" s="1"/>
  <c r="AX149" i="1" s="1"/>
  <c r="AW162" i="1"/>
  <c r="AY162" i="1" s="1"/>
  <c r="AX162" i="1" s="1"/>
  <c r="AG177" i="1"/>
  <c r="AI177" i="1" s="1"/>
  <c r="AH177" i="1" s="1"/>
  <c r="AW182" i="1"/>
  <c r="AY182" i="1" s="1"/>
  <c r="AX182" i="1" s="1"/>
  <c r="AG185" i="1"/>
  <c r="AI185" i="1" s="1"/>
  <c r="AH185" i="1" s="1"/>
  <c r="AG197" i="1"/>
  <c r="AI197" i="1" s="1"/>
  <c r="AH197" i="1" s="1"/>
  <c r="AG214" i="1"/>
  <c r="AI214" i="1" s="1"/>
  <c r="AH214" i="1" s="1"/>
  <c r="AW216" i="1"/>
  <c r="AY216" i="1" s="1"/>
  <c r="AX216" i="1" s="1"/>
  <c r="Q230" i="1"/>
  <c r="S230" i="1" s="1"/>
  <c r="R230" i="1" s="1"/>
  <c r="AG234" i="1"/>
  <c r="AI234" i="1" s="1"/>
  <c r="AH234" i="1" s="1"/>
  <c r="AW251" i="1"/>
  <c r="AY251" i="1" s="1"/>
  <c r="AX251" i="1" s="1"/>
  <c r="Q265" i="1"/>
  <c r="S265" i="1" s="1"/>
  <c r="R265" i="1" s="1"/>
  <c r="AG269" i="1"/>
  <c r="AI269" i="1" s="1"/>
  <c r="AH269" i="1" s="1"/>
  <c r="AG275" i="1"/>
  <c r="AI275" i="1" s="1"/>
  <c r="AH275" i="1" s="1"/>
  <c r="AG290" i="1"/>
  <c r="AI290" i="1" s="1"/>
  <c r="AH290" i="1" s="1"/>
  <c r="AG33" i="1"/>
  <c r="AI33" i="1" s="1"/>
  <c r="AH33" i="1" s="1"/>
  <c r="AW51" i="1"/>
  <c r="AY51" i="1" s="1"/>
  <c r="AX51" i="1" s="1"/>
  <c r="AW60" i="1"/>
  <c r="AY60" i="1" s="1"/>
  <c r="AX60" i="1" s="1"/>
  <c r="AG63" i="1"/>
  <c r="AI63" i="1" s="1"/>
  <c r="AH63" i="1" s="1"/>
  <c r="AG80" i="1"/>
  <c r="AI80" i="1" s="1"/>
  <c r="AH80" i="1" s="1"/>
  <c r="Q88" i="1"/>
  <c r="S88" i="1" s="1"/>
  <c r="R88" i="1" s="1"/>
  <c r="AW90" i="1"/>
  <c r="AY90" i="1" s="1"/>
  <c r="AX90" i="1" s="1"/>
  <c r="AG91" i="1"/>
  <c r="AI91" i="1" s="1"/>
  <c r="AH91" i="1" s="1"/>
  <c r="Q97" i="1"/>
  <c r="S97" i="1" s="1"/>
  <c r="R97" i="1" s="1"/>
  <c r="AW100" i="1"/>
  <c r="AY100" i="1" s="1"/>
  <c r="AX100" i="1" s="1"/>
  <c r="Q111" i="1"/>
  <c r="S111" i="1" s="1"/>
  <c r="R111" i="1" s="1"/>
  <c r="AG114" i="1"/>
  <c r="AI114" i="1" s="1"/>
  <c r="AH114" i="1" s="1"/>
  <c r="Q116" i="1"/>
  <c r="S116" i="1" s="1"/>
  <c r="R116" i="1" s="1"/>
  <c r="Q123" i="1"/>
  <c r="S123" i="1" s="1"/>
  <c r="R123" i="1" s="1"/>
  <c r="AG124" i="1"/>
  <c r="AI124" i="1" s="1"/>
  <c r="AH124" i="1" s="1"/>
  <c r="AW135" i="1"/>
  <c r="AY135" i="1" s="1"/>
  <c r="AX135" i="1" s="1"/>
  <c r="AG145" i="1"/>
  <c r="AI145" i="1" s="1"/>
  <c r="AH145" i="1" s="1"/>
  <c r="AG159" i="1"/>
  <c r="AI159" i="1" s="1"/>
  <c r="AH159" i="1" s="1"/>
  <c r="Q161" i="1"/>
  <c r="S161" i="1" s="1"/>
  <c r="R161" i="1" s="1"/>
  <c r="AW163" i="1"/>
  <c r="AY163" i="1" s="1"/>
  <c r="AX163" i="1" s="1"/>
  <c r="AW175" i="1"/>
  <c r="AY175" i="1" s="1"/>
  <c r="AX175" i="1" s="1"/>
  <c r="Q181" i="1"/>
  <c r="S181" i="1" s="1"/>
  <c r="R181" i="1" s="1"/>
  <c r="AW183" i="1"/>
  <c r="AY183" i="1" s="1"/>
  <c r="AX183" i="1" s="1"/>
  <c r="AG186" i="1"/>
  <c r="AI186" i="1" s="1"/>
  <c r="AH186" i="1" s="1"/>
  <c r="AW195" i="1"/>
  <c r="AY195" i="1" s="1"/>
  <c r="AX195" i="1" s="1"/>
  <c r="AW203" i="1"/>
  <c r="AY203" i="1" s="1"/>
  <c r="AX203" i="1" s="1"/>
  <c r="AG206" i="1"/>
  <c r="AI206" i="1" s="1"/>
  <c r="AH206" i="1" s="1"/>
  <c r="Q216" i="1"/>
  <c r="S216" i="1" s="1"/>
  <c r="R216" i="1" s="1"/>
  <c r="Q224" i="1"/>
  <c r="S224" i="1" s="1"/>
  <c r="R224" i="1" s="1"/>
  <c r="Q266" i="1"/>
  <c r="S266" i="1" s="1"/>
  <c r="R266" i="1" s="1"/>
  <c r="AW267" i="1"/>
  <c r="AY267" i="1" s="1"/>
  <c r="AX267" i="1" s="1"/>
  <c r="Q277" i="1"/>
  <c r="S277" i="1" s="1"/>
  <c r="R277" i="1" s="1"/>
  <c r="AG281" i="1"/>
  <c r="AI281" i="1" s="1"/>
  <c r="AH281" i="1" s="1"/>
  <c r="AG286" i="1"/>
  <c r="AI286" i="1" s="1"/>
  <c r="AH286" i="1" s="1"/>
  <c r="AW289" i="1"/>
  <c r="AY289" i="1" s="1"/>
  <c r="AX289" i="1" s="1"/>
  <c r="AG30" i="1"/>
  <c r="AI30" i="1" s="1"/>
  <c r="AG32" i="1"/>
  <c r="AI32" i="1" s="1"/>
  <c r="AH32" i="1" s="1"/>
  <c r="AG31" i="1"/>
  <c r="AI31" i="1" s="1"/>
  <c r="AH31" i="1" s="1"/>
  <c r="AW43" i="1"/>
  <c r="AY43" i="1" s="1"/>
  <c r="AX43" i="1" s="1"/>
  <c r="AW70" i="1"/>
  <c r="AY70" i="1" s="1"/>
  <c r="AX70" i="1" s="1"/>
  <c r="AG72" i="1"/>
  <c r="AI72" i="1" s="1"/>
  <c r="AH72" i="1" s="1"/>
  <c r="AW30" i="1"/>
  <c r="Q31" i="1"/>
  <c r="AW31" i="1"/>
  <c r="AY31" i="1" s="1"/>
  <c r="AX31" i="1" s="1"/>
  <c r="Q32" i="1"/>
  <c r="S32" i="1" s="1"/>
  <c r="R32" i="1" s="1"/>
  <c r="AG41" i="1"/>
  <c r="AI41" i="1" s="1"/>
  <c r="AH41" i="1" s="1"/>
  <c r="AG45" i="1"/>
  <c r="AI45" i="1" s="1"/>
  <c r="AH45" i="1" s="1"/>
  <c r="Q47" i="1"/>
  <c r="S47" i="1" s="1"/>
  <c r="R47" i="1" s="1"/>
  <c r="AG48" i="1"/>
  <c r="AI48" i="1" s="1"/>
  <c r="AH48" i="1" s="1"/>
  <c r="AW48" i="1"/>
  <c r="AY48" i="1" s="1"/>
  <c r="AX48" i="1" s="1"/>
  <c r="Q51" i="1"/>
  <c r="S51" i="1" s="1"/>
  <c r="R51" i="1" s="1"/>
  <c r="AG52" i="1"/>
  <c r="AI52" i="1" s="1"/>
  <c r="AH52" i="1" s="1"/>
  <c r="AW52" i="1"/>
  <c r="AY52" i="1" s="1"/>
  <c r="AX52" i="1" s="1"/>
  <c r="Q55" i="1"/>
  <c r="S55" i="1" s="1"/>
  <c r="R55" i="1" s="1"/>
  <c r="AG56" i="1"/>
  <c r="AI56" i="1" s="1"/>
  <c r="AH56" i="1" s="1"/>
  <c r="AW56" i="1"/>
  <c r="AY56" i="1" s="1"/>
  <c r="AX56" i="1" s="1"/>
  <c r="Q64" i="1"/>
  <c r="S64" i="1" s="1"/>
  <c r="R64" i="1" s="1"/>
  <c r="AG64" i="1"/>
  <c r="AI64" i="1" s="1"/>
  <c r="AH64" i="1" s="1"/>
  <c r="AW74" i="1"/>
  <c r="AY74" i="1" s="1"/>
  <c r="AX74" i="1" s="1"/>
  <c r="AW76" i="1"/>
  <c r="AY76" i="1" s="1"/>
  <c r="AX76" i="1" s="1"/>
  <c r="Q82" i="1"/>
  <c r="S82" i="1" s="1"/>
  <c r="R82" i="1" s="1"/>
  <c r="AG34" i="1"/>
  <c r="AI34" i="1" s="1"/>
  <c r="AH34" i="1" s="1"/>
  <c r="AG35" i="1"/>
  <c r="AI35" i="1" s="1"/>
  <c r="AH35" i="1" s="1"/>
  <c r="Q36" i="1"/>
  <c r="S36" i="1" s="1"/>
  <c r="R36" i="1" s="1"/>
  <c r="Q37" i="1"/>
  <c r="S37" i="1" s="1"/>
  <c r="R37" i="1" s="1"/>
  <c r="Q39" i="1"/>
  <c r="S39" i="1" s="1"/>
  <c r="R39" i="1" s="1"/>
  <c r="AW39" i="1"/>
  <c r="AY39" i="1" s="1"/>
  <c r="AX39" i="1" s="1"/>
  <c r="AG40" i="1"/>
  <c r="AI40" i="1" s="1"/>
  <c r="AH40" i="1" s="1"/>
  <c r="AW42" i="1"/>
  <c r="AY42" i="1" s="1"/>
  <c r="AX42" i="1" s="1"/>
  <c r="AG44" i="1"/>
  <c r="AI44" i="1" s="1"/>
  <c r="AH44" i="1" s="1"/>
  <c r="Q48" i="1"/>
  <c r="S48" i="1" s="1"/>
  <c r="R48" i="1" s="1"/>
  <c r="Q52" i="1"/>
  <c r="S52" i="1" s="1"/>
  <c r="R52" i="1" s="1"/>
  <c r="Q56" i="1"/>
  <c r="S56" i="1" s="1"/>
  <c r="R56" i="1" s="1"/>
  <c r="AG62" i="1"/>
  <c r="AI62" i="1" s="1"/>
  <c r="AH62" i="1" s="1"/>
  <c r="AW64" i="1"/>
  <c r="AY64" i="1" s="1"/>
  <c r="AX64" i="1" s="1"/>
  <c r="AW65" i="1"/>
  <c r="AY65" i="1" s="1"/>
  <c r="AX65" i="1" s="1"/>
  <c r="Q67" i="1"/>
  <c r="S67" i="1" s="1"/>
  <c r="R67" i="1" s="1"/>
  <c r="AG68" i="1"/>
  <c r="AI68" i="1" s="1"/>
  <c r="AH68" i="1" s="1"/>
  <c r="AG69" i="1"/>
  <c r="AI69" i="1" s="1"/>
  <c r="AH69" i="1" s="1"/>
  <c r="AG71" i="1"/>
  <c r="AI71" i="1" s="1"/>
  <c r="AH71" i="1" s="1"/>
  <c r="Q73" i="1"/>
  <c r="S73" i="1" s="1"/>
  <c r="R73" i="1" s="1"/>
  <c r="AG73" i="1"/>
  <c r="AI73" i="1" s="1"/>
  <c r="AH73" i="1" s="1"/>
  <c r="Q74" i="1"/>
  <c r="S74" i="1" s="1"/>
  <c r="R74" i="1" s="1"/>
  <c r="AG78" i="1"/>
  <c r="AI78" i="1" s="1"/>
  <c r="AH78" i="1" s="1"/>
  <c r="AW80" i="1"/>
  <c r="AY80" i="1" s="1"/>
  <c r="AX80" i="1" s="1"/>
  <c r="AW81" i="1"/>
  <c r="AY81" i="1" s="1"/>
  <c r="AX81" i="1" s="1"/>
  <c r="Q83" i="1"/>
  <c r="S83" i="1" s="1"/>
  <c r="R83" i="1" s="1"/>
  <c r="AG84" i="1"/>
  <c r="AI84" i="1" s="1"/>
  <c r="AH84" i="1" s="1"/>
  <c r="AG85" i="1"/>
  <c r="AI85" i="1" s="1"/>
  <c r="AH85" i="1" s="1"/>
  <c r="AG87" i="1"/>
  <c r="AI87" i="1" s="1"/>
  <c r="AH87" i="1" s="1"/>
  <c r="Q89" i="1"/>
  <c r="S89" i="1" s="1"/>
  <c r="R89" i="1" s="1"/>
  <c r="AG89" i="1"/>
  <c r="AI89" i="1" s="1"/>
  <c r="AH89" i="1" s="1"/>
  <c r="Q90" i="1"/>
  <c r="S90" i="1" s="1"/>
  <c r="R90" i="1" s="1"/>
  <c r="AG94" i="1"/>
  <c r="AI94" i="1" s="1"/>
  <c r="AH94" i="1" s="1"/>
  <c r="AW96" i="1"/>
  <c r="AY96" i="1" s="1"/>
  <c r="AX96" i="1" s="1"/>
  <c r="AW98" i="1"/>
  <c r="AY98" i="1" s="1"/>
  <c r="AX98" i="1" s="1"/>
  <c r="AG102" i="1"/>
  <c r="AI102" i="1" s="1"/>
  <c r="AH102" i="1" s="1"/>
  <c r="AG104" i="1"/>
  <c r="AI104" i="1" s="1"/>
  <c r="AH104" i="1" s="1"/>
  <c r="AG110" i="1"/>
  <c r="AI110" i="1" s="1"/>
  <c r="AH110" i="1" s="1"/>
  <c r="AW112" i="1"/>
  <c r="AY112" i="1" s="1"/>
  <c r="AX112" i="1" s="1"/>
  <c r="AG113" i="1"/>
  <c r="AI113" i="1" s="1"/>
  <c r="AH113" i="1" s="1"/>
  <c r="AG116" i="1"/>
  <c r="AI116" i="1" s="1"/>
  <c r="AH116" i="1" s="1"/>
  <c r="AG117" i="1"/>
  <c r="AI117" i="1" s="1"/>
  <c r="AH117" i="1" s="1"/>
  <c r="AG120" i="1"/>
  <c r="AI120" i="1" s="1"/>
  <c r="AH120" i="1" s="1"/>
  <c r="AG122" i="1"/>
  <c r="AI122" i="1" s="1"/>
  <c r="AH122" i="1" s="1"/>
  <c r="Q126" i="1"/>
  <c r="S126" i="1" s="1"/>
  <c r="R126" i="1" s="1"/>
  <c r="Q127" i="1"/>
  <c r="S127" i="1" s="1"/>
  <c r="R127" i="1" s="1"/>
  <c r="AW130" i="1"/>
  <c r="AY130" i="1" s="1"/>
  <c r="AX130" i="1" s="1"/>
  <c r="AW132" i="1"/>
  <c r="AY132" i="1" s="1"/>
  <c r="AX132" i="1" s="1"/>
  <c r="AG135" i="1"/>
  <c r="AI135" i="1" s="1"/>
  <c r="AH135" i="1" s="1"/>
  <c r="Q141" i="1"/>
  <c r="S141" i="1" s="1"/>
  <c r="R141" i="1" s="1"/>
  <c r="Q157" i="1"/>
  <c r="S157" i="1" s="1"/>
  <c r="R157" i="1" s="1"/>
  <c r="Q33" i="1"/>
  <c r="S33" i="1" s="1"/>
  <c r="R33" i="1" s="1"/>
  <c r="Q35" i="1"/>
  <c r="S35" i="1" s="1"/>
  <c r="R35" i="1" s="1"/>
  <c r="AW35" i="1"/>
  <c r="AY35" i="1" s="1"/>
  <c r="AX35" i="1" s="1"/>
  <c r="AG36" i="1"/>
  <c r="AI36" i="1" s="1"/>
  <c r="AH36" i="1" s="1"/>
  <c r="AW38" i="1"/>
  <c r="AY38" i="1" s="1"/>
  <c r="AX38" i="1" s="1"/>
  <c r="AG46" i="1"/>
  <c r="AI46" i="1" s="1"/>
  <c r="AH46" i="1" s="1"/>
  <c r="AG47" i="1"/>
  <c r="AI47" i="1" s="1"/>
  <c r="AH47" i="1" s="1"/>
  <c r="Q49" i="1"/>
  <c r="S49" i="1" s="1"/>
  <c r="R49" i="1" s="1"/>
  <c r="AG51" i="1"/>
  <c r="AI51" i="1" s="1"/>
  <c r="AH51" i="1" s="1"/>
  <c r="Q53" i="1"/>
  <c r="S53" i="1" s="1"/>
  <c r="R53" i="1" s="1"/>
  <c r="AG55" i="1"/>
  <c r="AI55" i="1" s="1"/>
  <c r="AH55" i="1" s="1"/>
  <c r="Q57" i="1"/>
  <c r="S57" i="1" s="1"/>
  <c r="R57" i="1" s="1"/>
  <c r="Q61" i="1"/>
  <c r="S61" i="1" s="1"/>
  <c r="R61" i="1" s="1"/>
  <c r="AG61" i="1"/>
  <c r="AI61" i="1" s="1"/>
  <c r="AH61" i="1" s="1"/>
  <c r="AG66" i="1"/>
  <c r="AI66" i="1" s="1"/>
  <c r="AH66" i="1" s="1"/>
  <c r="Q69" i="1"/>
  <c r="S69" i="1" s="1"/>
  <c r="R69" i="1" s="1"/>
  <c r="Q70" i="1"/>
  <c r="S70" i="1" s="1"/>
  <c r="R70" i="1" s="1"/>
  <c r="Q71" i="1"/>
  <c r="S71" i="1" s="1"/>
  <c r="R71" i="1" s="1"/>
  <c r="AW72" i="1"/>
  <c r="AY72" i="1" s="1"/>
  <c r="AX72" i="1" s="1"/>
  <c r="AW73" i="1"/>
  <c r="AY73" i="1" s="1"/>
  <c r="AX73" i="1" s="1"/>
  <c r="Q77" i="1"/>
  <c r="S77" i="1" s="1"/>
  <c r="R77" i="1" s="1"/>
  <c r="AG77" i="1"/>
  <c r="AI77" i="1" s="1"/>
  <c r="AH77" i="1" s="1"/>
  <c r="AG82" i="1"/>
  <c r="AI82" i="1" s="1"/>
  <c r="AH82" i="1" s="1"/>
  <c r="Q85" i="1"/>
  <c r="S85" i="1" s="1"/>
  <c r="R85" i="1" s="1"/>
  <c r="Q86" i="1"/>
  <c r="S86" i="1" s="1"/>
  <c r="R86" i="1" s="1"/>
  <c r="Q87" i="1"/>
  <c r="S87" i="1" s="1"/>
  <c r="R87" i="1" s="1"/>
  <c r="AW88" i="1"/>
  <c r="AY88" i="1" s="1"/>
  <c r="AX88" i="1" s="1"/>
  <c r="AW89" i="1"/>
  <c r="AY89" i="1" s="1"/>
  <c r="AX89" i="1" s="1"/>
  <c r="Q93" i="1"/>
  <c r="S93" i="1" s="1"/>
  <c r="R93" i="1" s="1"/>
  <c r="AG93" i="1"/>
  <c r="AI93" i="1" s="1"/>
  <c r="AH93" i="1" s="1"/>
  <c r="Q98" i="1"/>
  <c r="S98" i="1" s="1"/>
  <c r="R98" i="1" s="1"/>
  <c r="Q99" i="1"/>
  <c r="S99" i="1" s="1"/>
  <c r="R99" i="1" s="1"/>
  <c r="AG100" i="1"/>
  <c r="AI100" i="1" s="1"/>
  <c r="AH100" i="1" s="1"/>
  <c r="AW102" i="1"/>
  <c r="AY102" i="1" s="1"/>
  <c r="AX102" i="1" s="1"/>
  <c r="AG103" i="1"/>
  <c r="AI103" i="1" s="1"/>
  <c r="AH103" i="1" s="1"/>
  <c r="AW106" i="1"/>
  <c r="AY106" i="1" s="1"/>
  <c r="AX106" i="1" s="1"/>
  <c r="AW114" i="1"/>
  <c r="AY114" i="1" s="1"/>
  <c r="AX114" i="1" s="1"/>
  <c r="AW116" i="1"/>
  <c r="AY116" i="1" s="1"/>
  <c r="AX116" i="1" s="1"/>
  <c r="AW118" i="1"/>
  <c r="AY118" i="1" s="1"/>
  <c r="AX118" i="1" s="1"/>
  <c r="AW120" i="1"/>
  <c r="AY120" i="1" s="1"/>
  <c r="AX120" i="1" s="1"/>
  <c r="AG121" i="1"/>
  <c r="AI121" i="1" s="1"/>
  <c r="AH121" i="1" s="1"/>
  <c r="AG126" i="1"/>
  <c r="AI126" i="1" s="1"/>
  <c r="AH126" i="1" s="1"/>
  <c r="Q128" i="1"/>
  <c r="S128" i="1" s="1"/>
  <c r="R128" i="1" s="1"/>
  <c r="Q131" i="1"/>
  <c r="S131" i="1" s="1"/>
  <c r="R131" i="1" s="1"/>
  <c r="AW131" i="1"/>
  <c r="AY131" i="1" s="1"/>
  <c r="AX131" i="1" s="1"/>
  <c r="Q132" i="1"/>
  <c r="S132" i="1" s="1"/>
  <c r="R132" i="1" s="1"/>
  <c r="Q135" i="1"/>
  <c r="S135" i="1" s="1"/>
  <c r="R135" i="1" s="1"/>
  <c r="AW137" i="1"/>
  <c r="AY137" i="1" s="1"/>
  <c r="AX137" i="1" s="1"/>
  <c r="AG147" i="1"/>
  <c r="AI147" i="1" s="1"/>
  <c r="AH147" i="1" s="1"/>
  <c r="AG151" i="1"/>
  <c r="AI151" i="1" s="1"/>
  <c r="AH151" i="1" s="1"/>
  <c r="AG155" i="1"/>
  <c r="AI155" i="1" s="1"/>
  <c r="AH155" i="1" s="1"/>
  <c r="Q136" i="1"/>
  <c r="S136" i="1" s="1"/>
  <c r="R136" i="1" s="1"/>
  <c r="AW141" i="1"/>
  <c r="AY141" i="1" s="1"/>
  <c r="AX141" i="1" s="1"/>
  <c r="AG86" i="1"/>
  <c r="AI86" i="1" s="1"/>
  <c r="AH86" i="1" s="1"/>
  <c r="AG88" i="1"/>
  <c r="AI88" i="1" s="1"/>
  <c r="AH88" i="1" s="1"/>
  <c r="AG96" i="1"/>
  <c r="AI96" i="1" s="1"/>
  <c r="AH96" i="1" s="1"/>
  <c r="Q102" i="1"/>
  <c r="S102" i="1" s="1"/>
  <c r="R102" i="1" s="1"/>
  <c r="Q110" i="1"/>
  <c r="S110" i="1" s="1"/>
  <c r="R110" i="1" s="1"/>
  <c r="AG112" i="1"/>
  <c r="AI112" i="1" s="1"/>
  <c r="AH112" i="1" s="1"/>
  <c r="Q122" i="1"/>
  <c r="S122" i="1" s="1"/>
  <c r="R122" i="1" s="1"/>
  <c r="AW140" i="1"/>
  <c r="AY140" i="1" s="1"/>
  <c r="AX140" i="1" s="1"/>
  <c r="AG141" i="1"/>
  <c r="AI141" i="1" s="1"/>
  <c r="AH141" i="1" s="1"/>
  <c r="AG146" i="1"/>
  <c r="AI146" i="1" s="1"/>
  <c r="AH146" i="1" s="1"/>
  <c r="AG150" i="1"/>
  <c r="AI150" i="1" s="1"/>
  <c r="AH150" i="1" s="1"/>
  <c r="Q155" i="1"/>
  <c r="S155" i="1" s="1"/>
  <c r="R155" i="1" s="1"/>
  <c r="AW155" i="1"/>
  <c r="AY155" i="1" s="1"/>
  <c r="AX155" i="1" s="1"/>
  <c r="Q156" i="1"/>
  <c r="S156" i="1" s="1"/>
  <c r="R156" i="1" s="1"/>
  <c r="AW158" i="1"/>
  <c r="AY158" i="1" s="1"/>
  <c r="AX158" i="1" s="1"/>
  <c r="AW160" i="1"/>
  <c r="AY160" i="1" s="1"/>
  <c r="AX160" i="1" s="1"/>
  <c r="AG161" i="1"/>
  <c r="AI161" i="1" s="1"/>
  <c r="AH161" i="1" s="1"/>
  <c r="Q162" i="1"/>
  <c r="S162" i="1" s="1"/>
  <c r="R162" i="1" s="1"/>
  <c r="AG162" i="1"/>
  <c r="AI162" i="1" s="1"/>
  <c r="AH162" i="1" s="1"/>
  <c r="AG163" i="1"/>
  <c r="AI163" i="1" s="1"/>
  <c r="AH163" i="1" s="1"/>
  <c r="AW168" i="1"/>
  <c r="AY168" i="1" s="1"/>
  <c r="AX168" i="1" s="1"/>
  <c r="AG169" i="1"/>
  <c r="AI169" i="1" s="1"/>
  <c r="AH169" i="1" s="1"/>
  <c r="Q170" i="1"/>
  <c r="S170" i="1" s="1"/>
  <c r="R170" i="1" s="1"/>
  <c r="AG170" i="1"/>
  <c r="AI170" i="1" s="1"/>
  <c r="AH170" i="1" s="1"/>
  <c r="AG171" i="1"/>
  <c r="AI171" i="1" s="1"/>
  <c r="AH171" i="1" s="1"/>
  <c r="AG176" i="1"/>
  <c r="AI176" i="1" s="1"/>
  <c r="AH176" i="1" s="1"/>
  <c r="Q178" i="1"/>
  <c r="S178" i="1" s="1"/>
  <c r="R178" i="1" s="1"/>
  <c r="Q180" i="1"/>
  <c r="S180" i="1" s="1"/>
  <c r="R180" i="1" s="1"/>
  <c r="AW181" i="1"/>
  <c r="AY181" i="1" s="1"/>
  <c r="AX181" i="1" s="1"/>
  <c r="AG183" i="1"/>
  <c r="AI183" i="1" s="1"/>
  <c r="AH183" i="1" s="1"/>
  <c r="Q185" i="1"/>
  <c r="S185" i="1" s="1"/>
  <c r="R185" i="1" s="1"/>
  <c r="Q253" i="1"/>
  <c r="S253" i="1" s="1"/>
  <c r="R253" i="1" s="1"/>
  <c r="AW123" i="1"/>
  <c r="AY123" i="1" s="1"/>
  <c r="AX123" i="1" s="1"/>
  <c r="Q124" i="1"/>
  <c r="S124" i="1" s="1"/>
  <c r="R124" i="1" s="1"/>
  <c r="AW126" i="1"/>
  <c r="AY126" i="1" s="1"/>
  <c r="AX126" i="1" s="1"/>
  <c r="AW128" i="1"/>
  <c r="AY128" i="1" s="1"/>
  <c r="AX128" i="1" s="1"/>
  <c r="AG129" i="1"/>
  <c r="AI129" i="1" s="1"/>
  <c r="AH129" i="1" s="1"/>
  <c r="AG132" i="1"/>
  <c r="AI132" i="1" s="1"/>
  <c r="AH132" i="1" s="1"/>
  <c r="AG133" i="1"/>
  <c r="AI133" i="1" s="1"/>
  <c r="AH133" i="1" s="1"/>
  <c r="AG136" i="1"/>
  <c r="AI136" i="1" s="1"/>
  <c r="AH136" i="1" s="1"/>
  <c r="AG138" i="1"/>
  <c r="AI138" i="1" s="1"/>
  <c r="AH138" i="1" s="1"/>
  <c r="Q142" i="1"/>
  <c r="S142" i="1" s="1"/>
  <c r="R142" i="1" s="1"/>
  <c r="Q143" i="1"/>
  <c r="S143" i="1" s="1"/>
  <c r="R143" i="1" s="1"/>
  <c r="AW143" i="1"/>
  <c r="AY143" i="1" s="1"/>
  <c r="AX143" i="1" s="1"/>
  <c r="Q144" i="1"/>
  <c r="S144" i="1" s="1"/>
  <c r="R144" i="1" s="1"/>
  <c r="AW146" i="1"/>
  <c r="AY146" i="1" s="1"/>
  <c r="AX146" i="1" s="1"/>
  <c r="AW148" i="1"/>
  <c r="AY148" i="1" s="1"/>
  <c r="AX148" i="1" s="1"/>
  <c r="AW150" i="1"/>
  <c r="AY150" i="1" s="1"/>
  <c r="AX150" i="1" s="1"/>
  <c r="AW152" i="1"/>
  <c r="AY152" i="1" s="1"/>
  <c r="AX152" i="1" s="1"/>
  <c r="AG153" i="1"/>
  <c r="AI153" i="1" s="1"/>
  <c r="AH153" i="1" s="1"/>
  <c r="AG156" i="1"/>
  <c r="AI156" i="1" s="1"/>
  <c r="AH156" i="1" s="1"/>
  <c r="AG158" i="1"/>
  <c r="AI158" i="1" s="1"/>
  <c r="AH158" i="1" s="1"/>
  <c r="AW164" i="1"/>
  <c r="AY164" i="1" s="1"/>
  <c r="AX164" i="1" s="1"/>
  <c r="AG165" i="1"/>
  <c r="AI165" i="1" s="1"/>
  <c r="AH165" i="1" s="1"/>
  <c r="Q166" i="1"/>
  <c r="S166" i="1" s="1"/>
  <c r="R166" i="1" s="1"/>
  <c r="AG166" i="1"/>
  <c r="AI166" i="1" s="1"/>
  <c r="AH166" i="1" s="1"/>
  <c r="AG167" i="1"/>
  <c r="AI167" i="1" s="1"/>
  <c r="AH167" i="1" s="1"/>
  <c r="AW172" i="1"/>
  <c r="AY172" i="1" s="1"/>
  <c r="AX172" i="1" s="1"/>
  <c r="AG173" i="1"/>
  <c r="AI173" i="1" s="1"/>
  <c r="AH173" i="1" s="1"/>
  <c r="Q174" i="1"/>
  <c r="S174" i="1" s="1"/>
  <c r="R174" i="1" s="1"/>
  <c r="AG174" i="1"/>
  <c r="AI174" i="1" s="1"/>
  <c r="AH174" i="1" s="1"/>
  <c r="AG175" i="1"/>
  <c r="AI175" i="1" s="1"/>
  <c r="AH175" i="1" s="1"/>
  <c r="Q177" i="1"/>
  <c r="S177" i="1" s="1"/>
  <c r="R177" i="1" s="1"/>
  <c r="AW178" i="1"/>
  <c r="AY178" i="1" s="1"/>
  <c r="AX178" i="1" s="1"/>
  <c r="AW180" i="1"/>
  <c r="AY180" i="1" s="1"/>
  <c r="AX180" i="1" s="1"/>
  <c r="AG182" i="1"/>
  <c r="AI182" i="1" s="1"/>
  <c r="AH182" i="1" s="1"/>
  <c r="AG184" i="1"/>
  <c r="AI184" i="1" s="1"/>
  <c r="AH184" i="1" s="1"/>
  <c r="Q186" i="1"/>
  <c r="S186" i="1" s="1"/>
  <c r="R186" i="1" s="1"/>
  <c r="AG187" i="1"/>
  <c r="AI187" i="1" s="1"/>
  <c r="AH187" i="1" s="1"/>
  <c r="Q189" i="1"/>
  <c r="S189" i="1" s="1"/>
  <c r="R189" i="1" s="1"/>
  <c r="AW190" i="1"/>
  <c r="AY190" i="1" s="1"/>
  <c r="AX190" i="1" s="1"/>
  <c r="AW193" i="1"/>
  <c r="AY193" i="1" s="1"/>
  <c r="AX193" i="1" s="1"/>
  <c r="Q195" i="1"/>
  <c r="S195" i="1" s="1"/>
  <c r="R195" i="1" s="1"/>
  <c r="Q200" i="1"/>
  <c r="S200" i="1" s="1"/>
  <c r="R200" i="1" s="1"/>
  <c r="AG201" i="1"/>
  <c r="AI201" i="1" s="1"/>
  <c r="AH201" i="1" s="1"/>
  <c r="AG204" i="1"/>
  <c r="AI204" i="1" s="1"/>
  <c r="AH204" i="1" s="1"/>
  <c r="AW205" i="1"/>
  <c r="AY205" i="1" s="1"/>
  <c r="AX205" i="1" s="1"/>
  <c r="AW208" i="1"/>
  <c r="AY208" i="1" s="1"/>
  <c r="AX208" i="1" s="1"/>
  <c r="AG209" i="1"/>
  <c r="AI209" i="1" s="1"/>
  <c r="AH209" i="1" s="1"/>
  <c r="Q211" i="1"/>
  <c r="S211" i="1" s="1"/>
  <c r="R211" i="1" s="1"/>
  <c r="AG218" i="1"/>
  <c r="AI218" i="1" s="1"/>
  <c r="AH218" i="1" s="1"/>
  <c r="AW227" i="1"/>
  <c r="AY227" i="1" s="1"/>
  <c r="AX227" i="1" s="1"/>
  <c r="AW228" i="1"/>
  <c r="AY228" i="1" s="1"/>
  <c r="AX228" i="1" s="1"/>
  <c r="AG229" i="1"/>
  <c r="AI229" i="1" s="1"/>
  <c r="AH229" i="1" s="1"/>
  <c r="Q231" i="1"/>
  <c r="S231" i="1" s="1"/>
  <c r="R231" i="1" s="1"/>
  <c r="Q238" i="1"/>
  <c r="S238" i="1" s="1"/>
  <c r="R238" i="1" s="1"/>
  <c r="Q244" i="1"/>
  <c r="S244" i="1" s="1"/>
  <c r="R244" i="1" s="1"/>
  <c r="Q247" i="1"/>
  <c r="S247" i="1" s="1"/>
  <c r="R247" i="1" s="1"/>
  <c r="AW272" i="1"/>
  <c r="AY272" i="1" s="1"/>
  <c r="AX272" i="1" s="1"/>
  <c r="AW134" i="1"/>
  <c r="AY134" i="1" s="1"/>
  <c r="AX134" i="1" s="1"/>
  <c r="AW136" i="1"/>
  <c r="AY136" i="1" s="1"/>
  <c r="AX136" i="1" s="1"/>
  <c r="AG137" i="1"/>
  <c r="AI137" i="1" s="1"/>
  <c r="AH137" i="1" s="1"/>
  <c r="AG140" i="1"/>
  <c r="AI140" i="1" s="1"/>
  <c r="AH140" i="1" s="1"/>
  <c r="AG142" i="1"/>
  <c r="AI142" i="1" s="1"/>
  <c r="AH142" i="1" s="1"/>
  <c r="Q146" i="1"/>
  <c r="S146" i="1" s="1"/>
  <c r="R146" i="1" s="1"/>
  <c r="Q147" i="1"/>
  <c r="S147" i="1" s="1"/>
  <c r="R147" i="1" s="1"/>
  <c r="AW147" i="1"/>
  <c r="AY147" i="1" s="1"/>
  <c r="AX147" i="1" s="1"/>
  <c r="Q148" i="1"/>
  <c r="S148" i="1" s="1"/>
  <c r="R148" i="1" s="1"/>
  <c r="Q150" i="1"/>
  <c r="S150" i="1" s="1"/>
  <c r="R150" i="1" s="1"/>
  <c r="Q151" i="1"/>
  <c r="S151" i="1" s="1"/>
  <c r="R151" i="1" s="1"/>
  <c r="AW151" i="1"/>
  <c r="AY151" i="1" s="1"/>
  <c r="AX151" i="1" s="1"/>
  <c r="Q152" i="1"/>
  <c r="S152" i="1" s="1"/>
  <c r="R152" i="1" s="1"/>
  <c r="AW154" i="1"/>
  <c r="AY154" i="1" s="1"/>
  <c r="AX154" i="1" s="1"/>
  <c r="AW156" i="1"/>
  <c r="AY156" i="1" s="1"/>
  <c r="AX156" i="1" s="1"/>
  <c r="AG157" i="1"/>
  <c r="AI157" i="1" s="1"/>
  <c r="AH157" i="1" s="1"/>
  <c r="AG160" i="1"/>
  <c r="AI160" i="1" s="1"/>
  <c r="AH160" i="1" s="1"/>
  <c r="AG164" i="1"/>
  <c r="AI164" i="1" s="1"/>
  <c r="AH164" i="1" s="1"/>
  <c r="Q169" i="1"/>
  <c r="S169" i="1" s="1"/>
  <c r="R169" i="1" s="1"/>
  <c r="AG172" i="1"/>
  <c r="AI172" i="1" s="1"/>
  <c r="AH172" i="1" s="1"/>
  <c r="AW176" i="1"/>
  <c r="AY176" i="1" s="1"/>
  <c r="AX176" i="1" s="1"/>
  <c r="AG178" i="1"/>
  <c r="AI178" i="1" s="1"/>
  <c r="AH178" i="1" s="1"/>
  <c r="AG180" i="1"/>
  <c r="AI180" i="1" s="1"/>
  <c r="AH180" i="1" s="1"/>
  <c r="Q182" i="1"/>
  <c r="S182" i="1" s="1"/>
  <c r="R182" i="1" s="1"/>
  <c r="Q184" i="1"/>
  <c r="S184" i="1" s="1"/>
  <c r="R184" i="1" s="1"/>
  <c r="AW185" i="1"/>
  <c r="AY185" i="1" s="1"/>
  <c r="AX185" i="1" s="1"/>
  <c r="Q187" i="1"/>
  <c r="S187" i="1" s="1"/>
  <c r="R187" i="1" s="1"/>
  <c r="Q192" i="1"/>
  <c r="S192" i="1" s="1"/>
  <c r="R192" i="1" s="1"/>
  <c r="AG193" i="1"/>
  <c r="AI193" i="1" s="1"/>
  <c r="AH193" i="1" s="1"/>
  <c r="AG196" i="1"/>
  <c r="AI196" i="1" s="1"/>
  <c r="AH196" i="1" s="1"/>
  <c r="Q198" i="1"/>
  <c r="S198" i="1" s="1"/>
  <c r="R198" i="1" s="1"/>
  <c r="AW199" i="1"/>
  <c r="AY199" i="1" s="1"/>
  <c r="AX199" i="1" s="1"/>
  <c r="AG202" i="1"/>
  <c r="AI202" i="1" s="1"/>
  <c r="AH202" i="1" s="1"/>
  <c r="Q207" i="1"/>
  <c r="S207" i="1" s="1"/>
  <c r="R207" i="1" s="1"/>
  <c r="Q212" i="1"/>
  <c r="S212" i="1" s="1"/>
  <c r="R212" i="1" s="1"/>
  <c r="AW219" i="1"/>
  <c r="AY219" i="1" s="1"/>
  <c r="AX219" i="1" s="1"/>
  <c r="AW220" i="1"/>
  <c r="AY220" i="1" s="1"/>
  <c r="AX220" i="1" s="1"/>
  <c r="AG221" i="1"/>
  <c r="AI221" i="1" s="1"/>
  <c r="AH221" i="1" s="1"/>
  <c r="Q223" i="1"/>
  <c r="S223" i="1" s="1"/>
  <c r="R223" i="1" s="1"/>
  <c r="Q232" i="1"/>
  <c r="S232" i="1" s="1"/>
  <c r="R232" i="1" s="1"/>
  <c r="Q235" i="1"/>
  <c r="S235" i="1" s="1"/>
  <c r="R235" i="1" s="1"/>
  <c r="Q242" i="1"/>
  <c r="S242" i="1" s="1"/>
  <c r="R242" i="1" s="1"/>
  <c r="Q188" i="1"/>
  <c r="S188" i="1" s="1"/>
  <c r="R188" i="1" s="1"/>
  <c r="AW189" i="1"/>
  <c r="AY189" i="1" s="1"/>
  <c r="AX189" i="1" s="1"/>
  <c r="AG191" i="1"/>
  <c r="AI191" i="1" s="1"/>
  <c r="AH191" i="1" s="1"/>
  <c r="Q193" i="1"/>
  <c r="S193" i="1" s="1"/>
  <c r="R193" i="1" s="1"/>
  <c r="AW194" i="1"/>
  <c r="AY194" i="1" s="1"/>
  <c r="AX194" i="1" s="1"/>
  <c r="AW196" i="1"/>
  <c r="AY196" i="1" s="1"/>
  <c r="AX196" i="1" s="1"/>
  <c r="AG198" i="1"/>
  <c r="AI198" i="1" s="1"/>
  <c r="AH198" i="1" s="1"/>
  <c r="AG200" i="1"/>
  <c r="AI200" i="1" s="1"/>
  <c r="AH200" i="1" s="1"/>
  <c r="Q202" i="1"/>
  <c r="S202" i="1" s="1"/>
  <c r="R202" i="1" s="1"/>
  <c r="Q204" i="1"/>
  <c r="S204" i="1" s="1"/>
  <c r="R204" i="1" s="1"/>
  <c r="AW207" i="1"/>
  <c r="AY207" i="1" s="1"/>
  <c r="AX207" i="1" s="1"/>
  <c r="Q208" i="1"/>
  <c r="S208" i="1" s="1"/>
  <c r="R208" i="1" s="1"/>
  <c r="AW211" i="1"/>
  <c r="AY211" i="1" s="1"/>
  <c r="AX211" i="1" s="1"/>
  <c r="AW212" i="1"/>
  <c r="AY212" i="1" s="1"/>
  <c r="AX212" i="1" s="1"/>
  <c r="AG213" i="1"/>
  <c r="AI213" i="1" s="1"/>
  <c r="AH213" i="1" s="1"/>
  <c r="Q226" i="1"/>
  <c r="S226" i="1" s="1"/>
  <c r="R226" i="1" s="1"/>
  <c r="AW231" i="1"/>
  <c r="AY231" i="1" s="1"/>
  <c r="AX231" i="1" s="1"/>
  <c r="AW232" i="1"/>
  <c r="AY232" i="1" s="1"/>
  <c r="AX232" i="1" s="1"/>
  <c r="AG233" i="1"/>
  <c r="AI233" i="1" s="1"/>
  <c r="AH233" i="1" s="1"/>
  <c r="AW233" i="1"/>
  <c r="AY233" i="1" s="1"/>
  <c r="AX233" i="1" s="1"/>
  <c r="AW235" i="1"/>
  <c r="AY235" i="1" s="1"/>
  <c r="AX235" i="1" s="1"/>
  <c r="AW236" i="1"/>
  <c r="AY236" i="1" s="1"/>
  <c r="AX236" i="1" s="1"/>
  <c r="AG237" i="1"/>
  <c r="AI237" i="1" s="1"/>
  <c r="AH237" i="1" s="1"/>
  <c r="AW237" i="1"/>
  <c r="AY237" i="1" s="1"/>
  <c r="AX237" i="1" s="1"/>
  <c r="AW239" i="1"/>
  <c r="AY239" i="1" s="1"/>
  <c r="AX239" i="1" s="1"/>
  <c r="AW240" i="1"/>
  <c r="AY240" i="1" s="1"/>
  <c r="AX240" i="1" s="1"/>
  <c r="AG241" i="1"/>
  <c r="AI241" i="1" s="1"/>
  <c r="AH241" i="1" s="1"/>
  <c r="AW241" i="1"/>
  <c r="AY241" i="1" s="1"/>
  <c r="AX241" i="1" s="1"/>
  <c r="AW243" i="1"/>
  <c r="AY243" i="1" s="1"/>
  <c r="AX243" i="1" s="1"/>
  <c r="AW244" i="1"/>
  <c r="AY244" i="1" s="1"/>
  <c r="AX244" i="1" s="1"/>
  <c r="AG245" i="1"/>
  <c r="AI245" i="1" s="1"/>
  <c r="AH245" i="1" s="1"/>
  <c r="AW245" i="1"/>
  <c r="AY245" i="1" s="1"/>
  <c r="AX245" i="1" s="1"/>
  <c r="AW247" i="1"/>
  <c r="AY247" i="1" s="1"/>
  <c r="AX247" i="1" s="1"/>
  <c r="AW249" i="1"/>
  <c r="AY249" i="1" s="1"/>
  <c r="AX249" i="1" s="1"/>
  <c r="AW250" i="1"/>
  <c r="AY250" i="1" s="1"/>
  <c r="AX250" i="1" s="1"/>
  <c r="AG251" i="1"/>
  <c r="AI251" i="1" s="1"/>
  <c r="AH251" i="1" s="1"/>
  <c r="AG253" i="1"/>
  <c r="AI253" i="1" s="1"/>
  <c r="AH253" i="1" s="1"/>
  <c r="AW255" i="1"/>
  <c r="AY255" i="1" s="1"/>
  <c r="AX255" i="1" s="1"/>
  <c r="AW259" i="1"/>
  <c r="AY259" i="1" s="1"/>
  <c r="AX259" i="1" s="1"/>
  <c r="Q267" i="1"/>
  <c r="S267" i="1" s="1"/>
  <c r="R267" i="1" s="1"/>
  <c r="AG272" i="1"/>
  <c r="AI272" i="1" s="1"/>
  <c r="AH272" i="1" s="1"/>
  <c r="Q273" i="1"/>
  <c r="S273" i="1" s="1"/>
  <c r="R273" i="1" s="1"/>
  <c r="Q276" i="1"/>
  <c r="S276" i="1" s="1"/>
  <c r="R276" i="1" s="1"/>
  <c r="AW277" i="1"/>
  <c r="AY277" i="1" s="1"/>
  <c r="AX277" i="1" s="1"/>
  <c r="AG278" i="1"/>
  <c r="AI278" i="1" s="1"/>
  <c r="AH278" i="1" s="1"/>
  <c r="Q279" i="1"/>
  <c r="S279" i="1" s="1"/>
  <c r="R279" i="1" s="1"/>
  <c r="Q282" i="1"/>
  <c r="S282" i="1" s="1"/>
  <c r="R282" i="1" s="1"/>
  <c r="AW282" i="1"/>
  <c r="AY282" i="1" s="1"/>
  <c r="AX282" i="1" s="1"/>
  <c r="Q283" i="1"/>
  <c r="S283" i="1" s="1"/>
  <c r="R283" i="1" s="1"/>
  <c r="Q286" i="1"/>
  <c r="S286" i="1" s="1"/>
  <c r="R286" i="1" s="1"/>
  <c r="AW286" i="1"/>
  <c r="AY286" i="1" s="1"/>
  <c r="AX286" i="1" s="1"/>
  <c r="Q287" i="1"/>
  <c r="S287" i="1" s="1"/>
  <c r="R287" i="1" s="1"/>
  <c r="Q289" i="1"/>
  <c r="S289" i="1" s="1"/>
  <c r="R289" i="1" s="1"/>
  <c r="Q291" i="1"/>
  <c r="S291" i="1" s="1"/>
  <c r="R291" i="1" s="1"/>
  <c r="AG291" i="1"/>
  <c r="AI291" i="1" s="1"/>
  <c r="AH291" i="1" s="1"/>
  <c r="AW186" i="1"/>
  <c r="AY186" i="1" s="1"/>
  <c r="AX186" i="1" s="1"/>
  <c r="AW188" i="1"/>
  <c r="AY188" i="1" s="1"/>
  <c r="AX188" i="1" s="1"/>
  <c r="AG190" i="1"/>
  <c r="AI190" i="1" s="1"/>
  <c r="AH190" i="1" s="1"/>
  <c r="AG192" i="1"/>
  <c r="AI192" i="1" s="1"/>
  <c r="AH192" i="1" s="1"/>
  <c r="Q194" i="1"/>
  <c r="S194" i="1" s="1"/>
  <c r="R194" i="1" s="1"/>
  <c r="Q196" i="1"/>
  <c r="S196" i="1" s="1"/>
  <c r="R196" i="1" s="1"/>
  <c r="AW197" i="1"/>
  <c r="AY197" i="1" s="1"/>
  <c r="AX197" i="1" s="1"/>
  <c r="AG199" i="1"/>
  <c r="AI199" i="1" s="1"/>
  <c r="AH199" i="1" s="1"/>
  <c r="Q201" i="1"/>
  <c r="S201" i="1" s="1"/>
  <c r="R201" i="1" s="1"/>
  <c r="AW202" i="1"/>
  <c r="AY202" i="1" s="1"/>
  <c r="AX202" i="1" s="1"/>
  <c r="AW204" i="1"/>
  <c r="AY204" i="1" s="1"/>
  <c r="AX204" i="1" s="1"/>
  <c r="Q205" i="1"/>
  <c r="S205" i="1" s="1"/>
  <c r="R205" i="1" s="1"/>
  <c r="AG207" i="1"/>
  <c r="AI207" i="1" s="1"/>
  <c r="AH207" i="1" s="1"/>
  <c r="AW223" i="1"/>
  <c r="AY223" i="1" s="1"/>
  <c r="AX223" i="1" s="1"/>
  <c r="AW224" i="1"/>
  <c r="AY224" i="1" s="1"/>
  <c r="AX224" i="1" s="1"/>
  <c r="AG225" i="1"/>
  <c r="AI225" i="1" s="1"/>
  <c r="AH225" i="1" s="1"/>
  <c r="AW225" i="1"/>
  <c r="AY225" i="1" s="1"/>
  <c r="AX225" i="1" s="1"/>
  <c r="AG249" i="1"/>
  <c r="AI249" i="1" s="1"/>
  <c r="AH249" i="1" s="1"/>
  <c r="Q251" i="1"/>
  <c r="S251" i="1" s="1"/>
  <c r="R251" i="1" s="1"/>
  <c r="Q252" i="1"/>
  <c r="S252" i="1" s="1"/>
  <c r="R252" i="1" s="1"/>
  <c r="AG256" i="1"/>
  <c r="AI256" i="1" s="1"/>
  <c r="AH256" i="1" s="1"/>
  <c r="AG260" i="1"/>
  <c r="AI260" i="1" s="1"/>
  <c r="AH260" i="1" s="1"/>
  <c r="Q264" i="1"/>
  <c r="S264" i="1" s="1"/>
  <c r="R264" i="1" s="1"/>
  <c r="AG265" i="1"/>
  <c r="AI265" i="1" s="1"/>
  <c r="AH265" i="1" s="1"/>
  <c r="Q268" i="1"/>
  <c r="S268" i="1" s="1"/>
  <c r="R268" i="1" s="1"/>
  <c r="AW270" i="1"/>
  <c r="AY270" i="1" s="1"/>
  <c r="AX270" i="1" s="1"/>
  <c r="AG271" i="1"/>
  <c r="AI271" i="1" s="1"/>
  <c r="AH271" i="1" s="1"/>
  <c r="AG274" i="1"/>
  <c r="AI274" i="1" s="1"/>
  <c r="AH274" i="1" s="1"/>
  <c r="Q275" i="1"/>
  <c r="S275" i="1" s="1"/>
  <c r="R275" i="1" s="1"/>
  <c r="Q278" i="1"/>
  <c r="S278" i="1" s="1"/>
  <c r="R278" i="1" s="1"/>
  <c r="AG280" i="1"/>
  <c r="AI280" i="1" s="1"/>
  <c r="AH280" i="1" s="1"/>
  <c r="AW281" i="1"/>
  <c r="AY281" i="1" s="1"/>
  <c r="AX281" i="1" s="1"/>
  <c r="AG284" i="1"/>
  <c r="AI284" i="1" s="1"/>
  <c r="AH284" i="1" s="1"/>
  <c r="AW285" i="1"/>
  <c r="AY285" i="1" s="1"/>
  <c r="AX285" i="1" s="1"/>
  <c r="AG292" i="1"/>
  <c r="AI292" i="1" s="1"/>
  <c r="AH292" i="1" s="1"/>
  <c r="Q248" i="1"/>
  <c r="S248" i="1" s="1"/>
  <c r="R248" i="1" s="1"/>
  <c r="Q250" i="1"/>
  <c r="S250" i="1" s="1"/>
  <c r="R250" i="1" s="1"/>
  <c r="AG252" i="1"/>
  <c r="AI252" i="1" s="1"/>
  <c r="AH252" i="1" s="1"/>
  <c r="AW254" i="1"/>
  <c r="AY254" i="1" s="1"/>
  <c r="AX254" i="1" s="1"/>
  <c r="AG255" i="1"/>
  <c r="AI255" i="1" s="1"/>
  <c r="AH255" i="1" s="1"/>
  <c r="AW258" i="1"/>
  <c r="AY258" i="1" s="1"/>
  <c r="AX258" i="1" s="1"/>
  <c r="AG259" i="1"/>
  <c r="AI259" i="1" s="1"/>
  <c r="AH259" i="1" s="1"/>
  <c r="AG268" i="1"/>
  <c r="AI268" i="1" s="1"/>
  <c r="AH268" i="1" s="1"/>
  <c r="Q272" i="1"/>
  <c r="S272" i="1" s="1"/>
  <c r="R272" i="1" s="1"/>
  <c r="AW274" i="1"/>
  <c r="AY274" i="1" s="1"/>
  <c r="AX274" i="1" s="1"/>
  <c r="AW279" i="1"/>
  <c r="AY279" i="1" s="1"/>
  <c r="AX279" i="1" s="1"/>
  <c r="AW283" i="1"/>
  <c r="AY283" i="1" s="1"/>
  <c r="AX283" i="1" s="1"/>
  <c r="AW287" i="1"/>
  <c r="AY287" i="1" s="1"/>
  <c r="AX287" i="1" s="1"/>
  <c r="AW291" i="1"/>
  <c r="AY291" i="1" s="1"/>
  <c r="AX291" i="1" s="1"/>
  <c r="A10" i="1"/>
  <c r="AY30" i="1"/>
  <c r="S31" i="1"/>
  <c r="R31" i="1" s="1"/>
  <c r="AW33" i="1"/>
  <c r="AY33" i="1" s="1"/>
  <c r="AX33" i="1" s="1"/>
  <c r="AW37" i="1"/>
  <c r="AY37" i="1" s="1"/>
  <c r="AX37" i="1" s="1"/>
  <c r="AW41" i="1"/>
  <c r="AY41" i="1" s="1"/>
  <c r="AX41" i="1" s="1"/>
  <c r="AW45" i="1"/>
  <c r="AY45" i="1" s="1"/>
  <c r="AX45" i="1" s="1"/>
  <c r="AW49" i="1"/>
  <c r="AY49" i="1" s="1"/>
  <c r="AX49" i="1" s="1"/>
  <c r="AG50" i="1"/>
  <c r="AI50" i="1" s="1"/>
  <c r="AH50" i="1" s="1"/>
  <c r="AW53" i="1"/>
  <c r="AY53" i="1" s="1"/>
  <c r="AX53" i="1" s="1"/>
  <c r="AG54" i="1"/>
  <c r="AI54" i="1" s="1"/>
  <c r="AH54" i="1" s="1"/>
  <c r="AW57" i="1"/>
  <c r="AY57" i="1" s="1"/>
  <c r="AX57" i="1" s="1"/>
  <c r="AG58" i="1"/>
  <c r="AI58" i="1" s="1"/>
  <c r="AH58" i="1" s="1"/>
  <c r="Q59" i="1"/>
  <c r="S59" i="1" s="1"/>
  <c r="R59" i="1" s="1"/>
  <c r="AG60" i="1"/>
  <c r="AI60" i="1" s="1"/>
  <c r="AH60" i="1" s="1"/>
  <c r="AW68" i="1"/>
  <c r="AY68" i="1" s="1"/>
  <c r="AX68" i="1" s="1"/>
  <c r="Q75" i="1"/>
  <c r="S75" i="1" s="1"/>
  <c r="R75" i="1" s="1"/>
  <c r="AG76" i="1"/>
  <c r="AI76" i="1" s="1"/>
  <c r="AH76" i="1" s="1"/>
  <c r="AW84" i="1"/>
  <c r="AY84" i="1" s="1"/>
  <c r="AX84" i="1" s="1"/>
  <c r="Q91" i="1"/>
  <c r="S91" i="1" s="1"/>
  <c r="R91" i="1" s="1"/>
  <c r="AG92" i="1"/>
  <c r="AI92" i="1" s="1"/>
  <c r="AH92" i="1" s="1"/>
  <c r="AW104" i="1"/>
  <c r="AY104" i="1" s="1"/>
  <c r="AX104" i="1" s="1"/>
  <c r="AW59" i="1"/>
  <c r="AY59" i="1" s="1"/>
  <c r="AX59" i="1" s="1"/>
  <c r="AW63" i="1"/>
  <c r="AY63" i="1" s="1"/>
  <c r="AX63" i="1" s="1"/>
  <c r="AW67" i="1"/>
  <c r="AY67" i="1" s="1"/>
  <c r="AX67" i="1" s="1"/>
  <c r="AW71" i="1"/>
  <c r="AY71" i="1" s="1"/>
  <c r="AX71" i="1" s="1"/>
  <c r="AW75" i="1"/>
  <c r="AY75" i="1" s="1"/>
  <c r="AX75" i="1" s="1"/>
  <c r="AW79" i="1"/>
  <c r="AY79" i="1" s="1"/>
  <c r="AX79" i="1" s="1"/>
  <c r="AW83" i="1"/>
  <c r="AY83" i="1" s="1"/>
  <c r="AX83" i="1" s="1"/>
  <c r="AW87" i="1"/>
  <c r="AY87" i="1" s="1"/>
  <c r="AX87" i="1" s="1"/>
  <c r="AW91" i="1"/>
  <c r="AY91" i="1" s="1"/>
  <c r="AX91" i="1" s="1"/>
  <c r="AW95" i="1"/>
  <c r="AY95" i="1" s="1"/>
  <c r="AX95" i="1" s="1"/>
  <c r="AW99" i="1"/>
  <c r="AY99" i="1" s="1"/>
  <c r="AX99" i="1" s="1"/>
  <c r="AW103" i="1"/>
  <c r="AY103" i="1" s="1"/>
  <c r="AX103" i="1" s="1"/>
  <c r="AW107" i="1"/>
  <c r="AY107" i="1" s="1"/>
  <c r="AX107" i="1" s="1"/>
  <c r="AW111" i="1"/>
  <c r="AY111" i="1" s="1"/>
  <c r="AX111" i="1" s="1"/>
  <c r="Q96" i="1"/>
  <c r="S96" i="1" s="1"/>
  <c r="R96" i="1" s="1"/>
  <c r="AG97" i="1"/>
  <c r="AI97" i="1" s="1"/>
  <c r="AH97" i="1" s="1"/>
  <c r="Q100" i="1"/>
  <c r="S100" i="1" s="1"/>
  <c r="R100" i="1" s="1"/>
  <c r="AG101" i="1"/>
  <c r="AI101" i="1" s="1"/>
  <c r="AH101" i="1" s="1"/>
  <c r="Q104" i="1"/>
  <c r="S104" i="1" s="1"/>
  <c r="R104" i="1" s="1"/>
  <c r="AG105" i="1"/>
  <c r="AI105" i="1" s="1"/>
  <c r="AH105" i="1" s="1"/>
  <c r="Q108" i="1"/>
  <c r="S108" i="1" s="1"/>
  <c r="R108" i="1" s="1"/>
  <c r="AG109" i="1"/>
  <c r="AI109" i="1" s="1"/>
  <c r="AH109" i="1" s="1"/>
  <c r="Q112" i="1"/>
  <c r="S112" i="1" s="1"/>
  <c r="R112" i="1" s="1"/>
  <c r="AW165" i="1"/>
  <c r="AY165" i="1" s="1"/>
  <c r="AX165" i="1" s="1"/>
  <c r="AW169" i="1"/>
  <c r="AY169" i="1" s="1"/>
  <c r="AX169" i="1" s="1"/>
  <c r="AW173" i="1"/>
  <c r="AY173" i="1" s="1"/>
  <c r="AX173" i="1" s="1"/>
  <c r="Q164" i="1"/>
  <c r="S164" i="1" s="1"/>
  <c r="R164" i="1" s="1"/>
  <c r="Q168" i="1"/>
  <c r="S168" i="1" s="1"/>
  <c r="R168" i="1" s="1"/>
  <c r="Q172" i="1"/>
  <c r="S172" i="1" s="1"/>
  <c r="R172" i="1" s="1"/>
  <c r="AG205" i="1"/>
  <c r="AI205" i="1" s="1"/>
  <c r="AH205" i="1" s="1"/>
  <c r="AG208" i="1"/>
  <c r="AI208" i="1" s="1"/>
  <c r="AH208" i="1" s="1"/>
  <c r="Q209" i="1"/>
  <c r="S209" i="1" s="1"/>
  <c r="R209" i="1" s="1"/>
  <c r="AG212" i="1"/>
  <c r="AI212" i="1" s="1"/>
  <c r="AH212" i="1" s="1"/>
  <c r="Q214" i="1"/>
  <c r="S214" i="1" s="1"/>
  <c r="R214" i="1" s="1"/>
  <c r="AW214" i="1"/>
  <c r="AY214" i="1" s="1"/>
  <c r="AX214" i="1" s="1"/>
  <c r="AG219" i="1"/>
  <c r="AI219" i="1" s="1"/>
  <c r="AH219" i="1" s="1"/>
  <c r="AW206" i="1"/>
  <c r="AY206" i="1" s="1"/>
  <c r="AX206" i="1" s="1"/>
  <c r="AW209" i="1"/>
  <c r="AY209" i="1" s="1"/>
  <c r="AX209" i="1" s="1"/>
  <c r="Q210" i="1"/>
  <c r="S210" i="1" s="1"/>
  <c r="R210" i="1" s="1"/>
  <c r="AW213" i="1"/>
  <c r="AY213" i="1" s="1"/>
  <c r="AX213" i="1" s="1"/>
  <c r="Q218" i="1"/>
  <c r="S218" i="1" s="1"/>
  <c r="R218" i="1" s="1"/>
  <c r="AW218" i="1"/>
  <c r="AY218" i="1" s="1"/>
  <c r="AX218" i="1" s="1"/>
  <c r="AW210" i="1"/>
  <c r="AY210" i="1" s="1"/>
  <c r="AX210" i="1" s="1"/>
  <c r="AG211" i="1"/>
  <c r="AI211" i="1" s="1"/>
  <c r="AH211" i="1" s="1"/>
  <c r="AW217" i="1"/>
  <c r="AY217" i="1" s="1"/>
  <c r="AX217" i="1" s="1"/>
  <c r="Q213" i="1"/>
  <c r="S213" i="1" s="1"/>
  <c r="R213" i="1" s="1"/>
  <c r="AG216" i="1"/>
  <c r="AI216" i="1" s="1"/>
  <c r="AH216" i="1" s="1"/>
  <c r="Q217" i="1"/>
  <c r="S217" i="1" s="1"/>
  <c r="R217" i="1" s="1"/>
  <c r="AG220" i="1"/>
  <c r="AI220" i="1" s="1"/>
  <c r="AH220" i="1" s="1"/>
  <c r="Q221" i="1"/>
  <c r="S221" i="1" s="1"/>
  <c r="R221" i="1" s="1"/>
  <c r="AG224" i="1"/>
  <c r="AI224" i="1" s="1"/>
  <c r="AH224" i="1" s="1"/>
  <c r="Q225" i="1"/>
  <c r="S225" i="1" s="1"/>
  <c r="R225" i="1" s="1"/>
  <c r="AG228" i="1"/>
  <c r="AI228" i="1" s="1"/>
  <c r="AH228" i="1" s="1"/>
  <c r="Q229" i="1"/>
  <c r="S229" i="1" s="1"/>
  <c r="R229" i="1" s="1"/>
  <c r="AG232" i="1"/>
  <c r="AI232" i="1" s="1"/>
  <c r="AH232" i="1" s="1"/>
  <c r="Q233" i="1"/>
  <c r="S233" i="1" s="1"/>
  <c r="R233" i="1" s="1"/>
  <c r="AG236" i="1"/>
  <c r="AI236" i="1" s="1"/>
  <c r="AH236" i="1" s="1"/>
  <c r="Q237" i="1"/>
  <c r="S237" i="1" s="1"/>
  <c r="R237" i="1" s="1"/>
  <c r="AG240" i="1"/>
  <c r="AI240" i="1" s="1"/>
  <c r="AH240" i="1" s="1"/>
  <c r="Q241" i="1"/>
  <c r="S241" i="1" s="1"/>
  <c r="R241" i="1" s="1"/>
  <c r="AG244" i="1"/>
  <c r="AI244" i="1" s="1"/>
  <c r="AH244" i="1" s="1"/>
  <c r="Q245" i="1"/>
  <c r="S245" i="1" s="1"/>
  <c r="R245" i="1" s="1"/>
  <c r="AW222" i="1"/>
  <c r="AY222" i="1" s="1"/>
  <c r="AX222" i="1" s="1"/>
  <c r="AG223" i="1"/>
  <c r="AI223" i="1" s="1"/>
  <c r="AH223" i="1" s="1"/>
  <c r="AW226" i="1"/>
  <c r="AY226" i="1" s="1"/>
  <c r="AX226" i="1" s="1"/>
  <c r="AG227" i="1"/>
  <c r="AI227" i="1" s="1"/>
  <c r="AH227" i="1" s="1"/>
  <c r="AW230" i="1"/>
  <c r="AY230" i="1" s="1"/>
  <c r="AX230" i="1" s="1"/>
  <c r="AG231" i="1"/>
  <c r="AI231" i="1" s="1"/>
  <c r="AH231" i="1" s="1"/>
  <c r="AW234" i="1"/>
  <c r="AY234" i="1" s="1"/>
  <c r="AX234" i="1" s="1"/>
  <c r="AG235" i="1"/>
  <c r="AI235" i="1" s="1"/>
  <c r="AH235" i="1" s="1"/>
  <c r="AW238" i="1"/>
  <c r="AY238" i="1" s="1"/>
  <c r="AX238" i="1" s="1"/>
  <c r="AG239" i="1"/>
  <c r="AI239" i="1" s="1"/>
  <c r="AH239" i="1" s="1"/>
  <c r="AW242" i="1"/>
  <c r="AY242" i="1" s="1"/>
  <c r="AX242" i="1" s="1"/>
  <c r="AG243" i="1"/>
  <c r="AI243" i="1" s="1"/>
  <c r="AH243" i="1" s="1"/>
  <c r="AW246" i="1"/>
  <c r="AY246" i="1" s="1"/>
  <c r="AX246" i="1" s="1"/>
  <c r="AG247" i="1"/>
  <c r="AI247" i="1" s="1"/>
  <c r="AH247" i="1" s="1"/>
  <c r="AG250" i="1"/>
  <c r="AI250" i="1" s="1"/>
  <c r="AH250" i="1" s="1"/>
  <c r="AG254" i="1"/>
  <c r="AI254" i="1" s="1"/>
  <c r="AH254" i="1" s="1"/>
  <c r="AG258" i="1"/>
  <c r="AI258" i="1" s="1"/>
  <c r="AH258" i="1" s="1"/>
  <c r="AG264" i="1"/>
  <c r="AI264" i="1" s="1"/>
  <c r="AH264" i="1" s="1"/>
  <c r="AW248" i="1"/>
  <c r="AY248" i="1" s="1"/>
  <c r="AX248" i="1" s="1"/>
  <c r="AW252" i="1"/>
  <c r="AY252" i="1" s="1"/>
  <c r="AX252" i="1" s="1"/>
  <c r="AW256" i="1"/>
  <c r="AY256" i="1" s="1"/>
  <c r="AX256" i="1" s="1"/>
  <c r="AW260" i="1"/>
  <c r="AY260" i="1" s="1"/>
  <c r="AX260" i="1" s="1"/>
  <c r="Q262" i="1"/>
  <c r="S262" i="1" s="1"/>
  <c r="R262" i="1" s="1"/>
  <c r="AG262" i="1"/>
  <c r="AI262" i="1" s="1"/>
  <c r="AH262" i="1" s="1"/>
  <c r="AW262" i="1"/>
  <c r="AY262" i="1" s="1"/>
  <c r="AX262" i="1" s="1"/>
  <c r="AW269" i="1"/>
  <c r="AY269" i="1" s="1"/>
  <c r="AX269" i="1" s="1"/>
  <c r="Q270" i="1"/>
  <c r="S270" i="1" s="1"/>
  <c r="R270" i="1" s="1"/>
  <c r="AW273" i="1"/>
  <c r="AY273" i="1" s="1"/>
  <c r="AX273" i="1" s="1"/>
  <c r="Q274" i="1"/>
  <c r="S274" i="1" s="1"/>
  <c r="R274" i="1" s="1"/>
  <c r="Q293" i="1"/>
  <c r="S293" i="1" s="1"/>
  <c r="R293" i="1" s="1"/>
  <c r="Q281" i="1"/>
  <c r="S281" i="1" s="1"/>
  <c r="R281" i="1" s="1"/>
  <c r="Q285" i="1"/>
  <c r="S285" i="1" s="1"/>
  <c r="R285" i="1" s="1"/>
  <c r="A32" i="1" l="1"/>
  <c r="C32" i="1" s="1"/>
  <c r="B35" i="1"/>
  <c r="A11" i="1"/>
  <c r="AX30" i="1"/>
  <c r="AH30" i="1"/>
  <c r="A33" i="1" l="1"/>
  <c r="A34" i="1" s="1"/>
  <c r="C34" i="1" s="1"/>
  <c r="A12" i="1"/>
  <c r="B36" i="1"/>
  <c r="C33" i="1" l="1"/>
  <c r="A35" i="1"/>
  <c r="C35" i="1" s="1"/>
  <c r="A13" i="1"/>
  <c r="B37" i="1"/>
  <c r="A36" i="1"/>
  <c r="A14" i="1" l="1"/>
  <c r="B38" i="1"/>
  <c r="A37" i="1"/>
  <c r="C36" i="1"/>
  <c r="C37" i="1" l="1"/>
  <c r="A15" i="1"/>
  <c r="A38" i="1"/>
  <c r="B39" i="1"/>
  <c r="C38" i="1" l="1"/>
  <c r="A39" i="1"/>
  <c r="B40" i="1"/>
  <c r="A16" i="1"/>
  <c r="C39" i="1" l="1"/>
  <c r="A17" i="1"/>
  <c r="B41" i="1"/>
  <c r="A40" i="1"/>
  <c r="C40" i="1" l="1"/>
  <c r="A18" i="1"/>
  <c r="B42" i="1"/>
  <c r="A41" i="1"/>
  <c r="C41" i="1" l="1"/>
  <c r="A42" i="1"/>
  <c r="B43" i="1"/>
  <c r="A19" i="1"/>
  <c r="C42" i="1" l="1"/>
  <c r="A20" i="1"/>
  <c r="A43" i="1"/>
  <c r="B44" i="1"/>
  <c r="A21" i="1" l="1"/>
  <c r="B45" i="1"/>
  <c r="A44" i="1"/>
  <c r="C43" i="1"/>
  <c r="C44" i="1" l="1"/>
  <c r="B46" i="1"/>
  <c r="A45" i="1"/>
  <c r="A22" i="1"/>
  <c r="A23" i="1" l="1"/>
  <c r="C45" i="1"/>
  <c r="A46" i="1"/>
  <c r="B47" i="1"/>
  <c r="A47" i="1" l="1"/>
  <c r="B48" i="1"/>
  <c r="C46" i="1"/>
  <c r="A24" i="1"/>
  <c r="C47" i="1" l="1"/>
  <c r="B49" i="1"/>
  <c r="A48" i="1"/>
  <c r="A25" i="1"/>
  <c r="A26" i="1" l="1"/>
  <c r="B50" i="1"/>
  <c r="A49" i="1"/>
  <c r="C48" i="1"/>
  <c r="A50" i="1" l="1"/>
  <c r="B51" i="1"/>
  <c r="A27" i="1"/>
  <c r="C49" i="1"/>
  <c r="A51" i="1" l="1"/>
  <c r="B52" i="1"/>
  <c r="A28" i="1"/>
  <c r="C50" i="1"/>
  <c r="B53" i="1" l="1"/>
  <c r="A52" i="1"/>
  <c r="C51" i="1"/>
  <c r="C52" i="1" l="1"/>
  <c r="B54" i="1"/>
  <c r="A53" i="1"/>
  <c r="A54" i="1" l="1"/>
  <c r="B55" i="1"/>
  <c r="C53" i="1"/>
  <c r="A55" i="1" l="1"/>
  <c r="B56" i="1"/>
  <c r="C54" i="1"/>
  <c r="B57" i="1" l="1"/>
  <c r="A56" i="1"/>
  <c r="C55" i="1"/>
  <c r="C56" i="1" l="1"/>
  <c r="B58" i="1"/>
  <c r="A57" i="1"/>
  <c r="B59" i="1" l="1"/>
  <c r="A58" i="1"/>
  <c r="C58" i="1" s="1"/>
  <c r="C57" i="1"/>
  <c r="B60" i="1" l="1"/>
  <c r="A59" i="1"/>
  <c r="C59" i="1" l="1"/>
  <c r="A60" i="1"/>
  <c r="C60" i="1" s="1"/>
  <c r="B61" i="1"/>
  <c r="A61" i="1" l="1"/>
  <c r="C61" i="1" s="1"/>
  <c r="B62" i="1"/>
  <c r="B63" i="1" l="1"/>
  <c r="A62" i="1"/>
  <c r="C62" i="1" s="1"/>
  <c r="B64" i="1" l="1"/>
  <c r="A63" i="1"/>
  <c r="C63" i="1" s="1"/>
  <c r="A64" i="1" l="1"/>
  <c r="C64" i="1" s="1"/>
  <c r="B65" i="1"/>
  <c r="A65" i="1" l="1"/>
  <c r="C65" i="1" s="1"/>
  <c r="B66" i="1"/>
  <c r="B67" i="1" l="1"/>
  <c r="A66" i="1"/>
  <c r="C66" i="1" s="1"/>
  <c r="B68" i="1" l="1"/>
  <c r="A67" i="1"/>
  <c r="C67" i="1" s="1"/>
  <c r="A68" i="1" l="1"/>
  <c r="C68" i="1" s="1"/>
  <c r="B69" i="1"/>
  <c r="A69" i="1" l="1"/>
  <c r="C69" i="1" s="1"/>
  <c r="B70" i="1"/>
  <c r="B71" i="1" l="1"/>
  <c r="A70" i="1"/>
  <c r="C70" i="1" s="1"/>
  <c r="B72" i="1" l="1"/>
  <c r="A71" i="1"/>
  <c r="C71" i="1" s="1"/>
  <c r="A72" i="1" l="1"/>
  <c r="C72" i="1" s="1"/>
  <c r="B73" i="1"/>
  <c r="A73" i="1" l="1"/>
  <c r="C73" i="1" s="1"/>
  <c r="B74" i="1"/>
  <c r="B75" i="1" l="1"/>
  <c r="A74" i="1"/>
  <c r="C74" i="1" s="1"/>
  <c r="B76" i="1" l="1"/>
  <c r="A75" i="1"/>
  <c r="C75" i="1" s="1"/>
  <c r="A76" i="1" l="1"/>
  <c r="C76" i="1" s="1"/>
  <c r="B77" i="1"/>
  <c r="A77" i="1" l="1"/>
  <c r="C77" i="1" s="1"/>
  <c r="B78" i="1"/>
  <c r="B79" i="1" l="1"/>
  <c r="A78" i="1"/>
  <c r="C78" i="1" s="1"/>
  <c r="B80" i="1" l="1"/>
  <c r="A79" i="1"/>
  <c r="C79" i="1" s="1"/>
  <c r="A80" i="1" l="1"/>
  <c r="C80" i="1" s="1"/>
  <c r="B81" i="1"/>
  <c r="A81" i="1" l="1"/>
  <c r="C81" i="1" s="1"/>
  <c r="B82" i="1"/>
  <c r="B83" i="1" l="1"/>
  <c r="A82" i="1"/>
  <c r="C82" i="1" s="1"/>
  <c r="B84" i="1" l="1"/>
  <c r="A83" i="1"/>
  <c r="C83" i="1" s="1"/>
  <c r="A84" i="1" l="1"/>
  <c r="C84" i="1" s="1"/>
  <c r="B85" i="1"/>
  <c r="A85" i="1" l="1"/>
  <c r="C85" i="1" s="1"/>
  <c r="B86" i="1"/>
  <c r="B87" i="1" l="1"/>
  <c r="A86" i="1"/>
  <c r="C86" i="1" s="1"/>
  <c r="B88" i="1" l="1"/>
  <c r="A87" i="1"/>
  <c r="C87" i="1" s="1"/>
  <c r="A88" i="1" l="1"/>
  <c r="C88" i="1" s="1"/>
  <c r="B89" i="1"/>
  <c r="A89" i="1" l="1"/>
  <c r="C89" i="1" s="1"/>
  <c r="B90" i="1"/>
  <c r="B91" i="1" l="1"/>
  <c r="A90" i="1"/>
  <c r="C90" i="1" s="1"/>
  <c r="B92" i="1" l="1"/>
  <c r="A91" i="1"/>
  <c r="C91" i="1" s="1"/>
  <c r="A92" i="1" l="1"/>
  <c r="C92" i="1" s="1"/>
  <c r="B93" i="1"/>
  <c r="A93" i="1" l="1"/>
  <c r="C93" i="1" s="1"/>
  <c r="B94" i="1"/>
  <c r="B95" i="1" l="1"/>
  <c r="A94" i="1"/>
  <c r="C94" i="1" s="1"/>
  <c r="B96" i="1" l="1"/>
  <c r="A95" i="1"/>
  <c r="C95" i="1" s="1"/>
  <c r="B97" i="1" l="1"/>
  <c r="A96" i="1"/>
  <c r="C96" i="1" s="1"/>
  <c r="A97" i="1" l="1"/>
  <c r="C97" i="1" s="1"/>
  <c r="B98" i="1"/>
  <c r="A98" i="1" l="1"/>
  <c r="C98" i="1" s="1"/>
  <c r="B99" i="1"/>
  <c r="B100" i="1" l="1"/>
  <c r="A99" i="1"/>
  <c r="C99" i="1" s="1"/>
  <c r="B101" i="1" l="1"/>
  <c r="A100" i="1"/>
  <c r="C100" i="1" s="1"/>
  <c r="A101" i="1" l="1"/>
  <c r="C101" i="1" s="1"/>
  <c r="B102" i="1"/>
  <c r="A102" i="1" l="1"/>
  <c r="C102" i="1" s="1"/>
  <c r="B103" i="1"/>
  <c r="B104" i="1" l="1"/>
  <c r="A103" i="1"/>
  <c r="C103" i="1" s="1"/>
  <c r="B105" i="1" l="1"/>
  <c r="A104" i="1"/>
  <c r="C104" i="1" s="1"/>
  <c r="A105" i="1" l="1"/>
  <c r="C105" i="1" s="1"/>
  <c r="B106" i="1"/>
  <c r="A106" i="1" l="1"/>
  <c r="C106" i="1" s="1"/>
  <c r="B107" i="1"/>
  <c r="B108" i="1" l="1"/>
  <c r="A107" i="1"/>
  <c r="C107" i="1" s="1"/>
  <c r="B109" i="1" l="1"/>
  <c r="A108" i="1"/>
  <c r="C108" i="1" s="1"/>
  <c r="A109" i="1" l="1"/>
  <c r="C109" i="1" s="1"/>
  <c r="B110" i="1"/>
  <c r="A110" i="1" l="1"/>
  <c r="C110" i="1" s="1"/>
  <c r="B111" i="1"/>
  <c r="B112" i="1" l="1"/>
  <c r="A111" i="1"/>
  <c r="C111" i="1" s="1"/>
  <c r="B113" i="1" l="1"/>
  <c r="A112" i="1"/>
  <c r="C112" i="1" s="1"/>
  <c r="A113" i="1" l="1"/>
  <c r="C113" i="1" s="1"/>
  <c r="B114" i="1"/>
  <c r="A114" i="1" l="1"/>
  <c r="C114" i="1" s="1"/>
  <c r="B115" i="1"/>
  <c r="B116" i="1" l="1"/>
  <c r="A115" i="1"/>
  <c r="C115" i="1" s="1"/>
  <c r="B117" i="1" l="1"/>
  <c r="A116" i="1"/>
  <c r="C116" i="1" s="1"/>
  <c r="A117" i="1" l="1"/>
  <c r="C117" i="1" s="1"/>
  <c r="B118" i="1"/>
  <c r="A118" i="1" l="1"/>
  <c r="C118" i="1" s="1"/>
  <c r="B119" i="1"/>
  <c r="B120" i="1" l="1"/>
  <c r="A119" i="1"/>
  <c r="C119" i="1" s="1"/>
  <c r="B121" i="1" l="1"/>
  <c r="A120" i="1"/>
  <c r="C120" i="1" s="1"/>
  <c r="A121" i="1" l="1"/>
  <c r="C121" i="1" s="1"/>
  <c r="B122" i="1"/>
  <c r="A122" i="1" l="1"/>
  <c r="C122" i="1" s="1"/>
  <c r="B123" i="1"/>
  <c r="B124" i="1" l="1"/>
  <c r="A123" i="1"/>
  <c r="C123" i="1" s="1"/>
  <c r="B125" i="1" l="1"/>
  <c r="A124" i="1"/>
  <c r="C124" i="1" s="1"/>
  <c r="A125" i="1" l="1"/>
  <c r="C125" i="1" s="1"/>
  <c r="B126" i="1"/>
  <c r="A126" i="1" l="1"/>
  <c r="C126" i="1" s="1"/>
  <c r="B127" i="1"/>
  <c r="B128" i="1" l="1"/>
  <c r="A127" i="1"/>
  <c r="C127" i="1" s="1"/>
  <c r="B129" i="1" l="1"/>
  <c r="A128" i="1"/>
  <c r="C128" i="1" s="1"/>
  <c r="A129" i="1" l="1"/>
  <c r="C129" i="1" s="1"/>
  <c r="B130" i="1"/>
  <c r="A130" i="1" l="1"/>
  <c r="C130" i="1" s="1"/>
  <c r="B131" i="1"/>
  <c r="B132" i="1" l="1"/>
  <c r="A131" i="1"/>
  <c r="C131" i="1" s="1"/>
  <c r="B133" i="1" l="1"/>
  <c r="A132" i="1"/>
  <c r="C132" i="1" s="1"/>
  <c r="A133" i="1" l="1"/>
  <c r="C133" i="1" s="1"/>
  <c r="B134" i="1"/>
  <c r="A134" i="1" l="1"/>
  <c r="C134" i="1" s="1"/>
  <c r="B135" i="1"/>
  <c r="B136" i="1" l="1"/>
  <c r="A135" i="1"/>
  <c r="C135" i="1" s="1"/>
  <c r="B137" i="1" l="1"/>
  <c r="A136" i="1"/>
  <c r="C136" i="1" s="1"/>
  <c r="A137" i="1" l="1"/>
  <c r="C137" i="1" s="1"/>
  <c r="B138" i="1"/>
  <c r="A138" i="1" l="1"/>
  <c r="C138" i="1" s="1"/>
  <c r="B139" i="1"/>
  <c r="B140" i="1" l="1"/>
  <c r="A139" i="1"/>
  <c r="C139" i="1" s="1"/>
  <c r="B141" i="1" l="1"/>
  <c r="A140" i="1"/>
  <c r="C140" i="1" s="1"/>
  <c r="A141" i="1" l="1"/>
  <c r="C141" i="1" s="1"/>
  <c r="B142" i="1"/>
  <c r="A142" i="1" l="1"/>
  <c r="C142" i="1" s="1"/>
  <c r="B143" i="1"/>
  <c r="B144" i="1" l="1"/>
  <c r="A143" i="1"/>
  <c r="C143" i="1" s="1"/>
  <c r="B145" i="1" l="1"/>
  <c r="A144" i="1"/>
  <c r="C144" i="1" s="1"/>
  <c r="A145" i="1" l="1"/>
  <c r="C145" i="1" s="1"/>
  <c r="B146" i="1"/>
  <c r="A146" i="1" l="1"/>
  <c r="C146" i="1" s="1"/>
  <c r="B147" i="1"/>
  <c r="B148" i="1" l="1"/>
  <c r="A147" i="1"/>
  <c r="C147" i="1" s="1"/>
  <c r="B149" i="1" l="1"/>
  <c r="A148" i="1"/>
  <c r="C148" i="1" s="1"/>
  <c r="A149" i="1" l="1"/>
  <c r="C149" i="1" s="1"/>
  <c r="B150" i="1"/>
  <c r="A150" i="1" l="1"/>
  <c r="C150" i="1" s="1"/>
  <c r="B151" i="1"/>
  <c r="B152" i="1" l="1"/>
  <c r="A151" i="1"/>
  <c r="C151" i="1" s="1"/>
  <c r="B153" i="1" l="1"/>
  <c r="A152" i="1"/>
  <c r="C152" i="1" s="1"/>
  <c r="A153" i="1" l="1"/>
  <c r="C153" i="1" s="1"/>
  <c r="B154" i="1"/>
  <c r="A154" i="1" l="1"/>
  <c r="C154" i="1" s="1"/>
  <c r="B155" i="1"/>
  <c r="B156" i="1" l="1"/>
  <c r="A155" i="1"/>
  <c r="C155" i="1" s="1"/>
  <c r="B157" i="1" l="1"/>
  <c r="A156" i="1"/>
  <c r="C156" i="1" s="1"/>
  <c r="A157" i="1" l="1"/>
  <c r="C157" i="1" s="1"/>
  <c r="B158" i="1"/>
  <c r="A158" i="1" l="1"/>
  <c r="C158" i="1" s="1"/>
  <c r="B159" i="1"/>
  <c r="B160" i="1" l="1"/>
  <c r="A159" i="1"/>
  <c r="C159" i="1" s="1"/>
  <c r="B161" i="1" l="1"/>
  <c r="A160" i="1"/>
  <c r="C160" i="1" s="1"/>
  <c r="B162" i="1" l="1"/>
  <c r="A161" i="1"/>
  <c r="C161" i="1" s="1"/>
  <c r="A162" i="1" l="1"/>
  <c r="C162" i="1" s="1"/>
  <c r="B163" i="1"/>
  <c r="A163" i="1" l="1"/>
  <c r="C163" i="1" s="1"/>
  <c r="B164" i="1"/>
  <c r="B165" i="1" l="1"/>
  <c r="A164" i="1"/>
  <c r="C164" i="1" s="1"/>
  <c r="B166" i="1" l="1"/>
  <c r="A165" i="1"/>
  <c r="C165" i="1" s="1"/>
  <c r="A166" i="1" l="1"/>
  <c r="C166" i="1" s="1"/>
  <c r="B167" i="1"/>
  <c r="A167" i="1" l="1"/>
  <c r="C167" i="1" s="1"/>
  <c r="B168" i="1"/>
  <c r="B169" i="1" l="1"/>
  <c r="A168" i="1"/>
  <c r="C168" i="1" s="1"/>
  <c r="B170" i="1" l="1"/>
  <c r="A169" i="1"/>
  <c r="C169" i="1" s="1"/>
  <c r="A170" i="1" l="1"/>
  <c r="C170" i="1" s="1"/>
  <c r="B171" i="1"/>
  <c r="A171" i="1" l="1"/>
  <c r="C171" i="1" s="1"/>
  <c r="B172" i="1"/>
  <c r="B173" i="1" l="1"/>
  <c r="A172" i="1"/>
  <c r="C172" i="1" s="1"/>
  <c r="B174" i="1" l="1"/>
  <c r="A173" i="1"/>
  <c r="C173" i="1" s="1"/>
  <c r="A174" i="1" l="1"/>
  <c r="C174" i="1" s="1"/>
  <c r="B175" i="1"/>
  <c r="A175" i="1" l="1"/>
  <c r="C175" i="1" s="1"/>
  <c r="B176" i="1"/>
  <c r="A176" i="1" l="1"/>
  <c r="C176" i="1" s="1"/>
  <c r="B177" i="1"/>
  <c r="B178" i="1" l="1"/>
  <c r="A177" i="1"/>
  <c r="C177" i="1" s="1"/>
  <c r="B179" i="1" l="1"/>
  <c r="A178" i="1"/>
  <c r="C178" i="1" s="1"/>
  <c r="A179" i="1" l="1"/>
  <c r="C179" i="1" s="1"/>
  <c r="B180" i="1"/>
  <c r="A180" i="1" l="1"/>
  <c r="C180" i="1" s="1"/>
  <c r="B181" i="1"/>
  <c r="B182" i="1" l="1"/>
  <c r="A181" i="1"/>
  <c r="C181" i="1" s="1"/>
  <c r="B183" i="1" l="1"/>
  <c r="A182" i="1"/>
  <c r="C182" i="1" s="1"/>
  <c r="A183" i="1" l="1"/>
  <c r="C183" i="1" s="1"/>
  <c r="B184" i="1"/>
  <c r="A184" i="1" l="1"/>
  <c r="C184" i="1" s="1"/>
  <c r="B185" i="1"/>
  <c r="B186" i="1" l="1"/>
  <c r="A185" i="1"/>
  <c r="C185" i="1" s="1"/>
  <c r="B187" i="1" l="1"/>
  <c r="A186" i="1"/>
  <c r="C186" i="1" s="1"/>
  <c r="A187" i="1" l="1"/>
  <c r="C187" i="1" s="1"/>
  <c r="B188" i="1"/>
  <c r="A188" i="1" l="1"/>
  <c r="C188" i="1" s="1"/>
  <c r="B189" i="1"/>
  <c r="B190" i="1" l="1"/>
  <c r="A189" i="1"/>
  <c r="C189" i="1" s="1"/>
  <c r="B191" i="1" l="1"/>
  <c r="A190" i="1"/>
  <c r="C190" i="1" s="1"/>
  <c r="A191" i="1" l="1"/>
  <c r="C191" i="1" s="1"/>
  <c r="B192" i="1"/>
  <c r="A192" i="1" l="1"/>
  <c r="C192" i="1" s="1"/>
  <c r="B193" i="1"/>
  <c r="B194" i="1" l="1"/>
  <c r="A193" i="1"/>
  <c r="C193" i="1" s="1"/>
  <c r="B195" i="1" l="1"/>
  <c r="A194" i="1"/>
  <c r="C194" i="1" s="1"/>
  <c r="A195" i="1" l="1"/>
  <c r="C195" i="1" s="1"/>
  <c r="B196" i="1"/>
  <c r="A196" i="1" l="1"/>
  <c r="C196" i="1" s="1"/>
  <c r="B197" i="1"/>
  <c r="B198" i="1" l="1"/>
  <c r="A197" i="1"/>
  <c r="C197" i="1" s="1"/>
  <c r="B199" i="1" l="1"/>
  <c r="A198" i="1"/>
  <c r="C198" i="1" s="1"/>
  <c r="A199" i="1" l="1"/>
  <c r="C199" i="1" s="1"/>
  <c r="B200" i="1"/>
  <c r="A200" i="1" l="1"/>
  <c r="C200" i="1" s="1"/>
  <c r="B201" i="1"/>
  <c r="B202" i="1" l="1"/>
  <c r="A201" i="1"/>
  <c r="C201" i="1" s="1"/>
  <c r="B203" i="1" l="1"/>
  <c r="A202" i="1"/>
  <c r="C202" i="1" s="1"/>
  <c r="A203" i="1" l="1"/>
  <c r="C203" i="1" s="1"/>
  <c r="B204" i="1"/>
  <c r="A204" i="1" l="1"/>
  <c r="C204" i="1" s="1"/>
  <c r="B205" i="1"/>
  <c r="B206" i="1" l="1"/>
  <c r="A205" i="1"/>
  <c r="C205" i="1" s="1"/>
  <c r="B207" i="1" l="1"/>
  <c r="A206" i="1"/>
  <c r="C206" i="1" s="1"/>
  <c r="A207" i="1" l="1"/>
  <c r="C207" i="1" s="1"/>
  <c r="B208" i="1"/>
  <c r="A208" i="1" l="1"/>
  <c r="C208" i="1" s="1"/>
  <c r="B209" i="1"/>
  <c r="B210" i="1" l="1"/>
  <c r="A209" i="1"/>
  <c r="C209" i="1" s="1"/>
  <c r="B211" i="1" l="1"/>
  <c r="A210" i="1"/>
  <c r="C210" i="1" s="1"/>
  <c r="A211" i="1" l="1"/>
  <c r="C211" i="1" s="1"/>
  <c r="B212" i="1"/>
  <c r="A212" i="1" l="1"/>
  <c r="C212" i="1" s="1"/>
  <c r="B213" i="1"/>
  <c r="B214" i="1" l="1"/>
  <c r="A213" i="1"/>
  <c r="C213" i="1" s="1"/>
  <c r="B215" i="1" l="1"/>
  <c r="A214" i="1"/>
  <c r="C214" i="1" s="1"/>
  <c r="A215" i="1" l="1"/>
  <c r="C215" i="1" s="1"/>
  <c r="B216" i="1"/>
  <c r="A216" i="1" l="1"/>
  <c r="C216" i="1" s="1"/>
  <c r="B217" i="1"/>
  <c r="B218" i="1" l="1"/>
  <c r="A217" i="1"/>
  <c r="C217" i="1" s="1"/>
  <c r="B219" i="1" l="1"/>
  <c r="A218" i="1"/>
  <c r="C218" i="1" s="1"/>
  <c r="A219" i="1" l="1"/>
  <c r="C219" i="1" s="1"/>
  <c r="B220" i="1"/>
  <c r="A220" i="1" l="1"/>
  <c r="C220" i="1" s="1"/>
  <c r="B221" i="1"/>
  <c r="B222" i="1" l="1"/>
  <c r="A221" i="1"/>
  <c r="C221" i="1" s="1"/>
  <c r="B223" i="1" l="1"/>
  <c r="A222" i="1"/>
  <c r="C222" i="1" s="1"/>
  <c r="A223" i="1" l="1"/>
  <c r="C223" i="1" s="1"/>
  <c r="B224" i="1"/>
  <c r="A224" i="1" l="1"/>
  <c r="C224" i="1" s="1"/>
  <c r="B225" i="1"/>
  <c r="B226" i="1" l="1"/>
  <c r="A225" i="1"/>
  <c r="C225" i="1" s="1"/>
  <c r="B227" i="1" l="1"/>
  <c r="A226" i="1"/>
  <c r="C226" i="1" s="1"/>
  <c r="A227" i="1" l="1"/>
  <c r="C227" i="1" s="1"/>
  <c r="B228" i="1"/>
  <c r="A228" i="1" l="1"/>
  <c r="C228" i="1" s="1"/>
  <c r="B229" i="1"/>
  <c r="B230" i="1" l="1"/>
  <c r="A229" i="1"/>
  <c r="C229" i="1" s="1"/>
  <c r="B231" i="1" l="1"/>
  <c r="A230" i="1"/>
  <c r="C230" i="1" s="1"/>
  <c r="A231" i="1" l="1"/>
  <c r="C231" i="1" s="1"/>
  <c r="B232" i="1"/>
  <c r="A232" i="1" l="1"/>
  <c r="C232" i="1" s="1"/>
  <c r="B233" i="1"/>
  <c r="B234" i="1" l="1"/>
  <c r="A233" i="1"/>
  <c r="C233" i="1" s="1"/>
  <c r="B235" i="1" l="1"/>
  <c r="A234" i="1"/>
  <c r="C234" i="1" s="1"/>
  <c r="A235" i="1" l="1"/>
  <c r="C235" i="1" s="1"/>
  <c r="B236" i="1"/>
  <c r="A236" i="1" l="1"/>
  <c r="C236" i="1" s="1"/>
  <c r="B237" i="1"/>
  <c r="B238" i="1" l="1"/>
  <c r="A237" i="1"/>
  <c r="C237" i="1" s="1"/>
  <c r="B239" i="1" l="1"/>
  <c r="A238" i="1"/>
  <c r="C238" i="1" s="1"/>
  <c r="A239" i="1" l="1"/>
  <c r="C239" i="1" s="1"/>
  <c r="B240" i="1"/>
  <c r="A240" i="1" l="1"/>
  <c r="C240" i="1" s="1"/>
  <c r="B241" i="1"/>
  <c r="B242" i="1" l="1"/>
  <c r="A241" i="1"/>
  <c r="C241" i="1" s="1"/>
  <c r="B243" i="1" l="1"/>
  <c r="A242" i="1"/>
  <c r="C242" i="1" s="1"/>
  <c r="A243" i="1" l="1"/>
  <c r="C243" i="1" s="1"/>
  <c r="B244" i="1"/>
  <c r="A244" i="1" l="1"/>
  <c r="C244" i="1" s="1"/>
  <c r="B245" i="1"/>
  <c r="B246" i="1" l="1"/>
  <c r="A245" i="1"/>
  <c r="C245" i="1" s="1"/>
  <c r="B247" i="1" l="1"/>
  <c r="A246" i="1"/>
  <c r="C246" i="1" s="1"/>
  <c r="A247" i="1" l="1"/>
  <c r="C247" i="1" s="1"/>
  <c r="B248" i="1"/>
  <c r="B249" i="1" l="1"/>
  <c r="A248" i="1"/>
  <c r="C248" i="1" s="1"/>
  <c r="B250" i="1" l="1"/>
  <c r="A249" i="1"/>
  <c r="C249" i="1" s="1"/>
  <c r="A250" i="1" l="1"/>
  <c r="C250" i="1" s="1"/>
  <c r="B251" i="1"/>
  <c r="B252" i="1" l="1"/>
  <c r="A251" i="1"/>
  <c r="C251" i="1" s="1"/>
  <c r="B253" i="1" l="1"/>
  <c r="A252" i="1"/>
  <c r="C252" i="1" s="1"/>
  <c r="B254" i="1" l="1"/>
  <c r="A253" i="1"/>
  <c r="C253" i="1" s="1"/>
  <c r="A254" i="1" l="1"/>
  <c r="C254" i="1" s="1"/>
  <c r="B255" i="1"/>
  <c r="A255" i="1" l="1"/>
  <c r="C255" i="1" s="1"/>
  <c r="B256" i="1"/>
  <c r="B257" i="1" l="1"/>
  <c r="A256" i="1"/>
  <c r="C256" i="1" s="1"/>
  <c r="B258" i="1" l="1"/>
  <c r="A257" i="1"/>
  <c r="C257" i="1" s="1"/>
  <c r="A258" i="1" l="1"/>
  <c r="C258" i="1" s="1"/>
  <c r="B259" i="1"/>
  <c r="B260" i="1" l="1"/>
  <c r="A259" i="1"/>
  <c r="C259" i="1" s="1"/>
  <c r="B261" i="1" l="1"/>
  <c r="A260" i="1"/>
  <c r="C260" i="1" s="1"/>
  <c r="B262" i="1" l="1"/>
  <c r="A261" i="1"/>
  <c r="C261" i="1" s="1"/>
  <c r="A262" i="1" l="1"/>
  <c r="C262" i="1" s="1"/>
  <c r="B263" i="1"/>
  <c r="B264" i="1" l="1"/>
  <c r="A263" i="1"/>
  <c r="C263" i="1" s="1"/>
  <c r="B265" i="1" l="1"/>
  <c r="A264" i="1"/>
  <c r="C264" i="1" s="1"/>
  <c r="B266" i="1" l="1"/>
  <c r="A265" i="1"/>
  <c r="C265" i="1" s="1"/>
  <c r="B267" i="1" l="1"/>
  <c r="A266" i="1"/>
  <c r="C266" i="1" s="1"/>
  <c r="A267" i="1" l="1"/>
  <c r="C267" i="1" s="1"/>
  <c r="B268" i="1"/>
  <c r="A268" i="1" l="1"/>
  <c r="C268" i="1" s="1"/>
  <c r="B269" i="1"/>
  <c r="B270" i="1" l="1"/>
  <c r="A269" i="1"/>
  <c r="C269" i="1" s="1"/>
  <c r="B271" i="1" l="1"/>
  <c r="A270" i="1"/>
  <c r="C270" i="1" s="1"/>
  <c r="A271" i="1" l="1"/>
  <c r="C271" i="1" s="1"/>
  <c r="B272" i="1"/>
  <c r="A272" i="1" l="1"/>
  <c r="C272" i="1" s="1"/>
  <c r="B273" i="1"/>
  <c r="B274" i="1" l="1"/>
  <c r="A273" i="1"/>
  <c r="C273" i="1" s="1"/>
  <c r="B275" i="1" l="1"/>
  <c r="A274" i="1"/>
  <c r="C274" i="1" s="1"/>
  <c r="A275" i="1" l="1"/>
  <c r="C275" i="1" s="1"/>
  <c r="B276" i="1"/>
  <c r="A276" i="1" l="1"/>
  <c r="C276" i="1" s="1"/>
  <c r="B277" i="1"/>
  <c r="B278" i="1" l="1"/>
  <c r="A277" i="1"/>
  <c r="C277" i="1" s="1"/>
  <c r="B279" i="1" l="1"/>
  <c r="A278" i="1"/>
  <c r="C278" i="1" s="1"/>
  <c r="B280" i="1" l="1"/>
  <c r="A279" i="1"/>
  <c r="C279" i="1" s="1"/>
  <c r="A280" i="1" l="1"/>
  <c r="C280" i="1" s="1"/>
  <c r="B281" i="1"/>
  <c r="A281" i="1" l="1"/>
  <c r="C281" i="1" s="1"/>
  <c r="B282" i="1"/>
  <c r="B283" i="1" l="1"/>
  <c r="A282" i="1"/>
  <c r="C282" i="1" s="1"/>
  <c r="B284" i="1" l="1"/>
  <c r="A283" i="1"/>
  <c r="C283" i="1" s="1"/>
  <c r="A284" i="1" l="1"/>
  <c r="C284" i="1" s="1"/>
  <c r="B285" i="1"/>
  <c r="A285" i="1" l="1"/>
  <c r="C285" i="1" s="1"/>
  <c r="B286" i="1"/>
  <c r="B287" i="1" l="1"/>
  <c r="A286" i="1"/>
  <c r="C286" i="1" s="1"/>
  <c r="B288" i="1" l="1"/>
  <c r="A287" i="1"/>
  <c r="C287" i="1" s="1"/>
  <c r="A288" i="1" l="1"/>
  <c r="C288" i="1" s="1"/>
  <c r="B289" i="1"/>
  <c r="A289" i="1" l="1"/>
  <c r="C289" i="1" s="1"/>
  <c r="B290" i="1"/>
  <c r="B291" i="1" l="1"/>
  <c r="A290" i="1"/>
  <c r="C290" i="1" s="1"/>
  <c r="B292" i="1" l="1"/>
  <c r="A291" i="1"/>
  <c r="C291" i="1" s="1"/>
  <c r="A292" i="1" l="1"/>
  <c r="C292" i="1" s="1"/>
  <c r="B293" i="1"/>
  <c r="A293" i="1" l="1"/>
  <c r="C293" i="1" s="1"/>
  <c r="S7" i="1"/>
  <c r="H9" i="1"/>
  <c r="AN9" i="1"/>
  <c r="S9" i="1"/>
  <c r="Y8" i="1"/>
  <c r="O9" i="1"/>
  <c r="M8" i="1"/>
  <c r="AD9" i="1"/>
  <c r="AQ8" i="1"/>
  <c r="X9" i="1"/>
  <c r="AD8" i="1"/>
  <c r="AI9" i="1"/>
  <c r="AK9" i="1"/>
  <c r="F9" i="1"/>
  <c r="AL9" i="1"/>
  <c r="AP9" i="1"/>
  <c r="I8" i="1"/>
  <c r="E9" i="1"/>
  <c r="AR9" i="1"/>
  <c r="W8" i="1"/>
  <c r="AQ9" i="1"/>
  <c r="AF7" i="1"/>
  <c r="AA9" i="1"/>
  <c r="AV8" i="1"/>
  <c r="AV9" i="1"/>
  <c r="AA11" i="1"/>
  <c r="AW8" i="1"/>
  <c r="N8" i="1"/>
  <c r="U8" i="1"/>
  <c r="Q7" i="1"/>
  <c r="AV7" i="1"/>
  <c r="AG8" i="1"/>
  <c r="AR7" i="1"/>
  <c r="AL7" i="1"/>
  <c r="AP7" i="1"/>
  <c r="AQ10" i="1"/>
  <c r="AX8" i="1"/>
  <c r="AT10" i="1"/>
  <c r="AR8" i="1"/>
  <c r="AK11" i="1"/>
  <c r="M9" i="1"/>
  <c r="AW9" i="1"/>
  <c r="AG9" i="1"/>
  <c r="AC8" i="1"/>
  <c r="AE8" i="1"/>
  <c r="AP8" i="1"/>
  <c r="R9" i="1"/>
  <c r="AO10" i="1"/>
  <c r="P9" i="1"/>
  <c r="AB9" i="1"/>
  <c r="Z9" i="1"/>
  <c r="N10" i="1"/>
  <c r="AW7" i="1"/>
  <c r="G9" i="1"/>
  <c r="G10" i="1"/>
  <c r="AM11" i="1"/>
  <c r="H8" i="1"/>
  <c r="J8" i="1"/>
  <c r="AM8" i="1"/>
  <c r="AK10" i="1"/>
  <c r="L11" i="1"/>
  <c r="V8" i="1"/>
  <c r="Q8" i="1"/>
  <c r="Z10" i="1"/>
  <c r="AT8" i="1"/>
  <c r="AF11" i="1"/>
  <c r="AF9" i="1"/>
  <c r="AO7" i="1"/>
  <c r="J9" i="1"/>
  <c r="G7" i="1"/>
  <c r="M11" i="1"/>
  <c r="AO8" i="1"/>
  <c r="AB8" i="1"/>
  <c r="AE7" i="1"/>
  <c r="AY9" i="1"/>
  <c r="AS7" i="1"/>
  <c r="AN8" i="1"/>
  <c r="R8" i="1"/>
  <c r="E8" i="1"/>
  <c r="AV10" i="1"/>
  <c r="L7" i="1"/>
  <c r="W7" i="1"/>
  <c r="Z7" i="1"/>
  <c r="I9" i="1"/>
  <c r="Z8" i="1"/>
  <c r="AA7" i="1"/>
  <c r="AS9" i="1"/>
  <c r="R7" i="1"/>
  <c r="AY8" i="1"/>
  <c r="V9" i="1"/>
  <c r="F7" i="1"/>
  <c r="O7" i="1"/>
  <c r="AM7" i="1"/>
  <c r="AG7" i="1"/>
  <c r="N7" i="1"/>
  <c r="AB7" i="1"/>
  <c r="AH8" i="1"/>
  <c r="Y9" i="1"/>
  <c r="AH9" i="1"/>
  <c r="W9" i="1"/>
  <c r="U9" i="1"/>
  <c r="K7" i="1"/>
  <c r="S8" i="1"/>
  <c r="AT9" i="1"/>
  <c r="L10" i="1"/>
  <c r="L9" i="1"/>
  <c r="AI11" i="1"/>
  <c r="AF8" i="1"/>
  <c r="M7" i="1"/>
  <c r="AD10" i="1"/>
  <c r="Q9" i="1"/>
  <c r="J7" i="1"/>
  <c r="AM9" i="1"/>
  <c r="J10" i="1"/>
  <c r="AQ11" i="1"/>
  <c r="AL8" i="1"/>
  <c r="AO9" i="1"/>
  <c r="F8" i="1"/>
  <c r="AI8" i="1"/>
  <c r="AX11" i="1"/>
  <c r="AU9" i="1"/>
  <c r="AU8" i="1"/>
  <c r="N9" i="1"/>
  <c r="AO11" i="1"/>
  <c r="AY7" i="1"/>
  <c r="O8" i="1"/>
  <c r="AT7" i="1"/>
  <c r="P12" i="1"/>
  <c r="O11" i="1"/>
  <c r="AH7" i="1"/>
  <c r="AB10" i="1"/>
  <c r="P10" i="1"/>
  <c r="AI7" i="1"/>
  <c r="AH11" i="1"/>
  <c r="AR11" i="1"/>
  <c r="AX10" i="1"/>
  <c r="AA10" i="1"/>
  <c r="I11" i="1"/>
  <c r="E7" i="1"/>
  <c r="AK7" i="1"/>
  <c r="AC10" i="1"/>
  <c r="R11" i="1"/>
  <c r="K10" i="1"/>
  <c r="X11" i="1"/>
  <c r="AP11" i="1"/>
  <c r="AQ7" i="1"/>
  <c r="E10" i="1"/>
  <c r="AE11" i="1"/>
  <c r="U10" i="1"/>
  <c r="AA8" i="1"/>
  <c r="I10" i="1"/>
  <c r="X7" i="1"/>
  <c r="AN11" i="1"/>
  <c r="X8" i="1"/>
  <c r="AT11" i="1"/>
  <c r="U7" i="1"/>
  <c r="Q10" i="1"/>
  <c r="G8" i="1"/>
  <c r="AW10" i="1"/>
  <c r="U11" i="1"/>
  <c r="AK8" i="1"/>
  <c r="AW11" i="1"/>
  <c r="H7" i="1"/>
  <c r="AI10" i="1"/>
  <c r="AF10" i="1"/>
  <c r="AL10" i="1"/>
  <c r="W11" i="1"/>
  <c r="AY12" i="1"/>
  <c r="N11" i="1"/>
  <c r="AG11" i="1"/>
  <c r="AC9" i="1"/>
  <c r="V11" i="1"/>
  <c r="AE9" i="1"/>
  <c r="AN10" i="1"/>
  <c r="AX9" i="1"/>
  <c r="AV11" i="1"/>
  <c r="H11" i="1"/>
  <c r="AY10" i="1"/>
  <c r="AT12" i="1"/>
  <c r="AS10" i="1"/>
  <c r="P7" i="1"/>
  <c r="S10" i="1"/>
  <c r="M10" i="1"/>
  <c r="S11" i="1"/>
  <c r="F11" i="1"/>
  <c r="I7" i="1"/>
  <c r="AN7" i="1"/>
  <c r="AI12" i="1"/>
  <c r="X10" i="1"/>
  <c r="AY11" i="1"/>
  <c r="G11" i="1"/>
  <c r="H10" i="1"/>
  <c r="V7" i="1"/>
  <c r="AP10" i="1"/>
  <c r="AD7" i="1"/>
  <c r="L8" i="1"/>
  <c r="AS11" i="1"/>
  <c r="AR10" i="1"/>
  <c r="AU7" i="1"/>
  <c r="K9" i="1"/>
  <c r="Z11" i="1"/>
  <c r="F10" i="1"/>
  <c r="J11" i="1"/>
  <c r="AU11" i="1"/>
  <c r="AX7" i="1"/>
  <c r="AC7" i="1"/>
  <c r="AM10" i="1"/>
  <c r="P11" i="1"/>
  <c r="AU10" i="1"/>
  <c r="P8" i="1"/>
  <c r="AB11" i="1"/>
  <c r="AE10" i="1"/>
  <c r="O10" i="1"/>
  <c r="R12" i="1"/>
  <c r="Y10" i="1"/>
  <c r="AC11" i="1"/>
  <c r="Y11" i="1"/>
  <c r="K11" i="1"/>
  <c r="R10" i="1"/>
  <c r="S13" i="1"/>
  <c r="AO13" i="1"/>
  <c r="R13" i="1"/>
  <c r="AF12" i="1"/>
  <c r="Z13" i="1"/>
  <c r="V10" i="1"/>
  <c r="K8" i="1"/>
  <c r="W10" i="1"/>
  <c r="AF13" i="1"/>
  <c r="H12" i="1"/>
  <c r="W12" i="1"/>
  <c r="AD11" i="1"/>
  <c r="AH13" i="1"/>
  <c r="AW12" i="1"/>
  <c r="AH10" i="1"/>
  <c r="AC12" i="1"/>
  <c r="L12" i="1"/>
  <c r="AB12" i="1"/>
  <c r="AX12" i="1"/>
  <c r="Y12" i="1"/>
  <c r="Y7" i="1"/>
  <c r="AL12" i="1"/>
  <c r="AK12" i="1"/>
  <c r="AL13" i="1"/>
  <c r="AG10" i="1"/>
  <c r="U12" i="1"/>
  <c r="U13" i="1"/>
  <c r="AU13" i="1"/>
  <c r="W13" i="1"/>
  <c r="O13" i="1"/>
  <c r="AM12" i="1"/>
  <c r="K12" i="1"/>
  <c r="Q13" i="1"/>
  <c r="E13" i="1"/>
  <c r="AL11" i="1"/>
  <c r="V12" i="1"/>
  <c r="AO12" i="1"/>
  <c r="AT13" i="1"/>
  <c r="AQ14" i="1"/>
  <c r="H14" i="1"/>
  <c r="X13" i="1"/>
  <c r="AP12" i="1"/>
  <c r="AW14" i="1"/>
  <c r="M12" i="1"/>
  <c r="AR13" i="1"/>
  <c r="AG12" i="1"/>
  <c r="P14" i="1"/>
  <c r="J13" i="1"/>
  <c r="AF14" i="1"/>
  <c r="AE13" i="1"/>
  <c r="AN13" i="1"/>
  <c r="J12" i="1"/>
  <c r="AR12" i="1"/>
  <c r="E12" i="1"/>
  <c r="F12" i="1"/>
  <c r="AN12" i="1"/>
  <c r="H13" i="1"/>
  <c r="E11" i="1"/>
  <c r="S12" i="1"/>
  <c r="AS8" i="1"/>
  <c r="AQ12" i="1"/>
  <c r="AC13" i="1"/>
  <c r="AD14" i="1"/>
  <c r="K14" i="1"/>
  <c r="AV13" i="1"/>
  <c r="AL14" i="1"/>
  <c r="AV14" i="1"/>
  <c r="J14" i="1"/>
  <c r="Q11" i="1"/>
  <c r="AH12" i="1"/>
  <c r="AM13" i="1"/>
  <c r="AD13" i="1"/>
  <c r="AG13" i="1"/>
  <c r="O12" i="1"/>
  <c r="Y13" i="1"/>
  <c r="G12" i="1"/>
  <c r="AA12" i="1"/>
  <c r="X12" i="1"/>
  <c r="Q12" i="1"/>
  <c r="AE12" i="1"/>
  <c r="AV12" i="1"/>
  <c r="AX13" i="1"/>
  <c r="AU12" i="1"/>
  <c r="G13" i="1"/>
  <c r="AT14" i="1"/>
  <c r="AE14" i="1"/>
  <c r="I12" i="1"/>
  <c r="AA13" i="1"/>
  <c r="E14" i="1"/>
  <c r="AS12" i="1"/>
  <c r="N14" i="1"/>
  <c r="AU14" i="1"/>
  <c r="AA14" i="1"/>
  <c r="AI14" i="1"/>
  <c r="AY15" i="1"/>
  <c r="M15" i="1"/>
  <c r="AU15" i="1"/>
  <c r="AI13" i="1"/>
  <c r="AW13" i="1"/>
  <c r="AB14" i="1"/>
  <c r="AR14" i="1"/>
  <c r="AG14" i="1"/>
  <c r="AQ13" i="1"/>
  <c r="P13" i="1"/>
  <c r="V13" i="1"/>
  <c r="AB13" i="1"/>
  <c r="AP15" i="1"/>
  <c r="AK15" i="1"/>
  <c r="N12" i="1"/>
  <c r="U14" i="1"/>
  <c r="AS13" i="1"/>
  <c r="O14" i="1"/>
  <c r="E15" i="1"/>
  <c r="K13" i="1"/>
  <c r="S14" i="1"/>
  <c r="AK13" i="1"/>
  <c r="L15" i="1"/>
  <c r="AW15" i="1"/>
  <c r="V14" i="1"/>
  <c r="AC14" i="1"/>
  <c r="N13" i="1"/>
  <c r="F13" i="1"/>
  <c r="AK14" i="1"/>
  <c r="R14" i="1"/>
  <c r="Q15" i="1"/>
  <c r="AY14" i="1"/>
  <c r="I13" i="1"/>
  <c r="M13" i="1"/>
  <c r="AD12" i="1"/>
  <c r="L13" i="1"/>
  <c r="I14" i="1"/>
  <c r="AY13" i="1"/>
  <c r="Z14" i="1"/>
  <c r="M14" i="1"/>
  <c r="P15" i="1"/>
  <c r="AS14" i="1"/>
  <c r="AO14" i="1"/>
  <c r="AX14" i="1"/>
  <c r="Z12" i="1"/>
  <c r="AM14" i="1"/>
  <c r="G14" i="1"/>
  <c r="Y15" i="1"/>
  <c r="Y14" i="1"/>
  <c r="AP13" i="1"/>
  <c r="E17" i="1"/>
  <c r="M16" i="1"/>
  <c r="I16" i="1"/>
  <c r="AD16" i="1"/>
  <c r="Z16" i="1"/>
  <c r="X14" i="1"/>
  <c r="AX15" i="1"/>
  <c r="F14" i="1"/>
  <c r="AG16" i="1"/>
  <c r="AT15" i="1"/>
  <c r="H16" i="1"/>
  <c r="AT16" i="1"/>
  <c r="S16" i="1"/>
  <c r="AN14" i="1"/>
  <c r="AD15" i="1"/>
  <c r="AS16" i="1"/>
  <c r="W14" i="1"/>
  <c r="S15" i="1"/>
  <c r="K15" i="1"/>
  <c r="AF15" i="1"/>
  <c r="AC15" i="1"/>
  <c r="X16" i="1"/>
  <c r="Z15" i="1"/>
  <c r="AM15" i="1"/>
  <c r="AH14" i="1"/>
  <c r="AR15" i="1"/>
  <c r="AQ15" i="1"/>
  <c r="N15" i="1"/>
  <c r="AL15" i="1"/>
  <c r="R15" i="1"/>
  <c r="I15" i="1"/>
  <c r="AH15" i="1"/>
  <c r="AA15" i="1"/>
  <c r="AP14" i="1"/>
  <c r="J15" i="1"/>
  <c r="AI15" i="1"/>
  <c r="AS15" i="1"/>
  <c r="Q14" i="1"/>
  <c r="Y17" i="1"/>
  <c r="AQ16" i="1"/>
  <c r="L16" i="1"/>
  <c r="AI16" i="1"/>
  <c r="AU16" i="1"/>
  <c r="L14" i="1"/>
  <c r="F16" i="1"/>
  <c r="AB15" i="1"/>
  <c r="O15" i="1"/>
  <c r="AX16" i="1"/>
  <c r="AV15" i="1"/>
  <c r="H15" i="1"/>
  <c r="AE15" i="1"/>
  <c r="F15" i="1"/>
  <c r="AG15" i="1"/>
  <c r="O16" i="1"/>
  <c r="W16" i="1"/>
  <c r="AW17" i="1"/>
  <c r="AS17" i="1"/>
  <c r="X15" i="1"/>
  <c r="AN15" i="1"/>
  <c r="W15" i="1"/>
  <c r="V15" i="1"/>
  <c r="V16" i="1"/>
  <c r="E16" i="1"/>
  <c r="U17" i="1"/>
  <c r="AC17" i="1"/>
  <c r="AC16" i="1"/>
  <c r="K17" i="1"/>
  <c r="AR17" i="1"/>
  <c r="AW16" i="1"/>
  <c r="R16" i="1"/>
  <c r="AN16" i="1"/>
  <c r="AE16" i="1"/>
  <c r="J18" i="1"/>
  <c r="AO16" i="1"/>
  <c r="AL16" i="1"/>
  <c r="P16" i="1"/>
  <c r="AL17" i="1"/>
  <c r="AE17" i="1"/>
  <c r="U16" i="1"/>
  <c r="AP16" i="1"/>
  <c r="AV17" i="1"/>
  <c r="AX17" i="1"/>
  <c r="X17" i="1"/>
  <c r="AR16" i="1"/>
  <c r="AO15" i="1"/>
  <c r="AB16" i="1"/>
  <c r="J16" i="1"/>
  <c r="S17" i="1"/>
  <c r="O17" i="1"/>
  <c r="U15" i="1"/>
  <c r="I17" i="1"/>
  <c r="G16" i="1"/>
  <c r="AD18" i="1"/>
  <c r="H17" i="1"/>
  <c r="AF16" i="1"/>
  <c r="AP17" i="1"/>
  <c r="L17" i="1"/>
  <c r="Q17" i="1"/>
  <c r="AY17" i="1"/>
  <c r="AK16" i="1"/>
  <c r="AF17" i="1"/>
  <c r="AM16" i="1"/>
  <c r="AV16" i="1"/>
  <c r="AM17" i="1"/>
  <c r="AU17" i="1"/>
  <c r="AH16" i="1"/>
  <c r="AA16" i="1"/>
  <c r="N16" i="1"/>
  <c r="AH17" i="1"/>
  <c r="AY16" i="1"/>
  <c r="W17" i="1"/>
  <c r="N17" i="1"/>
  <c r="G15" i="1"/>
  <c r="Y16" i="1"/>
  <c r="AA17" i="1"/>
  <c r="M17" i="1"/>
  <c r="AG17" i="1"/>
  <c r="Z17" i="1"/>
  <c r="W18" i="1"/>
  <c r="R18" i="1"/>
  <c r="AQ17" i="1"/>
  <c r="R17" i="1"/>
  <c r="AQ18" i="1"/>
  <c r="M18" i="1"/>
  <c r="AW18" i="1"/>
  <c r="AX18" i="1"/>
  <c r="AB17" i="1"/>
  <c r="AN17" i="1"/>
  <c r="S18" i="1"/>
  <c r="O18" i="1"/>
  <c r="AO17" i="1"/>
  <c r="Q16" i="1"/>
  <c r="AA18" i="1"/>
  <c r="I18" i="1"/>
  <c r="K16" i="1"/>
  <c r="J17" i="1"/>
  <c r="AC18" i="1"/>
  <c r="AT18" i="1"/>
  <c r="AS18" i="1"/>
  <c r="V17" i="1"/>
  <c r="AO18" i="1"/>
  <c r="AG18" i="1"/>
  <c r="AF18" i="1"/>
  <c r="P17" i="1"/>
  <c r="AD17" i="1"/>
  <c r="F17" i="1"/>
  <c r="AT17" i="1"/>
  <c r="Z18" i="1"/>
  <c r="AB18" i="1"/>
  <c r="AI17" i="1"/>
  <c r="G18" i="1"/>
  <c r="N19" i="1"/>
  <c r="X18" i="1"/>
  <c r="K18" i="1"/>
  <c r="N18" i="1"/>
  <c r="AK17" i="1"/>
  <c r="AV18" i="1"/>
  <c r="G17" i="1"/>
  <c r="H18" i="1"/>
  <c r="AR18" i="1"/>
  <c r="AP18" i="1"/>
  <c r="AH18" i="1"/>
  <c r="F18" i="1"/>
  <c r="AN18" i="1"/>
  <c r="H19" i="1"/>
  <c r="AW20" i="1"/>
  <c r="AG19" i="1"/>
  <c r="AU18" i="1"/>
  <c r="F19" i="1"/>
  <c r="AY18" i="1"/>
  <c r="O19" i="1"/>
  <c r="AE18" i="1"/>
  <c r="Z19" i="1"/>
  <c r="K19" i="1"/>
  <c r="AH19" i="1"/>
  <c r="AK19" i="1"/>
  <c r="AN19" i="1"/>
  <c r="AK18" i="1"/>
  <c r="Q19" i="1"/>
  <c r="AL19" i="1"/>
  <c r="L18" i="1"/>
  <c r="AX19" i="1"/>
  <c r="V19" i="1"/>
  <c r="E18" i="1"/>
  <c r="Q18" i="1"/>
  <c r="AI18" i="1"/>
  <c r="AD19" i="1"/>
  <c r="AC19" i="1"/>
  <c r="AP19" i="1"/>
  <c r="L19" i="1"/>
  <c r="AL18" i="1"/>
  <c r="AP20" i="1"/>
  <c r="AB19" i="1"/>
  <c r="J19" i="1"/>
  <c r="Y18" i="1"/>
  <c r="U19" i="1"/>
  <c r="X19" i="1"/>
  <c r="R19" i="1"/>
  <c r="AQ19" i="1"/>
  <c r="U18" i="1"/>
  <c r="AW19" i="1"/>
  <c r="AT19" i="1"/>
  <c r="AO19" i="1"/>
  <c r="Y19" i="1"/>
  <c r="AY19" i="1"/>
  <c r="AF19" i="1"/>
  <c r="AA19" i="1"/>
  <c r="AD20" i="1"/>
  <c r="W19" i="1"/>
  <c r="P19" i="1"/>
  <c r="AM18" i="1"/>
  <c r="S19" i="1"/>
  <c r="AM19" i="1"/>
  <c r="AG20" i="1"/>
  <c r="P18" i="1"/>
  <c r="AU19" i="1"/>
  <c r="M19" i="1"/>
  <c r="AU22" i="1"/>
  <c r="V18" i="1"/>
  <c r="AI20" i="1"/>
  <c r="AV19" i="1"/>
  <c r="AK22" i="1"/>
  <c r="AC20" i="1"/>
  <c r="I19" i="1"/>
  <c r="L20" i="1"/>
  <c r="AX20" i="1"/>
  <c r="AS19" i="1"/>
  <c r="AV20" i="1"/>
  <c r="AL20" i="1"/>
  <c r="W20" i="1"/>
  <c r="AK20" i="1"/>
  <c r="AB20" i="1"/>
  <c r="V20" i="1"/>
  <c r="O20" i="1"/>
  <c r="Z20" i="1"/>
  <c r="Q20" i="1"/>
  <c r="AU20" i="1"/>
  <c r="G20" i="1"/>
  <c r="AR19" i="1"/>
  <c r="AT20" i="1"/>
  <c r="I20" i="1"/>
  <c r="X20" i="1"/>
  <c r="E19" i="1"/>
  <c r="AO20" i="1"/>
  <c r="G19" i="1"/>
  <c r="AA20" i="1"/>
  <c r="P20" i="1"/>
  <c r="H20" i="1"/>
  <c r="N20" i="1"/>
  <c r="AE19" i="1"/>
  <c r="J20" i="1"/>
  <c r="AE20" i="1"/>
  <c r="Y20" i="1"/>
  <c r="U20" i="1"/>
  <c r="AI19" i="1"/>
  <c r="AL22" i="1"/>
  <c r="M20" i="1"/>
  <c r="AS20" i="1"/>
  <c r="AH20" i="1"/>
  <c r="F20" i="1"/>
  <c r="R20" i="1"/>
  <c r="S20" i="1"/>
  <c r="AY20" i="1"/>
  <c r="O22" i="1"/>
  <c r="AM20" i="1"/>
  <c r="X22" i="1"/>
  <c r="AF20" i="1"/>
  <c r="AC22" i="1"/>
  <c r="AR20" i="1"/>
  <c r="AQ20" i="1"/>
  <c r="N22" i="1"/>
  <c r="K20" i="1"/>
  <c r="E20" i="1"/>
  <c r="Z22" i="1"/>
  <c r="AN20" i="1"/>
  <c r="AR21" i="1"/>
  <c r="F21" i="1"/>
  <c r="AN21" i="1"/>
  <c r="F22" i="1"/>
  <c r="AA22" i="1"/>
  <c r="AG21" i="1"/>
  <c r="U22" i="1"/>
  <c r="L22" i="1"/>
  <c r="K22" i="1"/>
  <c r="AE22" i="1"/>
  <c r="AR22" i="1"/>
  <c r="AD22" i="1"/>
  <c r="AB22" i="1"/>
  <c r="M22" i="1"/>
  <c r="K21" i="1"/>
  <c r="W21" i="1"/>
  <c r="AI22" i="1"/>
  <c r="AO21" i="1"/>
  <c r="AK21" i="1"/>
  <c r="AX22" i="1"/>
  <c r="M21" i="1"/>
  <c r="AT21" i="1"/>
  <c r="AB21" i="1"/>
  <c r="AD21" i="1"/>
  <c r="V21" i="1"/>
  <c r="P21" i="1"/>
  <c r="S22" i="1"/>
  <c r="AH21" i="1"/>
  <c r="AQ22" i="1"/>
  <c r="AY22" i="1"/>
  <c r="H21" i="1"/>
  <c r="I22" i="1"/>
  <c r="E21" i="1"/>
  <c r="AS22" i="1"/>
  <c r="AN22" i="1"/>
  <c r="Q21" i="1"/>
  <c r="AQ21" i="1"/>
  <c r="AM21" i="1"/>
  <c r="J21" i="1"/>
  <c r="AF22" i="1"/>
  <c r="AL21" i="1"/>
  <c r="S21" i="1"/>
  <c r="AV22" i="1"/>
  <c r="AX21" i="1"/>
  <c r="O21" i="1"/>
  <c r="AG22" i="1"/>
  <c r="Y22" i="1"/>
  <c r="Z21" i="1"/>
  <c r="AW22" i="1"/>
  <c r="AC21" i="1"/>
  <c r="I21" i="1"/>
  <c r="AP22" i="1"/>
  <c r="AS21" i="1"/>
  <c r="AO22" i="1"/>
  <c r="AA21" i="1"/>
  <c r="AI21" i="1"/>
  <c r="X21" i="1"/>
  <c r="AU21" i="1"/>
  <c r="Y21" i="1"/>
  <c r="AV21" i="1"/>
  <c r="L21" i="1"/>
  <c r="AY21" i="1"/>
  <c r="W22" i="1"/>
  <c r="AT22" i="1"/>
  <c r="AE21" i="1"/>
  <c r="AH22" i="1"/>
  <c r="G21" i="1"/>
  <c r="Q22" i="1"/>
  <c r="H22" i="1"/>
  <c r="AM22" i="1"/>
  <c r="U21" i="1"/>
  <c r="R21" i="1"/>
  <c r="N21" i="1"/>
  <c r="AW21" i="1"/>
  <c r="AF21" i="1"/>
  <c r="AP21" i="1"/>
  <c r="AV23" i="1"/>
  <c r="K23" i="1"/>
  <c r="AW25" i="1"/>
  <c r="J22" i="1"/>
  <c r="N23" i="1"/>
  <c r="AG23" i="1"/>
  <c r="AC23" i="1"/>
  <c r="AU23" i="1"/>
  <c r="W23" i="1"/>
  <c r="L23" i="1"/>
  <c r="AF23" i="1"/>
  <c r="J23" i="1"/>
  <c r="AL23" i="1"/>
  <c r="AS23" i="1"/>
  <c r="G22" i="1"/>
  <c r="AD23" i="1"/>
  <c r="R23" i="1"/>
  <c r="S23" i="1"/>
  <c r="AH23" i="1"/>
  <c r="E23" i="1"/>
  <c r="AY23" i="1"/>
  <c r="H23" i="1"/>
  <c r="P23" i="1"/>
  <c r="AE23" i="1"/>
  <c r="AB23" i="1"/>
  <c r="U23" i="1"/>
  <c r="Z23" i="1"/>
  <c r="AP23" i="1"/>
  <c r="M23" i="1"/>
  <c r="P22" i="1"/>
  <c r="AO23" i="1"/>
  <c r="AA23" i="1"/>
  <c r="AX23" i="1"/>
  <c r="AN23" i="1"/>
  <c r="Y23" i="1"/>
  <c r="I23" i="1"/>
  <c r="G23" i="1"/>
  <c r="AW23" i="1"/>
  <c r="Q23" i="1"/>
  <c r="R22" i="1"/>
  <c r="AQ23" i="1"/>
  <c r="X23" i="1"/>
  <c r="V22" i="1"/>
  <c r="E22" i="1"/>
  <c r="AI23" i="1"/>
  <c r="F23" i="1"/>
  <c r="V23" i="1"/>
  <c r="O23" i="1"/>
  <c r="AR23" i="1"/>
  <c r="AT23" i="1"/>
  <c r="AK23" i="1"/>
  <c r="AM23" i="1"/>
  <c r="N27" i="1"/>
  <c r="X27" i="1"/>
  <c r="AD25" i="1"/>
  <c r="AP25" i="1"/>
  <c r="AO24" i="1"/>
  <c r="O24" i="1"/>
  <c r="AG25" i="1"/>
  <c r="U25" i="1"/>
  <c r="AG24" i="1"/>
  <c r="AA25" i="1"/>
  <c r="S24" i="1"/>
  <c r="Q25" i="1"/>
  <c r="AW24" i="1"/>
  <c r="Y25" i="1"/>
  <c r="AI25" i="1"/>
  <c r="H25" i="1"/>
  <c r="W24" i="1"/>
  <c r="N24" i="1"/>
  <c r="N25" i="1"/>
  <c r="AH24" i="1"/>
  <c r="F24" i="1"/>
  <c r="AR25" i="1"/>
  <c r="AL25" i="1"/>
  <c r="M24" i="1"/>
  <c r="G24" i="1"/>
  <c r="K24" i="1"/>
  <c r="J24" i="1"/>
  <c r="Z24" i="1"/>
  <c r="AH25" i="1"/>
  <c r="Z25" i="1"/>
  <c r="AY24" i="1"/>
  <c r="AM24" i="1"/>
  <c r="AN25" i="1"/>
  <c r="AI24" i="1"/>
  <c r="AU25" i="1"/>
  <c r="Y24" i="1"/>
  <c r="AS24" i="1"/>
  <c r="M25" i="1"/>
  <c r="AD24" i="1"/>
  <c r="K25" i="1"/>
  <c r="AT24" i="1"/>
  <c r="AF25" i="1"/>
  <c r="R25" i="1"/>
  <c r="AV24" i="1"/>
  <c r="V24" i="1"/>
  <c r="I25" i="1"/>
  <c r="J25" i="1"/>
  <c r="AQ25" i="1"/>
  <c r="P24" i="1"/>
  <c r="F25" i="1"/>
  <c r="P25" i="1"/>
  <c r="AC24" i="1"/>
  <c r="R24" i="1"/>
  <c r="AK25" i="1"/>
  <c r="AQ24" i="1"/>
  <c r="AC25" i="1"/>
  <c r="AE25" i="1"/>
  <c r="I24" i="1"/>
  <c r="U24" i="1"/>
  <c r="H24" i="1"/>
  <c r="AT25" i="1"/>
  <c r="AA24" i="1"/>
  <c r="G25" i="1"/>
  <c r="E25" i="1"/>
  <c r="AX24" i="1"/>
  <c r="O25" i="1"/>
  <c r="V25" i="1"/>
  <c r="AF24" i="1"/>
  <c r="L25" i="1"/>
  <c r="AL24" i="1"/>
  <c r="AE24" i="1"/>
  <c r="L24" i="1"/>
  <c r="AS25" i="1"/>
  <c r="AM25" i="1"/>
  <c r="AP24" i="1"/>
  <c r="AK24" i="1"/>
  <c r="Q24" i="1"/>
  <c r="E24" i="1"/>
  <c r="AO25" i="1"/>
  <c r="AR24" i="1"/>
  <c r="AN24" i="1"/>
  <c r="AB25" i="1"/>
  <c r="X25" i="1"/>
  <c r="AV25" i="1"/>
  <c r="X24" i="1"/>
  <c r="AX25" i="1"/>
  <c r="AY25" i="1"/>
  <c r="AB24" i="1"/>
  <c r="AU24" i="1"/>
  <c r="S25" i="1"/>
  <c r="W25" i="1"/>
  <c r="AA28" i="1"/>
  <c r="AT26" i="1"/>
  <c r="AI28" i="1"/>
  <c r="AK27" i="1"/>
  <c r="AL27" i="1"/>
  <c r="O28" i="1"/>
  <c r="AE26" i="1"/>
  <c r="AP28" i="1"/>
  <c r="AX28" i="1"/>
  <c r="F27" i="1"/>
  <c r="L27" i="1"/>
  <c r="AS28" i="1"/>
  <c r="AW28" i="1"/>
  <c r="H28" i="1"/>
  <c r="M26" i="1"/>
  <c r="AY27" i="1"/>
  <c r="O27" i="1"/>
  <c r="AD28" i="1"/>
  <c r="O26" i="1"/>
  <c r="AO28" i="1"/>
  <c r="AO27" i="1"/>
  <c r="Z28" i="1"/>
  <c r="U26" i="1"/>
  <c r="J27" i="1"/>
  <c r="Z27" i="1"/>
  <c r="AK26" i="1"/>
  <c r="P28" i="1"/>
  <c r="AM26" i="1"/>
  <c r="AH27" i="1"/>
  <c r="AW27" i="1"/>
  <c r="F26" i="1"/>
  <c r="AE27" i="1"/>
  <c r="W26" i="1"/>
  <c r="Y27" i="1"/>
  <c r="AT28" i="1"/>
  <c r="AV28" i="1"/>
  <c r="AU28" i="1"/>
  <c r="Z26" i="1"/>
  <c r="M27" i="1"/>
  <c r="AV27" i="1"/>
  <c r="AE28" i="1"/>
  <c r="J26" i="1"/>
  <c r="AR27" i="1"/>
  <c r="AB26" i="1"/>
  <c r="AN26" i="1"/>
  <c r="E27" i="1"/>
  <c r="F28" i="1"/>
  <c r="AX27" i="1"/>
  <c r="I26" i="1"/>
  <c r="AQ27" i="1"/>
  <c r="G27" i="1"/>
  <c r="G26" i="1"/>
  <c r="AH26" i="1"/>
  <c r="AF26" i="1"/>
  <c r="AQ26" i="1"/>
  <c r="U27" i="1"/>
  <c r="AP26" i="1"/>
  <c r="R28" i="1"/>
  <c r="AT27" i="1"/>
  <c r="P26" i="1"/>
  <c r="Y28" i="1"/>
  <c r="AV26" i="1"/>
  <c r="AS27" i="1"/>
  <c r="K26" i="1"/>
  <c r="W27" i="1"/>
  <c r="AC26" i="1"/>
  <c r="S27" i="1"/>
  <c r="AI27" i="1"/>
  <c r="AR28" i="1"/>
  <c r="AA26" i="1"/>
  <c r="W28" i="1"/>
  <c r="V26" i="1"/>
  <c r="AQ28" i="1"/>
  <c r="AW26" i="1"/>
  <c r="E26" i="1"/>
  <c r="AG26" i="1"/>
  <c r="AI26" i="1"/>
  <c r="AO26" i="1"/>
  <c r="X26" i="1"/>
  <c r="AA27" i="1"/>
  <c r="AB28" i="1"/>
  <c r="I27" i="1"/>
  <c r="V27" i="1"/>
  <c r="K27" i="1"/>
  <c r="S26" i="1"/>
  <c r="AB27" i="1"/>
  <c r="AK28" i="1"/>
  <c r="I28" i="1"/>
  <c r="AD27" i="1"/>
  <c r="U28" i="1"/>
  <c r="Q28" i="1"/>
  <c r="AU26" i="1"/>
  <c r="AG27" i="1"/>
  <c r="AL26" i="1"/>
  <c r="AC27" i="1"/>
  <c r="AY26" i="1"/>
  <c r="Q26" i="1"/>
  <c r="H26" i="1"/>
  <c r="AN27" i="1"/>
  <c r="AP27" i="1"/>
  <c r="H27" i="1"/>
  <c r="AL28" i="1"/>
  <c r="AY28" i="1"/>
  <c r="AH28" i="1"/>
  <c r="P27" i="1"/>
  <c r="N26" i="1"/>
  <c r="AS26" i="1"/>
  <c r="AF27" i="1"/>
  <c r="AD26" i="1"/>
  <c r="AR26" i="1"/>
  <c r="R26" i="1"/>
  <c r="Y26" i="1"/>
  <c r="M28" i="1"/>
  <c r="Q27" i="1"/>
  <c r="AC28" i="1"/>
  <c r="R27" i="1"/>
  <c r="AM27" i="1"/>
  <c r="AN28" i="1"/>
  <c r="L26" i="1"/>
  <c r="G28" i="1"/>
  <c r="AX26" i="1"/>
  <c r="AU27" i="1"/>
  <c r="E28" i="1"/>
  <c r="J28" i="1"/>
  <c r="L28" i="1"/>
  <c r="AM28" i="1"/>
  <c r="V28" i="1"/>
  <c r="X28" i="1"/>
  <c r="N28" i="1"/>
  <c r="K28" i="1"/>
  <c r="AF28" i="1"/>
  <c r="S28" i="1"/>
  <c r="AG28" i="1"/>
</calcChain>
</file>

<file path=xl/sharedStrings.xml><?xml version="1.0" encoding="utf-8"?>
<sst xmlns="http://schemas.openxmlformats.org/spreadsheetml/2006/main" count="3533" uniqueCount="164">
  <si>
    <t>Load (Therms)</t>
  </si>
  <si>
    <t>Losses were assumed at 0.2%</t>
  </si>
  <si>
    <t>Net and Gross of conservation forecasts can be seen by clicking the (+) to expand.  Work for the IRP should use the IRP Scenario forecast</t>
  </si>
  <si>
    <t>Net of Conservation</t>
  </si>
  <si>
    <t>Gross of Conservation</t>
  </si>
  <si>
    <t>IRP Scenario - No New Conservation after 2019</t>
  </si>
  <si>
    <t>Year</t>
  </si>
  <si>
    <t>Month</t>
  </si>
  <si>
    <t>Date</t>
  </si>
  <si>
    <t>Residential</t>
  </si>
  <si>
    <t>Commercial</t>
  </si>
  <si>
    <t>Industrial</t>
  </si>
  <si>
    <t>Commercial Interruptible</t>
  </si>
  <si>
    <t>Commercial Large Volume</t>
  </si>
  <si>
    <t>Industrial Interruptible</t>
  </si>
  <si>
    <t>Industrial Large Volume</t>
  </si>
  <si>
    <t>Commercial Transport</t>
  </si>
  <si>
    <t>Industrial Transport</t>
  </si>
  <si>
    <t>Firm</t>
  </si>
  <si>
    <t>Interruptible</t>
  </si>
  <si>
    <t>Transport</t>
  </si>
  <si>
    <t>Total Delivered</t>
  </si>
  <si>
    <t>Losses</t>
  </si>
  <si>
    <t>Total Load</t>
  </si>
  <si>
    <t>Draft 9.29.15 Load</t>
  </si>
  <si>
    <t>Final vs Draft</t>
  </si>
  <si>
    <t>Commercial Firm Transport</t>
  </si>
  <si>
    <t>Industrial Firm Transport</t>
  </si>
  <si>
    <t>Losses Percentage</t>
  </si>
  <si>
    <t>SENDOUT Load = (Total - Transport) /  (1-Loss %)</t>
  </si>
  <si>
    <t>Daily Usage Factor Data</t>
  </si>
  <si>
    <t>Days/mo</t>
  </si>
  <si>
    <t>Normal HDD/mo</t>
  </si>
  <si>
    <t>Base Loads</t>
  </si>
  <si>
    <t>ResFirmLoad</t>
  </si>
  <si>
    <t>Base Load = Min Calendar Year Load</t>
  </si>
  <si>
    <t>Heat Sensitive Load</t>
  </si>
  <si>
    <t># Customers</t>
  </si>
  <si>
    <t>Base Coefficient (Sendout - Base)</t>
  </si>
  <si>
    <t>Heat Sensitive Coefficient (Sendout - Heat)</t>
  </si>
  <si>
    <t>Check Base Load</t>
  </si>
  <si>
    <t>Check Heat Load</t>
  </si>
  <si>
    <t>Check Total s/b zero</t>
  </si>
  <si>
    <t>a</t>
  </si>
  <si>
    <t>Design Day Use</t>
  </si>
  <si>
    <t>Peak @52</t>
  </si>
  <si>
    <t>Res # Customers</t>
  </si>
  <si>
    <t>Res Design Use/Cust@52 HDD</t>
  </si>
  <si>
    <t>Non-Design Use/Cust @45 HDD:</t>
  </si>
  <si>
    <t>Actual HDD:</t>
  </si>
  <si>
    <t>Threshold HDD:</t>
  </si>
  <si>
    <t>Incremental HDD:</t>
  </si>
  <si>
    <t>Warm Base:</t>
  </si>
  <si>
    <t>Warm Slope:</t>
  </si>
  <si>
    <t>Target Use/Cust:</t>
  </si>
  <si>
    <t>Sendout Cold Factor:</t>
  </si>
  <si>
    <t>Intercept (Sendout - Baseload)</t>
  </si>
  <si>
    <t>Heat Factor (Sendout - Heatload)</t>
  </si>
  <si>
    <t>Commercial Firm</t>
  </si>
  <si>
    <t>Comm + Comm LV</t>
  </si>
  <si>
    <t>FirmLoad</t>
  </si>
  <si>
    <t>Base Load</t>
  </si>
  <si>
    <t>Customers</t>
  </si>
  <si>
    <t>Industrial Firm</t>
  </si>
  <si>
    <t>Indust + Indust LV</t>
  </si>
  <si>
    <t>Load</t>
  </si>
  <si>
    <t>Monthly Total Loads</t>
  </si>
  <si>
    <t>Check s/b zero</t>
  </si>
  <si>
    <t>Difference</t>
  </si>
  <si>
    <t>Total</t>
  </si>
  <si>
    <t>Average # Customers</t>
  </si>
  <si>
    <t>Check</t>
  </si>
  <si>
    <t>Annual Peaks (December)</t>
  </si>
  <si>
    <t>Load Forecast Gas - Peaks</t>
  </si>
  <si>
    <t>Change in Annual Peaks</t>
  </si>
  <si>
    <t>Annual Peak 7.05.16</t>
  </si>
  <si>
    <t>Annual Peak 6.15.16</t>
  </si>
  <si>
    <t>Change</t>
  </si>
  <si>
    <t>Annual Peak 6.06.16</t>
  </si>
  <si>
    <t>2015 IRP DSR</t>
  </si>
  <si>
    <t>F2016 Draft Less DSR</t>
  </si>
  <si>
    <t>Swarr</t>
  </si>
  <si>
    <t>F2016 Draft Less DSR &amp; Swarr</t>
  </si>
  <si>
    <t>This is input to SENDOUT in the HNWP Normal Weather section</t>
  </si>
  <si>
    <r>
      <t xml:space="preserve">Used HDD from Hist Norm data to select months with </t>
    </r>
    <r>
      <rPr>
        <b/>
        <sz val="14"/>
        <color rgb="FFFF0000"/>
        <rFont val="Calibri"/>
        <family val="2"/>
      </rPr>
      <t>closest</t>
    </r>
    <r>
      <rPr>
        <sz val="14"/>
        <color theme="1"/>
        <rFont val="Calibri"/>
        <family val="2"/>
      </rPr>
      <t xml:space="preserve"> HDD to achieve a weather pattern close to actual, instead of smoothed average temps. </t>
    </r>
  </si>
  <si>
    <t>File with Temperature and HDD data is here:</t>
  </si>
  <si>
    <t>Large Volume customers are a subset of the respective Interruptible category. The Total accounts for this and does not double count. Firm Transport customers and Interruptible Transport customers within the commercial or industrial classes are an overlapping set.  We do not forecast which of these customers have both firm and interruptible service.  The Total uses the higher of the two customer counts.</t>
  </si>
  <si>
    <t>Average Customers</t>
  </si>
  <si>
    <t>Commercial Interruptible Transport</t>
  </si>
  <si>
    <t>Industrial Interruptible Transport</t>
  </si>
  <si>
    <t>Firm System Daily Peaks (Therms)</t>
  </si>
  <si>
    <t>Peak is gross of losses (0.2%)</t>
  </si>
  <si>
    <t>IRP Scenario - No New Conservation after 2019 - DECEMBER PEAKS</t>
  </si>
  <si>
    <t>Design Peak (13 Degrees)</t>
  </si>
  <si>
    <t xml:space="preserve">Total </t>
  </si>
  <si>
    <t>Firm System</t>
  </si>
  <si>
    <t>total check</t>
  </si>
  <si>
    <t>Include Losses</t>
  </si>
  <si>
    <t>w/ Losses</t>
  </si>
  <si>
    <t>Temperature Deg. F</t>
  </si>
  <si>
    <t>HDD 65 F Base</t>
  </si>
  <si>
    <t>Day</t>
  </si>
  <si>
    <t>Jan</t>
  </si>
  <si>
    <t>Feb</t>
  </si>
  <si>
    <t>Mar</t>
  </si>
  <si>
    <t>Apr</t>
  </si>
  <si>
    <t>May</t>
  </si>
  <si>
    <t>Jun</t>
  </si>
  <si>
    <t>Jul</t>
  </si>
  <si>
    <t>Aug</t>
  </si>
  <si>
    <t>Sep</t>
  </si>
  <si>
    <t>Oct</t>
  </si>
  <si>
    <t>Nov</t>
  </si>
  <si>
    <t>Dec</t>
  </si>
  <si>
    <t>Design Peak 13 F</t>
  </si>
  <si>
    <t>Leap Year ==&gt;</t>
  </si>
  <si>
    <t>HNWP=HistoricalNormalWeatherPattern</t>
  </si>
  <si>
    <t>Annual Peaks (December) (F2016)</t>
  </si>
  <si>
    <t>Gross of conservation values are provided to illustrate the impact of conservation.  Click (+) to expand</t>
  </si>
  <si>
    <t>IRP Scenario - No New Conservation after 2021</t>
  </si>
  <si>
    <t>December</t>
  </si>
  <si>
    <t/>
  </si>
  <si>
    <t>F2020 customers</t>
  </si>
  <si>
    <t>F2020 loads</t>
  </si>
  <si>
    <t>F2020 Peaks w/ losses</t>
  </si>
  <si>
    <t>Reduction from 2019 IRP</t>
  </si>
  <si>
    <t>F20 30 year Data HNWP HDDs:</t>
  </si>
  <si>
    <t>F18 30-year data HNWP HDDs</t>
  </si>
  <si>
    <t>F20 Normal HDDs per Allison =&gt;</t>
  </si>
  <si>
    <t>Years included in Normal = 1990 through 2019.</t>
  </si>
  <si>
    <t>R:\ResourcePlanning\2021 IRP\Gas\Loads\Temperature\2021 IRP Hourly_Temperatures_1990_2019_v1_gs.xls</t>
  </si>
  <si>
    <t>Sendout input</t>
  </si>
  <si>
    <t>Different values of conservation are provided to illustrate the impact of conservation.  Click (+) to expand</t>
  </si>
  <si>
    <t>Losses were assumed at 0.93%</t>
  </si>
  <si>
    <t>Net of Demand Side Resources (DSR)</t>
  </si>
  <si>
    <t>No Demand Side Resources (Gross of Demand Side Resources)*</t>
  </si>
  <si>
    <t>IRP Scenario - No New DSR after 2023</t>
  </si>
  <si>
    <t>*Gross of DSR column still includes the effects of the WA State Energy Code change and the Seattle Natural Gas ban (even though those are codes/standards and therefore DSR)</t>
  </si>
  <si>
    <t>Peak is gross of losses (0.93%)</t>
  </si>
  <si>
    <t>F2022 loads</t>
  </si>
  <si>
    <t>F2022 customers</t>
  </si>
  <si>
    <t>F2022 peaks with losses</t>
  </si>
  <si>
    <t>Total MDth</t>
  </si>
  <si>
    <t>Total Non-Transport Sales Load</t>
  </si>
  <si>
    <t>Total Firm Sales Load</t>
  </si>
  <si>
    <t>Total Interruptible Load</t>
  </si>
  <si>
    <t>LFG F2022 HDDs</t>
  </si>
  <si>
    <t>Annual Loads (MDth)</t>
  </si>
  <si>
    <t>Res Firm</t>
  </si>
  <si>
    <t>Comm Firm</t>
  </si>
  <si>
    <t>Ind Firm</t>
  </si>
  <si>
    <t>Comm Interruptible</t>
  </si>
  <si>
    <t>Usage Factor - Weekday Base</t>
  </si>
  <si>
    <t>Usage Factor - Weekday Heat</t>
  </si>
  <si>
    <t>Piecewise Level 1 Weekday Baseload</t>
  </si>
  <si>
    <t>Ind Interruptible</t>
  </si>
  <si>
    <t>Piecewise Level 1 Weekday Heatload</t>
  </si>
  <si>
    <t xml:space="preserve">  </t>
  </si>
  <si>
    <t>Updated 12.13.22</t>
  </si>
  <si>
    <t>Sendout Weather Input data:</t>
  </si>
  <si>
    <t>HDDs:</t>
  </si>
  <si>
    <t>HDD 12.13.22 from AJ</t>
  </si>
  <si>
    <t>HDD used in Load Calc</t>
  </si>
  <si>
    <t>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</si>
</sst>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_(* #,##0_);_(* \(#,##0\);_(* &quot;-&quot;??_);_(@_)"/>
    <numFmt numFmtId="165" formatCode="0.00000%"/>
    <numFmt numFmtId="166" formatCode="0.0%"/>
    <numFmt numFmtId="167" formatCode="[$-409]mmm\-yy;@"/>
    <numFmt numFmtId="168" formatCode="0_);\(0\)"/>
    <numFmt numFmtId="169" formatCode="#,##0.0000000_);\(#,##0.0000000\)"/>
    <numFmt numFmtId="170" formatCode="#,##0.000000_);\(#,##0.000000\)"/>
    <numFmt numFmtId="171" formatCode="0.000000"/>
    <numFmt numFmtId="172" formatCode="_(* #,##0.0_);_(* \(#,##0.0\);_(* &quot;-&quot;??_);_(@_)"/>
    <numFmt numFmtId="173" formatCode="0.0"/>
    <numFmt numFmtId="174" formatCode="_(* #,##0.0000_);_(* \(#,##0.0000\);_(* &quot;-&quot;??_);_(@_)"/>
    <numFmt numFmtId="175" formatCode="_(&quot;$&quot;* #,##0_);_(&quot;$&quot;* \(#,##0\);_(&quot;$&quot;* &quot;-&quot;??_);_(@_)"/>
    <numFmt numFmtId="176" formatCode="0.00000"/>
  </numFmts>
  <fonts count="41" x14ac:knownFonts="1">
    <font>
      <sz val="10"/>
      <color theme="1"/>
      <name val="Calibri"/>
      <family val="2"/>
    </font>
    <font>
      <sz val="11"/>
      <color theme="1"/>
      <name val="Calibri"/>
      <family val="2"/>
      <scheme val="minor"/>
    </font>
    <font>
      <sz val="10"/>
      <color theme="1"/>
      <name val="Calibri"/>
      <family val="2"/>
    </font>
    <font>
      <sz val="24"/>
      <color theme="1"/>
      <name val="Calibri"/>
      <family val="2"/>
    </font>
    <font>
      <sz val="16"/>
      <color theme="1"/>
      <name val="Calibri"/>
      <family val="2"/>
    </font>
    <font>
      <b/>
      <sz val="10"/>
      <color theme="1"/>
      <name val="Calibri"/>
      <family val="2"/>
    </font>
    <font>
      <sz val="10"/>
      <name val="Arial"/>
      <family val="2"/>
    </font>
    <font>
      <b/>
      <sz val="10"/>
      <color rgb="FFFF0000"/>
      <name val="Arial"/>
      <family val="2"/>
    </font>
    <font>
      <b/>
      <sz val="10"/>
      <name val="Arial"/>
      <family val="2"/>
    </font>
    <font>
      <b/>
      <sz val="10"/>
      <color theme="4"/>
      <name val="Calibri"/>
      <family val="2"/>
    </font>
    <font>
      <b/>
      <sz val="10"/>
      <color theme="4"/>
      <name val="Arial"/>
      <family val="2"/>
    </font>
    <font>
      <b/>
      <i/>
      <sz val="10"/>
      <color theme="4"/>
      <name val="Calibri"/>
      <family val="2"/>
    </font>
    <font>
      <i/>
      <sz val="10"/>
      <color rgb="FF0070C0"/>
      <name val="Arial"/>
      <family val="2"/>
    </font>
    <font>
      <b/>
      <u/>
      <sz val="10"/>
      <name val="Arial"/>
      <family val="2"/>
    </font>
    <font>
      <u/>
      <sz val="10"/>
      <name val="Arial"/>
      <family val="2"/>
    </font>
    <font>
      <sz val="9"/>
      <name val="Arial"/>
      <family val="2"/>
    </font>
    <font>
      <b/>
      <sz val="9"/>
      <color rgb="FF0070C0"/>
      <name val="Arial"/>
      <family val="2"/>
    </font>
    <font>
      <sz val="10"/>
      <color theme="9" tint="-0.249977111117893"/>
      <name val="Arial"/>
      <family val="2"/>
    </font>
    <font>
      <sz val="10"/>
      <name val="MS Sans Serif"/>
      <family val="2"/>
    </font>
    <font>
      <sz val="14"/>
      <color theme="1"/>
      <name val="Calibri"/>
      <family val="2"/>
    </font>
    <font>
      <b/>
      <sz val="14"/>
      <color rgb="FFFF0000"/>
      <name val="Calibri"/>
      <family val="2"/>
    </font>
    <font>
      <sz val="20"/>
      <color theme="1"/>
      <name val="Calibri"/>
      <family val="2"/>
    </font>
    <font>
      <sz val="22"/>
      <color theme="1"/>
      <name val="Calibri"/>
      <family val="2"/>
    </font>
    <font>
      <b/>
      <sz val="10"/>
      <name val="MS Sans Serif"/>
      <family val="2"/>
    </font>
    <font>
      <b/>
      <sz val="10"/>
      <color rgb="FFFF0000"/>
      <name val="MS Sans Serif"/>
      <family val="2"/>
    </font>
    <font>
      <b/>
      <sz val="14"/>
      <color rgb="FFFF0000"/>
      <name val="Calibri"/>
      <family val="2"/>
      <scheme val="minor"/>
    </font>
    <font>
      <b/>
      <sz val="14.5"/>
      <name val="MS Sans Serif"/>
      <family val="2"/>
    </font>
    <font>
      <sz val="10"/>
      <color theme="4" tint="-0.249977111117893"/>
      <name val="Arial"/>
      <family val="2"/>
    </font>
    <font>
      <b/>
      <sz val="16"/>
      <color theme="1"/>
      <name val="Calibri"/>
      <family val="2"/>
    </font>
    <font>
      <u/>
      <sz val="10"/>
      <color theme="4" tint="-0.249977111117893"/>
      <name val="Arial"/>
      <family val="2"/>
    </font>
    <font>
      <b/>
      <sz val="14"/>
      <color theme="1"/>
      <name val="Calibri"/>
      <family val="2"/>
    </font>
    <font>
      <i/>
      <sz val="10"/>
      <color rgb="FFFFC000"/>
      <name val="Arial"/>
      <family val="2"/>
    </font>
    <font>
      <b/>
      <sz val="10"/>
      <color rgb="FF00B0F0"/>
      <name val="Arial"/>
      <family val="2"/>
    </font>
    <font>
      <sz val="11"/>
      <color rgb="FFFF0000"/>
      <name val="Calibri"/>
      <family val="2"/>
      <scheme val="minor"/>
    </font>
    <font>
      <b/>
      <sz val="11"/>
      <color theme="1"/>
      <name val="Calibri"/>
      <family val="2"/>
      <scheme val="minor"/>
    </font>
    <font>
      <sz val="10"/>
      <color theme="0"/>
      <name val="Calibri"/>
      <family val="2"/>
    </font>
    <font>
      <b/>
      <sz val="10"/>
      <color theme="0"/>
      <name val="Arial"/>
      <family val="2"/>
    </font>
    <font>
      <sz val="10"/>
      <color theme="0"/>
      <name val="Arial"/>
      <family val="2"/>
    </font>
    <font>
      <b/>
      <i/>
      <sz val="14"/>
      <color theme="1"/>
      <name val="Calibri"/>
      <family val="2"/>
      <scheme val="minor"/>
    </font>
    <font>
      <b/>
      <sz val="11"/>
      <color theme="8" tint="-0.249977111117893"/>
      <name val="Calibri"/>
      <family val="2"/>
      <scheme val="minor"/>
    </font>
    <font>
      <b/>
      <sz val="14"/>
      <color theme="1"/>
      <name val="Calibri"/>
      <family val="2"/>
      <scheme val="minor"/>
    </font>
  </fonts>
  <fills count="19">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47"/>
        <bgColor indexed="64"/>
      </patternFill>
    </fill>
    <fill>
      <patternFill patternType="solid">
        <fgColor them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bgColor indexed="64"/>
      </patternFill>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43" fontId="2" fillId="0" borderId="0" applyFont="0" applyFill="0" applyBorder="0" applyAlignment="0" applyProtection="0"/>
    <xf numFmtId="0" fontId="6" fillId="0" borderId="0"/>
    <xf numFmtId="9" fontId="2" fillId="0" borderId="0" applyFont="0" applyFill="0" applyBorder="0" applyAlignment="0" applyProtection="0"/>
    <xf numFmtId="43" fontId="6"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6" fillId="0" borderId="0"/>
    <xf numFmtId="0" fontId="6" fillId="0" borderId="0"/>
    <xf numFmtId="9" fontId="2" fillId="0" borderId="0" applyFont="0" applyFill="0" applyBorder="0" applyAlignment="0" applyProtection="0"/>
    <xf numFmtId="0" fontId="1" fillId="0" borderId="0"/>
  </cellStyleXfs>
  <cellXfs count="271">
    <xf numFmtId="0" fontId="0" fillId="0" borderId="0" xfId="0"/>
    <xf numFmtId="0" fontId="3" fillId="0" borderId="0" xfId="0" applyFont="1" applyFill="1"/>
    <xf numFmtId="0" fontId="0" fillId="0" borderId="0" xfId="0" applyFill="1"/>
    <xf numFmtId="0" fontId="4" fillId="0" borderId="0" xfId="0" applyFont="1" applyFill="1"/>
    <xf numFmtId="0" fontId="0" fillId="0" borderId="0" xfId="0" applyFill="1" applyAlignment="1">
      <alignment horizontal="center"/>
    </xf>
    <xf numFmtId="0" fontId="0" fillId="0" borderId="4" xfId="0"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0" fillId="0" borderId="4" xfId="0" applyFill="1" applyBorder="1"/>
    <xf numFmtId="0" fontId="0" fillId="0" borderId="0" xfId="0" applyFill="1" applyBorder="1"/>
    <xf numFmtId="0" fontId="0" fillId="0" borderId="5" xfId="0" applyFill="1" applyBorder="1"/>
    <xf numFmtId="14" fontId="0" fillId="0" borderId="0" xfId="0" applyNumberFormat="1" applyFill="1"/>
    <xf numFmtId="164" fontId="0" fillId="0" borderId="6" xfId="1" applyNumberFormat="1" applyFont="1" applyFill="1" applyBorder="1"/>
    <xf numFmtId="164" fontId="0" fillId="0" borderId="7" xfId="1" applyNumberFormat="1" applyFont="1" applyFill="1" applyBorder="1"/>
    <xf numFmtId="164" fontId="0" fillId="0" borderId="8" xfId="1" applyNumberFormat="1" applyFont="1" applyFill="1" applyBorder="1"/>
    <xf numFmtId="164" fontId="0" fillId="0" borderId="4" xfId="1" applyNumberFormat="1" applyFont="1" applyFill="1" applyBorder="1"/>
    <xf numFmtId="164" fontId="0" fillId="0" borderId="0" xfId="1" applyNumberFormat="1" applyFont="1" applyFill="1" applyBorder="1"/>
    <xf numFmtId="164" fontId="0" fillId="0" borderId="5" xfId="1" applyNumberFormat="1" applyFont="1" applyFill="1" applyBorder="1"/>
    <xf numFmtId="164" fontId="0" fillId="0" borderId="9" xfId="1" applyNumberFormat="1" applyFont="1" applyFill="1" applyBorder="1"/>
    <xf numFmtId="164" fontId="0" fillId="0" borderId="10" xfId="1" applyNumberFormat="1" applyFont="1" applyFill="1" applyBorder="1"/>
    <xf numFmtId="164" fontId="0" fillId="0" borderId="11" xfId="1" applyNumberFormat="1" applyFont="1" applyFill="1" applyBorder="1"/>
    <xf numFmtId="0" fontId="6" fillId="0" borderId="0" xfId="2"/>
    <xf numFmtId="165" fontId="6" fillId="0" borderId="0" xfId="3" applyNumberFormat="1" applyFont="1"/>
    <xf numFmtId="0" fontId="6" fillId="0" borderId="0" xfId="2" applyAlignment="1">
      <alignment horizontal="center"/>
    </xf>
    <xf numFmtId="166" fontId="6" fillId="0" borderId="0" xfId="3" applyNumberFormat="1" applyFont="1"/>
    <xf numFmtId="0" fontId="7" fillId="0" borderId="0" xfId="2" applyFont="1"/>
    <xf numFmtId="0" fontId="6" fillId="0" borderId="0" xfId="2" quotePrefix="1"/>
    <xf numFmtId="0" fontId="8" fillId="2" borderId="0" xfId="2" applyFont="1" applyFill="1" applyAlignment="1">
      <alignment horizontal="center"/>
    </xf>
    <xf numFmtId="167" fontId="6" fillId="2" borderId="0" xfId="2" applyNumberFormat="1" applyFill="1" applyAlignment="1">
      <alignment horizontal="center"/>
    </xf>
    <xf numFmtId="0" fontId="6" fillId="3" borderId="0" xfId="2" applyFill="1" applyAlignment="1">
      <alignment horizontal="center"/>
    </xf>
    <xf numFmtId="0" fontId="9" fillId="0" borderId="0" xfId="0" applyFont="1" applyFill="1" applyAlignment="1">
      <alignment horizontal="left"/>
    </xf>
    <xf numFmtId="3" fontId="10" fillId="0" borderId="0" xfId="2" applyNumberFormat="1" applyFont="1"/>
    <xf numFmtId="3" fontId="10" fillId="0" borderId="0" xfId="2" applyNumberFormat="1" applyFont="1" applyFill="1"/>
    <xf numFmtId="3" fontId="6" fillId="0" borderId="0" xfId="2" applyNumberFormat="1" applyFill="1"/>
    <xf numFmtId="164" fontId="6" fillId="0" borderId="0" xfId="1" applyNumberFormat="1" applyFont="1" applyFill="1"/>
    <xf numFmtId="0" fontId="11" fillId="0" borderId="0" xfId="0" applyFont="1" applyAlignment="1">
      <alignment horizontal="right"/>
    </xf>
    <xf numFmtId="0" fontId="9" fillId="0" borderId="0" xfId="0" applyFont="1" applyAlignment="1">
      <alignment horizontal="left"/>
    </xf>
    <xf numFmtId="0" fontId="12" fillId="0" borderId="0" xfId="2" applyFont="1"/>
    <xf numFmtId="10" fontId="12" fillId="0" borderId="0" xfId="3" applyNumberFormat="1" applyFont="1"/>
    <xf numFmtId="3" fontId="6" fillId="0" borderId="12" xfId="2" applyNumberFormat="1" applyBorder="1"/>
    <xf numFmtId="3" fontId="6" fillId="0" borderId="0" xfId="2" applyNumberFormat="1"/>
    <xf numFmtId="164" fontId="6" fillId="0" borderId="12" xfId="1" applyNumberFormat="1" applyFont="1" applyBorder="1"/>
    <xf numFmtId="164" fontId="6" fillId="0" borderId="0" xfId="1" applyNumberFormat="1" applyFont="1"/>
    <xf numFmtId="0" fontId="13" fillId="4" borderId="0" xfId="2" applyFont="1" applyFill="1"/>
    <xf numFmtId="37" fontId="8" fillId="0" borderId="0" xfId="2" applyNumberFormat="1" applyFont="1" applyAlignment="1" applyProtection="1">
      <alignment horizontal="center"/>
    </xf>
    <xf numFmtId="167" fontId="6" fillId="0" borderId="0" xfId="2" applyNumberFormat="1" applyAlignment="1">
      <alignment horizontal="center"/>
    </xf>
    <xf numFmtId="37" fontId="6" fillId="0" borderId="0" xfId="2" applyNumberFormat="1" applyFont="1" applyAlignment="1" applyProtection="1">
      <alignment horizontal="right"/>
    </xf>
    <xf numFmtId="37" fontId="6" fillId="0" borderId="0" xfId="2" applyNumberFormat="1" applyFont="1" applyAlignment="1" applyProtection="1">
      <alignment horizontal="center"/>
    </xf>
    <xf numFmtId="37" fontId="6" fillId="0" borderId="0" xfId="2" applyNumberFormat="1" applyAlignment="1">
      <alignment horizontal="center"/>
    </xf>
    <xf numFmtId="37" fontId="13" fillId="6" borderId="0" xfId="2" applyNumberFormat="1" applyFont="1" applyFill="1" applyAlignment="1" applyProtection="1">
      <alignment horizontal="center"/>
    </xf>
    <xf numFmtId="37" fontId="14" fillId="0" borderId="0" xfId="2" applyNumberFormat="1" applyFont="1" applyAlignment="1" applyProtection="1">
      <alignment horizontal="left"/>
    </xf>
    <xf numFmtId="37" fontId="6" fillId="0" borderId="0" xfId="2" applyNumberFormat="1" applyFont="1" applyAlignment="1" applyProtection="1">
      <alignment horizontal="left"/>
    </xf>
    <xf numFmtId="1" fontId="10" fillId="0" borderId="0" xfId="2" applyNumberFormat="1" applyFont="1" applyAlignment="1" applyProtection="1">
      <alignment horizontal="left"/>
    </xf>
    <xf numFmtId="1" fontId="10" fillId="0" borderId="0" xfId="2" applyNumberFormat="1" applyFont="1"/>
    <xf numFmtId="168" fontId="10" fillId="0" borderId="0" xfId="1" applyNumberFormat="1" applyFont="1" applyFill="1"/>
    <xf numFmtId="1" fontId="10" fillId="0" borderId="0" xfId="2" applyNumberFormat="1" applyFont="1" applyFill="1"/>
    <xf numFmtId="1" fontId="6" fillId="0" borderId="0" xfId="2" applyNumberFormat="1"/>
    <xf numFmtId="37" fontId="6" fillId="0" borderId="13" xfId="2" applyNumberFormat="1" applyFont="1" applyBorder="1" applyAlignment="1" applyProtection="1">
      <alignment horizontal="left"/>
    </xf>
    <xf numFmtId="169" fontId="6" fillId="0" borderId="0" xfId="2" applyNumberFormat="1" applyFont="1" applyAlignment="1" applyProtection="1">
      <alignment horizontal="left"/>
    </xf>
    <xf numFmtId="170" fontId="6" fillId="0" borderId="0" xfId="2" applyNumberFormat="1" applyFont="1" applyAlignment="1" applyProtection="1">
      <alignment horizontal="left"/>
    </xf>
    <xf numFmtId="0" fontId="6" fillId="0" borderId="0" xfId="2" applyFont="1"/>
    <xf numFmtId="164" fontId="6" fillId="0" borderId="0" xfId="4" applyNumberFormat="1" applyFont="1" applyAlignment="1">
      <alignment horizontal="right"/>
    </xf>
    <xf numFmtId="37" fontId="15" fillId="7" borderId="0" xfId="2" applyNumberFormat="1" applyFont="1" applyFill="1" applyAlignment="1" applyProtection="1">
      <alignment horizontal="left"/>
    </xf>
    <xf numFmtId="37" fontId="15" fillId="7" borderId="0" xfId="2" applyNumberFormat="1" applyFont="1" applyFill="1" applyAlignment="1" applyProtection="1">
      <alignment horizontal="right"/>
    </xf>
    <xf numFmtId="37" fontId="16" fillId="0" borderId="0" xfId="2" applyNumberFormat="1" applyFont="1" applyAlignment="1" applyProtection="1">
      <alignment horizontal="right"/>
    </xf>
    <xf numFmtId="0" fontId="16" fillId="0" borderId="0" xfId="2" applyFont="1"/>
    <xf numFmtId="37" fontId="16" fillId="0" borderId="0" xfId="2" applyNumberFormat="1" applyFont="1" applyAlignment="1" applyProtection="1">
      <alignment horizontal="left"/>
    </xf>
    <xf numFmtId="0" fontId="14" fillId="0" borderId="0" xfId="2" applyFont="1" applyFill="1"/>
    <xf numFmtId="0" fontId="10" fillId="0" borderId="0" xfId="2" applyFont="1"/>
    <xf numFmtId="164" fontId="10" fillId="0" borderId="0" xfId="4" applyNumberFormat="1" applyFont="1"/>
    <xf numFmtId="164" fontId="10" fillId="0" borderId="0" xfId="1" applyNumberFormat="1" applyFont="1"/>
    <xf numFmtId="171" fontId="6" fillId="0" borderId="0" xfId="2" applyNumberFormat="1" applyFont="1"/>
    <xf numFmtId="0" fontId="6" fillId="0" borderId="0" xfId="2" applyFont="1" applyFill="1"/>
    <xf numFmtId="0" fontId="6" fillId="8" borderId="0" xfId="2" applyFont="1" applyFill="1"/>
    <xf numFmtId="0" fontId="17" fillId="0" borderId="0" xfId="2" applyFont="1"/>
    <xf numFmtId="171" fontId="17" fillId="0" borderId="0" xfId="2" applyNumberFormat="1" applyFont="1"/>
    <xf numFmtId="0" fontId="8" fillId="0" borderId="0" xfId="2" applyFont="1"/>
    <xf numFmtId="0" fontId="6" fillId="0" borderId="13" xfId="2" applyFont="1" applyBorder="1"/>
    <xf numFmtId="170" fontId="6" fillId="0" borderId="0" xfId="2" applyNumberFormat="1" applyFont="1" applyAlignment="1" applyProtection="1">
      <alignment horizontal="right"/>
    </xf>
    <xf numFmtId="1" fontId="10" fillId="0" borderId="0" xfId="1" applyNumberFormat="1" applyFont="1"/>
    <xf numFmtId="1" fontId="10" fillId="0" borderId="0" xfId="1" applyNumberFormat="1" applyFont="1" applyFill="1"/>
    <xf numFmtId="0" fontId="14" fillId="0" borderId="0" xfId="2" applyFont="1"/>
    <xf numFmtId="37" fontId="10" fillId="0" borderId="0" xfId="2" applyNumberFormat="1" applyFont="1" applyAlignment="1" applyProtection="1">
      <alignment horizontal="left"/>
    </xf>
    <xf numFmtId="164" fontId="10" fillId="0" borderId="0" xfId="1" applyNumberFormat="1" applyFont="1" applyFill="1"/>
    <xf numFmtId="0" fontId="6" fillId="0" borderId="0" xfId="2" applyFont="1" applyBorder="1"/>
    <xf numFmtId="0" fontId="13" fillId="0" borderId="0" xfId="2" applyFont="1"/>
    <xf numFmtId="3" fontId="6" fillId="0" borderId="0" xfId="2" applyNumberFormat="1" applyAlignment="1">
      <alignment horizontal="center"/>
    </xf>
    <xf numFmtId="0" fontId="14" fillId="0" borderId="0" xfId="2" applyFont="1" applyAlignment="1">
      <alignment horizontal="center"/>
    </xf>
    <xf numFmtId="164" fontId="6" fillId="0" borderId="0" xfId="4" applyNumberFormat="1" applyAlignment="1">
      <alignment horizontal="center"/>
    </xf>
    <xf numFmtId="164" fontId="6" fillId="0" borderId="0" xfId="4" applyNumberFormat="1"/>
    <xf numFmtId="164" fontId="6" fillId="7" borderId="0" xfId="4" applyNumberFormat="1" applyFont="1" applyFill="1" applyAlignment="1">
      <alignment horizontal="center"/>
    </xf>
    <xf numFmtId="164" fontId="6" fillId="0" borderId="0" xfId="2" applyNumberFormat="1" applyAlignment="1">
      <alignment horizontal="center"/>
    </xf>
    <xf numFmtId="164" fontId="6" fillId="0" borderId="0" xfId="2" applyNumberFormat="1"/>
    <xf numFmtId="167" fontId="6" fillId="0" borderId="0" xfId="2" applyNumberFormat="1" applyFont="1" applyAlignment="1">
      <alignment horizontal="center"/>
    </xf>
    <xf numFmtId="37" fontId="6" fillId="0" borderId="0" xfId="2" applyNumberFormat="1" applyFont="1" applyAlignment="1"/>
    <xf numFmtId="0" fontId="6" fillId="0" borderId="0" xfId="2" applyFont="1" applyAlignment="1">
      <alignment horizontal="right"/>
    </xf>
    <xf numFmtId="37" fontId="6" fillId="0" borderId="0" xfId="2" applyNumberFormat="1" applyFont="1"/>
    <xf numFmtId="164" fontId="6" fillId="0" borderId="0" xfId="1" applyNumberFormat="1" applyFont="1" applyAlignment="1">
      <alignment horizontal="right"/>
    </xf>
    <xf numFmtId="164" fontId="6" fillId="8" borderId="0" xfId="1" applyNumberFormat="1" applyFont="1" applyFill="1"/>
    <xf numFmtId="0" fontId="6" fillId="0" borderId="0" xfId="2" applyAlignment="1">
      <alignment horizontal="right"/>
    </xf>
    <xf numFmtId="37" fontId="6" fillId="5" borderId="0" xfId="2" applyNumberFormat="1" applyFont="1" applyFill="1"/>
    <xf numFmtId="37" fontId="6" fillId="0" borderId="0" xfId="2" applyNumberFormat="1"/>
    <xf numFmtId="164" fontId="6" fillId="0" borderId="0" xfId="1" applyNumberFormat="1" applyFont="1" applyAlignment="1">
      <alignment horizontal="center"/>
    </xf>
    <xf numFmtId="3" fontId="6" fillId="0" borderId="0" xfId="2" applyNumberFormat="1" applyFill="1" applyAlignment="1">
      <alignment horizontal="center"/>
    </xf>
    <xf numFmtId="3" fontId="6" fillId="0" borderId="0" xfId="2" applyNumberFormat="1" applyFill="1" applyAlignment="1">
      <alignment horizontal="center" wrapText="1"/>
    </xf>
    <xf numFmtId="164" fontId="6" fillId="0" borderId="0" xfId="1" applyNumberFormat="1" applyFont="1" applyFill="1" applyAlignment="1">
      <alignment horizontal="center"/>
    </xf>
    <xf numFmtId="43" fontId="6" fillId="0" borderId="0" xfId="2" applyNumberFormat="1"/>
    <xf numFmtId="172" fontId="6" fillId="0" borderId="0" xfId="1" applyNumberFormat="1" applyFont="1" applyFill="1" applyAlignment="1">
      <alignment horizontal="center"/>
    </xf>
    <xf numFmtId="172" fontId="6" fillId="9" borderId="0" xfId="1" applyNumberFormat="1" applyFont="1" applyFill="1"/>
    <xf numFmtId="172" fontId="6" fillId="0" borderId="0" xfId="1" applyNumberFormat="1" applyFont="1"/>
    <xf numFmtId="0" fontId="5" fillId="3" borderId="0" xfId="0" applyFont="1" applyFill="1"/>
    <xf numFmtId="164" fontId="0" fillId="0" borderId="0" xfId="0" applyNumberFormat="1"/>
    <xf numFmtId="0" fontId="19" fillId="0" borderId="0" xfId="0" applyFont="1"/>
    <xf numFmtId="0" fontId="22" fillId="0" borderId="0" xfId="0" applyFont="1" applyFill="1" applyAlignment="1">
      <alignment horizontal="center" textRotation="90"/>
    </xf>
    <xf numFmtId="174" fontId="0" fillId="0" borderId="0" xfId="1" applyNumberFormat="1" applyFont="1" applyFill="1"/>
    <xf numFmtId="0" fontId="5" fillId="0" borderId="0" xfId="0" applyFont="1" applyFill="1" applyBorder="1" applyAlignment="1"/>
    <xf numFmtId="0" fontId="5" fillId="0" borderId="15" xfId="0" applyFont="1" applyFill="1" applyBorder="1" applyAlignment="1">
      <alignment horizontal="center"/>
    </xf>
    <xf numFmtId="0" fontId="0" fillId="0" borderId="16" xfId="0" applyFill="1" applyBorder="1" applyAlignment="1">
      <alignment horizontal="center"/>
    </xf>
    <xf numFmtId="164" fontId="0" fillId="0" borderId="17" xfId="1" applyNumberFormat="1" applyFont="1" applyFill="1" applyBorder="1"/>
    <xf numFmtId="164" fontId="0" fillId="0" borderId="0" xfId="0" applyNumberFormat="1" applyFill="1"/>
    <xf numFmtId="164" fontId="0" fillId="0" borderId="18" xfId="1" applyNumberFormat="1" applyFont="1" applyFill="1" applyBorder="1"/>
    <xf numFmtId="164" fontId="0" fillId="0" borderId="16" xfId="1" applyNumberFormat="1" applyFont="1" applyFill="1" applyBorder="1"/>
    <xf numFmtId="0" fontId="0" fillId="0" borderId="21" xfId="0" applyFill="1" applyBorder="1"/>
    <xf numFmtId="0" fontId="0" fillId="0" borderId="22" xfId="0" applyFill="1" applyBorder="1"/>
    <xf numFmtId="0" fontId="0" fillId="0" borderId="23" xfId="0" applyFill="1" applyBorder="1"/>
    <xf numFmtId="43" fontId="0" fillId="0" borderId="0" xfId="0" applyNumberFormat="1"/>
    <xf numFmtId="37" fontId="6" fillId="0" borderId="0" xfId="2" applyNumberFormat="1" applyFill="1" applyAlignment="1">
      <alignment horizontal="center"/>
    </xf>
    <xf numFmtId="0" fontId="18" fillId="3" borderId="0" xfId="5" applyFill="1"/>
    <xf numFmtId="0" fontId="18" fillId="0" borderId="0" xfId="5"/>
    <xf numFmtId="0" fontId="18" fillId="0" borderId="24" xfId="5" applyBorder="1"/>
    <xf numFmtId="0" fontId="24" fillId="0" borderId="25" xfId="5" applyFont="1" applyBorder="1" applyAlignment="1">
      <alignment horizontal="center"/>
    </xf>
    <xf numFmtId="0" fontId="24" fillId="0" borderId="26" xfId="5" applyFont="1" applyBorder="1" applyAlignment="1">
      <alignment horizontal="center"/>
    </xf>
    <xf numFmtId="0" fontId="24" fillId="0" borderId="0" xfId="5" applyFont="1" applyAlignment="1">
      <alignment horizontal="center"/>
    </xf>
    <xf numFmtId="1" fontId="18" fillId="0" borderId="19" xfId="5" applyNumberFormat="1" applyBorder="1"/>
    <xf numFmtId="1" fontId="23" fillId="0" borderId="14" xfId="5" applyNumberFormat="1" applyFont="1" applyBorder="1" applyAlignment="1">
      <alignment horizontal="center"/>
    </xf>
    <xf numFmtId="1" fontId="23" fillId="0" borderId="20" xfId="5" applyNumberFormat="1" applyFont="1" applyBorder="1" applyAlignment="1">
      <alignment horizontal="center"/>
    </xf>
    <xf numFmtId="0" fontId="18" fillId="0" borderId="19" xfId="5" applyBorder="1" applyAlignment="1">
      <alignment horizontal="right"/>
    </xf>
    <xf numFmtId="0" fontId="23" fillId="0" borderId="14" xfId="5" applyFont="1" applyBorder="1" applyAlignment="1">
      <alignment horizontal="center"/>
    </xf>
    <xf numFmtId="0" fontId="23" fillId="0" borderId="20" xfId="5" applyFont="1" applyBorder="1" applyAlignment="1">
      <alignment horizontal="center"/>
    </xf>
    <xf numFmtId="0" fontId="23" fillId="0" borderId="0" xfId="5" applyFont="1" applyAlignment="1">
      <alignment horizontal="center"/>
    </xf>
    <xf numFmtId="1" fontId="18" fillId="0" borderId="14" xfId="5" applyNumberFormat="1" applyBorder="1"/>
    <xf numFmtId="1" fontId="18" fillId="0" borderId="20" xfId="5" applyNumberFormat="1" applyBorder="1"/>
    <xf numFmtId="1" fontId="18" fillId="0" borderId="0" xfId="5" applyNumberFormat="1"/>
    <xf numFmtId="173" fontId="18" fillId="0" borderId="14" xfId="5" applyNumberFormat="1" applyBorder="1" applyAlignment="1">
      <alignment horizontal="center"/>
    </xf>
    <xf numFmtId="1" fontId="23" fillId="10" borderId="20" xfId="5" applyNumberFormat="1" applyFont="1" applyFill="1" applyBorder="1"/>
    <xf numFmtId="173" fontId="23" fillId="10" borderId="14" xfId="5" applyNumberFormat="1" applyFont="1" applyFill="1" applyBorder="1" applyAlignment="1">
      <alignment horizontal="center"/>
    </xf>
    <xf numFmtId="1" fontId="18" fillId="4" borderId="14" xfId="5" applyNumberFormat="1" applyFill="1" applyBorder="1"/>
    <xf numFmtId="1" fontId="18" fillId="0" borderId="0" xfId="5" applyNumberFormat="1" applyFill="1"/>
    <xf numFmtId="0" fontId="18" fillId="0" borderId="21" xfId="5" applyBorder="1"/>
    <xf numFmtId="1" fontId="18" fillId="0" borderId="22" xfId="5" applyNumberFormat="1" applyBorder="1"/>
    <xf numFmtId="1" fontId="18" fillId="0" borderId="23" xfId="5" applyNumberFormat="1" applyBorder="1"/>
    <xf numFmtId="1" fontId="18" fillId="0" borderId="21" xfId="5" applyNumberFormat="1" applyBorder="1"/>
    <xf numFmtId="173" fontId="18" fillId="0" borderId="0" xfId="5" applyNumberFormat="1"/>
    <xf numFmtId="173" fontId="18" fillId="0" borderId="0" xfId="5" applyNumberFormat="1" applyAlignment="1">
      <alignment horizontal="center"/>
    </xf>
    <xf numFmtId="0" fontId="23" fillId="0" borderId="6" xfId="5" applyFont="1" applyBorder="1" applyAlignment="1">
      <alignment horizontal="right"/>
    </xf>
    <xf numFmtId="164" fontId="0" fillId="0" borderId="0" xfId="6" applyNumberFormat="1" applyFont="1"/>
    <xf numFmtId="0" fontId="23" fillId="0" borderId="9" xfId="5" applyFont="1" applyBorder="1" applyAlignment="1">
      <alignment horizontal="right"/>
    </xf>
    <xf numFmtId="10" fontId="0" fillId="0" borderId="13" xfId="7" applyNumberFormat="1" applyFont="1" applyBorder="1"/>
    <xf numFmtId="175" fontId="0" fillId="0" borderId="0" xfId="8" applyNumberFormat="1" applyFont="1"/>
    <xf numFmtId="0" fontId="25" fillId="0" borderId="0" xfId="5" applyFont="1"/>
    <xf numFmtId="0" fontId="23" fillId="0" borderId="0" xfId="5" applyFont="1" applyAlignment="1">
      <alignment horizontal="right"/>
    </xf>
    <xf numFmtId="0" fontId="23" fillId="0" borderId="29" xfId="5" applyFont="1" applyBorder="1" applyAlignment="1">
      <alignment horizontal="right"/>
    </xf>
    <xf numFmtId="0" fontId="18" fillId="14" borderId="32" xfId="5" applyFill="1" applyBorder="1"/>
    <xf numFmtId="0" fontId="18" fillId="14" borderId="33" xfId="5" applyFill="1" applyBorder="1"/>
    <xf numFmtId="0" fontId="18" fillId="14" borderId="34" xfId="5" applyFill="1" applyBorder="1"/>
    <xf numFmtId="1" fontId="23" fillId="0" borderId="0" xfId="5" applyNumberFormat="1" applyFont="1"/>
    <xf numFmtId="0" fontId="26" fillId="3" borderId="0" xfId="5" applyFont="1" applyFill="1"/>
    <xf numFmtId="0" fontId="22" fillId="0" borderId="0" xfId="0" applyFont="1" applyFill="1" applyAlignment="1">
      <alignment horizontal="center" textRotation="90"/>
    </xf>
    <xf numFmtId="167" fontId="27" fillId="2" borderId="0" xfId="2" applyNumberFormat="1" applyFont="1" applyFill="1" applyAlignment="1">
      <alignment horizontal="center"/>
    </xf>
    <xf numFmtId="0" fontId="0" fillId="0" borderId="9" xfId="0" applyBorder="1"/>
    <xf numFmtId="0" fontId="0" fillId="0" borderId="10" xfId="0" applyBorder="1"/>
    <xf numFmtId="0" fontId="0" fillId="0" borderId="11" xfId="0" applyBorder="1"/>
    <xf numFmtId="164" fontId="0" fillId="0" borderId="6" xfId="1" applyNumberFormat="1" applyFont="1" applyBorder="1"/>
    <xf numFmtId="164" fontId="0" fillId="0" borderId="7" xfId="1" applyNumberFormat="1" applyFont="1" applyBorder="1"/>
    <xf numFmtId="164" fontId="0" fillId="0" borderId="8" xfId="1" applyNumberFormat="1" applyFont="1" applyBorder="1"/>
    <xf numFmtId="164" fontId="0" fillId="0" borderId="4" xfId="1" applyNumberFormat="1" applyFont="1" applyBorder="1"/>
    <xf numFmtId="164" fontId="0" fillId="0" borderId="0" xfId="1" applyNumberFormat="1" applyFont="1" applyBorder="1"/>
    <xf numFmtId="164" fontId="0" fillId="0" borderId="5" xfId="1" applyNumberFormat="1" applyFont="1" applyBorder="1"/>
    <xf numFmtId="164" fontId="0" fillId="0" borderId="9" xfId="1" applyNumberFormat="1" applyFont="1" applyBorder="1"/>
    <xf numFmtId="164" fontId="0" fillId="0" borderId="10" xfId="1" applyNumberFormat="1" applyFont="1" applyBorder="1"/>
    <xf numFmtId="164" fontId="0" fillId="0" borderId="11" xfId="1" applyNumberFormat="1" applyFont="1" applyBorder="1"/>
    <xf numFmtId="0" fontId="28" fillId="0" borderId="0" xfId="0" applyFont="1"/>
    <xf numFmtId="0" fontId="0" fillId="0" borderId="0" xfId="0" applyBorder="1"/>
    <xf numFmtId="14" fontId="0" fillId="0" borderId="0" xfId="0" applyNumberFormat="1"/>
    <xf numFmtId="14" fontId="0" fillId="15" borderId="0" xfId="0" applyNumberFormat="1" applyFill="1"/>
    <xf numFmtId="164" fontId="0" fillId="15" borderId="0" xfId="1" applyNumberFormat="1" applyFont="1" applyFill="1" applyBorder="1"/>
    <xf numFmtId="0" fontId="28" fillId="0" borderId="0" xfId="0" applyFont="1" applyFill="1" applyBorder="1"/>
    <xf numFmtId="164" fontId="0" fillId="0" borderId="0" xfId="1" applyNumberFormat="1" applyFont="1"/>
    <xf numFmtId="164" fontId="0" fillId="15" borderId="0" xfId="1" applyNumberFormat="1" applyFont="1" applyFill="1"/>
    <xf numFmtId="39" fontId="6" fillId="0" borderId="0" xfId="2" applyNumberFormat="1" applyFont="1" applyAlignment="1" applyProtection="1">
      <alignment horizontal="left"/>
    </xf>
    <xf numFmtId="0" fontId="29" fillId="0" borderId="0" xfId="2" applyFont="1" applyAlignment="1">
      <alignment horizontal="center"/>
    </xf>
    <xf numFmtId="173" fontId="23" fillId="0" borderId="7" xfId="0" applyNumberFormat="1" applyFont="1" applyBorder="1" applyAlignment="1">
      <alignment horizontal="center"/>
    </xf>
    <xf numFmtId="173" fontId="23" fillId="0" borderId="8" xfId="0" applyNumberFormat="1" applyFont="1" applyBorder="1" applyAlignment="1">
      <alignment horizontal="center"/>
    </xf>
    <xf numFmtId="173" fontId="23" fillId="12" borderId="10" xfId="0" applyNumberFormat="1" applyFont="1" applyFill="1" applyBorder="1" applyAlignment="1">
      <alignment horizontal="center"/>
    </xf>
    <xf numFmtId="164" fontId="0" fillId="0" borderId="27" xfId="6" applyNumberFormat="1" applyFont="1" applyBorder="1"/>
    <xf numFmtId="164" fontId="0" fillId="0" borderId="28" xfId="6" applyNumberFormat="1" applyFont="1" applyBorder="1"/>
    <xf numFmtId="164" fontId="0" fillId="0" borderId="30" xfId="6" applyNumberFormat="1" applyFont="1" applyBorder="1"/>
    <xf numFmtId="164" fontId="0" fillId="13" borderId="30" xfId="6" applyNumberFormat="1" applyFont="1" applyFill="1" applyBorder="1"/>
    <xf numFmtId="164" fontId="0" fillId="0" borderId="31" xfId="6" applyNumberFormat="1" applyFont="1" applyBorder="1"/>
    <xf numFmtId="0" fontId="22" fillId="0" borderId="0" xfId="0" applyFont="1" applyFill="1" applyAlignment="1">
      <alignment horizontal="center" textRotation="90"/>
    </xf>
    <xf numFmtId="0" fontId="5" fillId="0" borderId="0" xfId="0" applyFont="1" applyFill="1" applyBorder="1" applyAlignment="1">
      <alignment horizontal="left"/>
    </xf>
    <xf numFmtId="164" fontId="0" fillId="0" borderId="0" xfId="0" applyNumberFormat="1" applyFill="1" applyBorder="1"/>
    <xf numFmtId="1" fontId="0" fillId="0" borderId="0" xfId="0" applyNumberFormat="1" applyFill="1" applyBorder="1"/>
    <xf numFmtId="166" fontId="0" fillId="0" borderId="0" xfId="11" applyNumberFormat="1" applyFont="1" applyFill="1" applyBorder="1"/>
    <xf numFmtId="9" fontId="0" fillId="0" borderId="0" xfId="11" applyFont="1" applyFill="1" applyBorder="1"/>
    <xf numFmtId="0" fontId="5" fillId="0" borderId="0" xfId="0" applyFont="1" applyFill="1" applyBorder="1" applyAlignment="1">
      <alignment horizontal="center"/>
    </xf>
    <xf numFmtId="0" fontId="5" fillId="0" borderId="17" xfId="0" applyFont="1" applyFill="1" applyBorder="1" applyAlignment="1">
      <alignment horizontal="center"/>
    </xf>
    <xf numFmtId="0" fontId="0" fillId="0" borderId="18" xfId="0" applyFill="1" applyBorder="1" applyAlignment="1">
      <alignment horizontal="center"/>
    </xf>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 xfId="0" applyFill="1" applyBorder="1" applyAlignment="1">
      <alignment horizontal="left"/>
    </xf>
    <xf numFmtId="0" fontId="0" fillId="0" borderId="0" xfId="0" applyFill="1" applyBorder="1" applyAlignment="1">
      <alignment horizontal="left"/>
    </xf>
    <xf numFmtId="0" fontId="0" fillId="0" borderId="0" xfId="0" applyAlignment="1">
      <alignment horizontal="left"/>
    </xf>
    <xf numFmtId="0" fontId="30" fillId="0" borderId="0" xfId="0" applyFont="1" applyAlignment="1">
      <alignment horizontal="left"/>
    </xf>
    <xf numFmtId="0" fontId="31" fillId="0" borderId="0" xfId="2" applyFont="1" applyAlignment="1">
      <alignment horizontal="right"/>
    </xf>
    <xf numFmtId="10" fontId="31" fillId="0" borderId="0" xfId="3" applyNumberFormat="1" applyFont="1"/>
    <xf numFmtId="37" fontId="6" fillId="16" borderId="0" xfId="2" applyNumberFormat="1" applyFont="1" applyFill="1" applyAlignment="1" applyProtection="1">
      <alignment horizontal="center"/>
    </xf>
    <xf numFmtId="37" fontId="6" fillId="11" borderId="0" xfId="2" applyNumberFormat="1" applyFont="1" applyFill="1" applyAlignment="1" applyProtection="1">
      <alignment horizontal="center"/>
    </xf>
    <xf numFmtId="37" fontId="32" fillId="0" borderId="0" xfId="2" applyNumberFormat="1" applyFont="1" applyAlignment="1" applyProtection="1">
      <alignment horizontal="right"/>
    </xf>
    <xf numFmtId="173" fontId="32" fillId="0" borderId="0" xfId="2" applyNumberFormat="1" applyFont="1" applyFill="1"/>
    <xf numFmtId="173" fontId="32" fillId="0" borderId="0" xfId="2" applyNumberFormat="1" applyFont="1" applyFill="1" applyAlignment="1">
      <alignment horizontal="center"/>
    </xf>
    <xf numFmtId="37" fontId="32" fillId="0" borderId="0" xfId="2" applyNumberFormat="1" applyFont="1" applyFill="1" applyAlignment="1">
      <alignment horizontal="center"/>
    </xf>
    <xf numFmtId="37" fontId="15" fillId="0" borderId="0" xfId="2" applyNumberFormat="1" applyFont="1" applyAlignment="1" applyProtection="1">
      <alignment horizontal="right"/>
    </xf>
    <xf numFmtId="0" fontId="0" fillId="0" borderId="0" xfId="0" applyFill="1" applyBorder="1" applyAlignment="1">
      <alignment horizontal="center" wrapText="1"/>
    </xf>
    <xf numFmtId="0" fontId="0" fillId="0" borderId="0" xfId="0" applyFill="1" applyBorder="1" applyAlignment="1">
      <alignment wrapText="1"/>
    </xf>
    <xf numFmtId="164" fontId="0" fillId="0" borderId="0" xfId="1" applyNumberFormat="1" applyFont="1" applyFill="1" applyBorder="1" applyAlignment="1">
      <alignment wrapText="1"/>
    </xf>
    <xf numFmtId="164" fontId="0" fillId="0" borderId="0" xfId="0" applyNumberFormat="1" applyFill="1" applyBorder="1" applyAlignment="1">
      <alignment wrapText="1"/>
    </xf>
    <xf numFmtId="37" fontId="15" fillId="0" borderId="0" xfId="2" applyNumberFormat="1" applyFont="1" applyFill="1" applyAlignment="1" applyProtection="1">
      <alignment horizontal="right"/>
    </xf>
    <xf numFmtId="0" fontId="33" fillId="0" borderId="33" xfId="0" applyFont="1" applyBorder="1"/>
    <xf numFmtId="0" fontId="33" fillId="0" borderId="32" xfId="0" applyFont="1" applyBorder="1"/>
    <xf numFmtId="0" fontId="33" fillId="0" borderId="34" xfId="0" applyFont="1" applyBorder="1"/>
    <xf numFmtId="37" fontId="16" fillId="7" borderId="0" xfId="2" applyNumberFormat="1" applyFont="1" applyFill="1" applyAlignment="1" applyProtection="1">
      <alignment horizontal="right"/>
    </xf>
    <xf numFmtId="0" fontId="30" fillId="0" borderId="0" xfId="0" applyFont="1"/>
    <xf numFmtId="167" fontId="19" fillId="17" borderId="0" xfId="0" applyNumberFormat="1" applyFont="1" applyFill="1"/>
    <xf numFmtId="1" fontId="19" fillId="0" borderId="0" xfId="0" applyNumberFormat="1" applyFont="1"/>
    <xf numFmtId="0" fontId="19" fillId="0" borderId="0" xfId="0" applyNumberFormat="1" applyFont="1" applyFill="1"/>
    <xf numFmtId="0" fontId="19" fillId="0" borderId="0" xfId="0" applyNumberFormat="1" applyFont="1"/>
    <xf numFmtId="39" fontId="19" fillId="0" borderId="0" xfId="0" applyNumberFormat="1" applyFont="1"/>
    <xf numFmtId="164" fontId="35" fillId="18" borderId="0" xfId="0" applyNumberFormat="1" applyFont="1" applyFill="1" applyBorder="1"/>
    <xf numFmtId="3" fontId="36" fillId="18" borderId="0" xfId="2" applyNumberFormat="1" applyFont="1" applyFill="1"/>
    <xf numFmtId="0" fontId="37" fillId="18" borderId="0" xfId="2" applyNumberFormat="1" applyFont="1" applyFill="1" applyAlignment="1" applyProtection="1">
      <alignment horizontal="left"/>
    </xf>
    <xf numFmtId="0" fontId="38" fillId="0" borderId="0" xfId="12" applyFont="1"/>
    <xf numFmtId="0" fontId="1" fillId="0" borderId="0" xfId="12"/>
    <xf numFmtId="17" fontId="1" fillId="0" borderId="0" xfId="12" applyNumberFormat="1"/>
    <xf numFmtId="0" fontId="39" fillId="0" borderId="0" xfId="12" applyFont="1"/>
    <xf numFmtId="0" fontId="40" fillId="0" borderId="0" xfId="12" applyFont="1"/>
    <xf numFmtId="14" fontId="1" fillId="0" borderId="0" xfId="12" applyNumberFormat="1"/>
    <xf numFmtId="176" fontId="19" fillId="0" borderId="0" xfId="0" applyNumberFormat="1" applyFont="1"/>
    <xf numFmtId="0" fontId="34" fillId="0" borderId="32" xfId="0" applyFont="1" applyBorder="1" applyAlignment="1">
      <alignment horizontal="center" vertical="top"/>
    </xf>
    <xf numFmtId="0" fontId="34" fillId="0" borderId="33" xfId="0" applyFont="1" applyBorder="1" applyAlignment="1">
      <alignment horizontal="center" vertical="top"/>
    </xf>
    <xf numFmtId="0" fontId="34" fillId="0" borderId="34" xfId="0" applyFont="1" applyBorder="1" applyAlignment="1">
      <alignment horizontal="center" vertical="top"/>
    </xf>
    <xf numFmtId="0" fontId="5" fillId="0" borderId="1" xfId="0" applyFont="1" applyFill="1" applyBorder="1" applyAlignment="1">
      <alignment horizontal="left"/>
    </xf>
    <xf numFmtId="0" fontId="5" fillId="0" borderId="2" xfId="0" applyFont="1" applyFill="1" applyBorder="1" applyAlignment="1">
      <alignment horizontal="left"/>
    </xf>
    <xf numFmtId="0" fontId="5" fillId="0" borderId="3" xfId="0" applyFont="1" applyFill="1" applyBorder="1" applyAlignment="1">
      <alignment horizontal="left"/>
    </xf>
    <xf numFmtId="0" fontId="5"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22" fillId="0" borderId="0" xfId="0" applyFont="1" applyFill="1" applyAlignment="1">
      <alignment horizontal="center" textRotation="90"/>
    </xf>
    <xf numFmtId="0" fontId="0" fillId="11" borderId="0" xfId="0" applyFill="1" applyAlignment="1">
      <alignment horizontal="center"/>
    </xf>
    <xf numFmtId="0" fontId="21" fillId="0" borderId="0" xfId="0" applyFont="1" applyFill="1" applyAlignment="1">
      <alignment horizontal="center" textRotation="90"/>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6" xfId="0" applyFont="1" applyFill="1" applyBorder="1" applyAlignment="1">
      <alignment horizontal="center"/>
    </xf>
    <xf numFmtId="0" fontId="5" fillId="0" borderId="7" xfId="0" applyFont="1" applyFill="1" applyBorder="1" applyAlignment="1">
      <alignment horizontal="center"/>
    </xf>
    <xf numFmtId="0" fontId="5" fillId="0" borderId="8" xfId="0" applyFont="1" applyFill="1" applyBorder="1" applyAlignment="1">
      <alignment horizontal="center"/>
    </xf>
    <xf numFmtId="0" fontId="0" fillId="0" borderId="19" xfId="0" applyFill="1" applyBorder="1" applyAlignment="1">
      <alignment horizontal="center"/>
    </xf>
    <xf numFmtId="0" fontId="0" fillId="0" borderId="14" xfId="0" applyFill="1" applyBorder="1" applyAlignment="1">
      <alignment horizontal="center"/>
    </xf>
    <xf numFmtId="0" fontId="0" fillId="0" borderId="20" xfId="0" applyFill="1" applyBorder="1" applyAlignment="1">
      <alignment horizontal="center"/>
    </xf>
  </cellXfs>
  <cellStyles count="13">
    <cellStyle name="Comma" xfId="1" builtinId="3"/>
    <cellStyle name="Comma 2" xfId="4"/>
    <cellStyle name="Comma 3" xfId="6"/>
    <cellStyle name="Currency 2" xfId="8"/>
    <cellStyle name="Normal" xfId="0" builtinId="0"/>
    <cellStyle name="Normal 2" xfId="2"/>
    <cellStyle name="Normal 3" xfId="5"/>
    <cellStyle name="Normal 36" xfId="9"/>
    <cellStyle name="Normal 37" xfId="10"/>
    <cellStyle name="Normal 4" xfId="12"/>
    <cellStyle name="Percent" xfId="11" builtinId="5"/>
    <cellStyle name="Percent 2" xfId="3"/>
    <cellStyle name="Percent 3" xfId="7"/>
  </cellStyles>
  <dxfs count="1">
    <dxf>
      <font>
        <b/>
        <i val="0"/>
        <color auto="1"/>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1</xdr:col>
      <xdr:colOff>458949</xdr:colOff>
      <xdr:row>132</xdr:row>
      <xdr:rowOff>114105</xdr:rowOff>
    </xdr:from>
    <xdr:to>
      <xdr:col>5</xdr:col>
      <xdr:colOff>93890</xdr:colOff>
      <xdr:row>142</xdr:row>
      <xdr:rowOff>155510</xdr:rowOff>
    </xdr:to>
    <xdr:sp macro="" textlink="">
      <xdr:nvSpPr>
        <xdr:cNvPr id="2" name="Text Box 11"/>
        <xdr:cNvSpPr txBox="1">
          <a:spLocks noChangeArrowheads="1"/>
        </xdr:cNvSpPr>
      </xdr:nvSpPr>
      <xdr:spPr bwMode="auto">
        <a:xfrm>
          <a:off x="3487899" y="21669180"/>
          <a:ext cx="3006791" cy="166065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xdr:from>
      <xdr:col>1</xdr:col>
      <xdr:colOff>526984</xdr:colOff>
      <xdr:row>161</xdr:row>
      <xdr:rowOff>133544</xdr:rowOff>
    </xdr:from>
    <xdr:to>
      <xdr:col>5</xdr:col>
      <xdr:colOff>161925</xdr:colOff>
      <xdr:row>172</xdr:row>
      <xdr:rowOff>9719</xdr:rowOff>
    </xdr:to>
    <xdr:sp macro="" textlink="">
      <xdr:nvSpPr>
        <xdr:cNvPr id="3" name="Text Box 12"/>
        <xdr:cNvSpPr txBox="1">
          <a:spLocks noChangeArrowheads="1"/>
        </xdr:cNvSpPr>
      </xdr:nvSpPr>
      <xdr:spPr bwMode="auto">
        <a:xfrm>
          <a:off x="3555934" y="26432069"/>
          <a:ext cx="3006791" cy="165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285750</xdr:colOff>
      <xdr:row>34</xdr:row>
      <xdr:rowOff>0</xdr:rowOff>
    </xdr:from>
    <xdr:to>
      <xdr:col>9</xdr:col>
      <xdr:colOff>333375</xdr:colOff>
      <xdr:row>35</xdr:row>
      <xdr:rowOff>161925</xdr:rowOff>
    </xdr:to>
    <xdr:cxnSp macro="">
      <xdr:nvCxnSpPr>
        <xdr:cNvPr id="3" name="Straight Arrow Connector 2"/>
        <xdr:cNvCxnSpPr/>
      </xdr:nvCxnSpPr>
      <xdr:spPr>
        <a:xfrm flipH="1">
          <a:off x="3771900" y="5524500"/>
          <a:ext cx="438150" cy="33337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ourcePlanning/2023%20IRP/Gas/Loads%20F22%20IRP/Temperature%20data/Copy%20of%20GasWeatherData_forGurvinde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ourcePlanning/2023%20IRP/Load%20Forecast/F22%20Final%20Load%20Forecast%20Summary_IRP_0301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ourcePlanning/2021%20IRP/Load%20Forecast/F20%20Final%20Load%20Forecast%20Summary%20082420_Covid_IRP_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ourcePlanning/2019%20IRP/Gas/Load%20Forecast/F2018%20Final%20Load%20Forecast%20Summary%20070518_IRP_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Daily Pivot"/>
      <sheetName val="Sendout input"/>
      <sheetName val="Monthly Data"/>
      <sheetName val="Years used in Rolling Calc"/>
    </sheetNames>
    <sheetDataSet>
      <sheetData sheetId="0" refreshError="1"/>
      <sheetData sheetId="1">
        <row r="6">
          <cell r="FZ6">
            <v>42.2</v>
          </cell>
          <cell r="GA6">
            <v>42.1</v>
          </cell>
          <cell r="GB6">
            <v>41.8</v>
          </cell>
          <cell r="GC6">
            <v>41.8</v>
          </cell>
          <cell r="GD6">
            <v>42</v>
          </cell>
          <cell r="GE6">
            <v>42</v>
          </cell>
          <cell r="GF6">
            <v>42.1</v>
          </cell>
          <cell r="GG6">
            <v>42.8</v>
          </cell>
          <cell r="GH6">
            <v>43.2</v>
          </cell>
          <cell r="GI6">
            <v>43.8</v>
          </cell>
          <cell r="GJ6">
            <v>44.1</v>
          </cell>
          <cell r="GK6">
            <v>44.1</v>
          </cell>
          <cell r="GL6">
            <v>44</v>
          </cell>
          <cell r="GM6">
            <v>44</v>
          </cell>
          <cell r="GN6">
            <v>44.2</v>
          </cell>
          <cell r="GO6">
            <v>44</v>
          </cell>
          <cell r="GP6">
            <v>43.7</v>
          </cell>
          <cell r="GQ6">
            <v>43.8</v>
          </cell>
          <cell r="GR6">
            <v>44.2</v>
          </cell>
          <cell r="GS6">
            <v>43.6</v>
          </cell>
          <cell r="GT6">
            <v>43.6</v>
          </cell>
          <cell r="GU6">
            <v>43.7</v>
          </cell>
          <cell r="GV6">
            <v>43.7</v>
          </cell>
          <cell r="GW6">
            <v>43.7</v>
          </cell>
          <cell r="GX6">
            <v>43.9</v>
          </cell>
          <cell r="GY6">
            <v>43.8</v>
          </cell>
          <cell r="GZ6">
            <v>43.5</v>
          </cell>
        </row>
        <row r="7">
          <cell r="FZ7">
            <v>41.9</v>
          </cell>
          <cell r="GA7">
            <v>42</v>
          </cell>
          <cell r="GB7">
            <v>41.7</v>
          </cell>
          <cell r="GC7">
            <v>41.8</v>
          </cell>
          <cell r="GD7">
            <v>42</v>
          </cell>
          <cell r="GE7">
            <v>42.1</v>
          </cell>
          <cell r="GF7">
            <v>42.1</v>
          </cell>
          <cell r="GG7">
            <v>42.6</v>
          </cell>
          <cell r="GH7">
            <v>43.1</v>
          </cell>
          <cell r="GI7">
            <v>43.7</v>
          </cell>
          <cell r="GJ7">
            <v>44</v>
          </cell>
          <cell r="GK7">
            <v>43.9</v>
          </cell>
          <cell r="GL7">
            <v>43.9</v>
          </cell>
          <cell r="GM7">
            <v>44</v>
          </cell>
          <cell r="GN7">
            <v>44.2</v>
          </cell>
          <cell r="GO7">
            <v>43.7</v>
          </cell>
          <cell r="GP7">
            <v>43.4</v>
          </cell>
          <cell r="GQ7">
            <v>43.6</v>
          </cell>
          <cell r="GR7">
            <v>44</v>
          </cell>
          <cell r="GS7">
            <v>43.5</v>
          </cell>
          <cell r="GT7">
            <v>43.8</v>
          </cell>
          <cell r="GU7">
            <v>43.9</v>
          </cell>
          <cell r="GV7">
            <v>44.2</v>
          </cell>
          <cell r="GW7">
            <v>44.2</v>
          </cell>
          <cell r="GX7">
            <v>44.2</v>
          </cell>
          <cell r="GY7">
            <v>43.7</v>
          </cell>
          <cell r="GZ7">
            <v>43.4</v>
          </cell>
        </row>
        <row r="8">
          <cell r="FZ8">
            <v>43</v>
          </cell>
          <cell r="GA8">
            <v>43.1</v>
          </cell>
          <cell r="GB8">
            <v>42.9</v>
          </cell>
          <cell r="GC8">
            <v>43.1</v>
          </cell>
          <cell r="GD8">
            <v>43.2</v>
          </cell>
          <cell r="GE8">
            <v>43.3</v>
          </cell>
          <cell r="GF8">
            <v>43.5</v>
          </cell>
          <cell r="GG8">
            <v>43.9</v>
          </cell>
          <cell r="GH8">
            <v>44.5</v>
          </cell>
          <cell r="GI8">
            <v>45.3</v>
          </cell>
          <cell r="GJ8">
            <v>45.6</v>
          </cell>
          <cell r="GK8">
            <v>45.1</v>
          </cell>
          <cell r="GL8">
            <v>44.7</v>
          </cell>
          <cell r="GM8">
            <v>44.7</v>
          </cell>
          <cell r="GN8">
            <v>44.7</v>
          </cell>
          <cell r="GO8">
            <v>44.3</v>
          </cell>
          <cell r="GP8">
            <v>43.9</v>
          </cell>
          <cell r="GQ8">
            <v>44.1</v>
          </cell>
          <cell r="GR8">
            <v>44.5</v>
          </cell>
          <cell r="GS8">
            <v>44.3</v>
          </cell>
          <cell r="GT8">
            <v>44.7</v>
          </cell>
          <cell r="GU8">
            <v>44.7</v>
          </cell>
          <cell r="GV8">
            <v>45</v>
          </cell>
          <cell r="GW8">
            <v>45.1</v>
          </cell>
          <cell r="GX8">
            <v>45</v>
          </cell>
          <cell r="GY8">
            <v>44.5</v>
          </cell>
          <cell r="GZ8">
            <v>44.3</v>
          </cell>
        </row>
        <row r="9">
          <cell r="FZ9">
            <v>43.3</v>
          </cell>
          <cell r="GA9">
            <v>43.6</v>
          </cell>
          <cell r="GB9">
            <v>43.4</v>
          </cell>
          <cell r="GC9">
            <v>43.8</v>
          </cell>
          <cell r="GD9">
            <v>43.7</v>
          </cell>
          <cell r="GE9">
            <v>43.5</v>
          </cell>
          <cell r="GF9">
            <v>43.8</v>
          </cell>
          <cell r="GG9">
            <v>43.9</v>
          </cell>
          <cell r="GH9">
            <v>44.5</v>
          </cell>
          <cell r="GI9">
            <v>45.3</v>
          </cell>
          <cell r="GJ9">
            <v>45.5</v>
          </cell>
          <cell r="GK9">
            <v>45</v>
          </cell>
          <cell r="GL9">
            <v>44.8</v>
          </cell>
          <cell r="GM9">
            <v>44.8</v>
          </cell>
          <cell r="GN9">
            <v>44.7</v>
          </cell>
          <cell r="GO9">
            <v>44.4</v>
          </cell>
          <cell r="GP9">
            <v>44</v>
          </cell>
          <cell r="GQ9">
            <v>44.1</v>
          </cell>
          <cell r="GR9">
            <v>44.7</v>
          </cell>
          <cell r="GS9">
            <v>44.6</v>
          </cell>
          <cell r="GT9">
            <v>45</v>
          </cell>
          <cell r="GU9">
            <v>45.3</v>
          </cell>
          <cell r="GV9">
            <v>45.3</v>
          </cell>
          <cell r="GW9">
            <v>45.4</v>
          </cell>
          <cell r="GX9">
            <v>45.3</v>
          </cell>
          <cell r="GY9">
            <v>44.9</v>
          </cell>
          <cell r="GZ9">
            <v>44.6</v>
          </cell>
        </row>
        <row r="10">
          <cell r="FZ10">
            <v>44</v>
          </cell>
          <cell r="GA10">
            <v>44</v>
          </cell>
          <cell r="GB10">
            <v>43.8</v>
          </cell>
          <cell r="GC10">
            <v>43.9</v>
          </cell>
          <cell r="GD10">
            <v>43.9</v>
          </cell>
          <cell r="GE10">
            <v>43.7</v>
          </cell>
          <cell r="GF10">
            <v>43.9</v>
          </cell>
          <cell r="GG10">
            <v>43.7</v>
          </cell>
          <cell r="GH10">
            <v>43.9</v>
          </cell>
          <cell r="GI10">
            <v>44.6</v>
          </cell>
          <cell r="GJ10">
            <v>44.5</v>
          </cell>
          <cell r="GK10">
            <v>44</v>
          </cell>
          <cell r="GL10">
            <v>43.7</v>
          </cell>
          <cell r="GM10">
            <v>43.8</v>
          </cell>
          <cell r="GN10">
            <v>43.7</v>
          </cell>
          <cell r="GO10">
            <v>43.4</v>
          </cell>
          <cell r="GP10">
            <v>43</v>
          </cell>
          <cell r="GQ10">
            <v>43.1</v>
          </cell>
          <cell r="GR10">
            <v>43.5</v>
          </cell>
          <cell r="GS10">
            <v>43.3</v>
          </cell>
          <cell r="GT10">
            <v>43.5</v>
          </cell>
          <cell r="GU10">
            <v>43.8</v>
          </cell>
          <cell r="GV10">
            <v>43.6</v>
          </cell>
          <cell r="GW10">
            <v>43.5</v>
          </cell>
          <cell r="GX10">
            <v>43.2</v>
          </cell>
          <cell r="GY10">
            <v>43</v>
          </cell>
          <cell r="GZ10">
            <v>42.7</v>
          </cell>
        </row>
        <row r="11">
          <cell r="FZ11">
            <v>44.7</v>
          </cell>
          <cell r="GA11">
            <v>44.7</v>
          </cell>
          <cell r="GB11">
            <v>44.6</v>
          </cell>
          <cell r="GC11">
            <v>44.2</v>
          </cell>
          <cell r="GD11">
            <v>44.5</v>
          </cell>
          <cell r="GE11">
            <v>44.4</v>
          </cell>
          <cell r="GF11">
            <v>44.7</v>
          </cell>
          <cell r="GG11">
            <v>44.6</v>
          </cell>
          <cell r="GH11">
            <v>44.6</v>
          </cell>
          <cell r="GI11">
            <v>45.1</v>
          </cell>
          <cell r="GJ11">
            <v>44.9</v>
          </cell>
          <cell r="GK11">
            <v>44.6</v>
          </cell>
          <cell r="GL11">
            <v>44.3</v>
          </cell>
          <cell r="GM11">
            <v>44.4</v>
          </cell>
          <cell r="GN11">
            <v>44.5</v>
          </cell>
          <cell r="GO11">
            <v>44.2</v>
          </cell>
          <cell r="GP11">
            <v>44</v>
          </cell>
          <cell r="GQ11">
            <v>44</v>
          </cell>
          <cell r="GR11">
            <v>44.2</v>
          </cell>
          <cell r="GS11">
            <v>44.1</v>
          </cell>
          <cell r="GT11">
            <v>44.1</v>
          </cell>
          <cell r="GU11">
            <v>44.4</v>
          </cell>
          <cell r="GV11">
            <v>44.2</v>
          </cell>
          <cell r="GW11">
            <v>43.8</v>
          </cell>
          <cell r="GX11">
            <v>43.7</v>
          </cell>
          <cell r="GY11">
            <v>43.8</v>
          </cell>
          <cell r="GZ11">
            <v>43.9</v>
          </cell>
        </row>
        <row r="12">
          <cell r="FZ12">
            <v>45</v>
          </cell>
          <cell r="GA12">
            <v>44.9</v>
          </cell>
          <cell r="GB12">
            <v>44.7</v>
          </cell>
          <cell r="GC12">
            <v>44.4</v>
          </cell>
          <cell r="GD12">
            <v>44.6</v>
          </cell>
          <cell r="GE12">
            <v>44.3</v>
          </cell>
          <cell r="GF12">
            <v>44.5</v>
          </cell>
          <cell r="GG12">
            <v>44.4</v>
          </cell>
          <cell r="GH12">
            <v>44.7</v>
          </cell>
          <cell r="GI12">
            <v>44.9</v>
          </cell>
          <cell r="GJ12">
            <v>44.9</v>
          </cell>
          <cell r="GK12">
            <v>44.8</v>
          </cell>
          <cell r="GL12">
            <v>44.5</v>
          </cell>
          <cell r="GM12">
            <v>44.6</v>
          </cell>
          <cell r="GN12">
            <v>44.7</v>
          </cell>
          <cell r="GO12">
            <v>44.5</v>
          </cell>
          <cell r="GP12">
            <v>44.6</v>
          </cell>
          <cell r="GQ12">
            <v>44.4</v>
          </cell>
          <cell r="GR12">
            <v>44.5</v>
          </cell>
          <cell r="GS12">
            <v>44.3</v>
          </cell>
          <cell r="GT12">
            <v>44.3</v>
          </cell>
          <cell r="GU12">
            <v>44.7</v>
          </cell>
          <cell r="GV12">
            <v>44.6</v>
          </cell>
          <cell r="GW12">
            <v>44.2</v>
          </cell>
          <cell r="GX12">
            <v>44.2</v>
          </cell>
          <cell r="GY12">
            <v>44.2</v>
          </cell>
          <cell r="GZ12">
            <v>44.3</v>
          </cell>
        </row>
        <row r="13">
          <cell r="FZ13">
            <v>44.8</v>
          </cell>
          <cell r="GA13">
            <v>44.9</v>
          </cell>
          <cell r="GB13">
            <v>44.8</v>
          </cell>
          <cell r="GC13">
            <v>45</v>
          </cell>
          <cell r="GD13">
            <v>45.1</v>
          </cell>
          <cell r="GE13">
            <v>44.8</v>
          </cell>
          <cell r="GF13">
            <v>44.8</v>
          </cell>
          <cell r="GG13">
            <v>45.1</v>
          </cell>
          <cell r="GH13">
            <v>45.4</v>
          </cell>
          <cell r="GI13">
            <v>45.3</v>
          </cell>
          <cell r="GJ13">
            <v>45.3</v>
          </cell>
          <cell r="GK13">
            <v>45.3</v>
          </cell>
          <cell r="GL13">
            <v>45.4</v>
          </cell>
          <cell r="GM13">
            <v>45.5</v>
          </cell>
          <cell r="GN13">
            <v>45.5</v>
          </cell>
          <cell r="GO13">
            <v>45.2</v>
          </cell>
          <cell r="GP13">
            <v>45.3</v>
          </cell>
          <cell r="GQ13">
            <v>45.3</v>
          </cell>
          <cell r="GR13">
            <v>45.6</v>
          </cell>
          <cell r="GS13">
            <v>45.5</v>
          </cell>
          <cell r="GT13">
            <v>45.5</v>
          </cell>
          <cell r="GU13">
            <v>45.9</v>
          </cell>
          <cell r="GV13">
            <v>45.8</v>
          </cell>
          <cell r="GW13">
            <v>45.6</v>
          </cell>
          <cell r="GX13">
            <v>45.7</v>
          </cell>
          <cell r="GY13">
            <v>45.7</v>
          </cell>
          <cell r="GZ13">
            <v>45.7</v>
          </cell>
        </row>
        <row r="14">
          <cell r="FZ14">
            <v>44.1</v>
          </cell>
          <cell r="GA14">
            <v>44.4</v>
          </cell>
          <cell r="GB14">
            <v>44.3</v>
          </cell>
          <cell r="GC14">
            <v>44.5</v>
          </cell>
          <cell r="GD14">
            <v>44.5</v>
          </cell>
          <cell r="GE14">
            <v>44.5</v>
          </cell>
          <cell r="GF14">
            <v>44.8</v>
          </cell>
          <cell r="GG14">
            <v>45</v>
          </cell>
          <cell r="GH14">
            <v>45.3</v>
          </cell>
          <cell r="GI14">
            <v>45.2</v>
          </cell>
          <cell r="GJ14">
            <v>45.1</v>
          </cell>
          <cell r="GK14">
            <v>45</v>
          </cell>
          <cell r="GL14">
            <v>45.3</v>
          </cell>
          <cell r="GM14">
            <v>45.3</v>
          </cell>
          <cell r="GN14">
            <v>45.3</v>
          </cell>
          <cell r="GO14">
            <v>45</v>
          </cell>
          <cell r="GP14">
            <v>45.1</v>
          </cell>
          <cell r="GQ14">
            <v>45.1</v>
          </cell>
          <cell r="GR14">
            <v>45.6</v>
          </cell>
          <cell r="GS14">
            <v>45.5</v>
          </cell>
          <cell r="GT14">
            <v>45.7</v>
          </cell>
          <cell r="GU14">
            <v>45.9</v>
          </cell>
          <cell r="GV14">
            <v>45.8</v>
          </cell>
          <cell r="GW14">
            <v>45.8</v>
          </cell>
          <cell r="GX14">
            <v>46</v>
          </cell>
          <cell r="GY14">
            <v>46</v>
          </cell>
          <cell r="GZ14">
            <v>46</v>
          </cell>
        </row>
        <row r="15">
          <cell r="FZ15">
            <v>44.3</v>
          </cell>
          <cell r="GA15">
            <v>44.5</v>
          </cell>
          <cell r="GB15">
            <v>44.3</v>
          </cell>
          <cell r="GC15">
            <v>44.6</v>
          </cell>
          <cell r="GD15">
            <v>44.5</v>
          </cell>
          <cell r="GE15">
            <v>44.8</v>
          </cell>
          <cell r="GF15">
            <v>44.9</v>
          </cell>
          <cell r="GG15">
            <v>44.7</v>
          </cell>
          <cell r="GH15">
            <v>45</v>
          </cell>
          <cell r="GI15">
            <v>45</v>
          </cell>
          <cell r="GJ15">
            <v>45</v>
          </cell>
          <cell r="GK15">
            <v>44.8</v>
          </cell>
          <cell r="GL15">
            <v>45</v>
          </cell>
          <cell r="GM15">
            <v>45</v>
          </cell>
          <cell r="GN15">
            <v>45</v>
          </cell>
          <cell r="GO15">
            <v>44.8</v>
          </cell>
          <cell r="GP15">
            <v>44.8</v>
          </cell>
          <cell r="GQ15">
            <v>44.9</v>
          </cell>
          <cell r="GR15">
            <v>45.2</v>
          </cell>
          <cell r="GS15">
            <v>45.2</v>
          </cell>
          <cell r="GT15">
            <v>45.3</v>
          </cell>
          <cell r="GU15">
            <v>45.5</v>
          </cell>
          <cell r="GV15">
            <v>45.4</v>
          </cell>
          <cell r="GW15">
            <v>45.3</v>
          </cell>
          <cell r="GX15">
            <v>45.5</v>
          </cell>
          <cell r="GY15">
            <v>45.5</v>
          </cell>
          <cell r="GZ15">
            <v>45.6</v>
          </cell>
        </row>
        <row r="16">
          <cell r="FZ16">
            <v>43.1</v>
          </cell>
          <cell r="GA16">
            <v>43</v>
          </cell>
          <cell r="GB16">
            <v>42.8</v>
          </cell>
          <cell r="GC16">
            <v>43.2</v>
          </cell>
          <cell r="GD16">
            <v>43</v>
          </cell>
          <cell r="GE16">
            <v>43.4</v>
          </cell>
          <cell r="GF16">
            <v>43.4</v>
          </cell>
          <cell r="GG16">
            <v>43.1</v>
          </cell>
          <cell r="GH16">
            <v>43.4</v>
          </cell>
          <cell r="GI16">
            <v>43.4</v>
          </cell>
          <cell r="GJ16">
            <v>43.2</v>
          </cell>
          <cell r="GK16">
            <v>42.8</v>
          </cell>
          <cell r="GL16">
            <v>43</v>
          </cell>
          <cell r="GM16">
            <v>43</v>
          </cell>
          <cell r="GN16">
            <v>43.2</v>
          </cell>
          <cell r="GO16">
            <v>42.8</v>
          </cell>
          <cell r="GP16">
            <v>42.8</v>
          </cell>
          <cell r="GQ16">
            <v>42.8</v>
          </cell>
          <cell r="GR16">
            <v>43</v>
          </cell>
          <cell r="GS16">
            <v>43</v>
          </cell>
          <cell r="GT16">
            <v>43.1</v>
          </cell>
          <cell r="GU16">
            <v>43.3</v>
          </cell>
          <cell r="GV16">
            <v>43.1</v>
          </cell>
          <cell r="GW16">
            <v>42.9</v>
          </cell>
          <cell r="GX16">
            <v>43.2</v>
          </cell>
          <cell r="GY16">
            <v>43.3</v>
          </cell>
          <cell r="GZ16">
            <v>43.3</v>
          </cell>
        </row>
        <row r="17">
          <cell r="FZ17">
            <v>43.5</v>
          </cell>
          <cell r="GA17">
            <v>43.4</v>
          </cell>
          <cell r="GB17">
            <v>43.2</v>
          </cell>
          <cell r="GC17">
            <v>43.4</v>
          </cell>
          <cell r="GD17">
            <v>43.2</v>
          </cell>
          <cell r="GE17">
            <v>43.6</v>
          </cell>
          <cell r="GF17">
            <v>43.6</v>
          </cell>
          <cell r="GG17">
            <v>43.3</v>
          </cell>
          <cell r="GH17">
            <v>43.6</v>
          </cell>
          <cell r="GI17">
            <v>43.8</v>
          </cell>
          <cell r="GJ17">
            <v>43.4</v>
          </cell>
          <cell r="GK17">
            <v>43.2</v>
          </cell>
          <cell r="GL17">
            <v>43.5</v>
          </cell>
          <cell r="GM17">
            <v>43.6</v>
          </cell>
          <cell r="GN17">
            <v>43.7</v>
          </cell>
          <cell r="GO17">
            <v>43.5</v>
          </cell>
          <cell r="GP17">
            <v>43.3</v>
          </cell>
          <cell r="GQ17">
            <v>43.3</v>
          </cell>
          <cell r="GR17">
            <v>43.5</v>
          </cell>
          <cell r="GS17">
            <v>43.4</v>
          </cell>
          <cell r="GT17">
            <v>43.8</v>
          </cell>
          <cell r="GU17">
            <v>43.9</v>
          </cell>
          <cell r="GV17">
            <v>43.7</v>
          </cell>
          <cell r="GW17">
            <v>43.6</v>
          </cell>
          <cell r="GX17">
            <v>43.8</v>
          </cell>
          <cell r="GY17">
            <v>43.7</v>
          </cell>
          <cell r="GZ17">
            <v>43.6</v>
          </cell>
        </row>
        <row r="18">
          <cell r="FZ18">
            <v>43.3</v>
          </cell>
          <cell r="GA18">
            <v>43.4</v>
          </cell>
          <cell r="GB18">
            <v>43.2</v>
          </cell>
          <cell r="GC18">
            <v>43.1</v>
          </cell>
          <cell r="GD18">
            <v>43.2</v>
          </cell>
          <cell r="GE18">
            <v>43.6</v>
          </cell>
          <cell r="GF18">
            <v>43.5</v>
          </cell>
          <cell r="GG18">
            <v>43.4</v>
          </cell>
          <cell r="GH18">
            <v>43.6</v>
          </cell>
          <cell r="GI18">
            <v>43.8</v>
          </cell>
          <cell r="GJ18">
            <v>43.5</v>
          </cell>
          <cell r="GK18">
            <v>43.5</v>
          </cell>
          <cell r="GL18">
            <v>44.1</v>
          </cell>
          <cell r="GM18">
            <v>44</v>
          </cell>
          <cell r="GN18">
            <v>44.2</v>
          </cell>
          <cell r="GO18">
            <v>44.3</v>
          </cell>
          <cell r="GP18">
            <v>44.4</v>
          </cell>
          <cell r="GQ18">
            <v>44.3</v>
          </cell>
          <cell r="GR18">
            <v>44.6</v>
          </cell>
          <cell r="GS18">
            <v>44.4</v>
          </cell>
          <cell r="GT18">
            <v>44.6</v>
          </cell>
          <cell r="GU18">
            <v>44.8</v>
          </cell>
          <cell r="GV18">
            <v>44.8</v>
          </cell>
          <cell r="GW18">
            <v>44.9</v>
          </cell>
          <cell r="GX18">
            <v>45</v>
          </cell>
          <cell r="GY18">
            <v>44.7</v>
          </cell>
          <cell r="GZ18">
            <v>44.6</v>
          </cell>
        </row>
        <row r="19">
          <cell r="FZ19">
            <v>42.1</v>
          </cell>
          <cell r="GA19">
            <v>42.3</v>
          </cell>
          <cell r="GB19">
            <v>42.2</v>
          </cell>
          <cell r="GC19">
            <v>42.1</v>
          </cell>
          <cell r="GD19">
            <v>42.2</v>
          </cell>
          <cell r="GE19">
            <v>42.6</v>
          </cell>
          <cell r="GF19">
            <v>42.5</v>
          </cell>
          <cell r="GG19">
            <v>42.6</v>
          </cell>
          <cell r="GH19">
            <v>42.9</v>
          </cell>
          <cell r="GI19">
            <v>43.1</v>
          </cell>
          <cell r="GJ19">
            <v>43</v>
          </cell>
          <cell r="GK19">
            <v>43.2</v>
          </cell>
          <cell r="GL19">
            <v>43.8</v>
          </cell>
          <cell r="GM19">
            <v>43.9</v>
          </cell>
          <cell r="GN19">
            <v>44.1</v>
          </cell>
          <cell r="GO19">
            <v>44.3</v>
          </cell>
          <cell r="GP19">
            <v>44.4</v>
          </cell>
          <cell r="GQ19">
            <v>44.3</v>
          </cell>
          <cell r="GR19">
            <v>44.7</v>
          </cell>
          <cell r="GS19">
            <v>44.4</v>
          </cell>
          <cell r="GT19">
            <v>44.6</v>
          </cell>
          <cell r="GU19">
            <v>44.7</v>
          </cell>
          <cell r="GV19">
            <v>44.8</v>
          </cell>
          <cell r="GW19">
            <v>45.1</v>
          </cell>
          <cell r="GX19">
            <v>45.2</v>
          </cell>
          <cell r="GY19">
            <v>44.9</v>
          </cell>
          <cell r="GZ19">
            <v>44.7</v>
          </cell>
        </row>
        <row r="20">
          <cell r="FZ20">
            <v>42.3</v>
          </cell>
          <cell r="GA20">
            <v>42.6</v>
          </cell>
          <cell r="GB20">
            <v>42.5</v>
          </cell>
          <cell r="GC20">
            <v>42.5</v>
          </cell>
          <cell r="GD20">
            <v>43</v>
          </cell>
          <cell r="GE20">
            <v>43.1</v>
          </cell>
          <cell r="GF20">
            <v>43.3</v>
          </cell>
          <cell r="GG20">
            <v>43.6</v>
          </cell>
          <cell r="GH20">
            <v>43.7</v>
          </cell>
          <cell r="GI20">
            <v>44</v>
          </cell>
          <cell r="GJ20">
            <v>43.6</v>
          </cell>
          <cell r="GK20">
            <v>43.8</v>
          </cell>
          <cell r="GL20">
            <v>44.2</v>
          </cell>
          <cell r="GM20">
            <v>44.1</v>
          </cell>
          <cell r="GN20">
            <v>44.3</v>
          </cell>
          <cell r="GO20">
            <v>44.6</v>
          </cell>
          <cell r="GP20">
            <v>44.2</v>
          </cell>
          <cell r="GQ20">
            <v>44.4</v>
          </cell>
          <cell r="GR20">
            <v>44.7</v>
          </cell>
          <cell r="GS20">
            <v>44.6</v>
          </cell>
          <cell r="GT20">
            <v>44.6</v>
          </cell>
          <cell r="GU20">
            <v>44.7</v>
          </cell>
          <cell r="GV20">
            <v>44.8</v>
          </cell>
          <cell r="GW20">
            <v>45.1</v>
          </cell>
          <cell r="GX20">
            <v>45.2</v>
          </cell>
          <cell r="GY20">
            <v>44.9</v>
          </cell>
          <cell r="GZ20">
            <v>44.8</v>
          </cell>
        </row>
        <row r="21">
          <cell r="FZ21">
            <v>42.8</v>
          </cell>
          <cell r="GA21">
            <v>43.1</v>
          </cell>
          <cell r="GB21">
            <v>43.1</v>
          </cell>
          <cell r="GC21">
            <v>43</v>
          </cell>
          <cell r="GD21">
            <v>43.6</v>
          </cell>
          <cell r="GE21">
            <v>43.9</v>
          </cell>
          <cell r="GF21">
            <v>44.1</v>
          </cell>
          <cell r="GG21">
            <v>44.2</v>
          </cell>
          <cell r="GH21">
            <v>44.3</v>
          </cell>
          <cell r="GI21">
            <v>44.3</v>
          </cell>
          <cell r="GJ21">
            <v>44.3</v>
          </cell>
          <cell r="GK21">
            <v>44.3</v>
          </cell>
          <cell r="GL21">
            <v>44.6</v>
          </cell>
          <cell r="GM21">
            <v>44.6</v>
          </cell>
          <cell r="GN21">
            <v>44.9</v>
          </cell>
          <cell r="GO21">
            <v>45.1</v>
          </cell>
          <cell r="GP21">
            <v>44.7</v>
          </cell>
          <cell r="GQ21">
            <v>45.1</v>
          </cell>
          <cell r="GR21">
            <v>45.4</v>
          </cell>
          <cell r="GS21">
            <v>45.4</v>
          </cell>
          <cell r="GT21">
            <v>45.6</v>
          </cell>
          <cell r="GU21">
            <v>45.7</v>
          </cell>
          <cell r="GV21">
            <v>45.7</v>
          </cell>
          <cell r="GW21">
            <v>46</v>
          </cell>
          <cell r="GX21">
            <v>46</v>
          </cell>
          <cell r="GY21">
            <v>45.8</v>
          </cell>
          <cell r="GZ21">
            <v>45.7</v>
          </cell>
        </row>
        <row r="22">
          <cell r="FZ22">
            <v>43.1</v>
          </cell>
          <cell r="GA22">
            <v>43.3</v>
          </cell>
          <cell r="GB22">
            <v>43.1</v>
          </cell>
          <cell r="GC22">
            <v>43.1</v>
          </cell>
          <cell r="GD22">
            <v>43.6</v>
          </cell>
          <cell r="GE22">
            <v>43.9</v>
          </cell>
          <cell r="GF22">
            <v>44.1</v>
          </cell>
          <cell r="GG22">
            <v>44.2</v>
          </cell>
          <cell r="GH22">
            <v>44.3</v>
          </cell>
          <cell r="GI22">
            <v>44.2</v>
          </cell>
          <cell r="GJ22">
            <v>44.1</v>
          </cell>
          <cell r="GK22">
            <v>43.8</v>
          </cell>
          <cell r="GL22">
            <v>44.1</v>
          </cell>
          <cell r="GM22">
            <v>44.1</v>
          </cell>
          <cell r="GN22">
            <v>44.5</v>
          </cell>
          <cell r="GO22">
            <v>44.3</v>
          </cell>
          <cell r="GP22">
            <v>44.1</v>
          </cell>
          <cell r="GQ22">
            <v>44.3</v>
          </cell>
          <cell r="GR22">
            <v>44.6</v>
          </cell>
          <cell r="GS22">
            <v>44.2</v>
          </cell>
          <cell r="GT22">
            <v>44.5</v>
          </cell>
          <cell r="GU22">
            <v>44.5</v>
          </cell>
          <cell r="GV22">
            <v>44.6</v>
          </cell>
          <cell r="GW22">
            <v>44.9</v>
          </cell>
          <cell r="GX22">
            <v>44.9</v>
          </cell>
          <cell r="GY22">
            <v>44.7</v>
          </cell>
          <cell r="GZ22">
            <v>44.6</v>
          </cell>
        </row>
        <row r="23">
          <cell r="FZ23">
            <v>44.6</v>
          </cell>
          <cell r="GA23">
            <v>44.9</v>
          </cell>
          <cell r="GB23">
            <v>44.7</v>
          </cell>
          <cell r="GC23">
            <v>45</v>
          </cell>
          <cell r="GD23">
            <v>45.7</v>
          </cell>
          <cell r="GE23">
            <v>46</v>
          </cell>
          <cell r="GF23">
            <v>46.1</v>
          </cell>
          <cell r="GG23">
            <v>46.1</v>
          </cell>
          <cell r="GH23">
            <v>46.2</v>
          </cell>
          <cell r="GI23">
            <v>46.1</v>
          </cell>
          <cell r="GJ23">
            <v>46</v>
          </cell>
          <cell r="GK23">
            <v>46</v>
          </cell>
          <cell r="GL23">
            <v>46.1</v>
          </cell>
          <cell r="GM23">
            <v>46.1</v>
          </cell>
          <cell r="GN23">
            <v>46.5</v>
          </cell>
          <cell r="GO23">
            <v>46.4</v>
          </cell>
          <cell r="GP23">
            <v>46.6</v>
          </cell>
          <cell r="GQ23">
            <v>46.8</v>
          </cell>
          <cell r="GR23">
            <v>46.7</v>
          </cell>
          <cell r="GS23">
            <v>46.6</v>
          </cell>
          <cell r="GT23">
            <v>46.8</v>
          </cell>
          <cell r="GU23">
            <v>46.7</v>
          </cell>
          <cell r="GV23">
            <v>47</v>
          </cell>
          <cell r="GW23">
            <v>47.3</v>
          </cell>
          <cell r="GX23">
            <v>47.2</v>
          </cell>
          <cell r="GY23">
            <v>46.9</v>
          </cell>
          <cell r="GZ23">
            <v>46.7</v>
          </cell>
        </row>
        <row r="24">
          <cell r="FZ24">
            <v>42.7</v>
          </cell>
          <cell r="GA24">
            <v>43.1</v>
          </cell>
          <cell r="GB24">
            <v>42.8</v>
          </cell>
          <cell r="GC24">
            <v>43.1</v>
          </cell>
          <cell r="GD24">
            <v>43.6</v>
          </cell>
          <cell r="GE24">
            <v>43.8</v>
          </cell>
          <cell r="GF24">
            <v>43.9</v>
          </cell>
          <cell r="GG24">
            <v>43.8</v>
          </cell>
          <cell r="GH24">
            <v>43.9</v>
          </cell>
          <cell r="GI24">
            <v>43.9</v>
          </cell>
          <cell r="GJ24">
            <v>43.9</v>
          </cell>
          <cell r="GK24">
            <v>43.8</v>
          </cell>
          <cell r="GL24">
            <v>43.6</v>
          </cell>
          <cell r="GM24">
            <v>43.5</v>
          </cell>
          <cell r="GN24">
            <v>43.9</v>
          </cell>
          <cell r="GO24">
            <v>43.8</v>
          </cell>
          <cell r="GP24">
            <v>43.9</v>
          </cell>
          <cell r="GQ24">
            <v>44.1</v>
          </cell>
          <cell r="GR24">
            <v>44.3</v>
          </cell>
          <cell r="GS24">
            <v>44.3</v>
          </cell>
          <cell r="GT24">
            <v>44.6</v>
          </cell>
          <cell r="GU24">
            <v>44.7</v>
          </cell>
          <cell r="GV24">
            <v>44.7</v>
          </cell>
          <cell r="GW24">
            <v>45.2</v>
          </cell>
          <cell r="GX24">
            <v>45.1</v>
          </cell>
          <cell r="GY24">
            <v>45</v>
          </cell>
          <cell r="GZ24">
            <v>45</v>
          </cell>
        </row>
        <row r="25">
          <cell r="FZ25">
            <v>42.4</v>
          </cell>
          <cell r="GA25">
            <v>42.8</v>
          </cell>
          <cell r="GB25">
            <v>42.4</v>
          </cell>
          <cell r="GC25">
            <v>42.7</v>
          </cell>
          <cell r="GD25">
            <v>42.9</v>
          </cell>
          <cell r="GE25">
            <v>43.1</v>
          </cell>
          <cell r="GF25">
            <v>43.2</v>
          </cell>
          <cell r="GG25">
            <v>43.2</v>
          </cell>
          <cell r="GH25">
            <v>43.3</v>
          </cell>
          <cell r="GI25">
            <v>43</v>
          </cell>
          <cell r="GJ25">
            <v>43</v>
          </cell>
          <cell r="GK25">
            <v>43</v>
          </cell>
          <cell r="GL25">
            <v>42.7</v>
          </cell>
          <cell r="GM25">
            <v>42.7</v>
          </cell>
          <cell r="GN25">
            <v>43</v>
          </cell>
          <cell r="GO25">
            <v>42.9</v>
          </cell>
          <cell r="GP25">
            <v>43</v>
          </cell>
          <cell r="GQ25">
            <v>43.1</v>
          </cell>
          <cell r="GR25">
            <v>43.5</v>
          </cell>
          <cell r="GS25">
            <v>43.5</v>
          </cell>
          <cell r="GT25">
            <v>43.8</v>
          </cell>
          <cell r="GU25">
            <v>43.8</v>
          </cell>
          <cell r="GV25">
            <v>43.5</v>
          </cell>
          <cell r="GW25">
            <v>43.7</v>
          </cell>
          <cell r="GX25">
            <v>43.6</v>
          </cell>
          <cell r="GY25">
            <v>43.8</v>
          </cell>
          <cell r="GZ25">
            <v>43.9</v>
          </cell>
        </row>
        <row r="26">
          <cell r="FZ26">
            <v>43.4</v>
          </cell>
          <cell r="GA26">
            <v>43.8</v>
          </cell>
          <cell r="GB26">
            <v>43.3</v>
          </cell>
          <cell r="GC26">
            <v>43.3</v>
          </cell>
          <cell r="GD26">
            <v>43.4</v>
          </cell>
          <cell r="GE26">
            <v>43.7</v>
          </cell>
          <cell r="GF26">
            <v>43.6</v>
          </cell>
          <cell r="GG26">
            <v>43.7</v>
          </cell>
          <cell r="GH26">
            <v>43.5</v>
          </cell>
          <cell r="GI26">
            <v>43.3</v>
          </cell>
          <cell r="GJ26">
            <v>43.3</v>
          </cell>
          <cell r="GK26">
            <v>43.2</v>
          </cell>
          <cell r="GL26">
            <v>43</v>
          </cell>
          <cell r="GM26">
            <v>43</v>
          </cell>
          <cell r="GN26">
            <v>43.3</v>
          </cell>
          <cell r="GO26">
            <v>43.1</v>
          </cell>
          <cell r="GP26">
            <v>43.1</v>
          </cell>
          <cell r="GQ26">
            <v>43.2</v>
          </cell>
          <cell r="GR26">
            <v>43.7</v>
          </cell>
          <cell r="GS26">
            <v>43.7</v>
          </cell>
          <cell r="GT26">
            <v>43.7</v>
          </cell>
          <cell r="GU26">
            <v>43.7</v>
          </cell>
          <cell r="GV26">
            <v>43.3</v>
          </cell>
          <cell r="GW26">
            <v>43.4</v>
          </cell>
          <cell r="GX26">
            <v>43.3</v>
          </cell>
          <cell r="GY26">
            <v>43.6</v>
          </cell>
          <cell r="GZ26">
            <v>43.6</v>
          </cell>
        </row>
        <row r="27">
          <cell r="FZ27">
            <v>45.3</v>
          </cell>
          <cell r="GA27">
            <v>45.8</v>
          </cell>
          <cell r="GB27">
            <v>45.7</v>
          </cell>
          <cell r="GC27">
            <v>45.7</v>
          </cell>
          <cell r="GD27">
            <v>46</v>
          </cell>
          <cell r="GE27">
            <v>46.5</v>
          </cell>
          <cell r="GF27">
            <v>46.4</v>
          </cell>
          <cell r="GG27">
            <v>46.5</v>
          </cell>
          <cell r="GH27">
            <v>46.3</v>
          </cell>
          <cell r="GI27">
            <v>46.3</v>
          </cell>
          <cell r="GJ27">
            <v>46.5</v>
          </cell>
          <cell r="GK27">
            <v>46.4</v>
          </cell>
          <cell r="GL27">
            <v>46.3</v>
          </cell>
          <cell r="GM27">
            <v>46.3</v>
          </cell>
          <cell r="GN27">
            <v>46.5</v>
          </cell>
          <cell r="GO27">
            <v>46.7</v>
          </cell>
          <cell r="GP27">
            <v>46.5</v>
          </cell>
          <cell r="GQ27">
            <v>46.7</v>
          </cell>
          <cell r="GR27">
            <v>47.2</v>
          </cell>
          <cell r="GS27">
            <v>47</v>
          </cell>
          <cell r="GT27">
            <v>47</v>
          </cell>
          <cell r="GU27">
            <v>46.8</v>
          </cell>
          <cell r="GV27">
            <v>46.4</v>
          </cell>
          <cell r="GW27">
            <v>46.6</v>
          </cell>
          <cell r="GX27">
            <v>46.3</v>
          </cell>
          <cell r="GY27">
            <v>46.5</v>
          </cell>
          <cell r="GZ27">
            <v>46.5</v>
          </cell>
        </row>
        <row r="28">
          <cell r="FZ28">
            <v>44</v>
          </cell>
          <cell r="GA28">
            <v>44.5</v>
          </cell>
          <cell r="GB28">
            <v>44.4</v>
          </cell>
          <cell r="GC28">
            <v>44.2</v>
          </cell>
          <cell r="GD28">
            <v>44.3</v>
          </cell>
          <cell r="GE28">
            <v>44.4</v>
          </cell>
          <cell r="GF28">
            <v>44.4</v>
          </cell>
          <cell r="GG28">
            <v>44.2</v>
          </cell>
          <cell r="GH28">
            <v>44</v>
          </cell>
          <cell r="GI28">
            <v>44</v>
          </cell>
          <cell r="GJ28">
            <v>44</v>
          </cell>
          <cell r="GK28">
            <v>43.7</v>
          </cell>
          <cell r="GL28">
            <v>43.3</v>
          </cell>
          <cell r="GM28">
            <v>43.3</v>
          </cell>
          <cell r="GN28">
            <v>43.6</v>
          </cell>
          <cell r="GO28">
            <v>43.9</v>
          </cell>
          <cell r="GP28">
            <v>43.9</v>
          </cell>
          <cell r="GQ28">
            <v>44.1</v>
          </cell>
          <cell r="GR28">
            <v>44.6</v>
          </cell>
          <cell r="GS28">
            <v>44.4</v>
          </cell>
          <cell r="GT28">
            <v>44.5</v>
          </cell>
          <cell r="GU28">
            <v>44.3</v>
          </cell>
          <cell r="GV28">
            <v>44.1</v>
          </cell>
          <cell r="GW28">
            <v>44.3</v>
          </cell>
          <cell r="GX28">
            <v>43.9</v>
          </cell>
          <cell r="GY28">
            <v>43.8</v>
          </cell>
          <cell r="GZ28">
            <v>44.1</v>
          </cell>
        </row>
        <row r="29">
          <cell r="FZ29">
            <v>43.1</v>
          </cell>
          <cell r="GA29">
            <v>43.6</v>
          </cell>
          <cell r="GB29">
            <v>43.3</v>
          </cell>
          <cell r="GC29">
            <v>43.1</v>
          </cell>
          <cell r="GD29">
            <v>43.1</v>
          </cell>
          <cell r="GE29">
            <v>43.2</v>
          </cell>
          <cell r="GF29">
            <v>43.2</v>
          </cell>
          <cell r="GG29">
            <v>42.8</v>
          </cell>
          <cell r="GH29">
            <v>42.8</v>
          </cell>
          <cell r="GI29">
            <v>42.9</v>
          </cell>
          <cell r="GJ29">
            <v>42.8</v>
          </cell>
          <cell r="GK29">
            <v>42.7</v>
          </cell>
          <cell r="GL29">
            <v>42.2</v>
          </cell>
          <cell r="GM29">
            <v>42.3</v>
          </cell>
          <cell r="GN29">
            <v>42.5</v>
          </cell>
          <cell r="GO29">
            <v>42.7</v>
          </cell>
          <cell r="GP29">
            <v>42.6</v>
          </cell>
          <cell r="GQ29">
            <v>42.8</v>
          </cell>
          <cell r="GR29">
            <v>43.3</v>
          </cell>
          <cell r="GS29">
            <v>43.3</v>
          </cell>
          <cell r="GT29">
            <v>43.5</v>
          </cell>
          <cell r="GU29">
            <v>43.4</v>
          </cell>
          <cell r="GV29">
            <v>43.4</v>
          </cell>
          <cell r="GW29">
            <v>43.5</v>
          </cell>
          <cell r="GX29">
            <v>43.4</v>
          </cell>
          <cell r="GY29">
            <v>43.1</v>
          </cell>
          <cell r="GZ29">
            <v>43.1</v>
          </cell>
        </row>
        <row r="30">
          <cell r="FZ30">
            <v>44</v>
          </cell>
          <cell r="GA30">
            <v>44.5</v>
          </cell>
          <cell r="GB30">
            <v>44.4</v>
          </cell>
          <cell r="GC30">
            <v>44.3</v>
          </cell>
          <cell r="GD30">
            <v>44.4</v>
          </cell>
          <cell r="GE30">
            <v>44.5</v>
          </cell>
          <cell r="GF30">
            <v>44.5</v>
          </cell>
          <cell r="GG30">
            <v>44.3</v>
          </cell>
          <cell r="GH30">
            <v>44.2</v>
          </cell>
          <cell r="GI30">
            <v>44.2</v>
          </cell>
          <cell r="GJ30">
            <v>44.4</v>
          </cell>
          <cell r="GK30">
            <v>44.4</v>
          </cell>
          <cell r="GL30">
            <v>44</v>
          </cell>
          <cell r="GM30">
            <v>44.1</v>
          </cell>
          <cell r="GN30">
            <v>44.1</v>
          </cell>
          <cell r="GO30">
            <v>44.2</v>
          </cell>
          <cell r="GP30">
            <v>44.1</v>
          </cell>
          <cell r="GQ30">
            <v>44.2</v>
          </cell>
          <cell r="GR30">
            <v>44.8</v>
          </cell>
          <cell r="GS30">
            <v>44.7</v>
          </cell>
          <cell r="GT30">
            <v>44.9</v>
          </cell>
          <cell r="GU30">
            <v>44.9</v>
          </cell>
          <cell r="GV30">
            <v>44.9</v>
          </cell>
          <cell r="GW30">
            <v>45.1</v>
          </cell>
          <cell r="GX30">
            <v>45</v>
          </cell>
          <cell r="GY30">
            <v>44.8</v>
          </cell>
          <cell r="GZ30">
            <v>44.5</v>
          </cell>
        </row>
        <row r="32">
          <cell r="FZ32">
            <v>43.2</v>
          </cell>
          <cell r="GA32">
            <v>43.6</v>
          </cell>
          <cell r="GB32">
            <v>43.6</v>
          </cell>
          <cell r="GC32">
            <v>43.5</v>
          </cell>
          <cell r="GD32">
            <v>43.7</v>
          </cell>
          <cell r="GE32">
            <v>44.1</v>
          </cell>
          <cell r="GF32">
            <v>44.1</v>
          </cell>
          <cell r="GG32">
            <v>43.9</v>
          </cell>
          <cell r="GH32">
            <v>43.5</v>
          </cell>
          <cell r="GI32">
            <v>43.6</v>
          </cell>
          <cell r="GJ32">
            <v>43.6</v>
          </cell>
          <cell r="GK32">
            <v>43.8</v>
          </cell>
          <cell r="GL32">
            <v>43.4</v>
          </cell>
          <cell r="GM32">
            <v>43.5</v>
          </cell>
          <cell r="GN32">
            <v>43.7</v>
          </cell>
          <cell r="GO32">
            <v>44</v>
          </cell>
          <cell r="GP32">
            <v>44.1</v>
          </cell>
          <cell r="GQ32">
            <v>44</v>
          </cell>
          <cell r="GR32">
            <v>44.5</v>
          </cell>
          <cell r="GS32">
            <v>44.4</v>
          </cell>
          <cell r="GT32">
            <v>44.5</v>
          </cell>
          <cell r="GU32">
            <v>44.8</v>
          </cell>
          <cell r="GV32">
            <v>44.5</v>
          </cell>
          <cell r="GW32">
            <v>44.8</v>
          </cell>
          <cell r="GX32">
            <v>44.8</v>
          </cell>
          <cell r="GY32">
            <v>44.8</v>
          </cell>
          <cell r="GZ32">
            <v>44.8</v>
          </cell>
        </row>
        <row r="33">
          <cell r="FZ33">
            <v>44.6</v>
          </cell>
          <cell r="GA33">
            <v>45</v>
          </cell>
          <cell r="GB33">
            <v>44.7</v>
          </cell>
          <cell r="GC33">
            <v>44.6</v>
          </cell>
          <cell r="GD33">
            <v>44.7</v>
          </cell>
          <cell r="GE33">
            <v>45.1</v>
          </cell>
          <cell r="GF33">
            <v>45</v>
          </cell>
          <cell r="GG33">
            <v>44.8</v>
          </cell>
          <cell r="GH33">
            <v>44.6</v>
          </cell>
          <cell r="GI33">
            <v>44.6</v>
          </cell>
          <cell r="GJ33">
            <v>44.4</v>
          </cell>
          <cell r="GK33">
            <v>44.5</v>
          </cell>
          <cell r="GL33">
            <v>44.3</v>
          </cell>
          <cell r="GM33">
            <v>44.4</v>
          </cell>
          <cell r="GN33">
            <v>44.4</v>
          </cell>
          <cell r="GO33">
            <v>44.6</v>
          </cell>
          <cell r="GP33">
            <v>44.8</v>
          </cell>
          <cell r="GQ33">
            <v>44.5</v>
          </cell>
          <cell r="GR33">
            <v>44.9</v>
          </cell>
          <cell r="GS33">
            <v>44.6</v>
          </cell>
          <cell r="GT33">
            <v>44.7</v>
          </cell>
          <cell r="GU33">
            <v>45.2</v>
          </cell>
          <cell r="GV33">
            <v>45.4</v>
          </cell>
          <cell r="GW33">
            <v>45.3</v>
          </cell>
          <cell r="GX33">
            <v>45.4</v>
          </cell>
          <cell r="GY33">
            <v>45.3</v>
          </cell>
          <cell r="GZ33">
            <v>45.3</v>
          </cell>
        </row>
        <row r="34">
          <cell r="FZ34">
            <v>44.9</v>
          </cell>
          <cell r="GA34">
            <v>45.3</v>
          </cell>
          <cell r="GB34">
            <v>45.2</v>
          </cell>
          <cell r="GC34">
            <v>45.1</v>
          </cell>
          <cell r="GD34">
            <v>44.8</v>
          </cell>
          <cell r="GE34">
            <v>44.9</v>
          </cell>
          <cell r="GF34">
            <v>44.6</v>
          </cell>
          <cell r="GG34">
            <v>44.3</v>
          </cell>
          <cell r="GH34">
            <v>44.3</v>
          </cell>
          <cell r="GI34">
            <v>44.6</v>
          </cell>
          <cell r="GJ34">
            <v>44.7</v>
          </cell>
          <cell r="GK34">
            <v>44.9</v>
          </cell>
          <cell r="GL34">
            <v>44.6</v>
          </cell>
          <cell r="GM34">
            <v>44.7</v>
          </cell>
          <cell r="GN34">
            <v>44.7</v>
          </cell>
          <cell r="GO34">
            <v>44.8</v>
          </cell>
          <cell r="GP34">
            <v>45</v>
          </cell>
          <cell r="GQ34">
            <v>44.9</v>
          </cell>
          <cell r="GR34">
            <v>45.2</v>
          </cell>
          <cell r="GS34">
            <v>44.9</v>
          </cell>
          <cell r="GT34">
            <v>45</v>
          </cell>
          <cell r="GU34">
            <v>45.3</v>
          </cell>
          <cell r="GV34">
            <v>45.6</v>
          </cell>
          <cell r="GW34">
            <v>45.7</v>
          </cell>
          <cell r="GX34">
            <v>45.7</v>
          </cell>
          <cell r="GY34">
            <v>45.4</v>
          </cell>
          <cell r="GZ34">
            <v>45.4</v>
          </cell>
        </row>
        <row r="35">
          <cell r="FZ35">
            <v>42.8</v>
          </cell>
          <cell r="GA35">
            <v>43.2</v>
          </cell>
          <cell r="GB35">
            <v>43.1</v>
          </cell>
          <cell r="GC35">
            <v>43.1</v>
          </cell>
          <cell r="GD35">
            <v>42.9</v>
          </cell>
          <cell r="GE35">
            <v>42.8</v>
          </cell>
          <cell r="GF35">
            <v>42.5</v>
          </cell>
          <cell r="GG35">
            <v>42.5</v>
          </cell>
          <cell r="GH35">
            <v>42.6</v>
          </cell>
          <cell r="GI35">
            <v>42.7</v>
          </cell>
          <cell r="GJ35">
            <v>42.8</v>
          </cell>
          <cell r="GK35">
            <v>42.8</v>
          </cell>
          <cell r="GL35">
            <v>42.6</v>
          </cell>
          <cell r="GM35">
            <v>42.6</v>
          </cell>
          <cell r="GN35">
            <v>42.3</v>
          </cell>
          <cell r="GO35">
            <v>42.3</v>
          </cell>
          <cell r="GP35">
            <v>42.5</v>
          </cell>
          <cell r="GQ35">
            <v>42.6</v>
          </cell>
          <cell r="GR35">
            <v>42.9</v>
          </cell>
          <cell r="GS35">
            <v>42.5</v>
          </cell>
          <cell r="GT35">
            <v>42.8</v>
          </cell>
          <cell r="GU35">
            <v>42.9</v>
          </cell>
          <cell r="GV35">
            <v>43.2</v>
          </cell>
          <cell r="GW35">
            <v>43.4</v>
          </cell>
          <cell r="GX35">
            <v>43.4</v>
          </cell>
          <cell r="GY35">
            <v>43.2</v>
          </cell>
          <cell r="GZ35">
            <v>43.2</v>
          </cell>
        </row>
        <row r="36">
          <cell r="FZ36">
            <v>44.1</v>
          </cell>
          <cell r="GA36">
            <v>44.6</v>
          </cell>
          <cell r="GB36">
            <v>44.5</v>
          </cell>
          <cell r="GC36">
            <v>44.7</v>
          </cell>
          <cell r="GD36">
            <v>44.6</v>
          </cell>
          <cell r="GE36">
            <v>44.6</v>
          </cell>
          <cell r="GF36">
            <v>44.5</v>
          </cell>
          <cell r="GG36">
            <v>44.4</v>
          </cell>
          <cell r="GH36">
            <v>44.5</v>
          </cell>
          <cell r="GI36">
            <v>45</v>
          </cell>
          <cell r="GJ36">
            <v>45.1</v>
          </cell>
          <cell r="GK36">
            <v>44.8</v>
          </cell>
          <cell r="GL36">
            <v>44.4</v>
          </cell>
          <cell r="GM36">
            <v>44.6</v>
          </cell>
          <cell r="GN36">
            <v>44.4</v>
          </cell>
          <cell r="GO36">
            <v>44.2</v>
          </cell>
          <cell r="GP36">
            <v>44.4</v>
          </cell>
          <cell r="GQ36">
            <v>44.6</v>
          </cell>
          <cell r="GR36">
            <v>44.7</v>
          </cell>
          <cell r="GS36">
            <v>44</v>
          </cell>
          <cell r="GT36">
            <v>44.3</v>
          </cell>
          <cell r="GU36">
            <v>44.3</v>
          </cell>
          <cell r="GV36">
            <v>44.6</v>
          </cell>
          <cell r="GW36">
            <v>44.7</v>
          </cell>
          <cell r="GX36">
            <v>44.9</v>
          </cell>
          <cell r="GY36">
            <v>44.6</v>
          </cell>
          <cell r="GZ36">
            <v>44.6</v>
          </cell>
        </row>
        <row r="37">
          <cell r="FZ37">
            <v>43.7</v>
          </cell>
          <cell r="GA37">
            <v>44</v>
          </cell>
          <cell r="GB37">
            <v>44</v>
          </cell>
          <cell r="GC37">
            <v>44.4</v>
          </cell>
          <cell r="GD37">
            <v>44.5</v>
          </cell>
          <cell r="GE37">
            <v>44.5</v>
          </cell>
          <cell r="GF37">
            <v>44.5</v>
          </cell>
          <cell r="GG37">
            <v>44.4</v>
          </cell>
          <cell r="GH37">
            <v>44.2</v>
          </cell>
          <cell r="GI37">
            <v>44.7</v>
          </cell>
          <cell r="GJ37">
            <v>44.7</v>
          </cell>
          <cell r="GK37">
            <v>44.4</v>
          </cell>
          <cell r="GL37">
            <v>44.5</v>
          </cell>
          <cell r="GM37">
            <v>44.1</v>
          </cell>
          <cell r="GN37">
            <v>43.9</v>
          </cell>
          <cell r="GO37">
            <v>44</v>
          </cell>
          <cell r="GP37">
            <v>43.7</v>
          </cell>
          <cell r="GQ37">
            <v>44.4</v>
          </cell>
          <cell r="GR37">
            <v>44.3</v>
          </cell>
          <cell r="GS37">
            <v>44.1</v>
          </cell>
          <cell r="GT37">
            <v>44.3</v>
          </cell>
          <cell r="GU37">
            <v>44.1</v>
          </cell>
          <cell r="GV37">
            <v>43.9</v>
          </cell>
          <cell r="GW37">
            <v>43.9</v>
          </cell>
          <cell r="GX37">
            <v>44.3</v>
          </cell>
          <cell r="GY37">
            <v>44.3</v>
          </cell>
          <cell r="GZ37">
            <v>44.7</v>
          </cell>
        </row>
        <row r="38">
          <cell r="FZ38">
            <v>44.1</v>
          </cell>
          <cell r="GA38">
            <v>44.2</v>
          </cell>
          <cell r="GB38">
            <v>44</v>
          </cell>
          <cell r="GC38">
            <v>44.3</v>
          </cell>
          <cell r="GD38">
            <v>44.6</v>
          </cell>
          <cell r="GE38">
            <v>44.7</v>
          </cell>
          <cell r="GF38">
            <v>44.8</v>
          </cell>
          <cell r="GG38">
            <v>44.6</v>
          </cell>
          <cell r="GH38">
            <v>44.6</v>
          </cell>
          <cell r="GI38">
            <v>44.9</v>
          </cell>
          <cell r="GJ38">
            <v>44.7</v>
          </cell>
          <cell r="GK38">
            <v>44.6</v>
          </cell>
          <cell r="GL38">
            <v>45.1</v>
          </cell>
          <cell r="GM38">
            <v>44.9</v>
          </cell>
          <cell r="GN38">
            <v>44.9</v>
          </cell>
          <cell r="GO38">
            <v>44.9</v>
          </cell>
          <cell r="GP38">
            <v>44.8</v>
          </cell>
          <cell r="GQ38">
            <v>45.4</v>
          </cell>
          <cell r="GR38">
            <v>45.4</v>
          </cell>
          <cell r="GS38">
            <v>45.3</v>
          </cell>
          <cell r="GT38">
            <v>45.4</v>
          </cell>
          <cell r="GU38">
            <v>45.3</v>
          </cell>
          <cell r="GV38">
            <v>45.1</v>
          </cell>
          <cell r="GW38">
            <v>45</v>
          </cell>
          <cell r="GX38">
            <v>45.2</v>
          </cell>
          <cell r="GY38">
            <v>45.1</v>
          </cell>
          <cell r="GZ38">
            <v>45.3</v>
          </cell>
        </row>
        <row r="39">
          <cell r="FZ39">
            <v>43.9</v>
          </cell>
          <cell r="GA39">
            <v>44</v>
          </cell>
          <cell r="GB39">
            <v>43.8</v>
          </cell>
          <cell r="GC39">
            <v>43.9</v>
          </cell>
          <cell r="GD39">
            <v>43.8</v>
          </cell>
          <cell r="GE39">
            <v>43.9</v>
          </cell>
          <cell r="GF39">
            <v>44.1</v>
          </cell>
          <cell r="GG39">
            <v>43.8</v>
          </cell>
          <cell r="GH39">
            <v>44</v>
          </cell>
          <cell r="GI39">
            <v>44.3</v>
          </cell>
          <cell r="GJ39">
            <v>44</v>
          </cell>
          <cell r="GK39">
            <v>44.1</v>
          </cell>
          <cell r="GL39">
            <v>44.6</v>
          </cell>
          <cell r="GM39">
            <v>44.5</v>
          </cell>
          <cell r="GN39">
            <v>44.4</v>
          </cell>
          <cell r="GO39">
            <v>44.1</v>
          </cell>
          <cell r="GP39">
            <v>44.5</v>
          </cell>
          <cell r="GQ39">
            <v>44.8</v>
          </cell>
          <cell r="GR39">
            <v>44.7</v>
          </cell>
          <cell r="GS39">
            <v>44.4</v>
          </cell>
          <cell r="GT39">
            <v>44.4</v>
          </cell>
          <cell r="GU39">
            <v>44.4</v>
          </cell>
          <cell r="GV39">
            <v>44.2</v>
          </cell>
          <cell r="GW39">
            <v>43.9</v>
          </cell>
          <cell r="GX39">
            <v>44</v>
          </cell>
          <cell r="GY39">
            <v>44</v>
          </cell>
          <cell r="GZ39">
            <v>44.2</v>
          </cell>
        </row>
        <row r="40">
          <cell r="FZ40">
            <v>43.4</v>
          </cell>
          <cell r="GA40">
            <v>43.3</v>
          </cell>
          <cell r="GB40">
            <v>42.9</v>
          </cell>
          <cell r="GC40">
            <v>42.8</v>
          </cell>
          <cell r="GD40">
            <v>42.7</v>
          </cell>
          <cell r="GE40">
            <v>42.7</v>
          </cell>
          <cell r="GF40">
            <v>43</v>
          </cell>
          <cell r="GG40">
            <v>42.6</v>
          </cell>
          <cell r="GH40">
            <v>42.7</v>
          </cell>
          <cell r="GI40">
            <v>42.7</v>
          </cell>
          <cell r="GJ40">
            <v>42.2</v>
          </cell>
          <cell r="GK40">
            <v>42.5</v>
          </cell>
          <cell r="GL40">
            <v>42.8</v>
          </cell>
          <cell r="GM40">
            <v>43.1</v>
          </cell>
          <cell r="GN40">
            <v>43.2</v>
          </cell>
          <cell r="GO40">
            <v>42.9</v>
          </cell>
          <cell r="GP40">
            <v>43</v>
          </cell>
          <cell r="GQ40">
            <v>43.2</v>
          </cell>
          <cell r="GR40">
            <v>43.1</v>
          </cell>
          <cell r="GS40">
            <v>42.8</v>
          </cell>
          <cell r="GT40">
            <v>42.9</v>
          </cell>
          <cell r="GU40">
            <v>43</v>
          </cell>
          <cell r="GV40">
            <v>42.8</v>
          </cell>
          <cell r="GW40">
            <v>42.8</v>
          </cell>
          <cell r="GX40">
            <v>42.9</v>
          </cell>
          <cell r="GY40">
            <v>42.8</v>
          </cell>
          <cell r="GZ40">
            <v>42.7</v>
          </cell>
        </row>
        <row r="41">
          <cell r="FZ41">
            <v>44.3</v>
          </cell>
          <cell r="GA41">
            <v>44.3</v>
          </cell>
          <cell r="GB41">
            <v>44.1</v>
          </cell>
          <cell r="GC41">
            <v>44.1</v>
          </cell>
          <cell r="GD41">
            <v>44.2</v>
          </cell>
          <cell r="GE41">
            <v>44.1</v>
          </cell>
          <cell r="GF41">
            <v>44.8</v>
          </cell>
          <cell r="GG41">
            <v>44.4</v>
          </cell>
          <cell r="GH41">
            <v>44.5</v>
          </cell>
          <cell r="GI41">
            <v>44.8</v>
          </cell>
          <cell r="GJ41">
            <v>44.6</v>
          </cell>
          <cell r="GK41">
            <v>45</v>
          </cell>
          <cell r="GL41">
            <v>44.7</v>
          </cell>
          <cell r="GM41">
            <v>45</v>
          </cell>
          <cell r="GN41">
            <v>45.2</v>
          </cell>
          <cell r="GO41">
            <v>45</v>
          </cell>
          <cell r="GP41">
            <v>45</v>
          </cell>
          <cell r="GQ41">
            <v>45.2</v>
          </cell>
          <cell r="GR41">
            <v>45.1</v>
          </cell>
          <cell r="GS41">
            <v>45</v>
          </cell>
          <cell r="GT41">
            <v>45.2</v>
          </cell>
          <cell r="GU41">
            <v>45.3</v>
          </cell>
          <cell r="GV41">
            <v>45</v>
          </cell>
          <cell r="GW41">
            <v>45.1</v>
          </cell>
          <cell r="GX41">
            <v>45.1</v>
          </cell>
          <cell r="GY41">
            <v>45.1</v>
          </cell>
          <cell r="GZ41">
            <v>44.9</v>
          </cell>
        </row>
        <row r="42">
          <cell r="FZ42">
            <v>44.7</v>
          </cell>
          <cell r="GA42">
            <v>44.8</v>
          </cell>
          <cell r="GB42">
            <v>44.6</v>
          </cell>
          <cell r="GC42">
            <v>44.6</v>
          </cell>
          <cell r="GD42">
            <v>44.5</v>
          </cell>
          <cell r="GE42">
            <v>44.6</v>
          </cell>
          <cell r="GF42">
            <v>45.4</v>
          </cell>
          <cell r="GG42">
            <v>45</v>
          </cell>
          <cell r="GH42">
            <v>45.3</v>
          </cell>
          <cell r="GI42">
            <v>45.6</v>
          </cell>
          <cell r="GJ42">
            <v>45.3</v>
          </cell>
          <cell r="GK42">
            <v>45.7</v>
          </cell>
          <cell r="GL42">
            <v>45.4</v>
          </cell>
          <cell r="GM42">
            <v>45.7</v>
          </cell>
          <cell r="GN42">
            <v>45.9</v>
          </cell>
          <cell r="GO42">
            <v>45.7</v>
          </cell>
          <cell r="GP42">
            <v>46</v>
          </cell>
          <cell r="GQ42">
            <v>46.3</v>
          </cell>
          <cell r="GR42">
            <v>46.3</v>
          </cell>
          <cell r="GS42">
            <v>45.9</v>
          </cell>
          <cell r="GT42">
            <v>46.1</v>
          </cell>
          <cell r="GU42">
            <v>46.2</v>
          </cell>
          <cell r="GV42">
            <v>46.1</v>
          </cell>
          <cell r="GW42">
            <v>46.1</v>
          </cell>
          <cell r="GX42">
            <v>46.1</v>
          </cell>
          <cell r="GY42">
            <v>46.2</v>
          </cell>
          <cell r="GZ42">
            <v>46</v>
          </cell>
        </row>
        <row r="43">
          <cell r="FZ43">
            <v>44.6</v>
          </cell>
          <cell r="GA43">
            <v>45</v>
          </cell>
          <cell r="GB43">
            <v>44.9</v>
          </cell>
          <cell r="GC43">
            <v>44.9</v>
          </cell>
          <cell r="GD43">
            <v>44.7</v>
          </cell>
          <cell r="GE43">
            <v>44.9</v>
          </cell>
          <cell r="GF43">
            <v>45.4</v>
          </cell>
          <cell r="GG43">
            <v>45.3</v>
          </cell>
          <cell r="GH43">
            <v>45.5</v>
          </cell>
          <cell r="GI43">
            <v>45.8</v>
          </cell>
          <cell r="GJ43">
            <v>45.3</v>
          </cell>
          <cell r="GK43">
            <v>45.6</v>
          </cell>
          <cell r="GL43">
            <v>45.5</v>
          </cell>
          <cell r="GM43">
            <v>45.7</v>
          </cell>
          <cell r="GN43">
            <v>45.8</v>
          </cell>
          <cell r="GO43">
            <v>45.9</v>
          </cell>
          <cell r="GP43">
            <v>46.1</v>
          </cell>
          <cell r="GQ43">
            <v>46.5</v>
          </cell>
          <cell r="GR43">
            <v>46.6</v>
          </cell>
          <cell r="GS43">
            <v>46.1</v>
          </cell>
          <cell r="GT43">
            <v>46.2</v>
          </cell>
          <cell r="GU43">
            <v>46.3</v>
          </cell>
          <cell r="GV43">
            <v>46.2</v>
          </cell>
          <cell r="GW43">
            <v>46.3</v>
          </cell>
          <cell r="GX43">
            <v>46.3</v>
          </cell>
          <cell r="GY43">
            <v>46.4</v>
          </cell>
          <cell r="GZ43">
            <v>46.4</v>
          </cell>
        </row>
        <row r="44">
          <cell r="FZ44">
            <v>43.9</v>
          </cell>
          <cell r="GA44">
            <v>44.2</v>
          </cell>
          <cell r="GB44">
            <v>44.2</v>
          </cell>
          <cell r="GC44">
            <v>44.3</v>
          </cell>
          <cell r="GD44">
            <v>44.3</v>
          </cell>
          <cell r="GE44">
            <v>44.5</v>
          </cell>
          <cell r="GF44">
            <v>44.9</v>
          </cell>
          <cell r="GG44">
            <v>44.8</v>
          </cell>
          <cell r="GH44">
            <v>44.8</v>
          </cell>
          <cell r="GI44">
            <v>44.9</v>
          </cell>
          <cell r="GJ44">
            <v>44.5</v>
          </cell>
          <cell r="GK44">
            <v>44.8</v>
          </cell>
          <cell r="GL44">
            <v>44.8</v>
          </cell>
          <cell r="GM44">
            <v>45</v>
          </cell>
          <cell r="GN44">
            <v>45.2</v>
          </cell>
          <cell r="GO44">
            <v>45.2</v>
          </cell>
          <cell r="GP44">
            <v>45.5</v>
          </cell>
          <cell r="GQ44">
            <v>45.9</v>
          </cell>
          <cell r="GR44">
            <v>46.1</v>
          </cell>
          <cell r="GS44">
            <v>45.7</v>
          </cell>
          <cell r="GT44">
            <v>45.7</v>
          </cell>
          <cell r="GU44">
            <v>46</v>
          </cell>
          <cell r="GV44">
            <v>46</v>
          </cell>
          <cell r="GW44">
            <v>46.1</v>
          </cell>
          <cell r="GX44">
            <v>46.3</v>
          </cell>
          <cell r="GY44">
            <v>46.5</v>
          </cell>
          <cell r="GZ44">
            <v>46.3</v>
          </cell>
        </row>
        <row r="45">
          <cell r="FZ45">
            <v>42</v>
          </cell>
          <cell r="GA45">
            <v>42.4</v>
          </cell>
          <cell r="GB45">
            <v>42.5</v>
          </cell>
          <cell r="GC45">
            <v>42.7</v>
          </cell>
          <cell r="GD45">
            <v>42.4</v>
          </cell>
          <cell r="GE45">
            <v>42.6</v>
          </cell>
          <cell r="GF45">
            <v>43</v>
          </cell>
          <cell r="GG45">
            <v>42.7</v>
          </cell>
          <cell r="GH45">
            <v>42.6</v>
          </cell>
          <cell r="GI45">
            <v>42.4</v>
          </cell>
          <cell r="GJ45">
            <v>41.9</v>
          </cell>
          <cell r="GK45">
            <v>42.4</v>
          </cell>
          <cell r="GL45">
            <v>42.5</v>
          </cell>
          <cell r="GM45">
            <v>42.8</v>
          </cell>
          <cell r="GN45">
            <v>43.1</v>
          </cell>
          <cell r="GO45">
            <v>43.1</v>
          </cell>
          <cell r="GP45">
            <v>43.4</v>
          </cell>
          <cell r="GQ45">
            <v>43.6</v>
          </cell>
          <cell r="GR45">
            <v>43.8</v>
          </cell>
          <cell r="GS45">
            <v>43.4</v>
          </cell>
          <cell r="GT45">
            <v>43.4</v>
          </cell>
          <cell r="GU45">
            <v>43.8</v>
          </cell>
          <cell r="GV45">
            <v>44</v>
          </cell>
          <cell r="GW45">
            <v>44.4</v>
          </cell>
          <cell r="GX45">
            <v>44.5</v>
          </cell>
          <cell r="GY45">
            <v>45</v>
          </cell>
          <cell r="GZ45">
            <v>44.8</v>
          </cell>
        </row>
        <row r="46">
          <cell r="FZ46">
            <v>43.6</v>
          </cell>
          <cell r="GA46">
            <v>44.1</v>
          </cell>
          <cell r="GB46">
            <v>44.3</v>
          </cell>
          <cell r="GC46">
            <v>44.7</v>
          </cell>
          <cell r="GD46">
            <v>44.4</v>
          </cell>
          <cell r="GE46">
            <v>44.5</v>
          </cell>
          <cell r="GF46">
            <v>44.6</v>
          </cell>
          <cell r="GG46">
            <v>44.4</v>
          </cell>
          <cell r="GH46">
            <v>44.4</v>
          </cell>
          <cell r="GI46">
            <v>44.5</v>
          </cell>
          <cell r="GJ46">
            <v>44.3</v>
          </cell>
          <cell r="GK46">
            <v>44.9</v>
          </cell>
          <cell r="GL46">
            <v>45</v>
          </cell>
          <cell r="GM46">
            <v>45.3</v>
          </cell>
          <cell r="GN46">
            <v>45.4</v>
          </cell>
          <cell r="GO46">
            <v>45.4</v>
          </cell>
          <cell r="GP46">
            <v>45.5</v>
          </cell>
          <cell r="GQ46">
            <v>45.9</v>
          </cell>
          <cell r="GR46">
            <v>46.1</v>
          </cell>
          <cell r="GS46">
            <v>45.7</v>
          </cell>
          <cell r="GT46">
            <v>45.6</v>
          </cell>
          <cell r="GU46">
            <v>45.8</v>
          </cell>
          <cell r="GV46">
            <v>46</v>
          </cell>
          <cell r="GW46">
            <v>46.1</v>
          </cell>
          <cell r="GX46">
            <v>46.3</v>
          </cell>
          <cell r="GY46">
            <v>46.5</v>
          </cell>
          <cell r="GZ46">
            <v>46.5</v>
          </cell>
        </row>
        <row r="47">
          <cell r="FZ47">
            <v>43.3</v>
          </cell>
          <cell r="GA47">
            <v>43.8</v>
          </cell>
          <cell r="GB47">
            <v>43.6</v>
          </cell>
          <cell r="GC47">
            <v>43.8</v>
          </cell>
          <cell r="GD47">
            <v>43.8</v>
          </cell>
          <cell r="GE47">
            <v>43.9</v>
          </cell>
          <cell r="GF47">
            <v>43.8</v>
          </cell>
          <cell r="GG47">
            <v>43.7</v>
          </cell>
          <cell r="GH47">
            <v>43.5</v>
          </cell>
          <cell r="GI47">
            <v>43.6</v>
          </cell>
          <cell r="GJ47">
            <v>43.6</v>
          </cell>
          <cell r="GK47">
            <v>44.1</v>
          </cell>
          <cell r="GL47">
            <v>44.1</v>
          </cell>
          <cell r="GM47">
            <v>44.3</v>
          </cell>
          <cell r="GN47">
            <v>44.5</v>
          </cell>
          <cell r="GO47">
            <v>44.5</v>
          </cell>
          <cell r="GP47">
            <v>44.6</v>
          </cell>
          <cell r="GQ47">
            <v>45</v>
          </cell>
          <cell r="GR47">
            <v>45.3</v>
          </cell>
          <cell r="GS47">
            <v>45.1</v>
          </cell>
          <cell r="GT47">
            <v>45.2</v>
          </cell>
          <cell r="GU47">
            <v>45.5</v>
          </cell>
          <cell r="GV47">
            <v>45.5</v>
          </cell>
          <cell r="GW47">
            <v>45.6</v>
          </cell>
          <cell r="GX47">
            <v>45.7</v>
          </cell>
          <cell r="GY47">
            <v>45.8</v>
          </cell>
          <cell r="GZ47">
            <v>45.9</v>
          </cell>
        </row>
        <row r="48">
          <cell r="FZ48">
            <v>43.7</v>
          </cell>
          <cell r="GA48">
            <v>44.1</v>
          </cell>
          <cell r="GB48">
            <v>44</v>
          </cell>
          <cell r="GC48">
            <v>44.1</v>
          </cell>
          <cell r="GD48">
            <v>44.1</v>
          </cell>
          <cell r="GE48">
            <v>44</v>
          </cell>
          <cell r="GF48">
            <v>43.8</v>
          </cell>
          <cell r="GG48">
            <v>43.5</v>
          </cell>
          <cell r="GH48">
            <v>43.3</v>
          </cell>
          <cell r="GI48">
            <v>43.6</v>
          </cell>
          <cell r="GJ48">
            <v>43.7</v>
          </cell>
          <cell r="GK48">
            <v>43.9</v>
          </cell>
          <cell r="GL48">
            <v>43.9</v>
          </cell>
          <cell r="GM48">
            <v>44.1</v>
          </cell>
          <cell r="GN48">
            <v>44.1</v>
          </cell>
          <cell r="GO48">
            <v>44.1</v>
          </cell>
          <cell r="GP48">
            <v>44.2</v>
          </cell>
          <cell r="GQ48">
            <v>44.6</v>
          </cell>
          <cell r="GR48">
            <v>45.2</v>
          </cell>
          <cell r="GS48">
            <v>44.8</v>
          </cell>
          <cell r="GT48">
            <v>45</v>
          </cell>
          <cell r="GU48">
            <v>45.3</v>
          </cell>
          <cell r="GV48">
            <v>45.3</v>
          </cell>
          <cell r="GW48">
            <v>45.4</v>
          </cell>
          <cell r="GX48">
            <v>45.5</v>
          </cell>
          <cell r="GY48">
            <v>45.7</v>
          </cell>
          <cell r="GZ48">
            <v>46</v>
          </cell>
        </row>
        <row r="49">
          <cell r="FZ49">
            <v>44.4</v>
          </cell>
          <cell r="GA49">
            <v>44.8</v>
          </cell>
          <cell r="GB49">
            <v>44.7</v>
          </cell>
          <cell r="GC49">
            <v>44.9</v>
          </cell>
          <cell r="GD49">
            <v>45.1</v>
          </cell>
          <cell r="GE49">
            <v>44.9</v>
          </cell>
          <cell r="GF49">
            <v>44.8</v>
          </cell>
          <cell r="GG49">
            <v>44.6</v>
          </cell>
          <cell r="GH49">
            <v>44.5</v>
          </cell>
          <cell r="GI49">
            <v>44.7</v>
          </cell>
          <cell r="GJ49">
            <v>44.9</v>
          </cell>
          <cell r="GK49">
            <v>45.1</v>
          </cell>
          <cell r="GL49">
            <v>45.2</v>
          </cell>
          <cell r="GM49">
            <v>45.6</v>
          </cell>
          <cell r="GN49">
            <v>45.6</v>
          </cell>
          <cell r="GO49">
            <v>45.5</v>
          </cell>
          <cell r="GP49">
            <v>45.7</v>
          </cell>
          <cell r="GQ49">
            <v>46</v>
          </cell>
          <cell r="GR49">
            <v>46.4</v>
          </cell>
          <cell r="GS49">
            <v>46.2</v>
          </cell>
          <cell r="GT49">
            <v>46.4</v>
          </cell>
          <cell r="GU49">
            <v>46.7</v>
          </cell>
          <cell r="GV49">
            <v>46.6</v>
          </cell>
          <cell r="GW49">
            <v>46.8</v>
          </cell>
          <cell r="GX49">
            <v>46.7</v>
          </cell>
          <cell r="GY49">
            <v>46.9</v>
          </cell>
          <cell r="GZ49">
            <v>47.1</v>
          </cell>
        </row>
        <row r="50">
          <cell r="FZ50">
            <v>45.3</v>
          </cell>
          <cell r="GA50">
            <v>45.6</v>
          </cell>
          <cell r="GB50">
            <v>45.6</v>
          </cell>
          <cell r="GC50">
            <v>45.8</v>
          </cell>
          <cell r="GD50">
            <v>46.1</v>
          </cell>
          <cell r="GE50">
            <v>46</v>
          </cell>
          <cell r="GF50">
            <v>45.9</v>
          </cell>
          <cell r="GG50">
            <v>45.7</v>
          </cell>
          <cell r="GH50">
            <v>45.6</v>
          </cell>
          <cell r="GI50">
            <v>45.9</v>
          </cell>
          <cell r="GJ50">
            <v>46.2</v>
          </cell>
          <cell r="GK50">
            <v>46.4</v>
          </cell>
          <cell r="GL50">
            <v>46.5</v>
          </cell>
          <cell r="GM50">
            <v>46.8</v>
          </cell>
          <cell r="GN50">
            <v>46.8</v>
          </cell>
          <cell r="GO50">
            <v>46.7</v>
          </cell>
          <cell r="GP50">
            <v>46.7</v>
          </cell>
          <cell r="GQ50">
            <v>47</v>
          </cell>
          <cell r="GR50">
            <v>47.5</v>
          </cell>
          <cell r="GS50">
            <v>47.4</v>
          </cell>
          <cell r="GT50">
            <v>47.5</v>
          </cell>
          <cell r="GU50">
            <v>47.6</v>
          </cell>
          <cell r="GV50">
            <v>47.7</v>
          </cell>
          <cell r="GW50">
            <v>47.9</v>
          </cell>
          <cell r="GX50">
            <v>47.9</v>
          </cell>
          <cell r="GY50">
            <v>47.9</v>
          </cell>
          <cell r="GZ50">
            <v>48</v>
          </cell>
        </row>
        <row r="51">
          <cell r="FZ51">
            <v>44.7</v>
          </cell>
          <cell r="GA51">
            <v>45</v>
          </cell>
          <cell r="GB51">
            <v>45.1</v>
          </cell>
          <cell r="GC51">
            <v>45.5</v>
          </cell>
          <cell r="GD51">
            <v>45.7</v>
          </cell>
          <cell r="GE51">
            <v>45.6</v>
          </cell>
          <cell r="GF51">
            <v>45.6</v>
          </cell>
          <cell r="GG51">
            <v>45.6</v>
          </cell>
          <cell r="GH51">
            <v>45.4</v>
          </cell>
          <cell r="GI51">
            <v>45.7</v>
          </cell>
          <cell r="GJ51">
            <v>45.9</v>
          </cell>
          <cell r="GK51">
            <v>46.1</v>
          </cell>
          <cell r="GL51">
            <v>46.1</v>
          </cell>
          <cell r="GM51">
            <v>46.5</v>
          </cell>
          <cell r="GN51">
            <v>46.4</v>
          </cell>
          <cell r="GO51">
            <v>46.4</v>
          </cell>
          <cell r="GP51">
            <v>46.2</v>
          </cell>
          <cell r="GQ51">
            <v>46.4</v>
          </cell>
          <cell r="GR51">
            <v>46.8</v>
          </cell>
          <cell r="GS51">
            <v>46.6</v>
          </cell>
          <cell r="GT51">
            <v>46.5</v>
          </cell>
          <cell r="GU51">
            <v>46.6</v>
          </cell>
          <cell r="GV51">
            <v>46.9</v>
          </cell>
          <cell r="GW51">
            <v>47.4</v>
          </cell>
          <cell r="GX51">
            <v>47.2</v>
          </cell>
          <cell r="GY51">
            <v>47.3</v>
          </cell>
          <cell r="GZ51">
            <v>47.3</v>
          </cell>
        </row>
        <row r="52">
          <cell r="FZ52">
            <v>44.6</v>
          </cell>
          <cell r="GA52">
            <v>44.9</v>
          </cell>
          <cell r="GB52">
            <v>44.9</v>
          </cell>
          <cell r="GC52">
            <v>45.4</v>
          </cell>
          <cell r="GD52">
            <v>45.5</v>
          </cell>
          <cell r="GE52">
            <v>45.3</v>
          </cell>
          <cell r="GF52">
            <v>45.4</v>
          </cell>
          <cell r="GG52">
            <v>45.4</v>
          </cell>
          <cell r="GH52">
            <v>45.5</v>
          </cell>
          <cell r="GI52">
            <v>45.6</v>
          </cell>
          <cell r="GJ52">
            <v>45.7</v>
          </cell>
          <cell r="GK52">
            <v>46</v>
          </cell>
          <cell r="GL52">
            <v>46</v>
          </cell>
          <cell r="GM52">
            <v>46.3</v>
          </cell>
          <cell r="GN52">
            <v>46.3</v>
          </cell>
          <cell r="GO52">
            <v>46.3</v>
          </cell>
          <cell r="GP52">
            <v>46.1</v>
          </cell>
          <cell r="GQ52">
            <v>46.3</v>
          </cell>
          <cell r="GR52">
            <v>46.7</v>
          </cell>
          <cell r="GS52">
            <v>46.6</v>
          </cell>
          <cell r="GT52">
            <v>46.7</v>
          </cell>
          <cell r="GU52">
            <v>46.8</v>
          </cell>
          <cell r="GV52">
            <v>47</v>
          </cell>
          <cell r="GW52">
            <v>47.4</v>
          </cell>
          <cell r="GX52">
            <v>47.2</v>
          </cell>
          <cell r="GY52">
            <v>47.2</v>
          </cell>
          <cell r="GZ52">
            <v>47.2</v>
          </cell>
        </row>
        <row r="53">
          <cell r="FZ53">
            <v>44.6</v>
          </cell>
          <cell r="GA53">
            <v>44.8</v>
          </cell>
          <cell r="GB53">
            <v>44.8</v>
          </cell>
          <cell r="GC53">
            <v>45.3</v>
          </cell>
          <cell r="GD53">
            <v>45.5</v>
          </cell>
          <cell r="GE53">
            <v>45.5</v>
          </cell>
          <cell r="GF53">
            <v>45.5</v>
          </cell>
          <cell r="GG53">
            <v>45.4</v>
          </cell>
          <cell r="GH53">
            <v>45.5</v>
          </cell>
          <cell r="GI53">
            <v>45.6</v>
          </cell>
          <cell r="GJ53">
            <v>45.7</v>
          </cell>
          <cell r="GK53">
            <v>46</v>
          </cell>
          <cell r="GL53">
            <v>46.1</v>
          </cell>
          <cell r="GM53">
            <v>46.4</v>
          </cell>
          <cell r="GN53">
            <v>46.5</v>
          </cell>
          <cell r="GO53">
            <v>46.5</v>
          </cell>
          <cell r="GP53">
            <v>46.2</v>
          </cell>
          <cell r="GQ53">
            <v>46.6</v>
          </cell>
          <cell r="GR53">
            <v>47.1</v>
          </cell>
          <cell r="GS53">
            <v>47</v>
          </cell>
          <cell r="GT53">
            <v>47</v>
          </cell>
          <cell r="GU53">
            <v>47.1</v>
          </cell>
          <cell r="GV53">
            <v>47.4</v>
          </cell>
          <cell r="GW53">
            <v>48.1</v>
          </cell>
          <cell r="GX53">
            <v>47.9</v>
          </cell>
          <cell r="GY53">
            <v>47.9</v>
          </cell>
          <cell r="GZ53">
            <v>48</v>
          </cell>
        </row>
        <row r="54">
          <cell r="FZ54">
            <v>44.8</v>
          </cell>
          <cell r="GA54">
            <v>45</v>
          </cell>
          <cell r="GB54">
            <v>45</v>
          </cell>
          <cell r="GC54">
            <v>45.3</v>
          </cell>
          <cell r="GD54">
            <v>45.6</v>
          </cell>
          <cell r="GE54">
            <v>45.7</v>
          </cell>
          <cell r="GF54">
            <v>45.9</v>
          </cell>
          <cell r="GG54">
            <v>45.9</v>
          </cell>
          <cell r="GH54">
            <v>46.2</v>
          </cell>
          <cell r="GI54">
            <v>46.5</v>
          </cell>
          <cell r="GJ54">
            <v>47</v>
          </cell>
          <cell r="GK54">
            <v>47.4</v>
          </cell>
          <cell r="GL54">
            <v>47.7</v>
          </cell>
          <cell r="GM54">
            <v>48</v>
          </cell>
          <cell r="GN54">
            <v>48.3</v>
          </cell>
          <cell r="GO54">
            <v>48.3</v>
          </cell>
          <cell r="GP54">
            <v>47.9</v>
          </cell>
          <cell r="GQ54">
            <v>48.2</v>
          </cell>
          <cell r="GR54">
            <v>48.7</v>
          </cell>
          <cell r="GS54">
            <v>48.5</v>
          </cell>
          <cell r="GT54">
            <v>48.6</v>
          </cell>
          <cell r="GU54">
            <v>48.8</v>
          </cell>
          <cell r="GV54">
            <v>48.9</v>
          </cell>
          <cell r="GW54">
            <v>49.4</v>
          </cell>
          <cell r="GX54">
            <v>49.2</v>
          </cell>
          <cell r="GY54">
            <v>49.2</v>
          </cell>
          <cell r="GZ54">
            <v>49.5</v>
          </cell>
        </row>
        <row r="55">
          <cell r="FZ55">
            <v>44.5</v>
          </cell>
          <cell r="GA55">
            <v>44.7</v>
          </cell>
          <cell r="GB55">
            <v>44.9</v>
          </cell>
          <cell r="GC55">
            <v>45.3</v>
          </cell>
          <cell r="GD55">
            <v>45.5</v>
          </cell>
          <cell r="GE55">
            <v>45.6</v>
          </cell>
          <cell r="GF55">
            <v>45.8</v>
          </cell>
          <cell r="GG55">
            <v>45.7</v>
          </cell>
          <cell r="GH55">
            <v>46</v>
          </cell>
          <cell r="GI55">
            <v>46.3</v>
          </cell>
          <cell r="GJ55">
            <v>46.9</v>
          </cell>
          <cell r="GK55">
            <v>47.2</v>
          </cell>
          <cell r="GL55">
            <v>47.2</v>
          </cell>
          <cell r="GM55">
            <v>47.4</v>
          </cell>
          <cell r="GN55">
            <v>47.6</v>
          </cell>
          <cell r="GO55">
            <v>47.5</v>
          </cell>
          <cell r="GP55">
            <v>47.3</v>
          </cell>
          <cell r="GQ55">
            <v>47.6</v>
          </cell>
          <cell r="GR55">
            <v>48</v>
          </cell>
          <cell r="GS55">
            <v>48</v>
          </cell>
          <cell r="GT55">
            <v>48.2</v>
          </cell>
          <cell r="GU55">
            <v>48.3</v>
          </cell>
          <cell r="GV55">
            <v>48.4</v>
          </cell>
          <cell r="GW55">
            <v>48.7</v>
          </cell>
          <cell r="GX55">
            <v>48.5</v>
          </cell>
          <cell r="GY55">
            <v>48.5</v>
          </cell>
          <cell r="GZ55">
            <v>48.8</v>
          </cell>
        </row>
        <row r="56">
          <cell r="FZ56">
            <v>44.1</v>
          </cell>
          <cell r="GA56">
            <v>44.5</v>
          </cell>
          <cell r="GB56">
            <v>44.6</v>
          </cell>
          <cell r="GC56">
            <v>45.1</v>
          </cell>
          <cell r="GD56">
            <v>45.2</v>
          </cell>
          <cell r="GE56">
            <v>45.4</v>
          </cell>
          <cell r="GF56">
            <v>45.5</v>
          </cell>
          <cell r="GG56">
            <v>45.3</v>
          </cell>
          <cell r="GH56">
            <v>45.5</v>
          </cell>
          <cell r="GI56">
            <v>45.9</v>
          </cell>
          <cell r="GJ56">
            <v>46.5</v>
          </cell>
          <cell r="GK56">
            <v>46.9</v>
          </cell>
          <cell r="GL56">
            <v>46.7</v>
          </cell>
          <cell r="GM56">
            <v>46.8</v>
          </cell>
          <cell r="GN56">
            <v>47</v>
          </cell>
          <cell r="GO56">
            <v>47.1</v>
          </cell>
          <cell r="GP56">
            <v>46.9</v>
          </cell>
          <cell r="GQ56">
            <v>47.2</v>
          </cell>
          <cell r="GR56">
            <v>47.7</v>
          </cell>
          <cell r="GS56">
            <v>47.8</v>
          </cell>
          <cell r="GT56">
            <v>48.1</v>
          </cell>
          <cell r="GU56">
            <v>48.1</v>
          </cell>
          <cell r="GV56">
            <v>48.1</v>
          </cell>
          <cell r="GW56">
            <v>48.3</v>
          </cell>
          <cell r="GX56">
            <v>48.3</v>
          </cell>
          <cell r="GY56">
            <v>48.4</v>
          </cell>
          <cell r="GZ56">
            <v>48.5</v>
          </cell>
        </row>
        <row r="57">
          <cell r="FZ57">
            <v>45.7</v>
          </cell>
          <cell r="GA57">
            <v>45.9</v>
          </cell>
          <cell r="GB57">
            <v>46.2</v>
          </cell>
          <cell r="GC57">
            <v>46.5</v>
          </cell>
          <cell r="GD57">
            <v>46.6</v>
          </cell>
          <cell r="GE57">
            <v>46.8</v>
          </cell>
          <cell r="GF57">
            <v>47.1</v>
          </cell>
          <cell r="GG57">
            <v>47.3</v>
          </cell>
          <cell r="GH57">
            <v>47.5</v>
          </cell>
          <cell r="GI57">
            <v>47.9</v>
          </cell>
          <cell r="GJ57">
            <v>48.6</v>
          </cell>
          <cell r="GK57">
            <v>49</v>
          </cell>
          <cell r="GL57">
            <v>49.1</v>
          </cell>
          <cell r="GM57">
            <v>49.3</v>
          </cell>
          <cell r="GN57">
            <v>49.6</v>
          </cell>
          <cell r="GO57">
            <v>49.7</v>
          </cell>
          <cell r="GP57">
            <v>49.6</v>
          </cell>
          <cell r="GQ57">
            <v>49.7</v>
          </cell>
          <cell r="GR57">
            <v>50.3</v>
          </cell>
          <cell r="GS57">
            <v>50.2</v>
          </cell>
          <cell r="GT57">
            <v>50.4</v>
          </cell>
          <cell r="GU57">
            <v>50.3</v>
          </cell>
          <cell r="GV57">
            <v>50.6</v>
          </cell>
          <cell r="GW57">
            <v>50.6</v>
          </cell>
          <cell r="GX57">
            <v>50.7</v>
          </cell>
          <cell r="GY57">
            <v>50.8</v>
          </cell>
          <cell r="GZ57">
            <v>51</v>
          </cell>
        </row>
        <row r="58">
          <cell r="FZ58">
            <v>44.5</v>
          </cell>
          <cell r="GA58">
            <v>44.6</v>
          </cell>
          <cell r="GB58">
            <v>44.8</v>
          </cell>
          <cell r="GC58">
            <v>45.2</v>
          </cell>
          <cell r="GD58">
            <v>45.5</v>
          </cell>
          <cell r="GE58">
            <v>45.5</v>
          </cell>
          <cell r="GF58">
            <v>45.9</v>
          </cell>
          <cell r="GG58">
            <v>45.9</v>
          </cell>
          <cell r="GH58">
            <v>46</v>
          </cell>
          <cell r="GI58">
            <v>46.4</v>
          </cell>
          <cell r="GJ58">
            <v>47.1</v>
          </cell>
          <cell r="GK58">
            <v>47.6</v>
          </cell>
          <cell r="GL58">
            <v>47.6</v>
          </cell>
          <cell r="GM58">
            <v>47.8</v>
          </cell>
          <cell r="GN58">
            <v>48.4</v>
          </cell>
          <cell r="GO58">
            <v>48.4</v>
          </cell>
          <cell r="GP58">
            <v>48.2</v>
          </cell>
          <cell r="GQ58">
            <v>48.4</v>
          </cell>
          <cell r="GR58">
            <v>48.9</v>
          </cell>
          <cell r="GS58">
            <v>48.8</v>
          </cell>
          <cell r="GT58">
            <v>48.9</v>
          </cell>
          <cell r="GU58">
            <v>49</v>
          </cell>
          <cell r="GV58">
            <v>49.4</v>
          </cell>
          <cell r="GW58">
            <v>49.3</v>
          </cell>
          <cell r="GX58">
            <v>49.4</v>
          </cell>
          <cell r="GY58">
            <v>49.5</v>
          </cell>
          <cell r="GZ58">
            <v>49.9</v>
          </cell>
        </row>
        <row r="59">
          <cell r="FZ59">
            <v>42.7</v>
          </cell>
          <cell r="GA59">
            <v>43</v>
          </cell>
          <cell r="GB59">
            <v>43.2</v>
          </cell>
          <cell r="GC59">
            <v>43.7</v>
          </cell>
          <cell r="GD59">
            <v>44</v>
          </cell>
          <cell r="GE59">
            <v>44</v>
          </cell>
          <cell r="GF59">
            <v>44.2</v>
          </cell>
          <cell r="GG59">
            <v>44.3</v>
          </cell>
          <cell r="GH59">
            <v>44.2</v>
          </cell>
          <cell r="GI59">
            <v>44.5</v>
          </cell>
          <cell r="GJ59">
            <v>45.2</v>
          </cell>
          <cell r="GK59">
            <v>45.6</v>
          </cell>
          <cell r="GL59">
            <v>45.4</v>
          </cell>
          <cell r="GM59">
            <v>45.7</v>
          </cell>
          <cell r="GN59">
            <v>46.2</v>
          </cell>
          <cell r="GO59">
            <v>46.3</v>
          </cell>
          <cell r="GP59">
            <v>46.2</v>
          </cell>
          <cell r="GQ59">
            <v>46.2</v>
          </cell>
          <cell r="GR59">
            <v>46.6</v>
          </cell>
          <cell r="GS59">
            <v>46.7</v>
          </cell>
          <cell r="GT59">
            <v>46.8</v>
          </cell>
          <cell r="GU59">
            <v>46.9</v>
          </cell>
          <cell r="GV59">
            <v>47.5</v>
          </cell>
          <cell r="GW59">
            <v>47.6</v>
          </cell>
          <cell r="GX59">
            <v>47.8</v>
          </cell>
          <cell r="GY59">
            <v>47.9</v>
          </cell>
          <cell r="GZ59">
            <v>48.3</v>
          </cell>
        </row>
        <row r="60">
          <cell r="FZ60">
            <v>43.3</v>
          </cell>
          <cell r="GA60">
            <v>43.5</v>
          </cell>
          <cell r="GB60">
            <v>43.7</v>
          </cell>
          <cell r="GC60">
            <v>44.4</v>
          </cell>
          <cell r="GD60">
            <v>44.6</v>
          </cell>
          <cell r="GE60">
            <v>44.5</v>
          </cell>
          <cell r="GF60">
            <v>44.8</v>
          </cell>
          <cell r="GG60">
            <v>44.9</v>
          </cell>
          <cell r="GH60">
            <v>44.6</v>
          </cell>
          <cell r="GI60">
            <v>45</v>
          </cell>
          <cell r="GJ60">
            <v>45.4</v>
          </cell>
          <cell r="GK60">
            <v>45.8</v>
          </cell>
          <cell r="GL60">
            <v>45.6</v>
          </cell>
          <cell r="GM60">
            <v>45.9</v>
          </cell>
          <cell r="GN60">
            <v>46.2</v>
          </cell>
          <cell r="GO60">
            <v>46.3</v>
          </cell>
          <cell r="GP60">
            <v>46.2</v>
          </cell>
          <cell r="GQ60">
            <v>46.3</v>
          </cell>
          <cell r="GR60">
            <v>46.8</v>
          </cell>
          <cell r="GS60">
            <v>46.9</v>
          </cell>
          <cell r="GT60">
            <v>46.9</v>
          </cell>
          <cell r="GU60">
            <v>47.1</v>
          </cell>
          <cell r="GV60">
            <v>47.6</v>
          </cell>
          <cell r="GW60">
            <v>47.8</v>
          </cell>
          <cell r="GX60">
            <v>48</v>
          </cell>
          <cell r="GY60">
            <v>48.1</v>
          </cell>
          <cell r="GZ60">
            <v>48.4</v>
          </cell>
        </row>
        <row r="61">
          <cell r="FZ61">
            <v>43.5</v>
          </cell>
          <cell r="GA61">
            <v>44</v>
          </cell>
          <cell r="GB61">
            <v>43.9</v>
          </cell>
          <cell r="GC61">
            <v>44.7</v>
          </cell>
          <cell r="GD61">
            <v>44.9</v>
          </cell>
          <cell r="GE61">
            <v>44.8</v>
          </cell>
          <cell r="GF61">
            <v>44.9</v>
          </cell>
          <cell r="GG61">
            <v>45.1</v>
          </cell>
          <cell r="GH61">
            <v>45</v>
          </cell>
          <cell r="GI61">
            <v>45.4</v>
          </cell>
          <cell r="GJ61">
            <v>45.8</v>
          </cell>
          <cell r="GK61">
            <v>46.2</v>
          </cell>
          <cell r="GL61">
            <v>45.9</v>
          </cell>
          <cell r="GM61">
            <v>46.3</v>
          </cell>
          <cell r="GN61">
            <v>46.4</v>
          </cell>
          <cell r="GO61">
            <v>46.3</v>
          </cell>
          <cell r="GP61">
            <v>46.4</v>
          </cell>
          <cell r="GQ61">
            <v>46.3</v>
          </cell>
          <cell r="GR61">
            <v>46.7</v>
          </cell>
          <cell r="GS61">
            <v>46.6</v>
          </cell>
          <cell r="GT61">
            <v>46.7</v>
          </cell>
          <cell r="GU61">
            <v>47</v>
          </cell>
          <cell r="GV61">
            <v>47.5</v>
          </cell>
          <cell r="GW61">
            <v>47.7</v>
          </cell>
          <cell r="GX61">
            <v>47.8</v>
          </cell>
          <cell r="GY61">
            <v>47.9</v>
          </cell>
          <cell r="GZ61">
            <v>48</v>
          </cell>
        </row>
        <row r="63">
          <cell r="FZ63">
            <v>43.6</v>
          </cell>
          <cell r="GA63">
            <v>43.8</v>
          </cell>
          <cell r="GB63">
            <v>43.8</v>
          </cell>
          <cell r="GC63">
            <v>44.1</v>
          </cell>
          <cell r="GD63">
            <v>44.5</v>
          </cell>
          <cell r="GE63">
            <v>44.6</v>
          </cell>
          <cell r="GF63">
            <v>44.6</v>
          </cell>
          <cell r="GG63">
            <v>44.7</v>
          </cell>
          <cell r="GH63">
            <v>44.6</v>
          </cell>
          <cell r="GI63">
            <v>44.9</v>
          </cell>
          <cell r="GJ63">
            <v>45</v>
          </cell>
          <cell r="GK63">
            <v>45.4</v>
          </cell>
          <cell r="GL63">
            <v>44.9</v>
          </cell>
          <cell r="GM63">
            <v>45.2</v>
          </cell>
          <cell r="GN63">
            <v>45.3</v>
          </cell>
          <cell r="GO63">
            <v>45.3</v>
          </cell>
          <cell r="GP63">
            <v>45.2</v>
          </cell>
          <cell r="GQ63">
            <v>45.3</v>
          </cell>
          <cell r="GR63">
            <v>45.6</v>
          </cell>
          <cell r="GS63">
            <v>45.7</v>
          </cell>
          <cell r="GT63">
            <v>45.7</v>
          </cell>
          <cell r="GU63">
            <v>45.8</v>
          </cell>
          <cell r="GV63">
            <v>46.2</v>
          </cell>
          <cell r="GW63">
            <v>46.2</v>
          </cell>
          <cell r="GX63">
            <v>46</v>
          </cell>
          <cell r="GY63">
            <v>46.1</v>
          </cell>
          <cell r="GZ63">
            <v>46.4</v>
          </cell>
        </row>
        <row r="64">
          <cell r="FZ64">
            <v>45.1</v>
          </cell>
          <cell r="GA64">
            <v>45.2</v>
          </cell>
          <cell r="GB64">
            <v>45.1</v>
          </cell>
          <cell r="GC64">
            <v>45.3</v>
          </cell>
          <cell r="GD64">
            <v>45.7</v>
          </cell>
          <cell r="GE64">
            <v>45.8</v>
          </cell>
          <cell r="GF64">
            <v>45.9</v>
          </cell>
          <cell r="GG64">
            <v>46</v>
          </cell>
          <cell r="GH64">
            <v>46</v>
          </cell>
          <cell r="GI64">
            <v>46.2</v>
          </cell>
          <cell r="GJ64">
            <v>46.4</v>
          </cell>
          <cell r="GK64">
            <v>46.8</v>
          </cell>
          <cell r="GL64">
            <v>46.5</v>
          </cell>
          <cell r="GM64">
            <v>46.8</v>
          </cell>
          <cell r="GN64">
            <v>46.9</v>
          </cell>
          <cell r="GO64">
            <v>46.8</v>
          </cell>
          <cell r="GP64">
            <v>46.8</v>
          </cell>
          <cell r="GQ64">
            <v>46.8</v>
          </cell>
          <cell r="GR64">
            <v>47.1</v>
          </cell>
          <cell r="GS64">
            <v>47.1</v>
          </cell>
          <cell r="GT64">
            <v>47.2</v>
          </cell>
          <cell r="GU64">
            <v>47.2</v>
          </cell>
          <cell r="GV64">
            <v>47.6</v>
          </cell>
          <cell r="GW64">
            <v>47.6</v>
          </cell>
          <cell r="GX64">
            <v>47.5</v>
          </cell>
          <cell r="GY64">
            <v>47.7</v>
          </cell>
          <cell r="GZ64">
            <v>48</v>
          </cell>
        </row>
        <row r="65">
          <cell r="FZ65">
            <v>45.1</v>
          </cell>
          <cell r="GD65">
            <v>47.1</v>
          </cell>
          <cell r="GH65">
            <v>47.6</v>
          </cell>
          <cell r="GL65">
            <v>48.7</v>
          </cell>
          <cell r="GP65">
            <v>49.9</v>
          </cell>
          <cell r="GT65">
            <v>50</v>
          </cell>
          <cell r="GX65">
            <v>49.9</v>
          </cell>
        </row>
        <row r="66">
          <cell r="FZ66">
            <v>46.3</v>
          </cell>
          <cell r="GA66">
            <v>46.4</v>
          </cell>
          <cell r="GB66">
            <v>46.4</v>
          </cell>
          <cell r="GC66">
            <v>46.7</v>
          </cell>
          <cell r="GD66">
            <v>46.9</v>
          </cell>
          <cell r="GE66">
            <v>46.8</v>
          </cell>
          <cell r="GF66">
            <v>46.8</v>
          </cell>
          <cell r="GG66">
            <v>47.2</v>
          </cell>
          <cell r="GH66">
            <v>47.3</v>
          </cell>
          <cell r="GI66">
            <v>47.4</v>
          </cell>
          <cell r="GJ66">
            <v>47.5</v>
          </cell>
          <cell r="GK66">
            <v>47.7</v>
          </cell>
          <cell r="GL66">
            <v>47.9</v>
          </cell>
          <cell r="GM66">
            <v>47.8</v>
          </cell>
          <cell r="GN66">
            <v>47.7</v>
          </cell>
          <cell r="GO66">
            <v>47.7</v>
          </cell>
          <cell r="GP66">
            <v>47.7</v>
          </cell>
          <cell r="GQ66">
            <v>47.8</v>
          </cell>
          <cell r="GR66">
            <v>48</v>
          </cell>
          <cell r="GS66">
            <v>47.8</v>
          </cell>
          <cell r="GT66">
            <v>48.1</v>
          </cell>
          <cell r="GU66">
            <v>48.2</v>
          </cell>
          <cell r="GV66">
            <v>48.2</v>
          </cell>
          <cell r="GW66">
            <v>48.2</v>
          </cell>
          <cell r="GX66">
            <v>48.5</v>
          </cell>
          <cell r="GY66">
            <v>48.6</v>
          </cell>
          <cell r="GZ66">
            <v>48.7</v>
          </cell>
        </row>
        <row r="67">
          <cell r="FZ67">
            <v>46</v>
          </cell>
          <cell r="GA67">
            <v>46</v>
          </cell>
          <cell r="GB67">
            <v>46.1</v>
          </cell>
          <cell r="GC67">
            <v>46.2</v>
          </cell>
          <cell r="GD67">
            <v>46.2</v>
          </cell>
          <cell r="GE67">
            <v>46.2</v>
          </cell>
          <cell r="GF67">
            <v>46.3</v>
          </cell>
          <cell r="GG67">
            <v>46.6</v>
          </cell>
          <cell r="GH67">
            <v>46.6</v>
          </cell>
          <cell r="GI67">
            <v>46.7</v>
          </cell>
          <cell r="GJ67">
            <v>46.7</v>
          </cell>
          <cell r="GK67">
            <v>46.9</v>
          </cell>
          <cell r="GL67">
            <v>47</v>
          </cell>
          <cell r="GM67">
            <v>47</v>
          </cell>
          <cell r="GN67">
            <v>46.7</v>
          </cell>
          <cell r="GO67">
            <v>46.9</v>
          </cell>
          <cell r="GP67">
            <v>46.9</v>
          </cell>
          <cell r="GQ67">
            <v>46.9</v>
          </cell>
          <cell r="GR67">
            <v>47</v>
          </cell>
          <cell r="GS67">
            <v>46.8</v>
          </cell>
          <cell r="GT67">
            <v>47.2</v>
          </cell>
          <cell r="GU67">
            <v>47.4</v>
          </cell>
          <cell r="GV67">
            <v>47.5</v>
          </cell>
          <cell r="GW67">
            <v>47.6</v>
          </cell>
          <cell r="GX67">
            <v>47.8</v>
          </cell>
          <cell r="GY67">
            <v>47.9</v>
          </cell>
          <cell r="GZ67">
            <v>48.1</v>
          </cell>
        </row>
        <row r="68">
          <cell r="FZ68">
            <v>47.9</v>
          </cell>
          <cell r="GA68">
            <v>48.1</v>
          </cell>
          <cell r="GB68">
            <v>48.3</v>
          </cell>
          <cell r="GC68">
            <v>48.9</v>
          </cell>
          <cell r="GD68">
            <v>48.9</v>
          </cell>
          <cell r="GE68">
            <v>49.2</v>
          </cell>
          <cell r="GF68">
            <v>49.1</v>
          </cell>
          <cell r="GG68">
            <v>49.5</v>
          </cell>
          <cell r="GH68">
            <v>49.5</v>
          </cell>
          <cell r="GI68">
            <v>49.8</v>
          </cell>
          <cell r="GJ68">
            <v>49.8</v>
          </cell>
          <cell r="GK68">
            <v>50.2</v>
          </cell>
          <cell r="GL68">
            <v>50.3</v>
          </cell>
          <cell r="GM68">
            <v>50.5</v>
          </cell>
          <cell r="GN68">
            <v>50.3</v>
          </cell>
          <cell r="GO68">
            <v>50.5</v>
          </cell>
          <cell r="GP68">
            <v>50.4</v>
          </cell>
          <cell r="GQ68">
            <v>50.4</v>
          </cell>
          <cell r="GR68">
            <v>50.6</v>
          </cell>
          <cell r="GS68">
            <v>50.4</v>
          </cell>
          <cell r="GT68">
            <v>50.9</v>
          </cell>
          <cell r="GU68">
            <v>51.2</v>
          </cell>
          <cell r="GV68">
            <v>51.1</v>
          </cell>
          <cell r="GW68">
            <v>51</v>
          </cell>
          <cell r="GX68">
            <v>51.5</v>
          </cell>
          <cell r="GY68">
            <v>51.3</v>
          </cell>
          <cell r="GZ68">
            <v>51.5</v>
          </cell>
        </row>
        <row r="69">
          <cell r="FZ69">
            <v>44.3</v>
          </cell>
          <cell r="GA69">
            <v>44.6</v>
          </cell>
          <cell r="GB69">
            <v>44.6</v>
          </cell>
          <cell r="GC69">
            <v>44.9</v>
          </cell>
          <cell r="GD69">
            <v>44.7</v>
          </cell>
          <cell r="GE69">
            <v>44.8</v>
          </cell>
          <cell r="GF69">
            <v>44.5</v>
          </cell>
          <cell r="GG69">
            <v>44.7</v>
          </cell>
          <cell r="GH69">
            <v>44.6</v>
          </cell>
          <cell r="GI69">
            <v>44.8</v>
          </cell>
          <cell r="GJ69">
            <v>44.8</v>
          </cell>
          <cell r="GK69">
            <v>45.1</v>
          </cell>
          <cell r="GL69">
            <v>45</v>
          </cell>
          <cell r="GM69">
            <v>44.8</v>
          </cell>
          <cell r="GN69">
            <v>44.6</v>
          </cell>
          <cell r="GO69">
            <v>44.6</v>
          </cell>
          <cell r="GP69">
            <v>44.5</v>
          </cell>
          <cell r="GQ69">
            <v>44.6</v>
          </cell>
          <cell r="GR69">
            <v>44.9</v>
          </cell>
          <cell r="GS69">
            <v>44.7</v>
          </cell>
          <cell r="GT69">
            <v>44.9</v>
          </cell>
          <cell r="GU69">
            <v>45.2</v>
          </cell>
          <cell r="GV69">
            <v>45.2</v>
          </cell>
          <cell r="GW69">
            <v>45.4</v>
          </cell>
          <cell r="GX69">
            <v>45.7</v>
          </cell>
          <cell r="GY69">
            <v>45.6</v>
          </cell>
          <cell r="GZ69">
            <v>45.7</v>
          </cell>
        </row>
        <row r="70">
          <cell r="FZ70">
            <v>46.4</v>
          </cell>
          <cell r="GA70">
            <v>46.7</v>
          </cell>
          <cell r="GB70">
            <v>46.8</v>
          </cell>
          <cell r="GC70">
            <v>47</v>
          </cell>
          <cell r="GD70">
            <v>47.2</v>
          </cell>
          <cell r="GE70">
            <v>47.3</v>
          </cell>
          <cell r="GF70">
            <v>46.8</v>
          </cell>
          <cell r="GG70">
            <v>47.1</v>
          </cell>
          <cell r="GH70">
            <v>46.7</v>
          </cell>
          <cell r="GI70">
            <v>47</v>
          </cell>
          <cell r="GJ70">
            <v>47.2</v>
          </cell>
          <cell r="GK70">
            <v>47.6</v>
          </cell>
          <cell r="GL70">
            <v>47.6</v>
          </cell>
          <cell r="GM70">
            <v>47.5</v>
          </cell>
          <cell r="GN70">
            <v>47.5</v>
          </cell>
          <cell r="GO70">
            <v>47.8</v>
          </cell>
          <cell r="GP70">
            <v>48</v>
          </cell>
          <cell r="GQ70">
            <v>47.9</v>
          </cell>
          <cell r="GR70">
            <v>48.5</v>
          </cell>
          <cell r="GS70">
            <v>48.4</v>
          </cell>
          <cell r="GT70">
            <v>48.5</v>
          </cell>
          <cell r="GU70">
            <v>48.8</v>
          </cell>
          <cell r="GV70">
            <v>48.9</v>
          </cell>
          <cell r="GW70">
            <v>48.8</v>
          </cell>
          <cell r="GX70">
            <v>49.2</v>
          </cell>
          <cell r="GY70">
            <v>49.1</v>
          </cell>
          <cell r="GZ70">
            <v>49.3</v>
          </cell>
        </row>
        <row r="71">
          <cell r="FZ71">
            <v>43.7</v>
          </cell>
          <cell r="GA71">
            <v>44</v>
          </cell>
          <cell r="GB71">
            <v>43.9</v>
          </cell>
          <cell r="GC71">
            <v>44</v>
          </cell>
          <cell r="GD71">
            <v>44.3</v>
          </cell>
          <cell r="GE71">
            <v>44.3</v>
          </cell>
          <cell r="GF71">
            <v>44</v>
          </cell>
          <cell r="GG71">
            <v>44</v>
          </cell>
          <cell r="GH71">
            <v>43.9</v>
          </cell>
          <cell r="GI71">
            <v>44.2</v>
          </cell>
          <cell r="GJ71">
            <v>44.3</v>
          </cell>
          <cell r="GK71">
            <v>44.7</v>
          </cell>
          <cell r="GL71">
            <v>44.8</v>
          </cell>
          <cell r="GM71">
            <v>44.8</v>
          </cell>
          <cell r="GN71">
            <v>44.8</v>
          </cell>
          <cell r="GO71">
            <v>45.2</v>
          </cell>
          <cell r="GP71">
            <v>45.3</v>
          </cell>
          <cell r="GQ71">
            <v>45.4</v>
          </cell>
          <cell r="GR71">
            <v>46.1</v>
          </cell>
          <cell r="GS71">
            <v>46</v>
          </cell>
          <cell r="GT71">
            <v>46.1</v>
          </cell>
          <cell r="GU71">
            <v>46.5</v>
          </cell>
          <cell r="GV71">
            <v>46.4</v>
          </cell>
          <cell r="GW71">
            <v>46.4</v>
          </cell>
          <cell r="GX71">
            <v>46.8</v>
          </cell>
          <cell r="GY71">
            <v>46.9</v>
          </cell>
          <cell r="GZ71">
            <v>47.1</v>
          </cell>
        </row>
        <row r="72">
          <cell r="FZ72">
            <v>44.4</v>
          </cell>
          <cell r="GA72">
            <v>44.6</v>
          </cell>
          <cell r="GB72">
            <v>44.7</v>
          </cell>
          <cell r="GC72">
            <v>44.8</v>
          </cell>
          <cell r="GD72">
            <v>45.1</v>
          </cell>
          <cell r="GE72">
            <v>45</v>
          </cell>
          <cell r="GF72">
            <v>44.7</v>
          </cell>
          <cell r="GG72">
            <v>44.8</v>
          </cell>
          <cell r="GH72">
            <v>44.8</v>
          </cell>
          <cell r="GI72">
            <v>45.1</v>
          </cell>
          <cell r="GJ72">
            <v>45.2</v>
          </cell>
          <cell r="GK72">
            <v>45.6</v>
          </cell>
          <cell r="GL72">
            <v>45.8</v>
          </cell>
          <cell r="GM72">
            <v>45.7</v>
          </cell>
          <cell r="GN72">
            <v>45.7</v>
          </cell>
          <cell r="GO72">
            <v>46.1</v>
          </cell>
          <cell r="GP72">
            <v>46.4</v>
          </cell>
          <cell r="GQ72">
            <v>46.4</v>
          </cell>
          <cell r="GR72">
            <v>46.9</v>
          </cell>
          <cell r="GS72">
            <v>46.8</v>
          </cell>
          <cell r="GT72">
            <v>47</v>
          </cell>
          <cell r="GU72">
            <v>47.3</v>
          </cell>
          <cell r="GV72">
            <v>47.2</v>
          </cell>
          <cell r="GW72">
            <v>47.2</v>
          </cell>
          <cell r="GX72">
            <v>47.4</v>
          </cell>
          <cell r="GY72">
            <v>47.4</v>
          </cell>
          <cell r="GZ72">
            <v>47.5</v>
          </cell>
        </row>
        <row r="73">
          <cell r="FZ73">
            <v>45.1</v>
          </cell>
          <cell r="GA73">
            <v>45.5</v>
          </cell>
          <cell r="GB73">
            <v>45.8</v>
          </cell>
          <cell r="GC73">
            <v>45.8</v>
          </cell>
          <cell r="GD73">
            <v>45.9</v>
          </cell>
          <cell r="GE73">
            <v>45.7</v>
          </cell>
          <cell r="GF73">
            <v>45.3</v>
          </cell>
          <cell r="GG73">
            <v>45.3</v>
          </cell>
          <cell r="GH73">
            <v>45.3</v>
          </cell>
          <cell r="GI73">
            <v>45.7</v>
          </cell>
          <cell r="GJ73">
            <v>45.9</v>
          </cell>
          <cell r="GK73">
            <v>46.3</v>
          </cell>
          <cell r="GL73">
            <v>46.6</v>
          </cell>
          <cell r="GM73">
            <v>46.9</v>
          </cell>
          <cell r="GN73">
            <v>47.1</v>
          </cell>
          <cell r="GO73">
            <v>47.3</v>
          </cell>
          <cell r="GP73">
            <v>47.6</v>
          </cell>
          <cell r="GQ73">
            <v>47.6</v>
          </cell>
          <cell r="GR73">
            <v>48.1</v>
          </cell>
          <cell r="GS73">
            <v>48.1</v>
          </cell>
          <cell r="GT73">
            <v>48</v>
          </cell>
          <cell r="GU73">
            <v>48.3</v>
          </cell>
          <cell r="GV73">
            <v>48.3</v>
          </cell>
          <cell r="GW73">
            <v>48.2</v>
          </cell>
          <cell r="GX73">
            <v>48.2</v>
          </cell>
          <cell r="GY73">
            <v>48</v>
          </cell>
          <cell r="GZ73">
            <v>48.1</v>
          </cell>
        </row>
        <row r="74">
          <cell r="FZ74">
            <v>45.8</v>
          </cell>
          <cell r="GA74">
            <v>46.1</v>
          </cell>
          <cell r="GB74">
            <v>46.5</v>
          </cell>
          <cell r="GC74">
            <v>46.7</v>
          </cell>
          <cell r="GD74">
            <v>46.8</v>
          </cell>
          <cell r="GE74">
            <v>46.6</v>
          </cell>
          <cell r="GF74">
            <v>46.4</v>
          </cell>
          <cell r="GG74">
            <v>46.3</v>
          </cell>
          <cell r="GH74">
            <v>46.3</v>
          </cell>
          <cell r="GI74">
            <v>46.5</v>
          </cell>
          <cell r="GJ74">
            <v>46.8</v>
          </cell>
          <cell r="GK74">
            <v>47.1</v>
          </cell>
          <cell r="GL74">
            <v>47.6</v>
          </cell>
          <cell r="GM74">
            <v>47.9</v>
          </cell>
          <cell r="GN74">
            <v>48.1</v>
          </cell>
          <cell r="GO74">
            <v>48.1</v>
          </cell>
          <cell r="GP74">
            <v>48.3</v>
          </cell>
          <cell r="GQ74">
            <v>48.2</v>
          </cell>
          <cell r="GR74">
            <v>48.7</v>
          </cell>
          <cell r="GS74">
            <v>48.6</v>
          </cell>
          <cell r="GT74">
            <v>48.4</v>
          </cell>
          <cell r="GU74">
            <v>48.7</v>
          </cell>
          <cell r="GV74">
            <v>48.5</v>
          </cell>
          <cell r="GW74">
            <v>48.5</v>
          </cell>
          <cell r="GX74">
            <v>48.5</v>
          </cell>
          <cell r="GY74">
            <v>48.4</v>
          </cell>
          <cell r="GZ74">
            <v>48.5</v>
          </cell>
        </row>
        <row r="75">
          <cell r="FZ75">
            <v>46.3</v>
          </cell>
          <cell r="GA75">
            <v>46.8</v>
          </cell>
          <cell r="GB75">
            <v>47</v>
          </cell>
          <cell r="GC75">
            <v>47.2</v>
          </cell>
          <cell r="GD75">
            <v>47.4</v>
          </cell>
          <cell r="GE75">
            <v>47.4</v>
          </cell>
          <cell r="GF75">
            <v>47.3</v>
          </cell>
          <cell r="GG75">
            <v>47.2</v>
          </cell>
          <cell r="GH75">
            <v>47.1</v>
          </cell>
          <cell r="GI75">
            <v>47.1</v>
          </cell>
          <cell r="GJ75">
            <v>47.4</v>
          </cell>
          <cell r="GK75">
            <v>47.6</v>
          </cell>
          <cell r="GL75">
            <v>47.8</v>
          </cell>
          <cell r="GM75">
            <v>48.2</v>
          </cell>
          <cell r="GN75">
            <v>48.5</v>
          </cell>
          <cell r="GO75">
            <v>48.3</v>
          </cell>
          <cell r="GP75">
            <v>48.5</v>
          </cell>
          <cell r="GQ75">
            <v>48.4</v>
          </cell>
          <cell r="GR75">
            <v>49</v>
          </cell>
          <cell r="GS75">
            <v>49</v>
          </cell>
          <cell r="GT75">
            <v>48.7</v>
          </cell>
          <cell r="GU75">
            <v>48.9</v>
          </cell>
          <cell r="GV75">
            <v>48.7</v>
          </cell>
          <cell r="GW75">
            <v>48.7</v>
          </cell>
          <cell r="GX75">
            <v>48.7</v>
          </cell>
          <cell r="GY75">
            <v>48.8</v>
          </cell>
          <cell r="GZ75">
            <v>48.8</v>
          </cell>
        </row>
        <row r="76">
          <cell r="FZ76">
            <v>46.9</v>
          </cell>
          <cell r="GA76">
            <v>47.4</v>
          </cell>
          <cell r="GB76">
            <v>47.4</v>
          </cell>
          <cell r="GC76">
            <v>47.6</v>
          </cell>
          <cell r="GD76">
            <v>47.8</v>
          </cell>
          <cell r="GE76">
            <v>47.7</v>
          </cell>
          <cell r="GF76">
            <v>47.5</v>
          </cell>
          <cell r="GG76">
            <v>47.2</v>
          </cell>
          <cell r="GH76">
            <v>47.1</v>
          </cell>
          <cell r="GI76">
            <v>47.2</v>
          </cell>
          <cell r="GJ76">
            <v>47.2</v>
          </cell>
          <cell r="GK76">
            <v>47.3</v>
          </cell>
          <cell r="GL76">
            <v>47.4</v>
          </cell>
          <cell r="GM76">
            <v>47.8</v>
          </cell>
          <cell r="GN76">
            <v>48.1</v>
          </cell>
          <cell r="GO76">
            <v>48</v>
          </cell>
          <cell r="GP76">
            <v>48.2</v>
          </cell>
          <cell r="GQ76">
            <v>48.2</v>
          </cell>
          <cell r="GR76">
            <v>48.8</v>
          </cell>
          <cell r="GS76">
            <v>48.9</v>
          </cell>
          <cell r="GT76">
            <v>48.6</v>
          </cell>
          <cell r="GU76">
            <v>48.7</v>
          </cell>
          <cell r="GV76">
            <v>48.6</v>
          </cell>
          <cell r="GW76">
            <v>48.7</v>
          </cell>
          <cell r="GX76">
            <v>48.5</v>
          </cell>
          <cell r="GY76">
            <v>48.2</v>
          </cell>
          <cell r="GZ76">
            <v>48.2</v>
          </cell>
        </row>
        <row r="77">
          <cell r="FZ77">
            <v>48.2</v>
          </cell>
          <cell r="GA77">
            <v>48.6</v>
          </cell>
          <cell r="GB77">
            <v>48.6</v>
          </cell>
          <cell r="GC77">
            <v>48.8</v>
          </cell>
          <cell r="GD77">
            <v>49</v>
          </cell>
          <cell r="GE77">
            <v>48.6</v>
          </cell>
          <cell r="GF77">
            <v>48.5</v>
          </cell>
          <cell r="GG77">
            <v>48.3</v>
          </cell>
          <cell r="GH77">
            <v>48.3</v>
          </cell>
          <cell r="GI77">
            <v>48.3</v>
          </cell>
          <cell r="GJ77">
            <v>48</v>
          </cell>
          <cell r="GK77">
            <v>48.1</v>
          </cell>
          <cell r="GL77">
            <v>48.2</v>
          </cell>
          <cell r="GM77">
            <v>48.5</v>
          </cell>
          <cell r="GN77">
            <v>48.8</v>
          </cell>
          <cell r="GO77">
            <v>48.8</v>
          </cell>
          <cell r="GP77">
            <v>48.8</v>
          </cell>
          <cell r="GQ77">
            <v>48.9</v>
          </cell>
          <cell r="GR77">
            <v>49.4</v>
          </cell>
          <cell r="GS77">
            <v>49.4</v>
          </cell>
          <cell r="GT77">
            <v>49.3</v>
          </cell>
          <cell r="GU77">
            <v>49.6</v>
          </cell>
          <cell r="GV77">
            <v>49.5</v>
          </cell>
          <cell r="GW77">
            <v>49.5</v>
          </cell>
          <cell r="GX77">
            <v>49.2</v>
          </cell>
          <cell r="GY77">
            <v>49</v>
          </cell>
          <cell r="GZ77">
            <v>49</v>
          </cell>
        </row>
        <row r="78">
          <cell r="FZ78">
            <v>47.9</v>
          </cell>
          <cell r="GA78">
            <v>48</v>
          </cell>
          <cell r="GB78">
            <v>48</v>
          </cell>
          <cell r="GC78">
            <v>48.2</v>
          </cell>
          <cell r="GD78">
            <v>48.5</v>
          </cell>
          <cell r="GE78">
            <v>48.3</v>
          </cell>
          <cell r="GF78">
            <v>48.3</v>
          </cell>
          <cell r="GG78">
            <v>48</v>
          </cell>
          <cell r="GH78">
            <v>48.1</v>
          </cell>
          <cell r="GI78">
            <v>48.3</v>
          </cell>
          <cell r="GJ78">
            <v>48.2</v>
          </cell>
          <cell r="GK78">
            <v>48.2</v>
          </cell>
          <cell r="GL78">
            <v>48.7</v>
          </cell>
          <cell r="GM78">
            <v>48.8</v>
          </cell>
          <cell r="GN78">
            <v>49.2</v>
          </cell>
          <cell r="GO78">
            <v>49.2</v>
          </cell>
          <cell r="GP78">
            <v>49.3</v>
          </cell>
          <cell r="GQ78">
            <v>49.3</v>
          </cell>
          <cell r="GR78">
            <v>49.7</v>
          </cell>
          <cell r="GS78">
            <v>49.4</v>
          </cell>
          <cell r="GT78">
            <v>49.4</v>
          </cell>
          <cell r="GU78">
            <v>49.6</v>
          </cell>
          <cell r="GV78">
            <v>49.5</v>
          </cell>
          <cell r="GW78">
            <v>49.4</v>
          </cell>
          <cell r="GX78">
            <v>49.2</v>
          </cell>
          <cell r="GY78">
            <v>49</v>
          </cell>
          <cell r="GZ78">
            <v>49</v>
          </cell>
        </row>
        <row r="79">
          <cell r="FZ79">
            <v>46.8</v>
          </cell>
          <cell r="GA79">
            <v>47</v>
          </cell>
          <cell r="GB79">
            <v>46.9</v>
          </cell>
          <cell r="GC79">
            <v>47</v>
          </cell>
          <cell r="GD79">
            <v>47.3</v>
          </cell>
          <cell r="GE79">
            <v>47</v>
          </cell>
          <cell r="GF79">
            <v>46.9</v>
          </cell>
          <cell r="GG79">
            <v>46.6</v>
          </cell>
          <cell r="GH79">
            <v>46.8</v>
          </cell>
          <cell r="GI79">
            <v>46.8</v>
          </cell>
          <cell r="GJ79">
            <v>46.9</v>
          </cell>
          <cell r="GK79">
            <v>46.9</v>
          </cell>
          <cell r="GL79">
            <v>47.3</v>
          </cell>
          <cell r="GM79">
            <v>47.5</v>
          </cell>
          <cell r="GN79">
            <v>47.6</v>
          </cell>
          <cell r="GO79">
            <v>47.6</v>
          </cell>
          <cell r="GP79">
            <v>47.7</v>
          </cell>
          <cell r="GQ79">
            <v>47.5</v>
          </cell>
          <cell r="GR79">
            <v>47.9</v>
          </cell>
          <cell r="GS79">
            <v>47.7</v>
          </cell>
          <cell r="GT79">
            <v>47.7</v>
          </cell>
          <cell r="GU79">
            <v>47.6</v>
          </cell>
          <cell r="GV79">
            <v>47.7</v>
          </cell>
          <cell r="GW79">
            <v>47.6</v>
          </cell>
          <cell r="GX79">
            <v>47.6</v>
          </cell>
          <cell r="GY79">
            <v>47.5</v>
          </cell>
          <cell r="GZ79">
            <v>47.6</v>
          </cell>
        </row>
        <row r="80">
          <cell r="FZ80">
            <v>46.7</v>
          </cell>
          <cell r="GA80">
            <v>46.9</v>
          </cell>
          <cell r="GB80">
            <v>46.6</v>
          </cell>
          <cell r="GC80">
            <v>46.6</v>
          </cell>
          <cell r="GD80">
            <v>46.6</v>
          </cell>
          <cell r="GE80">
            <v>46.5</v>
          </cell>
          <cell r="GF80">
            <v>46.6</v>
          </cell>
          <cell r="GG80">
            <v>46.6</v>
          </cell>
          <cell r="GH80">
            <v>46.7</v>
          </cell>
          <cell r="GI80">
            <v>46.6</v>
          </cell>
          <cell r="GJ80">
            <v>46.7</v>
          </cell>
          <cell r="GK80">
            <v>46.7</v>
          </cell>
          <cell r="GL80">
            <v>47</v>
          </cell>
          <cell r="GM80">
            <v>47.1</v>
          </cell>
          <cell r="GN80">
            <v>47.2</v>
          </cell>
          <cell r="GO80">
            <v>47.1</v>
          </cell>
          <cell r="GP80">
            <v>47.2</v>
          </cell>
          <cell r="GQ80">
            <v>47.2</v>
          </cell>
          <cell r="GR80">
            <v>47.4</v>
          </cell>
          <cell r="GS80">
            <v>47.4</v>
          </cell>
          <cell r="GT80">
            <v>47.5</v>
          </cell>
          <cell r="GU80">
            <v>47.6</v>
          </cell>
          <cell r="GV80">
            <v>47.7</v>
          </cell>
          <cell r="GW80">
            <v>47.7</v>
          </cell>
          <cell r="GX80">
            <v>47.7</v>
          </cell>
          <cell r="GY80">
            <v>47.7</v>
          </cell>
          <cell r="GZ80">
            <v>47.8</v>
          </cell>
        </row>
        <row r="81">
          <cell r="FZ81">
            <v>45.7</v>
          </cell>
          <cell r="GA81">
            <v>46</v>
          </cell>
          <cell r="GB81">
            <v>45.6</v>
          </cell>
          <cell r="GC81">
            <v>45.7</v>
          </cell>
          <cell r="GD81">
            <v>45.9</v>
          </cell>
          <cell r="GE81">
            <v>45.9</v>
          </cell>
          <cell r="GF81">
            <v>45.9</v>
          </cell>
          <cell r="GG81">
            <v>45.8</v>
          </cell>
          <cell r="GH81">
            <v>45.9</v>
          </cell>
          <cell r="GI81">
            <v>46</v>
          </cell>
          <cell r="GJ81">
            <v>46</v>
          </cell>
          <cell r="GK81">
            <v>46</v>
          </cell>
          <cell r="GL81">
            <v>46</v>
          </cell>
          <cell r="GM81">
            <v>46.3</v>
          </cell>
          <cell r="GN81">
            <v>46.4</v>
          </cell>
          <cell r="GO81">
            <v>46.3</v>
          </cell>
          <cell r="GP81">
            <v>46.5</v>
          </cell>
          <cell r="GQ81">
            <v>46.4</v>
          </cell>
          <cell r="GR81">
            <v>46.9</v>
          </cell>
          <cell r="GS81">
            <v>46.9</v>
          </cell>
          <cell r="GT81">
            <v>46.9</v>
          </cell>
          <cell r="GU81">
            <v>47</v>
          </cell>
          <cell r="GV81">
            <v>47.1</v>
          </cell>
          <cell r="GW81">
            <v>47.1</v>
          </cell>
          <cell r="GX81">
            <v>47.1</v>
          </cell>
          <cell r="GY81">
            <v>47.3</v>
          </cell>
          <cell r="GZ81">
            <v>47.5</v>
          </cell>
        </row>
        <row r="82">
          <cell r="FZ82">
            <v>46</v>
          </cell>
          <cell r="GA82">
            <v>46.2</v>
          </cell>
          <cell r="GB82">
            <v>46.2</v>
          </cell>
          <cell r="GC82">
            <v>46.2</v>
          </cell>
          <cell r="GD82">
            <v>46.6</v>
          </cell>
          <cell r="GE82">
            <v>46.7</v>
          </cell>
          <cell r="GF82">
            <v>46.8</v>
          </cell>
          <cell r="GG82">
            <v>46.8</v>
          </cell>
          <cell r="GH82">
            <v>46.9</v>
          </cell>
          <cell r="GI82">
            <v>47.2</v>
          </cell>
          <cell r="GJ82">
            <v>47.3</v>
          </cell>
          <cell r="GK82">
            <v>47.3</v>
          </cell>
          <cell r="GL82">
            <v>47.6</v>
          </cell>
          <cell r="GM82">
            <v>47.7</v>
          </cell>
          <cell r="GN82">
            <v>47.9</v>
          </cell>
          <cell r="GO82">
            <v>48</v>
          </cell>
          <cell r="GP82">
            <v>48.2</v>
          </cell>
          <cell r="GQ82">
            <v>48.2</v>
          </cell>
          <cell r="GR82">
            <v>48.7</v>
          </cell>
          <cell r="GS82">
            <v>48.6</v>
          </cell>
          <cell r="GT82">
            <v>48.7</v>
          </cell>
          <cell r="GU82">
            <v>48.8</v>
          </cell>
          <cell r="GV82">
            <v>48.7</v>
          </cell>
          <cell r="GW82">
            <v>48.8</v>
          </cell>
          <cell r="GX82">
            <v>48.8</v>
          </cell>
          <cell r="GY82">
            <v>49</v>
          </cell>
          <cell r="GZ82">
            <v>49</v>
          </cell>
        </row>
        <row r="83">
          <cell r="FZ83">
            <v>46</v>
          </cell>
          <cell r="GA83">
            <v>45.9</v>
          </cell>
          <cell r="GB83">
            <v>45.9</v>
          </cell>
          <cell r="GC83">
            <v>45.8</v>
          </cell>
          <cell r="GD83">
            <v>46.2</v>
          </cell>
          <cell r="GE83">
            <v>46.1</v>
          </cell>
          <cell r="GF83">
            <v>46.1</v>
          </cell>
          <cell r="GG83">
            <v>45.8</v>
          </cell>
          <cell r="GH83">
            <v>45.6</v>
          </cell>
          <cell r="GI83">
            <v>45.6</v>
          </cell>
          <cell r="GJ83">
            <v>45.7</v>
          </cell>
          <cell r="GK83">
            <v>45.2</v>
          </cell>
          <cell r="GL83">
            <v>45.4</v>
          </cell>
          <cell r="GM83">
            <v>45.4</v>
          </cell>
          <cell r="GN83">
            <v>45.6</v>
          </cell>
          <cell r="GO83">
            <v>45.8</v>
          </cell>
          <cell r="GP83">
            <v>46.1</v>
          </cell>
          <cell r="GQ83">
            <v>46</v>
          </cell>
          <cell r="GR83">
            <v>46.5</v>
          </cell>
          <cell r="GS83">
            <v>46.3</v>
          </cell>
          <cell r="GT83">
            <v>46.4</v>
          </cell>
          <cell r="GU83">
            <v>46.4</v>
          </cell>
          <cell r="GV83">
            <v>46.3</v>
          </cell>
          <cell r="GW83">
            <v>46.4</v>
          </cell>
          <cell r="GX83">
            <v>46.5</v>
          </cell>
          <cell r="GY83">
            <v>46.6</v>
          </cell>
          <cell r="GZ83">
            <v>46.6</v>
          </cell>
        </row>
        <row r="84">
          <cell r="FZ84">
            <v>47</v>
          </cell>
          <cell r="GA84">
            <v>47</v>
          </cell>
          <cell r="GB84">
            <v>46.8</v>
          </cell>
          <cell r="GC84">
            <v>46.9</v>
          </cell>
          <cell r="GD84">
            <v>47.2</v>
          </cell>
          <cell r="GE84">
            <v>47.1</v>
          </cell>
          <cell r="GF84">
            <v>47.3</v>
          </cell>
          <cell r="GG84">
            <v>47.1</v>
          </cell>
          <cell r="GH84">
            <v>47.1</v>
          </cell>
          <cell r="GI84">
            <v>47.3</v>
          </cell>
          <cell r="GJ84">
            <v>47.4</v>
          </cell>
          <cell r="GK84">
            <v>46.8</v>
          </cell>
          <cell r="GL84">
            <v>46.8</v>
          </cell>
          <cell r="GM84">
            <v>47</v>
          </cell>
          <cell r="GN84">
            <v>47.1</v>
          </cell>
          <cell r="GO84">
            <v>47.1</v>
          </cell>
          <cell r="GP84">
            <v>47.2</v>
          </cell>
          <cell r="GQ84">
            <v>47.2</v>
          </cell>
          <cell r="GR84">
            <v>47.5</v>
          </cell>
          <cell r="GS84">
            <v>47.6</v>
          </cell>
          <cell r="GT84">
            <v>47.7</v>
          </cell>
          <cell r="GU84">
            <v>47.7</v>
          </cell>
          <cell r="GV84">
            <v>47.5</v>
          </cell>
          <cell r="GW84">
            <v>47.5</v>
          </cell>
          <cell r="GX84">
            <v>47.5</v>
          </cell>
          <cell r="GY84">
            <v>47.4</v>
          </cell>
          <cell r="GZ84">
            <v>47.3</v>
          </cell>
        </row>
        <row r="85">
          <cell r="FZ85">
            <v>48.5</v>
          </cell>
          <cell r="GA85">
            <v>48.7</v>
          </cell>
          <cell r="GB85">
            <v>48.5</v>
          </cell>
          <cell r="GC85">
            <v>48.5</v>
          </cell>
          <cell r="GD85">
            <v>48.8</v>
          </cell>
          <cell r="GE85">
            <v>48.9</v>
          </cell>
          <cell r="GF85">
            <v>49.2</v>
          </cell>
          <cell r="GG85">
            <v>49</v>
          </cell>
          <cell r="GH85">
            <v>49.2</v>
          </cell>
          <cell r="GI85">
            <v>49.5</v>
          </cell>
          <cell r="GJ85">
            <v>49.6</v>
          </cell>
          <cell r="GK85">
            <v>49.2</v>
          </cell>
          <cell r="GL85">
            <v>49.2</v>
          </cell>
          <cell r="GM85">
            <v>49.4</v>
          </cell>
          <cell r="GN85">
            <v>49.6</v>
          </cell>
          <cell r="GO85">
            <v>49.6</v>
          </cell>
          <cell r="GP85">
            <v>49.8</v>
          </cell>
          <cell r="GQ85">
            <v>49.7</v>
          </cell>
          <cell r="GR85">
            <v>50.1</v>
          </cell>
          <cell r="GS85">
            <v>50.2</v>
          </cell>
          <cell r="GT85">
            <v>50.4</v>
          </cell>
          <cell r="GU85">
            <v>50.6</v>
          </cell>
          <cell r="GV85">
            <v>50.6</v>
          </cell>
          <cell r="GW85">
            <v>50.4</v>
          </cell>
          <cell r="GX85">
            <v>50.4</v>
          </cell>
          <cell r="GY85">
            <v>50.4</v>
          </cell>
          <cell r="GZ85">
            <v>50.5</v>
          </cell>
        </row>
        <row r="86">
          <cell r="FZ86">
            <v>47.3</v>
          </cell>
          <cell r="GA86">
            <v>47.7</v>
          </cell>
          <cell r="GB86">
            <v>47.5</v>
          </cell>
          <cell r="GC86">
            <v>47.7</v>
          </cell>
          <cell r="GD86">
            <v>47.9</v>
          </cell>
          <cell r="GE86">
            <v>48.2</v>
          </cell>
          <cell r="GF86">
            <v>48.4</v>
          </cell>
          <cell r="GG86">
            <v>48.3</v>
          </cell>
          <cell r="GH86">
            <v>48.3</v>
          </cell>
          <cell r="GI86">
            <v>48.5</v>
          </cell>
          <cell r="GJ86">
            <v>48.6</v>
          </cell>
          <cell r="GK86">
            <v>48.7</v>
          </cell>
          <cell r="GL86">
            <v>48.7</v>
          </cell>
          <cell r="GM86">
            <v>48.8</v>
          </cell>
          <cell r="GN86">
            <v>48.9</v>
          </cell>
          <cell r="GO86">
            <v>49.1</v>
          </cell>
          <cell r="GP86">
            <v>49.1</v>
          </cell>
          <cell r="GQ86">
            <v>49.2</v>
          </cell>
          <cell r="GR86">
            <v>49.3</v>
          </cell>
          <cell r="GS86">
            <v>49.1</v>
          </cell>
          <cell r="GT86">
            <v>49.5</v>
          </cell>
          <cell r="GU86">
            <v>49.5</v>
          </cell>
          <cell r="GV86">
            <v>49.6</v>
          </cell>
          <cell r="GW86">
            <v>49.4</v>
          </cell>
          <cell r="GX86">
            <v>49.5</v>
          </cell>
          <cell r="GY86">
            <v>49.7</v>
          </cell>
          <cell r="GZ86">
            <v>49.9</v>
          </cell>
        </row>
        <row r="87">
          <cell r="FZ87">
            <v>47.9</v>
          </cell>
          <cell r="GA87">
            <v>48.2</v>
          </cell>
          <cell r="GB87">
            <v>48.1</v>
          </cell>
          <cell r="GC87">
            <v>48.4</v>
          </cell>
          <cell r="GD87">
            <v>48.6</v>
          </cell>
          <cell r="GE87">
            <v>48.9</v>
          </cell>
          <cell r="GF87">
            <v>49</v>
          </cell>
          <cell r="GG87">
            <v>49.1</v>
          </cell>
          <cell r="GH87">
            <v>49.1</v>
          </cell>
          <cell r="GI87">
            <v>49.4</v>
          </cell>
          <cell r="GJ87">
            <v>49.7</v>
          </cell>
          <cell r="GK87">
            <v>49.7</v>
          </cell>
          <cell r="GL87">
            <v>49.8</v>
          </cell>
          <cell r="GM87">
            <v>49.8</v>
          </cell>
          <cell r="GN87">
            <v>49.9</v>
          </cell>
          <cell r="GO87">
            <v>50.1</v>
          </cell>
          <cell r="GP87">
            <v>50.3</v>
          </cell>
          <cell r="GQ87">
            <v>50.5</v>
          </cell>
          <cell r="GR87">
            <v>50.8</v>
          </cell>
          <cell r="GS87">
            <v>50.5</v>
          </cell>
          <cell r="GT87">
            <v>50.8</v>
          </cell>
          <cell r="GU87">
            <v>50.8</v>
          </cell>
          <cell r="GV87">
            <v>50.7</v>
          </cell>
          <cell r="GW87">
            <v>50.5</v>
          </cell>
          <cell r="GX87">
            <v>50.5</v>
          </cell>
          <cell r="GY87">
            <v>50.8</v>
          </cell>
          <cell r="GZ87">
            <v>51.1</v>
          </cell>
        </row>
        <row r="88">
          <cell r="FZ88">
            <v>47.5</v>
          </cell>
          <cell r="GA88">
            <v>47.8</v>
          </cell>
          <cell r="GB88">
            <v>47.8</v>
          </cell>
          <cell r="GC88">
            <v>47.9</v>
          </cell>
          <cell r="GD88">
            <v>48.1</v>
          </cell>
          <cell r="GE88">
            <v>48.2</v>
          </cell>
          <cell r="GF88">
            <v>48.3</v>
          </cell>
          <cell r="GG88">
            <v>48.4</v>
          </cell>
          <cell r="GH88">
            <v>48.4</v>
          </cell>
          <cell r="GI88">
            <v>48.7</v>
          </cell>
          <cell r="GJ88">
            <v>49</v>
          </cell>
          <cell r="GK88">
            <v>49</v>
          </cell>
          <cell r="GL88">
            <v>49.2</v>
          </cell>
          <cell r="GM88">
            <v>49.2</v>
          </cell>
          <cell r="GN88">
            <v>49.3</v>
          </cell>
          <cell r="GO88">
            <v>49.5</v>
          </cell>
          <cell r="GP88">
            <v>49.7</v>
          </cell>
          <cell r="GQ88">
            <v>49.9</v>
          </cell>
          <cell r="GR88">
            <v>50.2</v>
          </cell>
          <cell r="GS88">
            <v>49.9</v>
          </cell>
          <cell r="GT88">
            <v>50.2</v>
          </cell>
          <cell r="GU88">
            <v>49.9</v>
          </cell>
          <cell r="GV88">
            <v>49.9</v>
          </cell>
          <cell r="GW88">
            <v>49.8</v>
          </cell>
          <cell r="GX88">
            <v>49.9</v>
          </cell>
          <cell r="GY88">
            <v>50.1</v>
          </cell>
          <cell r="GZ88">
            <v>50.3</v>
          </cell>
        </row>
        <row r="89">
          <cell r="FZ89">
            <v>48.9</v>
          </cell>
          <cell r="GA89">
            <v>49.1</v>
          </cell>
          <cell r="GB89">
            <v>49</v>
          </cell>
          <cell r="GC89">
            <v>49.1</v>
          </cell>
          <cell r="GD89">
            <v>49.2</v>
          </cell>
          <cell r="GE89">
            <v>49.4</v>
          </cell>
          <cell r="GF89">
            <v>49.4</v>
          </cell>
          <cell r="GG89">
            <v>49.5</v>
          </cell>
          <cell r="GH89">
            <v>49.8</v>
          </cell>
          <cell r="GI89">
            <v>49.9</v>
          </cell>
          <cell r="GJ89">
            <v>50.3</v>
          </cell>
          <cell r="GK89">
            <v>50.3</v>
          </cell>
          <cell r="GL89">
            <v>50.4</v>
          </cell>
          <cell r="GM89">
            <v>50.3</v>
          </cell>
          <cell r="GN89">
            <v>50.5</v>
          </cell>
          <cell r="GO89">
            <v>50.5</v>
          </cell>
          <cell r="GP89">
            <v>50.7</v>
          </cell>
          <cell r="GQ89">
            <v>50.9</v>
          </cell>
          <cell r="GR89">
            <v>51.2</v>
          </cell>
          <cell r="GS89">
            <v>51</v>
          </cell>
          <cell r="GT89">
            <v>51.2</v>
          </cell>
          <cell r="GU89">
            <v>50.9</v>
          </cell>
          <cell r="GV89">
            <v>50.9</v>
          </cell>
          <cell r="GW89">
            <v>50.8</v>
          </cell>
          <cell r="GX89">
            <v>50.8</v>
          </cell>
          <cell r="GY89">
            <v>51</v>
          </cell>
          <cell r="GZ89">
            <v>51.2</v>
          </cell>
        </row>
        <row r="90">
          <cell r="FZ90">
            <v>48.3</v>
          </cell>
          <cell r="GA90">
            <v>48.5</v>
          </cell>
          <cell r="GB90">
            <v>48.5</v>
          </cell>
          <cell r="GC90">
            <v>48.7</v>
          </cell>
          <cell r="GD90">
            <v>48.8</v>
          </cell>
          <cell r="GE90">
            <v>48.7</v>
          </cell>
          <cell r="GF90">
            <v>48.6</v>
          </cell>
          <cell r="GG90">
            <v>48.5</v>
          </cell>
          <cell r="GH90">
            <v>48.7</v>
          </cell>
          <cell r="GI90">
            <v>48.8</v>
          </cell>
          <cell r="GJ90">
            <v>49</v>
          </cell>
          <cell r="GK90">
            <v>49</v>
          </cell>
          <cell r="GL90">
            <v>49.1</v>
          </cell>
          <cell r="GM90">
            <v>49.1</v>
          </cell>
          <cell r="GN90">
            <v>49.2</v>
          </cell>
          <cell r="GO90">
            <v>49.1</v>
          </cell>
          <cell r="GP90">
            <v>49.4</v>
          </cell>
          <cell r="GQ90">
            <v>49.5</v>
          </cell>
          <cell r="GR90">
            <v>49.7</v>
          </cell>
          <cell r="GS90">
            <v>49.6</v>
          </cell>
          <cell r="GT90">
            <v>49.7</v>
          </cell>
          <cell r="GU90">
            <v>49.4</v>
          </cell>
          <cell r="GV90">
            <v>49.4</v>
          </cell>
          <cell r="GW90">
            <v>49.3</v>
          </cell>
          <cell r="GX90">
            <v>49.2</v>
          </cell>
          <cell r="GY90">
            <v>49.5</v>
          </cell>
          <cell r="GZ90">
            <v>49.6</v>
          </cell>
        </row>
        <row r="92">
          <cell r="FZ92">
            <v>48.6</v>
          </cell>
          <cell r="GA92">
            <v>48.7</v>
          </cell>
          <cell r="GB92">
            <v>48.5</v>
          </cell>
          <cell r="GC92">
            <v>48.6</v>
          </cell>
          <cell r="GD92">
            <v>48.5</v>
          </cell>
          <cell r="GE92">
            <v>48.4</v>
          </cell>
          <cell r="GF92">
            <v>48.5</v>
          </cell>
          <cell r="GG92">
            <v>48.2</v>
          </cell>
          <cell r="GH92">
            <v>48.3</v>
          </cell>
          <cell r="GI92">
            <v>48.2</v>
          </cell>
          <cell r="GJ92">
            <v>48.2</v>
          </cell>
          <cell r="GK92">
            <v>48.2</v>
          </cell>
          <cell r="GL92">
            <v>48.3</v>
          </cell>
          <cell r="GM92">
            <v>48.4</v>
          </cell>
          <cell r="GN92">
            <v>48.6</v>
          </cell>
          <cell r="GO92">
            <v>48.4</v>
          </cell>
          <cell r="GP92">
            <v>48.2</v>
          </cell>
          <cell r="GQ92">
            <v>48.3</v>
          </cell>
          <cell r="GR92">
            <v>48.4</v>
          </cell>
          <cell r="GS92">
            <v>48.3</v>
          </cell>
          <cell r="GT92">
            <v>48.4</v>
          </cell>
          <cell r="GU92">
            <v>48.3</v>
          </cell>
          <cell r="GV92">
            <v>48.3</v>
          </cell>
          <cell r="GW92">
            <v>48.4</v>
          </cell>
          <cell r="GX92">
            <v>48.6</v>
          </cell>
          <cell r="GY92">
            <v>48.6</v>
          </cell>
          <cell r="GZ92">
            <v>48.6</v>
          </cell>
        </row>
        <row r="93">
          <cell r="FZ93">
            <v>49.3</v>
          </cell>
          <cell r="GA93">
            <v>49.6</v>
          </cell>
          <cell r="GB93">
            <v>49.5</v>
          </cell>
          <cell r="GC93">
            <v>49.7</v>
          </cell>
          <cell r="GD93">
            <v>49.9</v>
          </cell>
          <cell r="GE93">
            <v>49.8</v>
          </cell>
          <cell r="GF93">
            <v>50</v>
          </cell>
          <cell r="GG93">
            <v>50</v>
          </cell>
          <cell r="GH93">
            <v>50.2</v>
          </cell>
          <cell r="GI93">
            <v>50.2</v>
          </cell>
          <cell r="GJ93">
            <v>50.4</v>
          </cell>
          <cell r="GK93">
            <v>50.2</v>
          </cell>
          <cell r="GL93">
            <v>50.4</v>
          </cell>
          <cell r="GM93">
            <v>50.4</v>
          </cell>
          <cell r="GN93">
            <v>50.7</v>
          </cell>
          <cell r="GO93">
            <v>50.6</v>
          </cell>
          <cell r="GP93">
            <v>50.5</v>
          </cell>
          <cell r="GQ93">
            <v>50.5</v>
          </cell>
          <cell r="GR93">
            <v>50.6</v>
          </cell>
          <cell r="GS93">
            <v>50.5</v>
          </cell>
          <cell r="GT93">
            <v>50.6</v>
          </cell>
          <cell r="GU93">
            <v>50.4</v>
          </cell>
          <cell r="GV93">
            <v>50.5</v>
          </cell>
          <cell r="GW93">
            <v>50.8</v>
          </cell>
          <cell r="GX93">
            <v>51.1</v>
          </cell>
          <cell r="GY93">
            <v>51.2</v>
          </cell>
          <cell r="GZ93">
            <v>51.1</v>
          </cell>
        </row>
        <row r="94">
          <cell r="FZ94">
            <v>49.1</v>
          </cell>
          <cell r="GA94">
            <v>49.3</v>
          </cell>
          <cell r="GB94">
            <v>49.2</v>
          </cell>
          <cell r="GC94">
            <v>49.4</v>
          </cell>
          <cell r="GD94">
            <v>49.6</v>
          </cell>
          <cell r="GE94">
            <v>49.4</v>
          </cell>
          <cell r="GF94">
            <v>49.5</v>
          </cell>
          <cell r="GG94">
            <v>49.4</v>
          </cell>
          <cell r="GH94">
            <v>49.5</v>
          </cell>
          <cell r="GI94">
            <v>49.5</v>
          </cell>
          <cell r="GJ94">
            <v>49.6</v>
          </cell>
          <cell r="GK94">
            <v>49.5</v>
          </cell>
          <cell r="GL94">
            <v>49.7</v>
          </cell>
          <cell r="GM94">
            <v>49.8</v>
          </cell>
          <cell r="GN94">
            <v>50</v>
          </cell>
          <cell r="GO94">
            <v>49.9</v>
          </cell>
          <cell r="GP94">
            <v>50</v>
          </cell>
          <cell r="GQ94">
            <v>50</v>
          </cell>
          <cell r="GR94">
            <v>50.2</v>
          </cell>
          <cell r="GS94">
            <v>50.2</v>
          </cell>
          <cell r="GT94">
            <v>50.3</v>
          </cell>
          <cell r="GU94">
            <v>50.2</v>
          </cell>
          <cell r="GV94">
            <v>50.4</v>
          </cell>
          <cell r="GW94">
            <v>50.6</v>
          </cell>
          <cell r="GX94">
            <v>50.9</v>
          </cell>
          <cell r="GY94">
            <v>50.9</v>
          </cell>
          <cell r="GZ94">
            <v>50.9</v>
          </cell>
        </row>
        <row r="95">
          <cell r="FZ95">
            <v>50.1</v>
          </cell>
          <cell r="GA95">
            <v>50.2</v>
          </cell>
          <cell r="GB95">
            <v>50.4</v>
          </cell>
          <cell r="GC95">
            <v>50.5</v>
          </cell>
          <cell r="GD95">
            <v>50.9</v>
          </cell>
          <cell r="GE95">
            <v>50.6</v>
          </cell>
          <cell r="GF95">
            <v>50.8</v>
          </cell>
          <cell r="GG95">
            <v>50.6</v>
          </cell>
          <cell r="GH95">
            <v>50.5</v>
          </cell>
          <cell r="GI95">
            <v>50.6</v>
          </cell>
          <cell r="GJ95">
            <v>50.6</v>
          </cell>
          <cell r="GK95">
            <v>50.6</v>
          </cell>
          <cell r="GL95">
            <v>51.1</v>
          </cell>
          <cell r="GM95">
            <v>51.3</v>
          </cell>
          <cell r="GN95">
            <v>51.3</v>
          </cell>
          <cell r="GO95">
            <v>51.3</v>
          </cell>
          <cell r="GP95">
            <v>51.4</v>
          </cell>
          <cell r="GQ95">
            <v>51.5</v>
          </cell>
          <cell r="GR95">
            <v>51.8</v>
          </cell>
          <cell r="GS95">
            <v>51.7</v>
          </cell>
          <cell r="GT95">
            <v>51.9</v>
          </cell>
          <cell r="GU95">
            <v>51.8</v>
          </cell>
          <cell r="GV95">
            <v>52.1</v>
          </cell>
          <cell r="GW95">
            <v>52.4</v>
          </cell>
          <cell r="GX95">
            <v>52.7</v>
          </cell>
          <cell r="GY95">
            <v>52.7</v>
          </cell>
          <cell r="GZ95">
            <v>52.6</v>
          </cell>
        </row>
        <row r="96">
          <cell r="FZ96">
            <v>49.1</v>
          </cell>
          <cell r="GA96">
            <v>49.3</v>
          </cell>
          <cell r="GB96">
            <v>49.3</v>
          </cell>
          <cell r="GC96">
            <v>49.3</v>
          </cell>
          <cell r="GD96">
            <v>49.5</v>
          </cell>
          <cell r="GE96">
            <v>49.2</v>
          </cell>
          <cell r="GF96">
            <v>49.2</v>
          </cell>
          <cell r="GG96">
            <v>49.3</v>
          </cell>
          <cell r="GH96">
            <v>49</v>
          </cell>
          <cell r="GI96">
            <v>49.1</v>
          </cell>
          <cell r="GJ96">
            <v>49.1</v>
          </cell>
          <cell r="GK96">
            <v>48.9</v>
          </cell>
          <cell r="GL96">
            <v>49.3</v>
          </cell>
          <cell r="GM96">
            <v>49.6</v>
          </cell>
          <cell r="GN96">
            <v>49.5</v>
          </cell>
          <cell r="GO96">
            <v>49.5</v>
          </cell>
          <cell r="GP96">
            <v>49.5</v>
          </cell>
          <cell r="GQ96">
            <v>49.7</v>
          </cell>
          <cell r="GR96">
            <v>50</v>
          </cell>
          <cell r="GS96">
            <v>49.9</v>
          </cell>
          <cell r="GT96">
            <v>50.1</v>
          </cell>
          <cell r="GU96">
            <v>49.9</v>
          </cell>
          <cell r="GV96">
            <v>50.1</v>
          </cell>
          <cell r="GW96">
            <v>50.2</v>
          </cell>
          <cell r="GX96">
            <v>50.5</v>
          </cell>
          <cell r="GY96">
            <v>50.4</v>
          </cell>
          <cell r="GZ96">
            <v>50.4</v>
          </cell>
        </row>
        <row r="97">
          <cell r="FZ97">
            <v>49.6</v>
          </cell>
          <cell r="GA97">
            <v>50</v>
          </cell>
          <cell r="GB97">
            <v>50.2</v>
          </cell>
          <cell r="GC97">
            <v>50.1</v>
          </cell>
          <cell r="GD97">
            <v>50.5</v>
          </cell>
          <cell r="GE97">
            <v>50.5</v>
          </cell>
          <cell r="GF97">
            <v>50.4</v>
          </cell>
          <cell r="GG97">
            <v>50.7</v>
          </cell>
          <cell r="GH97">
            <v>50.5</v>
          </cell>
          <cell r="GI97">
            <v>50.7</v>
          </cell>
          <cell r="GJ97">
            <v>51</v>
          </cell>
          <cell r="GK97">
            <v>50.8</v>
          </cell>
          <cell r="GL97">
            <v>51.2</v>
          </cell>
          <cell r="GM97">
            <v>51.4</v>
          </cell>
          <cell r="GN97">
            <v>51.3</v>
          </cell>
          <cell r="GO97">
            <v>51.3</v>
          </cell>
          <cell r="GP97">
            <v>51.4</v>
          </cell>
          <cell r="GQ97">
            <v>51.1</v>
          </cell>
          <cell r="GR97">
            <v>51.4</v>
          </cell>
          <cell r="GS97">
            <v>51.3</v>
          </cell>
          <cell r="GT97">
            <v>51.7</v>
          </cell>
          <cell r="GU97">
            <v>51.5</v>
          </cell>
          <cell r="GV97">
            <v>51.5</v>
          </cell>
          <cell r="GW97">
            <v>51.4</v>
          </cell>
          <cell r="GX97">
            <v>51.5</v>
          </cell>
          <cell r="GY97">
            <v>51.3</v>
          </cell>
          <cell r="GZ97">
            <v>51.3</v>
          </cell>
        </row>
        <row r="98">
          <cell r="FZ98">
            <v>49.7</v>
          </cell>
          <cell r="GA98">
            <v>49.9</v>
          </cell>
          <cell r="GB98">
            <v>50.2</v>
          </cell>
          <cell r="GC98">
            <v>50.2</v>
          </cell>
          <cell r="GD98">
            <v>50.4</v>
          </cell>
          <cell r="GE98">
            <v>50.2</v>
          </cell>
          <cell r="GF98">
            <v>50.2</v>
          </cell>
          <cell r="GG98">
            <v>50.5</v>
          </cell>
          <cell r="GH98">
            <v>50.5</v>
          </cell>
          <cell r="GI98">
            <v>50.7</v>
          </cell>
          <cell r="GJ98">
            <v>51</v>
          </cell>
          <cell r="GK98">
            <v>50.9</v>
          </cell>
          <cell r="GL98">
            <v>51.2</v>
          </cell>
          <cell r="GM98">
            <v>51.3</v>
          </cell>
          <cell r="GN98">
            <v>51.3</v>
          </cell>
          <cell r="GO98">
            <v>51.3</v>
          </cell>
          <cell r="GP98">
            <v>51.4</v>
          </cell>
          <cell r="GQ98">
            <v>51.1</v>
          </cell>
          <cell r="GR98">
            <v>51.4</v>
          </cell>
          <cell r="GS98">
            <v>51.4</v>
          </cell>
          <cell r="GT98">
            <v>51.7</v>
          </cell>
          <cell r="GU98">
            <v>51.5</v>
          </cell>
          <cell r="GV98">
            <v>51.4</v>
          </cell>
          <cell r="GW98">
            <v>51.3</v>
          </cell>
          <cell r="GX98">
            <v>51.3</v>
          </cell>
          <cell r="GY98">
            <v>51.2</v>
          </cell>
          <cell r="GZ98">
            <v>51.3</v>
          </cell>
        </row>
        <row r="99">
          <cell r="FZ99">
            <v>48.4</v>
          </cell>
          <cell r="GA99">
            <v>48.7</v>
          </cell>
          <cell r="GB99">
            <v>49.1</v>
          </cell>
          <cell r="GC99">
            <v>49.1</v>
          </cell>
          <cell r="GD99">
            <v>49.3</v>
          </cell>
          <cell r="GE99">
            <v>49</v>
          </cell>
          <cell r="GF99">
            <v>49.1</v>
          </cell>
          <cell r="GG99">
            <v>49.4</v>
          </cell>
          <cell r="GH99">
            <v>49.1</v>
          </cell>
          <cell r="GI99">
            <v>49.2</v>
          </cell>
          <cell r="GJ99">
            <v>49.4</v>
          </cell>
          <cell r="GK99">
            <v>49.3</v>
          </cell>
          <cell r="GL99">
            <v>49.5</v>
          </cell>
          <cell r="GM99">
            <v>49.6</v>
          </cell>
          <cell r="GN99">
            <v>49.5</v>
          </cell>
          <cell r="GO99">
            <v>49.6</v>
          </cell>
          <cell r="GP99">
            <v>49.6</v>
          </cell>
          <cell r="GQ99">
            <v>49.5</v>
          </cell>
          <cell r="GR99">
            <v>49.8</v>
          </cell>
          <cell r="GS99">
            <v>49.8</v>
          </cell>
          <cell r="GT99">
            <v>50</v>
          </cell>
          <cell r="GU99">
            <v>49.9</v>
          </cell>
          <cell r="GV99">
            <v>49.9</v>
          </cell>
          <cell r="GW99">
            <v>49.8</v>
          </cell>
          <cell r="GX99">
            <v>49.8</v>
          </cell>
          <cell r="GY99">
            <v>50</v>
          </cell>
          <cell r="GZ99">
            <v>50.1</v>
          </cell>
        </row>
        <row r="100">
          <cell r="FZ100">
            <v>48.3</v>
          </cell>
          <cell r="GA100">
            <v>48.4</v>
          </cell>
          <cell r="GB100">
            <v>48.6</v>
          </cell>
          <cell r="GC100">
            <v>48.5</v>
          </cell>
          <cell r="GD100">
            <v>48.7</v>
          </cell>
          <cell r="GE100">
            <v>48.5</v>
          </cell>
          <cell r="GF100">
            <v>48.5</v>
          </cell>
          <cell r="GG100">
            <v>48.8</v>
          </cell>
          <cell r="GH100">
            <v>48.6</v>
          </cell>
          <cell r="GI100">
            <v>48.7</v>
          </cell>
          <cell r="GJ100">
            <v>48.7</v>
          </cell>
          <cell r="GK100">
            <v>48.7</v>
          </cell>
          <cell r="GL100">
            <v>48.8</v>
          </cell>
          <cell r="GM100">
            <v>49.1</v>
          </cell>
          <cell r="GN100">
            <v>49</v>
          </cell>
          <cell r="GO100">
            <v>49.1</v>
          </cell>
          <cell r="GP100">
            <v>49.1</v>
          </cell>
          <cell r="GQ100">
            <v>49.2</v>
          </cell>
          <cell r="GR100">
            <v>49.4</v>
          </cell>
          <cell r="GS100">
            <v>49.4</v>
          </cell>
          <cell r="GT100">
            <v>49.5</v>
          </cell>
          <cell r="GU100">
            <v>49.7</v>
          </cell>
          <cell r="GV100">
            <v>49.7</v>
          </cell>
          <cell r="GW100">
            <v>49.7</v>
          </cell>
          <cell r="GX100">
            <v>49.7</v>
          </cell>
          <cell r="GY100">
            <v>49.8</v>
          </cell>
          <cell r="GZ100">
            <v>50</v>
          </cell>
        </row>
        <row r="101">
          <cell r="FZ101">
            <v>48.3</v>
          </cell>
          <cell r="GA101">
            <v>48.1</v>
          </cell>
          <cell r="GB101">
            <v>48.2</v>
          </cell>
          <cell r="GC101">
            <v>48.2</v>
          </cell>
          <cell r="GD101">
            <v>48.4</v>
          </cell>
          <cell r="GE101">
            <v>48.3</v>
          </cell>
          <cell r="GF101">
            <v>48.3</v>
          </cell>
          <cell r="GG101">
            <v>48.4</v>
          </cell>
          <cell r="GH101">
            <v>48.4</v>
          </cell>
          <cell r="GI101">
            <v>48.5</v>
          </cell>
          <cell r="GJ101">
            <v>48.3</v>
          </cell>
          <cell r="GK101">
            <v>48.3</v>
          </cell>
          <cell r="GL101">
            <v>48.3</v>
          </cell>
          <cell r="GM101">
            <v>48.5</v>
          </cell>
          <cell r="GN101">
            <v>48.5</v>
          </cell>
          <cell r="GO101">
            <v>48.5</v>
          </cell>
          <cell r="GP101">
            <v>48.4</v>
          </cell>
          <cell r="GQ101">
            <v>48.5</v>
          </cell>
          <cell r="GR101">
            <v>48.7</v>
          </cell>
          <cell r="GS101">
            <v>48.4</v>
          </cell>
          <cell r="GT101">
            <v>48.5</v>
          </cell>
          <cell r="GU101">
            <v>48.8</v>
          </cell>
          <cell r="GV101">
            <v>48.8</v>
          </cell>
          <cell r="GW101">
            <v>48.8</v>
          </cell>
          <cell r="GX101">
            <v>48.9</v>
          </cell>
          <cell r="GY101">
            <v>49</v>
          </cell>
          <cell r="GZ101">
            <v>49.2</v>
          </cell>
        </row>
        <row r="102">
          <cell r="FZ102">
            <v>49.9</v>
          </cell>
          <cell r="GA102">
            <v>49.7</v>
          </cell>
          <cell r="GB102">
            <v>49.7</v>
          </cell>
          <cell r="GC102">
            <v>49.9</v>
          </cell>
          <cell r="GD102">
            <v>50.1</v>
          </cell>
          <cell r="GE102">
            <v>50</v>
          </cell>
          <cell r="GF102">
            <v>50</v>
          </cell>
          <cell r="GG102">
            <v>50.2</v>
          </cell>
          <cell r="GH102">
            <v>50</v>
          </cell>
          <cell r="GI102">
            <v>49.9</v>
          </cell>
          <cell r="GJ102">
            <v>49.7</v>
          </cell>
          <cell r="GK102">
            <v>49.7</v>
          </cell>
          <cell r="GL102">
            <v>49.8</v>
          </cell>
          <cell r="GM102">
            <v>50</v>
          </cell>
          <cell r="GN102">
            <v>50</v>
          </cell>
          <cell r="GO102">
            <v>49.9</v>
          </cell>
          <cell r="GP102">
            <v>49.9</v>
          </cell>
          <cell r="GQ102">
            <v>49.8</v>
          </cell>
          <cell r="GR102">
            <v>49.9</v>
          </cell>
          <cell r="GS102">
            <v>49.8</v>
          </cell>
          <cell r="GT102">
            <v>50</v>
          </cell>
          <cell r="GU102">
            <v>50.1</v>
          </cell>
          <cell r="GV102">
            <v>50.1</v>
          </cell>
          <cell r="GW102">
            <v>50.1</v>
          </cell>
          <cell r="GX102">
            <v>50.2</v>
          </cell>
          <cell r="GY102">
            <v>50.2</v>
          </cell>
          <cell r="GZ102">
            <v>50.4</v>
          </cell>
        </row>
        <row r="103">
          <cell r="FZ103">
            <v>51.4</v>
          </cell>
          <cell r="GA103">
            <v>51.3</v>
          </cell>
          <cell r="GB103">
            <v>51.5</v>
          </cell>
          <cell r="GC103">
            <v>51.9</v>
          </cell>
          <cell r="GD103">
            <v>52</v>
          </cell>
          <cell r="GE103">
            <v>52.1</v>
          </cell>
          <cell r="GF103">
            <v>51.8</v>
          </cell>
          <cell r="GG103">
            <v>52.1</v>
          </cell>
          <cell r="GH103">
            <v>51.8</v>
          </cell>
          <cell r="GI103">
            <v>51.8</v>
          </cell>
          <cell r="GJ103">
            <v>51.8</v>
          </cell>
          <cell r="GK103">
            <v>52.1</v>
          </cell>
          <cell r="GL103">
            <v>52.4</v>
          </cell>
          <cell r="GM103">
            <v>52.4</v>
          </cell>
          <cell r="GN103">
            <v>52.4</v>
          </cell>
          <cell r="GO103">
            <v>52.4</v>
          </cell>
          <cell r="GP103">
            <v>52.3</v>
          </cell>
          <cell r="GQ103">
            <v>52.2</v>
          </cell>
          <cell r="GR103">
            <v>52.2</v>
          </cell>
          <cell r="GS103">
            <v>51.9</v>
          </cell>
          <cell r="GT103">
            <v>52.1</v>
          </cell>
          <cell r="GU103">
            <v>52.1</v>
          </cell>
          <cell r="GV103">
            <v>52</v>
          </cell>
          <cell r="GW103">
            <v>51.9</v>
          </cell>
          <cell r="GX103">
            <v>51.8</v>
          </cell>
          <cell r="GY103">
            <v>51.9</v>
          </cell>
          <cell r="GZ103">
            <v>52.3</v>
          </cell>
        </row>
        <row r="104">
          <cell r="FZ104">
            <v>51.9</v>
          </cell>
          <cell r="GA104">
            <v>52.1</v>
          </cell>
          <cell r="GB104">
            <v>52.3</v>
          </cell>
          <cell r="GC104">
            <v>52.5</v>
          </cell>
          <cell r="GD104">
            <v>52.4</v>
          </cell>
          <cell r="GE104">
            <v>52.5</v>
          </cell>
          <cell r="GF104">
            <v>52.5</v>
          </cell>
          <cell r="GG104">
            <v>52.6</v>
          </cell>
          <cell r="GH104">
            <v>52.4</v>
          </cell>
          <cell r="GI104">
            <v>52.7</v>
          </cell>
          <cell r="GJ104">
            <v>52.9</v>
          </cell>
          <cell r="GK104">
            <v>53.1</v>
          </cell>
          <cell r="GL104">
            <v>53.3</v>
          </cell>
          <cell r="GM104">
            <v>53.4</v>
          </cell>
          <cell r="GN104">
            <v>53.6</v>
          </cell>
          <cell r="GO104">
            <v>53.4</v>
          </cell>
          <cell r="GP104">
            <v>53.3</v>
          </cell>
          <cell r="GQ104">
            <v>53.3</v>
          </cell>
          <cell r="GR104">
            <v>53.4</v>
          </cell>
          <cell r="GS104">
            <v>53.1</v>
          </cell>
          <cell r="GT104">
            <v>53.2</v>
          </cell>
          <cell r="GU104">
            <v>53.1</v>
          </cell>
          <cell r="GV104">
            <v>53.1</v>
          </cell>
          <cell r="GW104">
            <v>53.1</v>
          </cell>
          <cell r="GX104">
            <v>53</v>
          </cell>
          <cell r="GY104">
            <v>53.1</v>
          </cell>
          <cell r="GZ104">
            <v>53.4</v>
          </cell>
        </row>
        <row r="105">
          <cell r="FZ105">
            <v>50.8</v>
          </cell>
          <cell r="GA105">
            <v>50.9</v>
          </cell>
          <cell r="GB105">
            <v>51.1</v>
          </cell>
          <cell r="GC105">
            <v>51.3</v>
          </cell>
          <cell r="GD105">
            <v>51.2</v>
          </cell>
          <cell r="GE105">
            <v>51.3</v>
          </cell>
          <cell r="GF105">
            <v>51.3</v>
          </cell>
          <cell r="GG105">
            <v>51.2</v>
          </cell>
          <cell r="GH105">
            <v>51.2</v>
          </cell>
          <cell r="GI105">
            <v>51.4</v>
          </cell>
          <cell r="GJ105">
            <v>51.4</v>
          </cell>
          <cell r="GK105">
            <v>51.5</v>
          </cell>
          <cell r="GL105">
            <v>51.5</v>
          </cell>
          <cell r="GM105">
            <v>51.8</v>
          </cell>
          <cell r="GN105">
            <v>52</v>
          </cell>
          <cell r="GO105">
            <v>51.8</v>
          </cell>
          <cell r="GP105">
            <v>51.7</v>
          </cell>
          <cell r="GQ105">
            <v>51.8</v>
          </cell>
          <cell r="GR105">
            <v>52</v>
          </cell>
          <cell r="GS105">
            <v>51.8</v>
          </cell>
          <cell r="GT105">
            <v>51.9</v>
          </cell>
          <cell r="GU105">
            <v>51.9</v>
          </cell>
          <cell r="GV105">
            <v>52.1</v>
          </cell>
          <cell r="GW105">
            <v>52.4</v>
          </cell>
          <cell r="GX105">
            <v>52.4</v>
          </cell>
          <cell r="GY105">
            <v>52.5</v>
          </cell>
          <cell r="GZ105">
            <v>52.5</v>
          </cell>
        </row>
        <row r="106">
          <cell r="FZ106">
            <v>51.2</v>
          </cell>
          <cell r="GA106">
            <v>51.5</v>
          </cell>
          <cell r="GB106">
            <v>51.7</v>
          </cell>
          <cell r="GC106">
            <v>51.8</v>
          </cell>
          <cell r="GD106">
            <v>51.8</v>
          </cell>
          <cell r="GE106">
            <v>51.8</v>
          </cell>
          <cell r="GF106">
            <v>52</v>
          </cell>
          <cell r="GG106">
            <v>52.1</v>
          </cell>
          <cell r="GH106">
            <v>52</v>
          </cell>
          <cell r="GI106">
            <v>52.3</v>
          </cell>
          <cell r="GJ106">
            <v>52.3</v>
          </cell>
          <cell r="GK106">
            <v>52.4</v>
          </cell>
          <cell r="GL106">
            <v>52.6</v>
          </cell>
          <cell r="GM106">
            <v>52.9</v>
          </cell>
          <cell r="GN106">
            <v>53.1</v>
          </cell>
          <cell r="GO106">
            <v>52.9</v>
          </cell>
          <cell r="GP106">
            <v>52.9</v>
          </cell>
          <cell r="GQ106">
            <v>53</v>
          </cell>
          <cell r="GR106">
            <v>53.1</v>
          </cell>
          <cell r="GS106">
            <v>53.1</v>
          </cell>
          <cell r="GT106">
            <v>53.2</v>
          </cell>
          <cell r="GU106">
            <v>53.3</v>
          </cell>
          <cell r="GV106">
            <v>53.4</v>
          </cell>
          <cell r="GW106">
            <v>53.6</v>
          </cell>
          <cell r="GX106">
            <v>53.8</v>
          </cell>
          <cell r="GY106">
            <v>54.1</v>
          </cell>
          <cell r="GZ106">
            <v>54.1</v>
          </cell>
        </row>
        <row r="107">
          <cell r="FZ107">
            <v>49.1</v>
          </cell>
          <cell r="GA107">
            <v>49.3</v>
          </cell>
          <cell r="GB107">
            <v>49.3</v>
          </cell>
          <cell r="GC107">
            <v>49.4</v>
          </cell>
          <cell r="GD107">
            <v>49.6</v>
          </cell>
          <cell r="GE107">
            <v>49.6</v>
          </cell>
          <cell r="GF107">
            <v>49.6</v>
          </cell>
          <cell r="GG107">
            <v>49.7</v>
          </cell>
          <cell r="GH107">
            <v>49.5</v>
          </cell>
          <cell r="GI107">
            <v>49.7</v>
          </cell>
          <cell r="GJ107">
            <v>49.8</v>
          </cell>
          <cell r="GK107">
            <v>49.7</v>
          </cell>
          <cell r="GL107">
            <v>49.9</v>
          </cell>
          <cell r="GM107">
            <v>50.2</v>
          </cell>
          <cell r="GN107">
            <v>50.4</v>
          </cell>
          <cell r="GO107">
            <v>50.2</v>
          </cell>
          <cell r="GP107">
            <v>50.3</v>
          </cell>
          <cell r="GQ107">
            <v>50.4</v>
          </cell>
          <cell r="GR107">
            <v>50.6</v>
          </cell>
          <cell r="GS107">
            <v>50.8</v>
          </cell>
          <cell r="GT107">
            <v>50.8</v>
          </cell>
          <cell r="GU107">
            <v>50.8</v>
          </cell>
          <cell r="GV107">
            <v>51</v>
          </cell>
          <cell r="GW107">
            <v>51.1</v>
          </cell>
          <cell r="GX107">
            <v>51.3</v>
          </cell>
          <cell r="GY107">
            <v>51.6</v>
          </cell>
          <cell r="GZ107">
            <v>51.6</v>
          </cell>
        </row>
        <row r="108">
          <cell r="FZ108">
            <v>50.8</v>
          </cell>
          <cell r="GA108">
            <v>51</v>
          </cell>
          <cell r="GB108">
            <v>51.1</v>
          </cell>
          <cell r="GC108">
            <v>51.4</v>
          </cell>
          <cell r="GD108">
            <v>51.7</v>
          </cell>
          <cell r="GE108">
            <v>52</v>
          </cell>
          <cell r="GF108">
            <v>52.2</v>
          </cell>
          <cell r="GG108">
            <v>52.3</v>
          </cell>
          <cell r="GH108">
            <v>52.4</v>
          </cell>
          <cell r="GI108">
            <v>52.5</v>
          </cell>
          <cell r="GJ108">
            <v>52.6</v>
          </cell>
          <cell r="GK108">
            <v>52.6</v>
          </cell>
          <cell r="GL108">
            <v>52.9</v>
          </cell>
          <cell r="GM108">
            <v>53.1</v>
          </cell>
          <cell r="GN108">
            <v>53.4</v>
          </cell>
          <cell r="GO108">
            <v>53.3</v>
          </cell>
          <cell r="GP108">
            <v>53.4</v>
          </cell>
          <cell r="GQ108">
            <v>53.4</v>
          </cell>
          <cell r="GR108">
            <v>53.5</v>
          </cell>
          <cell r="GS108">
            <v>53.7</v>
          </cell>
          <cell r="GT108">
            <v>53.7</v>
          </cell>
          <cell r="GU108">
            <v>53.7</v>
          </cell>
          <cell r="GV108">
            <v>53.8</v>
          </cell>
          <cell r="GW108">
            <v>54</v>
          </cell>
          <cell r="GX108">
            <v>54.2</v>
          </cell>
          <cell r="GY108">
            <v>54.5</v>
          </cell>
          <cell r="GZ108">
            <v>54.6</v>
          </cell>
        </row>
        <row r="109">
          <cell r="FZ109">
            <v>50</v>
          </cell>
          <cell r="GA109">
            <v>50.5</v>
          </cell>
          <cell r="GB109">
            <v>50.6</v>
          </cell>
          <cell r="GC109">
            <v>50.9</v>
          </cell>
          <cell r="GD109">
            <v>51.1</v>
          </cell>
          <cell r="GE109">
            <v>51.4</v>
          </cell>
          <cell r="GF109">
            <v>51.3</v>
          </cell>
          <cell r="GG109">
            <v>51.5</v>
          </cell>
          <cell r="GH109">
            <v>51.5</v>
          </cell>
          <cell r="GI109">
            <v>51.8</v>
          </cell>
          <cell r="GJ109">
            <v>51.9</v>
          </cell>
          <cell r="GK109">
            <v>52.1</v>
          </cell>
          <cell r="GL109">
            <v>52.2</v>
          </cell>
          <cell r="GM109">
            <v>52.5</v>
          </cell>
          <cell r="GN109">
            <v>52.7</v>
          </cell>
          <cell r="GO109">
            <v>52.8</v>
          </cell>
          <cell r="GP109">
            <v>52.8</v>
          </cell>
          <cell r="GQ109">
            <v>52.7</v>
          </cell>
          <cell r="GR109">
            <v>52.7</v>
          </cell>
          <cell r="GS109">
            <v>52.6</v>
          </cell>
          <cell r="GT109">
            <v>52.7</v>
          </cell>
          <cell r="GU109">
            <v>52.8</v>
          </cell>
          <cell r="GV109">
            <v>52.9</v>
          </cell>
          <cell r="GW109">
            <v>53</v>
          </cell>
          <cell r="GX109">
            <v>53.1</v>
          </cell>
          <cell r="GY109">
            <v>53.3</v>
          </cell>
          <cell r="GZ109">
            <v>53.5</v>
          </cell>
        </row>
        <row r="110">
          <cell r="FZ110">
            <v>49.4</v>
          </cell>
          <cell r="GA110">
            <v>49.8</v>
          </cell>
          <cell r="GB110">
            <v>49.8</v>
          </cell>
          <cell r="GC110">
            <v>50.2</v>
          </cell>
          <cell r="GD110">
            <v>50.3</v>
          </cell>
          <cell r="GE110">
            <v>50.4</v>
          </cell>
          <cell r="GF110">
            <v>50.2</v>
          </cell>
          <cell r="GG110">
            <v>50.3</v>
          </cell>
          <cell r="GH110">
            <v>50.3</v>
          </cell>
          <cell r="GI110">
            <v>50.6</v>
          </cell>
          <cell r="GJ110">
            <v>50.8</v>
          </cell>
          <cell r="GK110">
            <v>51</v>
          </cell>
          <cell r="GL110">
            <v>51.1</v>
          </cell>
          <cell r="GM110">
            <v>51.2</v>
          </cell>
          <cell r="GN110">
            <v>51.4</v>
          </cell>
          <cell r="GO110">
            <v>51.5</v>
          </cell>
          <cell r="GP110">
            <v>51.3</v>
          </cell>
          <cell r="GQ110">
            <v>51.3</v>
          </cell>
          <cell r="GR110">
            <v>51.3</v>
          </cell>
          <cell r="GS110">
            <v>51.3</v>
          </cell>
          <cell r="GT110">
            <v>51.5</v>
          </cell>
          <cell r="GU110">
            <v>51.8</v>
          </cell>
          <cell r="GV110">
            <v>51.9</v>
          </cell>
          <cell r="GW110">
            <v>52.2</v>
          </cell>
          <cell r="GX110">
            <v>52.2</v>
          </cell>
          <cell r="GY110">
            <v>52.2</v>
          </cell>
          <cell r="GZ110">
            <v>52.4</v>
          </cell>
        </row>
        <row r="111">
          <cell r="FZ111">
            <v>50.2</v>
          </cell>
          <cell r="GA111">
            <v>50.7</v>
          </cell>
          <cell r="GB111">
            <v>50.7</v>
          </cell>
          <cell r="GC111">
            <v>51.1</v>
          </cell>
          <cell r="GD111">
            <v>51.1</v>
          </cell>
          <cell r="GE111">
            <v>51.3</v>
          </cell>
          <cell r="GF111">
            <v>51.2</v>
          </cell>
          <cell r="GG111">
            <v>51.2</v>
          </cell>
          <cell r="GH111">
            <v>51.2</v>
          </cell>
          <cell r="GI111">
            <v>51.4</v>
          </cell>
          <cell r="GJ111">
            <v>51.7</v>
          </cell>
          <cell r="GK111">
            <v>51.8</v>
          </cell>
          <cell r="GL111">
            <v>51.8</v>
          </cell>
          <cell r="GM111">
            <v>51.9</v>
          </cell>
          <cell r="GN111">
            <v>52.1</v>
          </cell>
          <cell r="GO111">
            <v>52.1</v>
          </cell>
          <cell r="GP111">
            <v>52.2</v>
          </cell>
          <cell r="GQ111">
            <v>52.1</v>
          </cell>
          <cell r="GR111">
            <v>52.2</v>
          </cell>
          <cell r="GS111">
            <v>52.2</v>
          </cell>
          <cell r="GT111">
            <v>52.3</v>
          </cell>
          <cell r="GU111">
            <v>52.5</v>
          </cell>
          <cell r="GV111">
            <v>52.6</v>
          </cell>
          <cell r="GW111">
            <v>52.9</v>
          </cell>
          <cell r="GX111">
            <v>52.9</v>
          </cell>
          <cell r="GY111">
            <v>53</v>
          </cell>
          <cell r="GZ111">
            <v>53</v>
          </cell>
        </row>
        <row r="112">
          <cell r="FZ112">
            <v>52.4</v>
          </cell>
          <cell r="GA112">
            <v>52.7</v>
          </cell>
          <cell r="GB112">
            <v>52.9</v>
          </cell>
          <cell r="GC112">
            <v>53.2</v>
          </cell>
          <cell r="GD112">
            <v>53.4</v>
          </cell>
          <cell r="GE112">
            <v>53.6</v>
          </cell>
          <cell r="GF112">
            <v>53.7</v>
          </cell>
          <cell r="GG112">
            <v>53.7</v>
          </cell>
          <cell r="GH112">
            <v>53.7</v>
          </cell>
          <cell r="GI112">
            <v>53.7</v>
          </cell>
          <cell r="GJ112">
            <v>54.2</v>
          </cell>
          <cell r="GK112">
            <v>54.3</v>
          </cell>
          <cell r="GL112">
            <v>54.3</v>
          </cell>
          <cell r="GM112">
            <v>54.3</v>
          </cell>
          <cell r="GN112">
            <v>54.4</v>
          </cell>
          <cell r="GO112">
            <v>54.5</v>
          </cell>
          <cell r="GP112">
            <v>54.8</v>
          </cell>
          <cell r="GQ112">
            <v>55</v>
          </cell>
          <cell r="GR112">
            <v>55.1</v>
          </cell>
          <cell r="GS112">
            <v>55</v>
          </cell>
          <cell r="GT112">
            <v>55.2</v>
          </cell>
          <cell r="GU112">
            <v>55.3</v>
          </cell>
          <cell r="GV112">
            <v>55.4</v>
          </cell>
          <cell r="GW112">
            <v>55.7</v>
          </cell>
          <cell r="GX112">
            <v>55.7</v>
          </cell>
          <cell r="GY112">
            <v>55.6</v>
          </cell>
          <cell r="GZ112">
            <v>55.6</v>
          </cell>
        </row>
        <row r="113">
          <cell r="FZ113">
            <v>51.9</v>
          </cell>
          <cell r="GA113">
            <v>52.1</v>
          </cell>
          <cell r="GB113">
            <v>52.1</v>
          </cell>
          <cell r="GC113">
            <v>52.5</v>
          </cell>
          <cell r="GD113">
            <v>52.9</v>
          </cell>
          <cell r="GE113">
            <v>53</v>
          </cell>
          <cell r="GF113">
            <v>53.1</v>
          </cell>
          <cell r="GG113">
            <v>52.9</v>
          </cell>
          <cell r="GH113">
            <v>52.6</v>
          </cell>
          <cell r="GI113">
            <v>52.8</v>
          </cell>
          <cell r="GJ113">
            <v>53.2</v>
          </cell>
          <cell r="GK113">
            <v>53.2</v>
          </cell>
          <cell r="GL113">
            <v>53.1</v>
          </cell>
          <cell r="GM113">
            <v>53.1</v>
          </cell>
          <cell r="GN113">
            <v>53.2</v>
          </cell>
          <cell r="GO113">
            <v>53.2</v>
          </cell>
          <cell r="GP113">
            <v>53.3</v>
          </cell>
          <cell r="GQ113">
            <v>53.6</v>
          </cell>
          <cell r="GR113">
            <v>53.8</v>
          </cell>
          <cell r="GS113">
            <v>53.6</v>
          </cell>
          <cell r="GT113">
            <v>53.8</v>
          </cell>
          <cell r="GU113">
            <v>53.8</v>
          </cell>
          <cell r="GV113">
            <v>53.8</v>
          </cell>
          <cell r="GW113">
            <v>54</v>
          </cell>
          <cell r="GX113">
            <v>53.9</v>
          </cell>
          <cell r="GY113">
            <v>53.8</v>
          </cell>
          <cell r="GZ113">
            <v>54.2</v>
          </cell>
        </row>
        <row r="114">
          <cell r="FZ114">
            <v>51.1</v>
          </cell>
          <cell r="GA114">
            <v>51.4</v>
          </cell>
          <cell r="GB114">
            <v>51.2</v>
          </cell>
          <cell r="GC114">
            <v>51.5</v>
          </cell>
          <cell r="GD114">
            <v>51.6</v>
          </cell>
          <cell r="GE114">
            <v>51.7</v>
          </cell>
          <cell r="GF114">
            <v>51.7</v>
          </cell>
          <cell r="GG114">
            <v>51.5</v>
          </cell>
          <cell r="GH114">
            <v>51</v>
          </cell>
          <cell r="GI114">
            <v>51.1</v>
          </cell>
          <cell r="GJ114">
            <v>51.3</v>
          </cell>
          <cell r="GK114">
            <v>51.1</v>
          </cell>
          <cell r="GL114">
            <v>51.1</v>
          </cell>
          <cell r="GM114">
            <v>51.2</v>
          </cell>
          <cell r="GN114">
            <v>51.3</v>
          </cell>
          <cell r="GO114">
            <v>51.6</v>
          </cell>
          <cell r="GP114">
            <v>51.7</v>
          </cell>
          <cell r="GQ114">
            <v>52</v>
          </cell>
          <cell r="GR114">
            <v>52</v>
          </cell>
          <cell r="GS114">
            <v>51.8</v>
          </cell>
          <cell r="GT114">
            <v>52</v>
          </cell>
          <cell r="GU114">
            <v>52.1</v>
          </cell>
          <cell r="GV114">
            <v>52.1</v>
          </cell>
          <cell r="GW114">
            <v>52.4</v>
          </cell>
          <cell r="GX114">
            <v>52.3</v>
          </cell>
          <cell r="GY114">
            <v>52.3</v>
          </cell>
          <cell r="GZ114">
            <v>52.7</v>
          </cell>
        </row>
        <row r="115">
          <cell r="FZ115">
            <v>52.8</v>
          </cell>
          <cell r="GA115">
            <v>52.8</v>
          </cell>
          <cell r="GB115">
            <v>52.7</v>
          </cell>
          <cell r="GC115">
            <v>53</v>
          </cell>
          <cell r="GD115">
            <v>53.3</v>
          </cell>
          <cell r="GE115">
            <v>53.3</v>
          </cell>
          <cell r="GF115">
            <v>53.4</v>
          </cell>
          <cell r="GG115">
            <v>53.1</v>
          </cell>
          <cell r="GH115">
            <v>52.8</v>
          </cell>
          <cell r="GI115">
            <v>52.9</v>
          </cell>
          <cell r="GJ115">
            <v>53</v>
          </cell>
          <cell r="GK115">
            <v>53</v>
          </cell>
          <cell r="GL115">
            <v>52.9</v>
          </cell>
          <cell r="GM115">
            <v>53</v>
          </cell>
          <cell r="GN115">
            <v>53.2</v>
          </cell>
          <cell r="GO115">
            <v>53.6</v>
          </cell>
          <cell r="GP115">
            <v>53.7</v>
          </cell>
          <cell r="GQ115">
            <v>54</v>
          </cell>
          <cell r="GR115">
            <v>53.8</v>
          </cell>
          <cell r="GS115">
            <v>53.6</v>
          </cell>
          <cell r="GT115">
            <v>53.8</v>
          </cell>
          <cell r="GU115">
            <v>53.7</v>
          </cell>
          <cell r="GV115">
            <v>53.8</v>
          </cell>
          <cell r="GW115">
            <v>53.9</v>
          </cell>
          <cell r="GX115">
            <v>53.8</v>
          </cell>
          <cell r="GY115">
            <v>53.8</v>
          </cell>
          <cell r="GZ115">
            <v>54.1</v>
          </cell>
        </row>
        <row r="116">
          <cell r="FZ116">
            <v>53</v>
          </cell>
          <cell r="GA116">
            <v>53.1</v>
          </cell>
          <cell r="GB116">
            <v>53.1</v>
          </cell>
          <cell r="GC116">
            <v>53.4</v>
          </cell>
          <cell r="GD116">
            <v>53.7</v>
          </cell>
          <cell r="GE116">
            <v>53.7</v>
          </cell>
          <cell r="GF116">
            <v>53.7</v>
          </cell>
          <cell r="GG116">
            <v>53.3</v>
          </cell>
          <cell r="GH116">
            <v>53.2</v>
          </cell>
          <cell r="GI116">
            <v>53.3</v>
          </cell>
          <cell r="GJ116">
            <v>53.4</v>
          </cell>
          <cell r="GK116">
            <v>53.6</v>
          </cell>
          <cell r="GL116">
            <v>53.4</v>
          </cell>
          <cell r="GM116">
            <v>53.5</v>
          </cell>
          <cell r="GN116">
            <v>53.7</v>
          </cell>
          <cell r="GO116">
            <v>54.2</v>
          </cell>
          <cell r="GP116">
            <v>54.3</v>
          </cell>
          <cell r="GQ116">
            <v>54.4</v>
          </cell>
          <cell r="GR116">
            <v>54.3</v>
          </cell>
          <cell r="GS116">
            <v>54.1</v>
          </cell>
          <cell r="GT116">
            <v>54.1</v>
          </cell>
          <cell r="GU116">
            <v>54.2</v>
          </cell>
          <cell r="GV116">
            <v>54.5</v>
          </cell>
          <cell r="GW116">
            <v>54.5</v>
          </cell>
          <cell r="GX116">
            <v>54.4</v>
          </cell>
          <cell r="GY116">
            <v>54.3</v>
          </cell>
          <cell r="GZ116">
            <v>54.9</v>
          </cell>
        </row>
        <row r="117">
          <cell r="FZ117">
            <v>52.6</v>
          </cell>
          <cell r="GA117">
            <v>52.5</v>
          </cell>
          <cell r="GB117">
            <v>52.8</v>
          </cell>
          <cell r="GC117">
            <v>53</v>
          </cell>
          <cell r="GD117">
            <v>53.1</v>
          </cell>
          <cell r="GE117">
            <v>53.2</v>
          </cell>
          <cell r="GF117">
            <v>53.2</v>
          </cell>
          <cell r="GG117">
            <v>53</v>
          </cell>
          <cell r="GH117">
            <v>52.8</v>
          </cell>
          <cell r="GI117">
            <v>52.8</v>
          </cell>
          <cell r="GJ117">
            <v>53</v>
          </cell>
          <cell r="GK117">
            <v>53.1</v>
          </cell>
          <cell r="GL117">
            <v>53.1</v>
          </cell>
          <cell r="GM117">
            <v>52.9</v>
          </cell>
          <cell r="GN117">
            <v>53</v>
          </cell>
          <cell r="GO117">
            <v>53.2</v>
          </cell>
          <cell r="GP117">
            <v>53.3</v>
          </cell>
          <cell r="GQ117">
            <v>53.3</v>
          </cell>
          <cell r="GR117">
            <v>53.4</v>
          </cell>
          <cell r="GS117">
            <v>53.2</v>
          </cell>
          <cell r="GT117">
            <v>53.3</v>
          </cell>
          <cell r="GU117">
            <v>53.3</v>
          </cell>
          <cell r="GV117">
            <v>53.6</v>
          </cell>
          <cell r="GW117">
            <v>53.6</v>
          </cell>
          <cell r="GX117">
            <v>53.5</v>
          </cell>
          <cell r="GY117">
            <v>53.5</v>
          </cell>
          <cell r="GZ117">
            <v>53.9</v>
          </cell>
        </row>
        <row r="118">
          <cell r="FZ118">
            <v>53.4</v>
          </cell>
          <cell r="GA118">
            <v>53.7</v>
          </cell>
          <cell r="GB118">
            <v>54</v>
          </cell>
          <cell r="GC118">
            <v>54.2</v>
          </cell>
          <cell r="GD118">
            <v>54.1</v>
          </cell>
          <cell r="GE118">
            <v>54.2</v>
          </cell>
          <cell r="GF118">
            <v>54.6</v>
          </cell>
          <cell r="GG118">
            <v>54.6</v>
          </cell>
          <cell r="GH118">
            <v>54.5</v>
          </cell>
          <cell r="GI118">
            <v>54.5</v>
          </cell>
          <cell r="GJ118">
            <v>54.7</v>
          </cell>
          <cell r="GK118">
            <v>54.8</v>
          </cell>
          <cell r="GL118">
            <v>54.8</v>
          </cell>
          <cell r="GM118">
            <v>54.7</v>
          </cell>
          <cell r="GN118">
            <v>54.8</v>
          </cell>
          <cell r="GO118">
            <v>54.9</v>
          </cell>
          <cell r="GP118">
            <v>54.9</v>
          </cell>
          <cell r="GQ118">
            <v>54.9</v>
          </cell>
          <cell r="GR118">
            <v>54.9</v>
          </cell>
          <cell r="GS118">
            <v>54.9</v>
          </cell>
          <cell r="GT118">
            <v>54.8</v>
          </cell>
          <cell r="GU118">
            <v>54.8</v>
          </cell>
          <cell r="GV118">
            <v>55</v>
          </cell>
          <cell r="GW118">
            <v>55</v>
          </cell>
          <cell r="GX118">
            <v>55.1</v>
          </cell>
          <cell r="GY118">
            <v>55.1</v>
          </cell>
          <cell r="GZ118">
            <v>55.2</v>
          </cell>
        </row>
        <row r="119">
          <cell r="FZ119">
            <v>52.6</v>
          </cell>
          <cell r="GA119">
            <v>52.9</v>
          </cell>
          <cell r="GB119">
            <v>53</v>
          </cell>
          <cell r="GC119">
            <v>53</v>
          </cell>
          <cell r="GD119">
            <v>52.8</v>
          </cell>
          <cell r="GE119">
            <v>52.8</v>
          </cell>
          <cell r="GF119">
            <v>53</v>
          </cell>
          <cell r="GG119">
            <v>53.1</v>
          </cell>
          <cell r="GH119">
            <v>53.1</v>
          </cell>
          <cell r="GI119">
            <v>53.2</v>
          </cell>
          <cell r="GJ119">
            <v>53.1</v>
          </cell>
          <cell r="GK119">
            <v>53</v>
          </cell>
          <cell r="GL119">
            <v>53</v>
          </cell>
          <cell r="GM119">
            <v>53</v>
          </cell>
          <cell r="GN119">
            <v>53.1</v>
          </cell>
          <cell r="GO119">
            <v>53.1</v>
          </cell>
          <cell r="GP119">
            <v>53.1</v>
          </cell>
          <cell r="GQ119">
            <v>53</v>
          </cell>
          <cell r="GR119">
            <v>53.1</v>
          </cell>
          <cell r="GS119">
            <v>53.1</v>
          </cell>
          <cell r="GT119">
            <v>53.1</v>
          </cell>
          <cell r="GU119">
            <v>53.3</v>
          </cell>
          <cell r="GV119">
            <v>53.5</v>
          </cell>
          <cell r="GW119">
            <v>53.5</v>
          </cell>
          <cell r="GX119">
            <v>53.5</v>
          </cell>
          <cell r="GY119">
            <v>53.5</v>
          </cell>
          <cell r="GZ119">
            <v>53.5</v>
          </cell>
        </row>
        <row r="120">
          <cell r="FZ120">
            <v>53</v>
          </cell>
          <cell r="GA120">
            <v>53.1</v>
          </cell>
          <cell r="GB120">
            <v>53.3</v>
          </cell>
          <cell r="GC120">
            <v>53.5</v>
          </cell>
          <cell r="GD120">
            <v>53.4</v>
          </cell>
          <cell r="GE120">
            <v>53.2</v>
          </cell>
          <cell r="GF120">
            <v>53.4</v>
          </cell>
          <cell r="GG120">
            <v>53.5</v>
          </cell>
          <cell r="GH120">
            <v>53.6</v>
          </cell>
          <cell r="GI120">
            <v>53.8</v>
          </cell>
          <cell r="GJ120">
            <v>53.3</v>
          </cell>
          <cell r="GK120">
            <v>53.2</v>
          </cell>
          <cell r="GL120">
            <v>53.3</v>
          </cell>
          <cell r="GM120">
            <v>53.3</v>
          </cell>
          <cell r="GN120">
            <v>53.3</v>
          </cell>
          <cell r="GO120">
            <v>53.4</v>
          </cell>
          <cell r="GP120">
            <v>53.4</v>
          </cell>
          <cell r="GQ120">
            <v>53.5</v>
          </cell>
          <cell r="GR120">
            <v>53.7</v>
          </cell>
          <cell r="GS120">
            <v>53.5</v>
          </cell>
          <cell r="GT120">
            <v>53.3</v>
          </cell>
          <cell r="GU120">
            <v>53.5</v>
          </cell>
          <cell r="GV120">
            <v>53.7</v>
          </cell>
          <cell r="GW120">
            <v>53.7</v>
          </cell>
          <cell r="GX120">
            <v>53.8</v>
          </cell>
          <cell r="GY120">
            <v>53.7</v>
          </cell>
          <cell r="GZ120">
            <v>53.7</v>
          </cell>
        </row>
        <row r="121">
          <cell r="FZ121">
            <v>53.6</v>
          </cell>
          <cell r="GA121">
            <v>53.7</v>
          </cell>
          <cell r="GB121">
            <v>53.9</v>
          </cell>
          <cell r="GC121">
            <v>54.2</v>
          </cell>
          <cell r="GD121">
            <v>54.2</v>
          </cell>
          <cell r="GE121">
            <v>53.8</v>
          </cell>
          <cell r="GF121">
            <v>54</v>
          </cell>
          <cell r="GG121">
            <v>54.2</v>
          </cell>
          <cell r="GH121">
            <v>54.3</v>
          </cell>
          <cell r="GI121">
            <v>54.3</v>
          </cell>
          <cell r="GJ121">
            <v>54</v>
          </cell>
          <cell r="GK121">
            <v>54</v>
          </cell>
          <cell r="GL121">
            <v>54.1</v>
          </cell>
          <cell r="GM121">
            <v>54.2</v>
          </cell>
          <cell r="GN121">
            <v>54.4</v>
          </cell>
          <cell r="GO121">
            <v>54.5</v>
          </cell>
          <cell r="GP121">
            <v>54.6</v>
          </cell>
          <cell r="GQ121">
            <v>54.8</v>
          </cell>
          <cell r="GR121">
            <v>54.9</v>
          </cell>
          <cell r="GS121">
            <v>54.7</v>
          </cell>
          <cell r="GT121">
            <v>54.6</v>
          </cell>
          <cell r="GU121">
            <v>54.8</v>
          </cell>
          <cell r="GV121">
            <v>54.7</v>
          </cell>
          <cell r="GW121">
            <v>54.8</v>
          </cell>
          <cell r="GX121">
            <v>54.9</v>
          </cell>
          <cell r="GY121">
            <v>55</v>
          </cell>
          <cell r="GZ121">
            <v>55.1</v>
          </cell>
        </row>
        <row r="123">
          <cell r="FZ123">
            <v>54.3</v>
          </cell>
          <cell r="GA123">
            <v>54.3</v>
          </cell>
          <cell r="GB123">
            <v>54.3</v>
          </cell>
          <cell r="GC123">
            <v>54.7</v>
          </cell>
          <cell r="GD123">
            <v>54.9</v>
          </cell>
          <cell r="GE123">
            <v>54.7</v>
          </cell>
          <cell r="GF123">
            <v>55.2</v>
          </cell>
          <cell r="GG123">
            <v>55</v>
          </cell>
          <cell r="GH123">
            <v>55.1</v>
          </cell>
          <cell r="GI123">
            <v>55.2</v>
          </cell>
          <cell r="GJ123">
            <v>55.6</v>
          </cell>
          <cell r="GK123">
            <v>55.7</v>
          </cell>
          <cell r="GL123">
            <v>55.7</v>
          </cell>
          <cell r="GM123">
            <v>56</v>
          </cell>
          <cell r="GN123">
            <v>56</v>
          </cell>
          <cell r="GO123">
            <v>55.9</v>
          </cell>
          <cell r="GP123">
            <v>55.7</v>
          </cell>
          <cell r="GQ123">
            <v>55.5</v>
          </cell>
          <cell r="GR123">
            <v>55.7</v>
          </cell>
          <cell r="GS123">
            <v>55.5</v>
          </cell>
          <cell r="GT123">
            <v>55.7</v>
          </cell>
          <cell r="GU123">
            <v>55.9</v>
          </cell>
          <cell r="GV123">
            <v>55.6</v>
          </cell>
          <cell r="GW123">
            <v>55.4</v>
          </cell>
          <cell r="GX123">
            <v>55.4</v>
          </cell>
          <cell r="GY123">
            <v>55.5</v>
          </cell>
          <cell r="GZ123">
            <v>55.5</v>
          </cell>
        </row>
        <row r="124">
          <cell r="FZ124">
            <v>51.9</v>
          </cell>
          <cell r="GA124">
            <v>52</v>
          </cell>
          <cell r="GB124">
            <v>51.9</v>
          </cell>
          <cell r="GC124">
            <v>52.2</v>
          </cell>
          <cell r="GD124">
            <v>52</v>
          </cell>
          <cell r="GE124">
            <v>51.9</v>
          </cell>
          <cell r="GF124">
            <v>52</v>
          </cell>
          <cell r="GG124">
            <v>52</v>
          </cell>
          <cell r="GH124">
            <v>51.9</v>
          </cell>
          <cell r="GI124">
            <v>51.9</v>
          </cell>
          <cell r="GJ124">
            <v>52.1</v>
          </cell>
          <cell r="GK124">
            <v>52</v>
          </cell>
          <cell r="GL124">
            <v>51.8</v>
          </cell>
          <cell r="GM124">
            <v>52</v>
          </cell>
          <cell r="GN124">
            <v>52</v>
          </cell>
          <cell r="GO124">
            <v>52</v>
          </cell>
          <cell r="GP124">
            <v>51.8</v>
          </cell>
          <cell r="GQ124">
            <v>51.6</v>
          </cell>
          <cell r="GR124">
            <v>51.6</v>
          </cell>
          <cell r="GS124">
            <v>51.6</v>
          </cell>
          <cell r="GT124">
            <v>51.7</v>
          </cell>
          <cell r="GU124">
            <v>51.7</v>
          </cell>
          <cell r="GV124">
            <v>51.6</v>
          </cell>
          <cell r="GW124">
            <v>51.5</v>
          </cell>
          <cell r="GX124">
            <v>51.6</v>
          </cell>
          <cell r="GY124">
            <v>51.6</v>
          </cell>
          <cell r="GZ124">
            <v>51.5</v>
          </cell>
        </row>
        <row r="125">
          <cell r="FZ125">
            <v>53.9</v>
          </cell>
          <cell r="GA125">
            <v>53.9</v>
          </cell>
          <cell r="GB125">
            <v>53.9</v>
          </cell>
          <cell r="GC125">
            <v>54.1</v>
          </cell>
          <cell r="GD125">
            <v>54</v>
          </cell>
          <cell r="GE125">
            <v>54.1</v>
          </cell>
          <cell r="GF125">
            <v>53.8</v>
          </cell>
          <cell r="GG125">
            <v>53.8</v>
          </cell>
          <cell r="GH125">
            <v>54</v>
          </cell>
          <cell r="GI125">
            <v>54.1</v>
          </cell>
          <cell r="GJ125">
            <v>54.3</v>
          </cell>
          <cell r="GK125">
            <v>54.1</v>
          </cell>
          <cell r="GL125">
            <v>53.9</v>
          </cell>
          <cell r="GM125">
            <v>54.1</v>
          </cell>
          <cell r="GN125">
            <v>54</v>
          </cell>
          <cell r="GO125">
            <v>54</v>
          </cell>
          <cell r="GP125">
            <v>54</v>
          </cell>
          <cell r="GQ125">
            <v>53.8</v>
          </cell>
          <cell r="GR125">
            <v>53.8</v>
          </cell>
          <cell r="GS125">
            <v>53.5</v>
          </cell>
          <cell r="GT125">
            <v>53.5</v>
          </cell>
          <cell r="GU125">
            <v>53.5</v>
          </cell>
          <cell r="GV125">
            <v>53.4</v>
          </cell>
          <cell r="GW125">
            <v>53.3</v>
          </cell>
          <cell r="GX125">
            <v>53.5</v>
          </cell>
          <cell r="GY125">
            <v>53.6</v>
          </cell>
          <cell r="GZ125">
            <v>53.6</v>
          </cell>
        </row>
        <row r="126">
          <cell r="FZ126">
            <v>53.5</v>
          </cell>
          <cell r="GA126">
            <v>53.5</v>
          </cell>
          <cell r="GB126">
            <v>53.5</v>
          </cell>
          <cell r="GC126">
            <v>53.5</v>
          </cell>
          <cell r="GD126">
            <v>53.8</v>
          </cell>
          <cell r="GE126">
            <v>54.1</v>
          </cell>
          <cell r="GF126">
            <v>53.7</v>
          </cell>
          <cell r="GG126">
            <v>53.6</v>
          </cell>
          <cell r="GH126">
            <v>53.7</v>
          </cell>
          <cell r="GI126">
            <v>53.9</v>
          </cell>
          <cell r="GJ126">
            <v>54</v>
          </cell>
          <cell r="GK126">
            <v>53.9</v>
          </cell>
          <cell r="GL126">
            <v>53.8</v>
          </cell>
          <cell r="GM126">
            <v>54.1</v>
          </cell>
          <cell r="GN126">
            <v>53.9</v>
          </cell>
          <cell r="GO126">
            <v>54.1</v>
          </cell>
          <cell r="GP126">
            <v>54</v>
          </cell>
          <cell r="GQ126">
            <v>54</v>
          </cell>
          <cell r="GR126">
            <v>54</v>
          </cell>
          <cell r="GS126">
            <v>53.8</v>
          </cell>
          <cell r="GT126">
            <v>53.8</v>
          </cell>
          <cell r="GU126">
            <v>53.9</v>
          </cell>
          <cell r="GV126">
            <v>54.1</v>
          </cell>
          <cell r="GW126">
            <v>53.8</v>
          </cell>
          <cell r="GX126">
            <v>54</v>
          </cell>
          <cell r="GY126">
            <v>54.3</v>
          </cell>
          <cell r="GZ126">
            <v>54.5</v>
          </cell>
        </row>
        <row r="127">
          <cell r="FZ127">
            <v>54.8</v>
          </cell>
          <cell r="GA127">
            <v>54.5</v>
          </cell>
          <cell r="GB127">
            <v>54.7</v>
          </cell>
          <cell r="GC127">
            <v>54.8</v>
          </cell>
          <cell r="GD127">
            <v>54.9</v>
          </cell>
          <cell r="GE127">
            <v>54.9</v>
          </cell>
          <cell r="GF127">
            <v>54.6</v>
          </cell>
          <cell r="GG127">
            <v>54.4</v>
          </cell>
          <cell r="GH127">
            <v>54.2</v>
          </cell>
          <cell r="GI127">
            <v>54.4</v>
          </cell>
          <cell r="GJ127">
            <v>54.6</v>
          </cell>
          <cell r="GK127">
            <v>54.5</v>
          </cell>
          <cell r="GL127">
            <v>54.7</v>
          </cell>
          <cell r="GM127">
            <v>54.9</v>
          </cell>
          <cell r="GN127">
            <v>54.8</v>
          </cell>
          <cell r="GO127">
            <v>54.8</v>
          </cell>
          <cell r="GP127">
            <v>54.7</v>
          </cell>
          <cell r="GQ127">
            <v>54.6</v>
          </cell>
          <cell r="GR127">
            <v>54.9</v>
          </cell>
          <cell r="GS127">
            <v>54.8</v>
          </cell>
          <cell r="GT127">
            <v>54.9</v>
          </cell>
          <cell r="GU127">
            <v>55</v>
          </cell>
          <cell r="GV127">
            <v>55.2</v>
          </cell>
          <cell r="GW127">
            <v>55.2</v>
          </cell>
          <cell r="GX127">
            <v>55.1</v>
          </cell>
          <cell r="GY127">
            <v>55.1</v>
          </cell>
          <cell r="GZ127">
            <v>55.3</v>
          </cell>
        </row>
        <row r="128">
          <cell r="FZ128">
            <v>54.9</v>
          </cell>
          <cell r="GA128">
            <v>54.8</v>
          </cell>
          <cell r="GB128">
            <v>54.9</v>
          </cell>
          <cell r="GC128">
            <v>55.1</v>
          </cell>
          <cell r="GD128">
            <v>55.1</v>
          </cell>
          <cell r="GE128">
            <v>55</v>
          </cell>
          <cell r="GF128">
            <v>54.9</v>
          </cell>
          <cell r="GG128">
            <v>54.8</v>
          </cell>
          <cell r="GH128">
            <v>54.5</v>
          </cell>
          <cell r="GI128">
            <v>54.4</v>
          </cell>
          <cell r="GJ128">
            <v>54.3</v>
          </cell>
          <cell r="GK128">
            <v>54.3</v>
          </cell>
          <cell r="GL128">
            <v>54.5</v>
          </cell>
          <cell r="GM128">
            <v>54.6</v>
          </cell>
          <cell r="GN128">
            <v>54.7</v>
          </cell>
          <cell r="GO128">
            <v>54.6</v>
          </cell>
          <cell r="GP128">
            <v>54.5</v>
          </cell>
          <cell r="GQ128">
            <v>54.5</v>
          </cell>
          <cell r="GR128">
            <v>54.8</v>
          </cell>
          <cell r="GS128">
            <v>54.6</v>
          </cell>
          <cell r="GT128">
            <v>54.7</v>
          </cell>
          <cell r="GU128">
            <v>54.7</v>
          </cell>
          <cell r="GV128">
            <v>54.7</v>
          </cell>
          <cell r="GW128">
            <v>54.8</v>
          </cell>
          <cell r="GX128">
            <v>54.8</v>
          </cell>
          <cell r="GY128">
            <v>55</v>
          </cell>
          <cell r="GZ128">
            <v>55</v>
          </cell>
        </row>
        <row r="129">
          <cell r="FZ129">
            <v>55.4</v>
          </cell>
          <cell r="GA129">
            <v>55.4</v>
          </cell>
          <cell r="GB129">
            <v>55.6</v>
          </cell>
          <cell r="GC129">
            <v>55.7</v>
          </cell>
          <cell r="GD129">
            <v>55.9</v>
          </cell>
          <cell r="GE129">
            <v>55.7</v>
          </cell>
          <cell r="GF129">
            <v>55.8</v>
          </cell>
          <cell r="GG129">
            <v>55.6</v>
          </cell>
          <cell r="GH129">
            <v>55.4</v>
          </cell>
          <cell r="GI129">
            <v>55.2</v>
          </cell>
          <cell r="GJ129">
            <v>55</v>
          </cell>
          <cell r="GK129">
            <v>54.9</v>
          </cell>
          <cell r="GL129">
            <v>55.2</v>
          </cell>
          <cell r="GM129">
            <v>55.1</v>
          </cell>
          <cell r="GN129">
            <v>55.2</v>
          </cell>
          <cell r="GO129">
            <v>55</v>
          </cell>
          <cell r="GP129">
            <v>54.8</v>
          </cell>
          <cell r="GQ129">
            <v>54.8</v>
          </cell>
          <cell r="GR129">
            <v>55.1</v>
          </cell>
          <cell r="GS129">
            <v>54.9</v>
          </cell>
          <cell r="GT129">
            <v>54.7</v>
          </cell>
          <cell r="GU129">
            <v>54.7</v>
          </cell>
          <cell r="GV129">
            <v>54.8</v>
          </cell>
          <cell r="GW129">
            <v>54.5</v>
          </cell>
          <cell r="GX129">
            <v>54.7</v>
          </cell>
          <cell r="GY129">
            <v>54.8</v>
          </cell>
          <cell r="GZ129">
            <v>54.7</v>
          </cell>
        </row>
        <row r="130">
          <cell r="FZ130">
            <v>55.1</v>
          </cell>
          <cell r="GA130">
            <v>55.2</v>
          </cell>
          <cell r="GB130">
            <v>55.5</v>
          </cell>
          <cell r="GC130">
            <v>55.6</v>
          </cell>
          <cell r="GD130">
            <v>55.8</v>
          </cell>
          <cell r="GE130">
            <v>55.4</v>
          </cell>
          <cell r="GF130">
            <v>55.5</v>
          </cell>
          <cell r="GG130">
            <v>55.5</v>
          </cell>
          <cell r="GH130">
            <v>55.5</v>
          </cell>
          <cell r="GI130">
            <v>55.3</v>
          </cell>
          <cell r="GJ130">
            <v>55.2</v>
          </cell>
          <cell r="GK130">
            <v>55.1</v>
          </cell>
          <cell r="GL130">
            <v>55.2</v>
          </cell>
          <cell r="GM130">
            <v>55</v>
          </cell>
          <cell r="GN130">
            <v>55.1</v>
          </cell>
          <cell r="GO130">
            <v>54.9</v>
          </cell>
          <cell r="GP130">
            <v>54.8</v>
          </cell>
          <cell r="GQ130">
            <v>54.9</v>
          </cell>
          <cell r="GR130">
            <v>55</v>
          </cell>
          <cell r="GS130">
            <v>54.8</v>
          </cell>
          <cell r="GT130">
            <v>54.8</v>
          </cell>
          <cell r="GU130">
            <v>54.7</v>
          </cell>
          <cell r="GV130">
            <v>54.7</v>
          </cell>
          <cell r="GW130">
            <v>54.5</v>
          </cell>
          <cell r="GX130">
            <v>54.5</v>
          </cell>
          <cell r="GY130">
            <v>54.5</v>
          </cell>
          <cell r="GZ130">
            <v>54.5</v>
          </cell>
        </row>
        <row r="131">
          <cell r="FZ131">
            <v>56.4</v>
          </cell>
          <cell r="GA131">
            <v>56.6</v>
          </cell>
          <cell r="GB131">
            <v>57.1</v>
          </cell>
          <cell r="GC131">
            <v>57.4</v>
          </cell>
          <cell r="GD131">
            <v>57.8</v>
          </cell>
          <cell r="GE131">
            <v>57.3</v>
          </cell>
          <cell r="GF131">
            <v>57.4</v>
          </cell>
          <cell r="GG131">
            <v>57.5</v>
          </cell>
          <cell r="GH131">
            <v>57.3</v>
          </cell>
          <cell r="GI131">
            <v>57.5</v>
          </cell>
          <cell r="GJ131">
            <v>57.4</v>
          </cell>
          <cell r="GK131">
            <v>57.4</v>
          </cell>
          <cell r="GL131">
            <v>57.4</v>
          </cell>
          <cell r="GM131">
            <v>57.2</v>
          </cell>
          <cell r="GN131">
            <v>57.2</v>
          </cell>
          <cell r="GO131">
            <v>57</v>
          </cell>
          <cell r="GP131">
            <v>57.1</v>
          </cell>
          <cell r="GQ131">
            <v>57.2</v>
          </cell>
          <cell r="GR131">
            <v>57.3</v>
          </cell>
          <cell r="GS131">
            <v>57.3</v>
          </cell>
          <cell r="GT131">
            <v>57.1</v>
          </cell>
          <cell r="GU131">
            <v>57.3</v>
          </cell>
          <cell r="GV131">
            <v>57.3</v>
          </cell>
          <cell r="GW131">
            <v>57.1</v>
          </cell>
          <cell r="GX131">
            <v>57.1</v>
          </cell>
          <cell r="GY131">
            <v>57</v>
          </cell>
          <cell r="GZ131">
            <v>57</v>
          </cell>
        </row>
        <row r="132">
          <cell r="FZ132">
            <v>56.5</v>
          </cell>
          <cell r="GA132">
            <v>56.8</v>
          </cell>
          <cell r="GB132">
            <v>57.2</v>
          </cell>
          <cell r="GC132">
            <v>57.5</v>
          </cell>
          <cell r="GD132">
            <v>57.5</v>
          </cell>
          <cell r="GE132">
            <v>57.1</v>
          </cell>
          <cell r="GF132">
            <v>57.2</v>
          </cell>
          <cell r="GG132">
            <v>57.3</v>
          </cell>
          <cell r="GH132">
            <v>56.9</v>
          </cell>
          <cell r="GI132">
            <v>57.2</v>
          </cell>
          <cell r="GJ132">
            <v>57</v>
          </cell>
          <cell r="GK132">
            <v>56.6</v>
          </cell>
          <cell r="GL132">
            <v>56.7</v>
          </cell>
          <cell r="GM132">
            <v>56.7</v>
          </cell>
          <cell r="GN132">
            <v>56.9</v>
          </cell>
          <cell r="GO132">
            <v>56.6</v>
          </cell>
          <cell r="GP132">
            <v>56.6</v>
          </cell>
          <cell r="GQ132">
            <v>56.8</v>
          </cell>
          <cell r="GR132">
            <v>56.8</v>
          </cell>
          <cell r="GS132">
            <v>56.8</v>
          </cell>
          <cell r="GT132">
            <v>56.7</v>
          </cell>
          <cell r="GU132">
            <v>57</v>
          </cell>
          <cell r="GV132">
            <v>57</v>
          </cell>
          <cell r="GW132">
            <v>56.9</v>
          </cell>
          <cell r="GX132">
            <v>56.9</v>
          </cell>
          <cell r="GY132">
            <v>57</v>
          </cell>
          <cell r="GZ132">
            <v>56.9</v>
          </cell>
        </row>
        <row r="133">
          <cell r="FZ133">
            <v>57.2</v>
          </cell>
          <cell r="GA133">
            <v>57.6</v>
          </cell>
          <cell r="GB133">
            <v>57.9</v>
          </cell>
          <cell r="GC133">
            <v>58.1</v>
          </cell>
          <cell r="GD133">
            <v>57.9</v>
          </cell>
          <cell r="GE133">
            <v>57.9</v>
          </cell>
          <cell r="GF133">
            <v>58.1</v>
          </cell>
          <cell r="GG133">
            <v>58.1</v>
          </cell>
          <cell r="GH133">
            <v>57.7</v>
          </cell>
          <cell r="GI133">
            <v>57.8</v>
          </cell>
          <cell r="GJ133">
            <v>57.8</v>
          </cell>
          <cell r="GK133">
            <v>57.4</v>
          </cell>
          <cell r="GL133">
            <v>57.6</v>
          </cell>
          <cell r="GM133">
            <v>57.8</v>
          </cell>
          <cell r="GN133">
            <v>57.9</v>
          </cell>
          <cell r="GO133">
            <v>57.7</v>
          </cell>
          <cell r="GP133">
            <v>57.4</v>
          </cell>
          <cell r="GQ133">
            <v>57.6</v>
          </cell>
          <cell r="GR133">
            <v>57.9</v>
          </cell>
          <cell r="GS133">
            <v>58.2</v>
          </cell>
          <cell r="GT133">
            <v>58.2</v>
          </cell>
          <cell r="GU133">
            <v>58.4</v>
          </cell>
          <cell r="GV133">
            <v>58.3</v>
          </cell>
          <cell r="GW133">
            <v>58.3</v>
          </cell>
          <cell r="GX133">
            <v>58.4</v>
          </cell>
          <cell r="GY133">
            <v>58.6</v>
          </cell>
          <cell r="GZ133">
            <v>58.5</v>
          </cell>
        </row>
        <row r="134">
          <cell r="FZ134">
            <v>56.4</v>
          </cell>
          <cell r="GA134">
            <v>56.8</v>
          </cell>
          <cell r="GB134">
            <v>56.9</v>
          </cell>
          <cell r="GC134">
            <v>57.1</v>
          </cell>
          <cell r="GD134">
            <v>57.1</v>
          </cell>
          <cell r="GE134">
            <v>57.1</v>
          </cell>
          <cell r="GF134">
            <v>57.3</v>
          </cell>
          <cell r="GG134">
            <v>57.1</v>
          </cell>
          <cell r="GH134">
            <v>57.1</v>
          </cell>
          <cell r="GI134">
            <v>57.2</v>
          </cell>
          <cell r="GJ134">
            <v>56.9</v>
          </cell>
          <cell r="GK134">
            <v>56.6</v>
          </cell>
          <cell r="GL134">
            <v>56.3</v>
          </cell>
          <cell r="GM134">
            <v>56.3</v>
          </cell>
          <cell r="GN134">
            <v>56.4</v>
          </cell>
          <cell r="GO134">
            <v>56.3</v>
          </cell>
          <cell r="GP134">
            <v>56.1</v>
          </cell>
          <cell r="GQ134">
            <v>56.2</v>
          </cell>
          <cell r="GR134">
            <v>56.6</v>
          </cell>
          <cell r="GS134">
            <v>56.9</v>
          </cell>
          <cell r="GT134">
            <v>56.9</v>
          </cell>
          <cell r="GU134">
            <v>57</v>
          </cell>
          <cell r="GV134">
            <v>56.9</v>
          </cell>
          <cell r="GW134">
            <v>57</v>
          </cell>
          <cell r="GX134">
            <v>57</v>
          </cell>
          <cell r="GY134">
            <v>57.2</v>
          </cell>
          <cell r="GZ134">
            <v>57.1</v>
          </cell>
        </row>
        <row r="135">
          <cell r="FZ135">
            <v>56.3</v>
          </cell>
          <cell r="GA135">
            <v>56.6</v>
          </cell>
          <cell r="GB135">
            <v>56.5</v>
          </cell>
          <cell r="GC135">
            <v>56.6</v>
          </cell>
          <cell r="GD135">
            <v>56.9</v>
          </cell>
          <cell r="GE135">
            <v>57.1</v>
          </cell>
          <cell r="GF135">
            <v>57.4</v>
          </cell>
          <cell r="GG135">
            <v>57.1</v>
          </cell>
          <cell r="GH135">
            <v>57.2</v>
          </cell>
          <cell r="GI135">
            <v>57.2</v>
          </cell>
          <cell r="GJ135">
            <v>57.1</v>
          </cell>
          <cell r="GK135">
            <v>56.7</v>
          </cell>
          <cell r="GL135">
            <v>56.3</v>
          </cell>
          <cell r="GM135">
            <v>56.4</v>
          </cell>
          <cell r="GN135">
            <v>56.6</v>
          </cell>
          <cell r="GO135">
            <v>56.5</v>
          </cell>
          <cell r="GP135">
            <v>56.3</v>
          </cell>
          <cell r="GQ135">
            <v>56.4</v>
          </cell>
          <cell r="GR135">
            <v>56.9</v>
          </cell>
          <cell r="GS135">
            <v>57.2</v>
          </cell>
          <cell r="GT135">
            <v>57.1</v>
          </cell>
          <cell r="GU135">
            <v>57.1</v>
          </cell>
          <cell r="GV135">
            <v>57</v>
          </cell>
          <cell r="GW135">
            <v>57.1</v>
          </cell>
          <cell r="GX135">
            <v>57.3</v>
          </cell>
          <cell r="GY135">
            <v>57.4</v>
          </cell>
          <cell r="GZ135">
            <v>57.5</v>
          </cell>
        </row>
        <row r="136">
          <cell r="FZ136">
            <v>56.6</v>
          </cell>
          <cell r="GA136">
            <v>56.8</v>
          </cell>
          <cell r="GB136">
            <v>57</v>
          </cell>
          <cell r="GC136">
            <v>57</v>
          </cell>
          <cell r="GD136">
            <v>57.3</v>
          </cell>
          <cell r="GE136">
            <v>57.2</v>
          </cell>
          <cell r="GF136">
            <v>57.5</v>
          </cell>
          <cell r="GG136">
            <v>57.3</v>
          </cell>
          <cell r="GH136">
            <v>57.2</v>
          </cell>
          <cell r="GI136">
            <v>57.2</v>
          </cell>
          <cell r="GJ136">
            <v>57.2</v>
          </cell>
          <cell r="GK136">
            <v>56.8</v>
          </cell>
          <cell r="GL136">
            <v>56.5</v>
          </cell>
          <cell r="GM136">
            <v>56.5</v>
          </cell>
          <cell r="GN136">
            <v>56.7</v>
          </cell>
          <cell r="GO136">
            <v>56.6</v>
          </cell>
          <cell r="GP136">
            <v>56.4</v>
          </cell>
          <cell r="GQ136">
            <v>56.5</v>
          </cell>
          <cell r="GR136">
            <v>56.9</v>
          </cell>
          <cell r="GS136">
            <v>57</v>
          </cell>
          <cell r="GT136">
            <v>57</v>
          </cell>
          <cell r="GU136">
            <v>57</v>
          </cell>
          <cell r="GV136">
            <v>56.9</v>
          </cell>
          <cell r="GW136">
            <v>57</v>
          </cell>
          <cell r="GX136">
            <v>57.1</v>
          </cell>
          <cell r="GY136">
            <v>57.1</v>
          </cell>
          <cell r="GZ136">
            <v>57.3</v>
          </cell>
        </row>
        <row r="137">
          <cell r="FZ137">
            <v>57</v>
          </cell>
          <cell r="GA137">
            <v>57.4</v>
          </cell>
          <cell r="GB137">
            <v>57.5</v>
          </cell>
          <cell r="GC137">
            <v>57.8</v>
          </cell>
          <cell r="GD137">
            <v>58.1</v>
          </cell>
          <cell r="GE137">
            <v>57.9</v>
          </cell>
          <cell r="GF137">
            <v>58</v>
          </cell>
          <cell r="GG137">
            <v>58.1</v>
          </cell>
          <cell r="GH137">
            <v>57.9</v>
          </cell>
          <cell r="GI137">
            <v>58.1</v>
          </cell>
          <cell r="GJ137">
            <v>58.1</v>
          </cell>
          <cell r="GK137">
            <v>57.7</v>
          </cell>
          <cell r="GL137">
            <v>57.6</v>
          </cell>
          <cell r="GM137">
            <v>57.8</v>
          </cell>
          <cell r="GN137">
            <v>58</v>
          </cell>
          <cell r="GO137">
            <v>58.1</v>
          </cell>
          <cell r="GP137">
            <v>57.9</v>
          </cell>
          <cell r="GQ137">
            <v>58</v>
          </cell>
          <cell r="GR137">
            <v>58.4</v>
          </cell>
          <cell r="GS137">
            <v>58.4</v>
          </cell>
          <cell r="GT137">
            <v>58.4</v>
          </cell>
          <cell r="GU137">
            <v>58.2</v>
          </cell>
          <cell r="GV137">
            <v>58.2</v>
          </cell>
          <cell r="GW137">
            <v>58.4</v>
          </cell>
          <cell r="GX137">
            <v>58.4</v>
          </cell>
          <cell r="GY137">
            <v>58.5</v>
          </cell>
          <cell r="GZ137">
            <v>58.8</v>
          </cell>
        </row>
        <row r="138">
          <cell r="FZ138">
            <v>57.3</v>
          </cell>
          <cell r="GA138">
            <v>57.9</v>
          </cell>
          <cell r="GB138">
            <v>58</v>
          </cell>
          <cell r="GC138">
            <v>58.2</v>
          </cell>
          <cell r="GD138">
            <v>58.3</v>
          </cell>
          <cell r="GE138">
            <v>58</v>
          </cell>
          <cell r="GF138">
            <v>57.9</v>
          </cell>
          <cell r="GG138">
            <v>57.9</v>
          </cell>
          <cell r="GH138">
            <v>58</v>
          </cell>
          <cell r="GI138">
            <v>58.3</v>
          </cell>
          <cell r="GJ138">
            <v>57.9</v>
          </cell>
          <cell r="GK138">
            <v>57.8</v>
          </cell>
          <cell r="GL138">
            <v>57.9</v>
          </cell>
          <cell r="GM138">
            <v>58.1</v>
          </cell>
          <cell r="GN138">
            <v>58.4</v>
          </cell>
          <cell r="GO138">
            <v>58.4</v>
          </cell>
          <cell r="GP138">
            <v>58.3</v>
          </cell>
          <cell r="GQ138">
            <v>58.4</v>
          </cell>
          <cell r="GR138">
            <v>58.7</v>
          </cell>
          <cell r="GS138">
            <v>58.7</v>
          </cell>
          <cell r="GT138">
            <v>58.8</v>
          </cell>
          <cell r="GU138">
            <v>58.8</v>
          </cell>
          <cell r="GV138">
            <v>58.7</v>
          </cell>
          <cell r="GW138">
            <v>58.7</v>
          </cell>
          <cell r="GX138">
            <v>58.7</v>
          </cell>
          <cell r="GY138">
            <v>58.8</v>
          </cell>
          <cell r="GZ138">
            <v>58.9</v>
          </cell>
        </row>
        <row r="139">
          <cell r="FZ139">
            <v>57.6</v>
          </cell>
          <cell r="GA139">
            <v>58.2</v>
          </cell>
          <cell r="GB139">
            <v>58.1</v>
          </cell>
          <cell r="GC139">
            <v>58.3</v>
          </cell>
          <cell r="GD139">
            <v>58.2</v>
          </cell>
          <cell r="GE139">
            <v>58.1</v>
          </cell>
          <cell r="GF139">
            <v>57.9</v>
          </cell>
          <cell r="GG139">
            <v>58.1</v>
          </cell>
          <cell r="GH139">
            <v>58.1</v>
          </cell>
          <cell r="GI139">
            <v>58.3</v>
          </cell>
          <cell r="GJ139">
            <v>58</v>
          </cell>
          <cell r="GK139">
            <v>58</v>
          </cell>
          <cell r="GL139">
            <v>58</v>
          </cell>
          <cell r="GM139">
            <v>58.1</v>
          </cell>
          <cell r="GN139">
            <v>58.4</v>
          </cell>
          <cell r="GO139">
            <v>58.5</v>
          </cell>
          <cell r="GP139">
            <v>58.7</v>
          </cell>
          <cell r="GQ139">
            <v>58.7</v>
          </cell>
          <cell r="GR139">
            <v>59.1</v>
          </cell>
          <cell r="GS139">
            <v>59</v>
          </cell>
          <cell r="GT139">
            <v>59.1</v>
          </cell>
          <cell r="GU139">
            <v>59</v>
          </cell>
          <cell r="GV139">
            <v>58.8</v>
          </cell>
          <cell r="GW139">
            <v>58.9</v>
          </cell>
          <cell r="GX139">
            <v>58.9</v>
          </cell>
          <cell r="GY139">
            <v>59</v>
          </cell>
          <cell r="GZ139">
            <v>59.1</v>
          </cell>
        </row>
        <row r="140">
          <cell r="FZ140">
            <v>56.4</v>
          </cell>
          <cell r="GA140">
            <v>56.7</v>
          </cell>
          <cell r="GB140">
            <v>56.5</v>
          </cell>
          <cell r="GC140">
            <v>56.6</v>
          </cell>
          <cell r="GD140">
            <v>56.4</v>
          </cell>
          <cell r="GE140">
            <v>56.3</v>
          </cell>
          <cell r="GF140">
            <v>56</v>
          </cell>
          <cell r="GG140">
            <v>56.2</v>
          </cell>
          <cell r="GH140">
            <v>56.3</v>
          </cell>
          <cell r="GI140">
            <v>56.5</v>
          </cell>
          <cell r="GJ140">
            <v>56</v>
          </cell>
          <cell r="GK140">
            <v>56.2</v>
          </cell>
          <cell r="GL140">
            <v>56.1</v>
          </cell>
          <cell r="GM140">
            <v>56.1</v>
          </cell>
          <cell r="GN140">
            <v>56.1</v>
          </cell>
          <cell r="GO140">
            <v>56.3</v>
          </cell>
          <cell r="GP140">
            <v>56.3</v>
          </cell>
          <cell r="GQ140">
            <v>56.3</v>
          </cell>
          <cell r="GR140">
            <v>56.6</v>
          </cell>
          <cell r="GS140">
            <v>56.6</v>
          </cell>
          <cell r="GT140">
            <v>56.7</v>
          </cell>
          <cell r="GU140">
            <v>56.7</v>
          </cell>
          <cell r="GV140">
            <v>56.5</v>
          </cell>
          <cell r="GW140">
            <v>56.5</v>
          </cell>
          <cell r="GX140">
            <v>56.6</v>
          </cell>
          <cell r="GY140">
            <v>56.7</v>
          </cell>
          <cell r="GZ140">
            <v>56.9</v>
          </cell>
        </row>
        <row r="141">
          <cell r="FZ141">
            <v>57.1</v>
          </cell>
          <cell r="GA141">
            <v>57.4</v>
          </cell>
          <cell r="GB141">
            <v>57.4</v>
          </cell>
          <cell r="GC141">
            <v>57.6</v>
          </cell>
          <cell r="GD141">
            <v>57.5</v>
          </cell>
          <cell r="GE141">
            <v>57.6</v>
          </cell>
          <cell r="GF141">
            <v>57.3</v>
          </cell>
          <cell r="GG141">
            <v>57.4</v>
          </cell>
          <cell r="GH141">
            <v>57.6</v>
          </cell>
          <cell r="GI141">
            <v>57.9</v>
          </cell>
          <cell r="GJ141">
            <v>57.8</v>
          </cell>
          <cell r="GK141">
            <v>57.9</v>
          </cell>
          <cell r="GL141">
            <v>57.8</v>
          </cell>
          <cell r="GM141">
            <v>57.7</v>
          </cell>
          <cell r="GN141">
            <v>57.8</v>
          </cell>
          <cell r="GO141">
            <v>57.8</v>
          </cell>
          <cell r="GP141">
            <v>57.7</v>
          </cell>
          <cell r="GQ141">
            <v>57.6</v>
          </cell>
          <cell r="GR141">
            <v>57.8</v>
          </cell>
          <cell r="GS141">
            <v>57.8</v>
          </cell>
          <cell r="GT141">
            <v>57.9</v>
          </cell>
          <cell r="GU141">
            <v>57.9</v>
          </cell>
          <cell r="GV141">
            <v>57.8</v>
          </cell>
          <cell r="GW141">
            <v>57.7</v>
          </cell>
          <cell r="GX141">
            <v>57.7</v>
          </cell>
          <cell r="GY141">
            <v>57.7</v>
          </cell>
          <cell r="GZ141">
            <v>57.9</v>
          </cell>
        </row>
        <row r="142">
          <cell r="FZ142">
            <v>58.7</v>
          </cell>
          <cell r="GA142">
            <v>58.7</v>
          </cell>
          <cell r="GB142">
            <v>58.8</v>
          </cell>
          <cell r="GC142">
            <v>59</v>
          </cell>
          <cell r="GD142">
            <v>59.1</v>
          </cell>
          <cell r="GE142">
            <v>59.1</v>
          </cell>
          <cell r="GF142">
            <v>59.1</v>
          </cell>
          <cell r="GG142">
            <v>59.2</v>
          </cell>
          <cell r="GH142">
            <v>59.4</v>
          </cell>
          <cell r="GI142">
            <v>59.9</v>
          </cell>
          <cell r="GJ142">
            <v>59.9</v>
          </cell>
          <cell r="GK142">
            <v>60.1</v>
          </cell>
          <cell r="GL142">
            <v>60.1</v>
          </cell>
          <cell r="GM142">
            <v>60</v>
          </cell>
          <cell r="GN142">
            <v>60.1</v>
          </cell>
          <cell r="GO142">
            <v>60</v>
          </cell>
          <cell r="GP142">
            <v>60</v>
          </cell>
          <cell r="GQ142">
            <v>60</v>
          </cell>
          <cell r="GR142">
            <v>60</v>
          </cell>
          <cell r="GS142">
            <v>59.9</v>
          </cell>
          <cell r="GT142">
            <v>60</v>
          </cell>
          <cell r="GU142">
            <v>59.8</v>
          </cell>
          <cell r="GV142">
            <v>59.7</v>
          </cell>
          <cell r="GW142">
            <v>59.7</v>
          </cell>
          <cell r="GX142">
            <v>59.5</v>
          </cell>
          <cell r="GY142">
            <v>59.5</v>
          </cell>
          <cell r="GZ142">
            <v>59.5</v>
          </cell>
        </row>
        <row r="143">
          <cell r="FZ143">
            <v>58.1</v>
          </cell>
          <cell r="GA143">
            <v>58</v>
          </cell>
          <cell r="GB143">
            <v>58</v>
          </cell>
          <cell r="GC143">
            <v>58.2</v>
          </cell>
          <cell r="GD143">
            <v>58.4</v>
          </cell>
          <cell r="GE143">
            <v>58.5</v>
          </cell>
          <cell r="GF143">
            <v>58.5</v>
          </cell>
          <cell r="GG143">
            <v>58.4</v>
          </cell>
          <cell r="GH143">
            <v>58.3</v>
          </cell>
          <cell r="GI143">
            <v>58.6</v>
          </cell>
          <cell r="GJ143">
            <v>58.5</v>
          </cell>
          <cell r="GK143">
            <v>58.7</v>
          </cell>
          <cell r="GL143">
            <v>58.7</v>
          </cell>
          <cell r="GM143">
            <v>58.6</v>
          </cell>
          <cell r="GN143">
            <v>58.7</v>
          </cell>
          <cell r="GO143">
            <v>58.7</v>
          </cell>
          <cell r="GP143">
            <v>58.6</v>
          </cell>
          <cell r="GQ143">
            <v>58.6</v>
          </cell>
          <cell r="GR143">
            <v>58.8</v>
          </cell>
          <cell r="GS143">
            <v>58.7</v>
          </cell>
          <cell r="GT143">
            <v>58.8</v>
          </cell>
          <cell r="GU143">
            <v>58.8</v>
          </cell>
          <cell r="GV143">
            <v>58.6</v>
          </cell>
          <cell r="GW143">
            <v>58.6</v>
          </cell>
          <cell r="GX143">
            <v>58.5</v>
          </cell>
          <cell r="GY143">
            <v>58.4</v>
          </cell>
          <cell r="GZ143">
            <v>58.3</v>
          </cell>
        </row>
        <row r="144">
          <cell r="FZ144">
            <v>57.7</v>
          </cell>
          <cell r="GA144">
            <v>57.9</v>
          </cell>
          <cell r="GB144">
            <v>58</v>
          </cell>
          <cell r="GC144">
            <v>57.9</v>
          </cell>
          <cell r="GD144">
            <v>58.1</v>
          </cell>
          <cell r="GE144">
            <v>58.2</v>
          </cell>
          <cell r="GF144">
            <v>58.1</v>
          </cell>
          <cell r="GG144">
            <v>57.9</v>
          </cell>
          <cell r="GH144">
            <v>57.9</v>
          </cell>
          <cell r="GI144">
            <v>58</v>
          </cell>
          <cell r="GJ144">
            <v>58</v>
          </cell>
          <cell r="GK144">
            <v>58</v>
          </cell>
          <cell r="GL144">
            <v>57.9</v>
          </cell>
          <cell r="GM144">
            <v>58.1</v>
          </cell>
          <cell r="GN144">
            <v>58.2</v>
          </cell>
          <cell r="GO144">
            <v>58.3</v>
          </cell>
          <cell r="GP144">
            <v>58.2</v>
          </cell>
          <cell r="GQ144">
            <v>58.3</v>
          </cell>
          <cell r="GR144">
            <v>58.5</v>
          </cell>
          <cell r="GS144">
            <v>58.5</v>
          </cell>
          <cell r="GT144">
            <v>58.4</v>
          </cell>
          <cell r="GU144">
            <v>58.2</v>
          </cell>
          <cell r="GV144">
            <v>58</v>
          </cell>
          <cell r="GW144">
            <v>58.2</v>
          </cell>
          <cell r="GX144">
            <v>58.2</v>
          </cell>
          <cell r="GY144">
            <v>58.1</v>
          </cell>
          <cell r="GZ144">
            <v>58.1</v>
          </cell>
        </row>
        <row r="145">
          <cell r="FZ145">
            <v>58</v>
          </cell>
          <cell r="GA145">
            <v>58.4</v>
          </cell>
          <cell r="GB145">
            <v>58.4</v>
          </cell>
          <cell r="GC145">
            <v>58.5</v>
          </cell>
          <cell r="GD145">
            <v>58.5</v>
          </cell>
          <cell r="GE145">
            <v>58.6</v>
          </cell>
          <cell r="GF145">
            <v>58.5</v>
          </cell>
          <cell r="GG145">
            <v>58.4</v>
          </cell>
          <cell r="GH145">
            <v>58.7</v>
          </cell>
          <cell r="GI145">
            <v>58.6</v>
          </cell>
          <cell r="GJ145">
            <v>58.4</v>
          </cell>
          <cell r="GK145">
            <v>58.4</v>
          </cell>
          <cell r="GL145">
            <v>58.5</v>
          </cell>
          <cell r="GM145">
            <v>58.8</v>
          </cell>
          <cell r="GN145">
            <v>58.7</v>
          </cell>
          <cell r="GO145">
            <v>58.6</v>
          </cell>
          <cell r="GP145">
            <v>58.7</v>
          </cell>
          <cell r="GQ145">
            <v>58.6</v>
          </cell>
          <cell r="GR145">
            <v>59</v>
          </cell>
          <cell r="GS145">
            <v>58.9</v>
          </cell>
          <cell r="GT145">
            <v>58.9</v>
          </cell>
          <cell r="GU145">
            <v>58.8</v>
          </cell>
          <cell r="GV145">
            <v>58.8</v>
          </cell>
          <cell r="GW145">
            <v>59</v>
          </cell>
          <cell r="GX145">
            <v>59</v>
          </cell>
          <cell r="GY145">
            <v>58.8</v>
          </cell>
          <cell r="GZ145">
            <v>58.9</v>
          </cell>
        </row>
        <row r="146">
          <cell r="FZ146">
            <v>58.4</v>
          </cell>
          <cell r="GA146">
            <v>58.7</v>
          </cell>
          <cell r="GB146">
            <v>59</v>
          </cell>
          <cell r="GC146">
            <v>59.2</v>
          </cell>
          <cell r="GD146">
            <v>59.2</v>
          </cell>
          <cell r="GE146">
            <v>59.4</v>
          </cell>
          <cell r="GF146">
            <v>59.2</v>
          </cell>
          <cell r="GG146">
            <v>59.4</v>
          </cell>
          <cell r="GH146">
            <v>59.5</v>
          </cell>
          <cell r="GI146">
            <v>59.5</v>
          </cell>
          <cell r="GJ146">
            <v>59.4</v>
          </cell>
          <cell r="GK146">
            <v>59.5</v>
          </cell>
          <cell r="GL146">
            <v>59.8</v>
          </cell>
          <cell r="GM146">
            <v>59.9</v>
          </cell>
          <cell r="GN146">
            <v>60</v>
          </cell>
          <cell r="GO146">
            <v>59.9</v>
          </cell>
          <cell r="GP146">
            <v>60</v>
          </cell>
          <cell r="GQ146">
            <v>60</v>
          </cell>
          <cell r="GR146">
            <v>60.4</v>
          </cell>
          <cell r="GS146">
            <v>60.2</v>
          </cell>
          <cell r="GT146">
            <v>60.3</v>
          </cell>
          <cell r="GU146">
            <v>60.4</v>
          </cell>
          <cell r="GV146">
            <v>60.4</v>
          </cell>
          <cell r="GW146">
            <v>60.5</v>
          </cell>
          <cell r="GX146">
            <v>60.5</v>
          </cell>
          <cell r="GY146">
            <v>60.4</v>
          </cell>
          <cell r="GZ146">
            <v>60.4</v>
          </cell>
        </row>
        <row r="147">
          <cell r="FZ147">
            <v>57.3</v>
          </cell>
          <cell r="GA147">
            <v>57.5</v>
          </cell>
          <cell r="GB147">
            <v>57.7</v>
          </cell>
          <cell r="GC147">
            <v>58.1</v>
          </cell>
          <cell r="GD147">
            <v>58</v>
          </cell>
          <cell r="GE147">
            <v>58.3</v>
          </cell>
          <cell r="GF147">
            <v>58.2</v>
          </cell>
          <cell r="GG147">
            <v>58.1</v>
          </cell>
          <cell r="GH147">
            <v>58.3</v>
          </cell>
          <cell r="GI147">
            <v>58.1</v>
          </cell>
          <cell r="GJ147">
            <v>58</v>
          </cell>
          <cell r="GK147">
            <v>58</v>
          </cell>
          <cell r="GL147">
            <v>58.2</v>
          </cell>
          <cell r="GM147">
            <v>58.2</v>
          </cell>
          <cell r="GN147">
            <v>58.5</v>
          </cell>
          <cell r="GO147">
            <v>58.5</v>
          </cell>
          <cell r="GP147">
            <v>58.5</v>
          </cell>
          <cell r="GQ147">
            <v>58.4</v>
          </cell>
          <cell r="GR147">
            <v>58.8</v>
          </cell>
          <cell r="GS147">
            <v>58.7</v>
          </cell>
          <cell r="GT147">
            <v>58.8</v>
          </cell>
          <cell r="GU147">
            <v>58.9</v>
          </cell>
          <cell r="GV147">
            <v>58.8</v>
          </cell>
          <cell r="GW147">
            <v>59</v>
          </cell>
          <cell r="GX147">
            <v>59</v>
          </cell>
          <cell r="GY147">
            <v>59.1</v>
          </cell>
          <cell r="GZ147">
            <v>59</v>
          </cell>
        </row>
        <row r="148">
          <cell r="FZ148">
            <v>58.1</v>
          </cell>
          <cell r="GA148">
            <v>58.3</v>
          </cell>
          <cell r="GB148">
            <v>58.4</v>
          </cell>
          <cell r="GC148">
            <v>58.6</v>
          </cell>
          <cell r="GD148">
            <v>58.7</v>
          </cell>
          <cell r="GE148">
            <v>59.2</v>
          </cell>
          <cell r="GF148">
            <v>58.9</v>
          </cell>
          <cell r="GG148">
            <v>59.1</v>
          </cell>
          <cell r="GH148">
            <v>59.2</v>
          </cell>
          <cell r="GI148">
            <v>59.1</v>
          </cell>
          <cell r="GJ148">
            <v>59</v>
          </cell>
          <cell r="GK148">
            <v>58.7</v>
          </cell>
          <cell r="GL148">
            <v>58.9</v>
          </cell>
          <cell r="GM148">
            <v>58.7</v>
          </cell>
          <cell r="GN148">
            <v>58.8</v>
          </cell>
          <cell r="GO148">
            <v>58.9</v>
          </cell>
          <cell r="GP148">
            <v>58.9</v>
          </cell>
          <cell r="GQ148">
            <v>58.8</v>
          </cell>
          <cell r="GR148">
            <v>59.1</v>
          </cell>
          <cell r="GS148">
            <v>59.1</v>
          </cell>
          <cell r="GT148">
            <v>59.2</v>
          </cell>
          <cell r="GU148">
            <v>59.3</v>
          </cell>
          <cell r="GV148">
            <v>59.3</v>
          </cell>
          <cell r="GW148">
            <v>59.5</v>
          </cell>
          <cell r="GX148">
            <v>59.6</v>
          </cell>
          <cell r="GY148">
            <v>59.5</v>
          </cell>
          <cell r="GZ148">
            <v>59.4</v>
          </cell>
        </row>
        <row r="149">
          <cell r="FZ149">
            <v>58.8</v>
          </cell>
          <cell r="GA149">
            <v>59</v>
          </cell>
          <cell r="GB149">
            <v>59.1</v>
          </cell>
          <cell r="GC149">
            <v>59.2</v>
          </cell>
          <cell r="GD149">
            <v>59.4</v>
          </cell>
          <cell r="GE149">
            <v>59.8</v>
          </cell>
          <cell r="GF149">
            <v>59.8</v>
          </cell>
          <cell r="GG149">
            <v>59.9</v>
          </cell>
          <cell r="GH149">
            <v>60</v>
          </cell>
          <cell r="GI149">
            <v>59.9</v>
          </cell>
          <cell r="GJ149">
            <v>59.8</v>
          </cell>
          <cell r="GK149">
            <v>59.6</v>
          </cell>
          <cell r="GL149">
            <v>59.8</v>
          </cell>
          <cell r="GM149">
            <v>59.7</v>
          </cell>
          <cell r="GN149">
            <v>59.7</v>
          </cell>
          <cell r="GO149">
            <v>59.6</v>
          </cell>
          <cell r="GP149">
            <v>59.6</v>
          </cell>
          <cell r="GQ149">
            <v>59.5</v>
          </cell>
          <cell r="GR149">
            <v>59.7</v>
          </cell>
          <cell r="GS149">
            <v>59.6</v>
          </cell>
          <cell r="GT149">
            <v>59.9</v>
          </cell>
          <cell r="GU149">
            <v>60.1</v>
          </cell>
          <cell r="GV149">
            <v>60.1</v>
          </cell>
          <cell r="GW149">
            <v>60.3</v>
          </cell>
          <cell r="GX149">
            <v>60.4</v>
          </cell>
          <cell r="GY149">
            <v>60.2</v>
          </cell>
          <cell r="GZ149">
            <v>60.1</v>
          </cell>
        </row>
        <row r="150">
          <cell r="FZ150">
            <v>58.7</v>
          </cell>
          <cell r="GA150">
            <v>59</v>
          </cell>
          <cell r="GB150">
            <v>59.1</v>
          </cell>
          <cell r="GC150">
            <v>59.1</v>
          </cell>
          <cell r="GD150">
            <v>59.3</v>
          </cell>
          <cell r="GE150">
            <v>59.6</v>
          </cell>
          <cell r="GF150">
            <v>59.7</v>
          </cell>
          <cell r="GG150">
            <v>59.8</v>
          </cell>
          <cell r="GH150">
            <v>59.9</v>
          </cell>
          <cell r="GI150">
            <v>59.9</v>
          </cell>
          <cell r="GJ150">
            <v>60.1</v>
          </cell>
          <cell r="GK150">
            <v>60.3</v>
          </cell>
          <cell r="GL150">
            <v>60.2</v>
          </cell>
          <cell r="GM150">
            <v>60.3</v>
          </cell>
          <cell r="GN150">
            <v>60.3</v>
          </cell>
          <cell r="GO150">
            <v>60.4</v>
          </cell>
          <cell r="GP150">
            <v>60.3</v>
          </cell>
          <cell r="GQ150">
            <v>60.2</v>
          </cell>
          <cell r="GR150">
            <v>60.5</v>
          </cell>
          <cell r="GS150">
            <v>60.4</v>
          </cell>
          <cell r="GT150">
            <v>60.5</v>
          </cell>
          <cell r="GU150">
            <v>60.9</v>
          </cell>
          <cell r="GV150">
            <v>60.9</v>
          </cell>
          <cell r="GW150">
            <v>61.2</v>
          </cell>
          <cell r="GX150">
            <v>61.3</v>
          </cell>
          <cell r="GY150">
            <v>61.2</v>
          </cell>
          <cell r="GZ150">
            <v>61</v>
          </cell>
        </row>
        <row r="151">
          <cell r="FZ151">
            <v>57.6</v>
          </cell>
          <cell r="GA151">
            <v>57.8</v>
          </cell>
          <cell r="GB151">
            <v>57.8</v>
          </cell>
          <cell r="GC151">
            <v>57.9</v>
          </cell>
          <cell r="GD151">
            <v>57.8</v>
          </cell>
          <cell r="GE151">
            <v>58</v>
          </cell>
          <cell r="GF151">
            <v>58.1</v>
          </cell>
          <cell r="GG151">
            <v>58.2</v>
          </cell>
          <cell r="GH151">
            <v>58.4</v>
          </cell>
          <cell r="GI151">
            <v>58.2</v>
          </cell>
          <cell r="GJ151">
            <v>58.3</v>
          </cell>
          <cell r="GK151">
            <v>58.6</v>
          </cell>
          <cell r="GL151">
            <v>58.5</v>
          </cell>
          <cell r="GM151">
            <v>58.5</v>
          </cell>
          <cell r="GN151">
            <v>58.4</v>
          </cell>
          <cell r="GO151">
            <v>58.5</v>
          </cell>
          <cell r="GP151">
            <v>58.3</v>
          </cell>
          <cell r="GQ151">
            <v>58.3</v>
          </cell>
          <cell r="GR151">
            <v>58.7</v>
          </cell>
          <cell r="GS151">
            <v>58.5</v>
          </cell>
          <cell r="GT151">
            <v>58.7</v>
          </cell>
          <cell r="GU151">
            <v>58.9</v>
          </cell>
          <cell r="GV151">
            <v>59.1</v>
          </cell>
          <cell r="GW151">
            <v>59.2</v>
          </cell>
          <cell r="GX151">
            <v>59.3</v>
          </cell>
          <cell r="GY151">
            <v>59.2</v>
          </cell>
          <cell r="GZ151">
            <v>59.1</v>
          </cell>
        </row>
        <row r="153">
          <cell r="FZ153">
            <v>58.8</v>
          </cell>
          <cell r="GA153">
            <v>59</v>
          </cell>
          <cell r="GB153">
            <v>59</v>
          </cell>
          <cell r="GC153">
            <v>59.2</v>
          </cell>
          <cell r="GD153">
            <v>59.3</v>
          </cell>
          <cell r="GE153">
            <v>59.4</v>
          </cell>
          <cell r="GF153">
            <v>59.4</v>
          </cell>
          <cell r="GG153">
            <v>59.2</v>
          </cell>
          <cell r="GH153">
            <v>59.5</v>
          </cell>
          <cell r="GI153">
            <v>59.3</v>
          </cell>
          <cell r="GJ153">
            <v>59.4</v>
          </cell>
          <cell r="GK153">
            <v>59.3</v>
          </cell>
          <cell r="GL153">
            <v>59.1</v>
          </cell>
          <cell r="GM153">
            <v>59.1</v>
          </cell>
          <cell r="GN153">
            <v>59</v>
          </cell>
          <cell r="GO153">
            <v>59.2</v>
          </cell>
          <cell r="GP153">
            <v>59.2</v>
          </cell>
          <cell r="GQ153">
            <v>59.3</v>
          </cell>
          <cell r="GR153">
            <v>59.5</v>
          </cell>
          <cell r="GS153">
            <v>59.3</v>
          </cell>
          <cell r="GT153">
            <v>59.3</v>
          </cell>
          <cell r="GU153">
            <v>59.5</v>
          </cell>
          <cell r="GV153">
            <v>59.8</v>
          </cell>
          <cell r="GW153">
            <v>59.8</v>
          </cell>
          <cell r="GX153">
            <v>59.7</v>
          </cell>
          <cell r="GY153">
            <v>59.4</v>
          </cell>
          <cell r="GZ153">
            <v>59.5</v>
          </cell>
        </row>
        <row r="154">
          <cell r="FZ154">
            <v>58.9</v>
          </cell>
          <cell r="GA154">
            <v>58.9</v>
          </cell>
          <cell r="GB154">
            <v>59.1</v>
          </cell>
          <cell r="GC154">
            <v>59.4</v>
          </cell>
          <cell r="GD154">
            <v>59.5</v>
          </cell>
          <cell r="GE154">
            <v>59.7</v>
          </cell>
          <cell r="GF154">
            <v>59.9</v>
          </cell>
          <cell r="GG154">
            <v>59.7</v>
          </cell>
          <cell r="GH154">
            <v>60</v>
          </cell>
          <cell r="GI154">
            <v>59.7</v>
          </cell>
          <cell r="GJ154">
            <v>59.9</v>
          </cell>
          <cell r="GK154">
            <v>59.9</v>
          </cell>
          <cell r="GL154">
            <v>59.8</v>
          </cell>
          <cell r="GM154">
            <v>60</v>
          </cell>
          <cell r="GN154">
            <v>59.9</v>
          </cell>
          <cell r="GO154">
            <v>59.8</v>
          </cell>
          <cell r="GP154">
            <v>59.6</v>
          </cell>
          <cell r="GQ154">
            <v>59.7</v>
          </cell>
          <cell r="GR154">
            <v>59.8</v>
          </cell>
          <cell r="GS154">
            <v>59.4</v>
          </cell>
          <cell r="GT154">
            <v>59.7</v>
          </cell>
          <cell r="GU154">
            <v>59.8</v>
          </cell>
          <cell r="GV154">
            <v>60.1</v>
          </cell>
          <cell r="GW154">
            <v>60.2</v>
          </cell>
          <cell r="GX154">
            <v>60.1</v>
          </cell>
          <cell r="GY154">
            <v>59.9</v>
          </cell>
          <cell r="GZ154">
            <v>59.9</v>
          </cell>
        </row>
        <row r="155">
          <cell r="FZ155">
            <v>58.9</v>
          </cell>
          <cell r="GA155">
            <v>58.7</v>
          </cell>
          <cell r="GB155">
            <v>59</v>
          </cell>
          <cell r="GC155">
            <v>59.2</v>
          </cell>
          <cell r="GD155">
            <v>59.4</v>
          </cell>
          <cell r="GE155">
            <v>59.6</v>
          </cell>
          <cell r="GF155">
            <v>59.8</v>
          </cell>
          <cell r="GG155">
            <v>59.7</v>
          </cell>
          <cell r="GH155">
            <v>59.9</v>
          </cell>
          <cell r="GI155">
            <v>59.7</v>
          </cell>
          <cell r="GJ155">
            <v>59.9</v>
          </cell>
          <cell r="GK155">
            <v>59.9</v>
          </cell>
          <cell r="GL155">
            <v>59.8</v>
          </cell>
          <cell r="GM155">
            <v>60</v>
          </cell>
          <cell r="GN155">
            <v>59.8</v>
          </cell>
          <cell r="GO155">
            <v>59.7</v>
          </cell>
          <cell r="GP155">
            <v>59.5</v>
          </cell>
          <cell r="GQ155">
            <v>59.5</v>
          </cell>
          <cell r="GR155">
            <v>59.6</v>
          </cell>
          <cell r="GS155">
            <v>59.3</v>
          </cell>
          <cell r="GT155">
            <v>59.6</v>
          </cell>
          <cell r="GU155">
            <v>59.7</v>
          </cell>
          <cell r="GV155">
            <v>59.9</v>
          </cell>
          <cell r="GW155">
            <v>60.1</v>
          </cell>
          <cell r="GX155">
            <v>60.1</v>
          </cell>
          <cell r="GY155">
            <v>59.9</v>
          </cell>
          <cell r="GZ155">
            <v>59.7</v>
          </cell>
        </row>
        <row r="156">
          <cell r="FZ156">
            <v>57.9</v>
          </cell>
          <cell r="GA156">
            <v>57.7</v>
          </cell>
          <cell r="GB156">
            <v>58</v>
          </cell>
          <cell r="GC156">
            <v>58.1</v>
          </cell>
          <cell r="GD156">
            <v>58.2</v>
          </cell>
          <cell r="GE156">
            <v>58.3</v>
          </cell>
          <cell r="GF156">
            <v>58.3</v>
          </cell>
          <cell r="GG156">
            <v>58.3</v>
          </cell>
          <cell r="GH156">
            <v>58.4</v>
          </cell>
          <cell r="GI156">
            <v>58.3</v>
          </cell>
          <cell r="GJ156">
            <v>58.5</v>
          </cell>
          <cell r="GK156">
            <v>58.4</v>
          </cell>
          <cell r="GL156">
            <v>58.6</v>
          </cell>
          <cell r="GM156">
            <v>58.7</v>
          </cell>
          <cell r="GN156">
            <v>58.6</v>
          </cell>
          <cell r="GO156">
            <v>58.4</v>
          </cell>
          <cell r="GP156">
            <v>58.4</v>
          </cell>
          <cell r="GQ156">
            <v>58.5</v>
          </cell>
          <cell r="GR156">
            <v>58.5</v>
          </cell>
          <cell r="GS156">
            <v>58.4</v>
          </cell>
          <cell r="GT156">
            <v>58.5</v>
          </cell>
          <cell r="GU156">
            <v>58.6</v>
          </cell>
          <cell r="GV156">
            <v>58.7</v>
          </cell>
          <cell r="GW156">
            <v>58.9</v>
          </cell>
          <cell r="GX156">
            <v>58.9</v>
          </cell>
          <cell r="GY156">
            <v>58.8</v>
          </cell>
          <cell r="GZ156">
            <v>58.6</v>
          </cell>
        </row>
        <row r="157">
          <cell r="FZ157">
            <v>58.8</v>
          </cell>
          <cell r="GA157">
            <v>58.6</v>
          </cell>
          <cell r="GB157">
            <v>58.8</v>
          </cell>
          <cell r="GC157">
            <v>58.9</v>
          </cell>
          <cell r="GD157">
            <v>58.9</v>
          </cell>
          <cell r="GE157">
            <v>58.9</v>
          </cell>
          <cell r="GF157">
            <v>58.7</v>
          </cell>
          <cell r="GG157">
            <v>58.6</v>
          </cell>
          <cell r="GH157">
            <v>58.5</v>
          </cell>
          <cell r="GI157">
            <v>58.4</v>
          </cell>
          <cell r="GJ157">
            <v>58.6</v>
          </cell>
          <cell r="GK157">
            <v>58.4</v>
          </cell>
          <cell r="GL157">
            <v>58.6</v>
          </cell>
          <cell r="GM157">
            <v>58.9</v>
          </cell>
          <cell r="GN157">
            <v>58.8</v>
          </cell>
          <cell r="GO157">
            <v>58.7</v>
          </cell>
          <cell r="GP157">
            <v>58.6</v>
          </cell>
          <cell r="GQ157">
            <v>58.8</v>
          </cell>
          <cell r="GR157">
            <v>58.9</v>
          </cell>
          <cell r="GS157">
            <v>59</v>
          </cell>
          <cell r="GT157">
            <v>58.9</v>
          </cell>
          <cell r="GU157">
            <v>58.9</v>
          </cell>
          <cell r="GV157">
            <v>58.9</v>
          </cell>
          <cell r="GW157">
            <v>59</v>
          </cell>
          <cell r="GX157">
            <v>59.1</v>
          </cell>
          <cell r="GY157">
            <v>59</v>
          </cell>
          <cell r="GZ157">
            <v>58.8</v>
          </cell>
        </row>
        <row r="158">
          <cell r="FZ158">
            <v>59.9</v>
          </cell>
          <cell r="GA158">
            <v>59.8</v>
          </cell>
          <cell r="GB158">
            <v>60</v>
          </cell>
          <cell r="GC158">
            <v>60.2</v>
          </cell>
          <cell r="GD158">
            <v>60.3</v>
          </cell>
          <cell r="GE158">
            <v>60.3</v>
          </cell>
          <cell r="GF158">
            <v>60.1</v>
          </cell>
          <cell r="GG158">
            <v>60.3</v>
          </cell>
          <cell r="GH158">
            <v>60.2</v>
          </cell>
          <cell r="GI158">
            <v>60.1</v>
          </cell>
          <cell r="GJ158">
            <v>60.2</v>
          </cell>
          <cell r="GK158">
            <v>60.3</v>
          </cell>
          <cell r="GL158">
            <v>60.3</v>
          </cell>
          <cell r="GM158">
            <v>60.5</v>
          </cell>
          <cell r="GN158">
            <v>60.6</v>
          </cell>
          <cell r="GO158">
            <v>60.8</v>
          </cell>
          <cell r="GP158">
            <v>60.8</v>
          </cell>
          <cell r="GQ158">
            <v>60.9</v>
          </cell>
          <cell r="GR158">
            <v>61</v>
          </cell>
          <cell r="GS158">
            <v>61.1</v>
          </cell>
          <cell r="GT158">
            <v>61.1</v>
          </cell>
          <cell r="GU158">
            <v>61.2</v>
          </cell>
          <cell r="GV158">
            <v>61.2</v>
          </cell>
          <cell r="GW158">
            <v>61.2</v>
          </cell>
          <cell r="GX158">
            <v>61.3</v>
          </cell>
          <cell r="GY158">
            <v>61.2</v>
          </cell>
          <cell r="GZ158">
            <v>61.1</v>
          </cell>
        </row>
        <row r="159">
          <cell r="FZ159">
            <v>60.3</v>
          </cell>
          <cell r="GA159">
            <v>60.1</v>
          </cell>
          <cell r="GB159">
            <v>60.3</v>
          </cell>
          <cell r="GC159">
            <v>60.4</v>
          </cell>
          <cell r="GD159">
            <v>60.6</v>
          </cell>
          <cell r="GE159">
            <v>60.6</v>
          </cell>
          <cell r="GF159">
            <v>60.6</v>
          </cell>
          <cell r="GG159">
            <v>60.6</v>
          </cell>
          <cell r="GH159">
            <v>60.6</v>
          </cell>
          <cell r="GI159">
            <v>60.5</v>
          </cell>
          <cell r="GJ159">
            <v>60.4</v>
          </cell>
          <cell r="GK159">
            <v>60.4</v>
          </cell>
          <cell r="GL159">
            <v>60.6</v>
          </cell>
          <cell r="GM159">
            <v>60.7</v>
          </cell>
          <cell r="GN159">
            <v>60.9</v>
          </cell>
          <cell r="GO159">
            <v>61</v>
          </cell>
          <cell r="GP159">
            <v>61.1</v>
          </cell>
          <cell r="GQ159">
            <v>61.3</v>
          </cell>
          <cell r="GR159">
            <v>61.5</v>
          </cell>
          <cell r="GS159">
            <v>61.6</v>
          </cell>
          <cell r="GT159">
            <v>61.5</v>
          </cell>
          <cell r="GU159">
            <v>61.7</v>
          </cell>
          <cell r="GV159">
            <v>61.9</v>
          </cell>
          <cell r="GW159">
            <v>61.8</v>
          </cell>
          <cell r="GX159">
            <v>61.9</v>
          </cell>
          <cell r="GY159">
            <v>61.8</v>
          </cell>
          <cell r="GZ159">
            <v>61.8</v>
          </cell>
        </row>
        <row r="160">
          <cell r="FZ160">
            <v>60.4</v>
          </cell>
          <cell r="GA160">
            <v>60.2</v>
          </cell>
          <cell r="GB160">
            <v>60.5</v>
          </cell>
          <cell r="GC160">
            <v>60.5</v>
          </cell>
          <cell r="GD160">
            <v>60.7</v>
          </cell>
          <cell r="GE160">
            <v>60.7</v>
          </cell>
          <cell r="GF160">
            <v>60.8</v>
          </cell>
          <cell r="GG160">
            <v>61</v>
          </cell>
          <cell r="GH160">
            <v>60.9</v>
          </cell>
          <cell r="GI160">
            <v>61</v>
          </cell>
          <cell r="GJ160">
            <v>61.1</v>
          </cell>
          <cell r="GK160">
            <v>61.2</v>
          </cell>
          <cell r="GL160">
            <v>61.4</v>
          </cell>
          <cell r="GM160">
            <v>61.5</v>
          </cell>
          <cell r="GN160">
            <v>61.5</v>
          </cell>
          <cell r="GO160">
            <v>61.5</v>
          </cell>
          <cell r="GP160">
            <v>61.5</v>
          </cell>
          <cell r="GQ160">
            <v>61.7</v>
          </cell>
          <cell r="GR160">
            <v>61.8</v>
          </cell>
          <cell r="GS160">
            <v>61.9</v>
          </cell>
          <cell r="GT160">
            <v>61.9</v>
          </cell>
          <cell r="GU160">
            <v>62.1</v>
          </cell>
          <cell r="GV160">
            <v>62.2</v>
          </cell>
          <cell r="GW160">
            <v>62.1</v>
          </cell>
          <cell r="GX160">
            <v>62.2</v>
          </cell>
          <cell r="GY160">
            <v>62.1</v>
          </cell>
          <cell r="GZ160">
            <v>62.1</v>
          </cell>
        </row>
        <row r="161">
          <cell r="FZ161">
            <v>60.4</v>
          </cell>
          <cell r="GA161">
            <v>60.3</v>
          </cell>
          <cell r="GB161">
            <v>60.5</v>
          </cell>
          <cell r="GC161">
            <v>60.4</v>
          </cell>
          <cell r="GD161">
            <v>60.8</v>
          </cell>
          <cell r="GE161">
            <v>60.6</v>
          </cell>
          <cell r="GF161">
            <v>60.7</v>
          </cell>
          <cell r="GG161">
            <v>60.7</v>
          </cell>
          <cell r="GH161">
            <v>60.6</v>
          </cell>
          <cell r="GI161">
            <v>60.7</v>
          </cell>
          <cell r="GJ161">
            <v>60.8</v>
          </cell>
          <cell r="GK161">
            <v>60.9</v>
          </cell>
          <cell r="GL161">
            <v>61</v>
          </cell>
          <cell r="GM161">
            <v>61</v>
          </cell>
          <cell r="GN161">
            <v>61.1</v>
          </cell>
          <cell r="GO161">
            <v>61.2</v>
          </cell>
          <cell r="GP161">
            <v>61.3</v>
          </cell>
          <cell r="GQ161">
            <v>61.3</v>
          </cell>
          <cell r="GR161">
            <v>61.4</v>
          </cell>
          <cell r="GS161">
            <v>61.4</v>
          </cell>
          <cell r="GT161">
            <v>61.5</v>
          </cell>
          <cell r="GU161">
            <v>61.7</v>
          </cell>
          <cell r="GV161">
            <v>61.7</v>
          </cell>
          <cell r="GW161">
            <v>61.7</v>
          </cell>
          <cell r="GX161">
            <v>61.8</v>
          </cell>
          <cell r="GY161">
            <v>61.8</v>
          </cell>
          <cell r="GZ161">
            <v>61.7</v>
          </cell>
        </row>
        <row r="162">
          <cell r="FZ162">
            <v>60.4</v>
          </cell>
          <cell r="GA162">
            <v>60.5</v>
          </cell>
          <cell r="GB162">
            <v>60.6</v>
          </cell>
          <cell r="GC162">
            <v>60.5</v>
          </cell>
          <cell r="GD162">
            <v>61</v>
          </cell>
          <cell r="GE162">
            <v>60.8</v>
          </cell>
          <cell r="GF162">
            <v>60.8</v>
          </cell>
          <cell r="GG162">
            <v>60.7</v>
          </cell>
          <cell r="GH162">
            <v>60.7</v>
          </cell>
          <cell r="GI162">
            <v>60.7</v>
          </cell>
          <cell r="GJ162">
            <v>60.7</v>
          </cell>
          <cell r="GK162">
            <v>60.9</v>
          </cell>
          <cell r="GL162">
            <v>61.1</v>
          </cell>
          <cell r="GM162">
            <v>61.1</v>
          </cell>
          <cell r="GN162">
            <v>61.1</v>
          </cell>
          <cell r="GO162">
            <v>61.2</v>
          </cell>
          <cell r="GP162">
            <v>61.3</v>
          </cell>
          <cell r="GQ162">
            <v>61.2</v>
          </cell>
          <cell r="GR162">
            <v>61.2</v>
          </cell>
          <cell r="GS162">
            <v>61.3</v>
          </cell>
          <cell r="GT162">
            <v>61.4</v>
          </cell>
          <cell r="GU162">
            <v>61.7</v>
          </cell>
          <cell r="GV162">
            <v>61.7</v>
          </cell>
          <cell r="GW162">
            <v>61.7</v>
          </cell>
          <cell r="GX162">
            <v>61.9</v>
          </cell>
          <cell r="GY162">
            <v>61.8</v>
          </cell>
          <cell r="GZ162">
            <v>61.8</v>
          </cell>
        </row>
        <row r="163">
          <cell r="FZ163">
            <v>60.9</v>
          </cell>
          <cell r="GA163">
            <v>61.1</v>
          </cell>
          <cell r="GB163">
            <v>61.4</v>
          </cell>
          <cell r="GC163">
            <v>61.5</v>
          </cell>
          <cell r="GD163">
            <v>61.8</v>
          </cell>
          <cell r="GE163">
            <v>61.7</v>
          </cell>
          <cell r="GF163">
            <v>61.7</v>
          </cell>
          <cell r="GG163">
            <v>61.6</v>
          </cell>
          <cell r="GH163">
            <v>61.6</v>
          </cell>
          <cell r="GI163">
            <v>61.4</v>
          </cell>
          <cell r="GJ163">
            <v>61.3</v>
          </cell>
          <cell r="GK163">
            <v>61.5</v>
          </cell>
          <cell r="GL163">
            <v>61.8</v>
          </cell>
          <cell r="GM163">
            <v>62</v>
          </cell>
          <cell r="GN163">
            <v>62</v>
          </cell>
          <cell r="GO163">
            <v>62.1</v>
          </cell>
          <cell r="GP163">
            <v>62.1</v>
          </cell>
          <cell r="GQ163">
            <v>62</v>
          </cell>
          <cell r="GR163">
            <v>62</v>
          </cell>
          <cell r="GS163">
            <v>62</v>
          </cell>
          <cell r="GT163">
            <v>62.1</v>
          </cell>
          <cell r="GU163">
            <v>62.2</v>
          </cell>
          <cell r="GV163">
            <v>62.1</v>
          </cell>
          <cell r="GW163">
            <v>62.2</v>
          </cell>
          <cell r="GX163">
            <v>62.4</v>
          </cell>
          <cell r="GY163">
            <v>62.4</v>
          </cell>
          <cell r="GZ163">
            <v>62.4</v>
          </cell>
        </row>
        <row r="164">
          <cell r="FZ164">
            <v>60.8</v>
          </cell>
          <cell r="GA164">
            <v>60.9</v>
          </cell>
          <cell r="GB164">
            <v>61.1</v>
          </cell>
          <cell r="GC164">
            <v>61.4</v>
          </cell>
          <cell r="GD164">
            <v>61.8</v>
          </cell>
          <cell r="GE164">
            <v>61.8</v>
          </cell>
          <cell r="GF164">
            <v>61.7</v>
          </cell>
          <cell r="GG164">
            <v>61.7</v>
          </cell>
          <cell r="GH164">
            <v>61.7</v>
          </cell>
          <cell r="GI164">
            <v>61.5</v>
          </cell>
          <cell r="GJ164">
            <v>61.5</v>
          </cell>
          <cell r="GK164">
            <v>61.8</v>
          </cell>
          <cell r="GL164">
            <v>62.1</v>
          </cell>
          <cell r="GM164">
            <v>62.5</v>
          </cell>
          <cell r="GN164">
            <v>62.5</v>
          </cell>
          <cell r="GO164">
            <v>62.6</v>
          </cell>
          <cell r="GP164">
            <v>62.6</v>
          </cell>
          <cell r="GQ164">
            <v>62.6</v>
          </cell>
          <cell r="GR164">
            <v>62.7</v>
          </cell>
          <cell r="GS164">
            <v>62.7</v>
          </cell>
          <cell r="GT164">
            <v>62.6</v>
          </cell>
          <cell r="GU164">
            <v>62.8</v>
          </cell>
          <cell r="GV164">
            <v>62.7</v>
          </cell>
          <cell r="GW164">
            <v>62.8</v>
          </cell>
          <cell r="GX164">
            <v>62.9</v>
          </cell>
          <cell r="GY164">
            <v>62.9</v>
          </cell>
          <cell r="GZ164">
            <v>62.9</v>
          </cell>
        </row>
        <row r="165">
          <cell r="FZ165">
            <v>59.4</v>
          </cell>
          <cell r="GA165">
            <v>59.4</v>
          </cell>
          <cell r="GB165">
            <v>59.5</v>
          </cell>
          <cell r="GC165">
            <v>59.7</v>
          </cell>
          <cell r="GD165">
            <v>60</v>
          </cell>
          <cell r="GE165">
            <v>60</v>
          </cell>
          <cell r="GF165">
            <v>60</v>
          </cell>
          <cell r="GG165">
            <v>59.8</v>
          </cell>
          <cell r="GH165">
            <v>59.9</v>
          </cell>
          <cell r="GI165">
            <v>59.9</v>
          </cell>
          <cell r="GJ165">
            <v>60</v>
          </cell>
          <cell r="GK165">
            <v>60</v>
          </cell>
          <cell r="GL165">
            <v>60.2</v>
          </cell>
          <cell r="GM165">
            <v>60.7</v>
          </cell>
          <cell r="GN165">
            <v>60.8</v>
          </cell>
          <cell r="GO165">
            <v>60.9</v>
          </cell>
          <cell r="GP165">
            <v>61</v>
          </cell>
          <cell r="GQ165">
            <v>61</v>
          </cell>
          <cell r="GR165">
            <v>61.1</v>
          </cell>
          <cell r="GS165">
            <v>61</v>
          </cell>
          <cell r="GT165">
            <v>61</v>
          </cell>
          <cell r="GU165">
            <v>61.2</v>
          </cell>
          <cell r="GV165">
            <v>61.1</v>
          </cell>
          <cell r="GW165">
            <v>61.2</v>
          </cell>
          <cell r="GX165">
            <v>61.3</v>
          </cell>
          <cell r="GY165">
            <v>61.4</v>
          </cell>
          <cell r="GZ165">
            <v>61.4</v>
          </cell>
        </row>
        <row r="166">
          <cell r="FZ166">
            <v>60.2</v>
          </cell>
          <cell r="GA166">
            <v>60.2</v>
          </cell>
          <cell r="GB166">
            <v>60.5</v>
          </cell>
          <cell r="GC166">
            <v>60.6</v>
          </cell>
          <cell r="GD166">
            <v>61</v>
          </cell>
          <cell r="GE166">
            <v>61</v>
          </cell>
          <cell r="GF166">
            <v>61.1</v>
          </cell>
          <cell r="GG166">
            <v>60.9</v>
          </cell>
          <cell r="GH166">
            <v>61</v>
          </cell>
          <cell r="GI166">
            <v>61.3</v>
          </cell>
          <cell r="GJ166">
            <v>61.6</v>
          </cell>
          <cell r="GK166">
            <v>61.7</v>
          </cell>
          <cell r="GL166">
            <v>61.9</v>
          </cell>
          <cell r="GM166">
            <v>62.1</v>
          </cell>
          <cell r="GN166">
            <v>62.2</v>
          </cell>
          <cell r="GO166">
            <v>62.3</v>
          </cell>
          <cell r="GP166">
            <v>62.3</v>
          </cell>
          <cell r="GQ166">
            <v>62.3</v>
          </cell>
          <cell r="GR166">
            <v>62.5</v>
          </cell>
          <cell r="GS166">
            <v>62.3</v>
          </cell>
          <cell r="GT166">
            <v>62.3</v>
          </cell>
          <cell r="GU166">
            <v>62.4</v>
          </cell>
          <cell r="GV166">
            <v>62.4</v>
          </cell>
          <cell r="GW166">
            <v>62.4</v>
          </cell>
          <cell r="GX166">
            <v>62.5</v>
          </cell>
          <cell r="GY166">
            <v>62.6</v>
          </cell>
          <cell r="GZ166">
            <v>62.6</v>
          </cell>
        </row>
        <row r="167">
          <cell r="FZ167">
            <v>60.2</v>
          </cell>
          <cell r="GA167">
            <v>60.1</v>
          </cell>
          <cell r="GB167">
            <v>60.5</v>
          </cell>
          <cell r="GC167">
            <v>60.7</v>
          </cell>
          <cell r="GD167">
            <v>61</v>
          </cell>
          <cell r="GE167">
            <v>60.9</v>
          </cell>
          <cell r="GF167">
            <v>61</v>
          </cell>
          <cell r="GG167">
            <v>60.8</v>
          </cell>
          <cell r="GH167">
            <v>61</v>
          </cell>
          <cell r="GI167">
            <v>61.2</v>
          </cell>
          <cell r="GJ167">
            <v>61.6</v>
          </cell>
          <cell r="GK167">
            <v>61.5</v>
          </cell>
          <cell r="GL167">
            <v>61.4</v>
          </cell>
          <cell r="GM167">
            <v>61.7</v>
          </cell>
          <cell r="GN167">
            <v>61.8</v>
          </cell>
          <cell r="GO167">
            <v>61.9</v>
          </cell>
          <cell r="GP167">
            <v>61.9</v>
          </cell>
          <cell r="GQ167">
            <v>61.9</v>
          </cell>
          <cell r="GR167">
            <v>62</v>
          </cell>
          <cell r="GS167">
            <v>62</v>
          </cell>
          <cell r="GT167">
            <v>62.1</v>
          </cell>
          <cell r="GU167">
            <v>62.2</v>
          </cell>
          <cell r="GV167">
            <v>62.2</v>
          </cell>
          <cell r="GW167">
            <v>62.2</v>
          </cell>
          <cell r="GX167">
            <v>62.2</v>
          </cell>
          <cell r="GY167">
            <v>62.2</v>
          </cell>
          <cell r="GZ167">
            <v>62.3</v>
          </cell>
        </row>
        <row r="168">
          <cell r="FZ168">
            <v>61</v>
          </cell>
          <cell r="GA168">
            <v>61.1</v>
          </cell>
          <cell r="GB168">
            <v>61.2</v>
          </cell>
          <cell r="GC168">
            <v>61.4</v>
          </cell>
          <cell r="GD168">
            <v>61.5</v>
          </cell>
          <cell r="GE168">
            <v>61.5</v>
          </cell>
          <cell r="GF168">
            <v>61.3</v>
          </cell>
          <cell r="GG168">
            <v>61.1</v>
          </cell>
          <cell r="GH168">
            <v>61.2</v>
          </cell>
          <cell r="GI168">
            <v>61.4</v>
          </cell>
          <cell r="GJ168">
            <v>61.6</v>
          </cell>
          <cell r="GK168">
            <v>61.5</v>
          </cell>
          <cell r="GL168">
            <v>61.5</v>
          </cell>
          <cell r="GM168">
            <v>61.7</v>
          </cell>
          <cell r="GN168">
            <v>61.7</v>
          </cell>
          <cell r="GO168">
            <v>61.7</v>
          </cell>
          <cell r="GP168">
            <v>61.7</v>
          </cell>
          <cell r="GQ168">
            <v>61.6</v>
          </cell>
          <cell r="GR168">
            <v>61.8</v>
          </cell>
          <cell r="GS168">
            <v>61.9</v>
          </cell>
          <cell r="GT168">
            <v>62</v>
          </cell>
          <cell r="GU168">
            <v>62.1</v>
          </cell>
          <cell r="GV168">
            <v>62.1</v>
          </cell>
          <cell r="GW168">
            <v>62</v>
          </cell>
          <cell r="GX168">
            <v>62</v>
          </cell>
          <cell r="GY168">
            <v>61.9</v>
          </cell>
          <cell r="GZ168">
            <v>62</v>
          </cell>
        </row>
        <row r="169">
          <cell r="FZ169">
            <v>60.7</v>
          </cell>
          <cell r="GA169">
            <v>60.7</v>
          </cell>
          <cell r="GB169">
            <v>60.7</v>
          </cell>
          <cell r="GC169">
            <v>60.8</v>
          </cell>
          <cell r="GD169">
            <v>61</v>
          </cell>
          <cell r="GE169">
            <v>60.9</v>
          </cell>
          <cell r="GF169">
            <v>60.9</v>
          </cell>
          <cell r="GG169">
            <v>60.7</v>
          </cell>
          <cell r="GH169">
            <v>60.8</v>
          </cell>
          <cell r="GI169">
            <v>61</v>
          </cell>
          <cell r="GJ169">
            <v>61.1</v>
          </cell>
          <cell r="GK169">
            <v>60.9</v>
          </cell>
          <cell r="GL169">
            <v>61.1</v>
          </cell>
          <cell r="GM169">
            <v>61.2</v>
          </cell>
          <cell r="GN169">
            <v>61.3</v>
          </cell>
          <cell r="GO169">
            <v>61.3</v>
          </cell>
          <cell r="GP169">
            <v>61.4</v>
          </cell>
          <cell r="GQ169">
            <v>61.4</v>
          </cell>
          <cell r="GR169">
            <v>61.5</v>
          </cell>
          <cell r="GS169">
            <v>61.5</v>
          </cell>
          <cell r="GT169">
            <v>61.6</v>
          </cell>
          <cell r="GU169">
            <v>61.7</v>
          </cell>
          <cell r="GV169">
            <v>61.7</v>
          </cell>
          <cell r="GW169">
            <v>61.6</v>
          </cell>
          <cell r="GX169">
            <v>61.5</v>
          </cell>
          <cell r="GY169">
            <v>61.6</v>
          </cell>
          <cell r="GZ169">
            <v>61.7</v>
          </cell>
        </row>
        <row r="170">
          <cell r="FZ170">
            <v>60.7</v>
          </cell>
          <cell r="GA170">
            <v>60.7</v>
          </cell>
          <cell r="GB170">
            <v>60.7</v>
          </cell>
          <cell r="GC170">
            <v>60.9</v>
          </cell>
          <cell r="GD170">
            <v>61.2</v>
          </cell>
          <cell r="GE170">
            <v>61.3</v>
          </cell>
          <cell r="GF170">
            <v>61.4</v>
          </cell>
          <cell r="GG170">
            <v>61.3</v>
          </cell>
          <cell r="GH170">
            <v>61.4</v>
          </cell>
          <cell r="GI170">
            <v>61.6</v>
          </cell>
          <cell r="GJ170">
            <v>61.6</v>
          </cell>
          <cell r="GK170">
            <v>61.5</v>
          </cell>
          <cell r="GL170">
            <v>61.6</v>
          </cell>
          <cell r="GM170">
            <v>61.7</v>
          </cell>
          <cell r="GN170">
            <v>61.8</v>
          </cell>
          <cell r="GO170">
            <v>61.8</v>
          </cell>
          <cell r="GP170">
            <v>62.1</v>
          </cell>
          <cell r="GQ170">
            <v>62</v>
          </cell>
          <cell r="GR170">
            <v>62.2</v>
          </cell>
          <cell r="GS170">
            <v>62.2</v>
          </cell>
          <cell r="GT170">
            <v>62.3</v>
          </cell>
          <cell r="GU170">
            <v>62.4</v>
          </cell>
          <cell r="GV170">
            <v>62.4</v>
          </cell>
          <cell r="GW170">
            <v>62.3</v>
          </cell>
          <cell r="GX170">
            <v>62.3</v>
          </cell>
          <cell r="GY170">
            <v>62.3</v>
          </cell>
          <cell r="GZ170">
            <v>62.5</v>
          </cell>
        </row>
        <row r="171">
          <cell r="FZ171">
            <v>60.4</v>
          </cell>
          <cell r="GA171">
            <v>60.6</v>
          </cell>
          <cell r="GB171">
            <v>60.8</v>
          </cell>
          <cell r="GC171">
            <v>60.9</v>
          </cell>
          <cell r="GD171">
            <v>61.2</v>
          </cell>
          <cell r="GE171">
            <v>61.4</v>
          </cell>
          <cell r="GF171">
            <v>61.6</v>
          </cell>
          <cell r="GG171">
            <v>61.3</v>
          </cell>
          <cell r="GH171">
            <v>61.7</v>
          </cell>
          <cell r="GI171">
            <v>61.8</v>
          </cell>
          <cell r="GJ171">
            <v>61.9</v>
          </cell>
          <cell r="GK171">
            <v>61.9</v>
          </cell>
          <cell r="GL171">
            <v>62.1</v>
          </cell>
          <cell r="GM171">
            <v>62.1</v>
          </cell>
          <cell r="GN171">
            <v>62.3</v>
          </cell>
          <cell r="GO171">
            <v>62.3</v>
          </cell>
          <cell r="GP171">
            <v>62.4</v>
          </cell>
          <cell r="GQ171">
            <v>62.4</v>
          </cell>
          <cell r="GR171">
            <v>62.5</v>
          </cell>
          <cell r="GS171">
            <v>62.4</v>
          </cell>
          <cell r="GT171">
            <v>62.5</v>
          </cell>
          <cell r="GU171">
            <v>62.6</v>
          </cell>
          <cell r="GV171">
            <v>62.6</v>
          </cell>
          <cell r="GW171">
            <v>62.6</v>
          </cell>
          <cell r="GX171">
            <v>62.6</v>
          </cell>
          <cell r="GY171">
            <v>62.7</v>
          </cell>
          <cell r="GZ171">
            <v>62.8</v>
          </cell>
        </row>
        <row r="172">
          <cell r="FZ172">
            <v>60</v>
          </cell>
          <cell r="GA172">
            <v>60</v>
          </cell>
          <cell r="GB172">
            <v>60.3</v>
          </cell>
          <cell r="GC172">
            <v>60.4</v>
          </cell>
          <cell r="GD172">
            <v>60.5</v>
          </cell>
          <cell r="GE172">
            <v>60.3</v>
          </cell>
          <cell r="GF172">
            <v>60.5</v>
          </cell>
          <cell r="GG172">
            <v>60.2</v>
          </cell>
          <cell r="GH172">
            <v>60.5</v>
          </cell>
          <cell r="GI172">
            <v>60.5</v>
          </cell>
          <cell r="GJ172">
            <v>60.4</v>
          </cell>
          <cell r="GK172">
            <v>60.4</v>
          </cell>
          <cell r="GL172">
            <v>60.6</v>
          </cell>
          <cell r="GM172">
            <v>60.8</v>
          </cell>
          <cell r="GN172">
            <v>61</v>
          </cell>
          <cell r="GO172">
            <v>61</v>
          </cell>
          <cell r="GP172">
            <v>61.1</v>
          </cell>
          <cell r="GQ172">
            <v>61.1</v>
          </cell>
          <cell r="GR172">
            <v>61.2</v>
          </cell>
          <cell r="GS172">
            <v>61</v>
          </cell>
          <cell r="GT172">
            <v>61.2</v>
          </cell>
          <cell r="GU172">
            <v>61.3</v>
          </cell>
          <cell r="GV172">
            <v>61.4</v>
          </cell>
          <cell r="GW172">
            <v>61.5</v>
          </cell>
          <cell r="GX172">
            <v>61.5</v>
          </cell>
          <cell r="GY172">
            <v>61.7</v>
          </cell>
          <cell r="GZ172">
            <v>61.7</v>
          </cell>
        </row>
        <row r="173">
          <cell r="FZ173">
            <v>60.8</v>
          </cell>
          <cell r="GA173">
            <v>60.7</v>
          </cell>
          <cell r="GB173">
            <v>60.9</v>
          </cell>
          <cell r="GC173">
            <v>61.2</v>
          </cell>
          <cell r="GD173">
            <v>61.1</v>
          </cell>
          <cell r="GE173">
            <v>61</v>
          </cell>
          <cell r="GF173">
            <v>61.3</v>
          </cell>
          <cell r="GG173">
            <v>61.2</v>
          </cell>
          <cell r="GH173">
            <v>61.4</v>
          </cell>
          <cell r="GI173">
            <v>61.5</v>
          </cell>
          <cell r="GJ173">
            <v>61.4</v>
          </cell>
          <cell r="GK173">
            <v>61.4</v>
          </cell>
          <cell r="GL173">
            <v>61.7</v>
          </cell>
          <cell r="GM173">
            <v>61.9</v>
          </cell>
          <cell r="GN173">
            <v>62.2</v>
          </cell>
          <cell r="GO173">
            <v>62.1</v>
          </cell>
          <cell r="GP173">
            <v>62.2</v>
          </cell>
          <cell r="GQ173">
            <v>62.4</v>
          </cell>
          <cell r="GR173">
            <v>62.5</v>
          </cell>
          <cell r="GS173">
            <v>62.3</v>
          </cell>
          <cell r="GT173">
            <v>62.4</v>
          </cell>
          <cell r="GU173">
            <v>62.4</v>
          </cell>
          <cell r="GV173">
            <v>62.4</v>
          </cell>
          <cell r="GW173">
            <v>62.5</v>
          </cell>
          <cell r="GX173">
            <v>62.6</v>
          </cell>
          <cell r="GY173">
            <v>62.8</v>
          </cell>
          <cell r="GZ173">
            <v>62.7</v>
          </cell>
        </row>
        <row r="174">
          <cell r="FZ174">
            <v>61.4</v>
          </cell>
          <cell r="GA174">
            <v>61.5</v>
          </cell>
          <cell r="GB174">
            <v>61.6</v>
          </cell>
          <cell r="GC174">
            <v>61.8</v>
          </cell>
          <cell r="GD174">
            <v>61.9</v>
          </cell>
          <cell r="GE174">
            <v>61.9</v>
          </cell>
          <cell r="GF174">
            <v>62.1</v>
          </cell>
          <cell r="GG174">
            <v>62</v>
          </cell>
          <cell r="GH174">
            <v>62.2</v>
          </cell>
          <cell r="GI174">
            <v>62.3</v>
          </cell>
          <cell r="GJ174">
            <v>62.3</v>
          </cell>
          <cell r="GK174">
            <v>62.3</v>
          </cell>
          <cell r="GL174">
            <v>62.5</v>
          </cell>
          <cell r="GM174">
            <v>62.7</v>
          </cell>
          <cell r="GN174">
            <v>62.9</v>
          </cell>
          <cell r="GO174">
            <v>62.9</v>
          </cell>
          <cell r="GP174">
            <v>63</v>
          </cell>
          <cell r="GQ174">
            <v>63.2</v>
          </cell>
          <cell r="GR174">
            <v>63.3</v>
          </cell>
          <cell r="GS174">
            <v>63.2</v>
          </cell>
          <cell r="GT174">
            <v>63.2</v>
          </cell>
          <cell r="GU174">
            <v>63.3</v>
          </cell>
          <cell r="GV174">
            <v>63.3</v>
          </cell>
          <cell r="GW174">
            <v>63.4</v>
          </cell>
          <cell r="GX174">
            <v>63.3</v>
          </cell>
          <cell r="GY174">
            <v>63.4</v>
          </cell>
          <cell r="GZ174">
            <v>63.4</v>
          </cell>
        </row>
        <row r="175">
          <cell r="FZ175">
            <v>61.3</v>
          </cell>
          <cell r="GA175">
            <v>61.4</v>
          </cell>
          <cell r="GB175">
            <v>61.5</v>
          </cell>
          <cell r="GC175">
            <v>61.7</v>
          </cell>
          <cell r="GD175">
            <v>61.9</v>
          </cell>
          <cell r="GE175">
            <v>61.9</v>
          </cell>
          <cell r="GF175">
            <v>62</v>
          </cell>
          <cell r="GG175">
            <v>61.9</v>
          </cell>
          <cell r="GH175">
            <v>62.2</v>
          </cell>
          <cell r="GI175">
            <v>62.2</v>
          </cell>
          <cell r="GJ175">
            <v>62.2</v>
          </cell>
          <cell r="GK175">
            <v>62.3</v>
          </cell>
          <cell r="GL175">
            <v>62.3</v>
          </cell>
          <cell r="GM175">
            <v>62.7</v>
          </cell>
          <cell r="GN175">
            <v>62.8</v>
          </cell>
          <cell r="GO175">
            <v>62.8</v>
          </cell>
          <cell r="GP175">
            <v>62.8</v>
          </cell>
          <cell r="GQ175">
            <v>63</v>
          </cell>
          <cell r="GR175">
            <v>63.1</v>
          </cell>
          <cell r="GS175">
            <v>62.9</v>
          </cell>
          <cell r="GT175">
            <v>63</v>
          </cell>
          <cell r="GU175">
            <v>63.2</v>
          </cell>
          <cell r="GV175">
            <v>63.2</v>
          </cell>
          <cell r="GW175">
            <v>63.2</v>
          </cell>
          <cell r="GX175">
            <v>63.2</v>
          </cell>
          <cell r="GY175">
            <v>63.3</v>
          </cell>
          <cell r="GZ175">
            <v>63.3</v>
          </cell>
        </row>
        <row r="176">
          <cell r="FZ176">
            <v>61.5</v>
          </cell>
          <cell r="GA176">
            <v>61.6</v>
          </cell>
          <cell r="GB176">
            <v>61.9</v>
          </cell>
          <cell r="GC176">
            <v>62.1</v>
          </cell>
          <cell r="GD176">
            <v>62.3</v>
          </cell>
          <cell r="GE176">
            <v>62.4</v>
          </cell>
          <cell r="GF176">
            <v>62.4</v>
          </cell>
          <cell r="GG176">
            <v>62.4</v>
          </cell>
          <cell r="GH176">
            <v>62.5</v>
          </cell>
          <cell r="GI176">
            <v>62.5</v>
          </cell>
          <cell r="GJ176">
            <v>62.5</v>
          </cell>
          <cell r="GK176">
            <v>62.7</v>
          </cell>
          <cell r="GL176">
            <v>62.7</v>
          </cell>
          <cell r="GM176">
            <v>63</v>
          </cell>
          <cell r="GN176">
            <v>63</v>
          </cell>
          <cell r="GO176">
            <v>63.1</v>
          </cell>
          <cell r="GP176">
            <v>63.2</v>
          </cell>
          <cell r="GQ176">
            <v>63.2</v>
          </cell>
          <cell r="GR176">
            <v>63.2</v>
          </cell>
          <cell r="GS176">
            <v>63.1</v>
          </cell>
          <cell r="GT176">
            <v>63.3</v>
          </cell>
          <cell r="GU176">
            <v>63.4</v>
          </cell>
          <cell r="GV176">
            <v>63.4</v>
          </cell>
          <cell r="GW176">
            <v>63.4</v>
          </cell>
          <cell r="GX176">
            <v>63.4</v>
          </cell>
          <cell r="GY176">
            <v>63.6</v>
          </cell>
          <cell r="GZ176">
            <v>63.5</v>
          </cell>
        </row>
        <row r="177">
          <cell r="FZ177">
            <v>61.3</v>
          </cell>
          <cell r="GA177">
            <v>61.5</v>
          </cell>
          <cell r="GB177">
            <v>61.7</v>
          </cell>
          <cell r="GC177">
            <v>61.8</v>
          </cell>
          <cell r="GD177">
            <v>61.8</v>
          </cell>
          <cell r="GE177">
            <v>61.9</v>
          </cell>
          <cell r="GF177">
            <v>62</v>
          </cell>
          <cell r="GG177">
            <v>62</v>
          </cell>
          <cell r="GH177">
            <v>62</v>
          </cell>
          <cell r="GI177">
            <v>62</v>
          </cell>
          <cell r="GJ177">
            <v>62</v>
          </cell>
          <cell r="GK177">
            <v>62.2</v>
          </cell>
          <cell r="GL177">
            <v>62.2</v>
          </cell>
          <cell r="GM177">
            <v>62.4</v>
          </cell>
          <cell r="GN177">
            <v>62.4</v>
          </cell>
          <cell r="GO177">
            <v>62.4</v>
          </cell>
          <cell r="GP177">
            <v>62.4</v>
          </cell>
          <cell r="GQ177">
            <v>62.4</v>
          </cell>
          <cell r="GR177">
            <v>62.4</v>
          </cell>
          <cell r="GS177">
            <v>62.3</v>
          </cell>
          <cell r="GT177">
            <v>62.5</v>
          </cell>
          <cell r="GU177">
            <v>62.6</v>
          </cell>
          <cell r="GV177">
            <v>62.7</v>
          </cell>
          <cell r="GW177">
            <v>62.7</v>
          </cell>
          <cell r="GX177">
            <v>62.7</v>
          </cell>
          <cell r="GY177">
            <v>62.8</v>
          </cell>
          <cell r="GZ177">
            <v>62.8</v>
          </cell>
        </row>
        <row r="178">
          <cell r="FZ178">
            <v>61.7</v>
          </cell>
          <cell r="GA178">
            <v>62</v>
          </cell>
          <cell r="GB178">
            <v>62</v>
          </cell>
          <cell r="GC178">
            <v>62</v>
          </cell>
          <cell r="GD178">
            <v>61.9</v>
          </cell>
          <cell r="GE178">
            <v>61.8</v>
          </cell>
          <cell r="GF178">
            <v>61.9</v>
          </cell>
          <cell r="GG178">
            <v>61.7</v>
          </cell>
          <cell r="GH178">
            <v>61.9</v>
          </cell>
          <cell r="GI178">
            <v>62</v>
          </cell>
          <cell r="GJ178">
            <v>62</v>
          </cell>
          <cell r="GK178">
            <v>62</v>
          </cell>
          <cell r="GL178">
            <v>62.1</v>
          </cell>
          <cell r="GM178">
            <v>62.1</v>
          </cell>
          <cell r="GN178">
            <v>62.1</v>
          </cell>
          <cell r="GO178">
            <v>62.1</v>
          </cell>
          <cell r="GP178">
            <v>62.1</v>
          </cell>
          <cell r="GQ178">
            <v>62.1</v>
          </cell>
          <cell r="GR178">
            <v>62.2</v>
          </cell>
          <cell r="GS178">
            <v>62.1</v>
          </cell>
          <cell r="GT178">
            <v>62.1</v>
          </cell>
          <cell r="GU178">
            <v>62.2</v>
          </cell>
          <cell r="GV178">
            <v>62.2</v>
          </cell>
          <cell r="GW178">
            <v>62.2</v>
          </cell>
          <cell r="GX178">
            <v>62.2</v>
          </cell>
          <cell r="GY178">
            <v>62.3</v>
          </cell>
          <cell r="GZ178">
            <v>62.5</v>
          </cell>
        </row>
        <row r="179">
          <cell r="FZ179">
            <v>62.4</v>
          </cell>
          <cell r="GA179">
            <v>62.5</v>
          </cell>
          <cell r="GB179">
            <v>62.4</v>
          </cell>
          <cell r="GC179">
            <v>62.5</v>
          </cell>
          <cell r="GD179">
            <v>62.7</v>
          </cell>
          <cell r="GE179">
            <v>62.5</v>
          </cell>
          <cell r="GF179">
            <v>62.5</v>
          </cell>
          <cell r="GG179">
            <v>62.5</v>
          </cell>
          <cell r="GH179">
            <v>62.4</v>
          </cell>
          <cell r="GI179">
            <v>62.4</v>
          </cell>
          <cell r="GJ179">
            <v>62.4</v>
          </cell>
          <cell r="GK179">
            <v>62.5</v>
          </cell>
          <cell r="GL179">
            <v>62.5</v>
          </cell>
          <cell r="GM179">
            <v>62.6</v>
          </cell>
          <cell r="GN179">
            <v>62.6</v>
          </cell>
          <cell r="GO179">
            <v>62.6</v>
          </cell>
          <cell r="GP179">
            <v>62.7</v>
          </cell>
          <cell r="GQ179">
            <v>62.7</v>
          </cell>
          <cell r="GR179">
            <v>62.9</v>
          </cell>
          <cell r="GS179">
            <v>62.8</v>
          </cell>
          <cell r="GT179">
            <v>62.8</v>
          </cell>
          <cell r="GU179">
            <v>63</v>
          </cell>
          <cell r="GV179">
            <v>63</v>
          </cell>
          <cell r="GW179">
            <v>63</v>
          </cell>
          <cell r="GX179">
            <v>62.9</v>
          </cell>
          <cell r="GY179">
            <v>62.8</v>
          </cell>
          <cell r="GZ179">
            <v>62.8</v>
          </cell>
        </row>
        <row r="180">
          <cell r="FZ180">
            <v>62.3</v>
          </cell>
          <cell r="GA180">
            <v>62.3</v>
          </cell>
          <cell r="GB180">
            <v>62.1</v>
          </cell>
          <cell r="GC180">
            <v>62.3</v>
          </cell>
          <cell r="GD180">
            <v>62.6</v>
          </cell>
          <cell r="GE180">
            <v>62.4</v>
          </cell>
          <cell r="GF180">
            <v>62.4</v>
          </cell>
          <cell r="GG180">
            <v>62.4</v>
          </cell>
          <cell r="GH180">
            <v>62.5</v>
          </cell>
          <cell r="GI180">
            <v>62.4</v>
          </cell>
          <cell r="GJ180">
            <v>62.5</v>
          </cell>
          <cell r="GK180">
            <v>62.7</v>
          </cell>
          <cell r="GL180">
            <v>62.7</v>
          </cell>
          <cell r="GM180">
            <v>62.8</v>
          </cell>
          <cell r="GN180">
            <v>62.8</v>
          </cell>
          <cell r="GO180">
            <v>62.7</v>
          </cell>
          <cell r="GP180">
            <v>62.6</v>
          </cell>
          <cell r="GQ180">
            <v>62.7</v>
          </cell>
          <cell r="GR180">
            <v>62.8</v>
          </cell>
          <cell r="GS180">
            <v>62.8</v>
          </cell>
          <cell r="GT180">
            <v>62.8</v>
          </cell>
          <cell r="GU180">
            <v>62.9</v>
          </cell>
          <cell r="GV180">
            <v>62.9</v>
          </cell>
          <cell r="GW180">
            <v>62.9</v>
          </cell>
          <cell r="GX180">
            <v>62.9</v>
          </cell>
          <cell r="GY180">
            <v>62.8</v>
          </cell>
          <cell r="GZ180">
            <v>62.9</v>
          </cell>
        </row>
        <row r="181">
          <cell r="FZ181">
            <v>62.7</v>
          </cell>
          <cell r="GA181">
            <v>62.7</v>
          </cell>
          <cell r="GB181">
            <v>62.6</v>
          </cell>
          <cell r="GC181">
            <v>62.9</v>
          </cell>
          <cell r="GD181">
            <v>63.1</v>
          </cell>
          <cell r="GE181">
            <v>63.1</v>
          </cell>
          <cell r="GF181">
            <v>63</v>
          </cell>
          <cell r="GG181">
            <v>63</v>
          </cell>
          <cell r="GH181">
            <v>63.1</v>
          </cell>
          <cell r="GI181">
            <v>63.1</v>
          </cell>
          <cell r="GJ181">
            <v>63.1</v>
          </cell>
          <cell r="GK181">
            <v>63.2</v>
          </cell>
          <cell r="GL181">
            <v>63.2</v>
          </cell>
          <cell r="GM181">
            <v>63.2</v>
          </cell>
          <cell r="GN181">
            <v>63.3</v>
          </cell>
          <cell r="GO181">
            <v>63.1</v>
          </cell>
          <cell r="GP181">
            <v>63</v>
          </cell>
          <cell r="GQ181">
            <v>63</v>
          </cell>
          <cell r="GR181">
            <v>63.3</v>
          </cell>
          <cell r="GS181">
            <v>63.2</v>
          </cell>
          <cell r="GT181">
            <v>63.3</v>
          </cell>
          <cell r="GU181">
            <v>63.2</v>
          </cell>
          <cell r="GV181">
            <v>63.2</v>
          </cell>
          <cell r="GW181">
            <v>63.3</v>
          </cell>
          <cell r="GX181">
            <v>63.2</v>
          </cell>
          <cell r="GY181">
            <v>63.2</v>
          </cell>
          <cell r="GZ181">
            <v>63.2</v>
          </cell>
        </row>
        <row r="182">
          <cell r="FZ182">
            <v>63</v>
          </cell>
          <cell r="GA182">
            <v>63.1</v>
          </cell>
          <cell r="GB182">
            <v>63.2</v>
          </cell>
          <cell r="GC182">
            <v>63.4</v>
          </cell>
          <cell r="GD182">
            <v>63.6</v>
          </cell>
          <cell r="GE182">
            <v>63.6</v>
          </cell>
          <cell r="GF182">
            <v>63.6</v>
          </cell>
          <cell r="GG182">
            <v>63.5</v>
          </cell>
          <cell r="GH182">
            <v>63.5</v>
          </cell>
          <cell r="GI182">
            <v>63.5</v>
          </cell>
          <cell r="GJ182">
            <v>63.6</v>
          </cell>
          <cell r="GK182">
            <v>63.7</v>
          </cell>
          <cell r="GL182">
            <v>63.7</v>
          </cell>
          <cell r="GM182">
            <v>63.7</v>
          </cell>
          <cell r="GN182">
            <v>63.7</v>
          </cell>
          <cell r="GO182">
            <v>63.6</v>
          </cell>
          <cell r="GP182">
            <v>63.4</v>
          </cell>
          <cell r="GQ182">
            <v>63.4</v>
          </cell>
          <cell r="GR182">
            <v>63.6</v>
          </cell>
          <cell r="GS182">
            <v>63.5</v>
          </cell>
          <cell r="GT182">
            <v>63.6</v>
          </cell>
          <cell r="GU182">
            <v>63.6</v>
          </cell>
          <cell r="GV182">
            <v>63.5</v>
          </cell>
          <cell r="GW182">
            <v>63.6</v>
          </cell>
          <cell r="GX182">
            <v>63.6</v>
          </cell>
          <cell r="GY182">
            <v>63.6</v>
          </cell>
          <cell r="GZ182">
            <v>63.6</v>
          </cell>
        </row>
        <row r="184">
          <cell r="FZ184">
            <v>63.3</v>
          </cell>
          <cell r="GA184">
            <v>63.4</v>
          </cell>
          <cell r="GB184">
            <v>63.6</v>
          </cell>
          <cell r="GC184">
            <v>63.6</v>
          </cell>
          <cell r="GD184">
            <v>63.7</v>
          </cell>
          <cell r="GE184">
            <v>63.7</v>
          </cell>
          <cell r="GF184">
            <v>63.7</v>
          </cell>
          <cell r="GG184">
            <v>63.7</v>
          </cell>
          <cell r="GH184">
            <v>63.5</v>
          </cell>
          <cell r="GI184">
            <v>63.6</v>
          </cell>
          <cell r="GJ184">
            <v>63.8</v>
          </cell>
          <cell r="GK184">
            <v>63.9</v>
          </cell>
          <cell r="GL184">
            <v>64.099999999999994</v>
          </cell>
          <cell r="GM184">
            <v>64.099999999999994</v>
          </cell>
          <cell r="GN184">
            <v>64.099999999999994</v>
          </cell>
          <cell r="GO184">
            <v>64.099999999999994</v>
          </cell>
          <cell r="GP184">
            <v>64.099999999999994</v>
          </cell>
          <cell r="GQ184">
            <v>64.099999999999994</v>
          </cell>
          <cell r="GR184">
            <v>64.2</v>
          </cell>
          <cell r="GS184">
            <v>64.099999999999994</v>
          </cell>
          <cell r="GT184">
            <v>64.099999999999994</v>
          </cell>
          <cell r="GU184">
            <v>64.099999999999994</v>
          </cell>
          <cell r="GV184">
            <v>64.099999999999994</v>
          </cell>
          <cell r="GW184">
            <v>64.099999999999994</v>
          </cell>
          <cell r="GX184">
            <v>64.099999999999994</v>
          </cell>
          <cell r="GY184">
            <v>64.099999999999994</v>
          </cell>
          <cell r="GZ184">
            <v>64.099999999999994</v>
          </cell>
        </row>
        <row r="185">
          <cell r="FZ185">
            <v>63</v>
          </cell>
          <cell r="GA185">
            <v>63.1</v>
          </cell>
          <cell r="GB185">
            <v>63.2</v>
          </cell>
          <cell r="GC185">
            <v>63.2</v>
          </cell>
          <cell r="GD185">
            <v>63.2</v>
          </cell>
          <cell r="GE185">
            <v>63.2</v>
          </cell>
          <cell r="GF185">
            <v>63.3</v>
          </cell>
          <cell r="GG185">
            <v>63.2</v>
          </cell>
          <cell r="GH185">
            <v>63.1</v>
          </cell>
          <cell r="GI185">
            <v>63.3</v>
          </cell>
          <cell r="GJ185">
            <v>63.4</v>
          </cell>
          <cell r="GK185">
            <v>63.5</v>
          </cell>
          <cell r="GL185">
            <v>63.6</v>
          </cell>
          <cell r="GM185">
            <v>63.8</v>
          </cell>
          <cell r="GN185">
            <v>63.9</v>
          </cell>
          <cell r="GO185">
            <v>63.9</v>
          </cell>
          <cell r="GP185">
            <v>63.9</v>
          </cell>
          <cell r="GQ185">
            <v>63.9</v>
          </cell>
          <cell r="GR185">
            <v>64</v>
          </cell>
          <cell r="GS185">
            <v>63.9</v>
          </cell>
          <cell r="GT185">
            <v>63.9</v>
          </cell>
          <cell r="GU185">
            <v>63.9</v>
          </cell>
          <cell r="GV185">
            <v>63.8</v>
          </cell>
          <cell r="GW185">
            <v>63.9</v>
          </cell>
          <cell r="GX185">
            <v>63.8</v>
          </cell>
          <cell r="GY185">
            <v>63.9</v>
          </cell>
          <cell r="GZ185">
            <v>63.9</v>
          </cell>
        </row>
        <row r="186">
          <cell r="FZ186">
            <v>63.2</v>
          </cell>
          <cell r="GA186">
            <v>63.3</v>
          </cell>
          <cell r="GB186">
            <v>63.5</v>
          </cell>
          <cell r="GC186">
            <v>63.7</v>
          </cell>
          <cell r="GD186">
            <v>63.7</v>
          </cell>
          <cell r="GE186">
            <v>63.7</v>
          </cell>
          <cell r="GF186">
            <v>63.8</v>
          </cell>
          <cell r="GG186">
            <v>63.7</v>
          </cell>
          <cell r="GH186">
            <v>63.8</v>
          </cell>
          <cell r="GI186">
            <v>63.8</v>
          </cell>
          <cell r="GJ186">
            <v>63.8</v>
          </cell>
          <cell r="GK186">
            <v>63.8</v>
          </cell>
          <cell r="GL186">
            <v>63.9</v>
          </cell>
          <cell r="GM186">
            <v>64.099999999999994</v>
          </cell>
          <cell r="GN186">
            <v>64.2</v>
          </cell>
          <cell r="GO186">
            <v>64.2</v>
          </cell>
          <cell r="GP186">
            <v>64.3</v>
          </cell>
          <cell r="GQ186">
            <v>64.3</v>
          </cell>
          <cell r="GR186">
            <v>64.400000000000006</v>
          </cell>
          <cell r="GS186">
            <v>64.3</v>
          </cell>
          <cell r="GT186">
            <v>64.3</v>
          </cell>
          <cell r="GU186">
            <v>64.3</v>
          </cell>
          <cell r="GV186">
            <v>64.3</v>
          </cell>
          <cell r="GW186">
            <v>64.3</v>
          </cell>
          <cell r="GX186">
            <v>64.3</v>
          </cell>
          <cell r="GY186">
            <v>64.3</v>
          </cell>
          <cell r="GZ186">
            <v>64.400000000000006</v>
          </cell>
        </row>
        <row r="187">
          <cell r="FZ187">
            <v>63</v>
          </cell>
          <cell r="GA187">
            <v>63</v>
          </cell>
          <cell r="GB187">
            <v>63.3</v>
          </cell>
          <cell r="GC187">
            <v>63.4</v>
          </cell>
          <cell r="GD187">
            <v>63.5</v>
          </cell>
          <cell r="GE187">
            <v>63.5</v>
          </cell>
          <cell r="GF187">
            <v>63.4</v>
          </cell>
          <cell r="GG187">
            <v>63.3</v>
          </cell>
          <cell r="GH187">
            <v>63.4</v>
          </cell>
          <cell r="GI187">
            <v>63.4</v>
          </cell>
          <cell r="GJ187">
            <v>63.5</v>
          </cell>
          <cell r="GK187">
            <v>63.4</v>
          </cell>
          <cell r="GL187">
            <v>63.6</v>
          </cell>
          <cell r="GM187">
            <v>63.8</v>
          </cell>
          <cell r="GN187">
            <v>63.9</v>
          </cell>
          <cell r="GO187">
            <v>63.9</v>
          </cell>
          <cell r="GP187">
            <v>64</v>
          </cell>
          <cell r="GQ187">
            <v>64</v>
          </cell>
          <cell r="GR187">
            <v>64.099999999999994</v>
          </cell>
          <cell r="GS187">
            <v>64</v>
          </cell>
          <cell r="GT187">
            <v>64</v>
          </cell>
          <cell r="GU187">
            <v>64</v>
          </cell>
          <cell r="GV187">
            <v>64</v>
          </cell>
          <cell r="GW187">
            <v>64</v>
          </cell>
          <cell r="GX187">
            <v>63.9</v>
          </cell>
          <cell r="GY187">
            <v>64</v>
          </cell>
          <cell r="GZ187">
            <v>64.099999999999994</v>
          </cell>
        </row>
        <row r="188">
          <cell r="FZ188">
            <v>62.9</v>
          </cell>
          <cell r="GA188">
            <v>62.9</v>
          </cell>
          <cell r="GB188">
            <v>63.1</v>
          </cell>
          <cell r="GC188">
            <v>63.1</v>
          </cell>
          <cell r="GD188">
            <v>63.3</v>
          </cell>
          <cell r="GE188">
            <v>63.2</v>
          </cell>
          <cell r="GF188">
            <v>63.1</v>
          </cell>
          <cell r="GG188">
            <v>63</v>
          </cell>
          <cell r="GH188">
            <v>63</v>
          </cell>
          <cell r="GI188">
            <v>63</v>
          </cell>
          <cell r="GJ188">
            <v>63.1</v>
          </cell>
          <cell r="GK188">
            <v>63</v>
          </cell>
          <cell r="GL188">
            <v>63.3</v>
          </cell>
          <cell r="GM188">
            <v>63.4</v>
          </cell>
          <cell r="GN188">
            <v>63.5</v>
          </cell>
          <cell r="GO188">
            <v>63.6</v>
          </cell>
          <cell r="GP188">
            <v>63.6</v>
          </cell>
          <cell r="GQ188">
            <v>63.5</v>
          </cell>
          <cell r="GR188">
            <v>63.5</v>
          </cell>
          <cell r="GS188">
            <v>63.6</v>
          </cell>
          <cell r="GT188">
            <v>63.6</v>
          </cell>
          <cell r="GU188">
            <v>63.6</v>
          </cell>
          <cell r="GV188">
            <v>63.6</v>
          </cell>
          <cell r="GW188">
            <v>63.7</v>
          </cell>
          <cell r="GX188">
            <v>63.6</v>
          </cell>
          <cell r="GY188">
            <v>63.6</v>
          </cell>
          <cell r="GZ188">
            <v>63.7</v>
          </cell>
        </row>
        <row r="189">
          <cell r="FZ189">
            <v>63.2</v>
          </cell>
          <cell r="GA189">
            <v>63.2</v>
          </cell>
          <cell r="GB189">
            <v>63.5</v>
          </cell>
          <cell r="GC189">
            <v>63.3</v>
          </cell>
          <cell r="GD189">
            <v>63.6</v>
          </cell>
          <cell r="GE189">
            <v>63.6</v>
          </cell>
          <cell r="GF189">
            <v>63.5</v>
          </cell>
          <cell r="GG189">
            <v>63.5</v>
          </cell>
          <cell r="GH189">
            <v>63.4</v>
          </cell>
          <cell r="GI189">
            <v>63.4</v>
          </cell>
          <cell r="GJ189">
            <v>63.5</v>
          </cell>
          <cell r="GK189">
            <v>63.7</v>
          </cell>
          <cell r="GL189">
            <v>63.8</v>
          </cell>
          <cell r="GM189">
            <v>63.9</v>
          </cell>
          <cell r="GN189">
            <v>64</v>
          </cell>
          <cell r="GO189">
            <v>64</v>
          </cell>
          <cell r="GP189">
            <v>64</v>
          </cell>
          <cell r="GQ189">
            <v>64</v>
          </cell>
          <cell r="GR189">
            <v>64</v>
          </cell>
          <cell r="GS189">
            <v>64.099999999999994</v>
          </cell>
          <cell r="GT189">
            <v>64.099999999999994</v>
          </cell>
          <cell r="GU189">
            <v>64.099999999999994</v>
          </cell>
          <cell r="GV189">
            <v>64</v>
          </cell>
          <cell r="GW189">
            <v>64.2</v>
          </cell>
          <cell r="GX189">
            <v>64.2</v>
          </cell>
          <cell r="GY189">
            <v>64.2</v>
          </cell>
          <cell r="GZ189">
            <v>64.2</v>
          </cell>
        </row>
        <row r="190">
          <cell r="FZ190">
            <v>62.9</v>
          </cell>
          <cell r="GA190">
            <v>62.9</v>
          </cell>
          <cell r="GB190">
            <v>63.1</v>
          </cell>
          <cell r="GC190">
            <v>63</v>
          </cell>
          <cell r="GD190">
            <v>63.3</v>
          </cell>
          <cell r="GE190">
            <v>63.3</v>
          </cell>
          <cell r="GF190">
            <v>63.3</v>
          </cell>
          <cell r="GG190">
            <v>63.3</v>
          </cell>
          <cell r="GH190">
            <v>63.3</v>
          </cell>
          <cell r="GI190">
            <v>63.3</v>
          </cell>
          <cell r="GJ190">
            <v>63.4</v>
          </cell>
          <cell r="GK190">
            <v>63.5</v>
          </cell>
          <cell r="GL190">
            <v>63.6</v>
          </cell>
          <cell r="GM190">
            <v>63.6</v>
          </cell>
          <cell r="GN190">
            <v>63.7</v>
          </cell>
          <cell r="GO190">
            <v>63.8</v>
          </cell>
          <cell r="GP190">
            <v>63.8</v>
          </cell>
          <cell r="GQ190">
            <v>63.8</v>
          </cell>
          <cell r="GR190">
            <v>63.9</v>
          </cell>
          <cell r="GS190">
            <v>63.9</v>
          </cell>
          <cell r="GT190">
            <v>63.9</v>
          </cell>
          <cell r="GU190">
            <v>63.9</v>
          </cell>
          <cell r="GV190">
            <v>63.9</v>
          </cell>
          <cell r="GW190">
            <v>64</v>
          </cell>
          <cell r="GX190">
            <v>64</v>
          </cell>
          <cell r="GY190">
            <v>64</v>
          </cell>
          <cell r="GZ190">
            <v>64</v>
          </cell>
        </row>
        <row r="191">
          <cell r="FZ191">
            <v>63</v>
          </cell>
          <cell r="GA191">
            <v>63</v>
          </cell>
          <cell r="GB191">
            <v>63.2</v>
          </cell>
          <cell r="GC191">
            <v>63.1</v>
          </cell>
          <cell r="GD191">
            <v>63.2</v>
          </cell>
          <cell r="GE191">
            <v>63.3</v>
          </cell>
          <cell r="GF191">
            <v>63.3</v>
          </cell>
          <cell r="GG191">
            <v>63.3</v>
          </cell>
          <cell r="GH191">
            <v>63.3</v>
          </cell>
          <cell r="GI191">
            <v>63.3</v>
          </cell>
          <cell r="GJ191">
            <v>63.3</v>
          </cell>
          <cell r="GK191">
            <v>63.3</v>
          </cell>
          <cell r="GL191">
            <v>63.3</v>
          </cell>
          <cell r="GM191">
            <v>63.4</v>
          </cell>
          <cell r="GN191">
            <v>63.5</v>
          </cell>
          <cell r="GO191">
            <v>63.6</v>
          </cell>
          <cell r="GP191">
            <v>63.7</v>
          </cell>
          <cell r="GQ191">
            <v>63.7</v>
          </cell>
          <cell r="GR191">
            <v>63.8</v>
          </cell>
          <cell r="GS191">
            <v>63.8</v>
          </cell>
          <cell r="GT191">
            <v>63.7</v>
          </cell>
          <cell r="GU191">
            <v>63.7</v>
          </cell>
          <cell r="GV191">
            <v>63.7</v>
          </cell>
          <cell r="GW191">
            <v>63.8</v>
          </cell>
          <cell r="GX191">
            <v>63.7</v>
          </cell>
          <cell r="GY191">
            <v>63.7</v>
          </cell>
          <cell r="GZ191">
            <v>63.7</v>
          </cell>
        </row>
        <row r="192">
          <cell r="FZ192">
            <v>63.4</v>
          </cell>
          <cell r="GA192">
            <v>63.4</v>
          </cell>
          <cell r="GB192">
            <v>63.6</v>
          </cell>
          <cell r="GC192">
            <v>63.5</v>
          </cell>
          <cell r="GD192">
            <v>63.5</v>
          </cell>
          <cell r="GE192">
            <v>63.5</v>
          </cell>
          <cell r="GF192">
            <v>63.5</v>
          </cell>
          <cell r="GG192">
            <v>63.5</v>
          </cell>
          <cell r="GH192">
            <v>63.6</v>
          </cell>
          <cell r="GI192">
            <v>63.6</v>
          </cell>
          <cell r="GJ192">
            <v>63.5</v>
          </cell>
          <cell r="GK192">
            <v>63.6</v>
          </cell>
          <cell r="GL192">
            <v>63.5</v>
          </cell>
          <cell r="GM192">
            <v>63.7</v>
          </cell>
          <cell r="GN192">
            <v>63.8</v>
          </cell>
          <cell r="GO192">
            <v>63.9</v>
          </cell>
          <cell r="GP192">
            <v>63.9</v>
          </cell>
          <cell r="GQ192">
            <v>63.8</v>
          </cell>
          <cell r="GR192">
            <v>63.9</v>
          </cell>
          <cell r="GS192">
            <v>63.9</v>
          </cell>
          <cell r="GT192">
            <v>63.9</v>
          </cell>
          <cell r="GU192">
            <v>63.9</v>
          </cell>
          <cell r="GV192">
            <v>63.9</v>
          </cell>
          <cell r="GW192">
            <v>64</v>
          </cell>
          <cell r="GX192">
            <v>64</v>
          </cell>
          <cell r="GY192">
            <v>64</v>
          </cell>
          <cell r="GZ192">
            <v>64</v>
          </cell>
        </row>
        <row r="193">
          <cell r="FZ193">
            <v>64.099999999999994</v>
          </cell>
          <cell r="GA193">
            <v>64.2</v>
          </cell>
          <cell r="GB193">
            <v>64.2</v>
          </cell>
          <cell r="GC193">
            <v>64.2</v>
          </cell>
          <cell r="GD193">
            <v>64.2</v>
          </cell>
          <cell r="GE193">
            <v>64.2</v>
          </cell>
          <cell r="GF193">
            <v>64.2</v>
          </cell>
          <cell r="GG193">
            <v>64.2</v>
          </cell>
          <cell r="GH193">
            <v>64.099999999999994</v>
          </cell>
          <cell r="GI193">
            <v>64.099999999999994</v>
          </cell>
          <cell r="GJ193">
            <v>64.099999999999994</v>
          </cell>
          <cell r="GK193">
            <v>64.099999999999994</v>
          </cell>
          <cell r="GL193">
            <v>64.2</v>
          </cell>
          <cell r="GM193">
            <v>64.3</v>
          </cell>
          <cell r="GN193">
            <v>64.400000000000006</v>
          </cell>
          <cell r="GO193">
            <v>64.400000000000006</v>
          </cell>
          <cell r="GP193">
            <v>64.400000000000006</v>
          </cell>
          <cell r="GQ193">
            <v>64.400000000000006</v>
          </cell>
          <cell r="GR193">
            <v>64.400000000000006</v>
          </cell>
          <cell r="GS193">
            <v>64.400000000000006</v>
          </cell>
          <cell r="GT193">
            <v>64.400000000000006</v>
          </cell>
          <cell r="GU193">
            <v>64.400000000000006</v>
          </cell>
          <cell r="GV193">
            <v>64.400000000000006</v>
          </cell>
          <cell r="GW193">
            <v>64.5</v>
          </cell>
          <cell r="GX193">
            <v>64.5</v>
          </cell>
          <cell r="GY193">
            <v>64.5</v>
          </cell>
          <cell r="GZ193">
            <v>64.5</v>
          </cell>
        </row>
        <row r="194">
          <cell r="FZ194">
            <v>63.2</v>
          </cell>
          <cell r="GA194">
            <v>63.3</v>
          </cell>
          <cell r="GB194">
            <v>63.2</v>
          </cell>
          <cell r="GC194">
            <v>63.3</v>
          </cell>
          <cell r="GD194">
            <v>63.3</v>
          </cell>
          <cell r="GE194">
            <v>63.3</v>
          </cell>
          <cell r="GF194">
            <v>63.3</v>
          </cell>
          <cell r="GG194">
            <v>63.3</v>
          </cell>
          <cell r="GH194">
            <v>63.3</v>
          </cell>
          <cell r="GI194">
            <v>63.3</v>
          </cell>
          <cell r="GJ194">
            <v>63.2</v>
          </cell>
          <cell r="GK194">
            <v>63.3</v>
          </cell>
          <cell r="GL194">
            <v>63.4</v>
          </cell>
          <cell r="GM194">
            <v>63.4</v>
          </cell>
          <cell r="GN194">
            <v>63.5</v>
          </cell>
          <cell r="GO194">
            <v>63.6</v>
          </cell>
          <cell r="GP194">
            <v>63.5</v>
          </cell>
          <cell r="GQ194">
            <v>63.5</v>
          </cell>
          <cell r="GR194">
            <v>63.6</v>
          </cell>
          <cell r="GS194">
            <v>63.6</v>
          </cell>
          <cell r="GT194">
            <v>63.6</v>
          </cell>
          <cell r="GU194">
            <v>63.5</v>
          </cell>
          <cell r="GV194">
            <v>63.6</v>
          </cell>
          <cell r="GW194">
            <v>63.7</v>
          </cell>
          <cell r="GX194">
            <v>63.6</v>
          </cell>
          <cell r="GY194">
            <v>63.7</v>
          </cell>
          <cell r="GZ194">
            <v>63.8</v>
          </cell>
        </row>
        <row r="195">
          <cell r="FZ195">
            <v>64.2</v>
          </cell>
          <cell r="GA195">
            <v>64.3</v>
          </cell>
          <cell r="GB195">
            <v>64.3</v>
          </cell>
          <cell r="GC195">
            <v>64.5</v>
          </cell>
          <cell r="GD195">
            <v>64.5</v>
          </cell>
          <cell r="GE195">
            <v>64.5</v>
          </cell>
          <cell r="GF195">
            <v>64.400000000000006</v>
          </cell>
          <cell r="GG195">
            <v>64.400000000000006</v>
          </cell>
          <cell r="GH195">
            <v>64.5</v>
          </cell>
          <cell r="GI195">
            <v>64.5</v>
          </cell>
          <cell r="GJ195">
            <v>64.5</v>
          </cell>
          <cell r="GK195">
            <v>64.400000000000006</v>
          </cell>
          <cell r="GL195">
            <v>64.5</v>
          </cell>
          <cell r="GM195">
            <v>64.5</v>
          </cell>
          <cell r="GN195">
            <v>64.5</v>
          </cell>
          <cell r="GO195">
            <v>64.5</v>
          </cell>
          <cell r="GP195">
            <v>64.5</v>
          </cell>
          <cell r="GQ195">
            <v>64.5</v>
          </cell>
          <cell r="GR195">
            <v>64.5</v>
          </cell>
          <cell r="GS195">
            <v>64.5</v>
          </cell>
          <cell r="GT195">
            <v>64.5</v>
          </cell>
          <cell r="GU195">
            <v>64.5</v>
          </cell>
          <cell r="GV195">
            <v>64.400000000000006</v>
          </cell>
          <cell r="GW195">
            <v>64.5</v>
          </cell>
          <cell r="GX195">
            <v>64.400000000000006</v>
          </cell>
          <cell r="GY195">
            <v>64.400000000000006</v>
          </cell>
          <cell r="GZ195">
            <v>64.5</v>
          </cell>
        </row>
        <row r="196">
          <cell r="FZ196">
            <v>64.2</v>
          </cell>
          <cell r="GA196">
            <v>64.2</v>
          </cell>
          <cell r="GB196">
            <v>64.2</v>
          </cell>
          <cell r="GC196">
            <v>64.3</v>
          </cell>
          <cell r="GD196">
            <v>64.3</v>
          </cell>
          <cell r="GE196">
            <v>64.3</v>
          </cell>
          <cell r="GF196">
            <v>64.3</v>
          </cell>
          <cell r="GG196">
            <v>64.3</v>
          </cell>
          <cell r="GH196">
            <v>64.400000000000006</v>
          </cell>
          <cell r="GI196">
            <v>64.400000000000006</v>
          </cell>
          <cell r="GJ196">
            <v>64.400000000000006</v>
          </cell>
          <cell r="GK196">
            <v>64.400000000000006</v>
          </cell>
          <cell r="GL196">
            <v>64.5</v>
          </cell>
          <cell r="GM196">
            <v>64.5</v>
          </cell>
          <cell r="GN196">
            <v>64.5</v>
          </cell>
          <cell r="GO196">
            <v>64.5</v>
          </cell>
          <cell r="GP196">
            <v>64.5</v>
          </cell>
          <cell r="GQ196">
            <v>64.5</v>
          </cell>
          <cell r="GR196">
            <v>64.599999999999994</v>
          </cell>
          <cell r="GS196">
            <v>64.599999999999994</v>
          </cell>
          <cell r="GT196">
            <v>64.599999999999994</v>
          </cell>
          <cell r="GU196">
            <v>64.599999999999994</v>
          </cell>
          <cell r="GV196">
            <v>64.5</v>
          </cell>
          <cell r="GW196">
            <v>64.5</v>
          </cell>
          <cell r="GX196">
            <v>64.5</v>
          </cell>
          <cell r="GY196">
            <v>64.5</v>
          </cell>
          <cell r="GZ196">
            <v>64.5</v>
          </cell>
        </row>
        <row r="197">
          <cell r="FZ197">
            <v>64.400000000000006</v>
          </cell>
          <cell r="GA197">
            <v>64.400000000000006</v>
          </cell>
          <cell r="GB197">
            <v>64.400000000000006</v>
          </cell>
          <cell r="GC197">
            <v>64.400000000000006</v>
          </cell>
          <cell r="GD197">
            <v>64.5</v>
          </cell>
          <cell r="GE197">
            <v>64.599999999999994</v>
          </cell>
          <cell r="GF197">
            <v>64.599999999999994</v>
          </cell>
          <cell r="GG197">
            <v>64.599999999999994</v>
          </cell>
          <cell r="GH197">
            <v>64.599999999999994</v>
          </cell>
          <cell r="GI197">
            <v>64.599999999999994</v>
          </cell>
          <cell r="GJ197">
            <v>64.7</v>
          </cell>
          <cell r="GK197">
            <v>64.7</v>
          </cell>
          <cell r="GL197">
            <v>64.7</v>
          </cell>
          <cell r="GM197">
            <v>64.7</v>
          </cell>
          <cell r="GN197">
            <v>64.7</v>
          </cell>
          <cell r="GO197">
            <v>64.7</v>
          </cell>
          <cell r="GP197">
            <v>64.7</v>
          </cell>
          <cell r="GQ197">
            <v>64.7</v>
          </cell>
          <cell r="GR197">
            <v>64.8</v>
          </cell>
          <cell r="GS197">
            <v>64.7</v>
          </cell>
          <cell r="GT197">
            <v>64.7</v>
          </cell>
          <cell r="GU197">
            <v>64.7</v>
          </cell>
          <cell r="GV197">
            <v>64.7</v>
          </cell>
          <cell r="GW197">
            <v>64.7</v>
          </cell>
          <cell r="GX197">
            <v>64.7</v>
          </cell>
          <cell r="GY197">
            <v>64.8</v>
          </cell>
          <cell r="GZ197">
            <v>64.8</v>
          </cell>
        </row>
        <row r="198">
          <cell r="FZ198">
            <v>64.2</v>
          </cell>
          <cell r="GA198">
            <v>64.2</v>
          </cell>
          <cell r="GB198">
            <v>64.099999999999994</v>
          </cell>
          <cell r="GC198">
            <v>64.2</v>
          </cell>
          <cell r="GD198">
            <v>64.2</v>
          </cell>
          <cell r="GE198">
            <v>64.3</v>
          </cell>
          <cell r="GF198">
            <v>64.3</v>
          </cell>
          <cell r="GG198">
            <v>64.3</v>
          </cell>
          <cell r="GH198">
            <v>64.3</v>
          </cell>
          <cell r="GI198">
            <v>64.400000000000006</v>
          </cell>
          <cell r="GJ198">
            <v>64.400000000000006</v>
          </cell>
          <cell r="GK198">
            <v>64.400000000000006</v>
          </cell>
          <cell r="GL198">
            <v>64.5</v>
          </cell>
          <cell r="GM198">
            <v>64.5</v>
          </cell>
          <cell r="GN198">
            <v>64.599999999999994</v>
          </cell>
          <cell r="GO198">
            <v>64.599999999999994</v>
          </cell>
          <cell r="GP198">
            <v>64.599999999999994</v>
          </cell>
          <cell r="GQ198">
            <v>64.5</v>
          </cell>
          <cell r="GR198">
            <v>64.599999999999994</v>
          </cell>
          <cell r="GS198">
            <v>64.5</v>
          </cell>
          <cell r="GT198">
            <v>64.5</v>
          </cell>
          <cell r="GU198">
            <v>64.5</v>
          </cell>
          <cell r="GV198">
            <v>64.599999999999994</v>
          </cell>
          <cell r="GW198">
            <v>64.599999999999994</v>
          </cell>
          <cell r="GX198">
            <v>64.599999999999994</v>
          </cell>
          <cell r="GY198">
            <v>64.5</v>
          </cell>
          <cell r="GZ198">
            <v>64.599999999999994</v>
          </cell>
        </row>
        <row r="199">
          <cell r="FZ199">
            <v>63.9</v>
          </cell>
          <cell r="GA199">
            <v>64.099999999999994</v>
          </cell>
          <cell r="GB199">
            <v>64.3</v>
          </cell>
          <cell r="GC199">
            <v>64.400000000000006</v>
          </cell>
          <cell r="GD199">
            <v>64.400000000000006</v>
          </cell>
          <cell r="GE199">
            <v>64.599999999999994</v>
          </cell>
          <cell r="GF199">
            <v>64.5</v>
          </cell>
          <cell r="GG199">
            <v>64.5</v>
          </cell>
          <cell r="GH199">
            <v>64.5</v>
          </cell>
          <cell r="GI199">
            <v>64.599999999999994</v>
          </cell>
          <cell r="GJ199">
            <v>64.5</v>
          </cell>
          <cell r="GK199">
            <v>64.5</v>
          </cell>
          <cell r="GL199">
            <v>64.599999999999994</v>
          </cell>
          <cell r="GM199">
            <v>64.599999999999994</v>
          </cell>
          <cell r="GN199">
            <v>64.7</v>
          </cell>
          <cell r="GO199">
            <v>64.7</v>
          </cell>
          <cell r="GP199">
            <v>64.7</v>
          </cell>
          <cell r="GQ199">
            <v>64.599999999999994</v>
          </cell>
          <cell r="GR199">
            <v>64.7</v>
          </cell>
          <cell r="GS199">
            <v>64.7</v>
          </cell>
          <cell r="GT199">
            <v>64.7</v>
          </cell>
          <cell r="GU199">
            <v>64.7</v>
          </cell>
          <cell r="GV199">
            <v>64.7</v>
          </cell>
          <cell r="GW199">
            <v>64.7</v>
          </cell>
          <cell r="GX199">
            <v>64.7</v>
          </cell>
          <cell r="GY199">
            <v>64.7</v>
          </cell>
          <cell r="GZ199">
            <v>64.7</v>
          </cell>
        </row>
        <row r="200">
          <cell r="FZ200">
            <v>64.099999999999994</v>
          </cell>
          <cell r="GA200">
            <v>64.3</v>
          </cell>
          <cell r="GB200">
            <v>64.5</v>
          </cell>
          <cell r="GC200">
            <v>64.599999999999994</v>
          </cell>
          <cell r="GD200">
            <v>64.599999999999994</v>
          </cell>
          <cell r="GE200">
            <v>64.599999999999994</v>
          </cell>
          <cell r="GF200">
            <v>64.599999999999994</v>
          </cell>
          <cell r="GG200">
            <v>64.599999999999994</v>
          </cell>
          <cell r="GH200">
            <v>64.599999999999994</v>
          </cell>
          <cell r="GI200">
            <v>64.599999999999994</v>
          </cell>
          <cell r="GJ200">
            <v>64.599999999999994</v>
          </cell>
          <cell r="GK200">
            <v>64.599999999999994</v>
          </cell>
          <cell r="GL200">
            <v>64.599999999999994</v>
          </cell>
          <cell r="GM200">
            <v>64.599999999999994</v>
          </cell>
          <cell r="GN200">
            <v>64.599999999999994</v>
          </cell>
          <cell r="GO200">
            <v>64.599999999999994</v>
          </cell>
          <cell r="GP200">
            <v>64.599999999999994</v>
          </cell>
          <cell r="GQ200">
            <v>64.7</v>
          </cell>
          <cell r="GR200">
            <v>64.7</v>
          </cell>
          <cell r="GS200">
            <v>64.7</v>
          </cell>
          <cell r="GT200">
            <v>64.7</v>
          </cell>
          <cell r="GU200">
            <v>64.7</v>
          </cell>
          <cell r="GV200">
            <v>64.8</v>
          </cell>
          <cell r="GW200">
            <v>64.7</v>
          </cell>
          <cell r="GX200">
            <v>64.7</v>
          </cell>
          <cell r="GY200">
            <v>64.7</v>
          </cell>
          <cell r="GZ200">
            <v>64.7</v>
          </cell>
        </row>
        <row r="201">
          <cell r="FZ201">
            <v>64.400000000000006</v>
          </cell>
          <cell r="GA201">
            <v>64.599999999999994</v>
          </cell>
          <cell r="GB201">
            <v>64.599999999999994</v>
          </cell>
          <cell r="GC201">
            <v>64.8</v>
          </cell>
          <cell r="GD201">
            <v>64.8</v>
          </cell>
          <cell r="GE201">
            <v>64.8</v>
          </cell>
          <cell r="GF201">
            <v>64.8</v>
          </cell>
          <cell r="GG201">
            <v>64.8</v>
          </cell>
          <cell r="GH201">
            <v>64.8</v>
          </cell>
          <cell r="GI201">
            <v>64.8</v>
          </cell>
          <cell r="GJ201">
            <v>64.8</v>
          </cell>
          <cell r="GK201">
            <v>64.8</v>
          </cell>
          <cell r="GL201">
            <v>64.8</v>
          </cell>
          <cell r="GM201">
            <v>64.8</v>
          </cell>
          <cell r="GN201">
            <v>64.8</v>
          </cell>
          <cell r="GO201">
            <v>64.8</v>
          </cell>
          <cell r="GP201">
            <v>64.8</v>
          </cell>
          <cell r="GQ201">
            <v>64.8</v>
          </cell>
          <cell r="GR201">
            <v>64.8</v>
          </cell>
          <cell r="GS201">
            <v>64.8</v>
          </cell>
          <cell r="GT201">
            <v>64.8</v>
          </cell>
          <cell r="GU201">
            <v>64.8</v>
          </cell>
          <cell r="GV201">
            <v>64.900000000000006</v>
          </cell>
          <cell r="GW201">
            <v>64.900000000000006</v>
          </cell>
          <cell r="GX201">
            <v>64.900000000000006</v>
          </cell>
          <cell r="GY201">
            <v>64.900000000000006</v>
          </cell>
          <cell r="GZ201">
            <v>64.900000000000006</v>
          </cell>
        </row>
        <row r="202">
          <cell r="FZ202">
            <v>64.099999999999994</v>
          </cell>
          <cell r="GA202">
            <v>64.099999999999994</v>
          </cell>
          <cell r="GB202">
            <v>64.099999999999994</v>
          </cell>
          <cell r="GC202">
            <v>64.099999999999994</v>
          </cell>
          <cell r="GD202">
            <v>64.3</v>
          </cell>
          <cell r="GE202">
            <v>64.3</v>
          </cell>
          <cell r="GF202">
            <v>64.3</v>
          </cell>
          <cell r="GG202">
            <v>64.3</v>
          </cell>
          <cell r="GH202">
            <v>64.3</v>
          </cell>
          <cell r="GI202">
            <v>64.3</v>
          </cell>
          <cell r="GJ202">
            <v>64.3</v>
          </cell>
          <cell r="GK202">
            <v>64.3</v>
          </cell>
          <cell r="GL202">
            <v>64.2</v>
          </cell>
          <cell r="GM202">
            <v>64.3</v>
          </cell>
          <cell r="GN202">
            <v>64.3</v>
          </cell>
          <cell r="GO202">
            <v>64.3</v>
          </cell>
          <cell r="GP202">
            <v>64.3</v>
          </cell>
          <cell r="GQ202">
            <v>64.400000000000006</v>
          </cell>
          <cell r="GR202">
            <v>64.400000000000006</v>
          </cell>
          <cell r="GS202">
            <v>64.5</v>
          </cell>
          <cell r="GT202">
            <v>64.5</v>
          </cell>
          <cell r="GU202">
            <v>64.5</v>
          </cell>
          <cell r="GV202">
            <v>64.599999999999994</v>
          </cell>
          <cell r="GW202">
            <v>64.7</v>
          </cell>
          <cell r="GX202">
            <v>64.7</v>
          </cell>
          <cell r="GY202">
            <v>64.7</v>
          </cell>
          <cell r="GZ202">
            <v>64.7</v>
          </cell>
        </row>
        <row r="203">
          <cell r="FZ203">
            <v>64.099999999999994</v>
          </cell>
          <cell r="GA203">
            <v>64.099999999999994</v>
          </cell>
          <cell r="GB203">
            <v>64.3</v>
          </cell>
          <cell r="GC203">
            <v>64.400000000000006</v>
          </cell>
          <cell r="GD203">
            <v>64.400000000000006</v>
          </cell>
          <cell r="GE203">
            <v>64.400000000000006</v>
          </cell>
          <cell r="GF203">
            <v>64.400000000000006</v>
          </cell>
          <cell r="GG203">
            <v>64.3</v>
          </cell>
          <cell r="GH203">
            <v>64.400000000000006</v>
          </cell>
          <cell r="GI203">
            <v>64.400000000000006</v>
          </cell>
          <cell r="GJ203">
            <v>64.400000000000006</v>
          </cell>
          <cell r="GK203">
            <v>64.400000000000006</v>
          </cell>
          <cell r="GL203">
            <v>64.400000000000006</v>
          </cell>
          <cell r="GM203">
            <v>64.5</v>
          </cell>
          <cell r="GN203">
            <v>64.5</v>
          </cell>
          <cell r="GO203">
            <v>64.5</v>
          </cell>
          <cell r="GP203">
            <v>64.5</v>
          </cell>
          <cell r="GQ203">
            <v>64.5</v>
          </cell>
          <cell r="GR203">
            <v>64.5</v>
          </cell>
          <cell r="GS203">
            <v>64.5</v>
          </cell>
          <cell r="GT203">
            <v>64.5</v>
          </cell>
          <cell r="GU203">
            <v>64.5</v>
          </cell>
          <cell r="GV203">
            <v>64.599999999999994</v>
          </cell>
          <cell r="GW203">
            <v>64.7</v>
          </cell>
          <cell r="GX203">
            <v>64.7</v>
          </cell>
          <cell r="GY203">
            <v>64.7</v>
          </cell>
          <cell r="GZ203">
            <v>64.7</v>
          </cell>
        </row>
        <row r="204">
          <cell r="FZ204">
            <v>64.3</v>
          </cell>
          <cell r="GA204">
            <v>64.3</v>
          </cell>
          <cell r="GB204">
            <v>64.5</v>
          </cell>
          <cell r="GC204">
            <v>64.599999999999994</v>
          </cell>
          <cell r="GD204">
            <v>64.599999999999994</v>
          </cell>
          <cell r="GE204">
            <v>64.599999999999994</v>
          </cell>
          <cell r="GF204">
            <v>64.599999999999994</v>
          </cell>
          <cell r="GG204">
            <v>64.599999999999994</v>
          </cell>
          <cell r="GH204">
            <v>64.599999999999994</v>
          </cell>
          <cell r="GI204">
            <v>64.599999999999994</v>
          </cell>
          <cell r="GJ204">
            <v>64.599999999999994</v>
          </cell>
          <cell r="GK204">
            <v>64.599999999999994</v>
          </cell>
          <cell r="GL204">
            <v>64.7</v>
          </cell>
          <cell r="GM204">
            <v>64.7</v>
          </cell>
          <cell r="GN204">
            <v>64.8</v>
          </cell>
          <cell r="GO204">
            <v>64.8</v>
          </cell>
          <cell r="GP204">
            <v>64.8</v>
          </cell>
          <cell r="GQ204">
            <v>64.7</v>
          </cell>
          <cell r="GR204">
            <v>64.7</v>
          </cell>
          <cell r="GS204">
            <v>64.7</v>
          </cell>
          <cell r="GT204">
            <v>64.7</v>
          </cell>
          <cell r="GU204">
            <v>64.7</v>
          </cell>
          <cell r="GV204">
            <v>64.8</v>
          </cell>
          <cell r="GW204">
            <v>64.8</v>
          </cell>
          <cell r="GX204">
            <v>64.8</v>
          </cell>
          <cell r="GY204">
            <v>64.8</v>
          </cell>
          <cell r="GZ204">
            <v>64.8</v>
          </cell>
        </row>
        <row r="205">
          <cell r="FZ205">
            <v>64</v>
          </cell>
          <cell r="GA205">
            <v>64</v>
          </cell>
          <cell r="GB205">
            <v>64.2</v>
          </cell>
          <cell r="GC205">
            <v>64.3</v>
          </cell>
          <cell r="GD205">
            <v>64.3</v>
          </cell>
          <cell r="GE205">
            <v>64.3</v>
          </cell>
          <cell r="GF205">
            <v>64.400000000000006</v>
          </cell>
          <cell r="GG205">
            <v>64.3</v>
          </cell>
          <cell r="GH205">
            <v>64.400000000000006</v>
          </cell>
          <cell r="GI205">
            <v>64.3</v>
          </cell>
          <cell r="GJ205">
            <v>64.3</v>
          </cell>
          <cell r="GK205">
            <v>64.400000000000006</v>
          </cell>
          <cell r="GL205">
            <v>64.400000000000006</v>
          </cell>
          <cell r="GM205">
            <v>64.5</v>
          </cell>
          <cell r="GN205">
            <v>64.5</v>
          </cell>
          <cell r="GO205">
            <v>64.5</v>
          </cell>
          <cell r="GP205">
            <v>64.5</v>
          </cell>
          <cell r="GQ205">
            <v>64.5</v>
          </cell>
          <cell r="GR205">
            <v>64.5</v>
          </cell>
          <cell r="GS205">
            <v>64.5</v>
          </cell>
          <cell r="GT205">
            <v>64.5</v>
          </cell>
          <cell r="GU205">
            <v>64.5</v>
          </cell>
          <cell r="GV205">
            <v>64.599999999999994</v>
          </cell>
          <cell r="GW205">
            <v>64.599999999999994</v>
          </cell>
          <cell r="GX205">
            <v>64.599999999999994</v>
          </cell>
          <cell r="GY205">
            <v>64.599999999999994</v>
          </cell>
          <cell r="GZ205">
            <v>64.7</v>
          </cell>
        </row>
        <row r="206">
          <cell r="FZ206">
            <v>64</v>
          </cell>
          <cell r="GA206">
            <v>64</v>
          </cell>
          <cell r="GB206">
            <v>64.2</v>
          </cell>
          <cell r="GC206">
            <v>64.3</v>
          </cell>
          <cell r="GD206">
            <v>64.400000000000006</v>
          </cell>
          <cell r="GE206">
            <v>64.3</v>
          </cell>
          <cell r="GF206">
            <v>64.3</v>
          </cell>
          <cell r="GG206">
            <v>64.3</v>
          </cell>
          <cell r="GH206">
            <v>64.3</v>
          </cell>
          <cell r="GI206">
            <v>64.2</v>
          </cell>
          <cell r="GJ206">
            <v>64.400000000000006</v>
          </cell>
          <cell r="GK206">
            <v>64.400000000000006</v>
          </cell>
          <cell r="GL206">
            <v>64.400000000000006</v>
          </cell>
          <cell r="GM206">
            <v>64.5</v>
          </cell>
          <cell r="GN206">
            <v>64.5</v>
          </cell>
          <cell r="GO206">
            <v>64.5</v>
          </cell>
          <cell r="GP206">
            <v>64.599999999999994</v>
          </cell>
          <cell r="GQ206">
            <v>64.400000000000006</v>
          </cell>
          <cell r="GR206">
            <v>64.5</v>
          </cell>
          <cell r="GS206">
            <v>64.5</v>
          </cell>
          <cell r="GT206">
            <v>64.5</v>
          </cell>
          <cell r="GU206">
            <v>64.5</v>
          </cell>
          <cell r="GV206">
            <v>64.599999999999994</v>
          </cell>
          <cell r="GW206">
            <v>64.7</v>
          </cell>
          <cell r="GX206">
            <v>64.599999999999994</v>
          </cell>
          <cell r="GY206">
            <v>64.599999999999994</v>
          </cell>
          <cell r="GZ206">
            <v>64.7</v>
          </cell>
        </row>
        <row r="207">
          <cell r="FZ207">
            <v>64.2</v>
          </cell>
          <cell r="GA207">
            <v>64.2</v>
          </cell>
          <cell r="GB207">
            <v>64.400000000000006</v>
          </cell>
          <cell r="GC207">
            <v>64.400000000000006</v>
          </cell>
          <cell r="GD207">
            <v>64.5</v>
          </cell>
          <cell r="GE207">
            <v>64.5</v>
          </cell>
          <cell r="GF207">
            <v>64.599999999999994</v>
          </cell>
          <cell r="GG207">
            <v>64.599999999999994</v>
          </cell>
          <cell r="GH207">
            <v>64.599999999999994</v>
          </cell>
          <cell r="GI207">
            <v>64.599999999999994</v>
          </cell>
          <cell r="GJ207">
            <v>64.599999999999994</v>
          </cell>
          <cell r="GK207">
            <v>64.599999999999994</v>
          </cell>
          <cell r="GL207">
            <v>64.599999999999994</v>
          </cell>
          <cell r="GM207">
            <v>64.7</v>
          </cell>
          <cell r="GN207">
            <v>64.7</v>
          </cell>
          <cell r="GO207">
            <v>64.8</v>
          </cell>
          <cell r="GP207">
            <v>64.8</v>
          </cell>
          <cell r="GQ207">
            <v>64.7</v>
          </cell>
          <cell r="GR207">
            <v>64.7</v>
          </cell>
          <cell r="GS207">
            <v>64.8</v>
          </cell>
          <cell r="GT207">
            <v>64.8</v>
          </cell>
          <cell r="GU207">
            <v>64.8</v>
          </cell>
          <cell r="GV207">
            <v>64.8</v>
          </cell>
          <cell r="GW207">
            <v>64.900000000000006</v>
          </cell>
          <cell r="GX207">
            <v>64.8</v>
          </cell>
          <cell r="GY207">
            <v>64.8</v>
          </cell>
          <cell r="GZ207">
            <v>64.900000000000006</v>
          </cell>
        </row>
        <row r="208">
          <cell r="FZ208">
            <v>64.599999999999994</v>
          </cell>
          <cell r="GA208">
            <v>64.599999999999994</v>
          </cell>
          <cell r="GB208">
            <v>64.7</v>
          </cell>
          <cell r="GC208">
            <v>64.8</v>
          </cell>
          <cell r="GD208">
            <v>64.8</v>
          </cell>
          <cell r="GE208">
            <v>64.8</v>
          </cell>
          <cell r="GF208">
            <v>64.8</v>
          </cell>
          <cell r="GG208">
            <v>64.8</v>
          </cell>
          <cell r="GH208">
            <v>64.8</v>
          </cell>
          <cell r="GI208">
            <v>64.8</v>
          </cell>
          <cell r="GJ208">
            <v>64.8</v>
          </cell>
          <cell r="GK208">
            <v>64.8</v>
          </cell>
          <cell r="GL208">
            <v>64.8</v>
          </cell>
          <cell r="GM208">
            <v>64.900000000000006</v>
          </cell>
          <cell r="GN208">
            <v>64.900000000000006</v>
          </cell>
          <cell r="GO208">
            <v>64.900000000000006</v>
          </cell>
          <cell r="GP208">
            <v>64.900000000000006</v>
          </cell>
          <cell r="GQ208">
            <v>64.900000000000006</v>
          </cell>
          <cell r="GR208">
            <v>64.900000000000006</v>
          </cell>
          <cell r="GS208">
            <v>64.900000000000006</v>
          </cell>
          <cell r="GT208">
            <v>64.900000000000006</v>
          </cell>
          <cell r="GU208">
            <v>64.900000000000006</v>
          </cell>
          <cell r="GV208">
            <v>64.900000000000006</v>
          </cell>
          <cell r="GW208">
            <v>64.900000000000006</v>
          </cell>
          <cell r="GX208">
            <v>64.900000000000006</v>
          </cell>
          <cell r="GY208">
            <v>64.900000000000006</v>
          </cell>
          <cell r="GZ208">
            <v>64.900000000000006</v>
          </cell>
        </row>
        <row r="209">
          <cell r="FZ209">
            <v>64</v>
          </cell>
          <cell r="GA209">
            <v>64.099999999999994</v>
          </cell>
          <cell r="GB209">
            <v>64.3</v>
          </cell>
          <cell r="GC209">
            <v>64.400000000000006</v>
          </cell>
          <cell r="GD209">
            <v>64.599999999999994</v>
          </cell>
          <cell r="GE209">
            <v>64.599999999999994</v>
          </cell>
          <cell r="GF209">
            <v>64.7</v>
          </cell>
          <cell r="GG209">
            <v>64.7</v>
          </cell>
          <cell r="GH209">
            <v>64.7</v>
          </cell>
          <cell r="GI209">
            <v>64.7</v>
          </cell>
          <cell r="GJ209">
            <v>64.7</v>
          </cell>
          <cell r="GK209">
            <v>64.7</v>
          </cell>
          <cell r="GL209">
            <v>64.8</v>
          </cell>
          <cell r="GM209">
            <v>64.900000000000006</v>
          </cell>
          <cell r="GN209">
            <v>64.900000000000006</v>
          </cell>
          <cell r="GO209">
            <v>64.900000000000006</v>
          </cell>
          <cell r="GP209">
            <v>64.900000000000006</v>
          </cell>
          <cell r="GQ209">
            <v>64.900000000000006</v>
          </cell>
          <cell r="GR209">
            <v>64.900000000000006</v>
          </cell>
          <cell r="GS209">
            <v>64.900000000000006</v>
          </cell>
          <cell r="GT209">
            <v>64.900000000000006</v>
          </cell>
          <cell r="GU209">
            <v>64.900000000000006</v>
          </cell>
          <cell r="GV209">
            <v>64.900000000000006</v>
          </cell>
          <cell r="GW209">
            <v>64.900000000000006</v>
          </cell>
          <cell r="GX209">
            <v>64.900000000000006</v>
          </cell>
          <cell r="GY209">
            <v>64.900000000000006</v>
          </cell>
          <cell r="GZ209">
            <v>64.900000000000006</v>
          </cell>
        </row>
        <row r="210">
          <cell r="FZ210">
            <v>64.099999999999994</v>
          </cell>
          <cell r="GA210">
            <v>64.3</v>
          </cell>
          <cell r="GB210">
            <v>64.3</v>
          </cell>
          <cell r="GC210">
            <v>64.3</v>
          </cell>
          <cell r="GD210">
            <v>64.5</v>
          </cell>
          <cell r="GE210">
            <v>64.5</v>
          </cell>
          <cell r="GF210">
            <v>64.599999999999994</v>
          </cell>
          <cell r="GG210">
            <v>64.599999999999994</v>
          </cell>
          <cell r="GH210">
            <v>64.599999999999994</v>
          </cell>
          <cell r="GI210">
            <v>64.599999999999994</v>
          </cell>
          <cell r="GJ210">
            <v>64.599999999999994</v>
          </cell>
          <cell r="GK210">
            <v>64.599999999999994</v>
          </cell>
          <cell r="GL210">
            <v>64.7</v>
          </cell>
          <cell r="GM210">
            <v>64.8</v>
          </cell>
          <cell r="GN210">
            <v>64.8</v>
          </cell>
          <cell r="GO210">
            <v>64.8</v>
          </cell>
          <cell r="GP210">
            <v>64.8</v>
          </cell>
          <cell r="GQ210">
            <v>64.8</v>
          </cell>
          <cell r="GR210">
            <v>64.8</v>
          </cell>
          <cell r="GS210">
            <v>64.8</v>
          </cell>
          <cell r="GT210">
            <v>64.900000000000006</v>
          </cell>
          <cell r="GU210">
            <v>64.900000000000006</v>
          </cell>
          <cell r="GV210">
            <v>64.900000000000006</v>
          </cell>
          <cell r="GW210">
            <v>64.900000000000006</v>
          </cell>
          <cell r="GX210">
            <v>64.900000000000006</v>
          </cell>
          <cell r="GY210">
            <v>64.900000000000006</v>
          </cell>
          <cell r="GZ210">
            <v>64.900000000000006</v>
          </cell>
        </row>
        <row r="211">
          <cell r="FZ211">
            <v>64.599999999999994</v>
          </cell>
          <cell r="GA211">
            <v>64.599999999999994</v>
          </cell>
          <cell r="GB211">
            <v>64.599999999999994</v>
          </cell>
          <cell r="GC211">
            <v>64.599999999999994</v>
          </cell>
          <cell r="GD211">
            <v>64.599999999999994</v>
          </cell>
          <cell r="GE211">
            <v>64.599999999999994</v>
          </cell>
          <cell r="GF211">
            <v>64.8</v>
          </cell>
          <cell r="GG211">
            <v>64.8</v>
          </cell>
          <cell r="GH211">
            <v>64.8</v>
          </cell>
          <cell r="GI211">
            <v>64.8</v>
          </cell>
          <cell r="GJ211">
            <v>64.8</v>
          </cell>
          <cell r="GK211">
            <v>64.8</v>
          </cell>
          <cell r="GL211">
            <v>64.8</v>
          </cell>
          <cell r="GM211">
            <v>64.900000000000006</v>
          </cell>
          <cell r="GN211">
            <v>64.900000000000006</v>
          </cell>
          <cell r="GO211">
            <v>64.900000000000006</v>
          </cell>
          <cell r="GP211">
            <v>64.900000000000006</v>
          </cell>
          <cell r="GQ211">
            <v>64.900000000000006</v>
          </cell>
          <cell r="GR211">
            <v>65</v>
          </cell>
          <cell r="GS211">
            <v>64.900000000000006</v>
          </cell>
          <cell r="GT211">
            <v>65</v>
          </cell>
          <cell r="GU211">
            <v>65</v>
          </cell>
          <cell r="GV211">
            <v>65</v>
          </cell>
          <cell r="GW211">
            <v>65</v>
          </cell>
          <cell r="GX211">
            <v>65</v>
          </cell>
          <cell r="GY211">
            <v>65</v>
          </cell>
          <cell r="GZ211">
            <v>65</v>
          </cell>
        </row>
        <row r="212">
          <cell r="FZ212">
            <v>64.400000000000006</v>
          </cell>
          <cell r="GA212">
            <v>64.400000000000006</v>
          </cell>
          <cell r="GB212">
            <v>64.3</v>
          </cell>
          <cell r="GC212">
            <v>64.5</v>
          </cell>
          <cell r="GD212">
            <v>64.5</v>
          </cell>
          <cell r="GE212">
            <v>64.5</v>
          </cell>
          <cell r="GF212">
            <v>64.5</v>
          </cell>
          <cell r="GG212">
            <v>64.5</v>
          </cell>
          <cell r="GH212">
            <v>64.5</v>
          </cell>
          <cell r="GI212">
            <v>64.5</v>
          </cell>
          <cell r="GJ212">
            <v>64.5</v>
          </cell>
          <cell r="GK212">
            <v>64.5</v>
          </cell>
          <cell r="GL212">
            <v>64.5</v>
          </cell>
          <cell r="GM212">
            <v>64.599999999999994</v>
          </cell>
          <cell r="GN212">
            <v>64.7</v>
          </cell>
          <cell r="GO212">
            <v>64.7</v>
          </cell>
          <cell r="GP212">
            <v>64.7</v>
          </cell>
          <cell r="GQ212">
            <v>64.7</v>
          </cell>
          <cell r="GR212">
            <v>64.8</v>
          </cell>
          <cell r="GS212">
            <v>64.7</v>
          </cell>
          <cell r="GT212">
            <v>64.7</v>
          </cell>
          <cell r="GU212">
            <v>64.7</v>
          </cell>
          <cell r="GV212">
            <v>64.8</v>
          </cell>
          <cell r="GW212">
            <v>64.8</v>
          </cell>
          <cell r="GX212">
            <v>64.8</v>
          </cell>
          <cell r="GY212">
            <v>64.8</v>
          </cell>
          <cell r="GZ212">
            <v>64.8</v>
          </cell>
        </row>
        <row r="214">
          <cell r="FZ214">
            <v>64.5</v>
          </cell>
          <cell r="GA214">
            <v>64.5</v>
          </cell>
          <cell r="GB214">
            <v>64.5</v>
          </cell>
          <cell r="GC214">
            <v>64.599999999999994</v>
          </cell>
          <cell r="GD214">
            <v>64.8</v>
          </cell>
          <cell r="GE214">
            <v>64.8</v>
          </cell>
          <cell r="GF214">
            <v>64.8</v>
          </cell>
          <cell r="GG214">
            <v>64.8</v>
          </cell>
          <cell r="GH214">
            <v>64.8</v>
          </cell>
          <cell r="GI214">
            <v>64.900000000000006</v>
          </cell>
          <cell r="GJ214">
            <v>64.900000000000006</v>
          </cell>
          <cell r="GK214">
            <v>64.900000000000006</v>
          </cell>
          <cell r="GL214">
            <v>64.900000000000006</v>
          </cell>
          <cell r="GM214">
            <v>64.900000000000006</v>
          </cell>
          <cell r="GN214">
            <v>64.900000000000006</v>
          </cell>
          <cell r="GO214">
            <v>64.900000000000006</v>
          </cell>
          <cell r="GP214">
            <v>64.900000000000006</v>
          </cell>
          <cell r="GQ214">
            <v>64.900000000000006</v>
          </cell>
          <cell r="GR214">
            <v>64.900000000000006</v>
          </cell>
          <cell r="GS214">
            <v>64.900000000000006</v>
          </cell>
          <cell r="GT214">
            <v>64.900000000000006</v>
          </cell>
          <cell r="GU214">
            <v>64.900000000000006</v>
          </cell>
          <cell r="GV214">
            <v>64.900000000000006</v>
          </cell>
          <cell r="GW214">
            <v>64.900000000000006</v>
          </cell>
          <cell r="GX214">
            <v>64.900000000000006</v>
          </cell>
          <cell r="GY214">
            <v>64.900000000000006</v>
          </cell>
          <cell r="GZ214">
            <v>64.900000000000006</v>
          </cell>
        </row>
        <row r="215">
          <cell r="FZ215">
            <v>64.5</v>
          </cell>
          <cell r="GA215">
            <v>64.5</v>
          </cell>
          <cell r="GB215">
            <v>64.599999999999994</v>
          </cell>
          <cell r="GC215">
            <v>64.599999999999994</v>
          </cell>
          <cell r="GD215">
            <v>64.7</v>
          </cell>
          <cell r="GE215">
            <v>64.8</v>
          </cell>
          <cell r="GF215">
            <v>64.8</v>
          </cell>
          <cell r="GG215">
            <v>64.8</v>
          </cell>
          <cell r="GH215">
            <v>64.8</v>
          </cell>
          <cell r="GI215">
            <v>64.8</v>
          </cell>
          <cell r="GJ215">
            <v>64.8</v>
          </cell>
          <cell r="GK215">
            <v>64.8</v>
          </cell>
          <cell r="GL215">
            <v>64.8</v>
          </cell>
          <cell r="GM215">
            <v>64.8</v>
          </cell>
          <cell r="GN215">
            <v>64.8</v>
          </cell>
          <cell r="GO215">
            <v>64.8</v>
          </cell>
          <cell r="GP215">
            <v>64.8</v>
          </cell>
          <cell r="GQ215">
            <v>64.900000000000006</v>
          </cell>
          <cell r="GR215">
            <v>64.900000000000006</v>
          </cell>
          <cell r="GS215">
            <v>64.900000000000006</v>
          </cell>
          <cell r="GT215">
            <v>64.900000000000006</v>
          </cell>
          <cell r="GU215">
            <v>64.900000000000006</v>
          </cell>
          <cell r="GV215">
            <v>64.900000000000006</v>
          </cell>
          <cell r="GW215">
            <v>64.900000000000006</v>
          </cell>
          <cell r="GX215">
            <v>64.8</v>
          </cell>
          <cell r="GY215">
            <v>64.900000000000006</v>
          </cell>
          <cell r="GZ215">
            <v>64.900000000000006</v>
          </cell>
        </row>
        <row r="216">
          <cell r="FZ216">
            <v>64.400000000000006</v>
          </cell>
          <cell r="GA216">
            <v>64.400000000000006</v>
          </cell>
          <cell r="GB216">
            <v>64.5</v>
          </cell>
          <cell r="GC216">
            <v>64.5</v>
          </cell>
          <cell r="GD216">
            <v>64.5</v>
          </cell>
          <cell r="GE216">
            <v>64.5</v>
          </cell>
          <cell r="GF216">
            <v>64.5</v>
          </cell>
          <cell r="GG216">
            <v>64.5</v>
          </cell>
          <cell r="GH216">
            <v>64.5</v>
          </cell>
          <cell r="GI216">
            <v>64.5</v>
          </cell>
          <cell r="GJ216">
            <v>64.5</v>
          </cell>
          <cell r="GK216">
            <v>64.5</v>
          </cell>
          <cell r="GL216">
            <v>64.400000000000006</v>
          </cell>
          <cell r="GM216">
            <v>64.5</v>
          </cell>
          <cell r="GN216">
            <v>64.5</v>
          </cell>
          <cell r="GO216">
            <v>64.5</v>
          </cell>
          <cell r="GP216">
            <v>64.599999999999994</v>
          </cell>
          <cell r="GQ216">
            <v>64.599999999999994</v>
          </cell>
          <cell r="GR216">
            <v>64.7</v>
          </cell>
          <cell r="GS216">
            <v>64.599999999999994</v>
          </cell>
          <cell r="GT216">
            <v>64.599999999999994</v>
          </cell>
          <cell r="GU216">
            <v>64.7</v>
          </cell>
          <cell r="GV216">
            <v>64.7</v>
          </cell>
          <cell r="GW216">
            <v>64.7</v>
          </cell>
          <cell r="GX216">
            <v>64.7</v>
          </cell>
          <cell r="GY216">
            <v>64.8</v>
          </cell>
          <cell r="GZ216">
            <v>64.8</v>
          </cell>
        </row>
        <row r="217">
          <cell r="FZ217">
            <v>64.2</v>
          </cell>
          <cell r="GA217">
            <v>64.2</v>
          </cell>
          <cell r="GB217">
            <v>64.2</v>
          </cell>
          <cell r="GC217">
            <v>64.2</v>
          </cell>
          <cell r="GD217">
            <v>64.3</v>
          </cell>
          <cell r="GE217">
            <v>64.400000000000006</v>
          </cell>
          <cell r="GF217">
            <v>64.3</v>
          </cell>
          <cell r="GG217">
            <v>64.3</v>
          </cell>
          <cell r="GH217">
            <v>64.3</v>
          </cell>
          <cell r="GI217">
            <v>64.3</v>
          </cell>
          <cell r="GJ217">
            <v>64.3</v>
          </cell>
          <cell r="GK217">
            <v>64.3</v>
          </cell>
          <cell r="GL217">
            <v>64.3</v>
          </cell>
          <cell r="GM217">
            <v>64.3</v>
          </cell>
          <cell r="GN217">
            <v>64.3</v>
          </cell>
          <cell r="GO217">
            <v>64.400000000000006</v>
          </cell>
          <cell r="GP217">
            <v>64.400000000000006</v>
          </cell>
          <cell r="GQ217">
            <v>64.400000000000006</v>
          </cell>
          <cell r="GR217">
            <v>64.400000000000006</v>
          </cell>
          <cell r="GS217">
            <v>64.5</v>
          </cell>
          <cell r="GT217">
            <v>64.5</v>
          </cell>
          <cell r="GU217">
            <v>64.599999999999994</v>
          </cell>
          <cell r="GV217">
            <v>64.599999999999994</v>
          </cell>
          <cell r="GW217">
            <v>64.7</v>
          </cell>
          <cell r="GX217">
            <v>64.7</v>
          </cell>
          <cell r="GY217">
            <v>64.7</v>
          </cell>
          <cell r="GZ217">
            <v>64.7</v>
          </cell>
        </row>
        <row r="218">
          <cell r="FZ218">
            <v>64.099999999999994</v>
          </cell>
          <cell r="GA218">
            <v>64.099999999999994</v>
          </cell>
          <cell r="GB218">
            <v>64.3</v>
          </cell>
          <cell r="GC218">
            <v>64.3</v>
          </cell>
          <cell r="GD218">
            <v>64.3</v>
          </cell>
          <cell r="GE218">
            <v>64.400000000000006</v>
          </cell>
          <cell r="GF218">
            <v>64.400000000000006</v>
          </cell>
          <cell r="GG218">
            <v>64.400000000000006</v>
          </cell>
          <cell r="GH218">
            <v>64.400000000000006</v>
          </cell>
          <cell r="GI218">
            <v>64.400000000000006</v>
          </cell>
          <cell r="GJ218">
            <v>64.400000000000006</v>
          </cell>
          <cell r="GK218">
            <v>64.400000000000006</v>
          </cell>
          <cell r="GL218">
            <v>64.400000000000006</v>
          </cell>
          <cell r="GM218">
            <v>64.5</v>
          </cell>
          <cell r="GN218">
            <v>64.5</v>
          </cell>
          <cell r="GO218">
            <v>64.5</v>
          </cell>
          <cell r="GP218">
            <v>64.5</v>
          </cell>
          <cell r="GQ218">
            <v>64.5</v>
          </cell>
          <cell r="GR218">
            <v>64.5</v>
          </cell>
          <cell r="GS218">
            <v>64.599999999999994</v>
          </cell>
          <cell r="GT218">
            <v>64.599999999999994</v>
          </cell>
          <cell r="GU218">
            <v>64.599999999999994</v>
          </cell>
          <cell r="GV218">
            <v>64.7</v>
          </cell>
          <cell r="GW218">
            <v>64.7</v>
          </cell>
          <cell r="GX218">
            <v>64.7</v>
          </cell>
          <cell r="GY218">
            <v>64.8</v>
          </cell>
          <cell r="GZ218">
            <v>64.8</v>
          </cell>
        </row>
        <row r="219">
          <cell r="FZ219">
            <v>64.400000000000006</v>
          </cell>
          <cell r="GA219">
            <v>64.400000000000006</v>
          </cell>
          <cell r="GB219">
            <v>64.5</v>
          </cell>
          <cell r="GC219">
            <v>64.5</v>
          </cell>
          <cell r="GD219">
            <v>64.599999999999994</v>
          </cell>
          <cell r="GE219">
            <v>64.7</v>
          </cell>
          <cell r="GF219">
            <v>64.7</v>
          </cell>
          <cell r="GG219">
            <v>64.7</v>
          </cell>
          <cell r="GH219">
            <v>64.8</v>
          </cell>
          <cell r="GI219">
            <v>64.8</v>
          </cell>
          <cell r="GJ219">
            <v>64.8</v>
          </cell>
          <cell r="GK219">
            <v>64.8</v>
          </cell>
          <cell r="GL219">
            <v>64.8</v>
          </cell>
          <cell r="GM219">
            <v>64.8</v>
          </cell>
          <cell r="GN219">
            <v>64.8</v>
          </cell>
          <cell r="GO219">
            <v>64.8</v>
          </cell>
          <cell r="GP219">
            <v>64.8</v>
          </cell>
          <cell r="GQ219">
            <v>64.900000000000006</v>
          </cell>
          <cell r="GR219">
            <v>64.900000000000006</v>
          </cell>
          <cell r="GS219">
            <v>64.900000000000006</v>
          </cell>
          <cell r="GT219">
            <v>64.900000000000006</v>
          </cell>
          <cell r="GU219">
            <v>64.900000000000006</v>
          </cell>
          <cell r="GV219">
            <v>64.900000000000006</v>
          </cell>
          <cell r="GW219">
            <v>64.900000000000006</v>
          </cell>
          <cell r="GX219">
            <v>64.900000000000006</v>
          </cell>
          <cell r="GY219">
            <v>65</v>
          </cell>
          <cell r="GZ219">
            <v>65</v>
          </cell>
        </row>
        <row r="220">
          <cell r="FZ220">
            <v>64.3</v>
          </cell>
          <cell r="GA220">
            <v>64.3</v>
          </cell>
          <cell r="GB220">
            <v>64.400000000000006</v>
          </cell>
          <cell r="GC220">
            <v>64.400000000000006</v>
          </cell>
          <cell r="GD220">
            <v>64.5</v>
          </cell>
          <cell r="GE220">
            <v>64.599999999999994</v>
          </cell>
          <cell r="GF220">
            <v>64.599999999999994</v>
          </cell>
          <cell r="GG220">
            <v>64.599999999999994</v>
          </cell>
          <cell r="GH220">
            <v>64.7</v>
          </cell>
          <cell r="GI220">
            <v>64.7</v>
          </cell>
          <cell r="GJ220">
            <v>64.8</v>
          </cell>
          <cell r="GK220">
            <v>64.7</v>
          </cell>
          <cell r="GL220">
            <v>64.7</v>
          </cell>
          <cell r="GM220">
            <v>64.8</v>
          </cell>
          <cell r="GN220">
            <v>64.8</v>
          </cell>
          <cell r="GO220">
            <v>64.8</v>
          </cell>
          <cell r="GP220">
            <v>64.8</v>
          </cell>
          <cell r="GQ220">
            <v>64.8</v>
          </cell>
          <cell r="GR220">
            <v>64.8</v>
          </cell>
          <cell r="GS220">
            <v>64.900000000000006</v>
          </cell>
          <cell r="GT220">
            <v>64.900000000000006</v>
          </cell>
          <cell r="GU220">
            <v>64.900000000000006</v>
          </cell>
          <cell r="GV220">
            <v>64.900000000000006</v>
          </cell>
          <cell r="GW220">
            <v>64.900000000000006</v>
          </cell>
          <cell r="GX220">
            <v>64.900000000000006</v>
          </cell>
          <cell r="GY220">
            <v>64.900000000000006</v>
          </cell>
          <cell r="GZ220">
            <v>64.900000000000006</v>
          </cell>
        </row>
        <row r="221">
          <cell r="FZ221">
            <v>64.8</v>
          </cell>
          <cell r="GA221">
            <v>64.8</v>
          </cell>
          <cell r="GB221">
            <v>64.900000000000006</v>
          </cell>
          <cell r="GC221">
            <v>64.900000000000006</v>
          </cell>
          <cell r="GD221">
            <v>64.900000000000006</v>
          </cell>
          <cell r="GE221">
            <v>64.900000000000006</v>
          </cell>
          <cell r="GF221">
            <v>64.900000000000006</v>
          </cell>
          <cell r="GG221">
            <v>64.900000000000006</v>
          </cell>
          <cell r="GH221">
            <v>64.900000000000006</v>
          </cell>
          <cell r="GI221">
            <v>64.900000000000006</v>
          </cell>
          <cell r="GJ221">
            <v>64.900000000000006</v>
          </cell>
          <cell r="GK221">
            <v>64.900000000000006</v>
          </cell>
          <cell r="GL221">
            <v>64.900000000000006</v>
          </cell>
          <cell r="GM221">
            <v>64.900000000000006</v>
          </cell>
          <cell r="GN221">
            <v>64.900000000000006</v>
          </cell>
          <cell r="GO221">
            <v>64.900000000000006</v>
          </cell>
          <cell r="GP221">
            <v>64.900000000000006</v>
          </cell>
          <cell r="GQ221">
            <v>64.900000000000006</v>
          </cell>
          <cell r="GR221">
            <v>65</v>
          </cell>
          <cell r="GS221">
            <v>64.900000000000006</v>
          </cell>
          <cell r="GT221">
            <v>64.900000000000006</v>
          </cell>
          <cell r="GU221">
            <v>64.900000000000006</v>
          </cell>
          <cell r="GV221">
            <v>64.900000000000006</v>
          </cell>
          <cell r="GW221">
            <v>65</v>
          </cell>
          <cell r="GX221">
            <v>64.900000000000006</v>
          </cell>
          <cell r="GY221">
            <v>64.900000000000006</v>
          </cell>
          <cell r="GZ221">
            <v>64.900000000000006</v>
          </cell>
        </row>
        <row r="222">
          <cell r="FZ222">
            <v>64.8</v>
          </cell>
          <cell r="GA222">
            <v>64.900000000000006</v>
          </cell>
          <cell r="GB222">
            <v>64.900000000000006</v>
          </cell>
          <cell r="GC222">
            <v>64.900000000000006</v>
          </cell>
          <cell r="GD222">
            <v>64.900000000000006</v>
          </cell>
          <cell r="GE222">
            <v>64.900000000000006</v>
          </cell>
          <cell r="GF222">
            <v>64.900000000000006</v>
          </cell>
          <cell r="GG222">
            <v>64.900000000000006</v>
          </cell>
          <cell r="GH222">
            <v>64.900000000000006</v>
          </cell>
          <cell r="GI222">
            <v>64.8</v>
          </cell>
          <cell r="GJ222">
            <v>64.8</v>
          </cell>
          <cell r="GK222">
            <v>64.8</v>
          </cell>
          <cell r="GL222">
            <v>64.8</v>
          </cell>
          <cell r="GM222">
            <v>64.8</v>
          </cell>
          <cell r="GN222">
            <v>64.900000000000006</v>
          </cell>
          <cell r="GO222">
            <v>64.900000000000006</v>
          </cell>
          <cell r="GP222">
            <v>64.900000000000006</v>
          </cell>
          <cell r="GQ222">
            <v>64.900000000000006</v>
          </cell>
          <cell r="GR222">
            <v>64.900000000000006</v>
          </cell>
          <cell r="GS222">
            <v>64.900000000000006</v>
          </cell>
          <cell r="GT222">
            <v>64.900000000000006</v>
          </cell>
          <cell r="GU222">
            <v>64.900000000000006</v>
          </cell>
          <cell r="GV222">
            <v>64.900000000000006</v>
          </cell>
          <cell r="GW222">
            <v>64.900000000000006</v>
          </cell>
          <cell r="GX222">
            <v>64.900000000000006</v>
          </cell>
          <cell r="GY222">
            <v>64.900000000000006</v>
          </cell>
          <cell r="GZ222">
            <v>64.900000000000006</v>
          </cell>
        </row>
        <row r="223">
          <cell r="FZ223">
            <v>64.599999999999994</v>
          </cell>
          <cell r="GA223">
            <v>64.7</v>
          </cell>
          <cell r="GB223">
            <v>64.7</v>
          </cell>
          <cell r="GC223">
            <v>64.8</v>
          </cell>
          <cell r="GD223">
            <v>64.8</v>
          </cell>
          <cell r="GE223">
            <v>64.8</v>
          </cell>
          <cell r="GF223">
            <v>64.8</v>
          </cell>
          <cell r="GG223">
            <v>64.8</v>
          </cell>
          <cell r="GH223">
            <v>64.8</v>
          </cell>
          <cell r="GI223">
            <v>64.8</v>
          </cell>
          <cell r="GJ223">
            <v>64.8</v>
          </cell>
          <cell r="GK223">
            <v>64.8</v>
          </cell>
          <cell r="GL223">
            <v>64.8</v>
          </cell>
          <cell r="GM223">
            <v>64.8</v>
          </cell>
          <cell r="GN223">
            <v>64.8</v>
          </cell>
          <cell r="GO223">
            <v>64.8</v>
          </cell>
          <cell r="GP223">
            <v>64.900000000000006</v>
          </cell>
          <cell r="GQ223">
            <v>64.900000000000006</v>
          </cell>
          <cell r="GR223">
            <v>64.900000000000006</v>
          </cell>
          <cell r="GS223">
            <v>64.900000000000006</v>
          </cell>
          <cell r="GT223">
            <v>64.900000000000006</v>
          </cell>
          <cell r="GU223">
            <v>64.900000000000006</v>
          </cell>
          <cell r="GV223">
            <v>64.900000000000006</v>
          </cell>
          <cell r="GW223">
            <v>64.900000000000006</v>
          </cell>
          <cell r="GX223">
            <v>64.900000000000006</v>
          </cell>
          <cell r="GY223">
            <v>64.900000000000006</v>
          </cell>
          <cell r="GZ223">
            <v>64.900000000000006</v>
          </cell>
        </row>
        <row r="224">
          <cell r="FZ224">
            <v>64.3</v>
          </cell>
          <cell r="GA224">
            <v>64.400000000000006</v>
          </cell>
          <cell r="GB224">
            <v>64.5</v>
          </cell>
          <cell r="GC224">
            <v>64.5</v>
          </cell>
          <cell r="GD224">
            <v>64.5</v>
          </cell>
          <cell r="GE224">
            <v>64.5</v>
          </cell>
          <cell r="GF224">
            <v>64.5</v>
          </cell>
          <cell r="GG224">
            <v>64.5</v>
          </cell>
          <cell r="GH224">
            <v>64.599999999999994</v>
          </cell>
          <cell r="GI224">
            <v>64.599999999999994</v>
          </cell>
          <cell r="GJ224">
            <v>64.599999999999994</v>
          </cell>
          <cell r="GK224">
            <v>64.599999999999994</v>
          </cell>
          <cell r="GL224">
            <v>64.599999999999994</v>
          </cell>
          <cell r="GM224">
            <v>64.7</v>
          </cell>
          <cell r="GN224">
            <v>64.7</v>
          </cell>
          <cell r="GO224">
            <v>64.7</v>
          </cell>
          <cell r="GP224">
            <v>64.7</v>
          </cell>
          <cell r="GQ224">
            <v>64.7</v>
          </cell>
          <cell r="GR224">
            <v>64.7</v>
          </cell>
          <cell r="GS224">
            <v>64.7</v>
          </cell>
          <cell r="GT224">
            <v>64.7</v>
          </cell>
          <cell r="GU224">
            <v>64.7</v>
          </cell>
          <cell r="GV224">
            <v>64.7</v>
          </cell>
          <cell r="GW224">
            <v>64.7</v>
          </cell>
          <cell r="GX224">
            <v>64.7</v>
          </cell>
          <cell r="GY224">
            <v>64.8</v>
          </cell>
          <cell r="GZ224">
            <v>64.8</v>
          </cell>
        </row>
        <row r="225">
          <cell r="FZ225">
            <v>64.3</v>
          </cell>
          <cell r="GA225">
            <v>64.5</v>
          </cell>
          <cell r="GB225">
            <v>64.7</v>
          </cell>
          <cell r="GC225">
            <v>64.7</v>
          </cell>
          <cell r="GD225">
            <v>64.8</v>
          </cell>
          <cell r="GE225">
            <v>64.8</v>
          </cell>
          <cell r="GF225">
            <v>64.7</v>
          </cell>
          <cell r="GG225">
            <v>64.7</v>
          </cell>
          <cell r="GH225">
            <v>64.8</v>
          </cell>
          <cell r="GI225">
            <v>64.8</v>
          </cell>
          <cell r="GJ225">
            <v>64.8</v>
          </cell>
          <cell r="GK225">
            <v>64.8</v>
          </cell>
          <cell r="GL225">
            <v>64.8</v>
          </cell>
          <cell r="GM225">
            <v>64.8</v>
          </cell>
          <cell r="GN225">
            <v>64.8</v>
          </cell>
          <cell r="GO225">
            <v>64.8</v>
          </cell>
          <cell r="GP225">
            <v>64.8</v>
          </cell>
          <cell r="GQ225">
            <v>64.900000000000006</v>
          </cell>
          <cell r="GR225">
            <v>64.900000000000006</v>
          </cell>
          <cell r="GS225">
            <v>64.900000000000006</v>
          </cell>
          <cell r="GT225">
            <v>64.900000000000006</v>
          </cell>
          <cell r="GU225">
            <v>64.900000000000006</v>
          </cell>
          <cell r="GV225">
            <v>64.900000000000006</v>
          </cell>
          <cell r="GW225">
            <v>64.900000000000006</v>
          </cell>
          <cell r="GX225">
            <v>64.900000000000006</v>
          </cell>
          <cell r="GY225">
            <v>64.900000000000006</v>
          </cell>
          <cell r="GZ225">
            <v>64.900000000000006</v>
          </cell>
        </row>
        <row r="226">
          <cell r="FZ226">
            <v>64.2</v>
          </cell>
          <cell r="GA226">
            <v>64.400000000000006</v>
          </cell>
          <cell r="GB226">
            <v>64.5</v>
          </cell>
          <cell r="GC226">
            <v>64.599999999999994</v>
          </cell>
          <cell r="GD226">
            <v>64.599999999999994</v>
          </cell>
          <cell r="GE226">
            <v>64.599999999999994</v>
          </cell>
          <cell r="GF226">
            <v>64.599999999999994</v>
          </cell>
          <cell r="GG226">
            <v>64.599999999999994</v>
          </cell>
          <cell r="GH226">
            <v>64.7</v>
          </cell>
          <cell r="GI226">
            <v>64.7</v>
          </cell>
          <cell r="GJ226">
            <v>64.599999999999994</v>
          </cell>
          <cell r="GK226">
            <v>64.599999999999994</v>
          </cell>
          <cell r="GL226">
            <v>64.7</v>
          </cell>
          <cell r="GM226">
            <v>64.8</v>
          </cell>
          <cell r="GN226">
            <v>64.8</v>
          </cell>
          <cell r="GO226">
            <v>64.8</v>
          </cell>
          <cell r="GP226">
            <v>64.8</v>
          </cell>
          <cell r="GQ226">
            <v>64.8</v>
          </cell>
          <cell r="GR226">
            <v>64.900000000000006</v>
          </cell>
          <cell r="GS226">
            <v>64.900000000000006</v>
          </cell>
          <cell r="GT226">
            <v>64.900000000000006</v>
          </cell>
          <cell r="GU226">
            <v>64.900000000000006</v>
          </cell>
          <cell r="GV226">
            <v>64.8</v>
          </cell>
          <cell r="GW226">
            <v>64.8</v>
          </cell>
          <cell r="GX226">
            <v>64.8</v>
          </cell>
          <cell r="GY226">
            <v>64.900000000000006</v>
          </cell>
          <cell r="GZ226">
            <v>64.900000000000006</v>
          </cell>
        </row>
        <row r="227">
          <cell r="FZ227">
            <v>64.5</v>
          </cell>
          <cell r="GA227">
            <v>64.5</v>
          </cell>
          <cell r="GB227">
            <v>64.7</v>
          </cell>
          <cell r="GC227">
            <v>64.8</v>
          </cell>
          <cell r="GD227">
            <v>64.8</v>
          </cell>
          <cell r="GE227">
            <v>64.8</v>
          </cell>
          <cell r="GF227">
            <v>64.8</v>
          </cell>
          <cell r="GG227">
            <v>64.8</v>
          </cell>
          <cell r="GH227">
            <v>64.8</v>
          </cell>
          <cell r="GI227">
            <v>64.8</v>
          </cell>
          <cell r="GJ227">
            <v>64.8</v>
          </cell>
          <cell r="GK227">
            <v>64.8</v>
          </cell>
          <cell r="GL227">
            <v>64.7</v>
          </cell>
          <cell r="GM227">
            <v>64.7</v>
          </cell>
          <cell r="GN227">
            <v>64.7</v>
          </cell>
          <cell r="GO227">
            <v>64.7</v>
          </cell>
          <cell r="GP227">
            <v>64.7</v>
          </cell>
          <cell r="GQ227">
            <v>64.8</v>
          </cell>
          <cell r="GR227">
            <v>64.8</v>
          </cell>
          <cell r="GS227">
            <v>64.8</v>
          </cell>
          <cell r="GT227">
            <v>64.8</v>
          </cell>
          <cell r="GU227">
            <v>64.8</v>
          </cell>
          <cell r="GV227">
            <v>64.8</v>
          </cell>
          <cell r="GW227">
            <v>64.8</v>
          </cell>
          <cell r="GX227">
            <v>64.8</v>
          </cell>
          <cell r="GY227">
            <v>64.8</v>
          </cell>
          <cell r="GZ227">
            <v>64.8</v>
          </cell>
        </row>
        <row r="228">
          <cell r="FZ228">
            <v>64.599999999999994</v>
          </cell>
          <cell r="GA228">
            <v>64.7</v>
          </cell>
          <cell r="GB228">
            <v>64.8</v>
          </cell>
          <cell r="GC228">
            <v>64.900000000000006</v>
          </cell>
          <cell r="GD228">
            <v>64.900000000000006</v>
          </cell>
          <cell r="GE228">
            <v>64.900000000000006</v>
          </cell>
          <cell r="GF228">
            <v>64.900000000000006</v>
          </cell>
          <cell r="GG228">
            <v>64.900000000000006</v>
          </cell>
          <cell r="GH228">
            <v>64.900000000000006</v>
          </cell>
          <cell r="GI228">
            <v>64.900000000000006</v>
          </cell>
          <cell r="GJ228">
            <v>64.900000000000006</v>
          </cell>
          <cell r="GK228">
            <v>64.900000000000006</v>
          </cell>
          <cell r="GL228">
            <v>64.900000000000006</v>
          </cell>
          <cell r="GM228">
            <v>64.900000000000006</v>
          </cell>
          <cell r="GN228">
            <v>64.900000000000006</v>
          </cell>
          <cell r="GO228">
            <v>64.900000000000006</v>
          </cell>
          <cell r="GP228">
            <v>64.900000000000006</v>
          </cell>
          <cell r="GQ228">
            <v>64.900000000000006</v>
          </cell>
          <cell r="GR228">
            <v>65</v>
          </cell>
          <cell r="GS228">
            <v>65</v>
          </cell>
          <cell r="GT228">
            <v>65</v>
          </cell>
          <cell r="GU228">
            <v>65</v>
          </cell>
          <cell r="GV228">
            <v>65</v>
          </cell>
          <cell r="GW228">
            <v>65</v>
          </cell>
          <cell r="GX228">
            <v>65</v>
          </cell>
          <cell r="GY228">
            <v>65</v>
          </cell>
          <cell r="GZ228">
            <v>64.900000000000006</v>
          </cell>
        </row>
        <row r="229">
          <cell r="FZ229">
            <v>64.7</v>
          </cell>
          <cell r="GA229">
            <v>64.8</v>
          </cell>
          <cell r="GB229">
            <v>64.8</v>
          </cell>
          <cell r="GC229">
            <v>64.900000000000006</v>
          </cell>
          <cell r="GD229">
            <v>64.900000000000006</v>
          </cell>
          <cell r="GE229">
            <v>64.900000000000006</v>
          </cell>
          <cell r="GF229">
            <v>64.8</v>
          </cell>
          <cell r="GG229">
            <v>64.8</v>
          </cell>
          <cell r="GH229">
            <v>64.8</v>
          </cell>
          <cell r="GI229">
            <v>64.8</v>
          </cell>
          <cell r="GJ229">
            <v>64.7</v>
          </cell>
          <cell r="GK229">
            <v>64.7</v>
          </cell>
          <cell r="GL229">
            <v>64.8</v>
          </cell>
          <cell r="GM229">
            <v>64.8</v>
          </cell>
          <cell r="GN229">
            <v>64.8</v>
          </cell>
          <cell r="GO229">
            <v>64.8</v>
          </cell>
          <cell r="GP229">
            <v>64.8</v>
          </cell>
          <cell r="GQ229">
            <v>64.900000000000006</v>
          </cell>
          <cell r="GR229">
            <v>64.900000000000006</v>
          </cell>
          <cell r="GS229">
            <v>64.900000000000006</v>
          </cell>
          <cell r="GT229">
            <v>64.900000000000006</v>
          </cell>
          <cell r="GU229">
            <v>64.900000000000006</v>
          </cell>
          <cell r="GV229">
            <v>64.8</v>
          </cell>
          <cell r="GW229">
            <v>64.8</v>
          </cell>
          <cell r="GX229">
            <v>64.8</v>
          </cell>
          <cell r="GY229">
            <v>64.8</v>
          </cell>
          <cell r="GZ229">
            <v>64.8</v>
          </cell>
        </row>
        <row r="230">
          <cell r="FZ230">
            <v>64.2</v>
          </cell>
          <cell r="GA230">
            <v>64.2</v>
          </cell>
          <cell r="GB230">
            <v>64.3</v>
          </cell>
          <cell r="GC230">
            <v>64.3</v>
          </cell>
          <cell r="GD230">
            <v>64.3</v>
          </cell>
          <cell r="GE230">
            <v>64.3</v>
          </cell>
          <cell r="GF230">
            <v>64.3</v>
          </cell>
          <cell r="GG230">
            <v>64.3</v>
          </cell>
          <cell r="GH230">
            <v>64.2</v>
          </cell>
          <cell r="GI230">
            <v>64.3</v>
          </cell>
          <cell r="GJ230">
            <v>64.2</v>
          </cell>
          <cell r="GK230">
            <v>64.2</v>
          </cell>
          <cell r="GL230">
            <v>64.3</v>
          </cell>
          <cell r="GM230">
            <v>64.3</v>
          </cell>
          <cell r="GN230">
            <v>64.400000000000006</v>
          </cell>
          <cell r="GO230">
            <v>64.5</v>
          </cell>
          <cell r="GP230">
            <v>64.5</v>
          </cell>
          <cell r="GQ230">
            <v>64.599999999999994</v>
          </cell>
          <cell r="GR230">
            <v>64.7</v>
          </cell>
          <cell r="GS230">
            <v>64.599999999999994</v>
          </cell>
          <cell r="GT230">
            <v>64.599999999999994</v>
          </cell>
          <cell r="GU230">
            <v>64.7</v>
          </cell>
          <cell r="GV230">
            <v>64.599999999999994</v>
          </cell>
          <cell r="GW230">
            <v>64.7</v>
          </cell>
          <cell r="GX230">
            <v>64.7</v>
          </cell>
          <cell r="GY230">
            <v>64.7</v>
          </cell>
          <cell r="GZ230">
            <v>64.7</v>
          </cell>
        </row>
        <row r="231">
          <cell r="FZ231">
            <v>64.2</v>
          </cell>
          <cell r="GA231">
            <v>64.400000000000006</v>
          </cell>
          <cell r="GB231">
            <v>64.400000000000006</v>
          </cell>
          <cell r="GC231">
            <v>64.5</v>
          </cell>
          <cell r="GD231">
            <v>64.5</v>
          </cell>
          <cell r="GE231">
            <v>64.5</v>
          </cell>
          <cell r="GF231">
            <v>64.5</v>
          </cell>
          <cell r="GG231">
            <v>64.5</v>
          </cell>
          <cell r="GH231">
            <v>64.5</v>
          </cell>
          <cell r="GI231">
            <v>64.5</v>
          </cell>
          <cell r="GJ231">
            <v>64.5</v>
          </cell>
          <cell r="GK231">
            <v>64.5</v>
          </cell>
          <cell r="GL231">
            <v>64.5</v>
          </cell>
          <cell r="GM231">
            <v>64.5</v>
          </cell>
          <cell r="GN231">
            <v>64.599999999999994</v>
          </cell>
          <cell r="GO231">
            <v>64.5</v>
          </cell>
          <cell r="GP231">
            <v>64.599999999999994</v>
          </cell>
          <cell r="GQ231">
            <v>64.7</v>
          </cell>
          <cell r="GR231">
            <v>64.7</v>
          </cell>
          <cell r="GS231">
            <v>64.7</v>
          </cell>
          <cell r="GT231">
            <v>64.7</v>
          </cell>
          <cell r="GU231">
            <v>64.7</v>
          </cell>
          <cell r="GV231">
            <v>64.7</v>
          </cell>
          <cell r="GW231">
            <v>64.7</v>
          </cell>
          <cell r="GX231">
            <v>64.7</v>
          </cell>
          <cell r="GY231">
            <v>64.7</v>
          </cell>
          <cell r="GZ231">
            <v>64.7</v>
          </cell>
        </row>
        <row r="232">
          <cell r="FZ232">
            <v>64.3</v>
          </cell>
          <cell r="GA232">
            <v>64.400000000000006</v>
          </cell>
          <cell r="GB232">
            <v>64.400000000000006</v>
          </cell>
          <cell r="GC232">
            <v>64.5</v>
          </cell>
          <cell r="GD232">
            <v>64.5</v>
          </cell>
          <cell r="GE232">
            <v>64.5</v>
          </cell>
          <cell r="GF232">
            <v>64.5</v>
          </cell>
          <cell r="GG232">
            <v>64.599999999999994</v>
          </cell>
          <cell r="GH232">
            <v>64.599999999999994</v>
          </cell>
          <cell r="GI232">
            <v>64.599999999999994</v>
          </cell>
          <cell r="GJ232">
            <v>64.5</v>
          </cell>
          <cell r="GK232">
            <v>64.5</v>
          </cell>
          <cell r="GL232">
            <v>64.5</v>
          </cell>
          <cell r="GM232">
            <v>64.5</v>
          </cell>
          <cell r="GN232">
            <v>64.599999999999994</v>
          </cell>
          <cell r="GO232">
            <v>64.599999999999994</v>
          </cell>
          <cell r="GP232">
            <v>64.599999999999994</v>
          </cell>
          <cell r="GQ232">
            <v>64.7</v>
          </cell>
          <cell r="GR232">
            <v>64.7</v>
          </cell>
          <cell r="GS232">
            <v>64.7</v>
          </cell>
          <cell r="GT232">
            <v>64.7</v>
          </cell>
          <cell r="GU232">
            <v>64.7</v>
          </cell>
          <cell r="GV232">
            <v>64.7</v>
          </cell>
          <cell r="GW232">
            <v>64.7</v>
          </cell>
          <cell r="GX232">
            <v>64.7</v>
          </cell>
          <cell r="GY232">
            <v>64.7</v>
          </cell>
          <cell r="GZ232">
            <v>64.7</v>
          </cell>
        </row>
        <row r="233">
          <cell r="FZ233">
            <v>63.9</v>
          </cell>
          <cell r="GA233">
            <v>64</v>
          </cell>
          <cell r="GB233">
            <v>63.9</v>
          </cell>
          <cell r="GC233">
            <v>63.9</v>
          </cell>
          <cell r="GD233">
            <v>63.9</v>
          </cell>
          <cell r="GE233">
            <v>63.9</v>
          </cell>
          <cell r="GF233">
            <v>63.9</v>
          </cell>
          <cell r="GG233">
            <v>63.8</v>
          </cell>
          <cell r="GH233">
            <v>63.7</v>
          </cell>
          <cell r="GI233">
            <v>63.7</v>
          </cell>
          <cell r="GJ233">
            <v>63.6</v>
          </cell>
          <cell r="GK233">
            <v>63.6</v>
          </cell>
          <cell r="GL233">
            <v>63.6</v>
          </cell>
          <cell r="GM233">
            <v>63.6</v>
          </cell>
          <cell r="GN233">
            <v>63.7</v>
          </cell>
          <cell r="GO233">
            <v>63.7</v>
          </cell>
          <cell r="GP233">
            <v>63.7</v>
          </cell>
          <cell r="GQ233">
            <v>63.8</v>
          </cell>
          <cell r="GR233">
            <v>63.8</v>
          </cell>
          <cell r="GS233">
            <v>63.8</v>
          </cell>
          <cell r="GT233">
            <v>63.8</v>
          </cell>
          <cell r="GU233">
            <v>63.8</v>
          </cell>
          <cell r="GV233">
            <v>63.8</v>
          </cell>
          <cell r="GW233">
            <v>63.7</v>
          </cell>
          <cell r="GX233">
            <v>63.7</v>
          </cell>
          <cell r="GY233">
            <v>63.7</v>
          </cell>
          <cell r="GZ233">
            <v>63.7</v>
          </cell>
        </row>
        <row r="234">
          <cell r="FZ234">
            <v>64.400000000000006</v>
          </cell>
          <cell r="GA234">
            <v>64.400000000000006</v>
          </cell>
          <cell r="GB234">
            <v>64.3</v>
          </cell>
          <cell r="GC234">
            <v>64.3</v>
          </cell>
          <cell r="GD234">
            <v>64.3</v>
          </cell>
          <cell r="GE234">
            <v>64.3</v>
          </cell>
          <cell r="GF234">
            <v>64.3</v>
          </cell>
          <cell r="GG234">
            <v>64.3</v>
          </cell>
          <cell r="GH234">
            <v>64.2</v>
          </cell>
          <cell r="GI234">
            <v>64.2</v>
          </cell>
          <cell r="GJ234">
            <v>64.2</v>
          </cell>
          <cell r="GK234">
            <v>64.3</v>
          </cell>
          <cell r="GL234">
            <v>64.3</v>
          </cell>
          <cell r="GM234">
            <v>64.3</v>
          </cell>
          <cell r="GN234">
            <v>64.5</v>
          </cell>
          <cell r="GO234">
            <v>64.5</v>
          </cell>
          <cell r="GP234">
            <v>64.5</v>
          </cell>
          <cell r="GQ234">
            <v>64.5</v>
          </cell>
          <cell r="GR234">
            <v>64.599999999999994</v>
          </cell>
          <cell r="GS234">
            <v>64.599999999999994</v>
          </cell>
          <cell r="GT234">
            <v>64.599999999999994</v>
          </cell>
          <cell r="GU234">
            <v>64.599999999999994</v>
          </cell>
          <cell r="GV234">
            <v>64.599999999999994</v>
          </cell>
          <cell r="GW234">
            <v>64.599999999999994</v>
          </cell>
          <cell r="GX234">
            <v>64.599999999999994</v>
          </cell>
          <cell r="GY234">
            <v>64.599999999999994</v>
          </cell>
          <cell r="GZ234">
            <v>64.599999999999994</v>
          </cell>
        </row>
        <row r="235">
          <cell r="FZ235">
            <v>64.7</v>
          </cell>
          <cell r="GA235">
            <v>64.599999999999994</v>
          </cell>
          <cell r="GB235">
            <v>64.599999999999994</v>
          </cell>
          <cell r="GC235">
            <v>64.599999999999994</v>
          </cell>
          <cell r="GD235">
            <v>64.599999999999994</v>
          </cell>
          <cell r="GE235">
            <v>64.599999999999994</v>
          </cell>
          <cell r="GF235">
            <v>64.599999999999994</v>
          </cell>
          <cell r="GG235">
            <v>64.599999999999994</v>
          </cell>
          <cell r="GH235">
            <v>64.599999999999994</v>
          </cell>
          <cell r="GI235">
            <v>64.599999999999994</v>
          </cell>
          <cell r="GJ235">
            <v>64.599999999999994</v>
          </cell>
          <cell r="GK235">
            <v>64.599999999999994</v>
          </cell>
          <cell r="GL235">
            <v>64.599999999999994</v>
          </cell>
          <cell r="GM235">
            <v>64.7</v>
          </cell>
          <cell r="GN235">
            <v>64.7</v>
          </cell>
          <cell r="GO235">
            <v>64.7</v>
          </cell>
          <cell r="GP235">
            <v>64.7</v>
          </cell>
          <cell r="GQ235">
            <v>64.8</v>
          </cell>
          <cell r="GR235">
            <v>64.8</v>
          </cell>
          <cell r="GS235">
            <v>64.8</v>
          </cell>
          <cell r="GT235">
            <v>64.8</v>
          </cell>
          <cell r="GU235">
            <v>64.8</v>
          </cell>
          <cell r="GV235">
            <v>64.900000000000006</v>
          </cell>
          <cell r="GW235">
            <v>64.900000000000006</v>
          </cell>
          <cell r="GX235">
            <v>64.8</v>
          </cell>
          <cell r="GY235">
            <v>64.8</v>
          </cell>
          <cell r="GZ235">
            <v>64.8</v>
          </cell>
        </row>
        <row r="236">
          <cell r="FZ236">
            <v>64.5</v>
          </cell>
          <cell r="GA236">
            <v>64.5</v>
          </cell>
          <cell r="GB236">
            <v>64.599999999999994</v>
          </cell>
          <cell r="GC236">
            <v>64.7</v>
          </cell>
          <cell r="GD236">
            <v>64.7</v>
          </cell>
          <cell r="GE236">
            <v>64.7</v>
          </cell>
          <cell r="GF236">
            <v>64.7</v>
          </cell>
          <cell r="GG236">
            <v>64.7</v>
          </cell>
          <cell r="GH236">
            <v>64.7</v>
          </cell>
          <cell r="GI236">
            <v>64.7</v>
          </cell>
          <cell r="GJ236">
            <v>64.7</v>
          </cell>
          <cell r="GK236">
            <v>64.7</v>
          </cell>
          <cell r="GL236">
            <v>64.7</v>
          </cell>
          <cell r="GM236">
            <v>64.8</v>
          </cell>
          <cell r="GN236">
            <v>64.8</v>
          </cell>
          <cell r="GO236">
            <v>64.8</v>
          </cell>
          <cell r="GP236">
            <v>64.8</v>
          </cell>
          <cell r="GQ236">
            <v>64.8</v>
          </cell>
          <cell r="GR236">
            <v>64.8</v>
          </cell>
          <cell r="GS236">
            <v>64.8</v>
          </cell>
          <cell r="GT236">
            <v>64.8</v>
          </cell>
          <cell r="GU236">
            <v>64.8</v>
          </cell>
          <cell r="GV236">
            <v>64.900000000000006</v>
          </cell>
          <cell r="GW236">
            <v>64.900000000000006</v>
          </cell>
          <cell r="GX236">
            <v>64.8</v>
          </cell>
          <cell r="GY236">
            <v>64.8</v>
          </cell>
          <cell r="GZ236">
            <v>64.8</v>
          </cell>
        </row>
        <row r="237">
          <cell r="FZ237">
            <v>64.599999999999994</v>
          </cell>
          <cell r="GA237">
            <v>64.599999999999994</v>
          </cell>
          <cell r="GB237">
            <v>64.7</v>
          </cell>
          <cell r="GC237">
            <v>64.7</v>
          </cell>
          <cell r="GD237">
            <v>64.7</v>
          </cell>
          <cell r="GE237">
            <v>64.7</v>
          </cell>
          <cell r="GF237">
            <v>64.7</v>
          </cell>
          <cell r="GG237">
            <v>64.7</v>
          </cell>
          <cell r="GH237">
            <v>64.7</v>
          </cell>
          <cell r="GI237">
            <v>64.7</v>
          </cell>
          <cell r="GJ237">
            <v>64.7</v>
          </cell>
          <cell r="GK237">
            <v>64.7</v>
          </cell>
          <cell r="GL237">
            <v>64.7</v>
          </cell>
          <cell r="GM237">
            <v>64.8</v>
          </cell>
          <cell r="GN237">
            <v>64.8</v>
          </cell>
          <cell r="GO237">
            <v>64.8</v>
          </cell>
          <cell r="GP237">
            <v>64.8</v>
          </cell>
          <cell r="GQ237">
            <v>64.8</v>
          </cell>
          <cell r="GR237">
            <v>64.900000000000006</v>
          </cell>
          <cell r="GS237">
            <v>64.8</v>
          </cell>
          <cell r="GT237">
            <v>64.8</v>
          </cell>
          <cell r="GU237">
            <v>64.8</v>
          </cell>
          <cell r="GV237">
            <v>64.8</v>
          </cell>
          <cell r="GW237">
            <v>64.8</v>
          </cell>
          <cell r="GX237">
            <v>64.8</v>
          </cell>
          <cell r="GY237">
            <v>64.8</v>
          </cell>
          <cell r="GZ237">
            <v>64.8</v>
          </cell>
        </row>
        <row r="238">
          <cell r="FZ238">
            <v>64.3</v>
          </cell>
          <cell r="GA238">
            <v>64.3</v>
          </cell>
          <cell r="GB238">
            <v>64.400000000000006</v>
          </cell>
          <cell r="GC238">
            <v>64.3</v>
          </cell>
          <cell r="GD238">
            <v>64.3</v>
          </cell>
          <cell r="GE238">
            <v>64.2</v>
          </cell>
          <cell r="GF238">
            <v>64.3</v>
          </cell>
          <cell r="GG238">
            <v>64.3</v>
          </cell>
          <cell r="GH238">
            <v>64.3</v>
          </cell>
          <cell r="GI238">
            <v>64.3</v>
          </cell>
          <cell r="GJ238">
            <v>64.2</v>
          </cell>
          <cell r="GK238">
            <v>64.2</v>
          </cell>
          <cell r="GL238">
            <v>64.2</v>
          </cell>
          <cell r="GM238">
            <v>64.2</v>
          </cell>
          <cell r="GN238">
            <v>64.3</v>
          </cell>
          <cell r="GO238">
            <v>64.3</v>
          </cell>
          <cell r="GP238">
            <v>64.3</v>
          </cell>
          <cell r="GQ238">
            <v>64.400000000000006</v>
          </cell>
          <cell r="GR238">
            <v>64.400000000000006</v>
          </cell>
          <cell r="GS238">
            <v>64.5</v>
          </cell>
          <cell r="GT238">
            <v>64.5</v>
          </cell>
          <cell r="GU238">
            <v>64.5</v>
          </cell>
          <cell r="GV238">
            <v>64.5</v>
          </cell>
          <cell r="GW238">
            <v>64.5</v>
          </cell>
          <cell r="GX238">
            <v>64.400000000000006</v>
          </cell>
          <cell r="GY238">
            <v>64.400000000000006</v>
          </cell>
          <cell r="GZ238">
            <v>64.400000000000006</v>
          </cell>
        </row>
        <row r="239">
          <cell r="FZ239">
            <v>64.3</v>
          </cell>
          <cell r="GA239">
            <v>64.3</v>
          </cell>
          <cell r="GB239">
            <v>64.400000000000006</v>
          </cell>
          <cell r="GC239">
            <v>64.400000000000006</v>
          </cell>
          <cell r="GD239">
            <v>64.400000000000006</v>
          </cell>
          <cell r="GE239">
            <v>64.400000000000006</v>
          </cell>
          <cell r="GF239">
            <v>64.599999999999994</v>
          </cell>
          <cell r="GG239">
            <v>64.599999999999994</v>
          </cell>
          <cell r="GH239">
            <v>64.599999999999994</v>
          </cell>
          <cell r="GI239">
            <v>64.599999999999994</v>
          </cell>
          <cell r="GJ239">
            <v>64.599999999999994</v>
          </cell>
          <cell r="GK239">
            <v>64.7</v>
          </cell>
          <cell r="GL239">
            <v>64.7</v>
          </cell>
          <cell r="GM239">
            <v>64.7</v>
          </cell>
          <cell r="GN239">
            <v>64.7</v>
          </cell>
          <cell r="GO239">
            <v>64.8</v>
          </cell>
          <cell r="GP239">
            <v>64.8</v>
          </cell>
          <cell r="GQ239">
            <v>64.8</v>
          </cell>
          <cell r="GR239">
            <v>64.8</v>
          </cell>
          <cell r="GS239">
            <v>64.8</v>
          </cell>
          <cell r="GT239">
            <v>64.8</v>
          </cell>
          <cell r="GU239">
            <v>64.8</v>
          </cell>
          <cell r="GV239">
            <v>64.8</v>
          </cell>
          <cell r="GW239">
            <v>64.8</v>
          </cell>
          <cell r="GX239">
            <v>64.8</v>
          </cell>
          <cell r="GY239">
            <v>64.8</v>
          </cell>
          <cell r="GZ239">
            <v>64.8</v>
          </cell>
        </row>
        <row r="240">
          <cell r="FZ240">
            <v>64.3</v>
          </cell>
          <cell r="GA240">
            <v>64.3</v>
          </cell>
          <cell r="GB240">
            <v>64.5</v>
          </cell>
          <cell r="GC240">
            <v>64.5</v>
          </cell>
          <cell r="GD240">
            <v>64.5</v>
          </cell>
          <cell r="GE240">
            <v>64.5</v>
          </cell>
          <cell r="GF240">
            <v>64.5</v>
          </cell>
          <cell r="GG240">
            <v>64.5</v>
          </cell>
          <cell r="GH240">
            <v>64.5</v>
          </cell>
          <cell r="GI240">
            <v>64.5</v>
          </cell>
          <cell r="GJ240">
            <v>64.5</v>
          </cell>
          <cell r="GK240">
            <v>64.599999999999994</v>
          </cell>
          <cell r="GL240">
            <v>64.599999999999994</v>
          </cell>
          <cell r="GM240">
            <v>64.599999999999994</v>
          </cell>
          <cell r="GN240">
            <v>64.7</v>
          </cell>
          <cell r="GO240">
            <v>64.7</v>
          </cell>
          <cell r="GP240">
            <v>64.7</v>
          </cell>
          <cell r="GQ240">
            <v>64.7</v>
          </cell>
          <cell r="GR240">
            <v>64.8</v>
          </cell>
          <cell r="GS240">
            <v>64.8</v>
          </cell>
          <cell r="GT240">
            <v>64.8</v>
          </cell>
          <cell r="GU240">
            <v>64.8</v>
          </cell>
          <cell r="GV240">
            <v>64.8</v>
          </cell>
          <cell r="GW240">
            <v>64.8</v>
          </cell>
          <cell r="GX240">
            <v>64.8</v>
          </cell>
          <cell r="GY240">
            <v>64.8</v>
          </cell>
          <cell r="GZ240">
            <v>64.8</v>
          </cell>
        </row>
        <row r="241">
          <cell r="FZ241">
            <v>64.3</v>
          </cell>
          <cell r="GA241">
            <v>64.400000000000006</v>
          </cell>
          <cell r="GB241">
            <v>64.400000000000006</v>
          </cell>
          <cell r="GC241">
            <v>64.400000000000006</v>
          </cell>
          <cell r="GD241">
            <v>64.5</v>
          </cell>
          <cell r="GE241">
            <v>64.5</v>
          </cell>
          <cell r="GF241">
            <v>64.5</v>
          </cell>
          <cell r="GG241">
            <v>64.5</v>
          </cell>
          <cell r="GH241">
            <v>64.5</v>
          </cell>
          <cell r="GI241">
            <v>64.400000000000006</v>
          </cell>
          <cell r="GJ241">
            <v>64.5</v>
          </cell>
          <cell r="GK241">
            <v>64.5</v>
          </cell>
          <cell r="GL241">
            <v>64.5</v>
          </cell>
          <cell r="GM241">
            <v>64.599999999999994</v>
          </cell>
          <cell r="GN241">
            <v>64.599999999999994</v>
          </cell>
          <cell r="GO241">
            <v>64.599999999999994</v>
          </cell>
          <cell r="GP241">
            <v>64.7</v>
          </cell>
          <cell r="GQ241">
            <v>64.7</v>
          </cell>
          <cell r="GR241">
            <v>64.7</v>
          </cell>
          <cell r="GS241">
            <v>64.8</v>
          </cell>
          <cell r="GT241">
            <v>64.8</v>
          </cell>
          <cell r="GU241">
            <v>64.8</v>
          </cell>
          <cell r="GV241">
            <v>64.8</v>
          </cell>
          <cell r="GW241">
            <v>64.8</v>
          </cell>
          <cell r="GX241">
            <v>64.8</v>
          </cell>
          <cell r="GY241">
            <v>64.8</v>
          </cell>
          <cell r="GZ241">
            <v>64.8</v>
          </cell>
        </row>
        <row r="242">
          <cell r="FZ242">
            <v>64.099999999999994</v>
          </cell>
          <cell r="GA242">
            <v>64</v>
          </cell>
          <cell r="GB242">
            <v>64</v>
          </cell>
          <cell r="GC242">
            <v>64</v>
          </cell>
          <cell r="GD242">
            <v>64.099999999999994</v>
          </cell>
          <cell r="GE242">
            <v>64.099999999999994</v>
          </cell>
          <cell r="GF242">
            <v>64.099999999999994</v>
          </cell>
          <cell r="GG242">
            <v>64.099999999999994</v>
          </cell>
          <cell r="GH242">
            <v>64.099999999999994</v>
          </cell>
          <cell r="GI242">
            <v>64.2</v>
          </cell>
          <cell r="GJ242">
            <v>64.3</v>
          </cell>
          <cell r="GK242">
            <v>64.3</v>
          </cell>
          <cell r="GL242">
            <v>64.3</v>
          </cell>
          <cell r="GM242">
            <v>64.3</v>
          </cell>
          <cell r="GN242">
            <v>64.3</v>
          </cell>
          <cell r="GO242">
            <v>64.3</v>
          </cell>
          <cell r="GP242">
            <v>64.400000000000006</v>
          </cell>
          <cell r="GQ242">
            <v>64.400000000000006</v>
          </cell>
          <cell r="GR242">
            <v>64.5</v>
          </cell>
          <cell r="GS242">
            <v>64.5</v>
          </cell>
          <cell r="GT242">
            <v>64.5</v>
          </cell>
          <cell r="GU242">
            <v>64.599999999999994</v>
          </cell>
          <cell r="GV242">
            <v>64.599999999999994</v>
          </cell>
          <cell r="GW242">
            <v>64.599999999999994</v>
          </cell>
          <cell r="GX242">
            <v>64.599999999999994</v>
          </cell>
          <cell r="GY242">
            <v>64.7</v>
          </cell>
          <cell r="GZ242">
            <v>64.7</v>
          </cell>
        </row>
        <row r="243">
          <cell r="FZ243">
            <v>63.7</v>
          </cell>
          <cell r="GA243">
            <v>63.7</v>
          </cell>
          <cell r="GB243">
            <v>63.7</v>
          </cell>
          <cell r="GC243">
            <v>63.7</v>
          </cell>
          <cell r="GD243">
            <v>63.6</v>
          </cell>
          <cell r="GE243">
            <v>63.6</v>
          </cell>
          <cell r="GF243">
            <v>63.6</v>
          </cell>
          <cell r="GG243">
            <v>63.6</v>
          </cell>
          <cell r="GH243">
            <v>63.5</v>
          </cell>
          <cell r="GI243">
            <v>63.5</v>
          </cell>
          <cell r="GJ243">
            <v>63.7</v>
          </cell>
          <cell r="GK243">
            <v>63.7</v>
          </cell>
          <cell r="GL243">
            <v>63.7</v>
          </cell>
          <cell r="GM243">
            <v>63.7</v>
          </cell>
          <cell r="GN243">
            <v>63.8</v>
          </cell>
          <cell r="GO243">
            <v>63.8</v>
          </cell>
          <cell r="GP243">
            <v>63.9</v>
          </cell>
          <cell r="GQ243">
            <v>64</v>
          </cell>
          <cell r="GR243">
            <v>64</v>
          </cell>
          <cell r="GS243">
            <v>64</v>
          </cell>
          <cell r="GT243">
            <v>64.099999999999994</v>
          </cell>
          <cell r="GU243">
            <v>64.099999999999994</v>
          </cell>
          <cell r="GV243">
            <v>64.3</v>
          </cell>
          <cell r="GW243">
            <v>64.400000000000006</v>
          </cell>
          <cell r="GX243">
            <v>64.400000000000006</v>
          </cell>
          <cell r="GY243">
            <v>64.5</v>
          </cell>
          <cell r="GZ243">
            <v>64.5</v>
          </cell>
        </row>
        <row r="245">
          <cell r="FZ245">
            <v>64.400000000000006</v>
          </cell>
          <cell r="GA245">
            <v>64.400000000000006</v>
          </cell>
          <cell r="GB245">
            <v>64.5</v>
          </cell>
          <cell r="GC245">
            <v>64.5</v>
          </cell>
          <cell r="GD245">
            <v>64.5</v>
          </cell>
          <cell r="GE245">
            <v>64.5</v>
          </cell>
          <cell r="GF245">
            <v>64.5</v>
          </cell>
          <cell r="GG245">
            <v>64.5</v>
          </cell>
          <cell r="GH245">
            <v>64.400000000000006</v>
          </cell>
          <cell r="GI245">
            <v>64.400000000000006</v>
          </cell>
          <cell r="GJ245">
            <v>64.400000000000006</v>
          </cell>
          <cell r="GK245">
            <v>64.400000000000006</v>
          </cell>
          <cell r="GL245">
            <v>64.400000000000006</v>
          </cell>
          <cell r="GM245">
            <v>64.400000000000006</v>
          </cell>
          <cell r="GN245">
            <v>64.400000000000006</v>
          </cell>
          <cell r="GO245">
            <v>64.400000000000006</v>
          </cell>
          <cell r="GP245">
            <v>64.400000000000006</v>
          </cell>
          <cell r="GQ245">
            <v>64.400000000000006</v>
          </cell>
          <cell r="GR245">
            <v>64.400000000000006</v>
          </cell>
          <cell r="GS245">
            <v>64.5</v>
          </cell>
          <cell r="GT245">
            <v>64.5</v>
          </cell>
          <cell r="GU245">
            <v>64.5</v>
          </cell>
          <cell r="GV245">
            <v>64.599999999999994</v>
          </cell>
          <cell r="GW245">
            <v>64.599999999999994</v>
          </cell>
          <cell r="GX245">
            <v>64.599999999999994</v>
          </cell>
          <cell r="GY245">
            <v>64.599999999999994</v>
          </cell>
          <cell r="GZ245">
            <v>64.599999999999994</v>
          </cell>
        </row>
        <row r="246">
          <cell r="FZ246">
            <v>64</v>
          </cell>
          <cell r="GA246">
            <v>64</v>
          </cell>
          <cell r="GB246">
            <v>64.2</v>
          </cell>
          <cell r="GC246">
            <v>64.099999999999994</v>
          </cell>
          <cell r="GD246">
            <v>64.099999999999994</v>
          </cell>
          <cell r="GE246">
            <v>64.099999999999994</v>
          </cell>
          <cell r="GF246">
            <v>64.099999999999994</v>
          </cell>
          <cell r="GG246">
            <v>64.099999999999994</v>
          </cell>
          <cell r="GH246">
            <v>64.2</v>
          </cell>
          <cell r="GI246">
            <v>64.2</v>
          </cell>
          <cell r="GJ246">
            <v>64.2</v>
          </cell>
          <cell r="GK246">
            <v>64.2</v>
          </cell>
          <cell r="GL246">
            <v>64.099999999999994</v>
          </cell>
          <cell r="GM246">
            <v>64.2</v>
          </cell>
          <cell r="GN246">
            <v>64.2</v>
          </cell>
          <cell r="GO246">
            <v>64.3</v>
          </cell>
          <cell r="GP246">
            <v>64.2</v>
          </cell>
          <cell r="GQ246">
            <v>64.3</v>
          </cell>
          <cell r="GR246">
            <v>64.3</v>
          </cell>
          <cell r="GS246">
            <v>64.3</v>
          </cell>
          <cell r="GT246">
            <v>64.3</v>
          </cell>
          <cell r="GU246">
            <v>64.3</v>
          </cell>
          <cell r="GV246">
            <v>64.5</v>
          </cell>
          <cell r="GW246">
            <v>64.5</v>
          </cell>
          <cell r="GX246">
            <v>64.5</v>
          </cell>
          <cell r="GY246">
            <v>64.5</v>
          </cell>
          <cell r="GZ246">
            <v>64.599999999999994</v>
          </cell>
        </row>
        <row r="247">
          <cell r="FZ247">
            <v>63.9</v>
          </cell>
          <cell r="GA247">
            <v>63.9</v>
          </cell>
          <cell r="GB247">
            <v>64.099999999999994</v>
          </cell>
          <cell r="GC247">
            <v>64.099999999999994</v>
          </cell>
          <cell r="GD247">
            <v>64.2</v>
          </cell>
          <cell r="GE247">
            <v>64.2</v>
          </cell>
          <cell r="GF247">
            <v>64.2</v>
          </cell>
          <cell r="GG247">
            <v>64.2</v>
          </cell>
          <cell r="GH247">
            <v>64.2</v>
          </cell>
          <cell r="GI247">
            <v>64.2</v>
          </cell>
          <cell r="GJ247">
            <v>64.2</v>
          </cell>
          <cell r="GK247">
            <v>64.2</v>
          </cell>
          <cell r="GL247">
            <v>64.2</v>
          </cell>
          <cell r="GM247">
            <v>64.2</v>
          </cell>
          <cell r="GN247">
            <v>64.2</v>
          </cell>
          <cell r="GO247">
            <v>64.2</v>
          </cell>
          <cell r="GP247">
            <v>64.2</v>
          </cell>
          <cell r="GQ247">
            <v>64.2</v>
          </cell>
          <cell r="GR247">
            <v>64.3</v>
          </cell>
          <cell r="GS247">
            <v>64.3</v>
          </cell>
          <cell r="GT247">
            <v>64.3</v>
          </cell>
          <cell r="GU247">
            <v>64.3</v>
          </cell>
          <cell r="GV247">
            <v>64.5</v>
          </cell>
          <cell r="GW247">
            <v>64.599999999999994</v>
          </cell>
          <cell r="GX247">
            <v>64.599999999999994</v>
          </cell>
          <cell r="GY247">
            <v>64.599999999999994</v>
          </cell>
          <cell r="GZ247">
            <v>64.599999999999994</v>
          </cell>
        </row>
        <row r="248">
          <cell r="FZ248">
            <v>63.8</v>
          </cell>
          <cell r="GA248">
            <v>63.7</v>
          </cell>
          <cell r="GB248">
            <v>63.9</v>
          </cell>
          <cell r="GC248">
            <v>64</v>
          </cell>
          <cell r="GD248">
            <v>64.099999999999994</v>
          </cell>
          <cell r="GE248">
            <v>64.099999999999994</v>
          </cell>
          <cell r="GF248">
            <v>64.2</v>
          </cell>
          <cell r="GG248">
            <v>64.3</v>
          </cell>
          <cell r="GH248">
            <v>64.400000000000006</v>
          </cell>
          <cell r="GI248">
            <v>64.400000000000006</v>
          </cell>
          <cell r="GJ248">
            <v>64.400000000000006</v>
          </cell>
          <cell r="GK248">
            <v>64.400000000000006</v>
          </cell>
          <cell r="GL248">
            <v>64.5</v>
          </cell>
          <cell r="GM248">
            <v>64.5</v>
          </cell>
          <cell r="GN248">
            <v>64.5</v>
          </cell>
          <cell r="GO248">
            <v>64.5</v>
          </cell>
          <cell r="GP248">
            <v>64.599999999999994</v>
          </cell>
          <cell r="GQ248">
            <v>64.599999999999994</v>
          </cell>
          <cell r="GR248">
            <v>64.7</v>
          </cell>
          <cell r="GS248">
            <v>64.7</v>
          </cell>
          <cell r="GT248">
            <v>64.7</v>
          </cell>
          <cell r="GU248">
            <v>64.7</v>
          </cell>
          <cell r="GV248">
            <v>64.8</v>
          </cell>
          <cell r="GW248">
            <v>64.8</v>
          </cell>
          <cell r="GX248">
            <v>64.8</v>
          </cell>
          <cell r="GY248">
            <v>64.8</v>
          </cell>
          <cell r="GZ248">
            <v>64.7</v>
          </cell>
        </row>
        <row r="249">
          <cell r="FZ249">
            <v>63.5</v>
          </cell>
          <cell r="GA249">
            <v>63.6</v>
          </cell>
          <cell r="GB249">
            <v>63.9</v>
          </cell>
          <cell r="GC249">
            <v>64</v>
          </cell>
          <cell r="GD249">
            <v>64.099999999999994</v>
          </cell>
          <cell r="GE249">
            <v>64.099999999999994</v>
          </cell>
          <cell r="GF249">
            <v>64.2</v>
          </cell>
          <cell r="GG249">
            <v>64.3</v>
          </cell>
          <cell r="GH249">
            <v>64.3</v>
          </cell>
          <cell r="GI249">
            <v>64.3</v>
          </cell>
          <cell r="GJ249">
            <v>64.3</v>
          </cell>
          <cell r="GK249">
            <v>64.3</v>
          </cell>
          <cell r="GL249">
            <v>64.400000000000006</v>
          </cell>
          <cell r="GM249">
            <v>64.5</v>
          </cell>
          <cell r="GN249">
            <v>64.400000000000006</v>
          </cell>
          <cell r="GO249">
            <v>64.5</v>
          </cell>
          <cell r="GP249">
            <v>64.5</v>
          </cell>
          <cell r="GQ249">
            <v>64.599999999999994</v>
          </cell>
          <cell r="GR249">
            <v>64.7</v>
          </cell>
          <cell r="GS249">
            <v>64.599999999999994</v>
          </cell>
          <cell r="GT249">
            <v>64.7</v>
          </cell>
          <cell r="GU249">
            <v>64.599999999999994</v>
          </cell>
          <cell r="GV249">
            <v>64.7</v>
          </cell>
          <cell r="GW249">
            <v>64.7</v>
          </cell>
          <cell r="GX249">
            <v>64.7</v>
          </cell>
          <cell r="GY249">
            <v>64.7</v>
          </cell>
          <cell r="GZ249">
            <v>64.7</v>
          </cell>
        </row>
        <row r="250">
          <cell r="FZ250">
            <v>62.8</v>
          </cell>
          <cell r="GA250">
            <v>63</v>
          </cell>
          <cell r="GB250">
            <v>63</v>
          </cell>
          <cell r="GC250">
            <v>63</v>
          </cell>
          <cell r="GD250">
            <v>63.2</v>
          </cell>
          <cell r="GE250">
            <v>63.1</v>
          </cell>
          <cell r="GF250">
            <v>63.1</v>
          </cell>
          <cell r="GG250">
            <v>63.3</v>
          </cell>
          <cell r="GH250">
            <v>63.4</v>
          </cell>
          <cell r="GI250">
            <v>63.4</v>
          </cell>
          <cell r="GJ250">
            <v>63.5</v>
          </cell>
          <cell r="GK250">
            <v>63.5</v>
          </cell>
          <cell r="GL250">
            <v>63.5</v>
          </cell>
          <cell r="GM250">
            <v>63.5</v>
          </cell>
          <cell r="GN250">
            <v>63.5</v>
          </cell>
          <cell r="GO250">
            <v>63.5</v>
          </cell>
          <cell r="GP250">
            <v>63.6</v>
          </cell>
          <cell r="GQ250">
            <v>63.7</v>
          </cell>
          <cell r="GR250">
            <v>63.9</v>
          </cell>
          <cell r="GS250">
            <v>63.9</v>
          </cell>
          <cell r="GT250">
            <v>63.9</v>
          </cell>
          <cell r="GU250">
            <v>64.099999999999994</v>
          </cell>
          <cell r="GV250">
            <v>64.099999999999994</v>
          </cell>
          <cell r="GW250">
            <v>64.099999999999994</v>
          </cell>
          <cell r="GX250">
            <v>64.3</v>
          </cell>
          <cell r="GY250">
            <v>64.3</v>
          </cell>
          <cell r="GZ250">
            <v>64.2</v>
          </cell>
        </row>
        <row r="251">
          <cell r="FZ251">
            <v>63.3</v>
          </cell>
          <cell r="GA251">
            <v>63.4</v>
          </cell>
          <cell r="GB251">
            <v>63.3</v>
          </cell>
          <cell r="GC251">
            <v>63.3</v>
          </cell>
          <cell r="GD251">
            <v>63.4</v>
          </cell>
          <cell r="GE251">
            <v>63.4</v>
          </cell>
          <cell r="GF251">
            <v>63.5</v>
          </cell>
          <cell r="GG251">
            <v>63.7</v>
          </cell>
          <cell r="GH251">
            <v>63.8</v>
          </cell>
          <cell r="GI251">
            <v>63.8</v>
          </cell>
          <cell r="GJ251">
            <v>63.8</v>
          </cell>
          <cell r="GK251">
            <v>63.8</v>
          </cell>
          <cell r="GL251">
            <v>63.8</v>
          </cell>
          <cell r="GM251">
            <v>63.8</v>
          </cell>
          <cell r="GN251">
            <v>63.8</v>
          </cell>
          <cell r="GO251">
            <v>63.9</v>
          </cell>
          <cell r="GP251">
            <v>63.9</v>
          </cell>
          <cell r="GQ251">
            <v>63.9</v>
          </cell>
          <cell r="GR251">
            <v>64</v>
          </cell>
          <cell r="GS251">
            <v>64.099999999999994</v>
          </cell>
          <cell r="GT251">
            <v>64.099999999999994</v>
          </cell>
          <cell r="GU251">
            <v>64.099999999999994</v>
          </cell>
          <cell r="GV251">
            <v>64.099999999999994</v>
          </cell>
          <cell r="GW251">
            <v>64.099999999999994</v>
          </cell>
          <cell r="GX251">
            <v>64.3</v>
          </cell>
          <cell r="GY251">
            <v>64.2</v>
          </cell>
          <cell r="GZ251">
            <v>64.2</v>
          </cell>
        </row>
        <row r="252">
          <cell r="FZ252">
            <v>63.5</v>
          </cell>
          <cell r="GA252">
            <v>63.5</v>
          </cell>
          <cell r="GB252">
            <v>63.4</v>
          </cell>
          <cell r="GC252">
            <v>63.3</v>
          </cell>
          <cell r="GD252">
            <v>63.4</v>
          </cell>
          <cell r="GE252">
            <v>63.4</v>
          </cell>
          <cell r="GF252">
            <v>63.5</v>
          </cell>
          <cell r="GG252">
            <v>63.7</v>
          </cell>
          <cell r="GH252">
            <v>63.9</v>
          </cell>
          <cell r="GI252">
            <v>63.9</v>
          </cell>
          <cell r="GJ252">
            <v>63.9</v>
          </cell>
          <cell r="GK252">
            <v>63.9</v>
          </cell>
          <cell r="GL252">
            <v>63.8</v>
          </cell>
          <cell r="GM252">
            <v>63.8</v>
          </cell>
          <cell r="GN252">
            <v>63.9</v>
          </cell>
          <cell r="GO252">
            <v>63.9</v>
          </cell>
          <cell r="GP252">
            <v>63.9</v>
          </cell>
          <cell r="GQ252">
            <v>63.9</v>
          </cell>
          <cell r="GR252">
            <v>64</v>
          </cell>
          <cell r="GS252">
            <v>64</v>
          </cell>
          <cell r="GT252">
            <v>64</v>
          </cell>
          <cell r="GU252">
            <v>64</v>
          </cell>
          <cell r="GV252">
            <v>64</v>
          </cell>
          <cell r="GW252">
            <v>64</v>
          </cell>
          <cell r="GX252">
            <v>64.099999999999994</v>
          </cell>
          <cell r="GY252">
            <v>64.099999999999994</v>
          </cell>
          <cell r="GZ252">
            <v>64.2</v>
          </cell>
        </row>
        <row r="253">
          <cell r="FZ253">
            <v>63.5</v>
          </cell>
          <cell r="GA253">
            <v>63.5</v>
          </cell>
          <cell r="GB253">
            <v>63.6</v>
          </cell>
          <cell r="GC253">
            <v>63.6</v>
          </cell>
          <cell r="GD253">
            <v>63.5</v>
          </cell>
          <cell r="GE253">
            <v>63.5</v>
          </cell>
          <cell r="GF253">
            <v>63.6</v>
          </cell>
          <cell r="GG253">
            <v>63.9</v>
          </cell>
          <cell r="GH253">
            <v>64.099999999999994</v>
          </cell>
          <cell r="GI253">
            <v>64.099999999999994</v>
          </cell>
          <cell r="GJ253">
            <v>64.099999999999994</v>
          </cell>
          <cell r="GK253">
            <v>64.099999999999994</v>
          </cell>
          <cell r="GL253">
            <v>64</v>
          </cell>
          <cell r="GM253">
            <v>64</v>
          </cell>
          <cell r="GN253">
            <v>64.099999999999994</v>
          </cell>
          <cell r="GO253">
            <v>64.099999999999994</v>
          </cell>
          <cell r="GP253">
            <v>64.099999999999994</v>
          </cell>
          <cell r="GQ253">
            <v>64.2</v>
          </cell>
          <cell r="GR253">
            <v>64.5</v>
          </cell>
          <cell r="GS253">
            <v>64.400000000000006</v>
          </cell>
          <cell r="GT253">
            <v>64.400000000000006</v>
          </cell>
          <cell r="GU253">
            <v>64.400000000000006</v>
          </cell>
          <cell r="GV253">
            <v>64.400000000000006</v>
          </cell>
          <cell r="GW253">
            <v>64.400000000000006</v>
          </cell>
          <cell r="GX253">
            <v>64.5</v>
          </cell>
          <cell r="GY253">
            <v>64.5</v>
          </cell>
          <cell r="GZ253">
            <v>64.5</v>
          </cell>
        </row>
        <row r="254">
          <cell r="FZ254">
            <v>62.8</v>
          </cell>
          <cell r="GA254">
            <v>62.9</v>
          </cell>
          <cell r="GB254">
            <v>63</v>
          </cell>
          <cell r="GC254">
            <v>63</v>
          </cell>
          <cell r="GD254">
            <v>63</v>
          </cell>
          <cell r="GE254">
            <v>63</v>
          </cell>
          <cell r="GF254">
            <v>63</v>
          </cell>
          <cell r="GG254">
            <v>63.2</v>
          </cell>
          <cell r="GH254">
            <v>63.4</v>
          </cell>
          <cell r="GI254">
            <v>63.4</v>
          </cell>
          <cell r="GJ254">
            <v>63.4</v>
          </cell>
          <cell r="GK254">
            <v>63.4</v>
          </cell>
          <cell r="GL254">
            <v>63.3</v>
          </cell>
          <cell r="GM254">
            <v>63.3</v>
          </cell>
          <cell r="GN254">
            <v>63.4</v>
          </cell>
          <cell r="GO254">
            <v>63.6</v>
          </cell>
          <cell r="GP254">
            <v>63.6</v>
          </cell>
          <cell r="GQ254">
            <v>63.8</v>
          </cell>
          <cell r="GR254">
            <v>64</v>
          </cell>
          <cell r="GS254">
            <v>64</v>
          </cell>
          <cell r="GT254">
            <v>64</v>
          </cell>
          <cell r="GU254">
            <v>64</v>
          </cell>
          <cell r="GV254">
            <v>63.9</v>
          </cell>
          <cell r="GW254">
            <v>64</v>
          </cell>
          <cell r="GX254">
            <v>64.099999999999994</v>
          </cell>
          <cell r="GY254">
            <v>64.099999999999994</v>
          </cell>
          <cell r="GZ254">
            <v>64.099999999999994</v>
          </cell>
        </row>
        <row r="255">
          <cell r="FZ255">
            <v>63.1</v>
          </cell>
          <cell r="GA255">
            <v>63.4</v>
          </cell>
          <cell r="GB255">
            <v>63.7</v>
          </cell>
          <cell r="GC255">
            <v>63.7</v>
          </cell>
          <cell r="GD255">
            <v>63.7</v>
          </cell>
          <cell r="GE255">
            <v>63.6</v>
          </cell>
          <cell r="GF255">
            <v>63.6</v>
          </cell>
          <cell r="GG255">
            <v>63.8</v>
          </cell>
          <cell r="GH255">
            <v>64</v>
          </cell>
          <cell r="GI255">
            <v>64</v>
          </cell>
          <cell r="GJ255">
            <v>64</v>
          </cell>
          <cell r="GK255">
            <v>64</v>
          </cell>
          <cell r="GL255">
            <v>63.9</v>
          </cell>
          <cell r="GM255">
            <v>64</v>
          </cell>
          <cell r="GN255">
            <v>64.099999999999994</v>
          </cell>
          <cell r="GO255">
            <v>64.099999999999994</v>
          </cell>
          <cell r="GP255">
            <v>64.2</v>
          </cell>
          <cell r="GQ255">
            <v>64.099999999999994</v>
          </cell>
          <cell r="GR255">
            <v>64.3</v>
          </cell>
          <cell r="GS255">
            <v>64.3</v>
          </cell>
          <cell r="GT255">
            <v>64.3</v>
          </cell>
          <cell r="GU255">
            <v>64.3</v>
          </cell>
          <cell r="GV255">
            <v>64.2</v>
          </cell>
          <cell r="GW255">
            <v>64.2</v>
          </cell>
          <cell r="GX255">
            <v>64.3</v>
          </cell>
          <cell r="GY255">
            <v>64.3</v>
          </cell>
          <cell r="GZ255">
            <v>64.2</v>
          </cell>
        </row>
        <row r="256">
          <cell r="FZ256">
            <v>62.2</v>
          </cell>
          <cell r="GA256">
            <v>62.4</v>
          </cell>
          <cell r="GB256">
            <v>62.5</v>
          </cell>
          <cell r="GC256">
            <v>62.5</v>
          </cell>
          <cell r="GD256">
            <v>62.4</v>
          </cell>
          <cell r="GE256">
            <v>62.3</v>
          </cell>
          <cell r="GF256">
            <v>62.2</v>
          </cell>
          <cell r="GG256">
            <v>62.3</v>
          </cell>
          <cell r="GH256">
            <v>62.4</v>
          </cell>
          <cell r="GI256">
            <v>62.4</v>
          </cell>
          <cell r="GJ256">
            <v>62.4</v>
          </cell>
          <cell r="GK256">
            <v>62.4</v>
          </cell>
          <cell r="GL256">
            <v>62.2</v>
          </cell>
          <cell r="GM256">
            <v>62.4</v>
          </cell>
          <cell r="GN256">
            <v>62.4</v>
          </cell>
          <cell r="GO256">
            <v>62.5</v>
          </cell>
          <cell r="GP256">
            <v>62.6</v>
          </cell>
          <cell r="GQ256">
            <v>62.6</v>
          </cell>
          <cell r="GR256">
            <v>62.8</v>
          </cell>
          <cell r="GS256">
            <v>62.8</v>
          </cell>
          <cell r="GT256">
            <v>62.8</v>
          </cell>
          <cell r="GU256">
            <v>62.9</v>
          </cell>
          <cell r="GV256">
            <v>62.9</v>
          </cell>
          <cell r="GW256">
            <v>63</v>
          </cell>
          <cell r="GX256">
            <v>63.2</v>
          </cell>
          <cell r="GY256">
            <v>63.1</v>
          </cell>
          <cell r="GZ256">
            <v>63.2</v>
          </cell>
        </row>
        <row r="257">
          <cell r="FZ257">
            <v>61.7</v>
          </cell>
          <cell r="GA257">
            <v>61.7</v>
          </cell>
          <cell r="GB257">
            <v>61.8</v>
          </cell>
          <cell r="GC257">
            <v>61.7</v>
          </cell>
          <cell r="GD257">
            <v>61.6</v>
          </cell>
          <cell r="GE257">
            <v>61.4</v>
          </cell>
          <cell r="GF257">
            <v>61.4</v>
          </cell>
          <cell r="GG257">
            <v>61.3</v>
          </cell>
          <cell r="GH257">
            <v>61.3</v>
          </cell>
          <cell r="GI257">
            <v>61.3</v>
          </cell>
          <cell r="GJ257">
            <v>61.2</v>
          </cell>
          <cell r="GK257">
            <v>61.2</v>
          </cell>
          <cell r="GL257">
            <v>61.1</v>
          </cell>
          <cell r="GM257">
            <v>61.2</v>
          </cell>
          <cell r="GN257">
            <v>61.3</v>
          </cell>
          <cell r="GO257">
            <v>61.4</v>
          </cell>
          <cell r="GP257">
            <v>61.4</v>
          </cell>
          <cell r="GQ257">
            <v>61.3</v>
          </cell>
          <cell r="GR257">
            <v>61.6</v>
          </cell>
          <cell r="GS257">
            <v>61.5</v>
          </cell>
          <cell r="GT257">
            <v>61.6</v>
          </cell>
          <cell r="GU257">
            <v>61.8</v>
          </cell>
          <cell r="GV257">
            <v>61.8</v>
          </cell>
          <cell r="GW257">
            <v>61.8</v>
          </cell>
          <cell r="GX257">
            <v>61.9</v>
          </cell>
          <cell r="GY257">
            <v>61.8</v>
          </cell>
          <cell r="GZ257">
            <v>61.9</v>
          </cell>
        </row>
        <row r="258">
          <cell r="FZ258">
            <v>63.5</v>
          </cell>
          <cell r="GA258">
            <v>63.5</v>
          </cell>
          <cell r="GB258">
            <v>63.5</v>
          </cell>
          <cell r="GC258">
            <v>63.5</v>
          </cell>
          <cell r="GD258">
            <v>63.6</v>
          </cell>
          <cell r="GE258">
            <v>63.6</v>
          </cell>
          <cell r="GF258">
            <v>63.6</v>
          </cell>
          <cell r="GG258">
            <v>63.6</v>
          </cell>
          <cell r="GH258">
            <v>63.7</v>
          </cell>
          <cell r="GI258">
            <v>63.8</v>
          </cell>
          <cell r="GJ258">
            <v>63.7</v>
          </cell>
          <cell r="GK258">
            <v>63.8</v>
          </cell>
          <cell r="GL258">
            <v>63.6</v>
          </cell>
          <cell r="GM258">
            <v>63.5</v>
          </cell>
          <cell r="GN258">
            <v>63.6</v>
          </cell>
          <cell r="GO258">
            <v>63.5</v>
          </cell>
          <cell r="GP258">
            <v>63.5</v>
          </cell>
          <cell r="GQ258">
            <v>63.3</v>
          </cell>
          <cell r="GR258">
            <v>63.5</v>
          </cell>
          <cell r="GS258">
            <v>63.4</v>
          </cell>
          <cell r="GT258">
            <v>63.5</v>
          </cell>
          <cell r="GU258">
            <v>63.4</v>
          </cell>
          <cell r="GV258">
            <v>63.4</v>
          </cell>
          <cell r="GW258">
            <v>63.4</v>
          </cell>
          <cell r="GX258">
            <v>63.4</v>
          </cell>
          <cell r="GY258">
            <v>63.4</v>
          </cell>
          <cell r="GZ258">
            <v>63.2</v>
          </cell>
        </row>
        <row r="259">
          <cell r="FZ259">
            <v>63.3</v>
          </cell>
          <cell r="GA259">
            <v>63.2</v>
          </cell>
          <cell r="GB259">
            <v>63.2</v>
          </cell>
          <cell r="GC259">
            <v>63</v>
          </cell>
          <cell r="GD259">
            <v>63.2</v>
          </cell>
          <cell r="GE259">
            <v>63.2</v>
          </cell>
          <cell r="GF259">
            <v>63.3</v>
          </cell>
          <cell r="GG259">
            <v>63.3</v>
          </cell>
          <cell r="GH259">
            <v>63.2</v>
          </cell>
          <cell r="GI259">
            <v>63.2</v>
          </cell>
          <cell r="GJ259">
            <v>63.3</v>
          </cell>
          <cell r="GK259">
            <v>63.3</v>
          </cell>
          <cell r="GL259">
            <v>63.1</v>
          </cell>
          <cell r="GM259">
            <v>63.1</v>
          </cell>
          <cell r="GN259">
            <v>63.2</v>
          </cell>
          <cell r="GO259">
            <v>63.2</v>
          </cell>
          <cell r="GP259">
            <v>63.1</v>
          </cell>
          <cell r="GQ259">
            <v>63</v>
          </cell>
          <cell r="GR259">
            <v>63.2</v>
          </cell>
          <cell r="GS259">
            <v>63.1</v>
          </cell>
          <cell r="GT259">
            <v>63.2</v>
          </cell>
          <cell r="GU259">
            <v>63.2</v>
          </cell>
          <cell r="GV259">
            <v>63.1</v>
          </cell>
          <cell r="GW259">
            <v>63.2</v>
          </cell>
          <cell r="GX259">
            <v>63.3</v>
          </cell>
          <cell r="GY259">
            <v>63.4</v>
          </cell>
          <cell r="GZ259">
            <v>63.2</v>
          </cell>
        </row>
        <row r="260">
          <cell r="FZ260">
            <v>63.2</v>
          </cell>
          <cell r="GA260">
            <v>63.1</v>
          </cell>
          <cell r="GB260">
            <v>63.2</v>
          </cell>
          <cell r="GC260">
            <v>63.1</v>
          </cell>
          <cell r="GD260">
            <v>63.3</v>
          </cell>
          <cell r="GE260">
            <v>63.2</v>
          </cell>
          <cell r="GF260">
            <v>63.1</v>
          </cell>
          <cell r="GG260">
            <v>63.1</v>
          </cell>
          <cell r="GH260">
            <v>63.2</v>
          </cell>
          <cell r="GI260">
            <v>63.1</v>
          </cell>
          <cell r="GJ260">
            <v>63.2</v>
          </cell>
          <cell r="GK260">
            <v>63.2</v>
          </cell>
          <cell r="GL260">
            <v>63.1</v>
          </cell>
          <cell r="GM260">
            <v>63.1</v>
          </cell>
          <cell r="GN260">
            <v>63</v>
          </cell>
          <cell r="GO260">
            <v>63</v>
          </cell>
          <cell r="GP260">
            <v>63</v>
          </cell>
          <cell r="GQ260">
            <v>62.9</v>
          </cell>
          <cell r="GR260">
            <v>62.9</v>
          </cell>
          <cell r="GS260">
            <v>62.8</v>
          </cell>
          <cell r="GT260">
            <v>63</v>
          </cell>
          <cell r="GU260">
            <v>63</v>
          </cell>
          <cell r="GV260">
            <v>62.9</v>
          </cell>
          <cell r="GW260">
            <v>63</v>
          </cell>
          <cell r="GX260">
            <v>63</v>
          </cell>
          <cell r="GY260">
            <v>63.1</v>
          </cell>
          <cell r="GZ260">
            <v>63.1</v>
          </cell>
        </row>
        <row r="261">
          <cell r="FZ261">
            <v>61.6</v>
          </cell>
          <cell r="GA261">
            <v>61.3</v>
          </cell>
          <cell r="GB261">
            <v>61.2</v>
          </cell>
          <cell r="GC261">
            <v>61.2</v>
          </cell>
          <cell r="GD261">
            <v>61.2</v>
          </cell>
          <cell r="GE261">
            <v>61</v>
          </cell>
          <cell r="GF261">
            <v>60.8</v>
          </cell>
          <cell r="GG261">
            <v>60.8</v>
          </cell>
          <cell r="GH261">
            <v>60.8</v>
          </cell>
          <cell r="GI261">
            <v>60.5</v>
          </cell>
          <cell r="GJ261">
            <v>60.6</v>
          </cell>
          <cell r="GK261">
            <v>60.5</v>
          </cell>
          <cell r="GL261">
            <v>60.7</v>
          </cell>
          <cell r="GM261">
            <v>60.8</v>
          </cell>
          <cell r="GN261">
            <v>60.6</v>
          </cell>
          <cell r="GO261">
            <v>60.5</v>
          </cell>
          <cell r="GP261">
            <v>60.4</v>
          </cell>
          <cell r="GQ261">
            <v>60.2</v>
          </cell>
          <cell r="GR261">
            <v>60.3</v>
          </cell>
          <cell r="GS261">
            <v>60.3</v>
          </cell>
          <cell r="GT261">
            <v>60.5</v>
          </cell>
          <cell r="GU261">
            <v>60.6</v>
          </cell>
          <cell r="GV261">
            <v>60.6</v>
          </cell>
          <cell r="GW261">
            <v>60.7</v>
          </cell>
          <cell r="GX261">
            <v>60.9</v>
          </cell>
          <cell r="GY261">
            <v>61.1</v>
          </cell>
          <cell r="GZ261">
            <v>61.2</v>
          </cell>
        </row>
        <row r="262">
          <cell r="FZ262">
            <v>62.3</v>
          </cell>
          <cell r="GA262">
            <v>62</v>
          </cell>
          <cell r="GB262">
            <v>62.1</v>
          </cell>
          <cell r="GC262">
            <v>62.2</v>
          </cell>
          <cell r="GD262">
            <v>62.1</v>
          </cell>
          <cell r="GE262">
            <v>62</v>
          </cell>
          <cell r="GF262">
            <v>61.8</v>
          </cell>
          <cell r="GG262">
            <v>62</v>
          </cell>
          <cell r="GH262">
            <v>61.9</v>
          </cell>
          <cell r="GI262">
            <v>62</v>
          </cell>
          <cell r="GJ262">
            <v>62.1</v>
          </cell>
          <cell r="GK262">
            <v>62</v>
          </cell>
          <cell r="GL262">
            <v>62.1</v>
          </cell>
          <cell r="GM262">
            <v>62.1</v>
          </cell>
          <cell r="GN262">
            <v>62</v>
          </cell>
          <cell r="GO262">
            <v>62.1</v>
          </cell>
          <cell r="GP262">
            <v>62.1</v>
          </cell>
          <cell r="GQ262">
            <v>62</v>
          </cell>
          <cell r="GR262">
            <v>62.2</v>
          </cell>
          <cell r="GS262">
            <v>62.1</v>
          </cell>
          <cell r="GT262">
            <v>62.3</v>
          </cell>
          <cell r="GU262">
            <v>62.4</v>
          </cell>
          <cell r="GV262">
            <v>62.4</v>
          </cell>
          <cell r="GW262">
            <v>62.5</v>
          </cell>
          <cell r="GX262">
            <v>62.5</v>
          </cell>
          <cell r="GY262">
            <v>62.6</v>
          </cell>
          <cell r="GZ262">
            <v>62.5</v>
          </cell>
        </row>
        <row r="263">
          <cell r="FZ263">
            <v>62.4</v>
          </cell>
          <cell r="GA263">
            <v>62.3</v>
          </cell>
          <cell r="GB263">
            <v>62.4</v>
          </cell>
          <cell r="GC263">
            <v>62.4</v>
          </cell>
          <cell r="GD263">
            <v>62.3</v>
          </cell>
          <cell r="GE263">
            <v>62.2</v>
          </cell>
          <cell r="GF263">
            <v>62.1</v>
          </cell>
          <cell r="GG263">
            <v>62.4</v>
          </cell>
          <cell r="GH263">
            <v>62.3</v>
          </cell>
          <cell r="GI263">
            <v>62.2</v>
          </cell>
          <cell r="GJ263">
            <v>62.4</v>
          </cell>
          <cell r="GK263">
            <v>62.4</v>
          </cell>
          <cell r="GL263">
            <v>62.5</v>
          </cell>
          <cell r="GM263">
            <v>62.5</v>
          </cell>
          <cell r="GN263">
            <v>62.6</v>
          </cell>
          <cell r="GO263">
            <v>62.6</v>
          </cell>
          <cell r="GP263">
            <v>62.7</v>
          </cell>
          <cell r="GQ263">
            <v>62.7</v>
          </cell>
          <cell r="GR263">
            <v>62.9</v>
          </cell>
          <cell r="GS263">
            <v>62.9</v>
          </cell>
          <cell r="GT263">
            <v>63</v>
          </cell>
          <cell r="GU263">
            <v>63</v>
          </cell>
          <cell r="GV263">
            <v>63</v>
          </cell>
          <cell r="GW263">
            <v>63.1</v>
          </cell>
          <cell r="GX263">
            <v>63</v>
          </cell>
          <cell r="GY263">
            <v>63.2</v>
          </cell>
          <cell r="GZ263">
            <v>63.2</v>
          </cell>
        </row>
        <row r="264">
          <cell r="FZ264">
            <v>61.7</v>
          </cell>
          <cell r="GA264">
            <v>61.5</v>
          </cell>
          <cell r="GB264">
            <v>61.5</v>
          </cell>
          <cell r="GC264">
            <v>61.7</v>
          </cell>
          <cell r="GD264">
            <v>61.7</v>
          </cell>
          <cell r="GE264">
            <v>61.6</v>
          </cell>
          <cell r="GF264">
            <v>61.4</v>
          </cell>
          <cell r="GG264">
            <v>61.6</v>
          </cell>
          <cell r="GH264">
            <v>61.7</v>
          </cell>
          <cell r="GI264">
            <v>61.7</v>
          </cell>
          <cell r="GJ264">
            <v>61.9</v>
          </cell>
          <cell r="GK264">
            <v>62</v>
          </cell>
          <cell r="GL264">
            <v>61.9</v>
          </cell>
          <cell r="GM264">
            <v>62</v>
          </cell>
          <cell r="GN264">
            <v>62.1</v>
          </cell>
          <cell r="GO264">
            <v>62.3</v>
          </cell>
          <cell r="GP264">
            <v>62.5</v>
          </cell>
          <cell r="GQ264">
            <v>62.6</v>
          </cell>
          <cell r="GR264">
            <v>62.6</v>
          </cell>
          <cell r="GS264">
            <v>62.6</v>
          </cell>
          <cell r="GT264">
            <v>62.7</v>
          </cell>
          <cell r="GU264">
            <v>62.6</v>
          </cell>
          <cell r="GV264">
            <v>62.7</v>
          </cell>
          <cell r="GW264">
            <v>62.7</v>
          </cell>
          <cell r="GX264">
            <v>62.7</v>
          </cell>
          <cell r="GY264">
            <v>62.9</v>
          </cell>
          <cell r="GZ264">
            <v>62.8</v>
          </cell>
        </row>
        <row r="265">
          <cell r="FZ265">
            <v>61.4</v>
          </cell>
          <cell r="GA265">
            <v>61.2</v>
          </cell>
          <cell r="GB265">
            <v>61.2</v>
          </cell>
          <cell r="GC265">
            <v>61.5</v>
          </cell>
          <cell r="GD265">
            <v>61.4</v>
          </cell>
          <cell r="GE265">
            <v>61.3</v>
          </cell>
          <cell r="GF265">
            <v>61.2</v>
          </cell>
          <cell r="GG265">
            <v>61.3</v>
          </cell>
          <cell r="GH265">
            <v>61.4</v>
          </cell>
          <cell r="GI265">
            <v>61.4</v>
          </cell>
          <cell r="GJ265">
            <v>61.5</v>
          </cell>
          <cell r="GK265">
            <v>61.7</v>
          </cell>
          <cell r="GL265">
            <v>61.6</v>
          </cell>
          <cell r="GM265">
            <v>61.8</v>
          </cell>
          <cell r="GN265">
            <v>61.9</v>
          </cell>
          <cell r="GO265">
            <v>62</v>
          </cell>
          <cell r="GP265">
            <v>62.2</v>
          </cell>
          <cell r="GQ265">
            <v>62.5</v>
          </cell>
          <cell r="GR265">
            <v>62.6</v>
          </cell>
          <cell r="GS265">
            <v>62.7</v>
          </cell>
          <cell r="GT265">
            <v>62.7</v>
          </cell>
          <cell r="GU265">
            <v>62.7</v>
          </cell>
          <cell r="GV265">
            <v>62.7</v>
          </cell>
          <cell r="GW265">
            <v>62.5</v>
          </cell>
          <cell r="GX265">
            <v>62.8</v>
          </cell>
          <cell r="GY265">
            <v>62.9</v>
          </cell>
          <cell r="GZ265">
            <v>62.9</v>
          </cell>
        </row>
        <row r="266">
          <cell r="FZ266">
            <v>60.8</v>
          </cell>
          <cell r="GA266">
            <v>60.8</v>
          </cell>
          <cell r="GB266">
            <v>60.8</v>
          </cell>
          <cell r="GC266">
            <v>61.1</v>
          </cell>
          <cell r="GD266">
            <v>60.9</v>
          </cell>
          <cell r="GE266">
            <v>61</v>
          </cell>
          <cell r="GF266">
            <v>60.7</v>
          </cell>
          <cell r="GG266">
            <v>60.8</v>
          </cell>
          <cell r="GH266">
            <v>60.9</v>
          </cell>
          <cell r="GI266">
            <v>61.1</v>
          </cell>
          <cell r="GJ266">
            <v>61.3</v>
          </cell>
          <cell r="GK266">
            <v>61.5</v>
          </cell>
          <cell r="GL266">
            <v>61.5</v>
          </cell>
          <cell r="GM266">
            <v>61.6</v>
          </cell>
          <cell r="GN266">
            <v>61.8</v>
          </cell>
          <cell r="GO266">
            <v>61.9</v>
          </cell>
          <cell r="GP266">
            <v>62.1</v>
          </cell>
          <cell r="GQ266">
            <v>62.3</v>
          </cell>
          <cell r="GR266">
            <v>62.3</v>
          </cell>
          <cell r="GS266">
            <v>62.4</v>
          </cell>
          <cell r="GT266">
            <v>62.5</v>
          </cell>
          <cell r="GU266">
            <v>62.5</v>
          </cell>
          <cell r="GV266">
            <v>62.5</v>
          </cell>
          <cell r="GW266">
            <v>62.5</v>
          </cell>
          <cell r="GX266">
            <v>62.8</v>
          </cell>
          <cell r="GY266">
            <v>62.9</v>
          </cell>
          <cell r="GZ266">
            <v>62.8</v>
          </cell>
        </row>
        <row r="267">
          <cell r="FZ267">
            <v>61.1</v>
          </cell>
          <cell r="GA267">
            <v>61.1</v>
          </cell>
          <cell r="GB267">
            <v>61.1</v>
          </cell>
          <cell r="GC267">
            <v>61.2</v>
          </cell>
          <cell r="GD267">
            <v>61</v>
          </cell>
          <cell r="GE267">
            <v>61.1</v>
          </cell>
          <cell r="GF267">
            <v>61.1</v>
          </cell>
          <cell r="GG267">
            <v>61.1</v>
          </cell>
          <cell r="GH267">
            <v>61.2</v>
          </cell>
          <cell r="GI267">
            <v>61.5</v>
          </cell>
          <cell r="GJ267">
            <v>61.7</v>
          </cell>
          <cell r="GK267">
            <v>61.8</v>
          </cell>
          <cell r="GL267">
            <v>61.9</v>
          </cell>
          <cell r="GM267">
            <v>62</v>
          </cell>
          <cell r="GN267">
            <v>62.2</v>
          </cell>
          <cell r="GO267">
            <v>62.3</v>
          </cell>
          <cell r="GP267">
            <v>62.4</v>
          </cell>
          <cell r="GQ267">
            <v>62.6</v>
          </cell>
          <cell r="GR267">
            <v>62.7</v>
          </cell>
          <cell r="GS267">
            <v>62.6</v>
          </cell>
          <cell r="GT267">
            <v>62.7</v>
          </cell>
          <cell r="GU267">
            <v>62.8</v>
          </cell>
          <cell r="GV267">
            <v>62.9</v>
          </cell>
          <cell r="GW267">
            <v>62.8</v>
          </cell>
          <cell r="GX267">
            <v>63.1</v>
          </cell>
          <cell r="GY267">
            <v>63.2</v>
          </cell>
          <cell r="GZ267">
            <v>63.2</v>
          </cell>
        </row>
        <row r="268">
          <cell r="FZ268">
            <v>60.7</v>
          </cell>
          <cell r="GA268">
            <v>60.9</v>
          </cell>
          <cell r="GB268">
            <v>60.9</v>
          </cell>
          <cell r="GC268">
            <v>60.9</v>
          </cell>
          <cell r="GD268">
            <v>60.8</v>
          </cell>
          <cell r="GE268">
            <v>60.8</v>
          </cell>
          <cell r="GF268">
            <v>60.7</v>
          </cell>
          <cell r="GG268">
            <v>60.7</v>
          </cell>
          <cell r="GH268">
            <v>60.8</v>
          </cell>
          <cell r="GI268">
            <v>61.1</v>
          </cell>
          <cell r="GJ268">
            <v>61.2</v>
          </cell>
          <cell r="GK268">
            <v>61.4</v>
          </cell>
          <cell r="GL268">
            <v>61.5</v>
          </cell>
          <cell r="GM268">
            <v>61.5</v>
          </cell>
          <cell r="GN268">
            <v>61.6</v>
          </cell>
          <cell r="GO268">
            <v>61.8</v>
          </cell>
          <cell r="GP268">
            <v>61.9</v>
          </cell>
          <cell r="GQ268">
            <v>62.2</v>
          </cell>
          <cell r="GR268">
            <v>62.3</v>
          </cell>
          <cell r="GS268">
            <v>62.2</v>
          </cell>
          <cell r="GT268">
            <v>62.3</v>
          </cell>
          <cell r="GU268">
            <v>62.5</v>
          </cell>
          <cell r="GV268">
            <v>62.6</v>
          </cell>
          <cell r="GW268">
            <v>62.6</v>
          </cell>
          <cell r="GX268">
            <v>62.9</v>
          </cell>
          <cell r="GY268">
            <v>62.9</v>
          </cell>
          <cell r="GZ268">
            <v>63</v>
          </cell>
        </row>
        <row r="269">
          <cell r="FZ269">
            <v>60.3</v>
          </cell>
          <cell r="GA269">
            <v>60.5</v>
          </cell>
          <cell r="GB269">
            <v>60.6</v>
          </cell>
          <cell r="GC269">
            <v>60.5</v>
          </cell>
          <cell r="GD269">
            <v>60.7</v>
          </cell>
          <cell r="GE269">
            <v>60.7</v>
          </cell>
          <cell r="GF269">
            <v>60.6</v>
          </cell>
          <cell r="GG269">
            <v>60.5</v>
          </cell>
          <cell r="GH269">
            <v>60.7</v>
          </cell>
          <cell r="GI269">
            <v>61</v>
          </cell>
          <cell r="GJ269">
            <v>61.1</v>
          </cell>
          <cell r="GK269">
            <v>61.2</v>
          </cell>
          <cell r="GL269">
            <v>61.3</v>
          </cell>
          <cell r="GM269">
            <v>61.3</v>
          </cell>
          <cell r="GN269">
            <v>61.5</v>
          </cell>
          <cell r="GO269">
            <v>61.6</v>
          </cell>
          <cell r="GP269">
            <v>61.7</v>
          </cell>
          <cell r="GQ269">
            <v>61.9</v>
          </cell>
          <cell r="GR269">
            <v>62</v>
          </cell>
          <cell r="GS269">
            <v>61.9</v>
          </cell>
          <cell r="GT269">
            <v>62.1</v>
          </cell>
          <cell r="GU269">
            <v>62.2</v>
          </cell>
          <cell r="GV269">
            <v>62.4</v>
          </cell>
          <cell r="GW269">
            <v>62.6</v>
          </cell>
          <cell r="GX269">
            <v>62.7</v>
          </cell>
          <cell r="GY269">
            <v>62.7</v>
          </cell>
          <cell r="GZ269">
            <v>62.7</v>
          </cell>
        </row>
        <row r="270">
          <cell r="FZ270">
            <v>60.5</v>
          </cell>
          <cell r="GA270">
            <v>60.6</v>
          </cell>
          <cell r="GB270">
            <v>60.8</v>
          </cell>
          <cell r="GC270">
            <v>60.7</v>
          </cell>
          <cell r="GD270">
            <v>60.8</v>
          </cell>
          <cell r="GE270">
            <v>60.8</v>
          </cell>
          <cell r="GF270">
            <v>60.7</v>
          </cell>
          <cell r="GG270">
            <v>60.9</v>
          </cell>
          <cell r="GH270">
            <v>60.9</v>
          </cell>
          <cell r="GI270">
            <v>61.1</v>
          </cell>
          <cell r="GJ270">
            <v>61.1</v>
          </cell>
          <cell r="GK270">
            <v>61.2</v>
          </cell>
          <cell r="GL270">
            <v>61.3</v>
          </cell>
          <cell r="GM270">
            <v>61.2</v>
          </cell>
          <cell r="GN270">
            <v>61.3</v>
          </cell>
          <cell r="GO270">
            <v>61.4</v>
          </cell>
          <cell r="GP270">
            <v>61.5</v>
          </cell>
          <cell r="GQ270">
            <v>61.5</v>
          </cell>
          <cell r="GR270">
            <v>61.7</v>
          </cell>
          <cell r="GS270">
            <v>61.9</v>
          </cell>
          <cell r="GT270">
            <v>61.9</v>
          </cell>
          <cell r="GU270">
            <v>62</v>
          </cell>
          <cell r="GV270">
            <v>62.2</v>
          </cell>
          <cell r="GW270">
            <v>62.4</v>
          </cell>
          <cell r="GX270">
            <v>62.4</v>
          </cell>
          <cell r="GY270">
            <v>62.3</v>
          </cell>
          <cell r="GZ270">
            <v>62.6</v>
          </cell>
        </row>
        <row r="271">
          <cell r="FZ271">
            <v>60.4</v>
          </cell>
          <cell r="GA271">
            <v>60.4</v>
          </cell>
          <cell r="GB271">
            <v>60.5</v>
          </cell>
          <cell r="GC271">
            <v>60.2</v>
          </cell>
          <cell r="GD271">
            <v>60.3</v>
          </cell>
          <cell r="GE271">
            <v>60.5</v>
          </cell>
          <cell r="GF271">
            <v>60.4</v>
          </cell>
          <cell r="GG271">
            <v>60.7</v>
          </cell>
          <cell r="GH271">
            <v>60.8</v>
          </cell>
          <cell r="GI271">
            <v>61</v>
          </cell>
          <cell r="GJ271">
            <v>60.9</v>
          </cell>
          <cell r="GK271">
            <v>61</v>
          </cell>
          <cell r="GL271">
            <v>61.1</v>
          </cell>
          <cell r="GM271">
            <v>61</v>
          </cell>
          <cell r="GN271">
            <v>61</v>
          </cell>
          <cell r="GO271">
            <v>61</v>
          </cell>
          <cell r="GP271">
            <v>61.2</v>
          </cell>
          <cell r="GQ271">
            <v>61.2</v>
          </cell>
          <cell r="GR271">
            <v>61.4</v>
          </cell>
          <cell r="GS271">
            <v>61.6</v>
          </cell>
          <cell r="GT271">
            <v>61.5</v>
          </cell>
          <cell r="GU271">
            <v>61.7</v>
          </cell>
          <cell r="GV271">
            <v>61.9</v>
          </cell>
          <cell r="GW271">
            <v>61.9</v>
          </cell>
          <cell r="GX271">
            <v>61.8</v>
          </cell>
          <cell r="GY271">
            <v>61.8</v>
          </cell>
          <cell r="GZ271">
            <v>62.1</v>
          </cell>
        </row>
        <row r="272">
          <cell r="FZ272">
            <v>59.7</v>
          </cell>
          <cell r="GA272">
            <v>59.6</v>
          </cell>
          <cell r="GB272">
            <v>59.6</v>
          </cell>
          <cell r="GC272">
            <v>59.3</v>
          </cell>
          <cell r="GD272">
            <v>59.3</v>
          </cell>
          <cell r="GE272">
            <v>59.5</v>
          </cell>
          <cell r="GF272">
            <v>59.5</v>
          </cell>
          <cell r="GG272">
            <v>59.7</v>
          </cell>
          <cell r="GH272">
            <v>59.9</v>
          </cell>
          <cell r="GI272">
            <v>60</v>
          </cell>
          <cell r="GJ272">
            <v>60.1</v>
          </cell>
          <cell r="GK272">
            <v>60.1</v>
          </cell>
          <cell r="GL272">
            <v>60.3</v>
          </cell>
          <cell r="GM272">
            <v>60.2</v>
          </cell>
          <cell r="GN272">
            <v>60.2</v>
          </cell>
          <cell r="GO272">
            <v>60.2</v>
          </cell>
          <cell r="GP272">
            <v>60.5</v>
          </cell>
          <cell r="GQ272">
            <v>60.5</v>
          </cell>
          <cell r="GR272">
            <v>60.7</v>
          </cell>
          <cell r="GS272">
            <v>60.7</v>
          </cell>
          <cell r="GT272">
            <v>60.6</v>
          </cell>
          <cell r="GU272">
            <v>60.8</v>
          </cell>
          <cell r="GV272">
            <v>61</v>
          </cell>
          <cell r="GW272">
            <v>60.8</v>
          </cell>
          <cell r="GX272">
            <v>60.8</v>
          </cell>
          <cell r="GY272">
            <v>60.8</v>
          </cell>
          <cell r="GZ272">
            <v>61.1</v>
          </cell>
        </row>
        <row r="273">
          <cell r="FZ273">
            <v>61.7</v>
          </cell>
          <cell r="GA273">
            <v>61.9</v>
          </cell>
          <cell r="GB273">
            <v>62</v>
          </cell>
          <cell r="GC273">
            <v>61.8</v>
          </cell>
          <cell r="GD273">
            <v>62</v>
          </cell>
          <cell r="GE273">
            <v>62.3</v>
          </cell>
          <cell r="GF273">
            <v>62.4</v>
          </cell>
          <cell r="GG273">
            <v>62.4</v>
          </cell>
          <cell r="GH273">
            <v>62.5</v>
          </cell>
          <cell r="GI273">
            <v>62.7</v>
          </cell>
          <cell r="GJ273">
            <v>62.9</v>
          </cell>
          <cell r="GK273">
            <v>62.9</v>
          </cell>
          <cell r="GL273">
            <v>63</v>
          </cell>
          <cell r="GM273">
            <v>62.9</v>
          </cell>
          <cell r="GN273">
            <v>63</v>
          </cell>
          <cell r="GO273">
            <v>62.9</v>
          </cell>
          <cell r="GP273">
            <v>63.2</v>
          </cell>
          <cell r="GQ273">
            <v>63.3</v>
          </cell>
          <cell r="GR273">
            <v>63.3</v>
          </cell>
          <cell r="GS273">
            <v>63.2</v>
          </cell>
          <cell r="GT273">
            <v>63.2</v>
          </cell>
          <cell r="GU273">
            <v>63.3</v>
          </cell>
          <cell r="GV273">
            <v>63.4</v>
          </cell>
          <cell r="GW273">
            <v>63.2</v>
          </cell>
          <cell r="GX273">
            <v>63.2</v>
          </cell>
          <cell r="GY273">
            <v>63.1</v>
          </cell>
          <cell r="GZ273">
            <v>63.4</v>
          </cell>
        </row>
        <row r="274">
          <cell r="FZ274">
            <v>58.8</v>
          </cell>
          <cell r="GA274">
            <v>58.8</v>
          </cell>
          <cell r="GB274">
            <v>58.4</v>
          </cell>
          <cell r="GC274">
            <v>58.4</v>
          </cell>
          <cell r="GD274">
            <v>58.5</v>
          </cell>
          <cell r="GE274">
            <v>58.8</v>
          </cell>
          <cell r="GF274">
            <v>58.8</v>
          </cell>
          <cell r="GG274">
            <v>59</v>
          </cell>
          <cell r="GH274">
            <v>58.9</v>
          </cell>
          <cell r="GI274">
            <v>59</v>
          </cell>
          <cell r="GJ274">
            <v>59.1</v>
          </cell>
          <cell r="GK274">
            <v>59.1</v>
          </cell>
          <cell r="GL274">
            <v>59.2</v>
          </cell>
          <cell r="GM274">
            <v>59</v>
          </cell>
          <cell r="GN274">
            <v>59.1</v>
          </cell>
          <cell r="GO274">
            <v>59.1</v>
          </cell>
          <cell r="GP274">
            <v>59.6</v>
          </cell>
          <cell r="GQ274">
            <v>59.7</v>
          </cell>
          <cell r="GR274">
            <v>59.9</v>
          </cell>
          <cell r="GS274">
            <v>59.8</v>
          </cell>
          <cell r="GT274">
            <v>59.8</v>
          </cell>
          <cell r="GU274">
            <v>60</v>
          </cell>
          <cell r="GV274">
            <v>60.3</v>
          </cell>
          <cell r="GW274">
            <v>60.1</v>
          </cell>
          <cell r="GX274">
            <v>60.3</v>
          </cell>
          <cell r="GY274">
            <v>60.3</v>
          </cell>
          <cell r="GZ274">
            <v>60.6</v>
          </cell>
        </row>
        <row r="276">
          <cell r="FZ276">
            <v>59.8</v>
          </cell>
          <cell r="GA276">
            <v>60</v>
          </cell>
          <cell r="GB276">
            <v>59.8</v>
          </cell>
          <cell r="GC276">
            <v>59.9</v>
          </cell>
          <cell r="GD276">
            <v>60</v>
          </cell>
          <cell r="GE276">
            <v>60.2</v>
          </cell>
          <cell r="GF276">
            <v>60.4</v>
          </cell>
          <cell r="GG276">
            <v>60.7</v>
          </cell>
          <cell r="GH276">
            <v>60.7</v>
          </cell>
          <cell r="GI276">
            <v>60.7</v>
          </cell>
          <cell r="GJ276">
            <v>60.7</v>
          </cell>
          <cell r="GK276">
            <v>61.1</v>
          </cell>
          <cell r="GL276">
            <v>61.2</v>
          </cell>
          <cell r="GM276">
            <v>60.9</v>
          </cell>
          <cell r="GN276">
            <v>61.2</v>
          </cell>
          <cell r="GO276">
            <v>61.5</v>
          </cell>
          <cell r="GP276">
            <v>61.6</v>
          </cell>
          <cell r="GQ276">
            <v>61.6</v>
          </cell>
          <cell r="GR276">
            <v>62</v>
          </cell>
          <cell r="GS276">
            <v>61.8</v>
          </cell>
          <cell r="GT276">
            <v>62</v>
          </cell>
          <cell r="GU276">
            <v>62</v>
          </cell>
          <cell r="GV276">
            <v>62.1</v>
          </cell>
          <cell r="GW276">
            <v>62.1</v>
          </cell>
          <cell r="GX276">
            <v>62.2</v>
          </cell>
          <cell r="GY276">
            <v>62.2</v>
          </cell>
          <cell r="GZ276">
            <v>62.5</v>
          </cell>
        </row>
        <row r="277">
          <cell r="FZ277">
            <v>59.2</v>
          </cell>
          <cell r="GA277">
            <v>59.5</v>
          </cell>
          <cell r="GB277">
            <v>59.3</v>
          </cell>
          <cell r="GC277">
            <v>59.5</v>
          </cell>
          <cell r="GD277">
            <v>59.4</v>
          </cell>
          <cell r="GE277">
            <v>59.6</v>
          </cell>
          <cell r="GF277">
            <v>59.9</v>
          </cell>
          <cell r="GG277">
            <v>60.1</v>
          </cell>
          <cell r="GH277">
            <v>60.2</v>
          </cell>
          <cell r="GI277">
            <v>60.2</v>
          </cell>
          <cell r="GJ277">
            <v>60</v>
          </cell>
          <cell r="GK277">
            <v>60.5</v>
          </cell>
          <cell r="GL277">
            <v>60.5</v>
          </cell>
          <cell r="GM277">
            <v>60.3</v>
          </cell>
          <cell r="GN277">
            <v>60.5</v>
          </cell>
          <cell r="GO277">
            <v>60.7</v>
          </cell>
          <cell r="GP277">
            <v>61</v>
          </cell>
          <cell r="GQ277">
            <v>61</v>
          </cell>
          <cell r="GR277">
            <v>61.4</v>
          </cell>
          <cell r="GS277">
            <v>61.2</v>
          </cell>
          <cell r="GT277">
            <v>61.2</v>
          </cell>
          <cell r="GU277">
            <v>61.3</v>
          </cell>
          <cell r="GV277">
            <v>61.4</v>
          </cell>
          <cell r="GW277">
            <v>61.4</v>
          </cell>
          <cell r="GX277">
            <v>61.6</v>
          </cell>
          <cell r="GY277">
            <v>61.6</v>
          </cell>
          <cell r="GZ277">
            <v>61.8</v>
          </cell>
        </row>
        <row r="278">
          <cell r="FZ278">
            <v>57.7</v>
          </cell>
          <cell r="GA278">
            <v>58</v>
          </cell>
          <cell r="GB278">
            <v>58</v>
          </cell>
          <cell r="GC278">
            <v>58.1</v>
          </cell>
          <cell r="GD278">
            <v>58.1</v>
          </cell>
          <cell r="GE278">
            <v>58.4</v>
          </cell>
          <cell r="GF278">
            <v>58.5</v>
          </cell>
          <cell r="GG278">
            <v>58.6</v>
          </cell>
          <cell r="GH278">
            <v>58.8</v>
          </cell>
          <cell r="GI278">
            <v>59</v>
          </cell>
          <cell r="GJ278">
            <v>59.1</v>
          </cell>
          <cell r="GK278">
            <v>59.5</v>
          </cell>
          <cell r="GL278">
            <v>59.5</v>
          </cell>
          <cell r="GM278">
            <v>59.5</v>
          </cell>
          <cell r="GN278">
            <v>59.6</v>
          </cell>
          <cell r="GO278">
            <v>59.7</v>
          </cell>
          <cell r="GP278">
            <v>60.1</v>
          </cell>
          <cell r="GQ278">
            <v>60.1</v>
          </cell>
          <cell r="GR278">
            <v>60.5</v>
          </cell>
          <cell r="GS278">
            <v>60.2</v>
          </cell>
          <cell r="GT278">
            <v>60.1</v>
          </cell>
          <cell r="GU278">
            <v>60.3</v>
          </cell>
          <cell r="GV278">
            <v>60.5</v>
          </cell>
          <cell r="GW278">
            <v>60.5</v>
          </cell>
          <cell r="GX278">
            <v>60.7</v>
          </cell>
          <cell r="GY278">
            <v>60.9</v>
          </cell>
          <cell r="GZ278">
            <v>61.1</v>
          </cell>
        </row>
        <row r="279">
          <cell r="FZ279">
            <v>57.4</v>
          </cell>
          <cell r="GA279">
            <v>57.6</v>
          </cell>
          <cell r="GB279">
            <v>57.6</v>
          </cell>
          <cell r="GC279">
            <v>57.8</v>
          </cell>
          <cell r="GD279">
            <v>57.9</v>
          </cell>
          <cell r="GE279">
            <v>58.1</v>
          </cell>
          <cell r="GF279">
            <v>58.2</v>
          </cell>
          <cell r="GG279">
            <v>58.3</v>
          </cell>
          <cell r="GH279">
            <v>58.6</v>
          </cell>
          <cell r="GI279">
            <v>58.9</v>
          </cell>
          <cell r="GJ279">
            <v>59</v>
          </cell>
          <cell r="GK279">
            <v>59.4</v>
          </cell>
          <cell r="GL279">
            <v>59.4</v>
          </cell>
          <cell r="GM279">
            <v>59.5</v>
          </cell>
          <cell r="GN279">
            <v>59.5</v>
          </cell>
          <cell r="GO279">
            <v>59.8</v>
          </cell>
          <cell r="GP279">
            <v>59.9</v>
          </cell>
          <cell r="GQ279">
            <v>60</v>
          </cell>
          <cell r="GR279">
            <v>60.3</v>
          </cell>
          <cell r="GS279">
            <v>60</v>
          </cell>
          <cell r="GT279">
            <v>60</v>
          </cell>
          <cell r="GU279">
            <v>60.3</v>
          </cell>
          <cell r="GV279">
            <v>60.5</v>
          </cell>
          <cell r="GW279">
            <v>60.5</v>
          </cell>
          <cell r="GX279">
            <v>60.7</v>
          </cell>
          <cell r="GY279">
            <v>60.9</v>
          </cell>
          <cell r="GZ279">
            <v>61.1</v>
          </cell>
        </row>
        <row r="280">
          <cell r="FZ280">
            <v>57.6</v>
          </cell>
          <cell r="GA280">
            <v>57.7</v>
          </cell>
          <cell r="GB280">
            <v>57.6</v>
          </cell>
          <cell r="GC280">
            <v>57.9</v>
          </cell>
          <cell r="GD280">
            <v>57.6</v>
          </cell>
          <cell r="GE280">
            <v>58</v>
          </cell>
          <cell r="GF280">
            <v>58.1</v>
          </cell>
          <cell r="GG280">
            <v>58.2</v>
          </cell>
          <cell r="GH280">
            <v>58.5</v>
          </cell>
          <cell r="GI280">
            <v>58.6</v>
          </cell>
          <cell r="GJ280">
            <v>58.6</v>
          </cell>
          <cell r="GK280">
            <v>58.8</v>
          </cell>
          <cell r="GL280">
            <v>58.8</v>
          </cell>
          <cell r="GM280">
            <v>59</v>
          </cell>
          <cell r="GN280">
            <v>58.9</v>
          </cell>
          <cell r="GO280">
            <v>59.2</v>
          </cell>
          <cell r="GP280">
            <v>59.3</v>
          </cell>
          <cell r="GQ280">
            <v>59.2</v>
          </cell>
          <cell r="GR280">
            <v>59.2</v>
          </cell>
          <cell r="GS280">
            <v>59.2</v>
          </cell>
          <cell r="GT280">
            <v>59</v>
          </cell>
          <cell r="GU280">
            <v>59.3</v>
          </cell>
          <cell r="GV280">
            <v>59.3</v>
          </cell>
          <cell r="GW280">
            <v>59</v>
          </cell>
          <cell r="GX280">
            <v>58.9</v>
          </cell>
          <cell r="GY280">
            <v>58.7</v>
          </cell>
          <cell r="GZ280">
            <v>58.9</v>
          </cell>
        </row>
        <row r="281">
          <cell r="FZ281">
            <v>57.4</v>
          </cell>
          <cell r="GA281">
            <v>57.6</v>
          </cell>
          <cell r="GB281">
            <v>57.6</v>
          </cell>
          <cell r="GC281">
            <v>57.7</v>
          </cell>
          <cell r="GD281">
            <v>57.7</v>
          </cell>
          <cell r="GE281">
            <v>58</v>
          </cell>
          <cell r="GF281">
            <v>58.1</v>
          </cell>
          <cell r="GG281">
            <v>58.3</v>
          </cell>
          <cell r="GH281">
            <v>58.6</v>
          </cell>
          <cell r="GI281">
            <v>58.8</v>
          </cell>
          <cell r="GJ281">
            <v>58.9</v>
          </cell>
          <cell r="GK281">
            <v>59.1</v>
          </cell>
          <cell r="GL281">
            <v>59</v>
          </cell>
          <cell r="GM281">
            <v>59.2</v>
          </cell>
          <cell r="GN281">
            <v>59.2</v>
          </cell>
          <cell r="GO281">
            <v>59.5</v>
          </cell>
          <cell r="GP281">
            <v>59.6</v>
          </cell>
          <cell r="GQ281">
            <v>59.5</v>
          </cell>
          <cell r="GR281">
            <v>59.5</v>
          </cell>
          <cell r="GS281">
            <v>59.5</v>
          </cell>
          <cell r="GT281">
            <v>59.5</v>
          </cell>
          <cell r="GU281">
            <v>59.7</v>
          </cell>
          <cell r="GV281">
            <v>59.7</v>
          </cell>
          <cell r="GW281">
            <v>59.6</v>
          </cell>
          <cell r="GX281">
            <v>59.5</v>
          </cell>
          <cell r="GY281">
            <v>59.5</v>
          </cell>
          <cell r="GZ281">
            <v>59.6</v>
          </cell>
        </row>
        <row r="282">
          <cell r="FZ282">
            <v>56.2</v>
          </cell>
          <cell r="GA282">
            <v>56.6</v>
          </cell>
          <cell r="GB282">
            <v>56.5</v>
          </cell>
          <cell r="GC282">
            <v>56.5</v>
          </cell>
          <cell r="GD282">
            <v>56.4</v>
          </cell>
          <cell r="GE282">
            <v>56.8</v>
          </cell>
          <cell r="GF282">
            <v>56.8</v>
          </cell>
          <cell r="GG282">
            <v>56.9</v>
          </cell>
          <cell r="GH282">
            <v>57.1</v>
          </cell>
          <cell r="GI282">
            <v>57.1</v>
          </cell>
          <cell r="GJ282">
            <v>57.4</v>
          </cell>
          <cell r="GK282">
            <v>57.5</v>
          </cell>
          <cell r="GL282">
            <v>57.6</v>
          </cell>
          <cell r="GM282">
            <v>57.6</v>
          </cell>
          <cell r="GN282">
            <v>57.5</v>
          </cell>
          <cell r="GO282">
            <v>57.7</v>
          </cell>
          <cell r="GP282">
            <v>57.9</v>
          </cell>
          <cell r="GQ282">
            <v>58</v>
          </cell>
          <cell r="GR282">
            <v>58.1</v>
          </cell>
          <cell r="GS282">
            <v>58.2</v>
          </cell>
          <cell r="GT282">
            <v>58.1</v>
          </cell>
          <cell r="GU282">
            <v>58.2</v>
          </cell>
          <cell r="GV282">
            <v>58.3</v>
          </cell>
          <cell r="GW282">
            <v>58.2</v>
          </cell>
          <cell r="GX282">
            <v>58.4</v>
          </cell>
          <cell r="GY282">
            <v>58.3</v>
          </cell>
          <cell r="GZ282">
            <v>58.4</v>
          </cell>
        </row>
        <row r="283">
          <cell r="FZ283">
            <v>56.5</v>
          </cell>
          <cell r="GA283">
            <v>56.7</v>
          </cell>
          <cell r="GB283">
            <v>56.7</v>
          </cell>
          <cell r="GC283">
            <v>56.8</v>
          </cell>
          <cell r="GD283">
            <v>56.8</v>
          </cell>
          <cell r="GE283">
            <v>57.1</v>
          </cell>
          <cell r="GF283">
            <v>57</v>
          </cell>
          <cell r="GG283">
            <v>56.9</v>
          </cell>
          <cell r="GH283">
            <v>57.1</v>
          </cell>
          <cell r="GI283">
            <v>57.1</v>
          </cell>
          <cell r="GJ283">
            <v>57.3</v>
          </cell>
          <cell r="GK283">
            <v>57.5</v>
          </cell>
          <cell r="GL283">
            <v>57.6</v>
          </cell>
          <cell r="GM283">
            <v>57.6</v>
          </cell>
          <cell r="GN283">
            <v>57.4</v>
          </cell>
          <cell r="GO283">
            <v>57.6</v>
          </cell>
          <cell r="GP283">
            <v>57.7</v>
          </cell>
          <cell r="GQ283">
            <v>57.7</v>
          </cell>
          <cell r="GR283">
            <v>58</v>
          </cell>
          <cell r="GS283">
            <v>58.2</v>
          </cell>
          <cell r="GT283">
            <v>58.3</v>
          </cell>
          <cell r="GU283">
            <v>58.4</v>
          </cell>
          <cell r="GV283">
            <v>58.4</v>
          </cell>
          <cell r="GW283">
            <v>58.2</v>
          </cell>
          <cell r="GX283">
            <v>58.4</v>
          </cell>
          <cell r="GY283">
            <v>58.4</v>
          </cell>
          <cell r="GZ283">
            <v>58.5</v>
          </cell>
        </row>
        <row r="284">
          <cell r="FZ284">
            <v>56.3</v>
          </cell>
          <cell r="GA284">
            <v>56.5</v>
          </cell>
          <cell r="GB284">
            <v>56.6</v>
          </cell>
          <cell r="GC284">
            <v>56.9</v>
          </cell>
          <cell r="GD284">
            <v>56.7</v>
          </cell>
          <cell r="GE284">
            <v>56.8</v>
          </cell>
          <cell r="GF284">
            <v>56.6</v>
          </cell>
          <cell r="GG284">
            <v>56.5</v>
          </cell>
          <cell r="GH284">
            <v>56.5</v>
          </cell>
          <cell r="GI284">
            <v>56.5</v>
          </cell>
          <cell r="GJ284">
            <v>56.8</v>
          </cell>
          <cell r="GK284">
            <v>56.9</v>
          </cell>
          <cell r="GL284">
            <v>56.8</v>
          </cell>
          <cell r="GM284">
            <v>56.8</v>
          </cell>
          <cell r="GN284">
            <v>56.6</v>
          </cell>
          <cell r="GO284">
            <v>56.7</v>
          </cell>
          <cell r="GP284">
            <v>56.6</v>
          </cell>
          <cell r="GQ284">
            <v>56.6</v>
          </cell>
          <cell r="GR284">
            <v>57</v>
          </cell>
          <cell r="GS284">
            <v>56.9</v>
          </cell>
          <cell r="GT284">
            <v>57.1</v>
          </cell>
          <cell r="GU284">
            <v>57.1</v>
          </cell>
          <cell r="GV284">
            <v>57.1</v>
          </cell>
          <cell r="GW284">
            <v>57.2</v>
          </cell>
          <cell r="GX284">
            <v>57.3</v>
          </cell>
          <cell r="GY284">
            <v>57.2</v>
          </cell>
          <cell r="GZ284">
            <v>57.2</v>
          </cell>
        </row>
        <row r="285">
          <cell r="FZ285">
            <v>56.6</v>
          </cell>
          <cell r="GA285">
            <v>57</v>
          </cell>
          <cell r="GB285">
            <v>57.1</v>
          </cell>
          <cell r="GC285">
            <v>57.3</v>
          </cell>
          <cell r="GD285">
            <v>57</v>
          </cell>
          <cell r="GE285">
            <v>56.9</v>
          </cell>
          <cell r="GF285">
            <v>56.6</v>
          </cell>
          <cell r="GG285">
            <v>56.6</v>
          </cell>
          <cell r="GH285">
            <v>56.7</v>
          </cell>
          <cell r="GI285">
            <v>56.8</v>
          </cell>
          <cell r="GJ285">
            <v>57</v>
          </cell>
          <cell r="GK285">
            <v>57.1</v>
          </cell>
          <cell r="GL285">
            <v>56.9</v>
          </cell>
          <cell r="GM285">
            <v>56.8</v>
          </cell>
          <cell r="GN285">
            <v>56.7</v>
          </cell>
          <cell r="GO285">
            <v>56.7</v>
          </cell>
          <cell r="GP285">
            <v>56.6</v>
          </cell>
          <cell r="GQ285">
            <v>56.7</v>
          </cell>
          <cell r="GR285">
            <v>57</v>
          </cell>
          <cell r="GS285">
            <v>56.9</v>
          </cell>
          <cell r="GT285">
            <v>57</v>
          </cell>
          <cell r="GU285">
            <v>57.1</v>
          </cell>
          <cell r="GV285">
            <v>57.1</v>
          </cell>
          <cell r="GW285">
            <v>57</v>
          </cell>
          <cell r="GX285">
            <v>57</v>
          </cell>
          <cell r="GY285">
            <v>56.8</v>
          </cell>
          <cell r="GZ285">
            <v>56.8</v>
          </cell>
        </row>
        <row r="286">
          <cell r="FZ286">
            <v>56.4</v>
          </cell>
          <cell r="GA286">
            <v>56.6</v>
          </cell>
          <cell r="GB286">
            <v>56.7</v>
          </cell>
          <cell r="GC286">
            <v>56.8</v>
          </cell>
          <cell r="GD286">
            <v>56.6</v>
          </cell>
          <cell r="GE286">
            <v>56.5</v>
          </cell>
          <cell r="GF286">
            <v>56.5</v>
          </cell>
          <cell r="GG286">
            <v>56.5</v>
          </cell>
          <cell r="GH286">
            <v>56.6</v>
          </cell>
          <cell r="GI286">
            <v>56.7</v>
          </cell>
          <cell r="GJ286">
            <v>56.9</v>
          </cell>
          <cell r="GK286">
            <v>57</v>
          </cell>
          <cell r="GL286">
            <v>56.9</v>
          </cell>
          <cell r="GM286">
            <v>56.8</v>
          </cell>
          <cell r="GN286">
            <v>56.8</v>
          </cell>
          <cell r="GO286">
            <v>56.8</v>
          </cell>
          <cell r="GP286">
            <v>56.7</v>
          </cell>
          <cell r="GQ286">
            <v>56.8</v>
          </cell>
          <cell r="GR286">
            <v>57.2</v>
          </cell>
          <cell r="GS286">
            <v>56.9</v>
          </cell>
          <cell r="GT286">
            <v>57</v>
          </cell>
          <cell r="GU286">
            <v>57</v>
          </cell>
          <cell r="GV286">
            <v>56.9</v>
          </cell>
          <cell r="GW286">
            <v>56.9</v>
          </cell>
          <cell r="GX286">
            <v>57.1</v>
          </cell>
          <cell r="GY286">
            <v>57</v>
          </cell>
          <cell r="GZ286">
            <v>56.9</v>
          </cell>
        </row>
        <row r="287">
          <cell r="FZ287">
            <v>55.8</v>
          </cell>
          <cell r="GA287">
            <v>56.1</v>
          </cell>
          <cell r="GB287">
            <v>56</v>
          </cell>
          <cell r="GC287">
            <v>56</v>
          </cell>
          <cell r="GD287">
            <v>56</v>
          </cell>
          <cell r="GE287">
            <v>56.1</v>
          </cell>
          <cell r="GF287">
            <v>56.2</v>
          </cell>
          <cell r="GG287">
            <v>56.2</v>
          </cell>
          <cell r="GH287">
            <v>56.1</v>
          </cell>
          <cell r="GI287">
            <v>56.4</v>
          </cell>
          <cell r="GJ287">
            <v>56.5</v>
          </cell>
          <cell r="GK287">
            <v>56.8</v>
          </cell>
          <cell r="GL287">
            <v>56.7</v>
          </cell>
          <cell r="GM287">
            <v>56.9</v>
          </cell>
          <cell r="GN287">
            <v>57</v>
          </cell>
          <cell r="GO287">
            <v>57</v>
          </cell>
          <cell r="GP287">
            <v>57</v>
          </cell>
          <cell r="GQ287">
            <v>57</v>
          </cell>
          <cell r="GR287">
            <v>57.2</v>
          </cell>
          <cell r="GS287">
            <v>57.1</v>
          </cell>
          <cell r="GT287">
            <v>57.2</v>
          </cell>
          <cell r="GU287">
            <v>57.3</v>
          </cell>
          <cell r="GV287">
            <v>57.4</v>
          </cell>
          <cell r="GW287">
            <v>57.5</v>
          </cell>
          <cell r="GX287">
            <v>57.7</v>
          </cell>
          <cell r="GY287">
            <v>57.7</v>
          </cell>
          <cell r="GZ287">
            <v>57.7</v>
          </cell>
        </row>
        <row r="288">
          <cell r="FZ288">
            <v>55.6</v>
          </cell>
          <cell r="GA288">
            <v>55.7</v>
          </cell>
          <cell r="GB288">
            <v>55.6</v>
          </cell>
          <cell r="GC288">
            <v>55.7</v>
          </cell>
          <cell r="GD288">
            <v>56</v>
          </cell>
          <cell r="GE288">
            <v>56.3</v>
          </cell>
          <cell r="GF288">
            <v>56.3</v>
          </cell>
          <cell r="GG288">
            <v>56.3</v>
          </cell>
          <cell r="GH288">
            <v>56.5</v>
          </cell>
          <cell r="GI288">
            <v>56.8</v>
          </cell>
          <cell r="GJ288">
            <v>57</v>
          </cell>
          <cell r="GK288">
            <v>57.5</v>
          </cell>
          <cell r="GL288">
            <v>57.2</v>
          </cell>
          <cell r="GM288">
            <v>57.3</v>
          </cell>
          <cell r="GN288">
            <v>57.3</v>
          </cell>
          <cell r="GO288">
            <v>57.4</v>
          </cell>
          <cell r="GP288">
            <v>57.3</v>
          </cell>
          <cell r="GQ288">
            <v>57.3</v>
          </cell>
          <cell r="GR288">
            <v>57.5</v>
          </cell>
          <cell r="GS288">
            <v>57.4</v>
          </cell>
          <cell r="GT288">
            <v>57.6</v>
          </cell>
          <cell r="GU288">
            <v>57.7</v>
          </cell>
          <cell r="GV288">
            <v>57.7</v>
          </cell>
          <cell r="GW288">
            <v>58</v>
          </cell>
          <cell r="GX288">
            <v>58</v>
          </cell>
          <cell r="GY288">
            <v>57.9</v>
          </cell>
          <cell r="GZ288">
            <v>57.8</v>
          </cell>
        </row>
        <row r="289">
          <cell r="FZ289">
            <v>55.4</v>
          </cell>
          <cell r="GA289">
            <v>55.5</v>
          </cell>
          <cell r="GB289">
            <v>55.6</v>
          </cell>
          <cell r="GC289">
            <v>55.6</v>
          </cell>
          <cell r="GD289">
            <v>55.8</v>
          </cell>
          <cell r="GE289">
            <v>56.1</v>
          </cell>
          <cell r="GF289">
            <v>56</v>
          </cell>
          <cell r="GG289">
            <v>56</v>
          </cell>
          <cell r="GH289">
            <v>56.3</v>
          </cell>
          <cell r="GI289">
            <v>56.4</v>
          </cell>
          <cell r="GJ289">
            <v>56.7</v>
          </cell>
          <cell r="GK289">
            <v>57.2</v>
          </cell>
          <cell r="GL289">
            <v>57.1</v>
          </cell>
          <cell r="GM289">
            <v>57.2</v>
          </cell>
          <cell r="GN289">
            <v>57.2</v>
          </cell>
          <cell r="GO289">
            <v>57.4</v>
          </cell>
          <cell r="GP289">
            <v>57.4</v>
          </cell>
          <cell r="GQ289">
            <v>57.4</v>
          </cell>
          <cell r="GR289">
            <v>57.7</v>
          </cell>
          <cell r="GS289">
            <v>57.5</v>
          </cell>
          <cell r="GT289">
            <v>57.7</v>
          </cell>
          <cell r="GU289">
            <v>57.7</v>
          </cell>
          <cell r="GV289">
            <v>57.9</v>
          </cell>
          <cell r="GW289">
            <v>58.2</v>
          </cell>
          <cell r="GX289">
            <v>58.4</v>
          </cell>
          <cell r="GY289">
            <v>58.4</v>
          </cell>
          <cell r="GZ289">
            <v>58.3</v>
          </cell>
        </row>
        <row r="290">
          <cell r="FZ290">
            <v>54.8</v>
          </cell>
          <cell r="GA290">
            <v>55</v>
          </cell>
          <cell r="GB290">
            <v>55.1</v>
          </cell>
          <cell r="GC290">
            <v>55.2</v>
          </cell>
          <cell r="GD290">
            <v>55.4</v>
          </cell>
          <cell r="GE290">
            <v>55.6</v>
          </cell>
          <cell r="GF290">
            <v>55.5</v>
          </cell>
          <cell r="GG290">
            <v>55.6</v>
          </cell>
          <cell r="GH290">
            <v>55.7</v>
          </cell>
          <cell r="GI290">
            <v>55.9</v>
          </cell>
          <cell r="GJ290">
            <v>56.1</v>
          </cell>
          <cell r="GK290">
            <v>56.3</v>
          </cell>
          <cell r="GL290">
            <v>56.5</v>
          </cell>
          <cell r="GM290">
            <v>56.7</v>
          </cell>
          <cell r="GN290">
            <v>56.6</v>
          </cell>
          <cell r="GO290">
            <v>56.8</v>
          </cell>
          <cell r="GP290">
            <v>56.7</v>
          </cell>
          <cell r="GQ290">
            <v>56.8</v>
          </cell>
          <cell r="GR290">
            <v>57</v>
          </cell>
          <cell r="GS290">
            <v>56.7</v>
          </cell>
          <cell r="GT290">
            <v>56.8</v>
          </cell>
          <cell r="GU290">
            <v>56.7</v>
          </cell>
          <cell r="GV290">
            <v>56.9</v>
          </cell>
          <cell r="GW290">
            <v>57.1</v>
          </cell>
          <cell r="GX290">
            <v>57</v>
          </cell>
          <cell r="GY290">
            <v>57.1</v>
          </cell>
          <cell r="GZ290">
            <v>57.1</v>
          </cell>
        </row>
        <row r="291">
          <cell r="FZ291">
            <v>54.6</v>
          </cell>
          <cell r="GA291">
            <v>54.8</v>
          </cell>
          <cell r="GB291">
            <v>54.9</v>
          </cell>
          <cell r="GC291">
            <v>54.9</v>
          </cell>
          <cell r="GD291">
            <v>55.2</v>
          </cell>
          <cell r="GE291">
            <v>55.3</v>
          </cell>
          <cell r="GF291">
            <v>55.4</v>
          </cell>
          <cell r="GG291">
            <v>55.5</v>
          </cell>
          <cell r="GH291">
            <v>55.5</v>
          </cell>
          <cell r="GI291">
            <v>55.7</v>
          </cell>
          <cell r="GJ291">
            <v>55.8</v>
          </cell>
          <cell r="GK291">
            <v>55.9</v>
          </cell>
          <cell r="GL291">
            <v>56.1</v>
          </cell>
          <cell r="GM291">
            <v>56.2</v>
          </cell>
          <cell r="GN291">
            <v>56.1</v>
          </cell>
          <cell r="GO291">
            <v>56.3</v>
          </cell>
          <cell r="GP291">
            <v>56.2</v>
          </cell>
          <cell r="GQ291">
            <v>56.2</v>
          </cell>
          <cell r="GR291">
            <v>56.4</v>
          </cell>
          <cell r="GS291">
            <v>56.3</v>
          </cell>
          <cell r="GT291">
            <v>56.3</v>
          </cell>
          <cell r="GU291">
            <v>56.3</v>
          </cell>
          <cell r="GV291">
            <v>56.5</v>
          </cell>
          <cell r="GW291">
            <v>56.7</v>
          </cell>
          <cell r="GX291">
            <v>56.8</v>
          </cell>
          <cell r="GY291">
            <v>56.9</v>
          </cell>
          <cell r="GZ291">
            <v>57</v>
          </cell>
        </row>
        <row r="292">
          <cell r="FZ292">
            <v>54.4</v>
          </cell>
          <cell r="GA292">
            <v>54.6</v>
          </cell>
          <cell r="GB292">
            <v>54.6</v>
          </cell>
          <cell r="GC292">
            <v>54.7</v>
          </cell>
          <cell r="GD292">
            <v>54.8</v>
          </cell>
          <cell r="GE292">
            <v>54.9</v>
          </cell>
          <cell r="GF292">
            <v>54.8</v>
          </cell>
          <cell r="GG292">
            <v>55.1</v>
          </cell>
          <cell r="GH292">
            <v>55</v>
          </cell>
          <cell r="GI292">
            <v>55.2</v>
          </cell>
          <cell r="GJ292">
            <v>55.2</v>
          </cell>
          <cell r="GK292">
            <v>55.3</v>
          </cell>
          <cell r="GL292">
            <v>55.3</v>
          </cell>
          <cell r="GM292">
            <v>55.5</v>
          </cell>
          <cell r="GN292">
            <v>55.1</v>
          </cell>
          <cell r="GO292">
            <v>55.3</v>
          </cell>
          <cell r="GP292">
            <v>55.2</v>
          </cell>
          <cell r="GQ292">
            <v>55.2</v>
          </cell>
          <cell r="GR292">
            <v>55.4</v>
          </cell>
          <cell r="GS292">
            <v>55.4</v>
          </cell>
          <cell r="GT292">
            <v>55.5</v>
          </cell>
          <cell r="GU292">
            <v>55.7</v>
          </cell>
          <cell r="GV292">
            <v>55.9</v>
          </cell>
          <cell r="GW292">
            <v>55.8</v>
          </cell>
          <cell r="GX292">
            <v>55.8</v>
          </cell>
          <cell r="GY292">
            <v>56</v>
          </cell>
          <cell r="GZ292">
            <v>55.8</v>
          </cell>
        </row>
        <row r="293">
          <cell r="FZ293">
            <v>53.8</v>
          </cell>
          <cell r="GA293">
            <v>53.8</v>
          </cell>
          <cell r="GB293">
            <v>53.8</v>
          </cell>
          <cell r="GC293">
            <v>53.9</v>
          </cell>
          <cell r="GD293">
            <v>53.8</v>
          </cell>
          <cell r="GE293">
            <v>54</v>
          </cell>
          <cell r="GF293">
            <v>54.2</v>
          </cell>
          <cell r="GG293">
            <v>54.5</v>
          </cell>
          <cell r="GH293">
            <v>54.4</v>
          </cell>
          <cell r="GI293">
            <v>54.7</v>
          </cell>
          <cell r="GJ293">
            <v>54.6</v>
          </cell>
          <cell r="GK293">
            <v>54.6</v>
          </cell>
          <cell r="GL293">
            <v>54.8</v>
          </cell>
          <cell r="GM293">
            <v>54.8</v>
          </cell>
          <cell r="GN293">
            <v>54.4</v>
          </cell>
          <cell r="GO293">
            <v>54.6</v>
          </cell>
          <cell r="GP293">
            <v>54.7</v>
          </cell>
          <cell r="GQ293">
            <v>54.8</v>
          </cell>
          <cell r="GR293">
            <v>55</v>
          </cell>
          <cell r="GS293">
            <v>55</v>
          </cell>
          <cell r="GT293">
            <v>55</v>
          </cell>
          <cell r="GU293">
            <v>55.3</v>
          </cell>
          <cell r="GV293">
            <v>55.5</v>
          </cell>
          <cell r="GW293">
            <v>55.3</v>
          </cell>
          <cell r="GX293">
            <v>55.4</v>
          </cell>
          <cell r="GY293">
            <v>55.6</v>
          </cell>
          <cell r="GZ293">
            <v>55.6</v>
          </cell>
        </row>
        <row r="294">
          <cell r="FZ294">
            <v>54.3</v>
          </cell>
          <cell r="GA294">
            <v>54</v>
          </cell>
          <cell r="GB294">
            <v>53.9</v>
          </cell>
          <cell r="GC294">
            <v>54.3</v>
          </cell>
          <cell r="GD294">
            <v>54.2</v>
          </cell>
          <cell r="GE294">
            <v>54.5</v>
          </cell>
          <cell r="GF294">
            <v>54.6</v>
          </cell>
          <cell r="GG294">
            <v>54.7</v>
          </cell>
          <cell r="GH294">
            <v>54.6</v>
          </cell>
          <cell r="GI294">
            <v>54.8</v>
          </cell>
          <cell r="GJ294">
            <v>54.7</v>
          </cell>
          <cell r="GK294">
            <v>54.7</v>
          </cell>
          <cell r="GL294">
            <v>54.8</v>
          </cell>
          <cell r="GM294">
            <v>54.7</v>
          </cell>
          <cell r="GN294">
            <v>54.5</v>
          </cell>
          <cell r="GO294">
            <v>54.7</v>
          </cell>
          <cell r="GP294">
            <v>54.9</v>
          </cell>
          <cell r="GQ294">
            <v>55</v>
          </cell>
          <cell r="GR294">
            <v>55</v>
          </cell>
          <cell r="GS294">
            <v>55</v>
          </cell>
          <cell r="GT294">
            <v>55</v>
          </cell>
          <cell r="GU294">
            <v>55.2</v>
          </cell>
          <cell r="GV294">
            <v>55.4</v>
          </cell>
          <cell r="GW294">
            <v>55.2</v>
          </cell>
          <cell r="GX294">
            <v>55.1</v>
          </cell>
          <cell r="GY294">
            <v>55.4</v>
          </cell>
          <cell r="GZ294">
            <v>55.4</v>
          </cell>
        </row>
        <row r="295">
          <cell r="FZ295">
            <v>53.5</v>
          </cell>
          <cell r="GA295">
            <v>53.3</v>
          </cell>
          <cell r="GB295">
            <v>53.4</v>
          </cell>
          <cell r="GC295">
            <v>53.6</v>
          </cell>
          <cell r="GD295">
            <v>53.7</v>
          </cell>
          <cell r="GE295">
            <v>53.9</v>
          </cell>
          <cell r="GF295">
            <v>53.8</v>
          </cell>
          <cell r="GG295">
            <v>53.8</v>
          </cell>
          <cell r="GH295">
            <v>53.8</v>
          </cell>
          <cell r="GI295">
            <v>54</v>
          </cell>
          <cell r="GJ295">
            <v>54</v>
          </cell>
          <cell r="GK295">
            <v>53.8</v>
          </cell>
          <cell r="GL295">
            <v>53.7</v>
          </cell>
          <cell r="GM295">
            <v>53.5</v>
          </cell>
          <cell r="GN295">
            <v>53.4</v>
          </cell>
          <cell r="GO295">
            <v>53.6</v>
          </cell>
          <cell r="GP295">
            <v>53.8</v>
          </cell>
          <cell r="GQ295">
            <v>53.7</v>
          </cell>
          <cell r="GR295">
            <v>53.5</v>
          </cell>
          <cell r="GS295">
            <v>53.6</v>
          </cell>
          <cell r="GT295">
            <v>53.5</v>
          </cell>
          <cell r="GU295">
            <v>53.8</v>
          </cell>
          <cell r="GV295">
            <v>54</v>
          </cell>
          <cell r="GW295">
            <v>53.8</v>
          </cell>
          <cell r="GX295">
            <v>53.9</v>
          </cell>
          <cell r="GY295">
            <v>54.1</v>
          </cell>
          <cell r="GZ295">
            <v>54</v>
          </cell>
        </row>
        <row r="296">
          <cell r="FZ296">
            <v>53.6</v>
          </cell>
          <cell r="GA296">
            <v>53.3</v>
          </cell>
          <cell r="GB296">
            <v>53.6</v>
          </cell>
          <cell r="GC296">
            <v>53.6</v>
          </cell>
          <cell r="GD296">
            <v>53.9</v>
          </cell>
          <cell r="GE296">
            <v>54</v>
          </cell>
          <cell r="GF296">
            <v>53.9</v>
          </cell>
          <cell r="GG296">
            <v>53.7</v>
          </cell>
          <cell r="GH296">
            <v>53.7</v>
          </cell>
          <cell r="GI296">
            <v>54</v>
          </cell>
          <cell r="GJ296">
            <v>53.9</v>
          </cell>
          <cell r="GK296">
            <v>53.9</v>
          </cell>
          <cell r="GL296">
            <v>54</v>
          </cell>
          <cell r="GM296">
            <v>54.1</v>
          </cell>
          <cell r="GN296">
            <v>54.1</v>
          </cell>
          <cell r="GO296">
            <v>54.1</v>
          </cell>
          <cell r="GP296">
            <v>54.1</v>
          </cell>
          <cell r="GQ296">
            <v>54</v>
          </cell>
          <cell r="GR296">
            <v>53.9</v>
          </cell>
          <cell r="GS296">
            <v>54</v>
          </cell>
          <cell r="GT296">
            <v>53.8</v>
          </cell>
          <cell r="GU296">
            <v>54.1</v>
          </cell>
          <cell r="GV296">
            <v>54.1</v>
          </cell>
          <cell r="GW296">
            <v>53.9</v>
          </cell>
          <cell r="GX296">
            <v>53.9</v>
          </cell>
          <cell r="GY296">
            <v>54.2</v>
          </cell>
          <cell r="GZ296">
            <v>54.1</v>
          </cell>
        </row>
        <row r="297">
          <cell r="FZ297">
            <v>53</v>
          </cell>
          <cell r="GA297">
            <v>52.8</v>
          </cell>
          <cell r="GB297">
            <v>53.1</v>
          </cell>
          <cell r="GC297">
            <v>52.8</v>
          </cell>
          <cell r="GD297">
            <v>53</v>
          </cell>
          <cell r="GE297">
            <v>53.3</v>
          </cell>
          <cell r="GF297">
            <v>53</v>
          </cell>
          <cell r="GG297">
            <v>52.7</v>
          </cell>
          <cell r="GH297">
            <v>52.8</v>
          </cell>
          <cell r="GI297">
            <v>52.9</v>
          </cell>
          <cell r="GJ297">
            <v>52.8</v>
          </cell>
          <cell r="GK297">
            <v>52.9</v>
          </cell>
          <cell r="GL297">
            <v>52.9</v>
          </cell>
          <cell r="GM297">
            <v>53</v>
          </cell>
          <cell r="GN297">
            <v>52.9</v>
          </cell>
          <cell r="GO297">
            <v>53</v>
          </cell>
          <cell r="GP297">
            <v>52.9</v>
          </cell>
          <cell r="GQ297">
            <v>53</v>
          </cell>
          <cell r="GR297">
            <v>53</v>
          </cell>
          <cell r="GS297">
            <v>53</v>
          </cell>
          <cell r="GT297">
            <v>52.9</v>
          </cell>
          <cell r="GU297">
            <v>53.1</v>
          </cell>
          <cell r="GV297">
            <v>53.1</v>
          </cell>
          <cell r="GW297">
            <v>53</v>
          </cell>
          <cell r="GX297">
            <v>53</v>
          </cell>
          <cell r="GY297">
            <v>53.3</v>
          </cell>
          <cell r="GZ297">
            <v>53.5</v>
          </cell>
        </row>
        <row r="298">
          <cell r="FZ298">
            <v>52.2</v>
          </cell>
          <cell r="GA298">
            <v>52</v>
          </cell>
          <cell r="GB298">
            <v>52</v>
          </cell>
          <cell r="GC298">
            <v>51.7</v>
          </cell>
          <cell r="GD298">
            <v>51.8</v>
          </cell>
          <cell r="GE298">
            <v>52.1</v>
          </cell>
          <cell r="GF298">
            <v>51.7</v>
          </cell>
          <cell r="GG298">
            <v>51.4</v>
          </cell>
          <cell r="GH298">
            <v>51.5</v>
          </cell>
          <cell r="GI298">
            <v>51.6</v>
          </cell>
          <cell r="GJ298">
            <v>51.6</v>
          </cell>
          <cell r="GK298">
            <v>51.8</v>
          </cell>
          <cell r="GL298">
            <v>51.9</v>
          </cell>
          <cell r="GM298">
            <v>52.1</v>
          </cell>
          <cell r="GN298">
            <v>52.1</v>
          </cell>
          <cell r="GO298">
            <v>52.3</v>
          </cell>
          <cell r="GP298">
            <v>52.3</v>
          </cell>
          <cell r="GQ298">
            <v>52.4</v>
          </cell>
          <cell r="GR298">
            <v>52.4</v>
          </cell>
          <cell r="GS298">
            <v>52.4</v>
          </cell>
          <cell r="GT298">
            <v>52.4</v>
          </cell>
          <cell r="GU298">
            <v>52.6</v>
          </cell>
          <cell r="GV298">
            <v>52.6</v>
          </cell>
          <cell r="GW298">
            <v>52.5</v>
          </cell>
          <cell r="GX298">
            <v>52.7</v>
          </cell>
          <cell r="GY298">
            <v>52.8</v>
          </cell>
          <cell r="GZ298">
            <v>52.9</v>
          </cell>
        </row>
        <row r="299">
          <cell r="FZ299">
            <v>52.2</v>
          </cell>
          <cell r="GA299">
            <v>52.2</v>
          </cell>
          <cell r="GB299">
            <v>52.3</v>
          </cell>
          <cell r="GC299">
            <v>52.1</v>
          </cell>
          <cell r="GD299">
            <v>52.5</v>
          </cell>
          <cell r="GE299">
            <v>52.8</v>
          </cell>
          <cell r="GF299">
            <v>52.5</v>
          </cell>
          <cell r="GG299">
            <v>52.2</v>
          </cell>
          <cell r="GH299">
            <v>52.2</v>
          </cell>
          <cell r="GI299">
            <v>52.2</v>
          </cell>
          <cell r="GJ299">
            <v>52.2</v>
          </cell>
          <cell r="GK299">
            <v>52.4</v>
          </cell>
          <cell r="GL299">
            <v>52.5</v>
          </cell>
          <cell r="GM299">
            <v>52.6</v>
          </cell>
          <cell r="GN299">
            <v>52.9</v>
          </cell>
          <cell r="GO299">
            <v>52.9</v>
          </cell>
          <cell r="GP299">
            <v>52.8</v>
          </cell>
          <cell r="GQ299">
            <v>52.8</v>
          </cell>
          <cell r="GR299">
            <v>52.7</v>
          </cell>
          <cell r="GS299">
            <v>52.7</v>
          </cell>
          <cell r="GT299">
            <v>52.8</v>
          </cell>
          <cell r="GU299">
            <v>52.9</v>
          </cell>
          <cell r="GV299">
            <v>52.7</v>
          </cell>
          <cell r="GW299">
            <v>52.8</v>
          </cell>
          <cell r="GX299">
            <v>52.7</v>
          </cell>
          <cell r="GY299">
            <v>52.7</v>
          </cell>
          <cell r="GZ299">
            <v>52.7</v>
          </cell>
        </row>
        <row r="300">
          <cell r="FZ300">
            <v>52.6</v>
          </cell>
          <cell r="GA300">
            <v>52.4</v>
          </cell>
          <cell r="GB300">
            <v>52.5</v>
          </cell>
          <cell r="GC300">
            <v>52.3</v>
          </cell>
          <cell r="GD300">
            <v>52.8</v>
          </cell>
          <cell r="GE300">
            <v>53</v>
          </cell>
          <cell r="GF300">
            <v>52.9</v>
          </cell>
          <cell r="GG300">
            <v>52.6</v>
          </cell>
          <cell r="GH300">
            <v>52.7</v>
          </cell>
          <cell r="GI300">
            <v>52.7</v>
          </cell>
          <cell r="GJ300">
            <v>52.9</v>
          </cell>
          <cell r="GK300">
            <v>52.9</v>
          </cell>
          <cell r="GL300">
            <v>53.1</v>
          </cell>
          <cell r="GM300">
            <v>53.1</v>
          </cell>
          <cell r="GN300">
            <v>53.4</v>
          </cell>
          <cell r="GO300">
            <v>53.4</v>
          </cell>
          <cell r="GP300">
            <v>53.3</v>
          </cell>
          <cell r="GQ300">
            <v>53.3</v>
          </cell>
          <cell r="GR300">
            <v>53.2</v>
          </cell>
          <cell r="GS300">
            <v>53.3</v>
          </cell>
          <cell r="GT300">
            <v>53.4</v>
          </cell>
          <cell r="GU300">
            <v>53.6</v>
          </cell>
          <cell r="GV300">
            <v>53.5</v>
          </cell>
          <cell r="GW300">
            <v>53.5</v>
          </cell>
          <cell r="GX300">
            <v>53.4</v>
          </cell>
          <cell r="GY300">
            <v>53.4</v>
          </cell>
          <cell r="GZ300">
            <v>53.3</v>
          </cell>
        </row>
        <row r="301">
          <cell r="FZ301">
            <v>52.2</v>
          </cell>
          <cell r="GA301">
            <v>52.3</v>
          </cell>
          <cell r="GB301">
            <v>52.2</v>
          </cell>
          <cell r="GC301">
            <v>52.1</v>
          </cell>
          <cell r="GD301">
            <v>52.7</v>
          </cell>
          <cell r="GE301">
            <v>52.9</v>
          </cell>
          <cell r="GF301">
            <v>52.8</v>
          </cell>
          <cell r="GG301">
            <v>52.6</v>
          </cell>
          <cell r="GH301">
            <v>52.6</v>
          </cell>
          <cell r="GI301">
            <v>52.5</v>
          </cell>
          <cell r="GJ301">
            <v>52.8</v>
          </cell>
          <cell r="GK301">
            <v>52.8</v>
          </cell>
          <cell r="GL301">
            <v>53.2</v>
          </cell>
          <cell r="GM301">
            <v>53.1</v>
          </cell>
          <cell r="GN301">
            <v>53.4</v>
          </cell>
          <cell r="GO301">
            <v>53.3</v>
          </cell>
          <cell r="GP301">
            <v>53.2</v>
          </cell>
          <cell r="GQ301">
            <v>53.4</v>
          </cell>
          <cell r="GR301">
            <v>53.3</v>
          </cell>
          <cell r="GS301">
            <v>53.3</v>
          </cell>
          <cell r="GT301">
            <v>53.4</v>
          </cell>
          <cell r="GU301">
            <v>53.5</v>
          </cell>
          <cell r="GV301">
            <v>53.5</v>
          </cell>
          <cell r="GW301">
            <v>53.3</v>
          </cell>
          <cell r="GX301">
            <v>53.2</v>
          </cell>
          <cell r="GY301">
            <v>53.2</v>
          </cell>
          <cell r="GZ301">
            <v>53.2</v>
          </cell>
        </row>
        <row r="302">
          <cell r="FZ302">
            <v>52</v>
          </cell>
          <cell r="GA302">
            <v>52.3</v>
          </cell>
          <cell r="GB302">
            <v>52.2</v>
          </cell>
          <cell r="GC302">
            <v>52.2</v>
          </cell>
          <cell r="GD302">
            <v>52.5</v>
          </cell>
          <cell r="GE302">
            <v>52.8</v>
          </cell>
          <cell r="GF302">
            <v>52.8</v>
          </cell>
          <cell r="GG302">
            <v>52.7</v>
          </cell>
          <cell r="GH302">
            <v>52.6</v>
          </cell>
          <cell r="GI302">
            <v>52.7</v>
          </cell>
          <cell r="GJ302">
            <v>52.8</v>
          </cell>
          <cell r="GK302">
            <v>52.9</v>
          </cell>
          <cell r="GL302">
            <v>53.4</v>
          </cell>
          <cell r="GM302">
            <v>53.5</v>
          </cell>
          <cell r="GN302">
            <v>53.6</v>
          </cell>
          <cell r="GO302">
            <v>53.7</v>
          </cell>
          <cell r="GP302">
            <v>53.5</v>
          </cell>
          <cell r="GQ302">
            <v>53.6</v>
          </cell>
          <cell r="GR302">
            <v>53.4</v>
          </cell>
          <cell r="GS302">
            <v>53.4</v>
          </cell>
          <cell r="GT302">
            <v>53.4</v>
          </cell>
          <cell r="GU302">
            <v>53.6</v>
          </cell>
          <cell r="GV302">
            <v>53.7</v>
          </cell>
          <cell r="GW302">
            <v>53.7</v>
          </cell>
          <cell r="GX302">
            <v>53.8</v>
          </cell>
          <cell r="GY302">
            <v>53.7</v>
          </cell>
          <cell r="GZ302">
            <v>53.7</v>
          </cell>
        </row>
        <row r="303">
          <cell r="FZ303">
            <v>52.5</v>
          </cell>
          <cell r="GA303">
            <v>52.8</v>
          </cell>
          <cell r="GB303">
            <v>53</v>
          </cell>
          <cell r="GC303">
            <v>53.1</v>
          </cell>
          <cell r="GD303">
            <v>53.3</v>
          </cell>
          <cell r="GE303">
            <v>53.5</v>
          </cell>
          <cell r="GF303">
            <v>53.5</v>
          </cell>
          <cell r="GG303">
            <v>53.6</v>
          </cell>
          <cell r="GH303">
            <v>53.6</v>
          </cell>
          <cell r="GI303">
            <v>53.7</v>
          </cell>
          <cell r="GJ303">
            <v>53.7</v>
          </cell>
          <cell r="GK303">
            <v>54</v>
          </cell>
          <cell r="GL303">
            <v>54.4</v>
          </cell>
          <cell r="GM303">
            <v>54.7</v>
          </cell>
          <cell r="GN303">
            <v>54.7</v>
          </cell>
          <cell r="GO303">
            <v>54.8</v>
          </cell>
          <cell r="GP303">
            <v>54.6</v>
          </cell>
          <cell r="GQ303">
            <v>54.7</v>
          </cell>
          <cell r="GR303">
            <v>54.6</v>
          </cell>
          <cell r="GS303">
            <v>54.7</v>
          </cell>
          <cell r="GT303">
            <v>54.6</v>
          </cell>
          <cell r="GU303">
            <v>54.5</v>
          </cell>
          <cell r="GV303">
            <v>54.5</v>
          </cell>
          <cell r="GW303">
            <v>54.5</v>
          </cell>
          <cell r="GX303">
            <v>54.6</v>
          </cell>
          <cell r="GY303">
            <v>54.7</v>
          </cell>
          <cell r="GZ303">
            <v>54.7</v>
          </cell>
        </row>
        <row r="304">
          <cell r="FZ304">
            <v>52.3</v>
          </cell>
          <cell r="GA304">
            <v>52.8</v>
          </cell>
          <cell r="GB304">
            <v>53</v>
          </cell>
          <cell r="GC304">
            <v>53.2</v>
          </cell>
          <cell r="GD304">
            <v>53.2</v>
          </cell>
          <cell r="GE304">
            <v>53.3</v>
          </cell>
          <cell r="GF304">
            <v>53.2</v>
          </cell>
          <cell r="GG304">
            <v>53.1</v>
          </cell>
          <cell r="GH304">
            <v>53</v>
          </cell>
          <cell r="GI304">
            <v>53.1</v>
          </cell>
          <cell r="GJ304">
            <v>53</v>
          </cell>
          <cell r="GK304">
            <v>53.2</v>
          </cell>
          <cell r="GL304">
            <v>53.7</v>
          </cell>
          <cell r="GM304">
            <v>53.8</v>
          </cell>
          <cell r="GN304">
            <v>53.8</v>
          </cell>
          <cell r="GO304">
            <v>53.9</v>
          </cell>
          <cell r="GP304">
            <v>53.9</v>
          </cell>
          <cell r="GQ304">
            <v>53.8</v>
          </cell>
          <cell r="GR304">
            <v>53.6</v>
          </cell>
          <cell r="GS304">
            <v>53.7</v>
          </cell>
          <cell r="GT304">
            <v>53.7</v>
          </cell>
          <cell r="GU304">
            <v>53.5</v>
          </cell>
          <cell r="GV304">
            <v>53.6</v>
          </cell>
          <cell r="GW304">
            <v>53.6</v>
          </cell>
          <cell r="GX304">
            <v>54</v>
          </cell>
          <cell r="GY304">
            <v>54</v>
          </cell>
          <cell r="GZ304">
            <v>54</v>
          </cell>
        </row>
        <row r="306">
          <cell r="FZ306">
            <v>50.9</v>
          </cell>
          <cell r="GA306">
            <v>51.4</v>
          </cell>
          <cell r="GB306">
            <v>51.4</v>
          </cell>
          <cell r="GC306">
            <v>51.6</v>
          </cell>
          <cell r="GD306">
            <v>51.7</v>
          </cell>
          <cell r="GE306">
            <v>51.5</v>
          </cell>
          <cell r="GF306">
            <v>51.5</v>
          </cell>
          <cell r="GG306">
            <v>51.4</v>
          </cell>
          <cell r="GH306">
            <v>51.3</v>
          </cell>
          <cell r="GI306">
            <v>51.3</v>
          </cell>
          <cell r="GJ306">
            <v>51.3</v>
          </cell>
          <cell r="GK306">
            <v>51.6</v>
          </cell>
          <cell r="GL306">
            <v>51.7</v>
          </cell>
          <cell r="GM306">
            <v>51.8</v>
          </cell>
          <cell r="GN306">
            <v>52</v>
          </cell>
          <cell r="GO306">
            <v>51.9</v>
          </cell>
          <cell r="GP306">
            <v>52</v>
          </cell>
          <cell r="GQ306">
            <v>52.1</v>
          </cell>
          <cell r="GR306">
            <v>52</v>
          </cell>
          <cell r="GS306">
            <v>52</v>
          </cell>
          <cell r="GT306">
            <v>51.9</v>
          </cell>
          <cell r="GU306">
            <v>51.8</v>
          </cell>
          <cell r="GV306">
            <v>51.8</v>
          </cell>
          <cell r="GW306">
            <v>51.9</v>
          </cell>
          <cell r="GX306">
            <v>52</v>
          </cell>
          <cell r="GY306">
            <v>52.1</v>
          </cell>
          <cell r="GZ306">
            <v>51.9</v>
          </cell>
        </row>
        <row r="307">
          <cell r="FZ307">
            <v>51.6</v>
          </cell>
          <cell r="GA307">
            <v>52</v>
          </cell>
          <cell r="GB307">
            <v>52</v>
          </cell>
          <cell r="GC307">
            <v>52.3</v>
          </cell>
          <cell r="GD307">
            <v>52.2</v>
          </cell>
          <cell r="GE307">
            <v>52.1</v>
          </cell>
          <cell r="GF307">
            <v>52</v>
          </cell>
          <cell r="GG307">
            <v>51.8</v>
          </cell>
          <cell r="GH307">
            <v>51.5</v>
          </cell>
          <cell r="GI307">
            <v>51.6</v>
          </cell>
          <cell r="GJ307">
            <v>51.7</v>
          </cell>
          <cell r="GK307">
            <v>52</v>
          </cell>
          <cell r="GL307">
            <v>52</v>
          </cell>
          <cell r="GM307">
            <v>51.9</v>
          </cell>
          <cell r="GN307">
            <v>52.1</v>
          </cell>
          <cell r="GO307">
            <v>52.2</v>
          </cell>
          <cell r="GP307">
            <v>52.3</v>
          </cell>
          <cell r="GQ307">
            <v>52.4</v>
          </cell>
          <cell r="GR307">
            <v>52.4</v>
          </cell>
          <cell r="GS307">
            <v>52.4</v>
          </cell>
          <cell r="GT307">
            <v>52.3</v>
          </cell>
          <cell r="GU307">
            <v>52.1</v>
          </cell>
          <cell r="GV307">
            <v>52.1</v>
          </cell>
          <cell r="GW307">
            <v>52.1</v>
          </cell>
          <cell r="GX307">
            <v>52.2</v>
          </cell>
          <cell r="GY307">
            <v>52.2</v>
          </cell>
          <cell r="GZ307">
            <v>52.1</v>
          </cell>
        </row>
        <row r="308">
          <cell r="FZ308">
            <v>51.3</v>
          </cell>
          <cell r="GA308">
            <v>51.6</v>
          </cell>
          <cell r="GB308">
            <v>51.5</v>
          </cell>
          <cell r="GC308">
            <v>51.6</v>
          </cell>
          <cell r="GD308">
            <v>51.4</v>
          </cell>
          <cell r="GE308">
            <v>51.4</v>
          </cell>
          <cell r="GF308">
            <v>51.2</v>
          </cell>
          <cell r="GG308">
            <v>51.1</v>
          </cell>
          <cell r="GH308">
            <v>51</v>
          </cell>
          <cell r="GI308">
            <v>51.1</v>
          </cell>
          <cell r="GJ308">
            <v>51.2</v>
          </cell>
          <cell r="GK308">
            <v>51.6</v>
          </cell>
          <cell r="GL308">
            <v>51.5</v>
          </cell>
          <cell r="GM308">
            <v>51.5</v>
          </cell>
          <cell r="GN308">
            <v>51.5</v>
          </cell>
          <cell r="GO308">
            <v>51.5</v>
          </cell>
          <cell r="GP308">
            <v>51.7</v>
          </cell>
          <cell r="GQ308">
            <v>51.8</v>
          </cell>
          <cell r="GR308">
            <v>51.9</v>
          </cell>
          <cell r="GS308">
            <v>51.9</v>
          </cell>
          <cell r="GT308">
            <v>51.9</v>
          </cell>
          <cell r="GU308">
            <v>51.8</v>
          </cell>
          <cell r="GV308">
            <v>51.8</v>
          </cell>
          <cell r="GW308">
            <v>51.9</v>
          </cell>
          <cell r="GX308">
            <v>52.1</v>
          </cell>
          <cell r="GY308">
            <v>52</v>
          </cell>
          <cell r="GZ308">
            <v>51.9</v>
          </cell>
        </row>
        <row r="309">
          <cell r="FZ309">
            <v>50.4</v>
          </cell>
          <cell r="GA309">
            <v>50.1</v>
          </cell>
          <cell r="GB309">
            <v>50</v>
          </cell>
          <cell r="GC309">
            <v>50.1</v>
          </cell>
          <cell r="GD309">
            <v>49.8</v>
          </cell>
          <cell r="GE309">
            <v>49.7</v>
          </cell>
          <cell r="GF309">
            <v>49.4</v>
          </cell>
          <cell r="GG309">
            <v>49.2</v>
          </cell>
          <cell r="GH309">
            <v>49.3</v>
          </cell>
          <cell r="GI309">
            <v>49.3</v>
          </cell>
          <cell r="GJ309">
            <v>49.5</v>
          </cell>
          <cell r="GK309">
            <v>49.9</v>
          </cell>
          <cell r="GL309">
            <v>49.6</v>
          </cell>
          <cell r="GM309">
            <v>49.8</v>
          </cell>
          <cell r="GN309">
            <v>49.8</v>
          </cell>
          <cell r="GO309">
            <v>49.6</v>
          </cell>
          <cell r="GP309">
            <v>49.9</v>
          </cell>
          <cell r="GQ309">
            <v>50.1</v>
          </cell>
          <cell r="GR309">
            <v>50.2</v>
          </cell>
          <cell r="GS309">
            <v>50.3</v>
          </cell>
          <cell r="GT309">
            <v>50.4</v>
          </cell>
          <cell r="GU309">
            <v>50.5</v>
          </cell>
          <cell r="GV309">
            <v>50.5</v>
          </cell>
          <cell r="GW309">
            <v>50.5</v>
          </cell>
          <cell r="GX309">
            <v>50.7</v>
          </cell>
          <cell r="GY309">
            <v>50.5</v>
          </cell>
          <cell r="GZ309">
            <v>50.4</v>
          </cell>
        </row>
        <row r="310">
          <cell r="FZ310">
            <v>51.6</v>
          </cell>
          <cell r="GA310">
            <v>51.6</v>
          </cell>
          <cell r="GB310">
            <v>51.5</v>
          </cell>
          <cell r="GC310">
            <v>51.8</v>
          </cell>
          <cell r="GD310">
            <v>51.4</v>
          </cell>
          <cell r="GE310">
            <v>51.4</v>
          </cell>
          <cell r="GF310">
            <v>51.3</v>
          </cell>
          <cell r="GG310">
            <v>51.1</v>
          </cell>
          <cell r="GH310">
            <v>51.1</v>
          </cell>
          <cell r="GI310">
            <v>51.4</v>
          </cell>
          <cell r="GJ310">
            <v>51.4</v>
          </cell>
          <cell r="GK310">
            <v>51.7</v>
          </cell>
          <cell r="GL310">
            <v>51.8</v>
          </cell>
          <cell r="GM310">
            <v>51.9</v>
          </cell>
          <cell r="GN310">
            <v>52.1</v>
          </cell>
          <cell r="GO310">
            <v>51.9</v>
          </cell>
          <cell r="GP310">
            <v>52</v>
          </cell>
          <cell r="GQ310">
            <v>52.4</v>
          </cell>
          <cell r="GR310">
            <v>52.3</v>
          </cell>
          <cell r="GS310">
            <v>52.2</v>
          </cell>
          <cell r="GT310">
            <v>52.2</v>
          </cell>
          <cell r="GU310">
            <v>52.2</v>
          </cell>
          <cell r="GV310">
            <v>52.2</v>
          </cell>
          <cell r="GW310">
            <v>52.4</v>
          </cell>
          <cell r="GX310">
            <v>52.6</v>
          </cell>
          <cell r="GY310">
            <v>52.5</v>
          </cell>
          <cell r="GZ310">
            <v>52.6</v>
          </cell>
        </row>
        <row r="311">
          <cell r="FZ311">
            <v>50.3</v>
          </cell>
          <cell r="GA311">
            <v>50.5</v>
          </cell>
          <cell r="GB311">
            <v>50.3</v>
          </cell>
          <cell r="GC311">
            <v>50.6</v>
          </cell>
          <cell r="GD311">
            <v>50.2</v>
          </cell>
          <cell r="GE311">
            <v>49.9</v>
          </cell>
          <cell r="GF311">
            <v>50.1</v>
          </cell>
          <cell r="GG311">
            <v>50</v>
          </cell>
          <cell r="GH311">
            <v>50</v>
          </cell>
          <cell r="GI311">
            <v>50.3</v>
          </cell>
          <cell r="GJ311">
            <v>49.8</v>
          </cell>
          <cell r="GK311">
            <v>49.9</v>
          </cell>
          <cell r="GL311">
            <v>49.8</v>
          </cell>
          <cell r="GM311">
            <v>49.8</v>
          </cell>
          <cell r="GN311">
            <v>49.7</v>
          </cell>
          <cell r="GO311">
            <v>49.7</v>
          </cell>
          <cell r="GP311">
            <v>49.8</v>
          </cell>
          <cell r="GQ311">
            <v>50</v>
          </cell>
          <cell r="GR311">
            <v>50.4</v>
          </cell>
          <cell r="GS311">
            <v>50.2</v>
          </cell>
          <cell r="GT311">
            <v>50.5</v>
          </cell>
          <cell r="GU311">
            <v>50.5</v>
          </cell>
          <cell r="GV311">
            <v>50.3</v>
          </cell>
          <cell r="GW311">
            <v>50.3</v>
          </cell>
          <cell r="GX311">
            <v>50.4</v>
          </cell>
          <cell r="GY311">
            <v>50.6</v>
          </cell>
          <cell r="GZ311">
            <v>51</v>
          </cell>
        </row>
        <row r="312">
          <cell r="FZ312">
            <v>51.6</v>
          </cell>
          <cell r="GA312">
            <v>51.9</v>
          </cell>
          <cell r="GB312">
            <v>51.8</v>
          </cell>
          <cell r="GC312">
            <v>52.2</v>
          </cell>
          <cell r="GD312">
            <v>51.9</v>
          </cell>
          <cell r="GE312">
            <v>52</v>
          </cell>
          <cell r="GF312">
            <v>52.1</v>
          </cell>
          <cell r="GG312">
            <v>52.3</v>
          </cell>
          <cell r="GH312">
            <v>52.2</v>
          </cell>
          <cell r="GI312">
            <v>52.5</v>
          </cell>
          <cell r="GJ312">
            <v>52.3</v>
          </cell>
          <cell r="GK312">
            <v>52.4</v>
          </cell>
          <cell r="GL312">
            <v>52.3</v>
          </cell>
          <cell r="GM312">
            <v>52.6</v>
          </cell>
          <cell r="GN312">
            <v>52.6</v>
          </cell>
          <cell r="GO312">
            <v>52.7</v>
          </cell>
          <cell r="GP312">
            <v>52.9</v>
          </cell>
          <cell r="GQ312">
            <v>53</v>
          </cell>
          <cell r="GR312">
            <v>53.4</v>
          </cell>
          <cell r="GS312">
            <v>53.1</v>
          </cell>
          <cell r="GT312">
            <v>53.5</v>
          </cell>
          <cell r="GU312">
            <v>53.5</v>
          </cell>
          <cell r="GV312">
            <v>53.1</v>
          </cell>
          <cell r="GW312">
            <v>53</v>
          </cell>
          <cell r="GX312">
            <v>53.1</v>
          </cell>
          <cell r="GY312">
            <v>53.2</v>
          </cell>
          <cell r="GZ312">
            <v>53.6</v>
          </cell>
        </row>
        <row r="313">
          <cell r="FZ313">
            <v>49.9</v>
          </cell>
          <cell r="GA313">
            <v>50.2</v>
          </cell>
          <cell r="GB313">
            <v>49.9</v>
          </cell>
          <cell r="GC313">
            <v>50.2</v>
          </cell>
          <cell r="GD313">
            <v>49.8</v>
          </cell>
          <cell r="GE313">
            <v>49.9</v>
          </cell>
          <cell r="GF313">
            <v>49.8</v>
          </cell>
          <cell r="GG313">
            <v>49.9</v>
          </cell>
          <cell r="GH313">
            <v>49.8</v>
          </cell>
          <cell r="GI313">
            <v>50.4</v>
          </cell>
          <cell r="GJ313">
            <v>50.4</v>
          </cell>
          <cell r="GK313">
            <v>50.3</v>
          </cell>
          <cell r="GL313">
            <v>50.3</v>
          </cell>
          <cell r="GM313">
            <v>50.6</v>
          </cell>
          <cell r="GN313">
            <v>50.8</v>
          </cell>
          <cell r="GO313">
            <v>50.7</v>
          </cell>
          <cell r="GP313">
            <v>51.1</v>
          </cell>
          <cell r="GQ313">
            <v>51.2</v>
          </cell>
          <cell r="GR313">
            <v>51.7</v>
          </cell>
          <cell r="GS313">
            <v>51.6</v>
          </cell>
          <cell r="GT313">
            <v>52</v>
          </cell>
          <cell r="GU313">
            <v>52.2</v>
          </cell>
          <cell r="GV313">
            <v>51.8</v>
          </cell>
          <cell r="GW313">
            <v>51.7</v>
          </cell>
          <cell r="GX313">
            <v>51.7</v>
          </cell>
          <cell r="GY313">
            <v>51.8</v>
          </cell>
          <cell r="GZ313">
            <v>52.3</v>
          </cell>
        </row>
        <row r="314">
          <cell r="FZ314">
            <v>51</v>
          </cell>
          <cell r="GA314">
            <v>51.3</v>
          </cell>
          <cell r="GB314">
            <v>51.1</v>
          </cell>
          <cell r="GC314">
            <v>51.5</v>
          </cell>
          <cell r="GD314">
            <v>51</v>
          </cell>
          <cell r="GE314">
            <v>51.4</v>
          </cell>
          <cell r="GF314">
            <v>51.3</v>
          </cell>
          <cell r="GG314">
            <v>51.5</v>
          </cell>
          <cell r="GH314">
            <v>51.3</v>
          </cell>
          <cell r="GI314">
            <v>51.9</v>
          </cell>
          <cell r="GJ314">
            <v>51.9</v>
          </cell>
          <cell r="GK314">
            <v>52</v>
          </cell>
          <cell r="GL314">
            <v>51.8</v>
          </cell>
          <cell r="GM314">
            <v>52</v>
          </cell>
          <cell r="GN314">
            <v>52.1</v>
          </cell>
          <cell r="GO314">
            <v>52.3</v>
          </cell>
          <cell r="GP314">
            <v>52.6</v>
          </cell>
          <cell r="GQ314">
            <v>52.7</v>
          </cell>
          <cell r="GR314">
            <v>53.2</v>
          </cell>
          <cell r="GS314">
            <v>53.1</v>
          </cell>
          <cell r="GT314">
            <v>53.4</v>
          </cell>
          <cell r="GU314">
            <v>53.5</v>
          </cell>
          <cell r="GV314">
            <v>53.2</v>
          </cell>
          <cell r="GW314">
            <v>53.1</v>
          </cell>
          <cell r="GX314">
            <v>53.3</v>
          </cell>
          <cell r="GY314">
            <v>53.5</v>
          </cell>
          <cell r="GZ314">
            <v>54</v>
          </cell>
        </row>
        <row r="315">
          <cell r="FZ315">
            <v>48.6</v>
          </cell>
          <cell r="GA315">
            <v>48.6</v>
          </cell>
          <cell r="GB315">
            <v>48.5</v>
          </cell>
          <cell r="GC315">
            <v>48.9</v>
          </cell>
          <cell r="GD315">
            <v>48.8</v>
          </cell>
          <cell r="GE315">
            <v>48.8</v>
          </cell>
          <cell r="GF315">
            <v>48.4</v>
          </cell>
          <cell r="GG315">
            <v>48.2</v>
          </cell>
          <cell r="GH315">
            <v>48</v>
          </cell>
          <cell r="GI315">
            <v>48.7</v>
          </cell>
          <cell r="GJ315">
            <v>48.7</v>
          </cell>
          <cell r="GK315">
            <v>48.8</v>
          </cell>
          <cell r="GL315">
            <v>48.7</v>
          </cell>
          <cell r="GM315">
            <v>48.9</v>
          </cell>
          <cell r="GN315">
            <v>48.9</v>
          </cell>
          <cell r="GO315">
            <v>49</v>
          </cell>
          <cell r="GP315">
            <v>49</v>
          </cell>
          <cell r="GQ315">
            <v>49.2</v>
          </cell>
          <cell r="GR315">
            <v>49.7</v>
          </cell>
          <cell r="GS315">
            <v>49.7</v>
          </cell>
          <cell r="GT315">
            <v>49.9</v>
          </cell>
          <cell r="GU315">
            <v>49.8</v>
          </cell>
          <cell r="GV315">
            <v>49.8</v>
          </cell>
          <cell r="GW315">
            <v>49.7</v>
          </cell>
          <cell r="GX315">
            <v>49.8</v>
          </cell>
          <cell r="GY315">
            <v>50</v>
          </cell>
          <cell r="GZ315">
            <v>50.5</v>
          </cell>
        </row>
        <row r="316">
          <cell r="FZ316">
            <v>50.5</v>
          </cell>
          <cell r="GA316">
            <v>50.7</v>
          </cell>
          <cell r="GB316">
            <v>50.8</v>
          </cell>
          <cell r="GC316">
            <v>51.4</v>
          </cell>
          <cell r="GD316">
            <v>51.4</v>
          </cell>
          <cell r="GE316">
            <v>51.5</v>
          </cell>
          <cell r="GF316">
            <v>51.3</v>
          </cell>
          <cell r="GG316">
            <v>51.2</v>
          </cell>
          <cell r="GH316">
            <v>51.1</v>
          </cell>
          <cell r="GI316">
            <v>51.7</v>
          </cell>
          <cell r="GJ316">
            <v>51.8</v>
          </cell>
          <cell r="GK316">
            <v>52</v>
          </cell>
          <cell r="GL316">
            <v>52.1</v>
          </cell>
          <cell r="GM316">
            <v>52.5</v>
          </cell>
          <cell r="GN316">
            <v>52.7</v>
          </cell>
          <cell r="GO316">
            <v>53</v>
          </cell>
          <cell r="GP316">
            <v>53.1</v>
          </cell>
          <cell r="GQ316">
            <v>53.1</v>
          </cell>
          <cell r="GR316">
            <v>53.7</v>
          </cell>
          <cell r="GS316">
            <v>53.6</v>
          </cell>
          <cell r="GT316">
            <v>53.6</v>
          </cell>
          <cell r="GU316">
            <v>53.8</v>
          </cell>
          <cell r="GV316">
            <v>53.5</v>
          </cell>
          <cell r="GW316">
            <v>53.4</v>
          </cell>
          <cell r="GX316">
            <v>53.4</v>
          </cell>
          <cell r="GY316">
            <v>53.5</v>
          </cell>
          <cell r="GZ316">
            <v>53.7</v>
          </cell>
        </row>
        <row r="317">
          <cell r="FZ317">
            <v>47.6</v>
          </cell>
          <cell r="GA317">
            <v>47.7</v>
          </cell>
          <cell r="GB317">
            <v>47.7</v>
          </cell>
          <cell r="GC317">
            <v>48</v>
          </cell>
          <cell r="GD317">
            <v>48</v>
          </cell>
          <cell r="GE317">
            <v>47.8</v>
          </cell>
          <cell r="GF317">
            <v>47.7</v>
          </cell>
          <cell r="GG317">
            <v>47.5</v>
          </cell>
          <cell r="GH317">
            <v>47.2</v>
          </cell>
          <cell r="GI317">
            <v>47.4</v>
          </cell>
          <cell r="GJ317">
            <v>47.6</v>
          </cell>
          <cell r="GK317">
            <v>47.7</v>
          </cell>
          <cell r="GL317">
            <v>47.9</v>
          </cell>
          <cell r="GM317">
            <v>48</v>
          </cell>
          <cell r="GN317">
            <v>48.1</v>
          </cell>
          <cell r="GO317">
            <v>48.3</v>
          </cell>
          <cell r="GP317">
            <v>48.4</v>
          </cell>
          <cell r="GQ317">
            <v>48.5</v>
          </cell>
          <cell r="GR317">
            <v>49.2</v>
          </cell>
          <cell r="GS317">
            <v>48.9</v>
          </cell>
          <cell r="GT317">
            <v>49.2</v>
          </cell>
          <cell r="GU317">
            <v>49.4</v>
          </cell>
          <cell r="GV317">
            <v>49.3</v>
          </cell>
          <cell r="GW317">
            <v>49.3</v>
          </cell>
          <cell r="GX317">
            <v>49.4</v>
          </cell>
          <cell r="GY317">
            <v>49.6</v>
          </cell>
          <cell r="GZ317">
            <v>49.5</v>
          </cell>
        </row>
        <row r="318">
          <cell r="FZ318">
            <v>48.6</v>
          </cell>
          <cell r="GA318">
            <v>48.8</v>
          </cell>
          <cell r="GB318">
            <v>49.2</v>
          </cell>
          <cell r="GC318">
            <v>49.6</v>
          </cell>
          <cell r="GD318">
            <v>49.8</v>
          </cell>
          <cell r="GE318">
            <v>49.8</v>
          </cell>
          <cell r="GF318">
            <v>49.7</v>
          </cell>
          <cell r="GG318">
            <v>49.7</v>
          </cell>
          <cell r="GH318">
            <v>49.4</v>
          </cell>
          <cell r="GI318">
            <v>49.6</v>
          </cell>
          <cell r="GJ318">
            <v>50</v>
          </cell>
          <cell r="GK318">
            <v>50</v>
          </cell>
          <cell r="GL318">
            <v>50.5</v>
          </cell>
          <cell r="GM318">
            <v>50.5</v>
          </cell>
          <cell r="GN318">
            <v>50.5</v>
          </cell>
          <cell r="GO318">
            <v>50.7</v>
          </cell>
          <cell r="GP318">
            <v>50.7</v>
          </cell>
          <cell r="GQ318">
            <v>50.9</v>
          </cell>
          <cell r="GR318">
            <v>51.5</v>
          </cell>
          <cell r="GS318">
            <v>51.4</v>
          </cell>
          <cell r="GT318">
            <v>51.6</v>
          </cell>
          <cell r="GU318">
            <v>51.9</v>
          </cell>
          <cell r="GV318">
            <v>52</v>
          </cell>
          <cell r="GW318">
            <v>51.9</v>
          </cell>
          <cell r="GX318">
            <v>51.9</v>
          </cell>
          <cell r="GY318">
            <v>52</v>
          </cell>
          <cell r="GZ318">
            <v>52.1</v>
          </cell>
        </row>
        <row r="319">
          <cell r="FZ319">
            <v>47.6</v>
          </cell>
          <cell r="GA319">
            <v>47.5</v>
          </cell>
          <cell r="GB319">
            <v>47.8</v>
          </cell>
          <cell r="GC319">
            <v>47.9</v>
          </cell>
          <cell r="GD319">
            <v>48.2</v>
          </cell>
          <cell r="GE319">
            <v>48.3</v>
          </cell>
          <cell r="GF319">
            <v>48.1</v>
          </cell>
          <cell r="GG319">
            <v>48</v>
          </cell>
          <cell r="GH319">
            <v>47.8</v>
          </cell>
          <cell r="GI319">
            <v>47.8</v>
          </cell>
          <cell r="GJ319">
            <v>48.2</v>
          </cell>
          <cell r="GK319">
            <v>48.1</v>
          </cell>
          <cell r="GL319">
            <v>48.7</v>
          </cell>
          <cell r="GM319">
            <v>48.8</v>
          </cell>
          <cell r="GN319">
            <v>48.9</v>
          </cell>
          <cell r="GO319">
            <v>49.2</v>
          </cell>
          <cell r="GP319">
            <v>49.2</v>
          </cell>
          <cell r="GQ319">
            <v>49.4</v>
          </cell>
          <cell r="GR319">
            <v>50.1</v>
          </cell>
          <cell r="GS319">
            <v>49.8</v>
          </cell>
          <cell r="GT319">
            <v>49.9</v>
          </cell>
          <cell r="GU319">
            <v>50.1</v>
          </cell>
          <cell r="GV319">
            <v>50.1</v>
          </cell>
          <cell r="GW319">
            <v>50.1</v>
          </cell>
          <cell r="GX319">
            <v>50.1</v>
          </cell>
          <cell r="GY319">
            <v>50.1</v>
          </cell>
          <cell r="GZ319">
            <v>50.2</v>
          </cell>
        </row>
        <row r="320">
          <cell r="FZ320">
            <v>48.2</v>
          </cell>
          <cell r="GA320">
            <v>48.4</v>
          </cell>
          <cell r="GB320">
            <v>48.6</v>
          </cell>
          <cell r="GC320">
            <v>48.8</v>
          </cell>
          <cell r="GD320">
            <v>49.2</v>
          </cell>
          <cell r="GE320">
            <v>49.2</v>
          </cell>
          <cell r="GF320">
            <v>49.3</v>
          </cell>
          <cell r="GG320">
            <v>49.2</v>
          </cell>
          <cell r="GH320">
            <v>48.9</v>
          </cell>
          <cell r="GI320">
            <v>49.2</v>
          </cell>
          <cell r="GJ320">
            <v>49.6</v>
          </cell>
          <cell r="GK320">
            <v>49.6</v>
          </cell>
          <cell r="GL320">
            <v>50</v>
          </cell>
          <cell r="GM320">
            <v>50.2</v>
          </cell>
          <cell r="GN320">
            <v>50.3</v>
          </cell>
          <cell r="GO320">
            <v>50.7</v>
          </cell>
          <cell r="GP320">
            <v>50.6</v>
          </cell>
          <cell r="GQ320">
            <v>50.7</v>
          </cell>
          <cell r="GR320">
            <v>51.2</v>
          </cell>
          <cell r="GS320">
            <v>51.1</v>
          </cell>
          <cell r="GT320">
            <v>51.1</v>
          </cell>
          <cell r="GU320">
            <v>51.3</v>
          </cell>
          <cell r="GV320">
            <v>51.4</v>
          </cell>
          <cell r="GW320">
            <v>51.2</v>
          </cell>
          <cell r="GX320">
            <v>51.3</v>
          </cell>
          <cell r="GY320">
            <v>51.4</v>
          </cell>
          <cell r="GZ320">
            <v>51.7</v>
          </cell>
        </row>
        <row r="321">
          <cell r="FZ321">
            <v>46.5</v>
          </cell>
          <cell r="GA321">
            <v>46.7</v>
          </cell>
          <cell r="GB321">
            <v>46.9</v>
          </cell>
          <cell r="GC321">
            <v>47.2</v>
          </cell>
          <cell r="GD321">
            <v>47.5</v>
          </cell>
          <cell r="GE321">
            <v>47.4</v>
          </cell>
          <cell r="GF321">
            <v>47.6</v>
          </cell>
          <cell r="GG321">
            <v>47.5</v>
          </cell>
          <cell r="GH321">
            <v>47.2</v>
          </cell>
          <cell r="GI321">
            <v>47.4</v>
          </cell>
          <cell r="GJ321">
            <v>47.7</v>
          </cell>
          <cell r="GK321">
            <v>47.8</v>
          </cell>
          <cell r="GL321">
            <v>48.3</v>
          </cell>
          <cell r="GM321">
            <v>48.6</v>
          </cell>
          <cell r="GN321">
            <v>48.7</v>
          </cell>
          <cell r="GO321">
            <v>49.2</v>
          </cell>
          <cell r="GP321">
            <v>49.1</v>
          </cell>
          <cell r="GQ321">
            <v>49.2</v>
          </cell>
          <cell r="GR321">
            <v>49.8</v>
          </cell>
          <cell r="GS321">
            <v>49.6</v>
          </cell>
          <cell r="GT321">
            <v>49.6</v>
          </cell>
          <cell r="GU321">
            <v>49.8</v>
          </cell>
          <cell r="GV321">
            <v>50</v>
          </cell>
          <cell r="GW321">
            <v>49.9</v>
          </cell>
          <cell r="GX321">
            <v>50.1</v>
          </cell>
          <cell r="GY321">
            <v>50.1</v>
          </cell>
          <cell r="GZ321">
            <v>50.4</v>
          </cell>
        </row>
        <row r="322">
          <cell r="FZ322">
            <v>47.1</v>
          </cell>
          <cell r="GA322">
            <v>47.3</v>
          </cell>
          <cell r="GB322">
            <v>47.6</v>
          </cell>
          <cell r="GC322">
            <v>47.9</v>
          </cell>
          <cell r="GD322">
            <v>48.1</v>
          </cell>
          <cell r="GE322">
            <v>47.9</v>
          </cell>
          <cell r="GF322">
            <v>48.3</v>
          </cell>
          <cell r="GG322">
            <v>48.2</v>
          </cell>
          <cell r="GH322">
            <v>48.1</v>
          </cell>
          <cell r="GI322">
            <v>48.1</v>
          </cell>
          <cell r="GJ322">
            <v>48.1</v>
          </cell>
          <cell r="GK322">
            <v>48.1</v>
          </cell>
          <cell r="GL322">
            <v>48.4</v>
          </cell>
          <cell r="GM322">
            <v>48.7</v>
          </cell>
          <cell r="GN322">
            <v>48.9</v>
          </cell>
          <cell r="GO322">
            <v>49.4</v>
          </cell>
          <cell r="GP322">
            <v>49.3</v>
          </cell>
          <cell r="GQ322">
            <v>49.4</v>
          </cell>
          <cell r="GR322">
            <v>50</v>
          </cell>
          <cell r="GS322">
            <v>49.9</v>
          </cell>
          <cell r="GT322">
            <v>49.9</v>
          </cell>
          <cell r="GU322">
            <v>50</v>
          </cell>
          <cell r="GV322">
            <v>50.1</v>
          </cell>
          <cell r="GW322">
            <v>50.1</v>
          </cell>
          <cell r="GX322">
            <v>50.3</v>
          </cell>
          <cell r="GY322">
            <v>50.3</v>
          </cell>
          <cell r="GZ322">
            <v>50.4</v>
          </cell>
        </row>
        <row r="323">
          <cell r="FZ323">
            <v>48.5</v>
          </cell>
          <cell r="GA323">
            <v>48.9</v>
          </cell>
          <cell r="GB323">
            <v>49.1</v>
          </cell>
          <cell r="GC323">
            <v>49.2</v>
          </cell>
          <cell r="GD323">
            <v>49.3</v>
          </cell>
          <cell r="GE323">
            <v>49.2</v>
          </cell>
          <cell r="GF323">
            <v>49.7</v>
          </cell>
          <cell r="GG323">
            <v>49.4</v>
          </cell>
          <cell r="GH323">
            <v>49.5</v>
          </cell>
          <cell r="GI323">
            <v>49.7</v>
          </cell>
          <cell r="GJ323">
            <v>49.7</v>
          </cell>
          <cell r="GK323">
            <v>49.8</v>
          </cell>
          <cell r="GL323">
            <v>50</v>
          </cell>
          <cell r="GM323">
            <v>50.3</v>
          </cell>
          <cell r="GN323">
            <v>50.2</v>
          </cell>
          <cell r="GO323">
            <v>50.5</v>
          </cell>
          <cell r="GP323">
            <v>50.3</v>
          </cell>
          <cell r="GQ323">
            <v>50.5</v>
          </cell>
          <cell r="GR323">
            <v>51.1</v>
          </cell>
          <cell r="GS323">
            <v>51</v>
          </cell>
          <cell r="GT323">
            <v>51.1</v>
          </cell>
          <cell r="GU323">
            <v>51.3</v>
          </cell>
          <cell r="GV323">
            <v>51.4</v>
          </cell>
          <cell r="GW323">
            <v>51.7</v>
          </cell>
          <cell r="GX323">
            <v>52</v>
          </cell>
          <cell r="GY323">
            <v>51.9</v>
          </cell>
          <cell r="GZ323">
            <v>52.1</v>
          </cell>
        </row>
        <row r="324">
          <cell r="FZ324">
            <v>46.1</v>
          </cell>
          <cell r="GA324">
            <v>46.3</v>
          </cell>
          <cell r="GB324">
            <v>46.3</v>
          </cell>
          <cell r="GC324">
            <v>46.4</v>
          </cell>
          <cell r="GD324">
            <v>46.5</v>
          </cell>
          <cell r="GE324">
            <v>46.4</v>
          </cell>
          <cell r="GF324">
            <v>46.8</v>
          </cell>
          <cell r="GG324">
            <v>46.9</v>
          </cell>
          <cell r="GH324">
            <v>46.7</v>
          </cell>
          <cell r="GI324">
            <v>46.7</v>
          </cell>
          <cell r="GJ324">
            <v>46.4</v>
          </cell>
          <cell r="GK324">
            <v>46.4</v>
          </cell>
          <cell r="GL324">
            <v>46.4</v>
          </cell>
          <cell r="GM324">
            <v>46.8</v>
          </cell>
          <cell r="GN324">
            <v>46.7</v>
          </cell>
          <cell r="GO324">
            <v>46.8</v>
          </cell>
          <cell r="GP324">
            <v>46.5</v>
          </cell>
          <cell r="GQ324">
            <v>46.7</v>
          </cell>
          <cell r="GR324">
            <v>47.4</v>
          </cell>
          <cell r="GS324">
            <v>47.3</v>
          </cell>
          <cell r="GT324">
            <v>47.4</v>
          </cell>
          <cell r="GU324">
            <v>47.8</v>
          </cell>
          <cell r="GV324">
            <v>47.9</v>
          </cell>
          <cell r="GW324">
            <v>48.2</v>
          </cell>
          <cell r="GX324">
            <v>48.5</v>
          </cell>
          <cell r="GY324">
            <v>48.3</v>
          </cell>
          <cell r="GZ324">
            <v>48.5</v>
          </cell>
        </row>
        <row r="325">
          <cell r="FZ325">
            <v>45.6</v>
          </cell>
          <cell r="GA325">
            <v>45.7</v>
          </cell>
          <cell r="GB325">
            <v>45.5</v>
          </cell>
          <cell r="GC325">
            <v>45.7</v>
          </cell>
          <cell r="GD325">
            <v>45.9</v>
          </cell>
          <cell r="GE325">
            <v>45.9</v>
          </cell>
          <cell r="GF325">
            <v>46.4</v>
          </cell>
          <cell r="GG325">
            <v>46.5</v>
          </cell>
          <cell r="GH325">
            <v>46.5</v>
          </cell>
          <cell r="GI325">
            <v>46.6</v>
          </cell>
          <cell r="GJ325">
            <v>46.4</v>
          </cell>
          <cell r="GK325">
            <v>46.3</v>
          </cell>
          <cell r="GL325">
            <v>46.2</v>
          </cell>
          <cell r="GM325">
            <v>46.5</v>
          </cell>
          <cell r="GN325">
            <v>46.5</v>
          </cell>
          <cell r="GO325">
            <v>46.8</v>
          </cell>
          <cell r="GP325">
            <v>46.7</v>
          </cell>
          <cell r="GQ325">
            <v>46.7</v>
          </cell>
          <cell r="GR325">
            <v>47.4</v>
          </cell>
          <cell r="GS325">
            <v>47.2</v>
          </cell>
          <cell r="GT325">
            <v>47.5</v>
          </cell>
          <cell r="GU325">
            <v>47.5</v>
          </cell>
          <cell r="GV325">
            <v>47.5</v>
          </cell>
          <cell r="GW325">
            <v>47.9</v>
          </cell>
          <cell r="GX325">
            <v>48.1</v>
          </cell>
          <cell r="GY325">
            <v>48</v>
          </cell>
          <cell r="GZ325">
            <v>48</v>
          </cell>
        </row>
        <row r="326">
          <cell r="FZ326">
            <v>47</v>
          </cell>
          <cell r="GA326">
            <v>47</v>
          </cell>
          <cell r="GB326">
            <v>46.9</v>
          </cell>
          <cell r="GC326">
            <v>47.1</v>
          </cell>
          <cell r="GD326">
            <v>47.3</v>
          </cell>
          <cell r="GE326">
            <v>47.5</v>
          </cell>
          <cell r="GF326">
            <v>48.1</v>
          </cell>
          <cell r="GG326">
            <v>48.4</v>
          </cell>
          <cell r="GH326">
            <v>48.6</v>
          </cell>
          <cell r="GI326">
            <v>49.1</v>
          </cell>
          <cell r="GJ326">
            <v>49</v>
          </cell>
          <cell r="GK326">
            <v>48.8</v>
          </cell>
          <cell r="GL326">
            <v>48.8</v>
          </cell>
          <cell r="GM326">
            <v>49.1</v>
          </cell>
          <cell r="GN326">
            <v>49.2</v>
          </cell>
          <cell r="GO326">
            <v>49.3</v>
          </cell>
          <cell r="GP326">
            <v>49.4</v>
          </cell>
          <cell r="GQ326">
            <v>49.5</v>
          </cell>
          <cell r="GR326">
            <v>50.4</v>
          </cell>
          <cell r="GS326">
            <v>50.1</v>
          </cell>
          <cell r="GT326">
            <v>50.4</v>
          </cell>
          <cell r="GU326">
            <v>50.2</v>
          </cell>
          <cell r="GV326">
            <v>50.3</v>
          </cell>
          <cell r="GW326">
            <v>50.8</v>
          </cell>
          <cell r="GX326">
            <v>51</v>
          </cell>
          <cell r="GY326">
            <v>50.9</v>
          </cell>
          <cell r="GZ326">
            <v>50.7</v>
          </cell>
        </row>
        <row r="327">
          <cell r="FZ327">
            <v>47</v>
          </cell>
          <cell r="GA327">
            <v>47.2</v>
          </cell>
          <cell r="GB327">
            <v>47.2</v>
          </cell>
          <cell r="GC327">
            <v>47.4</v>
          </cell>
          <cell r="GD327">
            <v>47.6</v>
          </cell>
          <cell r="GE327">
            <v>47.5</v>
          </cell>
          <cell r="GF327">
            <v>48</v>
          </cell>
          <cell r="GG327">
            <v>48.1</v>
          </cell>
          <cell r="GH327">
            <v>48.4</v>
          </cell>
          <cell r="GI327">
            <v>48.7</v>
          </cell>
          <cell r="GJ327">
            <v>48.7</v>
          </cell>
          <cell r="GK327">
            <v>48.3</v>
          </cell>
          <cell r="GL327">
            <v>48.1</v>
          </cell>
          <cell r="GM327">
            <v>48.2</v>
          </cell>
          <cell r="GN327">
            <v>48.2</v>
          </cell>
          <cell r="GO327">
            <v>48.3</v>
          </cell>
          <cell r="GP327">
            <v>48.3</v>
          </cell>
          <cell r="GQ327">
            <v>48.1</v>
          </cell>
          <cell r="GR327">
            <v>48.7</v>
          </cell>
          <cell r="GS327">
            <v>48.6</v>
          </cell>
          <cell r="GT327">
            <v>49.1</v>
          </cell>
          <cell r="GU327">
            <v>49</v>
          </cell>
          <cell r="GV327">
            <v>49.2</v>
          </cell>
          <cell r="GW327">
            <v>49.4</v>
          </cell>
          <cell r="GX327">
            <v>49.6</v>
          </cell>
          <cell r="GY327">
            <v>49.4</v>
          </cell>
          <cell r="GZ327">
            <v>49.4</v>
          </cell>
        </row>
        <row r="328">
          <cell r="FZ328">
            <v>46.8</v>
          </cell>
          <cell r="GA328">
            <v>47</v>
          </cell>
          <cell r="GB328">
            <v>47</v>
          </cell>
          <cell r="GC328">
            <v>47.4</v>
          </cell>
          <cell r="GD328">
            <v>47.5</v>
          </cell>
          <cell r="GE328">
            <v>47.2</v>
          </cell>
          <cell r="GF328">
            <v>47.8</v>
          </cell>
          <cell r="GG328">
            <v>48.1</v>
          </cell>
          <cell r="GH328">
            <v>48.2</v>
          </cell>
          <cell r="GI328">
            <v>48.4</v>
          </cell>
          <cell r="GJ328">
            <v>48.3</v>
          </cell>
          <cell r="GK328">
            <v>48</v>
          </cell>
          <cell r="GL328">
            <v>47.9</v>
          </cell>
          <cell r="GM328">
            <v>47.9</v>
          </cell>
          <cell r="GN328">
            <v>48</v>
          </cell>
          <cell r="GO328">
            <v>47.9</v>
          </cell>
          <cell r="GP328">
            <v>47.8</v>
          </cell>
          <cell r="GQ328">
            <v>47.8</v>
          </cell>
          <cell r="GR328">
            <v>47.9</v>
          </cell>
          <cell r="GS328">
            <v>47.9</v>
          </cell>
          <cell r="GT328">
            <v>48.3</v>
          </cell>
          <cell r="GU328">
            <v>48.4</v>
          </cell>
          <cell r="GV328">
            <v>48.6</v>
          </cell>
          <cell r="GW328">
            <v>48.6</v>
          </cell>
          <cell r="GX328">
            <v>48.5</v>
          </cell>
          <cell r="GY328">
            <v>48.6</v>
          </cell>
          <cell r="GZ328">
            <v>48.9</v>
          </cell>
        </row>
        <row r="329">
          <cell r="FZ329">
            <v>46.7</v>
          </cell>
          <cell r="GA329">
            <v>46.7</v>
          </cell>
          <cell r="GB329">
            <v>46.6</v>
          </cell>
          <cell r="GC329">
            <v>47.1</v>
          </cell>
          <cell r="GD329">
            <v>47.2</v>
          </cell>
          <cell r="GE329">
            <v>47.1</v>
          </cell>
          <cell r="GF329">
            <v>47.3</v>
          </cell>
          <cell r="GG329">
            <v>47.7</v>
          </cell>
          <cell r="GH329">
            <v>47.6</v>
          </cell>
          <cell r="GI329">
            <v>47.9</v>
          </cell>
          <cell r="GJ329">
            <v>47.8</v>
          </cell>
          <cell r="GK329">
            <v>47.6</v>
          </cell>
          <cell r="GL329">
            <v>47.6</v>
          </cell>
          <cell r="GM329">
            <v>47.8</v>
          </cell>
          <cell r="GN329">
            <v>47.9</v>
          </cell>
          <cell r="GO329">
            <v>47.7</v>
          </cell>
          <cell r="GP329">
            <v>47.7</v>
          </cell>
          <cell r="GQ329">
            <v>47.8</v>
          </cell>
          <cell r="GR329">
            <v>47.9</v>
          </cell>
          <cell r="GS329">
            <v>47.8</v>
          </cell>
          <cell r="GT329">
            <v>48.3</v>
          </cell>
          <cell r="GU329">
            <v>48.2</v>
          </cell>
          <cell r="GV329">
            <v>48.1</v>
          </cell>
          <cell r="GW329">
            <v>48.1</v>
          </cell>
          <cell r="GX329">
            <v>48</v>
          </cell>
          <cell r="GY329">
            <v>48</v>
          </cell>
          <cell r="GZ329">
            <v>48.2</v>
          </cell>
        </row>
        <row r="330">
          <cell r="FZ330">
            <v>46.3</v>
          </cell>
          <cell r="GA330">
            <v>46.6</v>
          </cell>
          <cell r="GB330">
            <v>46.6</v>
          </cell>
          <cell r="GC330">
            <v>47.3</v>
          </cell>
          <cell r="GD330">
            <v>47.4</v>
          </cell>
          <cell r="GE330">
            <v>47.8</v>
          </cell>
          <cell r="GF330">
            <v>47.9</v>
          </cell>
          <cell r="GG330">
            <v>48.3</v>
          </cell>
          <cell r="GH330">
            <v>48.1</v>
          </cell>
          <cell r="GI330">
            <v>48.2</v>
          </cell>
          <cell r="GJ330">
            <v>48</v>
          </cell>
          <cell r="GK330">
            <v>47.9</v>
          </cell>
          <cell r="GL330">
            <v>47.9</v>
          </cell>
          <cell r="GM330">
            <v>48</v>
          </cell>
          <cell r="GN330">
            <v>48.1</v>
          </cell>
          <cell r="GO330">
            <v>48.1</v>
          </cell>
          <cell r="GP330">
            <v>48</v>
          </cell>
          <cell r="GQ330">
            <v>48</v>
          </cell>
          <cell r="GR330">
            <v>48.3</v>
          </cell>
          <cell r="GS330">
            <v>48.2</v>
          </cell>
          <cell r="GT330">
            <v>48.6</v>
          </cell>
          <cell r="GU330">
            <v>48.3</v>
          </cell>
          <cell r="GV330">
            <v>48.3</v>
          </cell>
          <cell r="GW330">
            <v>48.2</v>
          </cell>
          <cell r="GX330">
            <v>48.2</v>
          </cell>
          <cell r="GY330">
            <v>48.1</v>
          </cell>
          <cell r="GZ330">
            <v>48.4</v>
          </cell>
        </row>
        <row r="331">
          <cell r="FZ331">
            <v>45.3</v>
          </cell>
          <cell r="GA331">
            <v>45.7</v>
          </cell>
          <cell r="GB331">
            <v>45.9</v>
          </cell>
          <cell r="GC331">
            <v>46.1</v>
          </cell>
          <cell r="GD331">
            <v>46.3</v>
          </cell>
          <cell r="GE331">
            <v>46.7</v>
          </cell>
          <cell r="GF331">
            <v>46.9</v>
          </cell>
          <cell r="GG331">
            <v>47.2</v>
          </cell>
          <cell r="GH331">
            <v>47.2</v>
          </cell>
          <cell r="GI331">
            <v>47.1</v>
          </cell>
          <cell r="GJ331">
            <v>46.8</v>
          </cell>
          <cell r="GK331">
            <v>47</v>
          </cell>
          <cell r="GL331">
            <v>47.1</v>
          </cell>
          <cell r="GM331">
            <v>47.1</v>
          </cell>
          <cell r="GN331">
            <v>47.3</v>
          </cell>
          <cell r="GO331">
            <v>47.5</v>
          </cell>
          <cell r="GP331">
            <v>47.5</v>
          </cell>
          <cell r="GQ331">
            <v>47.5</v>
          </cell>
          <cell r="GR331">
            <v>47.8</v>
          </cell>
          <cell r="GS331">
            <v>47.5</v>
          </cell>
          <cell r="GT331">
            <v>47.9</v>
          </cell>
          <cell r="GU331">
            <v>47.9</v>
          </cell>
          <cell r="GV331">
            <v>47.8</v>
          </cell>
          <cell r="GW331">
            <v>47.8</v>
          </cell>
          <cell r="GX331">
            <v>47.7</v>
          </cell>
          <cell r="GY331">
            <v>47.6</v>
          </cell>
          <cell r="GZ331">
            <v>47.7</v>
          </cell>
        </row>
        <row r="332">
          <cell r="FZ332">
            <v>45.1</v>
          </cell>
          <cell r="GA332">
            <v>45.3</v>
          </cell>
          <cell r="GB332">
            <v>45.6</v>
          </cell>
          <cell r="GC332">
            <v>45.7</v>
          </cell>
          <cell r="GD332">
            <v>45.9</v>
          </cell>
          <cell r="GE332">
            <v>46</v>
          </cell>
          <cell r="GF332">
            <v>46.4</v>
          </cell>
          <cell r="GG332">
            <v>46.6</v>
          </cell>
          <cell r="GH332">
            <v>46.5</v>
          </cell>
          <cell r="GI332">
            <v>46</v>
          </cell>
          <cell r="GJ332">
            <v>45.7</v>
          </cell>
          <cell r="GK332">
            <v>45.9</v>
          </cell>
          <cell r="GL332">
            <v>46.3</v>
          </cell>
          <cell r="GM332">
            <v>46.4</v>
          </cell>
          <cell r="GN332">
            <v>46.4</v>
          </cell>
          <cell r="GO332">
            <v>46.6</v>
          </cell>
          <cell r="GP332">
            <v>46.7</v>
          </cell>
          <cell r="GQ332">
            <v>46.7</v>
          </cell>
          <cell r="GR332">
            <v>46.9</v>
          </cell>
          <cell r="GS332">
            <v>46.5</v>
          </cell>
          <cell r="GT332">
            <v>46.7</v>
          </cell>
          <cell r="GU332">
            <v>46.8</v>
          </cell>
          <cell r="GV332">
            <v>46.8</v>
          </cell>
          <cell r="GW332">
            <v>46.9</v>
          </cell>
          <cell r="GX332">
            <v>46.7</v>
          </cell>
          <cell r="GY332">
            <v>46.7</v>
          </cell>
          <cell r="GZ332">
            <v>46.6</v>
          </cell>
        </row>
        <row r="333">
          <cell r="FZ333">
            <v>45.8</v>
          </cell>
          <cell r="GA333">
            <v>46</v>
          </cell>
          <cell r="GB333">
            <v>46.6</v>
          </cell>
          <cell r="GC333">
            <v>46.6</v>
          </cell>
          <cell r="GD333">
            <v>46.8</v>
          </cell>
          <cell r="GE333">
            <v>46.9</v>
          </cell>
          <cell r="GF333">
            <v>47.1</v>
          </cell>
          <cell r="GG333">
            <v>47.4</v>
          </cell>
          <cell r="GH333">
            <v>47.3</v>
          </cell>
          <cell r="GI333">
            <v>47.2</v>
          </cell>
          <cell r="GJ333">
            <v>47.1</v>
          </cell>
          <cell r="GK333">
            <v>47.4</v>
          </cell>
          <cell r="GL333">
            <v>47.6</v>
          </cell>
          <cell r="GM333">
            <v>48</v>
          </cell>
          <cell r="GN333">
            <v>48.1</v>
          </cell>
          <cell r="GO333">
            <v>48.1</v>
          </cell>
          <cell r="GP333">
            <v>48.5</v>
          </cell>
          <cell r="GQ333">
            <v>48.6</v>
          </cell>
          <cell r="GR333">
            <v>48.7</v>
          </cell>
          <cell r="GS333">
            <v>48.2</v>
          </cell>
          <cell r="GT333">
            <v>48.5</v>
          </cell>
          <cell r="GU333">
            <v>48.3</v>
          </cell>
          <cell r="GV333">
            <v>48.4</v>
          </cell>
          <cell r="GW333">
            <v>48.3</v>
          </cell>
          <cell r="GX333">
            <v>48</v>
          </cell>
          <cell r="GY333">
            <v>48.2</v>
          </cell>
          <cell r="GZ333">
            <v>47.9</v>
          </cell>
        </row>
        <row r="334">
          <cell r="FZ334">
            <v>45.7</v>
          </cell>
          <cell r="GA334">
            <v>45.8</v>
          </cell>
          <cell r="GB334">
            <v>46.5</v>
          </cell>
          <cell r="GC334">
            <v>46.6</v>
          </cell>
          <cell r="GD334">
            <v>46.6</v>
          </cell>
          <cell r="GE334">
            <v>46.6</v>
          </cell>
          <cell r="GF334">
            <v>46.7</v>
          </cell>
          <cell r="GG334">
            <v>47</v>
          </cell>
          <cell r="GH334">
            <v>46.8</v>
          </cell>
          <cell r="GI334">
            <v>46.8</v>
          </cell>
          <cell r="GJ334">
            <v>46.7</v>
          </cell>
          <cell r="GK334">
            <v>46.9</v>
          </cell>
          <cell r="GL334">
            <v>47</v>
          </cell>
          <cell r="GM334">
            <v>47.3</v>
          </cell>
          <cell r="GN334">
            <v>47.3</v>
          </cell>
          <cell r="GO334">
            <v>47.4</v>
          </cell>
          <cell r="GP334">
            <v>47.7</v>
          </cell>
          <cell r="GQ334">
            <v>47.7</v>
          </cell>
          <cell r="GR334">
            <v>48</v>
          </cell>
          <cell r="GS334">
            <v>47.5</v>
          </cell>
          <cell r="GT334">
            <v>47.6</v>
          </cell>
          <cell r="GU334">
            <v>47.5</v>
          </cell>
          <cell r="GV334">
            <v>47.6</v>
          </cell>
          <cell r="GW334">
            <v>47.3</v>
          </cell>
          <cell r="GX334">
            <v>47.2</v>
          </cell>
          <cell r="GY334">
            <v>47.4</v>
          </cell>
          <cell r="GZ334">
            <v>47.2</v>
          </cell>
        </row>
        <row r="335">
          <cell r="FZ335">
            <v>45</v>
          </cell>
          <cell r="GA335">
            <v>45.1</v>
          </cell>
          <cell r="GB335">
            <v>45.5</v>
          </cell>
          <cell r="GC335">
            <v>45.5</v>
          </cell>
          <cell r="GD335">
            <v>45.4</v>
          </cell>
          <cell r="GE335">
            <v>45.4</v>
          </cell>
          <cell r="GF335">
            <v>45</v>
          </cell>
          <cell r="GG335">
            <v>45.4</v>
          </cell>
          <cell r="GH335">
            <v>45.3</v>
          </cell>
          <cell r="GI335">
            <v>45.3</v>
          </cell>
          <cell r="GJ335">
            <v>45.1</v>
          </cell>
          <cell r="GK335">
            <v>45.3</v>
          </cell>
          <cell r="GL335">
            <v>45.3</v>
          </cell>
          <cell r="GM335">
            <v>45.2</v>
          </cell>
          <cell r="GN335">
            <v>45.2</v>
          </cell>
          <cell r="GO335">
            <v>45.2</v>
          </cell>
          <cell r="GP335">
            <v>45.5</v>
          </cell>
          <cell r="GQ335">
            <v>45.5</v>
          </cell>
          <cell r="GR335">
            <v>45.9</v>
          </cell>
          <cell r="GS335">
            <v>45.5</v>
          </cell>
          <cell r="GT335">
            <v>45.4</v>
          </cell>
          <cell r="GU335">
            <v>45.1</v>
          </cell>
          <cell r="GV335">
            <v>45.2</v>
          </cell>
          <cell r="GW335">
            <v>45.1</v>
          </cell>
          <cell r="GX335">
            <v>45.2</v>
          </cell>
          <cell r="GY335">
            <v>45.2</v>
          </cell>
          <cell r="GZ335">
            <v>44.9</v>
          </cell>
        </row>
        <row r="337">
          <cell r="FZ337">
            <v>45.4</v>
          </cell>
          <cell r="GA337">
            <v>45.6</v>
          </cell>
          <cell r="GB337">
            <v>45.8</v>
          </cell>
          <cell r="GC337">
            <v>45.6</v>
          </cell>
          <cell r="GD337">
            <v>45.6</v>
          </cell>
          <cell r="GE337">
            <v>45.4</v>
          </cell>
          <cell r="GF337">
            <v>44.9</v>
          </cell>
          <cell r="GG337">
            <v>45.3</v>
          </cell>
          <cell r="GH337">
            <v>45.5</v>
          </cell>
          <cell r="GI337">
            <v>45.4</v>
          </cell>
          <cell r="GJ337">
            <v>45</v>
          </cell>
          <cell r="GK337">
            <v>45.2</v>
          </cell>
          <cell r="GL337">
            <v>45.2</v>
          </cell>
          <cell r="GM337">
            <v>45.3</v>
          </cell>
          <cell r="GN337">
            <v>45.3</v>
          </cell>
          <cell r="GO337">
            <v>45.4</v>
          </cell>
          <cell r="GP337">
            <v>45.5</v>
          </cell>
          <cell r="GQ337">
            <v>45.4</v>
          </cell>
          <cell r="GR337">
            <v>45.7</v>
          </cell>
          <cell r="GS337">
            <v>45.3</v>
          </cell>
          <cell r="GT337">
            <v>45.6</v>
          </cell>
          <cell r="GU337">
            <v>45.9</v>
          </cell>
          <cell r="GV337">
            <v>45.9</v>
          </cell>
          <cell r="GW337">
            <v>45.9</v>
          </cell>
          <cell r="GX337">
            <v>46</v>
          </cell>
          <cell r="GY337">
            <v>45.9</v>
          </cell>
          <cell r="GZ337">
            <v>45.5</v>
          </cell>
        </row>
        <row r="338">
          <cell r="FZ338">
            <v>44.8</v>
          </cell>
          <cell r="GA338">
            <v>44.8</v>
          </cell>
          <cell r="GB338">
            <v>44.9</v>
          </cell>
          <cell r="GC338">
            <v>45</v>
          </cell>
          <cell r="GD338">
            <v>45</v>
          </cell>
          <cell r="GE338">
            <v>44.9</v>
          </cell>
          <cell r="GF338">
            <v>44.8</v>
          </cell>
          <cell r="GG338">
            <v>45.3</v>
          </cell>
          <cell r="GH338">
            <v>45.5</v>
          </cell>
          <cell r="GI338">
            <v>45.5</v>
          </cell>
          <cell r="GJ338">
            <v>45.4</v>
          </cell>
          <cell r="GK338">
            <v>45.7</v>
          </cell>
          <cell r="GL338">
            <v>45.8</v>
          </cell>
          <cell r="GM338">
            <v>45.9</v>
          </cell>
          <cell r="GN338">
            <v>45.9</v>
          </cell>
          <cell r="GO338">
            <v>46</v>
          </cell>
          <cell r="GP338">
            <v>46.2</v>
          </cell>
          <cell r="GQ338">
            <v>46.1</v>
          </cell>
          <cell r="GR338">
            <v>46.3</v>
          </cell>
          <cell r="GS338">
            <v>45.8</v>
          </cell>
          <cell r="GT338">
            <v>46.2</v>
          </cell>
          <cell r="GU338">
            <v>46.4</v>
          </cell>
          <cell r="GV338">
            <v>46.6</v>
          </cell>
          <cell r="GW338">
            <v>46.4</v>
          </cell>
          <cell r="GX338">
            <v>46.3</v>
          </cell>
          <cell r="GY338">
            <v>46.1</v>
          </cell>
          <cell r="GZ338">
            <v>45.9</v>
          </cell>
        </row>
        <row r="339">
          <cell r="FZ339">
            <v>45.3</v>
          </cell>
          <cell r="GA339">
            <v>45.3</v>
          </cell>
          <cell r="GB339">
            <v>45.3</v>
          </cell>
          <cell r="GC339">
            <v>45.6</v>
          </cell>
          <cell r="GD339">
            <v>45.4</v>
          </cell>
          <cell r="GE339">
            <v>45.2</v>
          </cell>
          <cell r="GF339">
            <v>45.7</v>
          </cell>
          <cell r="GG339">
            <v>46.2</v>
          </cell>
          <cell r="GH339">
            <v>46.4</v>
          </cell>
          <cell r="GI339">
            <v>46.6</v>
          </cell>
          <cell r="GJ339">
            <v>46.5</v>
          </cell>
          <cell r="GK339">
            <v>47.1</v>
          </cell>
          <cell r="GL339">
            <v>47.3</v>
          </cell>
          <cell r="GM339">
            <v>47.3</v>
          </cell>
          <cell r="GN339">
            <v>47.4</v>
          </cell>
          <cell r="GO339">
            <v>47.4</v>
          </cell>
          <cell r="GP339">
            <v>47.7</v>
          </cell>
          <cell r="GQ339">
            <v>47.7</v>
          </cell>
          <cell r="GR339">
            <v>48</v>
          </cell>
          <cell r="GS339">
            <v>47.5</v>
          </cell>
          <cell r="GT339">
            <v>47.8</v>
          </cell>
          <cell r="GU339">
            <v>47.9</v>
          </cell>
          <cell r="GV339">
            <v>48</v>
          </cell>
          <cell r="GW339">
            <v>48.1</v>
          </cell>
          <cell r="GX339">
            <v>48</v>
          </cell>
          <cell r="GY339">
            <v>48.1</v>
          </cell>
          <cell r="GZ339">
            <v>47.9</v>
          </cell>
        </row>
        <row r="340">
          <cell r="FZ340">
            <v>45</v>
          </cell>
          <cell r="GA340">
            <v>44.8</v>
          </cell>
          <cell r="GB340">
            <v>44.9</v>
          </cell>
          <cell r="GC340">
            <v>45</v>
          </cell>
          <cell r="GD340">
            <v>44.6</v>
          </cell>
          <cell r="GE340">
            <v>44.4</v>
          </cell>
          <cell r="GF340">
            <v>44.8</v>
          </cell>
          <cell r="GG340">
            <v>45.2</v>
          </cell>
          <cell r="GH340">
            <v>45.1</v>
          </cell>
          <cell r="GI340">
            <v>45.4</v>
          </cell>
          <cell r="GJ340">
            <v>45.4</v>
          </cell>
          <cell r="GK340">
            <v>45.7</v>
          </cell>
          <cell r="GL340">
            <v>45.6</v>
          </cell>
          <cell r="GM340">
            <v>45.7</v>
          </cell>
          <cell r="GN340">
            <v>45.7</v>
          </cell>
          <cell r="GO340">
            <v>45.6</v>
          </cell>
          <cell r="GP340">
            <v>46</v>
          </cell>
          <cell r="GQ340">
            <v>46.1</v>
          </cell>
          <cell r="GR340">
            <v>46.3</v>
          </cell>
          <cell r="GS340">
            <v>45.8</v>
          </cell>
          <cell r="GT340">
            <v>46</v>
          </cell>
          <cell r="GU340">
            <v>46.2</v>
          </cell>
          <cell r="GV340">
            <v>46.2</v>
          </cell>
          <cell r="GW340">
            <v>46.1</v>
          </cell>
          <cell r="GX340">
            <v>46.2</v>
          </cell>
          <cell r="GY340">
            <v>46.3</v>
          </cell>
          <cell r="GZ340">
            <v>46.2</v>
          </cell>
        </row>
        <row r="341">
          <cell r="FZ341">
            <v>44.3</v>
          </cell>
          <cell r="GA341">
            <v>44.8</v>
          </cell>
          <cell r="GB341">
            <v>44.8</v>
          </cell>
          <cell r="GC341">
            <v>45.1</v>
          </cell>
          <cell r="GD341">
            <v>45.1</v>
          </cell>
          <cell r="GE341">
            <v>45</v>
          </cell>
          <cell r="GF341">
            <v>45.3</v>
          </cell>
          <cell r="GG341">
            <v>45.5</v>
          </cell>
          <cell r="GH341">
            <v>45.7</v>
          </cell>
          <cell r="GI341">
            <v>46</v>
          </cell>
          <cell r="GJ341">
            <v>46.2</v>
          </cell>
          <cell r="GK341">
            <v>46.5</v>
          </cell>
          <cell r="GL341">
            <v>46.6</v>
          </cell>
          <cell r="GM341">
            <v>46.9</v>
          </cell>
          <cell r="GN341">
            <v>47.1</v>
          </cell>
          <cell r="GO341">
            <v>46.9</v>
          </cell>
          <cell r="GP341">
            <v>47.3</v>
          </cell>
          <cell r="GQ341">
            <v>47.3</v>
          </cell>
          <cell r="GR341">
            <v>47.7</v>
          </cell>
          <cell r="GS341">
            <v>47.4</v>
          </cell>
          <cell r="GT341">
            <v>47.5</v>
          </cell>
          <cell r="GU341">
            <v>47.8</v>
          </cell>
          <cell r="GV341">
            <v>47.5</v>
          </cell>
          <cell r="GW341">
            <v>47.6</v>
          </cell>
          <cell r="GX341">
            <v>48.1</v>
          </cell>
          <cell r="GY341">
            <v>48</v>
          </cell>
          <cell r="GZ341">
            <v>47.6</v>
          </cell>
        </row>
        <row r="342">
          <cell r="FZ342">
            <v>44.6</v>
          </cell>
          <cell r="GA342">
            <v>45</v>
          </cell>
          <cell r="GB342">
            <v>45.3</v>
          </cell>
          <cell r="GC342">
            <v>45.7</v>
          </cell>
          <cell r="GD342">
            <v>45.8</v>
          </cell>
          <cell r="GE342">
            <v>46</v>
          </cell>
          <cell r="GF342">
            <v>46.4</v>
          </cell>
          <cell r="GG342">
            <v>46.5</v>
          </cell>
          <cell r="GH342">
            <v>46.7</v>
          </cell>
          <cell r="GI342">
            <v>47.1</v>
          </cell>
          <cell r="GJ342">
            <v>47.2</v>
          </cell>
          <cell r="GK342">
            <v>47.3</v>
          </cell>
          <cell r="GL342">
            <v>47.3</v>
          </cell>
          <cell r="GM342">
            <v>47.7</v>
          </cell>
          <cell r="GN342">
            <v>47.9</v>
          </cell>
          <cell r="GO342">
            <v>47.7</v>
          </cell>
          <cell r="GP342">
            <v>48.2</v>
          </cell>
          <cell r="GQ342">
            <v>48.3</v>
          </cell>
          <cell r="GR342">
            <v>48.7</v>
          </cell>
          <cell r="GS342">
            <v>48.3</v>
          </cell>
          <cell r="GT342">
            <v>48.4</v>
          </cell>
          <cell r="GU342">
            <v>48.5</v>
          </cell>
          <cell r="GV342">
            <v>48.1</v>
          </cell>
          <cell r="GW342">
            <v>48</v>
          </cell>
          <cell r="GX342">
            <v>48.3</v>
          </cell>
          <cell r="GY342">
            <v>48.2</v>
          </cell>
          <cell r="GZ342">
            <v>48.1</v>
          </cell>
        </row>
        <row r="343">
          <cell r="FZ343">
            <v>43.1</v>
          </cell>
          <cell r="GA343">
            <v>43.4</v>
          </cell>
          <cell r="GB343">
            <v>43.5</v>
          </cell>
          <cell r="GC343">
            <v>43.9</v>
          </cell>
          <cell r="GD343">
            <v>43.9</v>
          </cell>
          <cell r="GE343">
            <v>44.1</v>
          </cell>
          <cell r="GF343">
            <v>44.3</v>
          </cell>
          <cell r="GG343">
            <v>44.2</v>
          </cell>
          <cell r="GH343">
            <v>44.3</v>
          </cell>
          <cell r="GI343">
            <v>44.6</v>
          </cell>
          <cell r="GJ343">
            <v>44.8</v>
          </cell>
          <cell r="GK343">
            <v>44.7</v>
          </cell>
          <cell r="GL343">
            <v>44.7</v>
          </cell>
          <cell r="GM343">
            <v>45</v>
          </cell>
          <cell r="GN343">
            <v>45.2</v>
          </cell>
          <cell r="GO343">
            <v>45.2</v>
          </cell>
          <cell r="GP343">
            <v>45.7</v>
          </cell>
          <cell r="GQ343">
            <v>45.6</v>
          </cell>
          <cell r="GR343">
            <v>45.8</v>
          </cell>
          <cell r="GS343">
            <v>45.4</v>
          </cell>
          <cell r="GT343">
            <v>45.5</v>
          </cell>
          <cell r="GU343">
            <v>45.7</v>
          </cell>
          <cell r="GV343">
            <v>45.5</v>
          </cell>
          <cell r="GW343">
            <v>45.3</v>
          </cell>
          <cell r="GX343">
            <v>45.6</v>
          </cell>
          <cell r="GY343">
            <v>45.4</v>
          </cell>
          <cell r="GZ343">
            <v>45.5</v>
          </cell>
        </row>
        <row r="344">
          <cell r="FZ344">
            <v>43.7</v>
          </cell>
          <cell r="GA344">
            <v>44.3</v>
          </cell>
          <cell r="GB344">
            <v>44.6</v>
          </cell>
          <cell r="GC344">
            <v>44.9</v>
          </cell>
          <cell r="GD344">
            <v>44.8</v>
          </cell>
          <cell r="GE344">
            <v>45.1</v>
          </cell>
          <cell r="GF344">
            <v>45.2</v>
          </cell>
          <cell r="GG344">
            <v>45.3</v>
          </cell>
          <cell r="GH344">
            <v>45.6</v>
          </cell>
          <cell r="GI344">
            <v>46</v>
          </cell>
          <cell r="GJ344">
            <v>46.3</v>
          </cell>
          <cell r="GK344">
            <v>46.1</v>
          </cell>
          <cell r="GL344">
            <v>46.2</v>
          </cell>
          <cell r="GM344">
            <v>46.5</v>
          </cell>
          <cell r="GN344">
            <v>46.5</v>
          </cell>
          <cell r="GO344">
            <v>46.8</v>
          </cell>
          <cell r="GP344">
            <v>47</v>
          </cell>
          <cell r="GQ344">
            <v>46.8</v>
          </cell>
          <cell r="GR344">
            <v>46.8</v>
          </cell>
          <cell r="GS344">
            <v>46.8</v>
          </cell>
          <cell r="GT344">
            <v>47</v>
          </cell>
          <cell r="GU344">
            <v>47.1</v>
          </cell>
          <cell r="GV344">
            <v>46.9</v>
          </cell>
          <cell r="GW344">
            <v>46.5</v>
          </cell>
          <cell r="GX344">
            <v>46.7</v>
          </cell>
          <cell r="GY344">
            <v>46.5</v>
          </cell>
          <cell r="GZ344">
            <v>46.8</v>
          </cell>
        </row>
        <row r="345">
          <cell r="FZ345">
            <v>43.8</v>
          </cell>
          <cell r="GA345">
            <v>44.3</v>
          </cell>
          <cell r="GB345">
            <v>44.4</v>
          </cell>
          <cell r="GC345">
            <v>44.8</v>
          </cell>
          <cell r="GD345">
            <v>44.8</v>
          </cell>
          <cell r="GE345">
            <v>45.2</v>
          </cell>
          <cell r="GF345">
            <v>45</v>
          </cell>
          <cell r="GG345">
            <v>45</v>
          </cell>
          <cell r="GH345">
            <v>45.7</v>
          </cell>
          <cell r="GI345">
            <v>45.9</v>
          </cell>
          <cell r="GJ345">
            <v>46.1</v>
          </cell>
          <cell r="GK345">
            <v>46.1</v>
          </cell>
          <cell r="GL345">
            <v>46.1</v>
          </cell>
          <cell r="GM345">
            <v>46.2</v>
          </cell>
          <cell r="GN345">
            <v>46.4</v>
          </cell>
          <cell r="GO345">
            <v>46.6</v>
          </cell>
          <cell r="GP345">
            <v>46.5</v>
          </cell>
          <cell r="GQ345">
            <v>46.3</v>
          </cell>
          <cell r="GR345">
            <v>46.2</v>
          </cell>
          <cell r="GS345">
            <v>46.1</v>
          </cell>
          <cell r="GT345">
            <v>46.4</v>
          </cell>
          <cell r="GU345">
            <v>46.6</v>
          </cell>
          <cell r="GV345">
            <v>46.4</v>
          </cell>
          <cell r="GW345">
            <v>46.2</v>
          </cell>
          <cell r="GX345">
            <v>46.3</v>
          </cell>
          <cell r="GY345">
            <v>46.3</v>
          </cell>
          <cell r="GZ345">
            <v>46.4</v>
          </cell>
        </row>
        <row r="346">
          <cell r="FZ346">
            <v>43.8</v>
          </cell>
          <cell r="GA346">
            <v>44.3</v>
          </cell>
          <cell r="GB346">
            <v>44.4</v>
          </cell>
          <cell r="GC346">
            <v>44.7</v>
          </cell>
          <cell r="GD346">
            <v>44.8</v>
          </cell>
          <cell r="GE346">
            <v>45.3</v>
          </cell>
          <cell r="GF346">
            <v>45.2</v>
          </cell>
          <cell r="GG346">
            <v>45.1</v>
          </cell>
          <cell r="GH346">
            <v>45.6</v>
          </cell>
          <cell r="GI346">
            <v>45.8</v>
          </cell>
          <cell r="GJ346">
            <v>45.8</v>
          </cell>
          <cell r="GK346">
            <v>45.7</v>
          </cell>
          <cell r="GL346">
            <v>45.7</v>
          </cell>
          <cell r="GM346">
            <v>45.9</v>
          </cell>
          <cell r="GN346">
            <v>46.1</v>
          </cell>
          <cell r="GO346">
            <v>46.5</v>
          </cell>
          <cell r="GP346">
            <v>46.3</v>
          </cell>
          <cell r="GQ346">
            <v>46.3</v>
          </cell>
          <cell r="GR346">
            <v>46.3</v>
          </cell>
          <cell r="GS346">
            <v>46.1</v>
          </cell>
          <cell r="GT346">
            <v>46.7</v>
          </cell>
          <cell r="GU346">
            <v>46.8</v>
          </cell>
          <cell r="GV346">
            <v>46.5</v>
          </cell>
          <cell r="GW346">
            <v>46.4</v>
          </cell>
          <cell r="GX346">
            <v>46.3</v>
          </cell>
          <cell r="GY346">
            <v>46.5</v>
          </cell>
          <cell r="GZ346">
            <v>46.7</v>
          </cell>
        </row>
        <row r="347">
          <cell r="FZ347">
            <v>42.5</v>
          </cell>
          <cell r="GA347">
            <v>43.3</v>
          </cell>
          <cell r="GB347">
            <v>43.3</v>
          </cell>
          <cell r="GC347">
            <v>43.4</v>
          </cell>
          <cell r="GD347">
            <v>43.6</v>
          </cell>
          <cell r="GE347">
            <v>44.3</v>
          </cell>
          <cell r="GF347">
            <v>43.9</v>
          </cell>
          <cell r="GG347">
            <v>43.9</v>
          </cell>
          <cell r="GH347">
            <v>44.4</v>
          </cell>
          <cell r="GI347">
            <v>44.6</v>
          </cell>
          <cell r="GJ347">
            <v>44.6</v>
          </cell>
          <cell r="GK347">
            <v>44.5</v>
          </cell>
          <cell r="GL347">
            <v>44.5</v>
          </cell>
          <cell r="GM347">
            <v>44.7</v>
          </cell>
          <cell r="GN347">
            <v>45</v>
          </cell>
          <cell r="GO347">
            <v>45.4</v>
          </cell>
          <cell r="GP347">
            <v>45.4</v>
          </cell>
          <cell r="GQ347">
            <v>45.3</v>
          </cell>
          <cell r="GR347">
            <v>45.6</v>
          </cell>
          <cell r="GS347">
            <v>45.4</v>
          </cell>
          <cell r="GT347">
            <v>45.9</v>
          </cell>
          <cell r="GU347">
            <v>46.1</v>
          </cell>
          <cell r="GV347">
            <v>46</v>
          </cell>
          <cell r="GW347">
            <v>45.9</v>
          </cell>
          <cell r="GX347">
            <v>46</v>
          </cell>
          <cell r="GY347">
            <v>46.1</v>
          </cell>
          <cell r="GZ347">
            <v>46.3</v>
          </cell>
        </row>
        <row r="348">
          <cell r="FZ348">
            <v>41.9</v>
          </cell>
          <cell r="GA348">
            <v>42.5</v>
          </cell>
          <cell r="GB348">
            <v>42.6</v>
          </cell>
          <cell r="GC348">
            <v>42.8</v>
          </cell>
          <cell r="GD348">
            <v>43.1</v>
          </cell>
          <cell r="GE348">
            <v>43.7</v>
          </cell>
          <cell r="GF348">
            <v>43.3</v>
          </cell>
          <cell r="GG348">
            <v>43</v>
          </cell>
          <cell r="GH348">
            <v>43.3</v>
          </cell>
          <cell r="GI348">
            <v>43.7</v>
          </cell>
          <cell r="GJ348">
            <v>43.6</v>
          </cell>
          <cell r="GK348">
            <v>43.5</v>
          </cell>
          <cell r="GL348">
            <v>43.4</v>
          </cell>
          <cell r="GM348">
            <v>43.6</v>
          </cell>
          <cell r="GN348">
            <v>43.9</v>
          </cell>
          <cell r="GO348">
            <v>44</v>
          </cell>
          <cell r="GP348">
            <v>44.3</v>
          </cell>
          <cell r="GQ348">
            <v>44.2</v>
          </cell>
          <cell r="GR348">
            <v>44.6</v>
          </cell>
          <cell r="GS348">
            <v>44.6</v>
          </cell>
          <cell r="GT348">
            <v>44.9</v>
          </cell>
          <cell r="GU348">
            <v>45.4</v>
          </cell>
          <cell r="GV348">
            <v>45.4</v>
          </cell>
          <cell r="GW348">
            <v>45.4</v>
          </cell>
          <cell r="GX348">
            <v>45.5</v>
          </cell>
          <cell r="GY348">
            <v>45.3</v>
          </cell>
          <cell r="GZ348">
            <v>45.4</v>
          </cell>
        </row>
        <row r="349">
          <cell r="FZ349">
            <v>42.9</v>
          </cell>
          <cell r="GA349">
            <v>43.7</v>
          </cell>
          <cell r="GB349">
            <v>43.8</v>
          </cell>
          <cell r="GC349">
            <v>44.2</v>
          </cell>
          <cell r="GD349">
            <v>44.5</v>
          </cell>
          <cell r="GE349">
            <v>44.9</v>
          </cell>
          <cell r="GF349">
            <v>44.5</v>
          </cell>
          <cell r="GG349">
            <v>44.4</v>
          </cell>
          <cell r="GH349">
            <v>44.8</v>
          </cell>
          <cell r="GI349">
            <v>45.1</v>
          </cell>
          <cell r="GJ349">
            <v>45</v>
          </cell>
          <cell r="GK349">
            <v>45.2</v>
          </cell>
          <cell r="GL349">
            <v>45.3</v>
          </cell>
          <cell r="GM349">
            <v>45.4</v>
          </cell>
          <cell r="GN349">
            <v>45.6</v>
          </cell>
          <cell r="GO349">
            <v>45.7</v>
          </cell>
          <cell r="GP349">
            <v>45.7</v>
          </cell>
          <cell r="GQ349">
            <v>45.5</v>
          </cell>
          <cell r="GR349">
            <v>45.8</v>
          </cell>
          <cell r="GS349">
            <v>45.8</v>
          </cell>
          <cell r="GT349">
            <v>46</v>
          </cell>
          <cell r="GU349">
            <v>46.4</v>
          </cell>
          <cell r="GV349">
            <v>46.4</v>
          </cell>
          <cell r="GW349">
            <v>46.3</v>
          </cell>
          <cell r="GX349">
            <v>46.2</v>
          </cell>
          <cell r="GY349">
            <v>46.1</v>
          </cell>
          <cell r="GZ349">
            <v>46.1</v>
          </cell>
        </row>
        <row r="350">
          <cell r="FZ350">
            <v>42.9</v>
          </cell>
          <cell r="GA350">
            <v>43.4</v>
          </cell>
          <cell r="GB350">
            <v>43.5</v>
          </cell>
          <cell r="GC350">
            <v>43.7</v>
          </cell>
          <cell r="GD350">
            <v>43.9</v>
          </cell>
          <cell r="GE350">
            <v>44.1</v>
          </cell>
          <cell r="GF350">
            <v>43.7</v>
          </cell>
          <cell r="GG350">
            <v>43.9</v>
          </cell>
          <cell r="GH350">
            <v>44</v>
          </cell>
          <cell r="GI350">
            <v>44.1</v>
          </cell>
          <cell r="GJ350">
            <v>44.1</v>
          </cell>
          <cell r="GK350">
            <v>44.4</v>
          </cell>
          <cell r="GL350">
            <v>44.6</v>
          </cell>
          <cell r="GM350">
            <v>44.8</v>
          </cell>
          <cell r="GN350">
            <v>45.1</v>
          </cell>
          <cell r="GO350">
            <v>45.1</v>
          </cell>
          <cell r="GP350">
            <v>45.1</v>
          </cell>
          <cell r="GQ350">
            <v>45.1</v>
          </cell>
          <cell r="GR350">
            <v>45.4</v>
          </cell>
          <cell r="GS350">
            <v>45.1</v>
          </cell>
          <cell r="GT350">
            <v>45.3</v>
          </cell>
          <cell r="GU350">
            <v>45.5</v>
          </cell>
          <cell r="GV350">
            <v>45.5</v>
          </cell>
          <cell r="GW350">
            <v>45.5</v>
          </cell>
          <cell r="GX350">
            <v>45.6</v>
          </cell>
          <cell r="GY350">
            <v>45.6</v>
          </cell>
          <cell r="GZ350">
            <v>45.6</v>
          </cell>
        </row>
        <row r="351">
          <cell r="FZ351">
            <v>42.2</v>
          </cell>
          <cell r="GA351">
            <v>42.6</v>
          </cell>
          <cell r="GB351">
            <v>42.7</v>
          </cell>
          <cell r="GC351">
            <v>42.9</v>
          </cell>
          <cell r="GD351">
            <v>42.8</v>
          </cell>
          <cell r="GE351">
            <v>43.1</v>
          </cell>
          <cell r="GF351">
            <v>42.7</v>
          </cell>
          <cell r="GG351">
            <v>43.2</v>
          </cell>
          <cell r="GH351">
            <v>43.2</v>
          </cell>
          <cell r="GI351">
            <v>43.4</v>
          </cell>
          <cell r="GJ351">
            <v>43.6</v>
          </cell>
          <cell r="GK351">
            <v>43.7</v>
          </cell>
          <cell r="GL351">
            <v>43.9</v>
          </cell>
          <cell r="GM351">
            <v>43.9</v>
          </cell>
          <cell r="GN351">
            <v>44.2</v>
          </cell>
          <cell r="GO351">
            <v>44.3</v>
          </cell>
          <cell r="GP351">
            <v>44.1</v>
          </cell>
          <cell r="GQ351">
            <v>44.4</v>
          </cell>
          <cell r="GR351">
            <v>44.7</v>
          </cell>
          <cell r="GS351">
            <v>44.3</v>
          </cell>
          <cell r="GT351">
            <v>44.5</v>
          </cell>
          <cell r="GU351">
            <v>44.7</v>
          </cell>
          <cell r="GV351">
            <v>44.7</v>
          </cell>
          <cell r="GW351">
            <v>44.9</v>
          </cell>
          <cell r="GX351">
            <v>44.9</v>
          </cell>
          <cell r="GY351">
            <v>44.9</v>
          </cell>
          <cell r="GZ351">
            <v>44.9</v>
          </cell>
        </row>
        <row r="352">
          <cell r="FZ352">
            <v>44.4</v>
          </cell>
          <cell r="GA352">
            <v>44.9</v>
          </cell>
          <cell r="GB352">
            <v>44.9</v>
          </cell>
          <cell r="GC352">
            <v>45.4</v>
          </cell>
          <cell r="GD352">
            <v>45.6</v>
          </cell>
          <cell r="GE352">
            <v>46</v>
          </cell>
          <cell r="GF352">
            <v>45.8</v>
          </cell>
          <cell r="GG352">
            <v>46.3</v>
          </cell>
          <cell r="GH352">
            <v>46.6</v>
          </cell>
          <cell r="GI352">
            <v>46.8</v>
          </cell>
          <cell r="GJ352">
            <v>47.1</v>
          </cell>
          <cell r="GK352">
            <v>47.2</v>
          </cell>
          <cell r="GL352">
            <v>47.7</v>
          </cell>
          <cell r="GM352">
            <v>47.8</v>
          </cell>
          <cell r="GN352">
            <v>48.1</v>
          </cell>
          <cell r="GO352">
            <v>48.2</v>
          </cell>
          <cell r="GP352">
            <v>47.9</v>
          </cell>
          <cell r="GQ352">
            <v>48.1</v>
          </cell>
          <cell r="GR352">
            <v>48.4</v>
          </cell>
          <cell r="GS352">
            <v>48</v>
          </cell>
          <cell r="GT352">
            <v>48</v>
          </cell>
          <cell r="GU352">
            <v>48.1</v>
          </cell>
          <cell r="GV352">
            <v>48.3</v>
          </cell>
          <cell r="GW352">
            <v>48.3</v>
          </cell>
          <cell r="GX352">
            <v>48.4</v>
          </cell>
          <cell r="GY352">
            <v>48.5</v>
          </cell>
          <cell r="GZ352">
            <v>48.2</v>
          </cell>
        </row>
        <row r="353">
          <cell r="FZ353">
            <v>44</v>
          </cell>
          <cell r="GA353">
            <v>44.5</v>
          </cell>
          <cell r="GB353">
            <v>44.6</v>
          </cell>
          <cell r="GC353">
            <v>45.1</v>
          </cell>
          <cell r="GD353">
            <v>45.3</v>
          </cell>
          <cell r="GE353">
            <v>45.4</v>
          </cell>
          <cell r="GF353">
            <v>45.3</v>
          </cell>
          <cell r="GG353">
            <v>45.9</v>
          </cell>
          <cell r="GH353">
            <v>46.2</v>
          </cell>
          <cell r="GI353">
            <v>46.3</v>
          </cell>
          <cell r="GJ353">
            <v>46.3</v>
          </cell>
          <cell r="GK353">
            <v>46.4</v>
          </cell>
          <cell r="GL353">
            <v>46.6</v>
          </cell>
          <cell r="GM353">
            <v>46.5</v>
          </cell>
          <cell r="GN353">
            <v>46.6</v>
          </cell>
          <cell r="GO353">
            <v>46.7</v>
          </cell>
          <cell r="GP353">
            <v>46.7</v>
          </cell>
          <cell r="GQ353">
            <v>46.8</v>
          </cell>
          <cell r="GR353">
            <v>47.2</v>
          </cell>
          <cell r="GS353">
            <v>46.7</v>
          </cell>
          <cell r="GT353">
            <v>46.8</v>
          </cell>
          <cell r="GU353">
            <v>46.9</v>
          </cell>
          <cell r="GV353">
            <v>47</v>
          </cell>
          <cell r="GW353">
            <v>47.1</v>
          </cell>
          <cell r="GX353">
            <v>47.2</v>
          </cell>
          <cell r="GY353">
            <v>47.4</v>
          </cell>
          <cell r="GZ353">
            <v>47.2</v>
          </cell>
        </row>
        <row r="354">
          <cell r="FZ354">
            <v>43.2</v>
          </cell>
          <cell r="GA354">
            <v>43.5</v>
          </cell>
          <cell r="GB354">
            <v>43.6</v>
          </cell>
          <cell r="GC354">
            <v>43.8</v>
          </cell>
          <cell r="GD354">
            <v>44.1</v>
          </cell>
          <cell r="GE354">
            <v>44</v>
          </cell>
          <cell r="GF354">
            <v>44</v>
          </cell>
          <cell r="GG354">
            <v>44.4</v>
          </cell>
          <cell r="GH354">
            <v>44.8</v>
          </cell>
          <cell r="GI354">
            <v>44.7</v>
          </cell>
          <cell r="GJ354">
            <v>44.6</v>
          </cell>
          <cell r="GK354">
            <v>44.6</v>
          </cell>
          <cell r="GL354">
            <v>44.5</v>
          </cell>
          <cell r="GM354">
            <v>44.2</v>
          </cell>
          <cell r="GN354">
            <v>44.2</v>
          </cell>
          <cell r="GO354">
            <v>44</v>
          </cell>
          <cell r="GP354">
            <v>44.3</v>
          </cell>
          <cell r="GQ354">
            <v>44.4</v>
          </cell>
          <cell r="GR354">
            <v>44.8</v>
          </cell>
          <cell r="GS354">
            <v>44.3</v>
          </cell>
          <cell r="GT354">
            <v>44.4</v>
          </cell>
          <cell r="GU354">
            <v>44.5</v>
          </cell>
          <cell r="GV354">
            <v>44.7</v>
          </cell>
          <cell r="GW354">
            <v>44.7</v>
          </cell>
          <cell r="GX354">
            <v>45</v>
          </cell>
          <cell r="GY354">
            <v>45.4</v>
          </cell>
          <cell r="GZ354">
            <v>45.3</v>
          </cell>
        </row>
        <row r="355">
          <cell r="FZ355">
            <v>44.2</v>
          </cell>
          <cell r="GA355">
            <v>44.2</v>
          </cell>
          <cell r="GB355">
            <v>44.3</v>
          </cell>
          <cell r="GC355">
            <v>44.4</v>
          </cell>
          <cell r="GD355">
            <v>44.8</v>
          </cell>
          <cell r="GE355">
            <v>44.8</v>
          </cell>
          <cell r="GF355">
            <v>44.7</v>
          </cell>
          <cell r="GG355">
            <v>45.1</v>
          </cell>
          <cell r="GH355">
            <v>45.4</v>
          </cell>
          <cell r="GI355">
            <v>45.5</v>
          </cell>
          <cell r="GJ355">
            <v>45.5</v>
          </cell>
          <cell r="GK355">
            <v>45.7</v>
          </cell>
          <cell r="GL355">
            <v>45.5</v>
          </cell>
          <cell r="GM355">
            <v>45.3</v>
          </cell>
          <cell r="GN355">
            <v>45.2</v>
          </cell>
          <cell r="GO355">
            <v>45.4</v>
          </cell>
          <cell r="GP355">
            <v>45.7</v>
          </cell>
          <cell r="GQ355">
            <v>45.7</v>
          </cell>
          <cell r="GR355">
            <v>46</v>
          </cell>
          <cell r="GS355">
            <v>45.7</v>
          </cell>
          <cell r="GT355">
            <v>45.8</v>
          </cell>
          <cell r="GU355">
            <v>46</v>
          </cell>
          <cell r="GV355">
            <v>46</v>
          </cell>
          <cell r="GW355">
            <v>46.1</v>
          </cell>
          <cell r="GX355">
            <v>46.2</v>
          </cell>
          <cell r="GY355">
            <v>46.5</v>
          </cell>
          <cell r="GZ355">
            <v>46.5</v>
          </cell>
        </row>
        <row r="356">
          <cell r="FZ356">
            <v>43.7</v>
          </cell>
          <cell r="GA356">
            <v>43.5</v>
          </cell>
          <cell r="GB356">
            <v>43.5</v>
          </cell>
          <cell r="GC356">
            <v>43.5</v>
          </cell>
          <cell r="GD356">
            <v>43.8</v>
          </cell>
          <cell r="GE356">
            <v>43.8</v>
          </cell>
          <cell r="GF356">
            <v>43.7</v>
          </cell>
          <cell r="GG356">
            <v>43.5</v>
          </cell>
          <cell r="GH356">
            <v>43.8</v>
          </cell>
          <cell r="GI356">
            <v>43.8</v>
          </cell>
          <cell r="GJ356">
            <v>43.6</v>
          </cell>
          <cell r="GK356">
            <v>43.6</v>
          </cell>
          <cell r="GL356">
            <v>43.4</v>
          </cell>
          <cell r="GM356">
            <v>43.2</v>
          </cell>
          <cell r="GN356">
            <v>43</v>
          </cell>
          <cell r="GO356">
            <v>43</v>
          </cell>
          <cell r="GP356">
            <v>43.2</v>
          </cell>
          <cell r="GQ356">
            <v>43</v>
          </cell>
          <cell r="GR356">
            <v>43</v>
          </cell>
          <cell r="GS356">
            <v>42.8</v>
          </cell>
          <cell r="GT356">
            <v>43</v>
          </cell>
          <cell r="GU356">
            <v>43</v>
          </cell>
          <cell r="GV356">
            <v>42.9</v>
          </cell>
          <cell r="GW356">
            <v>43.1</v>
          </cell>
          <cell r="GX356">
            <v>43.3</v>
          </cell>
          <cell r="GY356">
            <v>43.5</v>
          </cell>
          <cell r="GZ356">
            <v>43.4</v>
          </cell>
        </row>
        <row r="357">
          <cell r="FZ357">
            <v>43.2</v>
          </cell>
          <cell r="GA357">
            <v>42.9</v>
          </cell>
          <cell r="GB357">
            <v>43</v>
          </cell>
          <cell r="GC357">
            <v>43.2</v>
          </cell>
          <cell r="GD357">
            <v>43.4</v>
          </cell>
          <cell r="GE357">
            <v>43.4</v>
          </cell>
          <cell r="GF357">
            <v>43.4</v>
          </cell>
          <cell r="GG357">
            <v>43.1</v>
          </cell>
          <cell r="GH357">
            <v>43.6</v>
          </cell>
          <cell r="GI357">
            <v>43.3</v>
          </cell>
          <cell r="GJ357">
            <v>43.2</v>
          </cell>
          <cell r="GK357">
            <v>43.2</v>
          </cell>
          <cell r="GL357">
            <v>42.8</v>
          </cell>
          <cell r="GM357">
            <v>42.8</v>
          </cell>
          <cell r="GN357">
            <v>42.7</v>
          </cell>
          <cell r="GO357">
            <v>42.7</v>
          </cell>
          <cell r="GP357">
            <v>43.1</v>
          </cell>
          <cell r="GQ357">
            <v>42.8</v>
          </cell>
          <cell r="GR357">
            <v>42.9</v>
          </cell>
          <cell r="GS357">
            <v>42.6</v>
          </cell>
          <cell r="GT357">
            <v>42.8</v>
          </cell>
          <cell r="GU357">
            <v>42.9</v>
          </cell>
          <cell r="GV357">
            <v>42.9</v>
          </cell>
          <cell r="GW357">
            <v>42.7</v>
          </cell>
          <cell r="GX357">
            <v>42.8</v>
          </cell>
          <cell r="GY357">
            <v>43.1</v>
          </cell>
          <cell r="GZ357">
            <v>43.1</v>
          </cell>
        </row>
        <row r="358">
          <cell r="FZ358">
            <v>43.2</v>
          </cell>
          <cell r="GA358">
            <v>42.8</v>
          </cell>
          <cell r="GB358">
            <v>42.8</v>
          </cell>
          <cell r="GC358">
            <v>43</v>
          </cell>
          <cell r="GD358">
            <v>43.2</v>
          </cell>
          <cell r="GE358">
            <v>43.2</v>
          </cell>
          <cell r="GF358">
            <v>43.3</v>
          </cell>
          <cell r="GG358">
            <v>42.9</v>
          </cell>
          <cell r="GH358">
            <v>43.1</v>
          </cell>
          <cell r="GI358">
            <v>43</v>
          </cell>
          <cell r="GJ358">
            <v>42.9</v>
          </cell>
          <cell r="GK358">
            <v>42.8</v>
          </cell>
          <cell r="GL358">
            <v>42.5</v>
          </cell>
          <cell r="GM358">
            <v>42.6</v>
          </cell>
          <cell r="GN358">
            <v>42.5</v>
          </cell>
          <cell r="GO358">
            <v>42.6</v>
          </cell>
          <cell r="GP358">
            <v>42.9</v>
          </cell>
          <cell r="GQ358">
            <v>42.6</v>
          </cell>
          <cell r="GR358">
            <v>42.9</v>
          </cell>
          <cell r="GS358">
            <v>42.7</v>
          </cell>
          <cell r="GT358">
            <v>42.9</v>
          </cell>
          <cell r="GU358">
            <v>42.9</v>
          </cell>
          <cell r="GV358">
            <v>42.8</v>
          </cell>
          <cell r="GW358">
            <v>42.6</v>
          </cell>
          <cell r="GX358">
            <v>42.7</v>
          </cell>
          <cell r="GY358">
            <v>42.8</v>
          </cell>
          <cell r="GZ358">
            <v>42.9</v>
          </cell>
        </row>
        <row r="359">
          <cell r="FZ359">
            <v>42.9</v>
          </cell>
          <cell r="GA359">
            <v>42.5</v>
          </cell>
          <cell r="GB359">
            <v>42.6</v>
          </cell>
          <cell r="GC359">
            <v>42.8</v>
          </cell>
          <cell r="GD359">
            <v>42.9</v>
          </cell>
          <cell r="GE359">
            <v>43.1</v>
          </cell>
          <cell r="GF359">
            <v>42.9</v>
          </cell>
          <cell r="GG359">
            <v>42.5</v>
          </cell>
          <cell r="GH359">
            <v>42.6</v>
          </cell>
          <cell r="GI359">
            <v>42.6</v>
          </cell>
          <cell r="GJ359">
            <v>42.5</v>
          </cell>
          <cell r="GK359">
            <v>42.5</v>
          </cell>
          <cell r="GL359">
            <v>42.2</v>
          </cell>
          <cell r="GM359">
            <v>42.5</v>
          </cell>
          <cell r="GN359">
            <v>42.3</v>
          </cell>
          <cell r="GO359">
            <v>42.3</v>
          </cell>
          <cell r="GP359">
            <v>42.4</v>
          </cell>
          <cell r="GQ359">
            <v>42.2</v>
          </cell>
          <cell r="GR359">
            <v>42.5</v>
          </cell>
          <cell r="GS359">
            <v>42.3</v>
          </cell>
          <cell r="GT359">
            <v>42.5</v>
          </cell>
          <cell r="GU359">
            <v>42.4</v>
          </cell>
          <cell r="GV359">
            <v>42.3</v>
          </cell>
          <cell r="GW359">
            <v>42</v>
          </cell>
          <cell r="GX359">
            <v>42</v>
          </cell>
          <cell r="GY359">
            <v>42.1</v>
          </cell>
          <cell r="GZ359">
            <v>42.3</v>
          </cell>
        </row>
        <row r="360">
          <cell r="FZ360">
            <v>44</v>
          </cell>
          <cell r="GA360">
            <v>43.6</v>
          </cell>
          <cell r="GB360">
            <v>43.7</v>
          </cell>
          <cell r="GC360">
            <v>43.8</v>
          </cell>
          <cell r="GD360">
            <v>44</v>
          </cell>
          <cell r="GE360">
            <v>44.2</v>
          </cell>
          <cell r="GF360">
            <v>44</v>
          </cell>
          <cell r="GG360">
            <v>43.8</v>
          </cell>
          <cell r="GH360">
            <v>43.8</v>
          </cell>
          <cell r="GI360">
            <v>44.1</v>
          </cell>
          <cell r="GJ360">
            <v>44</v>
          </cell>
          <cell r="GK360">
            <v>43.8</v>
          </cell>
          <cell r="GL360">
            <v>43.5</v>
          </cell>
          <cell r="GM360">
            <v>43.8</v>
          </cell>
          <cell r="GN360">
            <v>43.6</v>
          </cell>
          <cell r="GO360">
            <v>43.6</v>
          </cell>
          <cell r="GP360">
            <v>43.6</v>
          </cell>
          <cell r="GQ360">
            <v>43.6</v>
          </cell>
          <cell r="GR360">
            <v>43.9</v>
          </cell>
          <cell r="GS360">
            <v>43.6</v>
          </cell>
          <cell r="GT360">
            <v>43.9</v>
          </cell>
          <cell r="GU360">
            <v>43.7</v>
          </cell>
          <cell r="GV360">
            <v>43.8</v>
          </cell>
          <cell r="GW360">
            <v>43.5</v>
          </cell>
          <cell r="GX360">
            <v>43.6</v>
          </cell>
          <cell r="GY360">
            <v>43.8</v>
          </cell>
          <cell r="GZ360">
            <v>44.1</v>
          </cell>
        </row>
        <row r="361">
          <cell r="FZ361">
            <v>42</v>
          </cell>
          <cell r="GA361">
            <v>41.9</v>
          </cell>
          <cell r="GB361">
            <v>41.9</v>
          </cell>
          <cell r="GC361">
            <v>42</v>
          </cell>
          <cell r="GD361">
            <v>42.1</v>
          </cell>
          <cell r="GE361">
            <v>42.1</v>
          </cell>
          <cell r="GF361">
            <v>41.8</v>
          </cell>
          <cell r="GG361">
            <v>41.8</v>
          </cell>
          <cell r="GH361">
            <v>42</v>
          </cell>
          <cell r="GI361">
            <v>42.2</v>
          </cell>
          <cell r="GJ361">
            <v>42.3</v>
          </cell>
          <cell r="GK361">
            <v>42.3</v>
          </cell>
          <cell r="GL361">
            <v>42.2</v>
          </cell>
          <cell r="GM361">
            <v>42.2</v>
          </cell>
          <cell r="GN361">
            <v>42</v>
          </cell>
          <cell r="GO361">
            <v>42.1</v>
          </cell>
          <cell r="GP361">
            <v>42.2</v>
          </cell>
          <cell r="GQ361">
            <v>42.2</v>
          </cell>
          <cell r="GR361">
            <v>42.5</v>
          </cell>
          <cell r="GS361">
            <v>42.3</v>
          </cell>
          <cell r="GT361">
            <v>42.6</v>
          </cell>
          <cell r="GU361">
            <v>42.5</v>
          </cell>
          <cell r="GV361">
            <v>42.6</v>
          </cell>
          <cell r="GW361">
            <v>42.6</v>
          </cell>
          <cell r="GX361">
            <v>42.8</v>
          </cell>
          <cell r="GY361">
            <v>42.7</v>
          </cell>
          <cell r="GZ361">
            <v>43.1</v>
          </cell>
        </row>
        <row r="362">
          <cell r="FZ362">
            <v>41.4</v>
          </cell>
          <cell r="GA362">
            <v>41.7</v>
          </cell>
          <cell r="GB362">
            <v>41.8</v>
          </cell>
          <cell r="GC362">
            <v>42.2</v>
          </cell>
          <cell r="GD362">
            <v>42.1</v>
          </cell>
          <cell r="GE362">
            <v>41.9</v>
          </cell>
          <cell r="GF362">
            <v>41.8</v>
          </cell>
          <cell r="GG362">
            <v>41.8</v>
          </cell>
          <cell r="GH362">
            <v>42</v>
          </cell>
          <cell r="GI362">
            <v>42.1</v>
          </cell>
          <cell r="GJ362">
            <v>42.1</v>
          </cell>
          <cell r="GK362">
            <v>42.2</v>
          </cell>
          <cell r="GL362">
            <v>42.1</v>
          </cell>
          <cell r="GM362">
            <v>42</v>
          </cell>
          <cell r="GN362">
            <v>42</v>
          </cell>
          <cell r="GO362">
            <v>42.1</v>
          </cell>
          <cell r="GP362">
            <v>42.4</v>
          </cell>
          <cell r="GQ362">
            <v>42.3</v>
          </cell>
          <cell r="GR362">
            <v>42.6</v>
          </cell>
          <cell r="GS362">
            <v>42.5</v>
          </cell>
          <cell r="GT362">
            <v>42.7</v>
          </cell>
          <cell r="GU362">
            <v>42.7</v>
          </cell>
          <cell r="GV362">
            <v>42.9</v>
          </cell>
          <cell r="GW362">
            <v>43</v>
          </cell>
          <cell r="GX362">
            <v>43</v>
          </cell>
          <cell r="GY362">
            <v>42.8</v>
          </cell>
          <cell r="GZ362">
            <v>43.2</v>
          </cell>
        </row>
        <row r="363">
          <cell r="FZ363">
            <v>41.6</v>
          </cell>
          <cell r="GA363">
            <v>41.9</v>
          </cell>
          <cell r="GB363">
            <v>42</v>
          </cell>
          <cell r="GC363">
            <v>41.9</v>
          </cell>
          <cell r="GD363">
            <v>41.8</v>
          </cell>
          <cell r="GE363">
            <v>41.6</v>
          </cell>
          <cell r="GF363">
            <v>41.6</v>
          </cell>
          <cell r="GG363">
            <v>41.6</v>
          </cell>
          <cell r="GH363">
            <v>41.7</v>
          </cell>
          <cell r="GI363">
            <v>42.2</v>
          </cell>
          <cell r="GJ363">
            <v>42.2</v>
          </cell>
          <cell r="GK363">
            <v>42.2</v>
          </cell>
          <cell r="GL363">
            <v>42.3</v>
          </cell>
          <cell r="GM363">
            <v>42.1</v>
          </cell>
          <cell r="GN363">
            <v>42</v>
          </cell>
          <cell r="GO363">
            <v>42</v>
          </cell>
          <cell r="GP363">
            <v>42.3</v>
          </cell>
          <cell r="GQ363">
            <v>42.2</v>
          </cell>
          <cell r="GR363">
            <v>42.6</v>
          </cell>
          <cell r="GS363">
            <v>42.6</v>
          </cell>
          <cell r="GT363">
            <v>42.9</v>
          </cell>
          <cell r="GU363">
            <v>43.2</v>
          </cell>
          <cell r="GV363">
            <v>43.4</v>
          </cell>
          <cell r="GW363">
            <v>43.5</v>
          </cell>
          <cell r="GX363">
            <v>43.5</v>
          </cell>
          <cell r="GY363">
            <v>43.3</v>
          </cell>
          <cell r="GZ363">
            <v>43.8</v>
          </cell>
        </row>
        <row r="364">
          <cell r="FZ364">
            <v>40.700000000000003</v>
          </cell>
          <cell r="GA364">
            <v>40.9</v>
          </cell>
          <cell r="GB364">
            <v>40.9</v>
          </cell>
          <cell r="GC364">
            <v>40.6</v>
          </cell>
          <cell r="GD364">
            <v>40.5</v>
          </cell>
          <cell r="GE364">
            <v>40.4</v>
          </cell>
          <cell r="GF364">
            <v>40.4</v>
          </cell>
          <cell r="GG364">
            <v>40.299999999999997</v>
          </cell>
          <cell r="GH364">
            <v>40.299999999999997</v>
          </cell>
          <cell r="GI364">
            <v>40.799999999999997</v>
          </cell>
          <cell r="GJ364">
            <v>40.6</v>
          </cell>
          <cell r="GK364">
            <v>40.6</v>
          </cell>
          <cell r="GL364">
            <v>40.700000000000003</v>
          </cell>
          <cell r="GM364">
            <v>40.6</v>
          </cell>
          <cell r="GN364">
            <v>40.6</v>
          </cell>
          <cell r="GO364">
            <v>40.6</v>
          </cell>
          <cell r="GP364">
            <v>41</v>
          </cell>
          <cell r="GQ364">
            <v>40.9</v>
          </cell>
          <cell r="GR364">
            <v>41.4</v>
          </cell>
          <cell r="GS364">
            <v>41.4</v>
          </cell>
          <cell r="GT364">
            <v>41.7</v>
          </cell>
          <cell r="GU364">
            <v>42.1</v>
          </cell>
          <cell r="GV364">
            <v>42.3</v>
          </cell>
          <cell r="GW364">
            <v>42.2</v>
          </cell>
          <cell r="GX364">
            <v>42.2</v>
          </cell>
          <cell r="GY364">
            <v>42</v>
          </cell>
          <cell r="GZ364">
            <v>42.1</v>
          </cell>
        </row>
        <row r="365">
          <cell r="FZ365">
            <v>40.4</v>
          </cell>
          <cell r="GA365">
            <v>40.6</v>
          </cell>
          <cell r="GB365">
            <v>40.700000000000003</v>
          </cell>
          <cell r="GC365">
            <v>40.6</v>
          </cell>
          <cell r="GD365">
            <v>40.5</v>
          </cell>
          <cell r="GE365">
            <v>40.5</v>
          </cell>
          <cell r="GF365">
            <v>40.5</v>
          </cell>
          <cell r="GG365">
            <v>40.5</v>
          </cell>
          <cell r="GH365">
            <v>40.6</v>
          </cell>
          <cell r="GI365">
            <v>41.1</v>
          </cell>
          <cell r="GJ365">
            <v>41</v>
          </cell>
          <cell r="GK365">
            <v>41</v>
          </cell>
          <cell r="GL365">
            <v>40.799999999999997</v>
          </cell>
          <cell r="GM365">
            <v>40.6</v>
          </cell>
          <cell r="GN365">
            <v>40.6</v>
          </cell>
          <cell r="GO365">
            <v>40.799999999999997</v>
          </cell>
          <cell r="GP365">
            <v>41.1</v>
          </cell>
          <cell r="GQ365">
            <v>41</v>
          </cell>
          <cell r="GR365">
            <v>41.3</v>
          </cell>
          <cell r="GS365">
            <v>41.4</v>
          </cell>
          <cell r="GT365">
            <v>41.7</v>
          </cell>
          <cell r="GU365">
            <v>41.9</v>
          </cell>
          <cell r="GV365">
            <v>42.1</v>
          </cell>
          <cell r="GW365">
            <v>42</v>
          </cell>
          <cell r="GX365">
            <v>42.2</v>
          </cell>
          <cell r="GY365">
            <v>41.9</v>
          </cell>
          <cell r="GZ365">
            <v>41.8</v>
          </cell>
        </row>
        <row r="367">
          <cell r="FZ367">
            <v>42.8</v>
          </cell>
          <cell r="GA367">
            <v>43.3</v>
          </cell>
          <cell r="GB367">
            <v>43.4</v>
          </cell>
          <cell r="GC367">
            <v>43.2</v>
          </cell>
          <cell r="GD367">
            <v>43.3</v>
          </cell>
          <cell r="GE367">
            <v>43.5</v>
          </cell>
          <cell r="GF367">
            <v>43.5</v>
          </cell>
          <cell r="GG367">
            <v>43.8</v>
          </cell>
          <cell r="GH367">
            <v>44</v>
          </cell>
          <cell r="GI367">
            <v>44.5</v>
          </cell>
          <cell r="GJ367">
            <v>44.5</v>
          </cell>
          <cell r="GK367">
            <v>44.5</v>
          </cell>
          <cell r="GL367">
            <v>44.3</v>
          </cell>
          <cell r="GM367">
            <v>44.2</v>
          </cell>
          <cell r="GN367">
            <v>44.4</v>
          </cell>
          <cell r="GO367">
            <v>44.4</v>
          </cell>
          <cell r="GP367">
            <v>44.7</v>
          </cell>
          <cell r="GQ367">
            <v>44.7</v>
          </cell>
          <cell r="GR367">
            <v>44.8</v>
          </cell>
          <cell r="GS367">
            <v>44.8</v>
          </cell>
          <cell r="GT367">
            <v>44.8</v>
          </cell>
          <cell r="GU367">
            <v>44.8</v>
          </cell>
          <cell r="GV367">
            <v>45</v>
          </cell>
          <cell r="GW367">
            <v>45.1</v>
          </cell>
          <cell r="GX367">
            <v>45.4</v>
          </cell>
          <cell r="GY367">
            <v>45.3</v>
          </cell>
          <cell r="GZ367">
            <v>45.1</v>
          </cell>
        </row>
        <row r="368">
          <cell r="FZ368">
            <v>43.6</v>
          </cell>
          <cell r="GA368">
            <v>44</v>
          </cell>
          <cell r="GB368">
            <v>44.1</v>
          </cell>
          <cell r="GC368">
            <v>43.7</v>
          </cell>
          <cell r="GD368">
            <v>43.7</v>
          </cell>
          <cell r="GE368">
            <v>43.8</v>
          </cell>
          <cell r="GF368">
            <v>43.9</v>
          </cell>
          <cell r="GG368">
            <v>44.3</v>
          </cell>
          <cell r="GH368">
            <v>44.5</v>
          </cell>
          <cell r="GI368">
            <v>44.7</v>
          </cell>
          <cell r="GJ368">
            <v>44.7</v>
          </cell>
          <cell r="GK368">
            <v>44.7</v>
          </cell>
          <cell r="GL368">
            <v>44.5</v>
          </cell>
          <cell r="GM368">
            <v>44.5</v>
          </cell>
          <cell r="GN368">
            <v>44.7</v>
          </cell>
          <cell r="GO368">
            <v>44.5</v>
          </cell>
          <cell r="GP368">
            <v>44.8</v>
          </cell>
          <cell r="GQ368">
            <v>44.8</v>
          </cell>
          <cell r="GR368">
            <v>44.9</v>
          </cell>
          <cell r="GS368">
            <v>44.8</v>
          </cell>
          <cell r="GT368">
            <v>44.9</v>
          </cell>
          <cell r="GU368">
            <v>44.4</v>
          </cell>
          <cell r="GV368">
            <v>44.6</v>
          </cell>
          <cell r="GW368">
            <v>44.9</v>
          </cell>
          <cell r="GX368">
            <v>45.2</v>
          </cell>
          <cell r="GY368">
            <v>45.1</v>
          </cell>
          <cell r="GZ368">
            <v>44.9</v>
          </cell>
        </row>
        <row r="369">
          <cell r="FZ369">
            <v>43.1</v>
          </cell>
          <cell r="GA369">
            <v>43.4</v>
          </cell>
          <cell r="GB369">
            <v>43.6</v>
          </cell>
          <cell r="GC369">
            <v>43.3</v>
          </cell>
          <cell r="GD369">
            <v>43.4</v>
          </cell>
          <cell r="GE369">
            <v>43.5</v>
          </cell>
          <cell r="GF369">
            <v>43.5</v>
          </cell>
          <cell r="GG369">
            <v>44</v>
          </cell>
          <cell r="GH369">
            <v>44.1</v>
          </cell>
          <cell r="GI369">
            <v>43.9</v>
          </cell>
          <cell r="GJ369">
            <v>43.8</v>
          </cell>
          <cell r="GK369">
            <v>43.8</v>
          </cell>
          <cell r="GL369">
            <v>44</v>
          </cell>
          <cell r="GM369">
            <v>44</v>
          </cell>
          <cell r="GN369">
            <v>44.4</v>
          </cell>
          <cell r="GO369">
            <v>44.4</v>
          </cell>
          <cell r="GP369">
            <v>44.5</v>
          </cell>
          <cell r="GQ369">
            <v>44.7</v>
          </cell>
          <cell r="GR369">
            <v>44.8</v>
          </cell>
          <cell r="GS369">
            <v>44.6</v>
          </cell>
          <cell r="GT369">
            <v>44.6</v>
          </cell>
          <cell r="GU369">
            <v>44</v>
          </cell>
          <cell r="GV369">
            <v>44.3</v>
          </cell>
          <cell r="GW369">
            <v>44.5</v>
          </cell>
          <cell r="GX369">
            <v>44.8</v>
          </cell>
          <cell r="GY369">
            <v>44.8</v>
          </cell>
          <cell r="GZ369">
            <v>44.8</v>
          </cell>
        </row>
        <row r="370">
          <cell r="FZ370">
            <v>42.3</v>
          </cell>
          <cell r="GA370">
            <v>42.3</v>
          </cell>
          <cell r="GB370">
            <v>42.5</v>
          </cell>
          <cell r="GC370">
            <v>42.4</v>
          </cell>
          <cell r="GD370">
            <v>42.5</v>
          </cell>
          <cell r="GE370">
            <v>42.5</v>
          </cell>
          <cell r="GF370">
            <v>42.6</v>
          </cell>
          <cell r="GG370">
            <v>43.2</v>
          </cell>
          <cell r="GH370">
            <v>43.4</v>
          </cell>
          <cell r="GI370">
            <v>43.4</v>
          </cell>
          <cell r="GJ370">
            <v>43.5</v>
          </cell>
          <cell r="GK370">
            <v>43.7</v>
          </cell>
          <cell r="GL370">
            <v>43.7</v>
          </cell>
          <cell r="GM370">
            <v>43.5</v>
          </cell>
          <cell r="GN370">
            <v>44.1</v>
          </cell>
          <cell r="GO370">
            <v>44.1</v>
          </cell>
          <cell r="GP370">
            <v>44.1</v>
          </cell>
          <cell r="GQ370">
            <v>44.3</v>
          </cell>
          <cell r="GR370">
            <v>44.3</v>
          </cell>
          <cell r="GS370">
            <v>44.4</v>
          </cell>
          <cell r="GT370">
            <v>44.2</v>
          </cell>
          <cell r="GU370">
            <v>43.7</v>
          </cell>
          <cell r="GV370">
            <v>44</v>
          </cell>
          <cell r="GW370">
            <v>44.1</v>
          </cell>
          <cell r="GX370">
            <v>44.5</v>
          </cell>
          <cell r="GY370">
            <v>44.6</v>
          </cell>
          <cell r="GZ370">
            <v>44.5</v>
          </cell>
        </row>
        <row r="371">
          <cell r="FZ371">
            <v>40.5</v>
          </cell>
          <cell r="GA371">
            <v>40.5</v>
          </cell>
          <cell r="GB371">
            <v>40.5</v>
          </cell>
          <cell r="GC371">
            <v>40.700000000000003</v>
          </cell>
          <cell r="GD371">
            <v>40.9</v>
          </cell>
          <cell r="GE371">
            <v>40.799999999999997</v>
          </cell>
          <cell r="GF371">
            <v>40.700000000000003</v>
          </cell>
          <cell r="GG371">
            <v>41.2</v>
          </cell>
          <cell r="GH371">
            <v>41.6</v>
          </cell>
          <cell r="GI371">
            <v>41.9</v>
          </cell>
          <cell r="GJ371">
            <v>42.2</v>
          </cell>
          <cell r="GK371">
            <v>42.1</v>
          </cell>
          <cell r="GL371">
            <v>41.9</v>
          </cell>
          <cell r="GM371">
            <v>41.9</v>
          </cell>
          <cell r="GN371">
            <v>42.5</v>
          </cell>
          <cell r="GO371">
            <v>42.6</v>
          </cell>
          <cell r="GP371">
            <v>42.6</v>
          </cell>
          <cell r="GQ371">
            <v>42.6</v>
          </cell>
          <cell r="GR371">
            <v>42.6</v>
          </cell>
          <cell r="GS371">
            <v>42.6</v>
          </cell>
          <cell r="GT371">
            <v>42.4</v>
          </cell>
          <cell r="GU371">
            <v>42.1</v>
          </cell>
          <cell r="GV371">
            <v>42.5</v>
          </cell>
          <cell r="GW371">
            <v>42.6</v>
          </cell>
          <cell r="GX371">
            <v>43</v>
          </cell>
          <cell r="GY371">
            <v>42.9</v>
          </cell>
          <cell r="GZ371">
            <v>42.7</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Assumptions"/>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 val="DATA FOR TABLEAU"/>
    </sheetNames>
    <sheetDataSet>
      <sheetData sheetId="0"/>
      <sheetData sheetId="1"/>
      <sheetData sheetId="2"/>
      <sheetData sheetId="3"/>
      <sheetData sheetId="4"/>
      <sheetData sheetId="5"/>
      <sheetData sheetId="6"/>
      <sheetData sheetId="7"/>
      <sheetData sheetId="8"/>
      <sheetData sheetId="9"/>
      <sheetData sheetId="10">
        <row r="1">
          <cell r="A1" t="str">
            <v>F22 Final Gas Load Forecast - IRP Scenario</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s>
    <sheetDataSet>
      <sheetData sheetId="0"/>
      <sheetData sheetId="1"/>
      <sheetData sheetId="2"/>
      <sheetData sheetId="3"/>
      <sheetData sheetId="4"/>
      <sheetData sheetId="5"/>
      <sheetData sheetId="6"/>
      <sheetData sheetId="7"/>
      <sheetData sheetId="8"/>
      <sheetData sheetId="9">
        <row r="1">
          <cell r="A1" t="str">
            <v>F20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Unbilled"/>
      <sheetName val="Gas - Delta Unbilled"/>
      <sheetName val="Gas - Peaks"/>
    </sheetNames>
    <sheetDataSet>
      <sheetData sheetId="0"/>
      <sheetData sheetId="1"/>
      <sheetData sheetId="2"/>
      <sheetData sheetId="3"/>
      <sheetData sheetId="4"/>
      <sheetData sheetId="5"/>
      <sheetData sheetId="6"/>
      <sheetData sheetId="7">
        <row r="1">
          <cell r="A1" t="str">
            <v>F2018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8"/>
      <sheetData sheetId="9"/>
      <sheetData sheetId="10"/>
      <sheetData sheetId="11"/>
      <sheetData sheetId="12"/>
      <sheetData sheetId="13">
        <row r="30">
          <cell r="A30">
            <v>2018</v>
          </cell>
          <cell r="B30">
            <v>1</v>
          </cell>
        </row>
        <row r="31">
          <cell r="A31">
            <v>2018</v>
          </cell>
          <cell r="B31">
            <v>2</v>
          </cell>
        </row>
        <row r="32">
          <cell r="A32">
            <v>2018</v>
          </cell>
          <cell r="B32">
            <v>3</v>
          </cell>
        </row>
        <row r="33">
          <cell r="A33">
            <v>2018</v>
          </cell>
          <cell r="B33">
            <v>4</v>
          </cell>
        </row>
        <row r="34">
          <cell r="A34">
            <v>2018</v>
          </cell>
          <cell r="B34">
            <v>5</v>
          </cell>
        </row>
        <row r="35">
          <cell r="A35">
            <v>2018</v>
          </cell>
          <cell r="B35">
            <v>6</v>
          </cell>
        </row>
        <row r="36">
          <cell r="A36">
            <v>2018</v>
          </cell>
          <cell r="B36">
            <v>7</v>
          </cell>
        </row>
        <row r="37">
          <cell r="A37">
            <v>2018</v>
          </cell>
          <cell r="B37">
            <v>8</v>
          </cell>
        </row>
        <row r="38">
          <cell r="A38">
            <v>2018</v>
          </cell>
          <cell r="B38">
            <v>9</v>
          </cell>
        </row>
        <row r="39">
          <cell r="A39">
            <v>2018</v>
          </cell>
          <cell r="B39">
            <v>10</v>
          </cell>
        </row>
        <row r="40">
          <cell r="A40">
            <v>2018</v>
          </cell>
          <cell r="B40">
            <v>11</v>
          </cell>
        </row>
        <row r="41">
          <cell r="A41">
            <v>2018</v>
          </cell>
          <cell r="B41">
            <v>12</v>
          </cell>
        </row>
        <row r="42">
          <cell r="A42">
            <v>2019</v>
          </cell>
          <cell r="B42">
            <v>1</v>
          </cell>
        </row>
        <row r="43">
          <cell r="A43">
            <v>2019</v>
          </cell>
          <cell r="B43">
            <v>2</v>
          </cell>
        </row>
        <row r="44">
          <cell r="A44">
            <v>2019</v>
          </cell>
          <cell r="B44">
            <v>3</v>
          </cell>
        </row>
        <row r="45">
          <cell r="A45">
            <v>2019</v>
          </cell>
          <cell r="B45">
            <v>4</v>
          </cell>
        </row>
        <row r="46">
          <cell r="A46">
            <v>2019</v>
          </cell>
          <cell r="B46">
            <v>5</v>
          </cell>
        </row>
        <row r="47">
          <cell r="A47">
            <v>2019</v>
          </cell>
          <cell r="B47">
            <v>6</v>
          </cell>
        </row>
        <row r="48">
          <cell r="A48">
            <v>2019</v>
          </cell>
          <cell r="B48">
            <v>7</v>
          </cell>
        </row>
        <row r="49">
          <cell r="A49">
            <v>2019</v>
          </cell>
          <cell r="B49">
            <v>8</v>
          </cell>
        </row>
        <row r="50">
          <cell r="A50">
            <v>2019</v>
          </cell>
          <cell r="B50">
            <v>9</v>
          </cell>
        </row>
        <row r="51">
          <cell r="A51">
            <v>2019</v>
          </cell>
          <cell r="B51">
            <v>10</v>
          </cell>
        </row>
        <row r="52">
          <cell r="A52">
            <v>2019</v>
          </cell>
          <cell r="B52">
            <v>11</v>
          </cell>
        </row>
        <row r="53">
          <cell r="A53">
            <v>2019</v>
          </cell>
          <cell r="B53">
            <v>12</v>
          </cell>
        </row>
        <row r="54">
          <cell r="A54">
            <v>2020</v>
          </cell>
          <cell r="B54">
            <v>1</v>
          </cell>
        </row>
        <row r="55">
          <cell r="A55">
            <v>2020</v>
          </cell>
          <cell r="B55">
            <v>2</v>
          </cell>
        </row>
        <row r="56">
          <cell r="A56">
            <v>2020</v>
          </cell>
          <cell r="B56">
            <v>3</v>
          </cell>
        </row>
        <row r="57">
          <cell r="A57">
            <v>2020</v>
          </cell>
          <cell r="B57">
            <v>4</v>
          </cell>
        </row>
        <row r="58">
          <cell r="A58">
            <v>2020</v>
          </cell>
          <cell r="B58">
            <v>5</v>
          </cell>
        </row>
        <row r="59">
          <cell r="A59">
            <v>2020</v>
          </cell>
          <cell r="B59">
            <v>6</v>
          </cell>
        </row>
        <row r="60">
          <cell r="A60">
            <v>2020</v>
          </cell>
          <cell r="B60">
            <v>7</v>
          </cell>
        </row>
        <row r="61">
          <cell r="A61">
            <v>2020</v>
          </cell>
          <cell r="B61">
            <v>8</v>
          </cell>
        </row>
        <row r="62">
          <cell r="A62">
            <v>2020</v>
          </cell>
          <cell r="B62">
            <v>9</v>
          </cell>
        </row>
        <row r="63">
          <cell r="A63">
            <v>2020</v>
          </cell>
          <cell r="B63">
            <v>10</v>
          </cell>
        </row>
        <row r="64">
          <cell r="A64">
            <v>2020</v>
          </cell>
          <cell r="B64">
            <v>11</v>
          </cell>
        </row>
        <row r="65">
          <cell r="A65">
            <v>2020</v>
          </cell>
          <cell r="B65">
            <v>12</v>
          </cell>
        </row>
        <row r="66">
          <cell r="A66">
            <v>2021</v>
          </cell>
          <cell r="B66">
            <v>1</v>
          </cell>
        </row>
        <row r="67">
          <cell r="A67">
            <v>2021</v>
          </cell>
          <cell r="B67">
            <v>2</v>
          </cell>
        </row>
        <row r="68">
          <cell r="A68">
            <v>2021</v>
          </cell>
          <cell r="B68">
            <v>3</v>
          </cell>
        </row>
        <row r="69">
          <cell r="A69">
            <v>2021</v>
          </cell>
          <cell r="B69">
            <v>4</v>
          </cell>
        </row>
        <row r="70">
          <cell r="A70">
            <v>2021</v>
          </cell>
          <cell r="B70">
            <v>5</v>
          </cell>
        </row>
        <row r="71">
          <cell r="A71">
            <v>2021</v>
          </cell>
          <cell r="B71">
            <v>6</v>
          </cell>
        </row>
        <row r="72">
          <cell r="A72">
            <v>2021</v>
          </cell>
          <cell r="B72">
            <v>7</v>
          </cell>
        </row>
        <row r="73">
          <cell r="A73">
            <v>2021</v>
          </cell>
          <cell r="B73">
            <v>8</v>
          </cell>
        </row>
        <row r="74">
          <cell r="A74">
            <v>2021</v>
          </cell>
          <cell r="B74">
            <v>9</v>
          </cell>
        </row>
        <row r="75">
          <cell r="A75">
            <v>2021</v>
          </cell>
          <cell r="B75">
            <v>10</v>
          </cell>
        </row>
        <row r="76">
          <cell r="A76">
            <v>2021</v>
          </cell>
          <cell r="B76">
            <v>11</v>
          </cell>
        </row>
        <row r="77">
          <cell r="A77">
            <v>2021</v>
          </cell>
          <cell r="B77">
            <v>12</v>
          </cell>
        </row>
        <row r="78">
          <cell r="A78">
            <v>2022</v>
          </cell>
          <cell r="B78">
            <v>1</v>
          </cell>
        </row>
        <row r="79">
          <cell r="A79">
            <v>2022</v>
          </cell>
          <cell r="B79">
            <v>2</v>
          </cell>
        </row>
        <row r="80">
          <cell r="A80">
            <v>2022</v>
          </cell>
          <cell r="B80">
            <v>3</v>
          </cell>
        </row>
        <row r="81">
          <cell r="A81">
            <v>2022</v>
          </cell>
          <cell r="B81">
            <v>4</v>
          </cell>
        </row>
        <row r="82">
          <cell r="A82">
            <v>2022</v>
          </cell>
          <cell r="B82">
            <v>5</v>
          </cell>
        </row>
        <row r="83">
          <cell r="A83">
            <v>2022</v>
          </cell>
          <cell r="B83">
            <v>6</v>
          </cell>
        </row>
        <row r="84">
          <cell r="A84">
            <v>2022</v>
          </cell>
          <cell r="B84">
            <v>7</v>
          </cell>
        </row>
        <row r="85">
          <cell r="A85">
            <v>2022</v>
          </cell>
          <cell r="B85">
            <v>8</v>
          </cell>
        </row>
        <row r="86">
          <cell r="A86">
            <v>2022</v>
          </cell>
          <cell r="B86">
            <v>9</v>
          </cell>
        </row>
        <row r="87">
          <cell r="A87">
            <v>2022</v>
          </cell>
          <cell r="B87">
            <v>10</v>
          </cell>
        </row>
        <row r="88">
          <cell r="A88">
            <v>2022</v>
          </cell>
          <cell r="B88">
            <v>11</v>
          </cell>
        </row>
        <row r="89">
          <cell r="A89">
            <v>2022</v>
          </cell>
          <cell r="B89">
            <v>12</v>
          </cell>
        </row>
        <row r="90">
          <cell r="A90">
            <v>2023</v>
          </cell>
          <cell r="B90">
            <v>1</v>
          </cell>
        </row>
        <row r="91">
          <cell r="A91">
            <v>2023</v>
          </cell>
          <cell r="B91">
            <v>2</v>
          </cell>
        </row>
        <row r="92">
          <cell r="A92">
            <v>2023</v>
          </cell>
          <cell r="B92">
            <v>3</v>
          </cell>
        </row>
        <row r="93">
          <cell r="A93">
            <v>2023</v>
          </cell>
          <cell r="B93">
            <v>4</v>
          </cell>
        </row>
        <row r="94">
          <cell r="A94">
            <v>2023</v>
          </cell>
          <cell r="B94">
            <v>5</v>
          </cell>
        </row>
        <row r="95">
          <cell r="A95">
            <v>2023</v>
          </cell>
          <cell r="B95">
            <v>6</v>
          </cell>
        </row>
        <row r="96">
          <cell r="A96">
            <v>2023</v>
          </cell>
          <cell r="B96">
            <v>7</v>
          </cell>
        </row>
        <row r="97">
          <cell r="A97">
            <v>2023</v>
          </cell>
          <cell r="B97">
            <v>8</v>
          </cell>
        </row>
        <row r="98">
          <cell r="A98">
            <v>2023</v>
          </cell>
          <cell r="B98">
            <v>9</v>
          </cell>
        </row>
        <row r="99">
          <cell r="A99">
            <v>2023</v>
          </cell>
          <cell r="B99">
            <v>10</v>
          </cell>
        </row>
        <row r="100">
          <cell r="A100">
            <v>2023</v>
          </cell>
          <cell r="B100">
            <v>11</v>
          </cell>
        </row>
        <row r="101">
          <cell r="A101">
            <v>2023</v>
          </cell>
          <cell r="B101">
            <v>12</v>
          </cell>
        </row>
        <row r="102">
          <cell r="A102">
            <v>2024</v>
          </cell>
          <cell r="B102">
            <v>1</v>
          </cell>
        </row>
        <row r="103">
          <cell r="A103">
            <v>2024</v>
          </cell>
          <cell r="B103">
            <v>2</v>
          </cell>
        </row>
        <row r="104">
          <cell r="A104">
            <v>2024</v>
          </cell>
          <cell r="B104">
            <v>3</v>
          </cell>
        </row>
        <row r="105">
          <cell r="A105">
            <v>2024</v>
          </cell>
          <cell r="B105">
            <v>4</v>
          </cell>
        </row>
        <row r="106">
          <cell r="A106">
            <v>2024</v>
          </cell>
          <cell r="B106">
            <v>5</v>
          </cell>
        </row>
        <row r="107">
          <cell r="A107">
            <v>2024</v>
          </cell>
          <cell r="B107">
            <v>6</v>
          </cell>
        </row>
        <row r="108">
          <cell r="A108">
            <v>2024</v>
          </cell>
          <cell r="B108">
            <v>7</v>
          </cell>
        </row>
        <row r="109">
          <cell r="A109">
            <v>2024</v>
          </cell>
          <cell r="B109">
            <v>8</v>
          </cell>
        </row>
        <row r="110">
          <cell r="A110">
            <v>2024</v>
          </cell>
          <cell r="B110">
            <v>9</v>
          </cell>
        </row>
        <row r="111">
          <cell r="A111">
            <v>2024</v>
          </cell>
          <cell r="B111">
            <v>10</v>
          </cell>
        </row>
        <row r="112">
          <cell r="A112">
            <v>2024</v>
          </cell>
          <cell r="B112">
            <v>11</v>
          </cell>
        </row>
        <row r="113">
          <cell r="A113">
            <v>2024</v>
          </cell>
          <cell r="B113">
            <v>12</v>
          </cell>
        </row>
        <row r="114">
          <cell r="A114">
            <v>2025</v>
          </cell>
          <cell r="B114">
            <v>1</v>
          </cell>
        </row>
        <row r="115">
          <cell r="A115">
            <v>2025</v>
          </cell>
          <cell r="B115">
            <v>2</v>
          </cell>
        </row>
        <row r="116">
          <cell r="A116">
            <v>2025</v>
          </cell>
          <cell r="B116">
            <v>3</v>
          </cell>
        </row>
        <row r="117">
          <cell r="A117">
            <v>2025</v>
          </cell>
          <cell r="B117">
            <v>4</v>
          </cell>
        </row>
        <row r="118">
          <cell r="A118">
            <v>2025</v>
          </cell>
          <cell r="B118">
            <v>5</v>
          </cell>
        </row>
        <row r="119">
          <cell r="A119">
            <v>2025</v>
          </cell>
          <cell r="B119">
            <v>6</v>
          </cell>
        </row>
        <row r="120">
          <cell r="A120">
            <v>2025</v>
          </cell>
          <cell r="B120">
            <v>7</v>
          </cell>
        </row>
        <row r="121">
          <cell r="A121">
            <v>2025</v>
          </cell>
          <cell r="B121">
            <v>8</v>
          </cell>
        </row>
        <row r="122">
          <cell r="A122">
            <v>2025</v>
          </cell>
          <cell r="B122">
            <v>9</v>
          </cell>
        </row>
        <row r="123">
          <cell r="A123">
            <v>2025</v>
          </cell>
          <cell r="B123">
            <v>10</v>
          </cell>
        </row>
        <row r="124">
          <cell r="A124">
            <v>2025</v>
          </cell>
          <cell r="B124">
            <v>11</v>
          </cell>
        </row>
        <row r="125">
          <cell r="A125">
            <v>2025</v>
          </cell>
          <cell r="B125">
            <v>12</v>
          </cell>
        </row>
        <row r="126">
          <cell r="A126">
            <v>2026</v>
          </cell>
          <cell r="B126">
            <v>1</v>
          </cell>
        </row>
        <row r="127">
          <cell r="A127">
            <v>2026</v>
          </cell>
          <cell r="B127">
            <v>2</v>
          </cell>
        </row>
        <row r="128">
          <cell r="A128">
            <v>2026</v>
          </cell>
          <cell r="B128">
            <v>3</v>
          </cell>
        </row>
        <row r="129">
          <cell r="A129">
            <v>2026</v>
          </cell>
          <cell r="B129">
            <v>4</v>
          </cell>
        </row>
        <row r="130">
          <cell r="A130">
            <v>2026</v>
          </cell>
          <cell r="B130">
            <v>5</v>
          </cell>
        </row>
        <row r="131">
          <cell r="A131">
            <v>2026</v>
          </cell>
          <cell r="B131">
            <v>6</v>
          </cell>
        </row>
        <row r="132">
          <cell r="A132">
            <v>2026</v>
          </cell>
          <cell r="B132">
            <v>7</v>
          </cell>
        </row>
        <row r="133">
          <cell r="A133">
            <v>2026</v>
          </cell>
          <cell r="B133">
            <v>8</v>
          </cell>
        </row>
        <row r="134">
          <cell r="A134">
            <v>2026</v>
          </cell>
          <cell r="B134">
            <v>9</v>
          </cell>
        </row>
        <row r="135">
          <cell r="A135">
            <v>2026</v>
          </cell>
          <cell r="B135">
            <v>10</v>
          </cell>
        </row>
        <row r="136">
          <cell r="A136">
            <v>2026</v>
          </cell>
          <cell r="B136">
            <v>11</v>
          </cell>
        </row>
        <row r="137">
          <cell r="A137">
            <v>2026</v>
          </cell>
          <cell r="B137">
            <v>12</v>
          </cell>
        </row>
        <row r="138">
          <cell r="A138">
            <v>2027</v>
          </cell>
          <cell r="B138">
            <v>1</v>
          </cell>
        </row>
        <row r="139">
          <cell r="A139">
            <v>2027</v>
          </cell>
          <cell r="B139">
            <v>2</v>
          </cell>
        </row>
        <row r="140">
          <cell r="A140">
            <v>2027</v>
          </cell>
          <cell r="B140">
            <v>3</v>
          </cell>
        </row>
        <row r="141">
          <cell r="A141">
            <v>2027</v>
          </cell>
          <cell r="B141">
            <v>4</v>
          </cell>
        </row>
        <row r="142">
          <cell r="A142">
            <v>2027</v>
          </cell>
          <cell r="B142">
            <v>5</v>
          </cell>
        </row>
        <row r="143">
          <cell r="A143">
            <v>2027</v>
          </cell>
          <cell r="B143">
            <v>6</v>
          </cell>
        </row>
        <row r="144">
          <cell r="A144">
            <v>2027</v>
          </cell>
          <cell r="B144">
            <v>7</v>
          </cell>
        </row>
        <row r="145">
          <cell r="A145">
            <v>2027</v>
          </cell>
          <cell r="B145">
            <v>8</v>
          </cell>
        </row>
        <row r="146">
          <cell r="A146">
            <v>2027</v>
          </cell>
          <cell r="B146">
            <v>9</v>
          </cell>
        </row>
        <row r="147">
          <cell r="A147">
            <v>2027</v>
          </cell>
          <cell r="B147">
            <v>10</v>
          </cell>
        </row>
        <row r="148">
          <cell r="A148">
            <v>2027</v>
          </cell>
          <cell r="B148">
            <v>11</v>
          </cell>
        </row>
        <row r="149">
          <cell r="A149">
            <v>2027</v>
          </cell>
          <cell r="B149">
            <v>12</v>
          </cell>
        </row>
        <row r="150">
          <cell r="A150">
            <v>2028</v>
          </cell>
          <cell r="B150">
            <v>1</v>
          </cell>
        </row>
        <row r="151">
          <cell r="A151">
            <v>2028</v>
          </cell>
          <cell r="B151">
            <v>2</v>
          </cell>
        </row>
        <row r="152">
          <cell r="A152">
            <v>2028</v>
          </cell>
          <cell r="B152">
            <v>3</v>
          </cell>
        </row>
        <row r="153">
          <cell r="A153">
            <v>2028</v>
          </cell>
          <cell r="B153">
            <v>4</v>
          </cell>
        </row>
        <row r="154">
          <cell r="A154">
            <v>2028</v>
          </cell>
          <cell r="B154">
            <v>5</v>
          </cell>
        </row>
        <row r="155">
          <cell r="A155">
            <v>2028</v>
          </cell>
          <cell r="B155">
            <v>6</v>
          </cell>
        </row>
        <row r="156">
          <cell r="A156">
            <v>2028</v>
          </cell>
          <cell r="B156">
            <v>7</v>
          </cell>
        </row>
        <row r="157">
          <cell r="A157">
            <v>2028</v>
          </cell>
          <cell r="B157">
            <v>8</v>
          </cell>
        </row>
        <row r="158">
          <cell r="A158">
            <v>2028</v>
          </cell>
          <cell r="B158">
            <v>9</v>
          </cell>
        </row>
        <row r="159">
          <cell r="A159">
            <v>2028</v>
          </cell>
          <cell r="B159">
            <v>10</v>
          </cell>
        </row>
        <row r="160">
          <cell r="A160">
            <v>2028</v>
          </cell>
          <cell r="B160">
            <v>11</v>
          </cell>
        </row>
        <row r="161">
          <cell r="A161">
            <v>2028</v>
          </cell>
          <cell r="B161">
            <v>12</v>
          </cell>
        </row>
        <row r="162">
          <cell r="A162">
            <v>2029</v>
          </cell>
          <cell r="B162">
            <v>1</v>
          </cell>
        </row>
        <row r="163">
          <cell r="A163">
            <v>2029</v>
          </cell>
          <cell r="B163">
            <v>2</v>
          </cell>
        </row>
        <row r="164">
          <cell r="A164">
            <v>2029</v>
          </cell>
          <cell r="B164">
            <v>3</v>
          </cell>
        </row>
        <row r="165">
          <cell r="A165">
            <v>2029</v>
          </cell>
          <cell r="B165">
            <v>4</v>
          </cell>
        </row>
        <row r="166">
          <cell r="A166">
            <v>2029</v>
          </cell>
          <cell r="B166">
            <v>5</v>
          </cell>
        </row>
        <row r="167">
          <cell r="A167">
            <v>2029</v>
          </cell>
          <cell r="B167">
            <v>6</v>
          </cell>
        </row>
        <row r="168">
          <cell r="A168">
            <v>2029</v>
          </cell>
          <cell r="B168">
            <v>7</v>
          </cell>
        </row>
        <row r="169">
          <cell r="A169">
            <v>2029</v>
          </cell>
          <cell r="B169">
            <v>8</v>
          </cell>
        </row>
        <row r="170">
          <cell r="A170">
            <v>2029</v>
          </cell>
          <cell r="B170">
            <v>9</v>
          </cell>
        </row>
        <row r="171">
          <cell r="A171">
            <v>2029</v>
          </cell>
          <cell r="B171">
            <v>10</v>
          </cell>
        </row>
        <row r="172">
          <cell r="A172">
            <v>2029</v>
          </cell>
          <cell r="B172">
            <v>11</v>
          </cell>
        </row>
        <row r="173">
          <cell r="A173">
            <v>2029</v>
          </cell>
          <cell r="B173">
            <v>12</v>
          </cell>
        </row>
        <row r="174">
          <cell r="A174">
            <v>2030</v>
          </cell>
          <cell r="B174">
            <v>1</v>
          </cell>
        </row>
        <row r="175">
          <cell r="A175">
            <v>2030</v>
          </cell>
          <cell r="B175">
            <v>2</v>
          </cell>
        </row>
        <row r="176">
          <cell r="A176">
            <v>2030</v>
          </cell>
          <cell r="B176">
            <v>3</v>
          </cell>
        </row>
        <row r="177">
          <cell r="A177">
            <v>2030</v>
          </cell>
          <cell r="B177">
            <v>4</v>
          </cell>
        </row>
        <row r="178">
          <cell r="A178">
            <v>2030</v>
          </cell>
          <cell r="B178">
            <v>5</v>
          </cell>
        </row>
        <row r="179">
          <cell r="A179">
            <v>2030</v>
          </cell>
          <cell r="B179">
            <v>6</v>
          </cell>
        </row>
        <row r="180">
          <cell r="A180">
            <v>2030</v>
          </cell>
          <cell r="B180">
            <v>7</v>
          </cell>
        </row>
        <row r="181">
          <cell r="A181">
            <v>2030</v>
          </cell>
          <cell r="B181">
            <v>8</v>
          </cell>
        </row>
        <row r="182">
          <cell r="A182">
            <v>2030</v>
          </cell>
          <cell r="B182">
            <v>9</v>
          </cell>
        </row>
        <row r="183">
          <cell r="A183">
            <v>2030</v>
          </cell>
          <cell r="B183">
            <v>10</v>
          </cell>
        </row>
        <row r="184">
          <cell r="A184">
            <v>2030</v>
          </cell>
          <cell r="B184">
            <v>11</v>
          </cell>
        </row>
        <row r="185">
          <cell r="A185">
            <v>2030</v>
          </cell>
          <cell r="B185">
            <v>12</v>
          </cell>
        </row>
        <row r="186">
          <cell r="A186">
            <v>2031</v>
          </cell>
          <cell r="B186">
            <v>1</v>
          </cell>
        </row>
        <row r="187">
          <cell r="A187">
            <v>2031</v>
          </cell>
          <cell r="B187">
            <v>2</v>
          </cell>
        </row>
        <row r="188">
          <cell r="A188">
            <v>2031</v>
          </cell>
          <cell r="B188">
            <v>3</v>
          </cell>
        </row>
        <row r="189">
          <cell r="A189">
            <v>2031</v>
          </cell>
          <cell r="B189">
            <v>4</v>
          </cell>
        </row>
        <row r="190">
          <cell r="A190">
            <v>2031</v>
          </cell>
          <cell r="B190">
            <v>5</v>
          </cell>
        </row>
        <row r="191">
          <cell r="A191">
            <v>2031</v>
          </cell>
          <cell r="B191">
            <v>6</v>
          </cell>
        </row>
        <row r="192">
          <cell r="A192">
            <v>2031</v>
          </cell>
          <cell r="B192">
            <v>7</v>
          </cell>
        </row>
        <row r="193">
          <cell r="A193">
            <v>2031</v>
          </cell>
          <cell r="B193">
            <v>8</v>
          </cell>
        </row>
        <row r="194">
          <cell r="A194">
            <v>2031</v>
          </cell>
          <cell r="B194">
            <v>9</v>
          </cell>
        </row>
        <row r="195">
          <cell r="A195">
            <v>2031</v>
          </cell>
          <cell r="B195">
            <v>10</v>
          </cell>
        </row>
        <row r="196">
          <cell r="A196">
            <v>2031</v>
          </cell>
          <cell r="B196">
            <v>11</v>
          </cell>
        </row>
        <row r="197">
          <cell r="A197">
            <v>2031</v>
          </cell>
          <cell r="B197">
            <v>12</v>
          </cell>
        </row>
        <row r="198">
          <cell r="A198">
            <v>2032</v>
          </cell>
          <cell r="B198">
            <v>1</v>
          </cell>
        </row>
        <row r="199">
          <cell r="A199">
            <v>2032</v>
          </cell>
          <cell r="B199">
            <v>2</v>
          </cell>
        </row>
        <row r="200">
          <cell r="A200">
            <v>2032</v>
          </cell>
          <cell r="B200">
            <v>3</v>
          </cell>
        </row>
        <row r="201">
          <cell r="A201">
            <v>2032</v>
          </cell>
          <cell r="B201">
            <v>4</v>
          </cell>
        </row>
        <row r="202">
          <cell r="A202">
            <v>2032</v>
          </cell>
          <cell r="B202">
            <v>5</v>
          </cell>
        </row>
        <row r="203">
          <cell r="A203">
            <v>2032</v>
          </cell>
          <cell r="B203">
            <v>6</v>
          </cell>
        </row>
        <row r="204">
          <cell r="A204">
            <v>2032</v>
          </cell>
          <cell r="B204">
            <v>7</v>
          </cell>
        </row>
        <row r="205">
          <cell r="A205">
            <v>2032</v>
          </cell>
          <cell r="B205">
            <v>8</v>
          </cell>
        </row>
        <row r="206">
          <cell r="A206">
            <v>2032</v>
          </cell>
          <cell r="B206">
            <v>9</v>
          </cell>
        </row>
        <row r="207">
          <cell r="A207">
            <v>2032</v>
          </cell>
          <cell r="B207">
            <v>10</v>
          </cell>
        </row>
        <row r="208">
          <cell r="A208">
            <v>2032</v>
          </cell>
          <cell r="B208">
            <v>11</v>
          </cell>
        </row>
        <row r="209">
          <cell r="A209">
            <v>2032</v>
          </cell>
          <cell r="B209">
            <v>12</v>
          </cell>
        </row>
        <row r="210">
          <cell r="A210">
            <v>2033</v>
          </cell>
          <cell r="B210">
            <v>1</v>
          </cell>
        </row>
        <row r="211">
          <cell r="A211">
            <v>2033</v>
          </cell>
          <cell r="B211">
            <v>2</v>
          </cell>
        </row>
        <row r="212">
          <cell r="A212">
            <v>2033</v>
          </cell>
          <cell r="B212">
            <v>3</v>
          </cell>
        </row>
        <row r="213">
          <cell r="A213">
            <v>2033</v>
          </cell>
          <cell r="B213">
            <v>4</v>
          </cell>
        </row>
        <row r="214">
          <cell r="A214">
            <v>2033</v>
          </cell>
          <cell r="B214">
            <v>5</v>
          </cell>
        </row>
        <row r="215">
          <cell r="A215">
            <v>2033</v>
          </cell>
          <cell r="B215">
            <v>6</v>
          </cell>
        </row>
        <row r="216">
          <cell r="A216">
            <v>2033</v>
          </cell>
          <cell r="B216">
            <v>7</v>
          </cell>
        </row>
        <row r="217">
          <cell r="A217">
            <v>2033</v>
          </cell>
          <cell r="B217">
            <v>8</v>
          </cell>
        </row>
        <row r="218">
          <cell r="A218">
            <v>2033</v>
          </cell>
          <cell r="B218">
            <v>9</v>
          </cell>
        </row>
        <row r="219">
          <cell r="A219">
            <v>2033</v>
          </cell>
          <cell r="B219">
            <v>10</v>
          </cell>
        </row>
        <row r="220">
          <cell r="A220">
            <v>2033</v>
          </cell>
          <cell r="B220">
            <v>11</v>
          </cell>
        </row>
        <row r="221">
          <cell r="A221">
            <v>2033</v>
          </cell>
          <cell r="B221">
            <v>12</v>
          </cell>
        </row>
        <row r="222">
          <cell r="A222">
            <v>2034</v>
          </cell>
          <cell r="B222">
            <v>1</v>
          </cell>
        </row>
        <row r="223">
          <cell r="A223">
            <v>2034</v>
          </cell>
          <cell r="B223">
            <v>2</v>
          </cell>
        </row>
        <row r="224">
          <cell r="A224">
            <v>2034</v>
          </cell>
          <cell r="B224">
            <v>3</v>
          </cell>
        </row>
        <row r="225">
          <cell r="A225">
            <v>2034</v>
          </cell>
          <cell r="B225">
            <v>4</v>
          </cell>
        </row>
        <row r="226">
          <cell r="A226">
            <v>2034</v>
          </cell>
          <cell r="B226">
            <v>5</v>
          </cell>
        </row>
        <row r="227">
          <cell r="A227">
            <v>2034</v>
          </cell>
          <cell r="B227">
            <v>6</v>
          </cell>
        </row>
        <row r="228">
          <cell r="A228">
            <v>2034</v>
          </cell>
          <cell r="B228">
            <v>7</v>
          </cell>
        </row>
        <row r="229">
          <cell r="A229">
            <v>2034</v>
          </cell>
          <cell r="B229">
            <v>8</v>
          </cell>
        </row>
        <row r="230">
          <cell r="A230">
            <v>2034</v>
          </cell>
          <cell r="B230">
            <v>9</v>
          </cell>
        </row>
        <row r="231">
          <cell r="A231">
            <v>2034</v>
          </cell>
          <cell r="B231">
            <v>10</v>
          </cell>
        </row>
        <row r="232">
          <cell r="A232">
            <v>2034</v>
          </cell>
          <cell r="B232">
            <v>11</v>
          </cell>
        </row>
        <row r="233">
          <cell r="A233">
            <v>2034</v>
          </cell>
          <cell r="B233">
            <v>12</v>
          </cell>
        </row>
        <row r="234">
          <cell r="A234">
            <v>2035</v>
          </cell>
          <cell r="B234">
            <v>1</v>
          </cell>
        </row>
        <row r="235">
          <cell r="A235">
            <v>2035</v>
          </cell>
          <cell r="B235">
            <v>2</v>
          </cell>
        </row>
        <row r="236">
          <cell r="A236">
            <v>2035</v>
          </cell>
          <cell r="B236">
            <v>3</v>
          </cell>
        </row>
        <row r="237">
          <cell r="A237">
            <v>2035</v>
          </cell>
          <cell r="B237">
            <v>4</v>
          </cell>
        </row>
        <row r="238">
          <cell r="A238">
            <v>2035</v>
          </cell>
          <cell r="B238">
            <v>5</v>
          </cell>
        </row>
        <row r="239">
          <cell r="A239">
            <v>2035</v>
          </cell>
          <cell r="B239">
            <v>6</v>
          </cell>
        </row>
        <row r="240">
          <cell r="A240">
            <v>2035</v>
          </cell>
          <cell r="B240">
            <v>7</v>
          </cell>
        </row>
        <row r="241">
          <cell r="A241">
            <v>2035</v>
          </cell>
          <cell r="B241">
            <v>8</v>
          </cell>
        </row>
        <row r="242">
          <cell r="A242">
            <v>2035</v>
          </cell>
          <cell r="B242">
            <v>9</v>
          </cell>
        </row>
        <row r="243">
          <cell r="A243">
            <v>2035</v>
          </cell>
          <cell r="B243">
            <v>10</v>
          </cell>
        </row>
        <row r="244">
          <cell r="A244">
            <v>2035</v>
          </cell>
          <cell r="B244">
            <v>11</v>
          </cell>
        </row>
        <row r="245">
          <cell r="A245">
            <v>2035</v>
          </cell>
          <cell r="B245">
            <v>12</v>
          </cell>
        </row>
        <row r="246">
          <cell r="A246">
            <v>2036</v>
          </cell>
          <cell r="B246">
            <v>1</v>
          </cell>
        </row>
        <row r="247">
          <cell r="A247">
            <v>2036</v>
          </cell>
          <cell r="B247">
            <v>2</v>
          </cell>
        </row>
        <row r="248">
          <cell r="A248">
            <v>2036</v>
          </cell>
          <cell r="B248">
            <v>3</v>
          </cell>
        </row>
        <row r="249">
          <cell r="A249">
            <v>2036</v>
          </cell>
          <cell r="B249">
            <v>4</v>
          </cell>
        </row>
        <row r="250">
          <cell r="A250">
            <v>2036</v>
          </cell>
          <cell r="B250">
            <v>5</v>
          </cell>
        </row>
        <row r="251">
          <cell r="A251">
            <v>2036</v>
          </cell>
          <cell r="B251">
            <v>6</v>
          </cell>
        </row>
        <row r="252">
          <cell r="A252">
            <v>2036</v>
          </cell>
          <cell r="B252">
            <v>7</v>
          </cell>
        </row>
        <row r="253">
          <cell r="A253">
            <v>2036</v>
          </cell>
          <cell r="B253">
            <v>8</v>
          </cell>
        </row>
        <row r="254">
          <cell r="A254">
            <v>2036</v>
          </cell>
          <cell r="B254">
            <v>9</v>
          </cell>
        </row>
        <row r="255">
          <cell r="A255">
            <v>2036</v>
          </cell>
          <cell r="B255">
            <v>10</v>
          </cell>
        </row>
        <row r="256">
          <cell r="A256">
            <v>2036</v>
          </cell>
          <cell r="B256">
            <v>11</v>
          </cell>
        </row>
        <row r="257">
          <cell r="A257">
            <v>2036</v>
          </cell>
          <cell r="B257">
            <v>12</v>
          </cell>
        </row>
        <row r="258">
          <cell r="A258">
            <v>2037</v>
          </cell>
          <cell r="B258">
            <v>1</v>
          </cell>
        </row>
        <row r="259">
          <cell r="A259">
            <v>2037</v>
          </cell>
          <cell r="B259">
            <v>2</v>
          </cell>
        </row>
        <row r="260">
          <cell r="A260">
            <v>2037</v>
          </cell>
          <cell r="B260">
            <v>3</v>
          </cell>
        </row>
        <row r="261">
          <cell r="A261">
            <v>2037</v>
          </cell>
          <cell r="B261">
            <v>4</v>
          </cell>
        </row>
        <row r="262">
          <cell r="A262">
            <v>2037</v>
          </cell>
          <cell r="B262">
            <v>5</v>
          </cell>
        </row>
        <row r="263">
          <cell r="A263">
            <v>2037</v>
          </cell>
          <cell r="B263">
            <v>6</v>
          </cell>
        </row>
        <row r="264">
          <cell r="A264">
            <v>2037</v>
          </cell>
          <cell r="B264">
            <v>7</v>
          </cell>
        </row>
        <row r="265">
          <cell r="A265">
            <v>2037</v>
          </cell>
          <cell r="B265">
            <v>8</v>
          </cell>
        </row>
        <row r="266">
          <cell r="A266">
            <v>2037</v>
          </cell>
          <cell r="B266">
            <v>9</v>
          </cell>
        </row>
        <row r="267">
          <cell r="A267">
            <v>2037</v>
          </cell>
          <cell r="B267">
            <v>10</v>
          </cell>
        </row>
        <row r="268">
          <cell r="A268">
            <v>2037</v>
          </cell>
          <cell r="B268">
            <v>11</v>
          </cell>
        </row>
        <row r="269">
          <cell r="A269">
            <v>2037</v>
          </cell>
          <cell r="B269">
            <v>12</v>
          </cell>
        </row>
        <row r="270">
          <cell r="A270">
            <v>2038</v>
          </cell>
          <cell r="B270">
            <v>1</v>
          </cell>
        </row>
        <row r="271">
          <cell r="A271">
            <v>2038</v>
          </cell>
          <cell r="B271">
            <v>2</v>
          </cell>
        </row>
        <row r="272">
          <cell r="A272">
            <v>2038</v>
          </cell>
          <cell r="B272">
            <v>3</v>
          </cell>
        </row>
        <row r="273">
          <cell r="A273">
            <v>2038</v>
          </cell>
          <cell r="B273">
            <v>4</v>
          </cell>
        </row>
        <row r="274">
          <cell r="A274">
            <v>2038</v>
          </cell>
          <cell r="B274">
            <v>5</v>
          </cell>
        </row>
        <row r="275">
          <cell r="A275">
            <v>2038</v>
          </cell>
          <cell r="B275">
            <v>6</v>
          </cell>
        </row>
        <row r="276">
          <cell r="A276">
            <v>2038</v>
          </cell>
          <cell r="B276">
            <v>7</v>
          </cell>
        </row>
        <row r="277">
          <cell r="A277">
            <v>2038</v>
          </cell>
          <cell r="B277">
            <v>8</v>
          </cell>
        </row>
        <row r="278">
          <cell r="A278">
            <v>2038</v>
          </cell>
          <cell r="B278">
            <v>9</v>
          </cell>
        </row>
        <row r="279">
          <cell r="A279">
            <v>2038</v>
          </cell>
          <cell r="B279">
            <v>10</v>
          </cell>
        </row>
        <row r="280">
          <cell r="A280">
            <v>2038</v>
          </cell>
          <cell r="B280">
            <v>11</v>
          </cell>
        </row>
        <row r="281">
          <cell r="A281">
            <v>2038</v>
          </cell>
          <cell r="B281">
            <v>12</v>
          </cell>
        </row>
        <row r="282">
          <cell r="A282">
            <v>2039</v>
          </cell>
          <cell r="B282">
            <v>1</v>
          </cell>
        </row>
        <row r="283">
          <cell r="A283">
            <v>2039</v>
          </cell>
          <cell r="B283">
            <v>2</v>
          </cell>
        </row>
        <row r="284">
          <cell r="A284">
            <v>2039</v>
          </cell>
          <cell r="B284">
            <v>3</v>
          </cell>
        </row>
        <row r="285">
          <cell r="A285">
            <v>2039</v>
          </cell>
          <cell r="B285">
            <v>4</v>
          </cell>
        </row>
        <row r="286">
          <cell r="A286">
            <v>2039</v>
          </cell>
          <cell r="B286">
            <v>5</v>
          </cell>
        </row>
        <row r="287">
          <cell r="A287">
            <v>2039</v>
          </cell>
          <cell r="B287">
            <v>6</v>
          </cell>
        </row>
        <row r="288">
          <cell r="A288">
            <v>2039</v>
          </cell>
          <cell r="B288">
            <v>7</v>
          </cell>
        </row>
        <row r="289">
          <cell r="A289">
            <v>2039</v>
          </cell>
          <cell r="B289">
            <v>8</v>
          </cell>
        </row>
        <row r="290">
          <cell r="A290">
            <v>2039</v>
          </cell>
          <cell r="B290">
            <v>9</v>
          </cell>
        </row>
        <row r="291">
          <cell r="A291">
            <v>2039</v>
          </cell>
          <cell r="B291">
            <v>10</v>
          </cell>
        </row>
        <row r="292">
          <cell r="A292">
            <v>2039</v>
          </cell>
          <cell r="B292">
            <v>11</v>
          </cell>
        </row>
        <row r="293">
          <cell r="A293">
            <v>2039</v>
          </cell>
          <cell r="B293">
            <v>12</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5"/>
  <sheetViews>
    <sheetView zoomScaleNormal="100" workbookViewId="0">
      <selection activeCell="D14" sqref="D14"/>
    </sheetView>
  </sheetViews>
  <sheetFormatPr defaultColWidth="9.140625" defaultRowHeight="18.75" x14ac:dyDescent="0.3"/>
  <cols>
    <col min="1" max="1" width="46.5703125" style="112" customWidth="1"/>
    <col min="2" max="349" width="11.85546875" style="112" customWidth="1"/>
    <col min="350" max="16384" width="9.140625" style="112"/>
  </cols>
  <sheetData>
    <row r="1" spans="1:349" x14ac:dyDescent="0.3">
      <c r="A1" s="234" t="s">
        <v>62</v>
      </c>
      <c r="B1" s="235">
        <f>'Gas-Load for Sendout '!B5</f>
        <v>44562</v>
      </c>
      <c r="C1" s="235">
        <f>'Gas-Load for Sendout '!C5</f>
        <v>44593</v>
      </c>
      <c r="D1" s="235">
        <f>'Gas-Load for Sendout '!D5</f>
        <v>44621</v>
      </c>
      <c r="E1" s="235">
        <f>'Gas-Load for Sendout '!E5</f>
        <v>44652</v>
      </c>
      <c r="F1" s="235">
        <f>'Gas-Load for Sendout '!F5</f>
        <v>44682</v>
      </c>
      <c r="G1" s="235">
        <f>'Gas-Load for Sendout '!G5</f>
        <v>44713</v>
      </c>
      <c r="H1" s="235">
        <f>'Gas-Load for Sendout '!H5</f>
        <v>44743</v>
      </c>
      <c r="I1" s="235">
        <f>'Gas-Load for Sendout '!I5</f>
        <v>44774</v>
      </c>
      <c r="J1" s="235">
        <f>'Gas-Load for Sendout '!J5</f>
        <v>44805</v>
      </c>
      <c r="K1" s="235">
        <f>'Gas-Load for Sendout '!K5</f>
        <v>44835</v>
      </c>
      <c r="L1" s="235">
        <f>'Gas-Load for Sendout '!L5</f>
        <v>44866</v>
      </c>
      <c r="M1" s="235">
        <f>'Gas-Load for Sendout '!M5</f>
        <v>44896</v>
      </c>
      <c r="N1" s="235">
        <f>'Gas-Load for Sendout '!N5</f>
        <v>44927</v>
      </c>
      <c r="O1" s="235">
        <f>'Gas-Load for Sendout '!O5</f>
        <v>44958</v>
      </c>
      <c r="P1" s="235">
        <f>'Gas-Load for Sendout '!P5</f>
        <v>44986</v>
      </c>
      <c r="Q1" s="235">
        <f>'Gas-Load for Sendout '!Q5</f>
        <v>45017</v>
      </c>
      <c r="R1" s="235">
        <f>'Gas-Load for Sendout '!R5</f>
        <v>45047</v>
      </c>
      <c r="S1" s="235">
        <f>'Gas-Load for Sendout '!S5</f>
        <v>45078</v>
      </c>
      <c r="T1" s="235">
        <f>'Gas-Load for Sendout '!T5</f>
        <v>45108</v>
      </c>
      <c r="U1" s="235">
        <f>'Gas-Load for Sendout '!U5</f>
        <v>45139</v>
      </c>
      <c r="V1" s="235">
        <f>'Gas-Load for Sendout '!V5</f>
        <v>45170</v>
      </c>
      <c r="W1" s="235">
        <f>'Gas-Load for Sendout '!W5</f>
        <v>45200</v>
      </c>
      <c r="X1" s="235">
        <f>'Gas-Load for Sendout '!X5</f>
        <v>45231</v>
      </c>
      <c r="Y1" s="235">
        <f>'Gas-Load for Sendout '!Y5</f>
        <v>45261</v>
      </c>
      <c r="Z1" s="235">
        <f>'Gas-Load for Sendout '!Z5</f>
        <v>45292</v>
      </c>
      <c r="AA1" s="235">
        <f>'Gas-Load for Sendout '!AA5</f>
        <v>45323</v>
      </c>
      <c r="AB1" s="235">
        <f>'Gas-Load for Sendout '!AB5</f>
        <v>45352</v>
      </c>
      <c r="AC1" s="235">
        <f>'Gas-Load for Sendout '!AC5</f>
        <v>45383</v>
      </c>
      <c r="AD1" s="235">
        <f>'Gas-Load for Sendout '!AD5</f>
        <v>45413</v>
      </c>
      <c r="AE1" s="235">
        <f>'Gas-Load for Sendout '!AE5</f>
        <v>45444</v>
      </c>
      <c r="AF1" s="235">
        <f>'Gas-Load for Sendout '!AF5</f>
        <v>45474</v>
      </c>
      <c r="AG1" s="235">
        <f>'Gas-Load for Sendout '!AG5</f>
        <v>45505</v>
      </c>
      <c r="AH1" s="235">
        <f>'Gas-Load for Sendout '!AH5</f>
        <v>45536</v>
      </c>
      <c r="AI1" s="235">
        <f>'Gas-Load for Sendout '!AI5</f>
        <v>45566</v>
      </c>
      <c r="AJ1" s="235">
        <f>'Gas-Load for Sendout '!AJ5</f>
        <v>45597</v>
      </c>
      <c r="AK1" s="235">
        <f>'Gas-Load for Sendout '!AK5</f>
        <v>45627</v>
      </c>
      <c r="AL1" s="235">
        <f>'Gas-Load for Sendout '!AL5</f>
        <v>45658</v>
      </c>
      <c r="AM1" s="235">
        <f>'Gas-Load for Sendout '!AM5</f>
        <v>45689</v>
      </c>
      <c r="AN1" s="235">
        <f>'Gas-Load for Sendout '!AN5</f>
        <v>45717</v>
      </c>
      <c r="AO1" s="235">
        <f>'Gas-Load for Sendout '!AO5</f>
        <v>45748</v>
      </c>
      <c r="AP1" s="235">
        <f>'Gas-Load for Sendout '!AP5</f>
        <v>45778</v>
      </c>
      <c r="AQ1" s="235">
        <f>'Gas-Load for Sendout '!AQ5</f>
        <v>45809</v>
      </c>
      <c r="AR1" s="235">
        <f>'Gas-Load for Sendout '!AR5</f>
        <v>45839</v>
      </c>
      <c r="AS1" s="235">
        <f>'Gas-Load for Sendout '!AS5</f>
        <v>45870</v>
      </c>
      <c r="AT1" s="235">
        <f>'Gas-Load for Sendout '!AT5</f>
        <v>45901</v>
      </c>
      <c r="AU1" s="235">
        <f>'Gas-Load for Sendout '!AU5</f>
        <v>45931</v>
      </c>
      <c r="AV1" s="235">
        <f>'Gas-Load for Sendout '!AV5</f>
        <v>45962</v>
      </c>
      <c r="AW1" s="235">
        <f>'Gas-Load for Sendout '!AW5</f>
        <v>45992</v>
      </c>
      <c r="AX1" s="235">
        <f>'Gas-Load for Sendout '!AX5</f>
        <v>46023</v>
      </c>
      <c r="AY1" s="235">
        <f>'Gas-Load for Sendout '!AY5</f>
        <v>46054</v>
      </c>
      <c r="AZ1" s="235">
        <f>'Gas-Load for Sendout '!AZ5</f>
        <v>46082</v>
      </c>
      <c r="BA1" s="235">
        <f>'Gas-Load for Sendout '!BA5</f>
        <v>46113</v>
      </c>
      <c r="BB1" s="235">
        <f>'Gas-Load for Sendout '!BB5</f>
        <v>46143</v>
      </c>
      <c r="BC1" s="235">
        <f>'Gas-Load for Sendout '!BC5</f>
        <v>46174</v>
      </c>
      <c r="BD1" s="235">
        <f>'Gas-Load for Sendout '!BD5</f>
        <v>46204</v>
      </c>
      <c r="BE1" s="235">
        <f>'Gas-Load for Sendout '!BE5</f>
        <v>46235</v>
      </c>
      <c r="BF1" s="235">
        <f>'Gas-Load for Sendout '!BF5</f>
        <v>46266</v>
      </c>
      <c r="BG1" s="235">
        <f>'Gas-Load for Sendout '!BG5</f>
        <v>46296</v>
      </c>
      <c r="BH1" s="235">
        <f>'Gas-Load for Sendout '!BH5</f>
        <v>46327</v>
      </c>
      <c r="BI1" s="235">
        <f>'Gas-Load for Sendout '!BI5</f>
        <v>46357</v>
      </c>
      <c r="BJ1" s="235">
        <f>'Gas-Load for Sendout '!BJ5</f>
        <v>46388</v>
      </c>
      <c r="BK1" s="235">
        <f>'Gas-Load for Sendout '!BK5</f>
        <v>46419</v>
      </c>
      <c r="BL1" s="235">
        <f>'Gas-Load for Sendout '!BL5</f>
        <v>46447</v>
      </c>
      <c r="BM1" s="235">
        <f>'Gas-Load for Sendout '!BM5</f>
        <v>46478</v>
      </c>
      <c r="BN1" s="235">
        <f>'Gas-Load for Sendout '!BN5</f>
        <v>46508</v>
      </c>
      <c r="BO1" s="235">
        <f>'Gas-Load for Sendout '!BO5</f>
        <v>46539</v>
      </c>
      <c r="BP1" s="235">
        <f>'Gas-Load for Sendout '!BP5</f>
        <v>46569</v>
      </c>
      <c r="BQ1" s="235">
        <f>'Gas-Load for Sendout '!BQ5</f>
        <v>46600</v>
      </c>
      <c r="BR1" s="235">
        <f>'Gas-Load for Sendout '!BR5</f>
        <v>46631</v>
      </c>
      <c r="BS1" s="235">
        <f>'Gas-Load for Sendout '!BS5</f>
        <v>46661</v>
      </c>
      <c r="BT1" s="235">
        <f>'Gas-Load for Sendout '!BT5</f>
        <v>46692</v>
      </c>
      <c r="BU1" s="235">
        <f>'Gas-Load for Sendout '!BU5</f>
        <v>46722</v>
      </c>
      <c r="BV1" s="235">
        <f>'Gas-Load for Sendout '!BV5</f>
        <v>46753</v>
      </c>
      <c r="BW1" s="235">
        <f>'Gas-Load for Sendout '!BW5</f>
        <v>46784</v>
      </c>
      <c r="BX1" s="235">
        <f>'Gas-Load for Sendout '!BX5</f>
        <v>46813</v>
      </c>
      <c r="BY1" s="235">
        <f>'Gas-Load for Sendout '!BY5</f>
        <v>46844</v>
      </c>
      <c r="BZ1" s="235">
        <f>'Gas-Load for Sendout '!BZ5</f>
        <v>46874</v>
      </c>
      <c r="CA1" s="235">
        <f>'Gas-Load for Sendout '!CA5</f>
        <v>46905</v>
      </c>
      <c r="CB1" s="235">
        <f>'Gas-Load for Sendout '!CB5</f>
        <v>46935</v>
      </c>
      <c r="CC1" s="235">
        <f>'Gas-Load for Sendout '!CC5</f>
        <v>46966</v>
      </c>
      <c r="CD1" s="235">
        <f>'Gas-Load for Sendout '!CD5</f>
        <v>46997</v>
      </c>
      <c r="CE1" s="235">
        <f>'Gas-Load for Sendout '!CE5</f>
        <v>47027</v>
      </c>
      <c r="CF1" s="235">
        <f>'Gas-Load for Sendout '!CF5</f>
        <v>47058</v>
      </c>
      <c r="CG1" s="235">
        <f>'Gas-Load for Sendout '!CG5</f>
        <v>47088</v>
      </c>
      <c r="CH1" s="235">
        <f>'Gas-Load for Sendout '!CH5</f>
        <v>47119</v>
      </c>
      <c r="CI1" s="235">
        <f>'Gas-Load for Sendout '!CI5</f>
        <v>47150</v>
      </c>
      <c r="CJ1" s="235">
        <f>'Gas-Load for Sendout '!CJ5</f>
        <v>47178</v>
      </c>
      <c r="CK1" s="235">
        <f>'Gas-Load for Sendout '!CK5</f>
        <v>47209</v>
      </c>
      <c r="CL1" s="235">
        <f>'Gas-Load for Sendout '!CL5</f>
        <v>47239</v>
      </c>
      <c r="CM1" s="235">
        <f>'Gas-Load for Sendout '!CM5</f>
        <v>47270</v>
      </c>
      <c r="CN1" s="235">
        <f>'Gas-Load for Sendout '!CN5</f>
        <v>47300</v>
      </c>
      <c r="CO1" s="235">
        <f>'Gas-Load for Sendout '!CO5</f>
        <v>47331</v>
      </c>
      <c r="CP1" s="235">
        <f>'Gas-Load for Sendout '!CP5</f>
        <v>47362</v>
      </c>
      <c r="CQ1" s="235">
        <f>'Gas-Load for Sendout '!CQ5</f>
        <v>47392</v>
      </c>
      <c r="CR1" s="235">
        <f>'Gas-Load for Sendout '!CR5</f>
        <v>47423</v>
      </c>
      <c r="CS1" s="235">
        <f>'Gas-Load for Sendout '!CS5</f>
        <v>47453</v>
      </c>
      <c r="CT1" s="235">
        <f>'Gas-Load for Sendout '!CT5</f>
        <v>47484</v>
      </c>
      <c r="CU1" s="235">
        <f>'Gas-Load for Sendout '!CU5</f>
        <v>47515</v>
      </c>
      <c r="CV1" s="235">
        <f>'Gas-Load for Sendout '!CV5</f>
        <v>47543</v>
      </c>
      <c r="CW1" s="235">
        <f>'Gas-Load for Sendout '!CW5</f>
        <v>47574</v>
      </c>
      <c r="CX1" s="235">
        <f>'Gas-Load for Sendout '!CX5</f>
        <v>47604</v>
      </c>
      <c r="CY1" s="235">
        <f>'Gas-Load for Sendout '!CY5</f>
        <v>47635</v>
      </c>
      <c r="CZ1" s="235">
        <f>'Gas-Load for Sendout '!CZ5</f>
        <v>47665</v>
      </c>
      <c r="DA1" s="235">
        <f>'Gas-Load for Sendout '!DA5</f>
        <v>47696</v>
      </c>
      <c r="DB1" s="235">
        <f>'Gas-Load for Sendout '!DB5</f>
        <v>47727</v>
      </c>
      <c r="DC1" s="235">
        <f>'Gas-Load for Sendout '!DC5</f>
        <v>47757</v>
      </c>
      <c r="DD1" s="235">
        <f>'Gas-Load for Sendout '!DD5</f>
        <v>47788</v>
      </c>
      <c r="DE1" s="235">
        <f>'Gas-Load for Sendout '!DE5</f>
        <v>47818</v>
      </c>
      <c r="DF1" s="235">
        <f>'Gas-Load for Sendout '!DF5</f>
        <v>47849</v>
      </c>
      <c r="DG1" s="235">
        <f>'Gas-Load for Sendout '!DG5</f>
        <v>47880</v>
      </c>
      <c r="DH1" s="235">
        <f>'Gas-Load for Sendout '!DH5</f>
        <v>47908</v>
      </c>
      <c r="DI1" s="235">
        <f>'Gas-Load for Sendout '!DI5</f>
        <v>47939</v>
      </c>
      <c r="DJ1" s="235">
        <f>'Gas-Load for Sendout '!DJ5</f>
        <v>47969</v>
      </c>
      <c r="DK1" s="235">
        <f>'Gas-Load for Sendout '!DK5</f>
        <v>48000</v>
      </c>
      <c r="DL1" s="235">
        <f>'Gas-Load for Sendout '!DL5</f>
        <v>48030</v>
      </c>
      <c r="DM1" s="235">
        <f>'Gas-Load for Sendout '!DM5</f>
        <v>48061</v>
      </c>
      <c r="DN1" s="235">
        <f>'Gas-Load for Sendout '!DN5</f>
        <v>48092</v>
      </c>
      <c r="DO1" s="235">
        <f>'Gas-Load for Sendout '!DO5</f>
        <v>48122</v>
      </c>
      <c r="DP1" s="235">
        <f>'Gas-Load for Sendout '!DP5</f>
        <v>48153</v>
      </c>
      <c r="DQ1" s="235">
        <f>'Gas-Load for Sendout '!DQ5</f>
        <v>48183</v>
      </c>
      <c r="DR1" s="235">
        <f>'Gas-Load for Sendout '!DR5</f>
        <v>48214</v>
      </c>
      <c r="DS1" s="235">
        <f>'Gas-Load for Sendout '!DS5</f>
        <v>48245</v>
      </c>
      <c r="DT1" s="235">
        <f>'Gas-Load for Sendout '!DT5</f>
        <v>48274</v>
      </c>
      <c r="DU1" s="235">
        <f>'Gas-Load for Sendout '!DU5</f>
        <v>48305</v>
      </c>
      <c r="DV1" s="235">
        <f>'Gas-Load for Sendout '!DV5</f>
        <v>48335</v>
      </c>
      <c r="DW1" s="235">
        <f>'Gas-Load for Sendout '!DW5</f>
        <v>48366</v>
      </c>
      <c r="DX1" s="235">
        <f>'Gas-Load for Sendout '!DX5</f>
        <v>48396</v>
      </c>
      <c r="DY1" s="235">
        <f>'Gas-Load for Sendout '!DY5</f>
        <v>48427</v>
      </c>
      <c r="DZ1" s="235">
        <f>'Gas-Load for Sendout '!DZ5</f>
        <v>48458</v>
      </c>
      <c r="EA1" s="235">
        <f>'Gas-Load for Sendout '!EA5</f>
        <v>48488</v>
      </c>
      <c r="EB1" s="235">
        <f>'Gas-Load for Sendout '!EB5</f>
        <v>48519</v>
      </c>
      <c r="EC1" s="235">
        <f>'Gas-Load for Sendout '!EC5</f>
        <v>48549</v>
      </c>
      <c r="ED1" s="235">
        <f>'Gas-Load for Sendout '!ED5</f>
        <v>48580</v>
      </c>
      <c r="EE1" s="235">
        <f>'Gas-Load for Sendout '!EE5</f>
        <v>48611</v>
      </c>
      <c r="EF1" s="235">
        <f>'Gas-Load for Sendout '!EF5</f>
        <v>48639</v>
      </c>
      <c r="EG1" s="235">
        <f>'Gas-Load for Sendout '!EG5</f>
        <v>48670</v>
      </c>
      <c r="EH1" s="235">
        <f>'Gas-Load for Sendout '!EH5</f>
        <v>48700</v>
      </c>
      <c r="EI1" s="235">
        <f>'Gas-Load for Sendout '!EI5</f>
        <v>48731</v>
      </c>
      <c r="EJ1" s="235">
        <f>'Gas-Load for Sendout '!EJ5</f>
        <v>48761</v>
      </c>
      <c r="EK1" s="235">
        <f>'Gas-Load for Sendout '!EK5</f>
        <v>48792</v>
      </c>
      <c r="EL1" s="235">
        <f>'Gas-Load for Sendout '!EL5</f>
        <v>48823</v>
      </c>
      <c r="EM1" s="235">
        <f>'Gas-Load for Sendout '!EM5</f>
        <v>48853</v>
      </c>
      <c r="EN1" s="235">
        <f>'Gas-Load for Sendout '!EN5</f>
        <v>48884</v>
      </c>
      <c r="EO1" s="235">
        <f>'Gas-Load for Sendout '!EO5</f>
        <v>48914</v>
      </c>
      <c r="EP1" s="235">
        <f>'Gas-Load for Sendout '!EP5</f>
        <v>48945</v>
      </c>
      <c r="EQ1" s="235">
        <f>'Gas-Load for Sendout '!EQ5</f>
        <v>48976</v>
      </c>
      <c r="ER1" s="235">
        <f>'Gas-Load for Sendout '!ER5</f>
        <v>49004</v>
      </c>
      <c r="ES1" s="235">
        <f>'Gas-Load for Sendout '!ES5</f>
        <v>49035</v>
      </c>
      <c r="ET1" s="235">
        <f>'Gas-Load for Sendout '!ET5</f>
        <v>49065</v>
      </c>
      <c r="EU1" s="235">
        <f>'Gas-Load for Sendout '!EU5</f>
        <v>49096</v>
      </c>
      <c r="EV1" s="235">
        <f>'Gas-Load for Sendout '!EV5</f>
        <v>49126</v>
      </c>
      <c r="EW1" s="235">
        <f>'Gas-Load for Sendout '!EW5</f>
        <v>49157</v>
      </c>
      <c r="EX1" s="235">
        <f>'Gas-Load for Sendout '!EX5</f>
        <v>49188</v>
      </c>
      <c r="EY1" s="235">
        <f>'Gas-Load for Sendout '!EY5</f>
        <v>49218</v>
      </c>
      <c r="EZ1" s="235">
        <f>'Gas-Load for Sendout '!EZ5</f>
        <v>49249</v>
      </c>
      <c r="FA1" s="235">
        <f>'Gas-Load for Sendout '!FA5</f>
        <v>49279</v>
      </c>
      <c r="FB1" s="235">
        <f>'Gas-Load for Sendout '!FB5</f>
        <v>49310</v>
      </c>
      <c r="FC1" s="235">
        <f>'Gas-Load for Sendout '!FC5</f>
        <v>49341</v>
      </c>
      <c r="FD1" s="235">
        <f>'Gas-Load for Sendout '!FD5</f>
        <v>49369</v>
      </c>
      <c r="FE1" s="235">
        <f>'Gas-Load for Sendout '!FE5</f>
        <v>49400</v>
      </c>
      <c r="FF1" s="235">
        <f>'Gas-Load for Sendout '!FF5</f>
        <v>49430</v>
      </c>
      <c r="FG1" s="235">
        <f>'Gas-Load for Sendout '!FG5</f>
        <v>49461</v>
      </c>
      <c r="FH1" s="235">
        <f>'Gas-Load for Sendout '!FH5</f>
        <v>49491</v>
      </c>
      <c r="FI1" s="235">
        <f>'Gas-Load for Sendout '!FI5</f>
        <v>49522</v>
      </c>
      <c r="FJ1" s="235">
        <f>'Gas-Load for Sendout '!FJ5</f>
        <v>49553</v>
      </c>
      <c r="FK1" s="235">
        <f>'Gas-Load for Sendout '!FK5</f>
        <v>49583</v>
      </c>
      <c r="FL1" s="235">
        <f>'Gas-Load for Sendout '!FL5</f>
        <v>49614</v>
      </c>
      <c r="FM1" s="235">
        <f>'Gas-Load for Sendout '!FM5</f>
        <v>49644</v>
      </c>
      <c r="FN1" s="235">
        <f>'Gas-Load for Sendout '!FN5</f>
        <v>49675</v>
      </c>
      <c r="FO1" s="235">
        <f>'Gas-Load for Sendout '!FO5</f>
        <v>49706</v>
      </c>
      <c r="FP1" s="235">
        <f>'Gas-Load for Sendout '!FP5</f>
        <v>49735</v>
      </c>
      <c r="FQ1" s="235">
        <f>'Gas-Load for Sendout '!FQ5</f>
        <v>49766</v>
      </c>
      <c r="FR1" s="235">
        <f>'Gas-Load for Sendout '!FR5</f>
        <v>49796</v>
      </c>
      <c r="FS1" s="235">
        <f>'Gas-Load for Sendout '!FS5</f>
        <v>49827</v>
      </c>
      <c r="FT1" s="235">
        <f>'Gas-Load for Sendout '!FT5</f>
        <v>49857</v>
      </c>
      <c r="FU1" s="235">
        <f>'Gas-Load for Sendout '!FU5</f>
        <v>49888</v>
      </c>
      <c r="FV1" s="235">
        <f>'Gas-Load for Sendout '!FV5</f>
        <v>49919</v>
      </c>
      <c r="FW1" s="235">
        <f>'Gas-Load for Sendout '!FW5</f>
        <v>49949</v>
      </c>
      <c r="FX1" s="235">
        <f>'Gas-Load for Sendout '!FX5</f>
        <v>49980</v>
      </c>
      <c r="FY1" s="235">
        <f>'Gas-Load for Sendout '!FY5</f>
        <v>50010</v>
      </c>
      <c r="FZ1" s="235">
        <f>'Gas-Load for Sendout '!FZ5</f>
        <v>50041</v>
      </c>
      <c r="GA1" s="235">
        <f>'Gas-Load for Sendout '!GA5</f>
        <v>50072</v>
      </c>
      <c r="GB1" s="235">
        <f>'Gas-Load for Sendout '!GB5</f>
        <v>50100</v>
      </c>
      <c r="GC1" s="235">
        <f>'Gas-Load for Sendout '!GC5</f>
        <v>50131</v>
      </c>
      <c r="GD1" s="235">
        <f>'Gas-Load for Sendout '!GD5</f>
        <v>50161</v>
      </c>
      <c r="GE1" s="235">
        <f>'Gas-Load for Sendout '!GE5</f>
        <v>50192</v>
      </c>
      <c r="GF1" s="235">
        <f>'Gas-Load for Sendout '!GF5</f>
        <v>50222</v>
      </c>
      <c r="GG1" s="235">
        <f>'Gas-Load for Sendout '!GG5</f>
        <v>50253</v>
      </c>
      <c r="GH1" s="235">
        <f>'Gas-Load for Sendout '!GH5</f>
        <v>50284</v>
      </c>
      <c r="GI1" s="235">
        <f>'Gas-Load for Sendout '!GI5</f>
        <v>50314</v>
      </c>
      <c r="GJ1" s="235">
        <f>'Gas-Load for Sendout '!GJ5</f>
        <v>50345</v>
      </c>
      <c r="GK1" s="235">
        <f>'Gas-Load for Sendout '!GK5</f>
        <v>50375</v>
      </c>
      <c r="GL1" s="235">
        <f>'Gas-Load for Sendout '!GL5</f>
        <v>50406</v>
      </c>
      <c r="GM1" s="235">
        <f>'Gas-Load for Sendout '!GM5</f>
        <v>50437</v>
      </c>
      <c r="GN1" s="235">
        <f>'Gas-Load for Sendout '!GN5</f>
        <v>50465</v>
      </c>
      <c r="GO1" s="235">
        <f>'Gas-Load for Sendout '!GO5</f>
        <v>50496</v>
      </c>
      <c r="GP1" s="235">
        <f>'Gas-Load for Sendout '!GP5</f>
        <v>50526</v>
      </c>
      <c r="GQ1" s="235">
        <f>'Gas-Load for Sendout '!GQ5</f>
        <v>50557</v>
      </c>
      <c r="GR1" s="235">
        <f>'Gas-Load for Sendout '!GR5</f>
        <v>50587</v>
      </c>
      <c r="GS1" s="235">
        <f>'Gas-Load for Sendout '!GS5</f>
        <v>50618</v>
      </c>
      <c r="GT1" s="235">
        <f>'Gas-Load for Sendout '!GT5</f>
        <v>50649</v>
      </c>
      <c r="GU1" s="235">
        <f>'Gas-Load for Sendout '!GU5</f>
        <v>50679</v>
      </c>
      <c r="GV1" s="235">
        <f>'Gas-Load for Sendout '!GV5</f>
        <v>50710</v>
      </c>
      <c r="GW1" s="235">
        <f>'Gas-Load for Sendout '!GW5</f>
        <v>50740</v>
      </c>
      <c r="GX1" s="235">
        <f>'Gas-Load for Sendout '!GX5</f>
        <v>50771</v>
      </c>
      <c r="GY1" s="235">
        <f>'Gas-Load for Sendout '!GY5</f>
        <v>50802</v>
      </c>
      <c r="GZ1" s="235">
        <f>'Gas-Load for Sendout '!GZ5</f>
        <v>50830</v>
      </c>
      <c r="HA1" s="235">
        <f>'Gas-Load for Sendout '!HA5</f>
        <v>50861</v>
      </c>
      <c r="HB1" s="235">
        <f>'Gas-Load for Sendout '!HB5</f>
        <v>50891</v>
      </c>
      <c r="HC1" s="235">
        <f>'Gas-Load for Sendout '!HC5</f>
        <v>50922</v>
      </c>
      <c r="HD1" s="235">
        <f>'Gas-Load for Sendout '!HD5</f>
        <v>50952</v>
      </c>
      <c r="HE1" s="235">
        <f>'Gas-Load for Sendout '!HE5</f>
        <v>50983</v>
      </c>
      <c r="HF1" s="235">
        <f>'Gas-Load for Sendout '!HF5</f>
        <v>51014</v>
      </c>
      <c r="HG1" s="235">
        <f>'Gas-Load for Sendout '!HG5</f>
        <v>51044</v>
      </c>
      <c r="HH1" s="235">
        <f>'Gas-Load for Sendout '!HH5</f>
        <v>51075</v>
      </c>
      <c r="HI1" s="235">
        <f>'Gas-Load for Sendout '!HI5</f>
        <v>51105</v>
      </c>
      <c r="HJ1" s="235">
        <f>'Gas-Load for Sendout '!HJ5</f>
        <v>51136</v>
      </c>
      <c r="HK1" s="235">
        <f>'Gas-Load for Sendout '!HK5</f>
        <v>51167</v>
      </c>
      <c r="HL1" s="235">
        <f>'Gas-Load for Sendout '!HL5</f>
        <v>51196</v>
      </c>
      <c r="HM1" s="235">
        <f>'Gas-Load for Sendout '!HM5</f>
        <v>51227</v>
      </c>
      <c r="HN1" s="235">
        <f>'Gas-Load for Sendout '!HN5</f>
        <v>51257</v>
      </c>
      <c r="HO1" s="235">
        <f>'Gas-Load for Sendout '!HO5</f>
        <v>51288</v>
      </c>
      <c r="HP1" s="235">
        <f>'Gas-Load for Sendout '!HP5</f>
        <v>51318</v>
      </c>
      <c r="HQ1" s="235">
        <f>'Gas-Load for Sendout '!HQ5</f>
        <v>51349</v>
      </c>
      <c r="HR1" s="235">
        <f>'Gas-Load for Sendout '!HR5</f>
        <v>51380</v>
      </c>
      <c r="HS1" s="235">
        <f>'Gas-Load for Sendout '!HS5</f>
        <v>51410</v>
      </c>
      <c r="HT1" s="235">
        <f>'Gas-Load for Sendout '!HT5</f>
        <v>51441</v>
      </c>
      <c r="HU1" s="235">
        <f>'Gas-Load for Sendout '!HU5</f>
        <v>51471</v>
      </c>
      <c r="HV1" s="235">
        <f>'Gas-Load for Sendout '!HV5</f>
        <v>51502</v>
      </c>
      <c r="HW1" s="235">
        <f>'Gas-Load for Sendout '!HW5</f>
        <v>51533</v>
      </c>
      <c r="HX1" s="235">
        <f>'Gas-Load for Sendout '!HX5</f>
        <v>51561</v>
      </c>
      <c r="HY1" s="235">
        <f>'Gas-Load for Sendout '!HY5</f>
        <v>51592</v>
      </c>
      <c r="HZ1" s="235">
        <f>'Gas-Load for Sendout '!HZ5</f>
        <v>51622</v>
      </c>
      <c r="IA1" s="235">
        <f>'Gas-Load for Sendout '!IA5</f>
        <v>51653</v>
      </c>
      <c r="IB1" s="235">
        <f>'Gas-Load for Sendout '!IB5</f>
        <v>51683</v>
      </c>
      <c r="IC1" s="235">
        <f>'Gas-Load for Sendout '!IC5</f>
        <v>51714</v>
      </c>
      <c r="ID1" s="235">
        <f>'Gas-Load for Sendout '!ID5</f>
        <v>51745</v>
      </c>
      <c r="IE1" s="235">
        <f>'Gas-Load for Sendout '!IE5</f>
        <v>51775</v>
      </c>
      <c r="IF1" s="235">
        <f>'Gas-Load for Sendout '!IF5</f>
        <v>51806</v>
      </c>
      <c r="IG1" s="235">
        <f>'Gas-Load for Sendout '!IG5</f>
        <v>51836</v>
      </c>
      <c r="IH1" s="235">
        <f>'Gas-Load for Sendout '!IH5</f>
        <v>51867</v>
      </c>
      <c r="II1" s="235">
        <f>'Gas-Load for Sendout '!II5</f>
        <v>51898</v>
      </c>
      <c r="IJ1" s="235">
        <f>'Gas-Load for Sendout '!IJ5</f>
        <v>51926</v>
      </c>
      <c r="IK1" s="235">
        <f>'Gas-Load for Sendout '!IK5</f>
        <v>51957</v>
      </c>
      <c r="IL1" s="235">
        <f>'Gas-Load for Sendout '!IL5</f>
        <v>51987</v>
      </c>
      <c r="IM1" s="235">
        <f>'Gas-Load for Sendout '!IM5</f>
        <v>52018</v>
      </c>
      <c r="IN1" s="235">
        <f>'Gas-Load for Sendout '!IN5</f>
        <v>52048</v>
      </c>
      <c r="IO1" s="235">
        <f>'Gas-Load for Sendout '!IO5</f>
        <v>52079</v>
      </c>
      <c r="IP1" s="235">
        <f>'Gas-Load for Sendout '!IP5</f>
        <v>52110</v>
      </c>
      <c r="IQ1" s="235">
        <f>'Gas-Load for Sendout '!IQ5</f>
        <v>52140</v>
      </c>
      <c r="IR1" s="235">
        <f>'Gas-Load for Sendout '!IR5</f>
        <v>52171</v>
      </c>
      <c r="IS1" s="235">
        <f>'Gas-Load for Sendout '!IS5</f>
        <v>52201</v>
      </c>
      <c r="IT1" s="235">
        <f>'Gas-Load for Sendout '!IT5</f>
        <v>52232</v>
      </c>
      <c r="IU1" s="235">
        <f>'Gas-Load for Sendout '!IU5</f>
        <v>52263</v>
      </c>
      <c r="IV1" s="235">
        <f>'Gas-Load for Sendout '!IV5</f>
        <v>52291</v>
      </c>
      <c r="IW1" s="235">
        <f>'Gas-Load for Sendout '!IW5</f>
        <v>52322</v>
      </c>
      <c r="IX1" s="235">
        <f>'Gas-Load for Sendout '!IX5</f>
        <v>52352</v>
      </c>
      <c r="IY1" s="235">
        <f>'Gas-Load for Sendout '!IY5</f>
        <v>52383</v>
      </c>
      <c r="IZ1" s="235">
        <f>'Gas-Load for Sendout '!IZ5</f>
        <v>52413</v>
      </c>
      <c r="JA1" s="235">
        <f>'Gas-Load for Sendout '!JA5</f>
        <v>52444</v>
      </c>
      <c r="JB1" s="235">
        <f>'Gas-Load for Sendout '!JB5</f>
        <v>52475</v>
      </c>
      <c r="JC1" s="235">
        <f>'Gas-Load for Sendout '!JC5</f>
        <v>52505</v>
      </c>
      <c r="JD1" s="235">
        <f>'Gas-Load for Sendout '!JD5</f>
        <v>52536</v>
      </c>
      <c r="JE1" s="235">
        <f>'Gas-Load for Sendout '!JE5</f>
        <v>52566</v>
      </c>
      <c r="JF1" s="235">
        <f>'Gas-Load for Sendout '!JF5</f>
        <v>52597</v>
      </c>
      <c r="JG1" s="235">
        <f>'Gas-Load for Sendout '!JG5</f>
        <v>52628</v>
      </c>
      <c r="JH1" s="235">
        <f>'Gas-Load for Sendout '!JH5</f>
        <v>52657</v>
      </c>
      <c r="JI1" s="235">
        <f>'Gas-Load for Sendout '!JI5</f>
        <v>52688</v>
      </c>
      <c r="JJ1" s="235">
        <f>'Gas-Load for Sendout '!JJ5</f>
        <v>52718</v>
      </c>
      <c r="JK1" s="235">
        <f>'Gas-Load for Sendout '!JK5</f>
        <v>52749</v>
      </c>
      <c r="JL1" s="235">
        <f>'Gas-Load for Sendout '!JL5</f>
        <v>52779</v>
      </c>
      <c r="JM1" s="235">
        <f>'Gas-Load for Sendout '!JM5</f>
        <v>52810</v>
      </c>
      <c r="JN1" s="235">
        <f>'Gas-Load for Sendout '!JN5</f>
        <v>52841</v>
      </c>
      <c r="JO1" s="235">
        <f>'Gas-Load for Sendout '!JO5</f>
        <v>52871</v>
      </c>
      <c r="JP1" s="235">
        <f>'Gas-Load for Sendout '!JP5</f>
        <v>52902</v>
      </c>
      <c r="JQ1" s="235">
        <f>'Gas-Load for Sendout '!JQ5</f>
        <v>52932</v>
      </c>
      <c r="JR1" s="235">
        <f>'Gas-Load for Sendout '!JR5</f>
        <v>52963</v>
      </c>
      <c r="JS1" s="235">
        <f>'Gas-Load for Sendout '!JS5</f>
        <v>52994</v>
      </c>
      <c r="JT1" s="235">
        <f>'Gas-Load for Sendout '!JT5</f>
        <v>53022</v>
      </c>
      <c r="JU1" s="235">
        <f>'Gas-Load for Sendout '!JU5</f>
        <v>53053</v>
      </c>
      <c r="JV1" s="235">
        <f>'Gas-Load for Sendout '!JV5</f>
        <v>53083</v>
      </c>
      <c r="JW1" s="235">
        <f>'Gas-Load for Sendout '!JW5</f>
        <v>53114</v>
      </c>
      <c r="JX1" s="235">
        <f>'Gas-Load for Sendout '!JX5</f>
        <v>53144</v>
      </c>
      <c r="JY1" s="235">
        <f>'Gas-Load for Sendout '!JY5</f>
        <v>53175</v>
      </c>
      <c r="JZ1" s="235">
        <f>'Gas-Load for Sendout '!JZ5</f>
        <v>53206</v>
      </c>
      <c r="KA1" s="235">
        <f>'Gas-Load for Sendout '!KA5</f>
        <v>53236</v>
      </c>
      <c r="KB1" s="235">
        <f>'Gas-Load for Sendout '!KB5</f>
        <v>53267</v>
      </c>
      <c r="KC1" s="235">
        <f>'Gas-Load for Sendout '!KC5</f>
        <v>53297</v>
      </c>
      <c r="KD1" s="235">
        <f>'Gas-Load for Sendout '!KD5</f>
        <v>53328</v>
      </c>
      <c r="KE1" s="235">
        <f>'Gas-Load for Sendout '!KE5</f>
        <v>53359</v>
      </c>
      <c r="KF1" s="235">
        <f>'Gas-Load for Sendout '!KF5</f>
        <v>53387</v>
      </c>
      <c r="KG1" s="235">
        <f>'Gas-Load for Sendout '!KG5</f>
        <v>53418</v>
      </c>
      <c r="KH1" s="235">
        <f>'Gas-Load for Sendout '!KH5</f>
        <v>53448</v>
      </c>
      <c r="KI1" s="235">
        <f>'Gas-Load for Sendout '!KI5</f>
        <v>53479</v>
      </c>
      <c r="KJ1" s="235">
        <f>'Gas-Load for Sendout '!KJ5</f>
        <v>53509</v>
      </c>
      <c r="KK1" s="235">
        <f>'Gas-Load for Sendout '!KK5</f>
        <v>53540</v>
      </c>
      <c r="KL1" s="235">
        <f>'Gas-Load for Sendout '!KL5</f>
        <v>53571</v>
      </c>
      <c r="KM1" s="235">
        <f>'Gas-Load for Sendout '!KM5</f>
        <v>53601</v>
      </c>
      <c r="KN1" s="235">
        <f>'Gas-Load for Sendout '!KN5</f>
        <v>53632</v>
      </c>
      <c r="KO1" s="235">
        <f>'Gas-Load for Sendout '!KO5</f>
        <v>53662</v>
      </c>
      <c r="KP1" s="235">
        <f>'Gas-Load for Sendout '!KP5</f>
        <v>53693</v>
      </c>
      <c r="KQ1" s="235">
        <f>'Gas-Load for Sendout '!KQ5</f>
        <v>53724</v>
      </c>
      <c r="KR1" s="235">
        <f>'Gas-Load for Sendout '!KR5</f>
        <v>53752</v>
      </c>
      <c r="KS1" s="235">
        <f>'Gas-Load for Sendout '!KS5</f>
        <v>53783</v>
      </c>
      <c r="KT1" s="235">
        <f>'Gas-Load for Sendout '!KT5</f>
        <v>53813</v>
      </c>
      <c r="KU1" s="235">
        <f>'Gas-Load for Sendout '!KU5</f>
        <v>53844</v>
      </c>
      <c r="KV1" s="235">
        <f>'Gas-Load for Sendout '!KV5</f>
        <v>53874</v>
      </c>
      <c r="KW1" s="235">
        <f>'Gas-Load for Sendout '!KW5</f>
        <v>53905</v>
      </c>
      <c r="KX1" s="235">
        <f>'Gas-Load for Sendout '!KX5</f>
        <v>53936</v>
      </c>
      <c r="KY1" s="235">
        <f>'Gas-Load for Sendout '!KY5</f>
        <v>53966</v>
      </c>
      <c r="KZ1" s="235">
        <f>'Gas-Load for Sendout '!KZ5</f>
        <v>53997</v>
      </c>
      <c r="LA1" s="235">
        <f>'Gas-Load for Sendout '!LA5</f>
        <v>54027</v>
      </c>
      <c r="LB1" s="235">
        <f>'Gas-Load for Sendout '!LB5</f>
        <v>54058</v>
      </c>
      <c r="LC1" s="235">
        <f>'Gas-Load for Sendout '!LC5</f>
        <v>54089</v>
      </c>
      <c r="LD1" s="235">
        <f>'Gas-Load for Sendout '!LD5</f>
        <v>54118</v>
      </c>
      <c r="LE1" s="235">
        <f>'Gas-Load for Sendout '!LE5</f>
        <v>54149</v>
      </c>
      <c r="LF1" s="235">
        <f>'Gas-Load for Sendout '!LF5</f>
        <v>54179</v>
      </c>
      <c r="LG1" s="235">
        <f>'Gas-Load for Sendout '!LG5</f>
        <v>54210</v>
      </c>
      <c r="LH1" s="235">
        <f>'Gas-Load for Sendout '!LH5</f>
        <v>54240</v>
      </c>
      <c r="LI1" s="235">
        <f>'Gas-Load for Sendout '!LI5</f>
        <v>54271</v>
      </c>
      <c r="LJ1" s="235">
        <f>'Gas-Load for Sendout '!LJ5</f>
        <v>54302</v>
      </c>
      <c r="LK1" s="235">
        <f>'Gas-Load for Sendout '!LK5</f>
        <v>54332</v>
      </c>
      <c r="LL1" s="235">
        <f>'Gas-Load for Sendout '!LL5</f>
        <v>54363</v>
      </c>
      <c r="LM1" s="235">
        <f>'Gas-Load for Sendout '!LM5</f>
        <v>54393</v>
      </c>
      <c r="LN1" s="235">
        <f>'Gas-Load for Sendout '!LN5</f>
        <v>54424</v>
      </c>
      <c r="LO1" s="235">
        <f>'Gas-Load for Sendout '!LO5</f>
        <v>54455</v>
      </c>
      <c r="LP1" s="235">
        <f>'Gas-Load for Sendout '!LP5</f>
        <v>54483</v>
      </c>
      <c r="LQ1" s="235">
        <f>'Gas-Load for Sendout '!LQ5</f>
        <v>54514</v>
      </c>
      <c r="LR1" s="235">
        <f>'Gas-Load for Sendout '!LR5</f>
        <v>54544</v>
      </c>
      <c r="LS1" s="235">
        <f>'Gas-Load for Sendout '!LS5</f>
        <v>54575</v>
      </c>
      <c r="LT1" s="235">
        <f>'Gas-Load for Sendout '!LT5</f>
        <v>54605</v>
      </c>
      <c r="LU1" s="235">
        <f>'Gas-Load for Sendout '!LU5</f>
        <v>54636</v>
      </c>
      <c r="LV1" s="235">
        <f>'Gas-Load for Sendout '!LV5</f>
        <v>54667</v>
      </c>
      <c r="LW1" s="235">
        <f>'Gas-Load for Sendout '!LW5</f>
        <v>54697</v>
      </c>
      <c r="LX1" s="235">
        <f>'Gas-Load for Sendout '!LX5</f>
        <v>54728</v>
      </c>
      <c r="LY1" s="235">
        <f>'Gas-Load for Sendout '!LY5</f>
        <v>54758</v>
      </c>
      <c r="LZ1" s="235">
        <f>'Gas-Load for Sendout '!LZ5</f>
        <v>54789</v>
      </c>
      <c r="MA1" s="235">
        <f>'Gas-Load for Sendout '!MA5</f>
        <v>54820</v>
      </c>
      <c r="MB1" s="235">
        <f>'Gas-Load for Sendout '!MB5</f>
        <v>54848</v>
      </c>
      <c r="MC1" s="235">
        <f>'Gas-Load for Sendout '!MC5</f>
        <v>54879</v>
      </c>
      <c r="MD1" s="235">
        <f>'Gas-Load for Sendout '!MD5</f>
        <v>54909</v>
      </c>
      <c r="ME1" s="235">
        <f>'Gas-Load for Sendout '!ME5</f>
        <v>54940</v>
      </c>
      <c r="MF1" s="235">
        <f>'Gas-Load for Sendout '!MF5</f>
        <v>54970</v>
      </c>
      <c r="MG1" s="235">
        <f>'Gas-Load for Sendout '!MG5</f>
        <v>55001</v>
      </c>
      <c r="MH1" s="235">
        <f>'Gas-Load for Sendout '!MH5</f>
        <v>55032</v>
      </c>
      <c r="MI1" s="235">
        <f>'Gas-Load for Sendout '!MI5</f>
        <v>55062</v>
      </c>
      <c r="MJ1" s="235">
        <f>'Gas-Load for Sendout '!MJ5</f>
        <v>55093</v>
      </c>
      <c r="MK1" s="235">
        <f>'Gas-Load for Sendout '!MK5</f>
        <v>55123</v>
      </c>
    </row>
    <row r="2" spans="1:349" x14ac:dyDescent="0.3">
      <c r="A2" s="112" t="s">
        <v>148</v>
      </c>
      <c r="B2" s="112">
        <f>'Gas-Load for Sendout '!B33</f>
        <v>809383</v>
      </c>
      <c r="C2" s="112">
        <f>'Gas-Load for Sendout '!C33</f>
        <v>809933</v>
      </c>
      <c r="D2" s="112">
        <f>'Gas-Load for Sendout '!D33</f>
        <v>810191</v>
      </c>
      <c r="E2" s="112">
        <f>'Gas-Load for Sendout '!E33</f>
        <v>810045</v>
      </c>
      <c r="F2" s="112">
        <f>'Gas-Load for Sendout '!F33</f>
        <v>810268</v>
      </c>
      <c r="G2" s="112">
        <f>'Gas-Load for Sendout '!G33</f>
        <v>810492</v>
      </c>
      <c r="H2" s="112">
        <f>'Gas-Load for Sendout '!H33</f>
        <v>810716</v>
      </c>
      <c r="I2" s="112">
        <f>'Gas-Load for Sendout '!I33</f>
        <v>810941</v>
      </c>
      <c r="J2" s="112">
        <f>'Gas-Load for Sendout '!J33</f>
        <v>811871</v>
      </c>
      <c r="K2" s="112">
        <f>'Gas-Load for Sendout '!K33</f>
        <v>814467</v>
      </c>
      <c r="L2" s="112">
        <f>'Gas-Load for Sendout '!L33</f>
        <v>816626</v>
      </c>
      <c r="M2" s="112">
        <f>'Gas-Load for Sendout '!M33</f>
        <v>818022</v>
      </c>
      <c r="N2" s="112">
        <f>'Gas-Load for Sendout '!N33</f>
        <v>818988</v>
      </c>
      <c r="O2" s="112">
        <f>'Gas-Load for Sendout '!O33</f>
        <v>819545</v>
      </c>
      <c r="P2" s="112">
        <f>'Gas-Load for Sendout '!P33</f>
        <v>819808</v>
      </c>
      <c r="Q2" s="112">
        <f>'Gas-Load for Sendout '!Q33</f>
        <v>819664</v>
      </c>
      <c r="R2" s="112">
        <f>'Gas-Load for Sendout '!R33</f>
        <v>819888</v>
      </c>
      <c r="S2" s="112">
        <f>'Gas-Load for Sendout '!S33</f>
        <v>820111</v>
      </c>
      <c r="T2" s="112">
        <f>'Gas-Load for Sendout '!T33</f>
        <v>820332</v>
      </c>
      <c r="U2" s="112">
        <f>'Gas-Load for Sendout '!U33</f>
        <v>820553</v>
      </c>
      <c r="V2" s="112">
        <f>'Gas-Load for Sendout '!V33</f>
        <v>821478</v>
      </c>
      <c r="W2" s="112">
        <f>'Gas-Load for Sendout '!W33</f>
        <v>824069</v>
      </c>
      <c r="X2" s="112">
        <f>'Gas-Load for Sendout '!X33</f>
        <v>826222</v>
      </c>
      <c r="Y2" s="112">
        <f>'Gas-Load for Sendout '!Y33</f>
        <v>827612</v>
      </c>
      <c r="Z2" s="112">
        <f>'Gas-Load for Sendout '!Z33</f>
        <v>828563</v>
      </c>
      <c r="AA2" s="112">
        <f>'Gas-Load for Sendout '!AA33</f>
        <v>829104</v>
      </c>
      <c r="AB2" s="112">
        <f>'Gas-Load for Sendout '!AB33</f>
        <v>829352</v>
      </c>
      <c r="AC2" s="112">
        <f>'Gas-Load for Sendout '!AC33</f>
        <v>829194</v>
      </c>
      <c r="AD2" s="112">
        <f>'Gas-Load for Sendout '!AD33</f>
        <v>829405</v>
      </c>
      <c r="AE2" s="112">
        <f>'Gas-Load for Sendout '!AE33</f>
        <v>829615</v>
      </c>
      <c r="AF2" s="112">
        <f>'Gas-Load for Sendout '!AF33</f>
        <v>829824</v>
      </c>
      <c r="AG2" s="112">
        <f>'Gas-Load for Sendout '!AG33</f>
        <v>830033</v>
      </c>
      <c r="AH2" s="112">
        <f>'Gas-Load for Sendout '!AH33</f>
        <v>830947</v>
      </c>
      <c r="AI2" s="112">
        <f>'Gas-Load for Sendout '!AI33</f>
        <v>833527</v>
      </c>
      <c r="AJ2" s="112">
        <f>'Gas-Load for Sendout '!AJ33</f>
        <v>835670</v>
      </c>
      <c r="AK2" s="112">
        <f>'Gas-Load for Sendout '!AK33</f>
        <v>837050</v>
      </c>
      <c r="AL2" s="112">
        <f>'Gas-Load for Sendout '!AL33</f>
        <v>837990</v>
      </c>
      <c r="AM2" s="112">
        <f>'Gas-Load for Sendout '!AM33</f>
        <v>838521</v>
      </c>
      <c r="AN2" s="112">
        <f>'Gas-Load for Sendout '!AN33</f>
        <v>838758</v>
      </c>
      <c r="AO2" s="112">
        <f>'Gas-Load for Sendout '!AO33</f>
        <v>838590</v>
      </c>
      <c r="AP2" s="112">
        <f>'Gas-Load for Sendout '!AP33</f>
        <v>838789</v>
      </c>
      <c r="AQ2" s="112">
        <f>'Gas-Load for Sendout '!AQ33</f>
        <v>838989</v>
      </c>
      <c r="AR2" s="112">
        <f>'Gas-Load for Sendout '!AR33</f>
        <v>839188</v>
      </c>
      <c r="AS2" s="112">
        <f>'Gas-Load for Sendout '!AS33</f>
        <v>839386</v>
      </c>
      <c r="AT2" s="112">
        <f>'Gas-Load for Sendout '!AT33</f>
        <v>840290</v>
      </c>
      <c r="AU2" s="112">
        <f>'Gas-Load for Sendout '!AU33</f>
        <v>842860</v>
      </c>
      <c r="AV2" s="112">
        <f>'Gas-Load for Sendout '!AV33</f>
        <v>844992</v>
      </c>
      <c r="AW2" s="112">
        <f>'Gas-Load for Sendout '!AW33</f>
        <v>846363</v>
      </c>
      <c r="AX2" s="112">
        <f>'Gas-Load for Sendout '!AX33</f>
        <v>847280</v>
      </c>
      <c r="AY2" s="112">
        <f>'Gas-Load for Sendout '!AY33</f>
        <v>847790</v>
      </c>
      <c r="AZ2" s="112">
        <f>'Gas-Load for Sendout '!AZ33</f>
        <v>848005</v>
      </c>
      <c r="BA2" s="112">
        <f>'Gas-Load for Sendout '!BA33</f>
        <v>847815</v>
      </c>
      <c r="BB2" s="112">
        <f>'Gas-Load for Sendout '!BB33</f>
        <v>847994</v>
      </c>
      <c r="BC2" s="112">
        <f>'Gas-Load for Sendout '!BC33</f>
        <v>848172</v>
      </c>
      <c r="BD2" s="112">
        <f>'Gas-Load for Sendout '!BD33</f>
        <v>848350</v>
      </c>
      <c r="BE2" s="112">
        <f>'Gas-Load for Sendout '!BE33</f>
        <v>848528</v>
      </c>
      <c r="BF2" s="112">
        <f>'Gas-Load for Sendout '!BF33</f>
        <v>849412</v>
      </c>
      <c r="BG2" s="112">
        <f>'Gas-Load for Sendout '!BG33</f>
        <v>851963</v>
      </c>
      <c r="BH2" s="112">
        <f>'Gas-Load for Sendout '!BH33</f>
        <v>854076</v>
      </c>
      <c r="BI2" s="112">
        <f>'Gas-Load for Sendout '!BI33</f>
        <v>855428</v>
      </c>
      <c r="BJ2" s="112">
        <f>'Gas-Load for Sendout '!BJ33</f>
        <v>856344</v>
      </c>
      <c r="BK2" s="112">
        <f>'Gas-Load for Sendout '!BK33</f>
        <v>856851</v>
      </c>
      <c r="BL2" s="112">
        <f>'Gas-Load for Sendout '!BL33</f>
        <v>857066</v>
      </c>
      <c r="BM2" s="112">
        <f>'Gas-Load for Sendout '!BM33</f>
        <v>856876</v>
      </c>
      <c r="BN2" s="112">
        <f>'Gas-Load for Sendout '!BN33</f>
        <v>857056</v>
      </c>
      <c r="BO2" s="112">
        <f>'Gas-Load for Sendout '!BO33</f>
        <v>857235</v>
      </c>
      <c r="BP2" s="112">
        <f>'Gas-Load for Sendout '!BP33</f>
        <v>857415</v>
      </c>
      <c r="BQ2" s="112">
        <f>'Gas-Load for Sendout '!BQ33</f>
        <v>857595</v>
      </c>
      <c r="BR2" s="112">
        <f>'Gas-Load for Sendout '!BR33</f>
        <v>858481</v>
      </c>
      <c r="BS2" s="112">
        <f>'Gas-Load for Sendout '!BS33</f>
        <v>861033</v>
      </c>
      <c r="BT2" s="112">
        <f>'Gas-Load for Sendout '!BT33</f>
        <v>863149</v>
      </c>
      <c r="BU2" s="112">
        <f>'Gas-Load for Sendout '!BU33</f>
        <v>864503</v>
      </c>
      <c r="BV2" s="112">
        <f>'Gas-Load for Sendout '!BV33</f>
        <v>865436</v>
      </c>
      <c r="BW2" s="112">
        <f>'Gas-Load for Sendout '!BW33</f>
        <v>865961</v>
      </c>
      <c r="BX2" s="112">
        <f>'Gas-Load for Sendout '!BX33</f>
        <v>866193</v>
      </c>
      <c r="BY2" s="112">
        <f>'Gas-Load for Sendout '!BY33</f>
        <v>866019</v>
      </c>
      <c r="BZ2" s="112">
        <f>'Gas-Load for Sendout '!BZ33</f>
        <v>866214</v>
      </c>
      <c r="CA2" s="112">
        <f>'Gas-Load for Sendout '!CA33</f>
        <v>866409</v>
      </c>
      <c r="CB2" s="112">
        <f>'Gas-Load for Sendout '!CB33</f>
        <v>866604</v>
      </c>
      <c r="CC2" s="112">
        <f>'Gas-Load for Sendout '!CC33</f>
        <v>866799</v>
      </c>
      <c r="CD2" s="112">
        <f>'Gas-Load for Sendout '!CD33</f>
        <v>867700</v>
      </c>
      <c r="CE2" s="112">
        <f>'Gas-Load for Sendout '!CE33</f>
        <v>870267</v>
      </c>
      <c r="CF2" s="112">
        <f>'Gas-Load for Sendout '!CF33</f>
        <v>872398</v>
      </c>
      <c r="CG2" s="112">
        <f>'Gas-Load for Sendout '!CG33</f>
        <v>873766</v>
      </c>
      <c r="CH2" s="112">
        <f>'Gas-Load for Sendout '!CH33</f>
        <v>874699</v>
      </c>
      <c r="CI2" s="112">
        <f>'Gas-Load for Sendout '!CI33</f>
        <v>875223</v>
      </c>
      <c r="CJ2" s="112">
        <f>'Gas-Load for Sendout '!CJ33</f>
        <v>875454</v>
      </c>
      <c r="CK2" s="112">
        <f>'Gas-Load for Sendout '!CK33</f>
        <v>875280</v>
      </c>
      <c r="CL2" s="112">
        <f>'Gas-Load for Sendout '!CL33</f>
        <v>875475</v>
      </c>
      <c r="CM2" s="112">
        <f>'Gas-Load for Sendout '!CM33</f>
        <v>875670</v>
      </c>
      <c r="CN2" s="112">
        <f>'Gas-Load for Sendout '!CN33</f>
        <v>875865</v>
      </c>
      <c r="CO2" s="112">
        <f>'Gas-Load for Sendout '!CO33</f>
        <v>876059</v>
      </c>
      <c r="CP2" s="112">
        <f>'Gas-Load for Sendout '!CP33</f>
        <v>876960</v>
      </c>
      <c r="CQ2" s="112">
        <f>'Gas-Load for Sendout '!CQ33</f>
        <v>879527</v>
      </c>
      <c r="CR2" s="112">
        <f>'Gas-Load for Sendout '!CR33</f>
        <v>881657</v>
      </c>
      <c r="CS2" s="112">
        <f>'Gas-Load for Sendout '!CS33</f>
        <v>883025</v>
      </c>
      <c r="CT2" s="112">
        <f>'Gas-Load for Sendout '!CT33</f>
        <v>883956</v>
      </c>
      <c r="CU2" s="112">
        <f>'Gas-Load for Sendout '!CU33</f>
        <v>884479</v>
      </c>
      <c r="CV2" s="112">
        <f>'Gas-Load for Sendout '!CV33</f>
        <v>884709</v>
      </c>
      <c r="CW2" s="112">
        <f>'Gas-Load for Sendout '!CW33</f>
        <v>884533</v>
      </c>
      <c r="CX2" s="112">
        <f>'Gas-Load for Sendout '!CX33</f>
        <v>884726</v>
      </c>
      <c r="CY2" s="112">
        <f>'Gas-Load for Sendout '!CY33</f>
        <v>884918</v>
      </c>
      <c r="CZ2" s="112">
        <f>'Gas-Load for Sendout '!CZ33</f>
        <v>885111</v>
      </c>
      <c r="DA2" s="112">
        <f>'Gas-Load for Sendout '!DA33</f>
        <v>885303</v>
      </c>
      <c r="DB2" s="112">
        <f>'Gas-Load for Sendout '!DB33</f>
        <v>886202</v>
      </c>
      <c r="DC2" s="112">
        <f>'Gas-Load for Sendout '!DC33</f>
        <v>888767</v>
      </c>
      <c r="DD2" s="112">
        <f>'Gas-Load for Sendout '!DD33</f>
        <v>890895</v>
      </c>
      <c r="DE2" s="112">
        <f>'Gas-Load for Sendout '!DE33</f>
        <v>892262</v>
      </c>
      <c r="DF2" s="112">
        <f>'Gas-Load for Sendout '!DF33</f>
        <v>893194</v>
      </c>
      <c r="DG2" s="112">
        <f>'Gas-Load for Sendout '!DG33</f>
        <v>893717</v>
      </c>
      <c r="DH2" s="112">
        <f>'Gas-Load for Sendout '!DH33</f>
        <v>893948</v>
      </c>
      <c r="DI2" s="112">
        <f>'Gas-Load for Sendout '!DI33</f>
        <v>893774</v>
      </c>
      <c r="DJ2" s="112">
        <f>'Gas-Load for Sendout '!DJ33</f>
        <v>893970</v>
      </c>
      <c r="DK2" s="112">
        <f>'Gas-Load for Sendout '!DK33</f>
        <v>894167</v>
      </c>
      <c r="DL2" s="112">
        <f>'Gas-Load for Sendout '!DL33</f>
        <v>894363</v>
      </c>
      <c r="DM2" s="112">
        <f>'Gas-Load for Sendout '!DM33</f>
        <v>894560</v>
      </c>
      <c r="DN2" s="112">
        <f>'Gas-Load for Sendout '!DN33</f>
        <v>895463</v>
      </c>
      <c r="DO2" s="112">
        <f>'Gas-Load for Sendout '!DO33</f>
        <v>898032</v>
      </c>
      <c r="DP2" s="112">
        <f>'Gas-Load for Sendout '!DP33</f>
        <v>900163</v>
      </c>
      <c r="DQ2" s="112">
        <f>'Gas-Load for Sendout '!DQ33</f>
        <v>901533</v>
      </c>
      <c r="DR2" s="112">
        <f>'Gas-Load for Sendout '!DR33</f>
        <v>902466</v>
      </c>
      <c r="DS2" s="112">
        <f>'Gas-Load for Sendout '!DS33</f>
        <v>902990</v>
      </c>
      <c r="DT2" s="112">
        <f>'Gas-Load for Sendout '!DT33</f>
        <v>903220</v>
      </c>
      <c r="DU2" s="112">
        <f>'Gas-Load for Sendout '!DU33</f>
        <v>903044</v>
      </c>
      <c r="DV2" s="112">
        <f>'Gas-Load for Sendout '!DV33</f>
        <v>903236</v>
      </c>
      <c r="DW2" s="112">
        <f>'Gas-Load for Sendout '!DW33</f>
        <v>903427</v>
      </c>
      <c r="DX2" s="112">
        <f>'Gas-Load for Sendout '!DX33</f>
        <v>903617</v>
      </c>
      <c r="DY2" s="112">
        <f>'Gas-Load for Sendout '!DY33</f>
        <v>903807</v>
      </c>
      <c r="DZ2" s="112">
        <f>'Gas-Load for Sendout '!DZ33</f>
        <v>904702</v>
      </c>
      <c r="EA2" s="112">
        <f>'Gas-Load for Sendout '!EA33</f>
        <v>907264</v>
      </c>
      <c r="EB2" s="112">
        <f>'Gas-Load for Sendout '!EB33</f>
        <v>909388</v>
      </c>
      <c r="EC2" s="112">
        <f>'Gas-Load for Sendout '!EC33</f>
        <v>910750</v>
      </c>
      <c r="ED2" s="112">
        <f>'Gas-Load for Sendout '!ED33</f>
        <v>911676</v>
      </c>
      <c r="EE2" s="112">
        <f>'Gas-Load for Sendout '!EE33</f>
        <v>912194</v>
      </c>
      <c r="EF2" s="112">
        <f>'Gas-Load for Sendout '!EF33</f>
        <v>912419</v>
      </c>
      <c r="EG2" s="112">
        <f>'Gas-Load for Sendout '!EG33</f>
        <v>912238</v>
      </c>
      <c r="EH2" s="112">
        <f>'Gas-Load for Sendout '!EH33</f>
        <v>912427</v>
      </c>
      <c r="EI2" s="112">
        <f>'Gas-Load for Sendout '!EI33</f>
        <v>912616</v>
      </c>
      <c r="EJ2" s="112">
        <f>'Gas-Load for Sendout '!EJ33</f>
        <v>912805</v>
      </c>
      <c r="EK2" s="112">
        <f>'Gas-Load for Sendout '!EK33</f>
        <v>912993</v>
      </c>
      <c r="EL2" s="112">
        <f>'Gas-Load for Sendout '!EL33</f>
        <v>913887</v>
      </c>
      <c r="EM2" s="112">
        <f>'Gas-Load for Sendout '!EM33</f>
        <v>916448</v>
      </c>
      <c r="EN2" s="112">
        <f>'Gas-Load for Sendout '!EN33</f>
        <v>918571</v>
      </c>
      <c r="EO2" s="112">
        <f>'Gas-Load for Sendout '!EO33</f>
        <v>919932</v>
      </c>
      <c r="EP2" s="112">
        <f>'Gas-Load for Sendout '!EP33</f>
        <v>920857</v>
      </c>
      <c r="EQ2" s="112">
        <f>'Gas-Load for Sendout '!EQ33</f>
        <v>921373</v>
      </c>
      <c r="ER2" s="112">
        <f>'Gas-Load for Sendout '!ER33</f>
        <v>921595</v>
      </c>
      <c r="ES2" s="112">
        <f>'Gas-Load for Sendout '!ES33</f>
        <v>921411</v>
      </c>
      <c r="ET2" s="112">
        <f>'Gas-Load for Sendout '!ET33</f>
        <v>921596</v>
      </c>
      <c r="EU2" s="112">
        <f>'Gas-Load for Sendout '!EU33</f>
        <v>921780</v>
      </c>
      <c r="EV2" s="112">
        <f>'Gas-Load for Sendout '!EV33</f>
        <v>921963</v>
      </c>
      <c r="EW2" s="112">
        <f>'Gas-Load for Sendout '!EW33</f>
        <v>922146</v>
      </c>
      <c r="EX2" s="112">
        <f>'Gas-Load for Sendout '!EX33</f>
        <v>923035</v>
      </c>
      <c r="EY2" s="112">
        <f>'Gas-Load for Sendout '!EY33</f>
        <v>925589</v>
      </c>
      <c r="EZ2" s="112">
        <f>'Gas-Load for Sendout '!EZ33</f>
        <v>927706</v>
      </c>
      <c r="FA2" s="112">
        <f>'Gas-Load for Sendout '!FA33</f>
        <v>929061</v>
      </c>
      <c r="FB2" s="112">
        <f>'Gas-Load for Sendout '!FB33</f>
        <v>929980</v>
      </c>
      <c r="FC2" s="112">
        <f>'Gas-Load for Sendout '!FC33</f>
        <v>930490</v>
      </c>
      <c r="FD2" s="112">
        <f>'Gas-Load for Sendout '!FD33</f>
        <v>930707</v>
      </c>
      <c r="FE2" s="112">
        <f>'Gas-Load for Sendout '!FE33</f>
        <v>930518</v>
      </c>
      <c r="FF2" s="112">
        <f>'Gas-Load for Sendout '!FF33</f>
        <v>930698</v>
      </c>
      <c r="FG2" s="112">
        <f>'Gas-Load for Sendout '!FG33</f>
        <v>930877</v>
      </c>
      <c r="FH2" s="112">
        <f>'Gas-Load for Sendout '!FH33</f>
        <v>931056</v>
      </c>
      <c r="FI2" s="112">
        <f>'Gas-Load for Sendout '!FI33</f>
        <v>931235</v>
      </c>
      <c r="FJ2" s="112">
        <f>'Gas-Load for Sendout '!FJ33</f>
        <v>932119</v>
      </c>
      <c r="FK2" s="112">
        <f>'Gas-Load for Sendout '!FK33</f>
        <v>934670</v>
      </c>
      <c r="FL2" s="112">
        <f>'Gas-Load for Sendout '!FL33</f>
        <v>936782</v>
      </c>
      <c r="FM2" s="112">
        <f>'Gas-Load for Sendout '!FM33</f>
        <v>938133</v>
      </c>
      <c r="FN2" s="112">
        <f>'Gas-Load for Sendout '!FN33</f>
        <v>939046</v>
      </c>
      <c r="FO2" s="112">
        <f>'Gas-Load for Sendout '!FO33</f>
        <v>939551</v>
      </c>
      <c r="FP2" s="112">
        <f>'Gas-Load for Sendout '!FP33</f>
        <v>939762</v>
      </c>
      <c r="FQ2" s="112">
        <f>'Gas-Load for Sendout '!FQ33</f>
        <v>939567</v>
      </c>
      <c r="FR2" s="112">
        <f>'Gas-Load for Sendout '!FR33</f>
        <v>939741</v>
      </c>
      <c r="FS2" s="112">
        <f>'Gas-Load for Sendout '!FS33</f>
        <v>939913</v>
      </c>
      <c r="FT2" s="112">
        <f>'Gas-Load for Sendout '!FT33</f>
        <v>940086</v>
      </c>
      <c r="FU2" s="112">
        <f>'Gas-Load for Sendout '!FU33</f>
        <v>940257</v>
      </c>
      <c r="FV2" s="112">
        <f>'Gas-Load for Sendout '!FV33</f>
        <v>941134</v>
      </c>
      <c r="FW2" s="112">
        <f>'Gas-Load for Sendout '!FW33</f>
        <v>943677</v>
      </c>
      <c r="FX2" s="112">
        <f>'Gas-Load for Sendout '!FX33</f>
        <v>945782</v>
      </c>
      <c r="FY2" s="112">
        <f>'Gas-Load for Sendout '!FY33</f>
        <v>947125</v>
      </c>
      <c r="FZ2" s="112">
        <f>'Gas-Load for Sendout '!FZ33</f>
        <v>948032</v>
      </c>
      <c r="GA2" s="112">
        <f>'Gas-Load for Sendout '!GA33</f>
        <v>948530</v>
      </c>
      <c r="GB2" s="112">
        <f>'Gas-Load for Sendout '!GB33</f>
        <v>948735</v>
      </c>
      <c r="GC2" s="112">
        <f>'Gas-Load for Sendout '!GC33</f>
        <v>948534</v>
      </c>
      <c r="GD2" s="112">
        <f>'Gas-Load for Sendout '!GD33</f>
        <v>948702</v>
      </c>
      <c r="GE2" s="112">
        <f>'Gas-Load for Sendout '!GE33</f>
        <v>948869</v>
      </c>
      <c r="GF2" s="112">
        <f>'Gas-Load for Sendout '!GF33</f>
        <v>949037</v>
      </c>
      <c r="GG2" s="112">
        <f>'Gas-Load for Sendout '!GG33</f>
        <v>949204</v>
      </c>
      <c r="GH2" s="112">
        <f>'Gas-Load for Sendout '!GH33</f>
        <v>950076</v>
      </c>
      <c r="GI2" s="112">
        <f>'Gas-Load for Sendout '!GI33</f>
        <v>952615</v>
      </c>
      <c r="GJ2" s="112">
        <f>'Gas-Load for Sendout '!GJ33</f>
        <v>954716</v>
      </c>
      <c r="GK2" s="112">
        <f>'Gas-Load for Sendout '!GK33</f>
        <v>956056</v>
      </c>
      <c r="GL2" s="112">
        <f>'Gas-Load for Sendout '!GL33</f>
        <v>956959</v>
      </c>
      <c r="GM2" s="112">
        <f>'Gas-Load for Sendout '!GM33</f>
        <v>957453</v>
      </c>
      <c r="GN2" s="112">
        <f>'Gas-Load for Sendout '!GN33</f>
        <v>957654</v>
      </c>
      <c r="GO2" s="112">
        <f>'Gas-Load for Sendout '!GO33</f>
        <v>957450</v>
      </c>
      <c r="GP2" s="112">
        <f>'Gas-Load for Sendout '!GP33</f>
        <v>957614</v>
      </c>
      <c r="GQ2" s="112">
        <f>'Gas-Load for Sendout '!GQ33</f>
        <v>957778</v>
      </c>
      <c r="GR2" s="112">
        <f>'Gas-Load for Sendout '!GR33</f>
        <v>957941</v>
      </c>
      <c r="GS2" s="112">
        <f>'Gas-Load for Sendout '!GS33</f>
        <v>958104</v>
      </c>
      <c r="GT2" s="112">
        <f>'Gas-Load for Sendout '!GT33</f>
        <v>958973</v>
      </c>
      <c r="GU2" s="112">
        <f>'Gas-Load for Sendout '!GU33</f>
        <v>961507</v>
      </c>
      <c r="GV2" s="112">
        <f>'Gas-Load for Sendout '!GV33</f>
        <v>963604</v>
      </c>
      <c r="GW2" s="112">
        <f>'Gas-Load for Sendout '!GW33</f>
        <v>964939</v>
      </c>
      <c r="GX2" s="112">
        <f>'Gas-Load for Sendout '!GX33</f>
        <v>965838</v>
      </c>
      <c r="GY2" s="112">
        <f>'Gas-Load for Sendout '!GY33</f>
        <v>966327</v>
      </c>
      <c r="GZ2" s="112">
        <f>'Gas-Load for Sendout '!GZ33</f>
        <v>966523</v>
      </c>
      <c r="HA2" s="112">
        <f>'Gas-Load for Sendout '!HA33</f>
        <v>966313</v>
      </c>
      <c r="HB2" s="112">
        <f>'Gas-Load for Sendout '!HB33</f>
        <v>966472</v>
      </c>
      <c r="HC2" s="112">
        <f>'Gas-Load for Sendout '!HC33</f>
        <v>966630</v>
      </c>
      <c r="HD2" s="112">
        <f>'Gas-Load for Sendout '!HD33</f>
        <v>966788</v>
      </c>
      <c r="HE2" s="112">
        <f>'Gas-Load for Sendout '!HE33</f>
        <v>966947</v>
      </c>
      <c r="HF2" s="112">
        <f>'Gas-Load for Sendout '!HF33</f>
        <v>967810</v>
      </c>
      <c r="HG2" s="112">
        <f>'Gas-Load for Sendout '!HG33</f>
        <v>970341</v>
      </c>
      <c r="HH2" s="112">
        <f>'Gas-Load for Sendout '!HH33</f>
        <v>972436</v>
      </c>
      <c r="HI2" s="112">
        <f>'Gas-Load for Sendout '!HI33</f>
        <v>973768</v>
      </c>
      <c r="HJ2" s="112">
        <f>'Gas-Load for Sendout '!HJ33</f>
        <v>974666</v>
      </c>
      <c r="HK2" s="112">
        <f>'Gas-Load for Sendout '!HK33</f>
        <v>975156</v>
      </c>
      <c r="HL2" s="112">
        <f>'Gas-Load for Sendout '!HL33</f>
        <v>975354</v>
      </c>
      <c r="HM2" s="112">
        <f>'Gas-Load for Sendout '!HM33</f>
        <v>975147</v>
      </c>
      <c r="HN2" s="112">
        <f>'Gas-Load for Sendout '!HN33</f>
        <v>975311</v>
      </c>
      <c r="HO2" s="112">
        <f>'Gas-Load for Sendout '!HO33</f>
        <v>975475</v>
      </c>
      <c r="HP2" s="112">
        <f>'Gas-Load for Sendout '!HP33</f>
        <v>975640</v>
      </c>
      <c r="HQ2" s="112">
        <f>'Gas-Load for Sendout '!HQ33</f>
        <v>975806</v>
      </c>
      <c r="HR2" s="112">
        <f>'Gas-Load for Sendout '!HR33</f>
        <v>976677</v>
      </c>
      <c r="HS2" s="112">
        <f>'Gas-Load for Sendout '!HS33</f>
        <v>979216</v>
      </c>
      <c r="HT2" s="112">
        <f>'Gas-Load for Sendout '!HT33</f>
        <v>981318</v>
      </c>
      <c r="HU2" s="112">
        <f>'Gas-Load for Sendout '!HU33</f>
        <v>982658</v>
      </c>
      <c r="HV2" s="112">
        <f>'Gas-Load for Sendout '!HV33</f>
        <v>983563</v>
      </c>
      <c r="HW2" s="112">
        <f>'Gas-Load for Sendout '!HW33</f>
        <v>984059</v>
      </c>
      <c r="HX2" s="112">
        <f>'Gas-Load for Sendout '!HX33</f>
        <v>984261</v>
      </c>
      <c r="HY2" s="112">
        <f>'Gas-Load for Sendout '!HY33</f>
        <v>984058</v>
      </c>
      <c r="HZ2" s="112">
        <f>'Gas-Load for Sendout '!HZ33</f>
        <v>984224</v>
      </c>
      <c r="IA2" s="112">
        <f>'Gas-Load for Sendout '!IA33</f>
        <v>984389</v>
      </c>
      <c r="IB2" s="112">
        <f>'Gas-Load for Sendout '!IB33</f>
        <v>984554</v>
      </c>
      <c r="IC2" s="112">
        <f>'Gas-Load for Sendout '!IC33</f>
        <v>984719</v>
      </c>
      <c r="ID2" s="112">
        <f>'Gas-Load for Sendout '!ID33</f>
        <v>985590</v>
      </c>
      <c r="IE2" s="112">
        <f>'Gas-Load for Sendout '!IE33</f>
        <v>988127</v>
      </c>
      <c r="IF2" s="112">
        <f>'Gas-Load for Sendout '!IF33</f>
        <v>990227</v>
      </c>
      <c r="IG2" s="112">
        <f>'Gas-Load for Sendout '!IG33</f>
        <v>991565</v>
      </c>
      <c r="IH2" s="112">
        <f>'Gas-Load for Sendout '!IH33</f>
        <v>992468</v>
      </c>
      <c r="II2" s="112">
        <f>'Gas-Load for Sendout '!II33</f>
        <v>992962</v>
      </c>
      <c r="IJ2" s="112">
        <f>'Gas-Load for Sendout '!IJ33</f>
        <v>993162</v>
      </c>
      <c r="IK2" s="112">
        <f>'Gas-Load for Sendout '!IK33</f>
        <v>992958</v>
      </c>
      <c r="IL2" s="112">
        <f>'Gas-Load for Sendout '!IL33</f>
        <v>993124</v>
      </c>
      <c r="IM2" s="112">
        <f>'Gas-Load for Sendout '!IM33</f>
        <v>993289</v>
      </c>
      <c r="IN2" s="112">
        <f>'Gas-Load for Sendout '!IN33</f>
        <v>993454</v>
      </c>
      <c r="IO2" s="112">
        <f>'Gas-Load for Sendout '!IO33</f>
        <v>993620</v>
      </c>
      <c r="IP2" s="112">
        <f>'Gas-Load for Sendout '!IP33</f>
        <v>994491</v>
      </c>
      <c r="IQ2" s="112">
        <f>'Gas-Load for Sendout '!IQ33</f>
        <v>997030</v>
      </c>
      <c r="IR2" s="112">
        <f>'Gas-Load for Sendout '!IR33</f>
        <v>999131</v>
      </c>
      <c r="IS2" s="112">
        <f>'Gas-Load for Sendout '!IS33</f>
        <v>1000471</v>
      </c>
      <c r="IT2" s="112">
        <f>'Gas-Load for Sendout '!IT33</f>
        <v>1001376</v>
      </c>
      <c r="IU2" s="112">
        <f>'Gas-Load for Sendout '!IU33</f>
        <v>1001872</v>
      </c>
      <c r="IV2" s="112">
        <f>'Gas-Load for Sendout '!IV33</f>
        <v>1002075</v>
      </c>
      <c r="IW2" s="112">
        <f>'Gas-Load for Sendout '!IW33</f>
        <v>1001873</v>
      </c>
      <c r="IX2" s="112">
        <f>'Gas-Load for Sendout '!IX33</f>
        <v>1002041</v>
      </c>
      <c r="IY2" s="112">
        <f>'Gas-Load for Sendout '!IY33</f>
        <v>1002209</v>
      </c>
      <c r="IZ2" s="112">
        <f>'Gas-Load for Sendout '!IZ33</f>
        <v>1002377</v>
      </c>
      <c r="JA2" s="112">
        <f>'Gas-Load for Sendout '!JA33</f>
        <v>1002545</v>
      </c>
      <c r="JB2" s="112">
        <f>'Gas-Load for Sendout '!JB33</f>
        <v>1003419</v>
      </c>
      <c r="JC2" s="112">
        <f>'Gas-Load for Sendout '!JC33</f>
        <v>1005960</v>
      </c>
      <c r="JD2" s="112">
        <f>'Gas-Load for Sendout '!JD33</f>
        <v>1008064</v>
      </c>
      <c r="JE2" s="112">
        <f>'Gas-Load for Sendout '!JE33</f>
        <v>1009406</v>
      </c>
      <c r="JF2" s="112">
        <f>'Gas-Load for Sendout '!JF33</f>
        <v>1010313</v>
      </c>
      <c r="JG2" s="112">
        <f>'Gas-Load for Sendout '!JG33</f>
        <v>1010811</v>
      </c>
      <c r="JH2" s="112">
        <f>'Gas-Load for Sendout '!JH33</f>
        <v>1011016</v>
      </c>
      <c r="JI2" s="112">
        <f>'Gas-Load for Sendout '!JI33</f>
        <v>1010815</v>
      </c>
      <c r="JJ2" s="112">
        <f>'Gas-Load for Sendout '!JJ33</f>
        <v>1010984</v>
      </c>
      <c r="JK2" s="112">
        <f>'Gas-Load for Sendout '!JK33</f>
        <v>1011153</v>
      </c>
      <c r="JL2" s="112">
        <f>'Gas-Load for Sendout '!JL33</f>
        <v>1011321</v>
      </c>
      <c r="JM2" s="112">
        <f>'Gas-Load for Sendout '!JM33</f>
        <v>1011490</v>
      </c>
      <c r="JN2" s="112">
        <f>'Gas-Load for Sendout '!JN33</f>
        <v>1012364</v>
      </c>
      <c r="JO2" s="112">
        <f>'Gas-Load for Sendout '!JO33</f>
        <v>1014905</v>
      </c>
      <c r="JP2" s="112">
        <f>'Gas-Load for Sendout '!JP33</f>
        <v>1017009</v>
      </c>
      <c r="JQ2" s="112">
        <f>'Gas-Load for Sendout '!JQ33</f>
        <v>1018350</v>
      </c>
      <c r="JR2" s="112">
        <f>'Gas-Load for Sendout '!JR33</f>
        <v>1019256</v>
      </c>
      <c r="JS2" s="112">
        <f>'Gas-Load for Sendout '!JS33</f>
        <v>1019753</v>
      </c>
      <c r="JT2" s="112">
        <f>'Gas-Load for Sendout '!JT33</f>
        <v>1019956</v>
      </c>
      <c r="JU2" s="112">
        <f>'Gas-Load for Sendout '!JU33</f>
        <v>1019754</v>
      </c>
      <c r="JV2" s="112">
        <f>'Gas-Load for Sendout '!JV33</f>
        <v>1019921</v>
      </c>
      <c r="JW2" s="112">
        <f>'Gas-Load for Sendout '!JW33</f>
        <v>1020088</v>
      </c>
      <c r="JX2" s="112">
        <f>'Gas-Load for Sendout '!JX33</f>
        <v>1020254</v>
      </c>
      <c r="JY2" s="112">
        <f>'Gas-Load for Sendout '!JY33</f>
        <v>1020420</v>
      </c>
      <c r="JZ2" s="112">
        <f>'Gas-Load for Sendout '!JZ33</f>
        <v>1021291</v>
      </c>
      <c r="KA2" s="112">
        <f>'Gas-Load for Sendout '!KA33</f>
        <v>1023829</v>
      </c>
      <c r="KB2" s="112">
        <f>'Gas-Load for Sendout '!KB33</f>
        <v>1025929</v>
      </c>
      <c r="KC2" s="112">
        <f>'Gas-Load for Sendout '!KC33</f>
        <v>1027267</v>
      </c>
      <c r="KD2" s="112">
        <f>'Gas-Load for Sendout '!KD33</f>
        <v>1028168</v>
      </c>
      <c r="KE2" s="112">
        <f>'Gas-Load for Sendout '!KE33</f>
        <v>1028661</v>
      </c>
      <c r="KF2" s="112">
        <f>'Gas-Load for Sendout '!KF33</f>
        <v>1028860</v>
      </c>
      <c r="KG2" s="112">
        <f>'Gas-Load for Sendout '!KG33</f>
        <v>1028654</v>
      </c>
      <c r="KH2" s="112">
        <f>'Gas-Load for Sendout '!KH33</f>
        <v>1028816</v>
      </c>
      <c r="KI2" s="112">
        <f>'Gas-Load for Sendout '!KI33</f>
        <v>1028977</v>
      </c>
      <c r="KJ2" s="112">
        <f>'Gas-Load for Sendout '!KJ33</f>
        <v>1029138</v>
      </c>
      <c r="KK2" s="112">
        <f>'Gas-Load for Sendout '!KK33</f>
        <v>1029298</v>
      </c>
      <c r="KL2" s="112">
        <f>'Gas-Load for Sendout '!KL33</f>
        <v>1030163</v>
      </c>
      <c r="KM2" s="112">
        <f>'Gas-Load for Sendout '!KM33</f>
        <v>1032695</v>
      </c>
      <c r="KN2" s="112">
        <f>'Gas-Load for Sendout '!KN33</f>
        <v>1034788</v>
      </c>
      <c r="KO2" s="112">
        <f>'Gas-Load for Sendout '!KO33</f>
        <v>1036120</v>
      </c>
      <c r="KP2" s="112">
        <f>'Gas-Load for Sendout '!KP33</f>
        <v>1036997</v>
      </c>
      <c r="KQ2" s="112">
        <f>'Gas-Load for Sendout '!KQ33</f>
        <v>1037483</v>
      </c>
      <c r="KR2" s="112">
        <f>'Gas-Load for Sendout '!KR33</f>
        <v>1037674</v>
      </c>
      <c r="KS2" s="112">
        <f>'Gas-Load for Sendout '!KS33</f>
        <v>1037460</v>
      </c>
      <c r="KT2" s="112">
        <f>'Gas-Load for Sendout '!KT33</f>
        <v>1037614</v>
      </c>
      <c r="KU2" s="112">
        <f>'Gas-Load for Sendout '!KU33</f>
        <v>1037767</v>
      </c>
      <c r="KV2" s="112">
        <f>'Gas-Load for Sendout '!KV33</f>
        <v>1037920</v>
      </c>
      <c r="KW2" s="112">
        <f>'Gas-Load for Sendout '!KW33</f>
        <v>1038071</v>
      </c>
      <c r="KX2" s="112">
        <f>'Gas-Load for Sendout '!KX33</f>
        <v>1038928</v>
      </c>
      <c r="KY2" s="112">
        <f>'Gas-Load for Sendout '!KY33</f>
        <v>1041450</v>
      </c>
      <c r="KZ2" s="112">
        <f>'Gas-Load for Sendout '!KZ33</f>
        <v>1043534</v>
      </c>
      <c r="LA2" s="112">
        <f>'Gas-Load for Sendout '!LA33</f>
        <v>1044856</v>
      </c>
      <c r="LB2" s="112">
        <f>'Gas-Load for Sendout '!LB33</f>
        <v>1045719</v>
      </c>
      <c r="LC2" s="112">
        <f>'Gas-Load for Sendout '!LC33</f>
        <v>1046194</v>
      </c>
      <c r="LD2" s="112">
        <f>'Gas-Load for Sendout '!LD33</f>
        <v>1046375</v>
      </c>
      <c r="LE2" s="112">
        <f>'Gas-Load for Sendout '!LE33</f>
        <v>1046150</v>
      </c>
      <c r="LF2" s="112">
        <f>'Gas-Load for Sendout '!LF33</f>
        <v>1046293</v>
      </c>
      <c r="LG2" s="112">
        <f>'Gas-Load for Sendout '!LG33</f>
        <v>1046435</v>
      </c>
      <c r="LH2" s="112">
        <f>'Gas-Load for Sendout '!LH33</f>
        <v>1046576</v>
      </c>
      <c r="LI2" s="112">
        <f>'Gas-Load for Sendout '!LI33</f>
        <v>1046716</v>
      </c>
      <c r="LJ2" s="112">
        <f>'Gas-Load for Sendout '!LJ33</f>
        <v>1047561</v>
      </c>
      <c r="LK2" s="112">
        <f>'Gas-Load for Sendout '!LK33</f>
        <v>1050071</v>
      </c>
      <c r="LL2" s="112">
        <f>'Gas-Load for Sendout '!LL33</f>
        <v>1052143</v>
      </c>
      <c r="LM2" s="112">
        <f>'Gas-Load for Sendout '!LM33</f>
        <v>1053452</v>
      </c>
      <c r="LN2" s="112">
        <f>'Gas-Load for Sendout '!LN33</f>
        <v>1054296</v>
      </c>
      <c r="LO2" s="112">
        <f>'Gas-Load for Sendout '!LO33</f>
        <v>1054758</v>
      </c>
      <c r="LP2" s="112">
        <f>'Gas-Load for Sendout '!LP33</f>
        <v>1054926</v>
      </c>
      <c r="LQ2" s="112">
        <f>'Gas-Load for Sendout '!LQ33</f>
        <v>1054687</v>
      </c>
      <c r="LR2" s="112">
        <f>'Gas-Load for Sendout '!LR33</f>
        <v>1054817</v>
      </c>
      <c r="LS2" s="112">
        <f>'Gas-Load for Sendout '!LS33</f>
        <v>1054945</v>
      </c>
      <c r="LT2" s="112">
        <f>'Gas-Load for Sendout '!LT33</f>
        <v>1055071</v>
      </c>
      <c r="LU2" s="112">
        <f>'Gas-Load for Sendout '!LU33</f>
        <v>1055197</v>
      </c>
      <c r="LV2" s="112">
        <f>'Gas-Load for Sendout '!LV33</f>
        <v>1056026</v>
      </c>
      <c r="LW2" s="112">
        <f>'Gas-Load for Sendout '!LW33</f>
        <v>1058520</v>
      </c>
      <c r="LX2" s="112">
        <f>'Gas-Load for Sendout '!LX33</f>
        <v>1060577</v>
      </c>
      <c r="LY2" s="112">
        <f>'Gas-Load for Sendout '!LY33</f>
        <v>1061870</v>
      </c>
      <c r="LZ2" s="112">
        <f>'Gas-Load for Sendout '!LZ33</f>
        <v>1062692</v>
      </c>
      <c r="MA2" s="112">
        <f>'Gas-Load for Sendout '!MA33</f>
        <v>1063138</v>
      </c>
      <c r="MB2" s="112">
        <f>'Gas-Load for Sendout '!MB33</f>
        <v>1063289</v>
      </c>
      <c r="MC2" s="112">
        <f>'Gas-Load for Sendout '!MC33</f>
        <v>1063034</v>
      </c>
      <c r="MD2" s="112">
        <f>'Gas-Load for Sendout '!MD33</f>
        <v>1063146</v>
      </c>
      <c r="ME2" s="112">
        <f>'Gas-Load for Sendout '!ME33</f>
        <v>1063257</v>
      </c>
      <c r="MF2" s="112">
        <f>'Gas-Load for Sendout '!MF33</f>
        <v>1063366</v>
      </c>
      <c r="MG2" s="112">
        <f>'Gas-Load for Sendout '!MG33</f>
        <v>1063474</v>
      </c>
      <c r="MH2" s="112">
        <f>'Gas-Load for Sendout '!MH33</f>
        <v>1064285</v>
      </c>
      <c r="MI2" s="112">
        <f>'Gas-Load for Sendout '!MI33</f>
        <v>1066761</v>
      </c>
      <c r="MJ2" s="112">
        <f>'Gas-Load for Sendout '!MJ33</f>
        <v>1068800</v>
      </c>
      <c r="MK2" s="112">
        <f>'Gas-Load for Sendout '!MK33</f>
        <v>1070074</v>
      </c>
    </row>
    <row r="3" spans="1:349" x14ac:dyDescent="0.3">
      <c r="A3" s="112" t="s">
        <v>149</v>
      </c>
      <c r="B3" s="236">
        <f>'Gas-Load for Sendout '!B63</f>
        <v>56885</v>
      </c>
      <c r="C3" s="236">
        <f>'Gas-Load for Sendout '!C63</f>
        <v>56985</v>
      </c>
      <c r="D3" s="236">
        <f>'Gas-Load for Sendout '!D63</f>
        <v>57082</v>
      </c>
      <c r="E3" s="236">
        <f>'Gas-Load for Sendout '!E63</f>
        <v>57175</v>
      </c>
      <c r="F3" s="236">
        <f>'Gas-Load for Sendout '!F63</f>
        <v>57233</v>
      </c>
      <c r="G3" s="236">
        <f>'Gas-Load for Sendout '!G63</f>
        <v>57271</v>
      </c>
      <c r="H3" s="236">
        <f>'Gas-Load for Sendout '!H63</f>
        <v>57290</v>
      </c>
      <c r="I3" s="236">
        <f>'Gas-Load for Sendout '!I63</f>
        <v>57291</v>
      </c>
      <c r="J3" s="236">
        <f>'Gas-Load for Sendout '!J63</f>
        <v>57319</v>
      </c>
      <c r="K3" s="236">
        <f>'Gas-Load for Sendout '!K63</f>
        <v>57344</v>
      </c>
      <c r="L3" s="236">
        <f>'Gas-Load for Sendout '!L63</f>
        <v>57364</v>
      </c>
      <c r="M3" s="236">
        <f>'Gas-Load for Sendout '!M63</f>
        <v>57384</v>
      </c>
      <c r="N3" s="236">
        <f>'Gas-Load for Sendout '!N63</f>
        <v>57432</v>
      </c>
      <c r="O3" s="236">
        <f>'Gas-Load for Sendout '!O63</f>
        <v>57481</v>
      </c>
      <c r="P3" s="236">
        <f>'Gas-Load for Sendout '!P63</f>
        <v>57528</v>
      </c>
      <c r="Q3" s="236">
        <f>'Gas-Load for Sendout '!Q63</f>
        <v>57572</v>
      </c>
      <c r="R3" s="236">
        <f>'Gas-Load for Sendout '!R63</f>
        <v>57616</v>
      </c>
      <c r="S3" s="236">
        <f>'Gas-Load for Sendout '!S63</f>
        <v>57657</v>
      </c>
      <c r="T3" s="236">
        <f>'Gas-Load for Sendout '!T63</f>
        <v>57696</v>
      </c>
      <c r="U3" s="236">
        <f>'Gas-Load for Sendout '!U63</f>
        <v>57733</v>
      </c>
      <c r="V3" s="236">
        <f>'Gas-Load for Sendout '!V63</f>
        <v>57768</v>
      </c>
      <c r="W3" s="236">
        <f>'Gas-Load for Sendout '!W63</f>
        <v>57804</v>
      </c>
      <c r="X3" s="236">
        <f>'Gas-Load for Sendout '!X63</f>
        <v>57839</v>
      </c>
      <c r="Y3" s="236">
        <f>'Gas-Load for Sendout '!Y63</f>
        <v>57874</v>
      </c>
      <c r="Z3" s="236">
        <f>'Gas-Load for Sendout '!Z63</f>
        <v>57902</v>
      </c>
      <c r="AA3" s="236">
        <f>'Gas-Load for Sendout '!AA63</f>
        <v>57927</v>
      </c>
      <c r="AB3" s="236">
        <f>'Gas-Load for Sendout '!AB63</f>
        <v>57952</v>
      </c>
      <c r="AC3" s="236">
        <f>'Gas-Load for Sendout '!AC63</f>
        <v>57974</v>
      </c>
      <c r="AD3" s="236">
        <f>'Gas-Load for Sendout '!AD63</f>
        <v>57996</v>
      </c>
      <c r="AE3" s="236">
        <f>'Gas-Load for Sendout '!AE63</f>
        <v>58017</v>
      </c>
      <c r="AF3" s="236">
        <f>'Gas-Load for Sendout '!AF63</f>
        <v>58035</v>
      </c>
      <c r="AG3" s="236">
        <f>'Gas-Load for Sendout '!AG63</f>
        <v>58051</v>
      </c>
      <c r="AH3" s="236">
        <f>'Gas-Load for Sendout '!AH63</f>
        <v>58067</v>
      </c>
      <c r="AI3" s="236">
        <f>'Gas-Load for Sendout '!AI63</f>
        <v>58080</v>
      </c>
      <c r="AJ3" s="236">
        <f>'Gas-Load for Sendout '!AJ63</f>
        <v>58093</v>
      </c>
      <c r="AK3" s="236">
        <f>'Gas-Load for Sendout '!AK63</f>
        <v>58105</v>
      </c>
      <c r="AL3" s="236">
        <f>'Gas-Load for Sendout '!AL63</f>
        <v>58115</v>
      </c>
      <c r="AM3" s="236">
        <f>'Gas-Load for Sendout '!AM63</f>
        <v>58125</v>
      </c>
      <c r="AN3" s="236">
        <f>'Gas-Load for Sendout '!AN63</f>
        <v>58134</v>
      </c>
      <c r="AO3" s="236">
        <f>'Gas-Load for Sendout '!AO63</f>
        <v>58143</v>
      </c>
      <c r="AP3" s="236">
        <f>'Gas-Load for Sendout '!AP63</f>
        <v>58152</v>
      </c>
      <c r="AQ3" s="236">
        <f>'Gas-Load for Sendout '!AQ63</f>
        <v>58161</v>
      </c>
      <c r="AR3" s="236">
        <f>'Gas-Load for Sendout '!AR63</f>
        <v>58171</v>
      </c>
      <c r="AS3" s="236">
        <f>'Gas-Load for Sendout '!AS63</f>
        <v>58180</v>
      </c>
      <c r="AT3" s="236">
        <f>'Gas-Load for Sendout '!AT63</f>
        <v>58190</v>
      </c>
      <c r="AU3" s="236">
        <f>'Gas-Load for Sendout '!AU63</f>
        <v>58199</v>
      </c>
      <c r="AV3" s="236">
        <f>'Gas-Load for Sendout '!AV63</f>
        <v>58210</v>
      </c>
      <c r="AW3" s="236">
        <f>'Gas-Load for Sendout '!AW63</f>
        <v>58220</v>
      </c>
      <c r="AX3" s="236">
        <f>'Gas-Load for Sendout '!AX63</f>
        <v>58231</v>
      </c>
      <c r="AY3" s="236">
        <f>'Gas-Load for Sendout '!AY63</f>
        <v>58243</v>
      </c>
      <c r="AZ3" s="236">
        <f>'Gas-Load for Sendout '!AZ63</f>
        <v>58254</v>
      </c>
      <c r="BA3" s="236">
        <f>'Gas-Load for Sendout '!BA63</f>
        <v>58267</v>
      </c>
      <c r="BB3" s="236">
        <f>'Gas-Load for Sendout '!BB63</f>
        <v>58281</v>
      </c>
      <c r="BC3" s="236">
        <f>'Gas-Load for Sendout '!BC63</f>
        <v>58293</v>
      </c>
      <c r="BD3" s="236">
        <f>'Gas-Load for Sendout '!BD63</f>
        <v>58306</v>
      </c>
      <c r="BE3" s="236">
        <f>'Gas-Load for Sendout '!BE63</f>
        <v>58318</v>
      </c>
      <c r="BF3" s="236">
        <f>'Gas-Load for Sendout '!BF63</f>
        <v>58331</v>
      </c>
      <c r="BG3" s="236">
        <f>'Gas-Load for Sendout '!BG63</f>
        <v>58345</v>
      </c>
      <c r="BH3" s="236">
        <f>'Gas-Load for Sendout '!BH63</f>
        <v>58357</v>
      </c>
      <c r="BI3" s="236">
        <f>'Gas-Load for Sendout '!BI63</f>
        <v>58370</v>
      </c>
      <c r="BJ3" s="236">
        <f>'Gas-Load for Sendout '!BJ63</f>
        <v>58383</v>
      </c>
      <c r="BK3" s="236">
        <f>'Gas-Load for Sendout '!BK63</f>
        <v>58395</v>
      </c>
      <c r="BL3" s="236">
        <f>'Gas-Load for Sendout '!BL63</f>
        <v>58408</v>
      </c>
      <c r="BM3" s="236">
        <f>'Gas-Load for Sendout '!BM63</f>
        <v>58420</v>
      </c>
      <c r="BN3" s="236">
        <f>'Gas-Load for Sendout '!BN63</f>
        <v>58433</v>
      </c>
      <c r="BO3" s="236">
        <f>'Gas-Load for Sendout '!BO63</f>
        <v>58447</v>
      </c>
      <c r="BP3" s="236">
        <f>'Gas-Load for Sendout '!BP63</f>
        <v>58459</v>
      </c>
      <c r="BQ3" s="236">
        <f>'Gas-Load for Sendout '!BQ63</f>
        <v>58473</v>
      </c>
      <c r="BR3" s="236">
        <f>'Gas-Load for Sendout '!BR63</f>
        <v>58485</v>
      </c>
      <c r="BS3" s="236">
        <f>'Gas-Load for Sendout '!BS63</f>
        <v>58499</v>
      </c>
      <c r="BT3" s="236">
        <f>'Gas-Load for Sendout '!BT63</f>
        <v>58513</v>
      </c>
      <c r="BU3" s="236">
        <f>'Gas-Load for Sendout '!BU63</f>
        <v>58527</v>
      </c>
      <c r="BV3" s="236">
        <f>'Gas-Load for Sendout '!BV63</f>
        <v>58544</v>
      </c>
      <c r="BW3" s="236">
        <f>'Gas-Load for Sendout '!BW63</f>
        <v>58559</v>
      </c>
      <c r="BX3" s="236">
        <f>'Gas-Load for Sendout '!BX63</f>
        <v>58576</v>
      </c>
      <c r="BY3" s="236">
        <f>'Gas-Load for Sendout '!BY63</f>
        <v>58592</v>
      </c>
      <c r="BZ3" s="236">
        <f>'Gas-Load for Sendout '!BZ63</f>
        <v>58607</v>
      </c>
      <c r="CA3" s="236">
        <f>'Gas-Load for Sendout '!CA63</f>
        <v>58623</v>
      </c>
      <c r="CB3" s="236">
        <f>'Gas-Load for Sendout '!CB63</f>
        <v>58639</v>
      </c>
      <c r="CC3" s="236">
        <f>'Gas-Load for Sendout '!CC63</f>
        <v>58655</v>
      </c>
      <c r="CD3" s="236">
        <f>'Gas-Load for Sendout '!CD63</f>
        <v>58672</v>
      </c>
      <c r="CE3" s="236">
        <f>'Gas-Load for Sendout '!CE63</f>
        <v>58688</v>
      </c>
      <c r="CF3" s="236">
        <f>'Gas-Load for Sendout '!CF63</f>
        <v>58704</v>
      </c>
      <c r="CG3" s="236">
        <f>'Gas-Load for Sendout '!CG63</f>
        <v>58719</v>
      </c>
      <c r="CH3" s="236">
        <f>'Gas-Load for Sendout '!CH63</f>
        <v>58736</v>
      </c>
      <c r="CI3" s="236">
        <f>'Gas-Load for Sendout '!CI63</f>
        <v>58752</v>
      </c>
      <c r="CJ3" s="236">
        <f>'Gas-Load for Sendout '!CJ63</f>
        <v>58768</v>
      </c>
      <c r="CK3" s="236">
        <f>'Gas-Load for Sendout '!CK63</f>
        <v>58784</v>
      </c>
      <c r="CL3" s="236">
        <f>'Gas-Load for Sendout '!CL63</f>
        <v>58800</v>
      </c>
      <c r="CM3" s="236">
        <f>'Gas-Load for Sendout '!CM63</f>
        <v>58815</v>
      </c>
      <c r="CN3" s="236">
        <f>'Gas-Load for Sendout '!CN63</f>
        <v>58831</v>
      </c>
      <c r="CO3" s="236">
        <f>'Gas-Load for Sendout '!CO63</f>
        <v>58846</v>
      </c>
      <c r="CP3" s="236">
        <f>'Gas-Load for Sendout '!CP63</f>
        <v>58862</v>
      </c>
      <c r="CQ3" s="236">
        <f>'Gas-Load for Sendout '!CQ63</f>
        <v>58878</v>
      </c>
      <c r="CR3" s="236">
        <f>'Gas-Load for Sendout '!CR63</f>
        <v>58892</v>
      </c>
      <c r="CS3" s="236">
        <f>'Gas-Load for Sendout '!CS63</f>
        <v>58907</v>
      </c>
      <c r="CT3" s="236">
        <f>'Gas-Load for Sendout '!CT63</f>
        <v>58921</v>
      </c>
      <c r="CU3" s="236">
        <f>'Gas-Load for Sendout '!CU63</f>
        <v>58935</v>
      </c>
      <c r="CV3" s="236">
        <f>'Gas-Load for Sendout '!CV63</f>
        <v>58950</v>
      </c>
      <c r="CW3" s="236">
        <f>'Gas-Load for Sendout '!CW63</f>
        <v>58963</v>
      </c>
      <c r="CX3" s="236">
        <f>'Gas-Load for Sendout '!CX63</f>
        <v>58978</v>
      </c>
      <c r="CY3" s="236">
        <f>'Gas-Load for Sendout '!CY63</f>
        <v>58991</v>
      </c>
      <c r="CZ3" s="236">
        <f>'Gas-Load for Sendout '!CZ63</f>
        <v>59005</v>
      </c>
      <c r="DA3" s="236">
        <f>'Gas-Load for Sendout '!DA63</f>
        <v>59019</v>
      </c>
      <c r="DB3" s="236">
        <f>'Gas-Load for Sendout '!DB63</f>
        <v>59032</v>
      </c>
      <c r="DC3" s="236">
        <f>'Gas-Load for Sendout '!DC63</f>
        <v>59047</v>
      </c>
      <c r="DD3" s="236">
        <f>'Gas-Load for Sendout '!DD63</f>
        <v>59061</v>
      </c>
      <c r="DE3" s="236">
        <f>'Gas-Load for Sendout '!DE63</f>
        <v>59075</v>
      </c>
      <c r="DF3" s="236">
        <f>'Gas-Load for Sendout '!DF63</f>
        <v>59090</v>
      </c>
      <c r="DG3" s="236">
        <f>'Gas-Load for Sendout '!DG63</f>
        <v>59104</v>
      </c>
      <c r="DH3" s="236">
        <f>'Gas-Load for Sendout '!DH63</f>
        <v>59118</v>
      </c>
      <c r="DI3" s="236">
        <f>'Gas-Load for Sendout '!DI63</f>
        <v>59131</v>
      </c>
      <c r="DJ3" s="236">
        <f>'Gas-Load for Sendout '!DJ63</f>
        <v>59145</v>
      </c>
      <c r="DK3" s="236">
        <f>'Gas-Load for Sendout '!DK63</f>
        <v>59158</v>
      </c>
      <c r="DL3" s="236">
        <f>'Gas-Load for Sendout '!DL63</f>
        <v>59171</v>
      </c>
      <c r="DM3" s="236">
        <f>'Gas-Load for Sendout '!DM63</f>
        <v>59184</v>
      </c>
      <c r="DN3" s="236">
        <f>'Gas-Load for Sendout '!DN63</f>
        <v>59197</v>
      </c>
      <c r="DO3" s="236">
        <f>'Gas-Load for Sendout '!DO63</f>
        <v>59208</v>
      </c>
      <c r="DP3" s="236">
        <f>'Gas-Load for Sendout '!DP63</f>
        <v>59219</v>
      </c>
      <c r="DQ3" s="236">
        <f>'Gas-Load for Sendout '!DQ63</f>
        <v>59230</v>
      </c>
      <c r="DR3" s="236">
        <f>'Gas-Load for Sendout '!DR63</f>
        <v>59241</v>
      </c>
      <c r="DS3" s="236">
        <f>'Gas-Load for Sendout '!DS63</f>
        <v>59253</v>
      </c>
      <c r="DT3" s="236">
        <f>'Gas-Load for Sendout '!DT63</f>
        <v>59264</v>
      </c>
      <c r="DU3" s="236">
        <f>'Gas-Load for Sendout '!DU63</f>
        <v>59276</v>
      </c>
      <c r="DV3" s="236">
        <f>'Gas-Load for Sendout '!DV63</f>
        <v>59287</v>
      </c>
      <c r="DW3" s="236">
        <f>'Gas-Load for Sendout '!DW63</f>
        <v>59299</v>
      </c>
      <c r="DX3" s="236">
        <f>'Gas-Load for Sendout '!DX63</f>
        <v>59311</v>
      </c>
      <c r="DY3" s="236">
        <f>'Gas-Load for Sendout '!DY63</f>
        <v>59322</v>
      </c>
      <c r="DZ3" s="236">
        <f>'Gas-Load for Sendout '!DZ63</f>
        <v>59335</v>
      </c>
      <c r="EA3" s="236">
        <f>'Gas-Load for Sendout '!EA63</f>
        <v>59348</v>
      </c>
      <c r="EB3" s="236">
        <f>'Gas-Load for Sendout '!EB63</f>
        <v>59362</v>
      </c>
      <c r="EC3" s="236">
        <f>'Gas-Load for Sendout '!EC63</f>
        <v>59376</v>
      </c>
      <c r="ED3" s="236">
        <f>'Gas-Load for Sendout '!ED63</f>
        <v>59389</v>
      </c>
      <c r="EE3" s="236">
        <f>'Gas-Load for Sendout '!EE63</f>
        <v>59402</v>
      </c>
      <c r="EF3" s="236">
        <f>'Gas-Load for Sendout '!EF63</f>
        <v>59415</v>
      </c>
      <c r="EG3" s="236">
        <f>'Gas-Load for Sendout '!EG63</f>
        <v>59428</v>
      </c>
      <c r="EH3" s="236">
        <f>'Gas-Load for Sendout '!EH63</f>
        <v>59442</v>
      </c>
      <c r="EI3" s="236">
        <f>'Gas-Load for Sendout '!EI63</f>
        <v>59455</v>
      </c>
      <c r="EJ3" s="236">
        <f>'Gas-Load for Sendout '!EJ63</f>
        <v>59468</v>
      </c>
      <c r="EK3" s="236">
        <f>'Gas-Load for Sendout '!EK63</f>
        <v>59481</v>
      </c>
      <c r="EL3" s="236">
        <f>'Gas-Load for Sendout '!EL63</f>
        <v>59495</v>
      </c>
      <c r="EM3" s="236">
        <f>'Gas-Load for Sendout '!EM63</f>
        <v>59508</v>
      </c>
      <c r="EN3" s="236">
        <f>'Gas-Load for Sendout '!EN63</f>
        <v>59521</v>
      </c>
      <c r="EO3" s="236">
        <f>'Gas-Load for Sendout '!EO63</f>
        <v>59534</v>
      </c>
      <c r="EP3" s="236">
        <f>'Gas-Load for Sendout '!EP63</f>
        <v>59548</v>
      </c>
      <c r="EQ3" s="236">
        <f>'Gas-Load for Sendout '!EQ63</f>
        <v>59560</v>
      </c>
      <c r="ER3" s="236">
        <f>'Gas-Load for Sendout '!ER63</f>
        <v>59574</v>
      </c>
      <c r="ES3" s="236">
        <f>'Gas-Load for Sendout '!ES63</f>
        <v>59585</v>
      </c>
      <c r="ET3" s="236">
        <f>'Gas-Load for Sendout '!ET63</f>
        <v>59597</v>
      </c>
      <c r="EU3" s="236">
        <f>'Gas-Load for Sendout '!EU63</f>
        <v>59609</v>
      </c>
      <c r="EV3" s="236">
        <f>'Gas-Load for Sendout '!EV63</f>
        <v>59620</v>
      </c>
      <c r="EW3" s="236">
        <f>'Gas-Load for Sendout '!EW63</f>
        <v>59632</v>
      </c>
      <c r="EX3" s="236">
        <f>'Gas-Load for Sendout '!EX63</f>
        <v>59643</v>
      </c>
      <c r="EY3" s="236">
        <f>'Gas-Load for Sendout '!EY63</f>
        <v>59655</v>
      </c>
      <c r="EZ3" s="236">
        <f>'Gas-Load for Sendout '!EZ63</f>
        <v>59666</v>
      </c>
      <c r="FA3" s="236">
        <f>'Gas-Load for Sendout '!FA63</f>
        <v>59677</v>
      </c>
      <c r="FB3" s="236">
        <f>'Gas-Load for Sendout '!FB63</f>
        <v>59688</v>
      </c>
      <c r="FC3" s="236">
        <f>'Gas-Load for Sendout '!FC63</f>
        <v>59699</v>
      </c>
      <c r="FD3" s="236">
        <f>'Gas-Load for Sendout '!FD63</f>
        <v>59710</v>
      </c>
      <c r="FE3" s="236">
        <f>'Gas-Load for Sendout '!FE63</f>
        <v>59721</v>
      </c>
      <c r="FF3" s="236">
        <f>'Gas-Load for Sendout '!FF63</f>
        <v>59730</v>
      </c>
      <c r="FG3" s="236">
        <f>'Gas-Load for Sendout '!FG63</f>
        <v>59741</v>
      </c>
      <c r="FH3" s="236">
        <f>'Gas-Load for Sendout '!FH63</f>
        <v>59751</v>
      </c>
      <c r="FI3" s="236">
        <f>'Gas-Load for Sendout '!FI63</f>
        <v>59762</v>
      </c>
      <c r="FJ3" s="236">
        <f>'Gas-Load for Sendout '!FJ63</f>
        <v>59773</v>
      </c>
      <c r="FK3" s="236">
        <f>'Gas-Load for Sendout '!FK63</f>
        <v>59783</v>
      </c>
      <c r="FL3" s="236">
        <f>'Gas-Load for Sendout '!FL63</f>
        <v>59793</v>
      </c>
      <c r="FM3" s="236">
        <f>'Gas-Load for Sendout '!FM63</f>
        <v>59802</v>
      </c>
      <c r="FN3" s="236">
        <f>'Gas-Load for Sendout '!FN63</f>
        <v>59812</v>
      </c>
      <c r="FO3" s="236">
        <f>'Gas-Load for Sendout '!FO63</f>
        <v>59822</v>
      </c>
      <c r="FP3" s="236">
        <f>'Gas-Load for Sendout '!FP63</f>
        <v>59830</v>
      </c>
      <c r="FQ3" s="236">
        <f>'Gas-Load for Sendout '!FQ63</f>
        <v>59840</v>
      </c>
      <c r="FR3" s="236">
        <f>'Gas-Load for Sendout '!FR63</f>
        <v>59849</v>
      </c>
      <c r="FS3" s="236">
        <f>'Gas-Load for Sendout '!FS63</f>
        <v>59858</v>
      </c>
      <c r="FT3" s="236">
        <f>'Gas-Load for Sendout '!FT63</f>
        <v>59866</v>
      </c>
      <c r="FU3" s="236">
        <f>'Gas-Load for Sendout '!FU63</f>
        <v>59874</v>
      </c>
      <c r="FV3" s="236">
        <f>'Gas-Load for Sendout '!FV63</f>
        <v>59883</v>
      </c>
      <c r="FW3" s="236">
        <f>'Gas-Load for Sendout '!FW63</f>
        <v>59891</v>
      </c>
      <c r="FX3" s="236">
        <f>'Gas-Load for Sendout '!FX63</f>
        <v>59899</v>
      </c>
      <c r="FY3" s="236">
        <f>'Gas-Load for Sendout '!FY63</f>
        <v>59907</v>
      </c>
      <c r="FZ3" s="236">
        <f>'Gas-Load for Sendout '!FZ63</f>
        <v>59915</v>
      </c>
      <c r="GA3" s="236">
        <f>'Gas-Load for Sendout '!GA63</f>
        <v>59924</v>
      </c>
      <c r="GB3" s="236">
        <f>'Gas-Load for Sendout '!GB63</f>
        <v>59932</v>
      </c>
      <c r="GC3" s="236">
        <f>'Gas-Load for Sendout '!GC63</f>
        <v>59940</v>
      </c>
      <c r="GD3" s="236">
        <f>'Gas-Load for Sendout '!GD63</f>
        <v>59948</v>
      </c>
      <c r="GE3" s="236">
        <f>'Gas-Load for Sendout '!GE63</f>
        <v>59956</v>
      </c>
      <c r="GF3" s="236">
        <f>'Gas-Load for Sendout '!GF63</f>
        <v>59964</v>
      </c>
      <c r="GG3" s="236">
        <f>'Gas-Load for Sendout '!GG63</f>
        <v>59973</v>
      </c>
      <c r="GH3" s="236">
        <f>'Gas-Load for Sendout '!GH63</f>
        <v>59980</v>
      </c>
      <c r="GI3" s="236">
        <f>'Gas-Load for Sendout '!GI63</f>
        <v>59989</v>
      </c>
      <c r="GJ3" s="236">
        <f>'Gas-Load for Sendout '!GJ63</f>
        <v>59996</v>
      </c>
      <c r="GK3" s="236">
        <f>'Gas-Load for Sendout '!GK63</f>
        <v>60005</v>
      </c>
      <c r="GL3" s="236">
        <f>'Gas-Load for Sendout '!GL63</f>
        <v>60013</v>
      </c>
      <c r="GM3" s="236">
        <f>'Gas-Load for Sendout '!GM63</f>
        <v>60021</v>
      </c>
      <c r="GN3" s="236">
        <f>'Gas-Load for Sendout '!GN63</f>
        <v>60029</v>
      </c>
      <c r="GO3" s="236">
        <f>'Gas-Load for Sendout '!GO63</f>
        <v>60037</v>
      </c>
      <c r="GP3" s="236">
        <f>'Gas-Load for Sendout '!GP63</f>
        <v>60045</v>
      </c>
      <c r="GQ3" s="236">
        <f>'Gas-Load for Sendout '!GQ63</f>
        <v>60054</v>
      </c>
      <c r="GR3" s="236">
        <f>'Gas-Load for Sendout '!GR63</f>
        <v>60061</v>
      </c>
      <c r="GS3" s="236">
        <f>'Gas-Load for Sendout '!GS63</f>
        <v>60070</v>
      </c>
      <c r="GT3" s="236">
        <f>'Gas-Load for Sendout '!GT63</f>
        <v>60078</v>
      </c>
      <c r="GU3" s="236">
        <f>'Gas-Load for Sendout '!GU63</f>
        <v>60086</v>
      </c>
      <c r="GV3" s="236">
        <f>'Gas-Load for Sendout '!GV63</f>
        <v>60094</v>
      </c>
      <c r="GW3" s="236">
        <f>'Gas-Load for Sendout '!GW63</f>
        <v>60102</v>
      </c>
      <c r="GX3" s="236">
        <f>'Gas-Load for Sendout '!GX63</f>
        <v>60110</v>
      </c>
      <c r="GY3" s="236">
        <f>'Gas-Load for Sendout '!GY63</f>
        <v>60118</v>
      </c>
      <c r="GZ3" s="236">
        <f>'Gas-Load for Sendout '!GZ63</f>
        <v>60126</v>
      </c>
      <c r="HA3" s="236">
        <f>'Gas-Load for Sendout '!HA63</f>
        <v>60134</v>
      </c>
      <c r="HB3" s="236">
        <f>'Gas-Load for Sendout '!HB63</f>
        <v>60141</v>
      </c>
      <c r="HC3" s="236">
        <f>'Gas-Load for Sendout '!HC63</f>
        <v>60149</v>
      </c>
      <c r="HD3" s="236">
        <f>'Gas-Load for Sendout '!HD63</f>
        <v>60157</v>
      </c>
      <c r="HE3" s="236">
        <f>'Gas-Load for Sendout '!HE63</f>
        <v>60164</v>
      </c>
      <c r="HF3" s="236">
        <f>'Gas-Load for Sendout '!HF63</f>
        <v>60173</v>
      </c>
      <c r="HG3" s="236">
        <f>'Gas-Load for Sendout '!HG63</f>
        <v>60180</v>
      </c>
      <c r="HH3" s="236">
        <f>'Gas-Load for Sendout '!HH63</f>
        <v>60188</v>
      </c>
      <c r="HI3" s="236">
        <f>'Gas-Load for Sendout '!HI63</f>
        <v>60197</v>
      </c>
      <c r="HJ3" s="236">
        <f>'Gas-Load for Sendout '!HJ63</f>
        <v>60204</v>
      </c>
      <c r="HK3" s="236">
        <f>'Gas-Load for Sendout '!HK63</f>
        <v>60212</v>
      </c>
      <c r="HL3" s="236">
        <f>'Gas-Load for Sendout '!HL63</f>
        <v>60220</v>
      </c>
      <c r="HM3" s="236">
        <f>'Gas-Load for Sendout '!HM63</f>
        <v>60229</v>
      </c>
      <c r="HN3" s="236">
        <f>'Gas-Load for Sendout '!HN63</f>
        <v>60238</v>
      </c>
      <c r="HO3" s="236">
        <f>'Gas-Load for Sendout '!HO63</f>
        <v>60246</v>
      </c>
      <c r="HP3" s="236">
        <f>'Gas-Load for Sendout '!HP63</f>
        <v>60256</v>
      </c>
      <c r="HQ3" s="236">
        <f>'Gas-Load for Sendout '!HQ63</f>
        <v>60264</v>
      </c>
      <c r="HR3" s="236">
        <f>'Gas-Load for Sendout '!HR63</f>
        <v>60273</v>
      </c>
      <c r="HS3" s="236">
        <f>'Gas-Load for Sendout '!HS63</f>
        <v>60283</v>
      </c>
      <c r="HT3" s="236">
        <f>'Gas-Load for Sendout '!HT63</f>
        <v>60291</v>
      </c>
      <c r="HU3" s="236">
        <f>'Gas-Load for Sendout '!HU63</f>
        <v>60300</v>
      </c>
      <c r="HV3" s="236">
        <f>'Gas-Load for Sendout '!HV63</f>
        <v>60309</v>
      </c>
      <c r="HW3" s="236">
        <f>'Gas-Load for Sendout '!HW63</f>
        <v>60317</v>
      </c>
      <c r="HX3" s="236">
        <f>'Gas-Load for Sendout '!HX63</f>
        <v>60326</v>
      </c>
      <c r="HY3" s="236">
        <f>'Gas-Load for Sendout '!HY63</f>
        <v>60334</v>
      </c>
      <c r="HZ3" s="236">
        <f>'Gas-Load for Sendout '!HZ63</f>
        <v>60343</v>
      </c>
      <c r="IA3" s="236">
        <f>'Gas-Load for Sendout '!IA63</f>
        <v>60352</v>
      </c>
      <c r="IB3" s="236">
        <f>'Gas-Load for Sendout '!IB63</f>
        <v>60360</v>
      </c>
      <c r="IC3" s="236">
        <f>'Gas-Load for Sendout '!IC63</f>
        <v>60369</v>
      </c>
      <c r="ID3" s="236">
        <f>'Gas-Load for Sendout '!ID63</f>
        <v>60377</v>
      </c>
      <c r="IE3" s="236">
        <f>'Gas-Load for Sendout '!IE63</f>
        <v>60385</v>
      </c>
      <c r="IF3" s="236">
        <f>'Gas-Load for Sendout '!IF63</f>
        <v>60394</v>
      </c>
      <c r="IG3" s="236">
        <f>'Gas-Load for Sendout '!IG63</f>
        <v>60402</v>
      </c>
      <c r="IH3" s="236">
        <f>'Gas-Load for Sendout '!IH63</f>
        <v>60411</v>
      </c>
      <c r="II3" s="236">
        <f>'Gas-Load for Sendout '!II63</f>
        <v>60418</v>
      </c>
      <c r="IJ3" s="236">
        <f>'Gas-Load for Sendout '!IJ63</f>
        <v>60427</v>
      </c>
      <c r="IK3" s="236">
        <f>'Gas-Load for Sendout '!IK63</f>
        <v>60435</v>
      </c>
      <c r="IL3" s="236">
        <f>'Gas-Load for Sendout '!IL63</f>
        <v>60443</v>
      </c>
      <c r="IM3" s="236">
        <f>'Gas-Load for Sendout '!IM63</f>
        <v>60451</v>
      </c>
      <c r="IN3" s="236">
        <f>'Gas-Load for Sendout '!IN63</f>
        <v>60458</v>
      </c>
      <c r="IO3" s="236">
        <f>'Gas-Load for Sendout '!IO63</f>
        <v>60467</v>
      </c>
      <c r="IP3" s="236">
        <f>'Gas-Load for Sendout '!IP63</f>
        <v>60475</v>
      </c>
      <c r="IQ3" s="236">
        <f>'Gas-Load for Sendout '!IQ63</f>
        <v>60482</v>
      </c>
      <c r="IR3" s="236">
        <f>'Gas-Load for Sendout '!IR63</f>
        <v>60490</v>
      </c>
      <c r="IS3" s="236">
        <f>'Gas-Load for Sendout '!IS63</f>
        <v>60497</v>
      </c>
      <c r="IT3" s="236">
        <f>'Gas-Load for Sendout '!IT63</f>
        <v>60505</v>
      </c>
      <c r="IU3" s="236">
        <f>'Gas-Load for Sendout '!IU63</f>
        <v>60513</v>
      </c>
      <c r="IV3" s="236">
        <f>'Gas-Load for Sendout '!IV63</f>
        <v>60519</v>
      </c>
      <c r="IW3" s="236">
        <f>'Gas-Load for Sendout '!IW63</f>
        <v>60526</v>
      </c>
      <c r="IX3" s="236">
        <f>'Gas-Load for Sendout '!IX63</f>
        <v>60534</v>
      </c>
      <c r="IY3" s="236">
        <f>'Gas-Load for Sendout '!IY63</f>
        <v>60540</v>
      </c>
      <c r="IZ3" s="236">
        <f>'Gas-Load for Sendout '!IZ63</f>
        <v>60547</v>
      </c>
      <c r="JA3" s="236">
        <f>'Gas-Load for Sendout '!JA63</f>
        <v>60553</v>
      </c>
      <c r="JB3" s="236">
        <f>'Gas-Load for Sendout '!JB63</f>
        <v>60560</v>
      </c>
      <c r="JC3" s="236">
        <f>'Gas-Load for Sendout '!JC63</f>
        <v>60567</v>
      </c>
      <c r="JD3" s="236">
        <f>'Gas-Load for Sendout '!JD63</f>
        <v>60573</v>
      </c>
      <c r="JE3" s="236">
        <f>'Gas-Load for Sendout '!JE63</f>
        <v>60580</v>
      </c>
      <c r="JF3" s="236">
        <f>'Gas-Load for Sendout '!JF63</f>
        <v>60586</v>
      </c>
      <c r="JG3" s="236">
        <f>'Gas-Load for Sendout '!JG63</f>
        <v>60594</v>
      </c>
      <c r="JH3" s="236">
        <f>'Gas-Load for Sendout '!JH63</f>
        <v>60601</v>
      </c>
      <c r="JI3" s="236">
        <f>'Gas-Load for Sendout '!JI63</f>
        <v>60609</v>
      </c>
      <c r="JJ3" s="236">
        <f>'Gas-Load for Sendout '!JJ63</f>
        <v>60616</v>
      </c>
      <c r="JK3" s="236">
        <f>'Gas-Load for Sendout '!JK63</f>
        <v>60623</v>
      </c>
      <c r="JL3" s="236">
        <f>'Gas-Load for Sendout '!JL63</f>
        <v>60631</v>
      </c>
      <c r="JM3" s="236">
        <f>'Gas-Load for Sendout '!JM63</f>
        <v>60638</v>
      </c>
      <c r="JN3" s="236">
        <f>'Gas-Load for Sendout '!JN63</f>
        <v>60645</v>
      </c>
      <c r="JO3" s="236">
        <f>'Gas-Load for Sendout '!JO63</f>
        <v>60652</v>
      </c>
      <c r="JP3" s="236">
        <f>'Gas-Load for Sendout '!JP63</f>
        <v>60659</v>
      </c>
      <c r="JQ3" s="236">
        <f>'Gas-Load for Sendout '!JQ63</f>
        <v>60666</v>
      </c>
      <c r="JR3" s="236">
        <f>'Gas-Load for Sendout '!JR63</f>
        <v>60673</v>
      </c>
      <c r="JS3" s="236">
        <f>'Gas-Load for Sendout '!JS63</f>
        <v>60679</v>
      </c>
      <c r="JT3" s="236">
        <f>'Gas-Load for Sendout '!JT63</f>
        <v>60686</v>
      </c>
      <c r="JU3" s="236">
        <f>'Gas-Load for Sendout '!JU63</f>
        <v>60693</v>
      </c>
      <c r="JV3" s="236">
        <f>'Gas-Load for Sendout '!JV63</f>
        <v>60700</v>
      </c>
      <c r="JW3" s="236">
        <f>'Gas-Load for Sendout '!JW63</f>
        <v>60707</v>
      </c>
      <c r="JX3" s="236">
        <f>'Gas-Load for Sendout '!JX63</f>
        <v>60714</v>
      </c>
      <c r="JY3" s="236">
        <f>'Gas-Load for Sendout '!JY63</f>
        <v>60721</v>
      </c>
      <c r="JZ3" s="236">
        <f>'Gas-Load for Sendout '!JZ63</f>
        <v>60728</v>
      </c>
      <c r="KA3" s="236">
        <f>'Gas-Load for Sendout '!KA63</f>
        <v>60734</v>
      </c>
      <c r="KB3" s="236">
        <f>'Gas-Load for Sendout '!KB63</f>
        <v>60741</v>
      </c>
      <c r="KC3" s="236">
        <f>'Gas-Load for Sendout '!KC63</f>
        <v>60748</v>
      </c>
      <c r="KD3" s="236">
        <f>'Gas-Load for Sendout '!KD63</f>
        <v>60754</v>
      </c>
      <c r="KE3" s="236">
        <f>'Gas-Load for Sendout '!KE63</f>
        <v>60761</v>
      </c>
      <c r="KF3" s="236">
        <f>'Gas-Load for Sendout '!KF63</f>
        <v>60767</v>
      </c>
      <c r="KG3" s="236">
        <f>'Gas-Load for Sendout '!KG63</f>
        <v>60773</v>
      </c>
      <c r="KH3" s="236">
        <f>'Gas-Load for Sendout '!KH63</f>
        <v>60779</v>
      </c>
      <c r="KI3" s="236">
        <f>'Gas-Load for Sendout '!KI63</f>
        <v>60784</v>
      </c>
      <c r="KJ3" s="236">
        <f>'Gas-Load for Sendout '!KJ63</f>
        <v>60790</v>
      </c>
      <c r="KK3" s="236">
        <f>'Gas-Load for Sendout '!KK63</f>
        <v>60795</v>
      </c>
      <c r="KL3" s="236">
        <f>'Gas-Load for Sendout '!KL63</f>
        <v>60800</v>
      </c>
      <c r="KM3" s="236">
        <f>'Gas-Load for Sendout '!KM63</f>
        <v>60805</v>
      </c>
      <c r="KN3" s="236">
        <f>'Gas-Load for Sendout '!KN63</f>
        <v>60809</v>
      </c>
      <c r="KO3" s="236">
        <f>'Gas-Load for Sendout '!KO63</f>
        <v>60813</v>
      </c>
      <c r="KP3" s="236">
        <f>'Gas-Load for Sendout '!KP63</f>
        <v>60805</v>
      </c>
      <c r="KQ3" s="236">
        <f>'Gas-Load for Sendout '!KQ63</f>
        <v>60809</v>
      </c>
      <c r="KR3" s="236">
        <f>'Gas-Load for Sendout '!KR63</f>
        <v>60813</v>
      </c>
      <c r="KS3" s="236">
        <f>'Gas-Load for Sendout '!KS63</f>
        <v>60817</v>
      </c>
      <c r="KT3" s="236">
        <f>'Gas-Load for Sendout '!KT63</f>
        <v>60820</v>
      </c>
      <c r="KU3" s="236">
        <f>'Gas-Load for Sendout '!KU63</f>
        <v>60824</v>
      </c>
      <c r="KV3" s="236">
        <f>'Gas-Load for Sendout '!KV63</f>
        <v>60828</v>
      </c>
      <c r="KW3" s="236">
        <f>'Gas-Load for Sendout '!KW63</f>
        <v>60832</v>
      </c>
      <c r="KX3" s="236">
        <f>'Gas-Load for Sendout '!KX63</f>
        <v>60835</v>
      </c>
      <c r="KY3" s="236">
        <f>'Gas-Load for Sendout '!KY63</f>
        <v>60839</v>
      </c>
      <c r="KZ3" s="236">
        <f>'Gas-Load for Sendout '!KZ63</f>
        <v>60842</v>
      </c>
      <c r="LA3" s="236">
        <f>'Gas-Load for Sendout '!LA63</f>
        <v>60846</v>
      </c>
      <c r="LB3" s="236">
        <f>'Gas-Load for Sendout '!LB63</f>
        <v>60834</v>
      </c>
      <c r="LC3" s="236">
        <f>'Gas-Load for Sendout '!LC63</f>
        <v>60837</v>
      </c>
      <c r="LD3" s="236">
        <f>'Gas-Load for Sendout '!LD63</f>
        <v>60841</v>
      </c>
      <c r="LE3" s="236">
        <f>'Gas-Load for Sendout '!LE63</f>
        <v>60844</v>
      </c>
      <c r="LF3" s="236">
        <f>'Gas-Load for Sendout '!LF63</f>
        <v>60848</v>
      </c>
      <c r="LG3" s="236">
        <f>'Gas-Load for Sendout '!LG63</f>
        <v>60851</v>
      </c>
      <c r="LH3" s="236">
        <f>'Gas-Load for Sendout '!LH63</f>
        <v>60854</v>
      </c>
      <c r="LI3" s="236">
        <f>'Gas-Load for Sendout '!LI63</f>
        <v>60858</v>
      </c>
      <c r="LJ3" s="236">
        <f>'Gas-Load for Sendout '!LJ63</f>
        <v>60861</v>
      </c>
      <c r="LK3" s="236">
        <f>'Gas-Load for Sendout '!LK63</f>
        <v>60864</v>
      </c>
      <c r="LL3" s="236">
        <f>'Gas-Load for Sendout '!LL63</f>
        <v>60868</v>
      </c>
      <c r="LM3" s="236">
        <f>'Gas-Load for Sendout '!LM63</f>
        <v>60871</v>
      </c>
      <c r="LN3" s="236">
        <f>'Gas-Load for Sendout '!LN63</f>
        <v>60855</v>
      </c>
      <c r="LO3" s="236">
        <f>'Gas-Load for Sendout '!LO63</f>
        <v>60858</v>
      </c>
      <c r="LP3" s="236">
        <f>'Gas-Load for Sendout '!LP63</f>
        <v>60861</v>
      </c>
      <c r="LQ3" s="236">
        <f>'Gas-Load for Sendout '!LQ63</f>
        <v>60864</v>
      </c>
      <c r="LR3" s="236">
        <f>'Gas-Load for Sendout '!LR63</f>
        <v>60867</v>
      </c>
      <c r="LS3" s="236">
        <f>'Gas-Load for Sendout '!LS63</f>
        <v>60870</v>
      </c>
      <c r="LT3" s="236">
        <f>'Gas-Load for Sendout '!LT63</f>
        <v>60873</v>
      </c>
      <c r="LU3" s="236">
        <f>'Gas-Load for Sendout '!LU63</f>
        <v>60875</v>
      </c>
      <c r="LV3" s="236">
        <f>'Gas-Load for Sendout '!LV63</f>
        <v>60878</v>
      </c>
      <c r="LW3" s="236">
        <f>'Gas-Load for Sendout '!LW63</f>
        <v>60880</v>
      </c>
      <c r="LX3" s="236">
        <f>'Gas-Load for Sendout '!LX63</f>
        <v>60883</v>
      </c>
      <c r="LY3" s="236">
        <f>'Gas-Load for Sendout '!LY63</f>
        <v>60885</v>
      </c>
      <c r="LZ3" s="236">
        <f>'Gas-Load for Sendout '!LZ63</f>
        <v>60863</v>
      </c>
      <c r="MA3" s="236">
        <f>'Gas-Load for Sendout '!MA63</f>
        <v>60865</v>
      </c>
      <c r="MB3" s="236">
        <f>'Gas-Load for Sendout '!MB63</f>
        <v>60868</v>
      </c>
      <c r="MC3" s="236">
        <f>'Gas-Load for Sendout '!MC63</f>
        <v>60870</v>
      </c>
      <c r="MD3" s="236">
        <f>'Gas-Load for Sendout '!MD63</f>
        <v>60873</v>
      </c>
      <c r="ME3" s="236">
        <f>'Gas-Load for Sendout '!ME63</f>
        <v>60876</v>
      </c>
      <c r="MF3" s="236">
        <f>'Gas-Load for Sendout '!MF63</f>
        <v>60879</v>
      </c>
      <c r="MG3" s="236">
        <f>'Gas-Load for Sendout '!MG63</f>
        <v>60882</v>
      </c>
      <c r="MH3" s="236">
        <f>'Gas-Load for Sendout '!MH63</f>
        <v>60885</v>
      </c>
      <c r="MI3" s="236">
        <f>'Gas-Load for Sendout '!MI63</f>
        <v>60889</v>
      </c>
      <c r="MJ3" s="236">
        <f>'Gas-Load for Sendout '!MJ63</f>
        <v>60892</v>
      </c>
      <c r="MK3" s="236">
        <f>'Gas-Load for Sendout '!MK63</f>
        <v>60896</v>
      </c>
    </row>
    <row r="4" spans="1:349" x14ac:dyDescent="0.3">
      <c r="A4" s="112" t="s">
        <v>150</v>
      </c>
      <c r="B4" s="112">
        <f>'Gas-Load for Sendout '!B93</f>
        <v>2279</v>
      </c>
      <c r="C4" s="112">
        <f>'Gas-Load for Sendout '!C93</f>
        <v>2280</v>
      </c>
      <c r="D4" s="112">
        <f>'Gas-Load for Sendout '!D93</f>
        <v>2279</v>
      </c>
      <c r="E4" s="112">
        <f>'Gas-Load for Sendout '!E93</f>
        <v>2271</v>
      </c>
      <c r="F4" s="112">
        <f>'Gas-Load for Sendout '!F93</f>
        <v>2268</v>
      </c>
      <c r="G4" s="112">
        <f>'Gas-Load for Sendout '!G93</f>
        <v>2259</v>
      </c>
      <c r="H4" s="112">
        <f>'Gas-Load for Sendout '!H93</f>
        <v>2257</v>
      </c>
      <c r="I4" s="112">
        <f>'Gas-Load for Sendout '!I93</f>
        <v>2255</v>
      </c>
      <c r="J4" s="112">
        <f>'Gas-Load for Sendout '!J93</f>
        <v>2254</v>
      </c>
      <c r="K4" s="112">
        <f>'Gas-Load for Sendout '!K93</f>
        <v>2252</v>
      </c>
      <c r="L4" s="112">
        <f>'Gas-Load for Sendout '!L93</f>
        <v>2250</v>
      </c>
      <c r="M4" s="112">
        <f>'Gas-Load for Sendout '!M93</f>
        <v>2256</v>
      </c>
      <c r="N4" s="112">
        <f>'Gas-Load for Sendout '!N93</f>
        <v>2258</v>
      </c>
      <c r="O4" s="112">
        <f>'Gas-Load for Sendout '!O93</f>
        <v>2259</v>
      </c>
      <c r="P4" s="112">
        <f>'Gas-Load for Sendout '!P93</f>
        <v>2259</v>
      </c>
      <c r="Q4" s="112">
        <f>'Gas-Load for Sendout '!Q93</f>
        <v>2251</v>
      </c>
      <c r="R4" s="112">
        <f>'Gas-Load for Sendout '!R93</f>
        <v>2249</v>
      </c>
      <c r="S4" s="112">
        <f>'Gas-Load for Sendout '!S93</f>
        <v>2239</v>
      </c>
      <c r="T4" s="112">
        <f>'Gas-Load for Sendout '!T93</f>
        <v>2238</v>
      </c>
      <c r="U4" s="112">
        <f>'Gas-Load for Sendout '!U93</f>
        <v>2236</v>
      </c>
      <c r="V4" s="112">
        <f>'Gas-Load for Sendout '!V93</f>
        <v>2235</v>
      </c>
      <c r="W4" s="112">
        <f>'Gas-Load for Sendout '!W93</f>
        <v>2233</v>
      </c>
      <c r="X4" s="112">
        <f>'Gas-Load for Sendout '!X93</f>
        <v>2232</v>
      </c>
      <c r="Y4" s="112">
        <f>'Gas-Load for Sendout '!Y93</f>
        <v>2237</v>
      </c>
      <c r="Z4" s="112">
        <f>'Gas-Load for Sendout '!Z93</f>
        <v>2240</v>
      </c>
      <c r="AA4" s="112">
        <f>'Gas-Load for Sendout '!AA93</f>
        <v>2241</v>
      </c>
      <c r="AB4" s="112">
        <f>'Gas-Load for Sendout '!AB93</f>
        <v>2241</v>
      </c>
      <c r="AC4" s="112">
        <f>'Gas-Load for Sendout '!AC93</f>
        <v>2233</v>
      </c>
      <c r="AD4" s="112">
        <f>'Gas-Load for Sendout '!AD93</f>
        <v>2231</v>
      </c>
      <c r="AE4" s="112">
        <f>'Gas-Load for Sendout '!AE93</f>
        <v>2221</v>
      </c>
      <c r="AF4" s="112">
        <f>'Gas-Load for Sendout '!AF93</f>
        <v>2220</v>
      </c>
      <c r="AG4" s="112">
        <f>'Gas-Load for Sendout '!AG93</f>
        <v>2219</v>
      </c>
      <c r="AH4" s="112">
        <f>'Gas-Load for Sendout '!AH93</f>
        <v>2217</v>
      </c>
      <c r="AI4" s="112">
        <f>'Gas-Load for Sendout '!AI93</f>
        <v>2216</v>
      </c>
      <c r="AJ4" s="112">
        <f>'Gas-Load for Sendout '!AJ93</f>
        <v>2214</v>
      </c>
      <c r="AK4" s="112">
        <f>'Gas-Load for Sendout '!AK93</f>
        <v>2220</v>
      </c>
      <c r="AL4" s="112">
        <f>'Gas-Load for Sendout '!AL93</f>
        <v>2223</v>
      </c>
      <c r="AM4" s="112">
        <f>'Gas-Load for Sendout '!AM93</f>
        <v>2223</v>
      </c>
      <c r="AN4" s="112">
        <f>'Gas-Load for Sendout '!AN93</f>
        <v>2223</v>
      </c>
      <c r="AO4" s="112">
        <f>'Gas-Load for Sendout '!AO93</f>
        <v>2216</v>
      </c>
      <c r="AP4" s="112">
        <f>'Gas-Load for Sendout '!AP93</f>
        <v>2213</v>
      </c>
      <c r="AQ4" s="112">
        <f>'Gas-Load for Sendout '!AQ93</f>
        <v>2204</v>
      </c>
      <c r="AR4" s="112">
        <f>'Gas-Load for Sendout '!AR93</f>
        <v>2203</v>
      </c>
      <c r="AS4" s="112">
        <f>'Gas-Load for Sendout '!AS93</f>
        <v>2201</v>
      </c>
      <c r="AT4" s="112">
        <f>'Gas-Load for Sendout '!AT93</f>
        <v>2200</v>
      </c>
      <c r="AU4" s="112">
        <f>'Gas-Load for Sendout '!AU93</f>
        <v>2198</v>
      </c>
      <c r="AV4" s="112">
        <f>'Gas-Load for Sendout '!AV93</f>
        <v>2197</v>
      </c>
      <c r="AW4" s="112">
        <f>'Gas-Load for Sendout '!AW93</f>
        <v>2203</v>
      </c>
      <c r="AX4" s="112">
        <f>'Gas-Load for Sendout '!AX93</f>
        <v>2205</v>
      </c>
      <c r="AY4" s="112">
        <f>'Gas-Load for Sendout '!AY93</f>
        <v>2206</v>
      </c>
      <c r="AZ4" s="112">
        <f>'Gas-Load for Sendout '!AZ93</f>
        <v>2206</v>
      </c>
      <c r="BA4" s="112">
        <f>'Gas-Load for Sendout '!BA93</f>
        <v>2199</v>
      </c>
      <c r="BB4" s="112">
        <f>'Gas-Load for Sendout '!BB93</f>
        <v>2196</v>
      </c>
      <c r="BC4" s="112">
        <f>'Gas-Load for Sendout '!BC93</f>
        <v>2187</v>
      </c>
      <c r="BD4" s="112">
        <f>'Gas-Load for Sendout '!BD93</f>
        <v>2185</v>
      </c>
      <c r="BE4" s="112">
        <f>'Gas-Load for Sendout '!BE93</f>
        <v>2184</v>
      </c>
      <c r="BF4" s="112">
        <f>'Gas-Load for Sendout '!BF93</f>
        <v>2182</v>
      </c>
      <c r="BG4" s="112">
        <f>'Gas-Load for Sendout '!BG93</f>
        <v>2181</v>
      </c>
      <c r="BH4" s="112">
        <f>'Gas-Load for Sendout '!BH93</f>
        <v>2180</v>
      </c>
      <c r="BI4" s="112">
        <f>'Gas-Load for Sendout '!BI93</f>
        <v>2185</v>
      </c>
      <c r="BJ4" s="112">
        <f>'Gas-Load for Sendout '!BJ93</f>
        <v>2188</v>
      </c>
      <c r="BK4" s="112">
        <f>'Gas-Load for Sendout '!BK93</f>
        <v>2189</v>
      </c>
      <c r="BL4" s="112">
        <f>'Gas-Load for Sendout '!BL93</f>
        <v>2189</v>
      </c>
      <c r="BM4" s="112">
        <f>'Gas-Load for Sendout '!BM93</f>
        <v>2181</v>
      </c>
      <c r="BN4" s="112">
        <f>'Gas-Load for Sendout '!BN93</f>
        <v>2179</v>
      </c>
      <c r="BO4" s="112">
        <f>'Gas-Load for Sendout '!BO93</f>
        <v>2170</v>
      </c>
      <c r="BP4" s="112">
        <f>'Gas-Load for Sendout '!BP93</f>
        <v>2168</v>
      </c>
      <c r="BQ4" s="112">
        <f>'Gas-Load for Sendout '!BQ93</f>
        <v>2167</v>
      </c>
      <c r="BR4" s="112">
        <f>'Gas-Load for Sendout '!BR93</f>
        <v>2165</v>
      </c>
      <c r="BS4" s="112">
        <f>'Gas-Load for Sendout '!BS93</f>
        <v>2164</v>
      </c>
      <c r="BT4" s="112">
        <f>'Gas-Load for Sendout '!BT93</f>
        <v>2162</v>
      </c>
      <c r="BU4" s="112">
        <f>'Gas-Load for Sendout '!BU93</f>
        <v>2168</v>
      </c>
      <c r="BV4" s="112">
        <f>'Gas-Load for Sendout '!BV93</f>
        <v>2171</v>
      </c>
      <c r="BW4" s="112">
        <f>'Gas-Load for Sendout '!BW93</f>
        <v>2172</v>
      </c>
      <c r="BX4" s="112">
        <f>'Gas-Load for Sendout '!BX93</f>
        <v>2172</v>
      </c>
      <c r="BY4" s="112">
        <f>'Gas-Load for Sendout '!BY93</f>
        <v>2164</v>
      </c>
      <c r="BZ4" s="112">
        <f>'Gas-Load for Sendout '!BZ93</f>
        <v>2161</v>
      </c>
      <c r="CA4" s="112">
        <f>'Gas-Load for Sendout '!CA93</f>
        <v>2152</v>
      </c>
      <c r="CB4" s="112">
        <f>'Gas-Load for Sendout '!CB93</f>
        <v>2151</v>
      </c>
      <c r="CC4" s="112">
        <f>'Gas-Load for Sendout '!CC93</f>
        <v>2150</v>
      </c>
      <c r="CD4" s="112">
        <f>'Gas-Load for Sendout '!CD93</f>
        <v>2148</v>
      </c>
      <c r="CE4" s="112">
        <f>'Gas-Load for Sendout '!CE93</f>
        <v>2147</v>
      </c>
      <c r="CF4" s="112">
        <f>'Gas-Load for Sendout '!CF93</f>
        <v>2145</v>
      </c>
      <c r="CG4" s="112">
        <f>'Gas-Load for Sendout '!CG93</f>
        <v>2151</v>
      </c>
      <c r="CH4" s="112">
        <f>'Gas-Load for Sendout '!CH93</f>
        <v>2154</v>
      </c>
      <c r="CI4" s="112">
        <f>'Gas-Load for Sendout '!CI93</f>
        <v>2154</v>
      </c>
      <c r="CJ4" s="112">
        <f>'Gas-Load for Sendout '!CJ93</f>
        <v>2155</v>
      </c>
      <c r="CK4" s="112">
        <f>'Gas-Load for Sendout '!CK93</f>
        <v>2147</v>
      </c>
      <c r="CL4" s="112">
        <f>'Gas-Load for Sendout '!CL93</f>
        <v>2144</v>
      </c>
      <c r="CM4" s="112">
        <f>'Gas-Load for Sendout '!CM93</f>
        <v>2135</v>
      </c>
      <c r="CN4" s="112">
        <f>'Gas-Load for Sendout '!CN93</f>
        <v>2134</v>
      </c>
      <c r="CO4" s="112">
        <f>'Gas-Load for Sendout '!CO93</f>
        <v>2132</v>
      </c>
      <c r="CP4" s="112">
        <f>'Gas-Load for Sendout '!CP93</f>
        <v>2131</v>
      </c>
      <c r="CQ4" s="112">
        <f>'Gas-Load for Sendout '!CQ93</f>
        <v>2129</v>
      </c>
      <c r="CR4" s="112">
        <f>'Gas-Load for Sendout '!CR93</f>
        <v>2128</v>
      </c>
      <c r="CS4" s="112">
        <f>'Gas-Load for Sendout '!CS93</f>
        <v>2134</v>
      </c>
      <c r="CT4" s="112">
        <f>'Gas-Load for Sendout '!CT93</f>
        <v>2136</v>
      </c>
      <c r="CU4" s="112">
        <f>'Gas-Load for Sendout '!CU93</f>
        <v>2137</v>
      </c>
      <c r="CV4" s="112">
        <f>'Gas-Load for Sendout '!CV93</f>
        <v>2137</v>
      </c>
      <c r="CW4" s="112">
        <f>'Gas-Load for Sendout '!CW93</f>
        <v>2130</v>
      </c>
      <c r="CX4" s="112">
        <f>'Gas-Load for Sendout '!CX93</f>
        <v>2127</v>
      </c>
      <c r="CY4" s="112">
        <f>'Gas-Load for Sendout '!CY93</f>
        <v>2118</v>
      </c>
      <c r="CZ4" s="112">
        <f>'Gas-Load for Sendout '!CZ93</f>
        <v>2117</v>
      </c>
      <c r="DA4" s="112">
        <f>'Gas-Load for Sendout '!DA93</f>
        <v>2115</v>
      </c>
      <c r="DB4" s="112">
        <f>'Gas-Load for Sendout '!DB93</f>
        <v>2114</v>
      </c>
      <c r="DC4" s="112">
        <f>'Gas-Load for Sendout '!DC93</f>
        <v>2112</v>
      </c>
      <c r="DD4" s="112">
        <f>'Gas-Load for Sendout '!DD93</f>
        <v>2111</v>
      </c>
      <c r="DE4" s="112">
        <f>'Gas-Load for Sendout '!DE93</f>
        <v>2117</v>
      </c>
      <c r="DF4" s="112">
        <f>'Gas-Load for Sendout '!DF93</f>
        <v>2119</v>
      </c>
      <c r="DG4" s="112">
        <f>'Gas-Load for Sendout '!DG93</f>
        <v>2120</v>
      </c>
      <c r="DH4" s="112">
        <f>'Gas-Load for Sendout '!DH93</f>
        <v>2120</v>
      </c>
      <c r="DI4" s="112">
        <f>'Gas-Load for Sendout '!DI93</f>
        <v>2113</v>
      </c>
      <c r="DJ4" s="112">
        <f>'Gas-Load for Sendout '!DJ93</f>
        <v>2110</v>
      </c>
      <c r="DK4" s="112">
        <f>'Gas-Load for Sendout '!DK93</f>
        <v>2101</v>
      </c>
      <c r="DL4" s="112">
        <f>'Gas-Load for Sendout '!DL93</f>
        <v>2099</v>
      </c>
      <c r="DM4" s="112">
        <f>'Gas-Load for Sendout '!DM93</f>
        <v>2098</v>
      </c>
      <c r="DN4" s="112">
        <f>'Gas-Load for Sendout '!DN93</f>
        <v>2097</v>
      </c>
      <c r="DO4" s="112">
        <f>'Gas-Load for Sendout '!DO93</f>
        <v>2095</v>
      </c>
      <c r="DP4" s="112">
        <f>'Gas-Load for Sendout '!DP93</f>
        <v>2094</v>
      </c>
      <c r="DQ4" s="112">
        <f>'Gas-Load for Sendout '!DQ93</f>
        <v>2099</v>
      </c>
      <c r="DR4" s="112">
        <f>'Gas-Load for Sendout '!DR93</f>
        <v>2102</v>
      </c>
      <c r="DS4" s="112">
        <f>'Gas-Load for Sendout '!DS93</f>
        <v>2103</v>
      </c>
      <c r="DT4" s="112">
        <f>'Gas-Load for Sendout '!DT93</f>
        <v>2103</v>
      </c>
      <c r="DU4" s="112">
        <f>'Gas-Load for Sendout '!DU93</f>
        <v>2095</v>
      </c>
      <c r="DV4" s="112">
        <f>'Gas-Load for Sendout '!DV93</f>
        <v>2093</v>
      </c>
      <c r="DW4" s="112">
        <f>'Gas-Load for Sendout '!DW93</f>
        <v>2084</v>
      </c>
      <c r="DX4" s="112">
        <f>'Gas-Load for Sendout '!DX93</f>
        <v>2082</v>
      </c>
      <c r="DY4" s="112">
        <f>'Gas-Load for Sendout '!DY93</f>
        <v>2081</v>
      </c>
      <c r="DZ4" s="112">
        <f>'Gas-Load for Sendout '!DZ93</f>
        <v>2079</v>
      </c>
      <c r="EA4" s="112">
        <f>'Gas-Load for Sendout '!EA93</f>
        <v>2078</v>
      </c>
      <c r="EB4" s="112">
        <f>'Gas-Load for Sendout '!EB93</f>
        <v>2076</v>
      </c>
      <c r="EC4" s="112">
        <f>'Gas-Load for Sendout '!EC93</f>
        <v>2082</v>
      </c>
      <c r="ED4" s="112">
        <f>'Gas-Load for Sendout '!ED93</f>
        <v>2085</v>
      </c>
      <c r="EE4" s="112">
        <f>'Gas-Load for Sendout '!EE93</f>
        <v>2086</v>
      </c>
      <c r="EF4" s="112">
        <f>'Gas-Load for Sendout '!EF93</f>
        <v>2086</v>
      </c>
      <c r="EG4" s="112">
        <f>'Gas-Load for Sendout '!EG93</f>
        <v>2078</v>
      </c>
      <c r="EH4" s="112">
        <f>'Gas-Load for Sendout '!EH93</f>
        <v>2076</v>
      </c>
      <c r="EI4" s="112">
        <f>'Gas-Load for Sendout '!EI93</f>
        <v>2066</v>
      </c>
      <c r="EJ4" s="112">
        <f>'Gas-Load for Sendout '!EJ93</f>
        <v>2065</v>
      </c>
      <c r="EK4" s="112">
        <f>'Gas-Load for Sendout '!EK93</f>
        <v>2064</v>
      </c>
      <c r="EL4" s="112">
        <f>'Gas-Load for Sendout '!EL93</f>
        <v>2062</v>
      </c>
      <c r="EM4" s="112">
        <f>'Gas-Load for Sendout '!EM93</f>
        <v>2061</v>
      </c>
      <c r="EN4" s="112">
        <f>'Gas-Load for Sendout '!EN93</f>
        <v>2059</v>
      </c>
      <c r="EO4" s="112">
        <f>'Gas-Load for Sendout '!EO93</f>
        <v>2065</v>
      </c>
      <c r="EP4" s="112">
        <f>'Gas-Load for Sendout '!EP93</f>
        <v>2068</v>
      </c>
      <c r="EQ4" s="112">
        <f>'Gas-Load for Sendout '!EQ93</f>
        <v>2069</v>
      </c>
      <c r="ER4" s="112">
        <f>'Gas-Load for Sendout '!ER93</f>
        <v>2069</v>
      </c>
      <c r="ES4" s="112">
        <f>'Gas-Load for Sendout '!ES93</f>
        <v>2061</v>
      </c>
      <c r="ET4" s="112">
        <f>'Gas-Load for Sendout '!ET93</f>
        <v>2058</v>
      </c>
      <c r="EU4" s="112">
        <f>'Gas-Load for Sendout '!EU93</f>
        <v>2049</v>
      </c>
      <c r="EV4" s="112">
        <f>'Gas-Load for Sendout '!EV93</f>
        <v>2048</v>
      </c>
      <c r="EW4" s="112">
        <f>'Gas-Load for Sendout '!EW93</f>
        <v>2046</v>
      </c>
      <c r="EX4" s="112">
        <f>'Gas-Load for Sendout '!EX93</f>
        <v>2045</v>
      </c>
      <c r="EY4" s="112">
        <f>'Gas-Load for Sendout '!EY93</f>
        <v>2043</v>
      </c>
      <c r="EZ4" s="112">
        <f>'Gas-Load for Sendout '!EZ93</f>
        <v>2042</v>
      </c>
      <c r="FA4" s="112">
        <f>'Gas-Load for Sendout '!FA93</f>
        <v>2048</v>
      </c>
      <c r="FB4" s="112">
        <f>'Gas-Load for Sendout '!FB93</f>
        <v>2050</v>
      </c>
      <c r="FC4" s="112">
        <f>'Gas-Load for Sendout '!FC93</f>
        <v>2051</v>
      </c>
      <c r="FD4" s="112">
        <f>'Gas-Load for Sendout '!FD93</f>
        <v>2051</v>
      </c>
      <c r="FE4" s="112">
        <f>'Gas-Load for Sendout '!FE93</f>
        <v>2044</v>
      </c>
      <c r="FF4" s="112">
        <f>'Gas-Load for Sendout '!FF93</f>
        <v>2041</v>
      </c>
      <c r="FG4" s="112">
        <f>'Gas-Load for Sendout '!FG93</f>
        <v>2032</v>
      </c>
      <c r="FH4" s="112">
        <f>'Gas-Load for Sendout '!FH93</f>
        <v>2031</v>
      </c>
      <c r="FI4" s="112">
        <f>'Gas-Load for Sendout '!FI93</f>
        <v>2029</v>
      </c>
      <c r="FJ4" s="112">
        <f>'Gas-Load for Sendout '!FJ93</f>
        <v>2028</v>
      </c>
      <c r="FK4" s="112">
        <f>'Gas-Load for Sendout '!FK93</f>
        <v>2026</v>
      </c>
      <c r="FL4" s="112">
        <f>'Gas-Load for Sendout '!FL93</f>
        <v>2025</v>
      </c>
      <c r="FM4" s="112">
        <f>'Gas-Load for Sendout '!FM93</f>
        <v>2031</v>
      </c>
      <c r="FN4" s="112">
        <f>'Gas-Load for Sendout '!FN93</f>
        <v>2033</v>
      </c>
      <c r="FO4" s="112">
        <f>'Gas-Load for Sendout '!FO93</f>
        <v>2034</v>
      </c>
      <c r="FP4" s="112">
        <f>'Gas-Load for Sendout '!FP93</f>
        <v>2034</v>
      </c>
      <c r="FQ4" s="112">
        <f>'Gas-Load for Sendout '!FQ93</f>
        <v>2027</v>
      </c>
      <c r="FR4" s="112">
        <f>'Gas-Load for Sendout '!FR93</f>
        <v>2024</v>
      </c>
      <c r="FS4" s="112">
        <f>'Gas-Load for Sendout '!FS93</f>
        <v>2015</v>
      </c>
      <c r="FT4" s="112">
        <f>'Gas-Load for Sendout '!FT93</f>
        <v>2013</v>
      </c>
      <c r="FU4" s="112">
        <f>'Gas-Load for Sendout '!FU93</f>
        <v>2012</v>
      </c>
      <c r="FV4" s="112">
        <f>'Gas-Load for Sendout '!FV93</f>
        <v>2011</v>
      </c>
      <c r="FW4" s="112">
        <f>'Gas-Load for Sendout '!FW93</f>
        <v>2009</v>
      </c>
      <c r="FX4" s="112">
        <f>'Gas-Load for Sendout '!FX93</f>
        <v>2008</v>
      </c>
      <c r="FY4" s="112">
        <f>'Gas-Load for Sendout '!FY93</f>
        <v>2013</v>
      </c>
      <c r="FZ4" s="112">
        <f>'Gas-Load for Sendout '!FZ93</f>
        <v>2016</v>
      </c>
      <c r="GA4" s="112">
        <f>'Gas-Load for Sendout '!GA93</f>
        <v>2017</v>
      </c>
      <c r="GB4" s="112">
        <f>'Gas-Load for Sendout '!GB93</f>
        <v>2017</v>
      </c>
      <c r="GC4" s="112">
        <f>'Gas-Load for Sendout '!GC93</f>
        <v>2010</v>
      </c>
      <c r="GD4" s="112">
        <f>'Gas-Load for Sendout '!GD93</f>
        <v>2007</v>
      </c>
      <c r="GE4" s="112">
        <f>'Gas-Load for Sendout '!GE93</f>
        <v>1998</v>
      </c>
      <c r="GF4" s="112">
        <f>'Gas-Load for Sendout '!GF93</f>
        <v>1996</v>
      </c>
      <c r="GG4" s="112">
        <f>'Gas-Load for Sendout '!GG93</f>
        <v>1995</v>
      </c>
      <c r="GH4" s="112">
        <f>'Gas-Load for Sendout '!GH93</f>
        <v>1993</v>
      </c>
      <c r="GI4" s="112">
        <f>'Gas-Load for Sendout '!GI93</f>
        <v>1992</v>
      </c>
      <c r="GJ4" s="112">
        <f>'Gas-Load for Sendout '!GJ93</f>
        <v>1990</v>
      </c>
      <c r="GK4" s="112">
        <f>'Gas-Load for Sendout '!GK93</f>
        <v>1996</v>
      </c>
      <c r="GL4" s="112">
        <f>'Gas-Load for Sendout '!GL93</f>
        <v>1999</v>
      </c>
      <c r="GM4" s="112">
        <f>'Gas-Load for Sendout '!GM93</f>
        <v>2000</v>
      </c>
      <c r="GN4" s="112">
        <f>'Gas-Load for Sendout '!GN93</f>
        <v>2000</v>
      </c>
      <c r="GO4" s="112">
        <f>'Gas-Load for Sendout '!GO93</f>
        <v>1992</v>
      </c>
      <c r="GP4" s="112">
        <f>'Gas-Load for Sendout '!GP93</f>
        <v>1990</v>
      </c>
      <c r="GQ4" s="112">
        <f>'Gas-Load for Sendout '!GQ93</f>
        <v>1980</v>
      </c>
      <c r="GR4" s="112">
        <f>'Gas-Load for Sendout '!GR93</f>
        <v>1979</v>
      </c>
      <c r="GS4" s="112">
        <f>'Gas-Load for Sendout '!GS93</f>
        <v>1978</v>
      </c>
      <c r="GT4" s="112">
        <f>'Gas-Load for Sendout '!GT93</f>
        <v>1976</v>
      </c>
      <c r="GU4" s="112">
        <f>'Gas-Load for Sendout '!GU93</f>
        <v>1975</v>
      </c>
      <c r="GV4" s="112">
        <f>'Gas-Load for Sendout '!GV93</f>
        <v>1973</v>
      </c>
      <c r="GW4" s="112">
        <f>'Gas-Load for Sendout '!GW93</f>
        <v>1979</v>
      </c>
      <c r="GX4" s="112">
        <f>'Gas-Load for Sendout '!GX93</f>
        <v>1982</v>
      </c>
      <c r="GY4" s="112">
        <f>'Gas-Load for Sendout '!GY93</f>
        <v>1983</v>
      </c>
      <c r="GZ4" s="112">
        <f>'Gas-Load for Sendout '!GZ93</f>
        <v>1983</v>
      </c>
      <c r="HA4" s="112">
        <f>'Gas-Load for Sendout '!HA93</f>
        <v>1975</v>
      </c>
      <c r="HB4" s="112">
        <f>'Gas-Load for Sendout '!HB93</f>
        <v>1972</v>
      </c>
      <c r="HC4" s="112">
        <f>'Gas-Load for Sendout '!HC93</f>
        <v>1963</v>
      </c>
      <c r="HD4" s="112">
        <f>'Gas-Load for Sendout '!HD93</f>
        <v>1962</v>
      </c>
      <c r="HE4" s="112">
        <f>'Gas-Load for Sendout '!HE93</f>
        <v>1960</v>
      </c>
      <c r="HF4" s="112">
        <f>'Gas-Load for Sendout '!HF93</f>
        <v>1959</v>
      </c>
      <c r="HG4" s="112">
        <f>'Gas-Load for Sendout '!HG93</f>
        <v>1958</v>
      </c>
      <c r="HH4" s="112">
        <f>'Gas-Load for Sendout '!HH93</f>
        <v>1956</v>
      </c>
      <c r="HI4" s="112">
        <f>'Gas-Load for Sendout '!HI93</f>
        <v>1962</v>
      </c>
      <c r="HJ4" s="112">
        <f>'Gas-Load for Sendout '!HJ93</f>
        <v>1965</v>
      </c>
      <c r="HK4" s="112">
        <f>'Gas-Load for Sendout '!HK93</f>
        <v>1965</v>
      </c>
      <c r="HL4" s="112">
        <f>'Gas-Load for Sendout '!HL93</f>
        <v>1965</v>
      </c>
      <c r="HM4" s="112">
        <f>'Gas-Load for Sendout '!HM93</f>
        <v>1958</v>
      </c>
      <c r="HN4" s="112">
        <f>'Gas-Load for Sendout '!HN93</f>
        <v>1955</v>
      </c>
      <c r="HO4" s="112">
        <f>'Gas-Load for Sendout '!HO93</f>
        <v>1946</v>
      </c>
      <c r="HP4" s="112">
        <f>'Gas-Load for Sendout '!HP93</f>
        <v>1945</v>
      </c>
      <c r="HQ4" s="112">
        <f>'Gas-Load for Sendout '!HQ93</f>
        <v>1943</v>
      </c>
      <c r="HR4" s="112">
        <f>'Gas-Load for Sendout '!HR93</f>
        <v>1942</v>
      </c>
      <c r="HS4" s="112">
        <f>'Gas-Load for Sendout '!HS93</f>
        <v>1940</v>
      </c>
      <c r="HT4" s="112">
        <f>'Gas-Load for Sendout '!HT93</f>
        <v>1939</v>
      </c>
      <c r="HU4" s="112">
        <f>'Gas-Load for Sendout '!HU93</f>
        <v>1945</v>
      </c>
      <c r="HV4" s="112">
        <f>'Gas-Load for Sendout '!HV93</f>
        <v>1947</v>
      </c>
      <c r="HW4" s="112">
        <f>'Gas-Load for Sendout '!HW93</f>
        <v>1948</v>
      </c>
      <c r="HX4" s="112">
        <f>'Gas-Load for Sendout '!HX93</f>
        <v>1948</v>
      </c>
      <c r="HY4" s="112">
        <f>'Gas-Load for Sendout '!HY93</f>
        <v>1941</v>
      </c>
      <c r="HZ4" s="112">
        <f>'Gas-Load for Sendout '!HZ93</f>
        <v>1938</v>
      </c>
      <c r="IA4" s="112">
        <f>'Gas-Load for Sendout '!IA93</f>
        <v>1929</v>
      </c>
      <c r="IB4" s="112">
        <f>'Gas-Load for Sendout '!IB93</f>
        <v>1927</v>
      </c>
      <c r="IC4" s="112">
        <f>'Gas-Load for Sendout '!IC93</f>
        <v>1926</v>
      </c>
      <c r="ID4" s="112">
        <f>'Gas-Load for Sendout '!ID93</f>
        <v>1925</v>
      </c>
      <c r="IE4" s="112">
        <f>'Gas-Load for Sendout '!IE93</f>
        <v>1923</v>
      </c>
      <c r="IF4" s="112">
        <f>'Gas-Load for Sendout '!IF93</f>
        <v>1922</v>
      </c>
      <c r="IG4" s="112">
        <f>'Gas-Load for Sendout '!IG93</f>
        <v>1927</v>
      </c>
      <c r="IH4" s="112">
        <f>'Gas-Load for Sendout '!IH93</f>
        <v>1930</v>
      </c>
      <c r="II4" s="112">
        <f>'Gas-Load for Sendout '!II93</f>
        <v>1931</v>
      </c>
      <c r="IJ4" s="112">
        <f>'Gas-Load for Sendout '!IJ93</f>
        <v>1931</v>
      </c>
      <c r="IK4" s="112">
        <f>'Gas-Load for Sendout '!IK93</f>
        <v>1924</v>
      </c>
      <c r="IL4" s="112">
        <f>'Gas-Load for Sendout '!IL93</f>
        <v>1921</v>
      </c>
      <c r="IM4" s="112">
        <f>'Gas-Load for Sendout '!IM93</f>
        <v>1912</v>
      </c>
      <c r="IN4" s="112">
        <f>'Gas-Load for Sendout '!IN93</f>
        <v>1910</v>
      </c>
      <c r="IO4" s="112">
        <f>'Gas-Load for Sendout '!IO93</f>
        <v>1909</v>
      </c>
      <c r="IP4" s="112">
        <f>'Gas-Load for Sendout '!IP93</f>
        <v>1907</v>
      </c>
      <c r="IQ4" s="112">
        <f>'Gas-Load for Sendout '!IQ93</f>
        <v>1906</v>
      </c>
      <c r="IR4" s="112">
        <f>'Gas-Load for Sendout '!IR93</f>
        <v>1905</v>
      </c>
      <c r="IS4" s="112">
        <f>'Gas-Load for Sendout '!IS93</f>
        <v>1910</v>
      </c>
      <c r="IT4" s="112">
        <f>'Gas-Load for Sendout '!IT93</f>
        <v>1913</v>
      </c>
      <c r="IU4" s="112">
        <f>'Gas-Load for Sendout '!IU93</f>
        <v>1914</v>
      </c>
      <c r="IV4" s="112">
        <f>'Gas-Load for Sendout '!IV93</f>
        <v>1914</v>
      </c>
      <c r="IW4" s="112">
        <f>'Gas-Load for Sendout '!IW93</f>
        <v>1906</v>
      </c>
      <c r="IX4" s="112">
        <f>'Gas-Load for Sendout '!IX93</f>
        <v>1904</v>
      </c>
      <c r="IY4" s="112">
        <f>'Gas-Load for Sendout '!IY93</f>
        <v>1895</v>
      </c>
      <c r="IZ4" s="112">
        <f>'Gas-Load for Sendout '!IZ93</f>
        <v>1893</v>
      </c>
      <c r="JA4" s="112">
        <f>'Gas-Load for Sendout '!JA93</f>
        <v>1892</v>
      </c>
      <c r="JB4" s="112">
        <f>'Gas-Load for Sendout '!JB93</f>
        <v>1890</v>
      </c>
      <c r="JC4" s="112">
        <f>'Gas-Load for Sendout '!JC93</f>
        <v>1889</v>
      </c>
      <c r="JD4" s="112">
        <f>'Gas-Load for Sendout '!JD93</f>
        <v>1887</v>
      </c>
      <c r="JE4" s="112">
        <f>'Gas-Load for Sendout '!JE93</f>
        <v>1893</v>
      </c>
      <c r="JF4" s="112">
        <f>'Gas-Load for Sendout '!JF93</f>
        <v>1896</v>
      </c>
      <c r="JG4" s="112">
        <f>'Gas-Load for Sendout '!JG93</f>
        <v>1897</v>
      </c>
      <c r="JH4" s="112">
        <f>'Gas-Load for Sendout '!JH93</f>
        <v>1897</v>
      </c>
      <c r="JI4" s="112">
        <f>'Gas-Load for Sendout '!JI93</f>
        <v>1889</v>
      </c>
      <c r="JJ4" s="112">
        <f>'Gas-Load for Sendout '!JJ93</f>
        <v>1886</v>
      </c>
      <c r="JK4" s="112">
        <f>'Gas-Load for Sendout '!JK93</f>
        <v>1877</v>
      </c>
      <c r="JL4" s="112">
        <f>'Gas-Load for Sendout '!JL93</f>
        <v>1876</v>
      </c>
      <c r="JM4" s="112">
        <f>'Gas-Load for Sendout '!JM93</f>
        <v>1874</v>
      </c>
      <c r="JN4" s="112">
        <f>'Gas-Load for Sendout '!JN93</f>
        <v>1873</v>
      </c>
      <c r="JO4" s="112">
        <f>'Gas-Load for Sendout '!JO93</f>
        <v>1872</v>
      </c>
      <c r="JP4" s="112">
        <f>'Gas-Load for Sendout '!JP93</f>
        <v>1870</v>
      </c>
      <c r="JQ4" s="112">
        <f>'Gas-Load for Sendout '!JQ93</f>
        <v>1876</v>
      </c>
      <c r="JR4" s="112">
        <f>'Gas-Load for Sendout '!JR93</f>
        <v>1879</v>
      </c>
      <c r="JS4" s="112">
        <f>'Gas-Load for Sendout '!JS93</f>
        <v>1879</v>
      </c>
      <c r="JT4" s="112">
        <f>'Gas-Load for Sendout '!JT93</f>
        <v>1879</v>
      </c>
      <c r="JU4" s="112">
        <f>'Gas-Load for Sendout '!JU93</f>
        <v>1872</v>
      </c>
      <c r="JV4" s="112">
        <f>'Gas-Load for Sendout '!JV93</f>
        <v>1869</v>
      </c>
      <c r="JW4" s="112">
        <f>'Gas-Load for Sendout '!JW93</f>
        <v>1860</v>
      </c>
      <c r="JX4" s="112">
        <f>'Gas-Load for Sendout '!JX93</f>
        <v>1859</v>
      </c>
      <c r="JY4" s="112">
        <f>'Gas-Load for Sendout '!JY93</f>
        <v>1857</v>
      </c>
      <c r="JZ4" s="112">
        <f>'Gas-Load for Sendout '!JZ93</f>
        <v>1856</v>
      </c>
      <c r="KA4" s="112">
        <f>'Gas-Load for Sendout '!KA93</f>
        <v>1854</v>
      </c>
      <c r="KB4" s="112">
        <f>'Gas-Load for Sendout '!KB93</f>
        <v>1853</v>
      </c>
      <c r="KC4" s="112">
        <f>'Gas-Load for Sendout '!KC93</f>
        <v>1859</v>
      </c>
      <c r="KD4" s="112">
        <f>'Gas-Load for Sendout '!KD93</f>
        <v>1861</v>
      </c>
      <c r="KE4" s="112">
        <f>'Gas-Load for Sendout '!KE93</f>
        <v>1862</v>
      </c>
      <c r="KF4" s="112">
        <f>'Gas-Load for Sendout '!KF93</f>
        <v>1862</v>
      </c>
      <c r="KG4" s="112">
        <f>'Gas-Load for Sendout '!KG93</f>
        <v>1855</v>
      </c>
      <c r="KH4" s="112">
        <f>'Gas-Load for Sendout '!KH93</f>
        <v>1852</v>
      </c>
      <c r="KI4" s="112">
        <f>'Gas-Load for Sendout '!KI93</f>
        <v>1843</v>
      </c>
      <c r="KJ4" s="112">
        <f>'Gas-Load for Sendout '!KJ93</f>
        <v>1841</v>
      </c>
      <c r="KK4" s="112">
        <f>'Gas-Load for Sendout '!KK93</f>
        <v>1840</v>
      </c>
      <c r="KL4" s="112">
        <f>'Gas-Load for Sendout '!KL93</f>
        <v>1839</v>
      </c>
      <c r="KM4" s="112">
        <f>'Gas-Load for Sendout '!KM93</f>
        <v>1837</v>
      </c>
      <c r="KN4" s="112">
        <f>'Gas-Load for Sendout '!KN93</f>
        <v>1836</v>
      </c>
      <c r="KO4" s="112">
        <f>'Gas-Load for Sendout '!KO93</f>
        <v>1841</v>
      </c>
      <c r="KP4" s="112">
        <f>'Gas-Load for Sendout '!KP93</f>
        <v>1844</v>
      </c>
      <c r="KQ4" s="112">
        <f>'Gas-Load for Sendout '!KQ93</f>
        <v>1845</v>
      </c>
      <c r="KR4" s="112">
        <f>'Gas-Load for Sendout '!KR93</f>
        <v>1845</v>
      </c>
      <c r="KS4" s="112">
        <f>'Gas-Load for Sendout '!KS93</f>
        <v>1838</v>
      </c>
      <c r="KT4" s="112">
        <f>'Gas-Load for Sendout '!KT93</f>
        <v>1835</v>
      </c>
      <c r="KU4" s="112">
        <f>'Gas-Load for Sendout '!KU93</f>
        <v>1826</v>
      </c>
      <c r="KV4" s="112">
        <f>'Gas-Load for Sendout '!KV93</f>
        <v>1824</v>
      </c>
      <c r="KW4" s="112">
        <f>'Gas-Load for Sendout '!KW93</f>
        <v>1823</v>
      </c>
      <c r="KX4" s="112">
        <f>'Gas-Load for Sendout '!KX93</f>
        <v>1821</v>
      </c>
      <c r="KY4" s="112">
        <f>'Gas-Load for Sendout '!KY93</f>
        <v>1820</v>
      </c>
      <c r="KZ4" s="112">
        <f>'Gas-Load for Sendout '!KZ93</f>
        <v>1819</v>
      </c>
      <c r="LA4" s="112">
        <f>'Gas-Load for Sendout '!LA93</f>
        <v>1824</v>
      </c>
      <c r="LB4" s="112">
        <f>'Gas-Load for Sendout '!LB93</f>
        <v>1827</v>
      </c>
      <c r="LC4" s="112">
        <f>'Gas-Load for Sendout '!LC93</f>
        <v>1828</v>
      </c>
      <c r="LD4" s="112">
        <f>'Gas-Load for Sendout '!LD93</f>
        <v>1828</v>
      </c>
      <c r="LE4" s="112">
        <f>'Gas-Load for Sendout '!LE93</f>
        <v>1820</v>
      </c>
      <c r="LF4" s="112">
        <f>'Gas-Load for Sendout '!LF93</f>
        <v>1818</v>
      </c>
      <c r="LG4" s="112">
        <f>'Gas-Load for Sendout '!LG93</f>
        <v>1809</v>
      </c>
      <c r="LH4" s="112">
        <f>'Gas-Load for Sendout '!LH93</f>
        <v>1807</v>
      </c>
      <c r="LI4" s="112">
        <f>'Gas-Load for Sendout '!LI93</f>
        <v>1806</v>
      </c>
      <c r="LJ4" s="112">
        <f>'Gas-Load for Sendout '!LJ93</f>
        <v>1804</v>
      </c>
      <c r="LK4" s="112">
        <f>'Gas-Load for Sendout '!LK93</f>
        <v>1803</v>
      </c>
      <c r="LL4" s="112">
        <f>'Gas-Load for Sendout '!LL93</f>
        <v>1801</v>
      </c>
      <c r="LM4" s="112">
        <f>'Gas-Load for Sendout '!LM93</f>
        <v>1807</v>
      </c>
      <c r="LN4" s="112">
        <f>'Gas-Load for Sendout '!LN93</f>
        <v>1810</v>
      </c>
      <c r="LO4" s="112">
        <f>'Gas-Load for Sendout '!LO93</f>
        <v>1811</v>
      </c>
      <c r="LP4" s="112">
        <f>'Gas-Load for Sendout '!LP93</f>
        <v>1811</v>
      </c>
      <c r="LQ4" s="112">
        <f>'Gas-Load for Sendout '!LQ93</f>
        <v>1803</v>
      </c>
      <c r="LR4" s="112">
        <f>'Gas-Load for Sendout '!LR93</f>
        <v>1800</v>
      </c>
      <c r="LS4" s="112">
        <f>'Gas-Load for Sendout '!LS93</f>
        <v>1791</v>
      </c>
      <c r="LT4" s="112">
        <f>'Gas-Load for Sendout '!LT93</f>
        <v>1790</v>
      </c>
      <c r="LU4" s="112">
        <f>'Gas-Load for Sendout '!LU93</f>
        <v>1788</v>
      </c>
      <c r="LV4" s="112">
        <f>'Gas-Load for Sendout '!LV93</f>
        <v>1787</v>
      </c>
      <c r="LW4" s="112">
        <f>'Gas-Load for Sendout '!LW93</f>
        <v>1786</v>
      </c>
      <c r="LX4" s="112">
        <f>'Gas-Load for Sendout '!LX93</f>
        <v>1784</v>
      </c>
      <c r="LY4" s="112">
        <f>'Gas-Load for Sendout '!LY93</f>
        <v>1790</v>
      </c>
      <c r="LZ4" s="112">
        <f>'Gas-Load for Sendout '!LZ93</f>
        <v>1793</v>
      </c>
      <c r="MA4" s="112">
        <f>'Gas-Load for Sendout '!MA93</f>
        <v>1793</v>
      </c>
      <c r="MB4" s="112">
        <f>'Gas-Load for Sendout '!MB93</f>
        <v>1793</v>
      </c>
      <c r="MC4" s="112">
        <f>'Gas-Load for Sendout '!MC93</f>
        <v>1786</v>
      </c>
      <c r="MD4" s="112">
        <f>'Gas-Load for Sendout '!MD93</f>
        <v>1783</v>
      </c>
      <c r="ME4" s="112">
        <f>'Gas-Load for Sendout '!ME93</f>
        <v>1774</v>
      </c>
      <c r="MF4" s="112">
        <f>'Gas-Load for Sendout '!MF93</f>
        <v>1773</v>
      </c>
      <c r="MG4" s="112">
        <f>'Gas-Load for Sendout '!MG93</f>
        <v>1771</v>
      </c>
      <c r="MH4" s="112">
        <f>'Gas-Load for Sendout '!MH93</f>
        <v>1770</v>
      </c>
      <c r="MI4" s="112">
        <f>'Gas-Load for Sendout '!MI93</f>
        <v>1768</v>
      </c>
      <c r="MJ4" s="112">
        <f>'Gas-Load for Sendout '!MJ93</f>
        <v>1767</v>
      </c>
      <c r="MK4" s="112">
        <f>'Gas-Load for Sendout '!MK93</f>
        <v>1773</v>
      </c>
    </row>
    <row r="5" spans="1:349" x14ac:dyDescent="0.3">
      <c r="A5" s="112" t="s">
        <v>151</v>
      </c>
      <c r="B5" s="112">
        <f>'Gas-Load for Sendout '!B123</f>
        <v>132</v>
      </c>
      <c r="C5" s="112">
        <f>'Gas-Load for Sendout '!C123</f>
        <v>132</v>
      </c>
      <c r="D5" s="112">
        <f>'Gas-Load for Sendout '!D123</f>
        <v>131</v>
      </c>
      <c r="E5" s="112">
        <f>'Gas-Load for Sendout '!E123</f>
        <v>131</v>
      </c>
      <c r="F5" s="112">
        <f>'Gas-Load for Sendout '!F123</f>
        <v>130</v>
      </c>
      <c r="G5" s="112">
        <f>'Gas-Load for Sendout '!G123</f>
        <v>130</v>
      </c>
      <c r="H5" s="112">
        <f>'Gas-Load for Sendout '!H123</f>
        <v>129</v>
      </c>
      <c r="I5" s="112">
        <f>'Gas-Load for Sendout '!I123</f>
        <v>129</v>
      </c>
      <c r="J5" s="112">
        <f>'Gas-Load for Sendout '!J123</f>
        <v>128</v>
      </c>
      <c r="K5" s="112">
        <f>'Gas-Load for Sendout '!K123</f>
        <v>128</v>
      </c>
      <c r="L5" s="112">
        <f>'Gas-Load for Sendout '!L123</f>
        <v>127</v>
      </c>
      <c r="M5" s="112">
        <f>'Gas-Load for Sendout '!M123</f>
        <v>127</v>
      </c>
      <c r="N5" s="112">
        <f>'Gas-Load for Sendout '!N123</f>
        <v>126</v>
      </c>
      <c r="O5" s="112">
        <f>'Gas-Load for Sendout '!O123</f>
        <v>126</v>
      </c>
      <c r="P5" s="112">
        <f>'Gas-Load for Sendout '!P123</f>
        <v>125</v>
      </c>
      <c r="Q5" s="112">
        <f>'Gas-Load for Sendout '!Q123</f>
        <v>125</v>
      </c>
      <c r="R5" s="112">
        <f>'Gas-Load for Sendout '!R123</f>
        <v>124</v>
      </c>
      <c r="S5" s="112">
        <f>'Gas-Load for Sendout '!S123</f>
        <v>124</v>
      </c>
      <c r="T5" s="112">
        <f>'Gas-Load for Sendout '!T123</f>
        <v>123</v>
      </c>
      <c r="U5" s="112">
        <f>'Gas-Load for Sendout '!U123</f>
        <v>123</v>
      </c>
      <c r="V5" s="112">
        <f>'Gas-Load for Sendout '!V123</f>
        <v>122</v>
      </c>
      <c r="W5" s="112">
        <f>'Gas-Load for Sendout '!W123</f>
        <v>122</v>
      </c>
      <c r="X5" s="112">
        <f>'Gas-Load for Sendout '!X123</f>
        <v>121</v>
      </c>
      <c r="Y5" s="112">
        <f>'Gas-Load for Sendout '!Y123</f>
        <v>121</v>
      </c>
      <c r="Z5" s="112">
        <f>'Gas-Load for Sendout '!Z123</f>
        <v>120</v>
      </c>
      <c r="AA5" s="112">
        <f>'Gas-Load for Sendout '!AA123</f>
        <v>120</v>
      </c>
      <c r="AB5" s="112">
        <f>'Gas-Load for Sendout '!AB123</f>
        <v>119</v>
      </c>
      <c r="AC5" s="112">
        <f>'Gas-Load for Sendout '!AC123</f>
        <v>119</v>
      </c>
      <c r="AD5" s="112">
        <f>'Gas-Load for Sendout '!AD123</f>
        <v>118</v>
      </c>
      <c r="AE5" s="112">
        <f>'Gas-Load for Sendout '!AE123</f>
        <v>118</v>
      </c>
      <c r="AF5" s="112">
        <f>'Gas-Load for Sendout '!AF123</f>
        <v>117</v>
      </c>
      <c r="AG5" s="112">
        <f>'Gas-Load for Sendout '!AG123</f>
        <v>117</v>
      </c>
      <c r="AH5" s="112">
        <f>'Gas-Load for Sendout '!AH123</f>
        <v>116</v>
      </c>
      <c r="AI5" s="112">
        <f>'Gas-Load for Sendout '!AI123</f>
        <v>116</v>
      </c>
      <c r="AJ5" s="112">
        <f>'Gas-Load for Sendout '!AJ123</f>
        <v>115</v>
      </c>
      <c r="AK5" s="112">
        <f>'Gas-Load for Sendout '!AK123</f>
        <v>115</v>
      </c>
      <c r="AL5" s="112">
        <f>'Gas-Load for Sendout '!AL123</f>
        <v>114</v>
      </c>
      <c r="AM5" s="112">
        <f>'Gas-Load for Sendout '!AM123</f>
        <v>114</v>
      </c>
      <c r="AN5" s="112">
        <f>'Gas-Load for Sendout '!AN123</f>
        <v>113</v>
      </c>
      <c r="AO5" s="112">
        <f>'Gas-Load for Sendout '!AO123</f>
        <v>113</v>
      </c>
      <c r="AP5" s="112">
        <f>'Gas-Load for Sendout '!AP123</f>
        <v>112</v>
      </c>
      <c r="AQ5" s="112">
        <f>'Gas-Load for Sendout '!AQ123</f>
        <v>112</v>
      </c>
      <c r="AR5" s="112">
        <f>'Gas-Load for Sendout '!AR123</f>
        <v>111</v>
      </c>
      <c r="AS5" s="112">
        <f>'Gas-Load for Sendout '!AS123</f>
        <v>111</v>
      </c>
      <c r="AT5" s="112">
        <f>'Gas-Load for Sendout '!AT123</f>
        <v>110</v>
      </c>
      <c r="AU5" s="112">
        <f>'Gas-Load for Sendout '!AU123</f>
        <v>110</v>
      </c>
      <c r="AV5" s="112">
        <f>'Gas-Load for Sendout '!AV123</f>
        <v>109</v>
      </c>
      <c r="AW5" s="112">
        <f>'Gas-Load for Sendout '!AW123</f>
        <v>109</v>
      </c>
      <c r="AX5" s="112">
        <f>'Gas-Load for Sendout '!AX123</f>
        <v>108</v>
      </c>
      <c r="AY5" s="112">
        <f>'Gas-Load for Sendout '!AY123</f>
        <v>108</v>
      </c>
      <c r="AZ5" s="112">
        <f>'Gas-Load for Sendout '!AZ123</f>
        <v>107</v>
      </c>
      <c r="BA5" s="112">
        <f>'Gas-Load for Sendout '!BA123</f>
        <v>107</v>
      </c>
      <c r="BB5" s="112">
        <f>'Gas-Load for Sendout '!BB123</f>
        <v>106</v>
      </c>
      <c r="BC5" s="112">
        <f>'Gas-Load for Sendout '!BC123</f>
        <v>106</v>
      </c>
      <c r="BD5" s="112">
        <f>'Gas-Load for Sendout '!BD123</f>
        <v>105</v>
      </c>
      <c r="BE5" s="112">
        <f>'Gas-Load for Sendout '!BE123</f>
        <v>105</v>
      </c>
      <c r="BF5" s="112">
        <f>'Gas-Load for Sendout '!BF123</f>
        <v>104</v>
      </c>
      <c r="BG5" s="112">
        <f>'Gas-Load for Sendout '!BG123</f>
        <v>104</v>
      </c>
      <c r="BH5" s="112">
        <f>'Gas-Load for Sendout '!BH123</f>
        <v>103</v>
      </c>
      <c r="BI5" s="112">
        <f>'Gas-Load for Sendout '!BI123</f>
        <v>103</v>
      </c>
      <c r="BJ5" s="112">
        <f>'Gas-Load for Sendout '!BJ123</f>
        <v>102</v>
      </c>
      <c r="BK5" s="112">
        <f>'Gas-Load for Sendout '!BK123</f>
        <v>102</v>
      </c>
      <c r="BL5" s="112">
        <f>'Gas-Load for Sendout '!BL123</f>
        <v>101</v>
      </c>
      <c r="BM5" s="112">
        <f>'Gas-Load for Sendout '!BM123</f>
        <v>101</v>
      </c>
      <c r="BN5" s="112">
        <f>'Gas-Load for Sendout '!BN123</f>
        <v>100</v>
      </c>
      <c r="BO5" s="112">
        <f>'Gas-Load for Sendout '!BO123</f>
        <v>100</v>
      </c>
      <c r="BP5" s="112">
        <f>'Gas-Load for Sendout '!BP123</f>
        <v>99</v>
      </c>
      <c r="BQ5" s="112">
        <f>'Gas-Load for Sendout '!BQ123</f>
        <v>99</v>
      </c>
      <c r="BR5" s="112">
        <f>'Gas-Load for Sendout '!BR123</f>
        <v>98</v>
      </c>
      <c r="BS5" s="112">
        <f>'Gas-Load for Sendout '!BS123</f>
        <v>98</v>
      </c>
      <c r="BT5" s="112">
        <f>'Gas-Load for Sendout '!BT123</f>
        <v>97</v>
      </c>
      <c r="BU5" s="112">
        <f>'Gas-Load for Sendout '!BU123</f>
        <v>97</v>
      </c>
      <c r="BV5" s="112">
        <f>'Gas-Load for Sendout '!BV123</f>
        <v>96</v>
      </c>
      <c r="BW5" s="112">
        <f>'Gas-Load for Sendout '!BW123</f>
        <v>96</v>
      </c>
      <c r="BX5" s="112">
        <f>'Gas-Load for Sendout '!BX123</f>
        <v>95</v>
      </c>
      <c r="BY5" s="112">
        <f>'Gas-Load for Sendout '!BY123</f>
        <v>95</v>
      </c>
      <c r="BZ5" s="112">
        <f>'Gas-Load for Sendout '!BZ123</f>
        <v>94</v>
      </c>
      <c r="CA5" s="112">
        <f>'Gas-Load for Sendout '!CA123</f>
        <v>94</v>
      </c>
      <c r="CB5" s="112">
        <f>'Gas-Load for Sendout '!CB123</f>
        <v>93</v>
      </c>
      <c r="CC5" s="112">
        <f>'Gas-Load for Sendout '!CC123</f>
        <v>93</v>
      </c>
      <c r="CD5" s="112">
        <f>'Gas-Load for Sendout '!CD123</f>
        <v>92</v>
      </c>
      <c r="CE5" s="112">
        <f>'Gas-Load for Sendout '!CE123</f>
        <v>92</v>
      </c>
      <c r="CF5" s="112">
        <f>'Gas-Load for Sendout '!CF123</f>
        <v>91</v>
      </c>
      <c r="CG5" s="112">
        <f>'Gas-Load for Sendout '!CG123</f>
        <v>91</v>
      </c>
      <c r="CH5" s="112">
        <f>'Gas-Load for Sendout '!CH123</f>
        <v>90</v>
      </c>
      <c r="CI5" s="112">
        <f>'Gas-Load for Sendout '!CI123</f>
        <v>90</v>
      </c>
      <c r="CJ5" s="112">
        <f>'Gas-Load for Sendout '!CJ123</f>
        <v>89</v>
      </c>
      <c r="CK5" s="112">
        <f>'Gas-Load for Sendout '!CK123</f>
        <v>89</v>
      </c>
      <c r="CL5" s="112">
        <f>'Gas-Load for Sendout '!CL123</f>
        <v>88</v>
      </c>
      <c r="CM5" s="112">
        <f>'Gas-Load for Sendout '!CM123</f>
        <v>88</v>
      </c>
      <c r="CN5" s="112">
        <f>'Gas-Load for Sendout '!CN123</f>
        <v>87</v>
      </c>
      <c r="CO5" s="112">
        <f>'Gas-Load for Sendout '!CO123</f>
        <v>87</v>
      </c>
      <c r="CP5" s="112">
        <f>'Gas-Load for Sendout '!CP123</f>
        <v>86</v>
      </c>
      <c r="CQ5" s="112">
        <f>'Gas-Load for Sendout '!CQ123</f>
        <v>86</v>
      </c>
      <c r="CR5" s="112">
        <f>'Gas-Load for Sendout '!CR123</f>
        <v>85</v>
      </c>
      <c r="CS5" s="112">
        <f>'Gas-Load for Sendout '!CS123</f>
        <v>85</v>
      </c>
      <c r="CT5" s="112">
        <f>'Gas-Load for Sendout '!CT123</f>
        <v>84</v>
      </c>
      <c r="CU5" s="112">
        <f>'Gas-Load for Sendout '!CU123</f>
        <v>84</v>
      </c>
      <c r="CV5" s="112">
        <f>'Gas-Load for Sendout '!CV123</f>
        <v>83</v>
      </c>
      <c r="CW5" s="112">
        <f>'Gas-Load for Sendout '!CW123</f>
        <v>83</v>
      </c>
      <c r="CX5" s="112">
        <f>'Gas-Load for Sendout '!CX123</f>
        <v>82</v>
      </c>
      <c r="CY5" s="112">
        <f>'Gas-Load for Sendout '!CY123</f>
        <v>82</v>
      </c>
      <c r="CZ5" s="112">
        <f>'Gas-Load for Sendout '!CZ123</f>
        <v>81</v>
      </c>
      <c r="DA5" s="112">
        <f>'Gas-Load for Sendout '!DA123</f>
        <v>81</v>
      </c>
      <c r="DB5" s="112">
        <f>'Gas-Load for Sendout '!DB123</f>
        <v>80</v>
      </c>
      <c r="DC5" s="112">
        <f>'Gas-Load for Sendout '!DC123</f>
        <v>80</v>
      </c>
      <c r="DD5" s="112">
        <f>'Gas-Load for Sendout '!DD123</f>
        <v>79</v>
      </c>
      <c r="DE5" s="112">
        <f>'Gas-Load for Sendout '!DE123</f>
        <v>79</v>
      </c>
      <c r="DF5" s="112">
        <f>'Gas-Load for Sendout '!DF123</f>
        <v>78</v>
      </c>
      <c r="DG5" s="112">
        <f>'Gas-Load for Sendout '!DG123</f>
        <v>78</v>
      </c>
      <c r="DH5" s="112">
        <f>'Gas-Load for Sendout '!DH123</f>
        <v>77</v>
      </c>
      <c r="DI5" s="112">
        <f>'Gas-Load for Sendout '!DI123</f>
        <v>77</v>
      </c>
      <c r="DJ5" s="112">
        <f>'Gas-Load for Sendout '!DJ123</f>
        <v>76</v>
      </c>
      <c r="DK5" s="112">
        <f>'Gas-Load for Sendout '!DK123</f>
        <v>76</v>
      </c>
      <c r="DL5" s="112">
        <f>'Gas-Load for Sendout '!DL123</f>
        <v>75</v>
      </c>
      <c r="DM5" s="112">
        <f>'Gas-Load for Sendout '!DM123</f>
        <v>75</v>
      </c>
      <c r="DN5" s="112">
        <f>'Gas-Load for Sendout '!DN123</f>
        <v>74</v>
      </c>
      <c r="DO5" s="112">
        <f>'Gas-Load for Sendout '!DO123</f>
        <v>74</v>
      </c>
      <c r="DP5" s="112">
        <f>'Gas-Load for Sendout '!DP123</f>
        <v>73</v>
      </c>
      <c r="DQ5" s="112">
        <f>'Gas-Load for Sendout '!DQ123</f>
        <v>73</v>
      </c>
      <c r="DR5" s="112">
        <f>'Gas-Load for Sendout '!DR123</f>
        <v>72</v>
      </c>
      <c r="DS5" s="112">
        <f>'Gas-Load for Sendout '!DS123</f>
        <v>72</v>
      </c>
      <c r="DT5" s="112">
        <f>'Gas-Load for Sendout '!DT123</f>
        <v>71</v>
      </c>
      <c r="DU5" s="112">
        <f>'Gas-Load for Sendout '!DU123</f>
        <v>71</v>
      </c>
      <c r="DV5" s="112">
        <f>'Gas-Load for Sendout '!DV123</f>
        <v>70</v>
      </c>
      <c r="DW5" s="112">
        <f>'Gas-Load for Sendout '!DW123</f>
        <v>70</v>
      </c>
      <c r="DX5" s="112">
        <f>'Gas-Load for Sendout '!DX123</f>
        <v>69</v>
      </c>
      <c r="DY5" s="112">
        <f>'Gas-Load for Sendout '!DY123</f>
        <v>69</v>
      </c>
      <c r="DZ5" s="112">
        <f>'Gas-Load for Sendout '!DZ123</f>
        <v>68</v>
      </c>
      <c r="EA5" s="112">
        <f>'Gas-Load for Sendout '!EA123</f>
        <v>68</v>
      </c>
      <c r="EB5" s="112">
        <f>'Gas-Load for Sendout '!EB123</f>
        <v>67</v>
      </c>
      <c r="EC5" s="112">
        <f>'Gas-Load for Sendout '!EC123</f>
        <v>67</v>
      </c>
      <c r="ED5" s="112">
        <f>'Gas-Load for Sendout '!ED123</f>
        <v>66</v>
      </c>
      <c r="EE5" s="112">
        <f>'Gas-Load for Sendout '!EE123</f>
        <v>66</v>
      </c>
      <c r="EF5" s="112">
        <f>'Gas-Load for Sendout '!EF123</f>
        <v>65</v>
      </c>
      <c r="EG5" s="112">
        <f>'Gas-Load for Sendout '!EG123</f>
        <v>65</v>
      </c>
      <c r="EH5" s="112">
        <f>'Gas-Load for Sendout '!EH123</f>
        <v>64</v>
      </c>
      <c r="EI5" s="112">
        <f>'Gas-Load for Sendout '!EI123</f>
        <v>64</v>
      </c>
      <c r="EJ5" s="112">
        <f>'Gas-Load for Sendout '!EJ123</f>
        <v>63</v>
      </c>
      <c r="EK5" s="112">
        <f>'Gas-Load for Sendout '!EK123</f>
        <v>63</v>
      </c>
      <c r="EL5" s="112">
        <f>'Gas-Load for Sendout '!EL123</f>
        <v>62</v>
      </c>
      <c r="EM5" s="112">
        <f>'Gas-Load for Sendout '!EM123</f>
        <v>62</v>
      </c>
      <c r="EN5" s="112">
        <f>'Gas-Load for Sendout '!EN123</f>
        <v>61</v>
      </c>
      <c r="EO5" s="112">
        <f>'Gas-Load for Sendout '!EO123</f>
        <v>61</v>
      </c>
      <c r="EP5" s="112">
        <f>'Gas-Load for Sendout '!EP123</f>
        <v>60</v>
      </c>
      <c r="EQ5" s="112">
        <f>'Gas-Load for Sendout '!EQ123</f>
        <v>60</v>
      </c>
      <c r="ER5" s="112">
        <f>'Gas-Load for Sendout '!ER123</f>
        <v>59</v>
      </c>
      <c r="ES5" s="112">
        <f>'Gas-Load for Sendout '!ES123</f>
        <v>59</v>
      </c>
      <c r="ET5" s="112">
        <f>'Gas-Load for Sendout '!ET123</f>
        <v>58</v>
      </c>
      <c r="EU5" s="112">
        <f>'Gas-Load for Sendout '!EU123</f>
        <v>58</v>
      </c>
      <c r="EV5" s="112">
        <f>'Gas-Load for Sendout '!EV123</f>
        <v>57</v>
      </c>
      <c r="EW5" s="112">
        <f>'Gas-Load for Sendout '!EW123</f>
        <v>57</v>
      </c>
      <c r="EX5" s="112">
        <f>'Gas-Load for Sendout '!EX123</f>
        <v>56</v>
      </c>
      <c r="EY5" s="112">
        <f>'Gas-Load for Sendout '!EY123</f>
        <v>56</v>
      </c>
      <c r="EZ5" s="112">
        <f>'Gas-Load for Sendout '!EZ123</f>
        <v>55</v>
      </c>
      <c r="FA5" s="112">
        <f>'Gas-Load for Sendout '!FA123</f>
        <v>55</v>
      </c>
      <c r="FB5" s="112">
        <f>'Gas-Load for Sendout '!FB123</f>
        <v>54</v>
      </c>
      <c r="FC5" s="112">
        <f>'Gas-Load for Sendout '!FC123</f>
        <v>54</v>
      </c>
      <c r="FD5" s="112">
        <f>'Gas-Load for Sendout '!FD123</f>
        <v>53</v>
      </c>
      <c r="FE5" s="112">
        <f>'Gas-Load for Sendout '!FE123</f>
        <v>53</v>
      </c>
      <c r="FF5" s="112">
        <f>'Gas-Load for Sendout '!FF123</f>
        <v>52</v>
      </c>
      <c r="FG5" s="112">
        <f>'Gas-Load for Sendout '!FG123</f>
        <v>52</v>
      </c>
      <c r="FH5" s="112">
        <f>'Gas-Load for Sendout '!FH123</f>
        <v>51</v>
      </c>
      <c r="FI5" s="112">
        <f>'Gas-Load for Sendout '!FI123</f>
        <v>51</v>
      </c>
      <c r="FJ5" s="112">
        <f>'Gas-Load for Sendout '!FJ123</f>
        <v>50</v>
      </c>
      <c r="FK5" s="112">
        <f>'Gas-Load for Sendout '!FK123</f>
        <v>50</v>
      </c>
      <c r="FL5" s="112">
        <f>'Gas-Load for Sendout '!FL123</f>
        <v>49</v>
      </c>
      <c r="FM5" s="112">
        <f>'Gas-Load for Sendout '!FM123</f>
        <v>49</v>
      </c>
      <c r="FN5" s="112">
        <f>'Gas-Load for Sendout '!FN123</f>
        <v>48</v>
      </c>
      <c r="FO5" s="112">
        <f>'Gas-Load for Sendout '!FO123</f>
        <v>48</v>
      </c>
      <c r="FP5" s="112">
        <f>'Gas-Load for Sendout '!FP123</f>
        <v>47</v>
      </c>
      <c r="FQ5" s="112">
        <f>'Gas-Load for Sendout '!FQ123</f>
        <v>47</v>
      </c>
      <c r="FR5" s="112">
        <f>'Gas-Load for Sendout '!FR123</f>
        <v>46</v>
      </c>
      <c r="FS5" s="112">
        <f>'Gas-Load for Sendout '!FS123</f>
        <v>46</v>
      </c>
      <c r="FT5" s="112">
        <f>'Gas-Load for Sendout '!FT123</f>
        <v>45</v>
      </c>
      <c r="FU5" s="112">
        <f>'Gas-Load for Sendout '!FU123</f>
        <v>45</v>
      </c>
      <c r="FV5" s="112">
        <f>'Gas-Load for Sendout '!FV123</f>
        <v>44</v>
      </c>
      <c r="FW5" s="112">
        <f>'Gas-Load for Sendout '!FW123</f>
        <v>44</v>
      </c>
      <c r="FX5" s="112">
        <f>'Gas-Load for Sendout '!FX123</f>
        <v>43</v>
      </c>
      <c r="FY5" s="112">
        <f>'Gas-Load for Sendout '!FY123</f>
        <v>43</v>
      </c>
      <c r="FZ5" s="112">
        <f>'Gas-Load for Sendout '!FZ123</f>
        <v>42</v>
      </c>
      <c r="GA5" s="112">
        <f>'Gas-Load for Sendout '!GA123</f>
        <v>42</v>
      </c>
      <c r="GB5" s="112">
        <f>'Gas-Load for Sendout '!GB123</f>
        <v>41</v>
      </c>
      <c r="GC5" s="112">
        <f>'Gas-Load for Sendout '!GC123</f>
        <v>41</v>
      </c>
      <c r="GD5" s="112">
        <f>'Gas-Load for Sendout '!GD123</f>
        <v>40</v>
      </c>
      <c r="GE5" s="112">
        <f>'Gas-Load for Sendout '!GE123</f>
        <v>40</v>
      </c>
      <c r="GF5" s="112">
        <f>'Gas-Load for Sendout '!GF123</f>
        <v>39</v>
      </c>
      <c r="GG5" s="112">
        <f>'Gas-Load for Sendout '!GG123</f>
        <v>39</v>
      </c>
      <c r="GH5" s="112">
        <f>'Gas-Load for Sendout '!GH123</f>
        <v>38</v>
      </c>
      <c r="GI5" s="112">
        <f>'Gas-Load for Sendout '!GI123</f>
        <v>38</v>
      </c>
      <c r="GJ5" s="112">
        <f>'Gas-Load for Sendout '!GJ123</f>
        <v>37</v>
      </c>
      <c r="GK5" s="112">
        <f>'Gas-Load for Sendout '!GK123</f>
        <v>37</v>
      </c>
      <c r="GL5" s="112">
        <f>'Gas-Load for Sendout '!GL123</f>
        <v>36</v>
      </c>
      <c r="GM5" s="112">
        <f>'Gas-Load for Sendout '!GM123</f>
        <v>36</v>
      </c>
      <c r="GN5" s="112">
        <f>'Gas-Load for Sendout '!GN123</f>
        <v>35</v>
      </c>
      <c r="GO5" s="112">
        <f>'Gas-Load for Sendout '!GO123</f>
        <v>35</v>
      </c>
      <c r="GP5" s="112">
        <f>'Gas-Load for Sendout '!GP123</f>
        <v>34</v>
      </c>
      <c r="GQ5" s="112">
        <f>'Gas-Load for Sendout '!GQ123</f>
        <v>34</v>
      </c>
      <c r="GR5" s="112">
        <f>'Gas-Load for Sendout '!GR123</f>
        <v>33</v>
      </c>
      <c r="GS5" s="112">
        <f>'Gas-Load for Sendout '!GS123</f>
        <v>33</v>
      </c>
      <c r="GT5" s="112">
        <f>'Gas-Load for Sendout '!GT123</f>
        <v>32</v>
      </c>
      <c r="GU5" s="112">
        <f>'Gas-Load for Sendout '!GU123</f>
        <v>32</v>
      </c>
      <c r="GV5" s="112">
        <f>'Gas-Load for Sendout '!GV123</f>
        <v>31</v>
      </c>
      <c r="GW5" s="112">
        <f>'Gas-Load for Sendout '!GW123</f>
        <v>31</v>
      </c>
      <c r="GX5" s="112">
        <f>'Gas-Load for Sendout '!GX123</f>
        <v>30</v>
      </c>
      <c r="GY5" s="112">
        <f>'Gas-Load for Sendout '!GY123</f>
        <v>30</v>
      </c>
      <c r="GZ5" s="112">
        <f>'Gas-Load for Sendout '!GZ123</f>
        <v>29</v>
      </c>
      <c r="HA5" s="112">
        <f>'Gas-Load for Sendout '!HA123</f>
        <v>29</v>
      </c>
      <c r="HB5" s="112">
        <f>'Gas-Load for Sendout '!HB123</f>
        <v>28</v>
      </c>
      <c r="HC5" s="112">
        <f>'Gas-Load for Sendout '!HC123</f>
        <v>28</v>
      </c>
      <c r="HD5" s="112">
        <f>'Gas-Load for Sendout '!HD123</f>
        <v>27</v>
      </c>
      <c r="HE5" s="112">
        <f>'Gas-Load for Sendout '!HE123</f>
        <v>27</v>
      </c>
      <c r="HF5" s="112">
        <f>'Gas-Load for Sendout '!HF123</f>
        <v>26</v>
      </c>
      <c r="HG5" s="112">
        <f>'Gas-Load for Sendout '!HG123</f>
        <v>26</v>
      </c>
      <c r="HH5" s="112">
        <f>'Gas-Load for Sendout '!HH123</f>
        <v>25</v>
      </c>
      <c r="HI5" s="112">
        <f>'Gas-Load for Sendout '!HI123</f>
        <v>25</v>
      </c>
      <c r="HJ5" s="112">
        <f>'Gas-Load for Sendout '!HJ123</f>
        <v>24</v>
      </c>
      <c r="HK5" s="112">
        <f>'Gas-Load for Sendout '!HK123</f>
        <v>24</v>
      </c>
      <c r="HL5" s="112">
        <f>'Gas-Load for Sendout '!HL123</f>
        <v>23</v>
      </c>
      <c r="HM5" s="112">
        <f>'Gas-Load for Sendout '!HM123</f>
        <v>23</v>
      </c>
      <c r="HN5" s="112">
        <f>'Gas-Load for Sendout '!HN123</f>
        <v>22</v>
      </c>
      <c r="HO5" s="112">
        <f>'Gas-Load for Sendout '!HO123</f>
        <v>22</v>
      </c>
      <c r="HP5" s="112">
        <f>'Gas-Load for Sendout '!HP123</f>
        <v>21</v>
      </c>
      <c r="HQ5" s="112">
        <f>'Gas-Load for Sendout '!HQ123</f>
        <v>21</v>
      </c>
      <c r="HR5" s="112">
        <f>'Gas-Load for Sendout '!HR123</f>
        <v>20</v>
      </c>
      <c r="HS5" s="112">
        <f>'Gas-Load for Sendout '!HS123</f>
        <v>20</v>
      </c>
      <c r="HT5" s="112">
        <f>'Gas-Load for Sendout '!HT123</f>
        <v>19</v>
      </c>
      <c r="HU5" s="112">
        <f>'Gas-Load for Sendout '!HU123</f>
        <v>19</v>
      </c>
      <c r="HV5" s="112">
        <f>'Gas-Load for Sendout '!HV123</f>
        <v>18</v>
      </c>
      <c r="HW5" s="112">
        <f>'Gas-Load for Sendout '!HW123</f>
        <v>18</v>
      </c>
      <c r="HX5" s="112">
        <f>'Gas-Load for Sendout '!HX123</f>
        <v>17</v>
      </c>
      <c r="HY5" s="112">
        <f>'Gas-Load for Sendout '!HY123</f>
        <v>17</v>
      </c>
      <c r="HZ5" s="112">
        <f>'Gas-Load for Sendout '!HZ123</f>
        <v>16</v>
      </c>
      <c r="IA5" s="112">
        <f>'Gas-Load for Sendout '!IA123</f>
        <v>16</v>
      </c>
      <c r="IB5" s="112">
        <f>'Gas-Load for Sendout '!IB123</f>
        <v>15</v>
      </c>
      <c r="IC5" s="112">
        <f>'Gas-Load for Sendout '!IC123</f>
        <v>15</v>
      </c>
      <c r="ID5" s="112">
        <f>'Gas-Load for Sendout '!ID123</f>
        <v>14</v>
      </c>
      <c r="IE5" s="112">
        <f>'Gas-Load for Sendout '!IE123</f>
        <v>14</v>
      </c>
      <c r="IF5" s="112">
        <f>'Gas-Load for Sendout '!IF123</f>
        <v>13</v>
      </c>
      <c r="IG5" s="112">
        <f>'Gas-Load for Sendout '!IG123</f>
        <v>13</v>
      </c>
      <c r="IH5" s="112">
        <f>'Gas-Load for Sendout '!IH123</f>
        <v>12</v>
      </c>
      <c r="II5" s="112">
        <f>'Gas-Load for Sendout '!II123</f>
        <v>12</v>
      </c>
      <c r="IJ5" s="112">
        <f>'Gas-Load for Sendout '!IJ123</f>
        <v>11</v>
      </c>
      <c r="IK5" s="112">
        <f>'Gas-Load for Sendout '!IK123</f>
        <v>11</v>
      </c>
      <c r="IL5" s="112">
        <f>'Gas-Load for Sendout '!IL123</f>
        <v>10</v>
      </c>
      <c r="IM5" s="112">
        <f>'Gas-Load for Sendout '!IM123</f>
        <v>10</v>
      </c>
      <c r="IN5" s="112">
        <f>'Gas-Load for Sendout '!IN123</f>
        <v>9</v>
      </c>
      <c r="IO5" s="112">
        <f>'Gas-Load for Sendout '!IO123</f>
        <v>9</v>
      </c>
      <c r="IP5" s="112">
        <f>'Gas-Load for Sendout '!IP123</f>
        <v>8</v>
      </c>
      <c r="IQ5" s="112">
        <f>'Gas-Load for Sendout '!IQ123</f>
        <v>8</v>
      </c>
      <c r="IR5" s="112">
        <f>'Gas-Load for Sendout '!IR123</f>
        <v>7</v>
      </c>
      <c r="IS5" s="112">
        <f>'Gas-Load for Sendout '!IS123</f>
        <v>7</v>
      </c>
      <c r="IT5" s="112">
        <f>'Gas-Load for Sendout '!IT123</f>
        <v>6</v>
      </c>
      <c r="IU5" s="112">
        <f>'Gas-Load for Sendout '!IU123</f>
        <v>6</v>
      </c>
      <c r="IV5" s="112">
        <f>'Gas-Load for Sendout '!IV123</f>
        <v>5</v>
      </c>
      <c r="IW5" s="112">
        <f>'Gas-Load for Sendout '!IW123</f>
        <v>5</v>
      </c>
      <c r="IX5" s="112">
        <f>'Gas-Load for Sendout '!IX123</f>
        <v>4</v>
      </c>
      <c r="IY5" s="112">
        <f>'Gas-Load for Sendout '!IY123</f>
        <v>4</v>
      </c>
      <c r="IZ5" s="112">
        <f>'Gas-Load for Sendout '!IZ123</f>
        <v>3</v>
      </c>
      <c r="JA5" s="112">
        <f>'Gas-Load for Sendout '!JA123</f>
        <v>3</v>
      </c>
      <c r="JB5" s="112">
        <f>'Gas-Load for Sendout '!JB123</f>
        <v>2</v>
      </c>
      <c r="JC5" s="112">
        <f>'Gas-Load for Sendout '!JC123</f>
        <v>2</v>
      </c>
      <c r="JD5" s="112">
        <f>'Gas-Load for Sendout '!JD123</f>
        <v>1</v>
      </c>
      <c r="JE5" s="112">
        <f>'Gas-Load for Sendout '!JE123</f>
        <v>1</v>
      </c>
      <c r="JF5" s="112">
        <f>'Gas-Load for Sendout '!JF123</f>
        <v>0</v>
      </c>
      <c r="JG5" s="112">
        <f>'Gas-Load for Sendout '!JG123</f>
        <v>0</v>
      </c>
      <c r="JH5" s="112">
        <f>'Gas-Load for Sendout '!JH123</f>
        <v>0</v>
      </c>
      <c r="JI5" s="112">
        <f>'Gas-Load for Sendout '!JI123</f>
        <v>0</v>
      </c>
      <c r="JJ5" s="112">
        <f>'Gas-Load for Sendout '!JJ123</f>
        <v>0</v>
      </c>
      <c r="JK5" s="112">
        <f>'Gas-Load for Sendout '!JK123</f>
        <v>0</v>
      </c>
      <c r="JL5" s="112">
        <f>'Gas-Load for Sendout '!JL123</f>
        <v>0</v>
      </c>
      <c r="JM5" s="112">
        <f>'Gas-Load for Sendout '!JM123</f>
        <v>0</v>
      </c>
      <c r="JN5" s="112">
        <f>'Gas-Load for Sendout '!JN123</f>
        <v>0</v>
      </c>
      <c r="JO5" s="112">
        <f>'Gas-Load for Sendout '!JO123</f>
        <v>0</v>
      </c>
      <c r="JP5" s="112">
        <f>'Gas-Load for Sendout '!JP123</f>
        <v>0</v>
      </c>
      <c r="JQ5" s="112">
        <f>'Gas-Load for Sendout '!JQ123</f>
        <v>0</v>
      </c>
      <c r="JR5" s="112">
        <f>'Gas-Load for Sendout '!JR123</f>
        <v>0</v>
      </c>
      <c r="JS5" s="112">
        <f>'Gas-Load for Sendout '!JS123</f>
        <v>0</v>
      </c>
      <c r="JT5" s="112">
        <f>'Gas-Load for Sendout '!JT123</f>
        <v>0</v>
      </c>
      <c r="JU5" s="112">
        <f>'Gas-Load for Sendout '!JU123</f>
        <v>0</v>
      </c>
      <c r="JV5" s="112">
        <f>'Gas-Load for Sendout '!JV123</f>
        <v>0</v>
      </c>
      <c r="JW5" s="112">
        <f>'Gas-Load for Sendout '!JW123</f>
        <v>0</v>
      </c>
      <c r="JX5" s="112">
        <f>'Gas-Load for Sendout '!JX123</f>
        <v>0</v>
      </c>
      <c r="JY5" s="112">
        <f>'Gas-Load for Sendout '!JY123</f>
        <v>0</v>
      </c>
      <c r="JZ5" s="112">
        <f>'Gas-Load for Sendout '!JZ123</f>
        <v>0</v>
      </c>
      <c r="KA5" s="112">
        <f>'Gas-Load for Sendout '!KA123</f>
        <v>0</v>
      </c>
      <c r="KB5" s="112">
        <f>'Gas-Load for Sendout '!KB123</f>
        <v>0</v>
      </c>
      <c r="KC5" s="112">
        <f>'Gas-Load for Sendout '!KC123</f>
        <v>0</v>
      </c>
      <c r="KD5" s="112">
        <f>'Gas-Load for Sendout '!KD123</f>
        <v>0</v>
      </c>
      <c r="KE5" s="112">
        <f>'Gas-Load for Sendout '!KE123</f>
        <v>0</v>
      </c>
      <c r="KF5" s="112">
        <f>'Gas-Load for Sendout '!KF123</f>
        <v>0</v>
      </c>
      <c r="KG5" s="112">
        <f>'Gas-Load for Sendout '!KG123</f>
        <v>0</v>
      </c>
      <c r="KH5" s="112">
        <f>'Gas-Load for Sendout '!KH123</f>
        <v>0</v>
      </c>
      <c r="KI5" s="112">
        <f>'Gas-Load for Sendout '!KI123</f>
        <v>0</v>
      </c>
      <c r="KJ5" s="112">
        <f>'Gas-Load for Sendout '!KJ123</f>
        <v>0</v>
      </c>
      <c r="KK5" s="112">
        <f>'Gas-Load for Sendout '!KK123</f>
        <v>0</v>
      </c>
      <c r="KL5" s="112">
        <f>'Gas-Load for Sendout '!KL123</f>
        <v>0</v>
      </c>
      <c r="KM5" s="112">
        <f>'Gas-Load for Sendout '!KM123</f>
        <v>0</v>
      </c>
      <c r="KN5" s="112">
        <f>'Gas-Load for Sendout '!KN123</f>
        <v>0</v>
      </c>
      <c r="KO5" s="112">
        <f>'Gas-Load for Sendout '!KO123</f>
        <v>0</v>
      </c>
      <c r="KP5" s="112">
        <f>'Gas-Load for Sendout '!KP123</f>
        <v>0</v>
      </c>
      <c r="KQ5" s="112">
        <f>'Gas-Load for Sendout '!KQ123</f>
        <v>0</v>
      </c>
      <c r="KR5" s="112">
        <f>'Gas-Load for Sendout '!KR123</f>
        <v>0</v>
      </c>
      <c r="KS5" s="112">
        <f>'Gas-Load for Sendout '!KS123</f>
        <v>0</v>
      </c>
      <c r="KT5" s="112">
        <f>'Gas-Load for Sendout '!KT123</f>
        <v>0</v>
      </c>
      <c r="KU5" s="112">
        <f>'Gas-Load for Sendout '!KU123</f>
        <v>0</v>
      </c>
      <c r="KV5" s="112">
        <f>'Gas-Load for Sendout '!KV123</f>
        <v>0</v>
      </c>
      <c r="KW5" s="112">
        <f>'Gas-Load for Sendout '!KW123</f>
        <v>0</v>
      </c>
      <c r="KX5" s="112">
        <f>'Gas-Load for Sendout '!KX123</f>
        <v>0</v>
      </c>
      <c r="KY5" s="112">
        <f>'Gas-Load for Sendout '!KY123</f>
        <v>0</v>
      </c>
      <c r="KZ5" s="112">
        <f>'Gas-Load for Sendout '!KZ123</f>
        <v>0</v>
      </c>
      <c r="LA5" s="112">
        <f>'Gas-Load for Sendout '!LA123</f>
        <v>0</v>
      </c>
      <c r="LB5" s="112">
        <f>'Gas-Load for Sendout '!LB123</f>
        <v>0</v>
      </c>
      <c r="LC5" s="112">
        <f>'Gas-Load for Sendout '!LC123</f>
        <v>0</v>
      </c>
      <c r="LD5" s="112">
        <f>'Gas-Load for Sendout '!LD123</f>
        <v>0</v>
      </c>
      <c r="LE5" s="112">
        <f>'Gas-Load for Sendout '!LE123</f>
        <v>0</v>
      </c>
      <c r="LF5" s="112">
        <f>'Gas-Load for Sendout '!LF123</f>
        <v>0</v>
      </c>
      <c r="LG5" s="112">
        <f>'Gas-Load for Sendout '!LG123</f>
        <v>0</v>
      </c>
      <c r="LH5" s="112">
        <f>'Gas-Load for Sendout '!LH123</f>
        <v>0</v>
      </c>
      <c r="LI5" s="112">
        <f>'Gas-Load for Sendout '!LI123</f>
        <v>0</v>
      </c>
      <c r="LJ5" s="112">
        <f>'Gas-Load for Sendout '!LJ123</f>
        <v>0</v>
      </c>
      <c r="LK5" s="112">
        <f>'Gas-Load for Sendout '!LK123</f>
        <v>0</v>
      </c>
      <c r="LL5" s="112">
        <f>'Gas-Load for Sendout '!LL123</f>
        <v>0</v>
      </c>
      <c r="LM5" s="112">
        <f>'Gas-Load for Sendout '!LM123</f>
        <v>0</v>
      </c>
      <c r="LN5" s="112">
        <f>'Gas-Load for Sendout '!LN123</f>
        <v>0</v>
      </c>
      <c r="LO5" s="112">
        <f>'Gas-Load for Sendout '!LO123</f>
        <v>0</v>
      </c>
      <c r="LP5" s="112">
        <f>'Gas-Load for Sendout '!LP123</f>
        <v>0</v>
      </c>
      <c r="LQ5" s="112">
        <f>'Gas-Load for Sendout '!LQ123</f>
        <v>0</v>
      </c>
      <c r="LR5" s="112">
        <f>'Gas-Load for Sendout '!LR123</f>
        <v>0</v>
      </c>
      <c r="LS5" s="112">
        <f>'Gas-Load for Sendout '!LS123</f>
        <v>0</v>
      </c>
      <c r="LT5" s="112">
        <f>'Gas-Load for Sendout '!LT123</f>
        <v>0</v>
      </c>
      <c r="LU5" s="112">
        <f>'Gas-Load for Sendout '!LU123</f>
        <v>0</v>
      </c>
      <c r="LV5" s="112">
        <f>'Gas-Load for Sendout '!LV123</f>
        <v>0</v>
      </c>
      <c r="LW5" s="112">
        <f>'Gas-Load for Sendout '!LW123</f>
        <v>0</v>
      </c>
      <c r="LX5" s="112">
        <f>'Gas-Load for Sendout '!LX123</f>
        <v>0</v>
      </c>
      <c r="LY5" s="112">
        <f>'Gas-Load for Sendout '!LY123</f>
        <v>0</v>
      </c>
      <c r="LZ5" s="112">
        <f>'Gas-Load for Sendout '!LZ123</f>
        <v>0</v>
      </c>
      <c r="MA5" s="112">
        <f>'Gas-Load for Sendout '!MA123</f>
        <v>0</v>
      </c>
      <c r="MB5" s="112">
        <f>'Gas-Load for Sendout '!MB123</f>
        <v>0</v>
      </c>
      <c r="MC5" s="112">
        <f>'Gas-Load for Sendout '!MC123</f>
        <v>0</v>
      </c>
      <c r="MD5" s="112">
        <f>'Gas-Load for Sendout '!MD123</f>
        <v>0</v>
      </c>
      <c r="ME5" s="112">
        <f>'Gas-Load for Sendout '!ME123</f>
        <v>0</v>
      </c>
      <c r="MF5" s="112">
        <f>'Gas-Load for Sendout '!MF123</f>
        <v>0</v>
      </c>
      <c r="MG5" s="112">
        <f>'Gas-Load for Sendout '!MG123</f>
        <v>0</v>
      </c>
      <c r="MH5" s="112">
        <f>'Gas-Load for Sendout '!MH123</f>
        <v>0</v>
      </c>
      <c r="MI5" s="112">
        <f>'Gas-Load for Sendout '!MI123</f>
        <v>0</v>
      </c>
      <c r="MJ5" s="112">
        <f>'Gas-Load for Sendout '!MJ123</f>
        <v>0</v>
      </c>
      <c r="MK5" s="112">
        <f>'Gas-Load for Sendout '!MK123</f>
        <v>0</v>
      </c>
    </row>
    <row r="6" spans="1:349" x14ac:dyDescent="0.3">
      <c r="A6" s="112" t="s">
        <v>155</v>
      </c>
      <c r="B6" s="112">
        <f>'Gas-Load for Sendout '!B153</f>
        <v>9</v>
      </c>
      <c r="C6" s="112">
        <f>'Gas-Load for Sendout '!C153</f>
        <v>9</v>
      </c>
      <c r="D6" s="112">
        <f>'Gas-Load for Sendout '!D153</f>
        <v>9</v>
      </c>
      <c r="E6" s="112">
        <f>'Gas-Load for Sendout '!E153</f>
        <v>9</v>
      </c>
      <c r="F6" s="112">
        <f>'Gas-Load for Sendout '!F153</f>
        <v>9</v>
      </c>
      <c r="G6" s="112">
        <f>'Gas-Load for Sendout '!G153</f>
        <v>9</v>
      </c>
      <c r="H6" s="112">
        <f>'Gas-Load for Sendout '!H153</f>
        <v>9</v>
      </c>
      <c r="I6" s="112">
        <f>'Gas-Load for Sendout '!I153</f>
        <v>9</v>
      </c>
      <c r="J6" s="112">
        <f>'Gas-Load for Sendout '!J153</f>
        <v>9</v>
      </c>
      <c r="K6" s="112">
        <f>'Gas-Load for Sendout '!K153</f>
        <v>9</v>
      </c>
      <c r="L6" s="112">
        <f>'Gas-Load for Sendout '!L153</f>
        <v>9</v>
      </c>
      <c r="M6" s="112">
        <f>'Gas-Load for Sendout '!M153</f>
        <v>9</v>
      </c>
      <c r="N6" s="112">
        <f>'Gas-Load for Sendout '!N153</f>
        <v>9</v>
      </c>
      <c r="O6" s="112">
        <f>'Gas-Load for Sendout '!O153</f>
        <v>9</v>
      </c>
      <c r="P6" s="112">
        <f>'Gas-Load for Sendout '!P153</f>
        <v>9</v>
      </c>
      <c r="Q6" s="112">
        <f>'Gas-Load for Sendout '!Q153</f>
        <v>9</v>
      </c>
      <c r="R6" s="112">
        <f>'Gas-Load for Sendout '!R153</f>
        <v>9</v>
      </c>
      <c r="S6" s="112">
        <f>'Gas-Load for Sendout '!S153</f>
        <v>9</v>
      </c>
      <c r="T6" s="112">
        <f>'Gas-Load for Sendout '!T153</f>
        <v>9</v>
      </c>
      <c r="U6" s="112">
        <f>'Gas-Load for Sendout '!U153</f>
        <v>9</v>
      </c>
      <c r="V6" s="112">
        <f>'Gas-Load for Sendout '!V153</f>
        <v>9</v>
      </c>
      <c r="W6" s="112">
        <f>'Gas-Load for Sendout '!W153</f>
        <v>9</v>
      </c>
      <c r="X6" s="112">
        <f>'Gas-Load for Sendout '!X153</f>
        <v>9</v>
      </c>
      <c r="Y6" s="112">
        <f>'Gas-Load for Sendout '!Y153</f>
        <v>9</v>
      </c>
      <c r="Z6" s="112">
        <f>'Gas-Load for Sendout '!Z153</f>
        <v>9</v>
      </c>
      <c r="AA6" s="112">
        <f>'Gas-Load for Sendout '!AA153</f>
        <v>9</v>
      </c>
      <c r="AB6" s="112">
        <f>'Gas-Load for Sendout '!AB153</f>
        <v>9</v>
      </c>
      <c r="AC6" s="112">
        <f>'Gas-Load for Sendout '!AC153</f>
        <v>9</v>
      </c>
      <c r="AD6" s="112">
        <f>'Gas-Load for Sendout '!AD153</f>
        <v>9</v>
      </c>
      <c r="AE6" s="112">
        <f>'Gas-Load for Sendout '!AE153</f>
        <v>9</v>
      </c>
      <c r="AF6" s="112">
        <f>'Gas-Load for Sendout '!AF153</f>
        <v>9</v>
      </c>
      <c r="AG6" s="112">
        <f>'Gas-Load for Sendout '!AG153</f>
        <v>9</v>
      </c>
      <c r="AH6" s="112">
        <f>'Gas-Load for Sendout '!AH153</f>
        <v>9</v>
      </c>
      <c r="AI6" s="112">
        <f>'Gas-Load for Sendout '!AI153</f>
        <v>9</v>
      </c>
      <c r="AJ6" s="112">
        <f>'Gas-Load for Sendout '!AJ153</f>
        <v>9</v>
      </c>
      <c r="AK6" s="112">
        <f>'Gas-Load for Sendout '!AK153</f>
        <v>9</v>
      </c>
      <c r="AL6" s="112">
        <f>'Gas-Load for Sendout '!AL153</f>
        <v>9</v>
      </c>
      <c r="AM6" s="112">
        <f>'Gas-Load for Sendout '!AM153</f>
        <v>9</v>
      </c>
      <c r="AN6" s="112">
        <f>'Gas-Load for Sendout '!AN153</f>
        <v>9</v>
      </c>
      <c r="AO6" s="112">
        <f>'Gas-Load for Sendout '!AO153</f>
        <v>9</v>
      </c>
      <c r="AP6" s="112">
        <f>'Gas-Load for Sendout '!AP153</f>
        <v>9</v>
      </c>
      <c r="AQ6" s="112">
        <f>'Gas-Load for Sendout '!AQ153</f>
        <v>9</v>
      </c>
      <c r="AR6" s="112">
        <f>'Gas-Load for Sendout '!AR153</f>
        <v>9</v>
      </c>
      <c r="AS6" s="112">
        <f>'Gas-Load for Sendout '!AS153</f>
        <v>9</v>
      </c>
      <c r="AT6" s="112">
        <f>'Gas-Load for Sendout '!AT153</f>
        <v>9</v>
      </c>
      <c r="AU6" s="112">
        <f>'Gas-Load for Sendout '!AU153</f>
        <v>9</v>
      </c>
      <c r="AV6" s="112">
        <f>'Gas-Load for Sendout '!AV153</f>
        <v>9</v>
      </c>
      <c r="AW6" s="112">
        <f>'Gas-Load for Sendout '!AW153</f>
        <v>9</v>
      </c>
      <c r="AX6" s="112">
        <f>'Gas-Load for Sendout '!AX153</f>
        <v>9</v>
      </c>
      <c r="AY6" s="112">
        <f>'Gas-Load for Sendout '!AY153</f>
        <v>9</v>
      </c>
      <c r="AZ6" s="112">
        <f>'Gas-Load for Sendout '!AZ153</f>
        <v>9</v>
      </c>
      <c r="BA6" s="112">
        <f>'Gas-Load for Sendout '!BA153</f>
        <v>9</v>
      </c>
      <c r="BB6" s="112">
        <f>'Gas-Load for Sendout '!BB153</f>
        <v>9</v>
      </c>
      <c r="BC6" s="112">
        <f>'Gas-Load for Sendout '!BC153</f>
        <v>9</v>
      </c>
      <c r="BD6" s="112">
        <f>'Gas-Load for Sendout '!BD153</f>
        <v>9</v>
      </c>
      <c r="BE6" s="112">
        <f>'Gas-Load for Sendout '!BE153</f>
        <v>9</v>
      </c>
      <c r="BF6" s="112">
        <f>'Gas-Load for Sendout '!BF153</f>
        <v>9</v>
      </c>
      <c r="BG6" s="112">
        <f>'Gas-Load for Sendout '!BG153</f>
        <v>9</v>
      </c>
      <c r="BH6" s="112">
        <f>'Gas-Load for Sendout '!BH153</f>
        <v>9</v>
      </c>
      <c r="BI6" s="112">
        <f>'Gas-Load for Sendout '!BI153</f>
        <v>9</v>
      </c>
      <c r="BJ6" s="112">
        <f>'Gas-Load for Sendout '!BJ153</f>
        <v>9</v>
      </c>
      <c r="BK6" s="112">
        <f>'Gas-Load for Sendout '!BK153</f>
        <v>9</v>
      </c>
      <c r="BL6" s="112">
        <f>'Gas-Load for Sendout '!BL153</f>
        <v>9</v>
      </c>
      <c r="BM6" s="112">
        <f>'Gas-Load for Sendout '!BM153</f>
        <v>9</v>
      </c>
      <c r="BN6" s="112">
        <f>'Gas-Load for Sendout '!BN153</f>
        <v>9</v>
      </c>
      <c r="BO6" s="112">
        <f>'Gas-Load for Sendout '!BO153</f>
        <v>9</v>
      </c>
      <c r="BP6" s="112">
        <f>'Gas-Load for Sendout '!BP153</f>
        <v>9</v>
      </c>
      <c r="BQ6" s="112">
        <f>'Gas-Load for Sendout '!BQ153</f>
        <v>9</v>
      </c>
      <c r="BR6" s="112">
        <f>'Gas-Load for Sendout '!BR153</f>
        <v>9</v>
      </c>
      <c r="BS6" s="112">
        <f>'Gas-Load for Sendout '!BS153</f>
        <v>9</v>
      </c>
      <c r="BT6" s="112">
        <f>'Gas-Load for Sendout '!BT153</f>
        <v>9</v>
      </c>
      <c r="BU6" s="112">
        <f>'Gas-Load for Sendout '!BU153</f>
        <v>9</v>
      </c>
      <c r="BV6" s="112">
        <f>'Gas-Load for Sendout '!BV153</f>
        <v>9</v>
      </c>
      <c r="BW6" s="112">
        <f>'Gas-Load for Sendout '!BW153</f>
        <v>9</v>
      </c>
      <c r="BX6" s="112">
        <f>'Gas-Load for Sendout '!BX153</f>
        <v>9</v>
      </c>
      <c r="BY6" s="112">
        <f>'Gas-Load for Sendout '!BY153</f>
        <v>9</v>
      </c>
      <c r="BZ6" s="112">
        <f>'Gas-Load for Sendout '!BZ153</f>
        <v>9</v>
      </c>
      <c r="CA6" s="112">
        <f>'Gas-Load for Sendout '!CA153</f>
        <v>9</v>
      </c>
      <c r="CB6" s="112">
        <f>'Gas-Load for Sendout '!CB153</f>
        <v>9</v>
      </c>
      <c r="CC6" s="112">
        <f>'Gas-Load for Sendout '!CC153</f>
        <v>9</v>
      </c>
      <c r="CD6" s="112">
        <f>'Gas-Load for Sendout '!CD153</f>
        <v>9</v>
      </c>
      <c r="CE6" s="112">
        <f>'Gas-Load for Sendout '!CE153</f>
        <v>9</v>
      </c>
      <c r="CF6" s="112">
        <f>'Gas-Load for Sendout '!CF153</f>
        <v>9</v>
      </c>
      <c r="CG6" s="112">
        <f>'Gas-Load for Sendout '!CG153</f>
        <v>9</v>
      </c>
      <c r="CH6" s="112">
        <f>'Gas-Load for Sendout '!CH153</f>
        <v>9</v>
      </c>
      <c r="CI6" s="112">
        <f>'Gas-Load for Sendout '!CI153</f>
        <v>9</v>
      </c>
      <c r="CJ6" s="112">
        <f>'Gas-Load for Sendout '!CJ153</f>
        <v>9</v>
      </c>
      <c r="CK6" s="112">
        <f>'Gas-Load for Sendout '!CK153</f>
        <v>9</v>
      </c>
      <c r="CL6" s="112">
        <f>'Gas-Load for Sendout '!CL153</f>
        <v>9</v>
      </c>
      <c r="CM6" s="112">
        <f>'Gas-Load for Sendout '!CM153</f>
        <v>9</v>
      </c>
      <c r="CN6" s="112">
        <f>'Gas-Load for Sendout '!CN153</f>
        <v>9</v>
      </c>
      <c r="CO6" s="112">
        <f>'Gas-Load for Sendout '!CO153</f>
        <v>9</v>
      </c>
      <c r="CP6" s="112">
        <f>'Gas-Load for Sendout '!CP153</f>
        <v>9</v>
      </c>
      <c r="CQ6" s="112">
        <f>'Gas-Load for Sendout '!CQ153</f>
        <v>9</v>
      </c>
      <c r="CR6" s="112">
        <f>'Gas-Load for Sendout '!CR153</f>
        <v>9</v>
      </c>
      <c r="CS6" s="112">
        <f>'Gas-Load for Sendout '!CS153</f>
        <v>9</v>
      </c>
      <c r="CT6" s="112">
        <f>'Gas-Load for Sendout '!CT153</f>
        <v>9</v>
      </c>
      <c r="CU6" s="112">
        <f>'Gas-Load for Sendout '!CU153</f>
        <v>9</v>
      </c>
      <c r="CV6" s="112">
        <f>'Gas-Load for Sendout '!CV153</f>
        <v>9</v>
      </c>
      <c r="CW6" s="112">
        <f>'Gas-Load for Sendout '!CW153</f>
        <v>9</v>
      </c>
      <c r="CX6" s="112">
        <f>'Gas-Load for Sendout '!CX153</f>
        <v>9</v>
      </c>
      <c r="CY6" s="112">
        <f>'Gas-Load for Sendout '!CY153</f>
        <v>9</v>
      </c>
      <c r="CZ6" s="112">
        <f>'Gas-Load for Sendout '!CZ153</f>
        <v>9</v>
      </c>
      <c r="DA6" s="112">
        <f>'Gas-Load for Sendout '!DA153</f>
        <v>9</v>
      </c>
      <c r="DB6" s="112">
        <f>'Gas-Load for Sendout '!DB153</f>
        <v>9</v>
      </c>
      <c r="DC6" s="112">
        <f>'Gas-Load for Sendout '!DC153</f>
        <v>9</v>
      </c>
      <c r="DD6" s="112">
        <f>'Gas-Load for Sendout '!DD153</f>
        <v>9</v>
      </c>
      <c r="DE6" s="112">
        <f>'Gas-Load for Sendout '!DE153</f>
        <v>9</v>
      </c>
      <c r="DF6" s="112">
        <f>'Gas-Load for Sendout '!DF153</f>
        <v>9</v>
      </c>
      <c r="DG6" s="112">
        <f>'Gas-Load for Sendout '!DG153</f>
        <v>9</v>
      </c>
      <c r="DH6" s="112">
        <f>'Gas-Load for Sendout '!DH153</f>
        <v>9</v>
      </c>
      <c r="DI6" s="112">
        <f>'Gas-Load for Sendout '!DI153</f>
        <v>9</v>
      </c>
      <c r="DJ6" s="112">
        <f>'Gas-Load for Sendout '!DJ153</f>
        <v>9</v>
      </c>
      <c r="DK6" s="112">
        <f>'Gas-Load for Sendout '!DK153</f>
        <v>9</v>
      </c>
      <c r="DL6" s="112">
        <f>'Gas-Load for Sendout '!DL153</f>
        <v>9</v>
      </c>
      <c r="DM6" s="112">
        <f>'Gas-Load for Sendout '!DM153</f>
        <v>9</v>
      </c>
      <c r="DN6" s="112">
        <f>'Gas-Load for Sendout '!DN153</f>
        <v>9</v>
      </c>
      <c r="DO6" s="112">
        <f>'Gas-Load for Sendout '!DO153</f>
        <v>9</v>
      </c>
      <c r="DP6" s="112">
        <f>'Gas-Load for Sendout '!DP153</f>
        <v>9</v>
      </c>
      <c r="DQ6" s="112">
        <f>'Gas-Load for Sendout '!DQ153</f>
        <v>9</v>
      </c>
      <c r="DR6" s="112">
        <f>'Gas-Load for Sendout '!DR153</f>
        <v>9</v>
      </c>
      <c r="DS6" s="112">
        <f>'Gas-Load for Sendout '!DS153</f>
        <v>9</v>
      </c>
      <c r="DT6" s="112">
        <f>'Gas-Load for Sendout '!DT153</f>
        <v>9</v>
      </c>
      <c r="DU6" s="112">
        <f>'Gas-Load for Sendout '!DU153</f>
        <v>9</v>
      </c>
      <c r="DV6" s="112">
        <f>'Gas-Load for Sendout '!DV153</f>
        <v>9</v>
      </c>
      <c r="DW6" s="112">
        <f>'Gas-Load for Sendout '!DW153</f>
        <v>9</v>
      </c>
      <c r="DX6" s="112">
        <f>'Gas-Load for Sendout '!DX153</f>
        <v>9</v>
      </c>
      <c r="DY6" s="112">
        <f>'Gas-Load for Sendout '!DY153</f>
        <v>9</v>
      </c>
      <c r="DZ6" s="112">
        <f>'Gas-Load for Sendout '!DZ153</f>
        <v>9</v>
      </c>
      <c r="EA6" s="112">
        <f>'Gas-Load for Sendout '!EA153</f>
        <v>9</v>
      </c>
      <c r="EB6" s="112">
        <f>'Gas-Load for Sendout '!EB153</f>
        <v>9</v>
      </c>
      <c r="EC6" s="112">
        <f>'Gas-Load for Sendout '!EC153</f>
        <v>9</v>
      </c>
      <c r="ED6" s="112">
        <f>'Gas-Load for Sendout '!ED153</f>
        <v>9</v>
      </c>
      <c r="EE6" s="112">
        <f>'Gas-Load for Sendout '!EE153</f>
        <v>9</v>
      </c>
      <c r="EF6" s="112">
        <f>'Gas-Load for Sendout '!EF153</f>
        <v>9</v>
      </c>
      <c r="EG6" s="112">
        <f>'Gas-Load for Sendout '!EG153</f>
        <v>9</v>
      </c>
      <c r="EH6" s="112">
        <f>'Gas-Load for Sendout '!EH153</f>
        <v>9</v>
      </c>
      <c r="EI6" s="112">
        <f>'Gas-Load for Sendout '!EI153</f>
        <v>9</v>
      </c>
      <c r="EJ6" s="112">
        <f>'Gas-Load for Sendout '!EJ153</f>
        <v>9</v>
      </c>
      <c r="EK6" s="112">
        <f>'Gas-Load for Sendout '!EK153</f>
        <v>9</v>
      </c>
      <c r="EL6" s="112">
        <f>'Gas-Load for Sendout '!EL153</f>
        <v>9</v>
      </c>
      <c r="EM6" s="112">
        <f>'Gas-Load for Sendout '!EM153</f>
        <v>9</v>
      </c>
      <c r="EN6" s="112">
        <f>'Gas-Load for Sendout '!EN153</f>
        <v>9</v>
      </c>
      <c r="EO6" s="112">
        <f>'Gas-Load for Sendout '!EO153</f>
        <v>9</v>
      </c>
      <c r="EP6" s="112">
        <f>'Gas-Load for Sendout '!EP153</f>
        <v>9</v>
      </c>
      <c r="EQ6" s="112">
        <f>'Gas-Load for Sendout '!EQ153</f>
        <v>9</v>
      </c>
      <c r="ER6" s="112">
        <f>'Gas-Load for Sendout '!ER153</f>
        <v>9</v>
      </c>
      <c r="ES6" s="112">
        <f>'Gas-Load for Sendout '!ES153</f>
        <v>9</v>
      </c>
      <c r="ET6" s="112">
        <f>'Gas-Load for Sendout '!ET153</f>
        <v>9</v>
      </c>
      <c r="EU6" s="112">
        <f>'Gas-Load for Sendout '!EU153</f>
        <v>9</v>
      </c>
      <c r="EV6" s="112">
        <f>'Gas-Load for Sendout '!EV153</f>
        <v>9</v>
      </c>
      <c r="EW6" s="112">
        <f>'Gas-Load for Sendout '!EW153</f>
        <v>9</v>
      </c>
      <c r="EX6" s="112">
        <f>'Gas-Load for Sendout '!EX153</f>
        <v>9</v>
      </c>
      <c r="EY6" s="112">
        <f>'Gas-Load for Sendout '!EY153</f>
        <v>9</v>
      </c>
      <c r="EZ6" s="112">
        <f>'Gas-Load for Sendout '!EZ153</f>
        <v>9</v>
      </c>
      <c r="FA6" s="112">
        <f>'Gas-Load for Sendout '!FA153</f>
        <v>9</v>
      </c>
      <c r="FB6" s="112">
        <f>'Gas-Load for Sendout '!FB153</f>
        <v>9</v>
      </c>
      <c r="FC6" s="112">
        <f>'Gas-Load for Sendout '!FC153</f>
        <v>9</v>
      </c>
      <c r="FD6" s="112">
        <f>'Gas-Load for Sendout '!FD153</f>
        <v>9</v>
      </c>
      <c r="FE6" s="112">
        <f>'Gas-Load for Sendout '!FE153</f>
        <v>9</v>
      </c>
      <c r="FF6" s="112">
        <f>'Gas-Load for Sendout '!FF153</f>
        <v>9</v>
      </c>
      <c r="FG6" s="112">
        <f>'Gas-Load for Sendout '!FG153</f>
        <v>9</v>
      </c>
      <c r="FH6" s="112">
        <f>'Gas-Load for Sendout '!FH153</f>
        <v>9</v>
      </c>
      <c r="FI6" s="112">
        <f>'Gas-Load for Sendout '!FI153</f>
        <v>9</v>
      </c>
      <c r="FJ6" s="112">
        <f>'Gas-Load for Sendout '!FJ153</f>
        <v>9</v>
      </c>
      <c r="FK6" s="112">
        <f>'Gas-Load for Sendout '!FK153</f>
        <v>9</v>
      </c>
      <c r="FL6" s="112">
        <f>'Gas-Load for Sendout '!FL153</f>
        <v>9</v>
      </c>
      <c r="FM6" s="112">
        <f>'Gas-Load for Sendout '!FM153</f>
        <v>9</v>
      </c>
      <c r="FN6" s="112">
        <f>'Gas-Load for Sendout '!FN153</f>
        <v>9</v>
      </c>
      <c r="FO6" s="112">
        <f>'Gas-Load for Sendout '!FO153</f>
        <v>9</v>
      </c>
      <c r="FP6" s="112">
        <f>'Gas-Load for Sendout '!FP153</f>
        <v>9</v>
      </c>
      <c r="FQ6" s="112">
        <f>'Gas-Load for Sendout '!FQ153</f>
        <v>9</v>
      </c>
      <c r="FR6" s="112">
        <f>'Gas-Load for Sendout '!FR153</f>
        <v>9</v>
      </c>
      <c r="FS6" s="112">
        <f>'Gas-Load for Sendout '!FS153</f>
        <v>9</v>
      </c>
      <c r="FT6" s="112">
        <f>'Gas-Load for Sendout '!FT153</f>
        <v>9</v>
      </c>
      <c r="FU6" s="112">
        <f>'Gas-Load for Sendout '!FU153</f>
        <v>9</v>
      </c>
      <c r="FV6" s="112">
        <f>'Gas-Load for Sendout '!FV153</f>
        <v>9</v>
      </c>
      <c r="FW6" s="112">
        <f>'Gas-Load for Sendout '!FW153</f>
        <v>9</v>
      </c>
      <c r="FX6" s="112">
        <f>'Gas-Load for Sendout '!FX153</f>
        <v>9</v>
      </c>
      <c r="FY6" s="112">
        <f>'Gas-Load for Sendout '!FY153</f>
        <v>9</v>
      </c>
      <c r="FZ6" s="112">
        <f>'Gas-Load for Sendout '!FZ153</f>
        <v>9</v>
      </c>
      <c r="GA6" s="112">
        <f>'Gas-Load for Sendout '!GA153</f>
        <v>9</v>
      </c>
      <c r="GB6" s="112">
        <f>'Gas-Load for Sendout '!GB153</f>
        <v>9</v>
      </c>
      <c r="GC6" s="112">
        <f>'Gas-Load for Sendout '!GC153</f>
        <v>9</v>
      </c>
      <c r="GD6" s="112">
        <f>'Gas-Load for Sendout '!GD153</f>
        <v>9</v>
      </c>
      <c r="GE6" s="112">
        <f>'Gas-Load for Sendout '!GE153</f>
        <v>9</v>
      </c>
      <c r="GF6" s="112">
        <f>'Gas-Load for Sendout '!GF153</f>
        <v>9</v>
      </c>
      <c r="GG6" s="112">
        <f>'Gas-Load for Sendout '!GG153</f>
        <v>9</v>
      </c>
      <c r="GH6" s="112">
        <f>'Gas-Load for Sendout '!GH153</f>
        <v>9</v>
      </c>
      <c r="GI6" s="112">
        <f>'Gas-Load for Sendout '!GI153</f>
        <v>9</v>
      </c>
      <c r="GJ6" s="112">
        <f>'Gas-Load for Sendout '!GJ153</f>
        <v>9</v>
      </c>
      <c r="GK6" s="112">
        <f>'Gas-Load for Sendout '!GK153</f>
        <v>9</v>
      </c>
      <c r="GL6" s="112">
        <f>'Gas-Load for Sendout '!GL153</f>
        <v>9</v>
      </c>
      <c r="GM6" s="112">
        <f>'Gas-Load for Sendout '!GM153</f>
        <v>9</v>
      </c>
      <c r="GN6" s="112">
        <f>'Gas-Load for Sendout '!GN153</f>
        <v>9</v>
      </c>
      <c r="GO6" s="112">
        <f>'Gas-Load for Sendout '!GO153</f>
        <v>9</v>
      </c>
      <c r="GP6" s="112">
        <f>'Gas-Load for Sendout '!GP153</f>
        <v>9</v>
      </c>
      <c r="GQ6" s="112">
        <f>'Gas-Load for Sendout '!GQ153</f>
        <v>9</v>
      </c>
      <c r="GR6" s="112">
        <f>'Gas-Load for Sendout '!GR153</f>
        <v>9</v>
      </c>
      <c r="GS6" s="112">
        <f>'Gas-Load for Sendout '!GS153</f>
        <v>9</v>
      </c>
      <c r="GT6" s="112">
        <f>'Gas-Load for Sendout '!GT153</f>
        <v>9</v>
      </c>
      <c r="GU6" s="112">
        <f>'Gas-Load for Sendout '!GU153</f>
        <v>9</v>
      </c>
      <c r="GV6" s="112">
        <f>'Gas-Load for Sendout '!GV153</f>
        <v>9</v>
      </c>
      <c r="GW6" s="112">
        <f>'Gas-Load for Sendout '!GW153</f>
        <v>9</v>
      </c>
      <c r="GX6" s="112">
        <f>'Gas-Load for Sendout '!GX153</f>
        <v>9</v>
      </c>
      <c r="GY6" s="112">
        <f>'Gas-Load for Sendout '!GY153</f>
        <v>9</v>
      </c>
      <c r="GZ6" s="112">
        <f>'Gas-Load for Sendout '!GZ153</f>
        <v>9</v>
      </c>
      <c r="HA6" s="112">
        <f>'Gas-Load for Sendout '!HA153</f>
        <v>9</v>
      </c>
      <c r="HB6" s="112">
        <f>'Gas-Load for Sendout '!HB153</f>
        <v>9</v>
      </c>
      <c r="HC6" s="112">
        <f>'Gas-Load for Sendout '!HC153</f>
        <v>9</v>
      </c>
      <c r="HD6" s="112">
        <f>'Gas-Load for Sendout '!HD153</f>
        <v>9</v>
      </c>
      <c r="HE6" s="112">
        <f>'Gas-Load for Sendout '!HE153</f>
        <v>9</v>
      </c>
      <c r="HF6" s="112">
        <f>'Gas-Load for Sendout '!HF153</f>
        <v>9</v>
      </c>
      <c r="HG6" s="112">
        <f>'Gas-Load for Sendout '!HG153</f>
        <v>9</v>
      </c>
      <c r="HH6" s="112">
        <f>'Gas-Load for Sendout '!HH153</f>
        <v>9</v>
      </c>
      <c r="HI6" s="112">
        <f>'Gas-Load for Sendout '!HI153</f>
        <v>9</v>
      </c>
      <c r="HJ6" s="112">
        <f>'Gas-Load for Sendout '!HJ153</f>
        <v>9</v>
      </c>
      <c r="HK6" s="112">
        <f>'Gas-Load for Sendout '!HK153</f>
        <v>9</v>
      </c>
      <c r="HL6" s="112">
        <f>'Gas-Load for Sendout '!HL153</f>
        <v>9</v>
      </c>
      <c r="HM6" s="112">
        <f>'Gas-Load for Sendout '!HM153</f>
        <v>9</v>
      </c>
      <c r="HN6" s="112">
        <f>'Gas-Load for Sendout '!HN153</f>
        <v>9</v>
      </c>
      <c r="HO6" s="112">
        <f>'Gas-Load for Sendout '!HO153</f>
        <v>9</v>
      </c>
      <c r="HP6" s="112">
        <f>'Gas-Load for Sendout '!HP153</f>
        <v>9</v>
      </c>
      <c r="HQ6" s="112">
        <f>'Gas-Load for Sendout '!HQ153</f>
        <v>9</v>
      </c>
      <c r="HR6" s="112">
        <f>'Gas-Load for Sendout '!HR153</f>
        <v>9</v>
      </c>
      <c r="HS6" s="112">
        <f>'Gas-Load for Sendout '!HS153</f>
        <v>9</v>
      </c>
      <c r="HT6" s="112">
        <f>'Gas-Load for Sendout '!HT153</f>
        <v>9</v>
      </c>
      <c r="HU6" s="112">
        <f>'Gas-Load for Sendout '!HU153</f>
        <v>9</v>
      </c>
      <c r="HV6" s="112">
        <f>'Gas-Load for Sendout '!HV153</f>
        <v>9</v>
      </c>
      <c r="HW6" s="112">
        <f>'Gas-Load for Sendout '!HW153</f>
        <v>9</v>
      </c>
      <c r="HX6" s="112">
        <f>'Gas-Load for Sendout '!HX153</f>
        <v>9</v>
      </c>
      <c r="HY6" s="112">
        <f>'Gas-Load for Sendout '!HY153</f>
        <v>9</v>
      </c>
      <c r="HZ6" s="112">
        <f>'Gas-Load for Sendout '!HZ153</f>
        <v>9</v>
      </c>
      <c r="IA6" s="112">
        <f>'Gas-Load for Sendout '!IA153</f>
        <v>9</v>
      </c>
      <c r="IB6" s="112">
        <f>'Gas-Load for Sendout '!IB153</f>
        <v>9</v>
      </c>
      <c r="IC6" s="112">
        <f>'Gas-Load for Sendout '!IC153</f>
        <v>9</v>
      </c>
      <c r="ID6" s="112">
        <f>'Gas-Load for Sendout '!ID153</f>
        <v>9</v>
      </c>
      <c r="IE6" s="112">
        <f>'Gas-Load for Sendout '!IE153</f>
        <v>9</v>
      </c>
      <c r="IF6" s="112">
        <f>'Gas-Load for Sendout '!IF153</f>
        <v>9</v>
      </c>
      <c r="IG6" s="112">
        <f>'Gas-Load for Sendout '!IG153</f>
        <v>9</v>
      </c>
      <c r="IH6" s="112">
        <f>'Gas-Load for Sendout '!IH153</f>
        <v>9</v>
      </c>
      <c r="II6" s="112">
        <f>'Gas-Load for Sendout '!II153</f>
        <v>9</v>
      </c>
      <c r="IJ6" s="112">
        <f>'Gas-Load for Sendout '!IJ153</f>
        <v>9</v>
      </c>
      <c r="IK6" s="112">
        <f>'Gas-Load for Sendout '!IK153</f>
        <v>9</v>
      </c>
      <c r="IL6" s="112">
        <f>'Gas-Load for Sendout '!IL153</f>
        <v>9</v>
      </c>
      <c r="IM6" s="112">
        <f>'Gas-Load for Sendout '!IM153</f>
        <v>9</v>
      </c>
      <c r="IN6" s="112">
        <f>'Gas-Load for Sendout '!IN153</f>
        <v>9</v>
      </c>
      <c r="IO6" s="112">
        <f>'Gas-Load for Sendout '!IO153</f>
        <v>9</v>
      </c>
      <c r="IP6" s="112">
        <f>'Gas-Load for Sendout '!IP153</f>
        <v>9</v>
      </c>
      <c r="IQ6" s="112">
        <f>'Gas-Load for Sendout '!IQ153</f>
        <v>9</v>
      </c>
      <c r="IR6" s="112">
        <f>'Gas-Load for Sendout '!IR153</f>
        <v>9</v>
      </c>
      <c r="IS6" s="112">
        <f>'Gas-Load for Sendout '!IS153</f>
        <v>9</v>
      </c>
      <c r="IT6" s="112">
        <f>'Gas-Load for Sendout '!IT153</f>
        <v>9</v>
      </c>
      <c r="IU6" s="112">
        <f>'Gas-Load for Sendout '!IU153</f>
        <v>9</v>
      </c>
      <c r="IV6" s="112">
        <f>'Gas-Load for Sendout '!IV153</f>
        <v>9</v>
      </c>
      <c r="IW6" s="112">
        <f>'Gas-Load for Sendout '!IW153</f>
        <v>9</v>
      </c>
      <c r="IX6" s="112">
        <f>'Gas-Load for Sendout '!IX153</f>
        <v>9</v>
      </c>
      <c r="IY6" s="112">
        <f>'Gas-Load for Sendout '!IY153</f>
        <v>9</v>
      </c>
      <c r="IZ6" s="112">
        <f>'Gas-Load for Sendout '!IZ153</f>
        <v>9</v>
      </c>
      <c r="JA6" s="112">
        <f>'Gas-Load for Sendout '!JA153</f>
        <v>9</v>
      </c>
      <c r="JB6" s="112">
        <f>'Gas-Load for Sendout '!JB153</f>
        <v>9</v>
      </c>
      <c r="JC6" s="112">
        <f>'Gas-Load for Sendout '!JC153</f>
        <v>9</v>
      </c>
      <c r="JD6" s="112">
        <f>'Gas-Load for Sendout '!JD153</f>
        <v>9</v>
      </c>
      <c r="JE6" s="112">
        <f>'Gas-Load for Sendout '!JE153</f>
        <v>9</v>
      </c>
      <c r="JF6" s="112">
        <f>'Gas-Load for Sendout '!JF153</f>
        <v>9</v>
      </c>
      <c r="JG6" s="112">
        <f>'Gas-Load for Sendout '!JG153</f>
        <v>9</v>
      </c>
      <c r="JH6" s="112">
        <f>'Gas-Load for Sendout '!JH153</f>
        <v>9</v>
      </c>
      <c r="JI6" s="112">
        <f>'Gas-Load for Sendout '!JI153</f>
        <v>9</v>
      </c>
      <c r="JJ6" s="112">
        <f>'Gas-Load for Sendout '!JJ153</f>
        <v>9</v>
      </c>
      <c r="JK6" s="112">
        <f>'Gas-Load for Sendout '!JK153</f>
        <v>9</v>
      </c>
      <c r="JL6" s="112">
        <f>'Gas-Load for Sendout '!JL153</f>
        <v>9</v>
      </c>
      <c r="JM6" s="112">
        <f>'Gas-Load for Sendout '!JM153</f>
        <v>9</v>
      </c>
      <c r="JN6" s="112">
        <f>'Gas-Load for Sendout '!JN153</f>
        <v>9</v>
      </c>
      <c r="JO6" s="112">
        <f>'Gas-Load for Sendout '!JO153</f>
        <v>9</v>
      </c>
      <c r="JP6" s="112">
        <f>'Gas-Load for Sendout '!JP153</f>
        <v>9</v>
      </c>
      <c r="JQ6" s="112">
        <f>'Gas-Load for Sendout '!JQ153</f>
        <v>9</v>
      </c>
      <c r="JR6" s="112">
        <f>'Gas-Load for Sendout '!JR153</f>
        <v>9</v>
      </c>
      <c r="JS6" s="112">
        <f>'Gas-Load for Sendout '!JS153</f>
        <v>9</v>
      </c>
      <c r="JT6" s="112">
        <f>'Gas-Load for Sendout '!JT153</f>
        <v>9</v>
      </c>
      <c r="JU6" s="112">
        <f>'Gas-Load for Sendout '!JU153</f>
        <v>9</v>
      </c>
      <c r="JV6" s="112">
        <f>'Gas-Load for Sendout '!JV153</f>
        <v>9</v>
      </c>
      <c r="JW6" s="112">
        <f>'Gas-Load for Sendout '!JW153</f>
        <v>9</v>
      </c>
      <c r="JX6" s="112">
        <f>'Gas-Load for Sendout '!JX153</f>
        <v>9</v>
      </c>
      <c r="JY6" s="112">
        <f>'Gas-Load for Sendout '!JY153</f>
        <v>9</v>
      </c>
      <c r="JZ6" s="112">
        <f>'Gas-Load for Sendout '!JZ153</f>
        <v>9</v>
      </c>
      <c r="KA6" s="112">
        <f>'Gas-Load for Sendout '!KA153</f>
        <v>9</v>
      </c>
      <c r="KB6" s="112">
        <f>'Gas-Load for Sendout '!KB153</f>
        <v>9</v>
      </c>
      <c r="KC6" s="112">
        <f>'Gas-Load for Sendout '!KC153</f>
        <v>9</v>
      </c>
      <c r="KD6" s="112">
        <f>'Gas-Load for Sendout '!KD153</f>
        <v>9</v>
      </c>
      <c r="KE6" s="112">
        <f>'Gas-Load for Sendout '!KE153</f>
        <v>9</v>
      </c>
      <c r="KF6" s="112">
        <f>'Gas-Load for Sendout '!KF153</f>
        <v>9</v>
      </c>
      <c r="KG6" s="112">
        <f>'Gas-Load for Sendout '!KG153</f>
        <v>9</v>
      </c>
      <c r="KH6" s="112">
        <f>'Gas-Load for Sendout '!KH153</f>
        <v>9</v>
      </c>
      <c r="KI6" s="112">
        <f>'Gas-Load for Sendout '!KI153</f>
        <v>9</v>
      </c>
      <c r="KJ6" s="112">
        <f>'Gas-Load for Sendout '!KJ153</f>
        <v>9</v>
      </c>
      <c r="KK6" s="112">
        <f>'Gas-Load for Sendout '!KK153</f>
        <v>9</v>
      </c>
      <c r="KL6" s="112">
        <f>'Gas-Load for Sendout '!KL153</f>
        <v>9</v>
      </c>
      <c r="KM6" s="112">
        <f>'Gas-Load for Sendout '!KM153</f>
        <v>9</v>
      </c>
      <c r="KN6" s="112">
        <f>'Gas-Load for Sendout '!KN153</f>
        <v>9</v>
      </c>
      <c r="KO6" s="112">
        <f>'Gas-Load for Sendout '!KO153</f>
        <v>9</v>
      </c>
      <c r="KP6" s="112">
        <f>'Gas-Load for Sendout '!KP153</f>
        <v>9</v>
      </c>
      <c r="KQ6" s="112">
        <f>'Gas-Load for Sendout '!KQ153</f>
        <v>9</v>
      </c>
      <c r="KR6" s="112">
        <f>'Gas-Load for Sendout '!KR153</f>
        <v>9</v>
      </c>
      <c r="KS6" s="112">
        <f>'Gas-Load for Sendout '!KS153</f>
        <v>9</v>
      </c>
      <c r="KT6" s="112">
        <f>'Gas-Load for Sendout '!KT153</f>
        <v>9</v>
      </c>
      <c r="KU6" s="112">
        <f>'Gas-Load for Sendout '!KU153</f>
        <v>9</v>
      </c>
      <c r="KV6" s="112">
        <f>'Gas-Load for Sendout '!KV153</f>
        <v>9</v>
      </c>
      <c r="KW6" s="112">
        <f>'Gas-Load for Sendout '!KW153</f>
        <v>9</v>
      </c>
      <c r="KX6" s="112">
        <f>'Gas-Load for Sendout '!KX153</f>
        <v>9</v>
      </c>
      <c r="KY6" s="112">
        <f>'Gas-Load for Sendout '!KY153</f>
        <v>9</v>
      </c>
      <c r="KZ6" s="112">
        <f>'Gas-Load for Sendout '!KZ153</f>
        <v>9</v>
      </c>
      <c r="LA6" s="112">
        <f>'Gas-Load for Sendout '!LA153</f>
        <v>9</v>
      </c>
      <c r="LB6" s="112">
        <f>'Gas-Load for Sendout '!LB153</f>
        <v>9</v>
      </c>
      <c r="LC6" s="112">
        <f>'Gas-Load for Sendout '!LC153</f>
        <v>9</v>
      </c>
      <c r="LD6" s="112">
        <f>'Gas-Load for Sendout '!LD153</f>
        <v>9</v>
      </c>
      <c r="LE6" s="112">
        <f>'Gas-Load for Sendout '!LE153</f>
        <v>9</v>
      </c>
      <c r="LF6" s="112">
        <f>'Gas-Load for Sendout '!LF153</f>
        <v>9</v>
      </c>
      <c r="LG6" s="112">
        <f>'Gas-Load for Sendout '!LG153</f>
        <v>9</v>
      </c>
      <c r="LH6" s="112">
        <f>'Gas-Load for Sendout '!LH153</f>
        <v>9</v>
      </c>
      <c r="LI6" s="112">
        <f>'Gas-Load for Sendout '!LI153</f>
        <v>9</v>
      </c>
      <c r="LJ6" s="112">
        <f>'Gas-Load for Sendout '!LJ153</f>
        <v>9</v>
      </c>
      <c r="LK6" s="112">
        <f>'Gas-Load for Sendout '!LK153</f>
        <v>9</v>
      </c>
      <c r="LL6" s="112">
        <f>'Gas-Load for Sendout '!LL153</f>
        <v>9</v>
      </c>
      <c r="LM6" s="112">
        <f>'Gas-Load for Sendout '!LM153</f>
        <v>9</v>
      </c>
      <c r="LN6" s="112">
        <f>'Gas-Load for Sendout '!LN153</f>
        <v>9</v>
      </c>
      <c r="LO6" s="112">
        <f>'Gas-Load for Sendout '!LO153</f>
        <v>9</v>
      </c>
      <c r="LP6" s="112">
        <f>'Gas-Load for Sendout '!LP153</f>
        <v>9</v>
      </c>
      <c r="LQ6" s="112">
        <f>'Gas-Load for Sendout '!LQ153</f>
        <v>9</v>
      </c>
      <c r="LR6" s="112">
        <f>'Gas-Load for Sendout '!LR153</f>
        <v>9</v>
      </c>
      <c r="LS6" s="112">
        <f>'Gas-Load for Sendout '!LS153</f>
        <v>9</v>
      </c>
      <c r="LT6" s="112">
        <f>'Gas-Load for Sendout '!LT153</f>
        <v>9</v>
      </c>
      <c r="LU6" s="112">
        <f>'Gas-Load for Sendout '!LU153</f>
        <v>9</v>
      </c>
      <c r="LV6" s="112">
        <f>'Gas-Load for Sendout '!LV153</f>
        <v>9</v>
      </c>
      <c r="LW6" s="112">
        <f>'Gas-Load for Sendout '!LW153</f>
        <v>9</v>
      </c>
      <c r="LX6" s="112">
        <f>'Gas-Load for Sendout '!LX153</f>
        <v>9</v>
      </c>
      <c r="LY6" s="112">
        <f>'Gas-Load for Sendout '!LY153</f>
        <v>9</v>
      </c>
      <c r="LZ6" s="112">
        <f>'Gas-Load for Sendout '!LZ153</f>
        <v>9</v>
      </c>
      <c r="MA6" s="112">
        <f>'Gas-Load for Sendout '!MA153</f>
        <v>9</v>
      </c>
      <c r="MB6" s="112">
        <f>'Gas-Load for Sendout '!MB153</f>
        <v>9</v>
      </c>
      <c r="MC6" s="112">
        <f>'Gas-Load for Sendout '!MC153</f>
        <v>9</v>
      </c>
      <c r="MD6" s="112">
        <f>'Gas-Load for Sendout '!MD153</f>
        <v>9</v>
      </c>
      <c r="ME6" s="112">
        <f>'Gas-Load for Sendout '!ME153</f>
        <v>9</v>
      </c>
      <c r="MF6" s="112">
        <f>'Gas-Load for Sendout '!MF153</f>
        <v>9</v>
      </c>
      <c r="MG6" s="112">
        <f>'Gas-Load for Sendout '!MG153</f>
        <v>9</v>
      </c>
      <c r="MH6" s="112">
        <f>'Gas-Load for Sendout '!MH153</f>
        <v>9</v>
      </c>
      <c r="MI6" s="112">
        <f>'Gas-Load for Sendout '!MI153</f>
        <v>9</v>
      </c>
      <c r="MJ6" s="112">
        <f>'Gas-Load for Sendout '!MJ153</f>
        <v>9</v>
      </c>
      <c r="MK6" s="112">
        <f>'Gas-Load for Sendout '!MK153</f>
        <v>9</v>
      </c>
    </row>
    <row r="8" spans="1:349" x14ac:dyDescent="0.3">
      <c r="A8" s="234" t="s">
        <v>152</v>
      </c>
      <c r="B8" s="235">
        <f>B1</f>
        <v>44562</v>
      </c>
      <c r="C8" s="235">
        <f t="shared" ref="C8:BN8" si="0">C1</f>
        <v>44593</v>
      </c>
      <c r="D8" s="235">
        <f t="shared" si="0"/>
        <v>44621</v>
      </c>
      <c r="E8" s="235">
        <f t="shared" si="0"/>
        <v>44652</v>
      </c>
      <c r="F8" s="235">
        <f t="shared" si="0"/>
        <v>44682</v>
      </c>
      <c r="G8" s="235">
        <f t="shared" si="0"/>
        <v>44713</v>
      </c>
      <c r="H8" s="235">
        <f t="shared" si="0"/>
        <v>44743</v>
      </c>
      <c r="I8" s="235">
        <f t="shared" si="0"/>
        <v>44774</v>
      </c>
      <c r="J8" s="235">
        <f t="shared" si="0"/>
        <v>44805</v>
      </c>
      <c r="K8" s="235">
        <f t="shared" si="0"/>
        <v>44835</v>
      </c>
      <c r="L8" s="235">
        <f t="shared" si="0"/>
        <v>44866</v>
      </c>
      <c r="M8" s="235">
        <f t="shared" si="0"/>
        <v>44896</v>
      </c>
      <c r="N8" s="235">
        <f t="shared" si="0"/>
        <v>44927</v>
      </c>
      <c r="O8" s="235">
        <f t="shared" si="0"/>
        <v>44958</v>
      </c>
      <c r="P8" s="235">
        <f t="shared" si="0"/>
        <v>44986</v>
      </c>
      <c r="Q8" s="235">
        <f t="shared" si="0"/>
        <v>45017</v>
      </c>
      <c r="R8" s="235">
        <f t="shared" si="0"/>
        <v>45047</v>
      </c>
      <c r="S8" s="235">
        <f t="shared" si="0"/>
        <v>45078</v>
      </c>
      <c r="T8" s="235">
        <f t="shared" si="0"/>
        <v>45108</v>
      </c>
      <c r="U8" s="235">
        <f t="shared" si="0"/>
        <v>45139</v>
      </c>
      <c r="V8" s="235">
        <f t="shared" si="0"/>
        <v>45170</v>
      </c>
      <c r="W8" s="235">
        <f t="shared" si="0"/>
        <v>45200</v>
      </c>
      <c r="X8" s="235">
        <f t="shared" si="0"/>
        <v>45231</v>
      </c>
      <c r="Y8" s="235">
        <f t="shared" si="0"/>
        <v>45261</v>
      </c>
      <c r="Z8" s="235">
        <f t="shared" si="0"/>
        <v>45292</v>
      </c>
      <c r="AA8" s="235">
        <f t="shared" si="0"/>
        <v>45323</v>
      </c>
      <c r="AB8" s="235">
        <f t="shared" si="0"/>
        <v>45352</v>
      </c>
      <c r="AC8" s="235">
        <f t="shared" si="0"/>
        <v>45383</v>
      </c>
      <c r="AD8" s="235">
        <f t="shared" si="0"/>
        <v>45413</v>
      </c>
      <c r="AE8" s="235">
        <f t="shared" si="0"/>
        <v>45444</v>
      </c>
      <c r="AF8" s="235">
        <f t="shared" si="0"/>
        <v>45474</v>
      </c>
      <c r="AG8" s="235">
        <f t="shared" si="0"/>
        <v>45505</v>
      </c>
      <c r="AH8" s="235">
        <f t="shared" si="0"/>
        <v>45536</v>
      </c>
      <c r="AI8" s="235">
        <f t="shared" si="0"/>
        <v>45566</v>
      </c>
      <c r="AJ8" s="235">
        <f t="shared" si="0"/>
        <v>45597</v>
      </c>
      <c r="AK8" s="235">
        <f t="shared" si="0"/>
        <v>45627</v>
      </c>
      <c r="AL8" s="235">
        <f t="shared" si="0"/>
        <v>45658</v>
      </c>
      <c r="AM8" s="235">
        <f t="shared" si="0"/>
        <v>45689</v>
      </c>
      <c r="AN8" s="235">
        <f t="shared" si="0"/>
        <v>45717</v>
      </c>
      <c r="AO8" s="235">
        <f t="shared" si="0"/>
        <v>45748</v>
      </c>
      <c r="AP8" s="235">
        <f t="shared" si="0"/>
        <v>45778</v>
      </c>
      <c r="AQ8" s="235">
        <f t="shared" si="0"/>
        <v>45809</v>
      </c>
      <c r="AR8" s="235">
        <f t="shared" si="0"/>
        <v>45839</v>
      </c>
      <c r="AS8" s="235">
        <f t="shared" si="0"/>
        <v>45870</v>
      </c>
      <c r="AT8" s="235">
        <f t="shared" si="0"/>
        <v>45901</v>
      </c>
      <c r="AU8" s="235">
        <f t="shared" si="0"/>
        <v>45931</v>
      </c>
      <c r="AV8" s="235">
        <f t="shared" si="0"/>
        <v>45962</v>
      </c>
      <c r="AW8" s="235">
        <f t="shared" si="0"/>
        <v>45992</v>
      </c>
      <c r="AX8" s="235">
        <f t="shared" si="0"/>
        <v>46023</v>
      </c>
      <c r="AY8" s="235">
        <f t="shared" si="0"/>
        <v>46054</v>
      </c>
      <c r="AZ8" s="235">
        <f t="shared" si="0"/>
        <v>46082</v>
      </c>
      <c r="BA8" s="235">
        <f t="shared" si="0"/>
        <v>46113</v>
      </c>
      <c r="BB8" s="235">
        <f t="shared" si="0"/>
        <v>46143</v>
      </c>
      <c r="BC8" s="235">
        <f t="shared" si="0"/>
        <v>46174</v>
      </c>
      <c r="BD8" s="235">
        <f t="shared" si="0"/>
        <v>46204</v>
      </c>
      <c r="BE8" s="235">
        <f t="shared" si="0"/>
        <v>46235</v>
      </c>
      <c r="BF8" s="235">
        <f t="shared" si="0"/>
        <v>46266</v>
      </c>
      <c r="BG8" s="235">
        <f t="shared" si="0"/>
        <v>46296</v>
      </c>
      <c r="BH8" s="235">
        <f t="shared" si="0"/>
        <v>46327</v>
      </c>
      <c r="BI8" s="235">
        <f t="shared" si="0"/>
        <v>46357</v>
      </c>
      <c r="BJ8" s="235">
        <f t="shared" si="0"/>
        <v>46388</v>
      </c>
      <c r="BK8" s="235">
        <f t="shared" si="0"/>
        <v>46419</v>
      </c>
      <c r="BL8" s="235">
        <f t="shared" si="0"/>
        <v>46447</v>
      </c>
      <c r="BM8" s="235">
        <f t="shared" si="0"/>
        <v>46478</v>
      </c>
      <c r="BN8" s="235">
        <f t="shared" si="0"/>
        <v>46508</v>
      </c>
      <c r="BO8" s="235">
        <f t="shared" ref="BO8:DZ8" si="1">BO1</f>
        <v>46539</v>
      </c>
      <c r="BP8" s="235">
        <f t="shared" si="1"/>
        <v>46569</v>
      </c>
      <c r="BQ8" s="235">
        <f t="shared" si="1"/>
        <v>46600</v>
      </c>
      <c r="BR8" s="235">
        <f t="shared" si="1"/>
        <v>46631</v>
      </c>
      <c r="BS8" s="235">
        <f t="shared" si="1"/>
        <v>46661</v>
      </c>
      <c r="BT8" s="235">
        <f t="shared" si="1"/>
        <v>46692</v>
      </c>
      <c r="BU8" s="235">
        <f t="shared" si="1"/>
        <v>46722</v>
      </c>
      <c r="BV8" s="235">
        <f t="shared" si="1"/>
        <v>46753</v>
      </c>
      <c r="BW8" s="235">
        <f t="shared" si="1"/>
        <v>46784</v>
      </c>
      <c r="BX8" s="235">
        <f t="shared" si="1"/>
        <v>46813</v>
      </c>
      <c r="BY8" s="235">
        <f t="shared" si="1"/>
        <v>46844</v>
      </c>
      <c r="BZ8" s="235">
        <f t="shared" si="1"/>
        <v>46874</v>
      </c>
      <c r="CA8" s="235">
        <f t="shared" si="1"/>
        <v>46905</v>
      </c>
      <c r="CB8" s="235">
        <f t="shared" si="1"/>
        <v>46935</v>
      </c>
      <c r="CC8" s="235">
        <f t="shared" si="1"/>
        <v>46966</v>
      </c>
      <c r="CD8" s="235">
        <f t="shared" si="1"/>
        <v>46997</v>
      </c>
      <c r="CE8" s="235">
        <f t="shared" si="1"/>
        <v>47027</v>
      </c>
      <c r="CF8" s="235">
        <f t="shared" si="1"/>
        <v>47058</v>
      </c>
      <c r="CG8" s="235">
        <f t="shared" si="1"/>
        <v>47088</v>
      </c>
      <c r="CH8" s="235">
        <f t="shared" si="1"/>
        <v>47119</v>
      </c>
      <c r="CI8" s="235">
        <f t="shared" si="1"/>
        <v>47150</v>
      </c>
      <c r="CJ8" s="235">
        <f t="shared" si="1"/>
        <v>47178</v>
      </c>
      <c r="CK8" s="235">
        <f t="shared" si="1"/>
        <v>47209</v>
      </c>
      <c r="CL8" s="235">
        <f t="shared" si="1"/>
        <v>47239</v>
      </c>
      <c r="CM8" s="235">
        <f t="shared" si="1"/>
        <v>47270</v>
      </c>
      <c r="CN8" s="235">
        <f t="shared" si="1"/>
        <v>47300</v>
      </c>
      <c r="CO8" s="235">
        <f t="shared" si="1"/>
        <v>47331</v>
      </c>
      <c r="CP8" s="235">
        <f t="shared" si="1"/>
        <v>47362</v>
      </c>
      <c r="CQ8" s="235">
        <f t="shared" si="1"/>
        <v>47392</v>
      </c>
      <c r="CR8" s="235">
        <f t="shared" si="1"/>
        <v>47423</v>
      </c>
      <c r="CS8" s="235">
        <f t="shared" si="1"/>
        <v>47453</v>
      </c>
      <c r="CT8" s="235">
        <f t="shared" si="1"/>
        <v>47484</v>
      </c>
      <c r="CU8" s="235">
        <f t="shared" si="1"/>
        <v>47515</v>
      </c>
      <c r="CV8" s="235">
        <f t="shared" si="1"/>
        <v>47543</v>
      </c>
      <c r="CW8" s="235">
        <f t="shared" si="1"/>
        <v>47574</v>
      </c>
      <c r="CX8" s="235">
        <f t="shared" si="1"/>
        <v>47604</v>
      </c>
      <c r="CY8" s="235">
        <f t="shared" si="1"/>
        <v>47635</v>
      </c>
      <c r="CZ8" s="235">
        <f t="shared" si="1"/>
        <v>47665</v>
      </c>
      <c r="DA8" s="235">
        <f t="shared" si="1"/>
        <v>47696</v>
      </c>
      <c r="DB8" s="235">
        <f t="shared" si="1"/>
        <v>47727</v>
      </c>
      <c r="DC8" s="235">
        <f t="shared" si="1"/>
        <v>47757</v>
      </c>
      <c r="DD8" s="235">
        <f t="shared" si="1"/>
        <v>47788</v>
      </c>
      <c r="DE8" s="235">
        <f t="shared" si="1"/>
        <v>47818</v>
      </c>
      <c r="DF8" s="235">
        <f t="shared" si="1"/>
        <v>47849</v>
      </c>
      <c r="DG8" s="235">
        <f t="shared" si="1"/>
        <v>47880</v>
      </c>
      <c r="DH8" s="235">
        <f t="shared" si="1"/>
        <v>47908</v>
      </c>
      <c r="DI8" s="235">
        <f t="shared" si="1"/>
        <v>47939</v>
      </c>
      <c r="DJ8" s="235">
        <f t="shared" si="1"/>
        <v>47969</v>
      </c>
      <c r="DK8" s="235">
        <f t="shared" si="1"/>
        <v>48000</v>
      </c>
      <c r="DL8" s="235">
        <f t="shared" si="1"/>
        <v>48030</v>
      </c>
      <c r="DM8" s="235">
        <f t="shared" si="1"/>
        <v>48061</v>
      </c>
      <c r="DN8" s="235">
        <f t="shared" si="1"/>
        <v>48092</v>
      </c>
      <c r="DO8" s="235">
        <f t="shared" si="1"/>
        <v>48122</v>
      </c>
      <c r="DP8" s="235">
        <f t="shared" si="1"/>
        <v>48153</v>
      </c>
      <c r="DQ8" s="235">
        <f t="shared" si="1"/>
        <v>48183</v>
      </c>
      <c r="DR8" s="235">
        <f t="shared" si="1"/>
        <v>48214</v>
      </c>
      <c r="DS8" s="235">
        <f t="shared" si="1"/>
        <v>48245</v>
      </c>
      <c r="DT8" s="235">
        <f t="shared" si="1"/>
        <v>48274</v>
      </c>
      <c r="DU8" s="235">
        <f t="shared" si="1"/>
        <v>48305</v>
      </c>
      <c r="DV8" s="235">
        <f t="shared" si="1"/>
        <v>48335</v>
      </c>
      <c r="DW8" s="235">
        <f t="shared" si="1"/>
        <v>48366</v>
      </c>
      <c r="DX8" s="235">
        <f t="shared" si="1"/>
        <v>48396</v>
      </c>
      <c r="DY8" s="235">
        <f t="shared" si="1"/>
        <v>48427</v>
      </c>
      <c r="DZ8" s="235">
        <f t="shared" si="1"/>
        <v>48458</v>
      </c>
      <c r="EA8" s="235">
        <f t="shared" ref="EA8:GL8" si="2">EA1</f>
        <v>48488</v>
      </c>
      <c r="EB8" s="235">
        <f t="shared" si="2"/>
        <v>48519</v>
      </c>
      <c r="EC8" s="235">
        <f t="shared" si="2"/>
        <v>48549</v>
      </c>
      <c r="ED8" s="235">
        <f t="shared" si="2"/>
        <v>48580</v>
      </c>
      <c r="EE8" s="235">
        <f t="shared" si="2"/>
        <v>48611</v>
      </c>
      <c r="EF8" s="235">
        <f t="shared" si="2"/>
        <v>48639</v>
      </c>
      <c r="EG8" s="235">
        <f t="shared" si="2"/>
        <v>48670</v>
      </c>
      <c r="EH8" s="235">
        <f t="shared" si="2"/>
        <v>48700</v>
      </c>
      <c r="EI8" s="235">
        <f t="shared" si="2"/>
        <v>48731</v>
      </c>
      <c r="EJ8" s="235">
        <f t="shared" si="2"/>
        <v>48761</v>
      </c>
      <c r="EK8" s="235">
        <f t="shared" si="2"/>
        <v>48792</v>
      </c>
      <c r="EL8" s="235">
        <f t="shared" si="2"/>
        <v>48823</v>
      </c>
      <c r="EM8" s="235">
        <f t="shared" si="2"/>
        <v>48853</v>
      </c>
      <c r="EN8" s="235">
        <f t="shared" si="2"/>
        <v>48884</v>
      </c>
      <c r="EO8" s="235">
        <f t="shared" si="2"/>
        <v>48914</v>
      </c>
      <c r="EP8" s="235">
        <f t="shared" si="2"/>
        <v>48945</v>
      </c>
      <c r="EQ8" s="235">
        <f t="shared" si="2"/>
        <v>48976</v>
      </c>
      <c r="ER8" s="235">
        <f t="shared" si="2"/>
        <v>49004</v>
      </c>
      <c r="ES8" s="235">
        <f t="shared" si="2"/>
        <v>49035</v>
      </c>
      <c r="ET8" s="235">
        <f t="shared" si="2"/>
        <v>49065</v>
      </c>
      <c r="EU8" s="235">
        <f t="shared" si="2"/>
        <v>49096</v>
      </c>
      <c r="EV8" s="235">
        <f t="shared" si="2"/>
        <v>49126</v>
      </c>
      <c r="EW8" s="235">
        <f t="shared" si="2"/>
        <v>49157</v>
      </c>
      <c r="EX8" s="235">
        <f t="shared" si="2"/>
        <v>49188</v>
      </c>
      <c r="EY8" s="235">
        <f t="shared" si="2"/>
        <v>49218</v>
      </c>
      <c r="EZ8" s="235">
        <f t="shared" si="2"/>
        <v>49249</v>
      </c>
      <c r="FA8" s="235">
        <f t="shared" si="2"/>
        <v>49279</v>
      </c>
      <c r="FB8" s="235">
        <f t="shared" si="2"/>
        <v>49310</v>
      </c>
      <c r="FC8" s="235">
        <f t="shared" si="2"/>
        <v>49341</v>
      </c>
      <c r="FD8" s="235">
        <f t="shared" si="2"/>
        <v>49369</v>
      </c>
      <c r="FE8" s="235">
        <f t="shared" si="2"/>
        <v>49400</v>
      </c>
      <c r="FF8" s="235">
        <f t="shared" si="2"/>
        <v>49430</v>
      </c>
      <c r="FG8" s="235">
        <f t="shared" si="2"/>
        <v>49461</v>
      </c>
      <c r="FH8" s="235">
        <f t="shared" si="2"/>
        <v>49491</v>
      </c>
      <c r="FI8" s="235">
        <f t="shared" si="2"/>
        <v>49522</v>
      </c>
      <c r="FJ8" s="235">
        <f t="shared" si="2"/>
        <v>49553</v>
      </c>
      <c r="FK8" s="235">
        <f t="shared" si="2"/>
        <v>49583</v>
      </c>
      <c r="FL8" s="235">
        <f t="shared" si="2"/>
        <v>49614</v>
      </c>
      <c r="FM8" s="235">
        <f t="shared" si="2"/>
        <v>49644</v>
      </c>
      <c r="FN8" s="235">
        <f t="shared" si="2"/>
        <v>49675</v>
      </c>
      <c r="FO8" s="235">
        <f t="shared" si="2"/>
        <v>49706</v>
      </c>
      <c r="FP8" s="235">
        <f t="shared" si="2"/>
        <v>49735</v>
      </c>
      <c r="FQ8" s="235">
        <f t="shared" si="2"/>
        <v>49766</v>
      </c>
      <c r="FR8" s="235">
        <f t="shared" si="2"/>
        <v>49796</v>
      </c>
      <c r="FS8" s="235">
        <f t="shared" si="2"/>
        <v>49827</v>
      </c>
      <c r="FT8" s="235">
        <f t="shared" si="2"/>
        <v>49857</v>
      </c>
      <c r="FU8" s="235">
        <f t="shared" si="2"/>
        <v>49888</v>
      </c>
      <c r="FV8" s="235">
        <f t="shared" si="2"/>
        <v>49919</v>
      </c>
      <c r="FW8" s="235">
        <f t="shared" si="2"/>
        <v>49949</v>
      </c>
      <c r="FX8" s="235">
        <f t="shared" si="2"/>
        <v>49980</v>
      </c>
      <c r="FY8" s="235">
        <f t="shared" si="2"/>
        <v>50010</v>
      </c>
      <c r="FZ8" s="235">
        <f t="shared" si="2"/>
        <v>50041</v>
      </c>
      <c r="GA8" s="235">
        <f t="shared" si="2"/>
        <v>50072</v>
      </c>
      <c r="GB8" s="235">
        <f t="shared" si="2"/>
        <v>50100</v>
      </c>
      <c r="GC8" s="235">
        <f t="shared" si="2"/>
        <v>50131</v>
      </c>
      <c r="GD8" s="235">
        <f t="shared" si="2"/>
        <v>50161</v>
      </c>
      <c r="GE8" s="235">
        <f t="shared" si="2"/>
        <v>50192</v>
      </c>
      <c r="GF8" s="235">
        <f t="shared" si="2"/>
        <v>50222</v>
      </c>
      <c r="GG8" s="235">
        <f t="shared" si="2"/>
        <v>50253</v>
      </c>
      <c r="GH8" s="235">
        <f t="shared" si="2"/>
        <v>50284</v>
      </c>
      <c r="GI8" s="235">
        <f t="shared" si="2"/>
        <v>50314</v>
      </c>
      <c r="GJ8" s="235">
        <f t="shared" si="2"/>
        <v>50345</v>
      </c>
      <c r="GK8" s="235">
        <f t="shared" si="2"/>
        <v>50375</v>
      </c>
      <c r="GL8" s="235">
        <f t="shared" si="2"/>
        <v>50406</v>
      </c>
      <c r="GM8" s="235">
        <f t="shared" ref="GM8:IX8" si="3">GM1</f>
        <v>50437</v>
      </c>
      <c r="GN8" s="235">
        <f t="shared" si="3"/>
        <v>50465</v>
      </c>
      <c r="GO8" s="235">
        <f t="shared" si="3"/>
        <v>50496</v>
      </c>
      <c r="GP8" s="235">
        <f t="shared" si="3"/>
        <v>50526</v>
      </c>
      <c r="GQ8" s="235">
        <f t="shared" si="3"/>
        <v>50557</v>
      </c>
      <c r="GR8" s="235">
        <f t="shared" si="3"/>
        <v>50587</v>
      </c>
      <c r="GS8" s="235">
        <f t="shared" si="3"/>
        <v>50618</v>
      </c>
      <c r="GT8" s="235">
        <f t="shared" si="3"/>
        <v>50649</v>
      </c>
      <c r="GU8" s="235">
        <f t="shared" si="3"/>
        <v>50679</v>
      </c>
      <c r="GV8" s="235">
        <f t="shared" si="3"/>
        <v>50710</v>
      </c>
      <c r="GW8" s="235">
        <f t="shared" si="3"/>
        <v>50740</v>
      </c>
      <c r="GX8" s="235">
        <f t="shared" si="3"/>
        <v>50771</v>
      </c>
      <c r="GY8" s="235">
        <f t="shared" si="3"/>
        <v>50802</v>
      </c>
      <c r="GZ8" s="235">
        <f t="shared" si="3"/>
        <v>50830</v>
      </c>
      <c r="HA8" s="235">
        <f t="shared" si="3"/>
        <v>50861</v>
      </c>
      <c r="HB8" s="235">
        <f t="shared" si="3"/>
        <v>50891</v>
      </c>
      <c r="HC8" s="235">
        <f t="shared" si="3"/>
        <v>50922</v>
      </c>
      <c r="HD8" s="235">
        <f t="shared" si="3"/>
        <v>50952</v>
      </c>
      <c r="HE8" s="235">
        <f t="shared" si="3"/>
        <v>50983</v>
      </c>
      <c r="HF8" s="235">
        <f t="shared" si="3"/>
        <v>51014</v>
      </c>
      <c r="HG8" s="235">
        <f t="shared" si="3"/>
        <v>51044</v>
      </c>
      <c r="HH8" s="235">
        <f t="shared" si="3"/>
        <v>51075</v>
      </c>
      <c r="HI8" s="235">
        <f t="shared" si="3"/>
        <v>51105</v>
      </c>
      <c r="HJ8" s="235">
        <f t="shared" si="3"/>
        <v>51136</v>
      </c>
      <c r="HK8" s="235">
        <f t="shared" si="3"/>
        <v>51167</v>
      </c>
      <c r="HL8" s="235">
        <f t="shared" si="3"/>
        <v>51196</v>
      </c>
      <c r="HM8" s="235">
        <f t="shared" si="3"/>
        <v>51227</v>
      </c>
      <c r="HN8" s="235">
        <f t="shared" si="3"/>
        <v>51257</v>
      </c>
      <c r="HO8" s="235">
        <f t="shared" si="3"/>
        <v>51288</v>
      </c>
      <c r="HP8" s="235">
        <f t="shared" si="3"/>
        <v>51318</v>
      </c>
      <c r="HQ8" s="235">
        <f t="shared" si="3"/>
        <v>51349</v>
      </c>
      <c r="HR8" s="235">
        <f t="shared" si="3"/>
        <v>51380</v>
      </c>
      <c r="HS8" s="235">
        <f t="shared" si="3"/>
        <v>51410</v>
      </c>
      <c r="HT8" s="235">
        <f t="shared" si="3"/>
        <v>51441</v>
      </c>
      <c r="HU8" s="235">
        <f t="shared" si="3"/>
        <v>51471</v>
      </c>
      <c r="HV8" s="235">
        <f t="shared" si="3"/>
        <v>51502</v>
      </c>
      <c r="HW8" s="235">
        <f t="shared" si="3"/>
        <v>51533</v>
      </c>
      <c r="HX8" s="235">
        <f t="shared" si="3"/>
        <v>51561</v>
      </c>
      <c r="HY8" s="235">
        <f t="shared" si="3"/>
        <v>51592</v>
      </c>
      <c r="HZ8" s="235">
        <f t="shared" si="3"/>
        <v>51622</v>
      </c>
      <c r="IA8" s="235">
        <f t="shared" si="3"/>
        <v>51653</v>
      </c>
      <c r="IB8" s="235">
        <f t="shared" si="3"/>
        <v>51683</v>
      </c>
      <c r="IC8" s="235">
        <f t="shared" si="3"/>
        <v>51714</v>
      </c>
      <c r="ID8" s="235">
        <f t="shared" si="3"/>
        <v>51745</v>
      </c>
      <c r="IE8" s="235">
        <f t="shared" si="3"/>
        <v>51775</v>
      </c>
      <c r="IF8" s="235">
        <f t="shared" si="3"/>
        <v>51806</v>
      </c>
      <c r="IG8" s="235">
        <f t="shared" si="3"/>
        <v>51836</v>
      </c>
      <c r="IH8" s="235">
        <f t="shared" si="3"/>
        <v>51867</v>
      </c>
      <c r="II8" s="235">
        <f t="shared" si="3"/>
        <v>51898</v>
      </c>
      <c r="IJ8" s="235">
        <f t="shared" si="3"/>
        <v>51926</v>
      </c>
      <c r="IK8" s="235">
        <f t="shared" si="3"/>
        <v>51957</v>
      </c>
      <c r="IL8" s="235">
        <f t="shared" si="3"/>
        <v>51987</v>
      </c>
      <c r="IM8" s="235">
        <f t="shared" si="3"/>
        <v>52018</v>
      </c>
      <c r="IN8" s="235">
        <f t="shared" si="3"/>
        <v>52048</v>
      </c>
      <c r="IO8" s="235">
        <f t="shared" si="3"/>
        <v>52079</v>
      </c>
      <c r="IP8" s="235">
        <f t="shared" si="3"/>
        <v>52110</v>
      </c>
      <c r="IQ8" s="235">
        <f t="shared" si="3"/>
        <v>52140</v>
      </c>
      <c r="IR8" s="235">
        <f t="shared" si="3"/>
        <v>52171</v>
      </c>
      <c r="IS8" s="235">
        <f t="shared" si="3"/>
        <v>52201</v>
      </c>
      <c r="IT8" s="235">
        <f t="shared" si="3"/>
        <v>52232</v>
      </c>
      <c r="IU8" s="235">
        <f t="shared" si="3"/>
        <v>52263</v>
      </c>
      <c r="IV8" s="235">
        <f t="shared" si="3"/>
        <v>52291</v>
      </c>
      <c r="IW8" s="235">
        <f t="shared" si="3"/>
        <v>52322</v>
      </c>
      <c r="IX8" s="235">
        <f t="shared" si="3"/>
        <v>52352</v>
      </c>
      <c r="IY8" s="235">
        <f t="shared" ref="IY8:LJ8" si="4">IY1</f>
        <v>52383</v>
      </c>
      <c r="IZ8" s="235">
        <f t="shared" si="4"/>
        <v>52413</v>
      </c>
      <c r="JA8" s="235">
        <f t="shared" si="4"/>
        <v>52444</v>
      </c>
      <c r="JB8" s="235">
        <f t="shared" si="4"/>
        <v>52475</v>
      </c>
      <c r="JC8" s="235">
        <f t="shared" si="4"/>
        <v>52505</v>
      </c>
      <c r="JD8" s="235">
        <f t="shared" si="4"/>
        <v>52536</v>
      </c>
      <c r="JE8" s="235">
        <f t="shared" si="4"/>
        <v>52566</v>
      </c>
      <c r="JF8" s="235">
        <f t="shared" si="4"/>
        <v>52597</v>
      </c>
      <c r="JG8" s="235">
        <f t="shared" si="4"/>
        <v>52628</v>
      </c>
      <c r="JH8" s="235">
        <f t="shared" si="4"/>
        <v>52657</v>
      </c>
      <c r="JI8" s="235">
        <f t="shared" si="4"/>
        <v>52688</v>
      </c>
      <c r="JJ8" s="235">
        <f t="shared" si="4"/>
        <v>52718</v>
      </c>
      <c r="JK8" s="235">
        <f t="shared" si="4"/>
        <v>52749</v>
      </c>
      <c r="JL8" s="235">
        <f t="shared" si="4"/>
        <v>52779</v>
      </c>
      <c r="JM8" s="235">
        <f t="shared" si="4"/>
        <v>52810</v>
      </c>
      <c r="JN8" s="235">
        <f t="shared" si="4"/>
        <v>52841</v>
      </c>
      <c r="JO8" s="235">
        <f t="shared" si="4"/>
        <v>52871</v>
      </c>
      <c r="JP8" s="235">
        <f t="shared" si="4"/>
        <v>52902</v>
      </c>
      <c r="JQ8" s="235">
        <f t="shared" si="4"/>
        <v>52932</v>
      </c>
      <c r="JR8" s="235">
        <f t="shared" si="4"/>
        <v>52963</v>
      </c>
      <c r="JS8" s="235">
        <f t="shared" si="4"/>
        <v>52994</v>
      </c>
      <c r="JT8" s="235">
        <f t="shared" si="4"/>
        <v>53022</v>
      </c>
      <c r="JU8" s="235">
        <f t="shared" si="4"/>
        <v>53053</v>
      </c>
      <c r="JV8" s="235">
        <f t="shared" si="4"/>
        <v>53083</v>
      </c>
      <c r="JW8" s="235">
        <f t="shared" si="4"/>
        <v>53114</v>
      </c>
      <c r="JX8" s="235">
        <f t="shared" si="4"/>
        <v>53144</v>
      </c>
      <c r="JY8" s="235">
        <f t="shared" si="4"/>
        <v>53175</v>
      </c>
      <c r="JZ8" s="235">
        <f t="shared" si="4"/>
        <v>53206</v>
      </c>
      <c r="KA8" s="235">
        <f t="shared" si="4"/>
        <v>53236</v>
      </c>
      <c r="KB8" s="235">
        <f t="shared" si="4"/>
        <v>53267</v>
      </c>
      <c r="KC8" s="235">
        <f t="shared" si="4"/>
        <v>53297</v>
      </c>
      <c r="KD8" s="235">
        <f t="shared" si="4"/>
        <v>53328</v>
      </c>
      <c r="KE8" s="235">
        <f t="shared" si="4"/>
        <v>53359</v>
      </c>
      <c r="KF8" s="235">
        <f t="shared" si="4"/>
        <v>53387</v>
      </c>
      <c r="KG8" s="235">
        <f t="shared" si="4"/>
        <v>53418</v>
      </c>
      <c r="KH8" s="235">
        <f t="shared" si="4"/>
        <v>53448</v>
      </c>
      <c r="KI8" s="235">
        <f t="shared" si="4"/>
        <v>53479</v>
      </c>
      <c r="KJ8" s="235">
        <f t="shared" si="4"/>
        <v>53509</v>
      </c>
      <c r="KK8" s="235">
        <f t="shared" si="4"/>
        <v>53540</v>
      </c>
      <c r="KL8" s="235">
        <f t="shared" si="4"/>
        <v>53571</v>
      </c>
      <c r="KM8" s="235">
        <f t="shared" si="4"/>
        <v>53601</v>
      </c>
      <c r="KN8" s="235">
        <f t="shared" si="4"/>
        <v>53632</v>
      </c>
      <c r="KO8" s="235">
        <f t="shared" si="4"/>
        <v>53662</v>
      </c>
      <c r="KP8" s="235">
        <f t="shared" si="4"/>
        <v>53693</v>
      </c>
      <c r="KQ8" s="235">
        <f t="shared" si="4"/>
        <v>53724</v>
      </c>
      <c r="KR8" s="235">
        <f t="shared" si="4"/>
        <v>53752</v>
      </c>
      <c r="KS8" s="235">
        <f t="shared" si="4"/>
        <v>53783</v>
      </c>
      <c r="KT8" s="235">
        <f t="shared" si="4"/>
        <v>53813</v>
      </c>
      <c r="KU8" s="235">
        <f t="shared" si="4"/>
        <v>53844</v>
      </c>
      <c r="KV8" s="235">
        <f t="shared" si="4"/>
        <v>53874</v>
      </c>
      <c r="KW8" s="235">
        <f t="shared" si="4"/>
        <v>53905</v>
      </c>
      <c r="KX8" s="235">
        <f t="shared" si="4"/>
        <v>53936</v>
      </c>
      <c r="KY8" s="235">
        <f t="shared" si="4"/>
        <v>53966</v>
      </c>
      <c r="KZ8" s="235">
        <f t="shared" si="4"/>
        <v>53997</v>
      </c>
      <c r="LA8" s="235">
        <f t="shared" si="4"/>
        <v>54027</v>
      </c>
      <c r="LB8" s="235">
        <f t="shared" si="4"/>
        <v>54058</v>
      </c>
      <c r="LC8" s="235">
        <f t="shared" si="4"/>
        <v>54089</v>
      </c>
      <c r="LD8" s="235">
        <f t="shared" si="4"/>
        <v>54118</v>
      </c>
      <c r="LE8" s="235">
        <f t="shared" si="4"/>
        <v>54149</v>
      </c>
      <c r="LF8" s="235">
        <f t="shared" si="4"/>
        <v>54179</v>
      </c>
      <c r="LG8" s="235">
        <f t="shared" si="4"/>
        <v>54210</v>
      </c>
      <c r="LH8" s="235">
        <f t="shared" si="4"/>
        <v>54240</v>
      </c>
      <c r="LI8" s="235">
        <f t="shared" si="4"/>
        <v>54271</v>
      </c>
      <c r="LJ8" s="235">
        <f t="shared" si="4"/>
        <v>54302</v>
      </c>
      <c r="LK8" s="235">
        <f t="shared" ref="LK8:MK8" si="5">LK1</f>
        <v>54332</v>
      </c>
      <c r="LL8" s="235">
        <f t="shared" si="5"/>
        <v>54363</v>
      </c>
      <c r="LM8" s="235">
        <f t="shared" si="5"/>
        <v>54393</v>
      </c>
      <c r="LN8" s="235">
        <f t="shared" si="5"/>
        <v>54424</v>
      </c>
      <c r="LO8" s="235">
        <f t="shared" si="5"/>
        <v>54455</v>
      </c>
      <c r="LP8" s="235">
        <f t="shared" si="5"/>
        <v>54483</v>
      </c>
      <c r="LQ8" s="235">
        <f t="shared" si="5"/>
        <v>54514</v>
      </c>
      <c r="LR8" s="235">
        <f t="shared" si="5"/>
        <v>54544</v>
      </c>
      <c r="LS8" s="235">
        <f t="shared" si="5"/>
        <v>54575</v>
      </c>
      <c r="LT8" s="235">
        <f t="shared" si="5"/>
        <v>54605</v>
      </c>
      <c r="LU8" s="235">
        <f t="shared" si="5"/>
        <v>54636</v>
      </c>
      <c r="LV8" s="235">
        <f t="shared" si="5"/>
        <v>54667</v>
      </c>
      <c r="LW8" s="235">
        <f t="shared" si="5"/>
        <v>54697</v>
      </c>
      <c r="LX8" s="235">
        <f t="shared" si="5"/>
        <v>54728</v>
      </c>
      <c r="LY8" s="235">
        <f t="shared" si="5"/>
        <v>54758</v>
      </c>
      <c r="LZ8" s="235">
        <f t="shared" si="5"/>
        <v>54789</v>
      </c>
      <c r="MA8" s="235">
        <f t="shared" si="5"/>
        <v>54820</v>
      </c>
      <c r="MB8" s="235">
        <f t="shared" si="5"/>
        <v>54848</v>
      </c>
      <c r="MC8" s="235">
        <f t="shared" si="5"/>
        <v>54879</v>
      </c>
      <c r="MD8" s="235">
        <f t="shared" si="5"/>
        <v>54909</v>
      </c>
      <c r="ME8" s="235">
        <f t="shared" si="5"/>
        <v>54940</v>
      </c>
      <c r="MF8" s="235">
        <f t="shared" si="5"/>
        <v>54970</v>
      </c>
      <c r="MG8" s="235">
        <f t="shared" si="5"/>
        <v>55001</v>
      </c>
      <c r="MH8" s="235">
        <f t="shared" si="5"/>
        <v>55032</v>
      </c>
      <c r="MI8" s="235">
        <f t="shared" si="5"/>
        <v>55062</v>
      </c>
      <c r="MJ8" s="235">
        <f t="shared" si="5"/>
        <v>55093</v>
      </c>
      <c r="MK8" s="235">
        <f t="shared" si="5"/>
        <v>55123</v>
      </c>
    </row>
    <row r="9" spans="1:349" x14ac:dyDescent="0.3">
      <c r="A9" s="112" t="s">
        <v>148</v>
      </c>
      <c r="B9" s="237">
        <f>'Gas-Load for Sendout '!B34</f>
        <v>0.52663381732257675</v>
      </c>
      <c r="C9" s="237">
        <f>'Gas-Load for Sendout '!C34</f>
        <v>0.5826629322577993</v>
      </c>
      <c r="D9" s="237">
        <f>'Gas-Load for Sendout '!D34</f>
        <v>0.52610860768139756</v>
      </c>
      <c r="E9" s="237">
        <f>'Gas-Load for Sendout '!E34</f>
        <v>0.54374354626166754</v>
      </c>
      <c r="F9" s="237">
        <f>'Gas-Load for Sendout '!F34</f>
        <v>0.52605861142979748</v>
      </c>
      <c r="G9" s="237">
        <f>'Gas-Load for Sendout '!G34</f>
        <v>0.54344366253033038</v>
      </c>
      <c r="H9" s="237">
        <f>'Gas-Load for Sendout '!H34</f>
        <v>0.52576791251930288</v>
      </c>
      <c r="I9" s="237">
        <f>'Gas-Load for Sendout '!I34</f>
        <v>0.52562203534659013</v>
      </c>
      <c r="J9" s="237">
        <f>'Gas-Load for Sendout '!J34</f>
        <v>0.54252059863147284</v>
      </c>
      <c r="K9" s="237">
        <f>'Gas-Load for Sendout '!K34</f>
        <v>0.52334650632376645</v>
      </c>
      <c r="L9" s="237">
        <f>'Gas-Load for Sendout '!L34</f>
        <v>0.53936164282245791</v>
      </c>
      <c r="M9" s="237">
        <f>'Gas-Load for Sendout '!M34</f>
        <v>0.52107212149061899</v>
      </c>
      <c r="N9" s="237">
        <f>'Gas-Load for Sendout '!N34</f>
        <v>0.50527460656432444</v>
      </c>
      <c r="O9" s="237">
        <f>'Gas-Load for Sendout '!O34</f>
        <v>0.55903097031662996</v>
      </c>
      <c r="P9" s="237">
        <f>'Gas-Load for Sendout '!P34</f>
        <v>0.50476921362185156</v>
      </c>
      <c r="Q9" s="237">
        <f>'Gas-Load for Sendout '!Q34</f>
        <v>0.52168648876889345</v>
      </c>
      <c r="R9" s="237">
        <f>'Gas-Load for Sendout '!R34</f>
        <v>0.50471996111774153</v>
      </c>
      <c r="S9" s="237">
        <f>'Gas-Load for Sendout '!S34</f>
        <v>0.52140214450271527</v>
      </c>
      <c r="T9" s="237">
        <f>'Gas-Load for Sendout '!T34</f>
        <v>0.5044467843274465</v>
      </c>
      <c r="U9" s="237">
        <f>'Gas-Load for Sendout '!U34</f>
        <v>0.50431092139191847</v>
      </c>
      <c r="V9" s="237">
        <f>'Gas-Load for Sendout '!V34</f>
        <v>0.52053449286562303</v>
      </c>
      <c r="W9" s="237">
        <f>'Gas-Load for Sendout '!W34</f>
        <v>0.50215921176612988</v>
      </c>
      <c r="X9" s="237">
        <f>'Gas-Load for Sendout '!X34</f>
        <v>0.51754568884666141</v>
      </c>
      <c r="Y9" s="237">
        <f>'Gas-Load for Sendout '!Y34</f>
        <v>0.50000947241086746</v>
      </c>
      <c r="Z9" s="237">
        <f>'Gas-Load for Sendout '!Z34</f>
        <v>0.50080284181274759</v>
      </c>
      <c r="AA9" s="237">
        <f>'Gas-Load for Sendout '!AA34</f>
        <v>0.53499165262773762</v>
      </c>
      <c r="AB9" s="237">
        <f>'Gas-Load for Sendout '!AB34</f>
        <v>0.50032640545979956</v>
      </c>
      <c r="AC9" s="237">
        <f>'Gas-Load for Sendout '!AC34</f>
        <v>0.51710246559300421</v>
      </c>
      <c r="AD9" s="237">
        <f>'Gas-Load for Sendout '!AD34</f>
        <v>0.500294433986889</v>
      </c>
      <c r="AE9" s="237">
        <f>'Gas-Load for Sendout '!AE34</f>
        <v>0.51684005454930959</v>
      </c>
      <c r="AF9" s="237">
        <f>'Gas-Load for Sendout '!AF34</f>
        <v>0.50004182214649817</v>
      </c>
      <c r="AG9" s="237">
        <f>'Gas-Load for Sendout '!AG34</f>
        <v>0.49991591300694749</v>
      </c>
      <c r="AH9" s="237">
        <f>'Gas-Load for Sendout '!AH34</f>
        <v>0.51601156494328226</v>
      </c>
      <c r="AI9" s="237">
        <f>'Gas-Load for Sendout '!AI34</f>
        <v>0.49782035257513629</v>
      </c>
      <c r="AJ9" s="237">
        <f>'Gas-Load for Sendout '!AJ34</f>
        <v>0.51309519529829417</v>
      </c>
      <c r="AK9" s="237">
        <f>'Gas-Load for Sendout '!AK34</f>
        <v>0.49572511202544134</v>
      </c>
      <c r="AL9" s="237">
        <f>'Gas-Load for Sendout '!AL34</f>
        <v>0.49915777743214496</v>
      </c>
      <c r="AM9" s="237">
        <f>'Gas-Load for Sendout '!AM34</f>
        <v>0.55228900491039989</v>
      </c>
      <c r="AN9" s="237">
        <f>'Gas-Load for Sendout '!AN34</f>
        <v>0.49870072882805666</v>
      </c>
      <c r="AO9" s="237">
        <f>'Gas-Load for Sendout '!AO34</f>
        <v>0.51542732456549112</v>
      </c>
      <c r="AP9" s="237">
        <f>'Gas-Load for Sendout '!AP34</f>
        <v>0.49868229782503481</v>
      </c>
      <c r="AQ9" s="237">
        <f>'Gas-Load for Sendout '!AQ34</f>
        <v>0.51518220156328054</v>
      </c>
      <c r="AR9" s="237">
        <f>'Gas-Load for Sendout '!AR34</f>
        <v>0.4984451945337196</v>
      </c>
      <c r="AS9" s="237">
        <f>'Gas-Load for Sendout '!AS34</f>
        <v>0.4983276179378297</v>
      </c>
      <c r="AT9" s="237">
        <f>'Gas-Load for Sendout '!AT34</f>
        <v>0.51438455784000192</v>
      </c>
      <c r="AU9" s="237">
        <f>'Gas-Load for Sendout '!AU34</f>
        <v>0.49627367049137833</v>
      </c>
      <c r="AV9" s="237">
        <f>'Gas-Load for Sendout '!AV34</f>
        <v>0.51152223939087615</v>
      </c>
      <c r="AW9" s="237">
        <f>'Gas-Load for Sendout '!AW34</f>
        <v>0.49421965032777088</v>
      </c>
      <c r="AX9" s="237">
        <f>'Gas-Load for Sendout '!AX34</f>
        <v>0.49576591805341708</v>
      </c>
      <c r="AY9" s="237">
        <f>'Gas-Load for Sendout '!AY34</f>
        <v>0.54855350628007937</v>
      </c>
      <c r="AZ9" s="237">
        <f>'Gas-Load for Sendout '!AZ34</f>
        <v>0.49534206407780523</v>
      </c>
      <c r="BA9" s="237">
        <f>'Gas-Load for Sendout '!BA34</f>
        <v>0.51196817538799844</v>
      </c>
      <c r="BB9" s="237">
        <f>'Gas-Load for Sendout '!BB34</f>
        <v>0.49534848955098648</v>
      </c>
      <c r="BC9" s="237">
        <f>'Gas-Load for Sendout '!BC34</f>
        <v>0.51175268532393892</v>
      </c>
      <c r="BD9" s="237">
        <f>'Gas-Load for Sendout '!BD34</f>
        <v>0.49514062244156215</v>
      </c>
      <c r="BE9" s="237">
        <f>'Gas-Load for Sendout '!BE34</f>
        <v>0.4950367542948485</v>
      </c>
      <c r="BF9" s="237">
        <f>'Gas-Load for Sendout '!BF34</f>
        <v>0.51100561166615954</v>
      </c>
      <c r="BG9" s="237">
        <f>'Gas-Load for Sendout '!BG34</f>
        <v>0.49304083281586086</v>
      </c>
      <c r="BH9" s="237">
        <f>'Gas-Load for Sendout '!BH34</f>
        <v>0.50821507525861387</v>
      </c>
      <c r="BI9" s="237">
        <f>'Gas-Load for Sendout '!BI34</f>
        <v>0.49104371969154531</v>
      </c>
      <c r="BJ9" s="237">
        <f>'Gas-Load for Sendout '!BJ34</f>
        <v>0.49391535909812734</v>
      </c>
      <c r="BK9" s="237">
        <f>'Gas-Load for Sendout '!BK34</f>
        <v>0.54651129886465211</v>
      </c>
      <c r="BL9" s="237">
        <f>'Gas-Load for Sendout '!BL34</f>
        <v>0.49349928041892543</v>
      </c>
      <c r="BM9" s="237">
        <f>'Gas-Load for Sendout '!BM34</f>
        <v>0.51006233038842375</v>
      </c>
      <c r="BN9" s="237">
        <f>'Gas-Load for Sendout '!BN34</f>
        <v>0.49350503849401528</v>
      </c>
      <c r="BO9" s="237">
        <f>'Gas-Load for Sendout '!BO34</f>
        <v>0.50984872224525479</v>
      </c>
      <c r="BP9" s="237">
        <f>'Gas-Load for Sendout '!BP34</f>
        <v>0.49329840773899075</v>
      </c>
      <c r="BQ9" s="237">
        <f>'Gas-Load for Sendout '!BQ34</f>
        <v>0.49319486968968657</v>
      </c>
      <c r="BR9" s="237">
        <f>'Gas-Load for Sendout '!BR34</f>
        <v>0.50910872740795776</v>
      </c>
      <c r="BS9" s="237">
        <f>'Gas-Load for Sendout '!BS34</f>
        <v>0.49122560258611081</v>
      </c>
      <c r="BT9" s="237">
        <f>'Gas-Load for Sendout '!BT34</f>
        <v>0.50635541420300667</v>
      </c>
      <c r="BU9" s="237">
        <f>'Gas-Load for Sendout '!BU34</f>
        <v>0.48925388838619044</v>
      </c>
      <c r="BV9" s="237">
        <f>'Gas-Load for Sendout '!BV34</f>
        <v>0.49127471548918156</v>
      </c>
      <c r="BW9" s="237">
        <f>'Gas-Load for Sendout '!BW34</f>
        <v>0.52483734793093351</v>
      </c>
      <c r="BX9" s="237">
        <f>'Gas-Load for Sendout '!BX34</f>
        <v>0.49084537126725258</v>
      </c>
      <c r="BY9" s="237">
        <f>'Gas-Load for Sendout '!BY34</f>
        <v>0.50730879133509987</v>
      </c>
      <c r="BZ9" s="237">
        <f>'Gas-Load for Sendout '!BZ34</f>
        <v>0.49083347149098877</v>
      </c>
      <c r="CA9" s="237">
        <f>'Gas-Load for Sendout '!CA34</f>
        <v>0.50708043448675144</v>
      </c>
      <c r="CB9" s="237">
        <f>'Gas-Load for Sendout '!CB34</f>
        <v>0.49061258045669687</v>
      </c>
      <c r="CC9" s="237">
        <f>'Gas-Load for Sendout '!CC34</f>
        <v>0.49050220947889345</v>
      </c>
      <c r="CD9" s="237">
        <f>'Gas-Load for Sendout '!CD34</f>
        <v>0.50632597921312883</v>
      </c>
      <c r="CE9" s="237">
        <f>'Gas-Load for Sendout '!CE34</f>
        <v>0.48854756606201932</v>
      </c>
      <c r="CF9" s="237">
        <f>'Gas-Load for Sendout '!CF34</f>
        <v>0.50359933443592475</v>
      </c>
      <c r="CG9" s="237">
        <f>'Gas-Load for Sendout '!CG34</f>
        <v>0.48659117506757571</v>
      </c>
      <c r="CH9" s="237">
        <f>'Gas-Load for Sendout '!CH34</f>
        <v>0.48957263001116857</v>
      </c>
      <c r="CI9" s="237">
        <f>'Gas-Load for Sendout '!CI34</f>
        <v>0.54170232642922811</v>
      </c>
      <c r="CJ9" s="237">
        <f>'Gas-Load for Sendout '!CJ34</f>
        <v>0.48915041783821778</v>
      </c>
      <c r="CK9" s="237">
        <f>'Gas-Load for Sendout '!CK34</f>
        <v>0.5055559130351549</v>
      </c>
      <c r="CL9" s="237">
        <f>'Gas-Load for Sendout '!CL34</f>
        <v>0.48913868459766308</v>
      </c>
      <c r="CM9" s="237">
        <f>'Gas-Load for Sendout '!CM34</f>
        <v>0.50533075195154609</v>
      </c>
      <c r="CN9" s="237">
        <f>'Gas-Load for Sendout '!CN34</f>
        <v>0.48892088380987836</v>
      </c>
      <c r="CO9" s="237">
        <f>'Gas-Load for Sendout '!CO34</f>
        <v>0.4888126141026336</v>
      </c>
      <c r="CP9" s="237">
        <f>'Gas-Load for Sendout '!CP34</f>
        <v>0.50458741511746308</v>
      </c>
      <c r="CQ9" s="237">
        <f>'Gas-Load for Sendout '!CQ34</f>
        <v>0.48688521204936186</v>
      </c>
      <c r="CR9" s="237">
        <f>'Gas-Load for Sendout '!CR34</f>
        <v>0.50189924149800935</v>
      </c>
      <c r="CS9" s="237">
        <f>'Gas-Load for Sendout '!CS34</f>
        <v>0.48495647337067366</v>
      </c>
      <c r="CT9" s="237">
        <f>'Gas-Load for Sendout '!CT34</f>
        <v>0.49126557287259709</v>
      </c>
      <c r="CU9" s="237">
        <f>'Gas-Load for Sendout '!CU34</f>
        <v>0.5435795565508561</v>
      </c>
      <c r="CV9" s="237">
        <f>'Gas-Load for Sendout '!CV34</f>
        <v>0.49084744332223296</v>
      </c>
      <c r="CW9" s="237">
        <f>'Gas-Load for Sendout '!CW34</f>
        <v>0.50730994670857399</v>
      </c>
      <c r="CX9" s="237">
        <f>'Gas-Load for Sendout '!CX34</f>
        <v>0.49083801169420743</v>
      </c>
      <c r="CY9" s="237">
        <f>'Gas-Load for Sendout '!CY34</f>
        <v>0.50708923210057322</v>
      </c>
      <c r="CZ9" s="237">
        <f>'Gas-Load for Sendout '!CZ34</f>
        <v>0.49062451007180952</v>
      </c>
      <c r="DA9" s="237">
        <f>'Gas-Load for Sendout '!DA34</f>
        <v>0.49051810593002554</v>
      </c>
      <c r="DB9" s="237">
        <f>'Gas-Load for Sendout '!DB34</f>
        <v>0.50635452085639054</v>
      </c>
      <c r="DC9" s="237">
        <f>'Gas-Load for Sendout '!DC34</f>
        <v>0.48860629471410322</v>
      </c>
      <c r="DD9" s="237">
        <f>'Gas-Load for Sendout '!DD34</f>
        <v>0.50368717872698243</v>
      </c>
      <c r="DE9" s="237">
        <f>'Gas-Load for Sendout '!DE34</f>
        <v>0.48669241852075895</v>
      </c>
      <c r="DF9" s="237">
        <f>'Gas-Load for Sendout '!DF34</f>
        <v>0.491226913364396</v>
      </c>
      <c r="DG9" s="237">
        <f>'Gas-Load for Sendout '!DG34</f>
        <v>0.54354010439080935</v>
      </c>
      <c r="DH9" s="237">
        <f>'Gas-Load for Sendout '!DH34</f>
        <v>0.49081258826642971</v>
      </c>
      <c r="DI9" s="237">
        <f>'Gas-Load for Sendout '!DI34</f>
        <v>0.50727174436056344</v>
      </c>
      <c r="DJ9" s="237">
        <f>'Gas-Load for Sendout '!DJ34</f>
        <v>0.49080050969898131</v>
      </c>
      <c r="DK9" s="237">
        <f>'Gas-Load for Sendout '!DK34</f>
        <v>0.50704879071148712</v>
      </c>
      <c r="DL9" s="237">
        <f>'Gas-Load for Sendout '!DL34</f>
        <v>0.49058484268199642</v>
      </c>
      <c r="DM9" s="237">
        <f>'Gas-Load for Sendout '!DM34</f>
        <v>0.49047680608969585</v>
      </c>
      <c r="DN9" s="237">
        <f>'Gas-Load for Sendout '!DN34</f>
        <v>0.50631494103510499</v>
      </c>
      <c r="DO9" s="237">
        <f>'Gas-Load for Sendout '!DO34</f>
        <v>0.48858050899700495</v>
      </c>
      <c r="DP9" s="237">
        <f>'Gas-Load for Sendout '!DP34</f>
        <v>0.50367133068579606</v>
      </c>
      <c r="DQ9" s="237">
        <f>'Gas-Load for Sendout '!DQ34</f>
        <v>0.4866831626303178</v>
      </c>
      <c r="DR9" s="237">
        <f>'Gas-Load for Sendout '!DR34</f>
        <v>0.48998539884512071</v>
      </c>
      <c r="DS9" s="237">
        <f>'Gas-Load for Sendout '!DS34</f>
        <v>0.52347355019316977</v>
      </c>
      <c r="DT9" s="237">
        <f>'Gas-Load for Sendout '!DT34</f>
        <v>0.48957636340444266</v>
      </c>
      <c r="DU9" s="237">
        <f>'Gas-Load for Sendout '!DU34</f>
        <v>0.50599417273056391</v>
      </c>
      <c r="DV9" s="237">
        <f>'Gas-Load for Sendout '!DV34</f>
        <v>0.48956769100673658</v>
      </c>
      <c r="DW9" s="237">
        <f>'Gas-Load for Sendout '!DW34</f>
        <v>0.50577966091261317</v>
      </c>
      <c r="DX9" s="237">
        <f>'Gas-Load for Sendout '!DX34</f>
        <v>0.48936127026623083</v>
      </c>
      <c r="DY9" s="237">
        <f>'Gas-Load for Sendout '!DY34</f>
        <v>0.48925839582362241</v>
      </c>
      <c r="DZ9" s="237">
        <f>'Gas-Load for Sendout '!DZ34</f>
        <v>0.5050668636957798</v>
      </c>
      <c r="EA9" s="237">
        <f>'Gas-Load for Sendout '!EA34</f>
        <v>0.48739414652643626</v>
      </c>
      <c r="EB9" s="237">
        <f>'Gas-Load for Sendout '!EB34</f>
        <v>0.50246429655911384</v>
      </c>
      <c r="EC9" s="237">
        <f>'Gas-Load for Sendout '!EC34</f>
        <v>0.48552858957360495</v>
      </c>
      <c r="ED9" s="237">
        <f>'Gas-Load for Sendout '!ED34</f>
        <v>0.48577472552131984</v>
      </c>
      <c r="EE9" s="237">
        <f>'Gas-Load for Sendout '!EE34</f>
        <v>0.5375166090372544</v>
      </c>
      <c r="EF9" s="237">
        <f>'Gas-Load for Sendout '!EF34</f>
        <v>0.48537915000057513</v>
      </c>
      <c r="EG9" s="237">
        <f>'Gas-Load for Sendout '!EG34</f>
        <v>0.50165797078524166</v>
      </c>
      <c r="EH9" s="237">
        <f>'Gas-Load for Sendout '!EH34</f>
        <v>0.48537489428126823</v>
      </c>
      <c r="EI9" s="237">
        <f>'Gas-Load for Sendout '!EI34</f>
        <v>0.50145018710299538</v>
      </c>
      <c r="EJ9" s="237">
        <f>'Gas-Load for Sendout '!EJ34</f>
        <v>0.48517389657634952</v>
      </c>
      <c r="EK9" s="237">
        <f>'Gas-Load for Sendout '!EK34</f>
        <v>0.48507399143736563</v>
      </c>
      <c r="EL9" s="237">
        <f>'Gas-Load for Sendout '!EL34</f>
        <v>0.5007527888603156</v>
      </c>
      <c r="EM9" s="237">
        <f>'Gas-Load for Sendout '!EM34</f>
        <v>0.48324526723215588</v>
      </c>
      <c r="EN9" s="237">
        <f>'Gas-Load for Sendout '!EN34</f>
        <v>0.49819933783364301</v>
      </c>
      <c r="EO9" s="237">
        <f>'Gas-Load for Sendout '!EO34</f>
        <v>0.48141510314281355</v>
      </c>
      <c r="EP9" s="237">
        <f>'Gas-Load for Sendout '!EP34</f>
        <v>0.47965696389677942</v>
      </c>
      <c r="EQ9" s="237">
        <f>'Gas-Load for Sendout '!EQ34</f>
        <v>0.53075137620299873</v>
      </c>
      <c r="ER9" s="237">
        <f>'Gas-Load for Sendout '!ER34</f>
        <v>0.47927286150977016</v>
      </c>
      <c r="ES9" s="237">
        <f>'Gas-Load for Sendout '!ES34</f>
        <v>0.49534752160530593</v>
      </c>
      <c r="ET9" s="237">
        <f>'Gas-Load for Sendout '!ET34</f>
        <v>0.47927234146317543</v>
      </c>
      <c r="EU9" s="237">
        <f>'Gas-Load for Sendout '!EU34</f>
        <v>0.49514922783079096</v>
      </c>
      <c r="EV9" s="237">
        <f>'Gas-Load for Sendout '!EV34</f>
        <v>0.47908156054320689</v>
      </c>
      <c r="EW9" s="237">
        <f>'Gas-Load for Sendout '!EW34</f>
        <v>0.47898648674190053</v>
      </c>
      <c r="EX9" s="237">
        <f>'Gas-Load for Sendout '!EX34</f>
        <v>0.49447600061738339</v>
      </c>
      <c r="EY9" s="237">
        <f>'Gas-Load for Sendout '!EY34</f>
        <v>0.47720475589391903</v>
      </c>
      <c r="EZ9" s="237">
        <f>'Gas-Load for Sendout '!EZ34</f>
        <v>0.4919863137997022</v>
      </c>
      <c r="FA9" s="237">
        <f>'Gas-Load for Sendout '!FA34</f>
        <v>0.47542139084849822</v>
      </c>
      <c r="FB9" s="237">
        <f>'Gas-Load for Sendout '!FB34</f>
        <v>0.47562296648779134</v>
      </c>
      <c r="FC9" s="237">
        <f>'Gas-Load for Sendout '!FC34</f>
        <v>0.52629395102134369</v>
      </c>
      <c r="FD9" s="237">
        <f>'Gas-Load for Sendout '!FD34</f>
        <v>0.47525144473428926</v>
      </c>
      <c r="FE9" s="237">
        <f>'Gas-Load for Sendout '!FE34</f>
        <v>0.49119290680401678</v>
      </c>
      <c r="FF9" s="237">
        <f>'Gas-Load for Sendout '!FF34</f>
        <v>0.47525604049252951</v>
      </c>
      <c r="FG9" s="237">
        <f>'Gas-Load for Sendout '!FG34</f>
        <v>0.49100347441548137</v>
      </c>
      <c r="FH9" s="237">
        <f>'Gas-Load for Sendout '!FH34</f>
        <v>0.47507329996725889</v>
      </c>
      <c r="FI9" s="237">
        <f>'Gas-Load for Sendout '!FI34</f>
        <v>0.474981982393613</v>
      </c>
      <c r="FJ9" s="237">
        <f>'Gas-Load for Sendout '!FJ34</f>
        <v>0.4903492378692636</v>
      </c>
      <c r="FK9" s="237">
        <f>'Gas-Load for Sendout '!FK34</f>
        <v>0.47323637901539173</v>
      </c>
      <c r="FL9" s="237">
        <f>'Gas-Load for Sendout '!FL34</f>
        <v>0.48790843681183038</v>
      </c>
      <c r="FM9" s="237">
        <f>'Gas-Load for Sendout '!FM34</f>
        <v>0.47148948643136551</v>
      </c>
      <c r="FN9" s="237">
        <f>'Gas-Load for Sendout '!FN34</f>
        <v>0.47353574920967823</v>
      </c>
      <c r="FO9" s="237">
        <f>'Gas-Load for Sendout '!FO34</f>
        <v>0.50592131280766572</v>
      </c>
      <c r="FP9" s="237">
        <f>'Gas-Load for Sendout '!FP34</f>
        <v>0.47317496467440856</v>
      </c>
      <c r="FQ9" s="237">
        <f>'Gas-Load for Sendout '!FQ34</f>
        <v>0.48904894083206762</v>
      </c>
      <c r="FR9" s="237">
        <f>'Gas-Load for Sendout '!FR34</f>
        <v>0.47318553851790179</v>
      </c>
      <c r="FS9" s="237">
        <f>'Gas-Load for Sendout '!FS34</f>
        <v>0.48886891253846182</v>
      </c>
      <c r="FT9" s="237">
        <f>'Gas-Load for Sendout '!FT34</f>
        <v>0.47301188524491539</v>
      </c>
      <c r="FU9" s="237">
        <f>'Gas-Load for Sendout '!FU34</f>
        <v>0.47292586085756505</v>
      </c>
      <c r="FV9" s="237">
        <f>'Gas-Load for Sendout '!FV34</f>
        <v>0.48823466816708705</v>
      </c>
      <c r="FW9" s="237">
        <f>'Gas-Load for Sendout '!FW34</f>
        <v>0.4712119201298236</v>
      </c>
      <c r="FX9" s="237">
        <f>'Gas-Load for Sendout '!FX34</f>
        <v>0.48583526245029329</v>
      </c>
      <c r="FY9" s="237">
        <f>'Gas-Load for Sendout '!FY34</f>
        <v>0.46949647739459055</v>
      </c>
      <c r="FZ9" s="237">
        <f>'Gas-Load for Sendout '!FZ34</f>
        <v>0.47284031849377656</v>
      </c>
      <c r="GA9" s="237">
        <f>'Gas-Load for Sendout '!GA34</f>
        <v>0.52322693075040372</v>
      </c>
      <c r="GB9" s="237">
        <f>'Gas-Load for Sendout '!GB34</f>
        <v>0.47248995011493405</v>
      </c>
      <c r="GC9" s="237">
        <f>'Gas-Load for Sendout '!GC34</f>
        <v>0.48834307599906979</v>
      </c>
      <c r="GD9" s="237">
        <f>'Gas-Load for Sendout '!GD34</f>
        <v>0.47250638537948897</v>
      </c>
      <c r="GE9" s="237">
        <f>'Gas-Load for Sendout '!GE34</f>
        <v>0.48817066554993543</v>
      </c>
      <c r="GF9" s="237">
        <f>'Gas-Load for Sendout '!GF34</f>
        <v>0.47233959563461902</v>
      </c>
      <c r="GG9" s="237">
        <f>'Gas-Load for Sendout '!GG34</f>
        <v>0.47225649367500766</v>
      </c>
      <c r="GH9" s="237">
        <f>'Gas-Load for Sendout '!GH34</f>
        <v>0.48755048148748276</v>
      </c>
      <c r="GI9" s="237">
        <f>'Gas-Load for Sendout '!GI34</f>
        <v>0.47056549899202926</v>
      </c>
      <c r="GJ9" s="237">
        <f>'Gas-Load for Sendout '!GJ34</f>
        <v>0.48518094517081695</v>
      </c>
      <c r="GK9" s="237">
        <f>'Gas-Load for Sendout '!GK34</f>
        <v>0.46887185773876416</v>
      </c>
      <c r="GL9" s="237">
        <f>'Gas-Load for Sendout '!GL34</f>
        <v>0.47322901694783742</v>
      </c>
      <c r="GM9" s="237">
        <f>'Gas-Load for Sendout '!GM34</f>
        <v>0.52366180196353362</v>
      </c>
      <c r="GN9" s="237">
        <f>'Gas-Load for Sendout '!GN34</f>
        <v>0.47288557958238109</v>
      </c>
      <c r="GO9" s="237">
        <f>'Gas-Load for Sendout '!GO34</f>
        <v>0.48875254658070755</v>
      </c>
      <c r="GP9" s="237">
        <f>'Gas-Load for Sendout '!GP34</f>
        <v>0.47290533224178588</v>
      </c>
      <c r="GQ9" s="237">
        <f>'Gas-Load for Sendout '!GQ34</f>
        <v>0.48858516871727942</v>
      </c>
      <c r="GR9" s="237">
        <f>'Gas-Load for Sendout '!GR34</f>
        <v>0.47274390263010518</v>
      </c>
      <c r="GS9" s="237">
        <f>'Gas-Load for Sendout '!GS34</f>
        <v>0.47266347581200535</v>
      </c>
      <c r="GT9" s="237">
        <f>'Gas-Load for Sendout '!GT34</f>
        <v>0.48797633064090273</v>
      </c>
      <c r="GU9" s="237">
        <f>'Gas-Load for Sendout '!GU34</f>
        <v>0.47099060831526507</v>
      </c>
      <c r="GV9" s="237">
        <f>'Gas-Load for Sendout '!GV34</f>
        <v>0.48563115732572554</v>
      </c>
      <c r="GW9" s="237">
        <f>'Gas-Load for Sendout '!GW34</f>
        <v>0.4693154353066728</v>
      </c>
      <c r="GX9" s="237">
        <f>'Gas-Load for Sendout '!GX34</f>
        <v>0.47222878033264137</v>
      </c>
      <c r="GY9" s="237">
        <f>'Gas-Load for Sendout '!GY34</f>
        <v>0.52256015092297392</v>
      </c>
      <c r="GZ9" s="237">
        <f>'Gas-Load for Sendout '!GZ34</f>
        <v>0.47189409950815209</v>
      </c>
      <c r="HA9" s="237">
        <f>'Gas-Load for Sendout '!HA34</f>
        <v>0.487729873685043</v>
      </c>
      <c r="HB9" s="237">
        <f>'Gas-Load for Sendout '!HB34</f>
        <v>0.47191900100459994</v>
      </c>
      <c r="HC9" s="237">
        <f>'Gas-Load for Sendout '!HC34</f>
        <v>0.48756992585603071</v>
      </c>
      <c r="HD9" s="237">
        <f>'Gas-Load for Sendout '!HD34</f>
        <v>0.47176475167142923</v>
      </c>
      <c r="HE9" s="237">
        <f>'Gas-Load for Sendout '!HE34</f>
        <v>0.47168717700030893</v>
      </c>
      <c r="HF9" s="237">
        <f>'Gas-Load for Sendout '!HF34</f>
        <v>0.4869754574040514</v>
      </c>
      <c r="HG9" s="237">
        <f>'Gas-Load for Sendout '!HG34</f>
        <v>0.4700373381511424</v>
      </c>
      <c r="HH9" s="237">
        <f>'Gas-Load for Sendout '!HH34</f>
        <v>0.48465885408419163</v>
      </c>
      <c r="HI9" s="237">
        <f>'Gas-Load for Sendout '!HI34</f>
        <v>0.46838312692439854</v>
      </c>
      <c r="HJ9" s="237">
        <f>'Gas-Load for Sendout '!HJ34</f>
        <v>0.46901962461325974</v>
      </c>
      <c r="HK9" s="237">
        <f>'Gas-Load for Sendout '!HK34</f>
        <v>0.50111387747341607</v>
      </c>
      <c r="HL9" s="237">
        <f>'Gas-Load for Sendout '!HL34</f>
        <v>0.46868878524444191</v>
      </c>
      <c r="HM9" s="237">
        <f>'Gas-Load for Sendout '!HM34</f>
        <v>0.48441455236125186</v>
      </c>
      <c r="HN9" s="237">
        <f>'Gas-Load for Sendout '!HN34</f>
        <v>0.46870944903041939</v>
      </c>
      <c r="HO9" s="237">
        <f>'Gas-Load for Sendout '!HO34</f>
        <v>0.48425166969057909</v>
      </c>
      <c r="HP9" s="237">
        <f>'Gas-Load for Sendout '!HP34</f>
        <v>0.46855139338619506</v>
      </c>
      <c r="HQ9" s="237">
        <f>'Gas-Load for Sendout '!HQ34</f>
        <v>0.46847168539987188</v>
      </c>
      <c r="HR9" s="237">
        <f>'Gas-Load for Sendout '!HR34</f>
        <v>0.4836556993677722</v>
      </c>
      <c r="HS9" s="237">
        <f>'Gas-Load for Sendout '!HS34</f>
        <v>0.46684029003131827</v>
      </c>
      <c r="HT9" s="237">
        <f>'Gas-Load for Sendout '!HT34</f>
        <v>0.48136832045414191</v>
      </c>
      <c r="HU9" s="237">
        <f>'Gas-Load for Sendout '!HU34</f>
        <v>0.46520506772784365</v>
      </c>
      <c r="HV9" s="237">
        <f>'Gas-Load for Sendout '!HV34</f>
        <v>0.46655754141077876</v>
      </c>
      <c r="HW9" s="237">
        <f>'Gas-Load for Sendout '!HW34</f>
        <v>0.51628549232533316</v>
      </c>
      <c r="HX9" s="237">
        <f>'Gas-Load for Sendout '!HX34</f>
        <v>0.46622667676826546</v>
      </c>
      <c r="HY9" s="237">
        <f>'Gas-Load for Sendout '!HY34</f>
        <v>0.481866949176468</v>
      </c>
      <c r="HZ9" s="237">
        <f>'Gas-Load for Sendout '!HZ34</f>
        <v>0.46624420365954267</v>
      </c>
      <c r="IA9" s="237">
        <f>'Gas-Load for Sendout '!IA34</f>
        <v>0.48170492180702623</v>
      </c>
      <c r="IB9" s="237">
        <f>'Gas-Load for Sendout '!IB34</f>
        <v>0.46608792925792769</v>
      </c>
      <c r="IC9" s="237">
        <f>'Gas-Load for Sendout '!IC34</f>
        <v>0.46600983133524365</v>
      </c>
      <c r="ID9" s="237">
        <f>'Gas-Load for Sendout '!ID34</f>
        <v>0.48111793572651584</v>
      </c>
      <c r="IE9" s="237">
        <f>'Gas-Load for Sendout '!IE34</f>
        <v>0.46440258701827775</v>
      </c>
      <c r="IF9" s="237">
        <f>'Gas-Load for Sendout '!IF34</f>
        <v>0.47886497366027864</v>
      </c>
      <c r="IG9" s="237">
        <f>'Gas-Load for Sendout '!IG34</f>
        <v>0.46279238890300661</v>
      </c>
      <c r="IH9" s="237">
        <f>'Gas-Load for Sendout '!IH34</f>
        <v>0.46355842189179686</v>
      </c>
      <c r="II9" s="237">
        <f>'Gas-Load for Sendout '!II34</f>
        <v>0.51297006530538158</v>
      </c>
      <c r="IJ9" s="237">
        <f>'Gas-Load for Sendout '!IJ34</f>
        <v>0.46323449735099398</v>
      </c>
      <c r="IK9" s="237">
        <f>'Gas-Load for Sendout '!IK34</f>
        <v>0.47877398962162693</v>
      </c>
      <c r="IL9" s="237">
        <f>'Gas-Load for Sendout '!IL34</f>
        <v>0.46325222213752548</v>
      </c>
      <c r="IM9" s="237">
        <f>'Gas-Load for Sendout '!IM34</f>
        <v>0.47861444472526266</v>
      </c>
      <c r="IN9" s="237">
        <f>'Gas-Load for Sendout '!IN34</f>
        <v>0.46309834160223612</v>
      </c>
      <c r="IO9" s="237">
        <f>'Gas-Load for Sendout '!IO34</f>
        <v>0.46302097367012324</v>
      </c>
      <c r="IP9" s="237">
        <f>'Gas-Load for Sendout '!IP34</f>
        <v>0.47803596330857839</v>
      </c>
      <c r="IQ9" s="237">
        <f>'Gas-Load for Sendout '!IQ34</f>
        <v>0.46143736884357323</v>
      </c>
      <c r="IR9" s="237">
        <f>'Gas-Load for Sendout '!IR34</f>
        <v>0.47581594724486725</v>
      </c>
      <c r="IS9" s="237">
        <f>'Gas-Load for Sendout '!IS34</f>
        <v>0.45985031036192736</v>
      </c>
      <c r="IT9" s="237">
        <f>'Gas-Load for Sendout '!IT34</f>
        <v>0.46404195651525648</v>
      </c>
      <c r="IU9" s="237">
        <f>'Gas-Load for Sendout '!IU34</f>
        <v>0.51350638838630036</v>
      </c>
      <c r="IV9" s="237">
        <f>'Gas-Load for Sendout '!IV34</f>
        <v>0.46371826285200357</v>
      </c>
      <c r="IW9" s="237">
        <f>'Gas-Load for Sendout '!IW34</f>
        <v>0.47927215078391722</v>
      </c>
      <c r="IX9" s="237">
        <f>'Gas-Load for Sendout '!IX34</f>
        <v>0.46373399715921948</v>
      </c>
      <c r="IY9" s="237">
        <f>'Gas-Load for Sendout '!IY34</f>
        <v>0.47911147028447709</v>
      </c>
      <c r="IZ9" s="237">
        <f>'Gas-Load for Sendout '!IZ34</f>
        <v>0.46357855202924791</v>
      </c>
      <c r="JA9" s="237">
        <f>'Gas-Load for Sendout '!JA34</f>
        <v>0.46350086853699479</v>
      </c>
      <c r="JB9" s="237">
        <f>'Gas-Load for Sendout '!JB34</f>
        <v>0.47853372073115569</v>
      </c>
      <c r="JC9" s="237">
        <f>'Gas-Load for Sendout '!JC34</f>
        <v>0.46192739099707891</v>
      </c>
      <c r="JD9" s="237">
        <f>'Gas-Load for Sendout '!JD34</f>
        <v>0.47632871278245775</v>
      </c>
      <c r="JE9" s="237">
        <f>'Gas-Load for Sendout '!JE34</f>
        <v>0.46035042217642996</v>
      </c>
      <c r="JF9" s="237">
        <f>'Gas-Load for Sendout '!JF34</f>
        <v>0.46303309708405832</v>
      </c>
      <c r="JG9" s="237">
        <f>'Gas-Load for Sendout '!JG34</f>
        <v>0.49472255718744901</v>
      </c>
      <c r="JH9" s="237">
        <f>'Gas-Load for Sendout '!JH34</f>
        <v>0.46271113158870503</v>
      </c>
      <c r="JI9" s="237">
        <f>'Gas-Load for Sendout '!JI34</f>
        <v>0.47822991282093735</v>
      </c>
      <c r="JJ9" s="237">
        <f>'Gas-Load for Sendout '!JJ34</f>
        <v>0.46272577747450627</v>
      </c>
      <c r="JK9" s="237">
        <f>'Gas-Load for Sendout '!JK34</f>
        <v>0.47807005401565911</v>
      </c>
      <c r="JL9" s="237">
        <f>'Gas-Load for Sendout '!JL34</f>
        <v>0.4625715845060927</v>
      </c>
      <c r="JM9" s="237">
        <f>'Gas-Load for Sendout '!JM34</f>
        <v>0.4624942979310584</v>
      </c>
      <c r="JN9" s="237">
        <f>'Gas-Load for Sendout '!JN34</f>
        <v>0.47749818180821896</v>
      </c>
      <c r="JO9" s="237">
        <f>'Gas-Load for Sendout '!JO34</f>
        <v>0.46093807540044263</v>
      </c>
      <c r="JP9" s="237">
        <f>'Gas-Load for Sendout '!JP34</f>
        <v>0.47531729741634121</v>
      </c>
      <c r="JQ9" s="237">
        <f>'Gas-Load for Sendout '!JQ34</f>
        <v>0.45937875721931187</v>
      </c>
      <c r="JR9" s="237">
        <f>'Gas-Load for Sendout '!JR34</f>
        <v>0.46182041697372384</v>
      </c>
      <c r="JS9" s="237">
        <f>'Gas-Load for Sendout '!JS34</f>
        <v>0.51105198158671983</v>
      </c>
      <c r="JT9" s="237">
        <f>'Gas-Load for Sendout '!JT34</f>
        <v>0.46150346772112699</v>
      </c>
      <c r="JU9" s="237">
        <f>'Gas-Load for Sendout '!JU34</f>
        <v>0.47698138173886595</v>
      </c>
      <c r="JV9" s="237">
        <f>'Gas-Load for Sendout '!JV34</f>
        <v>0.46151930485103243</v>
      </c>
      <c r="JW9" s="237">
        <f>'Gas-Load for Sendout '!JW34</f>
        <v>0.47682520719166921</v>
      </c>
      <c r="JX9" s="237">
        <f>'Gas-Load for Sendout '!JX34</f>
        <v>0.46136866988315639</v>
      </c>
      <c r="JY9" s="237">
        <f>'Gas-Load for Sendout '!JY34</f>
        <v>0.46129361529857299</v>
      </c>
      <c r="JZ9" s="237">
        <f>'Gas-Load for Sendout '!JZ34</f>
        <v>0.47626354482095257</v>
      </c>
      <c r="KA9" s="237">
        <f>'Gas-Load for Sendout '!KA34</f>
        <v>0.45975766551149638</v>
      </c>
      <c r="KB9" s="237">
        <f>'Gas-Load for Sendout '!KB34</f>
        <v>0.47411046178998301</v>
      </c>
      <c r="KC9" s="237">
        <f>'Gas-Load for Sendout '!KC34</f>
        <v>0.45821897415469381</v>
      </c>
      <c r="KD9" s="237">
        <f>'Gas-Load for Sendout '!KD34</f>
        <v>0.46064892712144917</v>
      </c>
      <c r="KE9" s="237">
        <f>'Gas-Load for Sendout '!KE34</f>
        <v>0.50975974276680314</v>
      </c>
      <c r="KF9" s="237">
        <f>'Gas-Load for Sendout '!KF34</f>
        <v>0.4603390996837336</v>
      </c>
      <c r="KG9" s="237">
        <f>'Gas-Load for Sendout '!KG34</f>
        <v>0.47577899757413705</v>
      </c>
      <c r="KH9" s="237">
        <f>'Gas-Load for Sendout '!KH34</f>
        <v>0.46035878728616791</v>
      </c>
      <c r="KI9" s="237">
        <f>'Gas-Load for Sendout '!KI34</f>
        <v>0.47562964864192914</v>
      </c>
      <c r="KJ9" s="237">
        <f>'Gas-Load for Sendout '!KJ34</f>
        <v>0.46021474875148533</v>
      </c>
      <c r="KK9" s="237">
        <f>'Gas-Load for Sendout '!KK34</f>
        <v>0.46014321032451844</v>
      </c>
      <c r="KL9" s="237">
        <f>'Gas-Load for Sendout '!KL34</f>
        <v>0.4750820685373347</v>
      </c>
      <c r="KM9" s="237">
        <f>'Gas-Load for Sendout '!KM34</f>
        <v>0.45862959160314143</v>
      </c>
      <c r="KN9" s="237">
        <f>'Gas-Load for Sendout '!KN34</f>
        <v>0.47295868232973937</v>
      </c>
      <c r="KO9" s="237">
        <f>'Gas-Load for Sendout '!KO34</f>
        <v>0.4571135448602538</v>
      </c>
      <c r="KP9" s="237">
        <f>'Gas-Load for Sendout '!KP34</f>
        <v>0.45980275375026836</v>
      </c>
      <c r="KQ9" s="237">
        <f>'Gas-Load for Sendout '!KQ34</f>
        <v>0.50882886628895463</v>
      </c>
      <c r="KR9" s="237">
        <f>'Gas-Load for Sendout '!KR34</f>
        <v>0.45950276891467551</v>
      </c>
      <c r="KS9" s="237">
        <f>'Gas-Load for Sendout '!KS34</f>
        <v>0.47491747033311416</v>
      </c>
      <c r="KT9" s="237">
        <f>'Gas-Load for Sendout '!KT34</f>
        <v>0.4595293396492019</v>
      </c>
      <c r="KU9" s="237">
        <f>'Gas-Load for Sendout '!KU34</f>
        <v>0.47477697669302704</v>
      </c>
      <c r="KV9" s="237">
        <f>'Gas-Load for Sendout '!KV34</f>
        <v>0.45939386102085616</v>
      </c>
      <c r="KW9" s="237">
        <f>'Gas-Load for Sendout '!KW34</f>
        <v>0.45932703661962143</v>
      </c>
      <c r="KX9" s="237">
        <f>'Gas-Load for Sendout '!KX34</f>
        <v>0.47424641435382681</v>
      </c>
      <c r="KY9" s="237">
        <f>'Gas-Load for Sendout '!KY34</f>
        <v>0.45783674322412693</v>
      </c>
      <c r="KZ9" s="237">
        <f>'Gas-Load for Sendout '!KZ34</f>
        <v>0.47215316297484566</v>
      </c>
      <c r="LA9" s="237">
        <f>'Gas-Load for Sendout '!LA34</f>
        <v>0.45634429646838132</v>
      </c>
      <c r="LB9" s="237">
        <f>'Gas-Load for Sendout '!LB34</f>
        <v>0.45853594340478604</v>
      </c>
      <c r="LC9" s="237">
        <f>'Gas-Load for Sendout '!LC34</f>
        <v>0.4899365665957976</v>
      </c>
      <c r="LD9" s="237">
        <f>'Gas-Load for Sendout '!LD34</f>
        <v>0.45824847516550898</v>
      </c>
      <c r="LE9" s="237">
        <f>'Gas-Load for Sendout '!LE34</f>
        <v>0.4736252670662458</v>
      </c>
      <c r="LF9" s="237">
        <f>'Gas-Load for Sendout '!LF34</f>
        <v>0.45828438898215834</v>
      </c>
      <c r="LG9" s="237">
        <f>'Gas-Load for Sendout '!LG34</f>
        <v>0.47349627367333191</v>
      </c>
      <c r="LH9" s="237">
        <f>'Gas-Load for Sendout '!LH34</f>
        <v>0.45816046632190061</v>
      </c>
      <c r="LI9" s="237">
        <f>'Gas-Load for Sendout '!LI34</f>
        <v>0.45809918660009924</v>
      </c>
      <c r="LJ9" s="237">
        <f>'Gas-Load for Sendout '!LJ34</f>
        <v>0.47298732306887437</v>
      </c>
      <c r="LK9" s="237">
        <f>'Gas-Load for Sendout '!LK34</f>
        <v>0.45663554959741715</v>
      </c>
      <c r="LL9" s="237">
        <f>'Gas-Load for Sendout '!LL34</f>
        <v>0.47092750048363491</v>
      </c>
      <c r="LM9" s="237">
        <f>'Gas-Load for Sendout '!LM34</f>
        <v>0.45517000129223678</v>
      </c>
      <c r="LN9" s="237">
        <f>'Gas-Load for Sendout '!LN34</f>
        <v>0.45752012587418622</v>
      </c>
      <c r="LO9" s="237">
        <f>'Gas-Load for Sendout '!LO34</f>
        <v>0.50631826709769923</v>
      </c>
      <c r="LP9" s="237">
        <f>'Gas-Load for Sendout '!LP34</f>
        <v>0.45724689563879461</v>
      </c>
      <c r="LQ9" s="237">
        <f>'Gas-Load for Sendout '!LQ34</f>
        <v>0.47259552826219792</v>
      </c>
      <c r="LR9" s="237">
        <f>'Gas-Load for Sendout '!LR34</f>
        <v>0.45729414545712771</v>
      </c>
      <c r="LS9" s="237">
        <f>'Gas-Load for Sendout '!LS34</f>
        <v>0.47247994911229757</v>
      </c>
      <c r="LT9" s="237">
        <f>'Gas-Load for Sendout '!LT34</f>
        <v>0.45718405550778196</v>
      </c>
      <c r="LU9" s="237">
        <f>'Gas-Load for Sendout '!LU34</f>
        <v>0.45712946362494494</v>
      </c>
      <c r="LV9" s="237">
        <f>'Gas-Load for Sendout '!LV34</f>
        <v>0.47199629546646837</v>
      </c>
      <c r="LW9" s="237">
        <f>'Gas-Load for Sendout '!LW34</f>
        <v>0.45569440221124879</v>
      </c>
      <c r="LX9" s="237">
        <f>'Gas-Load for Sendout '!LX34</f>
        <v>0.46997093083884789</v>
      </c>
      <c r="LY9" s="237">
        <f>'Gas-Load for Sendout '!LY34</f>
        <v>0.45425677213656196</v>
      </c>
      <c r="LZ9" s="237">
        <f>'Gas-Load for Sendout '!LZ34</f>
        <v>0.45679851987098469</v>
      </c>
      <c r="MA9" s="237">
        <f>'Gas-Load for Sendout '!MA34</f>
        <v>0.50552905351357524</v>
      </c>
      <c r="MB9" s="237">
        <f>'Gas-Load for Sendout '!MB34</f>
        <v>0.45654204330030362</v>
      </c>
      <c r="MC9" s="237">
        <f>'Gas-Load for Sendout '!MC34</f>
        <v>0.4718732769613776</v>
      </c>
      <c r="MD9" s="237">
        <f>'Gas-Load for Sendout '!MD34</f>
        <v>0.45660345115227491</v>
      </c>
      <c r="ME9" s="237">
        <f>'Gas-Load for Sendout '!ME34</f>
        <v>0.4717743095990537</v>
      </c>
      <c r="MF9" s="237">
        <f>'Gas-Load for Sendout '!MF34</f>
        <v>0.45650898437484033</v>
      </c>
      <c r="MG9" s="237">
        <f>'Gas-Load for Sendout '!MG34</f>
        <v>0.45646262407800892</v>
      </c>
      <c r="MH9" s="237">
        <f>'Gas-Load for Sendout '!MH34</f>
        <v>0.47131861963793631</v>
      </c>
      <c r="MI9" s="237">
        <f>'Gas-Load for Sendout '!MI34</f>
        <v>0.45505613035978676</v>
      </c>
      <c r="MJ9" s="237">
        <f>'Gas-Load for Sendout '!MJ34</f>
        <v>0.46932759833585425</v>
      </c>
      <c r="MK9" s="237">
        <f>'Gas-Load for Sendout '!MK34</f>
        <v>0.45364725493632824</v>
      </c>
    </row>
    <row r="10" spans="1:349" x14ac:dyDescent="0.3">
      <c r="A10" s="112" t="s">
        <v>149</v>
      </c>
      <c r="B10" s="238">
        <f>'Gas-Load for Sendout '!B64</f>
        <v>6.4316729211384036</v>
      </c>
      <c r="C10" s="238">
        <f>'Gas-Load for Sendout '!C64</f>
        <v>7.1082848479472664</v>
      </c>
      <c r="D10" s="238">
        <f>'Gas-Load for Sendout '!D64</f>
        <v>6.4094760891166755</v>
      </c>
      <c r="E10" s="238">
        <f>'Gas-Load for Sendout '!E64</f>
        <v>6.6123522155299224</v>
      </c>
      <c r="F10" s="238">
        <f>'Gas-Load for Sendout '!F64</f>
        <v>6.3925657246511287</v>
      </c>
      <c r="G10" s="238">
        <f>'Gas-Load for Sendout '!G64</f>
        <v>6.6012683194448032</v>
      </c>
      <c r="H10" s="238">
        <f>'Gas-Load for Sendout '!H64</f>
        <v>6.3862055178732424</v>
      </c>
      <c r="I10" s="238">
        <f>'Gas-Load for Sendout '!I64</f>
        <v>6.3860940482616471</v>
      </c>
      <c r="J10" s="238">
        <f>'Gas-Load for Sendout '!J64</f>
        <v>6.5957402941943037</v>
      </c>
      <c r="K10" s="238">
        <f>'Gas-Load for Sendout '!K64</f>
        <v>6.3801917222195534</v>
      </c>
      <c r="L10" s="238">
        <f>'Gas-Load for Sendout '!L64</f>
        <v>6.5905661725633387</v>
      </c>
      <c r="M10" s="238">
        <f>'Gas-Load for Sendout '!M64</f>
        <v>6.3757443558998679</v>
      </c>
      <c r="N10" s="238">
        <f>'Gas-Load for Sendout '!N64</f>
        <v>6.5372841682034712</v>
      </c>
      <c r="O10" s="238">
        <f>'Gas-Load for Sendout '!O64</f>
        <v>7.2315376477172046</v>
      </c>
      <c r="P10" s="238">
        <f>'Gas-Load for Sendout '!P64</f>
        <v>6.5263750582022961</v>
      </c>
      <c r="Q10" s="238">
        <f>'Gas-Load for Sendout '!Q64</f>
        <v>6.7387667817666657</v>
      </c>
      <c r="R10" s="238">
        <f>'Gas-Load for Sendout '!R64</f>
        <v>6.516406976330563</v>
      </c>
      <c r="S10" s="238">
        <f>'Gas-Load for Sendout '!S64</f>
        <v>6.7288322521093793</v>
      </c>
      <c r="T10" s="238">
        <f>'Gas-Load for Sendout '!T64</f>
        <v>6.5073714702624397</v>
      </c>
      <c r="U10" s="238">
        <f>'Gas-Load for Sendout '!U64</f>
        <v>6.5032010175854662</v>
      </c>
      <c r="V10" s="238">
        <f>'Gas-Load for Sendout '!V64</f>
        <v>6.7159029421110388</v>
      </c>
      <c r="W10" s="238">
        <f>'Gas-Load for Sendout '!W64</f>
        <v>6.4952132092634027</v>
      </c>
      <c r="X10" s="238">
        <f>'Gas-Load for Sendout '!X64</f>
        <v>6.7076588661607293</v>
      </c>
      <c r="Y10" s="238">
        <f>'Gas-Load for Sendout '!Y64</f>
        <v>6.4873570921011465</v>
      </c>
      <c r="Z10" s="238">
        <f>'Gas-Load for Sendout '!Z64</f>
        <v>6.6008924724218963</v>
      </c>
      <c r="AA10" s="238">
        <f>'Gas-Load for Sendout '!AA64</f>
        <v>7.0530811693929598</v>
      </c>
      <c r="AB10" s="238">
        <f>'Gas-Load for Sendout '!AB64</f>
        <v>6.5951973346592467</v>
      </c>
      <c r="AC10" s="238">
        <f>'Gas-Load for Sendout '!AC64</f>
        <v>6.8124510723677014</v>
      </c>
      <c r="AD10" s="238">
        <f>'Gas-Load for Sendout '!AD64</f>
        <v>6.5901937364330756</v>
      </c>
      <c r="AE10" s="238">
        <f>'Gas-Load for Sendout '!AE64</f>
        <v>6.8074019420074308</v>
      </c>
      <c r="AF10" s="238">
        <f>'Gas-Load for Sendout '!AF64</f>
        <v>6.5857650717355503</v>
      </c>
      <c r="AG10" s="238">
        <f>'Gas-Load for Sendout '!AG64</f>
        <v>6.5839499050519832</v>
      </c>
      <c r="AH10" s="238">
        <f>'Gas-Load for Sendout '!AH64</f>
        <v>6.8015402633069577</v>
      </c>
      <c r="AI10" s="238">
        <f>'Gas-Load for Sendout '!AI64</f>
        <v>6.5806624645002181</v>
      </c>
      <c r="AJ10" s="238">
        <f>'Gas-Load for Sendout '!AJ64</f>
        <v>6.7984961780153395</v>
      </c>
      <c r="AK10" s="238">
        <f>'Gas-Load for Sendout '!AK64</f>
        <v>6.5778310978086676</v>
      </c>
      <c r="AL10" s="238">
        <f>'Gas-Load for Sendout '!AL64</f>
        <v>6.6484402121982393</v>
      </c>
      <c r="AM10" s="238">
        <f>'Gas-Load for Sendout '!AM64</f>
        <v>7.3595067225123936</v>
      </c>
      <c r="AN10" s="238">
        <f>'Gas-Load for Sendout '!AN64</f>
        <v>6.6462672950751829</v>
      </c>
      <c r="AO10" s="238">
        <f>'Gas-Load for Sendout '!AO64</f>
        <v>6.8667464646870195</v>
      </c>
      <c r="AP10" s="238">
        <f>'Gas-Load for Sendout '!AP64</f>
        <v>6.6442100517935865</v>
      </c>
      <c r="AQ10" s="238">
        <f>'Gas-Load for Sendout '!AQ64</f>
        <v>6.8646213045906599</v>
      </c>
      <c r="AR10" s="238">
        <f>'Gas-Load for Sendout '!AR64</f>
        <v>6.6420398984356579</v>
      </c>
      <c r="AS10" s="238">
        <f>'Gas-Load for Sendout '!AS64</f>
        <v>6.6410124257803487</v>
      </c>
      <c r="AT10" s="238">
        <f>'Gas-Load for Sendout '!AT64</f>
        <v>6.8612002010018456</v>
      </c>
      <c r="AU10" s="238">
        <f>'Gas-Load for Sendout '!AU64</f>
        <v>6.6388443604168579</v>
      </c>
      <c r="AV10" s="238">
        <f>'Gas-Load for Sendout '!AV64</f>
        <v>6.8588428052962955</v>
      </c>
      <c r="AW10" s="238">
        <f>'Gas-Load for Sendout '!AW64</f>
        <v>6.636449724010661</v>
      </c>
      <c r="AX10" s="238">
        <f>'Gas-Load for Sendout '!AX64</f>
        <v>6.7043592707128843</v>
      </c>
      <c r="AY10" s="238">
        <f>'Gas-Load for Sendout '!AY64</f>
        <v>7.421154157997738</v>
      </c>
      <c r="AZ10" s="238">
        <f>'Gas-Load for Sendout '!AZ64</f>
        <v>6.701712237664057</v>
      </c>
      <c r="BA10" s="238">
        <f>'Gas-Load for Sendout '!BA64</f>
        <v>6.9235575800363511</v>
      </c>
      <c r="BB10" s="238">
        <f>'Gas-Load for Sendout '!BB64</f>
        <v>6.6986075169074315</v>
      </c>
      <c r="BC10" s="238">
        <f>'Gas-Load for Sendout '!BC64</f>
        <v>6.9204695163394936</v>
      </c>
      <c r="BD10" s="238">
        <f>'Gas-Load for Sendout '!BD64</f>
        <v>6.6957353392941039</v>
      </c>
      <c r="BE10" s="238">
        <f>'Gas-Load for Sendout '!BE64</f>
        <v>6.6943575687246142</v>
      </c>
      <c r="BF10" s="238">
        <f>'Gas-Load for Sendout '!BF64</f>
        <v>6.9159611444339735</v>
      </c>
      <c r="BG10" s="238">
        <f>'Gas-Load for Sendout '!BG64</f>
        <v>6.6912596570894163</v>
      </c>
      <c r="BH10" s="238">
        <f>'Gas-Load for Sendout '!BH64</f>
        <v>6.9128798518768626</v>
      </c>
      <c r="BI10" s="238">
        <f>'Gas-Load for Sendout '!BI64</f>
        <v>6.6883937757903373</v>
      </c>
      <c r="BJ10" s="238">
        <f>'Gas-Load for Sendout '!BJ64</f>
        <v>6.7701044930965599</v>
      </c>
      <c r="BK10" s="238">
        <f>'Gas-Load for Sendout '!BK64</f>
        <v>7.4939325341174934</v>
      </c>
      <c r="BL10" s="238">
        <f>'Gas-Load for Sendout '!BL64</f>
        <v>6.7672067288805717</v>
      </c>
      <c r="BM10" s="238">
        <f>'Gas-Load for Sendout '!BM64</f>
        <v>6.9913439057595275</v>
      </c>
      <c r="BN10" s="238">
        <f>'Gas-Load for Sendout '!BN64</f>
        <v>6.7643114442259753</v>
      </c>
      <c r="BO10" s="238">
        <f>'Gas-Load for Sendout '!BO64</f>
        <v>6.9881142055960384</v>
      </c>
      <c r="BP10" s="238">
        <f>'Gas-Load for Sendout '!BP64</f>
        <v>6.761302975084357</v>
      </c>
      <c r="BQ10" s="238">
        <f>'Gas-Load for Sendout '!BQ64</f>
        <v>6.7596841383280557</v>
      </c>
      <c r="BR10" s="238">
        <f>'Gas-Load for Sendout '!BR64</f>
        <v>6.9835737535175104</v>
      </c>
      <c r="BS10" s="238">
        <f>'Gas-Load for Sendout '!BS64</f>
        <v>6.7566797829100746</v>
      </c>
      <c r="BT10" s="238">
        <f>'Gas-Load for Sendout '!BT64</f>
        <v>6.9802319309293939</v>
      </c>
      <c r="BU10" s="238">
        <f>'Gas-Load for Sendout '!BU64</f>
        <v>6.7534473084295525</v>
      </c>
      <c r="BV10" s="238">
        <f>'Gas-Load for Sendout '!BV64</f>
        <v>6.832874506360807</v>
      </c>
      <c r="BW10" s="238">
        <f>'Gas-Load for Sendout '!BW64</f>
        <v>7.3022362698816581</v>
      </c>
      <c r="BX10" s="238">
        <f>'Gas-Load for Sendout '!BX64</f>
        <v>6.829141715043483</v>
      </c>
      <c r="BY10" s="238">
        <f>'Gas-Load for Sendout '!BY64</f>
        <v>7.0548527433278716</v>
      </c>
      <c r="BZ10" s="238">
        <f>'Gas-Load for Sendout '!BZ64</f>
        <v>6.8255294606512376</v>
      </c>
      <c r="CA10" s="238">
        <f>'Gas-Load for Sendout '!CA64</f>
        <v>7.0511221182311825</v>
      </c>
      <c r="CB10" s="238">
        <f>'Gas-Load for Sendout '!CB64</f>
        <v>6.8218046880128771</v>
      </c>
      <c r="CC10" s="238">
        <f>'Gas-Load for Sendout '!CC64</f>
        <v>6.8199438257674041</v>
      </c>
      <c r="CD10" s="238">
        <f>'Gas-Load for Sendout '!CD64</f>
        <v>7.045233364075993</v>
      </c>
      <c r="CE10" s="238">
        <f>'Gas-Load for Sendout '!CE64</f>
        <v>6.8161090018468355</v>
      </c>
      <c r="CF10" s="238">
        <f>'Gas-Load for Sendout '!CF64</f>
        <v>7.0413929534114645</v>
      </c>
      <c r="CG10" s="238">
        <f>'Gas-Load for Sendout '!CG64</f>
        <v>6.8125105178968832</v>
      </c>
      <c r="CH10" s="238">
        <f>'Gas-Load for Sendout '!CH64</f>
        <v>6.9005412434369973</v>
      </c>
      <c r="CI10" s="238">
        <f>'Gas-Load for Sendout '!CI64</f>
        <v>7.637804369401394</v>
      </c>
      <c r="CJ10" s="238">
        <f>'Gas-Load for Sendout '!CJ64</f>
        <v>6.8967838019758281</v>
      </c>
      <c r="CK10" s="238">
        <f>'Gas-Load for Sendout '!CK64</f>
        <v>7.1247368358226613</v>
      </c>
      <c r="CL10" s="238">
        <f>'Gas-Load for Sendout '!CL64</f>
        <v>6.8930304502468625</v>
      </c>
      <c r="CM10" s="238">
        <f>'Gas-Load for Sendout '!CM64</f>
        <v>7.1209815549944624</v>
      </c>
      <c r="CN10" s="238">
        <f>'Gas-Load for Sendout '!CN64</f>
        <v>6.8893982844846331</v>
      </c>
      <c r="CO10" s="238">
        <f>'Gas-Load for Sendout '!CO64</f>
        <v>6.8876421587621159</v>
      </c>
      <c r="CP10" s="238">
        <f>'Gas-Load for Sendout '!CP64</f>
        <v>7.11529560934048</v>
      </c>
      <c r="CQ10" s="238">
        <f>'Gas-Load for Sendout '!CQ64</f>
        <v>6.8838987478262759</v>
      </c>
      <c r="CR10" s="238">
        <f>'Gas-Load for Sendout '!CR64</f>
        <v>7.1116710275928705</v>
      </c>
      <c r="CS10" s="238">
        <f>'Gas-Load for Sendout '!CS64</f>
        <v>6.8805097946681295</v>
      </c>
      <c r="CT10" s="238">
        <f>'Gas-Load for Sendout '!CT64</f>
        <v>6.9718513549109389</v>
      </c>
      <c r="CU10" s="238">
        <f>'Gas-Load for Sendout '!CU64</f>
        <v>7.7170018205068116</v>
      </c>
      <c r="CV10" s="238">
        <f>'Gas-Load for Sendout '!CV64</f>
        <v>6.9684216061527975</v>
      </c>
      <c r="CW10" s="238">
        <f>'Gas-Load for Sendout '!CW64</f>
        <v>7.1991147353221123</v>
      </c>
      <c r="CX10" s="238">
        <f>'Gas-Load for Sendout '!CX64</f>
        <v>6.9651133250145376</v>
      </c>
      <c r="CY10" s="238">
        <f>'Gas-Load for Sendout '!CY64</f>
        <v>7.1956976850502228</v>
      </c>
      <c r="CZ10" s="238">
        <f>'Gas-Load for Sendout '!CZ64</f>
        <v>6.9619261703704343</v>
      </c>
      <c r="DA10" s="238">
        <f>'Gas-Load for Sendout '!DA64</f>
        <v>6.9602747197124222</v>
      </c>
      <c r="DB10" s="238">
        <f>'Gas-Load for Sendout '!DB64</f>
        <v>7.1906999955752422</v>
      </c>
      <c r="DC10" s="238">
        <f>'Gas-Load for Sendout '!DC64</f>
        <v>6.9569741677427714</v>
      </c>
      <c r="DD10" s="238">
        <f>'Gas-Load for Sendout '!DD64</f>
        <v>7.1871692341612512</v>
      </c>
      <c r="DE10" s="238">
        <f>'Gas-Load for Sendout '!DE64</f>
        <v>6.9536767445231904</v>
      </c>
      <c r="DF10" s="238">
        <f>'Gas-Load for Sendout '!DF64</f>
        <v>7.0452335310240493</v>
      </c>
      <c r="DG10" s="238">
        <f>'Gas-Load for Sendout '!DG64</f>
        <v>7.7982323711439303</v>
      </c>
      <c r="DH10" s="238">
        <f>'Gas-Load for Sendout '!DH64</f>
        <v>7.0418967040192681</v>
      </c>
      <c r="DI10" s="238">
        <f>'Gas-Load for Sendout '!DI64</f>
        <v>7.2750268216866187</v>
      </c>
      <c r="DJ10" s="238">
        <f>'Gas-Load for Sendout '!DJ64</f>
        <v>7.0386820415624491</v>
      </c>
      <c r="DK10" s="238">
        <f>'Gas-Load for Sendout '!DK64</f>
        <v>7.2717064639296707</v>
      </c>
      <c r="DL10" s="238">
        <f>'Gas-Load for Sendout '!DL64</f>
        <v>7.0355892134358227</v>
      </c>
      <c r="DM10" s="238">
        <f>'Gas-Load for Sendout '!DM64</f>
        <v>7.0340438184004297</v>
      </c>
      <c r="DN10" s="238">
        <f>'Gas-Load for Sendout '!DN64</f>
        <v>7.2669157388575671</v>
      </c>
      <c r="DO10" s="238">
        <f>'Gas-Load for Sendout '!DO64</f>
        <v>7.0311925643191975</v>
      </c>
      <c r="DP10" s="238">
        <f>'Gas-Load for Sendout '!DP64</f>
        <v>7.2642160622967529</v>
      </c>
      <c r="DQ10" s="238">
        <f>'Gas-Load for Sendout '!DQ64</f>
        <v>7.0285809445924539</v>
      </c>
      <c r="DR10" s="238">
        <f>'Gas-Load for Sendout '!DR64</f>
        <v>7.1047329503259258</v>
      </c>
      <c r="DS10" s="238">
        <f>'Gas-Load for Sendout '!DS64</f>
        <v>7.5931764409530853</v>
      </c>
      <c r="DT10" s="238">
        <f>'Gas-Load for Sendout '!DT64</f>
        <v>7.1019756464338917</v>
      </c>
      <c r="DU10" s="238">
        <f>'Gas-Load for Sendout '!DU64</f>
        <v>7.33722249927908</v>
      </c>
      <c r="DV10" s="238">
        <f>'Gas-Load for Sendout '!DV64</f>
        <v>7.0992204818975173</v>
      </c>
      <c r="DW10" s="238">
        <f>'Gas-Load for Sendout '!DW64</f>
        <v>7.3343766482953638</v>
      </c>
      <c r="DX10" s="238">
        <f>'Gas-Load for Sendout '!DX64</f>
        <v>7.0963478058076603</v>
      </c>
      <c r="DY10" s="238">
        <f>'Gas-Load for Sendout '!DY64</f>
        <v>7.0950319394197461</v>
      </c>
      <c r="DZ10" s="238">
        <f>'Gas-Load for Sendout '!DZ64</f>
        <v>7.3299267020690451</v>
      </c>
      <c r="EA10" s="238">
        <f>'Gas-Load for Sendout '!EA64</f>
        <v>7.0919236488214965</v>
      </c>
      <c r="EB10" s="238">
        <f>'Gas-Load for Sendout '!EB64</f>
        <v>7.3265927843951824</v>
      </c>
      <c r="EC10" s="238">
        <f>'Gas-Load for Sendout '!EC64</f>
        <v>7.0885793032581885</v>
      </c>
      <c r="ED10" s="238">
        <f>'Gas-Load for Sendout '!ED64</f>
        <v>7.1606591287280841</v>
      </c>
      <c r="EE10" s="238">
        <f>'Gas-Load for Sendout '!EE64</f>
        <v>7.9261376089291113</v>
      </c>
      <c r="EF10" s="238">
        <f>'Gas-Load for Sendout '!EF64</f>
        <v>7.1575256247754302</v>
      </c>
      <c r="EG10" s="238">
        <f>'Gas-Load for Sendout '!EG64</f>
        <v>7.3944918976896412</v>
      </c>
      <c r="EH10" s="238">
        <f>'Gas-Load for Sendout '!EH64</f>
        <v>7.1542745028100034</v>
      </c>
      <c r="EI10" s="238">
        <f>'Gas-Load for Sendout '!EI64</f>
        <v>7.3911338742897978</v>
      </c>
      <c r="EJ10" s="238">
        <f>'Gas-Load for Sendout '!EJ64</f>
        <v>7.1511465829695338</v>
      </c>
      <c r="EK10" s="238">
        <f>'Gas-Load for Sendout '!EK64</f>
        <v>7.1495836484933379</v>
      </c>
      <c r="EL10" s="238">
        <f>'Gas-Load for Sendout '!EL64</f>
        <v>7.3861646272106896</v>
      </c>
      <c r="EM10" s="238">
        <f>'Gas-Load for Sendout '!EM64</f>
        <v>7.1463397357671612</v>
      </c>
      <c r="EN10" s="238">
        <f>'Gas-Load for Sendout '!EN64</f>
        <v>7.3829381982140756</v>
      </c>
      <c r="EO10" s="238">
        <f>'Gas-Load for Sendout '!EO64</f>
        <v>7.1432187488835321</v>
      </c>
      <c r="EP10" s="238">
        <f>'Gas-Load for Sendout '!EP64</f>
        <v>7.2056777071633551</v>
      </c>
      <c r="EQ10" s="238">
        <f>'Gas-Load for Sendout '!EQ64</f>
        <v>7.9761072743518344</v>
      </c>
      <c r="ER10" s="238">
        <f>'Gas-Load for Sendout '!ER64</f>
        <v>7.2025329188263925</v>
      </c>
      <c r="ES10" s="238">
        <f>'Gas-Load for Sendout '!ES64</f>
        <v>7.4412433662225217</v>
      </c>
      <c r="ET10" s="238">
        <f>'Gas-Load for Sendout '!ET64</f>
        <v>7.1997532779529756</v>
      </c>
      <c r="EU10" s="238">
        <f>'Gas-Load for Sendout '!EU64</f>
        <v>7.4382473448031163</v>
      </c>
      <c r="EV10" s="238">
        <f>'Gas-Load for Sendout '!EV64</f>
        <v>7.1969757817202868</v>
      </c>
      <c r="EW10" s="238">
        <f>'Gas-Load for Sendout '!EW64</f>
        <v>7.1955275037926532</v>
      </c>
      <c r="EX10" s="238">
        <f>'Gas-Load for Sendout '!EX64</f>
        <v>7.4340071085688004</v>
      </c>
      <c r="EY10" s="238">
        <f>'Gas-Load for Sendout '!EY64</f>
        <v>7.1927532663844351</v>
      </c>
      <c r="EZ10" s="238">
        <f>'Gas-Load for Sendout '!EZ64</f>
        <v>7.4311414536984035</v>
      </c>
      <c r="FA10" s="238">
        <f>'Gas-Load for Sendout '!FA64</f>
        <v>7.1901016489797316</v>
      </c>
      <c r="FB10" s="238">
        <f>'Gas-Load for Sendout '!FB64</f>
        <v>7.2520540847309869</v>
      </c>
      <c r="FC10" s="238">
        <f>'Gas-Load for Sendout '!FC64</f>
        <v>8.0275804634751697</v>
      </c>
      <c r="FD10" s="238">
        <f>'Gas-Load for Sendout '!FD64</f>
        <v>7.2493820835609304</v>
      </c>
      <c r="FE10" s="238">
        <f>'Gas-Load for Sendout '!FE64</f>
        <v>7.4896483819159743</v>
      </c>
      <c r="FF10" s="238">
        <f>'Gas-Load for Sendout '!FF64</f>
        <v>7.2469546996387599</v>
      </c>
      <c r="FG10" s="238">
        <f>'Gas-Load for Sendout '!FG64</f>
        <v>7.4871410089620847</v>
      </c>
      <c r="FH10" s="238">
        <f>'Gas-Load for Sendout '!FH64</f>
        <v>7.2444076954264052</v>
      </c>
      <c r="FI10" s="238">
        <f>'Gas-Load for Sendout '!FI64</f>
        <v>7.2430742647405228</v>
      </c>
      <c r="FJ10" s="238">
        <f>'Gas-Load for Sendout '!FJ64</f>
        <v>7.4831327023305487</v>
      </c>
      <c r="FK10" s="238">
        <f>'Gas-Load for Sendout '!FK64</f>
        <v>7.2405299869431632</v>
      </c>
      <c r="FL10" s="238">
        <f>'Gas-Load for Sendout '!FL64</f>
        <v>7.4806296893683859</v>
      </c>
      <c r="FM10" s="238">
        <f>'Gas-Load for Sendout '!FM64</f>
        <v>7.2382295610418241</v>
      </c>
      <c r="FN10" s="238">
        <f>'Gas-Load for Sendout '!FN64</f>
        <v>7.2960229409239741</v>
      </c>
      <c r="FO10" s="238">
        <f>'Gas-Load for Sendout '!FO64</f>
        <v>7.7978932029497212</v>
      </c>
      <c r="FP10" s="238">
        <f>'Gas-Load for Sendout '!FP64</f>
        <v>7.2938279148010157</v>
      </c>
      <c r="FQ10" s="238">
        <f>'Gas-Load for Sendout '!FQ64</f>
        <v>7.5356959939944783</v>
      </c>
      <c r="FR10" s="238">
        <f>'Gas-Load for Sendout '!FR64</f>
        <v>7.2915123751866329</v>
      </c>
      <c r="FS10" s="238">
        <f>'Gas-Load for Sendout '!FS64</f>
        <v>7.5334299221596037</v>
      </c>
      <c r="FT10" s="238">
        <f>'Gas-Load for Sendout '!FT64</f>
        <v>7.289441822445875</v>
      </c>
      <c r="FU10" s="238">
        <f>'Gas-Load for Sendout '!FU64</f>
        <v>7.2884678515306272</v>
      </c>
      <c r="FV10" s="238">
        <f>'Gas-Load for Sendout '!FV64</f>
        <v>7.5302848601544614</v>
      </c>
      <c r="FW10" s="238">
        <f>'Gas-Load for Sendout '!FW64</f>
        <v>7.2863990272752961</v>
      </c>
      <c r="FX10" s="238">
        <f>'Gas-Load for Sendout '!FX64</f>
        <v>7.5282733982308487</v>
      </c>
      <c r="FY10" s="238">
        <f>'Gas-Load for Sendout '!FY64</f>
        <v>7.2844529711476911</v>
      </c>
      <c r="FZ10" s="238">
        <f>'Gas-Load for Sendout '!FZ64</f>
        <v>7.3393130638745836</v>
      </c>
      <c r="GA10" s="238">
        <f>'Gas-Load for Sendout '!GA64</f>
        <v>8.124447638963769</v>
      </c>
      <c r="GB10" s="238">
        <f>'Gas-Load for Sendout '!GB64</f>
        <v>7.3372312324308488</v>
      </c>
      <c r="GC10" s="238">
        <f>'Gas-Load for Sendout '!GC64</f>
        <v>7.5807936875116315</v>
      </c>
      <c r="GD10" s="238">
        <f>'Gas-Load for Sendout '!GD64</f>
        <v>7.3352729402489771</v>
      </c>
      <c r="GE10" s="238">
        <f>'Gas-Load for Sendout '!GE64</f>
        <v>7.578770658974034</v>
      </c>
      <c r="GF10" s="238">
        <f>'Gas-Load for Sendout '!GF64</f>
        <v>7.3333156931166306</v>
      </c>
      <c r="GG10" s="238">
        <f>'Gas-Load for Sendout '!GG64</f>
        <v>7.3322152005410048</v>
      </c>
      <c r="GH10" s="238">
        <f>'Gas-Load for Sendout '!GH64</f>
        <v>7.5757381398707428</v>
      </c>
      <c r="GI10" s="238">
        <f>'Gas-Load for Sendout '!GI64</f>
        <v>7.330259584624609</v>
      </c>
      <c r="GJ10" s="238">
        <f>'Gas-Load for Sendout '!GJ64</f>
        <v>7.5737178083446768</v>
      </c>
      <c r="GK10" s="238">
        <f>'Gas-Load for Sendout '!GK64</f>
        <v>7.3283050116164601</v>
      </c>
      <c r="GL10" s="238">
        <f>'Gas-Load for Sendout '!GL64</f>
        <v>7.3904932510161423</v>
      </c>
      <c r="GM10" s="238">
        <f>'Gas-Load for Sendout '!GM64</f>
        <v>8.1812412177584175</v>
      </c>
      <c r="GN10" s="238">
        <f>'Gas-Load for Sendout '!GN64</f>
        <v>7.388523404908157</v>
      </c>
      <c r="GO10" s="238">
        <f>'Gas-Load for Sendout '!GO64</f>
        <v>7.6337901714332732</v>
      </c>
      <c r="GP10" s="238">
        <f>'Gas-Load for Sendout '!GP64</f>
        <v>7.3865546085974136</v>
      </c>
      <c r="GQ10" s="238">
        <f>'Gas-Load for Sendout '!GQ64</f>
        <v>7.6316292090841484</v>
      </c>
      <c r="GR10" s="238">
        <f>'Gas-Load for Sendout '!GR64</f>
        <v>7.3845868612449301</v>
      </c>
      <c r="GS10" s="238">
        <f>'Gas-Load for Sendout '!GS64</f>
        <v>7.3834804640125133</v>
      </c>
      <c r="GT10" s="238">
        <f>'Gas-Load for Sendout '!GT64</f>
        <v>7.6285805206954196</v>
      </c>
      <c r="GU10" s="238">
        <f>'Gas-Load for Sendout '!GU64</f>
        <v>7.3815143539798234</v>
      </c>
      <c r="GV10" s="238">
        <f>'Gas-Load for Sendout '!GV64</f>
        <v>7.6265494146227484</v>
      </c>
      <c r="GW10" s="238">
        <f>'Gas-Load for Sendout '!GW64</f>
        <v>7.3795492907595701</v>
      </c>
      <c r="GX10" s="238">
        <f>'Gas-Load for Sendout '!GX64</f>
        <v>7.4405378223928222</v>
      </c>
      <c r="GY10" s="238">
        <f>'Gas-Load for Sendout '!GY64</f>
        <v>8.2366420941345169</v>
      </c>
      <c r="GZ10" s="238">
        <f>'Gas-Load for Sendout '!GZ64</f>
        <v>7.4385578369429632</v>
      </c>
      <c r="HA10" s="238">
        <f>'Gas-Load for Sendout '!HA64</f>
        <v>7.6854871806437899</v>
      </c>
      <c r="HB10" s="238">
        <f>'Gas-Load for Sendout '!HB64</f>
        <v>7.4367025573906744</v>
      </c>
      <c r="HC10" s="238">
        <f>'Gas-Load for Sendout '!HC64</f>
        <v>7.6835705684356119</v>
      </c>
      <c r="HD10" s="238">
        <f>'Gas-Load for Sendout '!HD64</f>
        <v>7.4347246123316086</v>
      </c>
      <c r="HE10" s="238">
        <f>'Gas-Load for Sendout '!HE64</f>
        <v>7.4338595921819115</v>
      </c>
      <c r="HF10" s="238">
        <f>'Gas-Load for Sendout '!HF64</f>
        <v>7.680505976448468</v>
      </c>
      <c r="HG10" s="238">
        <f>'Gas-Load for Sendout '!HG64</f>
        <v>7.431883158923771</v>
      </c>
      <c r="HH10" s="238">
        <f>'Gas-Load for Sendout '!HH64</f>
        <v>7.6785918475582111</v>
      </c>
      <c r="HI10" s="238">
        <f>'Gas-Load for Sendout '!HI64</f>
        <v>7.4297843497854137</v>
      </c>
      <c r="HJ10" s="238">
        <f>'Gas-Load for Sendout '!HJ64</f>
        <v>7.4842742447602193</v>
      </c>
      <c r="HK10" s="238">
        <f>'Gas-Load for Sendout '!HK64</f>
        <v>7.9993681209026208</v>
      </c>
      <c r="HL10" s="238">
        <f>'Gas-Load for Sendout '!HL64</f>
        <v>7.482285729517506</v>
      </c>
      <c r="HM10" s="238">
        <f>'Gas-Load for Sendout '!HM64</f>
        <v>7.7305399091123705</v>
      </c>
      <c r="HN10" s="238">
        <f>'Gas-Load for Sendout '!HN64</f>
        <v>7.4800499125393305</v>
      </c>
      <c r="HO10" s="238">
        <f>'Gas-Load for Sendout '!HO64</f>
        <v>7.7283585331130533</v>
      </c>
      <c r="HP10" s="238">
        <f>'Gas-Load for Sendout '!HP64</f>
        <v>7.477815431351968</v>
      </c>
      <c r="HQ10" s="238">
        <f>'Gas-Load for Sendout '!HQ64</f>
        <v>7.4768227570613339</v>
      </c>
      <c r="HR10" s="238">
        <f>'Gas-Load for Sendout '!HR64</f>
        <v>7.724896523915004</v>
      </c>
      <c r="HS10" s="238">
        <f>'Gas-Load for Sendout '!HS64</f>
        <v>7.4744662115612064</v>
      </c>
      <c r="HT10" s="238">
        <f>'Gas-Load for Sendout '!HT64</f>
        <v>7.7225902404327185</v>
      </c>
      <c r="HU10" s="238">
        <f>'Gas-Load for Sendout '!HU64</f>
        <v>7.4723589822809986</v>
      </c>
      <c r="HV10" s="238">
        <f>'Gas-Load for Sendout '!HV64</f>
        <v>7.5300001877672367</v>
      </c>
      <c r="HW10" s="238">
        <f>'Gas-Load for Sendout '!HW64</f>
        <v>8.3356801926522035</v>
      </c>
      <c r="HX10" s="238">
        <f>'Gas-Load for Sendout '!HX64</f>
        <v>7.5278782170880598</v>
      </c>
      <c r="HY10" s="238">
        <f>'Gas-Load for Sendout '!HY64</f>
        <v>7.7777760583008382</v>
      </c>
      <c r="HZ10" s="238">
        <f>'Gas-Load for Sendout '!HZ64</f>
        <v>7.525757442024001</v>
      </c>
      <c r="IA10" s="238">
        <f>'Gas-Load for Sendout '!IA64</f>
        <v>7.7754563345294736</v>
      </c>
      <c r="IB10" s="238">
        <f>'Gas-Load for Sendout '!IB64</f>
        <v>7.5236378615648487</v>
      </c>
      <c r="IC10" s="238">
        <f>'Gas-Load for Sendout '!IC64</f>
        <v>7.5225162140180268</v>
      </c>
      <c r="ID10" s="238">
        <f>'Gas-Load for Sendout '!ID64</f>
        <v>7.7722367905249143</v>
      </c>
      <c r="IE10" s="238">
        <f>'Gas-Load for Sendout '!IE64</f>
        <v>7.5205229994875262</v>
      </c>
      <c r="IF10" s="238">
        <f>'Gas-Load for Sendout '!IF64</f>
        <v>7.770049023106977</v>
      </c>
      <c r="IG10" s="238">
        <f>'Gas-Load for Sendout '!IG64</f>
        <v>7.518406366081491</v>
      </c>
      <c r="IH10" s="238">
        <f>'Gas-Load for Sendout '!IH64</f>
        <v>7.5761426639600344</v>
      </c>
      <c r="II10" s="238">
        <f>'Gas-Load for Sendout '!II64</f>
        <v>8.3869004203141788</v>
      </c>
      <c r="IJ10" s="238">
        <f>'Gas-Load for Sendout '!IJ64</f>
        <v>7.5741366354856208</v>
      </c>
      <c r="IK10" s="238">
        <f>'Gas-Load for Sendout '!IK64</f>
        <v>7.8255718202185145</v>
      </c>
      <c r="IL10" s="238">
        <f>'Gas-Load for Sendout '!IL64</f>
        <v>7.5721316690516618</v>
      </c>
      <c r="IM10" s="238">
        <f>'Gas-Load for Sendout '!IM64</f>
        <v>7.8235005699642013</v>
      </c>
      <c r="IN10" s="238">
        <f>'Gas-Load for Sendout '!IN64</f>
        <v>7.5702529768184457</v>
      </c>
      <c r="IO10" s="238">
        <f>'Gas-Load for Sendout '!IO64</f>
        <v>7.5691262088823592</v>
      </c>
      <c r="IP10" s="238">
        <f>'Gas-Load for Sendout '!IP64</f>
        <v>7.8203957495643808</v>
      </c>
      <c r="IQ10" s="238">
        <f>'Gas-Load for Sendout '!IQ64</f>
        <v>7.5672490075144605</v>
      </c>
      <c r="IR10" s="238">
        <f>'Gas-Load for Sendout '!IR64</f>
        <v>7.8184564879303347</v>
      </c>
      <c r="IS10" s="238">
        <f>'Gas-Load for Sendout '!IS64</f>
        <v>7.565372737036375</v>
      </c>
      <c r="IT10" s="238">
        <f>'Gas-Load for Sendout '!IT64</f>
        <v>7.6251761298805478</v>
      </c>
      <c r="IU10" s="238">
        <f>'Gas-Load for Sendout '!IU64</f>
        <v>8.4410432078886828</v>
      </c>
      <c r="IV10" s="238">
        <f>'Gas-Load for Sendout '!IV64</f>
        <v>7.6234121802809458</v>
      </c>
      <c r="IW10" s="238">
        <f>'Gas-Load for Sendout '!IW64</f>
        <v>7.876614861872639</v>
      </c>
      <c r="IX10" s="238">
        <f>'Gas-Load for Sendout '!IX64</f>
        <v>7.6215231396970724</v>
      </c>
      <c r="IY10" s="238">
        <f>'Gas-Load for Sendout '!IY64</f>
        <v>7.8747933784225852</v>
      </c>
      <c r="IZ10" s="238">
        <f>'Gas-Load for Sendout '!IZ64</f>
        <v>7.6198867283007017</v>
      </c>
      <c r="JA10" s="238">
        <f>'Gas-Load for Sendout '!JA64</f>
        <v>7.6191316984859974</v>
      </c>
      <c r="JB10" s="238">
        <f>'Gas-Load for Sendout '!JB64</f>
        <v>7.8721927201073871</v>
      </c>
      <c r="JC10" s="238">
        <f>'Gas-Load for Sendout '!JC64</f>
        <v>7.6173705439995807</v>
      </c>
      <c r="JD10" s="238">
        <f>'Gas-Load for Sendout '!JD64</f>
        <v>7.8705032131428743</v>
      </c>
      <c r="JE10" s="238">
        <f>'Gas-Load for Sendout '!JE64</f>
        <v>7.6157359151274777</v>
      </c>
      <c r="JF10" s="238">
        <f>'Gas-Load for Sendout '!JF64</f>
        <v>7.675163361449524</v>
      </c>
      <c r="JG10" s="238">
        <f>'Gas-Load for Sendout '!JG64</f>
        <v>8.2034017650092839</v>
      </c>
      <c r="JH10" s="238">
        <f>'Gas-Load for Sendout '!JH64</f>
        <v>7.6732635998874734</v>
      </c>
      <c r="JI10" s="238">
        <f>'Gas-Load for Sendout '!JI64</f>
        <v>7.9279924708212786</v>
      </c>
      <c r="JJ10" s="238">
        <f>'Gas-Load for Sendout '!JJ64</f>
        <v>7.6713647785532011</v>
      </c>
      <c r="JK10" s="238">
        <f>'Gas-Load for Sendout '!JK64</f>
        <v>7.9261616162843618</v>
      </c>
      <c r="JL10" s="238">
        <f>'Gas-Load for Sendout '!JL64</f>
        <v>7.6694668967488715</v>
      </c>
      <c r="JM10" s="238">
        <f>'Gas-Load for Sendout '!JM64</f>
        <v>7.668581539905353</v>
      </c>
      <c r="JN10" s="238">
        <f>'Gas-Load for Sendout '!JN64</f>
        <v>7.923286267029547</v>
      </c>
      <c r="JO10" s="238">
        <f>'Gas-Load for Sendout '!JO64</f>
        <v>7.6668114393058895</v>
      </c>
      <c r="JP10" s="238">
        <f>'Gas-Load for Sendout '!JP64</f>
        <v>7.9214575852553928</v>
      </c>
      <c r="JQ10" s="238">
        <f>'Gas-Load for Sendout '!JQ64</f>
        <v>7.6650421556849109</v>
      </c>
      <c r="JR10" s="238">
        <f>'Gas-Load for Sendout '!JR64</f>
        <v>7.7238384778974423</v>
      </c>
      <c r="JS10" s="238">
        <f>'Gas-Load for Sendout '!JS64</f>
        <v>8.5505470303056246</v>
      </c>
      <c r="JT10" s="238">
        <f>'Gas-Load for Sendout '!JT64</f>
        <v>7.7221838969362215</v>
      </c>
      <c r="JU10" s="238">
        <f>'Gas-Load for Sendout '!JU64</f>
        <v>7.9786697043885448</v>
      </c>
      <c r="JV10" s="238">
        <f>'Gas-Load for Sendout '!JV64</f>
        <v>7.7204028331049681</v>
      </c>
      <c r="JW10" s="238">
        <f>'Gas-Load for Sendout '!JW64</f>
        <v>7.9768296962204346</v>
      </c>
      <c r="JX10" s="238">
        <f>'Gas-Load for Sendout '!JX64</f>
        <v>7.7186225906623109</v>
      </c>
      <c r="JY10" s="238">
        <f>'Gas-Load for Sendout '!JY64</f>
        <v>7.7177327772841613</v>
      </c>
      <c r="JZ10" s="238">
        <f>'Gas-Load for Sendout '!JZ64</f>
        <v>7.9740712746748441</v>
      </c>
      <c r="KA10" s="238">
        <f>'Gas-Load for Sendout '!KA64</f>
        <v>7.7160808109044607</v>
      </c>
      <c r="KB10" s="238">
        <f>'Gas-Load for Sendout '!KB64</f>
        <v>7.9723646362169527</v>
      </c>
      <c r="KC10" s="238">
        <f>'Gas-Load for Sendout '!KC64</f>
        <v>7.7143025608986564</v>
      </c>
      <c r="KD10" s="238">
        <f>'Gas-Load for Sendout '!KD64</f>
        <v>7.7701353616714819</v>
      </c>
      <c r="KE10" s="238">
        <f>'Gas-Load for Sendout '!KE64</f>
        <v>8.6016587923248853</v>
      </c>
      <c r="KF10" s="238">
        <f>'Gas-Load for Sendout '!KF64</f>
        <v>7.768473081820547</v>
      </c>
      <c r="KG10" s="238">
        <f>'Gas-Load for Sendout '!KG64</f>
        <v>8.0266296527803824</v>
      </c>
      <c r="KH10" s="238">
        <f>'Gas-Load for Sendout '!KH64</f>
        <v>7.7669393007945038</v>
      </c>
      <c r="KI10" s="238">
        <f>'Gas-Load for Sendout '!KI64</f>
        <v>8.0251770842396386</v>
      </c>
      <c r="KJ10" s="238">
        <f>'Gas-Load for Sendout '!KJ64</f>
        <v>7.7655338668035725</v>
      </c>
      <c r="KK10" s="238">
        <f>'Gas-Load for Sendout '!KK64</f>
        <v>7.7648952012992716</v>
      </c>
      <c r="KL10" s="238">
        <f>'Gas-Load for Sendout '!KL64</f>
        <v>8.0230651955332597</v>
      </c>
      <c r="KM10" s="238">
        <f>'Gas-Load for Sendout '!KM64</f>
        <v>7.7636181853957602</v>
      </c>
      <c r="KN10" s="238">
        <f>'Gas-Load for Sendout '!KN64</f>
        <v>8.0218777465247282</v>
      </c>
      <c r="KO10" s="238">
        <f>'Gas-Load for Sendout '!KO64</f>
        <v>7.7625968750594314</v>
      </c>
      <c r="KP10" s="238">
        <f>'Gas-Load for Sendout '!KP64</f>
        <v>7.8084774257149432</v>
      </c>
      <c r="KQ10" s="238">
        <f>'Gas-Load for Sendout '!KQ64</f>
        <v>8.6445313346406145</v>
      </c>
      <c r="KR10" s="238">
        <f>'Gas-Load for Sendout '!KR64</f>
        <v>7.807450214108778</v>
      </c>
      <c r="KS10" s="238">
        <f>'Gas-Load for Sendout '!KS64</f>
        <v>8.0671679333018247</v>
      </c>
      <c r="KT10" s="238">
        <f>'Gas-Load for Sendout '!KT64</f>
        <v>7.8065516256263914</v>
      </c>
      <c r="KU10" s="238">
        <f>'Gas-Load for Sendout '!KU64</f>
        <v>8.0662395140013317</v>
      </c>
      <c r="KV10" s="238">
        <f>'Gas-Load for Sendout '!KV64</f>
        <v>7.8055249206055946</v>
      </c>
      <c r="KW10" s="238">
        <f>'Gas-Load for Sendout '!KW64</f>
        <v>7.8050116693614733</v>
      </c>
      <c r="KX10" s="238">
        <f>'Gas-Load for Sendout '!KX64</f>
        <v>8.064781001062169</v>
      </c>
      <c r="KY10" s="238">
        <f>'Gas-Load for Sendout '!KY64</f>
        <v>7.8041136420815125</v>
      </c>
      <c r="KZ10" s="238">
        <f>'Gas-Load for Sendout '!KZ64</f>
        <v>8.0638531310544863</v>
      </c>
      <c r="LA10" s="238">
        <f>'Gas-Load for Sendout '!LA64</f>
        <v>7.8032158214278198</v>
      </c>
      <c r="LB10" s="238">
        <f>'Gas-Load for Sendout '!LB64</f>
        <v>7.8531430502966009</v>
      </c>
      <c r="LC10" s="238">
        <f>'Gas-Load for Sendout '!LC64</f>
        <v>8.394325160547174</v>
      </c>
      <c r="LD10" s="238">
        <f>'Gas-Load for Sendout '!LD64</f>
        <v>7.8522395148295292</v>
      </c>
      <c r="LE10" s="238">
        <f>'Gas-Load for Sendout '!LE64</f>
        <v>8.1135807606195325</v>
      </c>
      <c r="LF10" s="238">
        <f>'Gas-Load for Sendout '!LF64</f>
        <v>7.8513361872492675</v>
      </c>
      <c r="LG10" s="238">
        <f>'Gas-Load for Sendout '!LG64</f>
        <v>8.1126474141613922</v>
      </c>
      <c r="LH10" s="238">
        <f>'Gas-Load for Sendout '!LH64</f>
        <v>7.8505620718727345</v>
      </c>
      <c r="LI10" s="238">
        <f>'Gas-Load for Sendout '!LI64</f>
        <v>7.8500460797552236</v>
      </c>
      <c r="LJ10" s="238">
        <f>'Gas-Load for Sendout '!LJ64</f>
        <v>8.1113144345169292</v>
      </c>
      <c r="LK10" s="238">
        <f>'Gas-Load for Sendout '!LK64</f>
        <v>7.8492722187457842</v>
      </c>
      <c r="LL10" s="238">
        <f>'Gas-Load for Sendout '!LL64</f>
        <v>8.1103816093700285</v>
      </c>
      <c r="LM10" s="238">
        <f>'Gas-Load for Sendout '!LM64</f>
        <v>7.8483695737172612</v>
      </c>
      <c r="LN10" s="238">
        <f>'Gas-Load for Sendout '!LN64</f>
        <v>7.8935703065356195</v>
      </c>
      <c r="LO10" s="238">
        <f>'Gas-Load for Sendout '!LO64</f>
        <v>8.7388791772480783</v>
      </c>
      <c r="LP10" s="238">
        <f>'Gas-Load for Sendout '!LP64</f>
        <v>7.8927921165315249</v>
      </c>
      <c r="LQ10" s="238">
        <f>'Gas-Load for Sendout '!LQ64</f>
        <v>8.1554831817007205</v>
      </c>
      <c r="LR10" s="238">
        <f>'Gas-Load for Sendout '!LR64</f>
        <v>7.8920140799484964</v>
      </c>
      <c r="LS10" s="238">
        <f>'Gas-Load for Sendout '!LS64</f>
        <v>8.1546792898148954</v>
      </c>
      <c r="LT10" s="238">
        <f>'Gas-Load for Sendout '!LT64</f>
        <v>7.8912361967411684</v>
      </c>
      <c r="LU10" s="238">
        <f>'Gas-Load for Sendout '!LU64</f>
        <v>7.8909769364143756</v>
      </c>
      <c r="LV10" s="238">
        <f>'Gas-Load for Sendout '!LV64</f>
        <v>8.1536076804598157</v>
      </c>
      <c r="LW10" s="238">
        <f>'Gas-Load for Sendout '!LW64</f>
        <v>7.8903288601219632</v>
      </c>
      <c r="LX10" s="238">
        <f>'Gas-Load for Sendout '!LX64</f>
        <v>8.1529380676220402</v>
      </c>
      <c r="LY10" s="238">
        <f>'Gas-Load for Sendout '!LY64</f>
        <v>7.8896808902722366</v>
      </c>
      <c r="LZ10" s="238">
        <f>'Gas-Load for Sendout '!LZ64</f>
        <v>7.933493756532032</v>
      </c>
      <c r="MA10" s="238">
        <f>'Gas-Load for Sendout '!MA64</f>
        <v>8.7832223220112891</v>
      </c>
      <c r="MB10" s="238">
        <f>'Gas-Load for Sendout '!MB64</f>
        <v>7.9328420599298335</v>
      </c>
      <c r="MC10" s="238">
        <f>'Gas-Load for Sendout '!MC64</f>
        <v>8.197000791642342</v>
      </c>
      <c r="MD10" s="238">
        <f>'Gas-Load for Sendout '!MD64</f>
        <v>7.9321904703860344</v>
      </c>
      <c r="ME10" s="238">
        <f>'Gas-Load for Sendout '!ME64</f>
        <v>8.1961928869713745</v>
      </c>
      <c r="MF10" s="238">
        <f>'Gas-Load for Sendout '!MF64</f>
        <v>7.9314087042134247</v>
      </c>
      <c r="MG10" s="238">
        <f>'Gas-Load for Sendout '!MG64</f>
        <v>7.931017878910172</v>
      </c>
      <c r="MH10" s="238">
        <f>'Gas-Load for Sendout '!MH64</f>
        <v>8.1949813285254063</v>
      </c>
      <c r="MI10" s="238">
        <f>'Gas-Load for Sendout '!MI64</f>
        <v>7.9301061029711288</v>
      </c>
      <c r="MJ10" s="238">
        <f>'Gas-Load for Sendout '!MJ64</f>
        <v>8.1940392528947879</v>
      </c>
      <c r="MK10" s="238">
        <f>'Gas-Load for Sendout '!MK64</f>
        <v>7.9291945366495176</v>
      </c>
    </row>
    <row r="11" spans="1:349" x14ac:dyDescent="0.3">
      <c r="A11" s="112" t="s">
        <v>150</v>
      </c>
      <c r="B11" s="238">
        <f>'Gas-Load for Sendout '!B94</f>
        <v>14.356597338957185</v>
      </c>
      <c r="C11" s="238">
        <f>'Gas-Load for Sendout '!C94</f>
        <v>15.887832791353166</v>
      </c>
      <c r="D11" s="238">
        <f>'Gas-Load for Sendout '!D94</f>
        <v>14.356597338957185</v>
      </c>
      <c r="E11" s="238">
        <f>'Gas-Load for Sendout '!E94</f>
        <v>14.887410030823222</v>
      </c>
      <c r="F11" s="238">
        <f>'Gas-Load for Sendout '!F94</f>
        <v>14.426228102065002</v>
      </c>
      <c r="G11" s="238">
        <f>'Gas-Load for Sendout '!G94</f>
        <v>14.966493218237954</v>
      </c>
      <c r="H11" s="238">
        <f>'Gas-Load for Sendout '!H94</f>
        <v>14.496537587719727</v>
      </c>
      <c r="I11" s="238">
        <f>'Gas-Load for Sendout '!I94</f>
        <v>14.509394827265377</v>
      </c>
      <c r="J11" s="238">
        <f>'Gas-Load for Sendout '!J94</f>
        <v>14.9996930700974</v>
      </c>
      <c r="K11" s="238">
        <f>'Gas-Load for Sendout '!K94</f>
        <v>14.528723505987312</v>
      </c>
      <c r="L11" s="238">
        <f>'Gas-Load for Sendout '!L94</f>
        <v>15.026359191110906</v>
      </c>
      <c r="M11" s="238">
        <f>'Gas-Load for Sendout '!M94</f>
        <v>14.502963357927051</v>
      </c>
      <c r="N11" s="238">
        <f>'Gas-Load for Sendout '!N94</f>
        <v>14.207003826036045</v>
      </c>
      <c r="O11" s="238">
        <f>'Gas-Load for Sendout '!O94</f>
        <v>15.722219911067967</v>
      </c>
      <c r="P11" s="238">
        <f>'Gas-Load for Sendout '!P94</f>
        <v>14.20071475838397</v>
      </c>
      <c r="Q11" s="238">
        <f>'Gas-Load for Sendout '!Q94</f>
        <v>14.726223216568505</v>
      </c>
      <c r="R11" s="238">
        <f>'Gas-Load for Sendout '!R94</f>
        <v>14.263857109466157</v>
      </c>
      <c r="S11" s="238">
        <f>'Gas-Load for Sendout '!S94</f>
        <v>14.805148932780574</v>
      </c>
      <c r="T11" s="238">
        <f>'Gas-Load for Sendout '!T94</f>
        <v>14.333965433060495</v>
      </c>
      <c r="U11" s="238">
        <f>'Gas-Load for Sendout '!U94</f>
        <v>14.34678651126538</v>
      </c>
      <c r="V11" s="238">
        <f>'Gas-Load for Sendout '!V94</f>
        <v>14.831645843622237</v>
      </c>
      <c r="W11" s="238">
        <f>'Gas-Load for Sendout '!W94</f>
        <v>14.366061190859556</v>
      </c>
      <c r="X11" s="238">
        <f>'Gas-Load for Sendout '!X94</f>
        <v>14.851580851476569</v>
      </c>
      <c r="Y11" s="238">
        <f>'Gas-Load for Sendout '!Y94</f>
        <v>14.340373106477152</v>
      </c>
      <c r="Z11" s="238">
        <f>'Gas-Load for Sendout '!Z94</f>
        <v>14.083585311316464</v>
      </c>
      <c r="AA11" s="238">
        <f>'Gas-Load for Sendout '!AA94</f>
        <v>15.048149133204314</v>
      </c>
      <c r="AB11" s="238">
        <f>'Gas-Load for Sendout '!AB94</f>
        <v>14.077300802029843</v>
      </c>
      <c r="AC11" s="238">
        <f>'Gas-Load for Sendout '!AC94</f>
        <v>14.598658964290419</v>
      </c>
      <c r="AD11" s="238">
        <f>'Gas-Load for Sendout '!AD94</f>
        <v>14.140399416113345</v>
      </c>
      <c r="AE11" s="238">
        <f>'Gas-Load for Sendout '!AE94</f>
        <v>14.677535104574742</v>
      </c>
      <c r="AF11" s="238">
        <f>'Gas-Load for Sendout '!AF94</f>
        <v>14.21046445826526</v>
      </c>
      <c r="AG11" s="238">
        <f>'Gas-Load for Sendout '!AG94</f>
        <v>14.216868453063936</v>
      </c>
      <c r="AH11" s="238">
        <f>'Gas-Load for Sendout '!AH94</f>
        <v>14.704016899982184</v>
      </c>
      <c r="AI11" s="238">
        <f>'Gas-Load for Sendout '!AI94</f>
        <v>14.236115116132165</v>
      </c>
      <c r="AJ11" s="238">
        <f>'Gas-Load for Sendout '!AJ94</f>
        <v>14.723941042123082</v>
      </c>
      <c r="AK11" s="238">
        <f>'Gas-Load for Sendout '!AK94</f>
        <v>14.21046445826526</v>
      </c>
      <c r="AL11" s="238">
        <f>'Gas-Load for Sendout '!AL94</f>
        <v>14.005306927118427</v>
      </c>
      <c r="AM11" s="238">
        <f>'Gas-Load for Sendout '!AM94</f>
        <v>15.505875526452543</v>
      </c>
      <c r="AN11" s="238">
        <f>'Gas-Load for Sendout '!AN94</f>
        <v>14.005306927118427</v>
      </c>
      <c r="AO11" s="238">
        <f>'Gas-Load for Sendout '!AO94</f>
        <v>14.517865768178583</v>
      </c>
      <c r="AP11" s="238">
        <f>'Gas-Load for Sendout '!AP94</f>
        <v>14.06859344734942</v>
      </c>
      <c r="AQ11" s="238">
        <f>'Gas-Load for Sendout '!AQ94</f>
        <v>14.596910409384636</v>
      </c>
      <c r="AR11" s="238">
        <f>'Gas-Load for Sendout '!AR94</f>
        <v>14.132454516107247</v>
      </c>
      <c r="AS11" s="238">
        <f>'Gas-Load for Sendout '!AS94</f>
        <v>14.145296364827017</v>
      </c>
      <c r="AT11" s="238">
        <f>'Gas-Load for Sendout '!AT94</f>
        <v>14.623450246492609</v>
      </c>
      <c r="AU11" s="238">
        <f>'Gas-Load for Sendout '!AU94</f>
        <v>14.164602956771731</v>
      </c>
      <c r="AV11" s="238">
        <f>'Gas-Load for Sendout '!AV94</f>
        <v>14.643418544507847</v>
      </c>
      <c r="AW11" s="238">
        <f>'Gas-Load for Sendout '!AW94</f>
        <v>14.132454516107247</v>
      </c>
      <c r="AX11" s="238">
        <f>'Gas-Load for Sendout '!AX94</f>
        <v>13.930674328509108</v>
      </c>
      <c r="AY11" s="238">
        <f>'Gas-Load for Sendout '!AY94</f>
        <v>15.416255079090146</v>
      </c>
      <c r="AZ11" s="238">
        <f>'Gas-Load for Sendout '!AZ94</f>
        <v>13.92435942627497</v>
      </c>
      <c r="BA11" s="238">
        <f>'Gas-Load for Sendout '!BA94</f>
        <v>14.434307165760801</v>
      </c>
      <c r="BB11" s="238">
        <f>'Gas-Load for Sendout '!BB94</f>
        <v>13.987767256084965</v>
      </c>
      <c r="BC11" s="238">
        <f>'Gas-Load for Sendout '!BC94</f>
        <v>14.513507753775951</v>
      </c>
      <c r="BD11" s="238">
        <f>'Gas-Load for Sendout '!BD94</f>
        <v>14.058186221676239</v>
      </c>
      <c r="BE11" s="238">
        <f>'Gas-Load for Sendout '!BE94</f>
        <v>14.064623120129388</v>
      </c>
      <c r="BF11" s="238">
        <f>'Gas-Load for Sendout '!BF94</f>
        <v>14.546765104265813</v>
      </c>
      <c r="BG11" s="238">
        <f>'Gas-Load for Sendout '!BG94</f>
        <v>14.083969231711411</v>
      </c>
      <c r="BH11" s="238">
        <f>'Gas-Load for Sendout '!BH94</f>
        <v>14.560110760324772</v>
      </c>
      <c r="BI11" s="238">
        <f>'Gas-Load for Sendout '!BI94</f>
        <v>14.058186221676239</v>
      </c>
      <c r="BJ11" s="238">
        <f>'Gas-Load for Sendout '!BJ94</f>
        <v>13.887098579572305</v>
      </c>
      <c r="BK11" s="238">
        <f>'Gas-Load for Sendout '!BK94</f>
        <v>15.367978242759746</v>
      </c>
      <c r="BL11" s="238">
        <f>'Gas-Load for Sendout '!BL94</f>
        <v>13.880754541847512</v>
      </c>
      <c r="BM11" s="238">
        <f>'Gas-Load for Sendout '!BM94</f>
        <v>14.396058726199454</v>
      </c>
      <c r="BN11" s="238">
        <f>'Gas-Load for Sendout '!BN94</f>
        <v>13.944456949107023</v>
      </c>
      <c r="BO11" s="238">
        <f>'Gas-Load for Sendout '!BO94</f>
        <v>14.469034139097239</v>
      </c>
      <c r="BP11" s="238">
        <f>'Gas-Load for Sendout '!BP94</f>
        <v>14.015208345066515</v>
      </c>
      <c r="BQ11" s="238">
        <f>'Gas-Load for Sendout '!BQ94</f>
        <v>14.021675907754593</v>
      </c>
      <c r="BR11" s="238">
        <f>'Gas-Load for Sendout '!BR94</f>
        <v>14.502449922328413</v>
      </c>
      <c r="BS11" s="238">
        <f>'Gas-Load for Sendout '!BS94</f>
        <v>14.041114460306932</v>
      </c>
      <c r="BT11" s="238">
        <f>'Gas-Load for Sendout '!BT94</f>
        <v>14.522573580870034</v>
      </c>
      <c r="BU11" s="238">
        <f>'Gas-Load for Sendout '!BU94</f>
        <v>14.015208345066515</v>
      </c>
      <c r="BV11" s="238">
        <f>'Gas-Load for Sendout '!BV94</f>
        <v>13.845445926208212</v>
      </c>
      <c r="BW11" s="238">
        <f>'Gas-Load for Sendout '!BW94</f>
        <v>14.79349012954434</v>
      </c>
      <c r="BX11" s="238">
        <f>'Gas-Load for Sendout '!BX94</f>
        <v>13.839071411509222</v>
      </c>
      <c r="BY11" s="238">
        <f>'Gas-Load for Sendout '!BY94</f>
        <v>14.353240238443298</v>
      </c>
      <c r="BZ11" s="238">
        <f>'Gas-Load for Sendout '!BZ94</f>
        <v>13.909515551040274</v>
      </c>
      <c r="CA11" s="238">
        <f>'Gas-Load for Sendout '!CA94</f>
        <v>14.433276894048001</v>
      </c>
      <c r="CB11" s="238">
        <f>'Gas-Load for Sendout '!CB94</f>
        <v>13.974180895303595</v>
      </c>
      <c r="CC11" s="238">
        <f>'Gas-Load for Sendout '!CC94</f>
        <v>13.980680514324666</v>
      </c>
      <c r="CD11" s="238">
        <f>'Gas-Load for Sendout '!CD94</f>
        <v>14.460154504651443</v>
      </c>
      <c r="CE11" s="238">
        <f>'Gas-Load for Sendout '!CE94</f>
        <v>14.000215699020975</v>
      </c>
      <c r="CF11" s="238">
        <f>'Gas-Load for Sendout '!CF94</f>
        <v>14.48037849696564</v>
      </c>
      <c r="CG11" s="238">
        <f>'Gas-Load for Sendout '!CG94</f>
        <v>13.974180895303595</v>
      </c>
      <c r="CH11" s="238">
        <f>'Gas-Load for Sendout '!CH94</f>
        <v>13.827636591010114</v>
      </c>
      <c r="CI11" s="238">
        <f>'Gas-Load for Sendout '!CI94</f>
        <v>15.309169082904054</v>
      </c>
      <c r="CJ11" s="238">
        <f>'Gas-Load for Sendout '!CJ94</f>
        <v>13.821220054308949</v>
      </c>
      <c r="CK11" s="238">
        <f>'Gas-Load for Sendout '!CK94</f>
        <v>14.335143700172479</v>
      </c>
      <c r="CL11" s="238">
        <f>'Gas-Load for Sendout '!CL94</f>
        <v>13.892131164662214</v>
      </c>
      <c r="CM11" s="238">
        <f>'Gas-Load for Sendout '!CM94</f>
        <v>14.415715936426375</v>
      </c>
      <c r="CN11" s="238">
        <f>'Gas-Load for Sendout '!CN94</f>
        <v>13.957230186052383</v>
      </c>
      <c r="CO11" s="238">
        <f>'Gas-Load for Sendout '!CO94</f>
        <v>13.970323272530855</v>
      </c>
      <c r="CP11" s="238">
        <f>'Gas-Load for Sendout '!CP94</f>
        <v>14.442774999657585</v>
      </c>
      <c r="CQ11" s="238">
        <f>'Gas-Load for Sendout '!CQ94</f>
        <v>13.990009026320237</v>
      </c>
      <c r="CR11" s="238">
        <f>'Gas-Load for Sendout '!CR94</f>
        <v>14.463136054638305</v>
      </c>
      <c r="CS11" s="238">
        <f>'Gas-Load for Sendout '!CS94</f>
        <v>13.957230186052383</v>
      </c>
      <c r="CT11" s="238">
        <f>'Gas-Load for Sendout '!CT94</f>
        <v>13.815869981310918</v>
      </c>
      <c r="CU11" s="238">
        <f>'Gas-Load for Sendout '!CU94</f>
        <v>15.288984000977399</v>
      </c>
      <c r="CV11" s="238">
        <f>'Gas-Load for Sendout '!CV94</f>
        <v>13.80940490410862</v>
      </c>
      <c r="CW11" s="238">
        <f>'Gas-Load for Sendout '!CW94</f>
        <v>14.316614189084252</v>
      </c>
      <c r="CX11" s="238">
        <f>'Gas-Load for Sendout '!CX94</f>
        <v>13.874329233700104</v>
      </c>
      <c r="CY11" s="238">
        <f>'Gas-Load for Sendout '!CY94</f>
        <v>14.397728150495494</v>
      </c>
      <c r="CZ11" s="238">
        <f>'Gas-Load for Sendout '!CZ94</f>
        <v>13.939866924931563</v>
      </c>
      <c r="DA11" s="238">
        <f>'Gas-Load for Sendout '!DA94</f>
        <v>13.953048832189181</v>
      </c>
      <c r="DB11" s="238">
        <f>'Gas-Load for Sendout '!DB94</f>
        <v>14.424970777081107</v>
      </c>
      <c r="DC11" s="238">
        <f>'Gas-Load for Sendout '!DC94</f>
        <v>13.972868503825813</v>
      </c>
      <c r="DD11" s="238">
        <f>'Gas-Load for Sendout '!DD94</f>
        <v>14.445470498697043</v>
      </c>
      <c r="DE11" s="238">
        <f>'Gas-Load for Sendout '!DE94</f>
        <v>13.939866924931563</v>
      </c>
      <c r="DF11" s="238">
        <f>'Gas-Load for Sendout '!DF94</f>
        <v>13.804741046327168</v>
      </c>
      <c r="DG11" s="238">
        <f>'Gas-Load for Sendout '!DG94</f>
        <v>15.276611094881828</v>
      </c>
      <c r="DH11" s="238">
        <f>'Gas-Load for Sendout '!DH94</f>
        <v>13.798229376022295</v>
      </c>
      <c r="DI11" s="238">
        <f>'Gas-Load for Sendout '!DI94</f>
        <v>14.30540518365965</v>
      </c>
      <c r="DJ11" s="238">
        <f>'Gas-Load for Sendout '!DJ94</f>
        <v>13.863623828041359</v>
      </c>
      <c r="DK11" s="238">
        <f>'Gas-Load for Sendout '!DK94</f>
        <v>14.387111448392595</v>
      </c>
      <c r="DL11" s="238">
        <f>'Gas-Load for Sendout '!DL94</f>
        <v>13.9362774069401</v>
      </c>
      <c r="DM11" s="238">
        <f>'Gas-Load for Sendout '!DM94</f>
        <v>13.942920055847125</v>
      </c>
      <c r="DN11" s="238">
        <f>'Gas-Load for Sendout '!DN94</f>
        <v>14.414554674808223</v>
      </c>
      <c r="DO11" s="238">
        <f>'Gas-Load for Sendout '!DO94</f>
        <v>13.962886051153825</v>
      </c>
      <c r="DP11" s="238">
        <f>'Gas-Load for Sendout '!DP94</f>
        <v>14.435205899270699</v>
      </c>
      <c r="DQ11" s="238">
        <f>'Gas-Load for Sendout '!DQ94</f>
        <v>13.9362774069401</v>
      </c>
      <c r="DR11" s="238">
        <f>'Gas-Load for Sendout '!DR94</f>
        <v>13.786625453817068</v>
      </c>
      <c r="DS11" s="238">
        <f>'Gas-Load for Sendout '!DS94</f>
        <v>14.730419397931163</v>
      </c>
      <c r="DT11" s="238">
        <f>'Gas-Load for Sendout '!DT94</f>
        <v>13.780069759354959</v>
      </c>
      <c r="DU11" s="238">
        <f>'Gas-Load for Sendout '!DU94</f>
        <v>14.293780235825425</v>
      </c>
      <c r="DV11" s="238">
        <f>'Gas-Load for Sendout '!DV94</f>
        <v>13.845908601970129</v>
      </c>
      <c r="DW11" s="238">
        <f>'Gas-Load for Sendout '!DW94</f>
        <v>14.36922725242527</v>
      </c>
      <c r="DX11" s="238">
        <f>'Gas-Load for Sendout '!DX94</f>
        <v>13.919061817446437</v>
      </c>
      <c r="DY11" s="238">
        <f>'Gas-Load for Sendout '!DY94</f>
        <v>13.925750458396674</v>
      </c>
      <c r="DZ11" s="238">
        <f>'Gas-Load for Sendout '!DZ94</f>
        <v>14.40378527852538</v>
      </c>
      <c r="EA11" s="238">
        <f>'Gas-Load for Sendout '!EA94</f>
        <v>13.945855006700423</v>
      </c>
      <c r="EB11" s="238">
        <f>'Gas-Load for Sendout '!EB94</f>
        <v>14.424599997135964</v>
      </c>
      <c r="EC11" s="238">
        <f>'Gas-Load for Sendout '!EC94</f>
        <v>13.919061817446437</v>
      </c>
      <c r="ED11" s="238">
        <f>'Gas-Load for Sendout '!ED94</f>
        <v>13.773840479985738</v>
      </c>
      <c r="EE11" s="238">
        <f>'Gas-Load for Sendout '!EE94</f>
        <v>15.242298647854373</v>
      </c>
      <c r="EF11" s="238">
        <f>'Gas-Load for Sendout '!EF94</f>
        <v>13.767237488384595</v>
      </c>
      <c r="EG11" s="238">
        <f>'Gas-Load for Sendout '!EG94</f>
        <v>14.280914010649314</v>
      </c>
      <c r="EH11" s="238">
        <f>'Gas-Load for Sendout '!EH94</f>
        <v>13.833553661257351</v>
      </c>
      <c r="EI11" s="238">
        <f>'Gas-Load for Sendout '!EI94</f>
        <v>14.363862204322009</v>
      </c>
      <c r="EJ11" s="238">
        <f>'Gas-Load for Sendout '!EJ94</f>
        <v>13.907243293351216</v>
      </c>
      <c r="EK11" s="238">
        <f>'Gas-Load for Sendout '!EK94</f>
        <v>13.913981298822803</v>
      </c>
      <c r="EL11" s="238">
        <f>'Gas-Load for Sendout '!EL94</f>
        <v>14.391726146522441</v>
      </c>
      <c r="EM11" s="238">
        <f>'Gas-Load for Sendout '!EM94</f>
        <v>13.934234546710464</v>
      </c>
      <c r="EN11" s="238">
        <f>'Gas-Load for Sendout '!EN94</f>
        <v>14.412695150135637</v>
      </c>
      <c r="EO11" s="238">
        <f>'Gas-Load for Sendout '!EO94</f>
        <v>13.907243293351216</v>
      </c>
      <c r="EP11" s="238">
        <f>'Gas-Load for Sendout '!EP94</f>
        <v>13.759337044625646</v>
      </c>
      <c r="EQ11" s="238">
        <f>'Gas-Load for Sendout '!EQ94</f>
        <v>15.226188967355881</v>
      </c>
      <c r="ER11" s="238">
        <f>'Gas-Load for Sendout '!ER94</f>
        <v>13.752686809224667</v>
      </c>
      <c r="ES11" s="238">
        <f>'Gas-Load for Sendout '!ES94</f>
        <v>14.266271700741726</v>
      </c>
      <c r="ET11" s="238">
        <f>'Gas-Load for Sendout '!ET94</f>
        <v>13.826194853394478</v>
      </c>
      <c r="EU11" s="238">
        <f>'Gas-Load for Sendout '!EU94</f>
        <v>14.349822340277548</v>
      </c>
      <c r="EV11" s="238">
        <f>'Gas-Load for Sendout '!EV94</f>
        <v>13.893705570452068</v>
      </c>
      <c r="EW11" s="238">
        <f>'Gas-Load for Sendout '!EW94</f>
        <v>13.907286905320545</v>
      </c>
      <c r="EX11" s="238">
        <f>'Gas-Load for Sendout '!EX94</f>
        <v>14.377890452434571</v>
      </c>
      <c r="EY11" s="238">
        <f>'Gas-Load for Sendout '!EY94</f>
        <v>13.927708765680782</v>
      </c>
      <c r="EZ11" s="238">
        <f>'Gas-Load for Sendout '!EZ94</f>
        <v>14.399013699916109</v>
      </c>
      <c r="FA11" s="238">
        <f>'Gas-Load for Sendout '!FA94</f>
        <v>13.893705570452068</v>
      </c>
      <c r="FB11" s="238">
        <f>'Gas-Load for Sendout '!FB94</f>
        <v>13.74749981192886</v>
      </c>
      <c r="FC11" s="238">
        <f>'Gas-Load for Sendout '!FC94</f>
        <v>15.21302523243155</v>
      </c>
      <c r="FD11" s="238">
        <f>'Gas-Load for Sendout '!FD94</f>
        <v>13.740796984131723</v>
      </c>
      <c r="FE11" s="238">
        <f>'Gas-Load for Sendout '!FE94</f>
        <v>14.247449658318315</v>
      </c>
      <c r="FF11" s="238">
        <f>'Gas-Load for Sendout '!FF94</f>
        <v>13.808120830207821</v>
      </c>
      <c r="FG11" s="238">
        <f>'Gas-Load for Sendout '!FG94</f>
        <v>14.331588140552478</v>
      </c>
      <c r="FH11" s="238">
        <f>'Gas-Load for Sendout '!FH94</f>
        <v>13.876107638825291</v>
      </c>
      <c r="FI11" s="238">
        <f>'Gas-Load for Sendout '!FI94</f>
        <v>13.889785418656562</v>
      </c>
      <c r="FJ11" s="238">
        <f>'Gas-Load for Sendout '!FJ94</f>
        <v>14.359855572782363</v>
      </c>
      <c r="FK11" s="238">
        <f>'Gas-Load for Sendout '!FK94</f>
        <v>13.910352721843122</v>
      </c>
      <c r="FL11" s="238">
        <f>'Gas-Load for Sendout '!FL94</f>
        <v>14.381129432890191</v>
      </c>
      <c r="FM11" s="238">
        <f>'Gas-Load for Sendout '!FM94</f>
        <v>13.876107638825291</v>
      </c>
      <c r="FN11" s="238">
        <f>'Gas-Load for Sendout '!FN94</f>
        <v>13.721481870952523</v>
      </c>
      <c r="FO11" s="238">
        <f>'Gas-Load for Sendout '!FO94</f>
        <v>14.660579662174769</v>
      </c>
      <c r="FP11" s="238">
        <f>'Gas-Load for Sendout '!FP94</f>
        <v>13.714735813002203</v>
      </c>
      <c r="FQ11" s="238">
        <f>'Gas-Load for Sendout '!FQ94</f>
        <v>14.220834598800213</v>
      </c>
      <c r="FR11" s="238">
        <f>'Gas-Load for Sendout '!FR94</f>
        <v>13.782496365437984</v>
      </c>
      <c r="FS11" s="238">
        <f>'Gas-Load for Sendout '!FS94</f>
        <v>14.305524432639222</v>
      </c>
      <c r="FT11" s="238">
        <f>'Gas-Load for Sendout '!FT94</f>
        <v>13.857810553227262</v>
      </c>
      <c r="FU11" s="238">
        <f>'Gas-Load for Sendout '!FU94</f>
        <v>13.86469813302509</v>
      </c>
      <c r="FV11" s="238">
        <f>'Gas-Load for Sendout '!FV94</f>
        <v>14.333978981485842</v>
      </c>
      <c r="FW11" s="238">
        <f>'Gas-Load for Sendout '!FW94</f>
        <v>13.885402012765795</v>
      </c>
      <c r="FX11" s="238">
        <f>'Gas-Load for Sendout '!FX94</f>
        <v>14.355394288729098</v>
      </c>
      <c r="FY11" s="238">
        <f>'Gas-Load for Sendout '!FY94</f>
        <v>13.857810553227262</v>
      </c>
      <c r="FZ11" s="238">
        <f>'Gas-Load for Sendout '!FZ94</f>
        <v>13.681861250217842</v>
      </c>
      <c r="GA11" s="238">
        <f>'Gas-Load for Sendout '!GA94</f>
        <v>15.140264903562828</v>
      </c>
      <c r="GB11" s="238">
        <f>'Gas-Load for Sendout '!GB94</f>
        <v>13.675077977411588</v>
      </c>
      <c r="GC11" s="238">
        <f>'Gas-Load for Sendout '!GC94</f>
        <v>14.18012604798697</v>
      </c>
      <c r="GD11" s="238">
        <f>'Gas-Load for Sendout '!GD94</f>
        <v>13.743214888111197</v>
      </c>
      <c r="GE11" s="238">
        <f>'Gas-Load for Sendout '!GE94</f>
        <v>14.265291970197103</v>
      </c>
      <c r="GF11" s="238">
        <f>'Gas-Load for Sendout '!GF94</f>
        <v>13.81895404831622</v>
      </c>
      <c r="GG11" s="238">
        <f>'Gas-Load for Sendout '!GG94</f>
        <v>13.825880842325398</v>
      </c>
      <c r="GH11" s="238">
        <f>'Gas-Load for Sendout '!GH94</f>
        <v>14.301080459836333</v>
      </c>
      <c r="GI11" s="238">
        <f>'Gas-Load for Sendout '!GI94</f>
        <v>13.846702952027696</v>
      </c>
      <c r="GJ11" s="238">
        <f>'Gas-Load for Sendout '!GJ94</f>
        <v>14.32263987761498</v>
      </c>
      <c r="GK11" s="238">
        <f>'Gas-Load for Sendout '!GK94</f>
        <v>13.81895404831622</v>
      </c>
      <c r="GL11" s="238">
        <f>'Gas-Load for Sendout '!GL94</f>
        <v>13.656495552787341</v>
      </c>
      <c r="GM11" s="238">
        <f>'Gas-Load for Sendout '!GM94</f>
        <v>15.112131659119262</v>
      </c>
      <c r="GN11" s="238">
        <f>'Gas-Load for Sendout '!GN94</f>
        <v>13.649667305010947</v>
      </c>
      <c r="GO11" s="238">
        <f>'Gas-Load for Sendout '!GO94</f>
        <v>14.161301420861426</v>
      </c>
      <c r="GP11" s="238">
        <f>'Gas-Load for Sendout '!GP94</f>
        <v>13.718258598000952</v>
      </c>
      <c r="GQ11" s="238">
        <f>'Gas-Load for Sendout '!GQ94</f>
        <v>14.247127490078766</v>
      </c>
      <c r="GR11" s="238">
        <f>'Gas-Load for Sendout '!GR94</f>
        <v>13.79450965640318</v>
      </c>
      <c r="GS11" s="238">
        <f>'Gas-Load for Sendout '!GS94</f>
        <v>13.801483624884678</v>
      </c>
      <c r="GT11" s="238">
        <f>'Gas-Load for Sendout '!GT94</f>
        <v>14.275967829127508</v>
      </c>
      <c r="GU11" s="238">
        <f>'Gas-Load for Sendout '!GU94</f>
        <v>13.822447903808554</v>
      </c>
      <c r="GV11" s="238">
        <f>'Gas-Load for Sendout '!GV94</f>
        <v>14.297674825319797</v>
      </c>
      <c r="GW11" s="238">
        <f>'Gas-Load for Sendout '!GW94</f>
        <v>13.79450965640318</v>
      </c>
      <c r="GX11" s="238">
        <f>'Gas-Load for Sendout '!GX94</f>
        <v>13.635348266982117</v>
      </c>
      <c r="GY11" s="238">
        <f>'Gas-Load for Sendout '!GY94</f>
        <v>15.088665590013601</v>
      </c>
      <c r="GZ11" s="238">
        <f>'Gas-Load for Sendout '!GZ94</f>
        <v>13.628472145818737</v>
      </c>
      <c r="HA11" s="238">
        <f>'Gas-Load for Sendout '!HA94</f>
        <v>14.139798619745402</v>
      </c>
      <c r="HB11" s="238">
        <f>'Gas-Load for Sendout '!HB94</f>
        <v>13.704493035070259</v>
      </c>
      <c r="HC11" s="238">
        <f>'Gas-Load for Sendout '!HC94</f>
        <v>14.226236512479456</v>
      </c>
      <c r="HD11" s="238">
        <f>'Gas-Load for Sendout '!HD94</f>
        <v>13.77434264279233</v>
      </c>
      <c r="HE11" s="238">
        <f>'Gas-Load for Sendout '!HE94</f>
        <v>13.788398094468651</v>
      </c>
      <c r="HF11" s="238">
        <f>'Gas-Load for Sendout '!HF94</f>
        <v>14.255284468604989</v>
      </c>
      <c r="HG11" s="238">
        <f>'Gas-Load for Sendout '!HG94</f>
        <v>13.802482260040119</v>
      </c>
      <c r="HH11" s="238">
        <f>'Gas-Load for Sendout '!HH94</f>
        <v>14.277148401839044</v>
      </c>
      <c r="HI11" s="238">
        <f>'Gas-Load for Sendout '!HI94</f>
        <v>13.77434264279233</v>
      </c>
      <c r="HJ11" s="238">
        <f>'Gas-Load for Sendout '!HJ94</f>
        <v>13.612499656066705</v>
      </c>
      <c r="HK11" s="238">
        <f>'Gas-Load for Sendout '!HK94</f>
        <v>14.551292735795444</v>
      </c>
      <c r="HL11" s="238">
        <f>'Gas-Load for Sendout '!HL94</f>
        <v>13.612499656066705</v>
      </c>
      <c r="HM11" s="238">
        <f>'Gas-Load for Sendout '!HM94</f>
        <v>14.116537564680003</v>
      </c>
      <c r="HN11" s="238">
        <f>'Gas-Load for Sendout '!HN94</f>
        <v>13.682128810317685</v>
      </c>
      <c r="HO11" s="238">
        <f>'Gas-Load for Sendout '!HO94</f>
        <v>14.203587128285429</v>
      </c>
      <c r="HP11" s="238">
        <f>'Gas-Load for Sendout '!HP94</f>
        <v>13.752473945589243</v>
      </c>
      <c r="HQ11" s="238">
        <f>'Gas-Load for Sendout '!HQ94</f>
        <v>13.766629863186347</v>
      </c>
      <c r="HR11" s="238">
        <f>'Gas-Load for Sendout '!HR94</f>
        <v>14.232842714543484</v>
      </c>
      <c r="HS11" s="238">
        <f>'Gas-Load for Sendout '!HS94</f>
        <v>13.787918466067564</v>
      </c>
      <c r="HT11" s="238">
        <f>'Gas-Load for Sendout '!HT94</f>
        <v>14.254863616113173</v>
      </c>
      <c r="HU11" s="238">
        <f>'Gas-Load for Sendout '!HU94</f>
        <v>13.752473945589243</v>
      </c>
      <c r="HV11" s="238">
        <f>'Gas-Load for Sendout '!HV94</f>
        <v>13.604300514574241</v>
      </c>
      <c r="HW11" s="238">
        <f>'Gas-Load for Sendout '!HW94</f>
        <v>15.054172157490422</v>
      </c>
      <c r="HX11" s="238">
        <f>'Gas-Load for Sendout '!HX94</f>
        <v>13.597316787410703</v>
      </c>
      <c r="HY11" s="238">
        <f>'Gas-Load for Sendout '!HY94</f>
        <v>14.10123246021222</v>
      </c>
      <c r="HZ11" s="238">
        <f>'Gas-Load for Sendout '!HZ94</f>
        <v>13.667478380740995</v>
      </c>
      <c r="IA11" s="238">
        <f>'Gas-Load for Sendout '!IA94</f>
        <v>14.188953968518359</v>
      </c>
      <c r="IB11" s="238">
        <f>'Gas-Load for Sendout '!IB94</f>
        <v>13.745497198690217</v>
      </c>
      <c r="IC11" s="238">
        <f>'Gas-Load for Sendout '!IC94</f>
        <v>13.752634009281438</v>
      </c>
      <c r="ID11" s="238">
        <f>'Gas-Load for Sendout '!ID94</f>
        <v>14.218437509232164</v>
      </c>
      <c r="IE11" s="238">
        <f>'Gas-Load for Sendout '!IE94</f>
        <v>13.774088976534605</v>
      </c>
      <c r="IF11" s="238">
        <f>'Gas-Load for Sendout '!IF94</f>
        <v>14.240630699933359</v>
      </c>
      <c r="IG11" s="238">
        <f>'Gas-Load for Sendout '!IG94</f>
        <v>13.745497198690217</v>
      </c>
      <c r="IH11" s="238">
        <f>'Gas-Load for Sendout '!IH94</f>
        <v>13.578135311210501</v>
      </c>
      <c r="II11" s="238">
        <f>'Gas-Load for Sendout '!II94</f>
        <v>15.025150471068363</v>
      </c>
      <c r="IJ11" s="238">
        <f>'Gas-Load for Sendout '!IJ94</f>
        <v>13.571103651287554</v>
      </c>
      <c r="IK11" s="238">
        <f>'Gas-Load for Sendout '!IK94</f>
        <v>14.0744947274727</v>
      </c>
      <c r="IL11" s="238">
        <f>'Gas-Load for Sendout '!IL94</f>
        <v>13.641749687993892</v>
      </c>
      <c r="IM11" s="238">
        <f>'Gas-Load for Sendout '!IM94</f>
        <v>14.162828376389893</v>
      </c>
      <c r="IN11" s="238">
        <f>'Gas-Load for Sendout '!IN94</f>
        <v>13.72031473855302</v>
      </c>
      <c r="IO11" s="238">
        <f>'Gas-Load for Sendout '!IO94</f>
        <v>13.727501912329108</v>
      </c>
      <c r="IP11" s="238">
        <f>'Gas-Load for Sendout '!IP94</f>
        <v>14.199962168671986</v>
      </c>
      <c r="IQ11" s="238">
        <f>'Gas-Load for Sendout '!IQ94</f>
        <v>13.749108683439806</v>
      </c>
      <c r="IR11" s="238">
        <f>'Gas-Load for Sendout '!IR94</f>
        <v>14.214870265436995</v>
      </c>
      <c r="IS11" s="238">
        <f>'Gas-Load for Sendout '!IS94</f>
        <v>13.72031473855302</v>
      </c>
      <c r="IT11" s="238">
        <f>'Gas-Load for Sendout '!IT94</f>
        <v>13.566789536501803</v>
      </c>
      <c r="IU11" s="238">
        <f>'Gas-Load for Sendout '!IU94</f>
        <v>15.012526494311958</v>
      </c>
      <c r="IV11" s="238">
        <f>'Gas-Load for Sendout '!IV94</f>
        <v>13.559701349701124</v>
      </c>
      <c r="IW11" s="238">
        <f>'Gas-Load for Sendout '!IW94</f>
        <v>14.070502271478951</v>
      </c>
      <c r="IX11" s="238">
        <f>'Gas-Load for Sendout '!IX94</f>
        <v>13.630918268554595</v>
      </c>
      <c r="IY11" s="238">
        <f>'Gas-Load for Sendout '!IY94</f>
        <v>14.152178010257986</v>
      </c>
      <c r="IZ11" s="238">
        <f>'Gas-Load for Sendout '!IZ94</f>
        <v>13.71012592885787</v>
      </c>
      <c r="JA11" s="238">
        <f>'Gas-Load for Sendout '!JA94</f>
        <v>13.717372295627881</v>
      </c>
      <c r="JB11" s="238">
        <f>'Gas-Load for Sendout '!JB94</f>
        <v>14.189617634623747</v>
      </c>
      <c r="JC11" s="238">
        <f>'Gas-Load for Sendout '!JC94</f>
        <v>13.739157428971916</v>
      </c>
      <c r="JD11" s="238">
        <f>'Gas-Load for Sendout '!JD94</f>
        <v>14.212176645171638</v>
      </c>
      <c r="JE11" s="238">
        <f>'Gas-Load for Sendout '!JE94</f>
        <v>13.71012592885787</v>
      </c>
      <c r="JF11" s="238">
        <f>'Gas-Load for Sendout '!JF94</f>
        <v>13.553674758170107</v>
      </c>
      <c r="JG11" s="238">
        <f>'Gas-Load for Sendout '!JG94</f>
        <v>14.480773409670554</v>
      </c>
      <c r="JH11" s="238">
        <f>'Gas-Load for Sendout '!JH94</f>
        <v>13.546529963885357</v>
      </c>
      <c r="JI11" s="238">
        <f>'Gas-Load for Sendout '!JI94</f>
        <v>14.057363465435085</v>
      </c>
      <c r="JJ11" s="238">
        <f>'Gas-Load for Sendout '!JJ94</f>
        <v>13.625539417545346</v>
      </c>
      <c r="JK11" s="238">
        <f>'Gas-Load for Sendout '!JK94</f>
        <v>14.147234728932805</v>
      </c>
      <c r="JL11" s="238">
        <f>'Gas-Load for Sendout '!JL94</f>
        <v>13.698170224675119</v>
      </c>
      <c r="JM11" s="238">
        <f>'Gas-Load for Sendout '!JM94</f>
        <v>13.712789403143288</v>
      </c>
      <c r="JN11" s="238">
        <f>'Gas-Load for Sendout '!JN94</f>
        <v>14.177447723548786</v>
      </c>
      <c r="JO11" s="238">
        <f>'Gas-Load for Sendout '!JO94</f>
        <v>13.727439819172288</v>
      </c>
      <c r="JP11" s="238">
        <f>'Gas-Load for Sendout '!JP94</f>
        <v>14.200192292089238</v>
      </c>
      <c r="JQ11" s="238">
        <f>'Gas-Load for Sendout '!JQ94</f>
        <v>13.698170224675119</v>
      </c>
      <c r="JR11" s="238">
        <f>'Gas-Load for Sendout '!JR94</f>
        <v>13.533474006868969</v>
      </c>
      <c r="JS11" s="238">
        <f>'Gas-Load for Sendout '!JS94</f>
        <v>14.983489079033502</v>
      </c>
      <c r="JT11" s="238">
        <f>'Gas-Load for Sendout '!JT94</f>
        <v>13.533474006868969</v>
      </c>
      <c r="JU11" s="238">
        <f>'Gas-Load for Sendout '!JU94</f>
        <v>14.036882610863792</v>
      </c>
      <c r="JV11" s="238">
        <f>'Gas-Load for Sendout '!JV94</f>
        <v>13.605884247676189</v>
      </c>
      <c r="JW11" s="238">
        <f>'Gas-Load for Sendout '!JW94</f>
        <v>14.127443143837107</v>
      </c>
      <c r="JX11" s="238">
        <f>'Gas-Load for Sendout '!JX94</f>
        <v>13.679073512053144</v>
      </c>
      <c r="JY11" s="238">
        <f>'Gas-Load for Sendout '!JY94</f>
        <v>13.693805955254062</v>
      </c>
      <c r="JZ11" s="238">
        <f>'Gas-Load for Sendout '!JZ94</f>
        <v>14.157890219578137</v>
      </c>
      <c r="KA11" s="238">
        <f>'Gas-Load for Sendout '!KA94</f>
        <v>13.715964217317582</v>
      </c>
      <c r="KB11" s="238">
        <f>'Gas-Load for Sendout '!KB94</f>
        <v>14.180811790359968</v>
      </c>
      <c r="KC11" s="238">
        <f>'Gas-Load for Sendout '!KC94</f>
        <v>13.679073512053144</v>
      </c>
      <c r="KD11" s="238">
        <f>'Gas-Load for Sendout '!KD94</f>
        <v>13.523182410994446</v>
      </c>
      <c r="KE11" s="238">
        <f>'Gas-Load for Sendout '!KE94</f>
        <v>14.964053944926359</v>
      </c>
      <c r="KF11" s="238">
        <f>'Gas-Load for Sendout '!KF94</f>
        <v>13.515919692191551</v>
      </c>
      <c r="KG11" s="238">
        <f>'Gas-Load for Sendout '!KG94</f>
        <v>14.019153934819059</v>
      </c>
      <c r="KH11" s="238">
        <f>'Gas-Load for Sendout '!KH94</f>
        <v>13.588899820119149</v>
      </c>
      <c r="KI11" s="238">
        <f>'Gas-Load for Sendout '!KI94</f>
        <v>14.110434372810285</v>
      </c>
      <c r="KJ11" s="238">
        <f>'Gas-Load for Sendout '!KJ94</f>
        <v>13.670093681075864</v>
      </c>
      <c r="KK11" s="238">
        <f>'Gas-Load for Sendout '!KK94</f>
        <v>13.677523079815579</v>
      </c>
      <c r="KL11" s="238">
        <f>'Gas-Load for Sendout '!KL94</f>
        <v>14.141125910325913</v>
      </c>
      <c r="KM11" s="238">
        <f>'Gas-Load for Sendout '!KM94</f>
        <v>13.699859807763019</v>
      </c>
      <c r="KN11" s="238">
        <f>'Gas-Load for Sendout '!KN94</f>
        <v>14.164232325212065</v>
      </c>
      <c r="KO11" s="238">
        <f>'Gas-Load for Sendout '!KO94</f>
        <v>13.670093681075864</v>
      </c>
      <c r="KP11" s="238">
        <f>'Gas-Load for Sendout '!KP94</f>
        <v>13.496060700608185</v>
      </c>
      <c r="KQ11" s="238">
        <f>'Gas-Load for Sendout '!KQ94</f>
        <v>14.933968522833259</v>
      </c>
      <c r="KR11" s="238">
        <f>'Gas-Load for Sendout '!KR94</f>
        <v>13.488745762559073</v>
      </c>
      <c r="KS11" s="238">
        <f>'Gas-Load for Sendout '!KS94</f>
        <v>13.991454731403087</v>
      </c>
      <c r="KT11" s="238">
        <f>'Gas-Load for Sendout '!KT94</f>
        <v>13.562253913853674</v>
      </c>
      <c r="KU11" s="238">
        <f>'Gas-Load for Sendout '!KU94</f>
        <v>14.083402955267729</v>
      </c>
      <c r="KV11" s="238">
        <f>'Gas-Load for Sendout '!KV94</f>
        <v>13.644043822325379</v>
      </c>
      <c r="KW11" s="238">
        <f>'Gas-Load for Sendout '!KW94</f>
        <v>13.651528212792918</v>
      </c>
      <c r="KX11" s="238">
        <f>'Gas-Load for Sendout '!KX94</f>
        <v>14.122072375792902</v>
      </c>
      <c r="KY11" s="238">
        <f>'Gas-Load for Sendout '!KY94</f>
        <v>13.674030731824995</v>
      </c>
      <c r="KZ11" s="238">
        <f>'Gas-Load for Sendout '!KZ94</f>
        <v>14.137599668124725</v>
      </c>
      <c r="LA11" s="238">
        <f>'Gas-Load for Sendout '!LA94</f>
        <v>13.644043822325379</v>
      </c>
      <c r="LB11" s="238">
        <f>'Gas-Load for Sendout '!LB94</f>
        <v>13.487713940083067</v>
      </c>
      <c r="LC11" s="238">
        <f>'Gas-Load for Sendout '!LC94</f>
        <v>14.410013853929012</v>
      </c>
      <c r="LD11" s="238">
        <f>'Gas-Load for Sendout '!LD94</f>
        <v>13.4803355407723</v>
      </c>
      <c r="LE11" s="238">
        <f>'Gas-Load for Sendout '!LE94</f>
        <v>13.990909421693859</v>
      </c>
      <c r="LF11" s="238">
        <f>'Gas-Load for Sendout '!LF94</f>
        <v>13.554484801172588</v>
      </c>
      <c r="LG11" s="238">
        <f>'Gas-Load for Sendout '!LG94</f>
        <v>14.075984050570936</v>
      </c>
      <c r="LH11" s="238">
        <f>'Gas-Load for Sendout '!LH94</f>
        <v>13.636996883526155</v>
      </c>
      <c r="LI11" s="238">
        <f>'Gas-Load for Sendout '!LI94</f>
        <v>13.64454782310729</v>
      </c>
      <c r="LJ11" s="238">
        <f>'Gas-Load for Sendout '!LJ94</f>
        <v>14.114997310134603</v>
      </c>
      <c r="LK11" s="238">
        <f>'Gas-Load for Sendout '!LK94</f>
        <v>13.667250897688167</v>
      </c>
      <c r="LL11" s="238">
        <f>'Gas-Load for Sendout '!LL94</f>
        <v>14.138509243466309</v>
      </c>
      <c r="LM11" s="238">
        <f>'Gas-Load for Sendout '!LM94</f>
        <v>13.636996883526155</v>
      </c>
      <c r="LN11" s="238">
        <f>'Gas-Load for Sendout '!LN94</f>
        <v>13.471190963705121</v>
      </c>
      <c r="LO11" s="238">
        <f>'Gas-Load for Sendout '!LO94</f>
        <v>14.906297329287181</v>
      </c>
      <c r="LP11" s="238">
        <f>'Gas-Load for Sendout '!LP94</f>
        <v>13.463752426452936</v>
      </c>
      <c r="LQ11" s="238">
        <f>'Gas-Load for Sendout '!LQ94</f>
        <v>13.974274819254841</v>
      </c>
      <c r="LR11" s="238">
        <f>'Gas-Load for Sendout '!LR94</f>
        <v>13.546030913503483</v>
      </c>
      <c r="LS11" s="238">
        <f>'Gas-Load for Sendout '!LS94</f>
        <v>14.067904801293398</v>
      </c>
      <c r="LT11" s="238">
        <f>'Gas-Load for Sendout '!LT94</f>
        <v>13.621707063858251</v>
      </c>
      <c r="LU11" s="238">
        <f>'Gas-Load for Sendout '!LU94</f>
        <v>13.636943872654513</v>
      </c>
      <c r="LV11" s="238">
        <f>'Gas-Load for Sendout '!LV94</f>
        <v>14.099394235655556</v>
      </c>
      <c r="LW11" s="238">
        <f>'Gas-Load for Sendout '!LW94</f>
        <v>13.65221480644248</v>
      </c>
      <c r="LX11" s="238">
        <f>'Gas-Load for Sendout '!LX94</f>
        <v>14.12310397932538</v>
      </c>
      <c r="LY11" s="238">
        <f>'Gas-Load for Sendout '!LY94</f>
        <v>13.621707063858251</v>
      </c>
      <c r="LZ11" s="238">
        <f>'Gas-Load for Sendout '!LZ94</f>
        <v>13.453851096286023</v>
      </c>
      <c r="MA11" s="238">
        <f>'Gas-Load for Sendout '!MA94</f>
        <v>14.895335142316668</v>
      </c>
      <c r="MB11" s="238">
        <f>'Gas-Load for Sendout '!MB94</f>
        <v>13.453851096286023</v>
      </c>
      <c r="MC11" s="238">
        <f>'Gas-Load for Sendout '!MC94</f>
        <v>13.956801147533893</v>
      </c>
      <c r="MD11" s="238">
        <f>'Gas-Load for Sendout '!MD94</f>
        <v>13.529307355939899</v>
      </c>
      <c r="ME11" s="238">
        <f>'Gas-Load for Sendout '!ME94</f>
        <v>14.05121017446197</v>
      </c>
      <c r="MF11" s="238">
        <f>'Gas-Load for Sendout '!MF94</f>
        <v>13.605614786035442</v>
      </c>
      <c r="MG11" s="238">
        <f>'Gas-Load for Sendout '!MG94</f>
        <v>13.620979681333054</v>
      </c>
      <c r="MH11" s="238">
        <f>'Gas-Load for Sendout '!MH94</f>
        <v>14.082964321748888</v>
      </c>
      <c r="MI11" s="238">
        <f>'Gas-Load for Sendout '!MI94</f>
        <v>13.644092203416765</v>
      </c>
      <c r="MJ11" s="238">
        <f>'Gas-Load for Sendout '!MJ94</f>
        <v>14.106874278152537</v>
      </c>
      <c r="MK11" s="238">
        <f>'Gas-Load for Sendout '!MK94</f>
        <v>13.605614786035442</v>
      </c>
    </row>
    <row r="12" spans="1:349" x14ac:dyDescent="0.3">
      <c r="A12" s="112" t="s">
        <v>151</v>
      </c>
      <c r="B12" s="238">
        <f>'Gas-Load for Sendout '!B124</f>
        <v>378.07268338130865</v>
      </c>
      <c r="C12" s="238">
        <f>'Gas-Load for Sendout '!C124</f>
        <v>418.58047088644889</v>
      </c>
      <c r="D12" s="238">
        <f>'Gas-Load for Sendout '!D124</f>
        <v>380.95873439948662</v>
      </c>
      <c r="E12" s="238">
        <f>'Gas-Load for Sendout '!E124</f>
        <v>393.65735887946954</v>
      </c>
      <c r="F12" s="238">
        <f>'Gas-Load for Sendout '!F124</f>
        <v>383.88918620255959</v>
      </c>
      <c r="G12" s="238">
        <f>'Gas-Load for Sendout '!G124</f>
        <v>396.68549240931156</v>
      </c>
      <c r="H12" s="238">
        <f>'Gas-Load for Sendout '!H124</f>
        <v>386.86507136692052</v>
      </c>
      <c r="I12" s="238">
        <f>'Gas-Load for Sendout '!I124</f>
        <v>386.86507136692052</v>
      </c>
      <c r="J12" s="238">
        <f>'Gas-Load for Sendout '!J124</f>
        <v>402.88370322820708</v>
      </c>
      <c r="K12" s="238">
        <f>'Gas-Load for Sendout '!K124</f>
        <v>389.88745473697458</v>
      </c>
      <c r="L12" s="238">
        <f>'Gas-Load for Sendout '!L124</f>
        <v>406.05601585205125</v>
      </c>
      <c r="M12" s="238">
        <f>'Gas-Load for Sendout '!M124</f>
        <v>392.95743469553349</v>
      </c>
      <c r="N12" s="238">
        <f>'Gas-Load for Sendout '!N124</f>
        <v>385.7904531065397</v>
      </c>
      <c r="O12" s="238">
        <f>'Gas-Load for Sendout '!O124</f>
        <v>427.12514451081182</v>
      </c>
      <c r="P12" s="238">
        <f>'Gas-Load for Sendout '!P124</f>
        <v>388.876776731392</v>
      </c>
      <c r="Q12" s="238">
        <f>'Gas-Load for Sendout '!Q124</f>
        <v>401.83933595577179</v>
      </c>
      <c r="R12" s="238">
        <f>'Gas-Load for Sendout '!R124</f>
        <v>392.01287976954842</v>
      </c>
      <c r="S12" s="238">
        <f>'Gas-Load for Sendout '!S124</f>
        <v>405.07997576186671</v>
      </c>
      <c r="T12" s="238">
        <f>'Gas-Load for Sendout '!T124</f>
        <v>395.19997635304065</v>
      </c>
      <c r="U12" s="238">
        <f>'Gas-Load for Sendout '!U124</f>
        <v>395.19997635304065</v>
      </c>
      <c r="V12" s="238">
        <f>'Gas-Load for Sendout '!V124</f>
        <v>411.72063110222518</v>
      </c>
      <c r="W12" s="238">
        <f>'Gas-Load for Sendout '!W124</f>
        <v>398.43932042150823</v>
      </c>
      <c r="X12" s="238">
        <f>'Gas-Load for Sendout '!X124</f>
        <v>415.12328094604521</v>
      </c>
      <c r="Y12" s="238">
        <f>'Gas-Load for Sendout '!Y124</f>
        <v>401.73220736714052</v>
      </c>
      <c r="Z12" s="238">
        <f>'Gas-Load for Sendout '!Z124</f>
        <v>390.31524110437283</v>
      </c>
      <c r="AA12" s="238">
        <f>'Gas-Load for Sendout '!AA124</f>
        <v>417.23353359432963</v>
      </c>
      <c r="AB12" s="238">
        <f>'Gas-Load for Sendout '!AB124</f>
        <v>393.59520111365333</v>
      </c>
      <c r="AC12" s="238">
        <f>'Gas-Load for Sendout '!AC124</f>
        <v>406.71504115077511</v>
      </c>
      <c r="AD12" s="238">
        <f>'Gas-Load for Sendout '!AD124</f>
        <v>396.9307536654639</v>
      </c>
      <c r="AE12" s="238">
        <f>'Gas-Load for Sendout '!AE124</f>
        <v>410.16177878764603</v>
      </c>
      <c r="AF12" s="238">
        <f>'Gas-Load for Sendout '!AF124</f>
        <v>400.32332420961319</v>
      </c>
      <c r="AG12" s="238">
        <f>'Gas-Load for Sendout '!AG124</f>
        <v>400.32332420961319</v>
      </c>
      <c r="AH12" s="238">
        <f>'Gas-Load for Sendout '!AH124</f>
        <v>417.23353359432963</v>
      </c>
      <c r="AI12" s="238">
        <f>'Gas-Load for Sendout '!AI124</f>
        <v>403.77438734935123</v>
      </c>
      <c r="AJ12" s="238">
        <f>'Gas-Load for Sendout '!AJ124</f>
        <v>420.8616512777586</v>
      </c>
      <c r="AK12" s="238">
        <f>'Gas-Load for Sendout '!AK124</f>
        <v>407.28546897847605</v>
      </c>
      <c r="AL12" s="238">
        <f>'Gas-Load for Sendout '!AL124</f>
        <v>393.23655931437986</v>
      </c>
      <c r="AM12" s="238">
        <f>'Gas-Load for Sendout '!AM124</f>
        <v>435.36904781234909</v>
      </c>
      <c r="AN12" s="238">
        <f>'Gas-Load for Sendout '!AN124</f>
        <v>396.71652886583456</v>
      </c>
      <c r="AO12" s="238">
        <f>'Gas-Load for Sendout '!AO124</f>
        <v>409.94041316136241</v>
      </c>
      <c r="AP12" s="238">
        <f>'Gas-Load for Sendout '!AP124</f>
        <v>400.25864073070807</v>
      </c>
      <c r="AQ12" s="238">
        <f>'Gas-Load for Sendout '!AQ124</f>
        <v>413.60059542173167</v>
      </c>
      <c r="AR12" s="238">
        <f>'Gas-Load for Sendout '!AR124</f>
        <v>403.86457443098476</v>
      </c>
      <c r="AS12" s="238">
        <f>'Gas-Load for Sendout '!AS124</f>
        <v>403.86457443098476</v>
      </c>
      <c r="AT12" s="238">
        <f>'Gas-Load for Sendout '!AT124</f>
        <v>421.12060624758135</v>
      </c>
      <c r="AU12" s="238">
        <f>'Gas-Load for Sendout '!AU124</f>
        <v>407.5360705621755</v>
      </c>
      <c r="AV12" s="238">
        <f>'Gas-Load for Sendout '!AV124</f>
        <v>424.98409804801787</v>
      </c>
      <c r="AW12" s="238">
        <f>'Gas-Load for Sendout '!AW124</f>
        <v>411.27493359485601</v>
      </c>
      <c r="AX12" s="238">
        <f>'Gas-Load for Sendout '!AX124</f>
        <v>395.76849177493943</v>
      </c>
      <c r="AY12" s="238">
        <f>'Gas-Load for Sendout '!AY124</f>
        <v>438.17225875082579</v>
      </c>
      <c r="AZ12" s="238">
        <f>'Gas-Load for Sendout '!AZ124</f>
        <v>399.46726272610715</v>
      </c>
      <c r="BA12" s="238">
        <f>'Gas-Load for Sendout '!BA124</f>
        <v>412.78283815031068</v>
      </c>
      <c r="BB12" s="238">
        <f>'Gas-Load for Sendout '!BB124</f>
        <v>403.23582180842885</v>
      </c>
      <c r="BC12" s="238">
        <f>'Gas-Load for Sendout '!BC124</f>
        <v>416.67701586870982</v>
      </c>
      <c r="BD12" s="238">
        <f>'Gas-Load for Sendout '!BD124</f>
        <v>407.07616296850915</v>
      </c>
      <c r="BE12" s="238">
        <f>'Gas-Load for Sendout '!BE124</f>
        <v>407.07616296850915</v>
      </c>
      <c r="BF12" s="238">
        <f>'Gas-Load for Sendout '!BF124</f>
        <v>424.69003540464655</v>
      </c>
      <c r="BG12" s="238">
        <f>'Gas-Load for Sendout '!BG124</f>
        <v>410.99035684320631</v>
      </c>
      <c r="BH12" s="238">
        <f>'Gas-Load for Sendout '!BH124</f>
        <v>428.81323963187612</v>
      </c>
      <c r="BI12" s="238">
        <f>'Gas-Load for Sendout '!BI124</f>
        <v>414.98055448246078</v>
      </c>
      <c r="BJ12" s="238">
        <f>'Gas-Load for Sendout '!BJ124</f>
        <v>399.05399579082211</v>
      </c>
      <c r="BK12" s="238">
        <f>'Gas-Load for Sendout '!BK124</f>
        <v>441.80978105412447</v>
      </c>
      <c r="BL12" s="238">
        <f>'Gas-Load for Sendout '!BL124</f>
        <v>403.00502545211742</v>
      </c>
      <c r="BM12" s="238">
        <f>'Gas-Load for Sendout '!BM124</f>
        <v>416.43852630052135</v>
      </c>
      <c r="BN12" s="238">
        <f>'Gas-Load for Sendout '!BN124</f>
        <v>407.03507570663857</v>
      </c>
      <c r="BO12" s="238">
        <f>'Gas-Load for Sendout '!BO124</f>
        <v>420.6029115635265</v>
      </c>
      <c r="BP12" s="238">
        <f>'Gas-Load for Sendout '!BP124</f>
        <v>411.1465411178167</v>
      </c>
      <c r="BQ12" s="238">
        <f>'Gas-Load for Sendout '!BQ124</f>
        <v>411.1465411178167</v>
      </c>
      <c r="BR12" s="238">
        <f>'Gas-Load for Sendout '!BR124</f>
        <v>429.18664445257804</v>
      </c>
      <c r="BS12" s="238">
        <f>'Gas-Load for Sendout '!BS124</f>
        <v>415.34191398636585</v>
      </c>
      <c r="BT12" s="238">
        <f>'Gas-Load for Sendout '!BT124</f>
        <v>433.6112490345634</v>
      </c>
      <c r="BU12" s="238">
        <f>'Gas-Load for Sendout '!BU124</f>
        <v>419.62378938828721</v>
      </c>
      <c r="BV12" s="238">
        <f>'Gas-Load for Sendout '!BV124</f>
        <v>402.56487785995847</v>
      </c>
      <c r="BW12" s="238">
        <f>'Gas-Load for Sendout '!BW124</f>
        <v>430.32797288478321</v>
      </c>
      <c r="BX12" s="238">
        <f>'Gas-Load for Sendout '!BX124</f>
        <v>406.80240289006332</v>
      </c>
      <c r="BY12" s="238">
        <f>'Gas-Load for Sendout '!BY124</f>
        <v>420.36248298639873</v>
      </c>
      <c r="BZ12" s="238">
        <f>'Gas-Load for Sendout '!BZ124</f>
        <v>411.13008802719162</v>
      </c>
      <c r="CA12" s="238">
        <f>'Gas-Load for Sendout '!CA124</f>
        <v>424.83442429476469</v>
      </c>
      <c r="CB12" s="238">
        <f>'Gas-Load for Sendout '!CB124</f>
        <v>415.5508416618926</v>
      </c>
      <c r="CC12" s="238">
        <f>'Gas-Load for Sendout '!CC124</f>
        <v>415.5508416618926</v>
      </c>
      <c r="CD12" s="238">
        <f>'Gas-Load for Sendout '!CD124</f>
        <v>434.06995525769435</v>
      </c>
      <c r="CE12" s="238">
        <f>'Gas-Load for Sendout '!CE124</f>
        <v>420.06769863647838</v>
      </c>
      <c r="CF12" s="238">
        <f>'Gas-Load for Sendout '!CF124</f>
        <v>438.8399547660207</v>
      </c>
      <c r="CG12" s="238">
        <f>'Gas-Load for Sendout '!CG124</f>
        <v>424.68382719292322</v>
      </c>
      <c r="CH12" s="238">
        <f>'Gas-Load for Sendout '!CH124</f>
        <v>406.9793154845641</v>
      </c>
      <c r="CI12" s="238">
        <f>'Gas-Load for Sendout '!CI124</f>
        <v>450.58424214362452</v>
      </c>
      <c r="CJ12" s="238">
        <f>'Gas-Load for Sendout '!CJ124</f>
        <v>411.55211678214351</v>
      </c>
      <c r="CK12" s="238">
        <f>'Gas-Load for Sendout '!CK124</f>
        <v>425.2705206748816</v>
      </c>
      <c r="CL12" s="238">
        <f>'Gas-Load for Sendout '!CL124</f>
        <v>416.22884538194052</v>
      </c>
      <c r="CM12" s="238">
        <f>'Gas-Load for Sendout '!CM124</f>
        <v>430.1031402280052</v>
      </c>
      <c r="CN12" s="238">
        <f>'Gas-Load for Sendout '!CN124</f>
        <v>421.01308498403182</v>
      </c>
      <c r="CO12" s="238">
        <f>'Gas-Load for Sendout '!CO124</f>
        <v>421.01308498403182</v>
      </c>
      <c r="CP12" s="238">
        <f>'Gas-Load for Sendout '!CP124</f>
        <v>440.10553883795887</v>
      </c>
      <c r="CQ12" s="238">
        <f>'Gas-Load for Sendout '!CQ124</f>
        <v>425.90858597221825</v>
      </c>
      <c r="CR12" s="238">
        <f>'Gas-Load for Sendout '!CR124</f>
        <v>445.28325105958186</v>
      </c>
      <c r="CS12" s="238">
        <f>'Gas-Load for Sendout '!CS124</f>
        <v>430.91927521895019</v>
      </c>
      <c r="CT12" s="238">
        <f>'Gas-Load for Sendout '!CT124</f>
        <v>411.47467638510943</v>
      </c>
      <c r="CU12" s="238">
        <f>'Gas-Load for Sendout '!CU124</f>
        <v>455.56124885494262</v>
      </c>
      <c r="CV12" s="238">
        <f>'Gas-Load for Sendout '!CV124</f>
        <v>416.43220260661678</v>
      </c>
      <c r="CW12" s="238">
        <f>'Gas-Load for Sendout '!CW124</f>
        <v>430.31327602683734</v>
      </c>
      <c r="CX12" s="238">
        <f>'Gas-Load for Sendout '!CX124</f>
        <v>421.51064410181942</v>
      </c>
      <c r="CY12" s="238">
        <f>'Gas-Load for Sendout '!CY124</f>
        <v>435.56099890521341</v>
      </c>
      <c r="CZ12" s="238">
        <f>'Gas-Load for Sendout '!CZ124</f>
        <v>426.71447921418758</v>
      </c>
      <c r="DA12" s="238">
        <f>'Gas-Load for Sendout '!DA124</f>
        <v>426.71447921418758</v>
      </c>
      <c r="DB12" s="238">
        <f>'Gas-Load for Sendout '!DB124</f>
        <v>446.45002387784371</v>
      </c>
      <c r="DC12" s="238">
        <f>'Gas-Load for Sendout '!DC124</f>
        <v>432.04841020436487</v>
      </c>
      <c r="DD12" s="238">
        <f>'Gas-Load for Sendout '!DD124</f>
        <v>452.10129000287975</v>
      </c>
      <c r="DE12" s="238">
        <f>'Gas-Load for Sendout '!DE124</f>
        <v>437.51737742214169</v>
      </c>
      <c r="DF12" s="238">
        <f>'Gas-Load for Sendout '!DF124</f>
        <v>416.11528664409695</v>
      </c>
      <c r="DG12" s="238">
        <f>'Gas-Load for Sendout '!DG124</f>
        <v>460.69906735596447</v>
      </c>
      <c r="DH12" s="238">
        <f>'Gas-Load for Sendout '!DH124</f>
        <v>421.5193812758385</v>
      </c>
      <c r="DI12" s="238">
        <f>'Gas-Load for Sendout '!DI124</f>
        <v>435.57002731836644</v>
      </c>
      <c r="DJ12" s="238">
        <f>'Gas-Load for Sendout '!DJ124</f>
        <v>427.06568892420478</v>
      </c>
      <c r="DK12" s="238">
        <f>'Gas-Load for Sendout '!DK124</f>
        <v>441.30121188834494</v>
      </c>
      <c r="DL12" s="238">
        <f>'Gas-Load for Sendout '!DL124</f>
        <v>432.75989810986079</v>
      </c>
      <c r="DM12" s="238">
        <f>'Gas-Load for Sendout '!DM124</f>
        <v>432.75989810986079</v>
      </c>
      <c r="DN12" s="238">
        <f>'Gas-Load for Sendout '!DN124</f>
        <v>453.228271669111</v>
      </c>
      <c r="DO12" s="238">
        <f>'Gas-Load for Sendout '!DO124</f>
        <v>438.60800484107517</v>
      </c>
      <c r="DP12" s="238">
        <f>'Gas-Load for Sendout '!DP124</f>
        <v>459.43687813033171</v>
      </c>
      <c r="DQ12" s="238">
        <f>'Gas-Load for Sendout '!DQ124</f>
        <v>444.61633367451452</v>
      </c>
      <c r="DR12" s="238">
        <f>'Gas-Load for Sendout '!DR124</f>
        <v>420.58283679643574</v>
      </c>
      <c r="DS12" s="238">
        <f>'Gas-Load for Sendout '!DS124</f>
        <v>449.5885496789486</v>
      </c>
      <c r="DT12" s="238">
        <f>'Gas-Load for Sendout '!DT124</f>
        <v>426.50653872314615</v>
      </c>
      <c r="DU12" s="238">
        <f>'Gas-Load for Sendout '!DU124</f>
        <v>440.72342334725101</v>
      </c>
      <c r="DV12" s="238">
        <f>'Gas-Load for Sendout '!DV124</f>
        <v>432.59948927633394</v>
      </c>
      <c r="DW12" s="238">
        <f>'Gas-Load for Sendout '!DW124</f>
        <v>447.01947225221176</v>
      </c>
      <c r="DX12" s="238">
        <f>'Gas-Load for Sendout '!DX124</f>
        <v>438.869047091933</v>
      </c>
      <c r="DY12" s="238">
        <f>'Gas-Load for Sendout '!DY124</f>
        <v>438.869047091933</v>
      </c>
      <c r="DZ12" s="238">
        <f>'Gas-Load for Sendout '!DZ124</f>
        <v>460.16710378904151</v>
      </c>
      <c r="EA12" s="238">
        <f>'Gas-Load for Sendout '!EA124</f>
        <v>445.32300366681432</v>
      </c>
      <c r="EB12" s="238">
        <f>'Gas-Load for Sendout '!EB124</f>
        <v>467.03526951723615</v>
      </c>
      <c r="EC12" s="238">
        <f>'Gas-Load for Sendout '!EC124</f>
        <v>451.96961566184143</v>
      </c>
      <c r="ED12" s="238">
        <f>'Gas-Load for Sendout '!ED124</f>
        <v>425.62247187975066</v>
      </c>
      <c r="EE12" s="238">
        <f>'Gas-Load for Sendout '!EE124</f>
        <v>471.22487958115249</v>
      </c>
      <c r="EF12" s="238">
        <f>'Gas-Load for Sendout '!EF124</f>
        <v>432.17050990866989</v>
      </c>
      <c r="EG12" s="238">
        <f>'Gas-Load for Sendout '!EG124</f>
        <v>446.5761935722922</v>
      </c>
      <c r="EH12" s="238">
        <f>'Gas-Load for Sendout '!EH124</f>
        <v>438.92317412599289</v>
      </c>
      <c r="EI12" s="238">
        <f>'Gas-Load for Sendout '!EI124</f>
        <v>453.5539465968593</v>
      </c>
      <c r="EJ12" s="238">
        <f>'Gas-Load for Sendout '!EJ124</f>
        <v>445.89020863592924</v>
      </c>
      <c r="EK12" s="238">
        <f>'Gas-Load for Sendout '!EK124</f>
        <v>445.89020863592924</v>
      </c>
      <c r="EL12" s="238">
        <f>'Gas-Load for Sendout '!EL124</f>
        <v>468.18471906772572</v>
      </c>
      <c r="EM12" s="238">
        <f>'Gas-Load for Sendout '!EM124</f>
        <v>453.08198619457329</v>
      </c>
      <c r="EN12" s="238">
        <f>'Gas-Load for Sendout '!EN124</f>
        <v>475.8598783967048</v>
      </c>
      <c r="EO12" s="238">
        <f>'Gas-Load for Sendout '!EO124</f>
        <v>460.50955973874659</v>
      </c>
      <c r="EP12" s="238">
        <f>'Gas-Load for Sendout '!EP124</f>
        <v>431.01461972160428</v>
      </c>
      <c r="EQ12" s="238">
        <f>'Gas-Load for Sendout '!EQ124</f>
        <v>477.19475754891903</v>
      </c>
      <c r="ER12" s="238">
        <f>'Gas-Load for Sendout '!ER124</f>
        <v>438.31995225925863</v>
      </c>
      <c r="ES12" s="238">
        <f>'Gas-Load for Sendout '!ES124</f>
        <v>452.93061733456727</v>
      </c>
      <c r="ET12" s="238">
        <f>'Gas-Load for Sendout '!ET124</f>
        <v>445.87719281545276</v>
      </c>
      <c r="EU12" s="238">
        <f>'Gas-Load for Sendout '!EU124</f>
        <v>460.73976590930118</v>
      </c>
      <c r="EV12" s="238">
        <f>'Gas-Load for Sendout '!EV124</f>
        <v>453.69959970695191</v>
      </c>
      <c r="EW12" s="238">
        <f>'Gas-Load for Sendout '!EW124</f>
        <v>453.69959970695191</v>
      </c>
      <c r="EX12" s="238">
        <f>'Gas-Load for Sendout '!EX124</f>
        <v>477.19475754891909</v>
      </c>
      <c r="EY12" s="238">
        <f>'Gas-Load for Sendout '!EY124</f>
        <v>461.80137827314746</v>
      </c>
      <c r="EZ12" s="238">
        <f>'Gas-Load for Sendout '!EZ124</f>
        <v>485.87102586799034</v>
      </c>
      <c r="FA12" s="238">
        <f>'Gas-Load for Sendout '!FA124</f>
        <v>470.19776696902289</v>
      </c>
      <c r="FB12" s="238">
        <f>'Gas-Load for Sendout '!FB124</f>
        <v>436.68101016916853</v>
      </c>
      <c r="FC12" s="238">
        <f>'Gas-Load for Sendout '!FC124</f>
        <v>483.46826125872229</v>
      </c>
      <c r="FD12" s="238">
        <f>'Gas-Load for Sendout '!FD124</f>
        <v>444.92027451198305</v>
      </c>
      <c r="FE12" s="238">
        <f>'Gas-Load for Sendout '!FE124</f>
        <v>459.75095032904915</v>
      </c>
      <c r="FF12" s="238">
        <f>'Gas-Load for Sendout '!FF124</f>
        <v>453.47643363721346</v>
      </c>
      <c r="FG12" s="238">
        <f>'Gas-Load for Sendout '!FG124</f>
        <v>468.59231475845388</v>
      </c>
      <c r="FH12" s="238">
        <f>'Gas-Load for Sendout '!FH124</f>
        <v>462.36812841441372</v>
      </c>
      <c r="FI12" s="238">
        <f>'Gas-Load for Sendout '!FI124</f>
        <v>462.36812841441372</v>
      </c>
      <c r="FJ12" s="238">
        <f>'Gas-Load for Sendout '!FJ124</f>
        <v>487.33600734879207</v>
      </c>
      <c r="FK12" s="238">
        <f>'Gas-Load for Sendout '!FK124</f>
        <v>471.615490982702</v>
      </c>
      <c r="FL12" s="238">
        <f>'Gas-Load for Sendout '!FL124</f>
        <v>497.28164015182864</v>
      </c>
      <c r="FM12" s="238">
        <f>'Gas-Load for Sendout '!FM124</f>
        <v>481.24029692112452</v>
      </c>
      <c r="FN12" s="238">
        <f>'Gas-Load for Sendout '!FN124</f>
        <v>440.74978100017631</v>
      </c>
      <c r="FO12" s="238">
        <f>'Gas-Load for Sendout '!FO124</f>
        <v>471.14631762087811</v>
      </c>
      <c r="FP12" s="238">
        <f>'Gas-Load for Sendout '!FP124</f>
        <v>450.12743591507365</v>
      </c>
      <c r="FQ12" s="238">
        <f>'Gas-Load for Sendout '!FQ124</f>
        <v>465.13168377890941</v>
      </c>
      <c r="FR12" s="238">
        <f>'Gas-Load for Sendout '!FR124</f>
        <v>459.91281495670569</v>
      </c>
      <c r="FS12" s="238">
        <f>'Gas-Load for Sendout '!FS124</f>
        <v>475.2432421219292</v>
      </c>
      <c r="FT12" s="238">
        <f>'Gas-Load for Sendout '!FT124</f>
        <v>470.13309973352136</v>
      </c>
      <c r="FU12" s="238">
        <f>'Gas-Load for Sendout '!FU124</f>
        <v>470.13309973352136</v>
      </c>
      <c r="FV12" s="238">
        <f>'Gas-Load for Sendout '!FV124</f>
        <v>496.84520767292605</v>
      </c>
      <c r="FW12" s="238">
        <f>'Gas-Load for Sendout '!FW124</f>
        <v>480.81794290928326</v>
      </c>
      <c r="FX12" s="238">
        <f>'Gas-Load for Sendout '!FX124</f>
        <v>508.39974738624989</v>
      </c>
      <c r="FY12" s="238">
        <f>'Gas-Load for Sendout '!FY124</f>
        <v>491.99975553508051</v>
      </c>
      <c r="FZ12" s="238">
        <f>'Gas-Load for Sendout '!FZ124</f>
        <v>445.18996607469751</v>
      </c>
      <c r="GA12" s="238">
        <f>'Gas-Load for Sendout '!GA124</f>
        <v>492.88889101127228</v>
      </c>
      <c r="GB12" s="238">
        <f>'Gas-Load for Sendout '!GB124</f>
        <v>456.04825793017801</v>
      </c>
      <c r="GC12" s="238">
        <f>'Gas-Load for Sendout '!GC124</f>
        <v>471.2498665278506</v>
      </c>
      <c r="GD12" s="238">
        <f>'Gas-Load for Sendout '!GD124</f>
        <v>467.44946437843242</v>
      </c>
      <c r="GE12" s="238">
        <f>'Gas-Load for Sendout '!GE124</f>
        <v>483.03111319104681</v>
      </c>
      <c r="GF12" s="238">
        <f>'Gas-Load for Sendout '!GF124</f>
        <v>479.43534808044353</v>
      </c>
      <c r="GG12" s="238">
        <f>'Gas-Load for Sendout '!GG124</f>
        <v>479.43534808044353</v>
      </c>
      <c r="GH12" s="238">
        <f>'Gas-Load for Sendout '!GH124</f>
        <v>508.45380335899671</v>
      </c>
      <c r="GI12" s="238">
        <f>'Gas-Load for Sendout '!GI124</f>
        <v>492.05206776677102</v>
      </c>
      <c r="GJ12" s="238">
        <f>'Gas-Load for Sendout '!GJ124</f>
        <v>522.19579804437501</v>
      </c>
      <c r="GK12" s="238">
        <f>'Gas-Load for Sendout '!GK124</f>
        <v>505.35077230100802</v>
      </c>
      <c r="GL12" s="238">
        <f>'Gas-Load for Sendout '!GL124</f>
        <v>450.76160149624906</v>
      </c>
      <c r="GM12" s="238">
        <f>'Gas-Load for Sendout '!GM124</f>
        <v>499.05748737084713</v>
      </c>
      <c r="GN12" s="238">
        <f>'Gas-Load for Sendout '!GN124</f>
        <v>463.64050439614186</v>
      </c>
      <c r="GO12" s="238">
        <f>'Gas-Load for Sendout '!GO124</f>
        <v>479.09518787601326</v>
      </c>
      <c r="GP12" s="238">
        <f>'Gas-Load for Sendout '!GP124</f>
        <v>477.2769898195578</v>
      </c>
      <c r="GQ12" s="238">
        <f>'Gas-Load for Sendout '!GQ124</f>
        <v>493.18622281354305</v>
      </c>
      <c r="GR12" s="238">
        <f>'Gas-Load for Sendout '!GR124</f>
        <v>491.73992890499892</v>
      </c>
      <c r="GS12" s="238">
        <f>'Gas-Load for Sendout '!GS124</f>
        <v>491.73992890499892</v>
      </c>
      <c r="GT12" s="238">
        <f>'Gas-Load for Sendout '!GT124</f>
        <v>524.01036173938951</v>
      </c>
      <c r="GU12" s="238">
        <f>'Gas-Load for Sendout '!GU124</f>
        <v>507.10680168328014</v>
      </c>
      <c r="GV12" s="238">
        <f>'Gas-Load for Sendout '!GV124</f>
        <v>540.91392179549882</v>
      </c>
      <c r="GW12" s="238">
        <f>'Gas-Load for Sendout '!GW124</f>
        <v>523.46508560854727</v>
      </c>
      <c r="GX12" s="238">
        <f>'Gas-Load for Sendout '!GX124</f>
        <v>457.00071627213333</v>
      </c>
      <c r="GY12" s="238">
        <f>'Gas-Load for Sendout '!GY124</f>
        <v>505.96507872986189</v>
      </c>
      <c r="GZ12" s="238">
        <f>'Gas-Load for Sendout '!GZ124</f>
        <v>472.75936166082761</v>
      </c>
      <c r="HA12" s="238">
        <f>'Gas-Load for Sendout '!HA124</f>
        <v>488.51800704952183</v>
      </c>
      <c r="HB12" s="238">
        <f>'Gas-Load for Sendout '!HB124</f>
        <v>489.64362457728572</v>
      </c>
      <c r="HC12" s="238">
        <f>'Gas-Load for Sendout '!HC124</f>
        <v>505.96507872986189</v>
      </c>
      <c r="HD12" s="238">
        <f>'Gas-Load for Sendout '!HD124</f>
        <v>507.77857363570371</v>
      </c>
      <c r="HE12" s="238">
        <f>'Gas-Load for Sendout '!HE124</f>
        <v>507.77857363570371</v>
      </c>
      <c r="HF12" s="238">
        <f>'Gas-Load for Sendout '!HF124</f>
        <v>544.88546940138974</v>
      </c>
      <c r="HG12" s="238">
        <f>'Gas-Load for Sendout '!HG124</f>
        <v>527.30851877553846</v>
      </c>
      <c r="HH12" s="238">
        <f>'Gas-Load for Sendout '!HH124</f>
        <v>566.68088817744524</v>
      </c>
      <c r="HI12" s="238">
        <f>'Gas-Load for Sendout '!HI124</f>
        <v>548.40085952655988</v>
      </c>
      <c r="HJ12" s="238">
        <f>'Gas-Load for Sendout '!HJ124</f>
        <v>465.75149018079037</v>
      </c>
      <c r="HK12" s="238">
        <f>'Gas-Load for Sendout '!HK124</f>
        <v>497.87228260705177</v>
      </c>
      <c r="HL12" s="238">
        <f>'Gas-Load for Sendout '!HL124</f>
        <v>486.00155497125951</v>
      </c>
      <c r="HM12" s="238">
        <f>'Gas-Load for Sendout '!HM124</f>
        <v>502.20160680363483</v>
      </c>
      <c r="HN12" s="238">
        <f>'Gas-Load for Sendout '!HN124</f>
        <v>508.09253474268041</v>
      </c>
      <c r="HO12" s="238">
        <f>'Gas-Load for Sendout '!HO124</f>
        <v>525.02895256743648</v>
      </c>
      <c r="HP12" s="238">
        <f>'Gas-Load for Sendout '!HP124</f>
        <v>532.28741734947471</v>
      </c>
      <c r="HQ12" s="238">
        <f>'Gas-Load for Sendout '!HQ124</f>
        <v>532.28741734947471</v>
      </c>
      <c r="HR12" s="238">
        <f>'Gas-Load for Sendout '!HR124</f>
        <v>577.53184782418009</v>
      </c>
      <c r="HS12" s="238">
        <f>'Gas-Load for Sendout '!HS124</f>
        <v>558.90178821694849</v>
      </c>
      <c r="HT12" s="238">
        <f>'Gas-Load for Sendout '!HT124</f>
        <v>607.92826086755804</v>
      </c>
      <c r="HU12" s="238">
        <f>'Gas-Load for Sendout '!HU124</f>
        <v>588.31767180731424</v>
      </c>
      <c r="HV12" s="238">
        <f>'Gas-Load for Sendout '!HV124</f>
        <v>472.18785075144655</v>
      </c>
      <c r="HW12" s="238">
        <f>'Gas-Load for Sendout '!HW124</f>
        <v>522.77940618910156</v>
      </c>
      <c r="HX12" s="238">
        <f>'Gas-Load for Sendout '!HX124</f>
        <v>499.96360667800224</v>
      </c>
      <c r="HY12" s="238">
        <f>'Gas-Load for Sendout '!HY124</f>
        <v>516.62906023393566</v>
      </c>
      <c r="HZ12" s="238">
        <f>'Gas-Load for Sendout '!HZ124</f>
        <v>531.21133209537732</v>
      </c>
      <c r="IA12" s="238">
        <f>'Gas-Load for Sendout '!IA124</f>
        <v>548.91837649855665</v>
      </c>
      <c r="IB12" s="238">
        <f>'Gas-Load for Sendout '!IB124</f>
        <v>566.62542090173588</v>
      </c>
      <c r="IC12" s="238">
        <f>'Gas-Load for Sendout '!IC124</f>
        <v>566.62542090173588</v>
      </c>
      <c r="ID12" s="238">
        <f>'Gas-Load for Sendout '!ID124</f>
        <v>627.33528742692181</v>
      </c>
      <c r="IE12" s="238">
        <f>'Gas-Load for Sendout '!IE124</f>
        <v>607.09866525185976</v>
      </c>
      <c r="IF12" s="238">
        <f>'Gas-Load for Sendout '!IF124</f>
        <v>675.59184799822344</v>
      </c>
      <c r="IG12" s="238">
        <f>'Gas-Load for Sendout '!IG124</f>
        <v>653.79856257892595</v>
      </c>
      <c r="IH12" s="238">
        <f>'Gas-Load for Sendout '!IH124</f>
        <v>277.17180997323175</v>
      </c>
      <c r="II12" s="238">
        <f>'Gas-Load for Sendout '!II124</f>
        <v>306.86878961322088</v>
      </c>
      <c r="IJ12" s="238">
        <f>'Gas-Load for Sendout '!IJ124</f>
        <v>302.36924724352554</v>
      </c>
      <c r="IK12" s="238">
        <f>'Gas-Load for Sendout '!IK124</f>
        <v>312.44822215164305</v>
      </c>
      <c r="IL12" s="238">
        <f>'Gas-Load for Sendout '!IL124</f>
        <v>332.60617196787814</v>
      </c>
      <c r="IM12" s="238">
        <f>'Gas-Load for Sendout '!IM124</f>
        <v>343.69304436680738</v>
      </c>
      <c r="IN12" s="238">
        <f>'Gas-Load for Sendout '!IN124</f>
        <v>369.56241329764237</v>
      </c>
      <c r="IO12" s="238">
        <f>'Gas-Load for Sendout '!IO124</f>
        <v>369.56241329764237</v>
      </c>
      <c r="IP12" s="238">
        <f>'Gas-Load for Sendout '!IP124</f>
        <v>429.61630545850926</v>
      </c>
      <c r="IQ12" s="238">
        <f>'Gas-Load for Sendout '!IQ124</f>
        <v>415.75771495984765</v>
      </c>
      <c r="IR12" s="238">
        <f>'Gas-Load for Sendout '!IR124</f>
        <v>490.99006338115339</v>
      </c>
      <c r="IS12" s="238">
        <f>'Gas-Load for Sendout '!IS124</f>
        <v>475.15167423982587</v>
      </c>
      <c r="IT12" s="238">
        <f>'Gas-Load for Sendout '!IT124</f>
        <v>197.96852618416153</v>
      </c>
      <c r="IU12" s="238">
        <f>'Gas-Load for Sendout '!IU124</f>
        <v>219.17943970389314</v>
      </c>
      <c r="IV12" s="238">
        <f>'Gas-Load for Sendout '!IV124</f>
        <v>237.56223142099387</v>
      </c>
      <c r="IW12" s="238">
        <f>'Gas-Load for Sendout '!IW124</f>
        <v>245.48097246836033</v>
      </c>
      <c r="IX12" s="238">
        <f>'Gas-Load for Sendout '!IX124</f>
        <v>296.9527892762423</v>
      </c>
      <c r="IY12" s="238">
        <f>'Gas-Load for Sendout '!IY124</f>
        <v>306.8512155854504</v>
      </c>
      <c r="IZ12" s="238">
        <f>'Gas-Load for Sendout '!IZ124</f>
        <v>395.93705236832307</v>
      </c>
      <c r="JA12" s="238">
        <f>'Gas-Load for Sendout '!JA124</f>
        <v>395.93705236832307</v>
      </c>
      <c r="JB12" s="238">
        <f>'Gas-Load for Sendout '!JB124</f>
        <v>613.70243117090081</v>
      </c>
      <c r="JC12" s="238">
        <f>'Gas-Load for Sendout '!JC124</f>
        <v>593.9055785524846</v>
      </c>
      <c r="JD12" s="238">
        <f>'Gas-Load for Sendout '!JD124</f>
        <v>1227.4048623418016</v>
      </c>
      <c r="JE12" s="238">
        <f>'Gas-Load for Sendout '!JE124</f>
        <v>1187.8111571049692</v>
      </c>
      <c r="JF12" s="238">
        <f>'Gas-Load for Sendout '!JF124</f>
        <v>0</v>
      </c>
      <c r="JG12" s="238">
        <f>'Gas-Load for Sendout '!JG124</f>
        <v>0</v>
      </c>
      <c r="JH12" s="238">
        <f>'Gas-Load for Sendout '!JH124</f>
        <v>0</v>
      </c>
      <c r="JI12" s="238">
        <f>'Gas-Load for Sendout '!JI124</f>
        <v>0</v>
      </c>
      <c r="JJ12" s="238">
        <f>'Gas-Load for Sendout '!JJ124</f>
        <v>0</v>
      </c>
      <c r="JK12" s="238">
        <f>'Gas-Load for Sendout '!JK124</f>
        <v>0</v>
      </c>
      <c r="JL12" s="238">
        <f>'Gas-Load for Sendout '!JL124</f>
        <v>0</v>
      </c>
      <c r="JM12" s="238">
        <f>'Gas-Load for Sendout '!JM124</f>
        <v>0</v>
      </c>
      <c r="JN12" s="238">
        <f>'Gas-Load for Sendout '!JN124</f>
        <v>0</v>
      </c>
      <c r="JO12" s="238">
        <f>'Gas-Load for Sendout '!JO124</f>
        <v>0</v>
      </c>
      <c r="JP12" s="238">
        <f>'Gas-Load for Sendout '!JP124</f>
        <v>0</v>
      </c>
      <c r="JQ12" s="238">
        <f>'Gas-Load for Sendout '!JQ124</f>
        <v>0</v>
      </c>
      <c r="JR12" s="238">
        <f>'Gas-Load for Sendout '!JR124</f>
        <v>0</v>
      </c>
      <c r="JS12" s="238">
        <f>'Gas-Load for Sendout '!JS124</f>
        <v>0</v>
      </c>
      <c r="JT12" s="238">
        <f>'Gas-Load for Sendout '!JT124</f>
        <v>0</v>
      </c>
      <c r="JU12" s="238">
        <f>'Gas-Load for Sendout '!JU124</f>
        <v>0</v>
      </c>
      <c r="JV12" s="238">
        <f>'Gas-Load for Sendout '!JV124</f>
        <v>0</v>
      </c>
      <c r="JW12" s="238">
        <f>'Gas-Load for Sendout '!JW124</f>
        <v>0</v>
      </c>
      <c r="JX12" s="238">
        <f>'Gas-Load for Sendout '!JX124</f>
        <v>0</v>
      </c>
      <c r="JY12" s="238">
        <f>'Gas-Load for Sendout '!JY124</f>
        <v>0</v>
      </c>
      <c r="JZ12" s="238">
        <f>'Gas-Load for Sendout '!JZ124</f>
        <v>0</v>
      </c>
      <c r="KA12" s="238">
        <f>'Gas-Load for Sendout '!KA124</f>
        <v>0</v>
      </c>
      <c r="KB12" s="238">
        <f>'Gas-Load for Sendout '!KB124</f>
        <v>0</v>
      </c>
      <c r="KC12" s="238">
        <f>'Gas-Load for Sendout '!KC124</f>
        <v>0</v>
      </c>
      <c r="KD12" s="238">
        <f>'Gas-Load for Sendout '!KD124</f>
        <v>0</v>
      </c>
      <c r="KE12" s="238">
        <f>'Gas-Load for Sendout '!KE124</f>
        <v>0</v>
      </c>
      <c r="KF12" s="238">
        <f>'Gas-Load for Sendout '!KF124</f>
        <v>0</v>
      </c>
      <c r="KG12" s="238">
        <f>'Gas-Load for Sendout '!KG124</f>
        <v>0</v>
      </c>
      <c r="KH12" s="238">
        <f>'Gas-Load for Sendout '!KH124</f>
        <v>0</v>
      </c>
      <c r="KI12" s="238">
        <f>'Gas-Load for Sendout '!KI124</f>
        <v>0</v>
      </c>
      <c r="KJ12" s="238">
        <f>'Gas-Load for Sendout '!KJ124</f>
        <v>0</v>
      </c>
      <c r="KK12" s="238">
        <f>'Gas-Load for Sendout '!KK124</f>
        <v>0</v>
      </c>
      <c r="KL12" s="238">
        <f>'Gas-Load for Sendout '!KL124</f>
        <v>0</v>
      </c>
      <c r="KM12" s="238">
        <f>'Gas-Load for Sendout '!KM124</f>
        <v>0</v>
      </c>
      <c r="KN12" s="238">
        <f>'Gas-Load for Sendout '!KN124</f>
        <v>0</v>
      </c>
      <c r="KO12" s="238">
        <f>'Gas-Load for Sendout '!KO124</f>
        <v>0</v>
      </c>
      <c r="KP12" s="238">
        <f>'Gas-Load for Sendout '!KP124</f>
        <v>0</v>
      </c>
      <c r="KQ12" s="238">
        <f>'Gas-Load for Sendout '!KQ124</f>
        <v>0</v>
      </c>
      <c r="KR12" s="238">
        <f>'Gas-Load for Sendout '!KR124</f>
        <v>0</v>
      </c>
      <c r="KS12" s="238">
        <f>'Gas-Load for Sendout '!KS124</f>
        <v>0</v>
      </c>
      <c r="KT12" s="238">
        <f>'Gas-Load for Sendout '!KT124</f>
        <v>0</v>
      </c>
      <c r="KU12" s="238">
        <f>'Gas-Load for Sendout '!KU124</f>
        <v>0</v>
      </c>
      <c r="KV12" s="238">
        <f>'Gas-Load for Sendout '!KV124</f>
        <v>0</v>
      </c>
      <c r="KW12" s="238">
        <f>'Gas-Load for Sendout '!KW124</f>
        <v>0</v>
      </c>
      <c r="KX12" s="238">
        <f>'Gas-Load for Sendout '!KX124</f>
        <v>0</v>
      </c>
      <c r="KY12" s="238">
        <f>'Gas-Load for Sendout '!KY124</f>
        <v>0</v>
      </c>
      <c r="KZ12" s="238">
        <f>'Gas-Load for Sendout '!KZ124</f>
        <v>0</v>
      </c>
      <c r="LA12" s="238">
        <f>'Gas-Load for Sendout '!LA124</f>
        <v>0</v>
      </c>
      <c r="LB12" s="238">
        <f>'Gas-Load for Sendout '!LB124</f>
        <v>0</v>
      </c>
      <c r="LC12" s="238">
        <f>'Gas-Load for Sendout '!LC124</f>
        <v>0</v>
      </c>
      <c r="LD12" s="238">
        <f>'Gas-Load for Sendout '!LD124</f>
        <v>0</v>
      </c>
      <c r="LE12" s="238">
        <f>'Gas-Load for Sendout '!LE124</f>
        <v>0</v>
      </c>
      <c r="LF12" s="238">
        <f>'Gas-Load for Sendout '!LF124</f>
        <v>0</v>
      </c>
      <c r="LG12" s="238">
        <f>'Gas-Load for Sendout '!LG124</f>
        <v>0</v>
      </c>
      <c r="LH12" s="238">
        <f>'Gas-Load for Sendout '!LH124</f>
        <v>0</v>
      </c>
      <c r="LI12" s="238">
        <f>'Gas-Load for Sendout '!LI124</f>
        <v>0</v>
      </c>
      <c r="LJ12" s="238">
        <f>'Gas-Load for Sendout '!LJ124</f>
        <v>0</v>
      </c>
      <c r="LK12" s="238">
        <f>'Gas-Load for Sendout '!LK124</f>
        <v>0</v>
      </c>
      <c r="LL12" s="238">
        <f>'Gas-Load for Sendout '!LL124</f>
        <v>0</v>
      </c>
      <c r="LM12" s="238">
        <f>'Gas-Load for Sendout '!LM124</f>
        <v>0</v>
      </c>
      <c r="LN12" s="238">
        <f>'Gas-Load for Sendout '!LN124</f>
        <v>0</v>
      </c>
      <c r="LO12" s="238">
        <f>'Gas-Load for Sendout '!LO124</f>
        <v>0</v>
      </c>
      <c r="LP12" s="238">
        <f>'Gas-Load for Sendout '!LP124</f>
        <v>0</v>
      </c>
      <c r="LQ12" s="238">
        <f>'Gas-Load for Sendout '!LQ124</f>
        <v>0</v>
      </c>
      <c r="LR12" s="238">
        <f>'Gas-Load for Sendout '!LR124</f>
        <v>0</v>
      </c>
      <c r="LS12" s="238">
        <f>'Gas-Load for Sendout '!LS124</f>
        <v>0</v>
      </c>
      <c r="LT12" s="238">
        <f>'Gas-Load for Sendout '!LT124</f>
        <v>0</v>
      </c>
      <c r="LU12" s="238">
        <f>'Gas-Load for Sendout '!LU124</f>
        <v>0</v>
      </c>
      <c r="LV12" s="238">
        <f>'Gas-Load for Sendout '!LV124</f>
        <v>0</v>
      </c>
      <c r="LW12" s="238">
        <f>'Gas-Load for Sendout '!LW124</f>
        <v>0</v>
      </c>
      <c r="LX12" s="238">
        <f>'Gas-Load for Sendout '!LX124</f>
        <v>0</v>
      </c>
      <c r="LY12" s="238">
        <f>'Gas-Load for Sendout '!LY124</f>
        <v>0</v>
      </c>
      <c r="LZ12" s="238">
        <f>'Gas-Load for Sendout '!LZ124</f>
        <v>0</v>
      </c>
      <c r="MA12" s="238">
        <f>'Gas-Load for Sendout '!MA124</f>
        <v>0</v>
      </c>
      <c r="MB12" s="238">
        <f>'Gas-Load for Sendout '!MB124</f>
        <v>0</v>
      </c>
      <c r="MC12" s="238">
        <f>'Gas-Load for Sendout '!MC124</f>
        <v>0</v>
      </c>
      <c r="MD12" s="238">
        <f>'Gas-Load for Sendout '!MD124</f>
        <v>0</v>
      </c>
      <c r="ME12" s="238">
        <f>'Gas-Load for Sendout '!ME124</f>
        <v>0</v>
      </c>
      <c r="MF12" s="238">
        <f>'Gas-Load for Sendout '!MF124</f>
        <v>0</v>
      </c>
      <c r="MG12" s="238">
        <f>'Gas-Load for Sendout '!MG124</f>
        <v>0</v>
      </c>
      <c r="MH12" s="238">
        <f>'Gas-Load for Sendout '!MH124</f>
        <v>0</v>
      </c>
      <c r="MI12" s="238">
        <f>'Gas-Load for Sendout '!MI124</f>
        <v>0</v>
      </c>
      <c r="MJ12" s="238">
        <f>'Gas-Load for Sendout '!MJ124</f>
        <v>0</v>
      </c>
      <c r="MK12" s="238">
        <f>'Gas-Load for Sendout '!MK124</f>
        <v>0</v>
      </c>
    </row>
    <row r="13" spans="1:349" x14ac:dyDescent="0.3">
      <c r="A13" s="112" t="s">
        <v>155</v>
      </c>
      <c r="B13" s="239">
        <f>'Gas-Load for Sendout '!B154</f>
        <v>682.12064289739226</v>
      </c>
      <c r="C13" s="239">
        <f>'Gas-Load for Sendout '!C154</f>
        <v>755.20499749354144</v>
      </c>
      <c r="D13" s="239">
        <f>'Gas-Load for Sendout '!D154</f>
        <v>682.12064289739226</v>
      </c>
      <c r="E13" s="239">
        <f>'Gas-Load for Sendout '!E154</f>
        <v>704.8579976606386</v>
      </c>
      <c r="F13" s="239">
        <f>'Gas-Load for Sendout '!F154</f>
        <v>682.12064289739226</v>
      </c>
      <c r="G13" s="239">
        <f>'Gas-Load for Sendout '!G154</f>
        <v>704.8579976606386</v>
      </c>
      <c r="H13" s="239">
        <f>'Gas-Load for Sendout '!H154</f>
        <v>682.12064289739226</v>
      </c>
      <c r="I13" s="239">
        <f>'Gas-Load for Sendout '!I154</f>
        <v>682.12064289739226</v>
      </c>
      <c r="J13" s="239">
        <f>'Gas-Load for Sendout '!J154</f>
        <v>704.8579976606386</v>
      </c>
      <c r="K13" s="239">
        <f>'Gas-Load for Sendout '!K154</f>
        <v>682.12064289739226</v>
      </c>
      <c r="L13" s="239">
        <f>'Gas-Load for Sendout '!L154</f>
        <v>704.8579976606386</v>
      </c>
      <c r="M13" s="239">
        <f>'Gas-Load for Sendout '!M154</f>
        <v>682.12064289739226</v>
      </c>
      <c r="N13" s="239">
        <f>'Gas-Load for Sendout '!N154</f>
        <v>676.27697037198527</v>
      </c>
      <c r="O13" s="239">
        <f>'Gas-Load for Sendout '!O154</f>
        <v>748.73521719755513</v>
      </c>
      <c r="P13" s="239">
        <f>'Gas-Load for Sendout '!P154</f>
        <v>676.27697037198527</v>
      </c>
      <c r="Q13" s="239">
        <f>'Gas-Load for Sendout '!Q154</f>
        <v>698.81953605105139</v>
      </c>
      <c r="R13" s="239">
        <f>'Gas-Load for Sendout '!R154</f>
        <v>676.27697037198527</v>
      </c>
      <c r="S13" s="239">
        <f>'Gas-Load for Sendout '!S154</f>
        <v>698.81953605105139</v>
      </c>
      <c r="T13" s="239">
        <f>'Gas-Load for Sendout '!T154</f>
        <v>676.27697037198527</v>
      </c>
      <c r="U13" s="239">
        <f>'Gas-Load for Sendout '!U154</f>
        <v>676.27697037198527</v>
      </c>
      <c r="V13" s="239">
        <f>'Gas-Load for Sendout '!V154</f>
        <v>698.81953605105139</v>
      </c>
      <c r="W13" s="239">
        <f>'Gas-Load for Sendout '!W154</f>
        <v>676.27697037198527</v>
      </c>
      <c r="X13" s="239">
        <f>'Gas-Load for Sendout '!X154</f>
        <v>698.81953605105139</v>
      </c>
      <c r="Y13" s="239">
        <f>'Gas-Load for Sendout '!Y154</f>
        <v>676.27697037198527</v>
      </c>
      <c r="Z13" s="239">
        <f>'Gas-Load for Sendout '!Z154</f>
        <v>672.76336202986658</v>
      </c>
      <c r="AA13" s="239">
        <f>'Gas-Load for Sendout '!AA154</f>
        <v>719.16083527330568</v>
      </c>
      <c r="AB13" s="239">
        <f>'Gas-Load for Sendout '!AB154</f>
        <v>672.76336202986658</v>
      </c>
      <c r="AC13" s="239">
        <f>'Gas-Load for Sendout '!AC154</f>
        <v>695.1888074308622</v>
      </c>
      <c r="AD13" s="239">
        <f>'Gas-Load for Sendout '!AD154</f>
        <v>672.76336202986658</v>
      </c>
      <c r="AE13" s="239">
        <f>'Gas-Load for Sendout '!AE154</f>
        <v>695.1888074308622</v>
      </c>
      <c r="AF13" s="239">
        <f>'Gas-Load for Sendout '!AF154</f>
        <v>672.76336202986658</v>
      </c>
      <c r="AG13" s="239">
        <f>'Gas-Load for Sendout '!AG154</f>
        <v>672.76336202986658</v>
      </c>
      <c r="AH13" s="239">
        <f>'Gas-Load for Sendout '!AH154</f>
        <v>695.1888074308622</v>
      </c>
      <c r="AI13" s="239">
        <f>'Gas-Load for Sendout '!AI154</f>
        <v>672.76336202986658</v>
      </c>
      <c r="AJ13" s="239">
        <f>'Gas-Load for Sendout '!AJ154</f>
        <v>695.1888074308622</v>
      </c>
      <c r="AK13" s="239">
        <f>'Gas-Load for Sendout '!AK154</f>
        <v>672.76336202986658</v>
      </c>
      <c r="AL13" s="239">
        <f>'Gas-Load for Sendout '!AL154</f>
        <v>670.22354012146457</v>
      </c>
      <c r="AM13" s="239">
        <f>'Gas-Load for Sendout '!AM154</f>
        <v>742.03320513447864</v>
      </c>
      <c r="AN13" s="239">
        <f>'Gas-Load for Sendout '!AN154</f>
        <v>670.22354012146457</v>
      </c>
      <c r="AO13" s="239">
        <f>'Gas-Load for Sendout '!AO154</f>
        <v>692.56432479218006</v>
      </c>
      <c r="AP13" s="239">
        <f>'Gas-Load for Sendout '!AP154</f>
        <v>670.22354012146457</v>
      </c>
      <c r="AQ13" s="239">
        <f>'Gas-Load for Sendout '!AQ154</f>
        <v>692.56432479218006</v>
      </c>
      <c r="AR13" s="239">
        <f>'Gas-Load for Sendout '!AR154</f>
        <v>670.22354012146457</v>
      </c>
      <c r="AS13" s="239">
        <f>'Gas-Load for Sendout '!AS154</f>
        <v>670.22354012146457</v>
      </c>
      <c r="AT13" s="239">
        <f>'Gas-Load for Sendout '!AT154</f>
        <v>692.56432479218006</v>
      </c>
      <c r="AU13" s="239">
        <f>'Gas-Load for Sendout '!AU154</f>
        <v>670.22354012146457</v>
      </c>
      <c r="AV13" s="239">
        <f>'Gas-Load for Sendout '!AV154</f>
        <v>692.56432479218006</v>
      </c>
      <c r="AW13" s="239">
        <f>'Gas-Load for Sendout '!AW154</f>
        <v>670.22354012146457</v>
      </c>
      <c r="AX13" s="239">
        <f>'Gas-Load for Sendout '!AX154</f>
        <v>668.80175397600703</v>
      </c>
      <c r="AY13" s="239">
        <f>'Gas-Load for Sendout '!AY154</f>
        <v>740.45908475915064</v>
      </c>
      <c r="AZ13" s="239">
        <f>'Gas-Load for Sendout '!AZ154</f>
        <v>668.80175397600703</v>
      </c>
      <c r="BA13" s="239">
        <f>'Gas-Load for Sendout '!BA154</f>
        <v>691.09514577520724</v>
      </c>
      <c r="BB13" s="239">
        <f>'Gas-Load for Sendout '!BB154</f>
        <v>668.80175397600703</v>
      </c>
      <c r="BC13" s="239">
        <f>'Gas-Load for Sendout '!BC154</f>
        <v>691.09514577520724</v>
      </c>
      <c r="BD13" s="239">
        <f>'Gas-Load for Sendout '!BD154</f>
        <v>668.80175397600703</v>
      </c>
      <c r="BE13" s="239">
        <f>'Gas-Load for Sendout '!BE154</f>
        <v>668.80175397600703</v>
      </c>
      <c r="BF13" s="239">
        <f>'Gas-Load for Sendout '!BF154</f>
        <v>691.09514577520724</v>
      </c>
      <c r="BG13" s="239">
        <f>'Gas-Load for Sendout '!BG154</f>
        <v>668.80175397600703</v>
      </c>
      <c r="BH13" s="239">
        <f>'Gas-Load for Sendout '!BH154</f>
        <v>691.09514577520724</v>
      </c>
      <c r="BI13" s="239">
        <f>'Gas-Load for Sendout '!BI154</f>
        <v>668.80175397600703</v>
      </c>
      <c r="BJ13" s="239">
        <f>'Gas-Load for Sendout '!BJ154</f>
        <v>667.79059240033826</v>
      </c>
      <c r="BK13" s="239">
        <f>'Gas-Load for Sendout '!BK154</f>
        <v>739.33958444323162</v>
      </c>
      <c r="BL13" s="239">
        <f>'Gas-Load for Sendout '!BL154</f>
        <v>667.79059240033826</v>
      </c>
      <c r="BM13" s="239">
        <f>'Gas-Load for Sendout '!BM154</f>
        <v>690.05027881368289</v>
      </c>
      <c r="BN13" s="239">
        <f>'Gas-Load for Sendout '!BN154</f>
        <v>667.79059240033826</v>
      </c>
      <c r="BO13" s="239">
        <f>'Gas-Load for Sendout '!BO154</f>
        <v>690.05027881368289</v>
      </c>
      <c r="BP13" s="239">
        <f>'Gas-Load for Sendout '!BP154</f>
        <v>667.79059240033826</v>
      </c>
      <c r="BQ13" s="239">
        <f>'Gas-Load for Sendout '!BQ154</f>
        <v>667.79059240033826</v>
      </c>
      <c r="BR13" s="239">
        <f>'Gas-Load for Sendout '!BR154</f>
        <v>690.05027881368289</v>
      </c>
      <c r="BS13" s="239">
        <f>'Gas-Load for Sendout '!BS154</f>
        <v>667.79059240033826</v>
      </c>
      <c r="BT13" s="239">
        <f>'Gas-Load for Sendout '!BT154</f>
        <v>690.05027881368289</v>
      </c>
      <c r="BU13" s="239">
        <f>'Gas-Load for Sendout '!BU154</f>
        <v>667.79059240033826</v>
      </c>
      <c r="BV13" s="239">
        <f>'Gas-Load for Sendout '!BV154</f>
        <v>667.23084162819293</v>
      </c>
      <c r="BW13" s="239">
        <f>'Gas-Load for Sendout '!BW154</f>
        <v>713.24676174048216</v>
      </c>
      <c r="BX13" s="239">
        <f>'Gas-Load for Sendout '!BX154</f>
        <v>667.23084162819293</v>
      </c>
      <c r="BY13" s="239">
        <f>'Gas-Load for Sendout '!BY154</f>
        <v>689.47186968246604</v>
      </c>
      <c r="BZ13" s="239">
        <f>'Gas-Load for Sendout '!BZ154</f>
        <v>667.23084162819293</v>
      </c>
      <c r="CA13" s="239">
        <f>'Gas-Load for Sendout '!CA154</f>
        <v>689.47186968246604</v>
      </c>
      <c r="CB13" s="239">
        <f>'Gas-Load for Sendout '!CB154</f>
        <v>667.23084162819293</v>
      </c>
      <c r="CC13" s="239">
        <f>'Gas-Load for Sendout '!CC154</f>
        <v>667.23084162819293</v>
      </c>
      <c r="CD13" s="239">
        <f>'Gas-Load for Sendout '!CD154</f>
        <v>689.47186968246604</v>
      </c>
      <c r="CE13" s="239">
        <f>'Gas-Load for Sendout '!CE154</f>
        <v>667.23084162819293</v>
      </c>
      <c r="CF13" s="239">
        <f>'Gas-Load for Sendout '!CF154</f>
        <v>689.47186968246604</v>
      </c>
      <c r="CG13" s="239">
        <f>'Gas-Load for Sendout '!CG154</f>
        <v>667.23084162819293</v>
      </c>
      <c r="CH13" s="239">
        <f>'Gas-Load for Sendout '!CH154</f>
        <v>666.17246396375322</v>
      </c>
      <c r="CI13" s="239">
        <f>'Gas-Load for Sendout '!CI154</f>
        <v>737.54808510272676</v>
      </c>
      <c r="CJ13" s="239">
        <f>'Gas-Load for Sendout '!CJ154</f>
        <v>666.17246396375322</v>
      </c>
      <c r="CK13" s="239">
        <f>'Gas-Load for Sendout '!CK154</f>
        <v>688.37821276254499</v>
      </c>
      <c r="CL13" s="239">
        <f>'Gas-Load for Sendout '!CL154</f>
        <v>666.17246396375322</v>
      </c>
      <c r="CM13" s="239">
        <f>'Gas-Load for Sendout '!CM154</f>
        <v>688.37821276254499</v>
      </c>
      <c r="CN13" s="239">
        <f>'Gas-Load for Sendout '!CN154</f>
        <v>666.17246396375322</v>
      </c>
      <c r="CO13" s="239">
        <f>'Gas-Load for Sendout '!CO154</f>
        <v>666.17246396375322</v>
      </c>
      <c r="CP13" s="239">
        <f>'Gas-Load for Sendout '!CP154</f>
        <v>688.37821276254499</v>
      </c>
      <c r="CQ13" s="239">
        <f>'Gas-Load for Sendout '!CQ154</f>
        <v>666.17246396375322</v>
      </c>
      <c r="CR13" s="239">
        <f>'Gas-Load for Sendout '!CR154</f>
        <v>688.37821276254499</v>
      </c>
      <c r="CS13" s="239">
        <f>'Gas-Load for Sendout '!CS154</f>
        <v>666.17246396375322</v>
      </c>
      <c r="CT13" s="239">
        <f>'Gas-Load for Sendout '!CT154</f>
        <v>665.7420799462169</v>
      </c>
      <c r="CU13" s="239">
        <f>'Gas-Load for Sendout '!CU154</f>
        <v>737.07158851188308</v>
      </c>
      <c r="CV13" s="239">
        <f>'Gas-Load for Sendout '!CV154</f>
        <v>665.7420799462169</v>
      </c>
      <c r="CW13" s="239">
        <f>'Gas-Load for Sendout '!CW154</f>
        <v>687.93348261109088</v>
      </c>
      <c r="CX13" s="239">
        <f>'Gas-Load for Sendout '!CX154</f>
        <v>665.7420799462169</v>
      </c>
      <c r="CY13" s="239">
        <f>'Gas-Load for Sendout '!CY154</f>
        <v>687.93348261109088</v>
      </c>
      <c r="CZ13" s="239">
        <f>'Gas-Load for Sendout '!CZ154</f>
        <v>665.7420799462169</v>
      </c>
      <c r="DA13" s="239">
        <f>'Gas-Load for Sendout '!DA154</f>
        <v>665.7420799462169</v>
      </c>
      <c r="DB13" s="239">
        <f>'Gas-Load for Sendout '!DB154</f>
        <v>687.93348261109088</v>
      </c>
      <c r="DC13" s="239">
        <f>'Gas-Load for Sendout '!DC154</f>
        <v>665.7420799462169</v>
      </c>
      <c r="DD13" s="239">
        <f>'Gas-Load for Sendout '!DD154</f>
        <v>687.93348261109088</v>
      </c>
      <c r="DE13" s="239">
        <f>'Gas-Load for Sendout '!DE154</f>
        <v>665.7420799462169</v>
      </c>
      <c r="DF13" s="239">
        <f>'Gas-Load for Sendout '!DF154</f>
        <v>664.94846795387218</v>
      </c>
      <c r="DG13" s="239">
        <f>'Gas-Load for Sendout '!DG154</f>
        <v>736.19294666321559</v>
      </c>
      <c r="DH13" s="239">
        <f>'Gas-Load for Sendout '!DH154</f>
        <v>664.94846795387218</v>
      </c>
      <c r="DI13" s="239">
        <f>'Gas-Load for Sendout '!DI154</f>
        <v>687.1134168856679</v>
      </c>
      <c r="DJ13" s="239">
        <f>'Gas-Load for Sendout '!DJ154</f>
        <v>664.94846795387218</v>
      </c>
      <c r="DK13" s="239">
        <f>'Gas-Load for Sendout '!DK154</f>
        <v>687.1134168856679</v>
      </c>
      <c r="DL13" s="239">
        <f>'Gas-Load for Sendout '!DL154</f>
        <v>664.94846795387218</v>
      </c>
      <c r="DM13" s="239">
        <f>'Gas-Load for Sendout '!DM154</f>
        <v>664.94846795387218</v>
      </c>
      <c r="DN13" s="239">
        <f>'Gas-Load for Sendout '!DN154</f>
        <v>687.1134168856679</v>
      </c>
      <c r="DO13" s="239">
        <f>'Gas-Load for Sendout '!DO154</f>
        <v>664.94846795387218</v>
      </c>
      <c r="DP13" s="239">
        <f>'Gas-Load for Sendout '!DP154</f>
        <v>687.1134168856679</v>
      </c>
      <c r="DQ13" s="239">
        <f>'Gas-Load for Sendout '!DQ154</f>
        <v>664.94846795387218</v>
      </c>
      <c r="DR13" s="239">
        <f>'Gas-Load for Sendout '!DR154</f>
        <v>664.13896391208834</v>
      </c>
      <c r="DS13" s="239">
        <f>'Gas-Load for Sendout '!DS154</f>
        <v>709.94165107843924</v>
      </c>
      <c r="DT13" s="239">
        <f>'Gas-Load for Sendout '!DT154</f>
        <v>664.13896391208834</v>
      </c>
      <c r="DU13" s="239">
        <f>'Gas-Load for Sendout '!DU154</f>
        <v>686.27692937582458</v>
      </c>
      <c r="DV13" s="239">
        <f>'Gas-Load for Sendout '!DV154</f>
        <v>664.13896391208834</v>
      </c>
      <c r="DW13" s="239">
        <f>'Gas-Load for Sendout '!DW154</f>
        <v>686.27692937582458</v>
      </c>
      <c r="DX13" s="239">
        <f>'Gas-Load for Sendout '!DX154</f>
        <v>664.13896391208834</v>
      </c>
      <c r="DY13" s="239">
        <f>'Gas-Load for Sendout '!DY154</f>
        <v>664.13896391208834</v>
      </c>
      <c r="DZ13" s="239">
        <f>'Gas-Load for Sendout '!DZ154</f>
        <v>686.27692937582458</v>
      </c>
      <c r="EA13" s="239">
        <f>'Gas-Load for Sendout '!EA154</f>
        <v>664.13896391208834</v>
      </c>
      <c r="EB13" s="239">
        <f>'Gas-Load for Sendout '!EB154</f>
        <v>686.27692937582458</v>
      </c>
      <c r="EC13" s="239">
        <f>'Gas-Load for Sendout '!EC154</f>
        <v>664.13896391208834</v>
      </c>
      <c r="ED13" s="239">
        <f>'Gas-Load for Sendout '!ED154</f>
        <v>663.34722703465286</v>
      </c>
      <c r="EE13" s="239">
        <f>'Gas-Load for Sendout '!EE154</f>
        <v>734.42014421693705</v>
      </c>
      <c r="EF13" s="239">
        <f>'Gas-Load for Sendout '!EF154</f>
        <v>663.34722703465286</v>
      </c>
      <c r="EG13" s="239">
        <f>'Gas-Load for Sendout '!EG154</f>
        <v>685.4588012691413</v>
      </c>
      <c r="EH13" s="239">
        <f>'Gas-Load for Sendout '!EH154</f>
        <v>663.34722703465286</v>
      </c>
      <c r="EI13" s="239">
        <f>'Gas-Load for Sendout '!EI154</f>
        <v>685.4588012691413</v>
      </c>
      <c r="EJ13" s="239">
        <f>'Gas-Load for Sendout '!EJ154</f>
        <v>663.34722703465286</v>
      </c>
      <c r="EK13" s="239">
        <f>'Gas-Load for Sendout '!EK154</f>
        <v>663.34722703465286</v>
      </c>
      <c r="EL13" s="239">
        <f>'Gas-Load for Sendout '!EL154</f>
        <v>685.4588012691413</v>
      </c>
      <c r="EM13" s="239">
        <f>'Gas-Load for Sendout '!EM154</f>
        <v>663.34722703465286</v>
      </c>
      <c r="EN13" s="239">
        <f>'Gas-Load for Sendout '!EN154</f>
        <v>685.4588012691413</v>
      </c>
      <c r="EO13" s="239">
        <f>'Gas-Load for Sendout '!EO154</f>
        <v>663.34722703465286</v>
      </c>
      <c r="EP13" s="239">
        <f>'Gas-Load for Sendout '!EP154</f>
        <v>662.66576444975976</v>
      </c>
      <c r="EQ13" s="239">
        <f>'Gas-Load for Sendout '!EQ154</f>
        <v>733.66566778366257</v>
      </c>
      <c r="ER13" s="239">
        <f>'Gas-Load for Sendout '!ER154</f>
        <v>662.66576444975976</v>
      </c>
      <c r="ES13" s="239">
        <f>'Gas-Load for Sendout '!ES154</f>
        <v>684.75462326475167</v>
      </c>
      <c r="ET13" s="239">
        <f>'Gas-Load for Sendout '!ET154</f>
        <v>662.66576444975976</v>
      </c>
      <c r="EU13" s="239">
        <f>'Gas-Load for Sendout '!EU154</f>
        <v>684.75462326475167</v>
      </c>
      <c r="EV13" s="239">
        <f>'Gas-Load for Sendout '!EV154</f>
        <v>662.66576444975976</v>
      </c>
      <c r="EW13" s="239">
        <f>'Gas-Load for Sendout '!EW154</f>
        <v>662.66576444975976</v>
      </c>
      <c r="EX13" s="239">
        <f>'Gas-Load for Sendout '!EX154</f>
        <v>684.75462326475167</v>
      </c>
      <c r="EY13" s="239">
        <f>'Gas-Load for Sendout '!EY154</f>
        <v>662.66576444975976</v>
      </c>
      <c r="EZ13" s="239">
        <f>'Gas-Load for Sendout '!EZ154</f>
        <v>684.75462326475167</v>
      </c>
      <c r="FA13" s="239">
        <f>'Gas-Load for Sendout '!FA154</f>
        <v>662.66576444975976</v>
      </c>
      <c r="FB13" s="239">
        <f>'Gas-Load for Sendout '!FB154</f>
        <v>661.62562318832647</v>
      </c>
      <c r="FC13" s="239">
        <f>'Gas-Load for Sendout '!FC154</f>
        <v>732.51408281564716</v>
      </c>
      <c r="FD13" s="239">
        <f>'Gas-Load for Sendout '!FD154</f>
        <v>661.62562318832647</v>
      </c>
      <c r="FE13" s="239">
        <f>'Gas-Load for Sendout '!FE154</f>
        <v>683.67981062793729</v>
      </c>
      <c r="FF13" s="239">
        <f>'Gas-Load for Sendout '!FF154</f>
        <v>661.62562318832647</v>
      </c>
      <c r="FG13" s="239">
        <f>'Gas-Load for Sendout '!FG154</f>
        <v>683.67981062793729</v>
      </c>
      <c r="FH13" s="239">
        <f>'Gas-Load for Sendout '!FH154</f>
        <v>661.62562318832647</v>
      </c>
      <c r="FI13" s="239">
        <f>'Gas-Load for Sendout '!FI154</f>
        <v>661.62562318832647</v>
      </c>
      <c r="FJ13" s="239">
        <f>'Gas-Load for Sendout '!FJ154</f>
        <v>683.67981062793729</v>
      </c>
      <c r="FK13" s="239">
        <f>'Gas-Load for Sendout '!FK154</f>
        <v>661.62562318832647</v>
      </c>
      <c r="FL13" s="239">
        <f>'Gas-Load for Sendout '!FL154</f>
        <v>683.67981062793729</v>
      </c>
      <c r="FM13" s="239">
        <f>'Gas-Load for Sendout '!FM154</f>
        <v>661.62562318832647</v>
      </c>
      <c r="FN13" s="239">
        <f>'Gas-Load for Sendout '!FN154</f>
        <v>660.98233522761393</v>
      </c>
      <c r="FO13" s="239">
        <f>'Gas-Load for Sendout '!FO154</f>
        <v>706.56732386400108</v>
      </c>
      <c r="FP13" s="239">
        <f>'Gas-Load for Sendout '!FP154</f>
        <v>660.98233522761393</v>
      </c>
      <c r="FQ13" s="239">
        <f>'Gas-Load for Sendout '!FQ154</f>
        <v>683.01507973520108</v>
      </c>
      <c r="FR13" s="239">
        <f>'Gas-Load for Sendout '!FR154</f>
        <v>660.98233522761393</v>
      </c>
      <c r="FS13" s="239">
        <f>'Gas-Load for Sendout '!FS154</f>
        <v>683.01507973520108</v>
      </c>
      <c r="FT13" s="239">
        <f>'Gas-Load for Sendout '!FT154</f>
        <v>660.98233522761393</v>
      </c>
      <c r="FU13" s="239">
        <f>'Gas-Load for Sendout '!FU154</f>
        <v>660.98233522761393</v>
      </c>
      <c r="FV13" s="239">
        <f>'Gas-Load for Sendout '!FV154</f>
        <v>683.01507973520108</v>
      </c>
      <c r="FW13" s="239">
        <f>'Gas-Load for Sendout '!FW154</f>
        <v>660.98233522761393</v>
      </c>
      <c r="FX13" s="239">
        <f>'Gas-Load for Sendout '!FX154</f>
        <v>683.01507973520108</v>
      </c>
      <c r="FY13" s="239">
        <f>'Gas-Load for Sendout '!FY154</f>
        <v>660.98233522761393</v>
      </c>
      <c r="FZ13" s="239">
        <f>'Gas-Load for Sendout '!FZ154</f>
        <v>660.3268445176227</v>
      </c>
      <c r="GA13" s="239">
        <f>'Gas-Load for Sendout '!GA154</f>
        <v>731.07614928736803</v>
      </c>
      <c r="GB13" s="239">
        <f>'Gas-Load for Sendout '!GB154</f>
        <v>660.3268445176227</v>
      </c>
      <c r="GC13" s="239">
        <f>'Gas-Load for Sendout '!GC154</f>
        <v>682.3377393348768</v>
      </c>
      <c r="GD13" s="239">
        <f>'Gas-Load for Sendout '!GD154</f>
        <v>660.3268445176227</v>
      </c>
      <c r="GE13" s="239">
        <f>'Gas-Load for Sendout '!GE154</f>
        <v>682.3377393348768</v>
      </c>
      <c r="GF13" s="239">
        <f>'Gas-Load for Sendout '!GF154</f>
        <v>660.3268445176227</v>
      </c>
      <c r="GG13" s="239">
        <f>'Gas-Load for Sendout '!GG154</f>
        <v>660.3268445176227</v>
      </c>
      <c r="GH13" s="239">
        <f>'Gas-Load for Sendout '!GH154</f>
        <v>682.3377393348768</v>
      </c>
      <c r="GI13" s="239">
        <f>'Gas-Load for Sendout '!GI154</f>
        <v>660.3268445176227</v>
      </c>
      <c r="GJ13" s="239">
        <f>'Gas-Load for Sendout '!GJ154</f>
        <v>682.3377393348768</v>
      </c>
      <c r="GK13" s="239">
        <f>'Gas-Load for Sendout '!GK154</f>
        <v>660.3268445176227</v>
      </c>
      <c r="GL13" s="239">
        <f>'Gas-Load for Sendout '!GL154</f>
        <v>659.77707739331981</v>
      </c>
      <c r="GM13" s="239">
        <f>'Gas-Load for Sendout '!GM154</f>
        <v>730.46747854260411</v>
      </c>
      <c r="GN13" s="239">
        <f>'Gas-Load for Sendout '!GN154</f>
        <v>659.77707739331981</v>
      </c>
      <c r="GO13" s="239">
        <f>'Gas-Load for Sendout '!GO154</f>
        <v>681.76964663976389</v>
      </c>
      <c r="GP13" s="239">
        <f>'Gas-Load for Sendout '!GP154</f>
        <v>659.77707739331981</v>
      </c>
      <c r="GQ13" s="239">
        <f>'Gas-Load for Sendout '!GQ154</f>
        <v>681.76964663976389</v>
      </c>
      <c r="GR13" s="239">
        <f>'Gas-Load for Sendout '!GR154</f>
        <v>659.77707739331981</v>
      </c>
      <c r="GS13" s="239">
        <f>'Gas-Load for Sendout '!GS154</f>
        <v>659.77707739331981</v>
      </c>
      <c r="GT13" s="239">
        <f>'Gas-Load for Sendout '!GT154</f>
        <v>681.76964663976389</v>
      </c>
      <c r="GU13" s="239">
        <f>'Gas-Load for Sendout '!GU154</f>
        <v>659.77707739331981</v>
      </c>
      <c r="GV13" s="239">
        <f>'Gas-Load for Sendout '!GV154</f>
        <v>681.76964663976389</v>
      </c>
      <c r="GW13" s="239">
        <f>'Gas-Load for Sendout '!GW154</f>
        <v>659.77707739331981</v>
      </c>
      <c r="GX13" s="239">
        <f>'Gas-Load for Sendout '!GX154</f>
        <v>658.83808550600975</v>
      </c>
      <c r="GY13" s="239">
        <f>'Gas-Load for Sendout '!GY154</f>
        <v>729.42788038165361</v>
      </c>
      <c r="GZ13" s="239">
        <f>'Gas-Load for Sendout '!GZ154</f>
        <v>658.83808550600975</v>
      </c>
      <c r="HA13" s="239">
        <f>'Gas-Load for Sendout '!HA154</f>
        <v>680.79935502287674</v>
      </c>
      <c r="HB13" s="239">
        <f>'Gas-Load for Sendout '!HB154</f>
        <v>658.83808550600975</v>
      </c>
      <c r="HC13" s="239">
        <f>'Gas-Load for Sendout '!HC154</f>
        <v>680.79935502287674</v>
      </c>
      <c r="HD13" s="239">
        <f>'Gas-Load for Sendout '!HD154</f>
        <v>658.83808550600975</v>
      </c>
      <c r="HE13" s="239">
        <f>'Gas-Load for Sendout '!HE154</f>
        <v>658.83808550600975</v>
      </c>
      <c r="HF13" s="239">
        <f>'Gas-Load for Sendout '!HF154</f>
        <v>680.79935502287674</v>
      </c>
      <c r="HG13" s="239">
        <f>'Gas-Load for Sendout '!HG154</f>
        <v>658.83808550600975</v>
      </c>
      <c r="HH13" s="239">
        <f>'Gas-Load for Sendout '!HH154</f>
        <v>680.79935502287674</v>
      </c>
      <c r="HI13" s="239">
        <f>'Gas-Load for Sendout '!HI154</f>
        <v>658.83808550600975</v>
      </c>
      <c r="HJ13" s="239">
        <f>'Gas-Load for Sendout '!HJ154</f>
        <v>657.95482402504842</v>
      </c>
      <c r="HK13" s="239">
        <f>'Gas-Load for Sendout '!HK154</f>
        <v>703.33101878539662</v>
      </c>
      <c r="HL13" s="239">
        <f>'Gas-Load for Sendout '!HL154</f>
        <v>657.95482402504842</v>
      </c>
      <c r="HM13" s="239">
        <f>'Gas-Load for Sendout '!HM154</f>
        <v>679.88665149255007</v>
      </c>
      <c r="HN13" s="239">
        <f>'Gas-Load for Sendout '!HN154</f>
        <v>657.95482402504842</v>
      </c>
      <c r="HO13" s="239">
        <f>'Gas-Load for Sendout '!HO154</f>
        <v>679.88665149255007</v>
      </c>
      <c r="HP13" s="239">
        <f>'Gas-Load for Sendout '!HP154</f>
        <v>657.95482402504842</v>
      </c>
      <c r="HQ13" s="239">
        <f>'Gas-Load for Sendout '!HQ154</f>
        <v>657.95482402504842</v>
      </c>
      <c r="HR13" s="239">
        <f>'Gas-Load for Sendout '!HR154</f>
        <v>679.88665149255007</v>
      </c>
      <c r="HS13" s="239">
        <f>'Gas-Load for Sendout '!HS154</f>
        <v>657.95482402504842</v>
      </c>
      <c r="HT13" s="239">
        <f>'Gas-Load for Sendout '!HT154</f>
        <v>679.88665149255007</v>
      </c>
      <c r="HU13" s="239">
        <f>'Gas-Load for Sendout '!HU154</f>
        <v>657.95482402504842</v>
      </c>
      <c r="HV13" s="239">
        <f>'Gas-Load for Sendout '!HV154</f>
        <v>657.28193420344439</v>
      </c>
      <c r="HW13" s="239">
        <f>'Gas-Load for Sendout '!HW154</f>
        <v>727.70499858238486</v>
      </c>
      <c r="HX13" s="239">
        <f>'Gas-Load for Sendout '!HX154</f>
        <v>657.28193420344439</v>
      </c>
      <c r="HY13" s="239">
        <f>'Gas-Load for Sendout '!HY154</f>
        <v>679.19133201022589</v>
      </c>
      <c r="HZ13" s="239">
        <f>'Gas-Load for Sendout '!HZ154</f>
        <v>657.28193420344439</v>
      </c>
      <c r="IA13" s="239">
        <f>'Gas-Load for Sendout '!IA154</f>
        <v>679.19133201022589</v>
      </c>
      <c r="IB13" s="239">
        <f>'Gas-Load for Sendout '!IB154</f>
        <v>657.28193420344439</v>
      </c>
      <c r="IC13" s="239">
        <f>'Gas-Load for Sendout '!IC154</f>
        <v>657.28193420344439</v>
      </c>
      <c r="ID13" s="239">
        <f>'Gas-Load for Sendout '!ID154</f>
        <v>679.19133201022589</v>
      </c>
      <c r="IE13" s="239">
        <f>'Gas-Load for Sendout '!IE154</f>
        <v>657.28193420344439</v>
      </c>
      <c r="IF13" s="239">
        <f>'Gas-Load for Sendout '!IF154</f>
        <v>679.19133201022589</v>
      </c>
      <c r="IG13" s="239">
        <f>'Gas-Load for Sendout '!IG154</f>
        <v>657.28193420344439</v>
      </c>
      <c r="IH13" s="239">
        <f>'Gas-Load for Sendout '!IH154</f>
        <v>656.19056375621972</v>
      </c>
      <c r="II13" s="239">
        <f>'Gas-Load for Sendout '!II154</f>
        <v>726.49669558724327</v>
      </c>
      <c r="IJ13" s="239">
        <f>'Gas-Load for Sendout '!IJ154</f>
        <v>656.19056375621972</v>
      </c>
      <c r="IK13" s="239">
        <f>'Gas-Load for Sendout '!IK154</f>
        <v>678.06358254809368</v>
      </c>
      <c r="IL13" s="239">
        <f>'Gas-Load for Sendout '!IL154</f>
        <v>656.19056375621972</v>
      </c>
      <c r="IM13" s="239">
        <f>'Gas-Load for Sendout '!IM154</f>
        <v>678.06358254809368</v>
      </c>
      <c r="IN13" s="239">
        <f>'Gas-Load for Sendout '!IN154</f>
        <v>656.19056375621972</v>
      </c>
      <c r="IO13" s="239">
        <f>'Gas-Load for Sendout '!IO154</f>
        <v>656.19056375621972</v>
      </c>
      <c r="IP13" s="239">
        <f>'Gas-Load for Sendout '!IP154</f>
        <v>678.06358254809368</v>
      </c>
      <c r="IQ13" s="239">
        <f>'Gas-Load for Sendout '!IQ154</f>
        <v>656.19056375621972</v>
      </c>
      <c r="IR13" s="239">
        <f>'Gas-Load for Sendout '!IR154</f>
        <v>678.06358254809368</v>
      </c>
      <c r="IS13" s="239">
        <f>'Gas-Load for Sendout '!IS154</f>
        <v>656.19056375621972</v>
      </c>
      <c r="IT13" s="239">
        <f>'Gas-Load for Sendout '!IT154</f>
        <v>655.88590068265614</v>
      </c>
      <c r="IU13" s="239">
        <f>'Gas-Load for Sendout '!IU154</f>
        <v>726.1593900415121</v>
      </c>
      <c r="IV13" s="239">
        <f>'Gas-Load for Sendout '!IV154</f>
        <v>655.88590068265614</v>
      </c>
      <c r="IW13" s="239">
        <f>'Gas-Load for Sendout '!IW154</f>
        <v>677.74876403874464</v>
      </c>
      <c r="IX13" s="239">
        <f>'Gas-Load for Sendout '!IX154</f>
        <v>655.88590068265614</v>
      </c>
      <c r="IY13" s="239">
        <f>'Gas-Load for Sendout '!IY154</f>
        <v>677.74876403874464</v>
      </c>
      <c r="IZ13" s="239">
        <f>'Gas-Load for Sendout '!IZ154</f>
        <v>655.88590068265614</v>
      </c>
      <c r="JA13" s="239">
        <f>'Gas-Load for Sendout '!JA154</f>
        <v>655.88590068265614</v>
      </c>
      <c r="JB13" s="239">
        <f>'Gas-Load for Sendout '!JB154</f>
        <v>677.74876403874464</v>
      </c>
      <c r="JC13" s="239">
        <f>'Gas-Load for Sendout '!JC154</f>
        <v>655.88590068265614</v>
      </c>
      <c r="JD13" s="239">
        <f>'Gas-Load for Sendout '!JD154</f>
        <v>677.74876403874464</v>
      </c>
      <c r="JE13" s="239">
        <f>'Gas-Load for Sendout '!JE154</f>
        <v>655.88590068265614</v>
      </c>
      <c r="JF13" s="239">
        <f>'Gas-Load for Sendout '!JF154</f>
        <v>655.32194460228607</v>
      </c>
      <c r="JG13" s="239">
        <f>'Gas-Load for Sendout '!JG154</f>
        <v>700.51656147140932</v>
      </c>
      <c r="JH13" s="239">
        <f>'Gas-Load for Sendout '!JH154</f>
        <v>655.32194460228607</v>
      </c>
      <c r="JI13" s="239">
        <f>'Gas-Load for Sendout '!JI154</f>
        <v>677.16600942236232</v>
      </c>
      <c r="JJ13" s="239">
        <f>'Gas-Load for Sendout '!JJ154</f>
        <v>655.32194460228607</v>
      </c>
      <c r="JK13" s="239">
        <f>'Gas-Load for Sendout '!JK154</f>
        <v>677.16600942236232</v>
      </c>
      <c r="JL13" s="239">
        <f>'Gas-Load for Sendout '!JL154</f>
        <v>655.32194460228607</v>
      </c>
      <c r="JM13" s="239">
        <f>'Gas-Load for Sendout '!JM154</f>
        <v>655.32194460228607</v>
      </c>
      <c r="JN13" s="239">
        <f>'Gas-Load for Sendout '!JN154</f>
        <v>677.16600942236232</v>
      </c>
      <c r="JO13" s="239">
        <f>'Gas-Load for Sendout '!JO154</f>
        <v>655.32194460228607</v>
      </c>
      <c r="JP13" s="239">
        <f>'Gas-Load for Sendout '!JP154</f>
        <v>677.16600942236232</v>
      </c>
      <c r="JQ13" s="239">
        <f>'Gas-Load for Sendout '!JQ154</f>
        <v>655.32194460228607</v>
      </c>
      <c r="JR13" s="239">
        <f>'Gas-Load for Sendout '!JR154</f>
        <v>654.50354747068116</v>
      </c>
      <c r="JS13" s="239">
        <f>'Gas-Load for Sendout '!JS154</f>
        <v>724.62892755682549</v>
      </c>
      <c r="JT13" s="239">
        <f>'Gas-Load for Sendout '!JT154</f>
        <v>654.50354747068116</v>
      </c>
      <c r="JU13" s="239">
        <f>'Gas-Load for Sendout '!JU154</f>
        <v>676.32033238637052</v>
      </c>
      <c r="JV13" s="239">
        <f>'Gas-Load for Sendout '!JV154</f>
        <v>654.50354747068116</v>
      </c>
      <c r="JW13" s="239">
        <f>'Gas-Load for Sendout '!JW154</f>
        <v>676.32033238637052</v>
      </c>
      <c r="JX13" s="239">
        <f>'Gas-Load for Sendout '!JX154</f>
        <v>654.50354747068116</v>
      </c>
      <c r="JY13" s="239">
        <f>'Gas-Load for Sendout '!JY154</f>
        <v>654.50354747068116</v>
      </c>
      <c r="JZ13" s="239">
        <f>'Gas-Load for Sendout '!JZ154</f>
        <v>676.32033238637052</v>
      </c>
      <c r="KA13" s="239">
        <f>'Gas-Load for Sendout '!KA154</f>
        <v>654.50354747068116</v>
      </c>
      <c r="KB13" s="239">
        <f>'Gas-Load for Sendout '!KB154</f>
        <v>676.32033238637052</v>
      </c>
      <c r="KC13" s="239">
        <f>'Gas-Load for Sendout '!KC154</f>
        <v>654.50354747068116</v>
      </c>
      <c r="KD13" s="239">
        <f>'Gas-Load for Sendout '!KD154</f>
        <v>653.80276949716881</v>
      </c>
      <c r="KE13" s="239">
        <f>'Gas-Load for Sendout '!KE154</f>
        <v>723.85306622900839</v>
      </c>
      <c r="KF13" s="239">
        <f>'Gas-Load for Sendout '!KF154</f>
        <v>653.80276949716881</v>
      </c>
      <c r="KG13" s="239">
        <f>'Gas-Load for Sendout '!KG154</f>
        <v>675.59619514707447</v>
      </c>
      <c r="KH13" s="239">
        <f>'Gas-Load for Sendout '!KH154</f>
        <v>653.80276949716881</v>
      </c>
      <c r="KI13" s="239">
        <f>'Gas-Load for Sendout '!KI154</f>
        <v>675.59619514707447</v>
      </c>
      <c r="KJ13" s="239">
        <f>'Gas-Load for Sendout '!KJ154</f>
        <v>653.80276949716881</v>
      </c>
      <c r="KK13" s="239">
        <f>'Gas-Load for Sendout '!KK154</f>
        <v>653.80276949716881</v>
      </c>
      <c r="KL13" s="239">
        <f>'Gas-Load for Sendout '!KL154</f>
        <v>675.59619514707447</v>
      </c>
      <c r="KM13" s="239">
        <f>'Gas-Load for Sendout '!KM154</f>
        <v>653.80276949716881</v>
      </c>
      <c r="KN13" s="239">
        <f>'Gas-Load for Sendout '!KN154</f>
        <v>675.59619514707447</v>
      </c>
      <c r="KO13" s="239">
        <f>'Gas-Load for Sendout '!KO154</f>
        <v>653.80276949716881</v>
      </c>
      <c r="KP13" s="239">
        <f>'Gas-Load for Sendout '!KP154</f>
        <v>653.32177281341171</v>
      </c>
      <c r="KQ13" s="239">
        <f>'Gas-Load for Sendout '!KQ154</f>
        <v>723.32053418627731</v>
      </c>
      <c r="KR13" s="239">
        <f>'Gas-Load for Sendout '!KR154</f>
        <v>653.32177281341171</v>
      </c>
      <c r="KS13" s="239">
        <f>'Gas-Load for Sendout '!KS154</f>
        <v>675.09916524052539</v>
      </c>
      <c r="KT13" s="239">
        <f>'Gas-Load for Sendout '!KT154</f>
        <v>653.32177281341171</v>
      </c>
      <c r="KU13" s="239">
        <f>'Gas-Load for Sendout '!KU154</f>
        <v>675.09916524052539</v>
      </c>
      <c r="KV13" s="239">
        <f>'Gas-Load for Sendout '!KV154</f>
        <v>653.32177281341171</v>
      </c>
      <c r="KW13" s="239">
        <f>'Gas-Load for Sendout '!KW154</f>
        <v>653.32177281341171</v>
      </c>
      <c r="KX13" s="239">
        <f>'Gas-Load for Sendout '!KX154</f>
        <v>675.09916524052539</v>
      </c>
      <c r="KY13" s="239">
        <f>'Gas-Load for Sendout '!KY154</f>
        <v>653.32177281341171</v>
      </c>
      <c r="KZ13" s="239">
        <f>'Gas-Load for Sendout '!KZ154</f>
        <v>675.09916524052539</v>
      </c>
      <c r="LA13" s="239">
        <f>'Gas-Load for Sendout '!LA154</f>
        <v>653.32177281341171</v>
      </c>
      <c r="LB13" s="239">
        <f>'Gas-Load for Sendout '!LB154</f>
        <v>652.49606759285598</v>
      </c>
      <c r="LC13" s="239">
        <f>'Gas-Load for Sendout '!LC154</f>
        <v>697.49579639236333</v>
      </c>
      <c r="LD13" s="239">
        <f>'Gas-Load for Sendout '!LD154</f>
        <v>652.49606759285598</v>
      </c>
      <c r="LE13" s="239">
        <f>'Gas-Load for Sendout '!LE154</f>
        <v>674.24593651261785</v>
      </c>
      <c r="LF13" s="239">
        <f>'Gas-Load for Sendout '!LF154</f>
        <v>652.49606759285598</v>
      </c>
      <c r="LG13" s="239">
        <f>'Gas-Load for Sendout '!LG154</f>
        <v>674.24593651261785</v>
      </c>
      <c r="LH13" s="239">
        <f>'Gas-Load for Sendout '!LH154</f>
        <v>652.49606759285598</v>
      </c>
      <c r="LI13" s="239">
        <f>'Gas-Load for Sendout '!LI154</f>
        <v>652.49606759285598</v>
      </c>
      <c r="LJ13" s="239">
        <f>'Gas-Load for Sendout '!LJ154</f>
        <v>674.24593651261785</v>
      </c>
      <c r="LK13" s="239">
        <f>'Gas-Load for Sendout '!LK154</f>
        <v>652.49606759285598</v>
      </c>
      <c r="LL13" s="239">
        <f>'Gas-Load for Sendout '!LL154</f>
        <v>674.24593651261785</v>
      </c>
      <c r="LM13" s="239">
        <f>'Gas-Load for Sendout '!LM154</f>
        <v>652.49606759285598</v>
      </c>
      <c r="LN13" s="239">
        <f>'Gas-Load for Sendout '!LN154</f>
        <v>651.87947233695718</v>
      </c>
      <c r="LO13" s="239">
        <f>'Gas-Load for Sendout '!LO154</f>
        <v>721.7237015159169</v>
      </c>
      <c r="LP13" s="239">
        <f>'Gas-Load for Sendout '!LP154</f>
        <v>651.87947233695718</v>
      </c>
      <c r="LQ13" s="239">
        <f>'Gas-Load for Sendout '!LQ154</f>
        <v>673.60878808152245</v>
      </c>
      <c r="LR13" s="239">
        <f>'Gas-Load for Sendout '!LR154</f>
        <v>651.87947233695718</v>
      </c>
      <c r="LS13" s="239">
        <f>'Gas-Load for Sendout '!LS154</f>
        <v>673.60878808152245</v>
      </c>
      <c r="LT13" s="239">
        <f>'Gas-Load for Sendout '!LT154</f>
        <v>651.87947233695718</v>
      </c>
      <c r="LU13" s="239">
        <f>'Gas-Load for Sendout '!LU154</f>
        <v>651.87947233695718</v>
      </c>
      <c r="LV13" s="239">
        <f>'Gas-Load for Sendout '!LV154</f>
        <v>673.60878808152245</v>
      </c>
      <c r="LW13" s="239">
        <f>'Gas-Load for Sendout '!LW154</f>
        <v>651.87947233695718</v>
      </c>
      <c r="LX13" s="239">
        <f>'Gas-Load for Sendout '!LX154</f>
        <v>673.60878808152245</v>
      </c>
      <c r="LY13" s="239">
        <f>'Gas-Load for Sendout '!LY154</f>
        <v>651.87947233695718</v>
      </c>
      <c r="LZ13" s="239">
        <f>'Gas-Load for Sendout '!LZ154</f>
        <v>651.1454038347116</v>
      </c>
      <c r="MA13" s="239">
        <f>'Gas-Load for Sendout '!MA154</f>
        <v>720.91098281700215</v>
      </c>
      <c r="MB13" s="239">
        <f>'Gas-Load for Sendout '!MB154</f>
        <v>651.1454038347116</v>
      </c>
      <c r="MC13" s="239">
        <f>'Gas-Load for Sendout '!MC154</f>
        <v>672.85025062920204</v>
      </c>
      <c r="MD13" s="239">
        <f>'Gas-Load for Sendout '!MD154</f>
        <v>651.1454038347116</v>
      </c>
      <c r="ME13" s="239">
        <f>'Gas-Load for Sendout '!ME154</f>
        <v>672.85025062920204</v>
      </c>
      <c r="MF13" s="239">
        <f>'Gas-Load for Sendout '!MF154</f>
        <v>651.1454038347116</v>
      </c>
      <c r="MG13" s="239">
        <f>'Gas-Load for Sendout '!MG154</f>
        <v>651.1454038347116</v>
      </c>
      <c r="MH13" s="239">
        <f>'Gas-Load for Sendout '!MH154</f>
        <v>672.85025062920204</v>
      </c>
      <c r="MI13" s="239">
        <f>'Gas-Load for Sendout '!MI154</f>
        <v>651.1454038347116</v>
      </c>
      <c r="MJ13" s="239">
        <f>'Gas-Load for Sendout '!MJ154</f>
        <v>672.85025062920204</v>
      </c>
      <c r="MK13" s="239">
        <f>'Gas-Load for Sendout '!MK154</f>
        <v>651.1454038347116</v>
      </c>
    </row>
    <row r="14" spans="1:349" x14ac:dyDescent="0.3">
      <c r="MK14" s="112">
        <v>1</v>
      </c>
    </row>
    <row r="15" spans="1:349" x14ac:dyDescent="0.3">
      <c r="A15" s="234" t="s">
        <v>153</v>
      </c>
      <c r="B15" s="235">
        <f>B1</f>
        <v>44562</v>
      </c>
      <c r="C15" s="235">
        <f t="shared" ref="C15:BN15" si="6">C8</f>
        <v>44593</v>
      </c>
      <c r="D15" s="235">
        <f t="shared" si="6"/>
        <v>44621</v>
      </c>
      <c r="E15" s="235">
        <f t="shared" si="6"/>
        <v>44652</v>
      </c>
      <c r="F15" s="235">
        <f t="shared" si="6"/>
        <v>44682</v>
      </c>
      <c r="G15" s="235">
        <f t="shared" si="6"/>
        <v>44713</v>
      </c>
      <c r="H15" s="235">
        <f t="shared" si="6"/>
        <v>44743</v>
      </c>
      <c r="I15" s="235">
        <f t="shared" si="6"/>
        <v>44774</v>
      </c>
      <c r="J15" s="235">
        <f t="shared" si="6"/>
        <v>44805</v>
      </c>
      <c r="K15" s="235">
        <f t="shared" si="6"/>
        <v>44835</v>
      </c>
      <c r="L15" s="235">
        <f t="shared" si="6"/>
        <v>44866</v>
      </c>
      <c r="M15" s="235">
        <f t="shared" si="6"/>
        <v>44896</v>
      </c>
      <c r="N15" s="235">
        <f t="shared" si="6"/>
        <v>44927</v>
      </c>
      <c r="O15" s="235">
        <f t="shared" si="6"/>
        <v>44958</v>
      </c>
      <c r="P15" s="235">
        <f t="shared" si="6"/>
        <v>44986</v>
      </c>
      <c r="Q15" s="235">
        <f t="shared" si="6"/>
        <v>45017</v>
      </c>
      <c r="R15" s="235">
        <f t="shared" si="6"/>
        <v>45047</v>
      </c>
      <c r="S15" s="235">
        <f t="shared" si="6"/>
        <v>45078</v>
      </c>
      <c r="T15" s="235">
        <f t="shared" si="6"/>
        <v>45108</v>
      </c>
      <c r="U15" s="235">
        <f t="shared" si="6"/>
        <v>45139</v>
      </c>
      <c r="V15" s="235">
        <f t="shared" si="6"/>
        <v>45170</v>
      </c>
      <c r="W15" s="235">
        <f t="shared" si="6"/>
        <v>45200</v>
      </c>
      <c r="X15" s="235">
        <f t="shared" si="6"/>
        <v>45231</v>
      </c>
      <c r="Y15" s="235">
        <f t="shared" si="6"/>
        <v>45261</v>
      </c>
      <c r="Z15" s="235">
        <f t="shared" si="6"/>
        <v>45292</v>
      </c>
      <c r="AA15" s="235">
        <f t="shared" si="6"/>
        <v>45323</v>
      </c>
      <c r="AB15" s="235">
        <f t="shared" si="6"/>
        <v>45352</v>
      </c>
      <c r="AC15" s="235">
        <f t="shared" si="6"/>
        <v>45383</v>
      </c>
      <c r="AD15" s="235">
        <f t="shared" si="6"/>
        <v>45413</v>
      </c>
      <c r="AE15" s="235">
        <f t="shared" si="6"/>
        <v>45444</v>
      </c>
      <c r="AF15" s="235">
        <f t="shared" si="6"/>
        <v>45474</v>
      </c>
      <c r="AG15" s="235">
        <f t="shared" si="6"/>
        <v>45505</v>
      </c>
      <c r="AH15" s="235">
        <f t="shared" si="6"/>
        <v>45536</v>
      </c>
      <c r="AI15" s="235">
        <f t="shared" si="6"/>
        <v>45566</v>
      </c>
      <c r="AJ15" s="235">
        <f t="shared" si="6"/>
        <v>45597</v>
      </c>
      <c r="AK15" s="235">
        <f t="shared" si="6"/>
        <v>45627</v>
      </c>
      <c r="AL15" s="235">
        <f t="shared" si="6"/>
        <v>45658</v>
      </c>
      <c r="AM15" s="235">
        <f t="shared" si="6"/>
        <v>45689</v>
      </c>
      <c r="AN15" s="235">
        <f t="shared" si="6"/>
        <v>45717</v>
      </c>
      <c r="AO15" s="235">
        <f t="shared" si="6"/>
        <v>45748</v>
      </c>
      <c r="AP15" s="235">
        <f t="shared" si="6"/>
        <v>45778</v>
      </c>
      <c r="AQ15" s="235">
        <f t="shared" si="6"/>
        <v>45809</v>
      </c>
      <c r="AR15" s="235">
        <f t="shared" si="6"/>
        <v>45839</v>
      </c>
      <c r="AS15" s="235">
        <f t="shared" si="6"/>
        <v>45870</v>
      </c>
      <c r="AT15" s="235">
        <f t="shared" si="6"/>
        <v>45901</v>
      </c>
      <c r="AU15" s="235">
        <f t="shared" si="6"/>
        <v>45931</v>
      </c>
      <c r="AV15" s="235">
        <f t="shared" si="6"/>
        <v>45962</v>
      </c>
      <c r="AW15" s="235">
        <f t="shared" si="6"/>
        <v>45992</v>
      </c>
      <c r="AX15" s="235">
        <f t="shared" si="6"/>
        <v>46023</v>
      </c>
      <c r="AY15" s="235">
        <f t="shared" si="6"/>
        <v>46054</v>
      </c>
      <c r="AZ15" s="235">
        <f t="shared" si="6"/>
        <v>46082</v>
      </c>
      <c r="BA15" s="235">
        <f t="shared" si="6"/>
        <v>46113</v>
      </c>
      <c r="BB15" s="235">
        <f t="shared" si="6"/>
        <v>46143</v>
      </c>
      <c r="BC15" s="235">
        <f t="shared" si="6"/>
        <v>46174</v>
      </c>
      <c r="BD15" s="235">
        <f t="shared" si="6"/>
        <v>46204</v>
      </c>
      <c r="BE15" s="235">
        <f t="shared" si="6"/>
        <v>46235</v>
      </c>
      <c r="BF15" s="235">
        <f t="shared" si="6"/>
        <v>46266</v>
      </c>
      <c r="BG15" s="235">
        <f t="shared" si="6"/>
        <v>46296</v>
      </c>
      <c r="BH15" s="235">
        <f t="shared" si="6"/>
        <v>46327</v>
      </c>
      <c r="BI15" s="235">
        <f t="shared" si="6"/>
        <v>46357</v>
      </c>
      <c r="BJ15" s="235">
        <f t="shared" si="6"/>
        <v>46388</v>
      </c>
      <c r="BK15" s="235">
        <f t="shared" si="6"/>
        <v>46419</v>
      </c>
      <c r="BL15" s="235">
        <f t="shared" si="6"/>
        <v>46447</v>
      </c>
      <c r="BM15" s="235">
        <f t="shared" si="6"/>
        <v>46478</v>
      </c>
      <c r="BN15" s="235">
        <f t="shared" si="6"/>
        <v>46508</v>
      </c>
      <c r="BO15" s="235">
        <f t="shared" ref="BO15:DZ15" si="7">BO8</f>
        <v>46539</v>
      </c>
      <c r="BP15" s="235">
        <f t="shared" si="7"/>
        <v>46569</v>
      </c>
      <c r="BQ15" s="235">
        <f t="shared" si="7"/>
        <v>46600</v>
      </c>
      <c r="BR15" s="235">
        <f t="shared" si="7"/>
        <v>46631</v>
      </c>
      <c r="BS15" s="235">
        <f t="shared" si="7"/>
        <v>46661</v>
      </c>
      <c r="BT15" s="235">
        <f t="shared" si="7"/>
        <v>46692</v>
      </c>
      <c r="BU15" s="235">
        <f t="shared" si="7"/>
        <v>46722</v>
      </c>
      <c r="BV15" s="235">
        <f t="shared" si="7"/>
        <v>46753</v>
      </c>
      <c r="BW15" s="235">
        <f t="shared" si="7"/>
        <v>46784</v>
      </c>
      <c r="BX15" s="235">
        <f t="shared" si="7"/>
        <v>46813</v>
      </c>
      <c r="BY15" s="235">
        <f t="shared" si="7"/>
        <v>46844</v>
      </c>
      <c r="BZ15" s="235">
        <f t="shared" si="7"/>
        <v>46874</v>
      </c>
      <c r="CA15" s="235">
        <f t="shared" si="7"/>
        <v>46905</v>
      </c>
      <c r="CB15" s="235">
        <f t="shared" si="7"/>
        <v>46935</v>
      </c>
      <c r="CC15" s="235">
        <f t="shared" si="7"/>
        <v>46966</v>
      </c>
      <c r="CD15" s="235">
        <f t="shared" si="7"/>
        <v>46997</v>
      </c>
      <c r="CE15" s="235">
        <f t="shared" si="7"/>
        <v>47027</v>
      </c>
      <c r="CF15" s="235">
        <f t="shared" si="7"/>
        <v>47058</v>
      </c>
      <c r="CG15" s="235">
        <f t="shared" si="7"/>
        <v>47088</v>
      </c>
      <c r="CH15" s="235">
        <f t="shared" si="7"/>
        <v>47119</v>
      </c>
      <c r="CI15" s="235">
        <f t="shared" si="7"/>
        <v>47150</v>
      </c>
      <c r="CJ15" s="235">
        <f t="shared" si="7"/>
        <v>47178</v>
      </c>
      <c r="CK15" s="235">
        <f t="shared" si="7"/>
        <v>47209</v>
      </c>
      <c r="CL15" s="235">
        <f t="shared" si="7"/>
        <v>47239</v>
      </c>
      <c r="CM15" s="235">
        <f t="shared" si="7"/>
        <v>47270</v>
      </c>
      <c r="CN15" s="235">
        <f t="shared" si="7"/>
        <v>47300</v>
      </c>
      <c r="CO15" s="235">
        <f t="shared" si="7"/>
        <v>47331</v>
      </c>
      <c r="CP15" s="235">
        <f t="shared" si="7"/>
        <v>47362</v>
      </c>
      <c r="CQ15" s="235">
        <f t="shared" si="7"/>
        <v>47392</v>
      </c>
      <c r="CR15" s="235">
        <f t="shared" si="7"/>
        <v>47423</v>
      </c>
      <c r="CS15" s="235">
        <f t="shared" si="7"/>
        <v>47453</v>
      </c>
      <c r="CT15" s="235">
        <f t="shared" si="7"/>
        <v>47484</v>
      </c>
      <c r="CU15" s="235">
        <f t="shared" si="7"/>
        <v>47515</v>
      </c>
      <c r="CV15" s="235">
        <f t="shared" si="7"/>
        <v>47543</v>
      </c>
      <c r="CW15" s="235">
        <f t="shared" si="7"/>
        <v>47574</v>
      </c>
      <c r="CX15" s="235">
        <f t="shared" si="7"/>
        <v>47604</v>
      </c>
      <c r="CY15" s="235">
        <f t="shared" si="7"/>
        <v>47635</v>
      </c>
      <c r="CZ15" s="235">
        <f t="shared" si="7"/>
        <v>47665</v>
      </c>
      <c r="DA15" s="235">
        <f t="shared" si="7"/>
        <v>47696</v>
      </c>
      <c r="DB15" s="235">
        <f t="shared" si="7"/>
        <v>47727</v>
      </c>
      <c r="DC15" s="235">
        <f t="shared" si="7"/>
        <v>47757</v>
      </c>
      <c r="DD15" s="235">
        <f t="shared" si="7"/>
        <v>47788</v>
      </c>
      <c r="DE15" s="235">
        <f t="shared" si="7"/>
        <v>47818</v>
      </c>
      <c r="DF15" s="235">
        <f t="shared" si="7"/>
        <v>47849</v>
      </c>
      <c r="DG15" s="235">
        <f t="shared" si="7"/>
        <v>47880</v>
      </c>
      <c r="DH15" s="235">
        <f t="shared" si="7"/>
        <v>47908</v>
      </c>
      <c r="DI15" s="235">
        <f t="shared" si="7"/>
        <v>47939</v>
      </c>
      <c r="DJ15" s="235">
        <f t="shared" si="7"/>
        <v>47969</v>
      </c>
      <c r="DK15" s="235">
        <f t="shared" si="7"/>
        <v>48000</v>
      </c>
      <c r="DL15" s="235">
        <f t="shared" si="7"/>
        <v>48030</v>
      </c>
      <c r="DM15" s="235">
        <f t="shared" si="7"/>
        <v>48061</v>
      </c>
      <c r="DN15" s="235">
        <f t="shared" si="7"/>
        <v>48092</v>
      </c>
      <c r="DO15" s="235">
        <f t="shared" si="7"/>
        <v>48122</v>
      </c>
      <c r="DP15" s="235">
        <f t="shared" si="7"/>
        <v>48153</v>
      </c>
      <c r="DQ15" s="235">
        <f t="shared" si="7"/>
        <v>48183</v>
      </c>
      <c r="DR15" s="235">
        <f t="shared" si="7"/>
        <v>48214</v>
      </c>
      <c r="DS15" s="235">
        <f t="shared" si="7"/>
        <v>48245</v>
      </c>
      <c r="DT15" s="235">
        <f t="shared" si="7"/>
        <v>48274</v>
      </c>
      <c r="DU15" s="235">
        <f t="shared" si="7"/>
        <v>48305</v>
      </c>
      <c r="DV15" s="235">
        <f t="shared" si="7"/>
        <v>48335</v>
      </c>
      <c r="DW15" s="235">
        <f t="shared" si="7"/>
        <v>48366</v>
      </c>
      <c r="DX15" s="235">
        <f t="shared" si="7"/>
        <v>48396</v>
      </c>
      <c r="DY15" s="235">
        <f t="shared" si="7"/>
        <v>48427</v>
      </c>
      <c r="DZ15" s="235">
        <f t="shared" si="7"/>
        <v>48458</v>
      </c>
      <c r="EA15" s="235">
        <f t="shared" ref="EA15:GL15" si="8">EA8</f>
        <v>48488</v>
      </c>
      <c r="EB15" s="235">
        <f t="shared" si="8"/>
        <v>48519</v>
      </c>
      <c r="EC15" s="235">
        <f t="shared" si="8"/>
        <v>48549</v>
      </c>
      <c r="ED15" s="235">
        <f t="shared" si="8"/>
        <v>48580</v>
      </c>
      <c r="EE15" s="235">
        <f t="shared" si="8"/>
        <v>48611</v>
      </c>
      <c r="EF15" s="235">
        <f t="shared" si="8"/>
        <v>48639</v>
      </c>
      <c r="EG15" s="235">
        <f t="shared" si="8"/>
        <v>48670</v>
      </c>
      <c r="EH15" s="235">
        <f t="shared" si="8"/>
        <v>48700</v>
      </c>
      <c r="EI15" s="235">
        <f t="shared" si="8"/>
        <v>48731</v>
      </c>
      <c r="EJ15" s="235">
        <f t="shared" si="8"/>
        <v>48761</v>
      </c>
      <c r="EK15" s="235">
        <f t="shared" si="8"/>
        <v>48792</v>
      </c>
      <c r="EL15" s="235">
        <f t="shared" si="8"/>
        <v>48823</v>
      </c>
      <c r="EM15" s="235">
        <f t="shared" si="8"/>
        <v>48853</v>
      </c>
      <c r="EN15" s="235">
        <f t="shared" si="8"/>
        <v>48884</v>
      </c>
      <c r="EO15" s="235">
        <f t="shared" si="8"/>
        <v>48914</v>
      </c>
      <c r="EP15" s="235">
        <f t="shared" si="8"/>
        <v>48945</v>
      </c>
      <c r="EQ15" s="235">
        <f t="shared" si="8"/>
        <v>48976</v>
      </c>
      <c r="ER15" s="235">
        <f t="shared" si="8"/>
        <v>49004</v>
      </c>
      <c r="ES15" s="235">
        <f t="shared" si="8"/>
        <v>49035</v>
      </c>
      <c r="ET15" s="235">
        <f t="shared" si="8"/>
        <v>49065</v>
      </c>
      <c r="EU15" s="235">
        <f t="shared" si="8"/>
        <v>49096</v>
      </c>
      <c r="EV15" s="235">
        <f t="shared" si="8"/>
        <v>49126</v>
      </c>
      <c r="EW15" s="235">
        <f t="shared" si="8"/>
        <v>49157</v>
      </c>
      <c r="EX15" s="235">
        <f t="shared" si="8"/>
        <v>49188</v>
      </c>
      <c r="EY15" s="235">
        <f t="shared" si="8"/>
        <v>49218</v>
      </c>
      <c r="EZ15" s="235">
        <f t="shared" si="8"/>
        <v>49249</v>
      </c>
      <c r="FA15" s="235">
        <f t="shared" si="8"/>
        <v>49279</v>
      </c>
      <c r="FB15" s="235">
        <f t="shared" si="8"/>
        <v>49310</v>
      </c>
      <c r="FC15" s="235">
        <f t="shared" si="8"/>
        <v>49341</v>
      </c>
      <c r="FD15" s="235">
        <f t="shared" si="8"/>
        <v>49369</v>
      </c>
      <c r="FE15" s="235">
        <f t="shared" si="8"/>
        <v>49400</v>
      </c>
      <c r="FF15" s="235">
        <f t="shared" si="8"/>
        <v>49430</v>
      </c>
      <c r="FG15" s="235">
        <f t="shared" si="8"/>
        <v>49461</v>
      </c>
      <c r="FH15" s="235">
        <f t="shared" si="8"/>
        <v>49491</v>
      </c>
      <c r="FI15" s="235">
        <f t="shared" si="8"/>
        <v>49522</v>
      </c>
      <c r="FJ15" s="235">
        <f t="shared" si="8"/>
        <v>49553</v>
      </c>
      <c r="FK15" s="235">
        <f t="shared" si="8"/>
        <v>49583</v>
      </c>
      <c r="FL15" s="235">
        <f t="shared" si="8"/>
        <v>49614</v>
      </c>
      <c r="FM15" s="235">
        <f t="shared" si="8"/>
        <v>49644</v>
      </c>
      <c r="FN15" s="235">
        <f t="shared" si="8"/>
        <v>49675</v>
      </c>
      <c r="FO15" s="235">
        <f t="shared" si="8"/>
        <v>49706</v>
      </c>
      <c r="FP15" s="235">
        <f t="shared" si="8"/>
        <v>49735</v>
      </c>
      <c r="FQ15" s="235">
        <f t="shared" si="8"/>
        <v>49766</v>
      </c>
      <c r="FR15" s="235">
        <f t="shared" si="8"/>
        <v>49796</v>
      </c>
      <c r="FS15" s="235">
        <f t="shared" si="8"/>
        <v>49827</v>
      </c>
      <c r="FT15" s="235">
        <f t="shared" si="8"/>
        <v>49857</v>
      </c>
      <c r="FU15" s="235">
        <f t="shared" si="8"/>
        <v>49888</v>
      </c>
      <c r="FV15" s="235">
        <f t="shared" si="8"/>
        <v>49919</v>
      </c>
      <c r="FW15" s="235">
        <f t="shared" si="8"/>
        <v>49949</v>
      </c>
      <c r="FX15" s="235">
        <f t="shared" si="8"/>
        <v>49980</v>
      </c>
      <c r="FY15" s="235">
        <f t="shared" si="8"/>
        <v>50010</v>
      </c>
      <c r="FZ15" s="235">
        <f t="shared" si="8"/>
        <v>50041</v>
      </c>
      <c r="GA15" s="235">
        <f t="shared" si="8"/>
        <v>50072</v>
      </c>
      <c r="GB15" s="235">
        <f t="shared" si="8"/>
        <v>50100</v>
      </c>
      <c r="GC15" s="235">
        <f t="shared" si="8"/>
        <v>50131</v>
      </c>
      <c r="GD15" s="235">
        <f t="shared" si="8"/>
        <v>50161</v>
      </c>
      <c r="GE15" s="235">
        <f t="shared" si="8"/>
        <v>50192</v>
      </c>
      <c r="GF15" s="235">
        <f t="shared" si="8"/>
        <v>50222</v>
      </c>
      <c r="GG15" s="235">
        <f t="shared" si="8"/>
        <v>50253</v>
      </c>
      <c r="GH15" s="235">
        <f t="shared" si="8"/>
        <v>50284</v>
      </c>
      <c r="GI15" s="235">
        <f t="shared" si="8"/>
        <v>50314</v>
      </c>
      <c r="GJ15" s="235">
        <f t="shared" si="8"/>
        <v>50345</v>
      </c>
      <c r="GK15" s="235">
        <f t="shared" si="8"/>
        <v>50375</v>
      </c>
      <c r="GL15" s="235">
        <f t="shared" si="8"/>
        <v>50406</v>
      </c>
      <c r="GM15" s="235">
        <f t="shared" ref="GM15:IX15" si="9">GM8</f>
        <v>50437</v>
      </c>
      <c r="GN15" s="235">
        <f t="shared" si="9"/>
        <v>50465</v>
      </c>
      <c r="GO15" s="235">
        <f t="shared" si="9"/>
        <v>50496</v>
      </c>
      <c r="GP15" s="235">
        <f t="shared" si="9"/>
        <v>50526</v>
      </c>
      <c r="GQ15" s="235">
        <f t="shared" si="9"/>
        <v>50557</v>
      </c>
      <c r="GR15" s="235">
        <f t="shared" si="9"/>
        <v>50587</v>
      </c>
      <c r="GS15" s="235">
        <f t="shared" si="9"/>
        <v>50618</v>
      </c>
      <c r="GT15" s="235">
        <f t="shared" si="9"/>
        <v>50649</v>
      </c>
      <c r="GU15" s="235">
        <f t="shared" si="9"/>
        <v>50679</v>
      </c>
      <c r="GV15" s="235">
        <f t="shared" si="9"/>
        <v>50710</v>
      </c>
      <c r="GW15" s="235">
        <f t="shared" si="9"/>
        <v>50740</v>
      </c>
      <c r="GX15" s="235">
        <f t="shared" si="9"/>
        <v>50771</v>
      </c>
      <c r="GY15" s="235">
        <f t="shared" si="9"/>
        <v>50802</v>
      </c>
      <c r="GZ15" s="235">
        <f t="shared" si="9"/>
        <v>50830</v>
      </c>
      <c r="HA15" s="235">
        <f t="shared" si="9"/>
        <v>50861</v>
      </c>
      <c r="HB15" s="235">
        <f t="shared" si="9"/>
        <v>50891</v>
      </c>
      <c r="HC15" s="235">
        <f t="shared" si="9"/>
        <v>50922</v>
      </c>
      <c r="HD15" s="235">
        <f t="shared" si="9"/>
        <v>50952</v>
      </c>
      <c r="HE15" s="235">
        <f t="shared" si="9"/>
        <v>50983</v>
      </c>
      <c r="HF15" s="235">
        <f t="shared" si="9"/>
        <v>51014</v>
      </c>
      <c r="HG15" s="235">
        <f t="shared" si="9"/>
        <v>51044</v>
      </c>
      <c r="HH15" s="235">
        <f t="shared" si="9"/>
        <v>51075</v>
      </c>
      <c r="HI15" s="235">
        <f t="shared" si="9"/>
        <v>51105</v>
      </c>
      <c r="HJ15" s="235">
        <f t="shared" si="9"/>
        <v>51136</v>
      </c>
      <c r="HK15" s="235">
        <f t="shared" si="9"/>
        <v>51167</v>
      </c>
      <c r="HL15" s="235">
        <f t="shared" si="9"/>
        <v>51196</v>
      </c>
      <c r="HM15" s="235">
        <f t="shared" si="9"/>
        <v>51227</v>
      </c>
      <c r="HN15" s="235">
        <f t="shared" si="9"/>
        <v>51257</v>
      </c>
      <c r="HO15" s="235">
        <f t="shared" si="9"/>
        <v>51288</v>
      </c>
      <c r="HP15" s="235">
        <f t="shared" si="9"/>
        <v>51318</v>
      </c>
      <c r="HQ15" s="235">
        <f t="shared" si="9"/>
        <v>51349</v>
      </c>
      <c r="HR15" s="235">
        <f t="shared" si="9"/>
        <v>51380</v>
      </c>
      <c r="HS15" s="235">
        <f t="shared" si="9"/>
        <v>51410</v>
      </c>
      <c r="HT15" s="235">
        <f t="shared" si="9"/>
        <v>51441</v>
      </c>
      <c r="HU15" s="235">
        <f t="shared" si="9"/>
        <v>51471</v>
      </c>
      <c r="HV15" s="235">
        <f t="shared" si="9"/>
        <v>51502</v>
      </c>
      <c r="HW15" s="235">
        <f t="shared" si="9"/>
        <v>51533</v>
      </c>
      <c r="HX15" s="235">
        <f t="shared" si="9"/>
        <v>51561</v>
      </c>
      <c r="HY15" s="235">
        <f t="shared" si="9"/>
        <v>51592</v>
      </c>
      <c r="HZ15" s="235">
        <f t="shared" si="9"/>
        <v>51622</v>
      </c>
      <c r="IA15" s="235">
        <f t="shared" si="9"/>
        <v>51653</v>
      </c>
      <c r="IB15" s="235">
        <f t="shared" si="9"/>
        <v>51683</v>
      </c>
      <c r="IC15" s="235">
        <f t="shared" si="9"/>
        <v>51714</v>
      </c>
      <c r="ID15" s="235">
        <f t="shared" si="9"/>
        <v>51745</v>
      </c>
      <c r="IE15" s="235">
        <f t="shared" si="9"/>
        <v>51775</v>
      </c>
      <c r="IF15" s="235">
        <f t="shared" si="9"/>
        <v>51806</v>
      </c>
      <c r="IG15" s="235">
        <f t="shared" si="9"/>
        <v>51836</v>
      </c>
      <c r="IH15" s="235">
        <f t="shared" si="9"/>
        <v>51867</v>
      </c>
      <c r="II15" s="235">
        <f t="shared" si="9"/>
        <v>51898</v>
      </c>
      <c r="IJ15" s="235">
        <f t="shared" si="9"/>
        <v>51926</v>
      </c>
      <c r="IK15" s="235">
        <f t="shared" si="9"/>
        <v>51957</v>
      </c>
      <c r="IL15" s="235">
        <f t="shared" si="9"/>
        <v>51987</v>
      </c>
      <c r="IM15" s="235">
        <f t="shared" si="9"/>
        <v>52018</v>
      </c>
      <c r="IN15" s="235">
        <f t="shared" si="9"/>
        <v>52048</v>
      </c>
      <c r="IO15" s="235">
        <f t="shared" si="9"/>
        <v>52079</v>
      </c>
      <c r="IP15" s="235">
        <f t="shared" si="9"/>
        <v>52110</v>
      </c>
      <c r="IQ15" s="235">
        <f t="shared" si="9"/>
        <v>52140</v>
      </c>
      <c r="IR15" s="235">
        <f t="shared" si="9"/>
        <v>52171</v>
      </c>
      <c r="IS15" s="235">
        <f t="shared" si="9"/>
        <v>52201</v>
      </c>
      <c r="IT15" s="235">
        <f t="shared" si="9"/>
        <v>52232</v>
      </c>
      <c r="IU15" s="235">
        <f t="shared" si="9"/>
        <v>52263</v>
      </c>
      <c r="IV15" s="235">
        <f t="shared" si="9"/>
        <v>52291</v>
      </c>
      <c r="IW15" s="235">
        <f t="shared" si="9"/>
        <v>52322</v>
      </c>
      <c r="IX15" s="235">
        <f t="shared" si="9"/>
        <v>52352</v>
      </c>
      <c r="IY15" s="235">
        <f t="shared" ref="IY15:LJ15" si="10">IY8</f>
        <v>52383</v>
      </c>
      <c r="IZ15" s="235">
        <f t="shared" si="10"/>
        <v>52413</v>
      </c>
      <c r="JA15" s="235">
        <f t="shared" si="10"/>
        <v>52444</v>
      </c>
      <c r="JB15" s="235">
        <f t="shared" si="10"/>
        <v>52475</v>
      </c>
      <c r="JC15" s="235">
        <f t="shared" si="10"/>
        <v>52505</v>
      </c>
      <c r="JD15" s="235">
        <f t="shared" si="10"/>
        <v>52536</v>
      </c>
      <c r="JE15" s="235">
        <f t="shared" si="10"/>
        <v>52566</v>
      </c>
      <c r="JF15" s="235">
        <f t="shared" si="10"/>
        <v>52597</v>
      </c>
      <c r="JG15" s="235">
        <f t="shared" si="10"/>
        <v>52628</v>
      </c>
      <c r="JH15" s="235">
        <f t="shared" si="10"/>
        <v>52657</v>
      </c>
      <c r="JI15" s="235">
        <f t="shared" si="10"/>
        <v>52688</v>
      </c>
      <c r="JJ15" s="235">
        <f t="shared" si="10"/>
        <v>52718</v>
      </c>
      <c r="JK15" s="235">
        <f t="shared" si="10"/>
        <v>52749</v>
      </c>
      <c r="JL15" s="235">
        <f t="shared" si="10"/>
        <v>52779</v>
      </c>
      <c r="JM15" s="235">
        <f t="shared" si="10"/>
        <v>52810</v>
      </c>
      <c r="JN15" s="235">
        <f t="shared" si="10"/>
        <v>52841</v>
      </c>
      <c r="JO15" s="235">
        <f t="shared" si="10"/>
        <v>52871</v>
      </c>
      <c r="JP15" s="235">
        <f t="shared" si="10"/>
        <v>52902</v>
      </c>
      <c r="JQ15" s="235">
        <f t="shared" si="10"/>
        <v>52932</v>
      </c>
      <c r="JR15" s="235">
        <f t="shared" si="10"/>
        <v>52963</v>
      </c>
      <c r="JS15" s="235">
        <f t="shared" si="10"/>
        <v>52994</v>
      </c>
      <c r="JT15" s="235">
        <f t="shared" si="10"/>
        <v>53022</v>
      </c>
      <c r="JU15" s="235">
        <f t="shared" si="10"/>
        <v>53053</v>
      </c>
      <c r="JV15" s="235">
        <f t="shared" si="10"/>
        <v>53083</v>
      </c>
      <c r="JW15" s="235">
        <f t="shared" si="10"/>
        <v>53114</v>
      </c>
      <c r="JX15" s="235">
        <f t="shared" si="10"/>
        <v>53144</v>
      </c>
      <c r="JY15" s="235">
        <f t="shared" si="10"/>
        <v>53175</v>
      </c>
      <c r="JZ15" s="235">
        <f t="shared" si="10"/>
        <v>53206</v>
      </c>
      <c r="KA15" s="235">
        <f t="shared" si="10"/>
        <v>53236</v>
      </c>
      <c r="KB15" s="235">
        <f t="shared" si="10"/>
        <v>53267</v>
      </c>
      <c r="KC15" s="235">
        <f t="shared" si="10"/>
        <v>53297</v>
      </c>
      <c r="KD15" s="235">
        <f t="shared" si="10"/>
        <v>53328</v>
      </c>
      <c r="KE15" s="235">
        <f t="shared" si="10"/>
        <v>53359</v>
      </c>
      <c r="KF15" s="235">
        <f t="shared" si="10"/>
        <v>53387</v>
      </c>
      <c r="KG15" s="235">
        <f t="shared" si="10"/>
        <v>53418</v>
      </c>
      <c r="KH15" s="235">
        <f t="shared" si="10"/>
        <v>53448</v>
      </c>
      <c r="KI15" s="235">
        <f t="shared" si="10"/>
        <v>53479</v>
      </c>
      <c r="KJ15" s="235">
        <f t="shared" si="10"/>
        <v>53509</v>
      </c>
      <c r="KK15" s="235">
        <f t="shared" si="10"/>
        <v>53540</v>
      </c>
      <c r="KL15" s="235">
        <f t="shared" si="10"/>
        <v>53571</v>
      </c>
      <c r="KM15" s="235">
        <f t="shared" si="10"/>
        <v>53601</v>
      </c>
      <c r="KN15" s="235">
        <f t="shared" si="10"/>
        <v>53632</v>
      </c>
      <c r="KO15" s="235">
        <f t="shared" si="10"/>
        <v>53662</v>
      </c>
      <c r="KP15" s="235">
        <f t="shared" si="10"/>
        <v>53693</v>
      </c>
      <c r="KQ15" s="235">
        <f t="shared" si="10"/>
        <v>53724</v>
      </c>
      <c r="KR15" s="235">
        <f t="shared" si="10"/>
        <v>53752</v>
      </c>
      <c r="KS15" s="235">
        <f t="shared" si="10"/>
        <v>53783</v>
      </c>
      <c r="KT15" s="235">
        <f t="shared" si="10"/>
        <v>53813</v>
      </c>
      <c r="KU15" s="235">
        <f t="shared" si="10"/>
        <v>53844</v>
      </c>
      <c r="KV15" s="235">
        <f t="shared" si="10"/>
        <v>53874</v>
      </c>
      <c r="KW15" s="235">
        <f t="shared" si="10"/>
        <v>53905</v>
      </c>
      <c r="KX15" s="235">
        <f t="shared" si="10"/>
        <v>53936</v>
      </c>
      <c r="KY15" s="235">
        <f t="shared" si="10"/>
        <v>53966</v>
      </c>
      <c r="KZ15" s="235">
        <f t="shared" si="10"/>
        <v>53997</v>
      </c>
      <c r="LA15" s="235">
        <f t="shared" si="10"/>
        <v>54027</v>
      </c>
      <c r="LB15" s="235">
        <f t="shared" si="10"/>
        <v>54058</v>
      </c>
      <c r="LC15" s="235">
        <f t="shared" si="10"/>
        <v>54089</v>
      </c>
      <c r="LD15" s="235">
        <f t="shared" si="10"/>
        <v>54118</v>
      </c>
      <c r="LE15" s="235">
        <f t="shared" si="10"/>
        <v>54149</v>
      </c>
      <c r="LF15" s="235">
        <f t="shared" si="10"/>
        <v>54179</v>
      </c>
      <c r="LG15" s="235">
        <f t="shared" si="10"/>
        <v>54210</v>
      </c>
      <c r="LH15" s="235">
        <f t="shared" si="10"/>
        <v>54240</v>
      </c>
      <c r="LI15" s="235">
        <f t="shared" si="10"/>
        <v>54271</v>
      </c>
      <c r="LJ15" s="235">
        <f t="shared" si="10"/>
        <v>54302</v>
      </c>
      <c r="LK15" s="235">
        <f t="shared" ref="LK15:MK15" si="11">LK8</f>
        <v>54332</v>
      </c>
      <c r="LL15" s="235">
        <f t="shared" si="11"/>
        <v>54363</v>
      </c>
      <c r="LM15" s="235">
        <f t="shared" si="11"/>
        <v>54393</v>
      </c>
      <c r="LN15" s="235">
        <f t="shared" si="11"/>
        <v>54424</v>
      </c>
      <c r="LO15" s="235">
        <f t="shared" si="11"/>
        <v>54455</v>
      </c>
      <c r="LP15" s="235">
        <f t="shared" si="11"/>
        <v>54483</v>
      </c>
      <c r="LQ15" s="235">
        <f t="shared" si="11"/>
        <v>54514</v>
      </c>
      <c r="LR15" s="235">
        <f t="shared" si="11"/>
        <v>54544</v>
      </c>
      <c r="LS15" s="235">
        <f t="shared" si="11"/>
        <v>54575</v>
      </c>
      <c r="LT15" s="235">
        <f t="shared" si="11"/>
        <v>54605</v>
      </c>
      <c r="LU15" s="235">
        <f t="shared" si="11"/>
        <v>54636</v>
      </c>
      <c r="LV15" s="235">
        <f t="shared" si="11"/>
        <v>54667</v>
      </c>
      <c r="LW15" s="235">
        <f t="shared" si="11"/>
        <v>54697</v>
      </c>
      <c r="LX15" s="235">
        <f t="shared" si="11"/>
        <v>54728</v>
      </c>
      <c r="LY15" s="235">
        <f t="shared" si="11"/>
        <v>54758</v>
      </c>
      <c r="LZ15" s="235">
        <f t="shared" si="11"/>
        <v>54789</v>
      </c>
      <c r="MA15" s="235">
        <f t="shared" si="11"/>
        <v>54820</v>
      </c>
      <c r="MB15" s="235">
        <f t="shared" si="11"/>
        <v>54848</v>
      </c>
      <c r="MC15" s="235">
        <f t="shared" si="11"/>
        <v>54879</v>
      </c>
      <c r="MD15" s="235">
        <f t="shared" si="11"/>
        <v>54909</v>
      </c>
      <c r="ME15" s="235">
        <f t="shared" si="11"/>
        <v>54940</v>
      </c>
      <c r="MF15" s="235">
        <f t="shared" si="11"/>
        <v>54970</v>
      </c>
      <c r="MG15" s="235">
        <f t="shared" si="11"/>
        <v>55001</v>
      </c>
      <c r="MH15" s="235">
        <f t="shared" si="11"/>
        <v>55032</v>
      </c>
      <c r="MI15" s="235">
        <f t="shared" si="11"/>
        <v>55062</v>
      </c>
      <c r="MJ15" s="235">
        <f t="shared" si="11"/>
        <v>55093</v>
      </c>
      <c r="MK15" s="235">
        <f t="shared" si="11"/>
        <v>55123</v>
      </c>
    </row>
    <row r="16" spans="1:349" x14ac:dyDescent="0.3">
      <c r="A16" s="112" t="s">
        <v>148</v>
      </c>
      <c r="B16" s="112">
        <f>'Gas-Load for Sendout '!B35</f>
        <v>0.14454980844200152</v>
      </c>
      <c r="C16" s="112">
        <f>'Gas-Load for Sendout '!C35</f>
        <v>0.14060278529566192</v>
      </c>
      <c r="D16" s="112">
        <f>'Gas-Load for Sendout '!D35</f>
        <v>0.13348219497954472</v>
      </c>
      <c r="E16" s="112">
        <f>'Gas-Load for Sendout '!E35</f>
        <v>0.11152300726367664</v>
      </c>
      <c r="F16" s="112">
        <f>'Gas-Load for Sendout '!F35</f>
        <v>7.9377609649138176E-2</v>
      </c>
      <c r="G16" s="112">
        <f>'Gas-Load for Sendout '!G35</f>
        <v>5.7938935468025025E-2</v>
      </c>
      <c r="H16" s="112">
        <f>'Gas-Load for Sendout '!H35</f>
        <v>1.7134390848204371E-2</v>
      </c>
      <c r="I16" s="112">
        <f>'Gas-Load for Sendout '!I35</f>
        <v>0</v>
      </c>
      <c r="J16" s="112">
        <f>'Gas-Load for Sendout '!J35</f>
        <v>6.2404180360535917E-2</v>
      </c>
      <c r="K16" s="112">
        <f>'Gas-Load for Sendout '!K35</f>
        <v>0.10523314436426712</v>
      </c>
      <c r="L16" s="112">
        <f>'Gas-Load for Sendout '!L35</f>
        <v>0.13321482827905545</v>
      </c>
      <c r="M16" s="112">
        <f>'Gas-Load for Sendout '!M35</f>
        <v>0.14137358532856711</v>
      </c>
      <c r="N16" s="112">
        <f>'Gas-Load for Sendout '!N35</f>
        <v>0.14410227947700135</v>
      </c>
      <c r="O16" s="112">
        <f>'Gas-Load for Sendout '!O35</f>
        <v>0.14026681341177946</v>
      </c>
      <c r="P16" s="112">
        <f>'Gas-Load for Sendout '!P35</f>
        <v>0.13289329579874035</v>
      </c>
      <c r="Q16" s="112">
        <f>'Gas-Load for Sendout '!Q35</f>
        <v>0.11185597629285542</v>
      </c>
      <c r="R16" s="112">
        <f>'Gas-Load for Sendout '!R35</f>
        <v>7.9954700763296332E-2</v>
      </c>
      <c r="S16" s="112">
        <f>'Gas-Load for Sendout '!S35</f>
        <v>6.0667287130320414E-2</v>
      </c>
      <c r="T16" s="112">
        <f>'Gas-Load for Sendout '!T35</f>
        <v>1.9947796145902748E-2</v>
      </c>
      <c r="U16" s="112">
        <f>'Gas-Load for Sendout '!U35</f>
        <v>0</v>
      </c>
      <c r="V16" s="112">
        <f>'Gas-Load for Sendout '!V35</f>
        <v>6.1963585338700021E-2</v>
      </c>
      <c r="W16" s="112">
        <f>'Gas-Load for Sendout '!W35</f>
        <v>0.10389859291602103</v>
      </c>
      <c r="X16" s="112">
        <f>'Gas-Load for Sendout '!X35</f>
        <v>0.13220539925012356</v>
      </c>
      <c r="Y16" s="112">
        <f>'Gas-Load for Sendout '!Y35</f>
        <v>0.1399751651948406</v>
      </c>
      <c r="Z16" s="249">
        <f>'Gas-Load for Sendout '!Z35</f>
        <v>0.14267603704098678</v>
      </c>
      <c r="AA16" s="112">
        <f>'Gas-Load for Sendout '!AA35</f>
        <v>0.13690184566444594</v>
      </c>
      <c r="AB16" s="112">
        <f>'Gas-Load for Sendout '!AB35</f>
        <v>0.13477469518977814</v>
      </c>
      <c r="AC16" s="112">
        <f>'Gas-Load for Sendout '!AC35</f>
        <v>0.11087143478361487</v>
      </c>
      <c r="AD16" s="112">
        <f>'Gas-Load for Sendout '!AD35</f>
        <v>7.8313444836712043E-2</v>
      </c>
      <c r="AE16" s="112">
        <f>'Gas-Load for Sendout '!AE35</f>
        <v>6.1428299375034051E-2</v>
      </c>
      <c r="AF16" s="112">
        <f>'Gas-Load for Sendout '!AF35</f>
        <v>1.8753723748304307E-2</v>
      </c>
      <c r="AG16" s="112">
        <f>'Gas-Load for Sendout '!AG35</f>
        <v>0</v>
      </c>
      <c r="AH16" s="112">
        <f>'Gas-Load for Sendout '!AH35</f>
        <v>6.2481049457917069E-2</v>
      </c>
      <c r="AI16" s="112">
        <f>'Gas-Load for Sendout '!AI35</f>
        <v>0.10471775578307047</v>
      </c>
      <c r="AJ16" s="112">
        <f>'Gas-Load for Sendout '!AJ35</f>
        <v>0.13157123933461323</v>
      </c>
      <c r="AK16" s="112">
        <f>'Gas-Load for Sendout '!AK35</f>
        <v>0.13561910417810782</v>
      </c>
      <c r="AL16" s="112">
        <f>'Gas-Load for Sendout '!AL35</f>
        <v>0.14288825522279736</v>
      </c>
      <c r="AM16" s="112">
        <f>'Gas-Load for Sendout '!AM35</f>
        <v>0.13854443970277119</v>
      </c>
      <c r="AN16" s="112">
        <f>'Gas-Load for Sendout '!AN35</f>
        <v>0.13159570020132161</v>
      </c>
      <c r="AO16" s="112">
        <f>'Gas-Load for Sendout '!AO35</f>
        <v>0.11064486957716289</v>
      </c>
      <c r="AP16" s="112">
        <f>'Gas-Load for Sendout '!AP35</f>
        <v>7.9090013856937966E-2</v>
      </c>
      <c r="AQ16" s="112">
        <f>'Gas-Load for Sendout '!AQ35</f>
        <v>6.1507176826119343E-2</v>
      </c>
      <c r="AR16" s="112">
        <f>'Gas-Load for Sendout '!AR35</f>
        <v>1.8662168937261175E-2</v>
      </c>
      <c r="AS16" s="112">
        <f>'Gas-Load for Sendout '!AS35</f>
        <v>0</v>
      </c>
      <c r="AT16" s="112">
        <f>'Gas-Load for Sendout '!AT35</f>
        <v>6.2713011577397199E-2</v>
      </c>
      <c r="AU16" s="112">
        <f>'Gas-Load for Sendout '!AU35</f>
        <v>0.1049372398694064</v>
      </c>
      <c r="AV16" s="112">
        <f>'Gas-Load for Sendout '!AV35</f>
        <v>0.13116653832221614</v>
      </c>
      <c r="AW16" s="112">
        <f>'Gas-Load for Sendout '!AW35</f>
        <v>0.13638255469610283</v>
      </c>
      <c r="AX16" s="112">
        <f>'Gas-Load for Sendout '!AX35</f>
        <v>0.14248862253075667</v>
      </c>
      <c r="AY16" s="112">
        <f>'Gas-Load for Sendout '!AY35</f>
        <v>0.13903988996266717</v>
      </c>
      <c r="AZ16" s="112">
        <f>'Gas-Load for Sendout '!AZ35</f>
        <v>0.13138705991540184</v>
      </c>
      <c r="BA16" s="112">
        <f>'Gas-Load for Sendout '!BA35</f>
        <v>0.11101654909815371</v>
      </c>
      <c r="BB16" s="112">
        <f>'Gas-Load for Sendout '!BB35</f>
        <v>7.963717512821282E-2</v>
      </c>
      <c r="BC16" s="112">
        <f>'Gas-Load for Sendout '!BC35</f>
        <v>6.3015659692776976E-2</v>
      </c>
      <c r="BD16" s="112">
        <f>'Gas-Load for Sendout '!BD35</f>
        <v>1.9726878893394473E-2</v>
      </c>
      <c r="BE16" s="112">
        <f>'Gas-Load for Sendout '!BE35</f>
        <v>0</v>
      </c>
      <c r="BF16" s="112">
        <f>'Gas-Load for Sendout '!BF35</f>
        <v>6.3135260257677461E-2</v>
      </c>
      <c r="BG16" s="112">
        <f>'Gas-Load for Sendout '!BG35</f>
        <v>0.10527058669851055</v>
      </c>
      <c r="BH16" s="112">
        <f>'Gas-Load for Sendout '!BH35</f>
        <v>0.13142344614503554</v>
      </c>
      <c r="BI16" s="112">
        <f>'Gas-Load for Sendout '!BI35</f>
        <v>0.13644469979503498</v>
      </c>
      <c r="BJ16" s="112">
        <f>'Gas-Load for Sendout '!BJ35</f>
        <v>0.14228183024390262</v>
      </c>
      <c r="BK16" s="112">
        <f>'Gas-Load for Sendout '!BK35</f>
        <v>0.13967583968058966</v>
      </c>
      <c r="BL16" s="112">
        <f>'Gas-Load for Sendout '!BL35</f>
        <v>0.13071542477465853</v>
      </c>
      <c r="BM16" s="112">
        <f>'Gas-Load for Sendout '!BM35</f>
        <v>0.11095734022644026</v>
      </c>
      <c r="BN16" s="112">
        <f>'Gas-Load for Sendout '!BN35</f>
        <v>7.9583783172176362E-2</v>
      </c>
      <c r="BO16" s="112">
        <f>'Gas-Load for Sendout '!BO35</f>
        <v>6.3800248118352096E-2</v>
      </c>
      <c r="BP16" s="112">
        <f>'Gas-Load for Sendout '!BP35</f>
        <v>1.8714164616969713E-2</v>
      </c>
      <c r="BQ16" s="112">
        <f>'Gas-Load for Sendout '!BQ35</f>
        <v>0</v>
      </c>
      <c r="BR16" s="112">
        <f>'Gas-Load for Sendout '!BR35</f>
        <v>6.3203901823421921E-2</v>
      </c>
      <c r="BS16" s="112">
        <f>'Gas-Load for Sendout '!BS35</f>
        <v>0.10507920054616622</v>
      </c>
      <c r="BT16" s="112">
        <f>'Gas-Load for Sendout '!BT35</f>
        <v>0.13153082665532212</v>
      </c>
      <c r="BU16" s="112">
        <f>'Gas-Load for Sendout '!BU35</f>
        <v>0.13612782722506045</v>
      </c>
      <c r="BV16" s="112">
        <f>'Gas-Load for Sendout '!BV35</f>
        <v>0.14238411595938247</v>
      </c>
      <c r="BW16" s="112">
        <f>'Gas-Load for Sendout '!BW35</f>
        <v>0.13768041211703286</v>
      </c>
      <c r="BX16" s="112">
        <f>'Gas-Load for Sendout '!BX35</f>
        <v>0.13350513909665954</v>
      </c>
      <c r="BY16" s="112">
        <f>'Gas-Load for Sendout '!BY35</f>
        <v>0.11074384765410986</v>
      </c>
      <c r="BZ16" s="112">
        <f>'Gas-Load for Sendout '!BZ35</f>
        <v>7.951437273537891E-2</v>
      </c>
      <c r="CA16" s="112">
        <f>'Gas-Load for Sendout '!CA35</f>
        <v>6.5903652066045329E-2</v>
      </c>
      <c r="CB16" s="112">
        <f>'Gas-Load for Sendout '!CB35</f>
        <v>1.7556736326908309E-2</v>
      </c>
      <c r="CC16" s="112">
        <f>'Gas-Load for Sendout '!CC35</f>
        <v>0</v>
      </c>
      <c r="CD16" s="112">
        <f>'Gas-Load for Sendout '!CD35</f>
        <v>6.3603465867187889E-2</v>
      </c>
      <c r="CE16" s="112">
        <f>'Gas-Load for Sendout '!CE35</f>
        <v>0.10538355801076169</v>
      </c>
      <c r="CF16" s="112">
        <f>'Gas-Load for Sendout '!CF35</f>
        <v>0.13138843012860363</v>
      </c>
      <c r="CG16" s="112">
        <f>'Gas-Load for Sendout '!CG35</f>
        <v>0.1363059549984339</v>
      </c>
      <c r="CH16" s="112">
        <f>'Gas-Load for Sendout '!CH35</f>
        <v>0.14280239703084302</v>
      </c>
      <c r="CI16" s="112">
        <f>'Gas-Load for Sendout '!CI35</f>
        <v>0.13940843197536076</v>
      </c>
      <c r="CJ16" s="112">
        <f>'Gas-Load for Sendout '!CJ35</f>
        <v>0.13052343319845061</v>
      </c>
      <c r="CK16" s="112">
        <f>'Gas-Load for Sendout '!CK35</f>
        <v>0.11100841541615364</v>
      </c>
      <c r="CL16" s="112">
        <f>'Gas-Load for Sendout '!CL35</f>
        <v>7.9657936133958315E-2</v>
      </c>
      <c r="CM16" s="112">
        <f>'Gas-Load for Sendout '!CM35</f>
        <v>6.4866998638126602E-2</v>
      </c>
      <c r="CN16" s="112">
        <f>'Gas-Load for Sendout '!CN35</f>
        <v>1.7681356286421833E-2</v>
      </c>
      <c r="CO16" s="112">
        <f>'Gas-Load for Sendout '!CO35</f>
        <v>0</v>
      </c>
      <c r="CP16" s="112">
        <f>'Gas-Load for Sendout '!CP35</f>
        <v>6.3238858145616028E-2</v>
      </c>
      <c r="CQ16" s="112">
        <f>'Gas-Load for Sendout '!CQ35</f>
        <v>0.1060339172594677</v>
      </c>
      <c r="CR16" s="112">
        <f>'Gas-Load for Sendout '!CR35</f>
        <v>0.13082248635618035</v>
      </c>
      <c r="CS16" s="112">
        <f>'Gas-Load for Sendout '!CS35</f>
        <v>0.136731446323024</v>
      </c>
      <c r="CT16" s="112">
        <f>'Gas-Load for Sendout '!CT35</f>
        <v>0.14254592321898293</v>
      </c>
      <c r="CU16" s="112">
        <f>'Gas-Load for Sendout '!CU35</f>
        <v>0.13999631093677015</v>
      </c>
      <c r="CV16" s="112">
        <f>'Gas-Load for Sendout '!CV35</f>
        <v>0.13001004544495934</v>
      </c>
      <c r="CW16" s="112">
        <f>'Gas-Load for Sendout '!CW35</f>
        <v>0.11090779099346919</v>
      </c>
      <c r="CX16" s="112">
        <f>'Gas-Load for Sendout '!CX35</f>
        <v>7.9211011062003858E-2</v>
      </c>
      <c r="CY16" s="112">
        <f>'Gas-Load for Sendout '!CY35</f>
        <v>6.5353559238825853E-2</v>
      </c>
      <c r="CZ16" s="112">
        <f>'Gas-Load for Sendout '!CZ35</f>
        <v>1.6510868350197556E-2</v>
      </c>
      <c r="DA16" s="112">
        <f>'Gas-Load for Sendout '!DA35</f>
        <v>0</v>
      </c>
      <c r="DB16" s="112">
        <f>'Gas-Load for Sendout '!DB35</f>
        <v>6.3510021116670728E-2</v>
      </c>
      <c r="DC16" s="112">
        <f>'Gas-Load for Sendout '!DC35</f>
        <v>0.10550613120879371</v>
      </c>
      <c r="DD16" s="112">
        <f>'Gas-Load for Sendout '!DD35</f>
        <v>0.13167933795547443</v>
      </c>
      <c r="DE16" s="112">
        <f>'Gas-Load for Sendout '!DE35</f>
        <v>0.13598411824751314</v>
      </c>
      <c r="DF16" s="112">
        <f>'Gas-Load for Sendout '!DF35</f>
        <v>0.14282973301853966</v>
      </c>
      <c r="DG16" s="112">
        <f>'Gas-Load for Sendout '!DG35</f>
        <v>0.14010091516104869</v>
      </c>
      <c r="DH16" s="112">
        <f>'Gas-Load for Sendout '!DH35</f>
        <v>0.13009629084685884</v>
      </c>
      <c r="DI16" s="112">
        <f>'Gas-Load for Sendout '!DI35</f>
        <v>0.11163593640543373</v>
      </c>
      <c r="DJ16" s="112">
        <f>'Gas-Load for Sendout '!DJ35</f>
        <v>7.9450756242863158E-2</v>
      </c>
      <c r="DK16" s="112">
        <f>'Gas-Load for Sendout '!DK35</f>
        <v>6.4924700826315754E-2</v>
      </c>
      <c r="DL16" s="112">
        <f>'Gas-Load for Sendout '!DL35</f>
        <v>1.9757811061392374E-2</v>
      </c>
      <c r="DM16" s="112">
        <f>'Gas-Load for Sendout '!DM35</f>
        <v>0</v>
      </c>
      <c r="DN16" s="112">
        <f>'Gas-Load for Sendout '!DN35</f>
        <v>6.5821980218806919E-2</v>
      </c>
      <c r="DO16" s="112">
        <f>'Gas-Load for Sendout '!DO35</f>
        <v>0.1052572432905176</v>
      </c>
      <c r="DP16" s="112">
        <f>'Gas-Load for Sendout '!DP35</f>
        <v>0.13247312538691511</v>
      </c>
      <c r="DQ16" s="112">
        <f>'Gas-Load for Sendout '!DQ35</f>
        <v>0.13536105419726877</v>
      </c>
      <c r="DR16" s="112">
        <f>'Gas-Load for Sendout '!DR35</f>
        <v>0.14283951410042964</v>
      </c>
      <c r="DS16" s="112">
        <f>'Gas-Load for Sendout '!DS35</f>
        <v>0.13863781831736049</v>
      </c>
      <c r="DT16" s="112">
        <f>'Gas-Load for Sendout '!DT35</f>
        <v>0.13328804431484537</v>
      </c>
      <c r="DU16" s="112">
        <f>'Gas-Load for Sendout '!DU35</f>
        <v>0.11134849006223803</v>
      </c>
      <c r="DV16" s="112">
        <f>'Gas-Load for Sendout '!DV35</f>
        <v>7.9862121372273387E-2</v>
      </c>
      <c r="DW16" s="112">
        <f>'Gas-Load for Sendout '!DW35</f>
        <v>6.6025793007768716E-2</v>
      </c>
      <c r="DX16" s="112">
        <f>'Gas-Load for Sendout '!DX35</f>
        <v>2.0386981658975234E-2</v>
      </c>
      <c r="DY16" s="112">
        <f>'Gas-Load for Sendout '!DY35</f>
        <v>0</v>
      </c>
      <c r="DZ16" s="112">
        <f>'Gas-Load for Sendout '!DZ35</f>
        <v>6.7110023122113643E-2</v>
      </c>
      <c r="EA16" s="112">
        <f>'Gas-Load for Sendout '!EA35</f>
        <v>0.10578580370927264</v>
      </c>
      <c r="EB16" s="112">
        <f>'Gas-Load for Sendout '!EB35</f>
        <v>0.13169759633001782</v>
      </c>
      <c r="EC16" s="112">
        <f>'Gas-Load for Sendout '!EC35</f>
        <v>0.13546120773602865</v>
      </c>
      <c r="ED16" s="112">
        <f>'Gas-Load for Sendout '!ED35</f>
        <v>0.14274807052559632</v>
      </c>
      <c r="EE16" s="112">
        <f>'Gas-Load for Sendout '!EE35</f>
        <v>0.14081421381214934</v>
      </c>
      <c r="EF16" s="112">
        <f>'Gas-Load for Sendout '!EF35</f>
        <v>0.1301284175663231</v>
      </c>
      <c r="EG16" s="112">
        <f>'Gas-Load for Sendout '!EG35</f>
        <v>0.11142644975674214</v>
      </c>
      <c r="EH16" s="112">
        <f>'Gas-Load for Sendout '!EH35</f>
        <v>7.9569388663884369E-2</v>
      </c>
      <c r="EI16" s="112">
        <f>'Gas-Load for Sendout '!EI35</f>
        <v>6.6729035170278159E-2</v>
      </c>
      <c r="EJ16" s="112">
        <f>'Gas-Load for Sendout '!EJ35</f>
        <v>2.0334417902545782E-2</v>
      </c>
      <c r="EK16" s="112">
        <f>'Gas-Load for Sendout '!EK35</f>
        <v>0</v>
      </c>
      <c r="EL16" s="112">
        <f>'Gas-Load for Sendout '!EL35</f>
        <v>6.7728831353613045E-2</v>
      </c>
      <c r="EM16" s="112">
        <f>'Gas-Load for Sendout '!EM35</f>
        <v>0.10565343921151113</v>
      </c>
      <c r="EN16" s="112">
        <f>'Gas-Load for Sendout '!EN35</f>
        <v>0.13172886101997042</v>
      </c>
      <c r="EO16" s="112">
        <f>'Gas-Load for Sendout '!EO35</f>
        <v>0.1361646025276253</v>
      </c>
      <c r="EP16" s="112">
        <f>'Gas-Load for Sendout '!EP35</f>
        <v>0.14299606917836302</v>
      </c>
      <c r="EQ16" s="112">
        <f>'Gas-Load for Sendout '!EQ35</f>
        <v>0.1411610653132698</v>
      </c>
      <c r="ER16" s="112">
        <f>'Gas-Load for Sendout '!ER35</f>
        <v>0.12976165221204097</v>
      </c>
      <c r="ES16" s="112">
        <f>'Gas-Load for Sendout '!ES35</f>
        <v>0.11166885178052768</v>
      </c>
      <c r="ET16" s="112">
        <f>'Gas-Load for Sendout '!ET35</f>
        <v>7.8994245473497787E-2</v>
      </c>
      <c r="EU16" s="112">
        <f>'Gas-Load for Sendout '!EU35</f>
        <v>6.792073248221335E-2</v>
      </c>
      <c r="EV16" s="112">
        <f>'Gas-Load for Sendout '!EV35</f>
        <v>2.0409262383884574E-2</v>
      </c>
      <c r="EW16" s="112">
        <f>'Gas-Load for Sendout '!EW35</f>
        <v>0</v>
      </c>
      <c r="EX16" s="112">
        <f>'Gas-Load for Sendout '!EX35</f>
        <v>6.8464374823349564E-2</v>
      </c>
      <c r="EY16" s="112">
        <f>'Gas-Load for Sendout '!EY35</f>
        <v>0.10607357275800605</v>
      </c>
      <c r="EZ16" s="112">
        <f>'Gas-Load for Sendout '!EZ35</f>
        <v>0.13140555241673635</v>
      </c>
      <c r="FA16" s="112">
        <f>'Gas-Load for Sendout '!FA35</f>
        <v>0.1367228419507486</v>
      </c>
      <c r="FB16" s="112">
        <f>'Gas-Load for Sendout '!FB35</f>
        <v>0.1421794507748039</v>
      </c>
      <c r="FC16" s="112">
        <f>'Gas-Load for Sendout '!FC35</f>
        <v>0.14191937804522312</v>
      </c>
      <c r="FD16" s="112">
        <f>'Gas-Load for Sendout '!FD35</f>
        <v>0.12886257263084616</v>
      </c>
      <c r="FE16" s="112">
        <f>'Gas-Load for Sendout '!FE35</f>
        <v>0.11190333691593844</v>
      </c>
      <c r="FF16" s="112">
        <f>'Gas-Load for Sendout '!FF35</f>
        <v>7.8424396225929366E-2</v>
      </c>
      <c r="FG16" s="112">
        <f>'Gas-Load for Sendout '!FG35</f>
        <v>6.9019618990105489E-2</v>
      </c>
      <c r="FH16" s="112">
        <f>'Gas-Load for Sendout '!FH35</f>
        <v>2.0050747230449806E-2</v>
      </c>
      <c r="FI16" s="112">
        <f>'Gas-Load for Sendout '!FI35</f>
        <v>0</v>
      </c>
      <c r="FJ16" s="112">
        <f>'Gas-Load for Sendout '!FJ35</f>
        <v>6.9353512918951241E-2</v>
      </c>
      <c r="FK16" s="112">
        <f>'Gas-Load for Sendout '!FK35</f>
        <v>0.10684762939676358</v>
      </c>
      <c r="FL16" s="112">
        <f>'Gas-Load for Sendout '!FL35</f>
        <v>0.13130500508065746</v>
      </c>
      <c r="FM16" s="112">
        <f>'Gas-Load for Sendout '!FM35</f>
        <v>0.13682641481507093</v>
      </c>
      <c r="FN16" s="112">
        <f>'Gas-Load for Sendout '!FN35</f>
        <v>0.14200209793399624</v>
      </c>
      <c r="FO16" s="112">
        <f>'Gas-Load for Sendout '!FO35</f>
        <v>0.1401810574717326</v>
      </c>
      <c r="FP16" s="112">
        <f>'Gas-Load for Sendout '!FP35</f>
        <v>0.13229703824686229</v>
      </c>
      <c r="FQ16" s="112">
        <f>'Gas-Load for Sendout '!FQ35</f>
        <v>0.11172198722971673</v>
      </c>
      <c r="FR16" s="112">
        <f>'Gas-Load for Sendout '!FR35</f>
        <v>7.8273153298499473E-2</v>
      </c>
      <c r="FS16" s="112">
        <f>'Gas-Load for Sendout '!FS35</f>
        <v>7.0815786639344735E-2</v>
      </c>
      <c r="FT16" s="112">
        <f>'Gas-Load for Sendout '!FT35</f>
        <v>1.8839748975363127E-2</v>
      </c>
      <c r="FU16" s="112">
        <f>'Gas-Load for Sendout '!FU35</f>
        <v>0</v>
      </c>
      <c r="FV16" s="112">
        <f>'Gas-Load for Sendout '!FV35</f>
        <v>6.9264081056791785E-2</v>
      </c>
      <c r="FW16" s="112">
        <f>'Gas-Load for Sendout '!FW35</f>
        <v>0.10682331635697301</v>
      </c>
      <c r="FX16" s="112">
        <f>'Gas-Load for Sendout '!FX35</f>
        <v>0.13145569077191283</v>
      </c>
      <c r="FY16" s="112">
        <f>'Gas-Load for Sendout '!FY35</f>
        <v>0.13653694643736086</v>
      </c>
      <c r="FZ16" s="112">
        <f>'Gas-Load for Sendout '!FZ35</f>
        <v>0.14191017185475596</v>
      </c>
      <c r="GA16" s="112">
        <f>'Gas-Load for Sendout '!GA35</f>
        <v>0.14228927838642735</v>
      </c>
      <c r="GB16" s="112">
        <f>'Gas-Load for Sendout '!GB35</f>
        <v>0.12895875232558812</v>
      </c>
      <c r="GC16" s="112">
        <f>'Gas-Load for Sendout '!GC35</f>
        <v>0.11195084721828041</v>
      </c>
      <c r="GD16" s="112">
        <f>'Gas-Load for Sendout '!GD35</f>
        <v>7.7851552998880705E-2</v>
      </c>
      <c r="GE16" s="112">
        <f>'Gas-Load for Sendout '!GE35</f>
        <v>7.2768944824556356E-2</v>
      </c>
      <c r="GF16" s="112">
        <f>'Gas-Load for Sendout '!GF35</f>
        <v>1.7080111308475851E-2</v>
      </c>
      <c r="GG16" s="112">
        <f>'Gas-Load for Sendout '!GG35</f>
        <v>0</v>
      </c>
      <c r="GH16" s="112">
        <f>'Gas-Load for Sendout '!GH35</f>
        <v>6.9115940490837788E-2</v>
      </c>
      <c r="GI16" s="112">
        <f>'Gas-Load for Sendout '!GI35</f>
        <v>0.10698175082275084</v>
      </c>
      <c r="GJ16" s="112">
        <f>'Gas-Load for Sendout '!GJ35</f>
        <v>0.13192709559172436</v>
      </c>
      <c r="GK16" s="112">
        <f>'Gas-Load for Sendout '!GK35</f>
        <v>0.1360157221836204</v>
      </c>
      <c r="GL16" s="112">
        <f>'Gas-Load for Sendout '!GL35</f>
        <v>0.14194901221974687</v>
      </c>
      <c r="GM16" s="112">
        <f>'Gas-Load for Sendout '!GM35</f>
        <v>0.14250320246847042</v>
      </c>
      <c r="GN16" s="112">
        <f>'Gas-Load for Sendout '!GN35</f>
        <v>0.12899535408989693</v>
      </c>
      <c r="GO16" s="112">
        <f>'Gas-Load for Sendout '!GO35</f>
        <v>0.11196780491702597</v>
      </c>
      <c r="GP16" s="112">
        <f>'Gas-Load for Sendout '!GP35</f>
        <v>7.8057372560491237E-2</v>
      </c>
      <c r="GQ16" s="112">
        <f>'Gas-Load for Sendout '!GQ35</f>
        <v>7.450533365992662E-2</v>
      </c>
      <c r="GR16" s="112">
        <f>'Gas-Load for Sendout '!GR35</f>
        <v>1.7593714314624191E-2</v>
      </c>
      <c r="GS16" s="112">
        <f>'Gas-Load for Sendout '!GS35</f>
        <v>0</v>
      </c>
      <c r="GT16" s="112">
        <f>'Gas-Load for Sendout '!GT35</f>
        <v>7.1359762459796083E-2</v>
      </c>
      <c r="GU16" s="112">
        <f>'Gas-Load for Sendout '!GU35</f>
        <v>0.10693609352583479</v>
      </c>
      <c r="GV16" s="112">
        <f>'Gas-Load for Sendout '!GV35</f>
        <v>0.13200163678830351</v>
      </c>
      <c r="GW16" s="112">
        <f>'Gas-Load for Sendout '!GW35</f>
        <v>0.13682834485681769</v>
      </c>
      <c r="GX16" s="112">
        <f>'Gas-Load for Sendout '!GX35</f>
        <v>0.14191633141505733</v>
      </c>
      <c r="GY16" s="112">
        <f>'Gas-Load for Sendout '!GY35</f>
        <v>0.14228931207939455</v>
      </c>
      <c r="GZ16" s="112">
        <f>'Gas-Load for Sendout '!GZ35</f>
        <v>0.12932439366969239</v>
      </c>
      <c r="HA16" s="112">
        <f>'Gas-Load for Sendout '!HA35</f>
        <v>0.11251907800384683</v>
      </c>
      <c r="HB16" s="112">
        <f>'Gas-Load for Sendout '!HB35</f>
        <v>7.7818050063394109E-2</v>
      </c>
      <c r="HC16" s="112">
        <f>'Gas-Load for Sendout '!HC35</f>
        <v>7.5479651994805982E-2</v>
      </c>
      <c r="HD16" s="112">
        <f>'Gas-Load for Sendout '!HD35</f>
        <v>1.9876663198207526E-2</v>
      </c>
      <c r="HE16" s="112">
        <f>'Gas-Load for Sendout '!HE35</f>
        <v>0</v>
      </c>
      <c r="HF16" s="112">
        <f>'Gas-Load for Sendout '!HF35</f>
        <v>7.2105300400397365E-2</v>
      </c>
      <c r="HG16" s="112">
        <f>'Gas-Load for Sendout '!HG35</f>
        <v>0.10690070921270431</v>
      </c>
      <c r="HH16" s="112">
        <f>'Gas-Load for Sendout '!HH35</f>
        <v>0.13233768055755285</v>
      </c>
      <c r="HI16" s="112">
        <f>'Gas-Load for Sendout '!HI35</f>
        <v>0.1368163634750981</v>
      </c>
      <c r="HJ16" s="112">
        <f>'Gas-Load for Sendout '!HJ35</f>
        <v>0.14129713224411972</v>
      </c>
      <c r="HK16" s="112">
        <f>'Gas-Load for Sendout '!HK35</f>
        <v>0.1404479926861418</v>
      </c>
      <c r="HL16" s="112">
        <f>'Gas-Load for Sendout '!HL35</f>
        <v>0.13246738762794091</v>
      </c>
      <c r="HM16" s="112">
        <f>'Gas-Load for Sendout '!HM35</f>
        <v>0.11246114914443293</v>
      </c>
      <c r="HN16" s="112">
        <f>'Gas-Load for Sendout '!HN35</f>
        <v>7.7340891034505338E-2</v>
      </c>
      <c r="HO16" s="112">
        <f>'Gas-Load for Sendout '!HO35</f>
        <v>7.6968742829383915E-2</v>
      </c>
      <c r="HP16" s="112">
        <f>'Gas-Load for Sendout '!HP35</f>
        <v>2.1541565125978834E-2</v>
      </c>
      <c r="HQ16" s="112">
        <f>'Gas-Load for Sendout '!HQ35</f>
        <v>0</v>
      </c>
      <c r="HR16" s="112">
        <f>'Gas-Load for Sendout '!HR35</f>
        <v>7.4824324812843096E-2</v>
      </c>
      <c r="HS16" s="112">
        <f>'Gas-Load for Sendout '!HS35</f>
        <v>0.10658620041730389</v>
      </c>
      <c r="HT16" s="112">
        <f>'Gas-Load for Sendout '!HT35</f>
        <v>0.13227497080474804</v>
      </c>
      <c r="HU16" s="112">
        <f>'Gas-Load for Sendout '!HU35</f>
        <v>0.13722904207114314</v>
      </c>
      <c r="HV16" s="112">
        <f>'Gas-Load for Sendout '!HV35</f>
        <v>0.14115140676446</v>
      </c>
      <c r="HW16" s="112">
        <f>'Gas-Load for Sendout '!HW35</f>
        <v>0.14282033227039523</v>
      </c>
      <c r="HX16" s="112">
        <f>'Gas-Load for Sendout '!HX35</f>
        <v>0.12939075338039654</v>
      </c>
      <c r="HY16" s="112">
        <f>'Gas-Load for Sendout '!HY35</f>
        <v>0.11229697110890634</v>
      </c>
      <c r="HZ16" s="112">
        <f>'Gas-Load for Sendout '!HZ35</f>
        <v>7.749928804921799E-2</v>
      </c>
      <c r="IA16" s="112">
        <f>'Gas-Load for Sendout '!IA35</f>
        <v>7.7649310067410007E-2</v>
      </c>
      <c r="IB16" s="112">
        <f>'Gas-Load for Sendout '!IB35</f>
        <v>2.1136023544384881E-2</v>
      </c>
      <c r="IC16" s="112">
        <f>'Gas-Load for Sendout '!IC35</f>
        <v>0</v>
      </c>
      <c r="ID16" s="112">
        <f>'Gas-Load for Sendout '!ID35</f>
        <v>7.5729500546655101E-2</v>
      </c>
      <c r="IE16" s="112">
        <f>'Gas-Load for Sendout '!IE35</f>
        <v>0.10670053551435213</v>
      </c>
      <c r="IF16" s="112">
        <f>'Gas-Load for Sendout '!IF35</f>
        <v>0.13266920266560042</v>
      </c>
      <c r="IG16" s="112">
        <f>'Gas-Load for Sendout '!IG35</f>
        <v>0.13611016696132971</v>
      </c>
      <c r="IH16" s="112">
        <f>'Gas-Load for Sendout '!IH35</f>
        <v>0.14168616305558587</v>
      </c>
      <c r="II16" s="112">
        <f>'Gas-Load for Sendout '!II35</f>
        <v>0.14252908317208018</v>
      </c>
      <c r="IJ16" s="112">
        <f>'Gas-Load for Sendout '!IJ35</f>
        <v>0.12938066242302906</v>
      </c>
      <c r="IK16" s="112">
        <f>'Gas-Load for Sendout '!IK35</f>
        <v>0.11167749613651952</v>
      </c>
      <c r="IL16" s="112">
        <f>'Gas-Load for Sendout '!IL35</f>
        <v>7.9466800423019499E-2</v>
      </c>
      <c r="IM16" s="112">
        <f>'Gas-Load for Sendout '!IM35</f>
        <v>8.0067333756133563E-2</v>
      </c>
      <c r="IN16" s="112">
        <f>'Gas-Load for Sendout '!IN35</f>
        <v>2.5472972890246491E-2</v>
      </c>
      <c r="IO16" s="112">
        <f>'Gas-Load for Sendout '!IO35</f>
        <v>0</v>
      </c>
      <c r="IP16" s="112">
        <f>'Gas-Load for Sendout '!IP35</f>
        <v>8.0105613258162289E-2</v>
      </c>
      <c r="IQ16" s="112">
        <f>'Gas-Load for Sendout '!IQ35</f>
        <v>0.10574069873007083</v>
      </c>
      <c r="IR16" s="112">
        <f>'Gas-Load for Sendout '!IR35</f>
        <v>0.13404337105556707</v>
      </c>
      <c r="IS16" s="112">
        <f>'Gas-Load for Sendout '!IS35</f>
        <v>0.1372697719409848</v>
      </c>
      <c r="IT16" s="112">
        <f>'Gas-Load for Sendout '!IT35</f>
        <v>0.1416831901773167</v>
      </c>
      <c r="IU16" s="112">
        <f>'Gas-Load for Sendout '!IU35</f>
        <v>0.14251073985171131</v>
      </c>
      <c r="IV16" s="112">
        <f>'Gas-Load for Sendout '!IV35</f>
        <v>0.12956275314554724</v>
      </c>
      <c r="IW16" s="112">
        <f>'Gas-Load for Sendout '!IW35</f>
        <v>0.11143180105435621</v>
      </c>
      <c r="IX16" s="112">
        <f>'Gas-Load for Sendout '!IX35</f>
        <v>7.9162486375338875E-2</v>
      </c>
      <c r="IY16" s="112">
        <f>'Gas-Load for Sendout '!IY35</f>
        <v>7.8753497041482476E-2</v>
      </c>
      <c r="IZ16" s="112">
        <f>'Gas-Load for Sendout '!IZ35</f>
        <v>2.5011611216507173E-2</v>
      </c>
      <c r="JA16" s="112">
        <f>'Gas-Load for Sendout '!JA35</f>
        <v>0</v>
      </c>
      <c r="JB16" s="112">
        <f>'Gas-Load for Sendout '!JB35</f>
        <v>7.8650642130215706E-2</v>
      </c>
      <c r="JC16" s="112">
        <f>'Gas-Load for Sendout '!JC35</f>
        <v>0.10614562306576511</v>
      </c>
      <c r="JD16" s="112">
        <f>'Gas-Load for Sendout '!JD35</f>
        <v>0.13356746499568961</v>
      </c>
      <c r="JE16" s="112">
        <f>'Gas-Load for Sendout '!JE35</f>
        <v>0.13641898274080563</v>
      </c>
      <c r="JF16" s="112">
        <f>'Gas-Load for Sendout '!JF35</f>
        <v>0.14168169083290516</v>
      </c>
      <c r="JG16" s="112">
        <f>'Gas-Load for Sendout '!JG35</f>
        <v>0.14067666585247443</v>
      </c>
      <c r="JH16" s="112">
        <f>'Gas-Load for Sendout '!JH35</f>
        <v>0.13237386951108354</v>
      </c>
      <c r="JI16" s="112">
        <f>'Gas-Load for Sendout '!JI35</f>
        <v>0.1116414238656189</v>
      </c>
      <c r="JJ16" s="112">
        <f>'Gas-Load for Sendout '!JJ35</f>
        <v>7.9399772560952583E-2</v>
      </c>
      <c r="JK16" s="112">
        <f>'Gas-Load for Sendout '!JK35</f>
        <v>8.0023532151109231E-2</v>
      </c>
      <c r="JL16" s="112">
        <f>'Gas-Load for Sendout '!JL35</f>
        <v>2.5641560298216938E-2</v>
      </c>
      <c r="JM16" s="112">
        <f>'Gas-Load for Sendout '!JM35</f>
        <v>0</v>
      </c>
      <c r="JN16" s="112">
        <f>'Gas-Load for Sendout '!JN35</f>
        <v>8.0073415938797535E-2</v>
      </c>
      <c r="JO16" s="112">
        <f>'Gas-Load for Sendout '!JO35</f>
        <v>0.10578697225068923</v>
      </c>
      <c r="JP16" s="112">
        <f>'Gas-Load for Sendout '!JP35</f>
        <v>0.13405524378969988</v>
      </c>
      <c r="JQ16" s="112">
        <f>'Gas-Load for Sendout '!JQ35</f>
        <v>0.13648329249793986</v>
      </c>
      <c r="JR16" s="112">
        <f>'Gas-Load for Sendout '!JR35</f>
        <v>0.14219618510795567</v>
      </c>
      <c r="JS16" s="112">
        <f>'Gas-Load for Sendout '!JS35</f>
        <v>0.14235147670127604</v>
      </c>
      <c r="JT16" s="112">
        <f>'Gas-Load for Sendout '!JT35</f>
        <v>0.12949567112638444</v>
      </c>
      <c r="JU16" s="112">
        <f>'Gas-Load for Sendout '!JU35</f>
        <v>0.11202140786056836</v>
      </c>
      <c r="JV16" s="112">
        <f>'Gas-Load for Sendout '!JV35</f>
        <v>7.9433418889081134E-2</v>
      </c>
      <c r="JW16" s="112">
        <f>'Gas-Load for Sendout '!JW35</f>
        <v>8.2473302527636697E-2</v>
      </c>
      <c r="JX16" s="112">
        <f>'Gas-Load for Sendout '!JX35</f>
        <v>2.5095908776891607E-2</v>
      </c>
      <c r="JY16" s="112">
        <f>'Gas-Load for Sendout '!JY35</f>
        <v>0</v>
      </c>
      <c r="JZ16" s="112">
        <f>'Gas-Load for Sendout '!JZ35</f>
        <v>8.1619054628614462E-2</v>
      </c>
      <c r="KA16" s="112">
        <f>'Gas-Load for Sendout '!KA35</f>
        <v>0.1060116509311488</v>
      </c>
      <c r="KB16" s="112">
        <f>'Gas-Load for Sendout '!KB35</f>
        <v>0.1340715176737716</v>
      </c>
      <c r="KC16" s="112">
        <f>'Gas-Load for Sendout '!KC35</f>
        <v>0.13647927797287854</v>
      </c>
      <c r="KD16" s="112">
        <f>'Gas-Load for Sendout '!KD35</f>
        <v>0.14170024405331191</v>
      </c>
      <c r="KE16" s="112">
        <f>'Gas-Load for Sendout '!KE35</f>
        <v>0.14281648786034162</v>
      </c>
      <c r="KF16" s="112">
        <f>'Gas-Load for Sendout '!KF35</f>
        <v>0.12903091989068527</v>
      </c>
      <c r="KG16" s="112">
        <f>'Gas-Load for Sendout '!KG35</f>
        <v>0.11227650667933933</v>
      </c>
      <c r="KH16" s="112">
        <f>'Gas-Load for Sendout '!KH35</f>
        <v>7.9387631439530426E-2</v>
      </c>
      <c r="KI16" s="112">
        <f>'Gas-Load for Sendout '!KI35</f>
        <v>8.2643320701741546E-2</v>
      </c>
      <c r="KJ16" s="112">
        <f>'Gas-Load for Sendout '!KJ35</f>
        <v>2.7983090122888576E-2</v>
      </c>
      <c r="KK16" s="112">
        <f>'Gas-Load for Sendout '!KK35</f>
        <v>0</v>
      </c>
      <c r="KL16" s="112">
        <f>'Gas-Load for Sendout '!KL35</f>
        <v>8.3145530185935013E-2</v>
      </c>
      <c r="KM16" s="112">
        <f>'Gas-Load for Sendout '!KM35</f>
        <v>0.10626459825380562</v>
      </c>
      <c r="KN16" s="112">
        <f>'Gas-Load for Sendout '!KN35</f>
        <v>0.13407189454109683</v>
      </c>
      <c r="KO16" s="112">
        <f>'Gas-Load for Sendout '!KO35</f>
        <v>0.1367710072337526</v>
      </c>
      <c r="KP16" s="112">
        <f>'Gas-Load for Sendout '!KP35</f>
        <v>0.14188505049228964</v>
      </c>
      <c r="KQ16" s="112">
        <f>'Gas-Load for Sendout '!KQ35</f>
        <v>0.14304156438115037</v>
      </c>
      <c r="KR16" s="112">
        <f>'Gas-Load for Sendout '!KR35</f>
        <v>0.12853584260142528</v>
      </c>
      <c r="KS16" s="112">
        <f>'Gas-Load for Sendout '!KS35</f>
        <v>0.11229907841521175</v>
      </c>
      <c r="KT16" s="112">
        <f>'Gas-Load for Sendout '!KT35</f>
        <v>7.9587713675164956E-2</v>
      </c>
      <c r="KU16" s="112">
        <f>'Gas-Load for Sendout '!KU35</f>
        <v>8.2313413902410135E-2</v>
      </c>
      <c r="KV16" s="112">
        <f>'Gas-Load for Sendout '!KV35</f>
        <v>2.9041649708273123E-2</v>
      </c>
      <c r="KW16" s="112">
        <f>'Gas-Load for Sendout '!KW35</f>
        <v>0</v>
      </c>
      <c r="KX16" s="112">
        <f>'Gas-Load for Sendout '!KX35</f>
        <v>8.3365593178095901E-2</v>
      </c>
      <c r="KY16" s="112">
        <f>'Gas-Load for Sendout '!KY35</f>
        <v>0.10615962491880872</v>
      </c>
      <c r="KZ16" s="112">
        <f>'Gas-Load for Sendout '!KZ35</f>
        <v>0.13425057918825989</v>
      </c>
      <c r="LA16" s="112">
        <f>'Gas-Load for Sendout '!LA35</f>
        <v>0.13652471473425995</v>
      </c>
      <c r="LB16" s="112">
        <f>'Gas-Load for Sendout '!LB35</f>
        <v>0.14153103911715778</v>
      </c>
      <c r="LC16" s="112">
        <f>'Gas-Load for Sendout '!LC35</f>
        <v>0.1412889702948727</v>
      </c>
      <c r="LD16" s="112">
        <f>'Gas-Load for Sendout '!LD35</f>
        <v>0.13166879094534631</v>
      </c>
      <c r="LE16" s="112">
        <f>'Gas-Load for Sendout '!LE35</f>
        <v>0.11229951700536583</v>
      </c>
      <c r="LF16" s="112">
        <f>'Gas-Load for Sendout '!LF35</f>
        <v>7.9677068788775729E-2</v>
      </c>
      <c r="LG16" s="112">
        <f>'Gas-Load for Sendout '!LG35</f>
        <v>8.3297497554247757E-2</v>
      </c>
      <c r="LH16" s="112">
        <f>'Gas-Load for Sendout '!LH35</f>
        <v>3.0400983690808531E-2</v>
      </c>
      <c r="LI16" s="112">
        <f>'Gas-Load for Sendout '!LI35</f>
        <v>0</v>
      </c>
      <c r="LJ16" s="112">
        <f>'Gas-Load for Sendout '!LJ35</f>
        <v>8.6818202852916471E-2</v>
      </c>
      <c r="LK16" s="112">
        <f>'Gas-Load for Sendout '!LK35</f>
        <v>0.10635519644412461</v>
      </c>
      <c r="LL16" s="112">
        <f>'Gas-Load for Sendout '!LL35</f>
        <v>0.13389580035346918</v>
      </c>
      <c r="LM16" s="112">
        <f>'Gas-Load for Sendout '!LM35</f>
        <v>0.13751419617257957</v>
      </c>
      <c r="LN16" s="112">
        <f>'Gas-Load for Sendout '!LN35</f>
        <v>0.14125173366410984</v>
      </c>
      <c r="LO16" s="112">
        <f>'Gas-Load for Sendout '!LO35</f>
        <v>0.14368118114540138</v>
      </c>
      <c r="LP16" s="112">
        <f>'Gas-Load for Sendout '!LP35</f>
        <v>0.12860888647031715</v>
      </c>
      <c r="LQ16" s="112">
        <f>'Gas-Load for Sendout '!LQ35</f>
        <v>0.11249876612507013</v>
      </c>
      <c r="LR16" s="112">
        <f>'Gas-Load for Sendout '!LR35</f>
        <v>7.9343133009228253E-2</v>
      </c>
      <c r="LS16" s="112">
        <f>'Gas-Load for Sendout '!LS35</f>
        <v>8.4629971292807415E-2</v>
      </c>
      <c r="LT16" s="112">
        <f>'Gas-Load for Sendout '!LT35</f>
        <v>3.1851639093462385E-2</v>
      </c>
      <c r="LU16" s="112">
        <f>'Gas-Load for Sendout '!LU35</f>
        <v>0</v>
      </c>
      <c r="LV16" s="112">
        <f>'Gas-Load for Sendout '!LV35</f>
        <v>8.7996950139748703E-2</v>
      </c>
      <c r="LW16" s="112">
        <f>'Gas-Load for Sendout '!LW35</f>
        <v>0.1064574699252762</v>
      </c>
      <c r="LX16" s="112">
        <f>'Gas-Load for Sendout '!LX35</f>
        <v>0.13403957623861448</v>
      </c>
      <c r="LY16" s="112">
        <f>'Gas-Load for Sendout '!LY35</f>
        <v>0.13788894785902953</v>
      </c>
      <c r="LZ16" s="112">
        <f>'Gas-Load for Sendout '!LZ35</f>
        <v>0.14089565574302229</v>
      </c>
      <c r="MA16" s="112">
        <f>'Gas-Load for Sendout '!MA35</f>
        <v>0.14388047518773103</v>
      </c>
      <c r="MB16" s="112">
        <f>'Gas-Load for Sendout '!MB35</f>
        <v>0.12830357285182487</v>
      </c>
      <c r="MC16" s="112">
        <f>'Gas-Load for Sendout '!MC35</f>
        <v>0.11285183724471733</v>
      </c>
      <c r="MD16" s="112">
        <f>'Gas-Load for Sendout '!MD35</f>
        <v>7.8776401015781275E-2</v>
      </c>
      <c r="ME16" s="112">
        <f>'Gas-Load for Sendout '!ME35</f>
        <v>8.541739171380662E-2</v>
      </c>
      <c r="MF16" s="112">
        <f>'Gas-Load for Sendout '!MF35</f>
        <v>3.3183697274831538E-2</v>
      </c>
      <c r="MG16" s="112">
        <f>'Gas-Load for Sendout '!MG35</f>
        <v>0</v>
      </c>
      <c r="MH16" s="112">
        <f>'Gas-Load for Sendout '!MH35</f>
        <v>9.0676663724040207E-2</v>
      </c>
      <c r="MI16" s="112">
        <f>'Gas-Load for Sendout '!MI35</f>
        <v>0.1058547419062919</v>
      </c>
      <c r="MJ16" s="112">
        <f>'Gas-Load for Sendout '!MJ35</f>
        <v>0.13431152977069563</v>
      </c>
      <c r="MK16" s="112">
        <f>'Gas-Load for Sendout '!MK35</f>
        <v>0.13824871496103217</v>
      </c>
    </row>
    <row r="17" spans="1:349" x14ac:dyDescent="0.3">
      <c r="A17" s="112" t="s">
        <v>149</v>
      </c>
      <c r="B17" s="112">
        <f>'Gas-Load for Sendout '!B65</f>
        <v>0.61890015944489096</v>
      </c>
      <c r="C17" s="112">
        <f>'Gas-Load for Sendout '!C65</f>
        <v>0.61439023641012847</v>
      </c>
      <c r="D17" s="112">
        <f>'Gas-Load for Sendout '!D65</f>
        <v>0.55105512856593575</v>
      </c>
      <c r="E17" s="112">
        <f>'Gas-Load for Sendout '!E65</f>
        <v>0.42455675589071151</v>
      </c>
      <c r="F17" s="112">
        <f>'Gas-Load for Sendout '!F65</f>
        <v>0.36244236146225611</v>
      </c>
      <c r="G17" s="112">
        <f>'Gas-Load for Sendout '!G65</f>
        <v>0.29694186363745206</v>
      </c>
      <c r="H17" s="112">
        <f>'Gas-Load for Sendout '!H65</f>
        <v>0</v>
      </c>
      <c r="I17" s="112">
        <f>'Gas-Load for Sendout '!I65</f>
        <v>0.64988990899255927</v>
      </c>
      <c r="J17" s="112">
        <f>'Gas-Load for Sendout '!J65</f>
        <v>0.45840632429902151</v>
      </c>
      <c r="K17" s="112">
        <f>'Gas-Load for Sendout '!K65</f>
        <v>0.63365884940332262</v>
      </c>
      <c r="L17" s="112">
        <f>'Gas-Load for Sendout '!L65</f>
        <v>0.71082846534951005</v>
      </c>
      <c r="M17" s="112">
        <f>'Gas-Load for Sendout '!M65</f>
        <v>0.7244555818510503</v>
      </c>
      <c r="N17" s="112">
        <f>'Gas-Load for Sendout '!N65</f>
        <v>0.64023321048212789</v>
      </c>
      <c r="O17" s="112">
        <f>'Gas-Load for Sendout '!O65</f>
        <v>0.63662951257141931</v>
      </c>
      <c r="P17" s="112">
        <f>'Gas-Load for Sendout '!P65</f>
        <v>0.56858239721359227</v>
      </c>
      <c r="Q17" s="112">
        <f>'Gas-Load for Sendout '!Q65</f>
        <v>0.44113476000870427</v>
      </c>
      <c r="R17" s="112">
        <f>'Gas-Load for Sendout '!R65</f>
        <v>0.37236188645407653</v>
      </c>
      <c r="S17" s="112">
        <f>'Gas-Load for Sendout '!S65</f>
        <v>0.30752626679408662</v>
      </c>
      <c r="T17" s="112">
        <f>'Gas-Load for Sendout '!T65</f>
        <v>0</v>
      </c>
      <c r="U17" s="112">
        <f>'Gas-Load for Sendout '!U65</f>
        <v>0.65276806082241412</v>
      </c>
      <c r="V17" s="112">
        <f>'Gas-Load for Sendout '!V65</f>
        <v>0.4526425719992837</v>
      </c>
      <c r="W17" s="112">
        <f>'Gas-Load for Sendout '!W65</f>
        <v>0.62496829702638346</v>
      </c>
      <c r="X17" s="112">
        <f>'Gas-Load for Sendout '!X65</f>
        <v>0.69659029288818419</v>
      </c>
      <c r="Y17" s="112">
        <f>'Gas-Load for Sendout '!Y65</f>
        <v>0.70674787472519562</v>
      </c>
      <c r="Z17" s="112">
        <f>'Gas-Load for Sendout '!Z65</f>
        <v>0.63490663520728852</v>
      </c>
      <c r="AA17" s="112">
        <f>'Gas-Load for Sendout '!AA65</f>
        <v>0.6231841871568885</v>
      </c>
      <c r="AB17" s="112">
        <f>'Gas-Load for Sendout '!AB65</f>
        <v>0.57385004866644007</v>
      </c>
      <c r="AC17" s="112">
        <f>'Gas-Load for Sendout '!AC65</f>
        <v>0.4399452537496899</v>
      </c>
      <c r="AD17" s="112">
        <f>'Gas-Load for Sendout '!AD65</f>
        <v>0.37076362496044762</v>
      </c>
      <c r="AE17" s="112">
        <f>'Gas-Load for Sendout '!AE65</f>
        <v>0.31863486725319634</v>
      </c>
      <c r="AF17" s="112">
        <f>'Gas-Load for Sendout '!AF65</f>
        <v>0</v>
      </c>
      <c r="AG17" s="112">
        <f>'Gas-Load for Sendout '!AG65</f>
        <v>0.72104188051210283</v>
      </c>
      <c r="AH17" s="112">
        <f>'Gas-Load for Sendout '!AH65</f>
        <v>0.45266371503321684</v>
      </c>
      <c r="AI17" s="112">
        <f>'Gas-Load for Sendout '!AI65</f>
        <v>0.62922707454014926</v>
      </c>
      <c r="AJ17" s="112">
        <f>'Gas-Load for Sendout '!AJ65</f>
        <v>0.68919336624424954</v>
      </c>
      <c r="AK17" s="112">
        <f>'Gas-Load for Sendout '!AK65</f>
        <v>0.67954475214999488</v>
      </c>
      <c r="AL17" s="112">
        <f>'Gas-Load for Sendout '!AL65</f>
        <v>0.63151580600779933</v>
      </c>
      <c r="AM17" s="112">
        <f>'Gas-Load for Sendout '!AM65</f>
        <v>0.62945415997874155</v>
      </c>
      <c r="AN17" s="112">
        <f>'Gas-Load for Sendout '!AN65</f>
        <v>0.5641467116492167</v>
      </c>
      <c r="AO17" s="112">
        <f>'Gas-Load for Sendout '!AO65</f>
        <v>0.44177411715096659</v>
      </c>
      <c r="AP17" s="112">
        <f>'Gas-Load for Sendout '!AP65</f>
        <v>0.37728166241885425</v>
      </c>
      <c r="AQ17" s="112">
        <f>'Gas-Load for Sendout '!AQ65</f>
        <v>0.32353612390980202</v>
      </c>
      <c r="AR17" s="112">
        <f>'Gas-Load for Sendout '!AR65</f>
        <v>0</v>
      </c>
      <c r="AS17" s="112">
        <f>'Gas-Load for Sendout '!AS65</f>
        <v>0.75787353270012703</v>
      </c>
      <c r="AT17" s="112">
        <f>'Gas-Load for Sendout '!AT65</f>
        <v>0.45252652961292483</v>
      </c>
      <c r="AU17" s="112">
        <f>'Gas-Load for Sendout '!AU65</f>
        <v>0.63180055555267678</v>
      </c>
      <c r="AV17" s="112">
        <f>'Gas-Load for Sendout '!AV65</f>
        <v>0.68864864292984962</v>
      </c>
      <c r="AW17" s="112">
        <f>'Gas-Load for Sendout '!AW65</f>
        <v>0.68647889227558301</v>
      </c>
      <c r="AX17" s="112">
        <f>'Gas-Load for Sendout '!AX65</f>
        <v>0.63151441827513244</v>
      </c>
      <c r="AY17" s="112">
        <f>'Gas-Load for Sendout '!AY65</f>
        <v>0.6313560521633611</v>
      </c>
      <c r="AZ17" s="112">
        <f>'Gas-Load for Sendout '!AZ65</f>
        <v>0.56400352000441689</v>
      </c>
      <c r="BA17" s="112">
        <f>'Gas-Load for Sendout '!BA65</f>
        <v>0.44268463464877306</v>
      </c>
      <c r="BB17" s="112">
        <f>'Gas-Load for Sendout '!BB65</f>
        <v>0.38068785321283999</v>
      </c>
      <c r="BC17" s="112">
        <f>'Gas-Load for Sendout '!BC65</f>
        <v>0.33556810107523505</v>
      </c>
      <c r="BD17" s="112">
        <f>'Gas-Load for Sendout '!BD65</f>
        <v>0</v>
      </c>
      <c r="BE17" s="112">
        <f>'Gas-Load for Sendout '!BE65</f>
        <v>0.89380194495890974</v>
      </c>
      <c r="BF17" s="112">
        <f>'Gas-Load for Sendout '!BF65</f>
        <v>0.45712402907728195</v>
      </c>
      <c r="BG17" s="112">
        <f>'Gas-Load for Sendout '!BG65</f>
        <v>0.63342345804981859</v>
      </c>
      <c r="BH17" s="112">
        <f>'Gas-Load for Sendout '!BH65</f>
        <v>0.69121011217890893</v>
      </c>
      <c r="BI17" s="112">
        <f>'Gas-Load for Sendout '!BI65</f>
        <v>0.68945347306889326</v>
      </c>
      <c r="BJ17" s="112">
        <f>'Gas-Load for Sendout '!BJ65</f>
        <v>0.62939472091858462</v>
      </c>
      <c r="BK17" s="112">
        <f>'Gas-Load for Sendout '!BK65</f>
        <v>0.6341898363301387</v>
      </c>
      <c r="BL17" s="112">
        <f>'Gas-Load for Sendout '!BL65</f>
        <v>0.56356263759424841</v>
      </c>
      <c r="BM17" s="112">
        <f>'Gas-Load for Sendout '!BM65</f>
        <v>0.44358075456985097</v>
      </c>
      <c r="BN17" s="112">
        <f>'Gas-Load for Sendout '!BN65</f>
        <v>0.38487323271780549</v>
      </c>
      <c r="BO17" s="112">
        <f>'Gas-Load for Sendout '!BO65</f>
        <v>0.34602952216030031</v>
      </c>
      <c r="BP17" s="112">
        <f>'Gas-Load for Sendout '!BP65</f>
        <v>0</v>
      </c>
      <c r="BQ17" s="112">
        <f>'Gas-Load for Sendout '!BQ65</f>
        <v>0.94877206922393031</v>
      </c>
      <c r="BR17" s="112">
        <f>'Gas-Load for Sendout '!BR65</f>
        <v>0.45673997340345673</v>
      </c>
      <c r="BS17" s="112">
        <f>'Gas-Load for Sendout '!BS65</f>
        <v>0.63297519404797664</v>
      </c>
      <c r="BT17" s="112">
        <f>'Gas-Load for Sendout '!BT65</f>
        <v>0.69391361039981525</v>
      </c>
      <c r="BU17" s="112">
        <f>'Gas-Load for Sendout '!BU65</f>
        <v>0.68996917179884365</v>
      </c>
      <c r="BV17" s="112">
        <f>'Gas-Load for Sendout '!BV65</f>
        <v>0.63470005611096458</v>
      </c>
      <c r="BW17" s="112">
        <f>'Gas-Load for Sendout '!BW65</f>
        <v>0.62962601089179071</v>
      </c>
      <c r="BX17" s="112">
        <f>'Gas-Load for Sendout '!BX65</f>
        <v>0.5771665007205834</v>
      </c>
      <c r="BY17" s="112">
        <f>'Gas-Load for Sendout '!BY65</f>
        <v>0.44517730837206787</v>
      </c>
      <c r="BZ17" s="112">
        <f>'Gas-Load for Sendout '!BZ65</f>
        <v>0.38558119439406646</v>
      </c>
      <c r="CA17" s="112">
        <f>'Gas-Load for Sendout '!CA65</f>
        <v>0.3618201214134063</v>
      </c>
      <c r="CB17" s="112">
        <f>'Gas-Load for Sendout '!CB65</f>
        <v>0</v>
      </c>
      <c r="CC17" s="112">
        <f>'Gas-Load for Sendout '!CC65</f>
        <v>1.005817779331325</v>
      </c>
      <c r="CD17" s="112">
        <f>'Gas-Load for Sendout '!CD65</f>
        <v>0.46021459837287437</v>
      </c>
      <c r="CE17" s="112">
        <f>'Gas-Load for Sendout '!CE65</f>
        <v>0.63641530982902694</v>
      </c>
      <c r="CF17" s="112">
        <f>'Gas-Load for Sendout '!CF65</f>
        <v>0.69439086317066445</v>
      </c>
      <c r="CG17" s="112">
        <f>'Gas-Load for Sendout '!CG65</f>
        <v>0.69111839028912658</v>
      </c>
      <c r="CH17" s="112">
        <f>'Gas-Load for Sendout '!CH65</f>
        <v>0.63280660319794801</v>
      </c>
      <c r="CI17" s="112">
        <f>'Gas-Load for Sendout '!CI65</f>
        <v>0.63604659792171281</v>
      </c>
      <c r="CJ17" s="112">
        <f>'Gas-Load for Sendout '!CJ65</f>
        <v>0.56555522223967758</v>
      </c>
      <c r="CK17" s="112">
        <f>'Gas-Load for Sendout '!CK65</f>
        <v>0.44600558839280435</v>
      </c>
      <c r="CL17" s="112">
        <f>'Gas-Load for Sendout '!CL65</f>
        <v>0.38784908803149748</v>
      </c>
      <c r="CM17" s="112">
        <f>'Gas-Load for Sendout '!CM65</f>
        <v>0.35943129128628537</v>
      </c>
      <c r="CN17" s="112">
        <f>'Gas-Load for Sendout '!CN65</f>
        <v>0</v>
      </c>
      <c r="CO17" s="112">
        <f>'Gas-Load for Sendout '!CO65</f>
        <v>1.0107706234589282</v>
      </c>
      <c r="CP17" s="112">
        <f>'Gas-Load for Sendout '!CP65</f>
        <v>0.45723682725466963</v>
      </c>
      <c r="CQ17" s="112">
        <f>'Gas-Load for Sendout '!CQ65</f>
        <v>0.64339226606980182</v>
      </c>
      <c r="CR17" s="112">
        <f>'Gas-Load for Sendout '!CR65</f>
        <v>0.69293445308249679</v>
      </c>
      <c r="CS17" s="112">
        <f>'Gas-Load for Sendout '!CS65</f>
        <v>0.69314507185653718</v>
      </c>
      <c r="CT17" s="112">
        <f>'Gas-Load for Sendout '!CT65</f>
        <v>0.6313603068608904</v>
      </c>
      <c r="CU17" s="112">
        <f>'Gas-Load for Sendout '!CU65</f>
        <v>0.63929294488954991</v>
      </c>
      <c r="CV17" s="112">
        <f>'Gas-Load for Sendout '!CV65</f>
        <v>0.56588187189269035</v>
      </c>
      <c r="CW17" s="112">
        <f>'Gas-Load for Sendout '!CW65</f>
        <v>0.44749553612295073</v>
      </c>
      <c r="CX17" s="112">
        <f>'Gas-Load for Sendout '!CX65</f>
        <v>0.38724225370584908</v>
      </c>
      <c r="CY17" s="112">
        <f>'Gas-Load for Sendout '!CY65</f>
        <v>0.36475243855753003</v>
      </c>
      <c r="CZ17" s="112">
        <f>'Gas-Load for Sendout '!CZ65</f>
        <v>0</v>
      </c>
      <c r="DA17" s="112">
        <f>'Gas-Load for Sendout '!DA65</f>
        <v>1.0409306287060458</v>
      </c>
      <c r="DB17" s="112">
        <f>'Gas-Load for Sendout '!DB65</f>
        <v>0.4612865454534617</v>
      </c>
      <c r="DC17" s="112">
        <f>'Gas-Load for Sendout '!DC65</f>
        <v>0.63951985483163476</v>
      </c>
      <c r="DD17" s="112">
        <f>'Gas-Load for Sendout '!DD65</f>
        <v>0.69780445677837499</v>
      </c>
      <c r="DE17" s="112">
        <f>'Gas-Load for Sendout '!DE65</f>
        <v>0.69351872975260787</v>
      </c>
      <c r="DF17" s="112">
        <f>'Gas-Load for Sendout '!DF65</f>
        <v>0.63408342895545933</v>
      </c>
      <c r="DG17" s="112">
        <f>'Gas-Load for Sendout '!DG65</f>
        <v>0.64023736104594864</v>
      </c>
      <c r="DH17" s="112">
        <f>'Gas-Load for Sendout '!DH65</f>
        <v>0.56612733117923142</v>
      </c>
      <c r="DI17" s="112">
        <f>'Gas-Load for Sendout '!DI65</f>
        <v>0.44958806935465517</v>
      </c>
      <c r="DJ17" s="112">
        <f>'Gas-Load for Sendout '!DJ65</f>
        <v>0.38818626026226288</v>
      </c>
      <c r="DK17" s="112">
        <f>'Gas-Load for Sendout '!DK65</f>
        <v>0.35897032922482436</v>
      </c>
      <c r="DL17" s="112">
        <f>'Gas-Load for Sendout '!DL65</f>
        <v>0</v>
      </c>
      <c r="DM17" s="112">
        <f>'Gas-Load for Sendout '!DM65</f>
        <v>1.0356724025251345</v>
      </c>
      <c r="DN17" s="112">
        <f>'Gas-Load for Sendout '!DN65</f>
        <v>0.47826380909828725</v>
      </c>
      <c r="DO17" s="112">
        <f>'Gas-Load for Sendout '!DO65</f>
        <v>0.63525703630457764</v>
      </c>
      <c r="DP17" s="112">
        <f>'Gas-Load for Sendout '!DP65</f>
        <v>0.70027592406577566</v>
      </c>
      <c r="DQ17" s="112">
        <f>'Gas-Load for Sendout '!DQ65</f>
        <v>0.69429024302117359</v>
      </c>
      <c r="DR17" s="112">
        <f>'Gas-Load for Sendout '!DR65</f>
        <v>0.64096371907831085</v>
      </c>
      <c r="DS17" s="112">
        <f>'Gas-Load for Sendout '!DS65</f>
        <v>0.63827664926876126</v>
      </c>
      <c r="DT17" s="112">
        <f>'Gas-Load for Sendout '!DT65</f>
        <v>0.58121058842350903</v>
      </c>
      <c r="DU17" s="112">
        <f>'Gas-Load for Sendout '!DU65</f>
        <v>0.44881961037972146</v>
      </c>
      <c r="DV17" s="112">
        <f>'Gas-Load for Sendout '!DV65</f>
        <v>0.38919366782654513</v>
      </c>
      <c r="DW17" s="112">
        <f>'Gas-Load for Sendout '!DW65</f>
        <v>0.36604627413157881</v>
      </c>
      <c r="DX17" s="112">
        <f>'Gas-Load for Sendout '!DX65</f>
        <v>0</v>
      </c>
      <c r="DY17" s="112">
        <f>'Gas-Load for Sendout '!DY65</f>
        <v>1.0321536634996831</v>
      </c>
      <c r="DZ17" s="112">
        <f>'Gas-Load for Sendout '!DZ65</f>
        <v>0.48859280549744272</v>
      </c>
      <c r="EA17" s="112">
        <f>'Gas-Load for Sendout '!EA65</f>
        <v>0.63990407073910371</v>
      </c>
      <c r="EB17" s="112">
        <f>'Gas-Load for Sendout '!EB65</f>
        <v>0.69505819129668245</v>
      </c>
      <c r="EC17" s="112">
        <f>'Gas-Load for Sendout '!EC65</f>
        <v>0.695008734180254</v>
      </c>
      <c r="ED17" s="112">
        <f>'Gas-Load for Sendout '!ED65</f>
        <v>0.63578331431324964</v>
      </c>
      <c r="EE17" s="112">
        <f>'Gas-Load for Sendout '!EE65</f>
        <v>0.64350474451397532</v>
      </c>
      <c r="EF17" s="112">
        <f>'Gas-Load for Sendout '!EF65</f>
        <v>0.56907568702156397</v>
      </c>
      <c r="EG17" s="112">
        <f>'Gas-Load for Sendout '!EG65</f>
        <v>0.45043090717691725</v>
      </c>
      <c r="EH17" s="112">
        <f>'Gas-Load for Sendout '!EH65</f>
        <v>0.38861314032353594</v>
      </c>
      <c r="EI17" s="112">
        <f>'Gas-Load for Sendout '!EI65</f>
        <v>0.3707613854024418</v>
      </c>
      <c r="EJ17" s="112">
        <f>'Gas-Load for Sendout '!EJ65</f>
        <v>0</v>
      </c>
      <c r="EK17" s="112">
        <f>'Gas-Load for Sendout '!EK65</f>
        <v>1.0246968795976406</v>
      </c>
      <c r="EL17" s="112">
        <f>'Gas-Load for Sendout '!EL65</f>
        <v>0.49146249851139417</v>
      </c>
      <c r="EM17" s="112">
        <f>'Gas-Load for Sendout '!EM65</f>
        <v>0.64138735134687663</v>
      </c>
      <c r="EN17" s="112">
        <f>'Gas-Load for Sendout '!EN65</f>
        <v>0.69554292116378247</v>
      </c>
      <c r="EO17" s="112">
        <f>'Gas-Load for Sendout '!EO65</f>
        <v>0.69849905802424161</v>
      </c>
      <c r="EP17" s="112">
        <f>'Gas-Load for Sendout '!EP65</f>
        <v>0.63572304618813513</v>
      </c>
      <c r="EQ17" s="112">
        <f>'Gas-Load for Sendout '!EQ65</f>
        <v>0.64462632759036254</v>
      </c>
      <c r="ER17" s="112">
        <f>'Gas-Load for Sendout '!ER65</f>
        <v>0.56992010702666807</v>
      </c>
      <c r="ES17" s="112">
        <f>'Gas-Load for Sendout '!ES65</f>
        <v>0.45353924034063325</v>
      </c>
      <c r="ET17" s="112">
        <f>'Gas-Load for Sendout '!ET65</f>
        <v>0.38693083438099213</v>
      </c>
      <c r="EU17" s="112">
        <f>'Gas-Load for Sendout '!EU65</f>
        <v>0.37792689874673052</v>
      </c>
      <c r="EV17" s="112">
        <f>'Gas-Load for Sendout '!EV65</f>
        <v>0</v>
      </c>
      <c r="EW17" s="112">
        <f>'Gas-Load for Sendout '!EW65</f>
        <v>1.0222873633524752</v>
      </c>
      <c r="EX17" s="112">
        <f>'Gas-Load for Sendout '!EX65</f>
        <v>0.49576885331721521</v>
      </c>
      <c r="EY17" s="112">
        <f>'Gas-Load for Sendout '!EY65</f>
        <v>0.64690196249159371</v>
      </c>
      <c r="EZ17" s="112">
        <f>'Gas-Load for Sendout '!EZ65</f>
        <v>0.69522728347000684</v>
      </c>
      <c r="FA17" s="112">
        <f>'Gas-Load for Sendout '!FA65</f>
        <v>0.70200515970250466</v>
      </c>
      <c r="FB17" s="112">
        <f>'Gas-Load for Sendout '!FB65</f>
        <v>0.63116583820358318</v>
      </c>
      <c r="FC17" s="112">
        <f>'Gas-Load for Sendout '!FC65</f>
        <v>0.64809901252341595</v>
      </c>
      <c r="FD17" s="112">
        <f>'Gas-Load for Sendout '!FD65</f>
        <v>0.57025215351149205</v>
      </c>
      <c r="FE17" s="112">
        <f>'Gas-Load for Sendout '!FE65</f>
        <v>0.45569344470534767</v>
      </c>
      <c r="FF17" s="112">
        <f>'Gas-Load for Sendout '!FF65</f>
        <v>0.384120202453827</v>
      </c>
      <c r="FG17" s="112">
        <f>'Gas-Load for Sendout '!FG65</f>
        <v>0.38509578369957032</v>
      </c>
      <c r="FH17" s="112">
        <f>'Gas-Load for Sendout '!FH65</f>
        <v>0</v>
      </c>
      <c r="FI17" s="112">
        <f>'Gas-Load for Sendout '!FI65</f>
        <v>1.0230457517925513</v>
      </c>
      <c r="FJ17" s="112">
        <f>'Gas-Load for Sendout '!FJ65</f>
        <v>0.49773849839566464</v>
      </c>
      <c r="FK17" s="112">
        <f>'Gas-Load for Sendout '!FK65</f>
        <v>0.65271306521971317</v>
      </c>
      <c r="FL17" s="112">
        <f>'Gas-Load for Sendout '!FL65</f>
        <v>0.69685178770427292</v>
      </c>
      <c r="FM17" s="112">
        <f>'Gas-Load for Sendout '!FM65</f>
        <v>0.7045464822692854</v>
      </c>
      <c r="FN17" s="112">
        <f>'Gas-Load for Sendout '!FN65</f>
        <v>0.63604948532257422</v>
      </c>
      <c r="FO17" s="112">
        <f>'Gas-Load for Sendout '!FO65</f>
        <v>0.6434567042234175</v>
      </c>
      <c r="FP17" s="112">
        <f>'Gas-Load for Sendout '!FP65</f>
        <v>0.58627268377608355</v>
      </c>
      <c r="FQ17" s="112">
        <f>'Gas-Load for Sendout '!FQ65</f>
        <v>0.45780442902247609</v>
      </c>
      <c r="FR17" s="112">
        <f>'Gas-Load for Sendout '!FR65</f>
        <v>0.38421415745160331</v>
      </c>
      <c r="FS17" s="112">
        <f>'Gas-Load for Sendout '!FS65</f>
        <v>0.39908211888809353</v>
      </c>
      <c r="FT17" s="112">
        <f>'Gas-Load for Sendout '!FT65</f>
        <v>0</v>
      </c>
      <c r="FU17" s="112">
        <f>'Gas-Load for Sendout '!FU65</f>
        <v>1.0524046341814033</v>
      </c>
      <c r="FV17" s="112">
        <f>'Gas-Load for Sendout '!FV65</f>
        <v>0.49484172493500356</v>
      </c>
      <c r="FW17" s="112">
        <f>'Gas-Load for Sendout '!FW65</f>
        <v>0.65370035284410499</v>
      </c>
      <c r="FX17" s="112">
        <f>'Gas-Load for Sendout '!FX65</f>
        <v>0.70055081582569245</v>
      </c>
      <c r="FY17" s="112">
        <f>'Gas-Load for Sendout '!FY65</f>
        <v>0.70480808378577731</v>
      </c>
      <c r="FZ17" s="112">
        <f>'Gas-Load for Sendout '!FZ65</f>
        <v>0.63016826233404166</v>
      </c>
      <c r="GA17" s="112">
        <f>'Gas-Load for Sendout '!GA65</f>
        <v>0.64884500699133008</v>
      </c>
      <c r="GB17" s="112">
        <f>'Gas-Load for Sendout '!GB65</f>
        <v>0.57393482945461127</v>
      </c>
      <c r="GC17" s="112">
        <f>'Gas-Load for Sendout '!GC65</f>
        <v>0.46043919250753229</v>
      </c>
      <c r="GD17" s="112">
        <f>'Gas-Load for Sendout '!GD65</f>
        <v>0.383752378827179</v>
      </c>
      <c r="GE17" s="112">
        <f>'Gas-Load for Sendout '!GE65</f>
        <v>0.41566620682167138</v>
      </c>
      <c r="GF17" s="112">
        <f>'Gas-Load for Sendout '!GF65</f>
        <v>0</v>
      </c>
      <c r="GG17" s="112">
        <f>'Gas-Load for Sendout '!GG65</f>
        <v>1.1393425941320543</v>
      </c>
      <c r="GH17" s="112">
        <f>'Gas-Load for Sendout '!GH65</f>
        <v>0.4929262191362645</v>
      </c>
      <c r="GI17" s="112">
        <f>'Gas-Load for Sendout '!GI65</f>
        <v>0.65431570168336861</v>
      </c>
      <c r="GJ17" s="112">
        <f>'Gas-Load for Sendout '!GJ65</f>
        <v>0.70532681883041992</v>
      </c>
      <c r="GK17" s="112">
        <f>'Gas-Load for Sendout '!GK65</f>
        <v>0.70508638939775237</v>
      </c>
      <c r="GL17" s="112">
        <f>'Gas-Load for Sendout '!GL65</f>
        <v>0.63086906486223404</v>
      </c>
      <c r="GM17" s="112">
        <f>'Gas-Load for Sendout '!GM65</f>
        <v>0.65041623401560289</v>
      </c>
      <c r="GN17" s="112">
        <f>'Gas-Load for Sendout '!GN65</f>
        <v>0.57552978008883471</v>
      </c>
      <c r="GO17" s="112">
        <f>'Gas-Load for Sendout '!GO65</f>
        <v>0.46224144262453126</v>
      </c>
      <c r="GP17" s="112">
        <f>'Gas-Load for Sendout '!GP65</f>
        <v>0.38564445317834106</v>
      </c>
      <c r="GQ17" s="112">
        <f>'Gas-Load for Sendout '!GQ65</f>
        <v>0.42769217666167908</v>
      </c>
      <c r="GR17" s="112">
        <f>'Gas-Load for Sendout '!GR65</f>
        <v>0</v>
      </c>
      <c r="GS17" s="112">
        <f>'Gas-Load for Sendout '!GS65</f>
        <v>1.2130766932308523</v>
      </c>
      <c r="GT17" s="112">
        <f>'Gas-Load for Sendout '!GT65</f>
        <v>0.50742528229908279</v>
      </c>
      <c r="GU17" s="112">
        <f>'Gas-Load for Sendout '!GU65</f>
        <v>0.65441689480684717</v>
      </c>
      <c r="GV17" s="112">
        <f>'Gas-Load for Sendout '!GV65</f>
        <v>0.70560518561919339</v>
      </c>
      <c r="GW17" s="112">
        <f>'Gas-Load for Sendout '!GW65</f>
        <v>0.7092734827273256</v>
      </c>
      <c r="GX17" s="112">
        <f>'Gas-Load for Sendout '!GX65</f>
        <v>0.63180383083155267</v>
      </c>
      <c r="GY17" s="112">
        <f>'Gas-Load for Sendout '!GY65</f>
        <v>0.64999441491356502</v>
      </c>
      <c r="GZ17" s="112">
        <f>'Gas-Load for Sendout '!GZ65</f>
        <v>0.5767937232648559</v>
      </c>
      <c r="HA17" s="112">
        <f>'Gas-Load for Sendout '!HA65</f>
        <v>0.46528558565282724</v>
      </c>
      <c r="HB17" s="112">
        <f>'Gas-Load for Sendout '!HB65</f>
        <v>0.3848054658173089</v>
      </c>
      <c r="HC17" s="112">
        <f>'Gas-Load for Sendout '!HC65</f>
        <v>0.43171596005887258</v>
      </c>
      <c r="HD17" s="112">
        <f>'Gas-Load for Sendout '!HD65</f>
        <v>0</v>
      </c>
      <c r="HE17" s="112">
        <f>'Gas-Load for Sendout '!HE65</f>
        <v>1.2291612307375785</v>
      </c>
      <c r="HF17" s="112">
        <f>'Gas-Load for Sendout '!HF65</f>
        <v>0.51299001511387454</v>
      </c>
      <c r="HG17" s="112">
        <f>'Gas-Load for Sendout '!HG65</f>
        <v>0.65580174914504674</v>
      </c>
      <c r="HH17" s="112">
        <f>'Gas-Load for Sendout '!HH65</f>
        <v>0.70825434144569877</v>
      </c>
      <c r="HI17" s="112">
        <f>'Gas-Load for Sendout '!HI65</f>
        <v>0.71192469819171433</v>
      </c>
      <c r="HJ17" s="112">
        <f>'Gas-Load for Sendout '!HJ65</f>
        <v>0.635532758322636</v>
      </c>
      <c r="HK17" s="112">
        <f>'Gas-Load for Sendout '!HK65</f>
        <v>0.64624753393101741</v>
      </c>
      <c r="HL17" s="112">
        <f>'Gas-Load for Sendout '!HL65</f>
        <v>0.59234147128433601</v>
      </c>
      <c r="HM17" s="112">
        <f>'Gas-Load for Sendout '!HM65</f>
        <v>0.46705786794941262</v>
      </c>
      <c r="HN17" s="112">
        <f>'Gas-Load for Sendout '!HN65</f>
        <v>0.3820953622362111</v>
      </c>
      <c r="HO17" s="112">
        <f>'Gas-Load for Sendout '!HO65</f>
        <v>0.43834746779910083</v>
      </c>
      <c r="HP17" s="112">
        <f>'Gas-Load for Sendout '!HP65</f>
        <v>0</v>
      </c>
      <c r="HQ17" s="112">
        <f>'Gas-Load for Sendout '!HQ65</f>
        <v>1.2635204200780901</v>
      </c>
      <c r="HR17" s="112">
        <f>'Gas-Load for Sendout '!HR65</f>
        <v>0.53067515818037514</v>
      </c>
      <c r="HS17" s="112">
        <f>'Gas-Load for Sendout '!HS65</f>
        <v>0.65492111938306974</v>
      </c>
      <c r="HT17" s="112">
        <f>'Gas-Load for Sendout '!HT65</f>
        <v>0.70775849857558648</v>
      </c>
      <c r="HU17" s="112">
        <f>'Gas-Load for Sendout '!HU65</f>
        <v>0.7135885348406017</v>
      </c>
      <c r="HV17" s="112">
        <f>'Gas-Load for Sendout '!HV65</f>
        <v>0.62992185398156497</v>
      </c>
      <c r="HW17" s="112">
        <f>'Gas-Load for Sendout '!HW65</f>
        <v>0.65263335090972352</v>
      </c>
      <c r="HX17" s="112">
        <f>'Gas-Load for Sendout '!HX65</f>
        <v>0.57987501189824964</v>
      </c>
      <c r="HY17" s="112">
        <f>'Gas-Load for Sendout '!HY65</f>
        <v>0.46755866876736107</v>
      </c>
      <c r="HZ17" s="112">
        <f>'Gas-Load for Sendout '!HZ65</f>
        <v>0.38340194549232276</v>
      </c>
      <c r="IA17" s="112">
        <f>'Gas-Load for Sendout '!IA65</f>
        <v>0.44364315609143162</v>
      </c>
      <c r="IB17" s="112">
        <f>'Gas-Load for Sendout '!IB65</f>
        <v>0</v>
      </c>
      <c r="IC17" s="112">
        <f>'Gas-Load for Sendout '!IC65</f>
        <v>1.3997449683921928</v>
      </c>
      <c r="ID17" s="112">
        <f>'Gas-Load for Sendout '!ID65</f>
        <v>0.53400447500693138</v>
      </c>
      <c r="IE17" s="112">
        <f>'Gas-Load for Sendout '!IE65</f>
        <v>0.65653840088072035</v>
      </c>
      <c r="IF17" s="112">
        <f>'Gas-Load for Sendout '!IF65</f>
        <v>0.71134409863129022</v>
      </c>
      <c r="IG17" s="112">
        <f>'Gas-Load for Sendout '!IG65</f>
        <v>0.70873595158828206</v>
      </c>
      <c r="IH17" s="112">
        <f>'Gas-Load for Sendout '!IH65</f>
        <v>0.6310410650340923</v>
      </c>
      <c r="II17" s="112">
        <f>'Gas-Load for Sendout '!II65</f>
        <v>0.65170410932947043</v>
      </c>
      <c r="IJ17" s="112">
        <f>'Gas-Load for Sendout '!IJ65</f>
        <v>0.5834429229481789</v>
      </c>
      <c r="IK17" s="112">
        <f>'Gas-Load for Sendout '!IK65</f>
        <v>0.46639555845466868</v>
      </c>
      <c r="IL17" s="112">
        <f>'Gas-Load for Sendout '!IL65</f>
        <v>0.39272141033261532</v>
      </c>
      <c r="IM17" s="112">
        <f>'Gas-Load for Sendout '!IM65</f>
        <v>0.46128660737760224</v>
      </c>
      <c r="IN17" s="112">
        <f>'Gas-Load for Sendout '!IN65</f>
        <v>0</v>
      </c>
      <c r="IO17" s="112">
        <f>'Gas-Load for Sendout '!IO65</f>
        <v>1.5284642811333666</v>
      </c>
      <c r="IP17" s="112">
        <f>'Gas-Load for Sendout '!IP65</f>
        <v>0.56348392643249279</v>
      </c>
      <c r="IQ17" s="112">
        <f>'Gas-Load for Sendout '!IQ65</f>
        <v>0.65021497491581826</v>
      </c>
      <c r="IR17" s="112">
        <f>'Gas-Load for Sendout '!IR65</f>
        <v>0.71737070877629017</v>
      </c>
      <c r="IS17" s="112">
        <f>'Gas-Load for Sendout '!IS65</f>
        <v>0.71554325623836934</v>
      </c>
      <c r="IT17" s="112">
        <f>'Gas-Load for Sendout '!IT65</f>
        <v>0.63231506513568125</v>
      </c>
      <c r="IU17" s="112">
        <f>'Gas-Load for Sendout '!IU65</f>
        <v>0.65196289062104573</v>
      </c>
      <c r="IV17" s="112">
        <f>'Gas-Load for Sendout '!IV65</f>
        <v>0.5845079849155963</v>
      </c>
      <c r="IW17" s="112">
        <f>'Gas-Load for Sendout '!IW65</f>
        <v>0.46591732884953013</v>
      </c>
      <c r="IX17" s="112">
        <f>'Gas-Load for Sendout '!IX65</f>
        <v>0.39113588773589186</v>
      </c>
      <c r="IY17" s="112">
        <f>'Gas-Load for Sendout '!IY65</f>
        <v>0.45434426700110686</v>
      </c>
      <c r="IZ17" s="112">
        <f>'Gas-Load for Sendout '!IZ65</f>
        <v>0</v>
      </c>
      <c r="JA17" s="112">
        <f>'Gas-Load for Sendout '!JA65</f>
        <v>1.5486518614406382</v>
      </c>
      <c r="JB17" s="112">
        <f>'Gas-Load for Sendout '!JB65</f>
        <v>0.55249912968310133</v>
      </c>
      <c r="JC17" s="112">
        <f>'Gas-Load for Sendout '!JC65</f>
        <v>0.6555622317652493</v>
      </c>
      <c r="JD17" s="112">
        <f>'Gas-Load for Sendout '!JD65</f>
        <v>0.71703519980546826</v>
      </c>
      <c r="JE17" s="112">
        <f>'Gas-Load for Sendout '!JE65</f>
        <v>0.71146193382381262</v>
      </c>
      <c r="JF17" s="112">
        <f>'Gas-Load for Sendout '!JF65</f>
        <v>0.63698670338244967</v>
      </c>
      <c r="JG17" s="112">
        <f>'Gas-Load for Sendout '!JG65</f>
        <v>0.65013606674081248</v>
      </c>
      <c r="JH17" s="112">
        <f>'Gas-Load for Sendout '!JH65</f>
        <v>0.59960953486431512</v>
      </c>
      <c r="JI17" s="112">
        <f>'Gas-Load for Sendout '!JI65</f>
        <v>0.46761342636493675</v>
      </c>
      <c r="JJ17" s="112">
        <f>'Gas-Load for Sendout '!JJ65</f>
        <v>0.3930555599084144</v>
      </c>
      <c r="JK17" s="112">
        <f>'Gas-Load for Sendout '!JK65</f>
        <v>0.46337633201105949</v>
      </c>
      <c r="JL17" s="112">
        <f>'Gas-Load for Sendout '!JL65</f>
        <v>0</v>
      </c>
      <c r="JM17" s="112">
        <f>'Gas-Load for Sendout '!JM65</f>
        <v>1.557521095482326</v>
      </c>
      <c r="JN17" s="112">
        <f>'Gas-Load for Sendout '!JN65</f>
        <v>0.56248413406387898</v>
      </c>
      <c r="JO17" s="112">
        <f>'Gas-Load for Sendout '!JO65</f>
        <v>0.65222644758116821</v>
      </c>
      <c r="JP17" s="112">
        <f>'Gas-Load for Sendout '!JP65</f>
        <v>0.71934299583740802</v>
      </c>
      <c r="JQ17" s="112">
        <f>'Gas-Load for Sendout '!JQ65</f>
        <v>0.71272823657149664</v>
      </c>
      <c r="JR17" s="112">
        <f>'Gas-Load for Sendout '!JR65</f>
        <v>0.63457919380984773</v>
      </c>
      <c r="JS17" s="112">
        <f>'Gas-Load for Sendout '!JS65</f>
        <v>0.65368970255698955</v>
      </c>
      <c r="JT17" s="112">
        <f>'Gas-Load for Sendout '!JT65</f>
        <v>0.58646178381225966</v>
      </c>
      <c r="JU17" s="112">
        <f>'Gas-Load for Sendout '!JU65</f>
        <v>0.46941512885213327</v>
      </c>
      <c r="JV17" s="112">
        <f>'Gas-Load for Sendout '!JV65</f>
        <v>0.3941253837689489</v>
      </c>
      <c r="JW17" s="112">
        <f>'Gas-Load for Sendout '!JW65</f>
        <v>0.48066813359549793</v>
      </c>
      <c r="JX17" s="112">
        <f>'Gas-Load for Sendout '!JX65</f>
        <v>0</v>
      </c>
      <c r="JY17" s="112">
        <f>'Gas-Load for Sendout '!JY65</f>
        <v>1.5637056852868954</v>
      </c>
      <c r="JZ17" s="112">
        <f>'Gas-Load for Sendout '!JZ65</f>
        <v>0.5725624665061767</v>
      </c>
      <c r="KA17" s="112">
        <f>'Gas-Load for Sendout '!KA65</f>
        <v>0.65582100161487533</v>
      </c>
      <c r="KB17" s="112">
        <f>'Gas-Load for Sendout '!KB65</f>
        <v>0.7215156729074399</v>
      </c>
      <c r="KC17" s="112">
        <f>'Gas-Load for Sendout '!KC65</f>
        <v>0.71473231145416538</v>
      </c>
      <c r="KD17" s="112">
        <f>'Gas-Load for Sendout '!KD65</f>
        <v>0.63287799683813784</v>
      </c>
      <c r="KE17" s="112">
        <f>'Gas-Load for Sendout '!KE65</f>
        <v>0.6567130397176334</v>
      </c>
      <c r="KF17" s="112">
        <f>'Gas-Load for Sendout '!KF65</f>
        <v>0.58624210757688056</v>
      </c>
      <c r="KG17" s="112">
        <f>'Gas-Load for Sendout '!KG65</f>
        <v>0.47157005585233219</v>
      </c>
      <c r="KH17" s="112">
        <f>'Gas-Load for Sendout '!KH65</f>
        <v>0.39579296754396714</v>
      </c>
      <c r="KI17" s="112">
        <f>'Gas-Load for Sendout '!KI65</f>
        <v>0.48277851288441409</v>
      </c>
      <c r="KJ17" s="112">
        <f>'Gas-Load for Sendout '!KJ65</f>
        <v>0</v>
      </c>
      <c r="KK17" s="112">
        <f>'Gas-Load for Sendout '!KK65</f>
        <v>1.7092635544744377</v>
      </c>
      <c r="KL17" s="112">
        <f>'Gas-Load for Sendout '!KL65</f>
        <v>0.5817587990361206</v>
      </c>
      <c r="KM17" s="112">
        <f>'Gas-Load for Sendout '!KM65</f>
        <v>0.65904681255329345</v>
      </c>
      <c r="KN17" s="112">
        <f>'Gas-Load for Sendout '!KN65</f>
        <v>0.7218923218833293</v>
      </c>
      <c r="KO17" s="112">
        <f>'Gas-Load for Sendout '!KO65</f>
        <v>0.71492653192983358</v>
      </c>
      <c r="KP17" s="112">
        <f>'Gas-Load for Sendout '!KP65</f>
        <v>0.63306934423601235</v>
      </c>
      <c r="KQ17" s="112">
        <f>'Gas-Load for Sendout '!KQ65</f>
        <v>0.65972760029519706</v>
      </c>
      <c r="KR17" s="112">
        <f>'Gas-Load for Sendout '!KR65</f>
        <v>0.58675609243495275</v>
      </c>
      <c r="KS17" s="112">
        <f>'Gas-Load for Sendout '!KS65</f>
        <v>0.47255024561946324</v>
      </c>
      <c r="KT17" s="112">
        <f>'Gas-Load for Sendout '!KT65</f>
        <v>0.39921169959234748</v>
      </c>
      <c r="KU17" s="112">
        <f>'Gas-Load for Sendout '!KU65</f>
        <v>0.4860870915836748</v>
      </c>
      <c r="KV17" s="112">
        <f>'Gas-Load for Sendout '!KV65</f>
        <v>0</v>
      </c>
      <c r="KW17" s="112">
        <f>'Gas-Load for Sendout '!KW65</f>
        <v>1.7857997573086286</v>
      </c>
      <c r="KX17" s="112">
        <f>'Gas-Load for Sendout '!KX65</f>
        <v>0.58462391774817224</v>
      </c>
      <c r="KY17" s="112">
        <f>'Gas-Load for Sendout '!KY65</f>
        <v>0.65997348263473188</v>
      </c>
      <c r="KZ17" s="112">
        <f>'Gas-Load for Sendout '!KZ65</f>
        <v>0.72409539938940537</v>
      </c>
      <c r="LA17" s="112">
        <f>'Gas-Load for Sendout '!LA65</f>
        <v>0.71638473036252348</v>
      </c>
      <c r="LB17" s="112">
        <f>'Gas-Load for Sendout '!LB65</f>
        <v>0.63728725434034372</v>
      </c>
      <c r="LC17" s="112">
        <f>'Gas-Load for Sendout '!LC65</f>
        <v>0.65713954692518206</v>
      </c>
      <c r="LD17" s="112">
        <f>'Gas-Load for Sendout '!LD65</f>
        <v>0.60325195102006546</v>
      </c>
      <c r="LE17" s="112">
        <f>'Gas-Load for Sendout '!LE65</f>
        <v>0.47381884561383419</v>
      </c>
      <c r="LF17" s="112">
        <f>'Gas-Load for Sendout '!LF65</f>
        <v>0.40025918742933714</v>
      </c>
      <c r="LG17" s="112">
        <f>'Gas-Load for Sendout '!LG65</f>
        <v>0.49036051757320237</v>
      </c>
      <c r="LH17" s="112">
        <f>'Gas-Load for Sendout '!LH65</f>
        <v>0</v>
      </c>
      <c r="LI17" s="112">
        <f>'Gas-Load for Sendout '!LI65</f>
        <v>1.673229979886887</v>
      </c>
      <c r="LJ17" s="112">
        <f>'Gas-Load for Sendout '!LJ65</f>
        <v>0.60331553683382966</v>
      </c>
      <c r="LK17" s="112">
        <f>'Gas-Load for Sendout '!LK65</f>
        <v>0.66284296242728258</v>
      </c>
      <c r="LL17" s="112">
        <f>'Gas-Load for Sendout '!LL65</f>
        <v>0.72280565872520985</v>
      </c>
      <c r="LM17" s="112">
        <f>'Gas-Load for Sendout '!LM65</f>
        <v>0.72138185092347107</v>
      </c>
      <c r="LN17" s="112">
        <f>'Gas-Load for Sendout '!LN65</f>
        <v>0.63218514440494156</v>
      </c>
      <c r="LO17" s="112">
        <f>'Gas-Load for Sendout '!LO65</f>
        <v>0.66188434725903322</v>
      </c>
      <c r="LP17" s="112">
        <f>'Gas-Load for Sendout '!LP65</f>
        <v>0.58905889068424866</v>
      </c>
      <c r="LQ17" s="112">
        <f>'Gas-Load for Sendout '!LQ65</f>
        <v>0.47635269084071408</v>
      </c>
      <c r="LR17" s="112">
        <f>'Gas-Load for Sendout '!LR65</f>
        <v>0.39946428933093592</v>
      </c>
      <c r="LS17" s="112">
        <f>'Gas-Load for Sendout '!LS65</f>
        <v>0.49805101506916116</v>
      </c>
      <c r="LT17" s="112">
        <f>'Gas-Load for Sendout '!LT65</f>
        <v>0</v>
      </c>
      <c r="LU17" s="112">
        <f>'Gas-Load for Sendout '!LU65</f>
        <v>1.7657451793943684</v>
      </c>
      <c r="LV17" s="112">
        <f>'Gas-Load for Sendout '!LV65</f>
        <v>0.61088615031800131</v>
      </c>
      <c r="LW17" s="112">
        <f>'Gas-Load for Sendout '!LW65</f>
        <v>0.665210445532602</v>
      </c>
      <c r="LX17" s="112">
        <f>'Gas-Load for Sendout '!LX65</f>
        <v>0.72532334031113344</v>
      </c>
      <c r="LY17" s="112">
        <f>'Gas-Load for Sendout '!LY65</f>
        <v>0.72443119011077595</v>
      </c>
      <c r="LZ17" s="112">
        <f>'Gas-Load for Sendout '!LZ65</f>
        <v>0.63063806716133708</v>
      </c>
      <c r="MA17" s="112">
        <f>'Gas-Load for Sendout '!MA65</f>
        <v>0.6633209174790482</v>
      </c>
      <c r="MB17" s="112">
        <f>'Gas-Load for Sendout '!MB65</f>
        <v>0.58888479413573214</v>
      </c>
      <c r="MC17" s="112">
        <f>'Gas-Load for Sendout '!MC65</f>
        <v>0.47960895119341423</v>
      </c>
      <c r="MD17" s="112">
        <f>'Gas-Load for Sendout '!MD65</f>
        <v>0.39943662405421371</v>
      </c>
      <c r="ME17" s="112">
        <f>'Gas-Load for Sendout '!ME65</f>
        <v>0.50366508126316067</v>
      </c>
      <c r="MF17" s="112">
        <f>'Gas-Load for Sendout '!MF65</f>
        <v>0</v>
      </c>
      <c r="MG17" s="112">
        <f>'Gas-Load for Sendout '!MG65</f>
        <v>1.7491744926054444</v>
      </c>
      <c r="MH17" s="112">
        <f>'Gas-Load for Sendout '!MH65</f>
        <v>0.63239727652059485</v>
      </c>
      <c r="MI17" s="112">
        <f>'Gas-Load for Sendout '!MI65</f>
        <v>0.66423895700523461</v>
      </c>
      <c r="MJ17" s="112">
        <f>'Gas-Load for Sendout '!MJ65</f>
        <v>0.72765403531747064</v>
      </c>
      <c r="MK17" s="112">
        <f>'Gas-Load for Sendout '!MK65</f>
        <v>0.72761427874341988</v>
      </c>
    </row>
    <row r="18" spans="1:349" x14ac:dyDescent="0.3">
      <c r="A18" s="112" t="s">
        <v>150</v>
      </c>
      <c r="B18" s="112">
        <f>'Gas-Load for Sendout '!B95</f>
        <v>1.0766849012710438</v>
      </c>
      <c r="C18" s="112">
        <f>'Gas-Load for Sendout '!C95</f>
        <v>1.078616799683042</v>
      </c>
      <c r="D18" s="112">
        <f>'Gas-Load for Sendout '!D95</f>
        <v>0.98876230497885897</v>
      </c>
      <c r="E18" s="112">
        <f>'Gas-Load for Sendout '!E95</f>
        <v>0.88747126742333615</v>
      </c>
      <c r="F18" s="112">
        <f>'Gas-Load for Sendout '!F95</f>
        <v>0.55277762635547323</v>
      </c>
      <c r="G18" s="112">
        <f>'Gas-Load for Sendout '!G95</f>
        <v>0.44559789892392299</v>
      </c>
      <c r="H18" s="112">
        <f>'Gas-Load for Sendout '!H95</f>
        <v>0</v>
      </c>
      <c r="I18" s="112">
        <f>'Gas-Load for Sendout '!I95</f>
        <v>2.1226028037911817</v>
      </c>
      <c r="J18" s="112">
        <f>'Gas-Load for Sendout '!J95</f>
        <v>1.7248578114295199</v>
      </c>
      <c r="K18" s="112">
        <f>'Gas-Load for Sendout '!K95</f>
        <v>0.61915640236828806</v>
      </c>
      <c r="L18" s="112">
        <f>'Gas-Load for Sendout '!L95</f>
        <v>1.1666038814404081</v>
      </c>
      <c r="M18" s="112">
        <f>'Gas-Load for Sendout '!M95</f>
        <v>1.2802577357231384</v>
      </c>
      <c r="N18" s="112">
        <f>'Gas-Load for Sendout '!N95</f>
        <v>1.0840281346617082</v>
      </c>
      <c r="O18" s="112">
        <f>'Gas-Load for Sendout '!O95</f>
        <v>1.0886477371571848</v>
      </c>
      <c r="P18" s="112">
        <f>'Gas-Load for Sendout '!P95</f>
        <v>0.99485395369759511</v>
      </c>
      <c r="Q18" s="112">
        <f>'Gas-Load for Sendout '!Q95</f>
        <v>0.89992136605035045</v>
      </c>
      <c r="R18" s="112">
        <f>'Gas-Load for Sendout '!R95</f>
        <v>0.55690893956185195</v>
      </c>
      <c r="S18" s="112">
        <f>'Gas-Load for Sendout '!S95</f>
        <v>0.4449743921393986</v>
      </c>
      <c r="T18" s="112">
        <f>'Gas-Load for Sendout '!T95</f>
        <v>0</v>
      </c>
      <c r="U18" s="112">
        <f>'Gas-Load for Sendout '!U95</f>
        <v>2.1729752301326908</v>
      </c>
      <c r="V18" s="112">
        <f>'Gas-Load for Sendout '!V95</f>
        <v>1.7470938389442245</v>
      </c>
      <c r="W18" s="112">
        <f>'Gas-Load for Sendout '!W95</f>
        <v>0.61203788266228132</v>
      </c>
      <c r="X18" s="112">
        <f>'Gas-Load for Sendout '!X95</f>
        <v>1.1407305489666864</v>
      </c>
      <c r="Y18" s="112">
        <f>'Gas-Load for Sendout '!Y95</f>
        <v>1.2483486392873229</v>
      </c>
      <c r="Z18" s="112">
        <f>'Gas-Load for Sendout '!Z95</f>
        <v>1.0639590120090043</v>
      </c>
      <c r="AA18" s="112">
        <f>'Gas-Load for Sendout '!AA95</f>
        <v>1.060530432534833</v>
      </c>
      <c r="AB18" s="112">
        <f>'Gas-Load for Sendout '!AB95</f>
        <v>1.0122472107341092</v>
      </c>
      <c r="AC18" s="112">
        <f>'Gas-Load for Sendout '!AC95</f>
        <v>0.88886451767732921</v>
      </c>
      <c r="AD18" s="112">
        <f>'Gas-Load for Sendout '!AD95</f>
        <v>0.54487659641160624</v>
      </c>
      <c r="AE18" s="112">
        <f>'Gas-Load for Sendout '!AE95</f>
        <v>0.44890681931414461</v>
      </c>
      <c r="AF18" s="112">
        <f>'Gas-Load for Sendout '!AF95</f>
        <v>0</v>
      </c>
      <c r="AG18" s="112">
        <f>'Gas-Load for Sendout '!AG95</f>
        <v>2.3793370791659516</v>
      </c>
      <c r="AH18" s="112">
        <f>'Gas-Load for Sendout '!AH95</f>
        <v>1.7602229555795701</v>
      </c>
      <c r="AI18" s="112">
        <f>'Gas-Load for Sendout '!AI95</f>
        <v>0.61708959553071818</v>
      </c>
      <c r="AJ18" s="112">
        <f>'Gas-Load for Sendout '!AJ95</f>
        <v>1.1301219334980945</v>
      </c>
      <c r="AK18" s="112">
        <f>'Gas-Load for Sendout '!AK95</f>
        <v>1.2012683197324139</v>
      </c>
      <c r="AL18" s="112">
        <f>'Gas-Load for Sendout '!AL95</f>
        <v>1.0518923946478336</v>
      </c>
      <c r="AM18" s="112">
        <f>'Gas-Load for Sendout '!AM95</f>
        <v>1.0591599682080663</v>
      </c>
      <c r="AN18" s="112">
        <f>'Gas-Load for Sendout '!AN95</f>
        <v>0.97221405665030902</v>
      </c>
      <c r="AO18" s="112">
        <f>'Gas-Load for Sendout '!AO95</f>
        <v>0.87902852380495744</v>
      </c>
      <c r="AP18" s="112">
        <f>'Gas-Load for Sendout '!AP95</f>
        <v>0.54220136471174418</v>
      </c>
      <c r="AQ18" s="112">
        <f>'Gas-Load for Sendout '!AQ95</f>
        <v>0.44594833869649059</v>
      </c>
      <c r="AR18" s="112">
        <f>'Gas-Load for Sendout '!AR95</f>
        <v>0</v>
      </c>
      <c r="AS18" s="112">
        <f>'Gas-Load for Sendout '!AS95</f>
        <v>2.4997294356705413</v>
      </c>
      <c r="AT18" s="112">
        <f>'Gas-Load for Sendout '!AT95</f>
        <v>1.7695820721358086</v>
      </c>
      <c r="AU18" s="112">
        <f>'Gas-Load for Sendout '!AU95</f>
        <v>0.61702315564347088</v>
      </c>
      <c r="AV18" s="112">
        <f>'Gas-Load for Sendout '!AV95</f>
        <v>1.1228973132513909</v>
      </c>
      <c r="AW18" s="112">
        <f>'Gas-Load for Sendout '!AW95</f>
        <v>1.2055423527413951</v>
      </c>
      <c r="AX18" s="112">
        <f>'Gas-Load for Sendout '!AX95</f>
        <v>1.0510551699190169</v>
      </c>
      <c r="AY18" s="112">
        <f>'Gas-Load for Sendout '!AY95</f>
        <v>1.0650929269993519</v>
      </c>
      <c r="AZ18" s="112">
        <f>'Gas-Load for Sendout '!AZ95</f>
        <v>0.97093290551721323</v>
      </c>
      <c r="BA18" s="112">
        <f>'Gas-Load for Sendout '!BA95</f>
        <v>0.88052952276482399</v>
      </c>
      <c r="BB18" s="112">
        <f>'Gas-Load for Sendout '!BB95</f>
        <v>0.5420094422648869</v>
      </c>
      <c r="BC18" s="112">
        <f>'Gas-Load for Sendout '!BC95</f>
        <v>0.4516423256278414</v>
      </c>
      <c r="BD18" s="112">
        <f>'Gas-Load for Sendout '!BD95</f>
        <v>0</v>
      </c>
      <c r="BE18" s="112">
        <f>'Gas-Load for Sendout '!BE95</f>
        <v>2.896620808072099</v>
      </c>
      <c r="BF18" s="112">
        <f>'Gas-Load for Sendout '!BF95</f>
        <v>1.7808793978822755</v>
      </c>
      <c r="BG18" s="112">
        <f>'Gas-Load for Sendout '!BG95</f>
        <v>0.61911356055720823</v>
      </c>
      <c r="BH18" s="112">
        <f>'Gas-Load for Sendout '!BH95</f>
        <v>1.1231025171571798</v>
      </c>
      <c r="BI18" s="112">
        <f>'Gas-Load for Sendout '!BI95</f>
        <v>1.204422851253099</v>
      </c>
      <c r="BJ18" s="112">
        <f>'Gas-Load for Sendout '!BJ95</f>
        <v>1.0453397905229089</v>
      </c>
      <c r="BK18" s="112">
        <f>'Gas-Load for Sendout '!BK95</f>
        <v>1.0643266407087564</v>
      </c>
      <c r="BL18" s="112">
        <f>'Gas-Load for Sendout '!BL95</f>
        <v>0.95906489269762052</v>
      </c>
      <c r="BM18" s="112">
        <f>'Gas-Load for Sendout '!BM95</f>
        <v>0.87512935112023149</v>
      </c>
      <c r="BN18" s="112">
        <f>'Gas-Load for Sendout '!BN95</f>
        <v>0.53187864044174626</v>
      </c>
      <c r="BO18" s="112">
        <f>'Gas-Load for Sendout '!BO95</f>
        <v>0.4514504211797416</v>
      </c>
      <c r="BP18" s="112">
        <f>'Gas-Load for Sendout '!BP95</f>
        <v>0</v>
      </c>
      <c r="BQ18" s="112">
        <f>'Gas-Load for Sendout '!BQ95</f>
        <v>3.0473655299287152</v>
      </c>
      <c r="BR18" s="112">
        <f>'Gas-Load for Sendout '!BR95</f>
        <v>1.7837668428213425</v>
      </c>
      <c r="BS18" s="112">
        <f>'Gas-Load for Sendout '!BS95</f>
        <v>0.61515174313473264</v>
      </c>
      <c r="BT18" s="112">
        <f>'Gas-Load for Sendout '!BT95</f>
        <v>1.1200473908797333</v>
      </c>
      <c r="BU18" s="112">
        <f>'Gas-Load for Sendout '!BU95</f>
        <v>1.1977024543484986</v>
      </c>
      <c r="BV18" s="112">
        <f>'Gas-Load for Sendout '!BV95</f>
        <v>1.0473484596639049</v>
      </c>
      <c r="BW18" s="112">
        <f>'Gas-Load for Sendout '!BW95</f>
        <v>1.0514016220635842</v>
      </c>
      <c r="BX18" s="112">
        <f>'Gas-Load for Sendout '!BX95</f>
        <v>0.98398225684142793</v>
      </c>
      <c r="BY18" s="112">
        <f>'Gas-Load for Sendout '!BY95</f>
        <v>0.87006312472143943</v>
      </c>
      <c r="BZ18" s="112">
        <f>'Gas-Load for Sendout '!BZ95</f>
        <v>0.5284279834739315</v>
      </c>
      <c r="CA18" s="112">
        <f>'Gas-Load for Sendout '!CA95</f>
        <v>0.4603871568882239</v>
      </c>
      <c r="CB18" s="112">
        <f>'Gas-Load for Sendout '!CB95</f>
        <v>0</v>
      </c>
      <c r="CC18" s="112">
        <f>'Gas-Load for Sendout '!CC95</f>
        <v>3.211836505880199</v>
      </c>
      <c r="CD18" s="112">
        <f>'Gas-Load for Sendout '!CD95</f>
        <v>1.7986155027852448</v>
      </c>
      <c r="CE18" s="112">
        <f>'Gas-Load for Sendout '!CE95</f>
        <v>0.61792355344971028</v>
      </c>
      <c r="CF18" s="112">
        <f>'Gas-Load for Sendout '!CF95</f>
        <v>1.1181406643578033</v>
      </c>
      <c r="CG18" s="112">
        <f>'Gas-Load for Sendout '!CG95</f>
        <v>1.1965231180804135</v>
      </c>
      <c r="CH18" s="112">
        <f>'Gas-Load for Sendout '!CH95</f>
        <v>1.0423110482227749</v>
      </c>
      <c r="CI18" s="112">
        <f>'Gas-Load for Sendout '!CI95</f>
        <v>1.0581679805996071</v>
      </c>
      <c r="CJ18" s="112">
        <f>'Gas-Load for Sendout '!CJ95</f>
        <v>0.95443776270491365</v>
      </c>
      <c r="CK18" s="112">
        <f>'Gas-Load for Sendout '!CK95</f>
        <v>0.87216616028029381</v>
      </c>
      <c r="CL18" s="112">
        <f>'Gas-Load for Sendout '!CL95</f>
        <v>0.53072414136873713</v>
      </c>
      <c r="CM18" s="112">
        <f>'Gas-Load for Sendout '!CM95</f>
        <v>0.45705140810340905</v>
      </c>
      <c r="CN18" s="112">
        <f>'Gas-Load for Sendout '!CN95</f>
        <v>0</v>
      </c>
      <c r="CO18" s="112">
        <f>'Gas-Load for Sendout '!CO95</f>
        <v>3.2216044454463724</v>
      </c>
      <c r="CP18" s="112">
        <f>'Gas-Load for Sendout '!CP95</f>
        <v>1.7983218123988851</v>
      </c>
      <c r="CQ18" s="112">
        <f>'Gas-Load for Sendout '!CQ95</f>
        <v>0.62053113938587212</v>
      </c>
      <c r="CR18" s="112">
        <f>'Gas-Load for Sendout '!CR95</f>
        <v>1.1119715172443552</v>
      </c>
      <c r="CS18" s="112">
        <f>'Gas-Load for Sendout '!CS95</f>
        <v>1.1975302797940155</v>
      </c>
      <c r="CT18" s="112">
        <f>'Gas-Load for Sendout '!CT95</f>
        <v>1.0394476801766694</v>
      </c>
      <c r="CU18" s="112">
        <f>'Gas-Load for Sendout '!CU95</f>
        <v>1.0597567209565699</v>
      </c>
      <c r="CV18" s="112">
        <f>'Gas-Load for Sendout '!CV95</f>
        <v>0.95105611974841098</v>
      </c>
      <c r="CW18" s="112">
        <f>'Gas-Load for Sendout '!CW95</f>
        <v>0.87273130053838333</v>
      </c>
      <c r="CX18" s="112">
        <f>'Gas-Load for Sendout '!CX95</f>
        <v>0.52784612923881402</v>
      </c>
      <c r="CY18" s="112">
        <f>'Gas-Load for Sendout '!CY95</f>
        <v>0.46100030408600906</v>
      </c>
      <c r="CZ18" s="112">
        <f>'Gas-Load for Sendout '!CZ95</f>
        <v>0</v>
      </c>
      <c r="DA18" s="112">
        <f>'Gas-Load for Sendout '!DA95</f>
        <v>3.2835048003250349</v>
      </c>
      <c r="DB18" s="112">
        <f>'Gas-Load for Sendout '!DB95</f>
        <v>1.8018252181695176</v>
      </c>
      <c r="DC18" s="112">
        <f>'Gas-Load for Sendout '!DC95</f>
        <v>0.61659332725166094</v>
      </c>
      <c r="DD18" s="112">
        <f>'Gas-Load for Sendout '!DD95</f>
        <v>1.1164979756142981</v>
      </c>
      <c r="DE18" s="112">
        <f>'Gas-Load for Sendout '!DE95</f>
        <v>1.1906805995926855</v>
      </c>
      <c r="DF18" s="112">
        <f>'Gas-Load for Sendout '!DF95</f>
        <v>1.0396810508768588</v>
      </c>
      <c r="DG18" s="112">
        <f>'Gas-Load for Sendout '!DG95</f>
        <v>1.0611018657048521</v>
      </c>
      <c r="DH18" s="112">
        <f>'Gas-Load for Sendout '!DH95</f>
        <v>0.95092368520913428</v>
      </c>
      <c r="DI18" s="112">
        <f>'Gas-Load for Sendout '!DI95</f>
        <v>0.8755996455815348</v>
      </c>
      <c r="DJ18" s="112">
        <f>'Gas-Load for Sendout '!DJ95</f>
        <v>0.52768705881532263</v>
      </c>
      <c r="DK18" s="112">
        <f>'Gas-Load for Sendout '!DK95</f>
        <v>0.45582083146466712</v>
      </c>
      <c r="DL18" s="112">
        <f>'Gas-Load for Sendout '!DL95</f>
        <v>0</v>
      </c>
      <c r="DM18" s="112">
        <f>'Gas-Load for Sendout '!DM95</f>
        <v>3.275285836391491</v>
      </c>
      <c r="DN18" s="112">
        <f>'Gas-Load for Sendout '!DN95</f>
        <v>1.8639263375157777</v>
      </c>
      <c r="DO18" s="112">
        <f>'Gas-Load for Sendout '!DO95</f>
        <v>0.61354873565519963</v>
      </c>
      <c r="DP18" s="112">
        <f>'Gas-Load for Sendout '!DP95</f>
        <v>1.1188437726147806</v>
      </c>
      <c r="DQ18" s="112">
        <f>'Gas-Load for Sendout '!DQ95</f>
        <v>1.1822296362764055</v>
      </c>
      <c r="DR18" s="112">
        <f>'Gas-Load for Sendout '!DR95</f>
        <v>1.0395598526641867</v>
      </c>
      <c r="DS18" s="112">
        <f>'Gas-Load for Sendout '!DS95</f>
        <v>1.0529178401702162</v>
      </c>
      <c r="DT18" s="112">
        <f>'Gas-Load for Sendout '!DT95</f>
        <v>0.98165067032114628</v>
      </c>
      <c r="DU18" s="112">
        <f>'Gas-Load for Sendout '!DU95</f>
        <v>0.87292052453769531</v>
      </c>
      <c r="DV18" s="112">
        <f>'Gas-Load for Sendout '!DV95</f>
        <v>0.52908743675961145</v>
      </c>
      <c r="DW18" s="112">
        <f>'Gas-Load for Sendout '!DW95</f>
        <v>0.45936943935327179</v>
      </c>
      <c r="DX18" s="112">
        <f>'Gas-Load for Sendout '!DX95</f>
        <v>0</v>
      </c>
      <c r="DY18" s="112">
        <f>'Gas-Load for Sendout '!DY95</f>
        <v>3.2716674662329157</v>
      </c>
      <c r="DZ18" s="112">
        <f>'Gas-Load for Sendout '!DZ95</f>
        <v>1.9029714114064169</v>
      </c>
      <c r="EA18" s="112">
        <f>'Gas-Load for Sendout '!EA95</f>
        <v>0.6184844675652601</v>
      </c>
      <c r="EB18" s="112">
        <f>'Gas-Load for Sendout '!EB95</f>
        <v>1.111648748726342</v>
      </c>
      <c r="EC18" s="112">
        <f>'Gas-Load for Sendout '!EC95</f>
        <v>1.1783215181024134</v>
      </c>
      <c r="ED18" s="112">
        <f>'Gas-Load for Sendout '!ED95</f>
        <v>1.0273118140965238</v>
      </c>
      <c r="EE18" s="112">
        <f>'Gas-Load for Sendout '!EE95</f>
        <v>1.0563698381527513</v>
      </c>
      <c r="EF18" s="112">
        <f>'Gas-Load for Sendout '!EF95</f>
        <v>0.94370693740646483</v>
      </c>
      <c r="EG18" s="112">
        <f>'Gas-Load for Sendout '!EG95</f>
        <v>0.86923988518676187</v>
      </c>
      <c r="EH18" s="112">
        <f>'Gas-Load for Sendout '!EH95</f>
        <v>0.52216091156464872</v>
      </c>
      <c r="EI18" s="112">
        <f>'Gas-Load for Sendout '!EI95</f>
        <v>0.4596539188006315</v>
      </c>
      <c r="EJ18" s="112">
        <f>'Gas-Load for Sendout '!EJ95</f>
        <v>0</v>
      </c>
      <c r="EK18" s="112">
        <f>'Gas-Load for Sendout '!EK95</f>
        <v>3.2513450534585608</v>
      </c>
      <c r="EL18" s="112">
        <f>'Gas-Load for Sendout '!EL95</f>
        <v>1.9263562289178966</v>
      </c>
      <c r="EM18" s="112">
        <f>'Gas-Load for Sendout '!EM95</f>
        <v>0.6140163903371455</v>
      </c>
      <c r="EN18" s="112">
        <f>'Gas-Load for Sendout '!EN95</f>
        <v>1.1065649588390019</v>
      </c>
      <c r="EO18" s="112">
        <f>'Gas-Load for Sendout '!EO95</f>
        <v>1.1807044319329798</v>
      </c>
      <c r="EP18" s="112">
        <f>'Gas-Load for Sendout '!EP95</f>
        <v>1.0268823949046864</v>
      </c>
      <c r="EQ18" s="112">
        <f>'Gas-Load for Sendout '!EQ95</f>
        <v>1.0559923486169556</v>
      </c>
      <c r="ER18" s="112">
        <f>'Gas-Load for Sendout '!ER95</f>
        <v>0.93720361394621199</v>
      </c>
      <c r="ES18" s="112">
        <f>'Gas-Load for Sendout '!ES95</f>
        <v>0.86807527540459495</v>
      </c>
      <c r="ET18" s="112">
        <f>'Gas-Load for Sendout '!ET95</f>
        <v>0.51772585898860812</v>
      </c>
      <c r="EU18" s="112">
        <f>'Gas-Load for Sendout '!EU95</f>
        <v>0.46604403961925978</v>
      </c>
      <c r="EV18" s="112">
        <f>'Gas-Load for Sendout '!EV95</f>
        <v>0</v>
      </c>
      <c r="EW18" s="112">
        <f>'Gas-Load for Sendout '!EW95</f>
        <v>3.2399754999855142</v>
      </c>
      <c r="EX18" s="112">
        <f>'Gas-Load for Sendout '!EX95</f>
        <v>1.9496665236853781</v>
      </c>
      <c r="EY18" s="112">
        <f>'Gas-Load for Sendout '!EY95</f>
        <v>0.61731219276644145</v>
      </c>
      <c r="EZ18" s="112">
        <f>'Gas-Load for Sendout '!EZ95</f>
        <v>1.1041143396169124</v>
      </c>
      <c r="FA18" s="112">
        <f>'Gas-Load for Sendout '!FA95</f>
        <v>1.1853477389895406</v>
      </c>
      <c r="FB18" s="112">
        <f>'Gas-Load for Sendout '!FB95</f>
        <v>1.0208902551946308</v>
      </c>
      <c r="FC18" s="112">
        <f>'Gas-Load for Sendout '!FC95</f>
        <v>1.058741984176206</v>
      </c>
      <c r="FD18" s="112">
        <f>'Gas-Load for Sendout '!FD95</f>
        <v>0.92674906035867644</v>
      </c>
      <c r="FE18" s="112">
        <f>'Gas-Load for Sendout '!FE95</f>
        <v>0.86944512463423218</v>
      </c>
      <c r="FF18" s="112">
        <f>'Gas-Load for Sendout '!FF95</f>
        <v>0.51611152810836469</v>
      </c>
      <c r="FG18" s="112">
        <f>'Gas-Load for Sendout '!FG95</f>
        <v>0.47210845925072342</v>
      </c>
      <c r="FH18" s="112">
        <f>'Gas-Load for Sendout '!FH95</f>
        <v>0</v>
      </c>
      <c r="FI18" s="112">
        <f>'Gas-Load for Sendout '!FI95</f>
        <v>3.2573975260267285</v>
      </c>
      <c r="FJ18" s="112">
        <f>'Gas-Load for Sendout '!FJ95</f>
        <v>1.9811882795541556</v>
      </c>
      <c r="FK18" s="112">
        <f>'Gas-Load for Sendout '!FK95</f>
        <v>0.61837427374259246</v>
      </c>
      <c r="FL18" s="112">
        <f>'Gas-Load for Sendout '!FL95</f>
        <v>1.1003957438499268</v>
      </c>
      <c r="FM18" s="112">
        <f>'Gas-Load for Sendout '!FM95</f>
        <v>1.1845178659339368</v>
      </c>
      <c r="FN18" s="112">
        <f>'Gas-Load for Sendout '!FN95</f>
        <v>1.0254368044555136</v>
      </c>
      <c r="FO18" s="112">
        <f>'Gas-Load for Sendout '!FO95</f>
        <v>1.0512622477736895</v>
      </c>
      <c r="FP18" s="112">
        <f>'Gas-Load for Sendout '!FP95</f>
        <v>0.95832347198472834</v>
      </c>
      <c r="FQ18" s="112">
        <f>'Gas-Load for Sendout '!FQ95</f>
        <v>0.8658622661227322</v>
      </c>
      <c r="FR18" s="112">
        <f>'Gas-Load for Sendout '!FR95</f>
        <v>0.51556609338377879</v>
      </c>
      <c r="FS18" s="112">
        <f>'Gas-Load for Sendout '!FS95</f>
        <v>0.48416297036317185</v>
      </c>
      <c r="FT18" s="112">
        <f>'Gas-Load for Sendout '!FT95</f>
        <v>0</v>
      </c>
      <c r="FU18" s="112">
        <f>'Gas-Load for Sendout '!FU95</f>
        <v>3.3317909196226374</v>
      </c>
      <c r="FV18" s="112">
        <f>'Gas-Load for Sendout '!FV95</f>
        <v>1.9796602695389403</v>
      </c>
      <c r="FW18" s="112">
        <f>'Gas-Load for Sendout '!FW95</f>
        <v>0.61641613247671578</v>
      </c>
      <c r="FX18" s="112">
        <f>'Gas-Load for Sendout '!FX95</f>
        <v>1.1001721042898724</v>
      </c>
      <c r="FY18" s="112">
        <f>'Gas-Load for Sendout '!FY95</f>
        <v>1.1822103439596252</v>
      </c>
      <c r="FZ18" s="112">
        <f>'Gas-Load for Sendout '!FZ95</f>
        <v>1.0189731473704047</v>
      </c>
      <c r="GA18" s="112">
        <f>'Gas-Load for Sendout '!GA95</f>
        <v>1.0585282705578325</v>
      </c>
      <c r="GB18" s="112">
        <f>'Gas-Load for Sendout '!GB95</f>
        <v>0.9233810996940659</v>
      </c>
      <c r="GC18" s="112">
        <f>'Gas-Load for Sendout '!GC95</f>
        <v>0.86650015508573464</v>
      </c>
      <c r="GD18" s="112">
        <f>'Gas-Load for Sendout '!GD95</f>
        <v>0.5125383155795844</v>
      </c>
      <c r="GE18" s="112">
        <f>'Gas-Load for Sendout '!GE95</f>
        <v>0.49416391817163252</v>
      </c>
      <c r="GF18" s="112">
        <f>'Gas-Load for Sendout '!GF95</f>
        <v>0</v>
      </c>
      <c r="GG18" s="112">
        <f>'Gas-Load for Sendout '!GG95</f>
        <v>3.5765251966307714</v>
      </c>
      <c r="GH18" s="112">
        <f>'Gas-Load for Sendout '!GH95</f>
        <v>1.9749179203455849</v>
      </c>
      <c r="GI18" s="112">
        <f>'Gas-Load for Sendout '!GI95</f>
        <v>0.614720147866886</v>
      </c>
      <c r="GJ18" s="112">
        <f>'Gas-Load for Sendout '!GJ95</f>
        <v>1.1016179087526254</v>
      </c>
      <c r="GK18" s="112">
        <f>'Gas-Load for Sendout '!GK95</f>
        <v>1.1750151169433092</v>
      </c>
      <c r="GL18" s="112">
        <f>'Gas-Load for Sendout '!GL95</f>
        <v>1.0147892512318977</v>
      </c>
      <c r="GM18" s="112">
        <f>'Gas-Load for Sendout '!GM95</f>
        <v>1.0559448750625189</v>
      </c>
      <c r="GN18" s="112">
        <f>'Gas-Load for Sendout '!GN95</f>
        <v>0.92077711971964682</v>
      </c>
      <c r="GO18" s="112">
        <f>'Gas-Load for Sendout '!GO95</f>
        <v>0.86469834989945349</v>
      </c>
      <c r="GP18" s="112">
        <f>'Gas-Load for Sendout '!GP95</f>
        <v>0.51085234148638337</v>
      </c>
      <c r="GQ18" s="112">
        <f>'Gas-Load for Sendout '!GQ95</f>
        <v>0.5027991174681502</v>
      </c>
      <c r="GR18" s="112">
        <f>'Gas-Load for Sendout '!GR95</f>
        <v>0</v>
      </c>
      <c r="GS18" s="112">
        <f>'Gas-Load for Sendout '!GS95</f>
        <v>3.7942941033915853</v>
      </c>
      <c r="GT18" s="112">
        <f>'Gas-Load for Sendout '!GT95</f>
        <v>2.0288310607302829</v>
      </c>
      <c r="GU18" s="112">
        <f>'Gas-Load for Sendout '!GU95</f>
        <v>0.61447755779202728</v>
      </c>
      <c r="GV18" s="112">
        <f>'Gas-Load for Sendout '!GV95</f>
        <v>1.0994259461778024</v>
      </c>
      <c r="GW18" s="112">
        <f>'Gas-Load for Sendout '!GW95</f>
        <v>1.179147006211517</v>
      </c>
      <c r="GX18" s="112">
        <f>'Gas-Load for Sendout '!GX95</f>
        <v>1.0140617642550607</v>
      </c>
      <c r="GY18" s="112">
        <f>'Gas-Load for Sendout '!GY95</f>
        <v>1.0534446594623634</v>
      </c>
      <c r="GZ18" s="112">
        <f>'Gas-Load for Sendout '!GZ95</f>
        <v>0.9202492780172925</v>
      </c>
      <c r="HA18" s="112">
        <f>'Gas-Load for Sendout '!HA95</f>
        <v>0.86645646588025249</v>
      </c>
      <c r="HB18" s="112">
        <f>'Gas-Load for Sendout '!HB95</f>
        <v>0.50965546855148947</v>
      </c>
      <c r="HC18" s="112">
        <f>'Gas-Load for Sendout '!HC95</f>
        <v>0.50467582124498511</v>
      </c>
      <c r="HD18" s="112">
        <f>'Gas-Load for Sendout '!HD95</f>
        <v>0</v>
      </c>
      <c r="HE18" s="112">
        <f>'Gas-Load for Sendout '!HE95</f>
        <v>3.8596021846820823</v>
      </c>
      <c r="HF18" s="112">
        <f>'Gas-Load for Sendout '!HF95</f>
        <v>2.0621662893088568</v>
      </c>
      <c r="HG18" s="112">
        <f>'Gas-Load for Sendout '!HG95</f>
        <v>0.61207491470374886</v>
      </c>
      <c r="HH18" s="112">
        <f>'Gas-Load for Sendout '!HH95</f>
        <v>1.0991222317659524</v>
      </c>
      <c r="HI18" s="112">
        <f>'Gas-Load for Sendout '!HI95</f>
        <v>1.1777088377948808</v>
      </c>
      <c r="HJ18" s="112">
        <f>'Gas-Load for Sendout '!HJ95</f>
        <v>1.0132745074574043</v>
      </c>
      <c r="HK18" s="112">
        <f>'Gas-Load for Sendout '!HK95</f>
        <v>1.0445077487880607</v>
      </c>
      <c r="HL18" s="112">
        <f>'Gas-Load for Sendout '!HL95</f>
        <v>0.94860428040119693</v>
      </c>
      <c r="HM18" s="112">
        <f>'Gas-Load for Sendout '!HM95</f>
        <v>0.86407197995912366</v>
      </c>
      <c r="HN18" s="112">
        <f>'Gas-Load for Sendout '!HN95</f>
        <v>0.50802458100746106</v>
      </c>
      <c r="HO18" s="112">
        <f>'Gas-Load for Sendout '!HO95</f>
        <v>0.51153245111029</v>
      </c>
      <c r="HP18" s="112">
        <f>'Gas-Load for Sendout '!HP95</f>
        <v>0</v>
      </c>
      <c r="HQ18" s="112">
        <f>'Gas-Load for Sendout '!HQ95</f>
        <v>3.9954833220442678</v>
      </c>
      <c r="HR18" s="112">
        <f>'Gas-Load for Sendout '!HR95</f>
        <v>2.1412559462969698</v>
      </c>
      <c r="HS18" s="112">
        <f>'Gas-Load for Sendout '!HS95</f>
        <v>0.61035964184331593</v>
      </c>
      <c r="HT18" s="112">
        <f>'Gas-Load for Sendout '!HT95</f>
        <v>1.0952798945289497</v>
      </c>
      <c r="HU18" s="112">
        <f>'Gas-Load for Sendout '!HU95</f>
        <v>1.1772769734686381</v>
      </c>
      <c r="HV18" s="112">
        <f>'Gas-Load for Sendout '!HV95</f>
        <v>1.0054320579911664</v>
      </c>
      <c r="HW18" s="112">
        <f>'Gas-Load for Sendout '!HW95</f>
        <v>1.0511551150690104</v>
      </c>
      <c r="HX18" s="112">
        <f>'Gas-Load for Sendout '!HX95</f>
        <v>0.91547875923445288</v>
      </c>
      <c r="HY18" s="112">
        <f>'Gas-Load for Sendout '!HY95</f>
        <v>0.86247466381032634</v>
      </c>
      <c r="HZ18" s="112">
        <f>'Gas-Load for Sendout '!HZ95</f>
        <v>0.50803806773664639</v>
      </c>
      <c r="IA18" s="112">
        <f>'Gas-Load for Sendout '!IA95</f>
        <v>0.5139495718553736</v>
      </c>
      <c r="IB18" s="112">
        <f>'Gas-Load for Sendout '!IB95</f>
        <v>0</v>
      </c>
      <c r="IC18" s="112">
        <f>'Gas-Load for Sendout '!IC95</f>
        <v>4.4101419310651657</v>
      </c>
      <c r="ID18" s="112">
        <f>'Gas-Load for Sendout '!ID95</f>
        <v>2.1602757999126112</v>
      </c>
      <c r="IE18" s="112">
        <f>'Gas-Load for Sendout '!IE95</f>
        <v>0.60847472945338732</v>
      </c>
      <c r="IF18" s="112">
        <f>'Gas-Load for Sendout '!IF95</f>
        <v>1.0957055146622789</v>
      </c>
      <c r="IG18" s="112">
        <f>'Gas-Load for Sendout '!IG95</f>
        <v>1.1640191234211099</v>
      </c>
      <c r="IH18" s="112">
        <f>'Gas-Load for Sendout '!IH95</f>
        <v>0.9992184218255753</v>
      </c>
      <c r="II18" s="112">
        <f>'Gas-Load for Sendout '!II95</f>
        <v>1.0386328632414517</v>
      </c>
      <c r="IJ18" s="112">
        <f>'Gas-Load for Sendout '!IJ95</f>
        <v>0.90566807061279775</v>
      </c>
      <c r="IK18" s="112">
        <f>'Gas-Load for Sendout '!IK95</f>
        <v>0.84772715773379714</v>
      </c>
      <c r="IL18" s="112">
        <f>'Gas-Load for Sendout '!IL95</f>
        <v>0.5108711879344664</v>
      </c>
      <c r="IM18" s="112">
        <f>'Gas-Load for Sendout '!IM95</f>
        <v>0.51978555262367354</v>
      </c>
      <c r="IN18" s="112">
        <f>'Gas-Load for Sendout '!IN95</f>
        <v>0</v>
      </c>
      <c r="IO18" s="112">
        <f>'Gas-Load for Sendout '!IO95</f>
        <v>4.8486386833069606</v>
      </c>
      <c r="IP18" s="112">
        <f>'Gas-Load for Sendout '!IP95</f>
        <v>2.2869333769857803</v>
      </c>
      <c r="IQ18" s="112">
        <f>'Gas-Load for Sendout '!IQ95</f>
        <v>0.59545888205929842</v>
      </c>
      <c r="IR18" s="112">
        <f>'Gas-Load for Sendout '!IR95</f>
        <v>1.0953086919827195</v>
      </c>
      <c r="IS18" s="112">
        <f>'Gas-Load for Sendout '!IS95</f>
        <v>1.1698180764369608</v>
      </c>
      <c r="IT18" s="112">
        <f>'Gas-Load for Sendout '!IT95</f>
        <v>1.0032205210990455</v>
      </c>
      <c r="IU18" s="112">
        <f>'Gas-Load for Sendout '!IU95</f>
        <v>1.0429343842063346</v>
      </c>
      <c r="IV18" s="112">
        <f>'Gas-Load for Sendout '!IV95</f>
        <v>0.91032499143750745</v>
      </c>
      <c r="IW18" s="112">
        <f>'Gas-Load for Sendout '!IW95</f>
        <v>0.8501691867815997</v>
      </c>
      <c r="IX18" s="112">
        <f>'Gas-Load for Sendout '!IX95</f>
        <v>0.51266209238692739</v>
      </c>
      <c r="IY18" s="112">
        <f>'Gas-Load for Sendout '!IY95</f>
        <v>0.51443940462426141</v>
      </c>
      <c r="IZ18" s="112">
        <f>'Gas-Load for Sendout '!IZ95</f>
        <v>0</v>
      </c>
      <c r="JA18" s="112">
        <f>'Gas-Load for Sendout '!JA95</f>
        <v>4.8709553536131649</v>
      </c>
      <c r="JB18" s="112">
        <f>'Gas-Load for Sendout '!JB95</f>
        <v>2.246022008528318</v>
      </c>
      <c r="JC18" s="112">
        <f>'Gas-Load for Sendout '!JC95</f>
        <v>0.60131387040363116</v>
      </c>
      <c r="JD18" s="112">
        <f>'Gas-Load for Sendout '!JD95</f>
        <v>1.0963240900635816</v>
      </c>
      <c r="JE18" s="112">
        <f>'Gas-Load for Sendout '!JE95</f>
        <v>1.163215338680627</v>
      </c>
      <c r="JF18" s="112">
        <f>'Gas-Load for Sendout '!JF95</f>
        <v>1.0021436529385055</v>
      </c>
      <c r="JG18" s="112">
        <f>'Gas-Load for Sendout '!JG95</f>
        <v>1.0306128081123833</v>
      </c>
      <c r="JH18" s="112">
        <f>'Gas-Load for Sendout '!JH95</f>
        <v>0.93509137094539763</v>
      </c>
      <c r="JI18" s="112">
        <f>'Gas-Load for Sendout '!JI95</f>
        <v>0.84720271374817779</v>
      </c>
      <c r="JJ18" s="112">
        <f>'Gas-Load for Sendout '!JJ95</f>
        <v>0.5106918348310181</v>
      </c>
      <c r="JK18" s="112">
        <f>'Gas-Load for Sendout '!JK95</f>
        <v>0.51941361119742935</v>
      </c>
      <c r="JL18" s="112">
        <f>'Gas-Load for Sendout '!JL95</f>
        <v>0</v>
      </c>
      <c r="JM18" s="112">
        <f>'Gas-Load for Sendout '!JM95</f>
        <v>4.8906377786884905</v>
      </c>
      <c r="JN18" s="112">
        <f>'Gas-Load for Sendout '!JN95</f>
        <v>2.2813227747032387</v>
      </c>
      <c r="JO18" s="112">
        <f>'Gas-Load for Sendout '!JO95</f>
        <v>0.59512432158815687</v>
      </c>
      <c r="JP18" s="112">
        <f>'Gas-Load for Sendout '!JP95</f>
        <v>1.0933932829145849</v>
      </c>
      <c r="JQ18" s="112">
        <f>'Gas-Load for Sendout '!JQ95</f>
        <v>1.1582552985059034</v>
      </c>
      <c r="JR18" s="112">
        <f>'Gas-Load for Sendout '!JR95</f>
        <v>0.99828932728661579</v>
      </c>
      <c r="JS18" s="112">
        <f>'Gas-Load for Sendout '!JS95</f>
        <v>1.0341874423401864</v>
      </c>
      <c r="JT18" s="112">
        <f>'Gas-Load for Sendout '!JT95</f>
        <v>0.90263993039600432</v>
      </c>
      <c r="JU18" s="112">
        <f>'Gas-Load for Sendout '!JU95</f>
        <v>0.84793605375190262</v>
      </c>
      <c r="JV18" s="112">
        <f>'Gas-Load for Sendout '!JV95</f>
        <v>0.50819359659367969</v>
      </c>
      <c r="JW18" s="112">
        <f>'Gas-Load for Sendout '!JW95</f>
        <v>0.52744871721026809</v>
      </c>
      <c r="JX18" s="112">
        <f>'Gas-Load for Sendout '!JX95</f>
        <v>0</v>
      </c>
      <c r="JY18" s="112">
        <f>'Gas-Load for Sendout '!JY95</f>
        <v>4.9168610233466667</v>
      </c>
      <c r="JZ18" s="112">
        <f>'Gas-Load for Sendout '!JZ95</f>
        <v>2.333401512659893</v>
      </c>
      <c r="KA18" s="112">
        <f>'Gas-Load for Sendout '!KA95</f>
        <v>0.59503561008013073</v>
      </c>
      <c r="KB18" s="112">
        <f>'Gas-Load for Sendout '!KB95</f>
        <v>1.0911889180215557</v>
      </c>
      <c r="KC18" s="112">
        <f>'Gas-Load for Sendout '!KC95</f>
        <v>1.1562716416103638</v>
      </c>
      <c r="KD18" s="112">
        <f>'Gas-Load for Sendout '!KD95</f>
        <v>0.99332933500591403</v>
      </c>
      <c r="KE18" s="112">
        <f>'Gas-Load for Sendout '!KE95</f>
        <v>1.0344283575887261</v>
      </c>
      <c r="KF18" s="112">
        <f>'Gas-Load for Sendout '!KF95</f>
        <v>0.89706533585767911</v>
      </c>
      <c r="KG18" s="112">
        <f>'Gas-Load for Sendout '!KG95</f>
        <v>0.84835470944828517</v>
      </c>
      <c r="KH18" s="112">
        <f>'Gas-Load for Sendout '!KH95</f>
        <v>0.50717355698804867</v>
      </c>
      <c r="KI18" s="112">
        <f>'Gas-Load for Sendout '!KI95</f>
        <v>0.52921727076333458</v>
      </c>
      <c r="KJ18" s="112">
        <f>'Gas-Load for Sendout '!KJ95</f>
        <v>0</v>
      </c>
      <c r="KK18" s="112">
        <f>'Gas-Load for Sendout '!KK95</f>
        <v>5.3594771835592567</v>
      </c>
      <c r="KL18" s="112">
        <f>'Gas-Load for Sendout '!KL95</f>
        <v>2.378513535662965</v>
      </c>
      <c r="KM18" s="112">
        <f>'Gas-Load for Sendout '!KM95</f>
        <v>0.59574521907673228</v>
      </c>
      <c r="KN18" s="112">
        <f>'Gas-Load for Sendout '!KN95</f>
        <v>1.0892142283815689</v>
      </c>
      <c r="KO18" s="112">
        <f>'Gas-Load for Sendout '!KO95</f>
        <v>1.1569491595387738</v>
      </c>
      <c r="KP18" s="112">
        <f>'Gas-Load for Sendout '!KP95</f>
        <v>0.9920314448029155</v>
      </c>
      <c r="KQ18" s="112">
        <f>'Gas-Load for Sendout '!KQ95</f>
        <v>1.0327199607622428</v>
      </c>
      <c r="KR18" s="112">
        <f>'Gas-Load for Sendout '!KR95</f>
        <v>0.89164250113594001</v>
      </c>
      <c r="KS18" s="112">
        <f>'Gas-Load for Sendout '!KS95</f>
        <v>0.84708721388551855</v>
      </c>
      <c r="KT18" s="112">
        <f>'Gas-Load for Sendout '!KT95</f>
        <v>0.50661310551834404</v>
      </c>
      <c r="KU18" s="112">
        <f>'Gas-Load for Sendout '!KU95</f>
        <v>0.52945317385285429</v>
      </c>
      <c r="KV18" s="112">
        <f>'Gas-Load for Sendout '!KV95</f>
        <v>0</v>
      </c>
      <c r="KW18" s="112">
        <f>'Gas-Load for Sendout '!KW95</f>
        <v>5.5788532997809073</v>
      </c>
      <c r="KX18" s="112">
        <f>'Gas-Load for Sendout '!KX95</f>
        <v>2.387311008382925</v>
      </c>
      <c r="KY18" s="112">
        <f>'Gas-Load for Sendout '!KY95</f>
        <v>0.59622023954830627</v>
      </c>
      <c r="KZ18" s="112">
        <f>'Gas-Load for Sendout '!KZ95</f>
        <v>1.0899993249213624</v>
      </c>
      <c r="LA18" s="112">
        <f>'Gas-Load for Sendout '!LA95</f>
        <v>1.1543980507610143</v>
      </c>
      <c r="LB18" s="112">
        <f>'Gas-Load for Sendout '!LB95</f>
        <v>0.99143694413645866</v>
      </c>
      <c r="LC18" s="112">
        <f>'Gas-Load for Sendout '!LC95</f>
        <v>1.0237062582216045</v>
      </c>
      <c r="LD18" s="112">
        <f>'Gas-Load for Sendout '!LD95</f>
        <v>0.91896225800735087</v>
      </c>
      <c r="LE18" s="112">
        <f>'Gas-Load for Sendout '!LE95</f>
        <v>0.84396158013455258</v>
      </c>
      <c r="LF18" s="112">
        <f>'Gas-Load for Sendout '!LF95</f>
        <v>0.50449017843348232</v>
      </c>
      <c r="LG18" s="112">
        <f>'Gas-Load for Sendout '!LG95</f>
        <v>0.5303854416017314</v>
      </c>
      <c r="LH18" s="112">
        <f>'Gas-Load for Sendout '!LH95</f>
        <v>0</v>
      </c>
      <c r="LI18" s="112">
        <f>'Gas-Load for Sendout '!LI95</f>
        <v>5.257838051576762</v>
      </c>
      <c r="LJ18" s="112">
        <f>'Gas-Load for Sendout '!LJ95</f>
        <v>2.4816023917134258</v>
      </c>
      <c r="LK18" s="112">
        <f>'Gas-Load for Sendout '!LK95</f>
        <v>0.59425006738360286</v>
      </c>
      <c r="LL18" s="112">
        <f>'Gas-Load for Sendout '!LL95</f>
        <v>1.0830038258360604</v>
      </c>
      <c r="LM18" s="112">
        <f>'Gas-Load for Sendout '!LM95</f>
        <v>1.1589794754353386</v>
      </c>
      <c r="LN18" s="112">
        <f>'Gas-Load for Sendout '!LN95</f>
        <v>0.98563878382093739</v>
      </c>
      <c r="LO18" s="112">
        <f>'Gas-Load for Sendout '!LO95</f>
        <v>1.0335578398445777</v>
      </c>
      <c r="LP18" s="112">
        <f>'Gas-Load for Sendout '!LP95</f>
        <v>0.88681777171161902</v>
      </c>
      <c r="LQ18" s="112">
        <f>'Gas-Load for Sendout '!LQ95</f>
        <v>0.8437202456175803</v>
      </c>
      <c r="LR18" s="112">
        <f>'Gas-Load for Sendout '!LR95</f>
        <v>0.50191592988811118</v>
      </c>
      <c r="LS18" s="112">
        <f>'Gas-Load for Sendout '!LS95</f>
        <v>0.5355912108008154</v>
      </c>
      <c r="LT18" s="112">
        <f>'Gas-Load for Sendout '!LT95</f>
        <v>0</v>
      </c>
      <c r="LU18" s="112">
        <f>'Gas-Load for Sendout '!LU95</f>
        <v>5.5343569578690683</v>
      </c>
      <c r="LV18" s="112">
        <f>'Gas-Load for Sendout '!LV95</f>
        <v>2.5123728696265148</v>
      </c>
      <c r="LW18" s="112">
        <f>'Gas-Load for Sendout '!LW95</f>
        <v>0.59395336739845528</v>
      </c>
      <c r="LX18" s="112">
        <f>'Gas-Load for Sendout '!LX95</f>
        <v>1.0826616386163754</v>
      </c>
      <c r="LY18" s="112">
        <f>'Gas-Load for Sendout '!LY95</f>
        <v>1.1611327583654518</v>
      </c>
      <c r="LZ18" s="112">
        <f>'Gas-Load for Sendout '!LZ95</f>
        <v>0.9826242059327831</v>
      </c>
      <c r="MA18" s="112">
        <f>'Gas-Load for Sendout '!MA95</f>
        <v>1.0326692904352541</v>
      </c>
      <c r="MB18" s="112">
        <f>'Gas-Load for Sendout '!MB95</f>
        <v>0.88043635524741415</v>
      </c>
      <c r="MC18" s="112">
        <f>'Gas-Load for Sendout '!MC95</f>
        <v>0.84276916989311124</v>
      </c>
      <c r="MD18" s="112">
        <f>'Gas-Load for Sendout '!MD95</f>
        <v>0.49425391822128384</v>
      </c>
      <c r="ME18" s="112">
        <f>'Gas-Load for Sendout '!ME95</f>
        <v>0.5376037881384097</v>
      </c>
      <c r="MF18" s="112">
        <f>'Gas-Load for Sendout '!MF95</f>
        <v>0</v>
      </c>
      <c r="MG18" s="112">
        <f>'Gas-Load for Sendout '!MG95</f>
        <v>5.4977142596428887</v>
      </c>
      <c r="MH18" s="112">
        <f>'Gas-Load for Sendout '!MH95</f>
        <v>2.5911964759302402</v>
      </c>
      <c r="MI18" s="112">
        <f>'Gas-Load for Sendout '!MI95</f>
        <v>0.59058582899483936</v>
      </c>
      <c r="MJ18" s="112">
        <f>'Gas-Load for Sendout '!MJ95</f>
        <v>1.0814169959143189</v>
      </c>
      <c r="MK18" s="112">
        <f>'Gas-Load for Sendout '!MK95</f>
        <v>1.1622165343976403</v>
      </c>
    </row>
    <row r="19" spans="1:349" x14ac:dyDescent="0.3">
      <c r="A19" s="112" t="s">
        <v>151</v>
      </c>
      <c r="B19" s="112">
        <f>'Gas-Load for Sendout '!B125</f>
        <v>23.468051682163814</v>
      </c>
      <c r="C19" s="112">
        <f>'Gas-Load for Sendout '!C125</f>
        <v>24.235820674924859</v>
      </c>
      <c r="D19" s="112">
        <f>'Gas-Load for Sendout '!D125</f>
        <v>21.566172518594936</v>
      </c>
      <c r="E19" s="112">
        <f>'Gas-Load for Sendout '!E125</f>
        <v>13.984482861069162</v>
      </c>
      <c r="F19" s="112">
        <f>'Gas-Load for Sendout '!F125</f>
        <v>17.402981120609329</v>
      </c>
      <c r="G19" s="112">
        <f>'Gas-Load for Sendout '!G125</f>
        <v>2.9964790102725019</v>
      </c>
      <c r="H19" s="112">
        <f>'Gas-Load for Sendout '!H125</f>
        <v>0</v>
      </c>
      <c r="I19" s="112">
        <f>'Gas-Load for Sendout '!I125</f>
        <v>30.189734615920699</v>
      </c>
      <c r="J19" s="112">
        <f>'Gas-Load for Sendout '!J125</f>
        <v>5.0312814568637041</v>
      </c>
      <c r="K19" s="112">
        <f>'Gas-Load for Sendout '!K125</f>
        <v>22.020571085765276</v>
      </c>
      <c r="L19" s="112">
        <f>'Gas-Load for Sendout '!L125</f>
        <v>19.361380189580135</v>
      </c>
      <c r="M19" s="112">
        <f>'Gas-Load for Sendout '!M125</f>
        <v>24.15881155041734</v>
      </c>
      <c r="N19" s="112">
        <f>'Gas-Load for Sendout '!N125</f>
        <v>17.055783780532291</v>
      </c>
      <c r="O19" s="112">
        <f>'Gas-Load for Sendout '!O125</f>
        <v>18.674355201484754</v>
      </c>
      <c r="P19" s="112">
        <f>'Gas-Load for Sendout '!P125</f>
        <v>17.213852049513076</v>
      </c>
      <c r="Q19" s="112">
        <f>'Gas-Load for Sendout '!Q125</f>
        <v>10.822942579613418</v>
      </c>
      <c r="R19" s="112">
        <f>'Gas-Load for Sendout '!R125</f>
        <v>15.320909985293122</v>
      </c>
      <c r="S19" s="112">
        <f>'Gas-Load for Sendout '!S125</f>
        <v>2.9452054976188604</v>
      </c>
      <c r="T19" s="112">
        <f>'Gas-Load for Sendout '!T125</f>
        <v>0</v>
      </c>
      <c r="U19" s="112">
        <f>'Gas-Load for Sendout '!U125</f>
        <v>31.241765803117538</v>
      </c>
      <c r="V19" s="112">
        <f>'Gas-Load for Sendout '!V125</f>
        <v>4.3910826537760066</v>
      </c>
      <c r="W19" s="112">
        <f>'Gas-Load for Sendout '!W125</f>
        <v>21.69463570308945</v>
      </c>
      <c r="X19" s="112">
        <f>'Gas-Load for Sendout '!X125</f>
        <v>18.86564004033912</v>
      </c>
      <c r="Y19" s="112">
        <f>'Gas-Load for Sendout '!Y125</f>
        <v>23.781990700127356</v>
      </c>
      <c r="Z19" s="112">
        <f>'Gas-Load for Sendout '!Z125</f>
        <v>17.104604379746757</v>
      </c>
      <c r="AA19" s="112">
        <f>'Gas-Load for Sendout '!AA125</f>
        <v>18.560027138419009</v>
      </c>
      <c r="AB19" s="112">
        <f>'Gas-Load for Sendout '!AB125</f>
        <v>17.498660416362515</v>
      </c>
      <c r="AC19" s="112">
        <f>'Gas-Load for Sendout '!AC125</f>
        <v>10.648624553144517</v>
      </c>
      <c r="AD19" s="112">
        <f>'Gas-Load for Sendout '!AD125</f>
        <v>15.17315560086468</v>
      </c>
      <c r="AE19" s="112">
        <f>'Gas-Load for Sendout '!AE125</f>
        <v>2.7858434019322504</v>
      </c>
      <c r="AF19" s="112">
        <f>'Gas-Load for Sendout '!AF125</f>
        <v>0</v>
      </c>
      <c r="AG19" s="112">
        <f>'Gas-Load for Sendout '!AG125</f>
        <v>34.667537094302681</v>
      </c>
      <c r="AH19" s="112">
        <f>'Gas-Load for Sendout '!AH125</f>
        <v>4.0736700326544177</v>
      </c>
      <c r="AI19" s="112">
        <f>'Gas-Load for Sendout '!AI125</f>
        <v>21.764913659602676</v>
      </c>
      <c r="AJ19" s="112">
        <f>'Gas-Load for Sendout '!AJ125</f>
        <v>18.54991313045549</v>
      </c>
      <c r="AK19" s="112">
        <f>'Gas-Load for Sendout '!AK125</f>
        <v>22.792450123830761</v>
      </c>
      <c r="AL19" s="112">
        <f>'Gas-Load for Sendout '!AL125</f>
        <v>16.694388341556014</v>
      </c>
      <c r="AM19" s="112">
        <f>'Gas-Load for Sendout '!AM125</f>
        <v>18.333133433708323</v>
      </c>
      <c r="AN19" s="112">
        <f>'Gas-Load for Sendout '!AN125</f>
        <v>16.978305314048335</v>
      </c>
      <c r="AO19" s="112">
        <f>'Gas-Load for Sendout '!AO125</f>
        <v>10.466281052067737</v>
      </c>
      <c r="AP19" s="112">
        <f>'Gas-Load for Sendout '!AP125</f>
        <v>15.245656385553632</v>
      </c>
      <c r="AQ19" s="112">
        <f>'Gas-Load for Sendout '!AQ125</f>
        <v>2.6636238764774522</v>
      </c>
      <c r="AR19" s="112">
        <f>'Gas-Load for Sendout '!AR125</f>
        <v>0</v>
      </c>
      <c r="AS19" s="112">
        <f>'Gas-Load for Sendout '!AS125</f>
        <v>36.495820219088422</v>
      </c>
      <c r="AT19" s="112">
        <f>'Gas-Load for Sendout '!AT125</f>
        <v>3.7276886767463715</v>
      </c>
      <c r="AU19" s="112">
        <f>'Gas-Load for Sendout '!AU125</f>
        <v>21.67988861363466</v>
      </c>
      <c r="AV19" s="112">
        <f>'Gas-Load for Sendout '!AV125</f>
        <v>18.266547134226844</v>
      </c>
      <c r="AW19" s="112">
        <f>'Gas-Load for Sendout '!AW125</f>
        <v>22.83396765818717</v>
      </c>
      <c r="AX19" s="112">
        <f>'Gas-Load for Sendout '!AX125</f>
        <v>16.627421165374503</v>
      </c>
      <c r="AY19" s="112">
        <f>'Gas-Load for Sendout '!AY125</f>
        <v>18.368045601576053</v>
      </c>
      <c r="AZ19" s="112">
        <f>'Gas-Load for Sendout '!AZ125</f>
        <v>16.937082679621135</v>
      </c>
      <c r="BA19" s="112">
        <f>'Gas-Load for Sendout '!BA125</f>
        <v>10.41789588467538</v>
      </c>
      <c r="BB19" s="112">
        <f>'Gas-Load for Sendout '!BB125</f>
        <v>15.294388128296006</v>
      </c>
      <c r="BC19" s="112">
        <f>'Gas-Load for Sendout '!BC125</f>
        <v>2.4923894609462338</v>
      </c>
      <c r="BD19" s="112">
        <f>'Gas-Load for Sendout '!BD125</f>
        <v>0</v>
      </c>
      <c r="BE19" s="112">
        <f>'Gas-Load for Sendout '!BE125</f>
        <v>42.959389982570293</v>
      </c>
      <c r="BF19" s="112">
        <f>'Gas-Load for Sendout '!BF125</f>
        <v>3.7154916665988837</v>
      </c>
      <c r="BG19" s="112">
        <f>'Gas-Load for Sendout '!BG125</f>
        <v>21.667330433961478</v>
      </c>
      <c r="BH19" s="112">
        <f>'Gas-Load for Sendout '!BH125</f>
        <v>18.141237240739141</v>
      </c>
      <c r="BI19" s="112">
        <f>'Gas-Load for Sendout '!BI125</f>
        <v>22.741463998846367</v>
      </c>
      <c r="BJ19" s="112">
        <f>'Gas-Load for Sendout '!BJ125</f>
        <v>16.455803405093793</v>
      </c>
      <c r="BK19" s="112">
        <f>'Gas-Load for Sendout '!BK125</f>
        <v>18.311582554784717</v>
      </c>
      <c r="BL19" s="112">
        <f>'Gas-Load for Sendout '!BL125</f>
        <v>16.756999453673217</v>
      </c>
      <c r="BM19" s="112">
        <f>'Gas-Load for Sendout '!BM125</f>
        <v>10.22406520816304</v>
      </c>
      <c r="BN19" s="112">
        <f>'Gas-Load for Sendout '!BN125</f>
        <v>15.208659974905046</v>
      </c>
      <c r="BO19" s="112">
        <f>'Gas-Load for Sendout '!BO125</f>
        <v>2.2352608310304083</v>
      </c>
      <c r="BP19" s="112">
        <f>'Gas-Load for Sendout '!BP125</f>
        <v>0</v>
      </c>
      <c r="BQ19" s="112">
        <f>'Gas-Load for Sendout '!BQ125</f>
        <v>45.617476582997334</v>
      </c>
      <c r="BR19" s="112">
        <f>'Gas-Load for Sendout '!BR125</f>
        <v>3.489908975094095</v>
      </c>
      <c r="BS19" s="112">
        <f>'Gas-Load for Sendout '!BS125</f>
        <v>21.51813985296652</v>
      </c>
      <c r="BT19" s="112">
        <f>'Gas-Load for Sendout '!BT125</f>
        <v>17.92922275681342</v>
      </c>
      <c r="BU19" s="112">
        <f>'Gas-Load for Sendout '!BU125</f>
        <v>22.568476275319206</v>
      </c>
      <c r="BV19" s="112">
        <f>'Gas-Load for Sendout '!BV125</f>
        <v>16.61304171149726</v>
      </c>
      <c r="BW19" s="112">
        <f>'Gas-Load for Sendout '!BW125</f>
        <v>18.286912205213856</v>
      </c>
      <c r="BX19" s="112">
        <f>'Gas-Load for Sendout '!BX125</f>
        <v>17.093712596245759</v>
      </c>
      <c r="BY19" s="112">
        <f>'Gas-Load for Sendout '!BY125</f>
        <v>10.086232702664688</v>
      </c>
      <c r="BZ19" s="112">
        <f>'Gas-Load for Sendout '!BZ125</f>
        <v>15.195730932171973</v>
      </c>
      <c r="CA19" s="112">
        <f>'Gas-Load for Sendout '!CA125</f>
        <v>2.0544041830677928</v>
      </c>
      <c r="CB19" s="112">
        <f>'Gas-Load for Sendout '!CB125</f>
        <v>0</v>
      </c>
      <c r="CC19" s="112">
        <f>'Gas-Load for Sendout '!CC125</f>
        <v>48.760405899234492</v>
      </c>
      <c r="CD19" s="112">
        <f>'Gas-Load for Sendout '!CD125</f>
        <v>3.4502345406733075</v>
      </c>
      <c r="CE19" s="112">
        <f>'Gas-Load for Sendout '!CE125</f>
        <v>21.566471314035287</v>
      </c>
      <c r="CF19" s="112">
        <f>'Gas-Load for Sendout '!CF125</f>
        <v>17.730754814967394</v>
      </c>
      <c r="CG19" s="112">
        <f>'Gas-Load for Sendout '!CG125</f>
        <v>22.437916150277331</v>
      </c>
      <c r="CH19" s="112">
        <f>'Gas-Load for Sendout '!CH125</f>
        <v>16.249646341936028</v>
      </c>
      <c r="CI19" s="112">
        <f>'Gas-Load for Sendout '!CI125</f>
        <v>18.111577791430896</v>
      </c>
      <c r="CJ19" s="112">
        <f>'Gas-Load for Sendout '!CJ125</f>
        <v>16.654198720261167</v>
      </c>
      <c r="CK19" s="112">
        <f>'Gas-Load for Sendout '!CK125</f>
        <v>10.069091237106866</v>
      </c>
      <c r="CL19" s="112">
        <f>'Gas-Load for Sendout '!CL125</f>
        <v>15.332870645362915</v>
      </c>
      <c r="CM19" s="112">
        <f>'Gas-Load for Sendout '!CM125</f>
        <v>2.0413784956827392</v>
      </c>
      <c r="CN19" s="112">
        <f>'Gas-Load for Sendout '!CN125</f>
        <v>0</v>
      </c>
      <c r="CO19" s="112">
        <f>'Gas-Load for Sendout '!CO125</f>
        <v>48.812482971100636</v>
      </c>
      <c r="CP19" s="112">
        <f>'Gas-Load for Sendout '!CP125</f>
        <v>2.8653016797227506</v>
      </c>
      <c r="CQ19" s="112">
        <f>'Gas-Load for Sendout '!CQ125</f>
        <v>21.583677624352166</v>
      </c>
      <c r="CR19" s="112">
        <f>'Gas-Load for Sendout '!CR125</f>
        <v>17.40682120064151</v>
      </c>
      <c r="CS19" s="112">
        <f>'Gas-Load for Sendout '!CS125</f>
        <v>22.357558067808604</v>
      </c>
      <c r="CT19" s="112">
        <f>'Gas-Load for Sendout '!CT125</f>
        <v>16.104322285702331</v>
      </c>
      <c r="CU19" s="112">
        <f>'Gas-Load for Sendout '!CU125</f>
        <v>18.104884705666379</v>
      </c>
      <c r="CV19" s="112">
        <f>'Gas-Load for Sendout '!CV125</f>
        <v>16.571187199704529</v>
      </c>
      <c r="CW19" s="112">
        <f>'Gas-Load for Sendout '!CW125</f>
        <v>10.017723922082343</v>
      </c>
      <c r="CX19" s="112">
        <f>'Gas-Load for Sendout '!CX125</f>
        <v>15.343780100647251</v>
      </c>
      <c r="CY19" s="112">
        <f>'Gas-Load for Sendout '!CY125</f>
        <v>2.0681096670041996</v>
      </c>
      <c r="CZ19" s="112">
        <f>'Gas-Load for Sendout '!CZ125</f>
        <v>0</v>
      </c>
      <c r="DA19" s="112">
        <f>'Gas-Load for Sendout '!DA125</f>
        <v>50.05079431942778</v>
      </c>
      <c r="DB19" s="112">
        <f>'Gas-Load for Sendout '!DB125</f>
        <v>2.7713579721067654</v>
      </c>
      <c r="DC19" s="112">
        <f>'Gas-Load for Sendout '!DC125</f>
        <v>21.388469388395571</v>
      </c>
      <c r="DD19" s="112">
        <f>'Gas-Load for Sendout '!DD125</f>
        <v>17.268071892324581</v>
      </c>
      <c r="DE19" s="112">
        <f>'Gas-Load for Sendout '!DE125</f>
        <v>22.069894429919124</v>
      </c>
      <c r="DF19" s="112">
        <f>'Gas-Load for Sendout '!DF125</f>
        <v>16.032117620958385</v>
      </c>
      <c r="DG19" s="112">
        <f>'Gas-Load for Sendout '!DG125</f>
        <v>18.03407977846577</v>
      </c>
      <c r="DH19" s="112">
        <f>'Gas-Load for Sendout '!DH125</f>
        <v>16.546258762845543</v>
      </c>
      <c r="DI19" s="112">
        <f>'Gas-Load for Sendout '!DI125</f>
        <v>10.005105924299956</v>
      </c>
      <c r="DJ19" s="112">
        <f>'Gas-Load for Sendout '!DJ125</f>
        <v>15.393035951794571</v>
      </c>
      <c r="DK19" s="112">
        <f>'Gas-Load for Sendout '!DK125</f>
        <v>2.0828540194284098</v>
      </c>
      <c r="DL19" s="112">
        <f>'Gas-Load for Sendout '!DL125</f>
        <v>0</v>
      </c>
      <c r="DM19" s="112">
        <f>'Gas-Load for Sendout '!DM125</f>
        <v>50.049937890735144</v>
      </c>
      <c r="DN19" s="112">
        <f>'Gas-Load for Sendout '!DN125</f>
        <v>2.5291385101324968</v>
      </c>
      <c r="DO19" s="112">
        <f>'Gas-Load for Sendout '!DO125</f>
        <v>21.177209330040522</v>
      </c>
      <c r="DP19" s="112">
        <f>'Gas-Load for Sendout '!DP125</f>
        <v>16.996044249537405</v>
      </c>
      <c r="DQ19" s="112">
        <f>'Gas-Load for Sendout '!DQ125</f>
        <v>21.700914910740575</v>
      </c>
      <c r="DR19" s="112">
        <f>'Gas-Load for Sendout '!DR125</f>
        <v>16.14131619976461</v>
      </c>
      <c r="DS19" s="112">
        <f>'Gas-Load for Sendout '!DS125</f>
        <v>18.07680015879027</v>
      </c>
      <c r="DT19" s="112">
        <f>'Gas-Load for Sendout '!DT125</f>
        <v>16.957729079318035</v>
      </c>
      <c r="DU19" s="112">
        <f>'Gas-Load for Sendout '!DU125</f>
        <v>9.9516359237223693</v>
      </c>
      <c r="DV19" s="112">
        <f>'Gas-Load for Sendout '!DV125</f>
        <v>15.569211966906369</v>
      </c>
      <c r="DW19" s="112">
        <f>'Gas-Load for Sendout '!DW125</f>
        <v>2.0532422171307916</v>
      </c>
      <c r="DX19" s="112">
        <f>'Gas-Load for Sendout '!DX125</f>
        <v>0</v>
      </c>
      <c r="DY19" s="112">
        <f>'Gas-Load for Sendout '!DY125</f>
        <v>50.404618371864835</v>
      </c>
      <c r="DZ19" s="112">
        <f>'Gas-Load for Sendout '!DZ125</f>
        <v>2.2343473396575573</v>
      </c>
      <c r="EA19" s="112">
        <f>'Gas-Load for Sendout '!EA125</f>
        <v>21.199914722161768</v>
      </c>
      <c r="EB19" s="112">
        <f>'Gas-Load for Sendout '!EB125</f>
        <v>16.539801579868733</v>
      </c>
      <c r="EC19" s="112">
        <f>'Gas-Load for Sendout '!EC125</f>
        <v>21.405618048973494</v>
      </c>
      <c r="ED19" s="112">
        <f>'Gas-Load for Sendout '!ED125</f>
        <v>15.601215704425767</v>
      </c>
      <c r="EE19" s="112">
        <f>'Gas-Load for Sendout '!EE125</f>
        <v>17.766703140190003</v>
      </c>
      <c r="EF19" s="112">
        <f>'Gas-Load for Sendout '!EF125</f>
        <v>16.371197794547669</v>
      </c>
      <c r="EG19" s="112">
        <f>'Gas-Load for Sendout '!EG125</f>
        <v>9.7760890457348424</v>
      </c>
      <c r="EH19" s="112">
        <f>'Gas-Load for Sendout '!EH125</f>
        <v>15.508569606028646</v>
      </c>
      <c r="EI19" s="112">
        <f>'Gas-Load for Sendout '!EI125</f>
        <v>2.0007245785910883</v>
      </c>
      <c r="EJ19" s="112">
        <f>'Gas-Load for Sendout '!EJ125</f>
        <v>0</v>
      </c>
      <c r="EK19" s="112">
        <f>'Gas-Load for Sendout '!EK125</f>
        <v>50.342719718855108</v>
      </c>
      <c r="EL19" s="112">
        <f>'Gas-Load for Sendout '!EL125</f>
        <v>1.5881666648373509</v>
      </c>
      <c r="EM19" s="112">
        <f>'Gas-Load for Sendout '!EM125</f>
        <v>20.964044555827666</v>
      </c>
      <c r="EN19" s="112">
        <f>'Gas-Load for Sendout '!EN125</f>
        <v>16.036096913341204</v>
      </c>
      <c r="EO19" s="112">
        <f>'Gas-Load for Sendout '!EO125</f>
        <v>21.166119662509356</v>
      </c>
      <c r="EP19" s="112">
        <f>'Gas-Load for Sendout '!EP125</f>
        <v>15.421079748830161</v>
      </c>
      <c r="EQ19" s="112">
        <f>'Gas-Load for Sendout '!EQ125</f>
        <v>17.620767024473693</v>
      </c>
      <c r="ER19" s="112">
        <f>'Gas-Load for Sendout '!ER125</f>
        <v>16.235130747506975</v>
      </c>
      <c r="ES19" s="112">
        <f>'Gas-Load for Sendout '!ES125</f>
        <v>9.6848348589356075</v>
      </c>
      <c r="ET19" s="112">
        <f>'Gas-Load for Sendout '!ET125</f>
        <v>15.541877692139094</v>
      </c>
      <c r="EU19" s="112">
        <f>'Gas-Load for Sendout '!EU125</f>
        <v>2.133469762008966</v>
      </c>
      <c r="EV19" s="112">
        <f>'Gas-Load for Sendout '!EV125</f>
        <v>0</v>
      </c>
      <c r="EW19" s="112">
        <f>'Gas-Load for Sendout '!EW125</f>
        <v>50.529141506608511</v>
      </c>
      <c r="EX19" s="112">
        <f>'Gas-Load for Sendout '!EX125</f>
        <v>1.0313437757260475</v>
      </c>
      <c r="EY19" s="112">
        <f>'Gas-Load for Sendout '!EY125</f>
        <v>20.881367824918893</v>
      </c>
      <c r="EZ19" s="112">
        <f>'Gas-Load for Sendout '!EZ125</f>
        <v>15.535632856143204</v>
      </c>
      <c r="FA19" s="112">
        <f>'Gas-Load for Sendout '!FA125</f>
        <v>20.848159881527266</v>
      </c>
      <c r="FB19" s="112">
        <f>'Gas-Load for Sendout '!FB125</f>
        <v>15.086999622582026</v>
      </c>
      <c r="FC19" s="112">
        <f>'Gas-Load for Sendout '!FC125</f>
        <v>17.519183761225175</v>
      </c>
      <c r="FD19" s="112">
        <f>'Gas-Load for Sendout '!FD125</f>
        <v>16.067964188485973</v>
      </c>
      <c r="FE19" s="112">
        <f>'Gas-Load for Sendout '!FE125</f>
        <v>9.6561862131350189</v>
      </c>
      <c r="FF19" s="112">
        <f>'Gas-Load for Sendout '!FF125</f>
        <v>15.631816207549283</v>
      </c>
      <c r="FG19" s="112">
        <f>'Gas-Load for Sendout '!FG125</f>
        <v>2.271622836516868</v>
      </c>
      <c r="FH19" s="112">
        <f>'Gas-Load for Sendout '!FH125</f>
        <v>0</v>
      </c>
      <c r="FI19" s="112">
        <f>'Gas-Load for Sendout '!FI125</f>
        <v>50.845159039099542</v>
      </c>
      <c r="FJ19" s="112">
        <f>'Gas-Load for Sendout '!FJ125</f>
        <v>5.3071486393891192E-2</v>
      </c>
      <c r="FK19" s="112">
        <f>'Gas-Load for Sendout '!FK125</f>
        <v>20.67954616585202</v>
      </c>
      <c r="FL19" s="112">
        <f>'Gas-Load for Sendout '!FL125</f>
        <v>14.859685321938011</v>
      </c>
      <c r="FM19" s="112">
        <f>'Gas-Load for Sendout '!FM125</f>
        <v>20.358428108045977</v>
      </c>
      <c r="FN19" s="112">
        <f>'Gas-Load for Sendout '!FN125</f>
        <v>15.192853675499586</v>
      </c>
      <c r="FO19" s="112">
        <f>'Gas-Load for Sendout '!FO125</f>
        <v>17.596851364931783</v>
      </c>
      <c r="FP19" s="112">
        <f>'Gas-Load for Sendout '!FP125</f>
        <v>16.577562646828007</v>
      </c>
      <c r="FQ19" s="112">
        <f>'Gas-Load for Sendout '!FQ125</f>
        <v>9.6858217807089773</v>
      </c>
      <c r="FR19" s="112">
        <f>'Gas-Load for Sendout '!FR125</f>
        <v>16.08866575439502</v>
      </c>
      <c r="FS19" s="112">
        <f>'Gas-Load for Sendout '!FS125</f>
        <v>3.0909474974335427</v>
      </c>
      <c r="FT19" s="112">
        <f>'Gas-Load for Sendout '!FT125</f>
        <v>3.2618503512489512</v>
      </c>
      <c r="FU19" s="112">
        <f>'Gas-Load for Sendout '!FU125</f>
        <v>56.051337534285082</v>
      </c>
      <c r="FV19" s="112">
        <f>'Gas-Load for Sendout '!FV125</f>
        <v>0</v>
      </c>
      <c r="FW19" s="112">
        <f>'Gas-Load for Sendout '!FW125</f>
        <v>20.527873258217674</v>
      </c>
      <c r="FX19" s="112">
        <f>'Gas-Load for Sendout '!FX125</f>
        <v>14.20815755792024</v>
      </c>
      <c r="FY19" s="112">
        <f>'Gas-Load for Sendout '!FY125</f>
        <v>19.741070125130769</v>
      </c>
      <c r="FZ19" s="112">
        <f>'Gas-Load for Sendout '!FZ125</f>
        <v>14.641843958928662</v>
      </c>
      <c r="GA19" s="112">
        <f>'Gas-Load for Sendout '!GA125</f>
        <v>17.310339310685489</v>
      </c>
      <c r="GB19" s="112">
        <f>'Gas-Load for Sendout '!GB125</f>
        <v>16.093169927606326</v>
      </c>
      <c r="GC19" s="112">
        <f>'Gas-Load for Sendout '!GC125</f>
        <v>9.7396221288494687</v>
      </c>
      <c r="GD19" s="112">
        <f>'Gas-Load for Sendout '!GD125</f>
        <v>16.574124555654226</v>
      </c>
      <c r="GE19" s="112">
        <f>'Gas-Load for Sendout '!GE125</f>
        <v>4.0071280924297339</v>
      </c>
      <c r="GF19" s="112">
        <f>'Gas-Load for Sendout '!GF125</f>
        <v>7.7503042925762093</v>
      </c>
      <c r="GG19" s="112">
        <f>'Gas-Load for Sendout '!GG125</f>
        <v>65.324464222609762</v>
      </c>
      <c r="GH19" s="112">
        <f>'Gas-Load for Sendout '!GH125</f>
        <v>0</v>
      </c>
      <c r="GI19" s="112">
        <f>'Gas-Load for Sendout '!GI125</f>
        <v>20.252678526848022</v>
      </c>
      <c r="GJ19" s="112">
        <f>'Gas-Load for Sendout '!GJ125</f>
        <v>13.272360016353586</v>
      </c>
      <c r="GK19" s="112">
        <f>'Gas-Load for Sendout '!GK125</f>
        <v>18.855653864776471</v>
      </c>
      <c r="GL19" s="112">
        <f>'Gas-Load for Sendout '!GL125</f>
        <v>14.233791434373401</v>
      </c>
      <c r="GM19" s="112">
        <f>'Gas-Load for Sendout '!GM125</f>
        <v>17.090173750033852</v>
      </c>
      <c r="GN19" s="112">
        <f>'Gas-Load for Sendout '!GN125</f>
        <v>16.067368268987885</v>
      </c>
      <c r="GO19" s="112">
        <f>'Gas-Load for Sendout '!GO125</f>
        <v>9.7750901833980972</v>
      </c>
      <c r="GP19" s="112">
        <f>'Gas-Load for Sendout '!GP125</f>
        <v>17.293694251566265</v>
      </c>
      <c r="GQ19" s="112">
        <f>'Gas-Load for Sendout '!GQ125</f>
        <v>5.3571311899804588</v>
      </c>
      <c r="GR19" s="112">
        <f>'Gas-Load for Sendout '!GR125</f>
        <v>13.899073917735704</v>
      </c>
      <c r="GS19" s="112">
        <f>'Gas-Load for Sendout '!GS125</f>
        <v>76.082150180631132</v>
      </c>
      <c r="GT19" s="112">
        <f>'Gas-Load for Sendout '!GT125</f>
        <v>0</v>
      </c>
      <c r="GU19" s="112">
        <f>'Gas-Load for Sendout '!GU125</f>
        <v>19.902546927100701</v>
      </c>
      <c r="GV19" s="112">
        <f>'Gas-Load for Sendout '!GV125</f>
        <v>11.926023349376807</v>
      </c>
      <c r="GW19" s="112">
        <f>'Gas-Load for Sendout '!GW125</f>
        <v>17.791248208027714</v>
      </c>
      <c r="GX19" s="112">
        <f>'Gas-Load for Sendout '!GX125</f>
        <v>13.788071946008449</v>
      </c>
      <c r="GY19" s="112">
        <f>'Gas-Load for Sendout '!GY125</f>
        <v>16.889141022083123</v>
      </c>
      <c r="GZ19" s="112">
        <f>'Gas-Load for Sendout '!GZ125</f>
        <v>16.183995965407266</v>
      </c>
      <c r="HA19" s="112">
        <f>'Gas-Load for Sendout '!HA125</f>
        <v>10.05128294658916</v>
      </c>
      <c r="HB19" s="112">
        <f>'Gas-Load for Sendout '!HB125</f>
        <v>18.400168971149022</v>
      </c>
      <c r="HC19" s="112">
        <f>'Gas-Load for Sendout '!HC125</f>
        <v>7.7757984786145036</v>
      </c>
      <c r="HD19" s="112">
        <f>'Gas-Load for Sendout '!HD125</f>
        <v>25.274739495512964</v>
      </c>
      <c r="HE19" s="112">
        <f>'Gas-Load for Sendout '!HE125</f>
        <v>89.474804520267526</v>
      </c>
      <c r="HF19" s="112">
        <f>'Gas-Load for Sendout '!HF125</f>
        <v>0</v>
      </c>
      <c r="HG19" s="112">
        <f>'Gas-Load for Sendout '!HG125</f>
        <v>19.429323024902331</v>
      </c>
      <c r="HH19" s="112">
        <f>'Gas-Load for Sendout '!HH125</f>
        <v>9.9540171690605508</v>
      </c>
      <c r="HI19" s="112">
        <f>'Gas-Load for Sendout '!HI125</f>
        <v>16.067648720118417</v>
      </c>
      <c r="HJ19" s="112">
        <f>'Gas-Load for Sendout '!HJ125</f>
        <v>13.209140594084742</v>
      </c>
      <c r="HK19" s="112">
        <f>'Gas-Load for Sendout '!HK125</f>
        <v>16.725516568842817</v>
      </c>
      <c r="HL19" s="112">
        <f>'Gas-Load for Sendout '!HL125</f>
        <v>16.758273220640522</v>
      </c>
      <c r="HM19" s="112">
        <f>'Gas-Load for Sendout '!HM125</f>
        <v>10.35666294150319</v>
      </c>
      <c r="HN19" s="112">
        <f>'Gas-Load for Sendout '!HN125</f>
        <v>19.998754670301832</v>
      </c>
      <c r="HO19" s="112">
        <f>'Gas-Load for Sendout '!HO125</f>
        <v>11.434898989957585</v>
      </c>
      <c r="HP19" s="112">
        <f>'Gas-Load for Sendout '!HP125</f>
        <v>41.532455351124803</v>
      </c>
      <c r="HQ19" s="112">
        <f>'Gas-Load for Sendout '!HQ125</f>
        <v>110.93424631006374</v>
      </c>
      <c r="HR19" s="112">
        <f>'Gas-Load for Sendout '!HR125</f>
        <v>0</v>
      </c>
      <c r="HS19" s="112">
        <f>'Gas-Load for Sendout '!HS125</f>
        <v>18.536267996220296</v>
      </c>
      <c r="HT19" s="112">
        <f>'Gas-Load for Sendout '!HT125</f>
        <v>6.5055056323660345</v>
      </c>
      <c r="HU19" s="112">
        <f>'Gas-Load for Sendout '!HU125</f>
        <v>13.089446508541016</v>
      </c>
      <c r="HV19" s="112">
        <f>'Gas-Load for Sendout '!HV125</f>
        <v>11.867040300391755</v>
      </c>
      <c r="HW19" s="112">
        <f>'Gas-Load for Sendout '!HW125</f>
        <v>16.248230669671813</v>
      </c>
      <c r="HX19" s="112">
        <f>'Gas-Load for Sendout '!HX125</f>
        <v>16.746050029456882</v>
      </c>
      <c r="HY19" s="112">
        <f>'Gas-Load for Sendout '!HY125</f>
        <v>11.464576217826496</v>
      </c>
      <c r="HZ19" s="112">
        <f>'Gas-Load for Sendout '!HZ125</f>
        <v>24.169824302902384</v>
      </c>
      <c r="IA19" s="112">
        <f>'Gas-Load for Sendout '!IA125</f>
        <v>20.953443243989241</v>
      </c>
      <c r="IB19" s="112">
        <f>'Gas-Load for Sendout '!IB125</f>
        <v>84.255734876695499</v>
      </c>
      <c r="IC19" s="112">
        <f>'Gas-Load for Sendout '!IC125</f>
        <v>182.60112411562619</v>
      </c>
      <c r="ID19" s="112">
        <f>'Gas-Load for Sendout '!ID125</f>
        <v>3.6552448118108796</v>
      </c>
      <c r="IE19" s="112">
        <f>'Gas-Load for Sendout '!IE125</f>
        <v>17.573378295461577</v>
      </c>
      <c r="IF19" s="112">
        <f>'Gas-Load for Sendout '!IF125</f>
        <v>0</v>
      </c>
      <c r="IG19" s="112">
        <f>'Gas-Load for Sendout '!IG125</f>
        <v>7.0898719385968629</v>
      </c>
      <c r="IH19" s="112">
        <f>'Gas-Load for Sendout '!IH125</f>
        <v>19.022099778242392</v>
      </c>
      <c r="II19" s="112">
        <f>'Gas-Load for Sendout '!II125</f>
        <v>27.262026106009671</v>
      </c>
      <c r="IJ19" s="112">
        <f>'Gas-Load for Sendout '!IJ125</f>
        <v>31.119379420084851</v>
      </c>
      <c r="IK19" s="112">
        <f>'Gas-Load for Sendout '!IK125</f>
        <v>32.060922789218345</v>
      </c>
      <c r="IL19" s="112">
        <f>'Gas-Load for Sendout '!IL125</f>
        <v>69.716651333147411</v>
      </c>
      <c r="IM19" s="112">
        <f>'Gas-Load for Sendout '!IM125</f>
        <v>147.07470475726922</v>
      </c>
      <c r="IN19" s="112">
        <f>'Gas-Load for Sendout '!IN125</f>
        <v>758.73290533414934</v>
      </c>
      <c r="IO19" s="112">
        <f>'Gas-Load for Sendout '!IO125</f>
        <v>1185.9834796341124</v>
      </c>
      <c r="IP19" s="112">
        <f>'Gas-Load for Sendout '!IP125</f>
        <v>134.66465852930074</v>
      </c>
      <c r="IQ19" s="112">
        <f>'Gas-Load for Sendout '!IQ125</f>
        <v>43.587293309338627</v>
      </c>
      <c r="IR19" s="112">
        <f>'Gas-Load for Sendout '!IR125</f>
        <v>0</v>
      </c>
      <c r="IS19" s="112">
        <f>'Gas-Load for Sendout '!IS125</f>
        <v>3.5095635484101977</v>
      </c>
      <c r="IT19" s="112">
        <f>'Gas-Load for Sendout '!IT125</f>
        <v>11.52946628804013</v>
      </c>
      <c r="IU19" s="112">
        <f>'Gas-Load for Sendout '!IU125</f>
        <v>26.25682560683229</v>
      </c>
      <c r="IV19" s="112">
        <f>'Gas-Load for Sendout '!IV125</f>
        <v>37.959285721418418</v>
      </c>
      <c r="IW19" s="112">
        <f>'Gas-Load for Sendout '!IW125</f>
        <v>47.049276625616542</v>
      </c>
      <c r="IX19" s="112">
        <f>'Gas-Load for Sendout '!IX125</f>
        <v>132.63712328324988</v>
      </c>
      <c r="IY19" s="112">
        <f>'Gas-Load for Sendout '!IY125</f>
        <v>309.19528809579617</v>
      </c>
      <c r="IZ19" s="112">
        <f>'Gas-Load for Sendout '!IZ125</f>
        <v>1943.8702781604632</v>
      </c>
      <c r="JA19" s="112">
        <f>'Gas-Load for Sendout '!JA125</f>
        <v>2824.0865663557606</v>
      </c>
      <c r="JB19" s="112">
        <f>'Gas-Load for Sendout '!JB125</f>
        <v>396.1593418343279</v>
      </c>
      <c r="JC19" s="112">
        <f>'Gas-Load for Sendout '!JC125</f>
        <v>0</v>
      </c>
      <c r="JD19" s="112">
        <f>'Gas-Load for Sendout '!JD125</f>
        <v>3.749270392374689E-7</v>
      </c>
      <c r="JE19" s="112">
        <f>'Gas-Load for Sendout '!JE125</f>
        <v>2.3680646440526707E-7</v>
      </c>
      <c r="JF19" s="112">
        <f>'Gas-Load for Sendout '!JF125</f>
        <v>0</v>
      </c>
      <c r="JG19" s="112">
        <f>'Gas-Load for Sendout '!JG125</f>
        <v>0</v>
      </c>
      <c r="JH19" s="112">
        <f>'Gas-Load for Sendout '!JH125</f>
        <v>0</v>
      </c>
      <c r="JI19" s="112">
        <f>'Gas-Load for Sendout '!JI125</f>
        <v>0</v>
      </c>
      <c r="JJ19" s="112">
        <f>'Gas-Load for Sendout '!JJ125</f>
        <v>0</v>
      </c>
      <c r="JK19" s="112">
        <f>'Gas-Load for Sendout '!JK125</f>
        <v>0</v>
      </c>
      <c r="JL19" s="112">
        <f>'Gas-Load for Sendout '!JL125</f>
        <v>0</v>
      </c>
      <c r="JM19" s="112">
        <f>'Gas-Load for Sendout '!JM125</f>
        <v>0</v>
      </c>
      <c r="JN19" s="112">
        <f>'Gas-Load for Sendout '!JN125</f>
        <v>0</v>
      </c>
      <c r="JO19" s="112">
        <f>'Gas-Load for Sendout '!JO125</f>
        <v>0</v>
      </c>
      <c r="JP19" s="112">
        <f>'Gas-Load for Sendout '!JP125</f>
        <v>0</v>
      </c>
      <c r="JQ19" s="112">
        <f>'Gas-Load for Sendout '!JQ125</f>
        <v>0</v>
      </c>
      <c r="JR19" s="112">
        <f>'Gas-Load for Sendout '!JR125</f>
        <v>0</v>
      </c>
      <c r="JS19" s="112">
        <f>'Gas-Load for Sendout '!JS125</f>
        <v>0</v>
      </c>
      <c r="JT19" s="112">
        <f>'Gas-Load for Sendout '!JT125</f>
        <v>0</v>
      </c>
      <c r="JU19" s="112">
        <f>'Gas-Load for Sendout '!JU125</f>
        <v>0</v>
      </c>
      <c r="JV19" s="112">
        <f>'Gas-Load for Sendout '!JV125</f>
        <v>0</v>
      </c>
      <c r="JW19" s="112">
        <f>'Gas-Load for Sendout '!JW125</f>
        <v>0</v>
      </c>
      <c r="JX19" s="112">
        <f>'Gas-Load for Sendout '!JX125</f>
        <v>0</v>
      </c>
      <c r="JY19" s="112">
        <f>'Gas-Load for Sendout '!JY125</f>
        <v>0</v>
      </c>
      <c r="JZ19" s="112">
        <f>'Gas-Load for Sendout '!JZ125</f>
        <v>0</v>
      </c>
      <c r="KA19" s="112">
        <f>'Gas-Load for Sendout '!KA125</f>
        <v>0</v>
      </c>
      <c r="KB19" s="112">
        <f>'Gas-Load for Sendout '!KB125</f>
        <v>0</v>
      </c>
      <c r="KC19" s="112">
        <f>'Gas-Load for Sendout '!KC125</f>
        <v>0</v>
      </c>
      <c r="KD19" s="112">
        <f>'Gas-Load for Sendout '!KD125</f>
        <v>0</v>
      </c>
      <c r="KE19" s="112">
        <f>'Gas-Load for Sendout '!KE125</f>
        <v>0</v>
      </c>
      <c r="KF19" s="112">
        <f>'Gas-Load for Sendout '!KF125</f>
        <v>0</v>
      </c>
      <c r="KG19" s="112">
        <f>'Gas-Load for Sendout '!KG125</f>
        <v>0</v>
      </c>
      <c r="KH19" s="112">
        <f>'Gas-Load for Sendout '!KH125</f>
        <v>0</v>
      </c>
      <c r="KI19" s="112">
        <f>'Gas-Load for Sendout '!KI125</f>
        <v>0</v>
      </c>
      <c r="KJ19" s="112">
        <f>'Gas-Load for Sendout '!KJ125</f>
        <v>0</v>
      </c>
      <c r="KK19" s="112">
        <f>'Gas-Load for Sendout '!KK125</f>
        <v>0</v>
      </c>
      <c r="KL19" s="112">
        <f>'Gas-Load for Sendout '!KL125</f>
        <v>0</v>
      </c>
      <c r="KM19" s="112">
        <f>'Gas-Load for Sendout '!KM125</f>
        <v>0</v>
      </c>
      <c r="KN19" s="112">
        <f>'Gas-Load for Sendout '!KN125</f>
        <v>0</v>
      </c>
      <c r="KO19" s="112">
        <f>'Gas-Load for Sendout '!KO125</f>
        <v>0</v>
      </c>
      <c r="KP19" s="112">
        <f>'Gas-Load for Sendout '!KP125</f>
        <v>0</v>
      </c>
      <c r="KQ19" s="112">
        <f>'Gas-Load for Sendout '!KQ125</f>
        <v>0</v>
      </c>
      <c r="KR19" s="112">
        <f>'Gas-Load for Sendout '!KR125</f>
        <v>0</v>
      </c>
      <c r="KS19" s="112">
        <f>'Gas-Load for Sendout '!KS125</f>
        <v>0</v>
      </c>
      <c r="KT19" s="112">
        <f>'Gas-Load for Sendout '!KT125</f>
        <v>0</v>
      </c>
      <c r="KU19" s="112">
        <f>'Gas-Load for Sendout '!KU125</f>
        <v>0</v>
      </c>
      <c r="KV19" s="112">
        <f>'Gas-Load for Sendout '!KV125</f>
        <v>0</v>
      </c>
      <c r="KW19" s="112">
        <f>'Gas-Load for Sendout '!KW125</f>
        <v>0</v>
      </c>
      <c r="KX19" s="112">
        <f>'Gas-Load for Sendout '!KX125</f>
        <v>0</v>
      </c>
      <c r="KY19" s="112">
        <f>'Gas-Load for Sendout '!KY125</f>
        <v>0</v>
      </c>
      <c r="KZ19" s="112">
        <f>'Gas-Load for Sendout '!KZ125</f>
        <v>0</v>
      </c>
      <c r="LA19" s="112">
        <f>'Gas-Load for Sendout '!LA125</f>
        <v>0</v>
      </c>
      <c r="LB19" s="112">
        <f>'Gas-Load for Sendout '!LB125</f>
        <v>0</v>
      </c>
      <c r="LC19" s="112">
        <f>'Gas-Load for Sendout '!LC125</f>
        <v>0</v>
      </c>
      <c r="LD19" s="112">
        <f>'Gas-Load for Sendout '!LD125</f>
        <v>0</v>
      </c>
      <c r="LE19" s="112">
        <f>'Gas-Load for Sendout '!LE125</f>
        <v>0</v>
      </c>
      <c r="LF19" s="112">
        <f>'Gas-Load for Sendout '!LF125</f>
        <v>0</v>
      </c>
      <c r="LG19" s="112">
        <f>'Gas-Load for Sendout '!LG125</f>
        <v>0</v>
      </c>
      <c r="LH19" s="112">
        <f>'Gas-Load for Sendout '!LH125</f>
        <v>0</v>
      </c>
      <c r="LI19" s="112">
        <f>'Gas-Load for Sendout '!LI125</f>
        <v>0</v>
      </c>
      <c r="LJ19" s="112">
        <f>'Gas-Load for Sendout '!LJ125</f>
        <v>0</v>
      </c>
      <c r="LK19" s="112">
        <f>'Gas-Load for Sendout '!LK125</f>
        <v>0</v>
      </c>
      <c r="LL19" s="112">
        <f>'Gas-Load for Sendout '!LL125</f>
        <v>0</v>
      </c>
      <c r="LM19" s="112">
        <f>'Gas-Load for Sendout '!LM125</f>
        <v>0</v>
      </c>
      <c r="LN19" s="112">
        <f>'Gas-Load for Sendout '!LN125</f>
        <v>0</v>
      </c>
      <c r="LO19" s="112">
        <f>'Gas-Load for Sendout '!LO125</f>
        <v>0</v>
      </c>
      <c r="LP19" s="112">
        <f>'Gas-Load for Sendout '!LP125</f>
        <v>0</v>
      </c>
      <c r="LQ19" s="112">
        <f>'Gas-Load for Sendout '!LQ125</f>
        <v>0</v>
      </c>
      <c r="LR19" s="112">
        <f>'Gas-Load for Sendout '!LR125</f>
        <v>0</v>
      </c>
      <c r="LS19" s="112">
        <f>'Gas-Load for Sendout '!LS125</f>
        <v>0</v>
      </c>
      <c r="LT19" s="112">
        <f>'Gas-Load for Sendout '!LT125</f>
        <v>0</v>
      </c>
      <c r="LU19" s="112">
        <f>'Gas-Load for Sendout '!LU125</f>
        <v>0</v>
      </c>
      <c r="LV19" s="112">
        <f>'Gas-Load for Sendout '!LV125</f>
        <v>0</v>
      </c>
      <c r="LW19" s="112">
        <f>'Gas-Load for Sendout '!LW125</f>
        <v>0</v>
      </c>
      <c r="LX19" s="112">
        <f>'Gas-Load for Sendout '!LX125</f>
        <v>0</v>
      </c>
      <c r="LY19" s="112">
        <f>'Gas-Load for Sendout '!LY125</f>
        <v>0</v>
      </c>
      <c r="LZ19" s="112">
        <f>'Gas-Load for Sendout '!LZ125</f>
        <v>0</v>
      </c>
      <c r="MA19" s="112">
        <f>'Gas-Load for Sendout '!MA125</f>
        <v>0</v>
      </c>
      <c r="MB19" s="112">
        <f>'Gas-Load for Sendout '!MB125</f>
        <v>0</v>
      </c>
      <c r="MC19" s="112">
        <f>'Gas-Load for Sendout '!MC125</f>
        <v>0</v>
      </c>
      <c r="MD19" s="112">
        <f>'Gas-Load for Sendout '!MD125</f>
        <v>0</v>
      </c>
      <c r="ME19" s="112">
        <f>'Gas-Load for Sendout '!ME125</f>
        <v>0</v>
      </c>
      <c r="MF19" s="112">
        <f>'Gas-Load for Sendout '!MF125</f>
        <v>0</v>
      </c>
      <c r="MG19" s="112">
        <f>'Gas-Load for Sendout '!MG125</f>
        <v>0</v>
      </c>
      <c r="MH19" s="112">
        <f>'Gas-Load for Sendout '!MH125</f>
        <v>0</v>
      </c>
      <c r="MI19" s="112">
        <f>'Gas-Load for Sendout '!MI125</f>
        <v>0</v>
      </c>
      <c r="MJ19" s="112">
        <f>'Gas-Load for Sendout '!MJ125</f>
        <v>0</v>
      </c>
      <c r="MK19" s="112">
        <f>'Gas-Load for Sendout '!MK125</f>
        <v>0</v>
      </c>
    </row>
    <row r="20" spans="1:349" x14ac:dyDescent="0.3">
      <c r="A20" s="112" t="s">
        <v>155</v>
      </c>
      <c r="B20" s="239">
        <f>'Gas-Load for Sendout '!B155</f>
        <v>19.892082275089361</v>
      </c>
      <c r="C20" s="239">
        <f>'Gas-Load for Sendout '!C155</f>
        <v>18.533444692171205</v>
      </c>
      <c r="D20" s="239">
        <f>'Gas-Load for Sendout '!D155</f>
        <v>20.515788569851811</v>
      </c>
      <c r="E20" s="239">
        <f>'Gas-Load for Sendout '!E155</f>
        <v>19.273111698942813</v>
      </c>
      <c r="F20" s="239">
        <f>'Gas-Load for Sendout '!F155</f>
        <v>17.43079413363925</v>
      </c>
      <c r="G20" s="239">
        <f>'Gas-Load for Sendout '!G155</f>
        <v>25.928774683520082</v>
      </c>
      <c r="H20" s="239">
        <f>'Gas-Load for Sendout '!H155</f>
        <v>55.400627233702409</v>
      </c>
      <c r="I20" s="239">
        <f>'Gas-Load for Sendout '!I155</f>
        <v>86.365060589003889</v>
      </c>
      <c r="J20" s="239">
        <f>'Gas-Load for Sendout '!J155</f>
        <v>0</v>
      </c>
      <c r="K20" s="239">
        <f>'Gas-Load for Sendout '!K155</f>
        <v>10.092886433113932</v>
      </c>
      <c r="L20" s="239">
        <f>'Gas-Load for Sendout '!L155</f>
        <v>9.8229100260500122</v>
      </c>
      <c r="M20" s="239">
        <f>'Gas-Load for Sendout '!M155</f>
        <v>11.349187910457355</v>
      </c>
      <c r="N20" s="239">
        <f>'Gas-Load for Sendout '!N155</f>
        <v>9.1554035936804539</v>
      </c>
      <c r="O20" s="239">
        <f>'Gas-Load for Sendout '!O155</f>
        <v>9.251355226367405</v>
      </c>
      <c r="P20" s="239">
        <f>'Gas-Load for Sendout '!P155</f>
        <v>12.889904653244459</v>
      </c>
      <c r="Q20" s="239">
        <f>'Gas-Load for Sendout '!Q155</f>
        <v>13.669564171103168</v>
      </c>
      <c r="R20" s="239">
        <f>'Gas-Load for Sendout '!R155</f>
        <v>15.149152972004307</v>
      </c>
      <c r="S20" s="239">
        <f>'Gas-Load for Sendout '!S155</f>
        <v>26.277813136651574</v>
      </c>
      <c r="T20" s="239">
        <f>'Gas-Load for Sendout '!T155</f>
        <v>54.165341831622541</v>
      </c>
      <c r="U20" s="239">
        <f>'Gas-Load for Sendout '!U155</f>
        <v>88.965791886909457</v>
      </c>
      <c r="V20" s="239">
        <f>'Gas-Load for Sendout '!V155</f>
        <v>0</v>
      </c>
      <c r="W20" s="239">
        <f>'Gas-Load for Sendout '!W155</f>
        <v>9.9627555912242372</v>
      </c>
      <c r="X20" s="239">
        <f>'Gas-Load for Sendout '!X155</f>
        <v>9.1909105370899553</v>
      </c>
      <c r="Y20" s="239">
        <f>'Gas-Load for Sendout '!Y155</f>
        <v>10.550868244352479</v>
      </c>
      <c r="Z20" s="239">
        <f>'Gas-Load for Sendout '!Z155</f>
        <v>8.5585225877495095</v>
      </c>
      <c r="AA20" s="239">
        <f>'Gas-Load for Sendout '!AA155</f>
        <v>9.2536990842586118</v>
      </c>
      <c r="AB20" s="239">
        <f>'Gas-Load for Sendout '!AB155</f>
        <v>13.148261311318079</v>
      </c>
      <c r="AC20" s="239">
        <f>'Gas-Load for Sendout '!AC155</f>
        <v>13.55440883242491</v>
      </c>
      <c r="AD20" s="239">
        <f>'Gas-Load for Sendout '!AD155</f>
        <v>15.042157452207686</v>
      </c>
      <c r="AE20" s="239">
        <f>'Gas-Load for Sendout '!AE155</f>
        <v>27.326435606603571</v>
      </c>
      <c r="AF20" s="239">
        <f>'Gas-Load for Sendout '!AF155</f>
        <v>57.390626904406346</v>
      </c>
      <c r="AG20" s="239">
        <f>'Gas-Load for Sendout '!AG155</f>
        <v>96.442228511036973</v>
      </c>
      <c r="AH20" s="239">
        <f>'Gas-Load for Sendout '!AH155</f>
        <v>0</v>
      </c>
      <c r="AI20" s="239">
        <f>'Gas-Load for Sendout '!AI155</f>
        <v>9.9765397244341472</v>
      </c>
      <c r="AJ20" s="239">
        <f>'Gas-Load for Sendout '!AJ155</f>
        <v>9.0436061485963428</v>
      </c>
      <c r="AK20" s="239">
        <f>'Gas-Load for Sendout '!AK155</f>
        <v>10.223153961156655</v>
      </c>
      <c r="AL20" s="239">
        <f>'Gas-Load for Sendout '!AL155</f>
        <v>8.3947184181633538</v>
      </c>
      <c r="AM20" s="239">
        <f>'Gas-Load for Sendout '!AM155</f>
        <v>8.7228278410494475</v>
      </c>
      <c r="AN20" s="239">
        <f>'Gas-Load for Sendout '!AN155</f>
        <v>12.594018833336042</v>
      </c>
      <c r="AO20" s="239">
        <f>'Gas-Load for Sendout '!AO155</f>
        <v>13.571067319359695</v>
      </c>
      <c r="AP20" s="239">
        <f>'Gas-Load for Sendout '!AP155</f>
        <v>15.224023233941029</v>
      </c>
      <c r="AQ20" s="239">
        <f>'Gas-Load for Sendout '!AQ155</f>
        <v>27.484028316769873</v>
      </c>
      <c r="AR20" s="239">
        <f>'Gas-Load for Sendout '!AR155</f>
        <v>59.535571447910925</v>
      </c>
      <c r="AS20" s="239">
        <f>'Gas-Load for Sendout '!AS155</f>
        <v>101.41161541359176</v>
      </c>
      <c r="AT20" s="239">
        <f>'Gas-Load for Sendout '!AT155</f>
        <v>0</v>
      </c>
      <c r="AU20" s="239">
        <f>'Gas-Load for Sendout '!AU155</f>
        <v>10.035622696479704</v>
      </c>
      <c r="AV20" s="239">
        <f>'Gas-Load for Sendout '!AV155</f>
        <v>9.0497692664573339</v>
      </c>
      <c r="AW20" s="239">
        <f>'Gas-Load for Sendout '!AW155</f>
        <v>10.307276857986123</v>
      </c>
      <c r="AX20" s="239">
        <f>'Gas-Load for Sendout '!AX155</f>
        <v>8.3278536752162911</v>
      </c>
      <c r="AY20" s="239">
        <f>'Gas-Load for Sendout '!AY155</f>
        <v>8.7070407591252792</v>
      </c>
      <c r="AZ20" s="239">
        <f>'Gas-Load for Sendout '!AZ155</f>
        <v>12.539116299908477</v>
      </c>
      <c r="BA20" s="239">
        <f>'Gas-Load for Sendout '!BA155</f>
        <v>13.591319649182809</v>
      </c>
      <c r="BB20" s="239">
        <f>'Gas-Load for Sendout '!BB155</f>
        <v>15.338898004665873</v>
      </c>
      <c r="BC20" s="239">
        <f>'Gas-Load for Sendout '!BC155</f>
        <v>28.378950246441022</v>
      </c>
      <c r="BD20" s="239">
        <f>'Gas-Load for Sendout '!BD155</f>
        <v>65.534346437031928</v>
      </c>
      <c r="BE20" s="239">
        <f>'Gas-Load for Sendout '!BE155</f>
        <v>115.81106644317853</v>
      </c>
      <c r="BF20" s="239">
        <f>'Gas-Load for Sendout '!BF155</f>
        <v>0</v>
      </c>
      <c r="BG20" s="239">
        <f>'Gas-Load for Sendout '!BG155</f>
        <v>10.051690497782472</v>
      </c>
      <c r="BH20" s="239">
        <f>'Gas-Load for Sendout '!BH155</f>
        <v>9.0683018163107949</v>
      </c>
      <c r="BI20" s="239">
        <f>'Gas-Load for Sendout '!BI155</f>
        <v>10.319063130552571</v>
      </c>
      <c r="BJ20" s="239">
        <f>'Gas-Load for Sendout '!BJ155</f>
        <v>8.3038550778201756</v>
      </c>
      <c r="BK20" s="239">
        <f>'Gas-Load for Sendout '!BK155</f>
        <v>8.7493927697994387</v>
      </c>
      <c r="BL20" s="239">
        <f>'Gas-Load for Sendout '!BL155</f>
        <v>12.543247072660234</v>
      </c>
      <c r="BM20" s="239">
        <f>'Gas-Load for Sendout '!BM155</f>
        <v>13.679586988711041</v>
      </c>
      <c r="BN20" s="239">
        <f>'Gas-Load for Sendout '!BN155</f>
        <v>15.526234245535266</v>
      </c>
      <c r="BO20" s="239">
        <f>'Gas-Load for Sendout '!BO155</f>
        <v>29.277288285881582</v>
      </c>
      <c r="BP20" s="239">
        <f>'Gas-Load for Sendout '!BP155</f>
        <v>69.022258974158518</v>
      </c>
      <c r="BQ20" s="239">
        <f>'Gas-Load for Sendout '!BQ155</f>
        <v>121.18443508299842</v>
      </c>
      <c r="BR20" s="239">
        <f>'Gas-Load for Sendout '!BR155</f>
        <v>0</v>
      </c>
      <c r="BS20" s="239">
        <f>'Gas-Load for Sendout '!BS155</f>
        <v>10.065567090061529</v>
      </c>
      <c r="BT20" s="239">
        <f>'Gas-Load for Sendout '!BT155</f>
        <v>9.1126525450901674</v>
      </c>
      <c r="BU20" s="239">
        <f>'Gas-Load for Sendout '!BU155</f>
        <v>10.33370978586672</v>
      </c>
      <c r="BV20" s="239">
        <f>'Gas-Load for Sendout '!BV155</f>
        <v>8.4533414749412472</v>
      </c>
      <c r="BW20" s="239">
        <f>'Gas-Load for Sendout '!BW155</f>
        <v>9.2722163254332166</v>
      </c>
      <c r="BX20" s="239">
        <f>'Gas-Load for Sendout '!BX155</f>
        <v>13.166336836051601</v>
      </c>
      <c r="BY20" s="239">
        <f>'Gas-Load for Sendout '!BY155</f>
        <v>13.714869537545013</v>
      </c>
      <c r="BZ20" s="239">
        <f>'Gas-Load for Sendout '!BZ155</f>
        <v>15.581837159998804</v>
      </c>
      <c r="CA20" s="239">
        <f>'Gas-Load for Sendout '!CA155</f>
        <v>30.792155331506745</v>
      </c>
      <c r="CB20" s="239">
        <f>'Gas-Load for Sendout '!CB155</f>
        <v>75.364266572478499</v>
      </c>
      <c r="CC20" s="239">
        <f>'Gas-Load for Sendout '!CC155</f>
        <v>126.15503339326153</v>
      </c>
      <c r="CD20" s="239">
        <f>'Gas-Load for Sendout '!CD155</f>
        <v>0</v>
      </c>
      <c r="CE20" s="239">
        <f>'Gas-Load for Sendout '!CE155</f>
        <v>10.099702476149314</v>
      </c>
      <c r="CF20" s="239">
        <f>'Gas-Load for Sendout '!CF155</f>
        <v>9.1011579036163948</v>
      </c>
      <c r="CG20" s="239">
        <f>'Gas-Load for Sendout '!CG155</f>
        <v>10.355571744036514</v>
      </c>
      <c r="CH20" s="239">
        <f>'Gas-Load for Sendout '!CH155</f>
        <v>8.3521283097661296</v>
      </c>
      <c r="CI20" s="239">
        <f>'Gas-Load for Sendout '!CI155</f>
        <v>8.7600477686989908</v>
      </c>
      <c r="CJ20" s="239">
        <f>'Gas-Load for Sendout '!CJ155</f>
        <v>12.587751877971257</v>
      </c>
      <c r="CK20" s="239">
        <f>'Gas-Load for Sendout '!CK155</f>
        <v>13.772356351304898</v>
      </c>
      <c r="CL20" s="239">
        <f>'Gas-Load for Sendout '!CL155</f>
        <v>15.681815785291899</v>
      </c>
      <c r="CM20" s="239">
        <f>'Gas-Load for Sendout '!CM155</f>
        <v>30.577288565222212</v>
      </c>
      <c r="CN20" s="239">
        <f>'Gas-Load for Sendout '!CN155</f>
        <v>78.081869206377874</v>
      </c>
      <c r="CO20" s="239">
        <f>'Gas-Load for Sendout '!CO155</f>
        <v>127.81439167061423</v>
      </c>
      <c r="CP20" s="239">
        <f>'Gas-Load for Sendout '!CP155</f>
        <v>0</v>
      </c>
      <c r="CQ20" s="239">
        <f>'Gas-Load for Sendout '!CQ155</f>
        <v>10.212614459395772</v>
      </c>
      <c r="CR20" s="239">
        <f>'Gas-Load for Sendout '!CR155</f>
        <v>9.0859116811320426</v>
      </c>
      <c r="CS20" s="239">
        <f>'Gas-Load for Sendout '!CS155</f>
        <v>10.418085499246704</v>
      </c>
      <c r="CT20" s="239">
        <f>'Gas-Load for Sendout '!CT155</f>
        <v>8.3374988128251406</v>
      </c>
      <c r="CU20" s="239">
        <f>'Gas-Load for Sendout '!CU155</f>
        <v>8.8002979774374204</v>
      </c>
      <c r="CV20" s="239">
        <f>'Gas-Load for Sendout '!CV155</f>
        <v>12.540731583363472</v>
      </c>
      <c r="CW20" s="239">
        <f>'Gas-Load for Sendout '!CW155</f>
        <v>13.767748134977026</v>
      </c>
      <c r="CX20" s="239">
        <f>'Gas-Load for Sendout '!CX155</f>
        <v>15.628386906252716</v>
      </c>
      <c r="CY20" s="239">
        <f>'Gas-Load for Sendout '!CY155</f>
        <v>30.904893743367868</v>
      </c>
      <c r="CZ20" s="239">
        <f>'Gas-Load for Sendout '!CZ155</f>
        <v>78.090456246561104</v>
      </c>
      <c r="DA20" s="239">
        <f>'Gas-Load for Sendout '!DA155</f>
        <v>129.76152199126616</v>
      </c>
      <c r="DB20" s="239">
        <f>'Gas-Load for Sendout '!DB155</f>
        <v>0</v>
      </c>
      <c r="DC20" s="239">
        <f>'Gas-Load for Sendout '!DC155</f>
        <v>10.140442567041317</v>
      </c>
      <c r="DD20" s="239">
        <f>'Gas-Load for Sendout '!DD155</f>
        <v>9.1293409740714377</v>
      </c>
      <c r="DE20" s="239">
        <f>'Gas-Load for Sendout '!DE155</f>
        <v>10.345246294017903</v>
      </c>
      <c r="DF20" s="239">
        <f>'Gas-Load for Sendout '!DF155</f>
        <v>8.3475868426831745</v>
      </c>
      <c r="DG20" s="239">
        <f>'Gas-Load for Sendout '!DG155</f>
        <v>8.7908712912302178</v>
      </c>
      <c r="DH20" s="239">
        <f>'Gas-Load for Sendout '!DH155</f>
        <v>12.533202699098076</v>
      </c>
      <c r="DI20" s="239">
        <f>'Gas-Load for Sendout '!DI155</f>
        <v>13.833905128178852</v>
      </c>
      <c r="DJ20" s="239">
        <f>'Gas-Load for Sendout '!DJ155</f>
        <v>15.614323743409608</v>
      </c>
      <c r="DK20" s="239">
        <f>'Gas-Load for Sendout '!DK155</f>
        <v>30.229267974192261</v>
      </c>
      <c r="DL20" s="239">
        <f>'Gas-Load for Sendout '!DL155</f>
        <v>77.73767202677071</v>
      </c>
      <c r="DM20" s="239">
        <f>'Gas-Load for Sendout '!DM155</f>
        <v>131.36614474138526</v>
      </c>
      <c r="DN20" s="239">
        <f>'Gas-Load for Sendout '!DN155</f>
        <v>0</v>
      </c>
      <c r="DO20" s="239">
        <f>'Gas-Load for Sendout '!DO155</f>
        <v>10.108857796230218</v>
      </c>
      <c r="DP20" s="239">
        <f>'Gas-Load for Sendout '!DP155</f>
        <v>9.1854525721884652</v>
      </c>
      <c r="DQ20" s="239">
        <f>'Gas-Load for Sendout '!DQ155</f>
        <v>10.327433824667478</v>
      </c>
      <c r="DR20" s="239">
        <f>'Gas-Load for Sendout '!DR155</f>
        <v>8.5100076492865977</v>
      </c>
      <c r="DS20" s="239">
        <f>'Gas-Load for Sendout '!DS155</f>
        <v>9.3428861368176861</v>
      </c>
      <c r="DT20" s="239">
        <f>'Gas-Load for Sendout '!DT155</f>
        <v>13.133036634099309</v>
      </c>
      <c r="DU20" s="239">
        <f>'Gas-Load for Sendout '!DU155</f>
        <v>13.784524321095365</v>
      </c>
      <c r="DV20" s="239">
        <f>'Gas-Load for Sendout '!DV155</f>
        <v>15.670006107146424</v>
      </c>
      <c r="DW20" s="239">
        <f>'Gas-Load for Sendout '!DW155</f>
        <v>30.871908017495485</v>
      </c>
      <c r="DX20" s="239">
        <f>'Gas-Load for Sendout '!DX155</f>
        <v>78.986470304544255</v>
      </c>
      <c r="DY20" s="239">
        <f>'Gas-Load for Sendout '!DY155</f>
        <v>132.39114095106072</v>
      </c>
      <c r="DZ20" s="239">
        <f>'Gas-Load for Sendout '!DZ155</f>
        <v>0</v>
      </c>
      <c r="EA20" s="239">
        <f>'Gas-Load for Sendout '!EA155</f>
        <v>10.16479051581574</v>
      </c>
      <c r="EB20" s="239">
        <f>'Gas-Load for Sendout '!EB155</f>
        <v>9.1450887840570871</v>
      </c>
      <c r="EC20" s="239">
        <f>'Gas-Load for Sendout '!EC155</f>
        <v>10.383231017137055</v>
      </c>
      <c r="ED20" s="239">
        <f>'Gas-Load for Sendout '!ED155</f>
        <v>8.3731615562419428</v>
      </c>
      <c r="EE20" s="239">
        <f>'Gas-Load for Sendout '!EE155</f>
        <v>8.8505811000171892</v>
      </c>
      <c r="EF20" s="239">
        <f>'Gas-Load for Sendout '!EF155</f>
        <v>12.595706389201032</v>
      </c>
      <c r="EG20" s="239">
        <f>'Gas-Load for Sendout '!EG155</f>
        <v>13.863408069059673</v>
      </c>
      <c r="EH20" s="239">
        <f>'Gas-Load for Sendout '!EH155</f>
        <v>15.70453970168025</v>
      </c>
      <c r="EI20" s="239">
        <f>'Gas-Load for Sendout '!EI155</f>
        <v>31.352050637443529</v>
      </c>
      <c r="EJ20" s="239">
        <f>'Gas-Load for Sendout '!EJ155</f>
        <v>79.806647776891111</v>
      </c>
      <c r="EK20" s="239">
        <f>'Gas-Load for Sendout '!EK155</f>
        <v>133.02292815077445</v>
      </c>
      <c r="EL20" s="239">
        <f>'Gas-Load for Sendout '!EL155</f>
        <v>0</v>
      </c>
      <c r="EM20" s="239">
        <f>'Gas-Load for Sendout '!EM155</f>
        <v>10.217080942073745</v>
      </c>
      <c r="EN20" s="239">
        <f>'Gas-Load for Sendout '!EN155</f>
        <v>9.1856909256399195</v>
      </c>
      <c r="EO20" s="239">
        <f>'Gas-Load for Sendout '!EO155</f>
        <v>10.463615107535825</v>
      </c>
      <c r="EP20" s="239">
        <f>'Gas-Load for Sendout '!EP155</f>
        <v>8.3920541690279311</v>
      </c>
      <c r="EQ20" s="239">
        <f>'Gas-Load for Sendout '!EQ155</f>
        <v>8.8839783715588787</v>
      </c>
      <c r="ER20" s="239">
        <f>'Gas-Load for Sendout '!ER155</f>
        <v>12.626382572160411</v>
      </c>
      <c r="ES20" s="239">
        <f>'Gas-Load for Sendout '!ES155</f>
        <v>13.952657560773748</v>
      </c>
      <c r="ET20" s="239">
        <f>'Gas-Load for Sendout '!ET155</f>
        <v>15.632623452018963</v>
      </c>
      <c r="EU20" s="239">
        <f>'Gas-Load for Sendout '!EU155</f>
        <v>32.026477788797031</v>
      </c>
      <c r="EV20" s="239">
        <f>'Gas-Load for Sendout '!EV155</f>
        <v>81.253884527664169</v>
      </c>
      <c r="EW20" s="239">
        <f>'Gas-Load for Sendout '!EW155</f>
        <v>133.42173739160589</v>
      </c>
      <c r="EX20" s="239">
        <f>'Gas-Load for Sendout '!EX155</f>
        <v>0</v>
      </c>
      <c r="EY20" s="239">
        <f>'Gas-Load for Sendout '!EY155</f>
        <v>10.282836992045501</v>
      </c>
      <c r="EZ20" s="239">
        <f>'Gas-Load for Sendout '!EZ155</f>
        <v>9.170859584799766</v>
      </c>
      <c r="FA20" s="239">
        <f>'Gas-Load for Sendout '!FA155</f>
        <v>10.4989826952703</v>
      </c>
      <c r="FB20" s="239">
        <f>'Gas-Load for Sendout '!FB155</f>
        <v>8.3697340002821807</v>
      </c>
      <c r="FC20" s="239">
        <f>'Gas-Load for Sendout '!FC155</f>
        <v>8.9829265245727967</v>
      </c>
      <c r="FD20" s="239">
        <f>'Gas-Load for Sendout '!FD155</f>
        <v>12.64411304848379</v>
      </c>
      <c r="FE20" s="239">
        <f>'Gas-Load for Sendout '!FE155</f>
        <v>14.020298889069151</v>
      </c>
      <c r="FF20" s="239">
        <f>'Gas-Load for Sendout '!FF155</f>
        <v>15.55596672314463</v>
      </c>
      <c r="FG20" s="239">
        <f>'Gas-Load for Sendout '!FG155</f>
        <v>32.792512035143126</v>
      </c>
      <c r="FH20" s="239">
        <f>'Gas-Load for Sendout '!FH155</f>
        <v>83.460974207634735</v>
      </c>
      <c r="FI20" s="239">
        <f>'Gas-Load for Sendout '!FI155</f>
        <v>135.96832309009014</v>
      </c>
      <c r="FJ20" s="239">
        <f>'Gas-Load for Sendout '!FJ155</f>
        <v>0</v>
      </c>
      <c r="FK20" s="239">
        <f>'Gas-Load for Sendout '!FK155</f>
        <v>10.419379425773137</v>
      </c>
      <c r="FL20" s="239">
        <f>'Gas-Load for Sendout '!FL155</f>
        <v>9.1949811395246677</v>
      </c>
      <c r="FM20" s="239">
        <f>'Gas-Load for Sendout '!FM155</f>
        <v>10.528951407864497</v>
      </c>
      <c r="FN20" s="239">
        <f>'Gas-Load for Sendout '!FN155</f>
        <v>8.5098182078703797</v>
      </c>
      <c r="FO20" s="239">
        <f>'Gas-Load for Sendout '!FO155</f>
        <v>9.5388374092310908</v>
      </c>
      <c r="FP20" s="239">
        <f>'Gas-Load for Sendout '!FP155</f>
        <v>13.318549240194994</v>
      </c>
      <c r="FQ20" s="239">
        <f>'Gas-Load for Sendout '!FQ155</f>
        <v>14.053865242742331</v>
      </c>
      <c r="FR20" s="239">
        <f>'Gas-Load for Sendout '!FR155</f>
        <v>15.555855314884592</v>
      </c>
      <c r="FS20" s="239">
        <f>'Gas-Load for Sendout '!FS155</f>
        <v>34.064449086160778</v>
      </c>
      <c r="FT20" s="239">
        <f>'Gas-Load for Sendout '!FT155</f>
        <v>88.038097217798764</v>
      </c>
      <c r="FU20" s="239">
        <f>'Gas-Load for Sendout '!FU155</f>
        <v>138.72315258651076</v>
      </c>
      <c r="FV20" s="239">
        <f>'Gas-Load for Sendout '!FV155</f>
        <v>0</v>
      </c>
      <c r="FW20" s="239">
        <f>'Gas-Load for Sendout '!FW155</f>
        <v>10.442392388685617</v>
      </c>
      <c r="FX20" s="239">
        <f>'Gas-Load for Sendout '!FX155</f>
        <v>9.2145480522852576</v>
      </c>
      <c r="FY20" s="239">
        <f>'Gas-Load for Sendout '!FY155</f>
        <v>10.504890881881927</v>
      </c>
      <c r="FZ20" s="239">
        <f>'Gas-Load for Sendout '!FZ155</f>
        <v>8.3596342318746419</v>
      </c>
      <c r="GA20" s="239">
        <f>'Gas-Load for Sendout '!GA155</f>
        <v>9.0216831883910817</v>
      </c>
      <c r="GB20" s="239">
        <f>'Gas-Load for Sendout '!GB155</f>
        <v>12.741538586609535</v>
      </c>
      <c r="GC20" s="239">
        <f>'Gas-Load for Sendout '!GC155</f>
        <v>14.136763624119284</v>
      </c>
      <c r="GD20" s="239">
        <f>'Gas-Load for Sendout '!GD155</f>
        <v>15.571199709626265</v>
      </c>
      <c r="GE20" s="239">
        <f>'Gas-Load for Sendout '!GE155</f>
        <v>35.753875612340359</v>
      </c>
      <c r="GF20" s="239">
        <f>'Gas-Load for Sendout '!GF155</f>
        <v>96.494104863118778</v>
      </c>
      <c r="GG20" s="239">
        <f>'Gas-Load for Sendout '!GG155</f>
        <v>147.18097534937547</v>
      </c>
      <c r="GH20" s="239">
        <f>'Gas-Load for Sendout '!GH155</f>
        <v>0</v>
      </c>
      <c r="GI20" s="239">
        <f>'Gas-Load for Sendout '!GI155</f>
        <v>10.459816542204763</v>
      </c>
      <c r="GJ20" s="239">
        <f>'Gas-Load for Sendout '!GJ155</f>
        <v>9.2500833517269712</v>
      </c>
      <c r="GK20" s="239">
        <f>'Gas-Load for Sendout '!GK155</f>
        <v>10.482367590337176</v>
      </c>
      <c r="GL20" s="239">
        <f>'Gas-Load for Sendout '!GL155</f>
        <v>8.3655871716502102</v>
      </c>
      <c r="GM20" s="239">
        <f>'Gas-Load for Sendout '!GM155</f>
        <v>9.0323912368690884</v>
      </c>
      <c r="GN20" s="239">
        <f>'Gas-Load for Sendout '!GN155</f>
        <v>12.761240159645149</v>
      </c>
      <c r="GO20" s="239">
        <f>'Gas-Load for Sendout '!GO155</f>
        <v>14.160077320266392</v>
      </c>
      <c r="GP20" s="239">
        <f>'Gas-Load for Sendout '!GP155</f>
        <v>15.633512614150488</v>
      </c>
      <c r="GQ20" s="239">
        <f>'Gas-Load for Sendout '!GQ155</f>
        <v>36.707966197022472</v>
      </c>
      <c r="GR20" s="239">
        <f>'Gas-Load for Sendout '!GR155</f>
        <v>102.52863368822753</v>
      </c>
      <c r="GS20" s="239">
        <f>'Gas-Load for Sendout '!GS155</f>
        <v>156.54679920270897</v>
      </c>
      <c r="GT20" s="239">
        <f>'Gas-Load for Sendout '!GT155</f>
        <v>0</v>
      </c>
      <c r="GU20" s="239">
        <f>'Gas-Load for Sendout '!GU155</f>
        <v>10.428908785197926</v>
      </c>
      <c r="GV20" s="239">
        <f>'Gas-Load for Sendout '!GV155</f>
        <v>9.245552331807156</v>
      </c>
      <c r="GW20" s="239">
        <f>'Gas-Load for Sendout '!GW155</f>
        <v>10.529225808937687</v>
      </c>
      <c r="GX20" s="239">
        <f>'Gas-Load for Sendout '!GX155</f>
        <v>8.3674422721834425</v>
      </c>
      <c r="GY20" s="239">
        <f>'Gas-Load for Sendout '!GY155</f>
        <v>9.0314844539171446</v>
      </c>
      <c r="GZ20" s="239">
        <f>'Gas-Load for Sendout '!GZ155</f>
        <v>12.801453643921308</v>
      </c>
      <c r="HA20" s="239">
        <f>'Gas-Load for Sendout '!HA155</f>
        <v>14.232965384755811</v>
      </c>
      <c r="HB20" s="239">
        <f>'Gas-Load for Sendout '!HB155</f>
        <v>15.574308189779646</v>
      </c>
      <c r="HC20" s="239">
        <f>'Gas-Load for Sendout '!HC155</f>
        <v>37.078335351769979</v>
      </c>
      <c r="HD20" s="239">
        <f>'Gas-Load for Sendout '!HD155</f>
        <v>107.56599729713592</v>
      </c>
      <c r="HE20" s="239">
        <f>'Gas-Load for Sendout '!HE155</f>
        <v>160.58947012312498</v>
      </c>
      <c r="HF20" s="239">
        <f>'Gas-Load for Sendout '!HF155</f>
        <v>0</v>
      </c>
      <c r="HG20" s="239">
        <f>'Gas-Load for Sendout '!HG155</f>
        <v>10.482385815233769</v>
      </c>
      <c r="HH20" s="239">
        <f>'Gas-Load for Sendout '!HH155</f>
        <v>9.2963597774922402</v>
      </c>
      <c r="HI20" s="239">
        <f>'Gas-Load for Sendout '!HI155</f>
        <v>10.546497074470814</v>
      </c>
      <c r="HJ20" s="239">
        <f>'Gas-Load for Sendout '!HJ155</f>
        <v>8.4913700878404033</v>
      </c>
      <c r="HK20" s="239">
        <f>'Gas-Load for Sendout '!HK155</f>
        <v>9.6116305404389557</v>
      </c>
      <c r="HL20" s="239">
        <f>'Gas-Load for Sendout '!HL155</f>
        <v>13.465035979752987</v>
      </c>
      <c r="HM20" s="239">
        <f>'Gas-Load for Sendout '!HM155</f>
        <v>14.254307453030606</v>
      </c>
      <c r="HN20" s="239">
        <f>'Gas-Load for Sendout '!HN155</f>
        <v>15.460300314178198</v>
      </c>
      <c r="HO20" s="239">
        <f>'Gas-Load for Sendout '!HO155</f>
        <v>37.650998823291175</v>
      </c>
      <c r="HP20" s="239">
        <f>'Gas-Load for Sendout '!HP155</f>
        <v>109.35211485009705</v>
      </c>
      <c r="HQ20" s="239">
        <f>'Gas-Load for Sendout '!HQ155</f>
        <v>168.49501041982543</v>
      </c>
      <c r="HR20" s="239">
        <f>'Gas-Load for Sendout '!HR155</f>
        <v>0</v>
      </c>
      <c r="HS20" s="239">
        <f>'Gas-Load for Sendout '!HS155</f>
        <v>10.481718457649619</v>
      </c>
      <c r="HT20" s="239">
        <f>'Gas-Load for Sendout '!HT155</f>
        <v>9.3218709001716871</v>
      </c>
      <c r="HU20" s="239">
        <f>'Gas-Load for Sendout '!HU155</f>
        <v>10.610019132987908</v>
      </c>
      <c r="HV20" s="239">
        <f>'Gas-Load for Sendout '!HV155</f>
        <v>8.3434376342625001</v>
      </c>
      <c r="HW20" s="239">
        <f>'Gas-Load for Sendout '!HW155</f>
        <v>9.0987990360422977</v>
      </c>
      <c r="HX20" s="239">
        <f>'Gas-Load for Sendout '!HX155</f>
        <v>12.867472647859959</v>
      </c>
      <c r="HY20" s="239">
        <f>'Gas-Load for Sendout '!HY155</f>
        <v>14.253940181756992</v>
      </c>
      <c r="HZ20" s="239">
        <f>'Gas-Load for Sendout '!HZ155</f>
        <v>15.526614102402927</v>
      </c>
      <c r="IA20" s="239">
        <f>'Gas-Load for Sendout '!IA155</f>
        <v>38.069128449689977</v>
      </c>
      <c r="IB20" s="239">
        <f>'Gas-Load for Sendout '!IB155</f>
        <v>106.21325419203001</v>
      </c>
      <c r="IC20" s="239">
        <f>'Gas-Load for Sendout '!IC155</f>
        <v>187.78549184438199</v>
      </c>
      <c r="ID20" s="239">
        <f>'Gas-Load for Sendout '!ID155</f>
        <v>0</v>
      </c>
      <c r="IE20" s="239">
        <f>'Gas-Load for Sendout '!IE155</f>
        <v>10.499729044144724</v>
      </c>
      <c r="IF20" s="239">
        <f>'Gas-Load for Sendout '!IF155</f>
        <v>9.3468371973007685</v>
      </c>
      <c r="IG20" s="239">
        <f>'Gas-Load for Sendout '!IG155</f>
        <v>10.542261280531688</v>
      </c>
      <c r="IH20" s="239">
        <f>'Gas-Load for Sendout '!IH155</f>
        <v>8.4159027926294296</v>
      </c>
      <c r="II20" s="239">
        <f>'Gas-Load for Sendout '!II155</f>
        <v>9.1293018879711703</v>
      </c>
      <c r="IJ20" s="239">
        <f>'Gas-Load for Sendout '!IJ155</f>
        <v>13.018296811183495</v>
      </c>
      <c r="IK20" s="239">
        <f>'Gas-Load for Sendout '!IK155</f>
        <v>14.305136741442967</v>
      </c>
      <c r="IL20" s="239">
        <f>'Gas-Load for Sendout '!IL155</f>
        <v>16.023077334227864</v>
      </c>
      <c r="IM20" s="239">
        <f>'Gas-Load for Sendout '!IM155</f>
        <v>39.797461743431889</v>
      </c>
      <c r="IN20" s="239">
        <f>'Gas-Load for Sendout '!IN155</f>
        <v>115.41960961095025</v>
      </c>
      <c r="IO20" s="239">
        <f>'Gas-Load for Sendout '!IO155</f>
        <v>210.40856331750763</v>
      </c>
      <c r="IP20" s="239">
        <f>'Gas-Load for Sendout '!IP155</f>
        <v>0</v>
      </c>
      <c r="IQ20" s="239">
        <f>'Gas-Load for Sendout '!IQ155</f>
        <v>10.48758209935585</v>
      </c>
      <c r="IR20" s="239">
        <f>'Gas-Load for Sendout '!IR155</f>
        <v>9.507184617571351</v>
      </c>
      <c r="IS20" s="239">
        <f>'Gas-Load for Sendout '!IS155</f>
        <v>10.656191182658336</v>
      </c>
      <c r="IT20" s="239">
        <f>'Gas-Load for Sendout '!IT155</f>
        <v>8.3894725399220889</v>
      </c>
      <c r="IU20" s="239">
        <f>'Gas-Load for Sendout '!IU155</f>
        <v>9.1001784949287785</v>
      </c>
      <c r="IV20" s="239">
        <f>'Gas-Load for Sendout '!IV155</f>
        <v>12.9788554878553</v>
      </c>
      <c r="IW20" s="239">
        <f>'Gas-Load for Sendout '!IW155</f>
        <v>14.208914633678379</v>
      </c>
      <c r="IX20" s="239">
        <f>'Gas-Load for Sendout '!IX155</f>
        <v>15.899709259751214</v>
      </c>
      <c r="IY20" s="239">
        <f>'Gas-Load for Sendout '!IY155</f>
        <v>38.931451287596907</v>
      </c>
      <c r="IZ20" s="239">
        <f>'Gas-Load for Sendout '!IZ155</f>
        <v>115.8358569895868</v>
      </c>
      <c r="JA20" s="239">
        <f>'Gas-Load for Sendout '!JA155</f>
        <v>210.01876636298979</v>
      </c>
      <c r="JB20" s="239">
        <f>'Gas-Load for Sendout '!JB155</f>
        <v>0</v>
      </c>
      <c r="JC20" s="239">
        <f>'Gas-Load for Sendout '!JC155</f>
        <v>10.497418067139897</v>
      </c>
      <c r="JD20" s="239">
        <f>'Gas-Load for Sendout '!JD155</f>
        <v>9.4332286208620779</v>
      </c>
      <c r="JE20" s="239">
        <f>'Gas-Load for Sendout '!JE155</f>
        <v>10.564673324895203</v>
      </c>
      <c r="JF20" s="239">
        <f>'Gas-Load for Sendout '!JF155</f>
        <v>8.5562212299531595</v>
      </c>
      <c r="JG20" s="239">
        <f>'Gas-Load for Sendout '!JG155</f>
        <v>9.6923460000638499</v>
      </c>
      <c r="JH20" s="239">
        <f>'Gas-Load for Sendout '!JH155</f>
        <v>13.620545573024387</v>
      </c>
      <c r="JI20" s="239">
        <f>'Gas-Load for Sendout '!JI155</f>
        <v>14.281123896027188</v>
      </c>
      <c r="JJ20" s="239">
        <f>'Gas-Load for Sendout '!JJ155</f>
        <v>15.985887353261306</v>
      </c>
      <c r="JK20" s="239">
        <f>'Gas-Load for Sendout '!JK155</f>
        <v>39.730567223984878</v>
      </c>
      <c r="JL20" s="239">
        <f>'Gas-Load for Sendout '!JL155</f>
        <v>116.72451293429218</v>
      </c>
      <c r="JM20" s="239">
        <f>'Gas-Load for Sendout '!JM155</f>
        <v>212.11458196248873</v>
      </c>
      <c r="JN20" s="239">
        <f>'Gas-Load for Sendout '!JN155</f>
        <v>0</v>
      </c>
      <c r="JO20" s="239">
        <f>'Gas-Load for Sendout '!JO155</f>
        <v>10.478396325644812</v>
      </c>
      <c r="JP20" s="239">
        <f>'Gas-Load for Sendout '!JP155</f>
        <v>9.496458532224116</v>
      </c>
      <c r="JQ20" s="239">
        <f>'Gas-Load for Sendout '!JQ155</f>
        <v>10.597223583630401</v>
      </c>
      <c r="JR20" s="239">
        <f>'Gas-Load for Sendout '!JR155</f>
        <v>8.4477973883549176</v>
      </c>
      <c r="JS20" s="239">
        <f>'Gas-Load for Sendout '!JS155</f>
        <v>9.1296751153362319</v>
      </c>
      <c r="JT20" s="239">
        <f>'Gas-Load for Sendout '!JT155</f>
        <v>13.05343280281328</v>
      </c>
      <c r="JU20" s="239">
        <f>'Gas-Load for Sendout '!JU155</f>
        <v>14.358525312391953</v>
      </c>
      <c r="JV20" s="239">
        <f>'Gas-Load for Sendout '!JV155</f>
        <v>16.087274619423837</v>
      </c>
      <c r="JW20" s="239">
        <f>'Gas-Load for Sendout '!JW155</f>
        <v>41.469410486983129</v>
      </c>
      <c r="JX20" s="239">
        <f>'Gas-Load for Sendout '!JX155</f>
        <v>117.96411424248281</v>
      </c>
      <c r="JY20" s="239">
        <f>'Gas-Load for Sendout '!JY155</f>
        <v>214.92369745669743</v>
      </c>
      <c r="JZ20" s="239">
        <f>'Gas-Load for Sendout '!JZ155</f>
        <v>0</v>
      </c>
      <c r="KA20" s="239">
        <f>'Gas-Load for Sendout '!KA155</f>
        <v>10.536727342165571</v>
      </c>
      <c r="KB20" s="239">
        <f>'Gas-Load for Sendout '!KB155</f>
        <v>9.5125918904448046</v>
      </c>
      <c r="KC20" s="239">
        <f>'Gas-Load for Sendout '!KC155</f>
        <v>10.618564355838192</v>
      </c>
      <c r="KD20" s="239">
        <f>'Gas-Load for Sendout '!KD155</f>
        <v>8.4352206805104455</v>
      </c>
      <c r="KE20" s="239">
        <f>'Gas-Load for Sendout '!KE155</f>
        <v>9.1787138352747863</v>
      </c>
      <c r="KF20" s="239">
        <f>'Gas-Load for Sendout '!KF155</f>
        <v>13.039144787995353</v>
      </c>
      <c r="KG20" s="239">
        <f>'Gas-Load for Sendout '!KG155</f>
        <v>14.422027893688082</v>
      </c>
      <c r="KH20" s="239">
        <f>'Gas-Load for Sendout '!KH155</f>
        <v>16.110336968147351</v>
      </c>
      <c r="KI20" s="239">
        <f>'Gas-Load for Sendout '!KI155</f>
        <v>41.488187717276588</v>
      </c>
      <c r="KJ20" s="239">
        <f>'Gas-Load for Sendout '!KJ155</f>
        <v>125.0539210201058</v>
      </c>
      <c r="KK20" s="239">
        <f>'Gas-Load for Sendout '!KK155</f>
        <v>236.32543000864013</v>
      </c>
      <c r="KL20" s="239">
        <f>'Gas-Load for Sendout '!KL155</f>
        <v>0</v>
      </c>
      <c r="KM20" s="239">
        <f>'Gas-Load for Sendout '!KM155</f>
        <v>10.576933699126407</v>
      </c>
      <c r="KN20" s="239">
        <f>'Gas-Load for Sendout '!KN155</f>
        <v>9.5151517146141327</v>
      </c>
      <c r="KO20" s="239">
        <f>'Gas-Load for Sendout '!KO155</f>
        <v>10.638493936127547</v>
      </c>
      <c r="KP20" s="239">
        <f>'Gas-Load for Sendout '!KP155</f>
        <v>8.4427977555328049</v>
      </c>
      <c r="KQ20" s="239">
        <f>'Gas-Load for Sendout '!KQ155</f>
        <v>9.1987309051984667</v>
      </c>
      <c r="KR20" s="239">
        <f>'Gas-Load for Sendout '!KR155</f>
        <v>13.016072920360973</v>
      </c>
      <c r="KS20" s="239">
        <f>'Gas-Load for Sendout '!KS155</f>
        <v>14.442897820993499</v>
      </c>
      <c r="KT20" s="239">
        <f>'Gas-Load for Sendout '!KT155</f>
        <v>16.185865879190317</v>
      </c>
      <c r="KU20" s="239">
        <f>'Gas-Load for Sendout '!KU155</f>
        <v>41.585074713091515</v>
      </c>
      <c r="KV20" s="239">
        <f>'Gas-Load for Sendout '!KV155</f>
        <v>137.33668301829451</v>
      </c>
      <c r="KW20" s="239">
        <f>'Gas-Load for Sendout '!KW155</f>
        <v>244.07379530195328</v>
      </c>
      <c r="KX20" s="239">
        <f>'Gas-Load for Sendout '!KX155</f>
        <v>0</v>
      </c>
      <c r="KY20" s="239">
        <f>'Gas-Load for Sendout '!KY155</f>
        <v>10.565602004906467</v>
      </c>
      <c r="KZ20" s="239">
        <f>'Gas-Load for Sendout '!KZ155</f>
        <v>9.5203312624626992</v>
      </c>
      <c r="LA20" s="239">
        <f>'Gas-Load for Sendout '!LA155</f>
        <v>10.612023613618263</v>
      </c>
      <c r="LB20" s="239">
        <f>'Gas-Load for Sendout '!LB155</f>
        <v>8.594069532583978</v>
      </c>
      <c r="LC20" s="239">
        <f>'Gas-Load for Sendout '!LC155</f>
        <v>9.8113362952448959</v>
      </c>
      <c r="LD20" s="239">
        <f>'Gas-Load for Sendout '!LD155</f>
        <v>13.698791562622317</v>
      </c>
      <c r="LE20" s="239">
        <f>'Gas-Load for Sendout '!LE155</f>
        <v>14.487229689674129</v>
      </c>
      <c r="LF20" s="239">
        <f>'Gas-Load for Sendout '!LF155</f>
        <v>16.239110407878556</v>
      </c>
      <c r="LG20" s="239">
        <f>'Gas-Load for Sendout '!LG155</f>
        <v>42.071375049182571</v>
      </c>
      <c r="LH20" s="239">
        <f>'Gas-Load for Sendout '!LH155</f>
        <v>131.06290810524959</v>
      </c>
      <c r="LI20" s="239">
        <f>'Gas-Load for Sendout '!LI155</f>
        <v>234.07919520088487</v>
      </c>
      <c r="LJ20" s="239">
        <f>'Gas-Load for Sendout '!LJ155</f>
        <v>0</v>
      </c>
      <c r="LK20" s="239">
        <f>'Gas-Load for Sendout '!LK155</f>
        <v>10.623771779489486</v>
      </c>
      <c r="LL20" s="239">
        <f>'Gas-Load for Sendout '!LL155</f>
        <v>9.5238988177022144</v>
      </c>
      <c r="LM20" s="239">
        <f>'Gas-Load for Sendout '!LM155</f>
        <v>10.695465803890015</v>
      </c>
      <c r="LN20" s="239">
        <f>'Gas-Load for Sendout '!LN155</f>
        <v>8.416316178926369</v>
      </c>
      <c r="LO20" s="239">
        <f>'Gas-Load for Sendout '!LO155</f>
        <v>9.2571829221348487</v>
      </c>
      <c r="LP20" s="239">
        <f>'Gas-Load for Sendout '!LP155</f>
        <v>13.074827764697558</v>
      </c>
      <c r="LQ20" s="239">
        <f>'Gas-Load for Sendout '!LQ155</f>
        <v>14.534652904577262</v>
      </c>
      <c r="LR20" s="239">
        <f>'Gas-Load for Sendout '!LR155</f>
        <v>16.180509069409045</v>
      </c>
      <c r="LS20" s="239">
        <f>'Gas-Load for Sendout '!LS155</f>
        <v>42.634496240517286</v>
      </c>
      <c r="LT20" s="239">
        <f>'Gas-Load for Sendout '!LT155</f>
        <v>135.07860833223111</v>
      </c>
      <c r="LU20" s="239">
        <f>'Gas-Load for Sendout '!LU155</f>
        <v>247.43949186187612</v>
      </c>
      <c r="LV20" s="239">
        <f>'Gas-Load for Sendout '!LV155</f>
        <v>0</v>
      </c>
      <c r="LW20" s="239">
        <f>'Gas-Load for Sendout '!LW155</f>
        <v>10.630051035436722</v>
      </c>
      <c r="LX20" s="239">
        <f>'Gas-Load for Sendout '!LX155</f>
        <v>9.5296400569123918</v>
      </c>
      <c r="LY20" s="239">
        <f>'Gas-Load for Sendout '!LY155</f>
        <v>10.710441331678068</v>
      </c>
      <c r="LZ20" s="239">
        <f>'Gas-Load for Sendout '!LZ155</f>
        <v>8.3989683781019568</v>
      </c>
      <c r="MA20" s="239">
        <f>'Gas-Load for Sendout '!MA155</f>
        <v>9.2897495495428881</v>
      </c>
      <c r="MB20" s="239">
        <f>'Gas-Load for Sendout '!MB155</f>
        <v>13.095982958235616</v>
      </c>
      <c r="MC20" s="239">
        <f>'Gas-Load for Sendout '!MC155</f>
        <v>14.655960804551166</v>
      </c>
      <c r="MD20" s="239">
        <f>'Gas-Load for Sendout '!MD155</f>
        <v>16.164467357336004</v>
      </c>
      <c r="ME20" s="239">
        <f>'Gas-Load for Sendout '!ME155</f>
        <v>43.093947047031207</v>
      </c>
      <c r="MF20" s="239">
        <f>'Gas-Load for Sendout '!MF155</f>
        <v>142.95348793344257</v>
      </c>
      <c r="MG20" s="239">
        <f>'Gas-Load for Sendout '!MG155</f>
        <v>247.78407933358912</v>
      </c>
      <c r="MH20" s="239">
        <f>'Gas-Load for Sendout '!MH155</f>
        <v>0</v>
      </c>
      <c r="MI20" s="239">
        <f>'Gas-Load for Sendout '!MI155</f>
        <v>10.597900240820337</v>
      </c>
      <c r="MJ20" s="239">
        <f>'Gas-Load for Sendout '!MJ155</f>
        <v>9.5698728785240981</v>
      </c>
      <c r="MK20" s="239">
        <f>'Gas-Load for Sendout '!MK155</f>
        <v>10.733052304426684</v>
      </c>
    </row>
    <row r="21" spans="1:349" x14ac:dyDescent="0.3">
      <c r="MK21" s="112">
        <v>1</v>
      </c>
    </row>
    <row r="22" spans="1:349" x14ac:dyDescent="0.3">
      <c r="A22" s="234" t="s">
        <v>154</v>
      </c>
      <c r="B22" s="235">
        <f>B1</f>
        <v>44562</v>
      </c>
      <c r="C22" s="235">
        <f t="shared" ref="C22:BN22" si="12">C15</f>
        <v>44593</v>
      </c>
      <c r="D22" s="235">
        <f t="shared" si="12"/>
        <v>44621</v>
      </c>
      <c r="E22" s="235">
        <f t="shared" si="12"/>
        <v>44652</v>
      </c>
      <c r="F22" s="235">
        <f t="shared" si="12"/>
        <v>44682</v>
      </c>
      <c r="G22" s="235">
        <f t="shared" si="12"/>
        <v>44713</v>
      </c>
      <c r="H22" s="235">
        <f t="shared" si="12"/>
        <v>44743</v>
      </c>
      <c r="I22" s="235">
        <f t="shared" si="12"/>
        <v>44774</v>
      </c>
      <c r="J22" s="235">
        <f t="shared" si="12"/>
        <v>44805</v>
      </c>
      <c r="K22" s="235">
        <f t="shared" si="12"/>
        <v>44835</v>
      </c>
      <c r="L22" s="235">
        <f t="shared" si="12"/>
        <v>44866</v>
      </c>
      <c r="M22" s="235">
        <f t="shared" si="12"/>
        <v>44896</v>
      </c>
      <c r="N22" s="235">
        <f t="shared" si="12"/>
        <v>44927</v>
      </c>
      <c r="O22" s="235">
        <f t="shared" si="12"/>
        <v>44958</v>
      </c>
      <c r="P22" s="235">
        <f t="shared" si="12"/>
        <v>44986</v>
      </c>
      <c r="Q22" s="235">
        <f t="shared" si="12"/>
        <v>45017</v>
      </c>
      <c r="R22" s="235">
        <f t="shared" si="12"/>
        <v>45047</v>
      </c>
      <c r="S22" s="235">
        <f t="shared" si="12"/>
        <v>45078</v>
      </c>
      <c r="T22" s="235">
        <f t="shared" si="12"/>
        <v>45108</v>
      </c>
      <c r="U22" s="235">
        <f t="shared" si="12"/>
        <v>45139</v>
      </c>
      <c r="V22" s="235">
        <f t="shared" si="12"/>
        <v>45170</v>
      </c>
      <c r="W22" s="235">
        <f t="shared" si="12"/>
        <v>45200</v>
      </c>
      <c r="X22" s="235">
        <f t="shared" si="12"/>
        <v>45231</v>
      </c>
      <c r="Y22" s="235">
        <f t="shared" si="12"/>
        <v>45261</v>
      </c>
      <c r="Z22" s="235">
        <f t="shared" si="12"/>
        <v>45292</v>
      </c>
      <c r="AA22" s="235">
        <f t="shared" si="12"/>
        <v>45323</v>
      </c>
      <c r="AB22" s="235">
        <f t="shared" si="12"/>
        <v>45352</v>
      </c>
      <c r="AC22" s="235">
        <f t="shared" si="12"/>
        <v>45383</v>
      </c>
      <c r="AD22" s="235">
        <f t="shared" si="12"/>
        <v>45413</v>
      </c>
      <c r="AE22" s="235">
        <f t="shared" si="12"/>
        <v>45444</v>
      </c>
      <c r="AF22" s="235">
        <f t="shared" si="12"/>
        <v>45474</v>
      </c>
      <c r="AG22" s="235">
        <f t="shared" si="12"/>
        <v>45505</v>
      </c>
      <c r="AH22" s="235">
        <f t="shared" si="12"/>
        <v>45536</v>
      </c>
      <c r="AI22" s="235">
        <f t="shared" si="12"/>
        <v>45566</v>
      </c>
      <c r="AJ22" s="235">
        <f t="shared" si="12"/>
        <v>45597</v>
      </c>
      <c r="AK22" s="235">
        <f t="shared" si="12"/>
        <v>45627</v>
      </c>
      <c r="AL22" s="235">
        <f t="shared" si="12"/>
        <v>45658</v>
      </c>
      <c r="AM22" s="235">
        <f t="shared" si="12"/>
        <v>45689</v>
      </c>
      <c r="AN22" s="235">
        <f t="shared" si="12"/>
        <v>45717</v>
      </c>
      <c r="AO22" s="235">
        <f t="shared" si="12"/>
        <v>45748</v>
      </c>
      <c r="AP22" s="235">
        <f t="shared" si="12"/>
        <v>45778</v>
      </c>
      <c r="AQ22" s="235">
        <f t="shared" si="12"/>
        <v>45809</v>
      </c>
      <c r="AR22" s="235">
        <f t="shared" si="12"/>
        <v>45839</v>
      </c>
      <c r="AS22" s="235">
        <f t="shared" si="12"/>
        <v>45870</v>
      </c>
      <c r="AT22" s="235">
        <f t="shared" si="12"/>
        <v>45901</v>
      </c>
      <c r="AU22" s="235">
        <f t="shared" si="12"/>
        <v>45931</v>
      </c>
      <c r="AV22" s="235">
        <f t="shared" si="12"/>
        <v>45962</v>
      </c>
      <c r="AW22" s="235">
        <f t="shared" si="12"/>
        <v>45992</v>
      </c>
      <c r="AX22" s="235">
        <f t="shared" si="12"/>
        <v>46023</v>
      </c>
      <c r="AY22" s="235">
        <f t="shared" si="12"/>
        <v>46054</v>
      </c>
      <c r="AZ22" s="235">
        <f t="shared" si="12"/>
        <v>46082</v>
      </c>
      <c r="BA22" s="235">
        <f t="shared" si="12"/>
        <v>46113</v>
      </c>
      <c r="BB22" s="235">
        <f t="shared" si="12"/>
        <v>46143</v>
      </c>
      <c r="BC22" s="235">
        <f t="shared" si="12"/>
        <v>46174</v>
      </c>
      <c r="BD22" s="235">
        <f t="shared" si="12"/>
        <v>46204</v>
      </c>
      <c r="BE22" s="235">
        <f t="shared" si="12"/>
        <v>46235</v>
      </c>
      <c r="BF22" s="235">
        <f t="shared" si="12"/>
        <v>46266</v>
      </c>
      <c r="BG22" s="235">
        <f t="shared" si="12"/>
        <v>46296</v>
      </c>
      <c r="BH22" s="235">
        <f t="shared" si="12"/>
        <v>46327</v>
      </c>
      <c r="BI22" s="235">
        <f t="shared" si="12"/>
        <v>46357</v>
      </c>
      <c r="BJ22" s="235">
        <f t="shared" si="12"/>
        <v>46388</v>
      </c>
      <c r="BK22" s="235">
        <f t="shared" si="12"/>
        <v>46419</v>
      </c>
      <c r="BL22" s="235">
        <f t="shared" si="12"/>
        <v>46447</v>
      </c>
      <c r="BM22" s="235">
        <f t="shared" si="12"/>
        <v>46478</v>
      </c>
      <c r="BN22" s="235">
        <f t="shared" si="12"/>
        <v>46508</v>
      </c>
      <c r="BO22" s="235">
        <f t="shared" ref="BO22:DZ22" si="13">BO15</f>
        <v>46539</v>
      </c>
      <c r="BP22" s="235">
        <f t="shared" si="13"/>
        <v>46569</v>
      </c>
      <c r="BQ22" s="235">
        <f t="shared" si="13"/>
        <v>46600</v>
      </c>
      <c r="BR22" s="235">
        <f t="shared" si="13"/>
        <v>46631</v>
      </c>
      <c r="BS22" s="235">
        <f t="shared" si="13"/>
        <v>46661</v>
      </c>
      <c r="BT22" s="235">
        <f t="shared" si="13"/>
        <v>46692</v>
      </c>
      <c r="BU22" s="235">
        <f t="shared" si="13"/>
        <v>46722</v>
      </c>
      <c r="BV22" s="235">
        <f t="shared" si="13"/>
        <v>46753</v>
      </c>
      <c r="BW22" s="235">
        <f t="shared" si="13"/>
        <v>46784</v>
      </c>
      <c r="BX22" s="235">
        <f t="shared" si="13"/>
        <v>46813</v>
      </c>
      <c r="BY22" s="235">
        <f t="shared" si="13"/>
        <v>46844</v>
      </c>
      <c r="BZ22" s="235">
        <f t="shared" si="13"/>
        <v>46874</v>
      </c>
      <c r="CA22" s="235">
        <f t="shared" si="13"/>
        <v>46905</v>
      </c>
      <c r="CB22" s="235">
        <f t="shared" si="13"/>
        <v>46935</v>
      </c>
      <c r="CC22" s="235">
        <f t="shared" si="13"/>
        <v>46966</v>
      </c>
      <c r="CD22" s="235">
        <f t="shared" si="13"/>
        <v>46997</v>
      </c>
      <c r="CE22" s="235">
        <f t="shared" si="13"/>
        <v>47027</v>
      </c>
      <c r="CF22" s="235">
        <f t="shared" si="13"/>
        <v>47058</v>
      </c>
      <c r="CG22" s="235">
        <f t="shared" si="13"/>
        <v>47088</v>
      </c>
      <c r="CH22" s="235">
        <f t="shared" si="13"/>
        <v>47119</v>
      </c>
      <c r="CI22" s="235">
        <f t="shared" si="13"/>
        <v>47150</v>
      </c>
      <c r="CJ22" s="235">
        <f t="shared" si="13"/>
        <v>47178</v>
      </c>
      <c r="CK22" s="235">
        <f t="shared" si="13"/>
        <v>47209</v>
      </c>
      <c r="CL22" s="235">
        <f t="shared" si="13"/>
        <v>47239</v>
      </c>
      <c r="CM22" s="235">
        <f t="shared" si="13"/>
        <v>47270</v>
      </c>
      <c r="CN22" s="235">
        <f t="shared" si="13"/>
        <v>47300</v>
      </c>
      <c r="CO22" s="235">
        <f t="shared" si="13"/>
        <v>47331</v>
      </c>
      <c r="CP22" s="235">
        <f t="shared" si="13"/>
        <v>47362</v>
      </c>
      <c r="CQ22" s="235">
        <f t="shared" si="13"/>
        <v>47392</v>
      </c>
      <c r="CR22" s="235">
        <f t="shared" si="13"/>
        <v>47423</v>
      </c>
      <c r="CS22" s="235">
        <f t="shared" si="13"/>
        <v>47453</v>
      </c>
      <c r="CT22" s="235">
        <f t="shared" si="13"/>
        <v>47484</v>
      </c>
      <c r="CU22" s="235">
        <f t="shared" si="13"/>
        <v>47515</v>
      </c>
      <c r="CV22" s="235">
        <f t="shared" si="13"/>
        <v>47543</v>
      </c>
      <c r="CW22" s="235">
        <f t="shared" si="13"/>
        <v>47574</v>
      </c>
      <c r="CX22" s="235">
        <f t="shared" si="13"/>
        <v>47604</v>
      </c>
      <c r="CY22" s="235">
        <f t="shared" si="13"/>
        <v>47635</v>
      </c>
      <c r="CZ22" s="235">
        <f t="shared" si="13"/>
        <v>47665</v>
      </c>
      <c r="DA22" s="235">
        <f t="shared" si="13"/>
        <v>47696</v>
      </c>
      <c r="DB22" s="235">
        <f t="shared" si="13"/>
        <v>47727</v>
      </c>
      <c r="DC22" s="235">
        <f t="shared" si="13"/>
        <v>47757</v>
      </c>
      <c r="DD22" s="235">
        <f t="shared" si="13"/>
        <v>47788</v>
      </c>
      <c r="DE22" s="235">
        <f t="shared" si="13"/>
        <v>47818</v>
      </c>
      <c r="DF22" s="235">
        <f t="shared" si="13"/>
        <v>47849</v>
      </c>
      <c r="DG22" s="235">
        <f t="shared" si="13"/>
        <v>47880</v>
      </c>
      <c r="DH22" s="235">
        <f t="shared" si="13"/>
        <v>47908</v>
      </c>
      <c r="DI22" s="235">
        <f t="shared" si="13"/>
        <v>47939</v>
      </c>
      <c r="DJ22" s="235">
        <f t="shared" si="13"/>
        <v>47969</v>
      </c>
      <c r="DK22" s="235">
        <f t="shared" si="13"/>
        <v>48000</v>
      </c>
      <c r="DL22" s="235">
        <f t="shared" si="13"/>
        <v>48030</v>
      </c>
      <c r="DM22" s="235">
        <f t="shared" si="13"/>
        <v>48061</v>
      </c>
      <c r="DN22" s="235">
        <f t="shared" si="13"/>
        <v>48092</v>
      </c>
      <c r="DO22" s="235">
        <f t="shared" si="13"/>
        <v>48122</v>
      </c>
      <c r="DP22" s="235">
        <f t="shared" si="13"/>
        <v>48153</v>
      </c>
      <c r="DQ22" s="235">
        <f t="shared" si="13"/>
        <v>48183</v>
      </c>
      <c r="DR22" s="235">
        <f t="shared" si="13"/>
        <v>48214</v>
      </c>
      <c r="DS22" s="235">
        <f t="shared" si="13"/>
        <v>48245</v>
      </c>
      <c r="DT22" s="235">
        <f t="shared" si="13"/>
        <v>48274</v>
      </c>
      <c r="DU22" s="235">
        <f t="shared" si="13"/>
        <v>48305</v>
      </c>
      <c r="DV22" s="235">
        <f t="shared" si="13"/>
        <v>48335</v>
      </c>
      <c r="DW22" s="235">
        <f t="shared" si="13"/>
        <v>48366</v>
      </c>
      <c r="DX22" s="235">
        <f t="shared" si="13"/>
        <v>48396</v>
      </c>
      <c r="DY22" s="235">
        <f t="shared" si="13"/>
        <v>48427</v>
      </c>
      <c r="DZ22" s="235">
        <f t="shared" si="13"/>
        <v>48458</v>
      </c>
      <c r="EA22" s="235">
        <f t="shared" ref="EA22:GL22" si="14">EA15</f>
        <v>48488</v>
      </c>
      <c r="EB22" s="235">
        <f t="shared" si="14"/>
        <v>48519</v>
      </c>
      <c r="EC22" s="235">
        <f t="shared" si="14"/>
        <v>48549</v>
      </c>
      <c r="ED22" s="235">
        <f t="shared" si="14"/>
        <v>48580</v>
      </c>
      <c r="EE22" s="235">
        <f t="shared" si="14"/>
        <v>48611</v>
      </c>
      <c r="EF22" s="235">
        <f t="shared" si="14"/>
        <v>48639</v>
      </c>
      <c r="EG22" s="235">
        <f t="shared" si="14"/>
        <v>48670</v>
      </c>
      <c r="EH22" s="235">
        <f t="shared" si="14"/>
        <v>48700</v>
      </c>
      <c r="EI22" s="235">
        <f t="shared" si="14"/>
        <v>48731</v>
      </c>
      <c r="EJ22" s="235">
        <f t="shared" si="14"/>
        <v>48761</v>
      </c>
      <c r="EK22" s="235">
        <f t="shared" si="14"/>
        <v>48792</v>
      </c>
      <c r="EL22" s="235">
        <f t="shared" si="14"/>
        <v>48823</v>
      </c>
      <c r="EM22" s="235">
        <f t="shared" si="14"/>
        <v>48853</v>
      </c>
      <c r="EN22" s="235">
        <f t="shared" si="14"/>
        <v>48884</v>
      </c>
      <c r="EO22" s="235">
        <f t="shared" si="14"/>
        <v>48914</v>
      </c>
      <c r="EP22" s="235">
        <f t="shared" si="14"/>
        <v>48945</v>
      </c>
      <c r="EQ22" s="235">
        <f t="shared" si="14"/>
        <v>48976</v>
      </c>
      <c r="ER22" s="235">
        <f t="shared" si="14"/>
        <v>49004</v>
      </c>
      <c r="ES22" s="235">
        <f t="shared" si="14"/>
        <v>49035</v>
      </c>
      <c r="ET22" s="235">
        <f t="shared" si="14"/>
        <v>49065</v>
      </c>
      <c r="EU22" s="235">
        <f t="shared" si="14"/>
        <v>49096</v>
      </c>
      <c r="EV22" s="235">
        <f t="shared" si="14"/>
        <v>49126</v>
      </c>
      <c r="EW22" s="235">
        <f t="shared" si="14"/>
        <v>49157</v>
      </c>
      <c r="EX22" s="235">
        <f t="shared" si="14"/>
        <v>49188</v>
      </c>
      <c r="EY22" s="235">
        <f t="shared" si="14"/>
        <v>49218</v>
      </c>
      <c r="EZ22" s="235">
        <f t="shared" si="14"/>
        <v>49249</v>
      </c>
      <c r="FA22" s="235">
        <f t="shared" si="14"/>
        <v>49279</v>
      </c>
      <c r="FB22" s="235">
        <f t="shared" si="14"/>
        <v>49310</v>
      </c>
      <c r="FC22" s="235">
        <f t="shared" si="14"/>
        <v>49341</v>
      </c>
      <c r="FD22" s="235">
        <f t="shared" si="14"/>
        <v>49369</v>
      </c>
      <c r="FE22" s="235">
        <f t="shared" si="14"/>
        <v>49400</v>
      </c>
      <c r="FF22" s="235">
        <f t="shared" si="14"/>
        <v>49430</v>
      </c>
      <c r="FG22" s="235">
        <f t="shared" si="14"/>
        <v>49461</v>
      </c>
      <c r="FH22" s="235">
        <f t="shared" si="14"/>
        <v>49491</v>
      </c>
      <c r="FI22" s="235">
        <f t="shared" si="14"/>
        <v>49522</v>
      </c>
      <c r="FJ22" s="235">
        <f t="shared" si="14"/>
        <v>49553</v>
      </c>
      <c r="FK22" s="235">
        <f t="shared" si="14"/>
        <v>49583</v>
      </c>
      <c r="FL22" s="235">
        <f t="shared" si="14"/>
        <v>49614</v>
      </c>
      <c r="FM22" s="235">
        <f t="shared" si="14"/>
        <v>49644</v>
      </c>
      <c r="FN22" s="235">
        <f t="shared" si="14"/>
        <v>49675</v>
      </c>
      <c r="FO22" s="235">
        <f t="shared" si="14"/>
        <v>49706</v>
      </c>
      <c r="FP22" s="235">
        <f t="shared" si="14"/>
        <v>49735</v>
      </c>
      <c r="FQ22" s="235">
        <f t="shared" si="14"/>
        <v>49766</v>
      </c>
      <c r="FR22" s="235">
        <f t="shared" si="14"/>
        <v>49796</v>
      </c>
      <c r="FS22" s="235">
        <f t="shared" si="14"/>
        <v>49827</v>
      </c>
      <c r="FT22" s="235">
        <f t="shared" si="14"/>
        <v>49857</v>
      </c>
      <c r="FU22" s="235">
        <f t="shared" si="14"/>
        <v>49888</v>
      </c>
      <c r="FV22" s="235">
        <f t="shared" si="14"/>
        <v>49919</v>
      </c>
      <c r="FW22" s="235">
        <f t="shared" si="14"/>
        <v>49949</v>
      </c>
      <c r="FX22" s="235">
        <f t="shared" si="14"/>
        <v>49980</v>
      </c>
      <c r="FY22" s="235">
        <f t="shared" si="14"/>
        <v>50010</v>
      </c>
      <c r="FZ22" s="235">
        <f t="shared" si="14"/>
        <v>50041</v>
      </c>
      <c r="GA22" s="235">
        <f t="shared" si="14"/>
        <v>50072</v>
      </c>
      <c r="GB22" s="235">
        <f t="shared" si="14"/>
        <v>50100</v>
      </c>
      <c r="GC22" s="235">
        <f t="shared" si="14"/>
        <v>50131</v>
      </c>
      <c r="GD22" s="235">
        <f t="shared" si="14"/>
        <v>50161</v>
      </c>
      <c r="GE22" s="235">
        <f t="shared" si="14"/>
        <v>50192</v>
      </c>
      <c r="GF22" s="235">
        <f t="shared" si="14"/>
        <v>50222</v>
      </c>
      <c r="GG22" s="235">
        <f t="shared" si="14"/>
        <v>50253</v>
      </c>
      <c r="GH22" s="235">
        <f t="shared" si="14"/>
        <v>50284</v>
      </c>
      <c r="GI22" s="235">
        <f t="shared" si="14"/>
        <v>50314</v>
      </c>
      <c r="GJ22" s="235">
        <f t="shared" si="14"/>
        <v>50345</v>
      </c>
      <c r="GK22" s="235">
        <f t="shared" si="14"/>
        <v>50375</v>
      </c>
      <c r="GL22" s="235">
        <f t="shared" si="14"/>
        <v>50406</v>
      </c>
      <c r="GM22" s="235">
        <f t="shared" ref="GM22:IX22" si="15">GM15</f>
        <v>50437</v>
      </c>
      <c r="GN22" s="235">
        <f t="shared" si="15"/>
        <v>50465</v>
      </c>
      <c r="GO22" s="235">
        <f t="shared" si="15"/>
        <v>50496</v>
      </c>
      <c r="GP22" s="235">
        <f t="shared" si="15"/>
        <v>50526</v>
      </c>
      <c r="GQ22" s="235">
        <f t="shared" si="15"/>
        <v>50557</v>
      </c>
      <c r="GR22" s="235">
        <f t="shared" si="15"/>
        <v>50587</v>
      </c>
      <c r="GS22" s="235">
        <f t="shared" si="15"/>
        <v>50618</v>
      </c>
      <c r="GT22" s="235">
        <f t="shared" si="15"/>
        <v>50649</v>
      </c>
      <c r="GU22" s="235">
        <f t="shared" si="15"/>
        <v>50679</v>
      </c>
      <c r="GV22" s="235">
        <f t="shared" si="15"/>
        <v>50710</v>
      </c>
      <c r="GW22" s="235">
        <f t="shared" si="15"/>
        <v>50740</v>
      </c>
      <c r="GX22" s="235">
        <f t="shared" si="15"/>
        <v>50771</v>
      </c>
      <c r="GY22" s="235">
        <f t="shared" si="15"/>
        <v>50802</v>
      </c>
      <c r="GZ22" s="235">
        <f t="shared" si="15"/>
        <v>50830</v>
      </c>
      <c r="HA22" s="235">
        <f t="shared" si="15"/>
        <v>50861</v>
      </c>
      <c r="HB22" s="235">
        <f t="shared" si="15"/>
        <v>50891</v>
      </c>
      <c r="HC22" s="235">
        <f t="shared" si="15"/>
        <v>50922</v>
      </c>
      <c r="HD22" s="235">
        <f t="shared" si="15"/>
        <v>50952</v>
      </c>
      <c r="HE22" s="235">
        <f t="shared" si="15"/>
        <v>50983</v>
      </c>
      <c r="HF22" s="235">
        <f t="shared" si="15"/>
        <v>51014</v>
      </c>
      <c r="HG22" s="235">
        <f t="shared" si="15"/>
        <v>51044</v>
      </c>
      <c r="HH22" s="235">
        <f t="shared" si="15"/>
        <v>51075</v>
      </c>
      <c r="HI22" s="235">
        <f t="shared" si="15"/>
        <v>51105</v>
      </c>
      <c r="HJ22" s="235">
        <f t="shared" si="15"/>
        <v>51136</v>
      </c>
      <c r="HK22" s="235">
        <f t="shared" si="15"/>
        <v>51167</v>
      </c>
      <c r="HL22" s="235">
        <f t="shared" si="15"/>
        <v>51196</v>
      </c>
      <c r="HM22" s="235">
        <f t="shared" si="15"/>
        <v>51227</v>
      </c>
      <c r="HN22" s="235">
        <f t="shared" si="15"/>
        <v>51257</v>
      </c>
      <c r="HO22" s="235">
        <f t="shared" si="15"/>
        <v>51288</v>
      </c>
      <c r="HP22" s="235">
        <f t="shared" si="15"/>
        <v>51318</v>
      </c>
      <c r="HQ22" s="235">
        <f t="shared" si="15"/>
        <v>51349</v>
      </c>
      <c r="HR22" s="235">
        <f t="shared" si="15"/>
        <v>51380</v>
      </c>
      <c r="HS22" s="235">
        <f t="shared" si="15"/>
        <v>51410</v>
      </c>
      <c r="HT22" s="235">
        <f t="shared" si="15"/>
        <v>51441</v>
      </c>
      <c r="HU22" s="235">
        <f t="shared" si="15"/>
        <v>51471</v>
      </c>
      <c r="HV22" s="235">
        <f t="shared" si="15"/>
        <v>51502</v>
      </c>
      <c r="HW22" s="235">
        <f t="shared" si="15"/>
        <v>51533</v>
      </c>
      <c r="HX22" s="235">
        <f t="shared" si="15"/>
        <v>51561</v>
      </c>
      <c r="HY22" s="235">
        <f t="shared" si="15"/>
        <v>51592</v>
      </c>
      <c r="HZ22" s="235">
        <f t="shared" si="15"/>
        <v>51622</v>
      </c>
      <c r="IA22" s="235">
        <f t="shared" si="15"/>
        <v>51653</v>
      </c>
      <c r="IB22" s="235">
        <f t="shared" si="15"/>
        <v>51683</v>
      </c>
      <c r="IC22" s="235">
        <f t="shared" si="15"/>
        <v>51714</v>
      </c>
      <c r="ID22" s="235">
        <f t="shared" si="15"/>
        <v>51745</v>
      </c>
      <c r="IE22" s="235">
        <f t="shared" si="15"/>
        <v>51775</v>
      </c>
      <c r="IF22" s="235">
        <f t="shared" si="15"/>
        <v>51806</v>
      </c>
      <c r="IG22" s="235">
        <f t="shared" si="15"/>
        <v>51836</v>
      </c>
      <c r="IH22" s="235">
        <f t="shared" si="15"/>
        <v>51867</v>
      </c>
      <c r="II22" s="235">
        <f t="shared" si="15"/>
        <v>51898</v>
      </c>
      <c r="IJ22" s="235">
        <f t="shared" si="15"/>
        <v>51926</v>
      </c>
      <c r="IK22" s="235">
        <f t="shared" si="15"/>
        <v>51957</v>
      </c>
      <c r="IL22" s="235">
        <f t="shared" si="15"/>
        <v>51987</v>
      </c>
      <c r="IM22" s="235">
        <f t="shared" si="15"/>
        <v>52018</v>
      </c>
      <c r="IN22" s="235">
        <f t="shared" si="15"/>
        <v>52048</v>
      </c>
      <c r="IO22" s="235">
        <f t="shared" si="15"/>
        <v>52079</v>
      </c>
      <c r="IP22" s="235">
        <f t="shared" si="15"/>
        <v>52110</v>
      </c>
      <c r="IQ22" s="235">
        <f t="shared" si="15"/>
        <v>52140</v>
      </c>
      <c r="IR22" s="235">
        <f t="shared" si="15"/>
        <v>52171</v>
      </c>
      <c r="IS22" s="235">
        <f t="shared" si="15"/>
        <v>52201</v>
      </c>
      <c r="IT22" s="235">
        <f t="shared" si="15"/>
        <v>52232</v>
      </c>
      <c r="IU22" s="235">
        <f t="shared" si="15"/>
        <v>52263</v>
      </c>
      <c r="IV22" s="235">
        <f t="shared" si="15"/>
        <v>52291</v>
      </c>
      <c r="IW22" s="235">
        <f t="shared" si="15"/>
        <v>52322</v>
      </c>
      <c r="IX22" s="235">
        <f t="shared" si="15"/>
        <v>52352</v>
      </c>
      <c r="IY22" s="235">
        <f t="shared" ref="IY22:LJ22" si="16">IY15</f>
        <v>52383</v>
      </c>
      <c r="IZ22" s="235">
        <f t="shared" si="16"/>
        <v>52413</v>
      </c>
      <c r="JA22" s="235">
        <f t="shared" si="16"/>
        <v>52444</v>
      </c>
      <c r="JB22" s="235">
        <f t="shared" si="16"/>
        <v>52475</v>
      </c>
      <c r="JC22" s="235">
        <f t="shared" si="16"/>
        <v>52505</v>
      </c>
      <c r="JD22" s="235">
        <f t="shared" si="16"/>
        <v>52536</v>
      </c>
      <c r="JE22" s="235">
        <f t="shared" si="16"/>
        <v>52566</v>
      </c>
      <c r="JF22" s="235">
        <f t="shared" si="16"/>
        <v>52597</v>
      </c>
      <c r="JG22" s="235">
        <f t="shared" si="16"/>
        <v>52628</v>
      </c>
      <c r="JH22" s="235">
        <f t="shared" si="16"/>
        <v>52657</v>
      </c>
      <c r="JI22" s="235">
        <f t="shared" si="16"/>
        <v>52688</v>
      </c>
      <c r="JJ22" s="235">
        <f t="shared" si="16"/>
        <v>52718</v>
      </c>
      <c r="JK22" s="235">
        <f t="shared" si="16"/>
        <v>52749</v>
      </c>
      <c r="JL22" s="235">
        <f t="shared" si="16"/>
        <v>52779</v>
      </c>
      <c r="JM22" s="235">
        <f t="shared" si="16"/>
        <v>52810</v>
      </c>
      <c r="JN22" s="235">
        <f t="shared" si="16"/>
        <v>52841</v>
      </c>
      <c r="JO22" s="235">
        <f t="shared" si="16"/>
        <v>52871</v>
      </c>
      <c r="JP22" s="235">
        <f t="shared" si="16"/>
        <v>52902</v>
      </c>
      <c r="JQ22" s="235">
        <f t="shared" si="16"/>
        <v>52932</v>
      </c>
      <c r="JR22" s="235">
        <f t="shared" si="16"/>
        <v>52963</v>
      </c>
      <c r="JS22" s="235">
        <f t="shared" si="16"/>
        <v>52994</v>
      </c>
      <c r="JT22" s="235">
        <f t="shared" si="16"/>
        <v>53022</v>
      </c>
      <c r="JU22" s="235">
        <f t="shared" si="16"/>
        <v>53053</v>
      </c>
      <c r="JV22" s="235">
        <f t="shared" si="16"/>
        <v>53083</v>
      </c>
      <c r="JW22" s="235">
        <f t="shared" si="16"/>
        <v>53114</v>
      </c>
      <c r="JX22" s="235">
        <f t="shared" si="16"/>
        <v>53144</v>
      </c>
      <c r="JY22" s="235">
        <f t="shared" si="16"/>
        <v>53175</v>
      </c>
      <c r="JZ22" s="235">
        <f t="shared" si="16"/>
        <v>53206</v>
      </c>
      <c r="KA22" s="235">
        <f t="shared" si="16"/>
        <v>53236</v>
      </c>
      <c r="KB22" s="235">
        <f t="shared" si="16"/>
        <v>53267</v>
      </c>
      <c r="KC22" s="235">
        <f t="shared" si="16"/>
        <v>53297</v>
      </c>
      <c r="KD22" s="235">
        <f t="shared" si="16"/>
        <v>53328</v>
      </c>
      <c r="KE22" s="235">
        <f t="shared" si="16"/>
        <v>53359</v>
      </c>
      <c r="KF22" s="235">
        <f t="shared" si="16"/>
        <v>53387</v>
      </c>
      <c r="KG22" s="235">
        <f t="shared" si="16"/>
        <v>53418</v>
      </c>
      <c r="KH22" s="235">
        <f t="shared" si="16"/>
        <v>53448</v>
      </c>
      <c r="KI22" s="235">
        <f t="shared" si="16"/>
        <v>53479</v>
      </c>
      <c r="KJ22" s="235">
        <f t="shared" si="16"/>
        <v>53509</v>
      </c>
      <c r="KK22" s="235">
        <f t="shared" si="16"/>
        <v>53540</v>
      </c>
      <c r="KL22" s="235">
        <f t="shared" si="16"/>
        <v>53571</v>
      </c>
      <c r="KM22" s="235">
        <f t="shared" si="16"/>
        <v>53601</v>
      </c>
      <c r="KN22" s="235">
        <f t="shared" si="16"/>
        <v>53632</v>
      </c>
      <c r="KO22" s="235">
        <f t="shared" si="16"/>
        <v>53662</v>
      </c>
      <c r="KP22" s="235">
        <f t="shared" si="16"/>
        <v>53693</v>
      </c>
      <c r="KQ22" s="235">
        <f t="shared" si="16"/>
        <v>53724</v>
      </c>
      <c r="KR22" s="235">
        <f t="shared" si="16"/>
        <v>53752</v>
      </c>
      <c r="KS22" s="235">
        <f t="shared" si="16"/>
        <v>53783</v>
      </c>
      <c r="KT22" s="235">
        <f t="shared" si="16"/>
        <v>53813</v>
      </c>
      <c r="KU22" s="235">
        <f t="shared" si="16"/>
        <v>53844</v>
      </c>
      <c r="KV22" s="235">
        <f t="shared" si="16"/>
        <v>53874</v>
      </c>
      <c r="KW22" s="235">
        <f t="shared" si="16"/>
        <v>53905</v>
      </c>
      <c r="KX22" s="235">
        <f t="shared" si="16"/>
        <v>53936</v>
      </c>
      <c r="KY22" s="235">
        <f t="shared" si="16"/>
        <v>53966</v>
      </c>
      <c r="KZ22" s="235">
        <f t="shared" si="16"/>
        <v>53997</v>
      </c>
      <c r="LA22" s="235">
        <f t="shared" si="16"/>
        <v>54027</v>
      </c>
      <c r="LB22" s="235">
        <f t="shared" si="16"/>
        <v>54058</v>
      </c>
      <c r="LC22" s="235">
        <f t="shared" si="16"/>
        <v>54089</v>
      </c>
      <c r="LD22" s="235">
        <f t="shared" si="16"/>
        <v>54118</v>
      </c>
      <c r="LE22" s="235">
        <f t="shared" si="16"/>
        <v>54149</v>
      </c>
      <c r="LF22" s="235">
        <f t="shared" si="16"/>
        <v>54179</v>
      </c>
      <c r="LG22" s="235">
        <f t="shared" si="16"/>
        <v>54210</v>
      </c>
      <c r="LH22" s="235">
        <f t="shared" si="16"/>
        <v>54240</v>
      </c>
      <c r="LI22" s="235">
        <f t="shared" si="16"/>
        <v>54271</v>
      </c>
      <c r="LJ22" s="235">
        <f t="shared" si="16"/>
        <v>54302</v>
      </c>
      <c r="LK22" s="235">
        <f t="shared" ref="LK22:MK22" si="17">LK15</f>
        <v>54332</v>
      </c>
      <c r="LL22" s="235">
        <f t="shared" si="17"/>
        <v>54363</v>
      </c>
      <c r="LM22" s="235">
        <f t="shared" si="17"/>
        <v>54393</v>
      </c>
      <c r="LN22" s="235">
        <f t="shared" si="17"/>
        <v>54424</v>
      </c>
      <c r="LO22" s="235">
        <f t="shared" si="17"/>
        <v>54455</v>
      </c>
      <c r="LP22" s="235">
        <f t="shared" si="17"/>
        <v>54483</v>
      </c>
      <c r="LQ22" s="235">
        <f t="shared" si="17"/>
        <v>54514</v>
      </c>
      <c r="LR22" s="235">
        <f t="shared" si="17"/>
        <v>54544</v>
      </c>
      <c r="LS22" s="235">
        <f t="shared" si="17"/>
        <v>54575</v>
      </c>
      <c r="LT22" s="235">
        <f t="shared" si="17"/>
        <v>54605</v>
      </c>
      <c r="LU22" s="235">
        <f t="shared" si="17"/>
        <v>54636</v>
      </c>
      <c r="LV22" s="235">
        <f t="shared" si="17"/>
        <v>54667</v>
      </c>
      <c r="LW22" s="235">
        <f t="shared" si="17"/>
        <v>54697</v>
      </c>
      <c r="LX22" s="235">
        <f t="shared" si="17"/>
        <v>54728</v>
      </c>
      <c r="LY22" s="235">
        <f t="shared" si="17"/>
        <v>54758</v>
      </c>
      <c r="LZ22" s="235">
        <f t="shared" si="17"/>
        <v>54789</v>
      </c>
      <c r="MA22" s="235">
        <f t="shared" si="17"/>
        <v>54820</v>
      </c>
      <c r="MB22" s="235">
        <f t="shared" si="17"/>
        <v>54848</v>
      </c>
      <c r="MC22" s="235">
        <f t="shared" si="17"/>
        <v>54879</v>
      </c>
      <c r="MD22" s="235">
        <f t="shared" si="17"/>
        <v>54909</v>
      </c>
      <c r="ME22" s="235">
        <f t="shared" si="17"/>
        <v>54940</v>
      </c>
      <c r="MF22" s="235">
        <f t="shared" si="17"/>
        <v>54970</v>
      </c>
      <c r="MG22" s="235">
        <f t="shared" si="17"/>
        <v>55001</v>
      </c>
      <c r="MH22" s="235">
        <f t="shared" si="17"/>
        <v>55032</v>
      </c>
      <c r="MI22" s="235">
        <f t="shared" si="17"/>
        <v>55062</v>
      </c>
      <c r="MJ22" s="235">
        <f t="shared" si="17"/>
        <v>55093</v>
      </c>
      <c r="MK22" s="235">
        <f t="shared" si="17"/>
        <v>55123</v>
      </c>
    </row>
    <row r="23" spans="1:349" x14ac:dyDescent="0.3">
      <c r="A23" s="112" t="s">
        <v>148</v>
      </c>
      <c r="B23" s="112">
        <f>'Gas-Load for Sendout '!B54</f>
        <v>0.52663381732257675</v>
      </c>
      <c r="C23" s="112">
        <f>'Gas-Load for Sendout '!C54</f>
        <v>0.5826629322577993</v>
      </c>
      <c r="D23" s="112">
        <f>'Gas-Load for Sendout '!D54</f>
        <v>0.52610860768139756</v>
      </c>
      <c r="E23" s="112">
        <f>'Gas-Load for Sendout '!E54</f>
        <v>0.54374354626166754</v>
      </c>
      <c r="F23" s="112">
        <f>'Gas-Load for Sendout '!F54</f>
        <v>0.52605861142979748</v>
      </c>
      <c r="G23" s="112">
        <f>'Gas-Load for Sendout '!G54</f>
        <v>0.54344366253033038</v>
      </c>
      <c r="H23" s="112">
        <f>'Gas-Load for Sendout '!H54</f>
        <v>0.52576791251930288</v>
      </c>
      <c r="I23" s="112">
        <f>'Gas-Load for Sendout '!I54</f>
        <v>0.52562203534659013</v>
      </c>
      <c r="J23" s="112">
        <f>'Gas-Load for Sendout '!J54</f>
        <v>0.54252059863147284</v>
      </c>
      <c r="K23" s="112">
        <f>'Gas-Load for Sendout '!K54</f>
        <v>0.52334650632376645</v>
      </c>
      <c r="L23" s="112">
        <f>'Gas-Load for Sendout '!L54</f>
        <v>0.53936164282245791</v>
      </c>
      <c r="M23" s="112">
        <f>'Gas-Load for Sendout '!M54</f>
        <v>0.52107212149061899</v>
      </c>
      <c r="N23" s="112">
        <f>'Gas-Load for Sendout '!N54</f>
        <v>0.50527460656432444</v>
      </c>
      <c r="O23" s="112">
        <f>'Gas-Load for Sendout '!O54</f>
        <v>0.55903097031662996</v>
      </c>
      <c r="P23" s="112">
        <f>'Gas-Load for Sendout '!P54</f>
        <v>0.50476921362185156</v>
      </c>
      <c r="Q23" s="112">
        <f>'Gas-Load for Sendout '!Q54</f>
        <v>0.52168648876889345</v>
      </c>
      <c r="R23" s="112">
        <f>'Gas-Load for Sendout '!R54</f>
        <v>0.50471996111774153</v>
      </c>
      <c r="S23" s="112">
        <f>'Gas-Load for Sendout '!S54</f>
        <v>0.52140214450271527</v>
      </c>
      <c r="T23" s="112">
        <f>'Gas-Load for Sendout '!T54</f>
        <v>0.5044467843274465</v>
      </c>
      <c r="U23" s="112">
        <f>'Gas-Load for Sendout '!U54</f>
        <v>0.50431092139191847</v>
      </c>
      <c r="V23" s="112">
        <f>'Gas-Load for Sendout '!V54</f>
        <v>0.52053449286562303</v>
      </c>
      <c r="W23" s="112">
        <f>'Gas-Load for Sendout '!W54</f>
        <v>0.50215921176612988</v>
      </c>
      <c r="X23" s="112">
        <f>'Gas-Load for Sendout '!X54</f>
        <v>0.51754568884666141</v>
      </c>
      <c r="Y23" s="112">
        <f>'Gas-Load for Sendout '!Y54</f>
        <v>0.50000947241086746</v>
      </c>
      <c r="Z23" s="112">
        <f>'Gas-Load for Sendout '!Z54</f>
        <v>0.50080284181274759</v>
      </c>
      <c r="AA23" s="112">
        <f>'Gas-Load for Sendout '!AA54</f>
        <v>0.53499165262773762</v>
      </c>
      <c r="AB23" s="112">
        <f>'Gas-Load for Sendout '!AB54</f>
        <v>0.50032640545979956</v>
      </c>
      <c r="AC23" s="112">
        <f>'Gas-Load for Sendout '!AC54</f>
        <v>0.51710246559300421</v>
      </c>
      <c r="AD23" s="112">
        <f>'Gas-Load for Sendout '!AD54</f>
        <v>0.500294433986889</v>
      </c>
      <c r="AE23" s="112">
        <f>'Gas-Load for Sendout '!AE54</f>
        <v>0.51684005454930959</v>
      </c>
      <c r="AF23" s="112">
        <f>'Gas-Load for Sendout '!AF54</f>
        <v>0.50004182214649817</v>
      </c>
      <c r="AG23" s="112">
        <f>'Gas-Load for Sendout '!AG54</f>
        <v>0.49991591300694749</v>
      </c>
      <c r="AH23" s="112">
        <f>'Gas-Load for Sendout '!AH54</f>
        <v>0.51601156494328226</v>
      </c>
      <c r="AI23" s="112">
        <f>'Gas-Load for Sendout '!AI54</f>
        <v>0.49782035257513629</v>
      </c>
      <c r="AJ23" s="112">
        <f>'Gas-Load for Sendout '!AJ54</f>
        <v>0.51309519529829417</v>
      </c>
      <c r="AK23" s="112">
        <f>'Gas-Load for Sendout '!AK54</f>
        <v>0.49572511202544134</v>
      </c>
      <c r="AL23" s="112">
        <f>'Gas-Load for Sendout '!AL54</f>
        <v>0.49915777743214496</v>
      </c>
      <c r="AM23" s="112">
        <f>'Gas-Load for Sendout '!AM54</f>
        <v>0.55228900491039989</v>
      </c>
      <c r="AN23" s="112">
        <f>'Gas-Load for Sendout '!AN54</f>
        <v>0.49870072882805666</v>
      </c>
      <c r="AO23" s="112">
        <f>'Gas-Load for Sendout '!AO54</f>
        <v>0.51542732456549112</v>
      </c>
      <c r="AP23" s="112">
        <f>'Gas-Load for Sendout '!AP54</f>
        <v>0.49868229782503481</v>
      </c>
      <c r="AQ23" s="112">
        <f>'Gas-Load for Sendout '!AQ54</f>
        <v>0.51518220156328054</v>
      </c>
      <c r="AR23" s="112">
        <f>'Gas-Load for Sendout '!AR54</f>
        <v>0.4984451945337196</v>
      </c>
      <c r="AS23" s="112">
        <f>'Gas-Load for Sendout '!AS54</f>
        <v>0.4983276179378297</v>
      </c>
      <c r="AT23" s="112">
        <f>'Gas-Load for Sendout '!AT54</f>
        <v>0.51438455784000192</v>
      </c>
      <c r="AU23" s="112">
        <f>'Gas-Load for Sendout '!AU54</f>
        <v>0.49627367049137833</v>
      </c>
      <c r="AV23" s="112">
        <f>'Gas-Load for Sendout '!AV54</f>
        <v>0.51152223939087615</v>
      </c>
      <c r="AW23" s="112">
        <f>'Gas-Load for Sendout '!AW54</f>
        <v>0.49421965032777088</v>
      </c>
      <c r="AX23" s="112">
        <f>'Gas-Load for Sendout '!AX54</f>
        <v>0.49576591805341708</v>
      </c>
      <c r="AY23" s="112">
        <f>'Gas-Load for Sendout '!AY54</f>
        <v>0.54855350628007937</v>
      </c>
      <c r="AZ23" s="112">
        <f>'Gas-Load for Sendout '!AZ54</f>
        <v>0.49534206407780523</v>
      </c>
      <c r="BA23" s="112">
        <f>'Gas-Load for Sendout '!BA54</f>
        <v>0.51196817538799844</v>
      </c>
      <c r="BB23" s="112">
        <f>'Gas-Load for Sendout '!BB54</f>
        <v>0.49534848955098648</v>
      </c>
      <c r="BC23" s="112">
        <f>'Gas-Load for Sendout '!BC54</f>
        <v>0.51175268532393892</v>
      </c>
      <c r="BD23" s="112">
        <f>'Gas-Load for Sendout '!BD54</f>
        <v>0.49514062244156215</v>
      </c>
      <c r="BE23" s="112">
        <f>'Gas-Load for Sendout '!BE54</f>
        <v>0.4950367542948485</v>
      </c>
      <c r="BF23" s="112">
        <f>'Gas-Load for Sendout '!BF54</f>
        <v>0.51100561166615954</v>
      </c>
      <c r="BG23" s="112">
        <f>'Gas-Load for Sendout '!BG54</f>
        <v>0.49304083281586086</v>
      </c>
      <c r="BH23" s="112">
        <f>'Gas-Load for Sendout '!BH54</f>
        <v>0.50821507525861387</v>
      </c>
      <c r="BI23" s="112">
        <f>'Gas-Load for Sendout '!BI54</f>
        <v>0.49104371969154531</v>
      </c>
      <c r="BJ23" s="112">
        <f>'Gas-Load for Sendout '!BJ54</f>
        <v>0.49391535909812734</v>
      </c>
      <c r="BK23" s="112">
        <f>'Gas-Load for Sendout '!BK54</f>
        <v>0.54651129886465211</v>
      </c>
      <c r="BL23" s="112">
        <f>'Gas-Load for Sendout '!BL54</f>
        <v>0.49349928041892543</v>
      </c>
      <c r="BM23" s="112">
        <f>'Gas-Load for Sendout '!BM54</f>
        <v>0.51006233038842375</v>
      </c>
      <c r="BN23" s="112">
        <f>'Gas-Load for Sendout '!BN54</f>
        <v>0.49350503849401528</v>
      </c>
      <c r="BO23" s="112">
        <f>'Gas-Load for Sendout '!BO54</f>
        <v>0.50984872224525479</v>
      </c>
      <c r="BP23" s="112">
        <f>'Gas-Load for Sendout '!BP54</f>
        <v>0.49329840773899075</v>
      </c>
      <c r="BQ23" s="112">
        <f>'Gas-Load for Sendout '!BQ54</f>
        <v>0.49319486968968657</v>
      </c>
      <c r="BR23" s="112">
        <f>'Gas-Load for Sendout '!BR54</f>
        <v>0.50910872740795776</v>
      </c>
      <c r="BS23" s="112">
        <f>'Gas-Load for Sendout '!BS54</f>
        <v>0.49122560258611081</v>
      </c>
      <c r="BT23" s="112">
        <f>'Gas-Load for Sendout '!BT54</f>
        <v>0.50635541420300667</v>
      </c>
      <c r="BU23" s="112">
        <f>'Gas-Load for Sendout '!BU54</f>
        <v>0.48925388838619044</v>
      </c>
      <c r="BV23" s="112">
        <f>'Gas-Load for Sendout '!BV54</f>
        <v>0.49127471548918156</v>
      </c>
      <c r="BW23" s="112">
        <f>'Gas-Load for Sendout '!BW54</f>
        <v>0.52483734793093351</v>
      </c>
      <c r="BX23" s="112">
        <f>'Gas-Load for Sendout '!BX54</f>
        <v>0.49084537126725258</v>
      </c>
      <c r="BY23" s="112">
        <f>'Gas-Load for Sendout '!BY54</f>
        <v>0.50730879133509987</v>
      </c>
      <c r="BZ23" s="112">
        <f>'Gas-Load for Sendout '!BZ54</f>
        <v>0.49083347149098877</v>
      </c>
      <c r="CA23" s="112">
        <f>'Gas-Load for Sendout '!CA54</f>
        <v>0.50708043448675144</v>
      </c>
      <c r="CB23" s="112">
        <f>'Gas-Load for Sendout '!CB54</f>
        <v>0.49061258045669687</v>
      </c>
      <c r="CC23" s="112">
        <f>'Gas-Load for Sendout '!CC54</f>
        <v>0.49050220947889345</v>
      </c>
      <c r="CD23" s="112">
        <f>'Gas-Load for Sendout '!CD54</f>
        <v>0.50632597921312883</v>
      </c>
      <c r="CE23" s="112">
        <f>'Gas-Load for Sendout '!CE54</f>
        <v>0.48854756606201932</v>
      </c>
      <c r="CF23" s="112">
        <f>'Gas-Load for Sendout '!CF54</f>
        <v>0.50359933443592475</v>
      </c>
      <c r="CG23" s="112">
        <f>'Gas-Load for Sendout '!CG54</f>
        <v>0.48659117506757571</v>
      </c>
      <c r="CH23" s="112">
        <f>'Gas-Load for Sendout '!CH54</f>
        <v>0.48957263001116857</v>
      </c>
      <c r="CI23" s="112">
        <f>'Gas-Load for Sendout '!CI54</f>
        <v>0.54170232642922811</v>
      </c>
      <c r="CJ23" s="112">
        <f>'Gas-Load for Sendout '!CJ54</f>
        <v>0.48915041783821778</v>
      </c>
      <c r="CK23" s="112">
        <f>'Gas-Load for Sendout '!CK54</f>
        <v>0.5055559130351549</v>
      </c>
      <c r="CL23" s="112">
        <f>'Gas-Load for Sendout '!CL54</f>
        <v>0.48913868459766308</v>
      </c>
      <c r="CM23" s="112">
        <f>'Gas-Load for Sendout '!CM54</f>
        <v>0.50533075195154609</v>
      </c>
      <c r="CN23" s="112">
        <f>'Gas-Load for Sendout '!CN54</f>
        <v>0.48892088380987836</v>
      </c>
      <c r="CO23" s="112">
        <f>'Gas-Load for Sendout '!CO54</f>
        <v>0.4888126141026336</v>
      </c>
      <c r="CP23" s="112">
        <f>'Gas-Load for Sendout '!CP54</f>
        <v>0.50458741511746308</v>
      </c>
      <c r="CQ23" s="112">
        <f>'Gas-Load for Sendout '!CQ54</f>
        <v>0.48688521204936186</v>
      </c>
      <c r="CR23" s="112">
        <f>'Gas-Load for Sendout '!CR54</f>
        <v>0.50189924149800935</v>
      </c>
      <c r="CS23" s="112">
        <f>'Gas-Load for Sendout '!CS54</f>
        <v>0.48495647337067366</v>
      </c>
      <c r="CT23" s="112">
        <f>'Gas-Load for Sendout '!CT54</f>
        <v>0.49126557287259709</v>
      </c>
      <c r="CU23" s="112">
        <f>'Gas-Load for Sendout '!CU54</f>
        <v>0.5435795565508561</v>
      </c>
      <c r="CV23" s="112">
        <f>'Gas-Load for Sendout '!CV54</f>
        <v>0.49084744332223296</v>
      </c>
      <c r="CW23" s="112">
        <f>'Gas-Load for Sendout '!CW54</f>
        <v>0.50730994670857399</v>
      </c>
      <c r="CX23" s="112">
        <f>'Gas-Load for Sendout '!CX54</f>
        <v>0.49083801169420743</v>
      </c>
      <c r="CY23" s="112">
        <f>'Gas-Load for Sendout '!CY54</f>
        <v>0.50708923210057322</v>
      </c>
      <c r="CZ23" s="112">
        <f>'Gas-Load for Sendout '!CZ54</f>
        <v>0.49062451007180952</v>
      </c>
      <c r="DA23" s="112">
        <f>'Gas-Load for Sendout '!DA54</f>
        <v>0.49051810593002554</v>
      </c>
      <c r="DB23" s="112">
        <f>'Gas-Load for Sendout '!DB54</f>
        <v>0.50635452085639054</v>
      </c>
      <c r="DC23" s="112">
        <f>'Gas-Load for Sendout '!DC54</f>
        <v>0.48860629471410322</v>
      </c>
      <c r="DD23" s="112">
        <f>'Gas-Load for Sendout '!DD54</f>
        <v>0.50368717872698243</v>
      </c>
      <c r="DE23" s="112">
        <f>'Gas-Load for Sendout '!DE54</f>
        <v>0.48669241852075895</v>
      </c>
      <c r="DF23" s="112">
        <f>'Gas-Load for Sendout '!DF54</f>
        <v>0.491226913364396</v>
      </c>
      <c r="DG23" s="112">
        <f>'Gas-Load for Sendout '!DG54</f>
        <v>0.54354010439080935</v>
      </c>
      <c r="DH23" s="112">
        <f>'Gas-Load for Sendout '!DH54</f>
        <v>0.49081258826642971</v>
      </c>
      <c r="DI23" s="112">
        <f>'Gas-Load for Sendout '!DI54</f>
        <v>0.50727174436056344</v>
      </c>
      <c r="DJ23" s="112">
        <f>'Gas-Load for Sendout '!DJ54</f>
        <v>0.49080050969898131</v>
      </c>
      <c r="DK23" s="112">
        <f>'Gas-Load for Sendout '!DK54</f>
        <v>0.50704879071148712</v>
      </c>
      <c r="DL23" s="112">
        <f>'Gas-Load for Sendout '!DL54</f>
        <v>0.49058484268199642</v>
      </c>
      <c r="DM23" s="112">
        <f>'Gas-Load for Sendout '!DM54</f>
        <v>0.49047680608969585</v>
      </c>
      <c r="DN23" s="112">
        <f>'Gas-Load for Sendout '!DN54</f>
        <v>0.50631494103510499</v>
      </c>
      <c r="DO23" s="112">
        <f>'Gas-Load for Sendout '!DO54</f>
        <v>0.48858050899700495</v>
      </c>
      <c r="DP23" s="112">
        <f>'Gas-Load for Sendout '!DP54</f>
        <v>0.50367133068579606</v>
      </c>
      <c r="DQ23" s="112">
        <f>'Gas-Load for Sendout '!DQ54</f>
        <v>0.4866831626303178</v>
      </c>
      <c r="DR23" s="112">
        <f>'Gas-Load for Sendout '!DR54</f>
        <v>0.48998539884512071</v>
      </c>
      <c r="DS23" s="112">
        <f>'Gas-Load for Sendout '!DS54</f>
        <v>0.52347355019316977</v>
      </c>
      <c r="DT23" s="112">
        <f>'Gas-Load for Sendout '!DT54</f>
        <v>0.48957636340444266</v>
      </c>
      <c r="DU23" s="112">
        <f>'Gas-Load for Sendout '!DU54</f>
        <v>0.50599417273056391</v>
      </c>
      <c r="DV23" s="112">
        <f>'Gas-Load for Sendout '!DV54</f>
        <v>0.48956769100673658</v>
      </c>
      <c r="DW23" s="112">
        <f>'Gas-Load for Sendout '!DW54</f>
        <v>0.50577966091261317</v>
      </c>
      <c r="DX23" s="112">
        <f>'Gas-Load for Sendout '!DX54</f>
        <v>0.48936127026623083</v>
      </c>
      <c r="DY23" s="112">
        <f>'Gas-Load for Sendout '!DY54</f>
        <v>0.48925839582362241</v>
      </c>
      <c r="DZ23" s="112">
        <f>'Gas-Load for Sendout '!DZ54</f>
        <v>0.5050668636957798</v>
      </c>
      <c r="EA23" s="112">
        <f>'Gas-Load for Sendout '!EA54</f>
        <v>0.48739414652643626</v>
      </c>
      <c r="EB23" s="112">
        <f>'Gas-Load for Sendout '!EB54</f>
        <v>0.50246429655911384</v>
      </c>
      <c r="EC23" s="112">
        <f>'Gas-Load for Sendout '!EC54</f>
        <v>0.48552858957360495</v>
      </c>
      <c r="ED23" s="112">
        <f>'Gas-Load for Sendout '!ED54</f>
        <v>0.48577472552131984</v>
      </c>
      <c r="EE23" s="112">
        <f>'Gas-Load for Sendout '!EE54</f>
        <v>0.5375166090372544</v>
      </c>
      <c r="EF23" s="112">
        <f>'Gas-Load for Sendout '!EF54</f>
        <v>0.48537915000057513</v>
      </c>
      <c r="EG23" s="112">
        <f>'Gas-Load for Sendout '!EG54</f>
        <v>0.50165797078524166</v>
      </c>
      <c r="EH23" s="112">
        <f>'Gas-Load for Sendout '!EH54</f>
        <v>0.48537489428126823</v>
      </c>
      <c r="EI23" s="112">
        <f>'Gas-Load for Sendout '!EI54</f>
        <v>0.50145018710299538</v>
      </c>
      <c r="EJ23" s="112">
        <f>'Gas-Load for Sendout '!EJ54</f>
        <v>0.48517389657634952</v>
      </c>
      <c r="EK23" s="112">
        <f>'Gas-Load for Sendout '!EK54</f>
        <v>0.48507399143736563</v>
      </c>
      <c r="EL23" s="112">
        <f>'Gas-Load for Sendout '!EL54</f>
        <v>0.5007527888603156</v>
      </c>
      <c r="EM23" s="112">
        <f>'Gas-Load for Sendout '!EM54</f>
        <v>0.48324526723215588</v>
      </c>
      <c r="EN23" s="112">
        <f>'Gas-Load for Sendout '!EN54</f>
        <v>0.49819933783364301</v>
      </c>
      <c r="EO23" s="112">
        <f>'Gas-Load for Sendout '!EO54</f>
        <v>0.48141510314281355</v>
      </c>
      <c r="EP23" s="112">
        <f>'Gas-Load for Sendout '!EP54</f>
        <v>0.47965696389677942</v>
      </c>
      <c r="EQ23" s="112">
        <f>'Gas-Load for Sendout '!EQ54</f>
        <v>0.53075137620299873</v>
      </c>
      <c r="ER23" s="112">
        <f>'Gas-Load for Sendout '!ER54</f>
        <v>0.47927286150977016</v>
      </c>
      <c r="ES23" s="112">
        <f>'Gas-Load for Sendout '!ES54</f>
        <v>0.49534752160530593</v>
      </c>
      <c r="ET23" s="112">
        <f>'Gas-Load for Sendout '!ET54</f>
        <v>0.47927234146317543</v>
      </c>
      <c r="EU23" s="112">
        <f>'Gas-Load for Sendout '!EU54</f>
        <v>0.49514922783079096</v>
      </c>
      <c r="EV23" s="112">
        <f>'Gas-Load for Sendout '!EV54</f>
        <v>0.47908156054320689</v>
      </c>
      <c r="EW23" s="112">
        <f>'Gas-Load for Sendout '!EW54</f>
        <v>0.47898648674190053</v>
      </c>
      <c r="EX23" s="112">
        <f>'Gas-Load for Sendout '!EX54</f>
        <v>0.49447600061738339</v>
      </c>
      <c r="EY23" s="112">
        <f>'Gas-Load for Sendout '!EY54</f>
        <v>0.47720475589391903</v>
      </c>
      <c r="EZ23" s="112">
        <f>'Gas-Load for Sendout '!EZ54</f>
        <v>0.4919863137997022</v>
      </c>
      <c r="FA23" s="112">
        <f>'Gas-Load for Sendout '!FA54</f>
        <v>0.47542139084849822</v>
      </c>
      <c r="FB23" s="112">
        <f>'Gas-Load for Sendout '!FB54</f>
        <v>0.47562296648779134</v>
      </c>
      <c r="FC23" s="112">
        <f>'Gas-Load for Sendout '!FC54</f>
        <v>0.52629395102134369</v>
      </c>
      <c r="FD23" s="112">
        <f>'Gas-Load for Sendout '!FD54</f>
        <v>0.47525144473428926</v>
      </c>
      <c r="FE23" s="112">
        <f>'Gas-Load for Sendout '!FE54</f>
        <v>0.49119290680401678</v>
      </c>
      <c r="FF23" s="112">
        <f>'Gas-Load for Sendout '!FF54</f>
        <v>0.47525604049252951</v>
      </c>
      <c r="FG23" s="112">
        <f>'Gas-Load for Sendout '!FG54</f>
        <v>0.49100347441548137</v>
      </c>
      <c r="FH23" s="112">
        <f>'Gas-Load for Sendout '!FH54</f>
        <v>0.47507329996725889</v>
      </c>
      <c r="FI23" s="112">
        <f>'Gas-Load for Sendout '!FI54</f>
        <v>0.474981982393613</v>
      </c>
      <c r="FJ23" s="112">
        <f>'Gas-Load for Sendout '!FJ54</f>
        <v>0.4903492378692636</v>
      </c>
      <c r="FK23" s="112">
        <f>'Gas-Load for Sendout '!FK54</f>
        <v>0.47323637901539173</v>
      </c>
      <c r="FL23" s="112">
        <f>'Gas-Load for Sendout '!FL54</f>
        <v>0.48790843681183038</v>
      </c>
      <c r="FM23" s="112">
        <f>'Gas-Load for Sendout '!FM54</f>
        <v>0.47148948643136551</v>
      </c>
      <c r="FN23" s="112">
        <f>'Gas-Load for Sendout '!FN54</f>
        <v>0.47353574920967823</v>
      </c>
      <c r="FO23" s="112">
        <f>'Gas-Load for Sendout '!FO54</f>
        <v>0.50592131280766572</v>
      </c>
      <c r="FP23" s="112">
        <f>'Gas-Load for Sendout '!FP54</f>
        <v>0.47317496467440856</v>
      </c>
      <c r="FQ23" s="112">
        <f>'Gas-Load for Sendout '!FQ54</f>
        <v>0.48904894083206762</v>
      </c>
      <c r="FR23" s="112">
        <f>'Gas-Load for Sendout '!FR54</f>
        <v>0.47318553851790179</v>
      </c>
      <c r="FS23" s="112">
        <f>'Gas-Load for Sendout '!FS54</f>
        <v>0.48886891253846182</v>
      </c>
      <c r="FT23" s="112">
        <f>'Gas-Load for Sendout '!FT54</f>
        <v>0.47301188524491539</v>
      </c>
      <c r="FU23" s="112">
        <f>'Gas-Load for Sendout '!FU54</f>
        <v>0.47292586085756505</v>
      </c>
      <c r="FV23" s="112">
        <f>'Gas-Load for Sendout '!FV54</f>
        <v>0.48823466816708705</v>
      </c>
      <c r="FW23" s="112">
        <f>'Gas-Load for Sendout '!FW54</f>
        <v>0.4712119201298236</v>
      </c>
      <c r="FX23" s="112">
        <f>'Gas-Load for Sendout '!FX54</f>
        <v>0.48583526245029329</v>
      </c>
      <c r="FY23" s="112">
        <f>'Gas-Load for Sendout '!FY54</f>
        <v>0.46949647739459055</v>
      </c>
      <c r="FZ23" s="112">
        <f>'Gas-Load for Sendout '!FZ54</f>
        <v>0.47284031849377656</v>
      </c>
      <c r="GA23" s="112">
        <f>'Gas-Load for Sendout '!GA54</f>
        <v>0.52322693075040372</v>
      </c>
      <c r="GB23" s="112">
        <f>'Gas-Load for Sendout '!GB54</f>
        <v>0.47248995011493405</v>
      </c>
      <c r="GC23" s="112">
        <f>'Gas-Load for Sendout '!GC54</f>
        <v>0.48834307599906979</v>
      </c>
      <c r="GD23" s="112">
        <f>'Gas-Load for Sendout '!GD54</f>
        <v>0.47250638537948897</v>
      </c>
      <c r="GE23" s="112">
        <f>'Gas-Load for Sendout '!GE54</f>
        <v>0.48817066554993543</v>
      </c>
      <c r="GF23" s="112">
        <f>'Gas-Load for Sendout '!GF54</f>
        <v>0.47233959563461902</v>
      </c>
      <c r="GG23" s="112">
        <f>'Gas-Load for Sendout '!GG54</f>
        <v>0.47225649367500766</v>
      </c>
      <c r="GH23" s="112">
        <f>'Gas-Load for Sendout '!GH54</f>
        <v>0.48755048148748276</v>
      </c>
      <c r="GI23" s="112">
        <f>'Gas-Load for Sendout '!GI54</f>
        <v>0.47056549899202926</v>
      </c>
      <c r="GJ23" s="112">
        <f>'Gas-Load for Sendout '!GJ54</f>
        <v>0.48518094517081695</v>
      </c>
      <c r="GK23" s="112">
        <f>'Gas-Load for Sendout '!GK54</f>
        <v>0.46887185773876416</v>
      </c>
      <c r="GL23" s="112">
        <f>'Gas-Load for Sendout '!GL54</f>
        <v>0.47322901694783742</v>
      </c>
      <c r="GM23" s="112">
        <f>'Gas-Load for Sendout '!GM54</f>
        <v>0.52366180196353362</v>
      </c>
      <c r="GN23" s="112">
        <f>'Gas-Load for Sendout '!GN54</f>
        <v>0.47288557958238109</v>
      </c>
      <c r="GO23" s="112">
        <f>'Gas-Load for Sendout '!GO54</f>
        <v>0.48875254658070755</v>
      </c>
      <c r="GP23" s="112">
        <f>'Gas-Load for Sendout '!GP54</f>
        <v>0.47290533224178588</v>
      </c>
      <c r="GQ23" s="112">
        <f>'Gas-Load for Sendout '!GQ54</f>
        <v>0.48858516871727942</v>
      </c>
      <c r="GR23" s="112">
        <f>'Gas-Load for Sendout '!GR54</f>
        <v>0.47274390263010518</v>
      </c>
      <c r="GS23" s="112">
        <f>'Gas-Load for Sendout '!GS54</f>
        <v>0.47266347581200535</v>
      </c>
      <c r="GT23" s="112">
        <f>'Gas-Load for Sendout '!GT54</f>
        <v>0.48797633064090273</v>
      </c>
      <c r="GU23" s="112">
        <f>'Gas-Load for Sendout '!GU54</f>
        <v>0.47099060831526507</v>
      </c>
      <c r="GV23" s="112">
        <f>'Gas-Load for Sendout '!GV54</f>
        <v>0.48563115732572554</v>
      </c>
      <c r="GW23" s="112">
        <f>'Gas-Load for Sendout '!GW54</f>
        <v>0.4693154353066728</v>
      </c>
      <c r="GX23" s="112">
        <f>'Gas-Load for Sendout '!GX54</f>
        <v>0.47222878033264137</v>
      </c>
      <c r="GY23" s="112">
        <f>'Gas-Load for Sendout '!GY54</f>
        <v>0.52256015092297392</v>
      </c>
      <c r="GZ23" s="112">
        <f>'Gas-Load for Sendout '!GZ54</f>
        <v>0.47189409950815209</v>
      </c>
      <c r="HA23" s="112">
        <f>'Gas-Load for Sendout '!HA54</f>
        <v>0.487729873685043</v>
      </c>
      <c r="HB23" s="112">
        <f>'Gas-Load for Sendout '!HB54</f>
        <v>0.47191900100459994</v>
      </c>
      <c r="HC23" s="112">
        <f>'Gas-Load for Sendout '!HC54</f>
        <v>0.48756992585603071</v>
      </c>
      <c r="HD23" s="112">
        <f>'Gas-Load for Sendout '!HD54</f>
        <v>0.47176475167142923</v>
      </c>
      <c r="HE23" s="112">
        <f>'Gas-Load for Sendout '!HE54</f>
        <v>0.47168717700030893</v>
      </c>
      <c r="HF23" s="112">
        <f>'Gas-Load for Sendout '!HF54</f>
        <v>0.4869754574040514</v>
      </c>
      <c r="HG23" s="112">
        <f>'Gas-Load for Sendout '!HG54</f>
        <v>0.4700373381511424</v>
      </c>
      <c r="HH23" s="112">
        <f>'Gas-Load for Sendout '!HH54</f>
        <v>0.48465885408419163</v>
      </c>
      <c r="HI23" s="112">
        <f>'Gas-Load for Sendout '!HI54</f>
        <v>0.46838312692439854</v>
      </c>
      <c r="HJ23" s="112">
        <f>'Gas-Load for Sendout '!HJ54</f>
        <v>0.46901962461325974</v>
      </c>
      <c r="HK23" s="112">
        <f>'Gas-Load for Sendout '!HK54</f>
        <v>0.50111387747341607</v>
      </c>
      <c r="HL23" s="112">
        <f>'Gas-Load for Sendout '!HL54</f>
        <v>0.46868878524444191</v>
      </c>
      <c r="HM23" s="112">
        <f>'Gas-Load for Sendout '!HM54</f>
        <v>0.48441455236125186</v>
      </c>
      <c r="HN23" s="112">
        <f>'Gas-Load for Sendout '!HN54</f>
        <v>0.46870944903041939</v>
      </c>
      <c r="HO23" s="112">
        <f>'Gas-Load for Sendout '!HO54</f>
        <v>0.48425166969057909</v>
      </c>
      <c r="HP23" s="112">
        <f>'Gas-Load for Sendout '!HP54</f>
        <v>0.46855139338619506</v>
      </c>
      <c r="HQ23" s="112">
        <f>'Gas-Load for Sendout '!HQ54</f>
        <v>0.46847168539987188</v>
      </c>
      <c r="HR23" s="112">
        <f>'Gas-Load for Sendout '!HR54</f>
        <v>0.4836556993677722</v>
      </c>
      <c r="HS23" s="112">
        <f>'Gas-Load for Sendout '!HS54</f>
        <v>0.46684029003131827</v>
      </c>
      <c r="HT23" s="112">
        <f>'Gas-Load for Sendout '!HT54</f>
        <v>0.48136832045414191</v>
      </c>
      <c r="HU23" s="112">
        <f>'Gas-Load for Sendout '!HU54</f>
        <v>0.46520506772784365</v>
      </c>
      <c r="HV23" s="112">
        <f>'Gas-Load for Sendout '!HV54</f>
        <v>0.46655754141077876</v>
      </c>
      <c r="HW23" s="112">
        <f>'Gas-Load for Sendout '!HW54</f>
        <v>0.51628549232533316</v>
      </c>
      <c r="HX23" s="112">
        <f>'Gas-Load for Sendout '!HX54</f>
        <v>0.46622667676826546</v>
      </c>
      <c r="HY23" s="112">
        <f>'Gas-Load for Sendout '!HY54</f>
        <v>0.481866949176468</v>
      </c>
      <c r="HZ23" s="112">
        <f>'Gas-Load for Sendout '!HZ54</f>
        <v>0.46624420365954267</v>
      </c>
      <c r="IA23" s="112">
        <f>'Gas-Load for Sendout '!IA54</f>
        <v>0.48170492180702623</v>
      </c>
      <c r="IB23" s="112">
        <f>'Gas-Load for Sendout '!IB54</f>
        <v>0.46608792925792769</v>
      </c>
      <c r="IC23" s="112">
        <f>'Gas-Load for Sendout '!IC54</f>
        <v>0.46600983133524365</v>
      </c>
      <c r="ID23" s="112">
        <f>'Gas-Load for Sendout '!ID54</f>
        <v>0.48111793572651584</v>
      </c>
      <c r="IE23" s="112">
        <f>'Gas-Load for Sendout '!IE54</f>
        <v>0.46440258701827775</v>
      </c>
      <c r="IF23" s="112">
        <f>'Gas-Load for Sendout '!IF54</f>
        <v>0.47886497366027864</v>
      </c>
      <c r="IG23" s="112">
        <f>'Gas-Load for Sendout '!IG54</f>
        <v>0.46279238890300661</v>
      </c>
      <c r="IH23" s="112">
        <f>'Gas-Load for Sendout '!IH54</f>
        <v>0.46355842189179686</v>
      </c>
      <c r="II23" s="112">
        <f>'Gas-Load for Sendout '!II54</f>
        <v>0.51297006530538158</v>
      </c>
      <c r="IJ23" s="112">
        <f>'Gas-Load for Sendout '!IJ54</f>
        <v>0.46323449735099398</v>
      </c>
      <c r="IK23" s="112">
        <f>'Gas-Load for Sendout '!IK54</f>
        <v>0.47877398962162693</v>
      </c>
      <c r="IL23" s="112">
        <f>'Gas-Load for Sendout '!IL54</f>
        <v>0.46325222213752548</v>
      </c>
      <c r="IM23" s="112">
        <f>'Gas-Load for Sendout '!IM54</f>
        <v>0.47861444472526266</v>
      </c>
      <c r="IN23" s="112">
        <f>'Gas-Load for Sendout '!IN54</f>
        <v>0.46309834160223612</v>
      </c>
      <c r="IO23" s="112">
        <f>'Gas-Load for Sendout '!IO54</f>
        <v>0.46302097367012324</v>
      </c>
      <c r="IP23" s="112">
        <f>'Gas-Load for Sendout '!IP54</f>
        <v>0.47803596330857839</v>
      </c>
      <c r="IQ23" s="112">
        <f>'Gas-Load for Sendout '!IQ54</f>
        <v>0.46143736884357323</v>
      </c>
      <c r="IR23" s="112">
        <f>'Gas-Load for Sendout '!IR54</f>
        <v>0.47581594724486725</v>
      </c>
      <c r="IS23" s="112">
        <f>'Gas-Load for Sendout '!IS54</f>
        <v>0.45985031036192736</v>
      </c>
      <c r="IT23" s="112">
        <f>'Gas-Load for Sendout '!IT54</f>
        <v>0.46404195651525648</v>
      </c>
      <c r="IU23" s="112">
        <f>'Gas-Load for Sendout '!IU54</f>
        <v>0.51350638838630036</v>
      </c>
      <c r="IV23" s="112">
        <f>'Gas-Load for Sendout '!IV54</f>
        <v>0.46371826285200357</v>
      </c>
      <c r="IW23" s="112">
        <f>'Gas-Load for Sendout '!IW54</f>
        <v>0.47927215078391722</v>
      </c>
      <c r="IX23" s="112">
        <f>'Gas-Load for Sendout '!IX54</f>
        <v>0.46373399715921948</v>
      </c>
      <c r="IY23" s="112">
        <f>'Gas-Load for Sendout '!IY54</f>
        <v>0.47911147028447709</v>
      </c>
      <c r="IZ23" s="112">
        <f>'Gas-Load for Sendout '!IZ54</f>
        <v>0.46357855202924791</v>
      </c>
      <c r="JA23" s="112">
        <f>'Gas-Load for Sendout '!JA54</f>
        <v>0.46350086853699479</v>
      </c>
      <c r="JB23" s="112">
        <f>'Gas-Load for Sendout '!JB54</f>
        <v>0.47853372073115569</v>
      </c>
      <c r="JC23" s="112">
        <f>'Gas-Load for Sendout '!JC54</f>
        <v>0.46192739099707891</v>
      </c>
      <c r="JD23" s="112">
        <f>'Gas-Load for Sendout '!JD54</f>
        <v>0.47632871278245775</v>
      </c>
      <c r="JE23" s="112">
        <f>'Gas-Load for Sendout '!JE54</f>
        <v>0.46035042217642996</v>
      </c>
      <c r="JF23" s="112">
        <f>'Gas-Load for Sendout '!JF54</f>
        <v>0.46303309708405832</v>
      </c>
      <c r="JG23" s="112">
        <f>'Gas-Load for Sendout '!JG54</f>
        <v>0.49472255718744901</v>
      </c>
      <c r="JH23" s="112">
        <f>'Gas-Load for Sendout '!JH54</f>
        <v>0.46271113158870503</v>
      </c>
      <c r="JI23" s="112">
        <f>'Gas-Load for Sendout '!JI54</f>
        <v>0.47822991282093735</v>
      </c>
      <c r="JJ23" s="112">
        <f>'Gas-Load for Sendout '!JJ54</f>
        <v>0.46272577747450627</v>
      </c>
      <c r="JK23" s="112">
        <f>'Gas-Load for Sendout '!JK54</f>
        <v>0.47807005401565911</v>
      </c>
      <c r="JL23" s="112">
        <f>'Gas-Load for Sendout '!JL54</f>
        <v>0.4625715845060927</v>
      </c>
      <c r="JM23" s="112">
        <f>'Gas-Load for Sendout '!JM54</f>
        <v>0.4624942979310584</v>
      </c>
      <c r="JN23" s="112">
        <f>'Gas-Load for Sendout '!JN54</f>
        <v>0.47749818180821896</v>
      </c>
      <c r="JO23" s="112">
        <f>'Gas-Load for Sendout '!JO54</f>
        <v>0.46093807540044263</v>
      </c>
      <c r="JP23" s="112">
        <f>'Gas-Load for Sendout '!JP54</f>
        <v>0.47531729741634121</v>
      </c>
      <c r="JQ23" s="112">
        <f>'Gas-Load for Sendout '!JQ54</f>
        <v>0.45937875721931187</v>
      </c>
      <c r="JR23" s="112">
        <f>'Gas-Load for Sendout '!JR54</f>
        <v>0.46182041697372384</v>
      </c>
      <c r="JS23" s="112">
        <f>'Gas-Load for Sendout '!JS54</f>
        <v>0.51105198158671983</v>
      </c>
      <c r="JT23" s="112">
        <f>'Gas-Load for Sendout '!JT54</f>
        <v>0.46150346772112699</v>
      </c>
      <c r="JU23" s="112">
        <f>'Gas-Load for Sendout '!JU54</f>
        <v>0.47698138173886595</v>
      </c>
      <c r="JV23" s="112">
        <f>'Gas-Load for Sendout '!JV54</f>
        <v>0.46151930485103243</v>
      </c>
      <c r="JW23" s="112">
        <f>'Gas-Load for Sendout '!JW54</f>
        <v>0.47682520719166921</v>
      </c>
      <c r="JX23" s="112">
        <f>'Gas-Load for Sendout '!JX54</f>
        <v>0.46136866988315639</v>
      </c>
      <c r="JY23" s="112">
        <f>'Gas-Load for Sendout '!JY54</f>
        <v>0.46129361529857299</v>
      </c>
      <c r="JZ23" s="112">
        <f>'Gas-Load for Sendout '!JZ54</f>
        <v>0.47626354482095257</v>
      </c>
      <c r="KA23" s="112">
        <f>'Gas-Load for Sendout '!KA54</f>
        <v>0.45975766551149638</v>
      </c>
      <c r="KB23" s="112">
        <f>'Gas-Load for Sendout '!KB54</f>
        <v>0.47411046178998301</v>
      </c>
      <c r="KC23" s="112">
        <f>'Gas-Load for Sendout '!KC54</f>
        <v>0.45821897415469381</v>
      </c>
      <c r="KD23" s="112">
        <f>'Gas-Load for Sendout '!KD54</f>
        <v>0.46064892712144917</v>
      </c>
      <c r="KE23" s="112">
        <f>'Gas-Load for Sendout '!KE54</f>
        <v>0.50975974276680314</v>
      </c>
      <c r="KF23" s="112">
        <f>'Gas-Load for Sendout '!KF54</f>
        <v>0.4603390996837336</v>
      </c>
      <c r="KG23" s="112">
        <f>'Gas-Load for Sendout '!KG54</f>
        <v>0.47577899757413705</v>
      </c>
      <c r="KH23" s="112">
        <f>'Gas-Load for Sendout '!KH54</f>
        <v>0.46035878728616791</v>
      </c>
      <c r="KI23" s="112">
        <f>'Gas-Load for Sendout '!KI54</f>
        <v>0.47562964864192914</v>
      </c>
      <c r="KJ23" s="112">
        <f>'Gas-Load for Sendout '!KJ54</f>
        <v>0.46021474875148533</v>
      </c>
      <c r="KK23" s="112">
        <f>'Gas-Load for Sendout '!KK54</f>
        <v>0.46014321032451844</v>
      </c>
      <c r="KL23" s="112">
        <f>'Gas-Load for Sendout '!KL54</f>
        <v>0.4750820685373347</v>
      </c>
      <c r="KM23" s="112">
        <f>'Gas-Load for Sendout '!KM54</f>
        <v>0.45862959160314143</v>
      </c>
      <c r="KN23" s="112">
        <f>'Gas-Load for Sendout '!KN54</f>
        <v>0.47295868232973937</v>
      </c>
      <c r="KO23" s="112">
        <f>'Gas-Load for Sendout '!KO54</f>
        <v>0.4571135448602538</v>
      </c>
      <c r="KP23" s="112">
        <f>'Gas-Load for Sendout '!KP54</f>
        <v>0.45980275375026836</v>
      </c>
      <c r="KQ23" s="112">
        <f>'Gas-Load for Sendout '!KQ54</f>
        <v>0.50882886628895463</v>
      </c>
      <c r="KR23" s="112">
        <f>'Gas-Load for Sendout '!KR54</f>
        <v>0.45950276891467551</v>
      </c>
      <c r="KS23" s="112">
        <f>'Gas-Load for Sendout '!KS54</f>
        <v>0.47491747033311416</v>
      </c>
      <c r="KT23" s="112">
        <f>'Gas-Load for Sendout '!KT54</f>
        <v>0.4595293396492019</v>
      </c>
      <c r="KU23" s="112">
        <f>'Gas-Load for Sendout '!KU54</f>
        <v>0.47477697669302704</v>
      </c>
      <c r="KV23" s="112">
        <f>'Gas-Load for Sendout '!KV54</f>
        <v>0.45939386102085616</v>
      </c>
      <c r="KW23" s="112">
        <f>'Gas-Load for Sendout '!KW54</f>
        <v>0.45932703661962143</v>
      </c>
      <c r="KX23" s="112">
        <f>'Gas-Load for Sendout '!KX54</f>
        <v>0.47424641435382681</v>
      </c>
      <c r="KY23" s="112">
        <f>'Gas-Load for Sendout '!KY54</f>
        <v>0.45783674322412693</v>
      </c>
      <c r="KZ23" s="112">
        <f>'Gas-Load for Sendout '!KZ54</f>
        <v>0.47215316297484566</v>
      </c>
      <c r="LA23" s="112">
        <f>'Gas-Load for Sendout '!LA54</f>
        <v>0.45634429646838132</v>
      </c>
      <c r="LB23" s="112">
        <f>'Gas-Load for Sendout '!LB54</f>
        <v>0.45853594340478604</v>
      </c>
      <c r="LC23" s="112">
        <f>'Gas-Load for Sendout '!LC54</f>
        <v>0.4899365665957976</v>
      </c>
      <c r="LD23" s="112">
        <f>'Gas-Load for Sendout '!LD54</f>
        <v>0.45824847516550898</v>
      </c>
      <c r="LE23" s="112">
        <f>'Gas-Load for Sendout '!LE54</f>
        <v>0.4736252670662458</v>
      </c>
      <c r="LF23" s="112">
        <f>'Gas-Load for Sendout '!LF54</f>
        <v>0.45828438898215834</v>
      </c>
      <c r="LG23" s="112">
        <f>'Gas-Load for Sendout '!LG54</f>
        <v>0.47349627367333191</v>
      </c>
      <c r="LH23" s="112">
        <f>'Gas-Load for Sendout '!LH54</f>
        <v>0.45816046632190061</v>
      </c>
      <c r="LI23" s="112">
        <f>'Gas-Load for Sendout '!LI54</f>
        <v>0.45809918660009924</v>
      </c>
      <c r="LJ23" s="112">
        <f>'Gas-Load for Sendout '!LJ54</f>
        <v>0.47298732306887437</v>
      </c>
      <c r="LK23" s="112">
        <f>'Gas-Load for Sendout '!LK54</f>
        <v>0.45663554959741715</v>
      </c>
      <c r="LL23" s="112">
        <f>'Gas-Load for Sendout '!LL54</f>
        <v>0.47092750048363491</v>
      </c>
      <c r="LM23" s="112">
        <f>'Gas-Load for Sendout '!LM54</f>
        <v>0.45517000129223678</v>
      </c>
      <c r="LN23" s="112">
        <f>'Gas-Load for Sendout '!LN54</f>
        <v>0.45752012587418622</v>
      </c>
      <c r="LO23" s="112">
        <f>'Gas-Load for Sendout '!LO54</f>
        <v>0.50631826709769923</v>
      </c>
      <c r="LP23" s="112">
        <f>'Gas-Load for Sendout '!LP54</f>
        <v>0.45724689563879461</v>
      </c>
      <c r="LQ23" s="112">
        <f>'Gas-Load for Sendout '!LQ54</f>
        <v>0.47259552826219792</v>
      </c>
      <c r="LR23" s="112">
        <f>'Gas-Load for Sendout '!LR54</f>
        <v>0.45729414545712771</v>
      </c>
      <c r="LS23" s="112">
        <f>'Gas-Load for Sendout '!LS54</f>
        <v>0.47247994911229757</v>
      </c>
      <c r="LT23" s="112">
        <f>'Gas-Load for Sendout '!LT54</f>
        <v>0.45718405550778196</v>
      </c>
      <c r="LU23" s="112">
        <f>'Gas-Load for Sendout '!LU54</f>
        <v>0.45712946362494494</v>
      </c>
      <c r="LV23" s="112">
        <f>'Gas-Load for Sendout '!LV54</f>
        <v>0.47199629546646837</v>
      </c>
      <c r="LW23" s="112">
        <f>'Gas-Load for Sendout '!LW54</f>
        <v>0.45569440221124879</v>
      </c>
      <c r="LX23" s="112">
        <f>'Gas-Load for Sendout '!LX54</f>
        <v>0.46997093083884789</v>
      </c>
      <c r="LY23" s="112">
        <f>'Gas-Load for Sendout '!LY54</f>
        <v>0.45425677213656196</v>
      </c>
      <c r="LZ23" s="112">
        <f>'Gas-Load for Sendout '!LZ54</f>
        <v>0.45679851987098469</v>
      </c>
      <c r="MA23" s="112">
        <f>'Gas-Load for Sendout '!MA54</f>
        <v>0.50552905351357524</v>
      </c>
      <c r="MB23" s="112">
        <f>'Gas-Load for Sendout '!MB54</f>
        <v>0.45654204330030362</v>
      </c>
      <c r="MC23" s="112">
        <f>'Gas-Load for Sendout '!MC54</f>
        <v>0.4718732769613776</v>
      </c>
      <c r="MD23" s="112">
        <f>'Gas-Load for Sendout '!MD54</f>
        <v>0.45660345115227491</v>
      </c>
      <c r="ME23" s="112">
        <f>'Gas-Load for Sendout '!ME54</f>
        <v>0.4717743095990537</v>
      </c>
      <c r="MF23" s="112">
        <f>'Gas-Load for Sendout '!MF54</f>
        <v>0.45650898437484033</v>
      </c>
      <c r="MG23" s="112">
        <f>'Gas-Load for Sendout '!MG54</f>
        <v>0.45646262407800892</v>
      </c>
      <c r="MH23" s="112">
        <f>'Gas-Load for Sendout '!MH54</f>
        <v>0.47131861963793631</v>
      </c>
      <c r="MI23" s="112">
        <f>'Gas-Load for Sendout '!MI54</f>
        <v>0.45505613035978676</v>
      </c>
      <c r="MJ23" s="112">
        <f>'Gas-Load for Sendout '!MJ54</f>
        <v>0.46932759833585425</v>
      </c>
      <c r="MK23" s="112">
        <f>'Gas-Load for Sendout '!MK54</f>
        <v>0.45364725493632824</v>
      </c>
    </row>
    <row r="24" spans="1:349" x14ac:dyDescent="0.3">
      <c r="A24" s="112" t="s">
        <v>149</v>
      </c>
      <c r="B24" s="112">
        <f>'Gas-Load for Sendout '!B84</f>
        <v>6.4316729211384036</v>
      </c>
      <c r="C24" s="112">
        <f>'Gas-Load for Sendout '!C84</f>
        <v>7.1082848479472664</v>
      </c>
      <c r="D24" s="112">
        <f>'Gas-Load for Sendout '!D84</f>
        <v>6.4094760891166755</v>
      </c>
      <c r="E24" s="112">
        <f>'Gas-Load for Sendout '!E84</f>
        <v>6.6123522155299224</v>
      </c>
      <c r="F24" s="112">
        <f>'Gas-Load for Sendout '!F84</f>
        <v>6.3925657246511287</v>
      </c>
      <c r="G24" s="112">
        <f>'Gas-Load for Sendout '!G84</f>
        <v>6.6012683194448032</v>
      </c>
      <c r="H24" s="112">
        <f>'Gas-Load for Sendout '!H84</f>
        <v>6.3862055178732424</v>
      </c>
      <c r="I24" s="112">
        <f>'Gas-Load for Sendout '!I84</f>
        <v>6.3860940482616471</v>
      </c>
      <c r="J24" s="112">
        <f>'Gas-Load for Sendout '!J84</f>
        <v>6.5957402941943037</v>
      </c>
      <c r="K24" s="112">
        <f>'Gas-Load for Sendout '!K84</f>
        <v>6.3801917222195534</v>
      </c>
      <c r="L24" s="112">
        <f>'Gas-Load for Sendout '!L84</f>
        <v>6.5905661725633387</v>
      </c>
      <c r="M24" s="112">
        <f>'Gas-Load for Sendout '!M84</f>
        <v>6.3757443558998679</v>
      </c>
      <c r="N24" s="112">
        <f>'Gas-Load for Sendout '!N84</f>
        <v>6.5372841682034712</v>
      </c>
      <c r="O24" s="112">
        <f>'Gas-Load for Sendout '!O84</f>
        <v>7.2315376477172046</v>
      </c>
      <c r="P24" s="112">
        <f>'Gas-Load for Sendout '!P84</f>
        <v>6.5263750582022961</v>
      </c>
      <c r="Q24" s="112">
        <f>'Gas-Load for Sendout '!Q84</f>
        <v>6.7387667817666657</v>
      </c>
      <c r="R24" s="112">
        <f>'Gas-Load for Sendout '!R84</f>
        <v>6.516406976330563</v>
      </c>
      <c r="S24" s="112">
        <f>'Gas-Load for Sendout '!S84</f>
        <v>6.7288322521093793</v>
      </c>
      <c r="T24" s="112">
        <f>'Gas-Load for Sendout '!T84</f>
        <v>6.5073714702624397</v>
      </c>
      <c r="U24" s="112">
        <f>'Gas-Load for Sendout '!U84</f>
        <v>6.5032010175854662</v>
      </c>
      <c r="V24" s="112">
        <f>'Gas-Load for Sendout '!V84</f>
        <v>6.7159029421110388</v>
      </c>
      <c r="W24" s="112">
        <f>'Gas-Load for Sendout '!W84</f>
        <v>6.4952132092634027</v>
      </c>
      <c r="X24" s="112">
        <f>'Gas-Load for Sendout '!X84</f>
        <v>6.7076588661607293</v>
      </c>
      <c r="Y24" s="112">
        <f>'Gas-Load for Sendout '!Y84</f>
        <v>6.4873570921011465</v>
      </c>
      <c r="Z24" s="112">
        <f>'Gas-Load for Sendout '!Z84</f>
        <v>6.6008924724218963</v>
      </c>
      <c r="AA24" s="112">
        <f>'Gas-Load for Sendout '!AA84</f>
        <v>7.0530811693929598</v>
      </c>
      <c r="AB24" s="112">
        <f>'Gas-Load for Sendout '!AB84</f>
        <v>6.5951973346592467</v>
      </c>
      <c r="AC24" s="112">
        <f>'Gas-Load for Sendout '!AC84</f>
        <v>6.8124510723677014</v>
      </c>
      <c r="AD24" s="112">
        <f>'Gas-Load for Sendout '!AD84</f>
        <v>6.5901937364330756</v>
      </c>
      <c r="AE24" s="112">
        <f>'Gas-Load for Sendout '!AE84</f>
        <v>6.8074019420074308</v>
      </c>
      <c r="AF24" s="112">
        <f>'Gas-Load for Sendout '!AF84</f>
        <v>6.5857650717355503</v>
      </c>
      <c r="AG24" s="112">
        <f>'Gas-Load for Sendout '!AG84</f>
        <v>6.5839499050519832</v>
      </c>
      <c r="AH24" s="112">
        <f>'Gas-Load for Sendout '!AH84</f>
        <v>6.8015402633069577</v>
      </c>
      <c r="AI24" s="112">
        <f>'Gas-Load for Sendout '!AI84</f>
        <v>6.5806624645002181</v>
      </c>
      <c r="AJ24" s="112">
        <f>'Gas-Load for Sendout '!AJ84</f>
        <v>6.7984961780153395</v>
      </c>
      <c r="AK24" s="112">
        <f>'Gas-Load for Sendout '!AK84</f>
        <v>6.5778310978086676</v>
      </c>
      <c r="AL24" s="112">
        <f>'Gas-Load for Sendout '!AL84</f>
        <v>6.6484402121982393</v>
      </c>
      <c r="AM24" s="112">
        <f>'Gas-Load for Sendout '!AM84</f>
        <v>7.3595067225123936</v>
      </c>
      <c r="AN24" s="112">
        <f>'Gas-Load for Sendout '!AN84</f>
        <v>6.6462672950751829</v>
      </c>
      <c r="AO24" s="112">
        <f>'Gas-Load for Sendout '!AO84</f>
        <v>6.8667464646870195</v>
      </c>
      <c r="AP24" s="112">
        <f>'Gas-Load for Sendout '!AP84</f>
        <v>6.6442100517935865</v>
      </c>
      <c r="AQ24" s="112">
        <f>'Gas-Load for Sendout '!AQ84</f>
        <v>6.8646213045906599</v>
      </c>
      <c r="AR24" s="112">
        <f>'Gas-Load for Sendout '!AR84</f>
        <v>6.6420398984356579</v>
      </c>
      <c r="AS24" s="112">
        <f>'Gas-Load for Sendout '!AS84</f>
        <v>6.6410124257803487</v>
      </c>
      <c r="AT24" s="112">
        <f>'Gas-Load for Sendout '!AT84</f>
        <v>6.8612002010018456</v>
      </c>
      <c r="AU24" s="112">
        <f>'Gas-Load for Sendout '!AU84</f>
        <v>6.6388443604168579</v>
      </c>
      <c r="AV24" s="112">
        <f>'Gas-Load for Sendout '!AV84</f>
        <v>6.8588428052962955</v>
      </c>
      <c r="AW24" s="112">
        <f>'Gas-Load for Sendout '!AW84</f>
        <v>6.636449724010661</v>
      </c>
      <c r="AX24" s="112">
        <f>'Gas-Load for Sendout '!AX84</f>
        <v>6.7043592707128843</v>
      </c>
      <c r="AY24" s="112">
        <f>'Gas-Load for Sendout '!AY84</f>
        <v>7.421154157997738</v>
      </c>
      <c r="AZ24" s="112">
        <f>'Gas-Load for Sendout '!AZ84</f>
        <v>6.701712237664057</v>
      </c>
      <c r="BA24" s="112">
        <f>'Gas-Load for Sendout '!BA84</f>
        <v>6.9235575800363511</v>
      </c>
      <c r="BB24" s="112">
        <f>'Gas-Load for Sendout '!BB84</f>
        <v>6.6986075169074315</v>
      </c>
      <c r="BC24" s="112">
        <f>'Gas-Load for Sendout '!BC84</f>
        <v>6.9204695163394936</v>
      </c>
      <c r="BD24" s="112">
        <f>'Gas-Load for Sendout '!BD84</f>
        <v>6.6957353392941039</v>
      </c>
      <c r="BE24" s="112">
        <f>'Gas-Load for Sendout '!BE84</f>
        <v>6.6943575687246142</v>
      </c>
      <c r="BF24" s="112">
        <f>'Gas-Load for Sendout '!BF84</f>
        <v>6.9159611444339735</v>
      </c>
      <c r="BG24" s="112">
        <f>'Gas-Load for Sendout '!BG84</f>
        <v>6.6912596570894163</v>
      </c>
      <c r="BH24" s="112">
        <f>'Gas-Load for Sendout '!BH84</f>
        <v>6.9128798518768626</v>
      </c>
      <c r="BI24" s="112">
        <f>'Gas-Load for Sendout '!BI84</f>
        <v>6.6883937757903373</v>
      </c>
      <c r="BJ24" s="112">
        <f>'Gas-Load for Sendout '!BJ84</f>
        <v>6.7701044930965599</v>
      </c>
      <c r="BK24" s="112">
        <f>'Gas-Load for Sendout '!BK84</f>
        <v>7.4939325341174934</v>
      </c>
      <c r="BL24" s="112">
        <f>'Gas-Load for Sendout '!BL84</f>
        <v>6.7672067288805717</v>
      </c>
      <c r="BM24" s="112">
        <f>'Gas-Load for Sendout '!BM84</f>
        <v>6.9913439057595275</v>
      </c>
      <c r="BN24" s="112">
        <f>'Gas-Load for Sendout '!BN84</f>
        <v>6.7643114442259753</v>
      </c>
      <c r="BO24" s="112">
        <f>'Gas-Load for Sendout '!BO84</f>
        <v>6.9881142055960384</v>
      </c>
      <c r="BP24" s="112">
        <f>'Gas-Load for Sendout '!BP84</f>
        <v>6.761302975084357</v>
      </c>
      <c r="BQ24" s="112">
        <f>'Gas-Load for Sendout '!BQ84</f>
        <v>6.7596841383280557</v>
      </c>
      <c r="BR24" s="112">
        <f>'Gas-Load for Sendout '!BR84</f>
        <v>6.9835737535175104</v>
      </c>
      <c r="BS24" s="112">
        <f>'Gas-Load for Sendout '!BS84</f>
        <v>6.7566797829100746</v>
      </c>
      <c r="BT24" s="112">
        <f>'Gas-Load for Sendout '!BT84</f>
        <v>6.9802319309293939</v>
      </c>
      <c r="BU24" s="112">
        <f>'Gas-Load for Sendout '!BU84</f>
        <v>6.7534473084295525</v>
      </c>
      <c r="BV24" s="112">
        <f>'Gas-Load for Sendout '!BV84</f>
        <v>6.832874506360807</v>
      </c>
      <c r="BW24" s="112">
        <f>'Gas-Load for Sendout '!BW84</f>
        <v>7.3022362698816581</v>
      </c>
      <c r="BX24" s="112">
        <f>'Gas-Load for Sendout '!BX84</f>
        <v>6.829141715043483</v>
      </c>
      <c r="BY24" s="112">
        <f>'Gas-Load for Sendout '!BY84</f>
        <v>7.0548527433278716</v>
      </c>
      <c r="BZ24" s="112">
        <f>'Gas-Load for Sendout '!BZ84</f>
        <v>6.8255294606512376</v>
      </c>
      <c r="CA24" s="112">
        <f>'Gas-Load for Sendout '!CA84</f>
        <v>7.0511221182311825</v>
      </c>
      <c r="CB24" s="112">
        <f>'Gas-Load for Sendout '!CB84</f>
        <v>6.8218046880128771</v>
      </c>
      <c r="CC24" s="112">
        <f>'Gas-Load for Sendout '!CC84</f>
        <v>6.8199438257674041</v>
      </c>
      <c r="CD24" s="112">
        <f>'Gas-Load for Sendout '!CD84</f>
        <v>7.045233364075993</v>
      </c>
      <c r="CE24" s="112">
        <f>'Gas-Load for Sendout '!CE84</f>
        <v>6.8161090018468355</v>
      </c>
      <c r="CF24" s="112">
        <f>'Gas-Load for Sendout '!CF84</f>
        <v>7.0413929534114645</v>
      </c>
      <c r="CG24" s="112">
        <f>'Gas-Load for Sendout '!CG84</f>
        <v>6.8125105178968832</v>
      </c>
      <c r="CH24" s="112">
        <f>'Gas-Load for Sendout '!CH84</f>
        <v>6.9005412434369973</v>
      </c>
      <c r="CI24" s="112">
        <f>'Gas-Load for Sendout '!CI84</f>
        <v>7.637804369401394</v>
      </c>
      <c r="CJ24" s="112">
        <f>'Gas-Load for Sendout '!CJ84</f>
        <v>6.8967838019758281</v>
      </c>
      <c r="CK24" s="112">
        <f>'Gas-Load for Sendout '!CK84</f>
        <v>7.1247368358226613</v>
      </c>
      <c r="CL24" s="112">
        <f>'Gas-Load for Sendout '!CL84</f>
        <v>6.8930304502468625</v>
      </c>
      <c r="CM24" s="112">
        <f>'Gas-Load for Sendout '!CM84</f>
        <v>7.1209815549944624</v>
      </c>
      <c r="CN24" s="112">
        <f>'Gas-Load for Sendout '!CN84</f>
        <v>6.8893982844846331</v>
      </c>
      <c r="CO24" s="112">
        <f>'Gas-Load for Sendout '!CO84</f>
        <v>6.8876421587621159</v>
      </c>
      <c r="CP24" s="112">
        <f>'Gas-Load for Sendout '!CP84</f>
        <v>7.11529560934048</v>
      </c>
      <c r="CQ24" s="112">
        <f>'Gas-Load for Sendout '!CQ84</f>
        <v>6.8838987478262759</v>
      </c>
      <c r="CR24" s="112">
        <f>'Gas-Load for Sendout '!CR84</f>
        <v>7.1116710275928705</v>
      </c>
      <c r="CS24" s="112">
        <f>'Gas-Load for Sendout '!CS84</f>
        <v>6.8805097946681295</v>
      </c>
      <c r="CT24" s="112">
        <f>'Gas-Load for Sendout '!CT84</f>
        <v>6.9718513549109389</v>
      </c>
      <c r="CU24" s="112">
        <f>'Gas-Load for Sendout '!CU84</f>
        <v>7.7170018205068116</v>
      </c>
      <c r="CV24" s="112">
        <f>'Gas-Load for Sendout '!CV84</f>
        <v>6.9684216061527975</v>
      </c>
      <c r="CW24" s="112">
        <f>'Gas-Load for Sendout '!CW84</f>
        <v>7.1991147353221123</v>
      </c>
      <c r="CX24" s="112">
        <f>'Gas-Load for Sendout '!CX84</f>
        <v>6.9651133250145376</v>
      </c>
      <c r="CY24" s="112">
        <f>'Gas-Load for Sendout '!CY84</f>
        <v>7.1956976850502228</v>
      </c>
      <c r="CZ24" s="112">
        <f>'Gas-Load for Sendout '!CZ84</f>
        <v>6.9619261703704343</v>
      </c>
      <c r="DA24" s="112">
        <f>'Gas-Load for Sendout '!DA84</f>
        <v>6.9602747197124222</v>
      </c>
      <c r="DB24" s="112">
        <f>'Gas-Load for Sendout '!DB84</f>
        <v>7.1906999955752422</v>
      </c>
      <c r="DC24" s="112">
        <f>'Gas-Load for Sendout '!DC84</f>
        <v>6.9569741677427714</v>
      </c>
      <c r="DD24" s="112">
        <f>'Gas-Load for Sendout '!DD84</f>
        <v>7.1871692341612512</v>
      </c>
      <c r="DE24" s="112">
        <f>'Gas-Load for Sendout '!DE84</f>
        <v>6.9536767445231904</v>
      </c>
      <c r="DF24" s="112">
        <f>'Gas-Load for Sendout '!DF84</f>
        <v>7.0452335310240493</v>
      </c>
      <c r="DG24" s="112">
        <f>'Gas-Load for Sendout '!DG84</f>
        <v>7.7982323711439303</v>
      </c>
      <c r="DH24" s="112">
        <f>'Gas-Load for Sendout '!DH84</f>
        <v>7.0418967040192681</v>
      </c>
      <c r="DI24" s="112">
        <f>'Gas-Load for Sendout '!DI84</f>
        <v>7.2750268216866187</v>
      </c>
      <c r="DJ24" s="112">
        <f>'Gas-Load for Sendout '!DJ84</f>
        <v>7.0386820415624491</v>
      </c>
      <c r="DK24" s="112">
        <f>'Gas-Load for Sendout '!DK84</f>
        <v>7.2717064639296707</v>
      </c>
      <c r="DL24" s="112">
        <f>'Gas-Load for Sendout '!DL84</f>
        <v>7.0355892134358227</v>
      </c>
      <c r="DM24" s="112">
        <f>'Gas-Load for Sendout '!DM84</f>
        <v>7.0340438184004297</v>
      </c>
      <c r="DN24" s="112">
        <f>'Gas-Load for Sendout '!DN84</f>
        <v>7.2669157388575671</v>
      </c>
      <c r="DO24" s="112">
        <f>'Gas-Load for Sendout '!DO84</f>
        <v>7.0311925643191975</v>
      </c>
      <c r="DP24" s="112">
        <f>'Gas-Load for Sendout '!DP84</f>
        <v>7.2642160622967529</v>
      </c>
      <c r="DQ24" s="112">
        <f>'Gas-Load for Sendout '!DQ84</f>
        <v>7.0285809445924539</v>
      </c>
      <c r="DR24" s="112">
        <f>'Gas-Load for Sendout '!DR84</f>
        <v>7.1047329503259258</v>
      </c>
      <c r="DS24" s="112">
        <f>'Gas-Load for Sendout '!DS84</f>
        <v>7.5931764409530853</v>
      </c>
      <c r="DT24" s="112">
        <f>'Gas-Load for Sendout '!DT84</f>
        <v>7.1019756464338917</v>
      </c>
      <c r="DU24" s="112">
        <f>'Gas-Load for Sendout '!DU84</f>
        <v>7.33722249927908</v>
      </c>
      <c r="DV24" s="112">
        <f>'Gas-Load for Sendout '!DV84</f>
        <v>7.0992204818975173</v>
      </c>
      <c r="DW24" s="112">
        <f>'Gas-Load for Sendout '!DW84</f>
        <v>7.3343766482953638</v>
      </c>
      <c r="DX24" s="112">
        <f>'Gas-Load for Sendout '!DX84</f>
        <v>7.0963478058076603</v>
      </c>
      <c r="DY24" s="112">
        <f>'Gas-Load for Sendout '!DY84</f>
        <v>7.0950319394197461</v>
      </c>
      <c r="DZ24" s="112">
        <f>'Gas-Load for Sendout '!DZ84</f>
        <v>7.3299267020690451</v>
      </c>
      <c r="EA24" s="112">
        <f>'Gas-Load for Sendout '!EA84</f>
        <v>7.0919236488214965</v>
      </c>
      <c r="EB24" s="112">
        <f>'Gas-Load for Sendout '!EB84</f>
        <v>7.3265927843951824</v>
      </c>
      <c r="EC24" s="112">
        <f>'Gas-Load for Sendout '!EC84</f>
        <v>7.0885793032581885</v>
      </c>
      <c r="ED24" s="112">
        <f>'Gas-Load for Sendout '!ED84</f>
        <v>7.1606591287280841</v>
      </c>
      <c r="EE24" s="112">
        <f>'Gas-Load for Sendout '!EE84</f>
        <v>7.9261376089291113</v>
      </c>
      <c r="EF24" s="112">
        <f>'Gas-Load for Sendout '!EF84</f>
        <v>7.1575256247754302</v>
      </c>
      <c r="EG24" s="112">
        <f>'Gas-Load for Sendout '!EG84</f>
        <v>7.3944918976896412</v>
      </c>
      <c r="EH24" s="112">
        <f>'Gas-Load for Sendout '!EH84</f>
        <v>7.1542745028100034</v>
      </c>
      <c r="EI24" s="112">
        <f>'Gas-Load for Sendout '!EI84</f>
        <v>7.3911338742897978</v>
      </c>
      <c r="EJ24" s="112">
        <f>'Gas-Load for Sendout '!EJ84</f>
        <v>7.1511465829695338</v>
      </c>
      <c r="EK24" s="112">
        <f>'Gas-Load for Sendout '!EK84</f>
        <v>7.1495836484933379</v>
      </c>
      <c r="EL24" s="112">
        <f>'Gas-Load for Sendout '!EL84</f>
        <v>7.3861646272106896</v>
      </c>
      <c r="EM24" s="112">
        <f>'Gas-Load for Sendout '!EM84</f>
        <v>7.1463397357671612</v>
      </c>
      <c r="EN24" s="112">
        <f>'Gas-Load for Sendout '!EN84</f>
        <v>7.3829381982140756</v>
      </c>
      <c r="EO24" s="112">
        <f>'Gas-Load for Sendout '!EO84</f>
        <v>7.1432187488835321</v>
      </c>
      <c r="EP24" s="112">
        <f>'Gas-Load for Sendout '!EP84</f>
        <v>7.2056777071633551</v>
      </c>
      <c r="EQ24" s="112">
        <f>'Gas-Load for Sendout '!EQ84</f>
        <v>7.9761072743518344</v>
      </c>
      <c r="ER24" s="112">
        <f>'Gas-Load for Sendout '!ER84</f>
        <v>7.2025329188263925</v>
      </c>
      <c r="ES24" s="112">
        <f>'Gas-Load for Sendout '!ES84</f>
        <v>7.4412433662225217</v>
      </c>
      <c r="ET24" s="112">
        <f>'Gas-Load for Sendout '!ET84</f>
        <v>7.1997532779529756</v>
      </c>
      <c r="EU24" s="112">
        <f>'Gas-Load for Sendout '!EU84</f>
        <v>7.4382473448031163</v>
      </c>
      <c r="EV24" s="112">
        <f>'Gas-Load for Sendout '!EV84</f>
        <v>7.1969757817202868</v>
      </c>
      <c r="EW24" s="112">
        <f>'Gas-Load for Sendout '!EW84</f>
        <v>7.1955275037926532</v>
      </c>
      <c r="EX24" s="112">
        <f>'Gas-Load for Sendout '!EX84</f>
        <v>7.4340071085688004</v>
      </c>
      <c r="EY24" s="112">
        <f>'Gas-Load for Sendout '!EY84</f>
        <v>7.1927532663844351</v>
      </c>
      <c r="EZ24" s="112">
        <f>'Gas-Load for Sendout '!EZ84</f>
        <v>7.4311414536984035</v>
      </c>
      <c r="FA24" s="112">
        <f>'Gas-Load for Sendout '!FA84</f>
        <v>7.1901016489797316</v>
      </c>
      <c r="FB24" s="112">
        <f>'Gas-Load for Sendout '!FB84</f>
        <v>7.2520540847309869</v>
      </c>
      <c r="FC24" s="112">
        <f>'Gas-Load for Sendout '!FC84</f>
        <v>8.0275804634751697</v>
      </c>
      <c r="FD24" s="112">
        <f>'Gas-Load for Sendout '!FD84</f>
        <v>7.2493820835609304</v>
      </c>
      <c r="FE24" s="112">
        <f>'Gas-Load for Sendout '!FE84</f>
        <v>7.4896483819159743</v>
      </c>
      <c r="FF24" s="112">
        <f>'Gas-Load for Sendout '!FF84</f>
        <v>7.2469546996387599</v>
      </c>
      <c r="FG24" s="112">
        <f>'Gas-Load for Sendout '!FG84</f>
        <v>7.4871410089620847</v>
      </c>
      <c r="FH24" s="112">
        <f>'Gas-Load for Sendout '!FH84</f>
        <v>7.2444076954264052</v>
      </c>
      <c r="FI24" s="112">
        <f>'Gas-Load for Sendout '!FI84</f>
        <v>7.2430742647405228</v>
      </c>
      <c r="FJ24" s="112">
        <f>'Gas-Load for Sendout '!FJ84</f>
        <v>7.4831327023305487</v>
      </c>
      <c r="FK24" s="112">
        <f>'Gas-Load for Sendout '!FK84</f>
        <v>7.2405299869431632</v>
      </c>
      <c r="FL24" s="112">
        <f>'Gas-Load for Sendout '!FL84</f>
        <v>7.4806296893683859</v>
      </c>
      <c r="FM24" s="112">
        <f>'Gas-Load for Sendout '!FM84</f>
        <v>7.2382295610418241</v>
      </c>
      <c r="FN24" s="112">
        <f>'Gas-Load for Sendout '!FN84</f>
        <v>7.2960229409239741</v>
      </c>
      <c r="FO24" s="112">
        <f>'Gas-Load for Sendout '!FO84</f>
        <v>7.7978932029497212</v>
      </c>
      <c r="FP24" s="112">
        <f>'Gas-Load for Sendout '!FP84</f>
        <v>7.2938279148010157</v>
      </c>
      <c r="FQ24" s="112">
        <f>'Gas-Load for Sendout '!FQ84</f>
        <v>7.5356959939944783</v>
      </c>
      <c r="FR24" s="112">
        <f>'Gas-Load for Sendout '!FR84</f>
        <v>7.2915123751866329</v>
      </c>
      <c r="FS24" s="112">
        <f>'Gas-Load for Sendout '!FS84</f>
        <v>7.5334299221596037</v>
      </c>
      <c r="FT24" s="112">
        <f>'Gas-Load for Sendout '!FT84</f>
        <v>7.289441822445875</v>
      </c>
      <c r="FU24" s="112">
        <f>'Gas-Load for Sendout '!FU84</f>
        <v>7.2884678515306272</v>
      </c>
      <c r="FV24" s="112">
        <f>'Gas-Load for Sendout '!FV84</f>
        <v>7.5302848601544614</v>
      </c>
      <c r="FW24" s="112">
        <f>'Gas-Load for Sendout '!FW84</f>
        <v>7.2863990272752961</v>
      </c>
      <c r="FX24" s="112">
        <f>'Gas-Load for Sendout '!FX84</f>
        <v>7.5282733982308487</v>
      </c>
      <c r="FY24" s="112">
        <f>'Gas-Load for Sendout '!FY84</f>
        <v>7.2844529711476911</v>
      </c>
      <c r="FZ24" s="112">
        <f>'Gas-Load for Sendout '!FZ84</f>
        <v>7.3393130638745836</v>
      </c>
      <c r="GA24" s="112">
        <f>'Gas-Load for Sendout '!GA84</f>
        <v>8.124447638963769</v>
      </c>
      <c r="GB24" s="112">
        <f>'Gas-Load for Sendout '!GB84</f>
        <v>7.3372312324308488</v>
      </c>
      <c r="GC24" s="112">
        <f>'Gas-Load for Sendout '!GC84</f>
        <v>7.5807936875116315</v>
      </c>
      <c r="GD24" s="112">
        <f>'Gas-Load for Sendout '!GD84</f>
        <v>7.3352729402489771</v>
      </c>
      <c r="GE24" s="112">
        <f>'Gas-Load for Sendout '!GE84</f>
        <v>7.578770658974034</v>
      </c>
      <c r="GF24" s="112">
        <f>'Gas-Load for Sendout '!GF84</f>
        <v>7.3333156931166306</v>
      </c>
      <c r="GG24" s="112">
        <f>'Gas-Load for Sendout '!GG84</f>
        <v>7.3322152005410048</v>
      </c>
      <c r="GH24" s="112">
        <f>'Gas-Load for Sendout '!GH84</f>
        <v>7.5757381398707428</v>
      </c>
      <c r="GI24" s="112">
        <f>'Gas-Load for Sendout '!GI84</f>
        <v>7.330259584624609</v>
      </c>
      <c r="GJ24" s="112">
        <f>'Gas-Load for Sendout '!GJ84</f>
        <v>7.5737178083446768</v>
      </c>
      <c r="GK24" s="112">
        <f>'Gas-Load for Sendout '!GK84</f>
        <v>7.3283050116164601</v>
      </c>
      <c r="GL24" s="112">
        <f>'Gas-Load for Sendout '!GL84</f>
        <v>7.3904932510161423</v>
      </c>
      <c r="GM24" s="112">
        <f>'Gas-Load for Sendout '!GM84</f>
        <v>8.1812412177584175</v>
      </c>
      <c r="GN24" s="112">
        <f>'Gas-Load for Sendout '!GN84</f>
        <v>7.388523404908157</v>
      </c>
      <c r="GO24" s="112">
        <f>'Gas-Load for Sendout '!GO84</f>
        <v>7.6337901714332732</v>
      </c>
      <c r="GP24" s="112">
        <f>'Gas-Load for Sendout '!GP84</f>
        <v>7.3865546085974136</v>
      </c>
      <c r="GQ24" s="112">
        <f>'Gas-Load for Sendout '!GQ84</f>
        <v>7.6316292090841484</v>
      </c>
      <c r="GR24" s="112">
        <f>'Gas-Load for Sendout '!GR84</f>
        <v>7.3845868612449301</v>
      </c>
      <c r="GS24" s="112">
        <f>'Gas-Load for Sendout '!GS84</f>
        <v>7.3834804640125133</v>
      </c>
      <c r="GT24" s="112">
        <f>'Gas-Load for Sendout '!GT84</f>
        <v>7.6285805206954196</v>
      </c>
      <c r="GU24" s="112">
        <f>'Gas-Load for Sendout '!GU84</f>
        <v>7.3815143539798234</v>
      </c>
      <c r="GV24" s="112">
        <f>'Gas-Load for Sendout '!GV84</f>
        <v>7.6265494146227484</v>
      </c>
      <c r="GW24" s="112">
        <f>'Gas-Load for Sendout '!GW84</f>
        <v>7.3795492907595701</v>
      </c>
      <c r="GX24" s="112">
        <f>'Gas-Load for Sendout '!GX84</f>
        <v>7.4405378223928222</v>
      </c>
      <c r="GY24" s="112">
        <f>'Gas-Load for Sendout '!GY84</f>
        <v>8.2366420941345169</v>
      </c>
      <c r="GZ24" s="112">
        <f>'Gas-Load for Sendout '!GZ84</f>
        <v>7.4385578369429632</v>
      </c>
      <c r="HA24" s="112">
        <f>'Gas-Load for Sendout '!HA84</f>
        <v>7.6854871806437899</v>
      </c>
      <c r="HB24" s="112">
        <f>'Gas-Load for Sendout '!HB84</f>
        <v>7.4367025573906744</v>
      </c>
      <c r="HC24" s="112">
        <f>'Gas-Load for Sendout '!HC84</f>
        <v>7.6835705684356119</v>
      </c>
      <c r="HD24" s="112">
        <f>'Gas-Load for Sendout '!HD84</f>
        <v>7.4347246123316086</v>
      </c>
      <c r="HE24" s="112">
        <f>'Gas-Load for Sendout '!HE84</f>
        <v>7.4338595921819115</v>
      </c>
      <c r="HF24" s="112">
        <f>'Gas-Load for Sendout '!HF84</f>
        <v>7.680505976448468</v>
      </c>
      <c r="HG24" s="112">
        <f>'Gas-Load for Sendout '!HG84</f>
        <v>7.431883158923771</v>
      </c>
      <c r="HH24" s="112">
        <f>'Gas-Load for Sendout '!HH84</f>
        <v>7.6785918475582111</v>
      </c>
      <c r="HI24" s="112">
        <f>'Gas-Load for Sendout '!HI84</f>
        <v>7.4297843497854137</v>
      </c>
      <c r="HJ24" s="112">
        <f>'Gas-Load for Sendout '!HJ84</f>
        <v>7.4842742447602193</v>
      </c>
      <c r="HK24" s="112">
        <f>'Gas-Load for Sendout '!HK84</f>
        <v>7.9993681209026208</v>
      </c>
      <c r="HL24" s="112">
        <f>'Gas-Load for Sendout '!HL84</f>
        <v>7.482285729517506</v>
      </c>
      <c r="HM24" s="112">
        <f>'Gas-Load for Sendout '!HM84</f>
        <v>7.7305399091123705</v>
      </c>
      <c r="HN24" s="112">
        <f>'Gas-Load for Sendout '!HN84</f>
        <v>7.4800499125393305</v>
      </c>
      <c r="HO24" s="112">
        <f>'Gas-Load for Sendout '!HO84</f>
        <v>7.7283585331130533</v>
      </c>
      <c r="HP24" s="112">
        <f>'Gas-Load for Sendout '!HP84</f>
        <v>7.477815431351968</v>
      </c>
      <c r="HQ24" s="112">
        <f>'Gas-Load for Sendout '!HQ84</f>
        <v>7.4768227570613339</v>
      </c>
      <c r="HR24" s="112">
        <f>'Gas-Load for Sendout '!HR84</f>
        <v>7.724896523915004</v>
      </c>
      <c r="HS24" s="112">
        <f>'Gas-Load for Sendout '!HS84</f>
        <v>7.4744662115612064</v>
      </c>
      <c r="HT24" s="112">
        <f>'Gas-Load for Sendout '!HT84</f>
        <v>7.7225902404327185</v>
      </c>
      <c r="HU24" s="112">
        <f>'Gas-Load for Sendout '!HU84</f>
        <v>7.4723589822809986</v>
      </c>
      <c r="HV24" s="112">
        <f>'Gas-Load for Sendout '!HV84</f>
        <v>7.5300001877672367</v>
      </c>
      <c r="HW24" s="112">
        <f>'Gas-Load for Sendout '!HW84</f>
        <v>8.3356801926522035</v>
      </c>
      <c r="HX24" s="112">
        <f>'Gas-Load for Sendout '!HX84</f>
        <v>7.5278782170880598</v>
      </c>
      <c r="HY24" s="112">
        <f>'Gas-Load for Sendout '!HY84</f>
        <v>7.7777760583008382</v>
      </c>
      <c r="HZ24" s="112">
        <f>'Gas-Load for Sendout '!HZ84</f>
        <v>7.525757442024001</v>
      </c>
      <c r="IA24" s="112">
        <f>'Gas-Load for Sendout '!IA84</f>
        <v>7.7754563345294736</v>
      </c>
      <c r="IB24" s="112">
        <f>'Gas-Load for Sendout '!IB84</f>
        <v>7.5236378615648487</v>
      </c>
      <c r="IC24" s="112">
        <f>'Gas-Load for Sendout '!IC84</f>
        <v>7.5225162140180268</v>
      </c>
      <c r="ID24" s="112">
        <f>'Gas-Load for Sendout '!ID84</f>
        <v>7.7722367905249143</v>
      </c>
      <c r="IE24" s="112">
        <f>'Gas-Load for Sendout '!IE84</f>
        <v>7.5205229994875262</v>
      </c>
      <c r="IF24" s="112">
        <f>'Gas-Load for Sendout '!IF84</f>
        <v>7.770049023106977</v>
      </c>
      <c r="IG24" s="112">
        <f>'Gas-Load for Sendout '!IG84</f>
        <v>7.518406366081491</v>
      </c>
      <c r="IH24" s="112">
        <f>'Gas-Load for Sendout '!IH84</f>
        <v>7.5761426639600344</v>
      </c>
      <c r="II24" s="112">
        <f>'Gas-Load for Sendout '!II84</f>
        <v>8.3869004203141788</v>
      </c>
      <c r="IJ24" s="112">
        <f>'Gas-Load for Sendout '!IJ84</f>
        <v>7.5741366354856208</v>
      </c>
      <c r="IK24" s="112">
        <f>'Gas-Load for Sendout '!IK84</f>
        <v>7.8255718202185145</v>
      </c>
      <c r="IL24" s="112">
        <f>'Gas-Load for Sendout '!IL84</f>
        <v>7.5721316690516618</v>
      </c>
      <c r="IM24" s="112">
        <f>'Gas-Load for Sendout '!IM84</f>
        <v>7.8235005699642013</v>
      </c>
      <c r="IN24" s="112">
        <f>'Gas-Load for Sendout '!IN84</f>
        <v>7.5702529768184457</v>
      </c>
      <c r="IO24" s="112">
        <f>'Gas-Load for Sendout '!IO84</f>
        <v>7.5691262088823592</v>
      </c>
      <c r="IP24" s="112">
        <f>'Gas-Load for Sendout '!IP84</f>
        <v>7.8203957495643808</v>
      </c>
      <c r="IQ24" s="112">
        <f>'Gas-Load for Sendout '!IQ84</f>
        <v>7.5672490075144605</v>
      </c>
      <c r="IR24" s="112">
        <f>'Gas-Load for Sendout '!IR84</f>
        <v>7.8184564879303347</v>
      </c>
      <c r="IS24" s="112">
        <f>'Gas-Load for Sendout '!IS84</f>
        <v>7.565372737036375</v>
      </c>
      <c r="IT24" s="112">
        <f>'Gas-Load for Sendout '!IT84</f>
        <v>7.6251761298805478</v>
      </c>
      <c r="IU24" s="112">
        <f>'Gas-Load for Sendout '!IU84</f>
        <v>8.4410432078886828</v>
      </c>
      <c r="IV24" s="112">
        <f>'Gas-Load for Sendout '!IV84</f>
        <v>7.6234121802809458</v>
      </c>
      <c r="IW24" s="112">
        <f>'Gas-Load for Sendout '!IW84</f>
        <v>7.876614861872639</v>
      </c>
      <c r="IX24" s="112">
        <f>'Gas-Load for Sendout '!IX84</f>
        <v>7.6215231396970724</v>
      </c>
      <c r="IY24" s="112">
        <f>'Gas-Load for Sendout '!IY84</f>
        <v>7.8747933784225852</v>
      </c>
      <c r="IZ24" s="112">
        <f>'Gas-Load for Sendout '!IZ84</f>
        <v>7.6198867283007017</v>
      </c>
      <c r="JA24" s="112">
        <f>'Gas-Load for Sendout '!JA84</f>
        <v>7.6191316984859974</v>
      </c>
      <c r="JB24" s="112">
        <f>'Gas-Load for Sendout '!JB84</f>
        <v>7.8721927201073871</v>
      </c>
      <c r="JC24" s="112">
        <f>'Gas-Load for Sendout '!JC84</f>
        <v>7.6173705439995807</v>
      </c>
      <c r="JD24" s="112">
        <f>'Gas-Load for Sendout '!JD84</f>
        <v>7.8705032131428743</v>
      </c>
      <c r="JE24" s="112">
        <f>'Gas-Load for Sendout '!JE84</f>
        <v>7.6157359151274777</v>
      </c>
      <c r="JF24" s="112">
        <f>'Gas-Load for Sendout '!JF84</f>
        <v>7.675163361449524</v>
      </c>
      <c r="JG24" s="112">
        <f>'Gas-Load for Sendout '!JG84</f>
        <v>8.2034017650092839</v>
      </c>
      <c r="JH24" s="112">
        <f>'Gas-Load for Sendout '!JH84</f>
        <v>7.6732635998874734</v>
      </c>
      <c r="JI24" s="112">
        <f>'Gas-Load for Sendout '!JI84</f>
        <v>7.9279924708212786</v>
      </c>
      <c r="JJ24" s="112">
        <f>'Gas-Load for Sendout '!JJ84</f>
        <v>7.6713647785532011</v>
      </c>
      <c r="JK24" s="112">
        <f>'Gas-Load for Sendout '!JK84</f>
        <v>7.9261616162843618</v>
      </c>
      <c r="JL24" s="112">
        <f>'Gas-Load for Sendout '!JL84</f>
        <v>7.6694668967488715</v>
      </c>
      <c r="JM24" s="112">
        <f>'Gas-Load for Sendout '!JM84</f>
        <v>7.668581539905353</v>
      </c>
      <c r="JN24" s="112">
        <f>'Gas-Load for Sendout '!JN84</f>
        <v>7.923286267029547</v>
      </c>
      <c r="JO24" s="112">
        <f>'Gas-Load for Sendout '!JO84</f>
        <v>7.6668114393058895</v>
      </c>
      <c r="JP24" s="112">
        <f>'Gas-Load for Sendout '!JP84</f>
        <v>7.9214575852553928</v>
      </c>
      <c r="JQ24" s="112">
        <f>'Gas-Load for Sendout '!JQ84</f>
        <v>7.6650421556849109</v>
      </c>
      <c r="JR24" s="112">
        <f>'Gas-Load for Sendout '!JR84</f>
        <v>7.7238384778974423</v>
      </c>
      <c r="JS24" s="112">
        <f>'Gas-Load for Sendout '!JS84</f>
        <v>8.5505470303056246</v>
      </c>
      <c r="JT24" s="112">
        <f>'Gas-Load for Sendout '!JT84</f>
        <v>7.7221838969362215</v>
      </c>
      <c r="JU24" s="112">
        <f>'Gas-Load for Sendout '!JU84</f>
        <v>7.9786697043885448</v>
      </c>
      <c r="JV24" s="112">
        <f>'Gas-Load for Sendout '!JV84</f>
        <v>7.7204028331049681</v>
      </c>
      <c r="JW24" s="112">
        <f>'Gas-Load for Sendout '!JW84</f>
        <v>7.9768296962204346</v>
      </c>
      <c r="JX24" s="112">
        <f>'Gas-Load for Sendout '!JX84</f>
        <v>7.7186225906623109</v>
      </c>
      <c r="JY24" s="112">
        <f>'Gas-Load for Sendout '!JY84</f>
        <v>7.7177327772841613</v>
      </c>
      <c r="JZ24" s="112">
        <f>'Gas-Load for Sendout '!JZ84</f>
        <v>7.9740712746748441</v>
      </c>
      <c r="KA24" s="112">
        <f>'Gas-Load for Sendout '!KA84</f>
        <v>7.7160808109044607</v>
      </c>
      <c r="KB24" s="112">
        <f>'Gas-Load for Sendout '!KB84</f>
        <v>7.9723646362169527</v>
      </c>
      <c r="KC24" s="112">
        <f>'Gas-Load for Sendout '!KC84</f>
        <v>7.7143025608986564</v>
      </c>
      <c r="KD24" s="112">
        <f>'Gas-Load for Sendout '!KD84</f>
        <v>7.7701353616714819</v>
      </c>
      <c r="KE24" s="112">
        <f>'Gas-Load for Sendout '!KE84</f>
        <v>8.6016587923248853</v>
      </c>
      <c r="KF24" s="112">
        <f>'Gas-Load for Sendout '!KF84</f>
        <v>7.768473081820547</v>
      </c>
      <c r="KG24" s="112">
        <f>'Gas-Load for Sendout '!KG84</f>
        <v>8.0266296527803824</v>
      </c>
      <c r="KH24" s="112">
        <f>'Gas-Load for Sendout '!KH84</f>
        <v>7.7669393007945038</v>
      </c>
      <c r="KI24" s="112">
        <f>'Gas-Load for Sendout '!KI84</f>
        <v>8.0251770842396386</v>
      </c>
      <c r="KJ24" s="112">
        <f>'Gas-Load for Sendout '!KJ84</f>
        <v>7.7655338668035725</v>
      </c>
      <c r="KK24" s="112">
        <f>'Gas-Load for Sendout '!KK84</f>
        <v>7.7648952012992716</v>
      </c>
      <c r="KL24" s="112">
        <f>'Gas-Load for Sendout '!KL84</f>
        <v>8.0230651955332597</v>
      </c>
      <c r="KM24" s="112">
        <f>'Gas-Load for Sendout '!KM84</f>
        <v>7.7636181853957602</v>
      </c>
      <c r="KN24" s="112">
        <f>'Gas-Load for Sendout '!KN84</f>
        <v>8.0218777465247282</v>
      </c>
      <c r="KO24" s="112">
        <f>'Gas-Load for Sendout '!KO84</f>
        <v>7.7625968750594314</v>
      </c>
      <c r="KP24" s="112">
        <f>'Gas-Load for Sendout '!KP84</f>
        <v>7.8084774257149432</v>
      </c>
      <c r="KQ24" s="112">
        <f>'Gas-Load for Sendout '!KQ84</f>
        <v>8.6445313346406145</v>
      </c>
      <c r="KR24" s="112">
        <f>'Gas-Load for Sendout '!KR84</f>
        <v>7.807450214108778</v>
      </c>
      <c r="KS24" s="112">
        <f>'Gas-Load for Sendout '!KS84</f>
        <v>8.0671679333018247</v>
      </c>
      <c r="KT24" s="112">
        <f>'Gas-Load for Sendout '!KT84</f>
        <v>7.8065516256263914</v>
      </c>
      <c r="KU24" s="112">
        <f>'Gas-Load for Sendout '!KU84</f>
        <v>8.0662395140013317</v>
      </c>
      <c r="KV24" s="112">
        <f>'Gas-Load for Sendout '!KV84</f>
        <v>7.8055249206055946</v>
      </c>
      <c r="KW24" s="112">
        <f>'Gas-Load for Sendout '!KW84</f>
        <v>7.8050116693614733</v>
      </c>
      <c r="KX24" s="112">
        <f>'Gas-Load for Sendout '!KX84</f>
        <v>8.064781001062169</v>
      </c>
      <c r="KY24" s="112">
        <f>'Gas-Load for Sendout '!KY84</f>
        <v>7.8041136420815125</v>
      </c>
      <c r="KZ24" s="112">
        <f>'Gas-Load for Sendout '!KZ84</f>
        <v>8.0638531310544863</v>
      </c>
      <c r="LA24" s="112">
        <f>'Gas-Load for Sendout '!LA84</f>
        <v>7.8032158214278198</v>
      </c>
      <c r="LB24" s="112">
        <f>'Gas-Load for Sendout '!LB84</f>
        <v>7.8531430502966009</v>
      </c>
      <c r="LC24" s="112">
        <f>'Gas-Load for Sendout '!LC84</f>
        <v>8.394325160547174</v>
      </c>
      <c r="LD24" s="112">
        <f>'Gas-Load for Sendout '!LD84</f>
        <v>7.8522395148295292</v>
      </c>
      <c r="LE24" s="112">
        <f>'Gas-Load for Sendout '!LE84</f>
        <v>8.1135807606195325</v>
      </c>
      <c r="LF24" s="112">
        <f>'Gas-Load for Sendout '!LF84</f>
        <v>7.8513361872492675</v>
      </c>
      <c r="LG24" s="112">
        <f>'Gas-Load for Sendout '!LG84</f>
        <v>8.1126474141613922</v>
      </c>
      <c r="LH24" s="112">
        <f>'Gas-Load for Sendout '!LH84</f>
        <v>7.8505620718727345</v>
      </c>
      <c r="LI24" s="112">
        <f>'Gas-Load for Sendout '!LI84</f>
        <v>7.8500460797552236</v>
      </c>
      <c r="LJ24" s="112">
        <f>'Gas-Load for Sendout '!LJ84</f>
        <v>8.1113144345169292</v>
      </c>
      <c r="LK24" s="112">
        <f>'Gas-Load for Sendout '!LK84</f>
        <v>7.8492722187457842</v>
      </c>
      <c r="LL24" s="112">
        <f>'Gas-Load for Sendout '!LL84</f>
        <v>8.1103816093700285</v>
      </c>
      <c r="LM24" s="112">
        <f>'Gas-Load for Sendout '!LM84</f>
        <v>7.8483695737172612</v>
      </c>
      <c r="LN24" s="112">
        <f>'Gas-Load for Sendout '!LN84</f>
        <v>7.8935703065356195</v>
      </c>
      <c r="LO24" s="112">
        <f>'Gas-Load for Sendout '!LO84</f>
        <v>8.7388791772480783</v>
      </c>
      <c r="LP24" s="112">
        <f>'Gas-Load for Sendout '!LP84</f>
        <v>7.8927921165315249</v>
      </c>
      <c r="LQ24" s="112">
        <f>'Gas-Load for Sendout '!LQ84</f>
        <v>8.1554831817007205</v>
      </c>
      <c r="LR24" s="112">
        <f>'Gas-Load for Sendout '!LR84</f>
        <v>7.8920140799484964</v>
      </c>
      <c r="LS24" s="112">
        <f>'Gas-Load for Sendout '!LS84</f>
        <v>8.1546792898148954</v>
      </c>
      <c r="LT24" s="112">
        <f>'Gas-Load for Sendout '!LT84</f>
        <v>7.8912361967411684</v>
      </c>
      <c r="LU24" s="112">
        <f>'Gas-Load for Sendout '!LU84</f>
        <v>7.8909769364143756</v>
      </c>
      <c r="LV24" s="112">
        <f>'Gas-Load for Sendout '!LV84</f>
        <v>8.1536076804598157</v>
      </c>
      <c r="LW24" s="112">
        <f>'Gas-Load for Sendout '!LW84</f>
        <v>7.8903288601219632</v>
      </c>
      <c r="LX24" s="112">
        <f>'Gas-Load for Sendout '!LX84</f>
        <v>8.1529380676220402</v>
      </c>
      <c r="LY24" s="112">
        <f>'Gas-Load for Sendout '!LY84</f>
        <v>7.8896808902722366</v>
      </c>
      <c r="LZ24" s="112">
        <f>'Gas-Load for Sendout '!LZ84</f>
        <v>7.933493756532032</v>
      </c>
      <c r="MA24" s="112">
        <f>'Gas-Load for Sendout '!MA84</f>
        <v>8.7832223220112891</v>
      </c>
      <c r="MB24" s="112">
        <f>'Gas-Load for Sendout '!MB84</f>
        <v>7.9328420599298335</v>
      </c>
      <c r="MC24" s="112">
        <f>'Gas-Load for Sendout '!MC84</f>
        <v>8.197000791642342</v>
      </c>
      <c r="MD24" s="112">
        <f>'Gas-Load for Sendout '!MD84</f>
        <v>7.9321904703860344</v>
      </c>
      <c r="ME24" s="112">
        <f>'Gas-Load for Sendout '!ME84</f>
        <v>8.1961928869713745</v>
      </c>
      <c r="MF24" s="112">
        <f>'Gas-Load for Sendout '!MF84</f>
        <v>7.9314087042134247</v>
      </c>
      <c r="MG24" s="112">
        <f>'Gas-Load for Sendout '!MG84</f>
        <v>7.931017878910172</v>
      </c>
      <c r="MH24" s="112">
        <f>'Gas-Load for Sendout '!MH84</f>
        <v>8.1949813285254063</v>
      </c>
      <c r="MI24" s="112">
        <f>'Gas-Load for Sendout '!MI84</f>
        <v>7.9301061029711288</v>
      </c>
      <c r="MJ24" s="112">
        <f>'Gas-Load for Sendout '!MJ84</f>
        <v>8.1940392528947879</v>
      </c>
      <c r="MK24" s="112">
        <f>'Gas-Load for Sendout '!MK84</f>
        <v>7.9291945366495176</v>
      </c>
    </row>
    <row r="25" spans="1:349" x14ac:dyDescent="0.3">
      <c r="A25" s="112" t="s">
        <v>150</v>
      </c>
      <c r="B25" s="112">
        <f>'Gas-Load for Sendout '!B114</f>
        <v>14.356597338957185</v>
      </c>
      <c r="C25" s="112">
        <f>'Gas-Load for Sendout '!C114</f>
        <v>15.887832791353166</v>
      </c>
      <c r="D25" s="112">
        <f>'Gas-Load for Sendout '!D114</f>
        <v>14.356597338957185</v>
      </c>
      <c r="E25" s="112">
        <f>'Gas-Load for Sendout '!E114</f>
        <v>14.887410030823222</v>
      </c>
      <c r="F25" s="112">
        <f>'Gas-Load for Sendout '!F114</f>
        <v>14.426228102065002</v>
      </c>
      <c r="G25" s="112">
        <f>'Gas-Load for Sendout '!G114</f>
        <v>14.966493218237954</v>
      </c>
      <c r="H25" s="112">
        <f>'Gas-Load for Sendout '!H114</f>
        <v>14.496537587719727</v>
      </c>
      <c r="I25" s="112">
        <f>'Gas-Load for Sendout '!I114</f>
        <v>14.509394827265377</v>
      </c>
      <c r="J25" s="112">
        <f>'Gas-Load for Sendout '!J114</f>
        <v>14.9996930700974</v>
      </c>
      <c r="K25" s="112">
        <f>'Gas-Load for Sendout '!K114</f>
        <v>14.528723505987312</v>
      </c>
      <c r="L25" s="112">
        <f>'Gas-Load for Sendout '!L114</f>
        <v>15.026359191110906</v>
      </c>
      <c r="M25" s="112">
        <f>'Gas-Load for Sendout '!M114</f>
        <v>14.502963357927051</v>
      </c>
      <c r="N25" s="112">
        <f>'Gas-Load for Sendout '!N114</f>
        <v>14.207003826036045</v>
      </c>
      <c r="O25" s="112">
        <f>'Gas-Load for Sendout '!O114</f>
        <v>15.722219911067967</v>
      </c>
      <c r="P25" s="112">
        <f>'Gas-Load for Sendout '!P114</f>
        <v>14.20071475838397</v>
      </c>
      <c r="Q25" s="112">
        <f>'Gas-Load for Sendout '!Q114</f>
        <v>14.726223216568505</v>
      </c>
      <c r="R25" s="112">
        <f>'Gas-Load for Sendout '!R114</f>
        <v>14.263857109466157</v>
      </c>
      <c r="S25" s="112">
        <f>'Gas-Load for Sendout '!S114</f>
        <v>14.805148932780574</v>
      </c>
      <c r="T25" s="112">
        <f>'Gas-Load for Sendout '!T114</f>
        <v>14.333965433060495</v>
      </c>
      <c r="U25" s="112">
        <f>'Gas-Load for Sendout '!U114</f>
        <v>14.34678651126538</v>
      </c>
      <c r="V25" s="112">
        <f>'Gas-Load for Sendout '!V114</f>
        <v>14.831645843622237</v>
      </c>
      <c r="W25" s="112">
        <f>'Gas-Load for Sendout '!W114</f>
        <v>14.366061190859556</v>
      </c>
      <c r="X25" s="112">
        <f>'Gas-Load for Sendout '!X114</f>
        <v>14.851580851476569</v>
      </c>
      <c r="Y25" s="112">
        <f>'Gas-Load for Sendout '!Y114</f>
        <v>14.340373106477152</v>
      </c>
      <c r="Z25" s="112">
        <f>'Gas-Load for Sendout '!Z114</f>
        <v>14.083585311316464</v>
      </c>
      <c r="AA25" s="112">
        <f>'Gas-Load for Sendout '!AA114</f>
        <v>15.048149133204314</v>
      </c>
      <c r="AB25" s="112">
        <f>'Gas-Load for Sendout '!AB114</f>
        <v>14.077300802029843</v>
      </c>
      <c r="AC25" s="112">
        <f>'Gas-Load for Sendout '!AC114</f>
        <v>14.598658964290419</v>
      </c>
      <c r="AD25" s="112">
        <f>'Gas-Load for Sendout '!AD114</f>
        <v>14.140399416113345</v>
      </c>
      <c r="AE25" s="112">
        <f>'Gas-Load for Sendout '!AE114</f>
        <v>14.677535104574742</v>
      </c>
      <c r="AF25" s="112">
        <f>'Gas-Load for Sendout '!AF114</f>
        <v>14.21046445826526</v>
      </c>
      <c r="AG25" s="112">
        <f>'Gas-Load for Sendout '!AG114</f>
        <v>14.216868453063936</v>
      </c>
      <c r="AH25" s="112">
        <f>'Gas-Load for Sendout '!AH114</f>
        <v>14.704016899982184</v>
      </c>
      <c r="AI25" s="112">
        <f>'Gas-Load for Sendout '!AI114</f>
        <v>14.236115116132165</v>
      </c>
      <c r="AJ25" s="112">
        <f>'Gas-Load for Sendout '!AJ114</f>
        <v>14.723941042123082</v>
      </c>
      <c r="AK25" s="112">
        <f>'Gas-Load for Sendout '!AK114</f>
        <v>14.21046445826526</v>
      </c>
      <c r="AL25" s="112">
        <f>'Gas-Load for Sendout '!AL114</f>
        <v>14.005306927118427</v>
      </c>
      <c r="AM25" s="112">
        <f>'Gas-Load for Sendout '!AM114</f>
        <v>15.505875526452543</v>
      </c>
      <c r="AN25" s="112">
        <f>'Gas-Load for Sendout '!AN114</f>
        <v>14.005306927118427</v>
      </c>
      <c r="AO25" s="112">
        <f>'Gas-Load for Sendout '!AO114</f>
        <v>14.517865768178583</v>
      </c>
      <c r="AP25" s="112">
        <f>'Gas-Load for Sendout '!AP114</f>
        <v>14.06859344734942</v>
      </c>
      <c r="AQ25" s="112">
        <f>'Gas-Load for Sendout '!AQ114</f>
        <v>14.596910409384636</v>
      </c>
      <c r="AR25" s="112">
        <f>'Gas-Load for Sendout '!AR114</f>
        <v>14.132454516107247</v>
      </c>
      <c r="AS25" s="112">
        <f>'Gas-Load for Sendout '!AS114</f>
        <v>14.145296364827017</v>
      </c>
      <c r="AT25" s="112">
        <f>'Gas-Load for Sendout '!AT114</f>
        <v>14.623450246492609</v>
      </c>
      <c r="AU25" s="112">
        <f>'Gas-Load for Sendout '!AU114</f>
        <v>14.164602956771731</v>
      </c>
      <c r="AV25" s="112">
        <f>'Gas-Load for Sendout '!AV114</f>
        <v>14.643418544507847</v>
      </c>
      <c r="AW25" s="112">
        <f>'Gas-Load for Sendout '!AW114</f>
        <v>14.132454516107247</v>
      </c>
      <c r="AX25" s="112">
        <f>'Gas-Load for Sendout '!AX114</f>
        <v>13.930674328509108</v>
      </c>
      <c r="AY25" s="112">
        <f>'Gas-Load for Sendout '!AY114</f>
        <v>15.416255079090146</v>
      </c>
      <c r="AZ25" s="112">
        <f>'Gas-Load for Sendout '!AZ114</f>
        <v>13.92435942627497</v>
      </c>
      <c r="BA25" s="112">
        <f>'Gas-Load for Sendout '!BA114</f>
        <v>14.434307165760801</v>
      </c>
      <c r="BB25" s="112">
        <f>'Gas-Load for Sendout '!BB114</f>
        <v>13.987767256084965</v>
      </c>
      <c r="BC25" s="112">
        <f>'Gas-Load for Sendout '!BC114</f>
        <v>14.513507753775951</v>
      </c>
      <c r="BD25" s="112">
        <f>'Gas-Load for Sendout '!BD114</f>
        <v>14.058186221676239</v>
      </c>
      <c r="BE25" s="112">
        <f>'Gas-Load for Sendout '!BE114</f>
        <v>14.064623120129388</v>
      </c>
      <c r="BF25" s="112">
        <f>'Gas-Load for Sendout '!BF114</f>
        <v>14.546765104265813</v>
      </c>
      <c r="BG25" s="112">
        <f>'Gas-Load for Sendout '!BG114</f>
        <v>14.083969231711411</v>
      </c>
      <c r="BH25" s="112">
        <f>'Gas-Load for Sendout '!BH114</f>
        <v>14.560110760324772</v>
      </c>
      <c r="BI25" s="112">
        <f>'Gas-Load for Sendout '!BI114</f>
        <v>14.058186221676239</v>
      </c>
      <c r="BJ25" s="112">
        <f>'Gas-Load for Sendout '!BJ114</f>
        <v>13.887098579572305</v>
      </c>
      <c r="BK25" s="112">
        <f>'Gas-Load for Sendout '!BK114</f>
        <v>15.367978242759746</v>
      </c>
      <c r="BL25" s="112">
        <f>'Gas-Load for Sendout '!BL114</f>
        <v>13.880754541847512</v>
      </c>
      <c r="BM25" s="112">
        <f>'Gas-Load for Sendout '!BM114</f>
        <v>14.396058726199454</v>
      </c>
      <c r="BN25" s="112">
        <f>'Gas-Load for Sendout '!BN114</f>
        <v>13.944456949107023</v>
      </c>
      <c r="BO25" s="112">
        <f>'Gas-Load for Sendout '!BO114</f>
        <v>14.469034139097239</v>
      </c>
      <c r="BP25" s="112">
        <f>'Gas-Load for Sendout '!BP114</f>
        <v>14.015208345066515</v>
      </c>
      <c r="BQ25" s="112">
        <f>'Gas-Load for Sendout '!BQ114</f>
        <v>14.021675907754593</v>
      </c>
      <c r="BR25" s="112">
        <f>'Gas-Load for Sendout '!BR114</f>
        <v>14.502449922328413</v>
      </c>
      <c r="BS25" s="112">
        <f>'Gas-Load for Sendout '!BS114</f>
        <v>14.041114460306932</v>
      </c>
      <c r="BT25" s="112">
        <f>'Gas-Load for Sendout '!BT114</f>
        <v>14.522573580870034</v>
      </c>
      <c r="BU25" s="112">
        <f>'Gas-Load for Sendout '!BU114</f>
        <v>14.015208345066515</v>
      </c>
      <c r="BV25" s="112">
        <f>'Gas-Load for Sendout '!BV114</f>
        <v>13.845445926208212</v>
      </c>
      <c r="BW25" s="112">
        <f>'Gas-Load for Sendout '!BW114</f>
        <v>14.79349012954434</v>
      </c>
      <c r="BX25" s="112">
        <f>'Gas-Load for Sendout '!BX114</f>
        <v>13.839071411509222</v>
      </c>
      <c r="BY25" s="112">
        <f>'Gas-Load for Sendout '!BY114</f>
        <v>14.353240238443298</v>
      </c>
      <c r="BZ25" s="112">
        <f>'Gas-Load for Sendout '!BZ114</f>
        <v>13.909515551040274</v>
      </c>
      <c r="CA25" s="112">
        <f>'Gas-Load for Sendout '!CA114</f>
        <v>14.433276894048001</v>
      </c>
      <c r="CB25" s="112">
        <f>'Gas-Load for Sendout '!CB114</f>
        <v>13.974180895303595</v>
      </c>
      <c r="CC25" s="112">
        <f>'Gas-Load for Sendout '!CC114</f>
        <v>13.980680514324666</v>
      </c>
      <c r="CD25" s="112">
        <f>'Gas-Load for Sendout '!CD114</f>
        <v>14.460154504651443</v>
      </c>
      <c r="CE25" s="112">
        <f>'Gas-Load for Sendout '!CE114</f>
        <v>14.000215699020975</v>
      </c>
      <c r="CF25" s="112">
        <f>'Gas-Load for Sendout '!CF114</f>
        <v>14.48037849696564</v>
      </c>
      <c r="CG25" s="112">
        <f>'Gas-Load for Sendout '!CG114</f>
        <v>13.974180895303595</v>
      </c>
      <c r="CH25" s="112">
        <f>'Gas-Load for Sendout '!CH114</f>
        <v>13.827636591010114</v>
      </c>
      <c r="CI25" s="112">
        <f>'Gas-Load for Sendout '!CI114</f>
        <v>15.309169082904054</v>
      </c>
      <c r="CJ25" s="112">
        <f>'Gas-Load for Sendout '!CJ114</f>
        <v>13.821220054308949</v>
      </c>
      <c r="CK25" s="112">
        <f>'Gas-Load for Sendout '!CK114</f>
        <v>14.335143700172479</v>
      </c>
      <c r="CL25" s="112">
        <f>'Gas-Load for Sendout '!CL114</f>
        <v>13.892131164662214</v>
      </c>
      <c r="CM25" s="112">
        <f>'Gas-Load for Sendout '!CM114</f>
        <v>14.415715936426375</v>
      </c>
      <c r="CN25" s="112">
        <f>'Gas-Load for Sendout '!CN114</f>
        <v>13.957230186052383</v>
      </c>
      <c r="CO25" s="112">
        <f>'Gas-Load for Sendout '!CO114</f>
        <v>13.970323272530855</v>
      </c>
      <c r="CP25" s="112">
        <f>'Gas-Load for Sendout '!CP114</f>
        <v>14.442774999657585</v>
      </c>
      <c r="CQ25" s="112">
        <f>'Gas-Load for Sendout '!CQ114</f>
        <v>13.990009026320237</v>
      </c>
      <c r="CR25" s="112">
        <f>'Gas-Load for Sendout '!CR114</f>
        <v>14.463136054638305</v>
      </c>
      <c r="CS25" s="112">
        <f>'Gas-Load for Sendout '!CS114</f>
        <v>13.957230186052383</v>
      </c>
      <c r="CT25" s="112">
        <f>'Gas-Load for Sendout '!CT114</f>
        <v>13.815869981310918</v>
      </c>
      <c r="CU25" s="112">
        <f>'Gas-Load for Sendout '!CU114</f>
        <v>15.288984000977399</v>
      </c>
      <c r="CV25" s="112">
        <f>'Gas-Load for Sendout '!CV114</f>
        <v>13.80940490410862</v>
      </c>
      <c r="CW25" s="112">
        <f>'Gas-Load for Sendout '!CW114</f>
        <v>14.316614189084252</v>
      </c>
      <c r="CX25" s="112">
        <f>'Gas-Load for Sendout '!CX114</f>
        <v>13.874329233700104</v>
      </c>
      <c r="CY25" s="112">
        <f>'Gas-Load for Sendout '!CY114</f>
        <v>14.397728150495494</v>
      </c>
      <c r="CZ25" s="112">
        <f>'Gas-Load for Sendout '!CZ114</f>
        <v>13.939866924931563</v>
      </c>
      <c r="DA25" s="112">
        <f>'Gas-Load for Sendout '!DA114</f>
        <v>13.953048832189181</v>
      </c>
      <c r="DB25" s="112">
        <f>'Gas-Load for Sendout '!DB114</f>
        <v>14.424970777081107</v>
      </c>
      <c r="DC25" s="112">
        <f>'Gas-Load for Sendout '!DC114</f>
        <v>13.972868503825813</v>
      </c>
      <c r="DD25" s="112">
        <f>'Gas-Load for Sendout '!DD114</f>
        <v>14.445470498697043</v>
      </c>
      <c r="DE25" s="112">
        <f>'Gas-Load for Sendout '!DE114</f>
        <v>13.939866924931563</v>
      </c>
      <c r="DF25" s="112">
        <f>'Gas-Load for Sendout '!DF114</f>
        <v>13.804741046327168</v>
      </c>
      <c r="DG25" s="112">
        <f>'Gas-Load for Sendout '!DG114</f>
        <v>15.276611094881828</v>
      </c>
      <c r="DH25" s="112">
        <f>'Gas-Load for Sendout '!DH114</f>
        <v>13.798229376022295</v>
      </c>
      <c r="DI25" s="112">
        <f>'Gas-Load for Sendout '!DI114</f>
        <v>14.30540518365965</v>
      </c>
      <c r="DJ25" s="112">
        <f>'Gas-Load for Sendout '!DJ114</f>
        <v>13.863623828041359</v>
      </c>
      <c r="DK25" s="112">
        <f>'Gas-Load for Sendout '!DK114</f>
        <v>14.387111448392595</v>
      </c>
      <c r="DL25" s="112">
        <f>'Gas-Load for Sendout '!DL114</f>
        <v>13.9362774069401</v>
      </c>
      <c r="DM25" s="112">
        <f>'Gas-Load for Sendout '!DM114</f>
        <v>13.942920055847125</v>
      </c>
      <c r="DN25" s="112">
        <f>'Gas-Load for Sendout '!DN114</f>
        <v>14.414554674808223</v>
      </c>
      <c r="DO25" s="112">
        <f>'Gas-Load for Sendout '!DO114</f>
        <v>13.962886051153825</v>
      </c>
      <c r="DP25" s="112">
        <f>'Gas-Load for Sendout '!DP114</f>
        <v>14.435205899270699</v>
      </c>
      <c r="DQ25" s="112">
        <f>'Gas-Load for Sendout '!DQ114</f>
        <v>13.9362774069401</v>
      </c>
      <c r="DR25" s="112">
        <f>'Gas-Load for Sendout '!DR114</f>
        <v>13.786625453817068</v>
      </c>
      <c r="DS25" s="112">
        <f>'Gas-Load for Sendout '!DS114</f>
        <v>14.730419397931163</v>
      </c>
      <c r="DT25" s="112">
        <f>'Gas-Load for Sendout '!DT114</f>
        <v>13.780069759354959</v>
      </c>
      <c r="DU25" s="112">
        <f>'Gas-Load for Sendout '!DU114</f>
        <v>14.293780235825425</v>
      </c>
      <c r="DV25" s="112">
        <f>'Gas-Load for Sendout '!DV114</f>
        <v>13.845908601970129</v>
      </c>
      <c r="DW25" s="112">
        <f>'Gas-Load for Sendout '!DW114</f>
        <v>14.36922725242527</v>
      </c>
      <c r="DX25" s="112">
        <f>'Gas-Load for Sendout '!DX114</f>
        <v>13.919061817446437</v>
      </c>
      <c r="DY25" s="112">
        <f>'Gas-Load for Sendout '!DY114</f>
        <v>13.925750458396674</v>
      </c>
      <c r="DZ25" s="112">
        <f>'Gas-Load for Sendout '!DZ114</f>
        <v>14.40378527852538</v>
      </c>
      <c r="EA25" s="112">
        <f>'Gas-Load for Sendout '!EA114</f>
        <v>13.945855006700423</v>
      </c>
      <c r="EB25" s="112">
        <f>'Gas-Load for Sendout '!EB114</f>
        <v>14.424599997135964</v>
      </c>
      <c r="EC25" s="112">
        <f>'Gas-Load for Sendout '!EC114</f>
        <v>13.919061817446437</v>
      </c>
      <c r="ED25" s="112">
        <f>'Gas-Load for Sendout '!ED114</f>
        <v>13.773840479985738</v>
      </c>
      <c r="EE25" s="112">
        <f>'Gas-Load for Sendout '!EE114</f>
        <v>15.242298647854373</v>
      </c>
      <c r="EF25" s="112">
        <f>'Gas-Load for Sendout '!EF114</f>
        <v>13.767237488384595</v>
      </c>
      <c r="EG25" s="112">
        <f>'Gas-Load for Sendout '!EG114</f>
        <v>14.280914010649314</v>
      </c>
      <c r="EH25" s="112">
        <f>'Gas-Load for Sendout '!EH114</f>
        <v>13.833553661257351</v>
      </c>
      <c r="EI25" s="112">
        <f>'Gas-Load for Sendout '!EI114</f>
        <v>14.363862204322009</v>
      </c>
      <c r="EJ25" s="112">
        <f>'Gas-Load for Sendout '!EJ114</f>
        <v>13.907243293351216</v>
      </c>
      <c r="EK25" s="112">
        <f>'Gas-Load for Sendout '!EK114</f>
        <v>13.913981298822803</v>
      </c>
      <c r="EL25" s="112">
        <f>'Gas-Load for Sendout '!EL114</f>
        <v>14.391726146522441</v>
      </c>
      <c r="EM25" s="112">
        <f>'Gas-Load for Sendout '!EM114</f>
        <v>13.934234546710464</v>
      </c>
      <c r="EN25" s="112">
        <f>'Gas-Load for Sendout '!EN114</f>
        <v>14.412695150135637</v>
      </c>
      <c r="EO25" s="112">
        <f>'Gas-Load for Sendout '!EO114</f>
        <v>13.907243293351216</v>
      </c>
      <c r="EP25" s="112">
        <f>'Gas-Load for Sendout '!EP114</f>
        <v>13.759337044625646</v>
      </c>
      <c r="EQ25" s="112">
        <f>'Gas-Load for Sendout '!EQ114</f>
        <v>15.226188967355881</v>
      </c>
      <c r="ER25" s="112">
        <f>'Gas-Load for Sendout '!ER114</f>
        <v>13.752686809224667</v>
      </c>
      <c r="ES25" s="112">
        <f>'Gas-Load for Sendout '!ES114</f>
        <v>14.266271700741726</v>
      </c>
      <c r="ET25" s="112">
        <f>'Gas-Load for Sendout '!ET114</f>
        <v>13.826194853394478</v>
      </c>
      <c r="EU25" s="112">
        <f>'Gas-Load for Sendout '!EU114</f>
        <v>14.349822340277548</v>
      </c>
      <c r="EV25" s="112">
        <f>'Gas-Load for Sendout '!EV114</f>
        <v>13.893705570452068</v>
      </c>
      <c r="EW25" s="112">
        <f>'Gas-Load for Sendout '!EW114</f>
        <v>13.907286905320545</v>
      </c>
      <c r="EX25" s="112">
        <f>'Gas-Load for Sendout '!EX114</f>
        <v>14.377890452434571</v>
      </c>
      <c r="EY25" s="112">
        <f>'Gas-Load for Sendout '!EY114</f>
        <v>13.927708765680782</v>
      </c>
      <c r="EZ25" s="112">
        <f>'Gas-Load for Sendout '!EZ114</f>
        <v>14.399013699916109</v>
      </c>
      <c r="FA25" s="112">
        <f>'Gas-Load for Sendout '!FA114</f>
        <v>13.893705570452068</v>
      </c>
      <c r="FB25" s="112">
        <f>'Gas-Load for Sendout '!FB114</f>
        <v>13.74749981192886</v>
      </c>
      <c r="FC25" s="112">
        <f>'Gas-Load for Sendout '!FC114</f>
        <v>15.21302523243155</v>
      </c>
      <c r="FD25" s="112">
        <f>'Gas-Load for Sendout '!FD114</f>
        <v>13.740796984131723</v>
      </c>
      <c r="FE25" s="112">
        <f>'Gas-Load for Sendout '!FE114</f>
        <v>14.247449658318315</v>
      </c>
      <c r="FF25" s="112">
        <f>'Gas-Load for Sendout '!FF114</f>
        <v>13.808120830207821</v>
      </c>
      <c r="FG25" s="112">
        <f>'Gas-Load for Sendout '!FG114</f>
        <v>14.331588140552478</v>
      </c>
      <c r="FH25" s="112">
        <f>'Gas-Load for Sendout '!FH114</f>
        <v>13.876107638825291</v>
      </c>
      <c r="FI25" s="112">
        <f>'Gas-Load for Sendout '!FI114</f>
        <v>13.889785418656562</v>
      </c>
      <c r="FJ25" s="112">
        <f>'Gas-Load for Sendout '!FJ114</f>
        <v>14.359855572782363</v>
      </c>
      <c r="FK25" s="112">
        <f>'Gas-Load for Sendout '!FK114</f>
        <v>13.910352721843122</v>
      </c>
      <c r="FL25" s="112">
        <f>'Gas-Load for Sendout '!FL114</f>
        <v>14.381129432890191</v>
      </c>
      <c r="FM25" s="112">
        <f>'Gas-Load for Sendout '!FM114</f>
        <v>13.876107638825291</v>
      </c>
      <c r="FN25" s="112">
        <f>'Gas-Load for Sendout '!FN114</f>
        <v>13.721481870952523</v>
      </c>
      <c r="FO25" s="112">
        <f>'Gas-Load for Sendout '!FO114</f>
        <v>14.660579662174769</v>
      </c>
      <c r="FP25" s="112">
        <f>'Gas-Load for Sendout '!FP114</f>
        <v>13.714735813002203</v>
      </c>
      <c r="FQ25" s="112">
        <f>'Gas-Load for Sendout '!FQ114</f>
        <v>14.220834598800213</v>
      </c>
      <c r="FR25" s="112">
        <f>'Gas-Load for Sendout '!FR114</f>
        <v>13.782496365437984</v>
      </c>
      <c r="FS25" s="112">
        <f>'Gas-Load for Sendout '!FS114</f>
        <v>14.305524432639222</v>
      </c>
      <c r="FT25" s="112">
        <f>'Gas-Load for Sendout '!FT114</f>
        <v>13.857810553227262</v>
      </c>
      <c r="FU25" s="112">
        <f>'Gas-Load for Sendout '!FU114</f>
        <v>13.86469813302509</v>
      </c>
      <c r="FV25" s="112">
        <f>'Gas-Load for Sendout '!FV114</f>
        <v>14.333978981485842</v>
      </c>
      <c r="FW25" s="112">
        <f>'Gas-Load for Sendout '!FW114</f>
        <v>13.885402012765795</v>
      </c>
      <c r="FX25" s="112">
        <f>'Gas-Load for Sendout '!FX114</f>
        <v>14.355394288729098</v>
      </c>
      <c r="FY25" s="112">
        <f>'Gas-Load for Sendout '!FY114</f>
        <v>13.857810553227262</v>
      </c>
      <c r="FZ25" s="112">
        <f>'Gas-Load for Sendout '!FZ114</f>
        <v>13.681861250217842</v>
      </c>
      <c r="GA25" s="112">
        <f>'Gas-Load for Sendout '!GA114</f>
        <v>15.140264903562828</v>
      </c>
      <c r="GB25" s="112">
        <f>'Gas-Load for Sendout '!GB114</f>
        <v>13.675077977411588</v>
      </c>
      <c r="GC25" s="112">
        <f>'Gas-Load for Sendout '!GC114</f>
        <v>14.18012604798697</v>
      </c>
      <c r="GD25" s="112">
        <f>'Gas-Load for Sendout '!GD114</f>
        <v>13.743214888111197</v>
      </c>
      <c r="GE25" s="112">
        <f>'Gas-Load for Sendout '!GE114</f>
        <v>14.265291970197103</v>
      </c>
      <c r="GF25" s="112">
        <f>'Gas-Load for Sendout '!GF114</f>
        <v>13.81895404831622</v>
      </c>
      <c r="GG25" s="112">
        <f>'Gas-Load for Sendout '!GG114</f>
        <v>13.825880842325398</v>
      </c>
      <c r="GH25" s="112">
        <f>'Gas-Load for Sendout '!GH114</f>
        <v>14.301080459836333</v>
      </c>
      <c r="GI25" s="112">
        <f>'Gas-Load for Sendout '!GI114</f>
        <v>13.846702952027696</v>
      </c>
      <c r="GJ25" s="112">
        <f>'Gas-Load for Sendout '!GJ114</f>
        <v>14.32263987761498</v>
      </c>
      <c r="GK25" s="112">
        <f>'Gas-Load for Sendout '!GK114</f>
        <v>13.81895404831622</v>
      </c>
      <c r="GL25" s="112">
        <f>'Gas-Load for Sendout '!GL114</f>
        <v>13.656495552787341</v>
      </c>
      <c r="GM25" s="112">
        <f>'Gas-Load for Sendout '!GM114</f>
        <v>15.112131659119262</v>
      </c>
      <c r="GN25" s="112">
        <f>'Gas-Load for Sendout '!GN114</f>
        <v>13.649667305010947</v>
      </c>
      <c r="GO25" s="112">
        <f>'Gas-Load for Sendout '!GO114</f>
        <v>14.161301420861426</v>
      </c>
      <c r="GP25" s="112">
        <f>'Gas-Load for Sendout '!GP114</f>
        <v>13.718258598000952</v>
      </c>
      <c r="GQ25" s="112">
        <f>'Gas-Load for Sendout '!GQ114</f>
        <v>14.247127490078766</v>
      </c>
      <c r="GR25" s="112">
        <f>'Gas-Load for Sendout '!GR114</f>
        <v>13.79450965640318</v>
      </c>
      <c r="GS25" s="112">
        <f>'Gas-Load for Sendout '!GS114</f>
        <v>13.801483624884678</v>
      </c>
      <c r="GT25" s="112">
        <f>'Gas-Load for Sendout '!GT114</f>
        <v>14.275967829127508</v>
      </c>
      <c r="GU25" s="112">
        <f>'Gas-Load for Sendout '!GU114</f>
        <v>13.822447903808554</v>
      </c>
      <c r="GV25" s="112">
        <f>'Gas-Load for Sendout '!GV114</f>
        <v>14.297674825319797</v>
      </c>
      <c r="GW25" s="112">
        <f>'Gas-Load for Sendout '!GW114</f>
        <v>13.79450965640318</v>
      </c>
      <c r="GX25" s="112">
        <f>'Gas-Load for Sendout '!GX114</f>
        <v>13.635348266982117</v>
      </c>
      <c r="GY25" s="112">
        <f>'Gas-Load for Sendout '!GY114</f>
        <v>15.088665590013601</v>
      </c>
      <c r="GZ25" s="112">
        <f>'Gas-Load for Sendout '!GZ114</f>
        <v>13.628472145818737</v>
      </c>
      <c r="HA25" s="112">
        <f>'Gas-Load for Sendout '!HA114</f>
        <v>14.139798619745402</v>
      </c>
      <c r="HB25" s="112">
        <f>'Gas-Load for Sendout '!HB114</f>
        <v>13.704493035070259</v>
      </c>
      <c r="HC25" s="112">
        <f>'Gas-Load for Sendout '!HC114</f>
        <v>14.226236512479456</v>
      </c>
      <c r="HD25" s="112">
        <f>'Gas-Load for Sendout '!HD114</f>
        <v>13.77434264279233</v>
      </c>
      <c r="HE25" s="112">
        <f>'Gas-Load for Sendout '!HE114</f>
        <v>13.788398094468651</v>
      </c>
      <c r="HF25" s="112">
        <f>'Gas-Load for Sendout '!HF114</f>
        <v>14.255284468604989</v>
      </c>
      <c r="HG25" s="112">
        <f>'Gas-Load for Sendout '!HG114</f>
        <v>13.802482260040119</v>
      </c>
      <c r="HH25" s="112">
        <f>'Gas-Load for Sendout '!HH114</f>
        <v>14.277148401839044</v>
      </c>
      <c r="HI25" s="112">
        <f>'Gas-Load for Sendout '!HI114</f>
        <v>13.77434264279233</v>
      </c>
      <c r="HJ25" s="112">
        <f>'Gas-Load for Sendout '!HJ114</f>
        <v>13.612499656066705</v>
      </c>
      <c r="HK25" s="112">
        <f>'Gas-Load for Sendout '!HK114</f>
        <v>14.551292735795444</v>
      </c>
      <c r="HL25" s="112">
        <f>'Gas-Load for Sendout '!HL114</f>
        <v>13.612499656066705</v>
      </c>
      <c r="HM25" s="112">
        <f>'Gas-Load for Sendout '!HM114</f>
        <v>14.116537564680003</v>
      </c>
      <c r="HN25" s="112">
        <f>'Gas-Load for Sendout '!HN114</f>
        <v>13.682128810317685</v>
      </c>
      <c r="HO25" s="112">
        <f>'Gas-Load for Sendout '!HO114</f>
        <v>14.203587128285429</v>
      </c>
      <c r="HP25" s="112">
        <f>'Gas-Load for Sendout '!HP114</f>
        <v>13.752473945589243</v>
      </c>
      <c r="HQ25" s="112">
        <f>'Gas-Load for Sendout '!HQ114</f>
        <v>13.766629863186347</v>
      </c>
      <c r="HR25" s="112">
        <f>'Gas-Load for Sendout '!HR114</f>
        <v>14.232842714543484</v>
      </c>
      <c r="HS25" s="112">
        <f>'Gas-Load for Sendout '!HS114</f>
        <v>13.787918466067564</v>
      </c>
      <c r="HT25" s="112">
        <f>'Gas-Load for Sendout '!HT114</f>
        <v>14.254863616113173</v>
      </c>
      <c r="HU25" s="112">
        <f>'Gas-Load for Sendout '!HU114</f>
        <v>13.752473945589243</v>
      </c>
      <c r="HV25" s="112">
        <f>'Gas-Load for Sendout '!HV114</f>
        <v>13.604300514574241</v>
      </c>
      <c r="HW25" s="112">
        <f>'Gas-Load for Sendout '!HW114</f>
        <v>15.054172157490422</v>
      </c>
      <c r="HX25" s="112">
        <f>'Gas-Load for Sendout '!HX114</f>
        <v>13.597316787410703</v>
      </c>
      <c r="HY25" s="112">
        <f>'Gas-Load for Sendout '!HY114</f>
        <v>14.10123246021222</v>
      </c>
      <c r="HZ25" s="112">
        <f>'Gas-Load for Sendout '!HZ114</f>
        <v>13.667478380740995</v>
      </c>
      <c r="IA25" s="112">
        <f>'Gas-Load for Sendout '!IA114</f>
        <v>14.188953968518359</v>
      </c>
      <c r="IB25" s="112">
        <f>'Gas-Load for Sendout '!IB114</f>
        <v>13.745497198690217</v>
      </c>
      <c r="IC25" s="112">
        <f>'Gas-Load for Sendout '!IC114</f>
        <v>13.752634009281438</v>
      </c>
      <c r="ID25" s="112">
        <f>'Gas-Load for Sendout '!ID114</f>
        <v>14.218437509232164</v>
      </c>
      <c r="IE25" s="112">
        <f>'Gas-Load for Sendout '!IE114</f>
        <v>13.774088976534605</v>
      </c>
      <c r="IF25" s="112">
        <f>'Gas-Load for Sendout '!IF114</f>
        <v>14.240630699933359</v>
      </c>
      <c r="IG25" s="112">
        <f>'Gas-Load for Sendout '!IG114</f>
        <v>13.745497198690217</v>
      </c>
      <c r="IH25" s="112">
        <f>'Gas-Load for Sendout '!IH114</f>
        <v>13.578135311210501</v>
      </c>
      <c r="II25" s="112">
        <f>'Gas-Load for Sendout '!II114</f>
        <v>15.025150471068363</v>
      </c>
      <c r="IJ25" s="112">
        <f>'Gas-Load for Sendout '!IJ114</f>
        <v>13.571103651287554</v>
      </c>
      <c r="IK25" s="112">
        <f>'Gas-Load for Sendout '!IK114</f>
        <v>14.0744947274727</v>
      </c>
      <c r="IL25" s="112">
        <f>'Gas-Load for Sendout '!IL114</f>
        <v>13.641749687993892</v>
      </c>
      <c r="IM25" s="112">
        <f>'Gas-Load for Sendout '!IM114</f>
        <v>14.162828376389893</v>
      </c>
      <c r="IN25" s="112">
        <f>'Gas-Load for Sendout '!IN114</f>
        <v>13.72031473855302</v>
      </c>
      <c r="IO25" s="112">
        <f>'Gas-Load for Sendout '!IO114</f>
        <v>13.727501912329108</v>
      </c>
      <c r="IP25" s="112">
        <f>'Gas-Load for Sendout '!IP114</f>
        <v>14.199962168671986</v>
      </c>
      <c r="IQ25" s="112">
        <f>'Gas-Load for Sendout '!IQ114</f>
        <v>13.749108683439806</v>
      </c>
      <c r="IR25" s="112">
        <f>'Gas-Load for Sendout '!IR114</f>
        <v>14.214870265436995</v>
      </c>
      <c r="IS25" s="112">
        <f>'Gas-Load for Sendout '!IS114</f>
        <v>13.72031473855302</v>
      </c>
      <c r="IT25" s="112">
        <f>'Gas-Load for Sendout '!IT114</f>
        <v>13.566789536501803</v>
      </c>
      <c r="IU25" s="112">
        <f>'Gas-Load for Sendout '!IU114</f>
        <v>15.012526494311958</v>
      </c>
      <c r="IV25" s="112">
        <f>'Gas-Load for Sendout '!IV114</f>
        <v>13.559701349701124</v>
      </c>
      <c r="IW25" s="112">
        <f>'Gas-Load for Sendout '!IW114</f>
        <v>14.070502271478951</v>
      </c>
      <c r="IX25" s="112">
        <f>'Gas-Load for Sendout '!IX114</f>
        <v>13.630918268554595</v>
      </c>
      <c r="IY25" s="112">
        <f>'Gas-Load for Sendout '!IY114</f>
        <v>14.152178010257986</v>
      </c>
      <c r="IZ25" s="112">
        <f>'Gas-Load for Sendout '!IZ114</f>
        <v>13.71012592885787</v>
      </c>
      <c r="JA25" s="112">
        <f>'Gas-Load for Sendout '!JA114</f>
        <v>13.717372295627881</v>
      </c>
      <c r="JB25" s="112">
        <f>'Gas-Load for Sendout '!JB114</f>
        <v>14.189617634623747</v>
      </c>
      <c r="JC25" s="112">
        <f>'Gas-Load for Sendout '!JC114</f>
        <v>13.739157428971916</v>
      </c>
      <c r="JD25" s="112">
        <f>'Gas-Load for Sendout '!JD114</f>
        <v>14.212176645171638</v>
      </c>
      <c r="JE25" s="112">
        <f>'Gas-Load for Sendout '!JE114</f>
        <v>13.71012592885787</v>
      </c>
      <c r="JF25" s="112">
        <f>'Gas-Load for Sendout '!JF114</f>
        <v>13.553674758170107</v>
      </c>
      <c r="JG25" s="112">
        <f>'Gas-Load for Sendout '!JG114</f>
        <v>14.480773409670554</v>
      </c>
      <c r="JH25" s="112">
        <f>'Gas-Load for Sendout '!JH114</f>
        <v>13.546529963885357</v>
      </c>
      <c r="JI25" s="112">
        <f>'Gas-Load for Sendout '!JI114</f>
        <v>14.057363465435085</v>
      </c>
      <c r="JJ25" s="112">
        <f>'Gas-Load for Sendout '!JJ114</f>
        <v>13.625539417545346</v>
      </c>
      <c r="JK25" s="112">
        <f>'Gas-Load for Sendout '!JK114</f>
        <v>14.147234728932805</v>
      </c>
      <c r="JL25" s="112">
        <f>'Gas-Load for Sendout '!JL114</f>
        <v>13.698170224675119</v>
      </c>
      <c r="JM25" s="112">
        <f>'Gas-Load for Sendout '!JM114</f>
        <v>13.712789403143288</v>
      </c>
      <c r="JN25" s="112">
        <f>'Gas-Load for Sendout '!JN114</f>
        <v>14.177447723548786</v>
      </c>
      <c r="JO25" s="112">
        <f>'Gas-Load for Sendout '!JO114</f>
        <v>13.727439819172288</v>
      </c>
      <c r="JP25" s="112">
        <f>'Gas-Load for Sendout '!JP114</f>
        <v>14.200192292089238</v>
      </c>
      <c r="JQ25" s="112">
        <f>'Gas-Load for Sendout '!JQ114</f>
        <v>13.698170224675119</v>
      </c>
      <c r="JR25" s="112">
        <f>'Gas-Load for Sendout '!JR114</f>
        <v>13.533474006868969</v>
      </c>
      <c r="JS25" s="112">
        <f>'Gas-Load for Sendout '!JS114</f>
        <v>14.983489079033502</v>
      </c>
      <c r="JT25" s="112">
        <f>'Gas-Load for Sendout '!JT114</f>
        <v>13.533474006868969</v>
      </c>
      <c r="JU25" s="112">
        <f>'Gas-Load for Sendout '!JU114</f>
        <v>14.036882610863792</v>
      </c>
      <c r="JV25" s="112">
        <f>'Gas-Load for Sendout '!JV114</f>
        <v>13.605884247676189</v>
      </c>
      <c r="JW25" s="112">
        <f>'Gas-Load for Sendout '!JW114</f>
        <v>14.127443143837107</v>
      </c>
      <c r="JX25" s="112">
        <f>'Gas-Load for Sendout '!JX114</f>
        <v>13.679073512053144</v>
      </c>
      <c r="JY25" s="112">
        <f>'Gas-Load for Sendout '!JY114</f>
        <v>13.693805955254062</v>
      </c>
      <c r="JZ25" s="112">
        <f>'Gas-Load for Sendout '!JZ114</f>
        <v>14.157890219578137</v>
      </c>
      <c r="KA25" s="112">
        <f>'Gas-Load for Sendout '!KA114</f>
        <v>13.715964217317582</v>
      </c>
      <c r="KB25" s="112">
        <f>'Gas-Load for Sendout '!KB114</f>
        <v>14.180811790359968</v>
      </c>
      <c r="KC25" s="112">
        <f>'Gas-Load for Sendout '!KC114</f>
        <v>13.679073512053144</v>
      </c>
      <c r="KD25" s="112">
        <f>'Gas-Load for Sendout '!KD114</f>
        <v>13.523182410994446</v>
      </c>
      <c r="KE25" s="112">
        <f>'Gas-Load for Sendout '!KE114</f>
        <v>14.964053944926359</v>
      </c>
      <c r="KF25" s="112">
        <f>'Gas-Load for Sendout '!KF114</f>
        <v>13.515919692191551</v>
      </c>
      <c r="KG25" s="112">
        <f>'Gas-Load for Sendout '!KG114</f>
        <v>14.019153934819059</v>
      </c>
      <c r="KH25" s="112">
        <f>'Gas-Load for Sendout '!KH114</f>
        <v>13.588899820119149</v>
      </c>
      <c r="KI25" s="112">
        <f>'Gas-Load for Sendout '!KI114</f>
        <v>14.110434372810285</v>
      </c>
      <c r="KJ25" s="112">
        <f>'Gas-Load for Sendout '!KJ114</f>
        <v>13.670093681075864</v>
      </c>
      <c r="KK25" s="112">
        <f>'Gas-Load for Sendout '!KK114</f>
        <v>13.677523079815579</v>
      </c>
      <c r="KL25" s="112">
        <f>'Gas-Load for Sendout '!KL114</f>
        <v>14.141125910325913</v>
      </c>
      <c r="KM25" s="112">
        <f>'Gas-Load for Sendout '!KM114</f>
        <v>13.699859807763019</v>
      </c>
      <c r="KN25" s="112">
        <f>'Gas-Load for Sendout '!KN114</f>
        <v>14.164232325212065</v>
      </c>
      <c r="KO25" s="112">
        <f>'Gas-Load for Sendout '!KO114</f>
        <v>13.670093681075864</v>
      </c>
      <c r="KP25" s="112">
        <f>'Gas-Load for Sendout '!KP114</f>
        <v>13.496060700608185</v>
      </c>
      <c r="KQ25" s="112">
        <f>'Gas-Load for Sendout '!KQ114</f>
        <v>14.933968522833259</v>
      </c>
      <c r="KR25" s="112">
        <f>'Gas-Load for Sendout '!KR114</f>
        <v>13.488745762559073</v>
      </c>
      <c r="KS25" s="112">
        <f>'Gas-Load for Sendout '!KS114</f>
        <v>13.991454731403087</v>
      </c>
      <c r="KT25" s="112">
        <f>'Gas-Load for Sendout '!KT114</f>
        <v>13.562253913853674</v>
      </c>
      <c r="KU25" s="112">
        <f>'Gas-Load for Sendout '!KU114</f>
        <v>14.083402955267729</v>
      </c>
      <c r="KV25" s="112">
        <f>'Gas-Load for Sendout '!KV114</f>
        <v>13.644043822325379</v>
      </c>
      <c r="KW25" s="112">
        <f>'Gas-Load for Sendout '!KW114</f>
        <v>13.651528212792918</v>
      </c>
      <c r="KX25" s="112">
        <f>'Gas-Load for Sendout '!KX114</f>
        <v>14.122072375792902</v>
      </c>
      <c r="KY25" s="112">
        <f>'Gas-Load for Sendout '!KY114</f>
        <v>13.674030731824995</v>
      </c>
      <c r="KZ25" s="112">
        <f>'Gas-Load for Sendout '!KZ114</f>
        <v>14.137599668124725</v>
      </c>
      <c r="LA25" s="112">
        <f>'Gas-Load for Sendout '!LA114</f>
        <v>13.644043822325379</v>
      </c>
      <c r="LB25" s="112">
        <f>'Gas-Load for Sendout '!LB114</f>
        <v>13.487713940083067</v>
      </c>
      <c r="LC25" s="112">
        <f>'Gas-Load for Sendout '!LC114</f>
        <v>14.410013853929012</v>
      </c>
      <c r="LD25" s="112">
        <f>'Gas-Load for Sendout '!LD114</f>
        <v>13.4803355407723</v>
      </c>
      <c r="LE25" s="112">
        <f>'Gas-Load for Sendout '!LE114</f>
        <v>13.990909421693859</v>
      </c>
      <c r="LF25" s="112">
        <f>'Gas-Load for Sendout '!LF114</f>
        <v>13.554484801172588</v>
      </c>
      <c r="LG25" s="112">
        <f>'Gas-Load for Sendout '!LG114</f>
        <v>14.075984050570936</v>
      </c>
      <c r="LH25" s="112">
        <f>'Gas-Load for Sendout '!LH114</f>
        <v>13.636996883526155</v>
      </c>
      <c r="LI25" s="112">
        <f>'Gas-Load for Sendout '!LI114</f>
        <v>13.64454782310729</v>
      </c>
      <c r="LJ25" s="112">
        <f>'Gas-Load for Sendout '!LJ114</f>
        <v>14.114997310134603</v>
      </c>
      <c r="LK25" s="112">
        <f>'Gas-Load for Sendout '!LK114</f>
        <v>13.667250897688167</v>
      </c>
      <c r="LL25" s="112">
        <f>'Gas-Load for Sendout '!LL114</f>
        <v>14.138509243466309</v>
      </c>
      <c r="LM25" s="112">
        <f>'Gas-Load for Sendout '!LM114</f>
        <v>13.636996883526155</v>
      </c>
      <c r="LN25" s="112">
        <f>'Gas-Load for Sendout '!LN114</f>
        <v>13.471190963705121</v>
      </c>
      <c r="LO25" s="112">
        <f>'Gas-Load for Sendout '!LO114</f>
        <v>14.906297329287181</v>
      </c>
      <c r="LP25" s="112">
        <f>'Gas-Load for Sendout '!LP114</f>
        <v>13.463752426452936</v>
      </c>
      <c r="LQ25" s="112">
        <f>'Gas-Load for Sendout '!LQ114</f>
        <v>13.974274819254841</v>
      </c>
      <c r="LR25" s="112">
        <f>'Gas-Load for Sendout '!LR114</f>
        <v>13.546030913503483</v>
      </c>
      <c r="LS25" s="112">
        <f>'Gas-Load for Sendout '!LS114</f>
        <v>14.067904801293398</v>
      </c>
      <c r="LT25" s="112">
        <f>'Gas-Load for Sendout '!LT114</f>
        <v>13.621707063858251</v>
      </c>
      <c r="LU25" s="112">
        <f>'Gas-Load for Sendout '!LU114</f>
        <v>13.636943872654513</v>
      </c>
      <c r="LV25" s="112">
        <f>'Gas-Load for Sendout '!LV114</f>
        <v>14.099394235655556</v>
      </c>
      <c r="LW25" s="112">
        <f>'Gas-Load for Sendout '!LW114</f>
        <v>13.65221480644248</v>
      </c>
      <c r="LX25" s="112">
        <f>'Gas-Load for Sendout '!LX114</f>
        <v>14.12310397932538</v>
      </c>
      <c r="LY25" s="112">
        <f>'Gas-Load for Sendout '!LY114</f>
        <v>13.621707063858251</v>
      </c>
      <c r="LZ25" s="112">
        <f>'Gas-Load for Sendout '!LZ114</f>
        <v>13.453851096286023</v>
      </c>
      <c r="MA25" s="112">
        <f>'Gas-Load for Sendout '!MA114</f>
        <v>14.895335142316668</v>
      </c>
      <c r="MB25" s="112">
        <f>'Gas-Load for Sendout '!MB114</f>
        <v>13.453851096286023</v>
      </c>
      <c r="MC25" s="112">
        <f>'Gas-Load for Sendout '!MC114</f>
        <v>13.956801147533893</v>
      </c>
      <c r="MD25" s="112">
        <f>'Gas-Load for Sendout '!MD114</f>
        <v>13.529307355939899</v>
      </c>
      <c r="ME25" s="112">
        <f>'Gas-Load for Sendout '!ME114</f>
        <v>14.05121017446197</v>
      </c>
      <c r="MF25" s="112">
        <f>'Gas-Load for Sendout '!MF114</f>
        <v>13.605614786035442</v>
      </c>
      <c r="MG25" s="112">
        <f>'Gas-Load for Sendout '!MG114</f>
        <v>13.620979681333054</v>
      </c>
      <c r="MH25" s="112">
        <f>'Gas-Load for Sendout '!MH114</f>
        <v>14.082964321748888</v>
      </c>
      <c r="MI25" s="112">
        <f>'Gas-Load for Sendout '!MI114</f>
        <v>13.644092203416765</v>
      </c>
      <c r="MJ25" s="112">
        <f>'Gas-Load for Sendout '!MJ114</f>
        <v>14.106874278152537</v>
      </c>
      <c r="MK25" s="112">
        <f>'Gas-Load for Sendout '!MK114</f>
        <v>13.605614786035442</v>
      </c>
    </row>
    <row r="26" spans="1:349" x14ac:dyDescent="0.3">
      <c r="A26" s="112" t="s">
        <v>151</v>
      </c>
      <c r="B26" s="112">
        <v>0</v>
      </c>
      <c r="C26" s="112">
        <v>0</v>
      </c>
      <c r="D26" s="112">
        <v>0</v>
      </c>
      <c r="E26" s="112">
        <v>0</v>
      </c>
      <c r="F26" s="112">
        <v>0</v>
      </c>
      <c r="G26" s="112">
        <v>0</v>
      </c>
      <c r="H26" s="112">
        <v>0</v>
      </c>
      <c r="I26" s="112">
        <v>0</v>
      </c>
      <c r="J26" s="112">
        <v>0</v>
      </c>
      <c r="K26" s="112">
        <v>0</v>
      </c>
      <c r="L26" s="112">
        <v>0</v>
      </c>
      <c r="M26" s="112">
        <v>0</v>
      </c>
      <c r="N26" s="112">
        <v>0</v>
      </c>
      <c r="O26" s="112">
        <v>0</v>
      </c>
      <c r="P26" s="112">
        <v>0</v>
      </c>
      <c r="Q26" s="112">
        <v>0</v>
      </c>
      <c r="R26" s="112">
        <v>0</v>
      </c>
      <c r="S26" s="112">
        <v>0</v>
      </c>
      <c r="T26" s="112">
        <v>0</v>
      </c>
      <c r="U26" s="112">
        <v>0</v>
      </c>
      <c r="V26" s="112">
        <v>0</v>
      </c>
      <c r="W26" s="112">
        <v>0</v>
      </c>
      <c r="X26" s="112">
        <v>0</v>
      </c>
      <c r="Y26" s="112">
        <v>0</v>
      </c>
      <c r="Z26" s="112">
        <v>0</v>
      </c>
      <c r="AA26" s="112">
        <v>0</v>
      </c>
      <c r="AB26" s="112">
        <v>0</v>
      </c>
      <c r="AC26" s="112">
        <v>0</v>
      </c>
      <c r="AD26" s="112">
        <v>0</v>
      </c>
      <c r="AE26" s="112">
        <v>0</v>
      </c>
      <c r="AF26" s="112">
        <v>0</v>
      </c>
      <c r="AG26" s="112">
        <v>0</v>
      </c>
      <c r="AH26" s="112">
        <v>0</v>
      </c>
      <c r="AI26" s="112">
        <v>0</v>
      </c>
      <c r="AJ26" s="112">
        <v>0</v>
      </c>
      <c r="AK26" s="112">
        <v>0</v>
      </c>
      <c r="AL26" s="112">
        <v>0</v>
      </c>
      <c r="AM26" s="112">
        <v>0</v>
      </c>
      <c r="AN26" s="112">
        <v>0</v>
      </c>
      <c r="AO26" s="112">
        <v>0</v>
      </c>
      <c r="AP26" s="112">
        <v>0</v>
      </c>
      <c r="AQ26" s="112">
        <v>0</v>
      </c>
      <c r="AR26" s="112">
        <v>0</v>
      </c>
      <c r="AS26" s="112">
        <v>0</v>
      </c>
      <c r="AT26" s="112">
        <v>0</v>
      </c>
      <c r="AU26" s="112">
        <v>0</v>
      </c>
      <c r="AV26" s="112">
        <v>0</v>
      </c>
      <c r="AW26" s="112">
        <v>0</v>
      </c>
      <c r="AX26" s="112">
        <v>0</v>
      </c>
      <c r="AY26" s="112">
        <v>0</v>
      </c>
      <c r="AZ26" s="112">
        <v>0</v>
      </c>
      <c r="BA26" s="112">
        <v>0</v>
      </c>
      <c r="BB26" s="112">
        <v>0</v>
      </c>
      <c r="BC26" s="112">
        <v>0</v>
      </c>
      <c r="BD26" s="112">
        <v>0</v>
      </c>
      <c r="BE26" s="112">
        <v>0</v>
      </c>
      <c r="BF26" s="112">
        <v>0</v>
      </c>
      <c r="BG26" s="112">
        <v>0</v>
      </c>
      <c r="BH26" s="112">
        <v>0</v>
      </c>
      <c r="BI26" s="112">
        <v>0</v>
      </c>
      <c r="BJ26" s="112">
        <v>0</v>
      </c>
      <c r="BK26" s="112">
        <v>0</v>
      </c>
      <c r="BL26" s="112">
        <v>0</v>
      </c>
      <c r="BM26" s="112">
        <v>0</v>
      </c>
      <c r="BN26" s="112">
        <v>0</v>
      </c>
      <c r="BO26" s="112">
        <v>0</v>
      </c>
      <c r="BP26" s="112">
        <v>0</v>
      </c>
      <c r="BQ26" s="112">
        <v>0</v>
      </c>
      <c r="BR26" s="112">
        <v>0</v>
      </c>
      <c r="BS26" s="112">
        <v>0</v>
      </c>
      <c r="BT26" s="112">
        <v>0</v>
      </c>
      <c r="BU26" s="112">
        <v>0</v>
      </c>
      <c r="BV26" s="112">
        <v>0</v>
      </c>
      <c r="BW26" s="112">
        <v>0</v>
      </c>
      <c r="BX26" s="112">
        <v>0</v>
      </c>
      <c r="BY26" s="112">
        <v>0</v>
      </c>
      <c r="BZ26" s="112">
        <v>0</v>
      </c>
      <c r="CA26" s="112">
        <v>0</v>
      </c>
      <c r="CB26" s="112">
        <v>0</v>
      </c>
      <c r="CC26" s="112">
        <v>0</v>
      </c>
      <c r="CD26" s="112">
        <v>0</v>
      </c>
      <c r="CE26" s="112">
        <v>0</v>
      </c>
      <c r="CF26" s="112">
        <v>0</v>
      </c>
      <c r="CG26" s="112">
        <v>0</v>
      </c>
      <c r="CH26" s="112">
        <v>0</v>
      </c>
      <c r="CI26" s="112">
        <v>0</v>
      </c>
      <c r="CJ26" s="112">
        <v>0</v>
      </c>
      <c r="CK26" s="112">
        <v>0</v>
      </c>
      <c r="CL26" s="112">
        <v>0</v>
      </c>
      <c r="CM26" s="112">
        <v>0</v>
      </c>
      <c r="CN26" s="112">
        <v>0</v>
      </c>
      <c r="CO26" s="112">
        <v>0</v>
      </c>
      <c r="CP26" s="112">
        <v>0</v>
      </c>
      <c r="CQ26" s="112">
        <v>0</v>
      </c>
      <c r="CR26" s="112">
        <v>0</v>
      </c>
      <c r="CS26" s="112">
        <v>0</v>
      </c>
      <c r="CT26" s="112">
        <v>0</v>
      </c>
      <c r="CU26" s="112">
        <v>0</v>
      </c>
      <c r="CV26" s="112">
        <v>0</v>
      </c>
      <c r="CW26" s="112">
        <v>0</v>
      </c>
      <c r="CX26" s="112">
        <v>0</v>
      </c>
      <c r="CY26" s="112">
        <v>0</v>
      </c>
      <c r="CZ26" s="112">
        <v>0</v>
      </c>
      <c r="DA26" s="112">
        <v>0</v>
      </c>
      <c r="DB26" s="112">
        <v>0</v>
      </c>
      <c r="DC26" s="112">
        <v>0</v>
      </c>
      <c r="DD26" s="112">
        <v>0</v>
      </c>
      <c r="DE26" s="112">
        <v>0</v>
      </c>
      <c r="DF26" s="112">
        <v>0</v>
      </c>
      <c r="DG26" s="112">
        <v>0</v>
      </c>
      <c r="DH26" s="112">
        <v>0</v>
      </c>
      <c r="DI26" s="112">
        <v>0</v>
      </c>
      <c r="DJ26" s="112">
        <v>0</v>
      </c>
      <c r="DK26" s="112">
        <v>0</v>
      </c>
      <c r="DL26" s="112">
        <v>0</v>
      </c>
      <c r="DM26" s="112">
        <v>0</v>
      </c>
      <c r="DN26" s="112">
        <v>0</v>
      </c>
      <c r="DO26" s="112">
        <v>0</v>
      </c>
      <c r="DP26" s="112">
        <v>0</v>
      </c>
      <c r="DQ26" s="112">
        <v>0</v>
      </c>
      <c r="DR26" s="112">
        <v>0</v>
      </c>
      <c r="DS26" s="112">
        <v>0</v>
      </c>
      <c r="DT26" s="112">
        <v>0</v>
      </c>
      <c r="DU26" s="112">
        <v>0</v>
      </c>
      <c r="DV26" s="112">
        <v>0</v>
      </c>
      <c r="DW26" s="112">
        <v>0</v>
      </c>
      <c r="DX26" s="112">
        <v>0</v>
      </c>
      <c r="DY26" s="112">
        <v>0</v>
      </c>
      <c r="DZ26" s="112">
        <v>0</v>
      </c>
      <c r="EA26" s="112">
        <v>0</v>
      </c>
      <c r="EB26" s="112">
        <v>0</v>
      </c>
      <c r="EC26" s="112">
        <v>0</v>
      </c>
      <c r="ED26" s="112">
        <v>0</v>
      </c>
      <c r="EE26" s="112">
        <v>0</v>
      </c>
      <c r="EF26" s="112">
        <v>0</v>
      </c>
      <c r="EG26" s="112">
        <v>0</v>
      </c>
      <c r="EH26" s="112">
        <v>0</v>
      </c>
      <c r="EI26" s="112">
        <v>0</v>
      </c>
      <c r="EJ26" s="112">
        <v>0</v>
      </c>
      <c r="EK26" s="112">
        <v>0</v>
      </c>
      <c r="EL26" s="112">
        <v>0</v>
      </c>
      <c r="EM26" s="112">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12">
        <v>0</v>
      </c>
      <c r="FC26" s="112">
        <v>0</v>
      </c>
      <c r="FD26" s="112">
        <v>0</v>
      </c>
      <c r="FE26" s="112">
        <v>0</v>
      </c>
      <c r="FF26" s="112">
        <v>0</v>
      </c>
      <c r="FG26" s="112">
        <v>0</v>
      </c>
      <c r="FH26" s="112">
        <v>0</v>
      </c>
      <c r="FI26" s="112">
        <v>0</v>
      </c>
      <c r="FJ26" s="112">
        <v>0</v>
      </c>
      <c r="FK26" s="112">
        <v>0</v>
      </c>
      <c r="FL26" s="112">
        <v>0</v>
      </c>
      <c r="FM26" s="112">
        <v>0</v>
      </c>
      <c r="FN26" s="112">
        <v>0</v>
      </c>
      <c r="FO26" s="112">
        <v>0</v>
      </c>
      <c r="FP26" s="112">
        <v>0</v>
      </c>
      <c r="FQ26" s="112">
        <v>0</v>
      </c>
      <c r="FR26" s="112">
        <v>0</v>
      </c>
      <c r="FS26" s="112">
        <v>0</v>
      </c>
      <c r="FT26" s="112">
        <v>0</v>
      </c>
      <c r="FU26" s="112">
        <v>0</v>
      </c>
      <c r="FV26" s="112">
        <v>0</v>
      </c>
      <c r="FW26" s="112">
        <v>0</v>
      </c>
      <c r="FX26" s="112">
        <v>0</v>
      </c>
      <c r="FY26" s="112">
        <v>0</v>
      </c>
      <c r="FZ26" s="112">
        <v>0</v>
      </c>
      <c r="GA26" s="112">
        <v>0</v>
      </c>
      <c r="GB26" s="112">
        <v>0</v>
      </c>
      <c r="GC26" s="112">
        <v>0</v>
      </c>
      <c r="GD26" s="112">
        <v>0</v>
      </c>
      <c r="GE26" s="112">
        <v>0</v>
      </c>
      <c r="GF26" s="112">
        <v>0</v>
      </c>
      <c r="GG26" s="112">
        <v>0</v>
      </c>
      <c r="GH26" s="112">
        <v>0</v>
      </c>
      <c r="GI26" s="112">
        <v>0</v>
      </c>
      <c r="GJ26" s="112">
        <v>0</v>
      </c>
      <c r="GK26" s="112">
        <v>0</v>
      </c>
      <c r="GL26" s="112">
        <v>0</v>
      </c>
      <c r="GM26" s="112">
        <v>0</v>
      </c>
      <c r="GN26" s="112">
        <v>0</v>
      </c>
      <c r="GO26" s="112">
        <v>0</v>
      </c>
      <c r="GP26" s="112">
        <v>0</v>
      </c>
      <c r="GQ26" s="112">
        <v>0</v>
      </c>
      <c r="GR26" s="112">
        <v>0</v>
      </c>
      <c r="GS26" s="112">
        <v>0</v>
      </c>
      <c r="GT26" s="112">
        <v>0</v>
      </c>
      <c r="GU26" s="112">
        <v>0</v>
      </c>
      <c r="GV26" s="112">
        <v>0</v>
      </c>
      <c r="GW26" s="112">
        <v>0</v>
      </c>
      <c r="GX26" s="112">
        <v>0</v>
      </c>
      <c r="GY26" s="112">
        <v>0</v>
      </c>
      <c r="GZ26" s="112">
        <v>0</v>
      </c>
      <c r="HA26" s="112">
        <v>0</v>
      </c>
      <c r="HB26" s="112">
        <v>0</v>
      </c>
      <c r="HC26" s="112">
        <v>0</v>
      </c>
      <c r="HD26" s="112">
        <v>0</v>
      </c>
      <c r="HE26" s="112">
        <v>0</v>
      </c>
      <c r="HF26" s="112">
        <v>0</v>
      </c>
      <c r="HG26" s="112">
        <v>0</v>
      </c>
      <c r="HH26" s="112">
        <v>0</v>
      </c>
      <c r="HI26" s="112">
        <v>0</v>
      </c>
      <c r="HJ26" s="112">
        <v>0</v>
      </c>
      <c r="HK26" s="112">
        <v>0</v>
      </c>
      <c r="HL26" s="112">
        <v>0</v>
      </c>
      <c r="HM26" s="112">
        <v>0</v>
      </c>
      <c r="HN26" s="112">
        <v>0</v>
      </c>
      <c r="HO26" s="112">
        <v>0</v>
      </c>
      <c r="HP26" s="112">
        <v>0</v>
      </c>
      <c r="HQ26" s="112">
        <v>0</v>
      </c>
      <c r="HR26" s="112">
        <v>0</v>
      </c>
      <c r="HS26" s="112">
        <v>0</v>
      </c>
      <c r="HT26" s="112">
        <v>0</v>
      </c>
      <c r="HU26" s="112">
        <v>0</v>
      </c>
      <c r="HV26" s="112">
        <v>0</v>
      </c>
      <c r="HW26" s="112">
        <v>0</v>
      </c>
      <c r="HX26" s="112">
        <v>0</v>
      </c>
      <c r="HY26" s="112">
        <v>0</v>
      </c>
      <c r="HZ26" s="112">
        <v>0</v>
      </c>
      <c r="IA26" s="112">
        <v>0</v>
      </c>
      <c r="IB26" s="112">
        <v>0</v>
      </c>
      <c r="IC26" s="112">
        <v>0</v>
      </c>
      <c r="ID26" s="112">
        <v>0</v>
      </c>
      <c r="IE26" s="112">
        <v>0</v>
      </c>
      <c r="IF26" s="112">
        <v>0</v>
      </c>
      <c r="IG26" s="112">
        <v>0</v>
      </c>
      <c r="IH26" s="112">
        <v>0</v>
      </c>
      <c r="II26" s="112">
        <v>0</v>
      </c>
      <c r="IJ26" s="112">
        <v>0</v>
      </c>
      <c r="IK26" s="112">
        <v>0</v>
      </c>
      <c r="IL26" s="112">
        <v>0</v>
      </c>
      <c r="IM26" s="112">
        <v>0</v>
      </c>
      <c r="IN26" s="112">
        <v>0</v>
      </c>
      <c r="IO26" s="112">
        <v>0</v>
      </c>
      <c r="IP26" s="112">
        <v>0</v>
      </c>
      <c r="IQ26" s="112">
        <v>0</v>
      </c>
      <c r="IR26" s="112">
        <v>0</v>
      </c>
      <c r="IS26" s="112">
        <v>0</v>
      </c>
      <c r="IT26" s="112">
        <v>0</v>
      </c>
      <c r="IU26" s="112">
        <v>0</v>
      </c>
      <c r="IV26" s="112">
        <v>0</v>
      </c>
      <c r="IW26" s="112">
        <v>0</v>
      </c>
      <c r="IX26" s="112">
        <v>0</v>
      </c>
      <c r="IY26" s="112">
        <v>0</v>
      </c>
      <c r="IZ26" s="112">
        <v>0</v>
      </c>
      <c r="JA26" s="112">
        <v>0</v>
      </c>
      <c r="JB26" s="112">
        <v>0</v>
      </c>
      <c r="JC26" s="112">
        <v>0</v>
      </c>
      <c r="JD26" s="112">
        <v>0</v>
      </c>
      <c r="JE26" s="112">
        <v>0</v>
      </c>
      <c r="JF26" s="112">
        <v>0</v>
      </c>
      <c r="JG26" s="112">
        <v>0</v>
      </c>
      <c r="JH26" s="112">
        <v>0</v>
      </c>
      <c r="JI26" s="112">
        <v>0</v>
      </c>
      <c r="JJ26" s="112">
        <v>0</v>
      </c>
      <c r="JK26" s="112">
        <v>0</v>
      </c>
      <c r="JL26" s="112">
        <v>0</v>
      </c>
      <c r="JM26" s="112">
        <v>0</v>
      </c>
      <c r="JN26" s="112">
        <v>0</v>
      </c>
      <c r="JO26" s="112">
        <v>0</v>
      </c>
      <c r="JP26" s="112">
        <v>0</v>
      </c>
      <c r="JQ26" s="112">
        <v>0</v>
      </c>
      <c r="JR26" s="112">
        <v>0</v>
      </c>
      <c r="JS26" s="112">
        <v>0</v>
      </c>
      <c r="JT26" s="112">
        <v>0</v>
      </c>
      <c r="JU26" s="112">
        <v>0</v>
      </c>
      <c r="JV26" s="112">
        <v>0</v>
      </c>
      <c r="JW26" s="112">
        <v>0</v>
      </c>
      <c r="JX26" s="112">
        <v>0</v>
      </c>
      <c r="JY26" s="112">
        <v>0</v>
      </c>
      <c r="JZ26" s="112">
        <v>0</v>
      </c>
      <c r="KA26" s="112">
        <v>0</v>
      </c>
      <c r="KB26" s="112">
        <v>0</v>
      </c>
      <c r="KC26" s="112">
        <v>0</v>
      </c>
      <c r="KD26" s="112">
        <v>0</v>
      </c>
      <c r="KE26" s="112">
        <v>0</v>
      </c>
      <c r="KF26" s="112">
        <v>0</v>
      </c>
      <c r="KG26" s="112">
        <v>0</v>
      </c>
      <c r="KH26" s="112">
        <v>0</v>
      </c>
      <c r="KI26" s="112">
        <v>0</v>
      </c>
      <c r="KJ26" s="112">
        <v>0</v>
      </c>
      <c r="KK26" s="112">
        <v>0</v>
      </c>
      <c r="KL26" s="112">
        <v>0</v>
      </c>
      <c r="KM26" s="112">
        <v>0</v>
      </c>
      <c r="KN26" s="112">
        <v>0</v>
      </c>
      <c r="KO26" s="112">
        <v>0</v>
      </c>
      <c r="KP26" s="112">
        <v>0</v>
      </c>
      <c r="KQ26" s="112">
        <v>0</v>
      </c>
      <c r="KR26" s="112">
        <v>0</v>
      </c>
      <c r="KS26" s="112">
        <v>0</v>
      </c>
      <c r="KT26" s="112">
        <v>0</v>
      </c>
      <c r="KU26" s="112">
        <v>0</v>
      </c>
      <c r="KV26" s="112">
        <v>0</v>
      </c>
      <c r="KW26" s="112">
        <v>0</v>
      </c>
      <c r="KX26" s="112">
        <v>0</v>
      </c>
      <c r="KY26" s="112">
        <v>0</v>
      </c>
      <c r="KZ26" s="112">
        <v>0</v>
      </c>
      <c r="LA26" s="112">
        <v>0</v>
      </c>
      <c r="LB26" s="112">
        <v>0</v>
      </c>
      <c r="LC26" s="112">
        <v>0</v>
      </c>
      <c r="LD26" s="112">
        <v>0</v>
      </c>
      <c r="LE26" s="112">
        <v>0</v>
      </c>
      <c r="LF26" s="112">
        <v>0</v>
      </c>
      <c r="LG26" s="112">
        <v>0</v>
      </c>
      <c r="LH26" s="112">
        <v>0</v>
      </c>
      <c r="LI26" s="112">
        <v>0</v>
      </c>
      <c r="LJ26" s="112">
        <v>0</v>
      </c>
      <c r="LK26" s="112">
        <v>0</v>
      </c>
      <c r="LL26" s="112">
        <v>0</v>
      </c>
      <c r="LM26" s="112">
        <v>0</v>
      </c>
      <c r="LN26" s="112">
        <v>0</v>
      </c>
      <c r="LO26" s="112">
        <v>0</v>
      </c>
      <c r="LP26" s="112">
        <v>0</v>
      </c>
      <c r="LQ26" s="112">
        <v>0</v>
      </c>
      <c r="LR26" s="112">
        <v>0</v>
      </c>
      <c r="LS26" s="112">
        <v>0</v>
      </c>
      <c r="LT26" s="112">
        <v>0</v>
      </c>
      <c r="LU26" s="112">
        <v>0</v>
      </c>
      <c r="LV26" s="112">
        <v>0</v>
      </c>
      <c r="LW26" s="112">
        <v>0</v>
      </c>
      <c r="LX26" s="112">
        <v>0</v>
      </c>
      <c r="LY26" s="112">
        <v>0</v>
      </c>
      <c r="LZ26" s="112">
        <v>0</v>
      </c>
      <c r="MA26" s="112">
        <v>0</v>
      </c>
      <c r="MB26" s="112">
        <v>0</v>
      </c>
      <c r="MC26" s="112">
        <v>0</v>
      </c>
      <c r="MD26" s="112">
        <v>0</v>
      </c>
      <c r="ME26" s="112">
        <v>0</v>
      </c>
      <c r="MF26" s="112">
        <v>0</v>
      </c>
      <c r="MG26" s="112">
        <v>0</v>
      </c>
      <c r="MH26" s="112">
        <v>0</v>
      </c>
      <c r="MI26" s="112">
        <v>0</v>
      </c>
      <c r="MJ26" s="112">
        <v>0</v>
      </c>
      <c r="MK26" s="112">
        <v>0</v>
      </c>
    </row>
    <row r="27" spans="1:349" x14ac:dyDescent="0.3">
      <c r="A27" s="112" t="s">
        <v>155</v>
      </c>
      <c r="B27" s="112">
        <v>0</v>
      </c>
      <c r="C27" s="112">
        <v>0</v>
      </c>
      <c r="D27" s="112">
        <v>0</v>
      </c>
      <c r="E27" s="112">
        <v>0</v>
      </c>
      <c r="F27" s="112">
        <v>0</v>
      </c>
      <c r="G27" s="112">
        <v>0</v>
      </c>
      <c r="H27" s="112">
        <v>0</v>
      </c>
      <c r="I27" s="112">
        <v>0</v>
      </c>
      <c r="J27" s="112">
        <v>0</v>
      </c>
      <c r="K27" s="112">
        <v>0</v>
      </c>
      <c r="L27" s="112">
        <v>0</v>
      </c>
      <c r="M27" s="112">
        <v>0</v>
      </c>
      <c r="N27" s="112">
        <v>0</v>
      </c>
      <c r="O27" s="112">
        <v>0</v>
      </c>
      <c r="P27" s="112">
        <v>0</v>
      </c>
      <c r="Q27" s="112">
        <v>0</v>
      </c>
      <c r="R27" s="112">
        <v>0</v>
      </c>
      <c r="S27" s="112">
        <v>0</v>
      </c>
      <c r="T27" s="112">
        <v>0</v>
      </c>
      <c r="U27" s="112">
        <v>0</v>
      </c>
      <c r="V27" s="112">
        <v>0</v>
      </c>
      <c r="W27" s="112">
        <v>0</v>
      </c>
      <c r="X27" s="112">
        <v>0</v>
      </c>
      <c r="Y27" s="112">
        <v>0</v>
      </c>
      <c r="Z27" s="112">
        <v>0</v>
      </c>
      <c r="AA27" s="112">
        <v>0</v>
      </c>
      <c r="AB27" s="112">
        <v>0</v>
      </c>
      <c r="AC27" s="112">
        <v>0</v>
      </c>
      <c r="AD27" s="112">
        <v>0</v>
      </c>
      <c r="AE27" s="112">
        <v>0</v>
      </c>
      <c r="AF27" s="112">
        <v>0</v>
      </c>
      <c r="AG27" s="112">
        <v>0</v>
      </c>
      <c r="AH27" s="112">
        <v>0</v>
      </c>
      <c r="AI27" s="112">
        <v>0</v>
      </c>
      <c r="AJ27" s="112">
        <v>0</v>
      </c>
      <c r="AK27" s="112">
        <v>0</v>
      </c>
      <c r="AL27" s="112">
        <v>0</v>
      </c>
      <c r="AM27" s="112">
        <v>0</v>
      </c>
      <c r="AN27" s="112">
        <v>0</v>
      </c>
      <c r="AO27" s="112">
        <v>0</v>
      </c>
      <c r="AP27" s="112">
        <v>0</v>
      </c>
      <c r="AQ27" s="112">
        <v>0</v>
      </c>
      <c r="AR27" s="112">
        <v>0</v>
      </c>
      <c r="AS27" s="112">
        <v>0</v>
      </c>
      <c r="AT27" s="112">
        <v>0</v>
      </c>
      <c r="AU27" s="112">
        <v>0</v>
      </c>
      <c r="AV27" s="112">
        <v>0</v>
      </c>
      <c r="AW27" s="112">
        <v>0</v>
      </c>
      <c r="AX27" s="112">
        <v>0</v>
      </c>
      <c r="AY27" s="112">
        <v>0</v>
      </c>
      <c r="AZ27" s="112">
        <v>0</v>
      </c>
      <c r="BA27" s="112">
        <v>0</v>
      </c>
      <c r="BB27" s="112">
        <v>0</v>
      </c>
      <c r="BC27" s="112">
        <v>0</v>
      </c>
      <c r="BD27" s="112">
        <v>0</v>
      </c>
      <c r="BE27" s="112">
        <v>0</v>
      </c>
      <c r="BF27" s="112">
        <v>0</v>
      </c>
      <c r="BG27" s="112">
        <v>0</v>
      </c>
      <c r="BH27" s="112">
        <v>0</v>
      </c>
      <c r="BI27" s="112">
        <v>0</v>
      </c>
      <c r="BJ27" s="112">
        <v>0</v>
      </c>
      <c r="BK27" s="112">
        <v>0</v>
      </c>
      <c r="BL27" s="112">
        <v>0</v>
      </c>
      <c r="BM27" s="112">
        <v>0</v>
      </c>
      <c r="BN27" s="112">
        <v>0</v>
      </c>
      <c r="BO27" s="112">
        <v>0</v>
      </c>
      <c r="BP27" s="112">
        <v>0</v>
      </c>
      <c r="BQ27" s="112">
        <v>0</v>
      </c>
      <c r="BR27" s="112">
        <v>0</v>
      </c>
      <c r="BS27" s="112">
        <v>0</v>
      </c>
      <c r="BT27" s="112">
        <v>0</v>
      </c>
      <c r="BU27" s="112">
        <v>0</v>
      </c>
      <c r="BV27" s="112">
        <v>0</v>
      </c>
      <c r="BW27" s="112">
        <v>0</v>
      </c>
      <c r="BX27" s="112">
        <v>0</v>
      </c>
      <c r="BY27" s="112">
        <v>0</v>
      </c>
      <c r="BZ27" s="112">
        <v>0</v>
      </c>
      <c r="CA27" s="112">
        <v>0</v>
      </c>
      <c r="CB27" s="112">
        <v>0</v>
      </c>
      <c r="CC27" s="112">
        <v>0</v>
      </c>
      <c r="CD27" s="112">
        <v>0</v>
      </c>
      <c r="CE27" s="112">
        <v>0</v>
      </c>
      <c r="CF27" s="112">
        <v>0</v>
      </c>
      <c r="CG27" s="112">
        <v>0</v>
      </c>
      <c r="CH27" s="112">
        <v>0</v>
      </c>
      <c r="CI27" s="112">
        <v>0</v>
      </c>
      <c r="CJ27" s="112">
        <v>0</v>
      </c>
      <c r="CK27" s="112">
        <v>0</v>
      </c>
      <c r="CL27" s="112">
        <v>0</v>
      </c>
      <c r="CM27" s="112">
        <v>0</v>
      </c>
      <c r="CN27" s="112">
        <v>0</v>
      </c>
      <c r="CO27" s="112">
        <v>0</v>
      </c>
      <c r="CP27" s="112">
        <v>0</v>
      </c>
      <c r="CQ27" s="112">
        <v>0</v>
      </c>
      <c r="CR27" s="112">
        <v>0</v>
      </c>
      <c r="CS27" s="112">
        <v>0</v>
      </c>
      <c r="CT27" s="112">
        <v>0</v>
      </c>
      <c r="CU27" s="112">
        <v>0</v>
      </c>
      <c r="CV27" s="112">
        <v>0</v>
      </c>
      <c r="CW27" s="112">
        <v>0</v>
      </c>
      <c r="CX27" s="112">
        <v>0</v>
      </c>
      <c r="CY27" s="112">
        <v>0</v>
      </c>
      <c r="CZ27" s="112">
        <v>0</v>
      </c>
      <c r="DA27" s="112">
        <v>0</v>
      </c>
      <c r="DB27" s="112">
        <v>0</v>
      </c>
      <c r="DC27" s="112">
        <v>0</v>
      </c>
      <c r="DD27" s="112">
        <v>0</v>
      </c>
      <c r="DE27" s="112">
        <v>0</v>
      </c>
      <c r="DF27" s="112">
        <v>0</v>
      </c>
      <c r="DG27" s="112">
        <v>0</v>
      </c>
      <c r="DH27" s="112">
        <v>0</v>
      </c>
      <c r="DI27" s="112">
        <v>0</v>
      </c>
      <c r="DJ27" s="112">
        <v>0</v>
      </c>
      <c r="DK27" s="112">
        <v>0</v>
      </c>
      <c r="DL27" s="112">
        <v>0</v>
      </c>
      <c r="DM27" s="112">
        <v>0</v>
      </c>
      <c r="DN27" s="112">
        <v>0</v>
      </c>
      <c r="DO27" s="112">
        <v>0</v>
      </c>
      <c r="DP27" s="112">
        <v>0</v>
      </c>
      <c r="DQ27" s="112">
        <v>0</v>
      </c>
      <c r="DR27" s="112">
        <v>0</v>
      </c>
      <c r="DS27" s="112">
        <v>0</v>
      </c>
      <c r="DT27" s="112">
        <v>0</v>
      </c>
      <c r="DU27" s="112">
        <v>0</v>
      </c>
      <c r="DV27" s="112">
        <v>0</v>
      </c>
      <c r="DW27" s="112">
        <v>0</v>
      </c>
      <c r="DX27" s="112">
        <v>0</v>
      </c>
      <c r="DY27" s="112">
        <v>0</v>
      </c>
      <c r="DZ27" s="112">
        <v>0</v>
      </c>
      <c r="EA27" s="112">
        <v>0</v>
      </c>
      <c r="EB27" s="112">
        <v>0</v>
      </c>
      <c r="EC27" s="112">
        <v>0</v>
      </c>
      <c r="ED27" s="112">
        <v>0</v>
      </c>
      <c r="EE27" s="112">
        <v>0</v>
      </c>
      <c r="EF27" s="112">
        <v>0</v>
      </c>
      <c r="EG27" s="112">
        <v>0</v>
      </c>
      <c r="EH27" s="112">
        <v>0</v>
      </c>
      <c r="EI27" s="112">
        <v>0</v>
      </c>
      <c r="EJ27" s="112">
        <v>0</v>
      </c>
      <c r="EK27" s="112">
        <v>0</v>
      </c>
      <c r="EL27" s="112">
        <v>0</v>
      </c>
      <c r="EM27" s="112">
        <v>0</v>
      </c>
      <c r="EN27" s="112">
        <v>0</v>
      </c>
      <c r="EO27" s="112">
        <v>0</v>
      </c>
      <c r="EP27" s="112">
        <v>0</v>
      </c>
      <c r="EQ27" s="112">
        <v>0</v>
      </c>
      <c r="ER27" s="112">
        <v>0</v>
      </c>
      <c r="ES27" s="112">
        <v>0</v>
      </c>
      <c r="ET27" s="112">
        <v>0</v>
      </c>
      <c r="EU27" s="112">
        <v>0</v>
      </c>
      <c r="EV27" s="112">
        <v>0</v>
      </c>
      <c r="EW27" s="112">
        <v>0</v>
      </c>
      <c r="EX27" s="112">
        <v>0</v>
      </c>
      <c r="EY27" s="112">
        <v>0</v>
      </c>
      <c r="EZ27" s="112">
        <v>0</v>
      </c>
      <c r="FA27" s="112">
        <v>0</v>
      </c>
      <c r="FB27" s="112">
        <v>0</v>
      </c>
      <c r="FC27" s="112">
        <v>0</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112">
        <v>0</v>
      </c>
      <c r="GF27" s="112">
        <v>0</v>
      </c>
      <c r="GG27" s="112">
        <v>0</v>
      </c>
      <c r="GH27" s="112">
        <v>0</v>
      </c>
      <c r="GI27" s="112">
        <v>0</v>
      </c>
      <c r="GJ27" s="112">
        <v>0</v>
      </c>
      <c r="GK27" s="112">
        <v>0</v>
      </c>
      <c r="GL27" s="112">
        <v>0</v>
      </c>
      <c r="GM27" s="112">
        <v>0</v>
      </c>
      <c r="GN27" s="112">
        <v>0</v>
      </c>
      <c r="GO27" s="112">
        <v>0</v>
      </c>
      <c r="GP27" s="112">
        <v>0</v>
      </c>
      <c r="GQ27" s="112">
        <v>0</v>
      </c>
      <c r="GR27" s="112">
        <v>0</v>
      </c>
      <c r="GS27" s="112">
        <v>0</v>
      </c>
      <c r="GT27" s="112">
        <v>0</v>
      </c>
      <c r="GU27" s="112">
        <v>0</v>
      </c>
      <c r="GV27" s="112">
        <v>0</v>
      </c>
      <c r="GW27" s="112">
        <v>0</v>
      </c>
      <c r="GX27" s="112">
        <v>0</v>
      </c>
      <c r="GY27" s="112">
        <v>0</v>
      </c>
      <c r="GZ27" s="112">
        <v>0</v>
      </c>
      <c r="HA27" s="112">
        <v>0</v>
      </c>
      <c r="HB27" s="112">
        <v>0</v>
      </c>
      <c r="HC27" s="112">
        <v>0</v>
      </c>
      <c r="HD27" s="112">
        <v>0</v>
      </c>
      <c r="HE27" s="112">
        <v>0</v>
      </c>
      <c r="HF27" s="112">
        <v>0</v>
      </c>
      <c r="HG27" s="112">
        <v>0</v>
      </c>
      <c r="HH27" s="112">
        <v>0</v>
      </c>
      <c r="HI27" s="112">
        <v>0</v>
      </c>
      <c r="HJ27" s="112">
        <v>0</v>
      </c>
      <c r="HK27" s="112">
        <v>0</v>
      </c>
      <c r="HL27" s="112">
        <v>0</v>
      </c>
      <c r="HM27" s="112">
        <v>0</v>
      </c>
      <c r="HN27" s="112">
        <v>0</v>
      </c>
      <c r="HO27" s="112">
        <v>0</v>
      </c>
      <c r="HP27" s="112">
        <v>0</v>
      </c>
      <c r="HQ27" s="112">
        <v>0</v>
      </c>
      <c r="HR27" s="112">
        <v>0</v>
      </c>
      <c r="HS27" s="112">
        <v>0</v>
      </c>
      <c r="HT27" s="112">
        <v>0</v>
      </c>
      <c r="HU27" s="112">
        <v>0</v>
      </c>
      <c r="HV27" s="112">
        <v>0</v>
      </c>
      <c r="HW27" s="112">
        <v>0</v>
      </c>
      <c r="HX27" s="112">
        <v>0</v>
      </c>
      <c r="HY27" s="112">
        <v>0</v>
      </c>
      <c r="HZ27" s="112">
        <v>0</v>
      </c>
      <c r="IA27" s="112">
        <v>0</v>
      </c>
      <c r="IB27" s="112">
        <v>0</v>
      </c>
      <c r="IC27" s="112">
        <v>0</v>
      </c>
      <c r="ID27" s="112">
        <v>0</v>
      </c>
      <c r="IE27" s="112">
        <v>0</v>
      </c>
      <c r="IF27" s="112">
        <v>0</v>
      </c>
      <c r="IG27" s="112">
        <v>0</v>
      </c>
      <c r="IH27" s="112">
        <v>0</v>
      </c>
      <c r="II27" s="112">
        <v>0</v>
      </c>
      <c r="IJ27" s="112">
        <v>0</v>
      </c>
      <c r="IK27" s="112">
        <v>0</v>
      </c>
      <c r="IL27" s="112">
        <v>0</v>
      </c>
      <c r="IM27" s="112">
        <v>0</v>
      </c>
      <c r="IN27" s="112">
        <v>0</v>
      </c>
      <c r="IO27" s="112">
        <v>0</v>
      </c>
      <c r="IP27" s="112">
        <v>0</v>
      </c>
      <c r="IQ27" s="112">
        <v>0</v>
      </c>
      <c r="IR27" s="112">
        <v>0</v>
      </c>
      <c r="IS27" s="112">
        <v>0</v>
      </c>
      <c r="IT27" s="112">
        <v>0</v>
      </c>
      <c r="IU27" s="112">
        <v>0</v>
      </c>
      <c r="IV27" s="112">
        <v>0</v>
      </c>
      <c r="IW27" s="112">
        <v>0</v>
      </c>
      <c r="IX27" s="112">
        <v>0</v>
      </c>
      <c r="IY27" s="112">
        <v>0</v>
      </c>
      <c r="IZ27" s="112">
        <v>0</v>
      </c>
      <c r="JA27" s="112">
        <v>0</v>
      </c>
      <c r="JB27" s="112">
        <v>0</v>
      </c>
      <c r="JC27" s="112">
        <v>0</v>
      </c>
      <c r="JD27" s="112">
        <v>0</v>
      </c>
      <c r="JE27" s="112">
        <v>0</v>
      </c>
      <c r="JF27" s="112">
        <v>0</v>
      </c>
      <c r="JG27" s="112">
        <v>0</v>
      </c>
      <c r="JH27" s="112">
        <v>0</v>
      </c>
      <c r="JI27" s="112">
        <v>0</v>
      </c>
      <c r="JJ27" s="112">
        <v>0</v>
      </c>
      <c r="JK27" s="112">
        <v>0</v>
      </c>
      <c r="JL27" s="112">
        <v>0</v>
      </c>
      <c r="JM27" s="112">
        <v>0</v>
      </c>
      <c r="JN27" s="112">
        <v>0</v>
      </c>
      <c r="JO27" s="112">
        <v>0</v>
      </c>
      <c r="JP27" s="112">
        <v>0</v>
      </c>
      <c r="JQ27" s="112">
        <v>0</v>
      </c>
      <c r="JR27" s="112">
        <v>0</v>
      </c>
      <c r="JS27" s="112">
        <v>0</v>
      </c>
      <c r="JT27" s="112">
        <v>0</v>
      </c>
      <c r="JU27" s="112">
        <v>0</v>
      </c>
      <c r="JV27" s="112">
        <v>0</v>
      </c>
      <c r="JW27" s="112">
        <v>0</v>
      </c>
      <c r="JX27" s="112">
        <v>0</v>
      </c>
      <c r="JY27" s="112">
        <v>0</v>
      </c>
      <c r="JZ27" s="112">
        <v>0</v>
      </c>
      <c r="KA27" s="112">
        <v>0</v>
      </c>
      <c r="KB27" s="112">
        <v>0</v>
      </c>
      <c r="KC27" s="112">
        <v>0</v>
      </c>
      <c r="KD27" s="112">
        <v>0</v>
      </c>
      <c r="KE27" s="112">
        <v>0</v>
      </c>
      <c r="KF27" s="112">
        <v>0</v>
      </c>
      <c r="KG27" s="112">
        <v>0</v>
      </c>
      <c r="KH27" s="112">
        <v>0</v>
      </c>
      <c r="KI27" s="112">
        <v>0</v>
      </c>
      <c r="KJ27" s="112">
        <v>0</v>
      </c>
      <c r="KK27" s="112">
        <v>0</v>
      </c>
      <c r="KL27" s="112">
        <v>0</v>
      </c>
      <c r="KM27" s="112">
        <v>0</v>
      </c>
      <c r="KN27" s="112">
        <v>0</v>
      </c>
      <c r="KO27" s="112">
        <v>0</v>
      </c>
      <c r="KP27" s="112">
        <v>0</v>
      </c>
      <c r="KQ27" s="112">
        <v>0</v>
      </c>
      <c r="KR27" s="112">
        <v>0</v>
      </c>
      <c r="KS27" s="112">
        <v>0</v>
      </c>
      <c r="KT27" s="112">
        <v>0</v>
      </c>
      <c r="KU27" s="112">
        <v>0</v>
      </c>
      <c r="KV27" s="112">
        <v>0</v>
      </c>
      <c r="KW27" s="112">
        <v>0</v>
      </c>
      <c r="KX27" s="112">
        <v>0</v>
      </c>
      <c r="KY27" s="112">
        <v>0</v>
      </c>
      <c r="KZ27" s="112">
        <v>0</v>
      </c>
      <c r="LA27" s="112">
        <v>0</v>
      </c>
      <c r="LB27" s="112">
        <v>0</v>
      </c>
      <c r="LC27" s="112">
        <v>0</v>
      </c>
      <c r="LD27" s="112">
        <v>0</v>
      </c>
      <c r="LE27" s="112">
        <v>0</v>
      </c>
      <c r="LF27" s="112">
        <v>0</v>
      </c>
      <c r="LG27" s="112">
        <v>0</v>
      </c>
      <c r="LH27" s="112">
        <v>0</v>
      </c>
      <c r="LI27" s="112">
        <v>0</v>
      </c>
      <c r="LJ27" s="112">
        <v>0</v>
      </c>
      <c r="LK27" s="112">
        <v>0</v>
      </c>
      <c r="LL27" s="112">
        <v>0</v>
      </c>
      <c r="LM27" s="112">
        <v>0</v>
      </c>
      <c r="LN27" s="112">
        <v>0</v>
      </c>
      <c r="LO27" s="112">
        <v>0</v>
      </c>
      <c r="LP27" s="112">
        <v>0</v>
      </c>
      <c r="LQ27" s="112">
        <v>0</v>
      </c>
      <c r="LR27" s="112">
        <v>0</v>
      </c>
      <c r="LS27" s="112">
        <v>0</v>
      </c>
      <c r="LT27" s="112">
        <v>0</v>
      </c>
      <c r="LU27" s="112">
        <v>0</v>
      </c>
      <c r="LV27" s="112">
        <v>0</v>
      </c>
      <c r="LW27" s="112">
        <v>0</v>
      </c>
      <c r="LX27" s="112">
        <v>0</v>
      </c>
      <c r="LY27" s="112">
        <v>0</v>
      </c>
      <c r="LZ27" s="112">
        <v>0</v>
      </c>
      <c r="MA27" s="112">
        <v>0</v>
      </c>
      <c r="MB27" s="112">
        <v>0</v>
      </c>
      <c r="MC27" s="112">
        <v>0</v>
      </c>
      <c r="MD27" s="112">
        <v>0</v>
      </c>
      <c r="ME27" s="112">
        <v>0</v>
      </c>
      <c r="MF27" s="112">
        <v>0</v>
      </c>
      <c r="MG27" s="112">
        <v>0</v>
      </c>
      <c r="MH27" s="112">
        <v>0</v>
      </c>
      <c r="MI27" s="112">
        <v>0</v>
      </c>
      <c r="MJ27" s="112">
        <v>0</v>
      </c>
      <c r="MK27" s="112">
        <v>0</v>
      </c>
    </row>
    <row r="28" spans="1:349" x14ac:dyDescent="0.3">
      <c r="MK28" s="112">
        <v>1</v>
      </c>
    </row>
    <row r="29" spans="1:349" x14ac:dyDescent="0.3">
      <c r="A29" s="234" t="s">
        <v>156</v>
      </c>
      <c r="B29" s="235">
        <f>B1</f>
        <v>44562</v>
      </c>
      <c r="C29" s="235">
        <f t="shared" ref="C29:BN29" si="18">C22</f>
        <v>44593</v>
      </c>
      <c r="D29" s="235">
        <f t="shared" si="18"/>
        <v>44621</v>
      </c>
      <c r="E29" s="235">
        <f t="shared" si="18"/>
        <v>44652</v>
      </c>
      <c r="F29" s="235">
        <f t="shared" si="18"/>
        <v>44682</v>
      </c>
      <c r="G29" s="235">
        <f t="shared" si="18"/>
        <v>44713</v>
      </c>
      <c r="H29" s="235">
        <f t="shared" si="18"/>
        <v>44743</v>
      </c>
      <c r="I29" s="235">
        <f t="shared" si="18"/>
        <v>44774</v>
      </c>
      <c r="J29" s="235">
        <f t="shared" si="18"/>
        <v>44805</v>
      </c>
      <c r="K29" s="235">
        <f t="shared" si="18"/>
        <v>44835</v>
      </c>
      <c r="L29" s="235">
        <f t="shared" si="18"/>
        <v>44866</v>
      </c>
      <c r="M29" s="235">
        <f t="shared" si="18"/>
        <v>44896</v>
      </c>
      <c r="N29" s="235">
        <f t="shared" si="18"/>
        <v>44927</v>
      </c>
      <c r="O29" s="235">
        <f t="shared" si="18"/>
        <v>44958</v>
      </c>
      <c r="P29" s="235">
        <f t="shared" si="18"/>
        <v>44986</v>
      </c>
      <c r="Q29" s="235">
        <f t="shared" si="18"/>
        <v>45017</v>
      </c>
      <c r="R29" s="235">
        <f t="shared" si="18"/>
        <v>45047</v>
      </c>
      <c r="S29" s="235">
        <f t="shared" si="18"/>
        <v>45078</v>
      </c>
      <c r="T29" s="235">
        <f t="shared" si="18"/>
        <v>45108</v>
      </c>
      <c r="U29" s="235">
        <f t="shared" si="18"/>
        <v>45139</v>
      </c>
      <c r="V29" s="235">
        <f t="shared" si="18"/>
        <v>45170</v>
      </c>
      <c r="W29" s="235">
        <f t="shared" si="18"/>
        <v>45200</v>
      </c>
      <c r="X29" s="235">
        <f t="shared" si="18"/>
        <v>45231</v>
      </c>
      <c r="Y29" s="235">
        <f t="shared" si="18"/>
        <v>45261</v>
      </c>
      <c r="Z29" s="235">
        <f t="shared" si="18"/>
        <v>45292</v>
      </c>
      <c r="AA29" s="235">
        <f t="shared" si="18"/>
        <v>45323</v>
      </c>
      <c r="AB29" s="235">
        <f t="shared" si="18"/>
        <v>45352</v>
      </c>
      <c r="AC29" s="235">
        <f t="shared" si="18"/>
        <v>45383</v>
      </c>
      <c r="AD29" s="235">
        <f t="shared" si="18"/>
        <v>45413</v>
      </c>
      <c r="AE29" s="235">
        <f t="shared" si="18"/>
        <v>45444</v>
      </c>
      <c r="AF29" s="235">
        <f t="shared" si="18"/>
        <v>45474</v>
      </c>
      <c r="AG29" s="235">
        <f t="shared" si="18"/>
        <v>45505</v>
      </c>
      <c r="AH29" s="235">
        <f t="shared" si="18"/>
        <v>45536</v>
      </c>
      <c r="AI29" s="235">
        <f t="shared" si="18"/>
        <v>45566</v>
      </c>
      <c r="AJ29" s="235">
        <f t="shared" si="18"/>
        <v>45597</v>
      </c>
      <c r="AK29" s="235">
        <f t="shared" si="18"/>
        <v>45627</v>
      </c>
      <c r="AL29" s="235">
        <f t="shared" si="18"/>
        <v>45658</v>
      </c>
      <c r="AM29" s="235">
        <f t="shared" si="18"/>
        <v>45689</v>
      </c>
      <c r="AN29" s="235">
        <f t="shared" si="18"/>
        <v>45717</v>
      </c>
      <c r="AO29" s="235">
        <f t="shared" si="18"/>
        <v>45748</v>
      </c>
      <c r="AP29" s="235">
        <f t="shared" si="18"/>
        <v>45778</v>
      </c>
      <c r="AQ29" s="235">
        <f t="shared" si="18"/>
        <v>45809</v>
      </c>
      <c r="AR29" s="235">
        <f t="shared" si="18"/>
        <v>45839</v>
      </c>
      <c r="AS29" s="235">
        <f t="shared" si="18"/>
        <v>45870</v>
      </c>
      <c r="AT29" s="235">
        <f t="shared" si="18"/>
        <v>45901</v>
      </c>
      <c r="AU29" s="235">
        <f t="shared" si="18"/>
        <v>45931</v>
      </c>
      <c r="AV29" s="235">
        <f t="shared" si="18"/>
        <v>45962</v>
      </c>
      <c r="AW29" s="235">
        <f t="shared" si="18"/>
        <v>45992</v>
      </c>
      <c r="AX29" s="235">
        <f t="shared" si="18"/>
        <v>46023</v>
      </c>
      <c r="AY29" s="235">
        <f t="shared" si="18"/>
        <v>46054</v>
      </c>
      <c r="AZ29" s="235">
        <f t="shared" si="18"/>
        <v>46082</v>
      </c>
      <c r="BA29" s="235">
        <f t="shared" si="18"/>
        <v>46113</v>
      </c>
      <c r="BB29" s="235">
        <f t="shared" si="18"/>
        <v>46143</v>
      </c>
      <c r="BC29" s="235">
        <f t="shared" si="18"/>
        <v>46174</v>
      </c>
      <c r="BD29" s="235">
        <f t="shared" si="18"/>
        <v>46204</v>
      </c>
      <c r="BE29" s="235">
        <f t="shared" si="18"/>
        <v>46235</v>
      </c>
      <c r="BF29" s="235">
        <f t="shared" si="18"/>
        <v>46266</v>
      </c>
      <c r="BG29" s="235">
        <f t="shared" si="18"/>
        <v>46296</v>
      </c>
      <c r="BH29" s="235">
        <f t="shared" si="18"/>
        <v>46327</v>
      </c>
      <c r="BI29" s="235">
        <f t="shared" si="18"/>
        <v>46357</v>
      </c>
      <c r="BJ29" s="235">
        <f t="shared" si="18"/>
        <v>46388</v>
      </c>
      <c r="BK29" s="235">
        <f t="shared" si="18"/>
        <v>46419</v>
      </c>
      <c r="BL29" s="235">
        <f t="shared" si="18"/>
        <v>46447</v>
      </c>
      <c r="BM29" s="235">
        <f t="shared" si="18"/>
        <v>46478</v>
      </c>
      <c r="BN29" s="235">
        <f t="shared" si="18"/>
        <v>46508</v>
      </c>
      <c r="BO29" s="235">
        <f t="shared" ref="BO29:DZ29" si="19">BO22</f>
        <v>46539</v>
      </c>
      <c r="BP29" s="235">
        <f t="shared" si="19"/>
        <v>46569</v>
      </c>
      <c r="BQ29" s="235">
        <f t="shared" si="19"/>
        <v>46600</v>
      </c>
      <c r="BR29" s="235">
        <f t="shared" si="19"/>
        <v>46631</v>
      </c>
      <c r="BS29" s="235">
        <f t="shared" si="19"/>
        <v>46661</v>
      </c>
      <c r="BT29" s="235">
        <f t="shared" si="19"/>
        <v>46692</v>
      </c>
      <c r="BU29" s="235">
        <f t="shared" si="19"/>
        <v>46722</v>
      </c>
      <c r="BV29" s="235">
        <f t="shared" si="19"/>
        <v>46753</v>
      </c>
      <c r="BW29" s="235">
        <f t="shared" si="19"/>
        <v>46784</v>
      </c>
      <c r="BX29" s="235">
        <f t="shared" si="19"/>
        <v>46813</v>
      </c>
      <c r="BY29" s="235">
        <f t="shared" si="19"/>
        <v>46844</v>
      </c>
      <c r="BZ29" s="235">
        <f t="shared" si="19"/>
        <v>46874</v>
      </c>
      <c r="CA29" s="235">
        <f t="shared" si="19"/>
        <v>46905</v>
      </c>
      <c r="CB29" s="235">
        <f t="shared" si="19"/>
        <v>46935</v>
      </c>
      <c r="CC29" s="235">
        <f t="shared" si="19"/>
        <v>46966</v>
      </c>
      <c r="CD29" s="235">
        <f t="shared" si="19"/>
        <v>46997</v>
      </c>
      <c r="CE29" s="235">
        <f t="shared" si="19"/>
        <v>47027</v>
      </c>
      <c r="CF29" s="235">
        <f t="shared" si="19"/>
        <v>47058</v>
      </c>
      <c r="CG29" s="235">
        <f t="shared" si="19"/>
        <v>47088</v>
      </c>
      <c r="CH29" s="235">
        <f t="shared" si="19"/>
        <v>47119</v>
      </c>
      <c r="CI29" s="235">
        <f t="shared" si="19"/>
        <v>47150</v>
      </c>
      <c r="CJ29" s="235">
        <f t="shared" si="19"/>
        <v>47178</v>
      </c>
      <c r="CK29" s="235">
        <f t="shared" si="19"/>
        <v>47209</v>
      </c>
      <c r="CL29" s="235">
        <f t="shared" si="19"/>
        <v>47239</v>
      </c>
      <c r="CM29" s="235">
        <f t="shared" si="19"/>
        <v>47270</v>
      </c>
      <c r="CN29" s="235">
        <f t="shared" si="19"/>
        <v>47300</v>
      </c>
      <c r="CO29" s="235">
        <f t="shared" si="19"/>
        <v>47331</v>
      </c>
      <c r="CP29" s="235">
        <f t="shared" si="19"/>
        <v>47362</v>
      </c>
      <c r="CQ29" s="235">
        <f t="shared" si="19"/>
        <v>47392</v>
      </c>
      <c r="CR29" s="235">
        <f t="shared" si="19"/>
        <v>47423</v>
      </c>
      <c r="CS29" s="235">
        <f t="shared" si="19"/>
        <v>47453</v>
      </c>
      <c r="CT29" s="235">
        <f t="shared" si="19"/>
        <v>47484</v>
      </c>
      <c r="CU29" s="235">
        <f t="shared" si="19"/>
        <v>47515</v>
      </c>
      <c r="CV29" s="235">
        <f t="shared" si="19"/>
        <v>47543</v>
      </c>
      <c r="CW29" s="235">
        <f t="shared" si="19"/>
        <v>47574</v>
      </c>
      <c r="CX29" s="235">
        <f t="shared" si="19"/>
        <v>47604</v>
      </c>
      <c r="CY29" s="235">
        <f t="shared" si="19"/>
        <v>47635</v>
      </c>
      <c r="CZ29" s="235">
        <f t="shared" si="19"/>
        <v>47665</v>
      </c>
      <c r="DA29" s="235">
        <f t="shared" si="19"/>
        <v>47696</v>
      </c>
      <c r="DB29" s="235">
        <f t="shared" si="19"/>
        <v>47727</v>
      </c>
      <c r="DC29" s="235">
        <f t="shared" si="19"/>
        <v>47757</v>
      </c>
      <c r="DD29" s="235">
        <f t="shared" si="19"/>
        <v>47788</v>
      </c>
      <c r="DE29" s="235">
        <f t="shared" si="19"/>
        <v>47818</v>
      </c>
      <c r="DF29" s="235">
        <f t="shared" si="19"/>
        <v>47849</v>
      </c>
      <c r="DG29" s="235">
        <f t="shared" si="19"/>
        <v>47880</v>
      </c>
      <c r="DH29" s="235">
        <f t="shared" si="19"/>
        <v>47908</v>
      </c>
      <c r="DI29" s="235">
        <f t="shared" si="19"/>
        <v>47939</v>
      </c>
      <c r="DJ29" s="235">
        <f t="shared" si="19"/>
        <v>47969</v>
      </c>
      <c r="DK29" s="235">
        <f t="shared" si="19"/>
        <v>48000</v>
      </c>
      <c r="DL29" s="235">
        <f t="shared" si="19"/>
        <v>48030</v>
      </c>
      <c r="DM29" s="235">
        <f t="shared" si="19"/>
        <v>48061</v>
      </c>
      <c r="DN29" s="235">
        <f t="shared" si="19"/>
        <v>48092</v>
      </c>
      <c r="DO29" s="235">
        <f t="shared" si="19"/>
        <v>48122</v>
      </c>
      <c r="DP29" s="235">
        <f t="shared" si="19"/>
        <v>48153</v>
      </c>
      <c r="DQ29" s="235">
        <f t="shared" si="19"/>
        <v>48183</v>
      </c>
      <c r="DR29" s="235">
        <f t="shared" si="19"/>
        <v>48214</v>
      </c>
      <c r="DS29" s="235">
        <f t="shared" si="19"/>
        <v>48245</v>
      </c>
      <c r="DT29" s="235">
        <f t="shared" si="19"/>
        <v>48274</v>
      </c>
      <c r="DU29" s="235">
        <f t="shared" si="19"/>
        <v>48305</v>
      </c>
      <c r="DV29" s="235">
        <f t="shared" si="19"/>
        <v>48335</v>
      </c>
      <c r="DW29" s="235">
        <f t="shared" si="19"/>
        <v>48366</v>
      </c>
      <c r="DX29" s="235">
        <f t="shared" si="19"/>
        <v>48396</v>
      </c>
      <c r="DY29" s="235">
        <f t="shared" si="19"/>
        <v>48427</v>
      </c>
      <c r="DZ29" s="235">
        <f t="shared" si="19"/>
        <v>48458</v>
      </c>
      <c r="EA29" s="235">
        <f t="shared" ref="EA29:GL29" si="20">EA22</f>
        <v>48488</v>
      </c>
      <c r="EB29" s="235">
        <f t="shared" si="20"/>
        <v>48519</v>
      </c>
      <c r="EC29" s="235">
        <f t="shared" si="20"/>
        <v>48549</v>
      </c>
      <c r="ED29" s="235">
        <f t="shared" si="20"/>
        <v>48580</v>
      </c>
      <c r="EE29" s="235">
        <f t="shared" si="20"/>
        <v>48611</v>
      </c>
      <c r="EF29" s="235">
        <f t="shared" si="20"/>
        <v>48639</v>
      </c>
      <c r="EG29" s="235">
        <f t="shared" si="20"/>
        <v>48670</v>
      </c>
      <c r="EH29" s="235">
        <f t="shared" si="20"/>
        <v>48700</v>
      </c>
      <c r="EI29" s="235">
        <f t="shared" si="20"/>
        <v>48731</v>
      </c>
      <c r="EJ29" s="235">
        <f t="shared" si="20"/>
        <v>48761</v>
      </c>
      <c r="EK29" s="235">
        <f t="shared" si="20"/>
        <v>48792</v>
      </c>
      <c r="EL29" s="235">
        <f t="shared" si="20"/>
        <v>48823</v>
      </c>
      <c r="EM29" s="235">
        <f t="shared" si="20"/>
        <v>48853</v>
      </c>
      <c r="EN29" s="235">
        <f t="shared" si="20"/>
        <v>48884</v>
      </c>
      <c r="EO29" s="235">
        <f t="shared" si="20"/>
        <v>48914</v>
      </c>
      <c r="EP29" s="235">
        <f t="shared" si="20"/>
        <v>48945</v>
      </c>
      <c r="EQ29" s="235">
        <f t="shared" si="20"/>
        <v>48976</v>
      </c>
      <c r="ER29" s="235">
        <f t="shared" si="20"/>
        <v>49004</v>
      </c>
      <c r="ES29" s="235">
        <f t="shared" si="20"/>
        <v>49035</v>
      </c>
      <c r="ET29" s="235">
        <f t="shared" si="20"/>
        <v>49065</v>
      </c>
      <c r="EU29" s="235">
        <f t="shared" si="20"/>
        <v>49096</v>
      </c>
      <c r="EV29" s="235">
        <f t="shared" si="20"/>
        <v>49126</v>
      </c>
      <c r="EW29" s="235">
        <f t="shared" si="20"/>
        <v>49157</v>
      </c>
      <c r="EX29" s="235">
        <f t="shared" si="20"/>
        <v>49188</v>
      </c>
      <c r="EY29" s="235">
        <f t="shared" si="20"/>
        <v>49218</v>
      </c>
      <c r="EZ29" s="235">
        <f t="shared" si="20"/>
        <v>49249</v>
      </c>
      <c r="FA29" s="235">
        <f t="shared" si="20"/>
        <v>49279</v>
      </c>
      <c r="FB29" s="235">
        <f t="shared" si="20"/>
        <v>49310</v>
      </c>
      <c r="FC29" s="235">
        <f t="shared" si="20"/>
        <v>49341</v>
      </c>
      <c r="FD29" s="235">
        <f t="shared" si="20"/>
        <v>49369</v>
      </c>
      <c r="FE29" s="235">
        <f t="shared" si="20"/>
        <v>49400</v>
      </c>
      <c r="FF29" s="235">
        <f t="shared" si="20"/>
        <v>49430</v>
      </c>
      <c r="FG29" s="235">
        <f t="shared" si="20"/>
        <v>49461</v>
      </c>
      <c r="FH29" s="235">
        <f t="shared" si="20"/>
        <v>49491</v>
      </c>
      <c r="FI29" s="235">
        <f t="shared" si="20"/>
        <v>49522</v>
      </c>
      <c r="FJ29" s="235">
        <f t="shared" si="20"/>
        <v>49553</v>
      </c>
      <c r="FK29" s="235">
        <f t="shared" si="20"/>
        <v>49583</v>
      </c>
      <c r="FL29" s="235">
        <f t="shared" si="20"/>
        <v>49614</v>
      </c>
      <c r="FM29" s="235">
        <f t="shared" si="20"/>
        <v>49644</v>
      </c>
      <c r="FN29" s="235">
        <f t="shared" si="20"/>
        <v>49675</v>
      </c>
      <c r="FO29" s="235">
        <f t="shared" si="20"/>
        <v>49706</v>
      </c>
      <c r="FP29" s="235">
        <f t="shared" si="20"/>
        <v>49735</v>
      </c>
      <c r="FQ29" s="235">
        <f t="shared" si="20"/>
        <v>49766</v>
      </c>
      <c r="FR29" s="235">
        <f t="shared" si="20"/>
        <v>49796</v>
      </c>
      <c r="FS29" s="235">
        <f t="shared" si="20"/>
        <v>49827</v>
      </c>
      <c r="FT29" s="235">
        <f t="shared" si="20"/>
        <v>49857</v>
      </c>
      <c r="FU29" s="235">
        <f t="shared" si="20"/>
        <v>49888</v>
      </c>
      <c r="FV29" s="235">
        <f t="shared" si="20"/>
        <v>49919</v>
      </c>
      <c r="FW29" s="235">
        <f t="shared" si="20"/>
        <v>49949</v>
      </c>
      <c r="FX29" s="235">
        <f t="shared" si="20"/>
        <v>49980</v>
      </c>
      <c r="FY29" s="235">
        <f t="shared" si="20"/>
        <v>50010</v>
      </c>
      <c r="FZ29" s="235">
        <f t="shared" si="20"/>
        <v>50041</v>
      </c>
      <c r="GA29" s="235">
        <f t="shared" si="20"/>
        <v>50072</v>
      </c>
      <c r="GB29" s="235">
        <f t="shared" si="20"/>
        <v>50100</v>
      </c>
      <c r="GC29" s="235">
        <f t="shared" si="20"/>
        <v>50131</v>
      </c>
      <c r="GD29" s="235">
        <f t="shared" si="20"/>
        <v>50161</v>
      </c>
      <c r="GE29" s="235">
        <f t="shared" si="20"/>
        <v>50192</v>
      </c>
      <c r="GF29" s="235">
        <f t="shared" si="20"/>
        <v>50222</v>
      </c>
      <c r="GG29" s="235">
        <f t="shared" si="20"/>
        <v>50253</v>
      </c>
      <c r="GH29" s="235">
        <f t="shared" si="20"/>
        <v>50284</v>
      </c>
      <c r="GI29" s="235">
        <f t="shared" si="20"/>
        <v>50314</v>
      </c>
      <c r="GJ29" s="235">
        <f t="shared" si="20"/>
        <v>50345</v>
      </c>
      <c r="GK29" s="235">
        <f t="shared" si="20"/>
        <v>50375</v>
      </c>
      <c r="GL29" s="235">
        <f t="shared" si="20"/>
        <v>50406</v>
      </c>
      <c r="GM29" s="235">
        <f t="shared" ref="GM29:IX29" si="21">GM22</f>
        <v>50437</v>
      </c>
      <c r="GN29" s="235">
        <f t="shared" si="21"/>
        <v>50465</v>
      </c>
      <c r="GO29" s="235">
        <f t="shared" si="21"/>
        <v>50496</v>
      </c>
      <c r="GP29" s="235">
        <f t="shared" si="21"/>
        <v>50526</v>
      </c>
      <c r="GQ29" s="235">
        <f t="shared" si="21"/>
        <v>50557</v>
      </c>
      <c r="GR29" s="235">
        <f t="shared" si="21"/>
        <v>50587</v>
      </c>
      <c r="GS29" s="235">
        <f t="shared" si="21"/>
        <v>50618</v>
      </c>
      <c r="GT29" s="235">
        <f t="shared" si="21"/>
        <v>50649</v>
      </c>
      <c r="GU29" s="235">
        <f t="shared" si="21"/>
        <v>50679</v>
      </c>
      <c r="GV29" s="235">
        <f t="shared" si="21"/>
        <v>50710</v>
      </c>
      <c r="GW29" s="235">
        <f t="shared" si="21"/>
        <v>50740</v>
      </c>
      <c r="GX29" s="235">
        <f t="shared" si="21"/>
        <v>50771</v>
      </c>
      <c r="GY29" s="235">
        <f t="shared" si="21"/>
        <v>50802</v>
      </c>
      <c r="GZ29" s="235">
        <f t="shared" si="21"/>
        <v>50830</v>
      </c>
      <c r="HA29" s="235">
        <f t="shared" si="21"/>
        <v>50861</v>
      </c>
      <c r="HB29" s="235">
        <f t="shared" si="21"/>
        <v>50891</v>
      </c>
      <c r="HC29" s="235">
        <f t="shared" si="21"/>
        <v>50922</v>
      </c>
      <c r="HD29" s="235">
        <f t="shared" si="21"/>
        <v>50952</v>
      </c>
      <c r="HE29" s="235">
        <f t="shared" si="21"/>
        <v>50983</v>
      </c>
      <c r="HF29" s="235">
        <f t="shared" si="21"/>
        <v>51014</v>
      </c>
      <c r="HG29" s="235">
        <f t="shared" si="21"/>
        <v>51044</v>
      </c>
      <c r="HH29" s="235">
        <f t="shared" si="21"/>
        <v>51075</v>
      </c>
      <c r="HI29" s="235">
        <f t="shared" si="21"/>
        <v>51105</v>
      </c>
      <c r="HJ29" s="235">
        <f t="shared" si="21"/>
        <v>51136</v>
      </c>
      <c r="HK29" s="235">
        <f t="shared" si="21"/>
        <v>51167</v>
      </c>
      <c r="HL29" s="235">
        <f t="shared" si="21"/>
        <v>51196</v>
      </c>
      <c r="HM29" s="235">
        <f t="shared" si="21"/>
        <v>51227</v>
      </c>
      <c r="HN29" s="235">
        <f t="shared" si="21"/>
        <v>51257</v>
      </c>
      <c r="HO29" s="235">
        <f t="shared" si="21"/>
        <v>51288</v>
      </c>
      <c r="HP29" s="235">
        <f t="shared" si="21"/>
        <v>51318</v>
      </c>
      <c r="HQ29" s="235">
        <f t="shared" si="21"/>
        <v>51349</v>
      </c>
      <c r="HR29" s="235">
        <f t="shared" si="21"/>
        <v>51380</v>
      </c>
      <c r="HS29" s="235">
        <f t="shared" si="21"/>
        <v>51410</v>
      </c>
      <c r="HT29" s="235">
        <f t="shared" si="21"/>
        <v>51441</v>
      </c>
      <c r="HU29" s="235">
        <f t="shared" si="21"/>
        <v>51471</v>
      </c>
      <c r="HV29" s="235">
        <f t="shared" si="21"/>
        <v>51502</v>
      </c>
      <c r="HW29" s="235">
        <f t="shared" si="21"/>
        <v>51533</v>
      </c>
      <c r="HX29" s="235">
        <f t="shared" si="21"/>
        <v>51561</v>
      </c>
      <c r="HY29" s="235">
        <f t="shared" si="21"/>
        <v>51592</v>
      </c>
      <c r="HZ29" s="235">
        <f t="shared" si="21"/>
        <v>51622</v>
      </c>
      <c r="IA29" s="235">
        <f t="shared" si="21"/>
        <v>51653</v>
      </c>
      <c r="IB29" s="235">
        <f t="shared" si="21"/>
        <v>51683</v>
      </c>
      <c r="IC29" s="235">
        <f t="shared" si="21"/>
        <v>51714</v>
      </c>
      <c r="ID29" s="235">
        <f t="shared" si="21"/>
        <v>51745</v>
      </c>
      <c r="IE29" s="235">
        <f t="shared" si="21"/>
        <v>51775</v>
      </c>
      <c r="IF29" s="235">
        <f t="shared" si="21"/>
        <v>51806</v>
      </c>
      <c r="IG29" s="235">
        <f t="shared" si="21"/>
        <v>51836</v>
      </c>
      <c r="IH29" s="235">
        <f t="shared" si="21"/>
        <v>51867</v>
      </c>
      <c r="II29" s="235">
        <f t="shared" si="21"/>
        <v>51898</v>
      </c>
      <c r="IJ29" s="235">
        <f t="shared" si="21"/>
        <v>51926</v>
      </c>
      <c r="IK29" s="235">
        <f t="shared" si="21"/>
        <v>51957</v>
      </c>
      <c r="IL29" s="235">
        <f t="shared" si="21"/>
        <v>51987</v>
      </c>
      <c r="IM29" s="235">
        <f t="shared" si="21"/>
        <v>52018</v>
      </c>
      <c r="IN29" s="235">
        <f t="shared" si="21"/>
        <v>52048</v>
      </c>
      <c r="IO29" s="235">
        <f t="shared" si="21"/>
        <v>52079</v>
      </c>
      <c r="IP29" s="235">
        <f t="shared" si="21"/>
        <v>52110</v>
      </c>
      <c r="IQ29" s="235">
        <f t="shared" si="21"/>
        <v>52140</v>
      </c>
      <c r="IR29" s="235">
        <f t="shared" si="21"/>
        <v>52171</v>
      </c>
      <c r="IS29" s="235">
        <f t="shared" si="21"/>
        <v>52201</v>
      </c>
      <c r="IT29" s="235">
        <f t="shared" si="21"/>
        <v>52232</v>
      </c>
      <c r="IU29" s="235">
        <f t="shared" si="21"/>
        <v>52263</v>
      </c>
      <c r="IV29" s="235">
        <f t="shared" si="21"/>
        <v>52291</v>
      </c>
      <c r="IW29" s="235">
        <f t="shared" si="21"/>
        <v>52322</v>
      </c>
      <c r="IX29" s="235">
        <f t="shared" si="21"/>
        <v>52352</v>
      </c>
      <c r="IY29" s="235">
        <f t="shared" ref="IY29:LJ29" si="22">IY22</f>
        <v>52383</v>
      </c>
      <c r="IZ29" s="235">
        <f t="shared" si="22"/>
        <v>52413</v>
      </c>
      <c r="JA29" s="235">
        <f t="shared" si="22"/>
        <v>52444</v>
      </c>
      <c r="JB29" s="235">
        <f t="shared" si="22"/>
        <v>52475</v>
      </c>
      <c r="JC29" s="235">
        <f t="shared" si="22"/>
        <v>52505</v>
      </c>
      <c r="JD29" s="235">
        <f t="shared" si="22"/>
        <v>52536</v>
      </c>
      <c r="JE29" s="235">
        <f t="shared" si="22"/>
        <v>52566</v>
      </c>
      <c r="JF29" s="235">
        <f t="shared" si="22"/>
        <v>52597</v>
      </c>
      <c r="JG29" s="235">
        <f t="shared" si="22"/>
        <v>52628</v>
      </c>
      <c r="JH29" s="235">
        <f t="shared" si="22"/>
        <v>52657</v>
      </c>
      <c r="JI29" s="235">
        <f t="shared" si="22"/>
        <v>52688</v>
      </c>
      <c r="JJ29" s="235">
        <f t="shared" si="22"/>
        <v>52718</v>
      </c>
      <c r="JK29" s="235">
        <f t="shared" si="22"/>
        <v>52749</v>
      </c>
      <c r="JL29" s="235">
        <f t="shared" si="22"/>
        <v>52779</v>
      </c>
      <c r="JM29" s="235">
        <f t="shared" si="22"/>
        <v>52810</v>
      </c>
      <c r="JN29" s="235">
        <f t="shared" si="22"/>
        <v>52841</v>
      </c>
      <c r="JO29" s="235">
        <f t="shared" si="22"/>
        <v>52871</v>
      </c>
      <c r="JP29" s="235">
        <f t="shared" si="22"/>
        <v>52902</v>
      </c>
      <c r="JQ29" s="235">
        <f t="shared" si="22"/>
        <v>52932</v>
      </c>
      <c r="JR29" s="235">
        <f t="shared" si="22"/>
        <v>52963</v>
      </c>
      <c r="JS29" s="235">
        <f t="shared" si="22"/>
        <v>52994</v>
      </c>
      <c r="JT29" s="235">
        <f t="shared" si="22"/>
        <v>53022</v>
      </c>
      <c r="JU29" s="235">
        <f t="shared" si="22"/>
        <v>53053</v>
      </c>
      <c r="JV29" s="235">
        <f t="shared" si="22"/>
        <v>53083</v>
      </c>
      <c r="JW29" s="235">
        <f t="shared" si="22"/>
        <v>53114</v>
      </c>
      <c r="JX29" s="235">
        <f t="shared" si="22"/>
        <v>53144</v>
      </c>
      <c r="JY29" s="235">
        <f t="shared" si="22"/>
        <v>53175</v>
      </c>
      <c r="JZ29" s="235">
        <f t="shared" si="22"/>
        <v>53206</v>
      </c>
      <c r="KA29" s="235">
        <f t="shared" si="22"/>
        <v>53236</v>
      </c>
      <c r="KB29" s="235">
        <f t="shared" si="22"/>
        <v>53267</v>
      </c>
      <c r="KC29" s="235">
        <f t="shared" si="22"/>
        <v>53297</v>
      </c>
      <c r="KD29" s="235">
        <f t="shared" si="22"/>
        <v>53328</v>
      </c>
      <c r="KE29" s="235">
        <f t="shared" si="22"/>
        <v>53359</v>
      </c>
      <c r="KF29" s="235">
        <f t="shared" si="22"/>
        <v>53387</v>
      </c>
      <c r="KG29" s="235">
        <f t="shared" si="22"/>
        <v>53418</v>
      </c>
      <c r="KH29" s="235">
        <f t="shared" si="22"/>
        <v>53448</v>
      </c>
      <c r="KI29" s="235">
        <f t="shared" si="22"/>
        <v>53479</v>
      </c>
      <c r="KJ29" s="235">
        <f t="shared" si="22"/>
        <v>53509</v>
      </c>
      <c r="KK29" s="235">
        <f t="shared" si="22"/>
        <v>53540</v>
      </c>
      <c r="KL29" s="235">
        <f t="shared" si="22"/>
        <v>53571</v>
      </c>
      <c r="KM29" s="235">
        <f t="shared" si="22"/>
        <v>53601</v>
      </c>
      <c r="KN29" s="235">
        <f t="shared" si="22"/>
        <v>53632</v>
      </c>
      <c r="KO29" s="235">
        <f t="shared" si="22"/>
        <v>53662</v>
      </c>
      <c r="KP29" s="235">
        <f t="shared" si="22"/>
        <v>53693</v>
      </c>
      <c r="KQ29" s="235">
        <f t="shared" si="22"/>
        <v>53724</v>
      </c>
      <c r="KR29" s="235">
        <f t="shared" si="22"/>
        <v>53752</v>
      </c>
      <c r="KS29" s="235">
        <f t="shared" si="22"/>
        <v>53783</v>
      </c>
      <c r="KT29" s="235">
        <f t="shared" si="22"/>
        <v>53813</v>
      </c>
      <c r="KU29" s="235">
        <f t="shared" si="22"/>
        <v>53844</v>
      </c>
      <c r="KV29" s="235">
        <f t="shared" si="22"/>
        <v>53874</v>
      </c>
      <c r="KW29" s="235">
        <f t="shared" si="22"/>
        <v>53905</v>
      </c>
      <c r="KX29" s="235">
        <f t="shared" si="22"/>
        <v>53936</v>
      </c>
      <c r="KY29" s="235">
        <f t="shared" si="22"/>
        <v>53966</v>
      </c>
      <c r="KZ29" s="235">
        <f t="shared" si="22"/>
        <v>53997</v>
      </c>
      <c r="LA29" s="235">
        <f t="shared" si="22"/>
        <v>54027</v>
      </c>
      <c r="LB29" s="235">
        <f t="shared" si="22"/>
        <v>54058</v>
      </c>
      <c r="LC29" s="235">
        <f t="shared" si="22"/>
        <v>54089</v>
      </c>
      <c r="LD29" s="235">
        <f t="shared" si="22"/>
        <v>54118</v>
      </c>
      <c r="LE29" s="235">
        <f t="shared" si="22"/>
        <v>54149</v>
      </c>
      <c r="LF29" s="235">
        <f t="shared" si="22"/>
        <v>54179</v>
      </c>
      <c r="LG29" s="235">
        <f t="shared" si="22"/>
        <v>54210</v>
      </c>
      <c r="LH29" s="235">
        <f t="shared" si="22"/>
        <v>54240</v>
      </c>
      <c r="LI29" s="235">
        <f t="shared" si="22"/>
        <v>54271</v>
      </c>
      <c r="LJ29" s="235">
        <f t="shared" si="22"/>
        <v>54302</v>
      </c>
      <c r="LK29" s="235">
        <f t="shared" ref="LK29:MK29" si="23">LK22</f>
        <v>54332</v>
      </c>
      <c r="LL29" s="235">
        <f t="shared" si="23"/>
        <v>54363</v>
      </c>
      <c r="LM29" s="235">
        <f t="shared" si="23"/>
        <v>54393</v>
      </c>
      <c r="LN29" s="235">
        <f t="shared" si="23"/>
        <v>54424</v>
      </c>
      <c r="LO29" s="235">
        <f t="shared" si="23"/>
        <v>54455</v>
      </c>
      <c r="LP29" s="235">
        <f t="shared" si="23"/>
        <v>54483</v>
      </c>
      <c r="LQ29" s="235">
        <f t="shared" si="23"/>
        <v>54514</v>
      </c>
      <c r="LR29" s="235">
        <f t="shared" si="23"/>
        <v>54544</v>
      </c>
      <c r="LS29" s="235">
        <f t="shared" si="23"/>
        <v>54575</v>
      </c>
      <c r="LT29" s="235">
        <f t="shared" si="23"/>
        <v>54605</v>
      </c>
      <c r="LU29" s="235">
        <f t="shared" si="23"/>
        <v>54636</v>
      </c>
      <c r="LV29" s="235">
        <f t="shared" si="23"/>
        <v>54667</v>
      </c>
      <c r="LW29" s="235">
        <f t="shared" si="23"/>
        <v>54697</v>
      </c>
      <c r="LX29" s="235">
        <f t="shared" si="23"/>
        <v>54728</v>
      </c>
      <c r="LY29" s="235">
        <f t="shared" si="23"/>
        <v>54758</v>
      </c>
      <c r="LZ29" s="235">
        <f t="shared" si="23"/>
        <v>54789</v>
      </c>
      <c r="MA29" s="235">
        <f t="shared" si="23"/>
        <v>54820</v>
      </c>
      <c r="MB29" s="235">
        <f t="shared" si="23"/>
        <v>54848</v>
      </c>
      <c r="MC29" s="235">
        <f t="shared" si="23"/>
        <v>54879</v>
      </c>
      <c r="MD29" s="235">
        <f t="shared" si="23"/>
        <v>54909</v>
      </c>
      <c r="ME29" s="235">
        <f t="shared" si="23"/>
        <v>54940</v>
      </c>
      <c r="MF29" s="235">
        <f t="shared" si="23"/>
        <v>54970</v>
      </c>
      <c r="MG29" s="235">
        <f t="shared" si="23"/>
        <v>55001</v>
      </c>
      <c r="MH29" s="235">
        <f t="shared" si="23"/>
        <v>55032</v>
      </c>
      <c r="MI29" s="235">
        <f t="shared" si="23"/>
        <v>55062</v>
      </c>
      <c r="MJ29" s="235">
        <f t="shared" si="23"/>
        <v>55093</v>
      </c>
      <c r="MK29" s="235">
        <f t="shared" si="23"/>
        <v>55123</v>
      </c>
    </row>
    <row r="30" spans="1:349" x14ac:dyDescent="0.3">
      <c r="A30" s="112" t="s">
        <v>148</v>
      </c>
      <c r="B30" s="112">
        <f>'Gas-Load for Sendout '!B55</f>
        <v>6.1014355496792891E-2</v>
      </c>
      <c r="C30" s="112">
        <f>'Gas-Load for Sendout '!C55</f>
        <v>8.0905605526545923E-2</v>
      </c>
      <c r="D30" s="112">
        <f>'Gas-Load for Sendout '!D55</f>
        <v>0</v>
      </c>
      <c r="E30" s="112">
        <f>'Gas-Load for Sendout '!E55</f>
        <v>0</v>
      </c>
      <c r="F30" s="112">
        <f>'Gas-Load for Sendout '!F55</f>
        <v>0</v>
      </c>
      <c r="G30" s="112">
        <f>'Gas-Load for Sendout '!G55</f>
        <v>0</v>
      </c>
      <c r="H30" s="112">
        <f>'Gas-Load for Sendout '!H55</f>
        <v>0</v>
      </c>
      <c r="I30" s="112">
        <f>'Gas-Load for Sendout '!I55</f>
        <v>0</v>
      </c>
      <c r="J30" s="112">
        <f>'Gas-Load for Sendout '!J55</f>
        <v>0</v>
      </c>
      <c r="K30" s="112">
        <f>'Gas-Load for Sendout '!K55</f>
        <v>0</v>
      </c>
      <c r="L30" s="112">
        <f>'Gas-Load for Sendout '!L55</f>
        <v>0.14188951624588381</v>
      </c>
      <c r="M30" s="112">
        <f>'Gas-Load for Sendout '!M55</f>
        <v>8.2812420879415802E-2</v>
      </c>
      <c r="N30" s="112">
        <f>'Gas-Load for Sendout '!N55</f>
        <v>6.3934606663385657E-2</v>
      </c>
      <c r="O30" s="112">
        <f>'Gas-Load for Sendout '!O55</f>
        <v>8.4164828266752298E-2</v>
      </c>
      <c r="P30" s="112">
        <f>'Gas-Load for Sendout '!P55</f>
        <v>0</v>
      </c>
      <c r="Q30" s="112">
        <f>'Gas-Load for Sendout '!Q55</f>
        <v>0</v>
      </c>
      <c r="R30" s="112">
        <f>'Gas-Load for Sendout '!R55</f>
        <v>0</v>
      </c>
      <c r="S30" s="112">
        <f>'Gas-Load for Sendout '!S55</f>
        <v>0</v>
      </c>
      <c r="T30" s="112">
        <f>'Gas-Load for Sendout '!T55</f>
        <v>0</v>
      </c>
      <c r="U30" s="112">
        <f>'Gas-Load for Sendout '!U55</f>
        <v>0</v>
      </c>
      <c r="V30" s="112">
        <f>'Gas-Load for Sendout '!V55</f>
        <v>0</v>
      </c>
      <c r="W30" s="112">
        <f>'Gas-Load for Sendout '!W55</f>
        <v>0</v>
      </c>
      <c r="X30" s="112">
        <f>'Gas-Load for Sendout '!X55</f>
        <v>0.14748870174009671</v>
      </c>
      <c r="Y30" s="112">
        <f>'Gas-Load for Sendout '!Y55</f>
        <v>9.1075483729903386E-2</v>
      </c>
      <c r="Z30" s="112">
        <f>'Gas-Load for Sendout '!Z55</f>
        <v>6.8582802187601821E-2</v>
      </c>
      <c r="AA30" s="112">
        <f>'Gas-Load for Sendout '!AA55</f>
        <v>0.10519099543294505</v>
      </c>
      <c r="AB30" s="112">
        <f>'Gas-Load for Sendout '!AB55</f>
        <v>0</v>
      </c>
      <c r="AC30" s="112">
        <f>'Gas-Load for Sendout '!AC55</f>
        <v>0</v>
      </c>
      <c r="AD30" s="112">
        <f>'Gas-Load for Sendout '!AD55</f>
        <v>0</v>
      </c>
      <c r="AE30" s="112">
        <f>'Gas-Load for Sendout '!AE55</f>
        <v>0</v>
      </c>
      <c r="AF30" s="112">
        <f>'Gas-Load for Sendout '!AF55</f>
        <v>0</v>
      </c>
      <c r="AG30" s="112">
        <f>'Gas-Load for Sendout '!AG55</f>
        <v>0</v>
      </c>
      <c r="AH30" s="112">
        <f>'Gas-Load for Sendout '!AH55</f>
        <v>0</v>
      </c>
      <c r="AI30" s="112">
        <f>'Gas-Load for Sendout '!AI55</f>
        <v>0</v>
      </c>
      <c r="AJ30" s="112">
        <f>'Gas-Load for Sendout '!AJ55</f>
        <v>0.14702427858653064</v>
      </c>
      <c r="AK30" s="112">
        <f>'Gas-Load for Sendout '!AK55</f>
        <v>0.11331244969747305</v>
      </c>
      <c r="AL30" s="112">
        <f>'Gas-Load for Sendout '!AL55</f>
        <v>6.5998228836913669E-2</v>
      </c>
      <c r="AM30" s="112">
        <f>'Gas-Load for Sendout '!AM55</f>
        <v>9.0909932578693287E-2</v>
      </c>
      <c r="AN30" s="112">
        <f>'Gas-Load for Sendout '!AN55</f>
        <v>0</v>
      </c>
      <c r="AO30" s="112">
        <f>'Gas-Load for Sendout '!AO55</f>
        <v>0</v>
      </c>
      <c r="AP30" s="112">
        <f>'Gas-Load for Sendout '!AP55</f>
        <v>0</v>
      </c>
      <c r="AQ30" s="112">
        <f>'Gas-Load for Sendout '!AQ55</f>
        <v>0</v>
      </c>
      <c r="AR30" s="112">
        <f>'Gas-Load for Sendout '!AR55</f>
        <v>0</v>
      </c>
      <c r="AS30" s="112">
        <f>'Gas-Load for Sendout '!AS55</f>
        <v>0</v>
      </c>
      <c r="AT30" s="112">
        <f>'Gas-Load for Sendout '!AT55</f>
        <v>0</v>
      </c>
      <c r="AU30" s="112">
        <f>'Gas-Load for Sendout '!AU55</f>
        <v>0</v>
      </c>
      <c r="AV30" s="112">
        <f>'Gas-Load for Sendout '!AV55</f>
        <v>0.15043563696139145</v>
      </c>
      <c r="AW30" s="112">
        <f>'Gas-Load for Sendout '!AW55</f>
        <v>0.10928807532101319</v>
      </c>
      <c r="AX30" s="112">
        <f>'Gas-Load for Sendout '!AX55</f>
        <v>6.9636361046573628E-2</v>
      </c>
      <c r="AY30" s="112">
        <f>'Gas-Load for Sendout '!AY55</f>
        <v>8.8815520443596335E-2</v>
      </c>
      <c r="AZ30" s="112">
        <f>'Gas-Load for Sendout '!AZ55</f>
        <v>0</v>
      </c>
      <c r="BA30" s="112">
        <f>'Gas-Load for Sendout '!BA55</f>
        <v>0</v>
      </c>
      <c r="BB30" s="112">
        <f>'Gas-Load for Sendout '!BB55</f>
        <v>0</v>
      </c>
      <c r="BC30" s="112">
        <f>'Gas-Load for Sendout '!BC55</f>
        <v>0</v>
      </c>
      <c r="BD30" s="112">
        <f>'Gas-Load for Sendout '!BD55</f>
        <v>0</v>
      </c>
      <c r="BE30" s="112">
        <f>'Gas-Load for Sendout '!BE55</f>
        <v>0</v>
      </c>
      <c r="BF30" s="112">
        <f>'Gas-Load for Sendout '!BF55</f>
        <v>0</v>
      </c>
      <c r="BG30" s="112">
        <f>'Gas-Load for Sendout '!BG55</f>
        <v>0</v>
      </c>
      <c r="BH30" s="112">
        <f>'Gas-Load for Sendout '!BH55</f>
        <v>0.14939359877459601</v>
      </c>
      <c r="BI30" s="112">
        <f>'Gas-Load for Sendout '!BI55</f>
        <v>0.10932038653989475</v>
      </c>
      <c r="BJ30" s="112">
        <f>'Gas-Load for Sendout '!BJ55</f>
        <v>7.1179162784503217E-2</v>
      </c>
      <c r="BK30" s="112">
        <f>'Gas-Load for Sendout '!BK55</f>
        <v>8.4994719024181542E-2</v>
      </c>
      <c r="BL30" s="112">
        <f>'Gas-Load for Sendout '!BL55</f>
        <v>0</v>
      </c>
      <c r="BM30" s="112">
        <f>'Gas-Load for Sendout '!BM55</f>
        <v>0</v>
      </c>
      <c r="BN30" s="112">
        <f>'Gas-Load for Sendout '!BN55</f>
        <v>0</v>
      </c>
      <c r="BO30" s="112">
        <f>'Gas-Load for Sendout '!BO55</f>
        <v>0</v>
      </c>
      <c r="BP30" s="112">
        <f>'Gas-Load for Sendout '!BP55</f>
        <v>0</v>
      </c>
      <c r="BQ30" s="112">
        <f>'Gas-Load for Sendout '!BQ55</f>
        <v>0</v>
      </c>
      <c r="BR30" s="112">
        <f>'Gas-Load for Sendout '!BR55</f>
        <v>0</v>
      </c>
      <c r="BS30" s="112">
        <f>'Gas-Load for Sendout '!BS55</f>
        <v>0</v>
      </c>
      <c r="BT30" s="112">
        <f>'Gas-Load for Sendout '!BT55</f>
        <v>0.1489870833905432</v>
      </c>
      <c r="BU30" s="112">
        <f>'Gas-Load for Sendout '!BU55</f>
        <v>0.11153575705874884</v>
      </c>
      <c r="BV30" s="112">
        <f>'Gas-Load for Sendout '!BV55</f>
        <v>7.0702044783179527E-2</v>
      </c>
      <c r="BW30" s="112">
        <f>'Gas-Load for Sendout '!BW55</f>
        <v>0.10064901857892521</v>
      </c>
      <c r="BX30" s="112">
        <f>'Gas-Load for Sendout '!BX55</f>
        <v>0</v>
      </c>
      <c r="BY30" s="112">
        <f>'Gas-Load for Sendout '!BY55</f>
        <v>0</v>
      </c>
      <c r="BZ30" s="112">
        <f>'Gas-Load for Sendout '!BZ55</f>
        <v>0</v>
      </c>
      <c r="CA30" s="112">
        <f>'Gas-Load for Sendout '!CA55</f>
        <v>0</v>
      </c>
      <c r="CB30" s="112">
        <f>'Gas-Load for Sendout '!CB55</f>
        <v>0</v>
      </c>
      <c r="CC30" s="112">
        <f>'Gas-Load for Sendout '!CC55</f>
        <v>0</v>
      </c>
      <c r="CD30" s="112">
        <f>'Gas-Load for Sendout '!CD55</f>
        <v>0</v>
      </c>
      <c r="CE30" s="112">
        <f>'Gas-Load for Sendout '!CE55</f>
        <v>0</v>
      </c>
      <c r="CF30" s="112">
        <f>'Gas-Load for Sendout '!CF55</f>
        <v>0.14927580755182973</v>
      </c>
      <c r="CG30" s="112">
        <f>'Gas-Load for Sendout '!CG55</f>
        <v>0.10959002798146424</v>
      </c>
      <c r="CH30" s="112">
        <f>'Gas-Load for Sendout '!CH55</f>
        <v>6.7205144395319591E-2</v>
      </c>
      <c r="CI30" s="112">
        <f>'Gas-Load for Sendout '!CI55</f>
        <v>8.6250879081438095E-2</v>
      </c>
      <c r="CJ30" s="112">
        <f>'Gas-Load for Sendout '!CJ55</f>
        <v>0</v>
      </c>
      <c r="CK30" s="112">
        <f>'Gas-Load for Sendout '!CK55</f>
        <v>0</v>
      </c>
      <c r="CL30" s="112">
        <f>'Gas-Load for Sendout '!CL55</f>
        <v>0</v>
      </c>
      <c r="CM30" s="112">
        <f>'Gas-Load for Sendout '!CM55</f>
        <v>0</v>
      </c>
      <c r="CN30" s="112">
        <f>'Gas-Load for Sendout '!CN55</f>
        <v>0</v>
      </c>
      <c r="CO30" s="112">
        <f>'Gas-Load for Sendout '!CO55</f>
        <v>0</v>
      </c>
      <c r="CP30" s="112">
        <f>'Gas-Load for Sendout '!CP55</f>
        <v>0</v>
      </c>
      <c r="CQ30" s="112">
        <f>'Gas-Load for Sendout '!CQ55</f>
        <v>0</v>
      </c>
      <c r="CR30" s="112">
        <f>'Gas-Load for Sendout '!CR55</f>
        <v>0.15372637286799304</v>
      </c>
      <c r="CS30" s="112">
        <f>'Gas-Load for Sendout '!CS55</f>
        <v>0.10772563977659974</v>
      </c>
      <c r="CT30" s="112">
        <f>'Gas-Load for Sendout '!CT55</f>
        <v>6.9175520943143651E-2</v>
      </c>
      <c r="CU30" s="112">
        <f>'Gas-Load for Sendout '!CU55</f>
        <v>8.2738255347942644E-2</v>
      </c>
      <c r="CV30" s="112">
        <f>'Gas-Load for Sendout '!CV55</f>
        <v>0</v>
      </c>
      <c r="CW30" s="112">
        <f>'Gas-Load for Sendout '!CW55</f>
        <v>0</v>
      </c>
      <c r="CX30" s="112">
        <f>'Gas-Load for Sendout '!CX55</f>
        <v>0</v>
      </c>
      <c r="CY30" s="112">
        <f>'Gas-Load for Sendout '!CY55</f>
        <v>0</v>
      </c>
      <c r="CZ30" s="112">
        <f>'Gas-Load for Sendout '!CZ55</f>
        <v>0</v>
      </c>
      <c r="DA30" s="112">
        <f>'Gas-Load for Sendout '!DA55</f>
        <v>0</v>
      </c>
      <c r="DB30" s="112">
        <f>'Gas-Load for Sendout '!DB55</f>
        <v>0</v>
      </c>
      <c r="DC30" s="112">
        <f>'Gas-Load for Sendout '!DC55</f>
        <v>0</v>
      </c>
      <c r="DD30" s="112">
        <f>'Gas-Load for Sendout '!DD55</f>
        <v>0.14813634670075412</v>
      </c>
      <c r="DE30" s="112">
        <f>'Gas-Load for Sendout '!DE55</f>
        <v>0.11232733545376192</v>
      </c>
      <c r="DF30" s="112">
        <f>'Gas-Load for Sendout '!DF55</f>
        <v>6.7387795695651301E-2</v>
      </c>
      <c r="DG30" s="112">
        <f>'Gas-Load for Sendout '!DG55</f>
        <v>8.2133318725764431E-2</v>
      </c>
      <c r="DH30" s="112">
        <f>'Gas-Load for Sendout '!DH55</f>
        <v>0</v>
      </c>
      <c r="DI30" s="112">
        <f>'Gas-Load for Sendout '!DI55</f>
        <v>0</v>
      </c>
      <c r="DJ30" s="112">
        <f>'Gas-Load for Sendout '!DJ55</f>
        <v>0</v>
      </c>
      <c r="DK30" s="112">
        <f>'Gas-Load for Sendout '!DK55</f>
        <v>0</v>
      </c>
      <c r="DL30" s="112">
        <f>'Gas-Load for Sendout '!DL55</f>
        <v>0</v>
      </c>
      <c r="DM30" s="112">
        <f>'Gas-Load for Sendout '!DM55</f>
        <v>0</v>
      </c>
      <c r="DN30" s="112">
        <f>'Gas-Load for Sendout '!DN55</f>
        <v>0</v>
      </c>
      <c r="DO30" s="112">
        <f>'Gas-Load for Sendout '!DO55</f>
        <v>0</v>
      </c>
      <c r="DP30" s="112">
        <f>'Gas-Load for Sendout '!DP55</f>
        <v>0.14323488677584084</v>
      </c>
      <c r="DQ30" s="112">
        <f>'Gas-Load for Sendout '!DQ55</f>
        <v>0.11646152350865334</v>
      </c>
      <c r="DR30" s="112">
        <f>'Gas-Load for Sendout '!DR55</f>
        <v>6.7513388411212211E-2</v>
      </c>
      <c r="DS30" s="112">
        <f>'Gas-Load for Sendout '!DS55</f>
        <v>9.4343482333043502E-2</v>
      </c>
      <c r="DT30" s="112">
        <f>'Gas-Load for Sendout '!DT55</f>
        <v>0</v>
      </c>
      <c r="DU30" s="112">
        <f>'Gas-Load for Sendout '!DU55</f>
        <v>0</v>
      </c>
      <c r="DV30" s="112">
        <f>'Gas-Load for Sendout '!DV55</f>
        <v>0</v>
      </c>
      <c r="DW30" s="112">
        <f>'Gas-Load for Sendout '!DW55</f>
        <v>0</v>
      </c>
      <c r="DX30" s="112">
        <f>'Gas-Load for Sendout '!DX55</f>
        <v>0</v>
      </c>
      <c r="DY30" s="112">
        <f>'Gas-Load for Sendout '!DY55</f>
        <v>0</v>
      </c>
      <c r="DZ30" s="112">
        <f>'Gas-Load for Sendout '!DZ55</f>
        <v>0</v>
      </c>
      <c r="EA30" s="112">
        <f>'Gas-Load for Sendout '!EA55</f>
        <v>0</v>
      </c>
      <c r="EB30" s="112">
        <f>'Gas-Load for Sendout '!EB55</f>
        <v>0.1476365363674573</v>
      </c>
      <c r="EC30" s="112">
        <f>'Gas-Load for Sendout '!EC55</f>
        <v>0.11507597473373567</v>
      </c>
      <c r="ED30" s="112">
        <f>'Gas-Load for Sendout '!ED55</f>
        <v>6.7895905075637711E-2</v>
      </c>
      <c r="EE30" s="112">
        <f>'Gas-Load for Sendout '!EE55</f>
        <v>7.7676048666272451E-2</v>
      </c>
      <c r="EF30" s="112">
        <f>'Gas-Load for Sendout '!EF55</f>
        <v>0</v>
      </c>
      <c r="EG30" s="112">
        <f>'Gas-Load for Sendout '!EG55</f>
        <v>0</v>
      </c>
      <c r="EH30" s="112">
        <f>'Gas-Load for Sendout '!EH55</f>
        <v>0</v>
      </c>
      <c r="EI30" s="112">
        <f>'Gas-Load for Sendout '!EI55</f>
        <v>0</v>
      </c>
      <c r="EJ30" s="112">
        <f>'Gas-Load for Sendout '!EJ55</f>
        <v>0</v>
      </c>
      <c r="EK30" s="112">
        <f>'Gas-Load for Sendout '!EK55</f>
        <v>0</v>
      </c>
      <c r="EL30" s="112">
        <f>'Gas-Load for Sendout '!EL55</f>
        <v>0</v>
      </c>
      <c r="EM30" s="112">
        <f>'Gas-Load for Sendout '!EM55</f>
        <v>0</v>
      </c>
      <c r="EN30" s="112">
        <f>'Gas-Load for Sendout '!EN55</f>
        <v>0.14848071780156985</v>
      </c>
      <c r="EO30" s="112">
        <f>'Gas-Load for Sendout '!EO55</f>
        <v>0.11161717227213876</v>
      </c>
      <c r="EP30" s="112">
        <f>'Gas-Load for Sendout '!EP55</f>
        <v>6.7534743646495324E-2</v>
      </c>
      <c r="EQ30" s="112">
        <f>'Gas-Load for Sendout '!EQ55</f>
        <v>7.6697090117467628E-2</v>
      </c>
      <c r="ER30" s="112">
        <f>'Gas-Load for Sendout '!ER55</f>
        <v>0</v>
      </c>
      <c r="ES30" s="112">
        <f>'Gas-Load for Sendout '!ES55</f>
        <v>0</v>
      </c>
      <c r="ET30" s="112">
        <f>'Gas-Load for Sendout '!ET55</f>
        <v>0</v>
      </c>
      <c r="EU30" s="112">
        <f>'Gas-Load for Sendout '!EU55</f>
        <v>0</v>
      </c>
      <c r="EV30" s="112">
        <f>'Gas-Load for Sendout '!EV55</f>
        <v>0</v>
      </c>
      <c r="EW30" s="112">
        <f>'Gas-Load for Sendout '!EW55</f>
        <v>0</v>
      </c>
      <c r="EX30" s="112">
        <f>'Gas-Load for Sendout '!EX55</f>
        <v>0</v>
      </c>
      <c r="EY30" s="112">
        <f>'Gas-Load for Sendout '!EY55</f>
        <v>0</v>
      </c>
      <c r="EZ30" s="112">
        <f>'Gas-Load for Sendout '!EZ55</f>
        <v>0.15099039529994687</v>
      </c>
      <c r="FA30" s="112">
        <f>'Gas-Load for Sendout '!FA55</f>
        <v>0.10828167443822499</v>
      </c>
      <c r="FB30" s="112">
        <f>'Gas-Load for Sendout '!FB55</f>
        <v>7.2750643574046342E-2</v>
      </c>
      <c r="FC30" s="112">
        <f>'Gas-Load for Sendout '!FC55</f>
        <v>7.1875239717542547E-2</v>
      </c>
      <c r="FD30" s="112">
        <f>'Gas-Load for Sendout '!FD55</f>
        <v>0</v>
      </c>
      <c r="FE30" s="112">
        <f>'Gas-Load for Sendout '!FE55</f>
        <v>0</v>
      </c>
      <c r="FF30" s="112">
        <f>'Gas-Load for Sendout '!FF55</f>
        <v>0</v>
      </c>
      <c r="FG30" s="112">
        <f>'Gas-Load for Sendout '!FG55</f>
        <v>0</v>
      </c>
      <c r="FH30" s="112">
        <f>'Gas-Load for Sendout '!FH55</f>
        <v>0</v>
      </c>
      <c r="FI30" s="112">
        <f>'Gas-Load for Sendout '!FI55</f>
        <v>0</v>
      </c>
      <c r="FJ30" s="112">
        <f>'Gas-Load for Sendout '!FJ55</f>
        <v>0</v>
      </c>
      <c r="FK30" s="112">
        <f>'Gas-Load for Sendout '!FK55</f>
        <v>0</v>
      </c>
      <c r="FL30" s="112">
        <f>'Gas-Load for Sendout '!FL55</f>
        <v>0.15179643618613511</v>
      </c>
      <c r="FM30" s="112">
        <f>'Gas-Load for Sendout '!FM55</f>
        <v>0.10770412584832924</v>
      </c>
      <c r="FN30" s="112">
        <f>'Gas-Load for Sendout '!FN55</f>
        <v>7.3639467838201328E-2</v>
      </c>
      <c r="FO30" s="112">
        <f>'Gas-Load for Sendout '!FO55</f>
        <v>8.5367755047320928E-2</v>
      </c>
      <c r="FP30" s="112">
        <f>'Gas-Load for Sendout '!FP55</f>
        <v>0</v>
      </c>
      <c r="FQ30" s="112">
        <f>'Gas-Load for Sendout '!FQ55</f>
        <v>0</v>
      </c>
      <c r="FR30" s="112">
        <f>'Gas-Load for Sendout '!FR55</f>
        <v>0</v>
      </c>
      <c r="FS30" s="112">
        <f>'Gas-Load for Sendout '!FS55</f>
        <v>0</v>
      </c>
      <c r="FT30" s="112">
        <f>'Gas-Load for Sendout '!FT55</f>
        <v>0</v>
      </c>
      <c r="FU30" s="112">
        <f>'Gas-Load for Sendout '!FU55</f>
        <v>0</v>
      </c>
      <c r="FV30" s="112">
        <f>'Gas-Load for Sendout '!FV55</f>
        <v>0</v>
      </c>
      <c r="FW30" s="112">
        <f>'Gas-Load for Sendout '!FW55</f>
        <v>0</v>
      </c>
      <c r="FX30" s="112">
        <f>'Gas-Load for Sendout '!FX55</f>
        <v>0.15009295512580753</v>
      </c>
      <c r="FY30" s="112">
        <f>'Gas-Load for Sendout '!FY55</f>
        <v>0.10870904347172226</v>
      </c>
      <c r="FZ30" s="112">
        <f>'Gas-Load for Sendout '!FZ55</f>
        <v>7.3331809141558554E-2</v>
      </c>
      <c r="GA30" s="112">
        <f>'Gas-Load for Sendout '!GA55</f>
        <v>6.8520559698630912E-2</v>
      </c>
      <c r="GB30" s="112">
        <f>'Gas-Load for Sendout '!GB55</f>
        <v>0</v>
      </c>
      <c r="GC30" s="112">
        <f>'Gas-Load for Sendout '!GC55</f>
        <v>0</v>
      </c>
      <c r="GD30" s="112">
        <f>'Gas-Load for Sendout '!GD55</f>
        <v>0</v>
      </c>
      <c r="GE30" s="112">
        <f>'Gas-Load for Sendout '!GE55</f>
        <v>0</v>
      </c>
      <c r="GF30" s="112">
        <f>'Gas-Load for Sendout '!GF55</f>
        <v>0</v>
      </c>
      <c r="GG30" s="112">
        <f>'Gas-Load for Sendout '!GG55</f>
        <v>0</v>
      </c>
      <c r="GH30" s="112">
        <f>'Gas-Load for Sendout '!GH55</f>
        <v>0</v>
      </c>
      <c r="GI30" s="112">
        <f>'Gas-Load for Sendout '!GI55</f>
        <v>0</v>
      </c>
      <c r="GJ30" s="112">
        <f>'Gas-Load for Sendout '!GJ55</f>
        <v>0.1478368074943591</v>
      </c>
      <c r="GK30" s="112">
        <f>'Gas-Load for Sendout '!GK55</f>
        <v>0.11291330571336962</v>
      </c>
      <c r="GL30" s="112">
        <f>'Gas-Load for Sendout '!GL55</f>
        <v>7.371759902002914E-2</v>
      </c>
      <c r="GM30" s="112">
        <f>'Gas-Load for Sendout '!GM55</f>
        <v>6.774116432679847E-2</v>
      </c>
      <c r="GN30" s="112">
        <f>'Gas-Load for Sendout '!GN55</f>
        <v>0</v>
      </c>
      <c r="GO30" s="112">
        <f>'Gas-Load for Sendout '!GO55</f>
        <v>0</v>
      </c>
      <c r="GP30" s="112">
        <f>'Gas-Load for Sendout '!GP55</f>
        <v>0</v>
      </c>
      <c r="GQ30" s="112">
        <f>'Gas-Load for Sendout '!GQ55</f>
        <v>0</v>
      </c>
      <c r="GR30" s="112">
        <f>'Gas-Load for Sendout '!GR55</f>
        <v>0</v>
      </c>
      <c r="GS30" s="112">
        <f>'Gas-Load for Sendout '!GS55</f>
        <v>0</v>
      </c>
      <c r="GT30" s="112">
        <f>'Gas-Load for Sendout '!GT55</f>
        <v>0</v>
      </c>
      <c r="GU30" s="112">
        <f>'Gas-Load for Sendout '!GU55</f>
        <v>0</v>
      </c>
      <c r="GV30" s="112">
        <f>'Gas-Load for Sendout '!GV55</f>
        <v>0.14754753727135292</v>
      </c>
      <c r="GW30" s="112">
        <f>'Gas-Load for Sendout '!GW55</f>
        <v>0.10776280032772144</v>
      </c>
      <c r="GX30" s="112">
        <f>'Gas-Load for Sendout '!GX55</f>
        <v>7.4179486461665986E-2</v>
      </c>
      <c r="GY30" s="112">
        <f>'Gas-Load for Sendout '!GY55</f>
        <v>6.939199176687845E-2</v>
      </c>
      <c r="GZ30" s="112">
        <f>'Gas-Load for Sendout '!GZ55</f>
        <v>0</v>
      </c>
      <c r="HA30" s="112">
        <f>'Gas-Load for Sendout '!HA55</f>
        <v>0</v>
      </c>
      <c r="HB30" s="112">
        <f>'Gas-Load for Sendout '!HB55</f>
        <v>0</v>
      </c>
      <c r="HC30" s="112">
        <f>'Gas-Load for Sendout '!HC55</f>
        <v>0</v>
      </c>
      <c r="HD30" s="112">
        <f>'Gas-Load for Sendout '!HD55</f>
        <v>0</v>
      </c>
      <c r="HE30" s="112">
        <f>'Gas-Load for Sendout '!HE55</f>
        <v>0</v>
      </c>
      <c r="HF30" s="112">
        <f>'Gas-Load for Sendout '!HF55</f>
        <v>0</v>
      </c>
      <c r="HG30" s="112">
        <f>'Gas-Load for Sendout '!HG55</f>
        <v>0</v>
      </c>
      <c r="HH30" s="112">
        <f>'Gas-Load for Sendout '!HH55</f>
        <v>0.14563743301965257</v>
      </c>
      <c r="HI30" s="112">
        <f>'Gas-Load for Sendout '!HI55</f>
        <v>0.10801267014189987</v>
      </c>
      <c r="HJ30" s="112">
        <f>'Gas-Load for Sendout '!HJ55</f>
        <v>7.854238679123908E-2</v>
      </c>
      <c r="HK30" s="112">
        <f>'Gas-Load for Sendout '!HK55</f>
        <v>8.4132236260110585E-2</v>
      </c>
      <c r="HL30" s="112">
        <f>'Gas-Load for Sendout '!HL55</f>
        <v>0</v>
      </c>
      <c r="HM30" s="112">
        <f>'Gas-Load for Sendout '!HM55</f>
        <v>0</v>
      </c>
      <c r="HN30" s="112">
        <f>'Gas-Load for Sendout '!HN55</f>
        <v>0</v>
      </c>
      <c r="HO30" s="112">
        <f>'Gas-Load for Sendout '!HO55</f>
        <v>0</v>
      </c>
      <c r="HP30" s="112">
        <f>'Gas-Load for Sendout '!HP55</f>
        <v>0</v>
      </c>
      <c r="HQ30" s="112">
        <f>'Gas-Load for Sendout '!HQ55</f>
        <v>0</v>
      </c>
      <c r="HR30" s="112">
        <f>'Gas-Load for Sendout '!HR55</f>
        <v>0</v>
      </c>
      <c r="HS30" s="112">
        <f>'Gas-Load for Sendout '!HS55</f>
        <v>0</v>
      </c>
      <c r="HT30" s="112">
        <f>'Gas-Load for Sendout '!HT55</f>
        <v>0.14546373916246239</v>
      </c>
      <c r="HU30" s="112">
        <f>'Gas-Load for Sendout '!HU55</f>
        <v>0.1046139050231254</v>
      </c>
      <c r="HV30" s="112">
        <f>'Gas-Load for Sendout '!HV55</f>
        <v>7.876006281874938E-2</v>
      </c>
      <c r="HW30" s="112">
        <f>'Gas-Load for Sendout '!HW55</f>
        <v>6.5799934095926355E-2</v>
      </c>
      <c r="HX30" s="112">
        <f>'Gas-Load for Sendout '!HX55</f>
        <v>0</v>
      </c>
      <c r="HY30" s="112">
        <f>'Gas-Load for Sendout '!HY55</f>
        <v>0</v>
      </c>
      <c r="HZ30" s="112">
        <f>'Gas-Load for Sendout '!HZ55</f>
        <v>0</v>
      </c>
      <c r="IA30" s="112">
        <f>'Gas-Load for Sendout '!IA55</f>
        <v>0</v>
      </c>
      <c r="IB30" s="112">
        <f>'Gas-Load for Sendout '!IB55</f>
        <v>0</v>
      </c>
      <c r="IC30" s="112">
        <f>'Gas-Load for Sendout '!IC55</f>
        <v>0</v>
      </c>
      <c r="ID30" s="112">
        <f>'Gas-Load for Sendout '!ID55</f>
        <v>0</v>
      </c>
      <c r="IE30" s="112">
        <f>'Gas-Load for Sendout '!IE55</f>
        <v>0</v>
      </c>
      <c r="IF30" s="112">
        <f>'Gas-Load for Sendout '!IF55</f>
        <v>0.14379178171761872</v>
      </c>
      <c r="IG30" s="112">
        <f>'Gas-Load for Sendout '!IG55</f>
        <v>0.11275121921129003</v>
      </c>
      <c r="IH30" s="112">
        <f>'Gas-Load for Sendout '!IH55</f>
        <v>7.6278511251553757E-2</v>
      </c>
      <c r="II30" s="112">
        <f>'Gas-Load for Sendout '!II55</f>
        <v>6.8634331709697349E-2</v>
      </c>
      <c r="IJ30" s="112">
        <f>'Gas-Load for Sendout '!IJ55</f>
        <v>0</v>
      </c>
      <c r="IK30" s="112">
        <f>'Gas-Load for Sendout '!IK55</f>
        <v>0</v>
      </c>
      <c r="IL30" s="112">
        <f>'Gas-Load for Sendout '!IL55</f>
        <v>0</v>
      </c>
      <c r="IM30" s="112">
        <f>'Gas-Load for Sendout '!IM55</f>
        <v>0</v>
      </c>
      <c r="IN30" s="112">
        <f>'Gas-Load for Sendout '!IN55</f>
        <v>0</v>
      </c>
      <c r="IO30" s="112">
        <f>'Gas-Load for Sendout '!IO55</f>
        <v>0</v>
      </c>
      <c r="IP30" s="112">
        <f>'Gas-Load for Sendout '!IP55</f>
        <v>0</v>
      </c>
      <c r="IQ30" s="112">
        <f>'Gas-Load for Sendout '!IQ55</f>
        <v>0</v>
      </c>
      <c r="IR30" s="112">
        <f>'Gas-Load for Sendout '!IR55</f>
        <v>0.13543286162182572</v>
      </c>
      <c r="IS30" s="112">
        <f>'Gas-Load for Sendout '!IS55</f>
        <v>0.10564604177947233</v>
      </c>
      <c r="IT30" s="112">
        <f>'Gas-Load for Sendout '!IT55</f>
        <v>7.613988495761273E-2</v>
      </c>
      <c r="IU30" s="112">
        <f>'Gas-Load for Sendout '!IU55</f>
        <v>6.8598770133274076E-2</v>
      </c>
      <c r="IV30" s="112">
        <f>'Gas-Load for Sendout '!IV55</f>
        <v>0</v>
      </c>
      <c r="IW30" s="112">
        <f>'Gas-Load for Sendout '!IW55</f>
        <v>0</v>
      </c>
      <c r="IX30" s="112">
        <f>'Gas-Load for Sendout '!IX55</f>
        <v>0</v>
      </c>
      <c r="IY30" s="112">
        <f>'Gas-Load for Sendout '!IY55</f>
        <v>0</v>
      </c>
      <c r="IZ30" s="112">
        <f>'Gas-Load for Sendout '!IZ55</f>
        <v>0</v>
      </c>
      <c r="JA30" s="112">
        <f>'Gas-Load for Sendout '!JA55</f>
        <v>0</v>
      </c>
      <c r="JB30" s="112">
        <f>'Gas-Load for Sendout '!JB55</f>
        <v>0</v>
      </c>
      <c r="JC30" s="112">
        <f>'Gas-Load for Sendout '!JC55</f>
        <v>0</v>
      </c>
      <c r="JD30" s="112">
        <f>'Gas-Load for Sendout '!JD55</f>
        <v>0.13838336038947865</v>
      </c>
      <c r="JE30" s="112">
        <f>'Gas-Load for Sendout '!JE55</f>
        <v>0.11095575577165764</v>
      </c>
      <c r="JF30" s="112">
        <f>'Gas-Load for Sendout '!JF55</f>
        <v>7.6117448573597299E-2</v>
      </c>
      <c r="JG30" s="112">
        <f>'Gas-Load for Sendout '!JG55</f>
        <v>8.2837180566031704E-2</v>
      </c>
      <c r="JH30" s="112">
        <f>'Gas-Load for Sendout '!JH55</f>
        <v>0</v>
      </c>
      <c r="JI30" s="112">
        <f>'Gas-Load for Sendout '!JI55</f>
        <v>0</v>
      </c>
      <c r="JJ30" s="112">
        <f>'Gas-Load for Sendout '!JJ55</f>
        <v>0</v>
      </c>
      <c r="JK30" s="112">
        <f>'Gas-Load for Sendout '!JK55</f>
        <v>0</v>
      </c>
      <c r="JL30" s="112">
        <f>'Gas-Load for Sendout '!JL55</f>
        <v>0</v>
      </c>
      <c r="JM30" s="112">
        <f>'Gas-Load for Sendout '!JM55</f>
        <v>0</v>
      </c>
      <c r="JN30" s="112">
        <f>'Gas-Load for Sendout '!JN55</f>
        <v>0</v>
      </c>
      <c r="JO30" s="112">
        <f>'Gas-Load for Sendout '!JO55</f>
        <v>0</v>
      </c>
      <c r="JP30" s="112">
        <f>'Gas-Load for Sendout '!JP55</f>
        <v>0.13457806938069414</v>
      </c>
      <c r="JQ30" s="112">
        <f>'Gas-Load for Sendout '!JQ55</f>
        <v>0.10975614127765519</v>
      </c>
      <c r="JR30" s="112">
        <f>'Gas-Load for Sendout '!JR55</f>
        <v>7.2187969375785421E-2</v>
      </c>
      <c r="JS30" s="112">
        <f>'Gas-Load for Sendout '!JS55</f>
        <v>6.9097209145389832E-2</v>
      </c>
      <c r="JT30" s="112">
        <f>'Gas-Load for Sendout '!JT55</f>
        <v>0</v>
      </c>
      <c r="JU30" s="112">
        <f>'Gas-Load for Sendout '!JU55</f>
        <v>0</v>
      </c>
      <c r="JV30" s="112">
        <f>'Gas-Load for Sendout '!JV55</f>
        <v>0</v>
      </c>
      <c r="JW30" s="112">
        <f>'Gas-Load for Sendout '!JW55</f>
        <v>0</v>
      </c>
      <c r="JX30" s="112">
        <f>'Gas-Load for Sendout '!JX55</f>
        <v>0</v>
      </c>
      <c r="JY30" s="112">
        <f>'Gas-Load for Sendout '!JY55</f>
        <v>0</v>
      </c>
      <c r="JZ30" s="112">
        <f>'Gas-Load for Sendout '!JZ55</f>
        <v>0</v>
      </c>
      <c r="KA30" s="112">
        <f>'Gas-Load for Sendout '!KA55</f>
        <v>0</v>
      </c>
      <c r="KB30" s="112">
        <f>'Gas-Load for Sendout '!KB55</f>
        <v>0.13537003826567456</v>
      </c>
      <c r="KC30" s="112">
        <f>'Gas-Load for Sendout '!KC55</f>
        <v>0.11076341207099359</v>
      </c>
      <c r="KD30" s="112">
        <f>'Gas-Load for Sendout '!KD55</f>
        <v>7.6272003823089102E-2</v>
      </c>
      <c r="KE30" s="112">
        <f>'Gas-Load for Sendout '!KE55</f>
        <v>6.6963135637601034E-2</v>
      </c>
      <c r="KF30" s="112">
        <f>'Gas-Load for Sendout '!KF55</f>
        <v>0</v>
      </c>
      <c r="KG30" s="112">
        <f>'Gas-Load for Sendout '!KG55</f>
        <v>0</v>
      </c>
      <c r="KH30" s="112">
        <f>'Gas-Load for Sendout '!KH55</f>
        <v>0</v>
      </c>
      <c r="KI30" s="112">
        <f>'Gas-Load for Sendout '!KI55</f>
        <v>0</v>
      </c>
      <c r="KJ30" s="112">
        <f>'Gas-Load for Sendout '!KJ55</f>
        <v>0</v>
      </c>
      <c r="KK30" s="112">
        <f>'Gas-Load for Sendout '!KK55</f>
        <v>0</v>
      </c>
      <c r="KL30" s="112">
        <f>'Gas-Load for Sendout '!KL55</f>
        <v>0</v>
      </c>
      <c r="KM30" s="112">
        <f>'Gas-Load for Sendout '!KM55</f>
        <v>0</v>
      </c>
      <c r="KN30" s="112">
        <f>'Gas-Load for Sendout '!KN55</f>
        <v>0.13562571437588314</v>
      </c>
      <c r="KO30" s="112">
        <f>'Gas-Load for Sendout '!KO55</f>
        <v>0.10902419474844649</v>
      </c>
      <c r="KP30" s="112">
        <f>'Gas-Load for Sendout '!KP55</f>
        <v>7.5180731435636972E-2</v>
      </c>
      <c r="KQ30" s="112">
        <f>'Gas-Load for Sendout '!KQ55</f>
        <v>6.5631964555833075E-2</v>
      </c>
      <c r="KR30" s="112">
        <f>'Gas-Load for Sendout '!KR55</f>
        <v>0</v>
      </c>
      <c r="KS30" s="112">
        <f>'Gas-Load for Sendout '!KS55</f>
        <v>0</v>
      </c>
      <c r="KT30" s="112">
        <f>'Gas-Load for Sendout '!KT55</f>
        <v>0</v>
      </c>
      <c r="KU30" s="112">
        <f>'Gas-Load for Sendout '!KU55</f>
        <v>0</v>
      </c>
      <c r="KV30" s="112">
        <f>'Gas-Load for Sendout '!KV55</f>
        <v>0</v>
      </c>
      <c r="KW30" s="112">
        <f>'Gas-Load for Sendout '!KW55</f>
        <v>0</v>
      </c>
      <c r="KX30" s="112">
        <f>'Gas-Load for Sendout '!KX55</f>
        <v>0</v>
      </c>
      <c r="KY30" s="112">
        <f>'Gas-Load for Sendout '!KY55</f>
        <v>0</v>
      </c>
      <c r="KZ30" s="112">
        <f>'Gas-Load for Sendout '!KZ55</f>
        <v>0.13460035462191161</v>
      </c>
      <c r="LA30" s="112">
        <f>'Gas-Load for Sendout '!LA55</f>
        <v>0.11067623151002083</v>
      </c>
      <c r="LB30" s="112">
        <f>'Gas-Load for Sendout '!LB55</f>
        <v>7.7512924401257718E-2</v>
      </c>
      <c r="LC30" s="112">
        <f>'Gas-Load for Sendout '!LC55</f>
        <v>7.9413499358123349E-2</v>
      </c>
      <c r="LD30" s="112">
        <f>'Gas-Load for Sendout '!LD55</f>
        <v>0</v>
      </c>
      <c r="LE30" s="112">
        <f>'Gas-Load for Sendout '!LE55</f>
        <v>0</v>
      </c>
      <c r="LF30" s="112">
        <f>'Gas-Load for Sendout '!LF55</f>
        <v>0</v>
      </c>
      <c r="LG30" s="112">
        <f>'Gas-Load for Sendout '!LG55</f>
        <v>0</v>
      </c>
      <c r="LH30" s="112">
        <f>'Gas-Load for Sendout '!LH55</f>
        <v>0</v>
      </c>
      <c r="LI30" s="112">
        <f>'Gas-Load for Sendout '!LI55</f>
        <v>0</v>
      </c>
      <c r="LJ30" s="112">
        <f>'Gas-Load for Sendout '!LJ55</f>
        <v>0</v>
      </c>
      <c r="LK30" s="112">
        <f>'Gas-Load for Sendout '!LK55</f>
        <v>0</v>
      </c>
      <c r="LL30" s="112">
        <f>'Gas-Load for Sendout '!LL55</f>
        <v>0.13628433913215332</v>
      </c>
      <c r="LM30" s="112">
        <f>'Gas-Load for Sendout '!LM55</f>
        <v>0.10360143676371791</v>
      </c>
      <c r="LN30" s="112">
        <f>'Gas-Load for Sendout '!LN55</f>
        <v>7.8705743687988258E-2</v>
      </c>
      <c r="LO30" s="112">
        <f>'Gas-Load for Sendout '!LO55</f>
        <v>6.1098512564826332E-2</v>
      </c>
      <c r="LP30" s="112">
        <f>'Gas-Load for Sendout '!LP55</f>
        <v>0</v>
      </c>
      <c r="LQ30" s="112">
        <f>'Gas-Load for Sendout '!LQ55</f>
        <v>0</v>
      </c>
      <c r="LR30" s="112">
        <f>'Gas-Load for Sendout '!LR55</f>
        <v>0</v>
      </c>
      <c r="LS30" s="112">
        <f>'Gas-Load for Sendout '!LS55</f>
        <v>0</v>
      </c>
      <c r="LT30" s="112">
        <f>'Gas-Load for Sendout '!LT55</f>
        <v>0</v>
      </c>
      <c r="LU30" s="112">
        <f>'Gas-Load for Sendout '!LU55</f>
        <v>0</v>
      </c>
      <c r="LV30" s="112">
        <f>'Gas-Load for Sendout '!LV55</f>
        <v>0</v>
      </c>
      <c r="LW30" s="112">
        <f>'Gas-Load for Sendout '!LW55</f>
        <v>0</v>
      </c>
      <c r="LX30" s="112">
        <f>'Gas-Load for Sendout '!LX55</f>
        <v>0.13623621751729637</v>
      </c>
      <c r="LY30" s="112">
        <f>'Gas-Load for Sendout '!LY55</f>
        <v>0.10215274627664085</v>
      </c>
      <c r="LZ30" s="112">
        <f>'Gas-Load for Sendout '!LZ55</f>
        <v>8.1845413374915646E-2</v>
      </c>
      <c r="MA30" s="112">
        <f>'Gas-Load for Sendout '!MA55</f>
        <v>6.0618846180088504E-2</v>
      </c>
      <c r="MB30" s="112">
        <f>'Gas-Load for Sendout '!MB55</f>
        <v>0</v>
      </c>
      <c r="MC30" s="112">
        <f>'Gas-Load for Sendout '!MC55</f>
        <v>0</v>
      </c>
      <c r="MD30" s="112">
        <f>'Gas-Load for Sendout '!MD55</f>
        <v>0</v>
      </c>
      <c r="ME30" s="112">
        <f>'Gas-Load for Sendout '!ME55</f>
        <v>0</v>
      </c>
      <c r="MF30" s="112">
        <f>'Gas-Load for Sendout '!MF55</f>
        <v>0</v>
      </c>
      <c r="MG30" s="112">
        <f>'Gas-Load for Sendout '!MG55</f>
        <v>0</v>
      </c>
      <c r="MH30" s="112">
        <f>'Gas-Load for Sendout '!MH55</f>
        <v>0</v>
      </c>
      <c r="MI30" s="112">
        <f>'Gas-Load for Sendout '!MI55</f>
        <v>0</v>
      </c>
      <c r="MJ30" s="112">
        <f>'Gas-Load for Sendout '!MJ55</f>
        <v>0.13467730520597079</v>
      </c>
      <c r="MK30" s="112">
        <f>'Gas-Load for Sendout '!MK55</f>
        <v>9.9909901498540191E-2</v>
      </c>
    </row>
    <row r="31" spans="1:349" x14ac:dyDescent="0.3">
      <c r="A31" s="112" t="s">
        <v>149</v>
      </c>
      <c r="B31" s="112">
        <f>'Gas-Load for Sendout '!B85</f>
        <v>1.9545081602887298</v>
      </c>
      <c r="C31" s="112">
        <f>'Gas-Load for Sendout '!C85</f>
        <v>1.7563522706817583</v>
      </c>
      <c r="D31" s="112">
        <f>'Gas-Load for Sendout '!D85</f>
        <v>0</v>
      </c>
      <c r="E31" s="112">
        <f>'Gas-Load for Sendout '!E85</f>
        <v>0</v>
      </c>
      <c r="F31" s="112">
        <f>'Gas-Load for Sendout '!F85</f>
        <v>0</v>
      </c>
      <c r="G31" s="112">
        <f>'Gas-Load for Sendout '!G85</f>
        <v>0</v>
      </c>
      <c r="H31" s="112">
        <f>'Gas-Load for Sendout '!H85</f>
        <v>0</v>
      </c>
      <c r="I31" s="112">
        <f>'Gas-Load for Sendout '!I85</f>
        <v>0</v>
      </c>
      <c r="J31" s="112">
        <f>'Gas-Load for Sendout '!J85</f>
        <v>0</v>
      </c>
      <c r="K31" s="112">
        <f>'Gas-Load for Sendout '!K85</f>
        <v>0</v>
      </c>
      <c r="L31" s="112">
        <f>'Gas-Load for Sendout '!L85</f>
        <v>0.94706387991421948</v>
      </c>
      <c r="M31" s="112">
        <f>'Gas-Load for Sendout '!M85</f>
        <v>1.212944156912682</v>
      </c>
      <c r="N31" s="112">
        <f>'Gas-Load for Sendout '!N85</f>
        <v>1.7885143357896953</v>
      </c>
      <c r="O31" s="112">
        <f>'Gas-Load for Sendout '!O85</f>
        <v>1.6192829656951468</v>
      </c>
      <c r="P31" s="112">
        <f>'Gas-Load for Sendout '!P85</f>
        <v>0</v>
      </c>
      <c r="Q31" s="112">
        <f>'Gas-Load for Sendout '!Q85</f>
        <v>0</v>
      </c>
      <c r="R31" s="112">
        <f>'Gas-Load for Sendout '!R85</f>
        <v>0</v>
      </c>
      <c r="S31" s="112">
        <f>'Gas-Load for Sendout '!S85</f>
        <v>0</v>
      </c>
      <c r="T31" s="112">
        <f>'Gas-Load for Sendout '!T85</f>
        <v>0</v>
      </c>
      <c r="U31" s="112">
        <f>'Gas-Load for Sendout '!U85</f>
        <v>0</v>
      </c>
      <c r="V31" s="112">
        <f>'Gas-Load for Sendout '!V85</f>
        <v>0</v>
      </c>
      <c r="W31" s="112">
        <f>'Gas-Load for Sendout '!W85</f>
        <v>0</v>
      </c>
      <c r="X31" s="112">
        <f>'Gas-Load for Sendout '!X85</f>
        <v>0.98311736530095017</v>
      </c>
      <c r="Y31" s="112">
        <f>'Gas-Load for Sendout '!Y85</f>
        <v>1.2344442642907079</v>
      </c>
      <c r="Z31" s="112">
        <f>'Gas-Load for Sendout '!Z85</f>
        <v>1.7422065485748399</v>
      </c>
      <c r="AA31" s="112">
        <f>'Gas-Load for Sendout '!AA85</f>
        <v>1.6987041522964164</v>
      </c>
      <c r="AB31" s="112">
        <f>'Gas-Load for Sendout '!AB85</f>
        <v>0</v>
      </c>
      <c r="AC31" s="112">
        <f>'Gas-Load for Sendout '!AC85</f>
        <v>0</v>
      </c>
      <c r="AD31" s="112">
        <f>'Gas-Load for Sendout '!AD85</f>
        <v>0</v>
      </c>
      <c r="AE31" s="112">
        <f>'Gas-Load for Sendout '!AE85</f>
        <v>0</v>
      </c>
      <c r="AF31" s="112">
        <f>'Gas-Load for Sendout '!AF85</f>
        <v>0</v>
      </c>
      <c r="AG31" s="112">
        <f>'Gas-Load for Sendout '!AG85</f>
        <v>0</v>
      </c>
      <c r="AH31" s="112">
        <f>'Gas-Load for Sendout '!AH85</f>
        <v>0</v>
      </c>
      <c r="AI31" s="112">
        <f>'Gas-Load for Sendout '!AI85</f>
        <v>0</v>
      </c>
      <c r="AJ31" s="112">
        <f>'Gas-Load for Sendout '!AJ85</f>
        <v>1.0163871073334667</v>
      </c>
      <c r="AK31" s="112">
        <f>'Gas-Load for Sendout '!AK85</f>
        <v>1.3931026805398008</v>
      </c>
      <c r="AL31" s="112">
        <f>'Gas-Load for Sendout '!AL85</f>
        <v>1.7716650768850992</v>
      </c>
      <c r="AM31" s="112">
        <f>'Gas-Load for Sendout '!AM85</f>
        <v>1.6302447521856465</v>
      </c>
      <c r="AN31" s="112">
        <f>'Gas-Load for Sendout '!AN85</f>
        <v>0</v>
      </c>
      <c r="AO31" s="112">
        <f>'Gas-Load for Sendout '!AO85</f>
        <v>0</v>
      </c>
      <c r="AP31" s="112">
        <f>'Gas-Load for Sendout '!AP85</f>
        <v>0</v>
      </c>
      <c r="AQ31" s="112">
        <f>'Gas-Load for Sendout '!AQ85</f>
        <v>0</v>
      </c>
      <c r="AR31" s="112">
        <f>'Gas-Load for Sendout '!AR85</f>
        <v>0</v>
      </c>
      <c r="AS31" s="112">
        <f>'Gas-Load for Sendout '!AS85</f>
        <v>0</v>
      </c>
      <c r="AT31" s="112">
        <f>'Gas-Load for Sendout '!AT85</f>
        <v>0</v>
      </c>
      <c r="AU31" s="112">
        <f>'Gas-Load for Sendout '!AU85</f>
        <v>0</v>
      </c>
      <c r="AV31" s="112">
        <f>'Gas-Load for Sendout '!AV85</f>
        <v>1.031585826919587</v>
      </c>
      <c r="AW31" s="112">
        <f>'Gas-Load for Sendout '!AW85</f>
        <v>1.3611046486083325</v>
      </c>
      <c r="AX31" s="112">
        <f>'Gas-Load for Sendout '!AX85</f>
        <v>1.7839613188479346</v>
      </c>
      <c r="AY31" s="112">
        <f>'Gas-Load for Sendout '!AY85</f>
        <v>1.6282421772136075</v>
      </c>
      <c r="AZ31" s="112">
        <f>'Gas-Load for Sendout '!AZ85</f>
        <v>0</v>
      </c>
      <c r="BA31" s="112">
        <f>'Gas-Load for Sendout '!BA85</f>
        <v>0</v>
      </c>
      <c r="BB31" s="112">
        <f>'Gas-Load for Sendout '!BB85</f>
        <v>0</v>
      </c>
      <c r="BC31" s="112">
        <f>'Gas-Load for Sendout '!BC85</f>
        <v>0</v>
      </c>
      <c r="BD31" s="112">
        <f>'Gas-Load for Sendout '!BD85</f>
        <v>0</v>
      </c>
      <c r="BE31" s="112">
        <f>'Gas-Load for Sendout '!BE85</f>
        <v>0</v>
      </c>
      <c r="BF31" s="112">
        <f>'Gas-Load for Sendout '!BF85</f>
        <v>0</v>
      </c>
      <c r="BG31" s="112">
        <f>'Gas-Load for Sendout '!BG85</f>
        <v>0</v>
      </c>
      <c r="BH31" s="112">
        <f>'Gas-Load for Sendout '!BH85</f>
        <v>1.0172658604714329</v>
      </c>
      <c r="BI31" s="112">
        <f>'Gas-Load for Sendout '!BI85</f>
        <v>1.344264059628314</v>
      </c>
      <c r="BJ31" s="112">
        <f>'Gas-Load for Sendout '!BJ85</f>
        <v>1.7978489222764102</v>
      </c>
      <c r="BK31" s="112">
        <f>'Gas-Load for Sendout '!BK85</f>
        <v>1.6090956925355064</v>
      </c>
      <c r="BL31" s="112">
        <f>'Gas-Load for Sendout '!BL85</f>
        <v>0</v>
      </c>
      <c r="BM31" s="112">
        <f>'Gas-Load for Sendout '!BM85</f>
        <v>0</v>
      </c>
      <c r="BN31" s="112">
        <f>'Gas-Load for Sendout '!BN85</f>
        <v>0</v>
      </c>
      <c r="BO31" s="112">
        <f>'Gas-Load for Sendout '!BO85</f>
        <v>0</v>
      </c>
      <c r="BP31" s="112">
        <f>'Gas-Load for Sendout '!BP85</f>
        <v>0</v>
      </c>
      <c r="BQ31" s="112">
        <f>'Gas-Load for Sendout '!BQ85</f>
        <v>0</v>
      </c>
      <c r="BR31" s="112">
        <f>'Gas-Load for Sendout '!BR85</f>
        <v>0</v>
      </c>
      <c r="BS31" s="112">
        <f>'Gas-Load for Sendout '!BS85</f>
        <v>0</v>
      </c>
      <c r="BT31" s="112">
        <f>'Gas-Load for Sendout '!BT85</f>
        <v>1.0007192320802285</v>
      </c>
      <c r="BU31" s="112">
        <f>'Gas-Load for Sendout '!BU85</f>
        <v>1.3428144632488173</v>
      </c>
      <c r="BV31" s="112">
        <f>'Gas-Load for Sendout '!BV85</f>
        <v>1.7651274810800135</v>
      </c>
      <c r="BW31" s="112">
        <f>'Gas-Load for Sendout '!BW85</f>
        <v>1.6751845920990844</v>
      </c>
      <c r="BX31" s="112">
        <f>'Gas-Load for Sendout '!BX85</f>
        <v>0</v>
      </c>
      <c r="BY31" s="112">
        <f>'Gas-Load for Sendout '!BY85</f>
        <v>0</v>
      </c>
      <c r="BZ31" s="112">
        <f>'Gas-Load for Sendout '!BZ85</f>
        <v>0</v>
      </c>
      <c r="CA31" s="112">
        <f>'Gas-Load for Sendout '!CA85</f>
        <v>0</v>
      </c>
      <c r="CB31" s="112">
        <f>'Gas-Load for Sendout '!CB85</f>
        <v>0</v>
      </c>
      <c r="CC31" s="112">
        <f>'Gas-Load for Sendout '!CC85</f>
        <v>0</v>
      </c>
      <c r="CD31" s="112">
        <f>'Gas-Load for Sendout '!CD85</f>
        <v>0</v>
      </c>
      <c r="CE31" s="112">
        <f>'Gas-Load for Sendout '!CE85</f>
        <v>0</v>
      </c>
      <c r="CF31" s="112">
        <f>'Gas-Load for Sendout '!CF85</f>
        <v>0.99235533963368339</v>
      </c>
      <c r="CG31" s="112">
        <f>'Gas-Load for Sendout '!CG85</f>
        <v>1.3303760591605278</v>
      </c>
      <c r="CH31" s="112">
        <f>'Gas-Load for Sendout '!CH85</f>
        <v>1.7718959079956851</v>
      </c>
      <c r="CI31" s="112">
        <f>'Gas-Load for Sendout '!CI85</f>
        <v>1.5908100819294293</v>
      </c>
      <c r="CJ31" s="112">
        <f>'Gas-Load for Sendout '!CJ85</f>
        <v>0</v>
      </c>
      <c r="CK31" s="112">
        <f>'Gas-Load for Sendout '!CK85</f>
        <v>0</v>
      </c>
      <c r="CL31" s="112">
        <f>'Gas-Load for Sendout '!CL85</f>
        <v>0</v>
      </c>
      <c r="CM31" s="112">
        <f>'Gas-Load for Sendout '!CM85</f>
        <v>0</v>
      </c>
      <c r="CN31" s="112">
        <f>'Gas-Load for Sendout '!CN85</f>
        <v>0</v>
      </c>
      <c r="CO31" s="112">
        <f>'Gas-Load for Sendout '!CO85</f>
        <v>0</v>
      </c>
      <c r="CP31" s="112">
        <f>'Gas-Load for Sendout '!CP85</f>
        <v>0</v>
      </c>
      <c r="CQ31" s="112">
        <f>'Gas-Load for Sendout '!CQ85</f>
        <v>0</v>
      </c>
      <c r="CR31" s="112">
        <f>'Gas-Load for Sendout '!CR85</f>
        <v>1.0057046195797679</v>
      </c>
      <c r="CS31" s="112">
        <f>'Gas-Load for Sendout '!CS85</f>
        <v>1.3229687184104553</v>
      </c>
      <c r="CT31" s="112">
        <f>'Gas-Load for Sendout '!CT85</f>
        <v>1.7860984644275608</v>
      </c>
      <c r="CU31" s="112">
        <f>'Gas-Load for Sendout '!CU85</f>
        <v>1.5731649883599192</v>
      </c>
      <c r="CV31" s="112">
        <f>'Gas-Load for Sendout '!CV85</f>
        <v>0</v>
      </c>
      <c r="CW31" s="112">
        <f>'Gas-Load for Sendout '!CW85</f>
        <v>0</v>
      </c>
      <c r="CX31" s="112">
        <f>'Gas-Load for Sendout '!CX85</f>
        <v>0</v>
      </c>
      <c r="CY31" s="112">
        <f>'Gas-Load for Sendout '!CY85</f>
        <v>0</v>
      </c>
      <c r="CZ31" s="112">
        <f>'Gas-Load for Sendout '!CZ85</f>
        <v>0</v>
      </c>
      <c r="DA31" s="112">
        <f>'Gas-Load for Sendout '!DA85</f>
        <v>0</v>
      </c>
      <c r="DB31" s="112">
        <f>'Gas-Load for Sendout '!DB85</f>
        <v>0</v>
      </c>
      <c r="DC31" s="112">
        <f>'Gas-Load for Sendout '!DC85</f>
        <v>0</v>
      </c>
      <c r="DD31" s="112">
        <f>'Gas-Load for Sendout '!DD85</f>
        <v>0.97500620942779648</v>
      </c>
      <c r="DE31" s="112">
        <f>'Gas-Load for Sendout '!DE85</f>
        <v>1.3216123255449708</v>
      </c>
      <c r="DF31" s="112">
        <f>'Gas-Load for Sendout '!DF85</f>
        <v>1.7693627089781099</v>
      </c>
      <c r="DG31" s="112">
        <f>'Gas-Load for Sendout '!DG85</f>
        <v>1.5663537174593181</v>
      </c>
      <c r="DH31" s="112">
        <f>'Gas-Load for Sendout '!DH85</f>
        <v>0</v>
      </c>
      <c r="DI31" s="112">
        <f>'Gas-Load for Sendout '!DI85</f>
        <v>0</v>
      </c>
      <c r="DJ31" s="112">
        <f>'Gas-Load for Sendout '!DJ85</f>
        <v>0</v>
      </c>
      <c r="DK31" s="112">
        <f>'Gas-Load for Sendout '!DK85</f>
        <v>0</v>
      </c>
      <c r="DL31" s="112">
        <f>'Gas-Load for Sendout '!DL85</f>
        <v>0</v>
      </c>
      <c r="DM31" s="112">
        <f>'Gas-Load for Sendout '!DM85</f>
        <v>0</v>
      </c>
      <c r="DN31" s="112">
        <f>'Gas-Load for Sendout '!DN85</f>
        <v>0</v>
      </c>
      <c r="DO31" s="112">
        <f>'Gas-Load for Sendout '!DO85</f>
        <v>0</v>
      </c>
      <c r="DP31" s="112">
        <f>'Gas-Load for Sendout '!DP85</f>
        <v>0.95924436163574056</v>
      </c>
      <c r="DQ31" s="112">
        <f>'Gas-Load for Sendout '!DQ85</f>
        <v>1.3179406499726423</v>
      </c>
      <c r="DR31" s="112">
        <f>'Gas-Load for Sendout '!DR85</f>
        <v>1.7283473924453479</v>
      </c>
      <c r="DS31" s="112">
        <f>'Gas-Load for Sendout '!DS85</f>
        <v>1.619146249629112</v>
      </c>
      <c r="DT31" s="112">
        <f>'Gas-Load for Sendout '!DT85</f>
        <v>0</v>
      </c>
      <c r="DU31" s="112">
        <f>'Gas-Load for Sendout '!DU85</f>
        <v>0</v>
      </c>
      <c r="DV31" s="112">
        <f>'Gas-Load for Sendout '!DV85</f>
        <v>0</v>
      </c>
      <c r="DW31" s="112">
        <f>'Gas-Load for Sendout '!DW85</f>
        <v>0</v>
      </c>
      <c r="DX31" s="112">
        <f>'Gas-Load for Sendout '!DX85</f>
        <v>0</v>
      </c>
      <c r="DY31" s="112">
        <f>'Gas-Load for Sendout '!DY85</f>
        <v>0</v>
      </c>
      <c r="DZ31" s="112">
        <f>'Gas-Load for Sendout '!DZ85</f>
        <v>0</v>
      </c>
      <c r="EA31" s="112">
        <f>'Gas-Load for Sendout '!EA85</f>
        <v>0</v>
      </c>
      <c r="EB31" s="112">
        <f>'Gas-Load for Sendout '!EB85</f>
        <v>0.98868842347982622</v>
      </c>
      <c r="EC31" s="112">
        <f>'Gas-Load for Sendout '!EC85</f>
        <v>1.3092125846575005</v>
      </c>
      <c r="ED31" s="112">
        <f>'Gas-Load for Sendout '!ED85</f>
        <v>1.7587643741224208</v>
      </c>
      <c r="EE31" s="112">
        <f>'Gas-Load for Sendout '!EE85</f>
        <v>1.5434967308700631</v>
      </c>
      <c r="EF31" s="112">
        <f>'Gas-Load for Sendout '!EF85</f>
        <v>0</v>
      </c>
      <c r="EG31" s="112">
        <f>'Gas-Load for Sendout '!EG85</f>
        <v>0</v>
      </c>
      <c r="EH31" s="112">
        <f>'Gas-Load for Sendout '!EH85</f>
        <v>0</v>
      </c>
      <c r="EI31" s="112">
        <f>'Gas-Load for Sendout '!EI85</f>
        <v>0</v>
      </c>
      <c r="EJ31" s="112">
        <f>'Gas-Load for Sendout '!EJ85</f>
        <v>0</v>
      </c>
      <c r="EK31" s="112">
        <f>'Gas-Load for Sendout '!EK85</f>
        <v>0</v>
      </c>
      <c r="EL31" s="112">
        <f>'Gas-Load for Sendout '!EL85</f>
        <v>0</v>
      </c>
      <c r="EM31" s="112">
        <f>'Gas-Load for Sendout '!EM85</f>
        <v>0</v>
      </c>
      <c r="EN31" s="112">
        <f>'Gas-Load for Sendout '!EN85</f>
        <v>0.98961811227733876</v>
      </c>
      <c r="EO31" s="112">
        <f>'Gas-Load for Sendout '!EO85</f>
        <v>1.2926009237396237</v>
      </c>
      <c r="EP31" s="112">
        <f>'Gas-Load for Sendout '!EP85</f>
        <v>1.7656580173859535</v>
      </c>
      <c r="EQ31" s="112">
        <f>'Gas-Load for Sendout '!EQ85</f>
        <v>1.5413487455826786</v>
      </c>
      <c r="ER31" s="112">
        <f>'Gas-Load for Sendout '!ER85</f>
        <v>0</v>
      </c>
      <c r="ES31" s="112">
        <f>'Gas-Load for Sendout '!ES85</f>
        <v>0</v>
      </c>
      <c r="ET31" s="112">
        <f>'Gas-Load for Sendout '!ET85</f>
        <v>0</v>
      </c>
      <c r="EU31" s="112">
        <f>'Gas-Load for Sendout '!EU85</f>
        <v>0</v>
      </c>
      <c r="EV31" s="112">
        <f>'Gas-Load for Sendout '!EV85</f>
        <v>0</v>
      </c>
      <c r="EW31" s="112">
        <f>'Gas-Load for Sendout '!EW85</f>
        <v>0</v>
      </c>
      <c r="EX31" s="112">
        <f>'Gas-Load for Sendout '!EX85</f>
        <v>0</v>
      </c>
      <c r="EY31" s="112">
        <f>'Gas-Load for Sendout '!EY85</f>
        <v>0</v>
      </c>
      <c r="EZ31" s="112">
        <f>'Gas-Load for Sendout '!EZ85</f>
        <v>0.99332236678542629</v>
      </c>
      <c r="FA31" s="112">
        <f>'Gas-Load for Sendout '!FA85</f>
        <v>1.2721740627116904</v>
      </c>
      <c r="FB31" s="112">
        <f>'Gas-Load for Sendout '!FB85</f>
        <v>1.7973193896783357</v>
      </c>
      <c r="FC31" s="112">
        <f>'Gas-Load for Sendout '!FC85</f>
        <v>1.5203173025794332</v>
      </c>
      <c r="FD31" s="112">
        <f>'Gas-Load for Sendout '!FD85</f>
        <v>0</v>
      </c>
      <c r="FE31" s="112">
        <f>'Gas-Load for Sendout '!FE85</f>
        <v>0</v>
      </c>
      <c r="FF31" s="112">
        <f>'Gas-Load for Sendout '!FF85</f>
        <v>0</v>
      </c>
      <c r="FG31" s="112">
        <f>'Gas-Load for Sendout '!FG85</f>
        <v>0</v>
      </c>
      <c r="FH31" s="112">
        <f>'Gas-Load for Sendout '!FH85</f>
        <v>0</v>
      </c>
      <c r="FI31" s="112">
        <f>'Gas-Load for Sendout '!FI85</f>
        <v>0</v>
      </c>
      <c r="FJ31" s="112">
        <f>'Gas-Load for Sendout '!FJ85</f>
        <v>0</v>
      </c>
      <c r="FK31" s="112">
        <f>'Gas-Load for Sendout '!FK85</f>
        <v>0</v>
      </c>
      <c r="FL31" s="112">
        <f>'Gas-Load for Sendout '!FL85</f>
        <v>0.98412150975013957</v>
      </c>
      <c r="FM31" s="112">
        <f>'Gas-Load for Sendout '!FM85</f>
        <v>1.2580523634306577</v>
      </c>
      <c r="FN31" s="112">
        <f>'Gas-Load for Sendout '!FN85</f>
        <v>1.7682919188512503</v>
      </c>
      <c r="FO31" s="112">
        <f>'Gas-Load for Sendout '!FO85</f>
        <v>1.5908206819658162</v>
      </c>
      <c r="FP31" s="112">
        <f>'Gas-Load for Sendout '!FP85</f>
        <v>0</v>
      </c>
      <c r="FQ31" s="112">
        <f>'Gas-Load for Sendout '!FQ85</f>
        <v>0</v>
      </c>
      <c r="FR31" s="112">
        <f>'Gas-Load for Sendout '!FR85</f>
        <v>0</v>
      </c>
      <c r="FS31" s="112">
        <f>'Gas-Load for Sendout '!FS85</f>
        <v>0</v>
      </c>
      <c r="FT31" s="112">
        <f>'Gas-Load for Sendout '!FT85</f>
        <v>0</v>
      </c>
      <c r="FU31" s="112">
        <f>'Gas-Load for Sendout '!FU85</f>
        <v>0</v>
      </c>
      <c r="FV31" s="112">
        <f>'Gas-Load for Sendout '!FV85</f>
        <v>0</v>
      </c>
      <c r="FW31" s="112">
        <f>'Gas-Load for Sendout '!FW85</f>
        <v>0</v>
      </c>
      <c r="FX31" s="112">
        <f>'Gas-Load for Sendout '!FX85</f>
        <v>0.95767869786396331</v>
      </c>
      <c r="FY31" s="112">
        <f>'Gas-Load for Sendout '!FY85</f>
        <v>1.2543042078638094</v>
      </c>
      <c r="FZ31" s="112">
        <f>'Gas-Load for Sendout '!FZ85</f>
        <v>1.8055374148972763</v>
      </c>
      <c r="GA31" s="112">
        <f>'Gas-Load for Sendout '!GA85</f>
        <v>1.5156944129589196</v>
      </c>
      <c r="GB31" s="112">
        <f>'Gas-Load for Sendout '!GB85</f>
        <v>0</v>
      </c>
      <c r="GC31" s="112">
        <f>'Gas-Load for Sendout '!GC85</f>
        <v>0</v>
      </c>
      <c r="GD31" s="112">
        <f>'Gas-Load for Sendout '!GD85</f>
        <v>0</v>
      </c>
      <c r="GE31" s="112">
        <f>'Gas-Load for Sendout '!GE85</f>
        <v>0</v>
      </c>
      <c r="GF31" s="112">
        <f>'Gas-Load for Sendout '!GF85</f>
        <v>0</v>
      </c>
      <c r="GG31" s="112">
        <f>'Gas-Load for Sendout '!GG85</f>
        <v>0</v>
      </c>
      <c r="GH31" s="112">
        <f>'Gas-Load for Sendout '!GH85</f>
        <v>0</v>
      </c>
      <c r="GI31" s="112">
        <f>'Gas-Load for Sendout '!GI85</f>
        <v>0</v>
      </c>
      <c r="GJ31" s="112">
        <f>'Gas-Load for Sendout '!GJ85</f>
        <v>0.93386638093585417</v>
      </c>
      <c r="GK31" s="112">
        <f>'Gas-Load for Sendout '!GK85</f>
        <v>1.2612720926468428</v>
      </c>
      <c r="GL31" s="112">
        <f>'Gas-Load for Sendout '!GL85</f>
        <v>1.8083860714645152</v>
      </c>
      <c r="GM31" s="112">
        <f>'Gas-Load for Sendout '!GM85</f>
        <v>1.5114357213505241</v>
      </c>
      <c r="GN31" s="112">
        <f>'Gas-Load for Sendout '!GN85</f>
        <v>0</v>
      </c>
      <c r="GO31" s="112">
        <f>'Gas-Load for Sendout '!GO85</f>
        <v>0</v>
      </c>
      <c r="GP31" s="112">
        <f>'Gas-Load for Sendout '!GP85</f>
        <v>0</v>
      </c>
      <c r="GQ31" s="112">
        <f>'Gas-Load for Sendout '!GQ85</f>
        <v>0</v>
      </c>
      <c r="GR31" s="112">
        <f>'Gas-Load for Sendout '!GR85</f>
        <v>0</v>
      </c>
      <c r="GS31" s="112">
        <f>'Gas-Load for Sendout '!GS85</f>
        <v>0</v>
      </c>
      <c r="GT31" s="112">
        <f>'Gas-Load for Sendout '!GT85</f>
        <v>0</v>
      </c>
      <c r="GU31" s="112">
        <f>'Gas-Load for Sendout '!GU85</f>
        <v>0</v>
      </c>
      <c r="GV31" s="112">
        <f>'Gas-Load for Sendout '!GV85</f>
        <v>0.93400497216923328</v>
      </c>
      <c r="GW31" s="112">
        <f>'Gas-Load for Sendout '!GW85</f>
        <v>1.2371552074732672</v>
      </c>
      <c r="GX31" s="112">
        <f>'Gas-Load for Sendout '!GX85</f>
        <v>1.805362491872387</v>
      </c>
      <c r="GY31" s="112">
        <f>'Gas-Load for Sendout '!GY85</f>
        <v>1.5159141711221358</v>
      </c>
      <c r="GZ31" s="112">
        <f>'Gas-Load for Sendout '!GZ85</f>
        <v>0</v>
      </c>
      <c r="HA31" s="112">
        <f>'Gas-Load for Sendout '!HA85</f>
        <v>0</v>
      </c>
      <c r="HB31" s="112">
        <f>'Gas-Load for Sendout '!HB85</f>
        <v>0</v>
      </c>
      <c r="HC31" s="112">
        <f>'Gas-Load for Sendout '!HC85</f>
        <v>0</v>
      </c>
      <c r="HD31" s="112">
        <f>'Gas-Load for Sendout '!HD85</f>
        <v>0</v>
      </c>
      <c r="HE31" s="112">
        <f>'Gas-Load for Sendout '!HE85</f>
        <v>0</v>
      </c>
      <c r="HF31" s="112">
        <f>'Gas-Load for Sendout '!HF85</f>
        <v>0</v>
      </c>
      <c r="HG31" s="112">
        <f>'Gas-Load for Sendout '!HG85</f>
        <v>0</v>
      </c>
      <c r="HH31" s="112">
        <f>'Gas-Load for Sendout '!HH85</f>
        <v>0.91852395012596078</v>
      </c>
      <c r="HI31" s="112">
        <f>'Gas-Load for Sendout '!HI85</f>
        <v>1.2226929758461955</v>
      </c>
      <c r="HJ31" s="112">
        <f>'Gas-Load for Sendout '!HJ85</f>
        <v>1.7845385875643325</v>
      </c>
      <c r="HK31" s="112">
        <f>'Gas-Load for Sendout '!HK85</f>
        <v>1.5823605780661347</v>
      </c>
      <c r="HL31" s="112">
        <f>'Gas-Load for Sendout '!HL85</f>
        <v>0</v>
      </c>
      <c r="HM31" s="112">
        <f>'Gas-Load for Sendout '!HM85</f>
        <v>0</v>
      </c>
      <c r="HN31" s="112">
        <f>'Gas-Load for Sendout '!HN85</f>
        <v>0</v>
      </c>
      <c r="HO31" s="112">
        <f>'Gas-Load for Sendout '!HO85</f>
        <v>0</v>
      </c>
      <c r="HP31" s="112">
        <f>'Gas-Load for Sendout '!HP85</f>
        <v>0</v>
      </c>
      <c r="HQ31" s="112">
        <f>'Gas-Load for Sendout '!HQ85</f>
        <v>0</v>
      </c>
      <c r="HR31" s="112">
        <f>'Gas-Load for Sendout '!HR85</f>
        <v>0</v>
      </c>
      <c r="HS31" s="112">
        <f>'Gas-Load for Sendout '!HS85</f>
        <v>0</v>
      </c>
      <c r="HT31" s="112">
        <f>'Gas-Load for Sendout '!HT85</f>
        <v>0.91752262954336472</v>
      </c>
      <c r="HU31" s="112">
        <f>'Gas-Load for Sendout '!HU85</f>
        <v>1.2083111821602566</v>
      </c>
      <c r="HV31" s="112">
        <f>'Gas-Load for Sendout '!HV85</f>
        <v>1.8172608763599076</v>
      </c>
      <c r="HW31" s="112">
        <f>'Gas-Load for Sendout '!HW85</f>
        <v>1.4970598451099713</v>
      </c>
      <c r="HX31" s="112">
        <f>'Gas-Load for Sendout '!HX85</f>
        <v>0</v>
      </c>
      <c r="HY31" s="112">
        <f>'Gas-Load for Sendout '!HY85</f>
        <v>0</v>
      </c>
      <c r="HZ31" s="112">
        <f>'Gas-Load for Sendout '!HZ85</f>
        <v>0</v>
      </c>
      <c r="IA31" s="112">
        <f>'Gas-Load for Sendout '!IA85</f>
        <v>0</v>
      </c>
      <c r="IB31" s="112">
        <f>'Gas-Load for Sendout '!IB85</f>
        <v>0</v>
      </c>
      <c r="IC31" s="112">
        <f>'Gas-Load for Sendout '!IC85</f>
        <v>0</v>
      </c>
      <c r="ID31" s="112">
        <f>'Gas-Load for Sendout '!ID85</f>
        <v>0</v>
      </c>
      <c r="IE31" s="112">
        <f>'Gas-Load for Sendout '!IE85</f>
        <v>0</v>
      </c>
      <c r="IF31" s="112">
        <f>'Gas-Load for Sendout '!IF85</f>
        <v>0.89997459150675085</v>
      </c>
      <c r="IG31" s="112">
        <f>'Gas-Load for Sendout '!IG85</f>
        <v>1.247113737981534</v>
      </c>
      <c r="IH31" s="112">
        <f>'Gas-Load for Sendout '!IH85</f>
        <v>1.8172580396510496</v>
      </c>
      <c r="II31" s="112">
        <f>'Gas-Load for Sendout '!II85</f>
        <v>1.5088025658527684</v>
      </c>
      <c r="IJ31" s="112">
        <f>'Gas-Load for Sendout '!IJ85</f>
        <v>0</v>
      </c>
      <c r="IK31" s="112">
        <f>'Gas-Load for Sendout '!IK85</f>
        <v>0</v>
      </c>
      <c r="IL31" s="112">
        <f>'Gas-Load for Sendout '!IL85</f>
        <v>0</v>
      </c>
      <c r="IM31" s="112">
        <f>'Gas-Load for Sendout '!IM85</f>
        <v>0</v>
      </c>
      <c r="IN31" s="112">
        <f>'Gas-Load for Sendout '!IN85</f>
        <v>0</v>
      </c>
      <c r="IO31" s="112">
        <f>'Gas-Load for Sendout '!IO85</f>
        <v>0</v>
      </c>
      <c r="IP31" s="112">
        <f>'Gas-Load for Sendout '!IP85</f>
        <v>0</v>
      </c>
      <c r="IQ31" s="112">
        <f>'Gas-Load for Sendout '!IQ85</f>
        <v>0</v>
      </c>
      <c r="IR31" s="112">
        <f>'Gas-Load for Sendout '!IR85</f>
        <v>0.86341757399398489</v>
      </c>
      <c r="IS31" s="112">
        <f>'Gas-Load for Sendout '!IS85</f>
        <v>1.2062773919363547</v>
      </c>
      <c r="IT31" s="112">
        <f>'Gas-Load for Sendout '!IT85</f>
        <v>1.8117705430358926</v>
      </c>
      <c r="IU31" s="112">
        <f>'Gas-Load for Sendout '!IU85</f>
        <v>1.5085213782139395</v>
      </c>
      <c r="IV31" s="112">
        <f>'Gas-Load for Sendout '!IV85</f>
        <v>0</v>
      </c>
      <c r="IW31" s="112">
        <f>'Gas-Load for Sendout '!IW85</f>
        <v>0</v>
      </c>
      <c r="IX31" s="112">
        <f>'Gas-Load for Sendout '!IX85</f>
        <v>0</v>
      </c>
      <c r="IY31" s="112">
        <f>'Gas-Load for Sendout '!IY85</f>
        <v>0</v>
      </c>
      <c r="IZ31" s="112">
        <f>'Gas-Load for Sendout '!IZ85</f>
        <v>0</v>
      </c>
      <c r="JA31" s="112">
        <f>'Gas-Load for Sendout '!JA85</f>
        <v>0</v>
      </c>
      <c r="JB31" s="112">
        <f>'Gas-Load for Sendout '!JB85</f>
        <v>0</v>
      </c>
      <c r="JC31" s="112">
        <f>'Gas-Load for Sendout '!JC85</f>
        <v>0</v>
      </c>
      <c r="JD31" s="112">
        <f>'Gas-Load for Sendout '!JD85</f>
        <v>0.86711020555042595</v>
      </c>
      <c r="JE31" s="112">
        <f>'Gas-Load for Sendout '!JE85</f>
        <v>1.2351450347198545</v>
      </c>
      <c r="JF31" s="112">
        <f>'Gas-Load for Sendout '!JF85</f>
        <v>1.7842520912898248</v>
      </c>
      <c r="JG31" s="112">
        <f>'Gas-Load for Sendout '!JG85</f>
        <v>1.5629949012567883</v>
      </c>
      <c r="JH31" s="112">
        <f>'Gas-Load for Sendout '!JH85</f>
        <v>0</v>
      </c>
      <c r="JI31" s="112">
        <f>'Gas-Load for Sendout '!JI85</f>
        <v>0</v>
      </c>
      <c r="JJ31" s="112">
        <f>'Gas-Load for Sendout '!JJ85</f>
        <v>0</v>
      </c>
      <c r="JK31" s="112">
        <f>'Gas-Load for Sendout '!JK85</f>
        <v>0</v>
      </c>
      <c r="JL31" s="112">
        <f>'Gas-Load for Sendout '!JL85</f>
        <v>0</v>
      </c>
      <c r="JM31" s="112">
        <f>'Gas-Load for Sendout '!JM85</f>
        <v>0</v>
      </c>
      <c r="JN31" s="112">
        <f>'Gas-Load for Sendout '!JN85</f>
        <v>0</v>
      </c>
      <c r="JO31" s="112">
        <f>'Gas-Load for Sendout '!JO85</f>
        <v>0</v>
      </c>
      <c r="JP31" s="112">
        <f>'Gas-Load for Sendout '!JP85</f>
        <v>0.84832390709555072</v>
      </c>
      <c r="JQ31" s="112">
        <f>'Gas-Load for Sendout '!JQ85</f>
        <v>1.2237466502159293</v>
      </c>
      <c r="JR31" s="112">
        <f>'Gas-Load for Sendout '!JR85</f>
        <v>1.7974641265086002</v>
      </c>
      <c r="JS31" s="112">
        <f>'Gas-Load for Sendout '!JS85</f>
        <v>1.4960368353888656</v>
      </c>
      <c r="JT31" s="112">
        <f>'Gas-Load for Sendout '!JT85</f>
        <v>0</v>
      </c>
      <c r="JU31" s="112">
        <f>'Gas-Load for Sendout '!JU85</f>
        <v>0</v>
      </c>
      <c r="JV31" s="112">
        <f>'Gas-Load for Sendout '!JV85</f>
        <v>0</v>
      </c>
      <c r="JW31" s="112">
        <f>'Gas-Load for Sendout '!JW85</f>
        <v>0</v>
      </c>
      <c r="JX31" s="112">
        <f>'Gas-Load for Sendout '!JX85</f>
        <v>0</v>
      </c>
      <c r="JY31" s="112">
        <f>'Gas-Load for Sendout '!JY85</f>
        <v>0</v>
      </c>
      <c r="JZ31" s="112">
        <f>'Gas-Load for Sendout '!JZ85</f>
        <v>0</v>
      </c>
      <c r="KA31" s="112">
        <f>'Gas-Load for Sendout '!KA85</f>
        <v>0</v>
      </c>
      <c r="KB31" s="112">
        <f>'Gas-Load for Sendout '!KB85</f>
        <v>0.84082175075015897</v>
      </c>
      <c r="KC31" s="112">
        <f>'Gas-Load for Sendout '!KC85</f>
        <v>1.2194399150747077</v>
      </c>
      <c r="KD31" s="112">
        <f>'Gas-Load for Sendout '!KD85</f>
        <v>1.817058439035298</v>
      </c>
      <c r="KE31" s="112">
        <f>'Gas-Load for Sendout '!KE85</f>
        <v>1.4835382774451193</v>
      </c>
      <c r="KF31" s="112">
        <f>'Gas-Load for Sendout '!KF85</f>
        <v>0</v>
      </c>
      <c r="KG31" s="112">
        <f>'Gas-Load for Sendout '!KG85</f>
        <v>0</v>
      </c>
      <c r="KH31" s="112">
        <f>'Gas-Load for Sendout '!KH85</f>
        <v>0</v>
      </c>
      <c r="KI31" s="112">
        <f>'Gas-Load for Sendout '!KI85</f>
        <v>0</v>
      </c>
      <c r="KJ31" s="112">
        <f>'Gas-Load for Sendout '!KJ85</f>
        <v>0</v>
      </c>
      <c r="KK31" s="112">
        <f>'Gas-Load for Sendout '!KK85</f>
        <v>0</v>
      </c>
      <c r="KL31" s="112">
        <f>'Gas-Load for Sendout '!KL85</f>
        <v>0</v>
      </c>
      <c r="KM31" s="112">
        <f>'Gas-Load for Sendout '!KM85</f>
        <v>0</v>
      </c>
      <c r="KN31" s="112">
        <f>'Gas-Load for Sendout '!KN85</f>
        <v>0.84172117977087368</v>
      </c>
      <c r="KO31" s="112">
        <f>'Gas-Load for Sendout '!KO85</f>
        <v>1.2224930695358773</v>
      </c>
      <c r="KP31" s="112">
        <f>'Gas-Load for Sendout '!KP85</f>
        <v>1.82297266086042</v>
      </c>
      <c r="KQ31" s="112">
        <f>'Gas-Load for Sendout '!KQ85</f>
        <v>1.4702903455712328</v>
      </c>
      <c r="KR31" s="112">
        <f>'Gas-Load for Sendout '!KR85</f>
        <v>0</v>
      </c>
      <c r="KS31" s="112">
        <f>'Gas-Load for Sendout '!KS85</f>
        <v>0</v>
      </c>
      <c r="KT31" s="112">
        <f>'Gas-Load for Sendout '!KT85</f>
        <v>0</v>
      </c>
      <c r="KU31" s="112">
        <f>'Gas-Load for Sendout '!KU85</f>
        <v>0</v>
      </c>
      <c r="KV31" s="112">
        <f>'Gas-Load for Sendout '!KV85</f>
        <v>0</v>
      </c>
      <c r="KW31" s="112">
        <f>'Gas-Load for Sendout '!KW85</f>
        <v>0</v>
      </c>
      <c r="KX31" s="112">
        <f>'Gas-Load for Sendout '!KX85</f>
        <v>0</v>
      </c>
      <c r="KY31" s="112">
        <f>'Gas-Load for Sendout '!KY85</f>
        <v>0</v>
      </c>
      <c r="KZ31" s="112">
        <f>'Gas-Load for Sendout '!KZ85</f>
        <v>0.83202237012980318</v>
      </c>
      <c r="LA31" s="112">
        <f>'Gas-Load for Sendout '!LA85</f>
        <v>1.2187203067740688</v>
      </c>
      <c r="LB31" s="112">
        <f>'Gas-Load for Sendout '!LB85</f>
        <v>1.8009060217739399</v>
      </c>
      <c r="LC31" s="112">
        <f>'Gas-Load for Sendout '!LC85</f>
        <v>1.5331687954092987</v>
      </c>
      <c r="LD31" s="112">
        <f>'Gas-Load for Sendout '!LD85</f>
        <v>0</v>
      </c>
      <c r="LE31" s="112">
        <f>'Gas-Load for Sendout '!LE85</f>
        <v>0</v>
      </c>
      <c r="LF31" s="112">
        <f>'Gas-Load for Sendout '!LF85</f>
        <v>0</v>
      </c>
      <c r="LG31" s="112">
        <f>'Gas-Load for Sendout '!LG85</f>
        <v>0</v>
      </c>
      <c r="LH31" s="112">
        <f>'Gas-Load for Sendout '!LH85</f>
        <v>0</v>
      </c>
      <c r="LI31" s="112">
        <f>'Gas-Load for Sendout '!LI85</f>
        <v>0</v>
      </c>
      <c r="LJ31" s="112">
        <f>'Gas-Load for Sendout '!LJ85</f>
        <v>0</v>
      </c>
      <c r="LK31" s="112">
        <f>'Gas-Load for Sendout '!LK85</f>
        <v>0</v>
      </c>
      <c r="LL31" s="112">
        <f>'Gas-Load for Sendout '!LL85</f>
        <v>0.83820373283699368</v>
      </c>
      <c r="LM31" s="112">
        <f>'Gas-Load for Sendout '!LM85</f>
        <v>1.1854866112985039</v>
      </c>
      <c r="LN31" s="112">
        <f>'Gas-Load for Sendout '!LN85</f>
        <v>1.8346933549809192</v>
      </c>
      <c r="LO31" s="112">
        <f>'Gas-Load for Sendout '!LO85</f>
        <v>1.460540615517717</v>
      </c>
      <c r="LP31" s="112">
        <f>'Gas-Load for Sendout '!LP85</f>
        <v>0</v>
      </c>
      <c r="LQ31" s="112">
        <f>'Gas-Load for Sendout '!LQ85</f>
        <v>0</v>
      </c>
      <c r="LR31" s="112">
        <f>'Gas-Load for Sendout '!LR85</f>
        <v>0</v>
      </c>
      <c r="LS31" s="112">
        <f>'Gas-Load for Sendout '!LS85</f>
        <v>0</v>
      </c>
      <c r="LT31" s="112">
        <f>'Gas-Load for Sendout '!LT85</f>
        <v>0</v>
      </c>
      <c r="LU31" s="112">
        <f>'Gas-Load for Sendout '!LU85</f>
        <v>0</v>
      </c>
      <c r="LV31" s="112">
        <f>'Gas-Load for Sendout '!LV85</f>
        <v>0</v>
      </c>
      <c r="LW31" s="112">
        <f>'Gas-Load for Sendout '!LW85</f>
        <v>0</v>
      </c>
      <c r="LX31" s="112">
        <f>'Gas-Load for Sendout '!LX85</f>
        <v>0.82994120899144164</v>
      </c>
      <c r="LY31" s="112">
        <f>'Gas-Load for Sendout '!LY85</f>
        <v>1.176231701600907</v>
      </c>
      <c r="LZ31" s="112">
        <f>'Gas-Load for Sendout '!LZ85</f>
        <v>1.8555072453566364</v>
      </c>
      <c r="MA31" s="112">
        <f>'Gas-Load for Sendout '!MA85</f>
        <v>1.4606223944367476</v>
      </c>
      <c r="MB31" s="112">
        <f>'Gas-Load for Sendout '!MB85</f>
        <v>0</v>
      </c>
      <c r="MC31" s="112">
        <f>'Gas-Load for Sendout '!MC85</f>
        <v>0</v>
      </c>
      <c r="MD31" s="112">
        <f>'Gas-Load for Sendout '!MD85</f>
        <v>0</v>
      </c>
      <c r="ME31" s="112">
        <f>'Gas-Load for Sendout '!ME85</f>
        <v>0</v>
      </c>
      <c r="MF31" s="112">
        <f>'Gas-Load for Sendout '!MF85</f>
        <v>0</v>
      </c>
      <c r="MG31" s="112">
        <f>'Gas-Load for Sendout '!MG85</f>
        <v>0</v>
      </c>
      <c r="MH31" s="112">
        <f>'Gas-Load for Sendout '!MH85</f>
        <v>0</v>
      </c>
      <c r="MI31" s="112">
        <f>'Gas-Load for Sendout '!MI85</f>
        <v>0</v>
      </c>
      <c r="MJ31" s="112">
        <f>'Gas-Load for Sendout '!MJ85</f>
        <v>0.81857170511605248</v>
      </c>
      <c r="MK31" s="112">
        <f>'Gas-Load for Sendout '!MK85</f>
        <v>1.1601676806070904</v>
      </c>
    </row>
    <row r="32" spans="1:349" x14ac:dyDescent="0.3">
      <c r="A32" s="112" t="s">
        <v>150</v>
      </c>
      <c r="B32" s="112">
        <f>'Gas-Load for Sendout '!B115</f>
        <v>58.229472641354604</v>
      </c>
      <c r="C32" s="112">
        <f>'Gas-Load for Sendout '!C115</f>
        <v>52.77608280600667</v>
      </c>
      <c r="D32" s="112">
        <f>'Gas-Load for Sendout '!D115</f>
        <v>0</v>
      </c>
      <c r="E32" s="112">
        <f>'Gas-Load for Sendout '!E115</f>
        <v>0</v>
      </c>
      <c r="F32" s="112">
        <f>'Gas-Load for Sendout '!F115</f>
        <v>0</v>
      </c>
      <c r="G32" s="112">
        <f>'Gas-Load for Sendout '!G115</f>
        <v>0</v>
      </c>
      <c r="H32" s="112">
        <f>'Gas-Load for Sendout '!H115</f>
        <v>0</v>
      </c>
      <c r="I32" s="112">
        <f>'Gas-Load for Sendout '!I115</f>
        <v>0</v>
      </c>
      <c r="J32" s="112">
        <f>'Gas-Load for Sendout '!J115</f>
        <v>0</v>
      </c>
      <c r="K32" s="112">
        <f>'Gas-Load for Sendout '!K115</f>
        <v>0</v>
      </c>
      <c r="L32" s="112">
        <f>'Gas-Load for Sendout '!L115</f>
        <v>41.492860152159032</v>
      </c>
      <c r="M32" s="112">
        <f>'Gas-Load for Sendout '!M115</f>
        <v>55.547561671797339</v>
      </c>
      <c r="N32" s="112">
        <f>'Gas-Load for Sendout '!N115</f>
        <v>58.788821495035144</v>
      </c>
      <c r="O32" s="112">
        <f>'Gas-Load for Sendout '!O115</f>
        <v>53.305627811041305</v>
      </c>
      <c r="P32" s="112">
        <f>'Gas-Load for Sendout '!P115</f>
        <v>0</v>
      </c>
      <c r="Q32" s="112">
        <f>'Gas-Load for Sendout '!Q115</f>
        <v>0</v>
      </c>
      <c r="R32" s="112">
        <f>'Gas-Load for Sendout '!R115</f>
        <v>0</v>
      </c>
      <c r="S32" s="112">
        <f>'Gas-Load for Sendout '!S115</f>
        <v>0</v>
      </c>
      <c r="T32" s="112">
        <f>'Gas-Load for Sendout '!T115</f>
        <v>0</v>
      </c>
      <c r="U32" s="112">
        <f>'Gas-Load for Sendout '!U115</f>
        <v>0</v>
      </c>
      <c r="V32" s="112">
        <f>'Gas-Load for Sendout '!V115</f>
        <v>0</v>
      </c>
      <c r="W32" s="112">
        <f>'Gas-Load for Sendout '!W115</f>
        <v>0</v>
      </c>
      <c r="X32" s="112">
        <f>'Gas-Load for Sendout '!X115</f>
        <v>41.934481703413489</v>
      </c>
      <c r="Y32" s="112">
        <f>'Gas-Load for Sendout '!Y115</f>
        <v>56.164200216639564</v>
      </c>
      <c r="Z32" s="112">
        <f>'Gas-Load for Sendout '!Z115</f>
        <v>59.362001978692071</v>
      </c>
      <c r="AA32" s="112">
        <f>'Gas-Load for Sendout '!AA115</f>
        <v>54.009540388566279</v>
      </c>
      <c r="AB32" s="112">
        <f>'Gas-Load for Sendout '!AB115</f>
        <v>0</v>
      </c>
      <c r="AC32" s="112">
        <f>'Gas-Load for Sendout '!AC115</f>
        <v>0</v>
      </c>
      <c r="AD32" s="112">
        <f>'Gas-Load for Sendout '!AD115</f>
        <v>0</v>
      </c>
      <c r="AE32" s="112">
        <f>'Gas-Load for Sendout '!AE115</f>
        <v>0</v>
      </c>
      <c r="AF32" s="112">
        <f>'Gas-Load for Sendout '!AF115</f>
        <v>0</v>
      </c>
      <c r="AG32" s="112">
        <f>'Gas-Load for Sendout '!AG115</f>
        <v>0</v>
      </c>
      <c r="AH32" s="112">
        <f>'Gas-Load for Sendout '!AH115</f>
        <v>0</v>
      </c>
      <c r="AI32" s="112">
        <f>'Gas-Load for Sendout '!AI115</f>
        <v>0</v>
      </c>
      <c r="AJ32" s="112">
        <f>'Gas-Load for Sendout '!AJ115</f>
        <v>42.363905612698083</v>
      </c>
      <c r="AK32" s="112">
        <f>'Gas-Load for Sendout '!AK115</f>
        <v>56.97261962152978</v>
      </c>
      <c r="AL32" s="112">
        <f>'Gas-Load for Sendout '!AL115</f>
        <v>59.961548959791244</v>
      </c>
      <c r="AM32" s="112">
        <f>'Gas-Load for Sendout '!AM115</f>
        <v>54.439440588747651</v>
      </c>
      <c r="AN32" s="112">
        <f>'Gas-Load for Sendout '!AN115</f>
        <v>0</v>
      </c>
      <c r="AO32" s="112">
        <f>'Gas-Load for Sendout '!AO115</f>
        <v>0</v>
      </c>
      <c r="AP32" s="112">
        <f>'Gas-Load for Sendout '!AP115</f>
        <v>0</v>
      </c>
      <c r="AQ32" s="112">
        <f>'Gas-Load for Sendout '!AQ115</f>
        <v>0</v>
      </c>
      <c r="AR32" s="112">
        <f>'Gas-Load for Sendout '!AR115</f>
        <v>0</v>
      </c>
      <c r="AS32" s="112">
        <f>'Gas-Load for Sendout '!AS115</f>
        <v>0</v>
      </c>
      <c r="AT32" s="112">
        <f>'Gas-Load for Sendout '!AT115</f>
        <v>0</v>
      </c>
      <c r="AU32" s="112">
        <f>'Gas-Load for Sendout '!AU115</f>
        <v>0</v>
      </c>
      <c r="AV32" s="112">
        <f>'Gas-Load for Sendout '!AV115</f>
        <v>42.791858711309089</v>
      </c>
      <c r="AW32" s="112">
        <f>'Gas-Load for Sendout '!AW115</f>
        <v>57.488849234961258</v>
      </c>
      <c r="AX32" s="112">
        <f>'Gas-Load for Sendout '!AX115</f>
        <v>60.561124770448529</v>
      </c>
      <c r="AY32" s="112">
        <f>'Gas-Load for Sendout '!AY115</f>
        <v>54.907358159340724</v>
      </c>
      <c r="AZ32" s="112">
        <f>'Gas-Load for Sendout '!AZ115</f>
        <v>0</v>
      </c>
      <c r="BA32" s="112">
        <f>'Gas-Load for Sendout '!BA115</f>
        <v>0</v>
      </c>
      <c r="BB32" s="112">
        <f>'Gas-Load for Sendout '!BB115</f>
        <v>0</v>
      </c>
      <c r="BC32" s="112">
        <f>'Gas-Load for Sendout '!BC115</f>
        <v>0</v>
      </c>
      <c r="BD32" s="112">
        <f>'Gas-Load for Sendout '!BD115</f>
        <v>0</v>
      </c>
      <c r="BE32" s="112">
        <f>'Gas-Load for Sendout '!BE115</f>
        <v>0</v>
      </c>
      <c r="BF32" s="112">
        <f>'Gas-Load for Sendout '!BF115</f>
        <v>0</v>
      </c>
      <c r="BG32" s="112">
        <f>'Gas-Load for Sendout '!BG115</f>
        <v>0</v>
      </c>
      <c r="BH32" s="112">
        <f>'Gas-Load for Sendout '!BH115</f>
        <v>43.167587751794052</v>
      </c>
      <c r="BI32" s="112">
        <f>'Gas-Load for Sendout '!BI115</f>
        <v>58.059443641954076</v>
      </c>
      <c r="BJ32" s="112">
        <f>'Gas-Load for Sendout '!BJ115</f>
        <v>61.147343044372519</v>
      </c>
      <c r="BK32" s="112">
        <f>'Gas-Load for Sendout '!BK115</f>
        <v>55.405316059362086</v>
      </c>
      <c r="BL32" s="112">
        <f>'Gas-Load for Sendout '!BL115</f>
        <v>0</v>
      </c>
      <c r="BM32" s="112">
        <f>'Gas-Load for Sendout '!BM115</f>
        <v>0</v>
      </c>
      <c r="BN32" s="112">
        <f>'Gas-Load for Sendout '!BN115</f>
        <v>0</v>
      </c>
      <c r="BO32" s="112">
        <f>'Gas-Load for Sendout '!BO115</f>
        <v>0</v>
      </c>
      <c r="BP32" s="112">
        <f>'Gas-Load for Sendout '!BP115</f>
        <v>0</v>
      </c>
      <c r="BQ32" s="112">
        <f>'Gas-Load for Sendout '!BQ115</f>
        <v>0</v>
      </c>
      <c r="BR32" s="112">
        <f>'Gas-Load for Sendout '!BR115</f>
        <v>0</v>
      </c>
      <c r="BS32" s="112">
        <f>'Gas-Load for Sendout '!BS115</f>
        <v>0</v>
      </c>
      <c r="BT32" s="112">
        <f>'Gas-Load for Sendout '!BT115</f>
        <v>43.588117047846666</v>
      </c>
      <c r="BU32" s="112">
        <f>'Gas-Load for Sendout '!BU115</f>
        <v>58.64056326173106</v>
      </c>
      <c r="BV32" s="112">
        <f>'Gas-Load for Sendout '!BV115</f>
        <v>61.691746982054745</v>
      </c>
      <c r="BW32" s="112">
        <f>'Gas-Load for Sendout '!BW115</f>
        <v>56.062387500984649</v>
      </c>
      <c r="BX32" s="112">
        <f>'Gas-Load for Sendout '!BX115</f>
        <v>0</v>
      </c>
      <c r="BY32" s="112">
        <f>'Gas-Load for Sendout '!BY115</f>
        <v>0</v>
      </c>
      <c r="BZ32" s="112">
        <f>'Gas-Load for Sendout '!BZ115</f>
        <v>0</v>
      </c>
      <c r="CA32" s="112">
        <f>'Gas-Load for Sendout '!CA115</f>
        <v>0</v>
      </c>
      <c r="CB32" s="112">
        <f>'Gas-Load for Sendout '!CB115</f>
        <v>0</v>
      </c>
      <c r="CC32" s="112">
        <f>'Gas-Load for Sendout '!CC115</f>
        <v>0</v>
      </c>
      <c r="CD32" s="112">
        <f>'Gas-Load for Sendout '!CD115</f>
        <v>0</v>
      </c>
      <c r="CE32" s="112">
        <f>'Gas-Load for Sendout '!CE115</f>
        <v>0</v>
      </c>
      <c r="CF32" s="112">
        <f>'Gas-Load for Sendout '!CF115</f>
        <v>43.969580369276294</v>
      </c>
      <c r="CG32" s="112">
        <f>'Gas-Load for Sendout '!CG115</f>
        <v>59.175391107175109</v>
      </c>
      <c r="CH32" s="112">
        <f>'Gas-Load for Sendout '!CH115</f>
        <v>62.272357829605504</v>
      </c>
      <c r="CI32" s="112">
        <f>'Gas-Load for Sendout '!CI115</f>
        <v>56.466382100876231</v>
      </c>
      <c r="CJ32" s="112">
        <f>'Gas-Load for Sendout '!CJ115</f>
        <v>0</v>
      </c>
      <c r="CK32" s="112">
        <f>'Gas-Load for Sendout '!CK115</f>
        <v>0</v>
      </c>
      <c r="CL32" s="112">
        <f>'Gas-Load for Sendout '!CL115</f>
        <v>0</v>
      </c>
      <c r="CM32" s="112">
        <f>'Gas-Load for Sendout '!CM115</f>
        <v>0</v>
      </c>
      <c r="CN32" s="112">
        <f>'Gas-Load for Sendout '!CN115</f>
        <v>0</v>
      </c>
      <c r="CO32" s="112">
        <f>'Gas-Load for Sendout '!CO115</f>
        <v>0</v>
      </c>
      <c r="CP32" s="112">
        <f>'Gas-Load for Sendout '!CP115</f>
        <v>0</v>
      </c>
      <c r="CQ32" s="112">
        <f>'Gas-Load for Sendout '!CQ115</f>
        <v>0</v>
      </c>
      <c r="CR32" s="112">
        <f>'Gas-Load for Sendout '!CR115</f>
        <v>44.408980270830206</v>
      </c>
      <c r="CS32" s="112">
        <f>'Gas-Load for Sendout '!CS115</f>
        <v>59.739249026099579</v>
      </c>
      <c r="CT32" s="112">
        <f>'Gas-Load for Sendout '!CT115</f>
        <v>62.914446288410495</v>
      </c>
      <c r="CU32" s="112">
        <f>'Gas-Load for Sendout '!CU115</f>
        <v>56.985569237023505</v>
      </c>
      <c r="CV32" s="112">
        <f>'Gas-Load for Sendout '!CV115</f>
        <v>0</v>
      </c>
      <c r="CW32" s="112">
        <f>'Gas-Load for Sendout '!CW115</f>
        <v>0</v>
      </c>
      <c r="CX32" s="112">
        <f>'Gas-Load for Sendout '!CX115</f>
        <v>0</v>
      </c>
      <c r="CY32" s="112">
        <f>'Gas-Load for Sendout '!CY115</f>
        <v>0</v>
      </c>
      <c r="CZ32" s="112">
        <f>'Gas-Load for Sendout '!CZ115</f>
        <v>0</v>
      </c>
      <c r="DA32" s="112">
        <f>'Gas-Load for Sendout '!DA115</f>
        <v>0</v>
      </c>
      <c r="DB32" s="112">
        <f>'Gas-Load for Sendout '!DB115</f>
        <v>0</v>
      </c>
      <c r="DC32" s="112">
        <f>'Gas-Load for Sendout '!DC115</f>
        <v>0</v>
      </c>
      <c r="DD32" s="112">
        <f>'Gas-Load for Sendout '!DD115</f>
        <v>44.773554349107556</v>
      </c>
      <c r="DE32" s="112">
        <f>'Gas-Load for Sendout '!DE115</f>
        <v>60.343260049846535</v>
      </c>
      <c r="DF32" s="112">
        <f>'Gas-Load for Sendout '!DF115</f>
        <v>63.494667201152254</v>
      </c>
      <c r="DG32" s="112">
        <f>'Gas-Load for Sendout '!DG115</f>
        <v>57.497842281073353</v>
      </c>
      <c r="DH32" s="112">
        <f>'Gas-Load for Sendout '!DH115</f>
        <v>0</v>
      </c>
      <c r="DI32" s="112">
        <f>'Gas-Load for Sendout '!DI115</f>
        <v>0</v>
      </c>
      <c r="DJ32" s="112">
        <f>'Gas-Load for Sendout '!DJ115</f>
        <v>0</v>
      </c>
      <c r="DK32" s="112">
        <f>'Gas-Load for Sendout '!DK115</f>
        <v>0</v>
      </c>
      <c r="DL32" s="112">
        <f>'Gas-Load for Sendout '!DL115</f>
        <v>0</v>
      </c>
      <c r="DM32" s="112">
        <f>'Gas-Load for Sendout '!DM115</f>
        <v>0</v>
      </c>
      <c r="DN32" s="112">
        <f>'Gas-Load for Sendout '!DN115</f>
        <v>0</v>
      </c>
      <c r="DO32" s="112">
        <f>'Gas-Load for Sendout '!DO115</f>
        <v>0</v>
      </c>
      <c r="DP32" s="112">
        <f>'Gas-Load for Sendout '!DP115</f>
        <v>45.15546433957784</v>
      </c>
      <c r="DQ32" s="112">
        <f>'Gas-Load for Sendout '!DQ115</f>
        <v>60.997303224421316</v>
      </c>
      <c r="DR32" s="112">
        <f>'Gas-Load for Sendout '!DR115</f>
        <v>64.08464002326572</v>
      </c>
      <c r="DS32" s="112">
        <f>'Gas-Load for Sendout '!DS115</f>
        <v>58.151585001046769</v>
      </c>
      <c r="DT32" s="112">
        <f>'Gas-Load for Sendout '!DT115</f>
        <v>0</v>
      </c>
      <c r="DU32" s="112">
        <f>'Gas-Load for Sendout '!DU115</f>
        <v>0</v>
      </c>
      <c r="DV32" s="112">
        <f>'Gas-Load for Sendout '!DV115</f>
        <v>0</v>
      </c>
      <c r="DW32" s="112">
        <f>'Gas-Load for Sendout '!DW115</f>
        <v>0</v>
      </c>
      <c r="DX32" s="112">
        <f>'Gas-Load for Sendout '!DX115</f>
        <v>0</v>
      </c>
      <c r="DY32" s="112">
        <f>'Gas-Load for Sendout '!DY115</f>
        <v>0</v>
      </c>
      <c r="DZ32" s="112">
        <f>'Gas-Load for Sendout '!DZ115</f>
        <v>0</v>
      </c>
      <c r="EA32" s="112">
        <f>'Gas-Load for Sendout '!EA115</f>
        <v>0</v>
      </c>
      <c r="EB32" s="112">
        <f>'Gas-Load for Sendout '!EB115</f>
        <v>45.61431117074369</v>
      </c>
      <c r="EC32" s="112">
        <f>'Gas-Load for Sendout '!EC115</f>
        <v>61.576640536018203</v>
      </c>
      <c r="ED32" s="112">
        <f>'Gas-Load for Sendout '!ED115</f>
        <v>64.742073454389995</v>
      </c>
      <c r="EE32" s="112">
        <f>'Gas-Load for Sendout '!EE115</f>
        <v>58.574832731393776</v>
      </c>
      <c r="EF32" s="112">
        <f>'Gas-Load for Sendout '!EF115</f>
        <v>0</v>
      </c>
      <c r="EG32" s="112">
        <f>'Gas-Load for Sendout '!EG115</f>
        <v>0</v>
      </c>
      <c r="EH32" s="112">
        <f>'Gas-Load for Sendout '!EH115</f>
        <v>0</v>
      </c>
      <c r="EI32" s="112">
        <f>'Gas-Load for Sendout '!EI115</f>
        <v>0</v>
      </c>
      <c r="EJ32" s="112">
        <f>'Gas-Load for Sendout '!EJ115</f>
        <v>0</v>
      </c>
      <c r="EK32" s="112">
        <f>'Gas-Load for Sendout '!EK115</f>
        <v>0</v>
      </c>
      <c r="EL32" s="112">
        <f>'Gas-Load for Sendout '!EL115</f>
        <v>0</v>
      </c>
      <c r="EM32" s="112">
        <f>'Gas-Load for Sendout '!EM115</f>
        <v>0</v>
      </c>
      <c r="EN32" s="112">
        <f>'Gas-Load for Sendout '!EN115</f>
        <v>46.066515374554569</v>
      </c>
      <c r="EO32" s="112">
        <f>'Gas-Load for Sendout '!EO115</f>
        <v>62.158854574064996</v>
      </c>
      <c r="EP32" s="112">
        <f>'Gas-Load for Sendout '!EP115</f>
        <v>65.363961499385681</v>
      </c>
      <c r="EQ32" s="112">
        <f>'Gas-Load for Sendout '!EQ115</f>
        <v>59.131165687028037</v>
      </c>
      <c r="ER32" s="112">
        <f>'Gas-Load for Sendout '!ER115</f>
        <v>0</v>
      </c>
      <c r="ES32" s="112">
        <f>'Gas-Load for Sendout '!ES115</f>
        <v>0</v>
      </c>
      <c r="ET32" s="112">
        <f>'Gas-Load for Sendout '!ET115</f>
        <v>0</v>
      </c>
      <c r="EU32" s="112">
        <f>'Gas-Load for Sendout '!EU115</f>
        <v>0</v>
      </c>
      <c r="EV32" s="112">
        <f>'Gas-Load for Sendout '!EV115</f>
        <v>0</v>
      </c>
      <c r="EW32" s="112">
        <f>'Gas-Load for Sendout '!EW115</f>
        <v>0</v>
      </c>
      <c r="EX32" s="112">
        <f>'Gas-Load for Sendout '!EX115</f>
        <v>0</v>
      </c>
      <c r="EY32" s="112">
        <f>'Gas-Load for Sendout '!EY115</f>
        <v>0</v>
      </c>
      <c r="EZ32" s="112">
        <f>'Gas-Load for Sendout '!EZ115</f>
        <v>46.494533188538917</v>
      </c>
      <c r="FA32" s="112">
        <f>'Gas-Load for Sendout '!FA115</f>
        <v>62.71355262099673</v>
      </c>
      <c r="FB32" s="112">
        <f>'Gas-Load for Sendout '!FB115</f>
        <v>66.045867381564051</v>
      </c>
      <c r="FC32" s="112">
        <f>'Gas-Load for Sendout '!FC115</f>
        <v>59.690978815579697</v>
      </c>
      <c r="FD32" s="112">
        <f>'Gas-Load for Sendout '!FD115</f>
        <v>0</v>
      </c>
      <c r="FE32" s="112">
        <f>'Gas-Load for Sendout '!FE115</f>
        <v>0</v>
      </c>
      <c r="FF32" s="112">
        <f>'Gas-Load for Sendout '!FF115</f>
        <v>0</v>
      </c>
      <c r="FG32" s="112">
        <f>'Gas-Load for Sendout '!FG115</f>
        <v>0</v>
      </c>
      <c r="FH32" s="112">
        <f>'Gas-Load for Sendout '!FH115</f>
        <v>0</v>
      </c>
      <c r="FI32" s="112">
        <f>'Gas-Load for Sendout '!FI115</f>
        <v>0</v>
      </c>
      <c r="FJ32" s="112">
        <f>'Gas-Load for Sendout '!FJ115</f>
        <v>0</v>
      </c>
      <c r="FK32" s="112">
        <f>'Gas-Load for Sendout '!FK115</f>
        <v>0</v>
      </c>
      <c r="FL32" s="112">
        <f>'Gas-Load for Sendout '!FL115</f>
        <v>46.935400587963798</v>
      </c>
      <c r="FM32" s="112">
        <f>'Gas-Load for Sendout '!FM115</f>
        <v>63.311894289333488</v>
      </c>
      <c r="FN32" s="112">
        <f>'Gas-Load for Sendout '!FN115</f>
        <v>66.632891151396947</v>
      </c>
      <c r="FO32" s="112">
        <f>'Gas-Load for Sendout '!FO115</f>
        <v>60.365028632403138</v>
      </c>
      <c r="FP32" s="112">
        <f>'Gas-Load for Sendout '!FP115</f>
        <v>0</v>
      </c>
      <c r="FQ32" s="112">
        <f>'Gas-Load for Sendout '!FQ115</f>
        <v>0</v>
      </c>
      <c r="FR32" s="112">
        <f>'Gas-Load for Sendout '!FR115</f>
        <v>0</v>
      </c>
      <c r="FS32" s="112">
        <f>'Gas-Load for Sendout '!FS115</f>
        <v>0</v>
      </c>
      <c r="FT32" s="112">
        <f>'Gas-Load for Sendout '!FT115</f>
        <v>0</v>
      </c>
      <c r="FU32" s="112">
        <f>'Gas-Load for Sendout '!FU115</f>
        <v>0</v>
      </c>
      <c r="FV32" s="112">
        <f>'Gas-Load for Sendout '!FV115</f>
        <v>0</v>
      </c>
      <c r="FW32" s="112">
        <f>'Gas-Load for Sendout '!FW115</f>
        <v>0</v>
      </c>
      <c r="FX32" s="112">
        <f>'Gas-Load for Sendout '!FX115</f>
        <v>47.34626957542168</v>
      </c>
      <c r="FY32" s="112">
        <f>'Gas-Load for Sendout '!FY115</f>
        <v>63.945869424491555</v>
      </c>
      <c r="FZ32" s="112">
        <f>'Gas-Load for Sendout '!FZ115</f>
        <v>67.287025282901922</v>
      </c>
      <c r="GA32" s="112">
        <f>'Gas-Load for Sendout '!GA115</f>
        <v>60.795842024950801</v>
      </c>
      <c r="GB32" s="112">
        <f>'Gas-Load for Sendout '!GB115</f>
        <v>0</v>
      </c>
      <c r="GC32" s="112">
        <f>'Gas-Load for Sendout '!GC115</f>
        <v>0</v>
      </c>
      <c r="GD32" s="112">
        <f>'Gas-Load for Sendout '!GD115</f>
        <v>0</v>
      </c>
      <c r="GE32" s="112">
        <f>'Gas-Load for Sendout '!GE115</f>
        <v>0</v>
      </c>
      <c r="GF32" s="112">
        <f>'Gas-Load for Sendout '!GF115</f>
        <v>0</v>
      </c>
      <c r="GG32" s="112">
        <f>'Gas-Load for Sendout '!GG115</f>
        <v>0</v>
      </c>
      <c r="GH32" s="112">
        <f>'Gas-Load for Sendout '!GH115</f>
        <v>0</v>
      </c>
      <c r="GI32" s="112">
        <f>'Gas-Load for Sendout '!GI115</f>
        <v>0</v>
      </c>
      <c r="GJ32" s="112">
        <f>'Gas-Load for Sendout '!GJ115</f>
        <v>47.810928283365364</v>
      </c>
      <c r="GK32" s="112">
        <f>'Gas-Load for Sendout '!GK115</f>
        <v>64.626321554156974</v>
      </c>
      <c r="GL32" s="112">
        <f>'Gas-Load for Sendout '!GL115</f>
        <v>67.968910106060804</v>
      </c>
      <c r="GM32" s="112">
        <f>'Gas-Load for Sendout '!GM115</f>
        <v>61.399191873935827</v>
      </c>
      <c r="GN32" s="112">
        <f>'Gas-Load for Sendout '!GN115</f>
        <v>0</v>
      </c>
      <c r="GO32" s="112">
        <f>'Gas-Load for Sendout '!GO115</f>
        <v>0</v>
      </c>
      <c r="GP32" s="112">
        <f>'Gas-Load for Sendout '!GP115</f>
        <v>0</v>
      </c>
      <c r="GQ32" s="112">
        <f>'Gas-Load for Sendout '!GQ115</f>
        <v>0</v>
      </c>
      <c r="GR32" s="112">
        <f>'Gas-Load for Sendout '!GR115</f>
        <v>0</v>
      </c>
      <c r="GS32" s="112">
        <f>'Gas-Load for Sendout '!GS115</f>
        <v>0</v>
      </c>
      <c r="GT32" s="112">
        <f>'Gas-Load for Sendout '!GT115</f>
        <v>0</v>
      </c>
      <c r="GU32" s="112">
        <f>'Gas-Load for Sendout '!GU115</f>
        <v>0</v>
      </c>
      <c r="GV32" s="112">
        <f>'Gas-Load for Sendout '!GV115</f>
        <v>48.265084321167329</v>
      </c>
      <c r="GW32" s="112">
        <f>'Gas-Load for Sendout '!GW115</f>
        <v>65.223483920024208</v>
      </c>
      <c r="GX32" s="112">
        <f>'Gas-Load for Sendout '!GX115</f>
        <v>68.620936237016409</v>
      </c>
      <c r="GY32" s="112">
        <f>'Gas-Load for Sendout '!GY115</f>
        <v>61.995573302262663</v>
      </c>
      <c r="GZ32" s="112">
        <f>'Gas-Load for Sendout '!GZ115</f>
        <v>0</v>
      </c>
      <c r="HA32" s="112">
        <f>'Gas-Load for Sendout '!HA115</f>
        <v>0</v>
      </c>
      <c r="HB32" s="112">
        <f>'Gas-Load for Sendout '!HB115</f>
        <v>0</v>
      </c>
      <c r="HC32" s="112">
        <f>'Gas-Load for Sendout '!HC115</f>
        <v>0</v>
      </c>
      <c r="HD32" s="112">
        <f>'Gas-Load for Sendout '!HD115</f>
        <v>0</v>
      </c>
      <c r="HE32" s="112">
        <f>'Gas-Load for Sendout '!HE115</f>
        <v>0</v>
      </c>
      <c r="HF32" s="112">
        <f>'Gas-Load for Sendout '!HF115</f>
        <v>0</v>
      </c>
      <c r="HG32" s="112">
        <f>'Gas-Load for Sendout '!HG115</f>
        <v>0</v>
      </c>
      <c r="HH32" s="112">
        <f>'Gas-Load for Sendout '!HH115</f>
        <v>48.711216224104263</v>
      </c>
      <c r="HI32" s="112">
        <f>'Gas-Load for Sendout '!HI115</f>
        <v>65.864033452508778</v>
      </c>
      <c r="HJ32" s="112">
        <f>'Gas-Load for Sendout '!HJ115</f>
        <v>69.280284016245986</v>
      </c>
      <c r="HK32" s="112">
        <f>'Gas-Load for Sendout '!HK115</f>
        <v>62.747505320838833</v>
      </c>
      <c r="HL32" s="112">
        <f>'Gas-Load for Sendout '!HL115</f>
        <v>0</v>
      </c>
      <c r="HM32" s="112">
        <f>'Gas-Load for Sendout '!HM115</f>
        <v>0</v>
      </c>
      <c r="HN32" s="112">
        <f>'Gas-Load for Sendout '!HN115</f>
        <v>0</v>
      </c>
      <c r="HO32" s="112">
        <f>'Gas-Load for Sendout '!HO115</f>
        <v>0</v>
      </c>
      <c r="HP32" s="112">
        <f>'Gas-Load for Sendout '!HP115</f>
        <v>0</v>
      </c>
      <c r="HQ32" s="112">
        <f>'Gas-Load for Sendout '!HQ115</f>
        <v>0</v>
      </c>
      <c r="HR32" s="112">
        <f>'Gas-Load for Sendout '!HR115</f>
        <v>0</v>
      </c>
      <c r="HS32" s="112">
        <f>'Gas-Load for Sendout '!HS115</f>
        <v>0</v>
      </c>
      <c r="HT32" s="112">
        <f>'Gas-Load for Sendout '!HT115</f>
        <v>49.170942731545736</v>
      </c>
      <c r="HU32" s="112">
        <f>'Gas-Load for Sendout '!HU115</f>
        <v>66.486055596367578</v>
      </c>
      <c r="HV32" s="112">
        <f>'Gas-Load for Sendout '!HV115</f>
        <v>70.015912646147868</v>
      </c>
      <c r="HW32" s="112">
        <f>'Gas-Load for Sendout '!HW115</f>
        <v>63.212893328420471</v>
      </c>
      <c r="HX32" s="112">
        <f>'Gas-Load for Sendout '!HX115</f>
        <v>0</v>
      </c>
      <c r="HY32" s="112">
        <f>'Gas-Load for Sendout '!HY115</f>
        <v>0</v>
      </c>
      <c r="HZ32" s="112">
        <f>'Gas-Load for Sendout '!HZ115</f>
        <v>0</v>
      </c>
      <c r="IA32" s="112">
        <f>'Gas-Load for Sendout '!IA115</f>
        <v>0</v>
      </c>
      <c r="IB32" s="112">
        <f>'Gas-Load for Sendout '!IB115</f>
        <v>0</v>
      </c>
      <c r="IC32" s="112">
        <f>'Gas-Load for Sendout '!IC115</f>
        <v>0</v>
      </c>
      <c r="ID32" s="112">
        <f>'Gas-Load for Sendout '!ID115</f>
        <v>0</v>
      </c>
      <c r="IE32" s="112">
        <f>'Gas-Load for Sendout '!IE115</f>
        <v>0</v>
      </c>
      <c r="IF32" s="112">
        <f>'Gas-Load for Sendout '!IF115</f>
        <v>49.638381762001309</v>
      </c>
      <c r="IG32" s="112">
        <f>'Gas-Load for Sendout '!IG115</f>
        <v>67.278575590799036</v>
      </c>
      <c r="IH32" s="112">
        <f>'Gas-Load for Sendout '!IH115</f>
        <v>70.7508599163301</v>
      </c>
      <c r="II32" s="112">
        <f>'Gas-Load for Sendout '!II115</f>
        <v>63.916126204148249</v>
      </c>
      <c r="IJ32" s="112">
        <f>'Gas-Load for Sendout '!IJ115</f>
        <v>0</v>
      </c>
      <c r="IK32" s="112">
        <f>'Gas-Load for Sendout '!IK115</f>
        <v>0</v>
      </c>
      <c r="IL32" s="112">
        <f>'Gas-Load for Sendout '!IL115</f>
        <v>0</v>
      </c>
      <c r="IM32" s="112">
        <f>'Gas-Load for Sendout '!IM115</f>
        <v>0</v>
      </c>
      <c r="IN32" s="112">
        <f>'Gas-Load for Sendout '!IN115</f>
        <v>0</v>
      </c>
      <c r="IO32" s="112">
        <f>'Gas-Load for Sendout '!IO115</f>
        <v>0</v>
      </c>
      <c r="IP32" s="112">
        <f>'Gas-Load for Sendout '!IP115</f>
        <v>0</v>
      </c>
      <c r="IQ32" s="112">
        <f>'Gas-Load for Sendout '!IQ115</f>
        <v>0</v>
      </c>
      <c r="IR32" s="112">
        <f>'Gas-Load for Sendout '!IR115</f>
        <v>50.108824332269116</v>
      </c>
      <c r="IS32" s="112">
        <f>'Gas-Load for Sendout '!IS115</f>
        <v>67.904528257529449</v>
      </c>
      <c r="IT32" s="112">
        <f>'Gas-Load for Sendout '!IT115</f>
        <v>71.41197118618912</v>
      </c>
      <c r="IU32" s="112">
        <f>'Gas-Load for Sendout '!IU115</f>
        <v>64.504091013522597</v>
      </c>
      <c r="IV32" s="112">
        <f>'Gas-Load for Sendout '!IV115</f>
        <v>0</v>
      </c>
      <c r="IW32" s="112">
        <f>'Gas-Load for Sendout '!IW115</f>
        <v>0</v>
      </c>
      <c r="IX32" s="112">
        <f>'Gas-Load for Sendout '!IX115</f>
        <v>0</v>
      </c>
      <c r="IY32" s="112">
        <f>'Gas-Load for Sendout '!IY115</f>
        <v>0</v>
      </c>
      <c r="IZ32" s="112">
        <f>'Gas-Load for Sendout '!IZ115</f>
        <v>0</v>
      </c>
      <c r="JA32" s="112">
        <f>'Gas-Load for Sendout '!JA115</f>
        <v>0</v>
      </c>
      <c r="JB32" s="112">
        <f>'Gas-Load for Sendout '!JB115</f>
        <v>0</v>
      </c>
      <c r="JC32" s="112">
        <f>'Gas-Load for Sendout '!JC115</f>
        <v>0</v>
      </c>
      <c r="JD32" s="112">
        <f>'Gas-Load for Sendout '!JD115</f>
        <v>50.604679705112389</v>
      </c>
      <c r="JE32" s="112">
        <f>'Gas-Load for Sendout '!JE115</f>
        <v>68.618471538060973</v>
      </c>
      <c r="JF32" s="112">
        <f>'Gas-Load for Sendout '!JF115</f>
        <v>72.115155489781046</v>
      </c>
      <c r="JG32" s="112">
        <f>'Gas-Load for Sendout '!JG115</f>
        <v>65.279763570586397</v>
      </c>
      <c r="JH32" s="112">
        <f>'Gas-Load for Sendout '!JH115</f>
        <v>0</v>
      </c>
      <c r="JI32" s="112">
        <f>'Gas-Load for Sendout '!JI115</f>
        <v>0</v>
      </c>
      <c r="JJ32" s="112">
        <f>'Gas-Load for Sendout '!JJ115</f>
        <v>0</v>
      </c>
      <c r="JK32" s="112">
        <f>'Gas-Load for Sendout '!JK115</f>
        <v>0</v>
      </c>
      <c r="JL32" s="112">
        <f>'Gas-Load for Sendout '!JL115</f>
        <v>0</v>
      </c>
      <c r="JM32" s="112">
        <f>'Gas-Load for Sendout '!JM115</f>
        <v>0</v>
      </c>
      <c r="JN32" s="112">
        <f>'Gas-Load for Sendout '!JN115</f>
        <v>0</v>
      </c>
      <c r="JO32" s="112">
        <f>'Gas-Load for Sendout '!JO115</f>
        <v>0</v>
      </c>
      <c r="JP32" s="112">
        <f>'Gas-Load for Sendout '!JP115</f>
        <v>51.089250378107124</v>
      </c>
      <c r="JQ32" s="112">
        <f>'Gas-Load for Sendout '!JQ115</f>
        <v>69.313882507030129</v>
      </c>
      <c r="JR32" s="112">
        <f>'Gas-Load for Sendout '!JR115</f>
        <v>72.833924651227619</v>
      </c>
      <c r="JS32" s="112">
        <f>'Gas-Load for Sendout '!JS115</f>
        <v>65.846347019430624</v>
      </c>
      <c r="JT32" s="112">
        <f>'Gas-Load for Sendout '!JT115</f>
        <v>0</v>
      </c>
      <c r="JU32" s="112">
        <f>'Gas-Load for Sendout '!JU115</f>
        <v>0</v>
      </c>
      <c r="JV32" s="112">
        <f>'Gas-Load for Sendout '!JV115</f>
        <v>0</v>
      </c>
      <c r="JW32" s="112">
        <f>'Gas-Load for Sendout '!JW115</f>
        <v>0</v>
      </c>
      <c r="JX32" s="112">
        <f>'Gas-Load for Sendout '!JX115</f>
        <v>0</v>
      </c>
      <c r="JY32" s="112">
        <f>'Gas-Load for Sendout '!JY115</f>
        <v>0</v>
      </c>
      <c r="JZ32" s="112">
        <f>'Gas-Load for Sendout '!JZ115</f>
        <v>0</v>
      </c>
      <c r="KA32" s="112">
        <f>'Gas-Load for Sendout '!KA115</f>
        <v>0</v>
      </c>
      <c r="KB32" s="112">
        <f>'Gas-Load for Sendout '!KB115</f>
        <v>51.607039733831527</v>
      </c>
      <c r="KC32" s="112">
        <f>'Gas-Load for Sendout '!KC115</f>
        <v>70.042043789867336</v>
      </c>
      <c r="KD32" s="112">
        <f>'Gas-Load for Sendout '!KD115</f>
        <v>73.649535710470744</v>
      </c>
      <c r="KE32" s="112">
        <f>'Gas-Load for Sendout '!KE115</f>
        <v>66.508778985443442</v>
      </c>
      <c r="KF32" s="112">
        <f>'Gas-Load for Sendout '!KF115</f>
        <v>0</v>
      </c>
      <c r="KG32" s="112">
        <f>'Gas-Load for Sendout '!KG115</f>
        <v>0</v>
      </c>
      <c r="KH32" s="112">
        <f>'Gas-Load for Sendout '!KH115</f>
        <v>0</v>
      </c>
      <c r="KI32" s="112">
        <f>'Gas-Load for Sendout '!KI115</f>
        <v>0</v>
      </c>
      <c r="KJ32" s="112">
        <f>'Gas-Load for Sendout '!KJ115</f>
        <v>0</v>
      </c>
      <c r="KK32" s="112">
        <f>'Gas-Load for Sendout '!KK115</f>
        <v>0</v>
      </c>
      <c r="KL32" s="112">
        <f>'Gas-Load for Sendout '!KL115</f>
        <v>0</v>
      </c>
      <c r="KM32" s="112">
        <f>'Gas-Load for Sendout '!KM115</f>
        <v>0</v>
      </c>
      <c r="KN32" s="112">
        <f>'Gas-Load for Sendout '!KN115</f>
        <v>52.118601070978322</v>
      </c>
      <c r="KO32" s="112">
        <f>'Gas-Load for Sendout '!KO115</f>
        <v>70.786516069420614</v>
      </c>
      <c r="KP32" s="112">
        <f>'Gas-Load for Sendout '!KP115</f>
        <v>74.393549450158957</v>
      </c>
      <c r="KQ32" s="112">
        <f>'Gas-Load for Sendout '!KQ115</f>
        <v>67.179574415467656</v>
      </c>
      <c r="KR32" s="112">
        <f>'Gas-Load for Sendout '!KR115</f>
        <v>0</v>
      </c>
      <c r="KS32" s="112">
        <f>'Gas-Load for Sendout '!KS115</f>
        <v>0</v>
      </c>
      <c r="KT32" s="112">
        <f>'Gas-Load for Sendout '!KT115</f>
        <v>0</v>
      </c>
      <c r="KU32" s="112">
        <f>'Gas-Load for Sendout '!KU115</f>
        <v>0</v>
      </c>
      <c r="KV32" s="112">
        <f>'Gas-Load for Sendout '!KV115</f>
        <v>0</v>
      </c>
      <c r="KW32" s="112">
        <f>'Gas-Load for Sendout '!KW115</f>
        <v>0</v>
      </c>
      <c r="KX32" s="112">
        <f>'Gas-Load for Sendout '!KX115</f>
        <v>0</v>
      </c>
      <c r="KY32" s="112">
        <f>'Gas-Load for Sendout '!KY115</f>
        <v>0</v>
      </c>
      <c r="KZ32" s="112">
        <f>'Gas-Load for Sendout '!KZ115</f>
        <v>52.619672681396139</v>
      </c>
      <c r="LA32" s="112">
        <f>'Gas-Load for Sendout '!LA115</f>
        <v>71.520958306070355</v>
      </c>
      <c r="LB32" s="112">
        <f>'Gas-Load for Sendout '!LB115</f>
        <v>75.13858738549159</v>
      </c>
      <c r="LC32" s="112">
        <f>'Gas-Load for Sendout '!LC115</f>
        <v>67.973845235120251</v>
      </c>
      <c r="LD32" s="112">
        <f>'Gas-Load for Sendout '!LD115</f>
        <v>0</v>
      </c>
      <c r="LE32" s="112">
        <f>'Gas-Load for Sendout '!LE115</f>
        <v>0</v>
      </c>
      <c r="LF32" s="112">
        <f>'Gas-Load for Sendout '!LF115</f>
        <v>0</v>
      </c>
      <c r="LG32" s="112">
        <f>'Gas-Load for Sendout '!LG115</f>
        <v>0</v>
      </c>
      <c r="LH32" s="112">
        <f>'Gas-Load for Sendout '!LH115</f>
        <v>0</v>
      </c>
      <c r="LI32" s="112">
        <f>'Gas-Load for Sendout '!LI115</f>
        <v>0</v>
      </c>
      <c r="LJ32" s="112">
        <f>'Gas-Load for Sendout '!LJ115</f>
        <v>0</v>
      </c>
      <c r="LK32" s="112">
        <f>'Gas-Load for Sendout '!LK115</f>
        <v>0</v>
      </c>
      <c r="LL32" s="112">
        <f>'Gas-Load for Sendout '!LL115</f>
        <v>53.194245687781695</v>
      </c>
      <c r="LM32" s="112">
        <f>'Gas-Load for Sendout '!LM115</f>
        <v>72.198001469641568</v>
      </c>
      <c r="LN32" s="112">
        <f>'Gas-Load for Sendout '!LN115</f>
        <v>75.914284737387447</v>
      </c>
      <c r="LO32" s="112">
        <f>'Gas-Load for Sendout '!LO115</f>
        <v>68.501781865947194</v>
      </c>
      <c r="LP32" s="112">
        <f>'Gas-Load for Sendout '!LP115</f>
        <v>0</v>
      </c>
      <c r="LQ32" s="112">
        <f>'Gas-Load for Sendout '!LQ115</f>
        <v>0</v>
      </c>
      <c r="LR32" s="112">
        <f>'Gas-Load for Sendout '!LR115</f>
        <v>0</v>
      </c>
      <c r="LS32" s="112">
        <f>'Gas-Load for Sendout '!LS115</f>
        <v>0</v>
      </c>
      <c r="LT32" s="112">
        <f>'Gas-Load for Sendout '!LT115</f>
        <v>0</v>
      </c>
      <c r="LU32" s="112">
        <f>'Gas-Load for Sendout '!LU115</f>
        <v>0</v>
      </c>
      <c r="LV32" s="112">
        <f>'Gas-Load for Sendout '!LV115</f>
        <v>0</v>
      </c>
      <c r="LW32" s="112">
        <f>'Gas-Load for Sendout '!LW115</f>
        <v>0</v>
      </c>
      <c r="LX32" s="112">
        <f>'Gas-Load for Sendout '!LX115</f>
        <v>53.731084678820672</v>
      </c>
      <c r="LY32" s="112">
        <f>'Gas-Load for Sendout '!LY115</f>
        <v>72.942175572961972</v>
      </c>
      <c r="LZ32" s="112">
        <f>'Gas-Load for Sendout '!LZ115</f>
        <v>76.718805905840753</v>
      </c>
      <c r="MA32" s="112">
        <f>'Gas-Load for Sendout '!MA115</f>
        <v>69.253145500220327</v>
      </c>
      <c r="MB32" s="112">
        <f>'Gas-Load for Sendout '!MB115</f>
        <v>0</v>
      </c>
      <c r="MC32" s="112">
        <f>'Gas-Load for Sendout '!MC115</f>
        <v>0</v>
      </c>
      <c r="MD32" s="112">
        <f>'Gas-Load for Sendout '!MD115</f>
        <v>0</v>
      </c>
      <c r="ME32" s="112">
        <f>'Gas-Load for Sendout '!ME115</f>
        <v>0</v>
      </c>
      <c r="MF32" s="112">
        <f>'Gas-Load for Sendout '!MF115</f>
        <v>0</v>
      </c>
      <c r="MG32" s="112">
        <f>'Gas-Load for Sendout '!MG115</f>
        <v>0</v>
      </c>
      <c r="MH32" s="112">
        <f>'Gas-Load for Sendout '!MH115</f>
        <v>0</v>
      </c>
      <c r="MI32" s="112">
        <f>'Gas-Load for Sendout '!MI115</f>
        <v>0</v>
      </c>
      <c r="MJ32" s="112">
        <f>'Gas-Load for Sendout '!MJ115</f>
        <v>54.269749918431408</v>
      </c>
      <c r="MK32" s="112">
        <f>'Gas-Load for Sendout '!MK115</f>
        <v>73.684728755412266</v>
      </c>
    </row>
    <row r="33" spans="1:349" x14ac:dyDescent="0.3">
      <c r="A33" s="112" t="s">
        <v>151</v>
      </c>
      <c r="B33" s="112">
        <v>0</v>
      </c>
      <c r="C33" s="112">
        <v>0</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12">
        <v>0</v>
      </c>
      <c r="X33" s="112">
        <v>0</v>
      </c>
      <c r="Y33" s="112">
        <v>0</v>
      </c>
      <c r="Z33" s="112">
        <v>0</v>
      </c>
      <c r="AA33" s="112">
        <v>0</v>
      </c>
      <c r="AB33" s="112">
        <v>0</v>
      </c>
      <c r="AC33" s="112">
        <v>0</v>
      </c>
      <c r="AD33" s="112">
        <v>0</v>
      </c>
      <c r="AE33" s="112">
        <v>0</v>
      </c>
      <c r="AF33" s="112">
        <v>0</v>
      </c>
      <c r="AG33" s="112">
        <v>0</v>
      </c>
      <c r="AH33" s="112">
        <v>0</v>
      </c>
      <c r="AI33" s="112">
        <v>0</v>
      </c>
      <c r="AJ33" s="112">
        <v>0</v>
      </c>
      <c r="AK33" s="112">
        <v>0</v>
      </c>
      <c r="AL33" s="112">
        <v>0</v>
      </c>
      <c r="AM33" s="112">
        <v>0</v>
      </c>
      <c r="AN33" s="112">
        <v>0</v>
      </c>
      <c r="AO33" s="112">
        <v>0</v>
      </c>
      <c r="AP33" s="112">
        <v>0</v>
      </c>
      <c r="AQ33" s="112">
        <v>0</v>
      </c>
      <c r="AR33" s="112">
        <v>0</v>
      </c>
      <c r="AS33" s="112">
        <v>0</v>
      </c>
      <c r="AT33" s="112">
        <v>0</v>
      </c>
      <c r="AU33" s="112">
        <v>0</v>
      </c>
      <c r="AV33" s="112">
        <v>0</v>
      </c>
      <c r="AW33" s="112">
        <v>0</v>
      </c>
      <c r="AX33" s="112">
        <v>0</v>
      </c>
      <c r="AY33" s="112">
        <v>0</v>
      </c>
      <c r="AZ33" s="112">
        <v>0</v>
      </c>
      <c r="BA33" s="112">
        <v>0</v>
      </c>
      <c r="BB33" s="112">
        <v>0</v>
      </c>
      <c r="BC33" s="112">
        <v>0</v>
      </c>
      <c r="BD33" s="112">
        <v>0</v>
      </c>
      <c r="BE33" s="112">
        <v>0</v>
      </c>
      <c r="BF33" s="112">
        <v>0</v>
      </c>
      <c r="BG33" s="112">
        <v>0</v>
      </c>
      <c r="BH33" s="112">
        <v>0</v>
      </c>
      <c r="BI33" s="112">
        <v>0</v>
      </c>
      <c r="BJ33" s="112">
        <v>0</v>
      </c>
      <c r="BK33" s="112">
        <v>0</v>
      </c>
      <c r="BL33" s="112">
        <v>0</v>
      </c>
      <c r="BM33" s="112">
        <v>0</v>
      </c>
      <c r="BN33" s="112">
        <v>0</v>
      </c>
      <c r="BO33" s="112">
        <v>0</v>
      </c>
      <c r="BP33" s="112">
        <v>0</v>
      </c>
      <c r="BQ33" s="112">
        <v>0</v>
      </c>
      <c r="BR33" s="112">
        <v>0</v>
      </c>
      <c r="BS33" s="112">
        <v>0</v>
      </c>
      <c r="BT33" s="112">
        <v>0</v>
      </c>
      <c r="BU33" s="112">
        <v>0</v>
      </c>
      <c r="BV33" s="112">
        <v>0</v>
      </c>
      <c r="BW33" s="112">
        <v>0</v>
      </c>
      <c r="BX33" s="112">
        <v>0</v>
      </c>
      <c r="BY33" s="112">
        <v>0</v>
      </c>
      <c r="BZ33" s="112">
        <v>0</v>
      </c>
      <c r="CA33" s="112">
        <v>0</v>
      </c>
      <c r="CB33" s="112">
        <v>0</v>
      </c>
      <c r="CC33" s="112">
        <v>0</v>
      </c>
      <c r="CD33" s="112">
        <v>0</v>
      </c>
      <c r="CE33" s="112">
        <v>0</v>
      </c>
      <c r="CF33" s="112">
        <v>0</v>
      </c>
      <c r="CG33" s="112">
        <v>0</v>
      </c>
      <c r="CH33" s="112">
        <v>0</v>
      </c>
      <c r="CI33" s="112">
        <v>0</v>
      </c>
      <c r="CJ33" s="112">
        <v>0</v>
      </c>
      <c r="CK33" s="112">
        <v>0</v>
      </c>
      <c r="CL33" s="112">
        <v>0</v>
      </c>
      <c r="CM33" s="112">
        <v>0</v>
      </c>
      <c r="CN33" s="112">
        <v>0</v>
      </c>
      <c r="CO33" s="112">
        <v>0</v>
      </c>
      <c r="CP33" s="112">
        <v>0</v>
      </c>
      <c r="CQ33" s="112">
        <v>0</v>
      </c>
      <c r="CR33" s="112">
        <v>0</v>
      </c>
      <c r="CS33" s="112">
        <v>0</v>
      </c>
      <c r="CT33" s="112">
        <v>0</v>
      </c>
      <c r="CU33" s="112">
        <v>0</v>
      </c>
      <c r="CV33" s="112">
        <v>0</v>
      </c>
      <c r="CW33" s="112">
        <v>0</v>
      </c>
      <c r="CX33" s="112">
        <v>0</v>
      </c>
      <c r="CY33" s="112">
        <v>0</v>
      </c>
      <c r="CZ33" s="112">
        <v>0</v>
      </c>
      <c r="DA33" s="112">
        <v>0</v>
      </c>
      <c r="DB33" s="112">
        <v>0</v>
      </c>
      <c r="DC33" s="112">
        <v>0</v>
      </c>
      <c r="DD33" s="112">
        <v>0</v>
      </c>
      <c r="DE33" s="112">
        <v>0</v>
      </c>
      <c r="DF33" s="112">
        <v>0</v>
      </c>
      <c r="DG33" s="112">
        <v>0</v>
      </c>
      <c r="DH33" s="112">
        <v>0</v>
      </c>
      <c r="DI33" s="112">
        <v>0</v>
      </c>
      <c r="DJ33" s="112">
        <v>0</v>
      </c>
      <c r="DK33" s="112">
        <v>0</v>
      </c>
      <c r="DL33" s="112">
        <v>0</v>
      </c>
      <c r="DM33" s="112">
        <v>0</v>
      </c>
      <c r="DN33" s="112">
        <v>0</v>
      </c>
      <c r="DO33" s="112">
        <v>0</v>
      </c>
      <c r="DP33" s="112">
        <v>0</v>
      </c>
      <c r="DQ33" s="112">
        <v>0</v>
      </c>
      <c r="DR33" s="112">
        <v>0</v>
      </c>
      <c r="DS33" s="112">
        <v>0</v>
      </c>
      <c r="DT33" s="112">
        <v>0</v>
      </c>
      <c r="DU33" s="112">
        <v>0</v>
      </c>
      <c r="DV33" s="112">
        <v>0</v>
      </c>
      <c r="DW33" s="112">
        <v>0</v>
      </c>
      <c r="DX33" s="112">
        <v>0</v>
      </c>
      <c r="DY33" s="112">
        <v>0</v>
      </c>
      <c r="DZ33" s="112">
        <v>0</v>
      </c>
      <c r="EA33" s="112">
        <v>0</v>
      </c>
      <c r="EB33" s="112">
        <v>0</v>
      </c>
      <c r="EC33" s="112">
        <v>0</v>
      </c>
      <c r="ED33" s="112">
        <v>0</v>
      </c>
      <c r="EE33" s="112">
        <v>0</v>
      </c>
      <c r="EF33" s="112">
        <v>0</v>
      </c>
      <c r="EG33" s="112">
        <v>0</v>
      </c>
      <c r="EH33" s="112">
        <v>0</v>
      </c>
      <c r="EI33" s="112">
        <v>0</v>
      </c>
      <c r="EJ33" s="112">
        <v>0</v>
      </c>
      <c r="EK33" s="112">
        <v>0</v>
      </c>
      <c r="EL33" s="112">
        <v>0</v>
      </c>
      <c r="EM33" s="112">
        <v>0</v>
      </c>
      <c r="EN33" s="112">
        <v>0</v>
      </c>
      <c r="EO33" s="112">
        <v>0</v>
      </c>
      <c r="EP33" s="112">
        <v>0</v>
      </c>
      <c r="EQ33" s="112">
        <v>0</v>
      </c>
      <c r="ER33" s="112">
        <v>0</v>
      </c>
      <c r="ES33" s="112">
        <v>0</v>
      </c>
      <c r="ET33" s="112">
        <v>0</v>
      </c>
      <c r="EU33" s="112">
        <v>0</v>
      </c>
      <c r="EV33" s="112">
        <v>0</v>
      </c>
      <c r="EW33" s="112">
        <v>0</v>
      </c>
      <c r="EX33" s="112">
        <v>0</v>
      </c>
      <c r="EY33" s="112">
        <v>0</v>
      </c>
      <c r="EZ33" s="112">
        <v>0</v>
      </c>
      <c r="FA33" s="112">
        <v>0</v>
      </c>
      <c r="FB33" s="112">
        <v>0</v>
      </c>
      <c r="FC33" s="112">
        <v>0</v>
      </c>
      <c r="FD33" s="112">
        <v>0</v>
      </c>
      <c r="FE33" s="112">
        <v>0</v>
      </c>
      <c r="FF33" s="112">
        <v>0</v>
      </c>
      <c r="FG33" s="112">
        <v>0</v>
      </c>
      <c r="FH33" s="112">
        <v>0</v>
      </c>
      <c r="FI33" s="112">
        <v>0</v>
      </c>
      <c r="FJ33" s="112">
        <v>0</v>
      </c>
      <c r="FK33" s="112">
        <v>0</v>
      </c>
      <c r="FL33" s="112">
        <v>0</v>
      </c>
      <c r="FM33" s="112">
        <v>0</v>
      </c>
      <c r="FN33" s="112">
        <v>0</v>
      </c>
      <c r="FO33" s="112">
        <v>0</v>
      </c>
      <c r="FP33" s="112">
        <v>0</v>
      </c>
      <c r="FQ33" s="112">
        <v>0</v>
      </c>
      <c r="FR33" s="112">
        <v>0</v>
      </c>
      <c r="FS33" s="112">
        <v>0</v>
      </c>
      <c r="FT33" s="112">
        <v>0</v>
      </c>
      <c r="FU33" s="112">
        <v>0</v>
      </c>
      <c r="FV33" s="112">
        <v>0</v>
      </c>
      <c r="FW33" s="112">
        <v>0</v>
      </c>
      <c r="FX33" s="112">
        <v>0</v>
      </c>
      <c r="FY33" s="112">
        <v>0</v>
      </c>
      <c r="FZ33" s="112">
        <v>0</v>
      </c>
      <c r="GA33" s="112">
        <v>0</v>
      </c>
      <c r="GB33" s="112">
        <v>0</v>
      </c>
      <c r="GC33" s="112">
        <v>0</v>
      </c>
      <c r="GD33" s="112">
        <v>0</v>
      </c>
      <c r="GE33" s="112">
        <v>0</v>
      </c>
      <c r="GF33" s="112">
        <v>0</v>
      </c>
      <c r="GG33" s="112">
        <v>0</v>
      </c>
      <c r="GH33" s="112">
        <v>0</v>
      </c>
      <c r="GI33" s="112">
        <v>0</v>
      </c>
      <c r="GJ33" s="112">
        <v>0</v>
      </c>
      <c r="GK33" s="112">
        <v>0</v>
      </c>
      <c r="GL33" s="112">
        <v>0</v>
      </c>
      <c r="GM33" s="112">
        <v>0</v>
      </c>
      <c r="GN33" s="112">
        <v>0</v>
      </c>
      <c r="GO33" s="112">
        <v>0</v>
      </c>
      <c r="GP33" s="112">
        <v>0</v>
      </c>
      <c r="GQ33" s="112">
        <v>0</v>
      </c>
      <c r="GR33" s="112">
        <v>0</v>
      </c>
      <c r="GS33" s="112">
        <v>0</v>
      </c>
      <c r="GT33" s="112">
        <v>0</v>
      </c>
      <c r="GU33" s="112">
        <v>0</v>
      </c>
      <c r="GV33" s="112">
        <v>0</v>
      </c>
      <c r="GW33" s="112">
        <v>0</v>
      </c>
      <c r="GX33" s="112">
        <v>0</v>
      </c>
      <c r="GY33" s="112">
        <v>0</v>
      </c>
      <c r="GZ33" s="112">
        <v>0</v>
      </c>
      <c r="HA33" s="112">
        <v>0</v>
      </c>
      <c r="HB33" s="112">
        <v>0</v>
      </c>
      <c r="HC33" s="112">
        <v>0</v>
      </c>
      <c r="HD33" s="112">
        <v>0</v>
      </c>
      <c r="HE33" s="112">
        <v>0</v>
      </c>
      <c r="HF33" s="112">
        <v>0</v>
      </c>
      <c r="HG33" s="112">
        <v>0</v>
      </c>
      <c r="HH33" s="112">
        <v>0</v>
      </c>
      <c r="HI33" s="112">
        <v>0</v>
      </c>
      <c r="HJ33" s="112">
        <v>0</v>
      </c>
      <c r="HK33" s="112">
        <v>0</v>
      </c>
      <c r="HL33" s="112">
        <v>0</v>
      </c>
      <c r="HM33" s="112">
        <v>0</v>
      </c>
      <c r="HN33" s="112">
        <v>0</v>
      </c>
      <c r="HO33" s="112">
        <v>0</v>
      </c>
      <c r="HP33" s="112">
        <v>0</v>
      </c>
      <c r="HQ33" s="112">
        <v>0</v>
      </c>
      <c r="HR33" s="112">
        <v>0</v>
      </c>
      <c r="HS33" s="112">
        <v>0</v>
      </c>
      <c r="HT33" s="112">
        <v>0</v>
      </c>
      <c r="HU33" s="112">
        <v>0</v>
      </c>
      <c r="HV33" s="112">
        <v>0</v>
      </c>
      <c r="HW33" s="112">
        <v>0</v>
      </c>
      <c r="HX33" s="112">
        <v>0</v>
      </c>
      <c r="HY33" s="112">
        <v>0</v>
      </c>
      <c r="HZ33" s="112">
        <v>0</v>
      </c>
      <c r="IA33" s="112">
        <v>0</v>
      </c>
      <c r="IB33" s="112">
        <v>0</v>
      </c>
      <c r="IC33" s="112">
        <v>0</v>
      </c>
      <c r="ID33" s="112">
        <v>0</v>
      </c>
      <c r="IE33" s="112">
        <v>0</v>
      </c>
      <c r="IF33" s="112">
        <v>0</v>
      </c>
      <c r="IG33" s="112">
        <v>0</v>
      </c>
      <c r="IH33" s="112">
        <v>0</v>
      </c>
      <c r="II33" s="112">
        <v>0</v>
      </c>
      <c r="IJ33" s="112">
        <v>0</v>
      </c>
      <c r="IK33" s="112">
        <v>0</v>
      </c>
      <c r="IL33" s="112">
        <v>0</v>
      </c>
      <c r="IM33" s="112">
        <v>0</v>
      </c>
      <c r="IN33" s="112">
        <v>0</v>
      </c>
      <c r="IO33" s="112">
        <v>0</v>
      </c>
      <c r="IP33" s="112">
        <v>0</v>
      </c>
      <c r="IQ33" s="112">
        <v>0</v>
      </c>
      <c r="IR33" s="112">
        <v>0</v>
      </c>
      <c r="IS33" s="112">
        <v>0</v>
      </c>
      <c r="IT33" s="112">
        <v>0</v>
      </c>
      <c r="IU33" s="112">
        <v>0</v>
      </c>
      <c r="IV33" s="112">
        <v>0</v>
      </c>
      <c r="IW33" s="112">
        <v>0</v>
      </c>
      <c r="IX33" s="112">
        <v>0</v>
      </c>
      <c r="IY33" s="112">
        <v>0</v>
      </c>
      <c r="IZ33" s="112">
        <v>0</v>
      </c>
      <c r="JA33" s="112">
        <v>0</v>
      </c>
      <c r="JB33" s="112">
        <v>0</v>
      </c>
      <c r="JC33" s="112">
        <v>0</v>
      </c>
      <c r="JD33" s="112">
        <v>0</v>
      </c>
      <c r="JE33" s="112">
        <v>0</v>
      </c>
      <c r="JF33" s="112">
        <v>0</v>
      </c>
      <c r="JG33" s="112">
        <v>0</v>
      </c>
      <c r="JH33" s="112">
        <v>0</v>
      </c>
      <c r="JI33" s="112">
        <v>0</v>
      </c>
      <c r="JJ33" s="112">
        <v>0</v>
      </c>
      <c r="JK33" s="112">
        <v>0</v>
      </c>
      <c r="JL33" s="112">
        <v>0</v>
      </c>
      <c r="JM33" s="112">
        <v>0</v>
      </c>
      <c r="JN33" s="112">
        <v>0</v>
      </c>
      <c r="JO33" s="112">
        <v>0</v>
      </c>
      <c r="JP33" s="112">
        <v>0</v>
      </c>
      <c r="JQ33" s="112">
        <v>0</v>
      </c>
      <c r="JR33" s="112">
        <v>0</v>
      </c>
      <c r="JS33" s="112">
        <v>0</v>
      </c>
      <c r="JT33" s="112">
        <v>0</v>
      </c>
      <c r="JU33" s="112">
        <v>0</v>
      </c>
      <c r="JV33" s="112">
        <v>0</v>
      </c>
      <c r="JW33" s="112">
        <v>0</v>
      </c>
      <c r="JX33" s="112">
        <v>0</v>
      </c>
      <c r="JY33" s="112">
        <v>0</v>
      </c>
      <c r="JZ33" s="112">
        <v>0</v>
      </c>
      <c r="KA33" s="112">
        <v>0</v>
      </c>
      <c r="KB33" s="112">
        <v>0</v>
      </c>
      <c r="KC33" s="112">
        <v>0</v>
      </c>
      <c r="KD33" s="112">
        <v>0</v>
      </c>
      <c r="KE33" s="112">
        <v>0</v>
      </c>
      <c r="KF33" s="112">
        <v>0</v>
      </c>
      <c r="KG33" s="112">
        <v>0</v>
      </c>
      <c r="KH33" s="112">
        <v>0</v>
      </c>
      <c r="KI33" s="112">
        <v>0</v>
      </c>
      <c r="KJ33" s="112">
        <v>0</v>
      </c>
      <c r="KK33" s="112">
        <v>0</v>
      </c>
      <c r="KL33" s="112">
        <v>0</v>
      </c>
      <c r="KM33" s="112">
        <v>0</v>
      </c>
      <c r="KN33" s="112">
        <v>0</v>
      </c>
      <c r="KO33" s="112">
        <v>0</v>
      </c>
      <c r="KP33" s="112">
        <v>0</v>
      </c>
      <c r="KQ33" s="112">
        <v>0</v>
      </c>
      <c r="KR33" s="112">
        <v>0</v>
      </c>
      <c r="KS33" s="112">
        <v>0</v>
      </c>
      <c r="KT33" s="112">
        <v>0</v>
      </c>
      <c r="KU33" s="112">
        <v>0</v>
      </c>
      <c r="KV33" s="112">
        <v>0</v>
      </c>
      <c r="KW33" s="112">
        <v>0</v>
      </c>
      <c r="KX33" s="112">
        <v>0</v>
      </c>
      <c r="KY33" s="112">
        <v>0</v>
      </c>
      <c r="KZ33" s="112">
        <v>0</v>
      </c>
      <c r="LA33" s="112">
        <v>0</v>
      </c>
      <c r="LB33" s="112">
        <v>0</v>
      </c>
      <c r="LC33" s="112">
        <v>0</v>
      </c>
      <c r="LD33" s="112">
        <v>0</v>
      </c>
      <c r="LE33" s="112">
        <v>0</v>
      </c>
      <c r="LF33" s="112">
        <v>0</v>
      </c>
      <c r="LG33" s="112">
        <v>0</v>
      </c>
      <c r="LH33" s="112">
        <v>0</v>
      </c>
      <c r="LI33" s="112">
        <v>0</v>
      </c>
      <c r="LJ33" s="112">
        <v>0</v>
      </c>
      <c r="LK33" s="112">
        <v>0</v>
      </c>
      <c r="LL33" s="112">
        <v>0</v>
      </c>
      <c r="LM33" s="112">
        <v>0</v>
      </c>
      <c r="LN33" s="112">
        <v>0</v>
      </c>
      <c r="LO33" s="112">
        <v>0</v>
      </c>
      <c r="LP33" s="112">
        <v>0</v>
      </c>
      <c r="LQ33" s="112">
        <v>0</v>
      </c>
      <c r="LR33" s="112">
        <v>0</v>
      </c>
      <c r="LS33" s="112">
        <v>0</v>
      </c>
      <c r="LT33" s="112">
        <v>0</v>
      </c>
      <c r="LU33" s="112">
        <v>0</v>
      </c>
      <c r="LV33" s="112">
        <v>0</v>
      </c>
      <c r="LW33" s="112">
        <v>0</v>
      </c>
      <c r="LX33" s="112">
        <v>0</v>
      </c>
      <c r="LY33" s="112">
        <v>0</v>
      </c>
      <c r="LZ33" s="112">
        <v>0</v>
      </c>
      <c r="MA33" s="112">
        <v>0</v>
      </c>
      <c r="MB33" s="112">
        <v>0</v>
      </c>
      <c r="MC33" s="112">
        <v>0</v>
      </c>
      <c r="MD33" s="112">
        <v>0</v>
      </c>
      <c r="ME33" s="112">
        <v>0</v>
      </c>
      <c r="MF33" s="112">
        <v>0</v>
      </c>
      <c r="MG33" s="112">
        <v>0</v>
      </c>
      <c r="MH33" s="112">
        <v>0</v>
      </c>
      <c r="MI33" s="112">
        <v>0</v>
      </c>
      <c r="MJ33" s="112">
        <v>0</v>
      </c>
      <c r="MK33" s="112">
        <v>0</v>
      </c>
    </row>
    <row r="34" spans="1:349" x14ac:dyDescent="0.3">
      <c r="A34" s="112" t="s">
        <v>155</v>
      </c>
      <c r="B34" s="112">
        <v>0</v>
      </c>
      <c r="C34" s="112">
        <v>0</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v>0</v>
      </c>
      <c r="V34" s="112">
        <v>0</v>
      </c>
      <c r="W34" s="112">
        <v>0</v>
      </c>
      <c r="X34" s="112">
        <v>0</v>
      </c>
      <c r="Y34" s="112">
        <v>0</v>
      </c>
      <c r="Z34" s="112">
        <v>0</v>
      </c>
      <c r="AA34" s="112">
        <v>0</v>
      </c>
      <c r="AB34" s="112">
        <v>0</v>
      </c>
      <c r="AC34" s="112">
        <v>0</v>
      </c>
      <c r="AD34" s="112">
        <v>0</v>
      </c>
      <c r="AE34" s="112">
        <v>0</v>
      </c>
      <c r="AF34" s="112">
        <v>0</v>
      </c>
      <c r="AG34" s="112">
        <v>0</v>
      </c>
      <c r="AH34" s="112">
        <v>0</v>
      </c>
      <c r="AI34" s="112">
        <v>0</v>
      </c>
      <c r="AJ34" s="112">
        <v>0</v>
      </c>
      <c r="AK34" s="112">
        <v>0</v>
      </c>
      <c r="AL34" s="112">
        <v>0</v>
      </c>
      <c r="AM34" s="112">
        <v>0</v>
      </c>
      <c r="AN34" s="112">
        <v>0</v>
      </c>
      <c r="AO34" s="112">
        <v>0</v>
      </c>
      <c r="AP34" s="112">
        <v>0</v>
      </c>
      <c r="AQ34" s="112">
        <v>0</v>
      </c>
      <c r="AR34" s="112">
        <v>0</v>
      </c>
      <c r="AS34" s="112">
        <v>0</v>
      </c>
      <c r="AT34" s="112">
        <v>0</v>
      </c>
      <c r="AU34" s="112">
        <v>0</v>
      </c>
      <c r="AV34" s="112">
        <v>0</v>
      </c>
      <c r="AW34" s="112">
        <v>0</v>
      </c>
      <c r="AX34" s="112">
        <v>0</v>
      </c>
      <c r="AY34" s="112">
        <v>0</v>
      </c>
      <c r="AZ34" s="112">
        <v>0</v>
      </c>
      <c r="BA34" s="112">
        <v>0</v>
      </c>
      <c r="BB34" s="112">
        <v>0</v>
      </c>
      <c r="BC34" s="112">
        <v>0</v>
      </c>
      <c r="BD34" s="112">
        <v>0</v>
      </c>
      <c r="BE34" s="112">
        <v>0</v>
      </c>
      <c r="BF34" s="112">
        <v>0</v>
      </c>
      <c r="BG34" s="112">
        <v>0</v>
      </c>
      <c r="BH34" s="112">
        <v>0</v>
      </c>
      <c r="BI34" s="112">
        <v>0</v>
      </c>
      <c r="BJ34" s="112">
        <v>0</v>
      </c>
      <c r="BK34" s="112">
        <v>0</v>
      </c>
      <c r="BL34" s="112">
        <v>0</v>
      </c>
      <c r="BM34" s="112">
        <v>0</v>
      </c>
      <c r="BN34" s="112">
        <v>0</v>
      </c>
      <c r="BO34" s="112">
        <v>0</v>
      </c>
      <c r="BP34" s="112">
        <v>0</v>
      </c>
      <c r="BQ34" s="112">
        <v>0</v>
      </c>
      <c r="BR34" s="112">
        <v>0</v>
      </c>
      <c r="BS34" s="112">
        <v>0</v>
      </c>
      <c r="BT34" s="112">
        <v>0</v>
      </c>
      <c r="BU34" s="112">
        <v>0</v>
      </c>
      <c r="BV34" s="112">
        <v>0</v>
      </c>
      <c r="BW34" s="112">
        <v>0</v>
      </c>
      <c r="BX34" s="112">
        <v>0</v>
      </c>
      <c r="BY34" s="112">
        <v>0</v>
      </c>
      <c r="BZ34" s="112">
        <v>0</v>
      </c>
      <c r="CA34" s="112">
        <v>0</v>
      </c>
      <c r="CB34" s="112">
        <v>0</v>
      </c>
      <c r="CC34" s="112">
        <v>0</v>
      </c>
      <c r="CD34" s="112">
        <v>0</v>
      </c>
      <c r="CE34" s="112">
        <v>0</v>
      </c>
      <c r="CF34" s="112">
        <v>0</v>
      </c>
      <c r="CG34" s="112">
        <v>0</v>
      </c>
      <c r="CH34" s="112">
        <v>0</v>
      </c>
      <c r="CI34" s="112">
        <v>0</v>
      </c>
      <c r="CJ34" s="112">
        <v>0</v>
      </c>
      <c r="CK34" s="112">
        <v>0</v>
      </c>
      <c r="CL34" s="112">
        <v>0</v>
      </c>
      <c r="CM34" s="112">
        <v>0</v>
      </c>
      <c r="CN34" s="112">
        <v>0</v>
      </c>
      <c r="CO34" s="112">
        <v>0</v>
      </c>
      <c r="CP34" s="112">
        <v>0</v>
      </c>
      <c r="CQ34" s="112">
        <v>0</v>
      </c>
      <c r="CR34" s="112">
        <v>0</v>
      </c>
      <c r="CS34" s="112">
        <v>0</v>
      </c>
      <c r="CT34" s="112">
        <v>0</v>
      </c>
      <c r="CU34" s="112">
        <v>0</v>
      </c>
      <c r="CV34" s="112">
        <v>0</v>
      </c>
      <c r="CW34" s="112">
        <v>0</v>
      </c>
      <c r="CX34" s="112">
        <v>0</v>
      </c>
      <c r="CY34" s="112">
        <v>0</v>
      </c>
      <c r="CZ34" s="112">
        <v>0</v>
      </c>
      <c r="DA34" s="112">
        <v>0</v>
      </c>
      <c r="DB34" s="112">
        <v>0</v>
      </c>
      <c r="DC34" s="112">
        <v>0</v>
      </c>
      <c r="DD34" s="112">
        <v>0</v>
      </c>
      <c r="DE34" s="112">
        <v>0</v>
      </c>
      <c r="DF34" s="112">
        <v>0</v>
      </c>
      <c r="DG34" s="112">
        <v>0</v>
      </c>
      <c r="DH34" s="112">
        <v>0</v>
      </c>
      <c r="DI34" s="112">
        <v>0</v>
      </c>
      <c r="DJ34" s="112">
        <v>0</v>
      </c>
      <c r="DK34" s="112">
        <v>0</v>
      </c>
      <c r="DL34" s="112">
        <v>0</v>
      </c>
      <c r="DM34" s="112">
        <v>0</v>
      </c>
      <c r="DN34" s="112">
        <v>0</v>
      </c>
      <c r="DO34" s="112">
        <v>0</v>
      </c>
      <c r="DP34" s="112">
        <v>0</v>
      </c>
      <c r="DQ34" s="112">
        <v>0</v>
      </c>
      <c r="DR34" s="112">
        <v>0</v>
      </c>
      <c r="DS34" s="112">
        <v>0</v>
      </c>
      <c r="DT34" s="112">
        <v>0</v>
      </c>
      <c r="DU34" s="112">
        <v>0</v>
      </c>
      <c r="DV34" s="112">
        <v>0</v>
      </c>
      <c r="DW34" s="112">
        <v>0</v>
      </c>
      <c r="DX34" s="112">
        <v>0</v>
      </c>
      <c r="DY34" s="112">
        <v>0</v>
      </c>
      <c r="DZ34" s="112">
        <v>0</v>
      </c>
      <c r="EA34" s="112">
        <v>0</v>
      </c>
      <c r="EB34" s="112">
        <v>0</v>
      </c>
      <c r="EC34" s="112">
        <v>0</v>
      </c>
      <c r="ED34" s="112">
        <v>0</v>
      </c>
      <c r="EE34" s="112">
        <v>0</v>
      </c>
      <c r="EF34" s="112">
        <v>0</v>
      </c>
      <c r="EG34" s="112">
        <v>0</v>
      </c>
      <c r="EH34" s="112">
        <v>0</v>
      </c>
      <c r="EI34" s="112">
        <v>0</v>
      </c>
      <c r="EJ34" s="112">
        <v>0</v>
      </c>
      <c r="EK34" s="112">
        <v>0</v>
      </c>
      <c r="EL34" s="112">
        <v>0</v>
      </c>
      <c r="EM34" s="112">
        <v>0</v>
      </c>
      <c r="EN34" s="112">
        <v>0</v>
      </c>
      <c r="EO34" s="112">
        <v>0</v>
      </c>
      <c r="EP34" s="112">
        <v>0</v>
      </c>
      <c r="EQ34" s="112">
        <v>0</v>
      </c>
      <c r="ER34" s="112">
        <v>0</v>
      </c>
      <c r="ES34" s="112">
        <v>0</v>
      </c>
      <c r="ET34" s="112">
        <v>0</v>
      </c>
      <c r="EU34" s="112">
        <v>0</v>
      </c>
      <c r="EV34" s="112">
        <v>0</v>
      </c>
      <c r="EW34" s="112">
        <v>0</v>
      </c>
      <c r="EX34" s="112">
        <v>0</v>
      </c>
      <c r="EY34" s="112">
        <v>0</v>
      </c>
      <c r="EZ34" s="112">
        <v>0</v>
      </c>
      <c r="FA34" s="112">
        <v>0</v>
      </c>
      <c r="FB34" s="112">
        <v>0</v>
      </c>
      <c r="FC34" s="112">
        <v>0</v>
      </c>
      <c r="FD34" s="112">
        <v>0</v>
      </c>
      <c r="FE34" s="112">
        <v>0</v>
      </c>
      <c r="FF34" s="112">
        <v>0</v>
      </c>
      <c r="FG34" s="112">
        <v>0</v>
      </c>
      <c r="FH34" s="112">
        <v>0</v>
      </c>
      <c r="FI34" s="112">
        <v>0</v>
      </c>
      <c r="FJ34" s="112">
        <v>0</v>
      </c>
      <c r="FK34" s="112">
        <v>0</v>
      </c>
      <c r="FL34" s="112">
        <v>0</v>
      </c>
      <c r="FM34" s="112">
        <v>0</v>
      </c>
      <c r="FN34" s="112">
        <v>0</v>
      </c>
      <c r="FO34" s="112">
        <v>0</v>
      </c>
      <c r="FP34" s="112">
        <v>0</v>
      </c>
      <c r="FQ34" s="112">
        <v>0</v>
      </c>
      <c r="FR34" s="112">
        <v>0</v>
      </c>
      <c r="FS34" s="112">
        <v>0</v>
      </c>
      <c r="FT34" s="112">
        <v>0</v>
      </c>
      <c r="FU34" s="112">
        <v>0</v>
      </c>
      <c r="FV34" s="112">
        <v>0</v>
      </c>
      <c r="FW34" s="112">
        <v>0</v>
      </c>
      <c r="FX34" s="112">
        <v>0</v>
      </c>
      <c r="FY34" s="112">
        <v>0</v>
      </c>
      <c r="FZ34" s="112">
        <v>0</v>
      </c>
      <c r="GA34" s="112">
        <v>0</v>
      </c>
      <c r="GB34" s="112">
        <v>0</v>
      </c>
      <c r="GC34" s="112">
        <v>0</v>
      </c>
      <c r="GD34" s="112">
        <v>0</v>
      </c>
      <c r="GE34" s="112">
        <v>0</v>
      </c>
      <c r="GF34" s="112">
        <v>0</v>
      </c>
      <c r="GG34" s="112">
        <v>0</v>
      </c>
      <c r="GH34" s="112">
        <v>0</v>
      </c>
      <c r="GI34" s="112">
        <v>0</v>
      </c>
      <c r="GJ34" s="112">
        <v>0</v>
      </c>
      <c r="GK34" s="112">
        <v>0</v>
      </c>
      <c r="GL34" s="112">
        <v>0</v>
      </c>
      <c r="GM34" s="112">
        <v>0</v>
      </c>
      <c r="GN34" s="112">
        <v>0</v>
      </c>
      <c r="GO34" s="112">
        <v>0</v>
      </c>
      <c r="GP34" s="112">
        <v>0</v>
      </c>
      <c r="GQ34" s="112">
        <v>0</v>
      </c>
      <c r="GR34" s="112">
        <v>0</v>
      </c>
      <c r="GS34" s="112">
        <v>0</v>
      </c>
      <c r="GT34" s="112">
        <v>0</v>
      </c>
      <c r="GU34" s="112">
        <v>0</v>
      </c>
      <c r="GV34" s="112">
        <v>0</v>
      </c>
      <c r="GW34" s="112">
        <v>0</v>
      </c>
      <c r="GX34" s="112">
        <v>0</v>
      </c>
      <c r="GY34" s="112">
        <v>0</v>
      </c>
      <c r="GZ34" s="112">
        <v>0</v>
      </c>
      <c r="HA34" s="112">
        <v>0</v>
      </c>
      <c r="HB34" s="112">
        <v>0</v>
      </c>
      <c r="HC34" s="112">
        <v>0</v>
      </c>
      <c r="HD34" s="112">
        <v>0</v>
      </c>
      <c r="HE34" s="112">
        <v>0</v>
      </c>
      <c r="HF34" s="112">
        <v>0</v>
      </c>
      <c r="HG34" s="112">
        <v>0</v>
      </c>
      <c r="HH34" s="112">
        <v>0</v>
      </c>
      <c r="HI34" s="112">
        <v>0</v>
      </c>
      <c r="HJ34" s="112">
        <v>0</v>
      </c>
      <c r="HK34" s="112">
        <v>0</v>
      </c>
      <c r="HL34" s="112">
        <v>0</v>
      </c>
      <c r="HM34" s="112">
        <v>0</v>
      </c>
      <c r="HN34" s="112">
        <v>0</v>
      </c>
      <c r="HO34" s="112">
        <v>0</v>
      </c>
      <c r="HP34" s="112">
        <v>0</v>
      </c>
      <c r="HQ34" s="112">
        <v>0</v>
      </c>
      <c r="HR34" s="112">
        <v>0</v>
      </c>
      <c r="HS34" s="112">
        <v>0</v>
      </c>
      <c r="HT34" s="112">
        <v>0</v>
      </c>
      <c r="HU34" s="112">
        <v>0</v>
      </c>
      <c r="HV34" s="112">
        <v>0</v>
      </c>
      <c r="HW34" s="112">
        <v>0</v>
      </c>
      <c r="HX34" s="112">
        <v>0</v>
      </c>
      <c r="HY34" s="112">
        <v>0</v>
      </c>
      <c r="HZ34" s="112">
        <v>0</v>
      </c>
      <c r="IA34" s="112">
        <v>0</v>
      </c>
      <c r="IB34" s="112">
        <v>0</v>
      </c>
      <c r="IC34" s="112">
        <v>0</v>
      </c>
      <c r="ID34" s="112">
        <v>0</v>
      </c>
      <c r="IE34" s="112">
        <v>0</v>
      </c>
      <c r="IF34" s="112">
        <v>0</v>
      </c>
      <c r="IG34" s="112">
        <v>0</v>
      </c>
      <c r="IH34" s="112">
        <v>0</v>
      </c>
      <c r="II34" s="112">
        <v>0</v>
      </c>
      <c r="IJ34" s="112">
        <v>0</v>
      </c>
      <c r="IK34" s="112">
        <v>0</v>
      </c>
      <c r="IL34" s="112">
        <v>0</v>
      </c>
      <c r="IM34" s="112">
        <v>0</v>
      </c>
      <c r="IN34" s="112">
        <v>0</v>
      </c>
      <c r="IO34" s="112">
        <v>0</v>
      </c>
      <c r="IP34" s="112">
        <v>0</v>
      </c>
      <c r="IQ34" s="112">
        <v>0</v>
      </c>
      <c r="IR34" s="112">
        <v>0</v>
      </c>
      <c r="IS34" s="112">
        <v>0</v>
      </c>
      <c r="IT34" s="112">
        <v>0</v>
      </c>
      <c r="IU34" s="112">
        <v>0</v>
      </c>
      <c r="IV34" s="112">
        <v>0</v>
      </c>
      <c r="IW34" s="112">
        <v>0</v>
      </c>
      <c r="IX34" s="112">
        <v>0</v>
      </c>
      <c r="IY34" s="112">
        <v>0</v>
      </c>
      <c r="IZ34" s="112">
        <v>0</v>
      </c>
      <c r="JA34" s="112">
        <v>0</v>
      </c>
      <c r="JB34" s="112">
        <v>0</v>
      </c>
      <c r="JC34" s="112">
        <v>0</v>
      </c>
      <c r="JD34" s="112">
        <v>0</v>
      </c>
      <c r="JE34" s="112">
        <v>0</v>
      </c>
      <c r="JF34" s="112">
        <v>0</v>
      </c>
      <c r="JG34" s="112">
        <v>0</v>
      </c>
      <c r="JH34" s="112">
        <v>0</v>
      </c>
      <c r="JI34" s="112">
        <v>0</v>
      </c>
      <c r="JJ34" s="112">
        <v>0</v>
      </c>
      <c r="JK34" s="112">
        <v>0</v>
      </c>
      <c r="JL34" s="112">
        <v>0</v>
      </c>
      <c r="JM34" s="112">
        <v>0</v>
      </c>
      <c r="JN34" s="112">
        <v>0</v>
      </c>
      <c r="JO34" s="112">
        <v>0</v>
      </c>
      <c r="JP34" s="112">
        <v>0</v>
      </c>
      <c r="JQ34" s="112">
        <v>0</v>
      </c>
      <c r="JR34" s="112">
        <v>0</v>
      </c>
      <c r="JS34" s="112">
        <v>0</v>
      </c>
      <c r="JT34" s="112">
        <v>0</v>
      </c>
      <c r="JU34" s="112">
        <v>0</v>
      </c>
      <c r="JV34" s="112">
        <v>0</v>
      </c>
      <c r="JW34" s="112">
        <v>0</v>
      </c>
      <c r="JX34" s="112">
        <v>0</v>
      </c>
      <c r="JY34" s="112">
        <v>0</v>
      </c>
      <c r="JZ34" s="112">
        <v>0</v>
      </c>
      <c r="KA34" s="112">
        <v>0</v>
      </c>
      <c r="KB34" s="112">
        <v>0</v>
      </c>
      <c r="KC34" s="112">
        <v>0</v>
      </c>
      <c r="KD34" s="112">
        <v>0</v>
      </c>
      <c r="KE34" s="112">
        <v>0</v>
      </c>
      <c r="KF34" s="112">
        <v>0</v>
      </c>
      <c r="KG34" s="112">
        <v>0</v>
      </c>
      <c r="KH34" s="112">
        <v>0</v>
      </c>
      <c r="KI34" s="112">
        <v>0</v>
      </c>
      <c r="KJ34" s="112">
        <v>0</v>
      </c>
      <c r="KK34" s="112">
        <v>0</v>
      </c>
      <c r="KL34" s="112">
        <v>0</v>
      </c>
      <c r="KM34" s="112">
        <v>0</v>
      </c>
      <c r="KN34" s="112">
        <v>0</v>
      </c>
      <c r="KO34" s="112">
        <v>0</v>
      </c>
      <c r="KP34" s="112">
        <v>0</v>
      </c>
      <c r="KQ34" s="112">
        <v>0</v>
      </c>
      <c r="KR34" s="112">
        <v>0</v>
      </c>
      <c r="KS34" s="112">
        <v>0</v>
      </c>
      <c r="KT34" s="112">
        <v>0</v>
      </c>
      <c r="KU34" s="112">
        <v>0</v>
      </c>
      <c r="KV34" s="112">
        <v>0</v>
      </c>
      <c r="KW34" s="112">
        <v>0</v>
      </c>
      <c r="KX34" s="112">
        <v>0</v>
      </c>
      <c r="KY34" s="112">
        <v>0</v>
      </c>
      <c r="KZ34" s="112">
        <v>0</v>
      </c>
      <c r="LA34" s="112">
        <v>0</v>
      </c>
      <c r="LB34" s="112">
        <v>0</v>
      </c>
      <c r="LC34" s="112">
        <v>0</v>
      </c>
      <c r="LD34" s="112">
        <v>0</v>
      </c>
      <c r="LE34" s="112">
        <v>0</v>
      </c>
      <c r="LF34" s="112">
        <v>0</v>
      </c>
      <c r="LG34" s="112">
        <v>0</v>
      </c>
      <c r="LH34" s="112">
        <v>0</v>
      </c>
      <c r="LI34" s="112">
        <v>0</v>
      </c>
      <c r="LJ34" s="112">
        <v>0</v>
      </c>
      <c r="LK34" s="112">
        <v>0</v>
      </c>
      <c r="LL34" s="112">
        <v>0</v>
      </c>
      <c r="LM34" s="112">
        <v>0</v>
      </c>
      <c r="LN34" s="112">
        <v>0</v>
      </c>
      <c r="LO34" s="112">
        <v>0</v>
      </c>
      <c r="LP34" s="112">
        <v>0</v>
      </c>
      <c r="LQ34" s="112">
        <v>0</v>
      </c>
      <c r="LR34" s="112">
        <v>0</v>
      </c>
      <c r="LS34" s="112">
        <v>0</v>
      </c>
      <c r="LT34" s="112">
        <v>0</v>
      </c>
      <c r="LU34" s="112">
        <v>0</v>
      </c>
      <c r="LV34" s="112">
        <v>0</v>
      </c>
      <c r="LW34" s="112">
        <v>0</v>
      </c>
      <c r="LX34" s="112">
        <v>0</v>
      </c>
      <c r="LY34" s="112">
        <v>0</v>
      </c>
      <c r="LZ34" s="112">
        <v>0</v>
      </c>
      <c r="MA34" s="112">
        <v>0</v>
      </c>
      <c r="MB34" s="112">
        <v>0</v>
      </c>
      <c r="MC34" s="112">
        <v>0</v>
      </c>
      <c r="MD34" s="112">
        <v>0</v>
      </c>
      <c r="ME34" s="112">
        <v>0</v>
      </c>
      <c r="MF34" s="112">
        <v>0</v>
      </c>
      <c r="MG34" s="112">
        <v>0</v>
      </c>
      <c r="MH34" s="112">
        <v>0</v>
      </c>
      <c r="MI34" s="112">
        <v>0</v>
      </c>
      <c r="MJ34" s="112">
        <v>0</v>
      </c>
      <c r="MK34" s="112">
        <v>0</v>
      </c>
    </row>
    <row r="35" spans="1:349" x14ac:dyDescent="0.3">
      <c r="MK35" s="112">
        <v>1</v>
      </c>
    </row>
  </sheetData>
  <pageMargins left="0.7" right="0.7" top="0.75" bottom="0.75" header="0.3" footer="0.3"/>
  <pageSetup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A37"/>
  <sheetViews>
    <sheetView workbookViewId="0">
      <selection activeCell="B37" sqref="B37"/>
    </sheetView>
  </sheetViews>
  <sheetFormatPr defaultRowHeight="12.75" x14ac:dyDescent="0.2"/>
  <cols>
    <col min="1" max="1" width="29.7109375" bestFit="1" customWidth="1"/>
    <col min="2" max="3" width="12.42578125" bestFit="1" customWidth="1"/>
    <col min="4" max="4" width="12.140625" bestFit="1" customWidth="1"/>
    <col min="5" max="11" width="11.140625" bestFit="1" customWidth="1"/>
    <col min="12" max="15" width="12.42578125" bestFit="1" customWidth="1"/>
    <col min="16" max="17" width="12.140625" bestFit="1" customWidth="1"/>
    <col min="18" max="23" width="11.140625" bestFit="1" customWidth="1"/>
    <col min="24" max="27" width="12.42578125" bestFit="1" customWidth="1"/>
    <col min="28" max="29" width="12.140625" bestFit="1" customWidth="1"/>
    <col min="30" max="35" width="11.140625" bestFit="1" customWidth="1"/>
    <col min="36" max="39" width="12.42578125" bestFit="1" customWidth="1"/>
    <col min="40" max="41" width="12.140625" bestFit="1" customWidth="1"/>
    <col min="42" max="47" width="11.140625" bestFit="1" customWidth="1"/>
    <col min="48" max="51" width="12.42578125" bestFit="1" customWidth="1"/>
    <col min="52" max="53" width="12.140625" bestFit="1" customWidth="1"/>
    <col min="54" max="59" width="11.140625" bestFit="1" customWidth="1"/>
    <col min="60" max="63" width="12.42578125" bestFit="1" customWidth="1"/>
    <col min="64" max="65" width="12.140625" bestFit="1" customWidth="1"/>
    <col min="66" max="71" width="11.140625" bestFit="1" customWidth="1"/>
    <col min="72" max="75" width="12.42578125" bestFit="1" customWidth="1"/>
    <col min="76" max="77" width="12.140625" bestFit="1" customWidth="1"/>
    <col min="78" max="83" width="11.140625" bestFit="1" customWidth="1"/>
    <col min="84" max="84" width="12.42578125" bestFit="1" customWidth="1"/>
    <col min="85" max="85" width="13.5703125" bestFit="1" customWidth="1"/>
    <col min="86" max="87" width="12.42578125" bestFit="1" customWidth="1"/>
    <col min="88" max="89" width="12.140625" bestFit="1" customWidth="1"/>
    <col min="90" max="95" width="11.140625" bestFit="1" customWidth="1"/>
    <col min="96" max="96" width="12.42578125" bestFit="1" customWidth="1"/>
    <col min="97" max="99" width="13.5703125" bestFit="1" customWidth="1"/>
    <col min="100" max="101" width="12.140625" bestFit="1" customWidth="1"/>
    <col min="102" max="107" width="11.140625" bestFit="1" customWidth="1"/>
    <col min="108" max="108" width="12.42578125" bestFit="1" customWidth="1"/>
    <col min="109" max="111" width="13.5703125" bestFit="1" customWidth="1"/>
    <col min="112" max="113" width="12.140625" bestFit="1" customWidth="1"/>
    <col min="114" max="119" width="11.140625" bestFit="1" customWidth="1"/>
    <col min="120" max="120" width="12.42578125" bestFit="1" customWidth="1"/>
    <col min="121" max="123" width="13.5703125" bestFit="1" customWidth="1"/>
    <col min="124" max="125" width="12.140625" bestFit="1" customWidth="1"/>
    <col min="126" max="131" width="11.140625" bestFit="1" customWidth="1"/>
    <col min="132" max="132" width="12.42578125" bestFit="1" customWidth="1"/>
    <col min="133" max="135" width="13.5703125" bestFit="1" customWidth="1"/>
    <col min="136" max="137" width="12.140625" bestFit="1" customWidth="1"/>
    <col min="138" max="143" width="11.140625" bestFit="1" customWidth="1"/>
    <col min="144" max="147" width="13.5703125" bestFit="1" customWidth="1"/>
    <col min="148" max="149" width="12.140625" bestFit="1" customWidth="1"/>
    <col min="150" max="155" width="11.140625" bestFit="1" customWidth="1"/>
    <col min="156" max="159" width="13.5703125" bestFit="1" customWidth="1"/>
    <col min="160" max="161" width="12.140625" bestFit="1" customWidth="1"/>
    <col min="162" max="167" width="11.140625" bestFit="1" customWidth="1"/>
    <col min="168" max="171" width="13.5703125" bestFit="1" customWidth="1"/>
    <col min="172" max="173" width="12.140625" bestFit="1" customWidth="1"/>
    <col min="174" max="179" width="11.140625" bestFit="1" customWidth="1"/>
    <col min="180" max="183" width="13.5703125" bestFit="1" customWidth="1"/>
    <col min="184" max="185" width="12.140625" bestFit="1" customWidth="1"/>
    <col min="186" max="191" width="11.140625" bestFit="1" customWidth="1"/>
    <col min="192" max="195" width="13.5703125" bestFit="1" customWidth="1"/>
    <col min="196" max="197" width="12.140625" bestFit="1" customWidth="1"/>
    <col min="198" max="203" width="11.140625" bestFit="1" customWidth="1"/>
    <col min="204" max="207" width="13.5703125" bestFit="1" customWidth="1"/>
    <col min="208" max="209" width="12.140625" bestFit="1" customWidth="1"/>
    <col min="210" max="215" width="11.140625" bestFit="1" customWidth="1"/>
    <col min="216" max="219" width="13.5703125" bestFit="1" customWidth="1"/>
    <col min="220" max="221" width="12.140625" bestFit="1" customWidth="1"/>
    <col min="222" max="227" width="11.140625" bestFit="1" customWidth="1"/>
    <col min="228" max="231" width="13.5703125" bestFit="1" customWidth="1"/>
    <col min="232" max="233" width="12.140625" bestFit="1" customWidth="1"/>
    <col min="234" max="239" width="11.140625" bestFit="1" customWidth="1"/>
    <col min="240" max="243" width="13.5703125" bestFit="1" customWidth="1"/>
    <col min="244" max="245" width="12.140625" bestFit="1" customWidth="1"/>
    <col min="246" max="251" width="11.140625" bestFit="1" customWidth="1"/>
    <col min="252" max="255" width="13.5703125" bestFit="1" customWidth="1"/>
    <col min="256" max="257" width="12.140625" bestFit="1" customWidth="1"/>
    <col min="258" max="263" width="11.140625" bestFit="1" customWidth="1"/>
    <col min="264" max="267" width="13.5703125" bestFit="1" customWidth="1"/>
    <col min="268" max="269" width="12.140625" bestFit="1" customWidth="1"/>
    <col min="270" max="275" width="11.140625" bestFit="1" customWidth="1"/>
    <col min="276" max="279" width="13.5703125" bestFit="1" customWidth="1"/>
    <col min="280" max="281" width="12.140625" bestFit="1" customWidth="1"/>
    <col min="282" max="287" width="11.140625" bestFit="1" customWidth="1"/>
    <col min="288" max="291" width="13.5703125" bestFit="1" customWidth="1"/>
    <col min="292" max="293" width="12.140625" bestFit="1" customWidth="1"/>
    <col min="294" max="299" width="11.140625" bestFit="1" customWidth="1"/>
    <col min="300" max="303" width="13.5703125" bestFit="1" customWidth="1"/>
    <col min="304" max="305" width="12.140625" bestFit="1" customWidth="1"/>
    <col min="306" max="311" width="11.140625" bestFit="1" customWidth="1"/>
    <col min="312" max="313" width="13.5703125" bestFit="1" customWidth="1"/>
  </cols>
  <sheetData>
    <row r="1" spans="1:313" ht="21" x14ac:dyDescent="0.35">
      <c r="A1" s="181" t="s">
        <v>123</v>
      </c>
      <c r="B1" s="183">
        <v>43831</v>
      </c>
      <c r="C1" s="183">
        <v>43862</v>
      </c>
      <c r="D1" s="183">
        <v>43891</v>
      </c>
      <c r="E1" s="183">
        <v>43922</v>
      </c>
      <c r="F1" s="183">
        <v>43952</v>
      </c>
      <c r="G1" s="183">
        <v>43983</v>
      </c>
      <c r="H1" s="183">
        <v>44013</v>
      </c>
      <c r="I1" s="183">
        <v>44044</v>
      </c>
      <c r="J1" s="183">
        <v>44075</v>
      </c>
      <c r="K1" s="183">
        <v>44105</v>
      </c>
      <c r="L1" s="183">
        <v>44136</v>
      </c>
      <c r="M1" s="183">
        <v>44166</v>
      </c>
      <c r="N1" s="183">
        <v>44197</v>
      </c>
      <c r="O1" s="183">
        <v>44228</v>
      </c>
      <c r="P1" s="183">
        <v>44256</v>
      </c>
      <c r="Q1" s="183">
        <v>44287</v>
      </c>
      <c r="R1" s="183">
        <v>44317</v>
      </c>
      <c r="S1" s="183">
        <v>44348</v>
      </c>
      <c r="T1" s="183">
        <v>44378</v>
      </c>
      <c r="U1" s="183">
        <v>44409</v>
      </c>
      <c r="V1" s="183">
        <v>44440</v>
      </c>
      <c r="W1" s="183">
        <v>44470</v>
      </c>
      <c r="X1" s="183">
        <v>44501</v>
      </c>
      <c r="Y1" s="183">
        <v>44531</v>
      </c>
      <c r="Z1" s="183">
        <v>44562</v>
      </c>
      <c r="AA1" s="183">
        <v>44593</v>
      </c>
      <c r="AB1" s="183">
        <v>44621</v>
      </c>
      <c r="AC1" s="183">
        <v>44652</v>
      </c>
      <c r="AD1" s="183">
        <v>44682</v>
      </c>
      <c r="AE1" s="183">
        <v>44713</v>
      </c>
      <c r="AF1" s="183">
        <v>44743</v>
      </c>
      <c r="AG1" s="183">
        <v>44774</v>
      </c>
      <c r="AH1" s="183">
        <v>44805</v>
      </c>
      <c r="AI1" s="183">
        <v>44835</v>
      </c>
      <c r="AJ1" s="183">
        <v>44866</v>
      </c>
      <c r="AK1" s="183">
        <v>44896</v>
      </c>
      <c r="AL1" s="183">
        <v>44927</v>
      </c>
      <c r="AM1" s="183">
        <v>44958</v>
      </c>
      <c r="AN1" s="183">
        <v>44986</v>
      </c>
      <c r="AO1" s="183">
        <v>45017</v>
      </c>
      <c r="AP1" s="183">
        <v>45047</v>
      </c>
      <c r="AQ1" s="183">
        <v>45078</v>
      </c>
      <c r="AR1" s="183">
        <v>45108</v>
      </c>
      <c r="AS1" s="183">
        <v>45139</v>
      </c>
      <c r="AT1" s="183">
        <v>45170</v>
      </c>
      <c r="AU1" s="183">
        <v>45200</v>
      </c>
      <c r="AV1" s="183">
        <v>45231</v>
      </c>
      <c r="AW1" s="183">
        <v>45261</v>
      </c>
      <c r="AX1" s="183">
        <v>45292</v>
      </c>
      <c r="AY1" s="183">
        <v>45323</v>
      </c>
      <c r="AZ1" s="183">
        <v>45352</v>
      </c>
      <c r="BA1" s="183">
        <v>45383</v>
      </c>
      <c r="BB1" s="183">
        <v>45413</v>
      </c>
      <c r="BC1" s="183">
        <v>45444</v>
      </c>
      <c r="BD1" s="183">
        <v>45474</v>
      </c>
      <c r="BE1" s="183">
        <v>45505</v>
      </c>
      <c r="BF1" s="183">
        <v>45536</v>
      </c>
      <c r="BG1" s="183">
        <v>45566</v>
      </c>
      <c r="BH1" s="183">
        <v>45597</v>
      </c>
      <c r="BI1" s="183">
        <v>45627</v>
      </c>
      <c r="BJ1" s="183">
        <v>45658</v>
      </c>
      <c r="BK1" s="183">
        <v>45689</v>
      </c>
      <c r="BL1" s="183">
        <v>45717</v>
      </c>
      <c r="BM1" s="183">
        <v>45748</v>
      </c>
      <c r="BN1" s="183">
        <v>45778</v>
      </c>
      <c r="BO1" s="183">
        <v>45809</v>
      </c>
      <c r="BP1" s="183">
        <v>45839</v>
      </c>
      <c r="BQ1" s="183">
        <v>45870</v>
      </c>
      <c r="BR1" s="183">
        <v>45901</v>
      </c>
      <c r="BS1" s="183">
        <v>45931</v>
      </c>
      <c r="BT1" s="183">
        <v>45962</v>
      </c>
      <c r="BU1" s="183">
        <v>45992</v>
      </c>
      <c r="BV1" s="183">
        <v>46023</v>
      </c>
      <c r="BW1" s="183">
        <v>46054</v>
      </c>
      <c r="BX1" s="183">
        <v>46082</v>
      </c>
      <c r="BY1" s="183">
        <v>46113</v>
      </c>
      <c r="BZ1" s="183">
        <v>46143</v>
      </c>
      <c r="CA1" s="183">
        <v>46174</v>
      </c>
      <c r="CB1" s="183">
        <v>46204</v>
      </c>
      <c r="CC1" s="183">
        <v>46235</v>
      </c>
      <c r="CD1" s="183">
        <v>46266</v>
      </c>
      <c r="CE1" s="183">
        <v>46296</v>
      </c>
      <c r="CF1" s="183">
        <v>46327</v>
      </c>
      <c r="CG1" s="183">
        <v>46357</v>
      </c>
      <c r="CH1" s="183">
        <v>46388</v>
      </c>
      <c r="CI1" s="183">
        <v>46419</v>
      </c>
      <c r="CJ1" s="183">
        <v>46447</v>
      </c>
      <c r="CK1" s="183">
        <v>46478</v>
      </c>
      <c r="CL1" s="183">
        <v>46508</v>
      </c>
      <c r="CM1" s="183">
        <v>46539</v>
      </c>
      <c r="CN1" s="183">
        <v>46569</v>
      </c>
      <c r="CO1" s="183">
        <v>46600</v>
      </c>
      <c r="CP1" s="183">
        <v>46631</v>
      </c>
      <c r="CQ1" s="183">
        <v>46661</v>
      </c>
      <c r="CR1" s="183">
        <v>46692</v>
      </c>
      <c r="CS1" s="183">
        <v>46722</v>
      </c>
      <c r="CT1" s="183">
        <v>46753</v>
      </c>
      <c r="CU1" s="183">
        <v>46784</v>
      </c>
      <c r="CV1" s="183">
        <v>46813</v>
      </c>
      <c r="CW1" s="183">
        <v>46844</v>
      </c>
      <c r="CX1" s="183">
        <v>46874</v>
      </c>
      <c r="CY1" s="183">
        <v>46905</v>
      </c>
      <c r="CZ1" s="183">
        <v>46935</v>
      </c>
      <c r="DA1" s="183">
        <v>46966</v>
      </c>
      <c r="DB1" s="183">
        <v>46997</v>
      </c>
      <c r="DC1" s="183">
        <v>47027</v>
      </c>
      <c r="DD1" s="183">
        <v>47058</v>
      </c>
      <c r="DE1" s="183">
        <v>47088</v>
      </c>
      <c r="DF1" s="183">
        <v>47119</v>
      </c>
      <c r="DG1" s="183">
        <v>47150</v>
      </c>
      <c r="DH1" s="183">
        <v>47178</v>
      </c>
      <c r="DI1" s="183">
        <v>47209</v>
      </c>
      <c r="DJ1" s="183">
        <v>47239</v>
      </c>
      <c r="DK1" s="183">
        <v>47270</v>
      </c>
      <c r="DL1" s="183">
        <v>47300</v>
      </c>
      <c r="DM1" s="183">
        <v>47331</v>
      </c>
      <c r="DN1" s="183">
        <v>47362</v>
      </c>
      <c r="DO1" s="183">
        <v>47392</v>
      </c>
      <c r="DP1" s="183">
        <v>47423</v>
      </c>
      <c r="DQ1" s="183">
        <v>47453</v>
      </c>
      <c r="DR1" s="183">
        <v>47484</v>
      </c>
      <c r="DS1" s="183">
        <v>47515</v>
      </c>
      <c r="DT1" s="183">
        <v>47543</v>
      </c>
      <c r="DU1" s="183">
        <v>47574</v>
      </c>
      <c r="DV1" s="183">
        <v>47604</v>
      </c>
      <c r="DW1" s="183">
        <v>47635</v>
      </c>
      <c r="DX1" s="183">
        <v>47665</v>
      </c>
      <c r="DY1" s="183">
        <v>47696</v>
      </c>
      <c r="DZ1" s="183">
        <v>47727</v>
      </c>
      <c r="EA1" s="183">
        <v>47757</v>
      </c>
      <c r="EB1" s="183">
        <v>47788</v>
      </c>
      <c r="EC1" s="183">
        <v>47818</v>
      </c>
      <c r="ED1" s="183">
        <v>47849</v>
      </c>
      <c r="EE1" s="183">
        <v>47880</v>
      </c>
      <c r="EF1" s="183">
        <v>47908</v>
      </c>
      <c r="EG1" s="183">
        <v>47939</v>
      </c>
      <c r="EH1" s="183">
        <v>47969</v>
      </c>
      <c r="EI1" s="183">
        <v>48000</v>
      </c>
      <c r="EJ1" s="183">
        <v>48030</v>
      </c>
      <c r="EK1" s="183">
        <v>48061</v>
      </c>
      <c r="EL1" s="183">
        <v>48092</v>
      </c>
      <c r="EM1" s="183">
        <v>48122</v>
      </c>
      <c r="EN1" s="183">
        <v>48153</v>
      </c>
      <c r="EO1" s="183">
        <v>48183</v>
      </c>
      <c r="EP1" s="183">
        <v>48214</v>
      </c>
      <c r="EQ1" s="183">
        <v>48245</v>
      </c>
      <c r="ER1" s="183">
        <v>48274</v>
      </c>
      <c r="ES1" s="183">
        <v>48305</v>
      </c>
      <c r="ET1" s="183">
        <v>48335</v>
      </c>
      <c r="EU1" s="183">
        <v>48366</v>
      </c>
      <c r="EV1" s="183">
        <v>48396</v>
      </c>
      <c r="EW1" s="183">
        <v>48427</v>
      </c>
      <c r="EX1" s="183">
        <v>48458</v>
      </c>
      <c r="EY1" s="183">
        <v>48488</v>
      </c>
      <c r="EZ1" s="183">
        <v>48519</v>
      </c>
      <c r="FA1" s="183">
        <v>48549</v>
      </c>
      <c r="FB1" s="183">
        <v>48580</v>
      </c>
      <c r="FC1" s="183">
        <v>48611</v>
      </c>
      <c r="FD1" s="183">
        <v>48639</v>
      </c>
      <c r="FE1" s="183">
        <v>48670</v>
      </c>
      <c r="FF1" s="183">
        <v>48700</v>
      </c>
      <c r="FG1" s="183">
        <v>48731</v>
      </c>
      <c r="FH1" s="183">
        <v>48761</v>
      </c>
      <c r="FI1" s="183">
        <v>48792</v>
      </c>
      <c r="FJ1" s="183">
        <v>48823</v>
      </c>
      <c r="FK1" s="183">
        <v>48853</v>
      </c>
      <c r="FL1" s="183">
        <v>48884</v>
      </c>
      <c r="FM1" s="183">
        <v>48914</v>
      </c>
      <c r="FN1" s="183">
        <v>48945</v>
      </c>
      <c r="FO1" s="183">
        <v>48976</v>
      </c>
      <c r="FP1" s="183">
        <v>49004</v>
      </c>
      <c r="FQ1" s="183">
        <v>49035</v>
      </c>
      <c r="FR1" s="183">
        <v>49065</v>
      </c>
      <c r="FS1" s="183">
        <v>49096</v>
      </c>
      <c r="FT1" s="183">
        <v>49126</v>
      </c>
      <c r="FU1" s="183">
        <v>49157</v>
      </c>
      <c r="FV1" s="183">
        <v>49188</v>
      </c>
      <c r="FW1" s="183">
        <v>49218</v>
      </c>
      <c r="FX1" s="183">
        <v>49249</v>
      </c>
      <c r="FY1" s="183">
        <v>49279</v>
      </c>
      <c r="FZ1" s="183">
        <v>49310</v>
      </c>
      <c r="GA1" s="183">
        <v>49341</v>
      </c>
      <c r="GB1" s="183">
        <v>49369</v>
      </c>
      <c r="GC1" s="183">
        <v>49400</v>
      </c>
      <c r="GD1" s="183">
        <v>49430</v>
      </c>
      <c r="GE1" s="183">
        <v>49461</v>
      </c>
      <c r="GF1" s="183">
        <v>49491</v>
      </c>
      <c r="GG1" s="183">
        <v>49522</v>
      </c>
      <c r="GH1" s="183">
        <v>49553</v>
      </c>
      <c r="GI1" s="183">
        <v>49583</v>
      </c>
      <c r="GJ1" s="183">
        <v>49614</v>
      </c>
      <c r="GK1" s="183">
        <v>49644</v>
      </c>
      <c r="GL1" s="183">
        <v>49675</v>
      </c>
      <c r="GM1" s="183">
        <v>49706</v>
      </c>
      <c r="GN1" s="183">
        <v>49735</v>
      </c>
      <c r="GO1" s="183">
        <v>49766</v>
      </c>
      <c r="GP1" s="183">
        <v>49796</v>
      </c>
      <c r="GQ1" s="183">
        <v>49827</v>
      </c>
      <c r="GR1" s="183">
        <v>49857</v>
      </c>
      <c r="GS1" s="183">
        <v>49888</v>
      </c>
      <c r="GT1" s="183">
        <v>49919</v>
      </c>
      <c r="GU1" s="183">
        <v>49949</v>
      </c>
      <c r="GV1" s="183">
        <v>49980</v>
      </c>
      <c r="GW1" s="183">
        <v>50010</v>
      </c>
      <c r="GX1" s="183">
        <v>50041</v>
      </c>
      <c r="GY1" s="183">
        <v>50072</v>
      </c>
      <c r="GZ1" s="183">
        <v>50100</v>
      </c>
      <c r="HA1" s="183">
        <v>50131</v>
      </c>
      <c r="HB1" s="183">
        <v>50161</v>
      </c>
      <c r="HC1" s="183">
        <v>50192</v>
      </c>
      <c r="HD1" s="183">
        <v>50222</v>
      </c>
      <c r="HE1" s="183">
        <v>50253</v>
      </c>
      <c r="HF1" s="183">
        <v>50284</v>
      </c>
      <c r="HG1" s="183">
        <v>50314</v>
      </c>
      <c r="HH1" s="183">
        <v>50345</v>
      </c>
      <c r="HI1" s="183">
        <v>50375</v>
      </c>
      <c r="HJ1" s="183">
        <v>50406</v>
      </c>
      <c r="HK1" s="183">
        <v>50437</v>
      </c>
      <c r="HL1" s="183">
        <v>50465</v>
      </c>
      <c r="HM1" s="183">
        <v>50496</v>
      </c>
      <c r="HN1" s="183">
        <v>50526</v>
      </c>
      <c r="HO1" s="183">
        <v>50557</v>
      </c>
      <c r="HP1" s="183">
        <v>50587</v>
      </c>
      <c r="HQ1" s="183">
        <v>50618</v>
      </c>
      <c r="HR1" s="183">
        <v>50649</v>
      </c>
      <c r="HS1" s="183">
        <v>50679</v>
      </c>
      <c r="HT1" s="183">
        <v>50710</v>
      </c>
      <c r="HU1" s="183">
        <v>50740</v>
      </c>
      <c r="HV1" s="183">
        <v>50771</v>
      </c>
      <c r="HW1" s="183">
        <v>50802</v>
      </c>
      <c r="HX1" s="183">
        <v>50830</v>
      </c>
      <c r="HY1" s="183">
        <v>50861</v>
      </c>
      <c r="HZ1" s="183">
        <v>50891</v>
      </c>
      <c r="IA1" s="183">
        <v>50922</v>
      </c>
      <c r="IB1" s="183">
        <v>50952</v>
      </c>
      <c r="IC1" s="183">
        <v>50983</v>
      </c>
      <c r="ID1" s="183">
        <v>51014</v>
      </c>
      <c r="IE1" s="183">
        <v>51044</v>
      </c>
      <c r="IF1" s="183">
        <v>51075</v>
      </c>
      <c r="IG1" s="183">
        <v>51105</v>
      </c>
      <c r="IH1" s="183">
        <v>51136</v>
      </c>
      <c r="II1" s="183">
        <v>51167</v>
      </c>
      <c r="IJ1" s="183">
        <v>51196</v>
      </c>
      <c r="IK1" s="183">
        <v>51227</v>
      </c>
      <c r="IL1" s="183">
        <v>51257</v>
      </c>
      <c r="IM1" s="183">
        <v>51288</v>
      </c>
      <c r="IN1" s="183">
        <v>51318</v>
      </c>
      <c r="IO1" s="183">
        <v>51349</v>
      </c>
      <c r="IP1" s="183">
        <v>51380</v>
      </c>
      <c r="IQ1" s="183">
        <v>51410</v>
      </c>
      <c r="IR1" s="183">
        <v>51441</v>
      </c>
      <c r="IS1" s="183">
        <v>51471</v>
      </c>
      <c r="IT1" s="183">
        <v>51502</v>
      </c>
      <c r="IU1" s="183">
        <v>51533</v>
      </c>
      <c r="IV1" s="183">
        <v>51561</v>
      </c>
      <c r="IW1" s="183">
        <v>51592</v>
      </c>
      <c r="IX1" s="183">
        <v>51622</v>
      </c>
      <c r="IY1" s="183">
        <v>51653</v>
      </c>
      <c r="IZ1" s="183">
        <v>51683</v>
      </c>
      <c r="JA1" s="183">
        <v>51714</v>
      </c>
      <c r="JB1" s="183">
        <v>51745</v>
      </c>
      <c r="JC1" s="183">
        <v>51775</v>
      </c>
      <c r="JD1" s="183">
        <v>51806</v>
      </c>
      <c r="JE1" s="183">
        <v>51836</v>
      </c>
      <c r="JF1" s="184">
        <v>51867</v>
      </c>
      <c r="JG1" s="184">
        <v>51898</v>
      </c>
      <c r="JH1" s="184">
        <v>51926</v>
      </c>
      <c r="JI1" s="184">
        <v>51957</v>
      </c>
      <c r="JJ1" s="184">
        <v>51987</v>
      </c>
      <c r="JK1" s="184">
        <v>52018</v>
      </c>
      <c r="JL1" s="184">
        <v>52048</v>
      </c>
      <c r="JM1" s="184">
        <v>52079</v>
      </c>
      <c r="JN1" s="184">
        <v>52110</v>
      </c>
      <c r="JO1" s="184">
        <v>52140</v>
      </c>
      <c r="JP1" s="184">
        <v>52171</v>
      </c>
      <c r="JQ1" s="184">
        <v>52201</v>
      </c>
      <c r="JR1" s="184">
        <v>52232</v>
      </c>
      <c r="JS1" s="184">
        <v>52263</v>
      </c>
      <c r="JT1" s="184">
        <v>52291</v>
      </c>
      <c r="JU1" s="184">
        <v>52322</v>
      </c>
      <c r="JV1" s="184">
        <v>52352</v>
      </c>
      <c r="JW1" s="184">
        <v>52383</v>
      </c>
      <c r="JX1" s="184">
        <v>52413</v>
      </c>
      <c r="JY1" s="184">
        <v>52444</v>
      </c>
      <c r="JZ1" s="184">
        <v>52475</v>
      </c>
      <c r="KA1" s="184">
        <v>52505</v>
      </c>
      <c r="KB1" s="184">
        <v>52536</v>
      </c>
      <c r="KC1" s="184">
        <v>52566</v>
      </c>
      <c r="KD1" s="184">
        <v>52597</v>
      </c>
      <c r="KE1" s="184">
        <v>52628</v>
      </c>
      <c r="KF1" s="184">
        <v>52657</v>
      </c>
      <c r="KG1" s="184">
        <v>52688</v>
      </c>
      <c r="KH1" s="184">
        <v>52718</v>
      </c>
      <c r="KI1" s="184">
        <v>52749</v>
      </c>
      <c r="KJ1" s="184">
        <v>52779</v>
      </c>
      <c r="KK1" s="184">
        <v>52810</v>
      </c>
      <c r="KL1" s="184">
        <v>52841</v>
      </c>
      <c r="KM1" s="184">
        <v>52871</v>
      </c>
      <c r="KN1" s="184">
        <v>52902</v>
      </c>
      <c r="KO1" s="184">
        <v>52932</v>
      </c>
      <c r="KP1" s="184">
        <v>52963</v>
      </c>
      <c r="KQ1" s="184">
        <v>52994</v>
      </c>
      <c r="KR1" s="184">
        <v>53022</v>
      </c>
      <c r="KS1" s="184">
        <v>53053</v>
      </c>
      <c r="KT1" s="184">
        <v>53083</v>
      </c>
      <c r="KU1" s="184">
        <v>53114</v>
      </c>
      <c r="KV1" s="184">
        <v>53144</v>
      </c>
      <c r="KW1" s="184">
        <v>53175</v>
      </c>
      <c r="KX1" s="184">
        <v>53206</v>
      </c>
      <c r="KY1" s="184">
        <v>53236</v>
      </c>
      <c r="KZ1" s="184">
        <v>53267</v>
      </c>
      <c r="LA1" s="184">
        <v>53297</v>
      </c>
    </row>
    <row r="2" spans="1:313" s="182" customFormat="1" x14ac:dyDescent="0.2">
      <c r="A2" s="182" t="s">
        <v>9</v>
      </c>
      <c r="B2" s="16">
        <v>92202498.870000005</v>
      </c>
      <c r="C2" s="16">
        <v>87211463.879999995</v>
      </c>
      <c r="D2" s="16">
        <v>75526632.010000005</v>
      </c>
      <c r="E2" s="16">
        <v>39265853.609999999</v>
      </c>
      <c r="F2" s="16">
        <v>34892886.490000002</v>
      </c>
      <c r="G2" s="16">
        <v>21494280.18</v>
      </c>
      <c r="H2" s="16">
        <v>15406935.98</v>
      </c>
      <c r="I2" s="16">
        <v>14111231.58</v>
      </c>
      <c r="J2" s="16">
        <v>17600824.050000001</v>
      </c>
      <c r="K2" s="16">
        <v>38171865.850000001</v>
      </c>
      <c r="L2" s="16">
        <v>70023431.730000004</v>
      </c>
      <c r="M2" s="16">
        <v>98956273.200000003</v>
      </c>
      <c r="N2" s="16">
        <v>98074097.959999993</v>
      </c>
      <c r="O2" s="16">
        <v>82628214.290000007</v>
      </c>
      <c r="P2" s="16">
        <v>77401157.530000001</v>
      </c>
      <c r="Q2" s="16">
        <v>54433747.469999999</v>
      </c>
      <c r="R2" s="16">
        <v>34939344.469999999</v>
      </c>
      <c r="S2" s="16">
        <v>21502329.98</v>
      </c>
      <c r="T2" s="16">
        <v>15476778.67</v>
      </c>
      <c r="U2" s="16">
        <v>14258423.26</v>
      </c>
      <c r="V2" s="16">
        <v>17773893.390000001</v>
      </c>
      <c r="W2" s="16">
        <v>38518764.460000001</v>
      </c>
      <c r="X2" s="16">
        <v>70574141.700000003</v>
      </c>
      <c r="Y2" s="16">
        <v>99800943.739999995</v>
      </c>
      <c r="Z2" s="16">
        <v>98940857.659999996</v>
      </c>
      <c r="AA2" s="16">
        <v>83388714.900000006</v>
      </c>
      <c r="AB2" s="16">
        <v>78095862.709999993</v>
      </c>
      <c r="AC2" s="16">
        <v>54889048.840000004</v>
      </c>
      <c r="AD2" s="16">
        <v>35140321.439999998</v>
      </c>
      <c r="AE2" s="16">
        <v>21511291.98</v>
      </c>
      <c r="AF2" s="16">
        <v>15351012.390000001</v>
      </c>
      <c r="AG2" s="16">
        <v>14068353.35</v>
      </c>
      <c r="AH2" s="16">
        <v>17645093.600000001</v>
      </c>
      <c r="AI2" s="16">
        <v>38624206.689999998</v>
      </c>
      <c r="AJ2" s="16">
        <v>71102555.620000005</v>
      </c>
      <c r="AK2" s="16">
        <v>100737605.65000001</v>
      </c>
      <c r="AL2" s="16">
        <v>99889784.560000002</v>
      </c>
      <c r="AM2" s="16">
        <v>84193749.409999996</v>
      </c>
      <c r="AN2" s="16">
        <v>78839705.689999998</v>
      </c>
      <c r="AO2" s="16">
        <v>55384045.420000002</v>
      </c>
      <c r="AP2" s="16">
        <v>35419450.689999998</v>
      </c>
      <c r="AQ2" s="16">
        <v>21660617.73</v>
      </c>
      <c r="AR2" s="16">
        <v>15457723.17</v>
      </c>
      <c r="AS2" s="16">
        <v>14192957.07</v>
      </c>
      <c r="AT2" s="16">
        <v>17812670.579999998</v>
      </c>
      <c r="AU2" s="16">
        <v>39038442.049999997</v>
      </c>
      <c r="AV2" s="16">
        <v>71909695.269999996</v>
      </c>
      <c r="AW2" s="16">
        <v>101897668.48</v>
      </c>
      <c r="AX2" s="16">
        <v>101053604.08</v>
      </c>
      <c r="AY2" s="16">
        <v>86459750.75</v>
      </c>
      <c r="AZ2" s="16">
        <v>79784578.010000005</v>
      </c>
      <c r="BA2" s="16">
        <v>56073324.409999996</v>
      </c>
      <c r="BB2" s="16">
        <v>35900162.009999998</v>
      </c>
      <c r="BC2" s="16">
        <v>22002148.239999998</v>
      </c>
      <c r="BD2" s="16">
        <v>15754837.279999999</v>
      </c>
      <c r="BE2" s="16">
        <v>14494302.039999999</v>
      </c>
      <c r="BF2" s="16">
        <v>18168152.52</v>
      </c>
      <c r="BG2" s="16">
        <v>39660788.299999997</v>
      </c>
      <c r="BH2" s="16">
        <v>72912963.280000001</v>
      </c>
      <c r="BI2" s="16">
        <v>103251149.79000001</v>
      </c>
      <c r="BJ2" s="16">
        <v>102365170.84</v>
      </c>
      <c r="BK2" s="16">
        <v>86271862.840000004</v>
      </c>
      <c r="BL2" s="16">
        <v>80790085.739999995</v>
      </c>
      <c r="BM2" s="16">
        <v>56764515.359999999</v>
      </c>
      <c r="BN2" s="16">
        <v>36320320.829999998</v>
      </c>
      <c r="BO2" s="16">
        <v>22222030.52</v>
      </c>
      <c r="BP2" s="16">
        <v>15846318.310000001</v>
      </c>
      <c r="BQ2" s="16">
        <v>14522838.630000001</v>
      </c>
      <c r="BR2" s="16">
        <v>18203895.260000002</v>
      </c>
      <c r="BS2" s="16">
        <v>39915459.310000002</v>
      </c>
      <c r="BT2" s="16">
        <v>73524919.560000002</v>
      </c>
      <c r="BU2" s="16">
        <v>104168874.36</v>
      </c>
      <c r="BV2" s="16">
        <v>103268863.84</v>
      </c>
      <c r="BW2" s="16">
        <v>87014882.730000004</v>
      </c>
      <c r="BX2" s="16">
        <v>81443802.799999997</v>
      </c>
      <c r="BY2" s="16">
        <v>57154982.170000002</v>
      </c>
      <c r="BZ2" s="16">
        <v>36470008.219999999</v>
      </c>
      <c r="CA2" s="16">
        <v>22217338.949999999</v>
      </c>
      <c r="CB2" s="16">
        <v>15759420.869999999</v>
      </c>
      <c r="CC2" s="16">
        <v>14417216.039999999</v>
      </c>
      <c r="CD2" s="16">
        <v>18145329.649999999</v>
      </c>
      <c r="CE2" s="16">
        <v>40081740.259999998</v>
      </c>
      <c r="CF2" s="16">
        <v>74074664.650000006</v>
      </c>
      <c r="CG2" s="16">
        <v>105048461.61</v>
      </c>
      <c r="CH2" s="16">
        <v>104134569.52</v>
      </c>
      <c r="CI2" s="16">
        <v>87724089.900000006</v>
      </c>
      <c r="CJ2" s="16">
        <v>82062225.25</v>
      </c>
      <c r="CK2" s="16">
        <v>57511814.359999999</v>
      </c>
      <c r="CL2" s="16">
        <v>36586969.310000002</v>
      </c>
      <c r="CM2" s="16">
        <v>22184395.190000001</v>
      </c>
      <c r="CN2" s="16">
        <v>15643879.83</v>
      </c>
      <c r="CO2" s="16">
        <v>14284749.92</v>
      </c>
      <c r="CP2" s="16">
        <v>18061768.780000001</v>
      </c>
      <c r="CQ2" s="16">
        <v>40229952.840000004</v>
      </c>
      <c r="CR2" s="16">
        <v>74607383.739999995</v>
      </c>
      <c r="CS2" s="16">
        <v>105909990.23999999</v>
      </c>
      <c r="CT2" s="16">
        <v>104992158.81999999</v>
      </c>
      <c r="CU2" s="16">
        <v>89741969.900000006</v>
      </c>
      <c r="CV2" s="16">
        <v>82688134.209999993</v>
      </c>
      <c r="CW2" s="16">
        <v>57889369.789999999</v>
      </c>
      <c r="CX2" s="16">
        <v>36737238.710000001</v>
      </c>
      <c r="CY2" s="16">
        <v>22197060.82</v>
      </c>
      <c r="CZ2" s="16">
        <v>15604058.77</v>
      </c>
      <c r="DA2" s="16">
        <v>14256334.460000001</v>
      </c>
      <c r="DB2" s="16">
        <v>18102068.440000001</v>
      </c>
      <c r="DC2" s="16">
        <v>40518240.210000001</v>
      </c>
      <c r="DD2" s="16">
        <v>75285905.670000002</v>
      </c>
      <c r="DE2" s="16">
        <v>106931953.13</v>
      </c>
      <c r="DF2" s="16">
        <v>105981281.98</v>
      </c>
      <c r="DG2" s="16">
        <v>89237688.609999999</v>
      </c>
      <c r="DH2" s="16">
        <v>83393405.689999998</v>
      </c>
      <c r="DI2" s="16">
        <v>58308530.329999998</v>
      </c>
      <c r="DJ2" s="16">
        <v>36896759.469999999</v>
      </c>
      <c r="DK2" s="16">
        <v>22181004.870000001</v>
      </c>
      <c r="DL2" s="16">
        <v>15473560.609999999</v>
      </c>
      <c r="DM2" s="16">
        <v>14076692.23</v>
      </c>
      <c r="DN2" s="16">
        <v>17946325.850000001</v>
      </c>
      <c r="DO2" s="16">
        <v>40571846.18</v>
      </c>
      <c r="DP2" s="16">
        <v>75709317.390000001</v>
      </c>
      <c r="DQ2" s="16">
        <v>107662504.95</v>
      </c>
      <c r="DR2" s="16">
        <v>106727556.94</v>
      </c>
      <c r="DS2" s="16">
        <v>89866106.400000006</v>
      </c>
      <c r="DT2" s="16">
        <v>83952569.930000007</v>
      </c>
      <c r="DU2" s="16">
        <v>58638847.43</v>
      </c>
      <c r="DV2" s="16">
        <v>37022582.579999998</v>
      </c>
      <c r="DW2" s="16">
        <v>22197567.399999999</v>
      </c>
      <c r="DX2" s="16">
        <v>15461069.6</v>
      </c>
      <c r="DY2" s="16">
        <v>14099040.57</v>
      </c>
      <c r="DZ2" s="16">
        <v>18055236.469999999</v>
      </c>
      <c r="EA2" s="16">
        <v>40952069.310000002</v>
      </c>
      <c r="EB2" s="16">
        <v>76495019.450000003</v>
      </c>
      <c r="EC2" s="16">
        <v>108813781.86</v>
      </c>
      <c r="ED2" s="16">
        <v>107865426.91</v>
      </c>
      <c r="EE2" s="16">
        <v>90821609.409999996</v>
      </c>
      <c r="EF2" s="16">
        <v>84843802.450000003</v>
      </c>
      <c r="EG2" s="16">
        <v>59259597.899999999</v>
      </c>
      <c r="EH2" s="16">
        <v>37411838.060000002</v>
      </c>
      <c r="EI2" s="16">
        <v>22427506.309999999</v>
      </c>
      <c r="EJ2" s="16">
        <v>15616032.4</v>
      </c>
      <c r="EK2" s="16">
        <v>14236142.039999999</v>
      </c>
      <c r="EL2" s="16">
        <v>18231998.739999998</v>
      </c>
      <c r="EM2" s="16">
        <v>41369629.740000002</v>
      </c>
      <c r="EN2" s="16">
        <v>77288194.549999997</v>
      </c>
      <c r="EO2" s="16">
        <v>109943691.09</v>
      </c>
      <c r="EP2" s="16">
        <v>108979575.03</v>
      </c>
      <c r="EQ2" s="16">
        <v>93098394.629999995</v>
      </c>
      <c r="ER2" s="16">
        <v>85701956.469999999</v>
      </c>
      <c r="ES2" s="16">
        <v>59848164.990000002</v>
      </c>
      <c r="ET2" s="16">
        <v>37764394.899999999</v>
      </c>
      <c r="EU2" s="16">
        <v>22618717.969999999</v>
      </c>
      <c r="EV2" s="16">
        <v>15728661.140000001</v>
      </c>
      <c r="EW2" s="16">
        <v>14328752.68</v>
      </c>
      <c r="EX2" s="16">
        <v>18363856.23</v>
      </c>
      <c r="EY2" s="16">
        <v>41737498.409999996</v>
      </c>
      <c r="EZ2" s="16">
        <v>78029228.819999993</v>
      </c>
      <c r="FA2" s="16">
        <v>111015412.94</v>
      </c>
      <c r="FB2" s="16">
        <v>110029596.13</v>
      </c>
      <c r="FC2" s="16">
        <v>92621856.159999996</v>
      </c>
      <c r="FD2" s="16">
        <v>86492649.129999995</v>
      </c>
      <c r="FE2" s="16">
        <v>60361415.109999999</v>
      </c>
      <c r="FF2" s="16">
        <v>38034574.32</v>
      </c>
      <c r="FG2" s="16">
        <v>22724026.48</v>
      </c>
      <c r="FH2" s="16">
        <v>15742940.380000001</v>
      </c>
      <c r="FI2" s="16">
        <v>14312807.82</v>
      </c>
      <c r="FJ2" s="16">
        <v>18381753.620000001</v>
      </c>
      <c r="FK2" s="16">
        <v>41980628.740000002</v>
      </c>
      <c r="FL2" s="16">
        <v>78643074.430000007</v>
      </c>
      <c r="FM2" s="16">
        <v>111950116.3</v>
      </c>
      <c r="FN2" s="16">
        <v>110968386.88</v>
      </c>
      <c r="FO2" s="16">
        <v>93413933.439999998</v>
      </c>
      <c r="FP2" s="16">
        <v>87222019.060000002</v>
      </c>
      <c r="FQ2" s="16">
        <v>60845990.280000001</v>
      </c>
      <c r="FR2" s="16">
        <v>38307298.450000003</v>
      </c>
      <c r="FS2" s="16">
        <v>22867646.550000001</v>
      </c>
      <c r="FT2" s="16">
        <v>15842490.4</v>
      </c>
      <c r="FU2" s="16">
        <v>14427621.57</v>
      </c>
      <c r="FV2" s="16">
        <v>18563572.23</v>
      </c>
      <c r="FW2" s="16">
        <v>42420585.590000004</v>
      </c>
      <c r="FX2" s="16">
        <v>79470316.219999999</v>
      </c>
      <c r="FY2" s="16">
        <v>113128281.54000001</v>
      </c>
      <c r="FZ2" s="16">
        <v>112128551.3</v>
      </c>
      <c r="GA2" s="16">
        <v>94386131.700000003</v>
      </c>
      <c r="GB2" s="16">
        <v>88129120.969999999</v>
      </c>
      <c r="GC2" s="16">
        <v>61481032.619999997</v>
      </c>
      <c r="GD2" s="16">
        <v>38710173.259999998</v>
      </c>
      <c r="GE2" s="16">
        <v>23107918.41</v>
      </c>
      <c r="GF2" s="16">
        <v>16003923.369999999</v>
      </c>
      <c r="GG2" s="16">
        <v>14566144.550000001</v>
      </c>
      <c r="GH2" s="16">
        <v>18736594.5</v>
      </c>
      <c r="GI2" s="16">
        <v>42825849.460000001</v>
      </c>
      <c r="GJ2" s="16">
        <v>80240187.099999994</v>
      </c>
      <c r="GK2" s="16">
        <v>114223788.81999999</v>
      </c>
      <c r="GL2" s="16">
        <v>113216040.54000001</v>
      </c>
      <c r="GM2" s="16">
        <v>96694627.230000004</v>
      </c>
      <c r="GN2" s="16">
        <v>88981937.430000007</v>
      </c>
      <c r="GO2" s="16">
        <v>62078431.18</v>
      </c>
      <c r="GP2" s="16">
        <v>39087827.840000004</v>
      </c>
      <c r="GQ2" s="16">
        <v>23338367.84</v>
      </c>
      <c r="GR2" s="16">
        <v>16173671.07</v>
      </c>
      <c r="GS2" s="16">
        <v>14730967.779999999</v>
      </c>
      <c r="GT2" s="16">
        <v>18949453.620000001</v>
      </c>
      <c r="GU2" s="16">
        <v>43281196.710000001</v>
      </c>
      <c r="GV2" s="16">
        <v>81064788.030000001</v>
      </c>
      <c r="GW2" s="16">
        <v>115382581.37</v>
      </c>
      <c r="GX2" s="16">
        <v>114340464.64</v>
      </c>
      <c r="GY2" s="16">
        <v>96227811</v>
      </c>
      <c r="GZ2" s="16">
        <v>89825970.700000003</v>
      </c>
      <c r="HA2" s="16">
        <v>62634860.420000002</v>
      </c>
      <c r="HB2" s="16">
        <v>39392028.579999998</v>
      </c>
      <c r="HC2" s="16">
        <v>23461482.66</v>
      </c>
      <c r="HD2" s="16">
        <v>16184471.550000001</v>
      </c>
      <c r="HE2" s="16">
        <v>14688197.15</v>
      </c>
      <c r="HF2" s="16">
        <v>18920691.329999998</v>
      </c>
      <c r="HG2" s="16">
        <v>43455331.630000003</v>
      </c>
      <c r="HH2" s="16">
        <v>81588660.670000002</v>
      </c>
      <c r="HI2" s="16">
        <v>116202886.52</v>
      </c>
      <c r="HJ2" s="16">
        <v>115173735.12</v>
      </c>
      <c r="HK2" s="16">
        <v>96934424.810000002</v>
      </c>
      <c r="HL2" s="16">
        <v>90474211.900000006</v>
      </c>
      <c r="HM2" s="16">
        <v>63057252.469999999</v>
      </c>
      <c r="HN2" s="16">
        <v>39618877.75</v>
      </c>
      <c r="HO2" s="16">
        <v>23577673.870000001</v>
      </c>
      <c r="HP2" s="16">
        <v>16275181.52</v>
      </c>
      <c r="HQ2" s="16">
        <v>14811825.039999999</v>
      </c>
      <c r="HR2" s="16">
        <v>19123987.07</v>
      </c>
      <c r="HS2" s="16">
        <v>43921264.140000001</v>
      </c>
      <c r="HT2" s="16">
        <v>82439684.920000002</v>
      </c>
      <c r="HU2" s="16">
        <v>117406519.34</v>
      </c>
      <c r="HV2" s="16">
        <v>116365520.3</v>
      </c>
      <c r="HW2" s="16">
        <v>97942419.689999998</v>
      </c>
      <c r="HX2" s="16">
        <v>91431161.319999993</v>
      </c>
      <c r="HY2" s="16">
        <v>63752371.689999998</v>
      </c>
      <c r="HZ2" s="16">
        <v>40096824.289999999</v>
      </c>
      <c r="IA2" s="16">
        <v>23901723.280000001</v>
      </c>
      <c r="IB2" s="16">
        <v>16533875.560000001</v>
      </c>
      <c r="IC2" s="16">
        <v>15056826.689999999</v>
      </c>
      <c r="ID2" s="16">
        <v>19406355.82</v>
      </c>
      <c r="IE2" s="16">
        <v>44440360.100000001</v>
      </c>
      <c r="IF2" s="16">
        <v>83315941.040000007</v>
      </c>
      <c r="IG2" s="16">
        <v>118610158.13</v>
      </c>
      <c r="IH2" s="16">
        <v>117556929.97</v>
      </c>
      <c r="II2" s="16">
        <v>100395086.48</v>
      </c>
      <c r="IJ2" s="16">
        <v>92384489.480000004</v>
      </c>
      <c r="IK2" s="16">
        <v>64447697.5</v>
      </c>
      <c r="IL2" s="16">
        <v>40575545.670000002</v>
      </c>
      <c r="IM2" s="16">
        <v>24226629.800000001</v>
      </c>
      <c r="IN2" s="16">
        <v>16793966.91</v>
      </c>
      <c r="IO2" s="16">
        <v>15303467.859999999</v>
      </c>
      <c r="IP2" s="16">
        <v>19690251.760000002</v>
      </c>
      <c r="IQ2" s="16">
        <v>44959392.390000001</v>
      </c>
      <c r="IR2" s="16">
        <v>84189823.209999993</v>
      </c>
      <c r="IS2" s="16">
        <v>119809268.05</v>
      </c>
      <c r="IT2" s="16">
        <v>118743751.47</v>
      </c>
      <c r="IU2" s="16">
        <v>99953537.510000005</v>
      </c>
      <c r="IV2" s="16">
        <v>93340601.739999995</v>
      </c>
      <c r="IW2" s="16">
        <v>65140612.170000002</v>
      </c>
      <c r="IX2" s="16">
        <v>41052960.43</v>
      </c>
      <c r="IY2" s="16">
        <v>24550952.620000001</v>
      </c>
      <c r="IZ2" s="16">
        <v>17053815.140000001</v>
      </c>
      <c r="JA2" s="16">
        <v>15549904.720000001</v>
      </c>
      <c r="JB2" s="16">
        <v>19973690</v>
      </c>
      <c r="JC2" s="16">
        <v>45476772.799999997</v>
      </c>
      <c r="JD2" s="16">
        <v>85060196.290000007</v>
      </c>
      <c r="JE2" s="16">
        <v>121003253.42</v>
      </c>
      <c r="JF2" s="185">
        <v>119925658.03</v>
      </c>
      <c r="JG2" s="185">
        <v>100953158.25</v>
      </c>
      <c r="JH2" s="185">
        <v>94289963.099999994</v>
      </c>
      <c r="JI2" s="185">
        <v>65831228.259999998</v>
      </c>
      <c r="JJ2" s="185">
        <v>41529100.450000003</v>
      </c>
      <c r="JK2" s="185">
        <v>24874636.239999998</v>
      </c>
      <c r="JL2" s="185">
        <v>17313286.969999999</v>
      </c>
      <c r="JM2" s="185">
        <v>15795973.189999999</v>
      </c>
      <c r="JN2" s="185">
        <v>20256555.059999999</v>
      </c>
      <c r="JO2" s="185">
        <v>45992687.710000001</v>
      </c>
      <c r="JP2" s="185">
        <v>85927801.540000007</v>
      </c>
      <c r="JQ2" s="185">
        <v>122193382.73</v>
      </c>
      <c r="JR2" s="185">
        <v>121103598.95999999</v>
      </c>
      <c r="JS2" s="185">
        <v>101949325.44</v>
      </c>
      <c r="JT2" s="185">
        <v>95235994.170000002</v>
      </c>
      <c r="JU2" s="185">
        <v>66519452.149999999</v>
      </c>
      <c r="JV2" s="185">
        <v>42003702.840000004</v>
      </c>
      <c r="JW2" s="185">
        <v>25197406.120000001</v>
      </c>
      <c r="JX2" s="185">
        <v>17572167.800000001</v>
      </c>
      <c r="JY2" s="185">
        <v>16041546.25</v>
      </c>
      <c r="JZ2" s="185">
        <v>20538763.960000001</v>
      </c>
      <c r="KA2" s="185">
        <v>46506888.07</v>
      </c>
      <c r="KB2" s="185">
        <v>86791968.140000001</v>
      </c>
      <c r="KC2" s="185">
        <v>123378469.28</v>
      </c>
      <c r="KD2" s="185">
        <v>122276604.73</v>
      </c>
      <c r="KE2" s="185">
        <v>104452947.65000001</v>
      </c>
      <c r="KF2" s="185">
        <v>96175111.390000001</v>
      </c>
      <c r="KG2" s="185">
        <v>67205216.290000007</v>
      </c>
      <c r="KH2" s="185">
        <v>42476936.57</v>
      </c>
      <c r="KI2" s="185">
        <v>25519520.469999999</v>
      </c>
      <c r="KJ2" s="185">
        <v>17830721.280000001</v>
      </c>
      <c r="KK2" s="185">
        <v>16286825.91</v>
      </c>
      <c r="KL2" s="185">
        <v>20820437.690000001</v>
      </c>
      <c r="KM2" s="185">
        <v>47019426.119999997</v>
      </c>
      <c r="KN2" s="185">
        <v>87652720.140000001</v>
      </c>
      <c r="KO2" s="185">
        <v>124558578.31</v>
      </c>
      <c r="KP2" s="185">
        <v>123444646.73</v>
      </c>
      <c r="KQ2" s="185">
        <v>103929282.48999999</v>
      </c>
      <c r="KR2" s="185">
        <v>97116657.030000001</v>
      </c>
      <c r="KS2" s="185">
        <v>67888177.140000001</v>
      </c>
      <c r="KT2" s="185">
        <v>42948344.920000002</v>
      </c>
      <c r="KU2" s="185">
        <v>25840467.23</v>
      </c>
      <c r="KV2" s="185">
        <v>18088377.129999999</v>
      </c>
      <c r="KW2" s="185">
        <v>16531238.039999999</v>
      </c>
      <c r="KX2" s="185">
        <v>21101039.559999999</v>
      </c>
      <c r="KY2" s="185">
        <v>47529781.439999998</v>
      </c>
      <c r="KZ2" s="185">
        <v>88509606.629999995</v>
      </c>
      <c r="LA2" s="185">
        <v>125723759.22</v>
      </c>
    </row>
    <row r="3" spans="1:313" s="182" customFormat="1" x14ac:dyDescent="0.2">
      <c r="A3" s="182" t="s">
        <v>10</v>
      </c>
      <c r="B3" s="16">
        <v>37800738</v>
      </c>
      <c r="C3" s="16">
        <v>35379478</v>
      </c>
      <c r="D3" s="16">
        <v>31302761.219999999</v>
      </c>
      <c r="E3" s="16">
        <v>18927889.850000001</v>
      </c>
      <c r="F3" s="16">
        <v>12793989.18</v>
      </c>
      <c r="G3" s="16">
        <v>12078117.16</v>
      </c>
      <c r="H3" s="16">
        <v>10365189.33</v>
      </c>
      <c r="I3" s="16">
        <v>10340708.99</v>
      </c>
      <c r="J3" s="16">
        <v>11178419.15</v>
      </c>
      <c r="K3" s="16">
        <v>18197853.5</v>
      </c>
      <c r="L3" s="16">
        <v>27655997.789999999</v>
      </c>
      <c r="M3" s="16">
        <v>37191556.149999999</v>
      </c>
      <c r="N3" s="16">
        <v>37739898.469999999</v>
      </c>
      <c r="O3" s="16">
        <v>32507909.129999999</v>
      </c>
      <c r="P3" s="16">
        <v>30754246.879999999</v>
      </c>
      <c r="Q3" s="16">
        <v>23436398.949999999</v>
      </c>
      <c r="R3" s="16">
        <v>17729459.329999998</v>
      </c>
      <c r="S3" s="16">
        <v>13559974.65</v>
      </c>
      <c r="T3" s="16">
        <v>10915233.289999999</v>
      </c>
      <c r="U3" s="16">
        <v>10841044.52</v>
      </c>
      <c r="V3" s="16">
        <v>11556820.09</v>
      </c>
      <c r="W3" s="16">
        <v>18501074.039999999</v>
      </c>
      <c r="X3" s="16">
        <v>27806909.5</v>
      </c>
      <c r="Y3" s="16">
        <v>37329901.659999996</v>
      </c>
      <c r="Z3" s="16">
        <v>38023544.030000001</v>
      </c>
      <c r="AA3" s="16">
        <v>32903008.350000001</v>
      </c>
      <c r="AB3" s="16">
        <v>31278279.100000001</v>
      </c>
      <c r="AC3" s="16">
        <v>23930109.260000002</v>
      </c>
      <c r="AD3" s="16">
        <v>18211190.41</v>
      </c>
      <c r="AE3" s="16">
        <v>13984536.189999999</v>
      </c>
      <c r="AF3" s="16">
        <v>11323416.08</v>
      </c>
      <c r="AG3" s="16">
        <v>11236613.02</v>
      </c>
      <c r="AH3" s="16">
        <v>11943424.880000001</v>
      </c>
      <c r="AI3" s="16">
        <v>18946329.760000002</v>
      </c>
      <c r="AJ3" s="16">
        <v>28354287.379999999</v>
      </c>
      <c r="AK3" s="16">
        <v>38046510.039999999</v>
      </c>
      <c r="AL3" s="16">
        <v>38764639.149999999</v>
      </c>
      <c r="AM3" s="16">
        <v>33558428.700000003</v>
      </c>
      <c r="AN3" s="16">
        <v>31958114.379999999</v>
      </c>
      <c r="AO3" s="16">
        <v>24531590.260000002</v>
      </c>
      <c r="AP3" s="16">
        <v>18774554.670000002</v>
      </c>
      <c r="AQ3" s="16">
        <v>14495142.310000001</v>
      </c>
      <c r="AR3" s="16">
        <v>11820170.59</v>
      </c>
      <c r="AS3" s="16">
        <v>11726822.779999999</v>
      </c>
      <c r="AT3" s="16">
        <v>12416433.060000001</v>
      </c>
      <c r="AU3" s="16">
        <v>19479756.050000001</v>
      </c>
      <c r="AV3" s="16">
        <v>28945037.18</v>
      </c>
      <c r="AW3" s="16">
        <v>38717381.479999997</v>
      </c>
      <c r="AX3" s="16">
        <v>39382848.57</v>
      </c>
      <c r="AY3" s="16">
        <v>34753089.159999996</v>
      </c>
      <c r="AZ3" s="16">
        <v>32495092.82</v>
      </c>
      <c r="BA3" s="16">
        <v>25039155.260000002</v>
      </c>
      <c r="BB3" s="16">
        <v>19252073.760000002</v>
      </c>
      <c r="BC3" s="16">
        <v>14942465.73</v>
      </c>
      <c r="BD3" s="16">
        <v>12249127.76</v>
      </c>
      <c r="BE3" s="16">
        <v>12157268.23</v>
      </c>
      <c r="BF3" s="16">
        <v>12843798.949999999</v>
      </c>
      <c r="BG3" s="16">
        <v>19965850.379999999</v>
      </c>
      <c r="BH3" s="16">
        <v>29436014.219999999</v>
      </c>
      <c r="BI3" s="16">
        <v>39203625.659999996</v>
      </c>
      <c r="BJ3" s="16">
        <v>39839676.759999998</v>
      </c>
      <c r="BK3" s="16">
        <v>34480322.700000003</v>
      </c>
      <c r="BL3" s="16">
        <v>32857477.27</v>
      </c>
      <c r="BM3" s="16">
        <v>25333018.82</v>
      </c>
      <c r="BN3" s="16">
        <v>19504656.800000001</v>
      </c>
      <c r="BO3" s="16">
        <v>15156739.01</v>
      </c>
      <c r="BP3" s="16">
        <v>12444443.23</v>
      </c>
      <c r="BQ3" s="16">
        <v>12345273.960000001</v>
      </c>
      <c r="BR3" s="16">
        <v>13026285.630000001</v>
      </c>
      <c r="BS3" s="16">
        <v>20188411.420000002</v>
      </c>
      <c r="BT3" s="16">
        <v>29704592.73</v>
      </c>
      <c r="BU3" s="16">
        <v>39526584.5</v>
      </c>
      <c r="BV3" s="16">
        <v>40168166.82</v>
      </c>
      <c r="BW3" s="16">
        <v>34770531.219999999</v>
      </c>
      <c r="BX3" s="16">
        <v>33151888.780000001</v>
      </c>
      <c r="BY3" s="16">
        <v>25584475.77</v>
      </c>
      <c r="BZ3" s="16">
        <v>19728929.649999999</v>
      </c>
      <c r="CA3" s="16">
        <v>15353605.68</v>
      </c>
      <c r="CB3" s="16">
        <v>12629620.08</v>
      </c>
      <c r="CC3" s="16">
        <v>12528820.529999999</v>
      </c>
      <c r="CD3" s="16">
        <v>13208401.109999999</v>
      </c>
      <c r="CE3" s="16">
        <v>20411662.379999999</v>
      </c>
      <c r="CF3" s="16">
        <v>29976291.920000002</v>
      </c>
      <c r="CG3" s="16">
        <v>39852993.130000003</v>
      </c>
      <c r="CH3" s="16">
        <v>40493546</v>
      </c>
      <c r="CI3" s="16">
        <v>35052118.670000002</v>
      </c>
      <c r="CJ3" s="16">
        <v>33431431.370000001</v>
      </c>
      <c r="CK3" s="16">
        <v>25817479.100000001</v>
      </c>
      <c r="CL3" s="16">
        <v>19932252.02</v>
      </c>
      <c r="CM3" s="16">
        <v>15529854.189999999</v>
      </c>
      <c r="CN3" s="16">
        <v>12794801.630000001</v>
      </c>
      <c r="CO3" s="16">
        <v>12693979.970000001</v>
      </c>
      <c r="CP3" s="16">
        <v>13374657.300000001</v>
      </c>
      <c r="CQ3" s="16">
        <v>20620410.219999999</v>
      </c>
      <c r="CR3" s="16">
        <v>30234801.09</v>
      </c>
      <c r="CS3" s="16">
        <v>40168271.219999999</v>
      </c>
      <c r="CT3" s="16">
        <v>40813836.609999999</v>
      </c>
      <c r="CU3" s="16">
        <v>36014351.149999999</v>
      </c>
      <c r="CV3" s="16">
        <v>33715893.630000003</v>
      </c>
      <c r="CW3" s="16">
        <v>26061420.43</v>
      </c>
      <c r="CX3" s="16">
        <v>20150633.579999998</v>
      </c>
      <c r="CY3" s="16">
        <v>15723621.99</v>
      </c>
      <c r="CZ3" s="16">
        <v>12981593.890000001</v>
      </c>
      <c r="DA3" s="16">
        <v>12884178.67</v>
      </c>
      <c r="DB3" s="16">
        <v>13568114.48</v>
      </c>
      <c r="DC3" s="16">
        <v>20860084.670000002</v>
      </c>
      <c r="DD3" s="16">
        <v>30526569.170000002</v>
      </c>
      <c r="DE3" s="16">
        <v>40521165.880000003</v>
      </c>
      <c r="DF3" s="16">
        <v>41167708.920000002</v>
      </c>
      <c r="DG3" s="16">
        <v>35643703.619999997</v>
      </c>
      <c r="DH3" s="16">
        <v>34028434.390000001</v>
      </c>
      <c r="DI3" s="16">
        <v>26324685.18</v>
      </c>
      <c r="DJ3" s="16">
        <v>20383277.699999999</v>
      </c>
      <c r="DK3" s="16">
        <v>15925931.699999999</v>
      </c>
      <c r="DL3" s="16">
        <v>13169793.609999999</v>
      </c>
      <c r="DM3" s="16">
        <v>13069366.859999999</v>
      </c>
      <c r="DN3" s="16">
        <v>13751414.17</v>
      </c>
      <c r="DO3" s="16">
        <v>21087900.649999999</v>
      </c>
      <c r="DP3" s="16">
        <v>30807622.780000001</v>
      </c>
      <c r="DQ3" s="16">
        <v>40863085.759999998</v>
      </c>
      <c r="DR3" s="16">
        <v>41519040.170000002</v>
      </c>
      <c r="DS3" s="16">
        <v>35956613.359999999</v>
      </c>
      <c r="DT3" s="16">
        <v>34348288.899999999</v>
      </c>
      <c r="DU3" s="16">
        <v>26600200.280000001</v>
      </c>
      <c r="DV3" s="16">
        <v>20633085.649999999</v>
      </c>
      <c r="DW3" s="16">
        <v>16150967.109999999</v>
      </c>
      <c r="DX3" s="16">
        <v>13389282.51</v>
      </c>
      <c r="DY3" s="16">
        <v>13294735.720000001</v>
      </c>
      <c r="DZ3" s="16">
        <v>13982043.92</v>
      </c>
      <c r="EA3" s="16">
        <v>21373560.120000001</v>
      </c>
      <c r="EB3" s="16">
        <v>31153391.199999999</v>
      </c>
      <c r="EC3" s="16">
        <v>41279770.329999998</v>
      </c>
      <c r="ED3" s="16">
        <v>41938749.380000003</v>
      </c>
      <c r="EE3" s="16">
        <v>36325289.100000001</v>
      </c>
      <c r="EF3" s="16">
        <v>34722918.18</v>
      </c>
      <c r="EG3" s="16">
        <v>26921948.300000001</v>
      </c>
      <c r="EH3" s="16">
        <v>20923540.02</v>
      </c>
      <c r="EI3" s="16">
        <v>16408337.91</v>
      </c>
      <c r="EJ3" s="16">
        <v>13634395.859999999</v>
      </c>
      <c r="EK3" s="16">
        <v>13537859.85</v>
      </c>
      <c r="EL3" s="16">
        <v>14222374.380000001</v>
      </c>
      <c r="EM3" s="16">
        <v>21661366.43</v>
      </c>
      <c r="EN3" s="16">
        <v>31492682.170000002</v>
      </c>
      <c r="EO3" s="16">
        <v>41680515.060000002</v>
      </c>
      <c r="EP3" s="16">
        <v>42339200.689999998</v>
      </c>
      <c r="EQ3" s="16">
        <v>37388310.850000001</v>
      </c>
      <c r="ER3" s="16">
        <v>35073568.270000003</v>
      </c>
      <c r="ES3" s="16">
        <v>27222593.219999999</v>
      </c>
      <c r="ET3" s="16">
        <v>21193661.920000002</v>
      </c>
      <c r="EU3" s="16">
        <v>16646979.720000001</v>
      </c>
      <c r="EV3" s="16">
        <v>13861391.57</v>
      </c>
      <c r="EW3" s="16">
        <v>13763309.41</v>
      </c>
      <c r="EX3" s="16">
        <v>14445919.720000001</v>
      </c>
      <c r="EY3" s="16">
        <v>21930669.199999999</v>
      </c>
      <c r="EZ3" s="16">
        <v>31812636.399999999</v>
      </c>
      <c r="FA3" s="16">
        <v>42061370.219999999</v>
      </c>
      <c r="FB3" s="16">
        <v>42721853.280000001</v>
      </c>
      <c r="FC3" s="16">
        <v>37009427.530000001</v>
      </c>
      <c r="FD3" s="16">
        <v>35413895.119999997</v>
      </c>
      <c r="FE3" s="16">
        <v>27511451.710000001</v>
      </c>
      <c r="FF3" s="16">
        <v>21451844.719999999</v>
      </c>
      <c r="FG3" s="16">
        <v>16873736.210000001</v>
      </c>
      <c r="FH3" s="16">
        <v>14075402.699999999</v>
      </c>
      <c r="FI3" s="16">
        <v>13974800.93</v>
      </c>
      <c r="FJ3" s="16">
        <v>14654785.119999999</v>
      </c>
      <c r="FK3" s="16">
        <v>22183276.210000001</v>
      </c>
      <c r="FL3" s="16">
        <v>32114227.440000001</v>
      </c>
      <c r="FM3" s="16">
        <v>42420321.710000001</v>
      </c>
      <c r="FN3" s="16">
        <v>43084639.43</v>
      </c>
      <c r="FO3" s="16">
        <v>37328787.240000002</v>
      </c>
      <c r="FP3" s="16">
        <v>35738869.170000002</v>
      </c>
      <c r="FQ3" s="16">
        <v>27791546.489999998</v>
      </c>
      <c r="FR3" s="16">
        <v>21706535.809999999</v>
      </c>
      <c r="FS3" s="16">
        <v>17102412.149999999</v>
      </c>
      <c r="FT3" s="16">
        <v>14297121.92</v>
      </c>
      <c r="FU3" s="16">
        <v>14199200.310000001</v>
      </c>
      <c r="FV3" s="16">
        <v>14880797.539999999</v>
      </c>
      <c r="FW3" s="16">
        <v>22457088.960000001</v>
      </c>
      <c r="FX3" s="16">
        <v>32439220.800000001</v>
      </c>
      <c r="FY3" s="16">
        <v>42806919.920000002</v>
      </c>
      <c r="FZ3" s="16">
        <v>43472306.520000003</v>
      </c>
      <c r="GA3" s="16">
        <v>37668328.18</v>
      </c>
      <c r="GB3" s="16">
        <v>36083667.729999997</v>
      </c>
      <c r="GC3" s="16">
        <v>28088002.739999998</v>
      </c>
      <c r="GD3" s="16">
        <v>21974807.359999999</v>
      </c>
      <c r="GE3" s="16">
        <v>17340535</v>
      </c>
      <c r="GF3" s="16">
        <v>14524505.02</v>
      </c>
      <c r="GG3" s="16">
        <v>14424974.779999999</v>
      </c>
      <c r="GH3" s="16">
        <v>15104216.49</v>
      </c>
      <c r="GI3" s="16">
        <v>22724270.34</v>
      </c>
      <c r="GJ3" s="16">
        <v>32754156.460000001</v>
      </c>
      <c r="GK3" s="16">
        <v>43180164.409999996</v>
      </c>
      <c r="GL3" s="16">
        <v>43849727.469999999</v>
      </c>
      <c r="GM3" s="16">
        <v>38750144.850000001</v>
      </c>
      <c r="GN3" s="16">
        <v>36423465.659999996</v>
      </c>
      <c r="GO3" s="16">
        <v>28383924.5</v>
      </c>
      <c r="GP3" s="16">
        <v>22245186.140000001</v>
      </c>
      <c r="GQ3" s="16">
        <v>17583171.399999999</v>
      </c>
      <c r="GR3" s="16">
        <v>14759080.83</v>
      </c>
      <c r="GS3" s="16">
        <v>14660565.73</v>
      </c>
      <c r="GT3" s="16">
        <v>15339568.65</v>
      </c>
      <c r="GU3" s="16">
        <v>23006603.489999998</v>
      </c>
      <c r="GV3" s="16">
        <v>33086765.52</v>
      </c>
      <c r="GW3" s="16">
        <v>43574122.840000004</v>
      </c>
      <c r="GX3" s="16">
        <v>44243046.140000001</v>
      </c>
      <c r="GY3" s="16">
        <v>38344363.060000002</v>
      </c>
      <c r="GZ3" s="16">
        <v>36770415.280000001</v>
      </c>
      <c r="HA3" s="16">
        <v>28677759.48</v>
      </c>
      <c r="HB3" s="16">
        <v>22507035.539999999</v>
      </c>
      <c r="HC3" s="16">
        <v>17811564.43</v>
      </c>
      <c r="HD3" s="16">
        <v>14972578.98</v>
      </c>
      <c r="HE3" s="16">
        <v>14868859.560000001</v>
      </c>
      <c r="HF3" s="16">
        <v>15542723.050000001</v>
      </c>
      <c r="HG3" s="16">
        <v>23249969.239999998</v>
      </c>
      <c r="HH3" s="16">
        <v>33375773.449999999</v>
      </c>
      <c r="HI3" s="16">
        <v>43917059.530000001</v>
      </c>
      <c r="HJ3" s="16">
        <v>44591946</v>
      </c>
      <c r="HK3" s="16">
        <v>38653487.390000001</v>
      </c>
      <c r="HL3" s="16">
        <v>37086908.109999999</v>
      </c>
      <c r="HM3" s="16">
        <v>28952320.890000001</v>
      </c>
      <c r="HN3" s="16">
        <v>22758554.890000001</v>
      </c>
      <c r="HO3" s="16">
        <v>18039224.460000001</v>
      </c>
      <c r="HP3" s="16">
        <v>15195442.550000001</v>
      </c>
      <c r="HQ3" s="16">
        <v>15096208.949999999</v>
      </c>
      <c r="HR3" s="16">
        <v>15773157.32</v>
      </c>
      <c r="HS3" s="16">
        <v>23529083.600000001</v>
      </c>
      <c r="HT3" s="16">
        <v>33706296.310000002</v>
      </c>
      <c r="HU3" s="16">
        <v>44310259.530000001</v>
      </c>
      <c r="HV3" s="16">
        <v>44987753.600000001</v>
      </c>
      <c r="HW3" s="16">
        <v>39002119.869999997</v>
      </c>
      <c r="HX3" s="16">
        <v>37444042.399999999</v>
      </c>
      <c r="HY3" s="16">
        <v>29262931.059999999</v>
      </c>
      <c r="HZ3" s="16">
        <v>23043675.600000001</v>
      </c>
      <c r="IA3" s="16">
        <v>18295690</v>
      </c>
      <c r="IB3" s="16">
        <v>15443829.57</v>
      </c>
      <c r="IC3" s="16">
        <v>15345066.15</v>
      </c>
      <c r="ID3" s="16">
        <v>16020947.609999999</v>
      </c>
      <c r="IE3" s="16">
        <v>23824069.030000001</v>
      </c>
      <c r="IF3" s="16">
        <v>34051204.840000004</v>
      </c>
      <c r="IG3" s="16">
        <v>44717419.740000002</v>
      </c>
      <c r="IH3" s="16">
        <v>45399018.009999998</v>
      </c>
      <c r="II3" s="16">
        <v>40149788.810000002</v>
      </c>
      <c r="IJ3" s="16">
        <v>37815641.5</v>
      </c>
      <c r="IK3" s="16">
        <v>29588015.18</v>
      </c>
      <c r="IL3" s="16">
        <v>23342445.489999998</v>
      </c>
      <c r="IM3" s="16">
        <v>18564392.280000001</v>
      </c>
      <c r="IN3" s="16">
        <v>15703747.390000001</v>
      </c>
      <c r="IO3" s="16">
        <v>15604773.939999999</v>
      </c>
      <c r="IP3" s="16">
        <v>16278595.560000001</v>
      </c>
      <c r="IQ3" s="16">
        <v>24129219.329999998</v>
      </c>
      <c r="IR3" s="16">
        <v>34406093.770000003</v>
      </c>
      <c r="IS3" s="16">
        <v>45134338.130000003</v>
      </c>
      <c r="IT3" s="16">
        <v>45818555.43</v>
      </c>
      <c r="IU3" s="16">
        <v>39734735.909999996</v>
      </c>
      <c r="IV3" s="16">
        <v>38195192.789999999</v>
      </c>
      <c r="IW3" s="16">
        <v>29916617.350000001</v>
      </c>
      <c r="IX3" s="16">
        <v>23643647.190000001</v>
      </c>
      <c r="IY3" s="16">
        <v>18834541.02</v>
      </c>
      <c r="IZ3" s="16">
        <v>15964378.51</v>
      </c>
      <c r="JA3" s="16">
        <v>15864399.460000001</v>
      </c>
      <c r="JB3" s="16">
        <v>16535282.18</v>
      </c>
      <c r="JC3" s="16">
        <v>24431874.460000001</v>
      </c>
      <c r="JD3" s="16">
        <v>34756325.579999998</v>
      </c>
      <c r="JE3" s="16">
        <v>45543745.549999997</v>
      </c>
      <c r="JF3" s="185">
        <v>46228613.109999999</v>
      </c>
      <c r="JG3" s="185">
        <v>40094083.859999999</v>
      </c>
      <c r="JH3" s="185">
        <v>38561606.240000002</v>
      </c>
      <c r="JI3" s="185">
        <v>30234001.579999998</v>
      </c>
      <c r="JJ3" s="185">
        <v>23933858.690000001</v>
      </c>
      <c r="JK3" s="185">
        <v>19094325.460000001</v>
      </c>
      <c r="JL3" s="185">
        <v>16214721.800000001</v>
      </c>
      <c r="JM3" s="185">
        <v>16113574.779999999</v>
      </c>
      <c r="JN3" s="185">
        <v>16781627.02</v>
      </c>
      <c r="JO3" s="185">
        <v>24722375.370000001</v>
      </c>
      <c r="JP3" s="185">
        <v>35092763.020000003</v>
      </c>
      <c r="JQ3" s="185">
        <v>45937740.780000001</v>
      </c>
      <c r="JR3" s="185">
        <v>46624284.640000001</v>
      </c>
      <c r="JS3" s="185">
        <v>40441760.670000002</v>
      </c>
      <c r="JT3" s="185">
        <v>38917021.289999999</v>
      </c>
      <c r="JU3" s="185">
        <v>30542513.280000001</v>
      </c>
      <c r="JV3" s="185">
        <v>24216519.359999999</v>
      </c>
      <c r="JW3" s="185">
        <v>19347843.5</v>
      </c>
      <c r="JX3" s="185">
        <v>16459629.99</v>
      </c>
      <c r="JY3" s="185">
        <v>16357965.5</v>
      </c>
      <c r="JZ3" s="185">
        <v>17023928.129999999</v>
      </c>
      <c r="KA3" s="185">
        <v>25008832.32</v>
      </c>
      <c r="KB3" s="185">
        <v>35425454.359999999</v>
      </c>
      <c r="KC3" s="185">
        <v>46328756.079999998</v>
      </c>
      <c r="KD3" s="185">
        <v>47018732.119999997</v>
      </c>
      <c r="KE3" s="185">
        <v>41612719.670000002</v>
      </c>
      <c r="KF3" s="185">
        <v>39273648.780000001</v>
      </c>
      <c r="KG3" s="185">
        <v>30855116.02</v>
      </c>
      <c r="KH3" s="185">
        <v>24504562.77</v>
      </c>
      <c r="KI3" s="185">
        <v>19607430.010000002</v>
      </c>
      <c r="KJ3" s="185">
        <v>16711320.1</v>
      </c>
      <c r="KK3" s="185">
        <v>16609714.689999999</v>
      </c>
      <c r="KL3" s="185">
        <v>17273884.309999999</v>
      </c>
      <c r="KM3" s="185">
        <v>25304470.780000001</v>
      </c>
      <c r="KN3" s="185">
        <v>35768822.060000002</v>
      </c>
      <c r="KO3" s="185">
        <v>46732406.469999999</v>
      </c>
      <c r="KP3" s="185">
        <v>47426193.960000001</v>
      </c>
      <c r="KQ3" s="185">
        <v>41150145.020000003</v>
      </c>
      <c r="KR3" s="185">
        <v>39645362.909999996</v>
      </c>
      <c r="KS3" s="185">
        <v>31178516.940000001</v>
      </c>
      <c r="KT3" s="185">
        <v>24802544.609999999</v>
      </c>
      <c r="KU3" s="185">
        <v>19875867.789999999</v>
      </c>
      <c r="KV3" s="185">
        <v>16971444.969999999</v>
      </c>
      <c r="KW3" s="185">
        <v>16869603.100000001</v>
      </c>
      <c r="KX3" s="185">
        <v>17531464.129999999</v>
      </c>
      <c r="KY3" s="185">
        <v>25608234.800000001</v>
      </c>
      <c r="KZ3" s="185">
        <v>36120255.939999998</v>
      </c>
      <c r="LA3" s="185">
        <v>47143247.640000001</v>
      </c>
    </row>
    <row r="4" spans="1:313" s="182" customFormat="1" x14ac:dyDescent="0.2">
      <c r="A4" s="182" t="s">
        <v>11</v>
      </c>
      <c r="B4" s="16">
        <v>2984794.13</v>
      </c>
      <c r="C4" s="16">
        <v>2801454.59</v>
      </c>
      <c r="D4" s="16">
        <v>2511384.7000000002</v>
      </c>
      <c r="E4" s="16">
        <v>1504433.39</v>
      </c>
      <c r="F4" s="16">
        <v>957063.22</v>
      </c>
      <c r="G4" s="16">
        <v>998723.17</v>
      </c>
      <c r="H4" s="16">
        <v>1064885.0900000001</v>
      </c>
      <c r="I4" s="16">
        <v>1110214.2</v>
      </c>
      <c r="J4" s="16">
        <v>1201048.3799999999</v>
      </c>
      <c r="K4" s="16">
        <v>1840245.41</v>
      </c>
      <c r="L4" s="16">
        <v>2495958.63</v>
      </c>
      <c r="M4" s="16">
        <v>3169372.11</v>
      </c>
      <c r="N4" s="16">
        <v>3069084.04</v>
      </c>
      <c r="O4" s="16">
        <v>2623287.73</v>
      </c>
      <c r="P4" s="16">
        <v>2537370.09</v>
      </c>
      <c r="Q4" s="16">
        <v>2017942.26</v>
      </c>
      <c r="R4" s="16">
        <v>1645130.27</v>
      </c>
      <c r="S4" s="16">
        <v>1221048.75</v>
      </c>
      <c r="T4" s="16">
        <v>1134976.8899999999</v>
      </c>
      <c r="U4" s="16">
        <v>1125125.06</v>
      </c>
      <c r="V4" s="16">
        <v>1186277.6399999999</v>
      </c>
      <c r="W4" s="16">
        <v>1815437.27</v>
      </c>
      <c r="X4" s="16">
        <v>2451895.65</v>
      </c>
      <c r="Y4" s="16">
        <v>3115960.24</v>
      </c>
      <c r="Z4" s="16">
        <v>3022392.28</v>
      </c>
      <c r="AA4" s="16">
        <v>2589835.91</v>
      </c>
      <c r="AB4" s="16">
        <v>2507625.02</v>
      </c>
      <c r="AC4" s="16">
        <v>1996711.24</v>
      </c>
      <c r="AD4" s="16">
        <v>1629334.59</v>
      </c>
      <c r="AE4" s="16">
        <v>1209653.3</v>
      </c>
      <c r="AF4" s="16">
        <v>1124668.3799999999</v>
      </c>
      <c r="AG4" s="16">
        <v>1115270.72</v>
      </c>
      <c r="AH4" s="16">
        <v>1176330.95</v>
      </c>
      <c r="AI4" s="16">
        <v>1799780.99</v>
      </c>
      <c r="AJ4" s="16">
        <v>2430062.2999999998</v>
      </c>
      <c r="AK4" s="16">
        <v>3091461.35</v>
      </c>
      <c r="AL4" s="16">
        <v>2998867.17</v>
      </c>
      <c r="AM4" s="16">
        <v>2569916.14</v>
      </c>
      <c r="AN4" s="16">
        <v>2488600.21</v>
      </c>
      <c r="AO4" s="16">
        <v>1981783.88</v>
      </c>
      <c r="AP4" s="16">
        <v>1617421.58</v>
      </c>
      <c r="AQ4" s="16">
        <v>1201018.46</v>
      </c>
      <c r="AR4" s="16">
        <v>1116724.58</v>
      </c>
      <c r="AS4" s="16">
        <v>1107364.79</v>
      </c>
      <c r="AT4" s="16">
        <v>1167851.07</v>
      </c>
      <c r="AU4" s="16">
        <v>1786251.03</v>
      </c>
      <c r="AV4" s="16">
        <v>2411199.7799999998</v>
      </c>
      <c r="AW4" s="16">
        <v>3067290.28</v>
      </c>
      <c r="AX4" s="16">
        <v>2975465.5</v>
      </c>
      <c r="AY4" s="16">
        <v>2589046.65</v>
      </c>
      <c r="AZ4" s="16">
        <v>2469317.29</v>
      </c>
      <c r="BA4" s="16">
        <v>1966452.41</v>
      </c>
      <c r="BB4" s="16">
        <v>1604962.63</v>
      </c>
      <c r="BC4" s="16">
        <v>1191769.3799999999</v>
      </c>
      <c r="BD4" s="16">
        <v>1108108.6399999999</v>
      </c>
      <c r="BE4" s="16">
        <v>1098777.3899999999</v>
      </c>
      <c r="BF4" s="16">
        <v>1158727.78</v>
      </c>
      <c r="BG4" s="16">
        <v>1772137.44</v>
      </c>
      <c r="BH4" s="16">
        <v>2391864.0099999998</v>
      </c>
      <c r="BI4" s="16">
        <v>3042706.58</v>
      </c>
      <c r="BJ4" s="16">
        <v>2951671.6</v>
      </c>
      <c r="BK4" s="16">
        <v>2529627.5299999998</v>
      </c>
      <c r="BL4" s="16">
        <v>2449679.15</v>
      </c>
      <c r="BM4" s="16">
        <v>1950776.75</v>
      </c>
      <c r="BN4" s="16">
        <v>1592159.68</v>
      </c>
      <c r="BO4" s="16">
        <v>1182211.31</v>
      </c>
      <c r="BP4" s="16">
        <v>1099217.97</v>
      </c>
      <c r="BQ4" s="16">
        <v>1089968.8700000001</v>
      </c>
      <c r="BR4" s="16">
        <v>1149444.25</v>
      </c>
      <c r="BS4" s="16">
        <v>1757922.28</v>
      </c>
      <c r="BT4" s="16">
        <v>2372485.0699999998</v>
      </c>
      <c r="BU4" s="16">
        <v>3018119.41</v>
      </c>
      <c r="BV4" s="16">
        <v>2927889.06</v>
      </c>
      <c r="BW4" s="16">
        <v>2509333.46</v>
      </c>
      <c r="BX4" s="16">
        <v>2430061.21</v>
      </c>
      <c r="BY4" s="16">
        <v>1935128.02</v>
      </c>
      <c r="BZ4" s="16">
        <v>1579387.21</v>
      </c>
      <c r="CA4" s="16">
        <v>1172682.01</v>
      </c>
      <c r="CB4" s="16">
        <v>1090353.07</v>
      </c>
      <c r="CC4" s="16">
        <v>1081179.3</v>
      </c>
      <c r="CD4" s="16">
        <v>1140173.21</v>
      </c>
      <c r="CE4" s="16">
        <v>1743721.43</v>
      </c>
      <c r="CF4" s="16">
        <v>2353124.06</v>
      </c>
      <c r="CG4" s="16">
        <v>2993553.96</v>
      </c>
      <c r="CH4" s="16">
        <v>2904126.3</v>
      </c>
      <c r="CI4" s="16">
        <v>2489056.1</v>
      </c>
      <c r="CJ4" s="16">
        <v>2410460.91</v>
      </c>
      <c r="CK4" s="16">
        <v>1919497.13</v>
      </c>
      <c r="CL4" s="16">
        <v>1566635.73</v>
      </c>
      <c r="CM4" s="16">
        <v>1163176.76</v>
      </c>
      <c r="CN4" s="16">
        <v>1081518.52</v>
      </c>
      <c r="CO4" s="16">
        <v>1072426.1299999999</v>
      </c>
      <c r="CP4" s="16">
        <v>1130943.58</v>
      </c>
      <c r="CQ4" s="16">
        <v>1729570.92</v>
      </c>
      <c r="CR4" s="16">
        <v>2333818.56</v>
      </c>
      <c r="CS4" s="16">
        <v>2969050.83</v>
      </c>
      <c r="CT4" s="16">
        <v>2880427</v>
      </c>
      <c r="CU4" s="16">
        <v>2506706.77</v>
      </c>
      <c r="CV4" s="16">
        <v>2390914.09</v>
      </c>
      <c r="CW4" s="16">
        <v>1903914.45</v>
      </c>
      <c r="CX4" s="16">
        <v>1553926.03</v>
      </c>
      <c r="CY4" s="16">
        <v>1153706.3700000001</v>
      </c>
      <c r="CZ4" s="16">
        <v>1072718.77</v>
      </c>
      <c r="DA4" s="16">
        <v>1063708.7</v>
      </c>
      <c r="DB4" s="16">
        <v>1121748.68</v>
      </c>
      <c r="DC4" s="16">
        <v>1715453.97</v>
      </c>
      <c r="DD4" s="16">
        <v>2314541.9900000002</v>
      </c>
      <c r="DE4" s="16">
        <v>2944574.66</v>
      </c>
      <c r="DF4" s="16">
        <v>2856754.15</v>
      </c>
      <c r="DG4" s="16">
        <v>2448640.36</v>
      </c>
      <c r="DH4" s="16">
        <v>2371412.09</v>
      </c>
      <c r="DI4" s="16">
        <v>1888377.71</v>
      </c>
      <c r="DJ4" s="16">
        <v>1541274.81</v>
      </c>
      <c r="DK4" s="16">
        <v>1144299.24</v>
      </c>
      <c r="DL4" s="16">
        <v>1063984.8600000001</v>
      </c>
      <c r="DM4" s="16">
        <v>1055053.3600000001</v>
      </c>
      <c r="DN4" s="16">
        <v>1112609.83</v>
      </c>
      <c r="DO4" s="16">
        <v>1701393.3</v>
      </c>
      <c r="DP4" s="16">
        <v>2295319.7799999998</v>
      </c>
      <c r="DQ4" s="16">
        <v>2920153.92</v>
      </c>
      <c r="DR4" s="16">
        <v>2833133.39</v>
      </c>
      <c r="DS4" s="16">
        <v>2428487.15</v>
      </c>
      <c r="DT4" s="16">
        <v>2351941.7000000002</v>
      </c>
      <c r="DU4" s="16">
        <v>1872862.26</v>
      </c>
      <c r="DV4" s="16">
        <v>1528631.45</v>
      </c>
      <c r="DW4" s="16">
        <v>1134888.8400000001</v>
      </c>
      <c r="DX4" s="16">
        <v>1055241.67</v>
      </c>
      <c r="DY4" s="16">
        <v>1046386.17</v>
      </c>
      <c r="DZ4" s="16">
        <v>1103457.3999999999</v>
      </c>
      <c r="EA4" s="16">
        <v>1687314.65</v>
      </c>
      <c r="EB4" s="16">
        <v>2276075.71</v>
      </c>
      <c r="EC4" s="16">
        <v>2895707.33</v>
      </c>
      <c r="ED4" s="16">
        <v>2809486.4</v>
      </c>
      <c r="EE4" s="16">
        <v>2408311.84</v>
      </c>
      <c r="EF4" s="16">
        <v>2332449.5699999998</v>
      </c>
      <c r="EG4" s="16">
        <v>1857328.28</v>
      </c>
      <c r="EH4" s="16">
        <v>1515970.62</v>
      </c>
      <c r="EI4" s="16">
        <v>1125461.8400000001</v>
      </c>
      <c r="EJ4" s="16">
        <v>1046479.87</v>
      </c>
      <c r="EK4" s="16">
        <v>1037698.14</v>
      </c>
      <c r="EL4" s="16">
        <v>1094282.98</v>
      </c>
      <c r="EM4" s="16">
        <v>1673212.57</v>
      </c>
      <c r="EN4" s="16">
        <v>2256808.69</v>
      </c>
      <c r="EO4" s="16">
        <v>2871236.21</v>
      </c>
      <c r="EP4" s="16">
        <v>2785812.94</v>
      </c>
      <c r="EQ4" s="16">
        <v>2424759.09</v>
      </c>
      <c r="ER4" s="16">
        <v>2312923.52</v>
      </c>
      <c r="ES4" s="16">
        <v>1841766.17</v>
      </c>
      <c r="ET4" s="16">
        <v>1503283.04</v>
      </c>
      <c r="EU4" s="16">
        <v>1116012.1200000001</v>
      </c>
      <c r="EV4" s="16">
        <v>1037698.18</v>
      </c>
      <c r="EW4" s="16">
        <v>1028994.81</v>
      </c>
      <c r="EX4" s="16">
        <v>1085099.92</v>
      </c>
      <c r="EY4" s="16">
        <v>1659110.12</v>
      </c>
      <c r="EZ4" s="16">
        <v>2237550.7000000002</v>
      </c>
      <c r="FA4" s="16">
        <v>2846783.8</v>
      </c>
      <c r="FB4" s="16">
        <v>2762165.92</v>
      </c>
      <c r="FC4" s="16">
        <v>2367938.35</v>
      </c>
      <c r="FD4" s="16">
        <v>2293440.75</v>
      </c>
      <c r="FE4" s="16">
        <v>1826238.82</v>
      </c>
      <c r="FF4" s="16">
        <v>1490631.01</v>
      </c>
      <c r="FG4" s="16">
        <v>1106596.72</v>
      </c>
      <c r="FH4" s="16">
        <v>1028953.3</v>
      </c>
      <c r="FI4" s="16">
        <v>1020329.03</v>
      </c>
      <c r="FJ4" s="16">
        <v>1075950.94</v>
      </c>
      <c r="FK4" s="16">
        <v>1645035.96</v>
      </c>
      <c r="FL4" s="16">
        <v>2218311.1</v>
      </c>
      <c r="FM4" s="16">
        <v>2822341.78</v>
      </c>
      <c r="FN4" s="16">
        <v>2738523.73</v>
      </c>
      <c r="FO4" s="16">
        <v>2347767.67</v>
      </c>
      <c r="FP4" s="16">
        <v>2273953.6800000002</v>
      </c>
      <c r="FQ4" s="16">
        <v>1810709.07</v>
      </c>
      <c r="FR4" s="16">
        <v>1477973.58</v>
      </c>
      <c r="FS4" s="16">
        <v>1097172.3</v>
      </c>
      <c r="FT4" s="16">
        <v>1020193.98</v>
      </c>
      <c r="FU4" s="16">
        <v>1011643.29</v>
      </c>
      <c r="FV4" s="16">
        <v>1066777.8899999999</v>
      </c>
      <c r="FW4" s="16">
        <v>1630933.07</v>
      </c>
      <c r="FX4" s="16">
        <v>2199039.39</v>
      </c>
      <c r="FY4" s="16">
        <v>2797859.56</v>
      </c>
      <c r="FZ4" s="16">
        <v>2714830.77</v>
      </c>
      <c r="GA4" s="16">
        <v>2327540.63</v>
      </c>
      <c r="GB4" s="16">
        <v>2254395.25</v>
      </c>
      <c r="GC4" s="16">
        <v>1795106.83</v>
      </c>
      <c r="GD4" s="16">
        <v>1465240.98</v>
      </c>
      <c r="GE4" s="16">
        <v>1087675.8700000001</v>
      </c>
      <c r="GF4" s="16">
        <v>1011359.44</v>
      </c>
      <c r="GG4" s="16">
        <v>1002881.37</v>
      </c>
      <c r="GH4" s="16">
        <v>1057531.68</v>
      </c>
      <c r="GI4" s="16">
        <v>1616758.19</v>
      </c>
      <c r="GJ4" s="16">
        <v>2179704.91</v>
      </c>
      <c r="GK4" s="16">
        <v>2773323.71</v>
      </c>
      <c r="GL4" s="16">
        <v>2691099.49</v>
      </c>
      <c r="GM4" s="16">
        <v>2342715.7999999998</v>
      </c>
      <c r="GN4" s="16">
        <v>2234826.4300000002</v>
      </c>
      <c r="GO4" s="16">
        <v>1779509.41</v>
      </c>
      <c r="GP4" s="16">
        <v>1452521.77</v>
      </c>
      <c r="GQ4" s="16">
        <v>1078199.28</v>
      </c>
      <c r="GR4" s="16">
        <v>1002552.63</v>
      </c>
      <c r="GS4" s="16">
        <v>994154.07</v>
      </c>
      <c r="GT4" s="16">
        <v>1048324.56</v>
      </c>
      <c r="GU4" s="16">
        <v>1602627.74</v>
      </c>
      <c r="GV4" s="16">
        <v>2160415.5099999998</v>
      </c>
      <c r="GW4" s="16">
        <v>2748834.53</v>
      </c>
      <c r="GX4" s="16">
        <v>2667412.69</v>
      </c>
      <c r="GY4" s="16">
        <v>2287084.04</v>
      </c>
      <c r="GZ4" s="16">
        <v>2215300.11</v>
      </c>
      <c r="HA4" s="16">
        <v>1763938.27</v>
      </c>
      <c r="HB4" s="16">
        <v>1439822.26</v>
      </c>
      <c r="HC4" s="16">
        <v>1068735.44</v>
      </c>
      <c r="HD4" s="16">
        <v>993754.48</v>
      </c>
      <c r="HE4" s="16">
        <v>985432.79</v>
      </c>
      <c r="HF4" s="16">
        <v>1039122.28</v>
      </c>
      <c r="HG4" s="16">
        <v>1588502.41</v>
      </c>
      <c r="HH4" s="16">
        <v>2141131.34</v>
      </c>
      <c r="HI4" s="16">
        <v>2724349.98</v>
      </c>
      <c r="HJ4" s="16">
        <v>2643728.0699999998</v>
      </c>
      <c r="HK4" s="16">
        <v>2266873.65</v>
      </c>
      <c r="HL4" s="16">
        <v>2195769</v>
      </c>
      <c r="HM4" s="16">
        <v>1748369.38</v>
      </c>
      <c r="HN4" s="16">
        <v>1427130.21</v>
      </c>
      <c r="HO4" s="16">
        <v>1059283.6299999999</v>
      </c>
      <c r="HP4" s="16">
        <v>984971.82</v>
      </c>
      <c r="HQ4" s="16">
        <v>976727.76</v>
      </c>
      <c r="HR4" s="16">
        <v>1029934.2</v>
      </c>
      <c r="HS4" s="16">
        <v>1574388.25</v>
      </c>
      <c r="HT4" s="16">
        <v>2121854.61</v>
      </c>
      <c r="HU4" s="16">
        <v>2699872.03</v>
      </c>
      <c r="HV4" s="16">
        <v>2620052.7799999998</v>
      </c>
      <c r="HW4" s="16">
        <v>2246675.61</v>
      </c>
      <c r="HX4" s="16">
        <v>2176254.3199999998</v>
      </c>
      <c r="HY4" s="16">
        <v>1732815.43</v>
      </c>
      <c r="HZ4" s="16">
        <v>1414450.54</v>
      </c>
      <c r="IA4" s="16">
        <v>1049841.33</v>
      </c>
      <c r="IB4" s="16">
        <v>976199.11</v>
      </c>
      <c r="IC4" s="16">
        <v>968035.68</v>
      </c>
      <c r="ID4" s="16">
        <v>1020764.13</v>
      </c>
      <c r="IE4" s="16">
        <v>1560300.13</v>
      </c>
      <c r="IF4" s="16">
        <v>2102608.66</v>
      </c>
      <c r="IG4" s="16">
        <v>2675425.73</v>
      </c>
      <c r="IH4" s="16">
        <v>2596400.5699999998</v>
      </c>
      <c r="II4" s="16">
        <v>2260682.84</v>
      </c>
      <c r="IJ4" s="16">
        <v>2156737.94</v>
      </c>
      <c r="IK4" s="16">
        <v>1717262.97</v>
      </c>
      <c r="IL4" s="16">
        <v>1401776.43</v>
      </c>
      <c r="IM4" s="16">
        <v>1040407.86</v>
      </c>
      <c r="IN4" s="16">
        <v>967434.63</v>
      </c>
      <c r="IO4" s="16">
        <v>959346.59</v>
      </c>
      <c r="IP4" s="16">
        <v>1011588.83</v>
      </c>
      <c r="IQ4" s="16">
        <v>1546196.92</v>
      </c>
      <c r="IR4" s="16">
        <v>2083341.62</v>
      </c>
      <c r="IS4" s="16">
        <v>2650958.94</v>
      </c>
      <c r="IT4" s="16">
        <v>2572740.04</v>
      </c>
      <c r="IU4" s="16">
        <v>2206307.15</v>
      </c>
      <c r="IV4" s="16">
        <v>2137250.9300000002</v>
      </c>
      <c r="IW4" s="16">
        <v>1701733.83</v>
      </c>
      <c r="IX4" s="16">
        <v>1389122.46</v>
      </c>
      <c r="IY4" s="16">
        <v>1030988.8</v>
      </c>
      <c r="IZ4" s="16">
        <v>958683.06</v>
      </c>
      <c r="JA4" s="16">
        <v>950671.47</v>
      </c>
      <c r="JB4" s="16">
        <v>1002429.88</v>
      </c>
      <c r="JC4" s="16">
        <v>1532113.9</v>
      </c>
      <c r="JD4" s="16">
        <v>2064095.48</v>
      </c>
      <c r="JE4" s="16">
        <v>2626510.63</v>
      </c>
      <c r="JF4" s="185">
        <v>2549088.9</v>
      </c>
      <c r="JG4" s="185">
        <v>2186124.64</v>
      </c>
      <c r="JH4" s="185">
        <v>2117747.73</v>
      </c>
      <c r="JI4" s="185">
        <v>1686188.49</v>
      </c>
      <c r="JJ4" s="185">
        <v>1376451.09</v>
      </c>
      <c r="JK4" s="185">
        <v>1021553.85</v>
      </c>
      <c r="JL4" s="185">
        <v>949915.53</v>
      </c>
      <c r="JM4" s="185">
        <v>941980.23</v>
      </c>
      <c r="JN4" s="185">
        <v>993254.7</v>
      </c>
      <c r="JO4" s="185">
        <v>1518013.28</v>
      </c>
      <c r="JP4" s="185">
        <v>2044831.9</v>
      </c>
      <c r="JQ4" s="185">
        <v>2602045.1</v>
      </c>
      <c r="JR4" s="185">
        <v>2525423.0299999998</v>
      </c>
      <c r="JS4" s="185">
        <v>2165931.6</v>
      </c>
      <c r="JT4" s="185">
        <v>2098235.15</v>
      </c>
      <c r="JU4" s="185">
        <v>1670634.62</v>
      </c>
      <c r="JV4" s="185">
        <v>1363770.53</v>
      </c>
      <c r="JW4" s="185">
        <v>1012110.07</v>
      </c>
      <c r="JX4" s="185">
        <v>941140.25</v>
      </c>
      <c r="JY4" s="185">
        <v>933283.53</v>
      </c>
      <c r="JZ4" s="185">
        <v>984076.58</v>
      </c>
      <c r="KA4" s="185">
        <v>1503911.66</v>
      </c>
      <c r="KB4" s="185">
        <v>2025569.48</v>
      </c>
      <c r="KC4" s="185">
        <v>2577583.9500000002</v>
      </c>
      <c r="KD4" s="185">
        <v>2501766.17</v>
      </c>
      <c r="KE4" s="185">
        <v>2178723.0099999998</v>
      </c>
      <c r="KF4" s="185">
        <v>2078738.34</v>
      </c>
      <c r="KG4" s="185">
        <v>1655104.06</v>
      </c>
      <c r="KH4" s="185">
        <v>1351117.18</v>
      </c>
      <c r="KI4" s="185">
        <v>1002694.19</v>
      </c>
      <c r="KJ4" s="185">
        <v>932394.17</v>
      </c>
      <c r="KK4" s="185">
        <v>924615.71</v>
      </c>
      <c r="KL4" s="185">
        <v>974926.34</v>
      </c>
      <c r="KM4" s="185">
        <v>1489839.44</v>
      </c>
      <c r="KN4" s="185">
        <v>2006335.49</v>
      </c>
      <c r="KO4" s="185">
        <v>2553149.61</v>
      </c>
      <c r="KP4" s="185">
        <v>2478129.91</v>
      </c>
      <c r="KQ4" s="185">
        <v>2125583.2000000002</v>
      </c>
      <c r="KR4" s="185">
        <v>2059255.64</v>
      </c>
      <c r="KS4" s="185">
        <v>1639575.88</v>
      </c>
      <c r="KT4" s="185">
        <v>1338464.71</v>
      </c>
      <c r="KU4" s="185">
        <v>993277.75</v>
      </c>
      <c r="KV4" s="185">
        <v>923644.7</v>
      </c>
      <c r="KW4" s="185">
        <v>915940.35</v>
      </c>
      <c r="KX4" s="185">
        <v>965763.82</v>
      </c>
      <c r="KY4" s="185">
        <v>1475748.97</v>
      </c>
      <c r="KZ4" s="185">
        <v>1987079.21</v>
      </c>
      <c r="LA4" s="185">
        <v>2528689.81</v>
      </c>
    </row>
    <row r="5" spans="1:313" s="182" customFormat="1" x14ac:dyDescent="0.2">
      <c r="A5" s="182" t="s">
        <v>12</v>
      </c>
      <c r="B5" s="16">
        <v>3469975.15</v>
      </c>
      <c r="C5" s="16">
        <v>3082355.04</v>
      </c>
      <c r="D5" s="16">
        <v>3034476.35</v>
      </c>
      <c r="E5" s="16">
        <v>2301449.11</v>
      </c>
      <c r="F5" s="16">
        <v>2032029.06</v>
      </c>
      <c r="G5" s="16">
        <v>1373354.97</v>
      </c>
      <c r="H5" s="16">
        <v>1194229.1399999999</v>
      </c>
      <c r="I5" s="16">
        <v>1132922.3500000001</v>
      </c>
      <c r="J5" s="16">
        <v>1155359.54</v>
      </c>
      <c r="K5" s="16">
        <v>1551246.75</v>
      </c>
      <c r="L5" s="16">
        <v>2390254.52</v>
      </c>
      <c r="M5" s="16">
        <v>3062037.65</v>
      </c>
      <c r="N5" s="16">
        <v>3263295.72</v>
      </c>
      <c r="O5" s="16">
        <v>2837555.38</v>
      </c>
      <c r="P5" s="16">
        <v>2901241.37</v>
      </c>
      <c r="Q5" s="16">
        <v>2448528.61</v>
      </c>
      <c r="R5" s="16">
        <v>2079539.96</v>
      </c>
      <c r="S5" s="16">
        <v>1385440.71</v>
      </c>
      <c r="T5" s="16">
        <v>1226960.54</v>
      </c>
      <c r="U5" s="16">
        <v>1163299.1599999999</v>
      </c>
      <c r="V5" s="16">
        <v>1172218.08</v>
      </c>
      <c r="W5" s="16">
        <v>1548186.87</v>
      </c>
      <c r="X5" s="16">
        <v>2347258.25</v>
      </c>
      <c r="Y5" s="16">
        <v>2993831.51</v>
      </c>
      <c r="Z5" s="16">
        <v>3145297.08</v>
      </c>
      <c r="AA5" s="16">
        <v>2741679.64</v>
      </c>
      <c r="AB5" s="16">
        <v>2808695.21</v>
      </c>
      <c r="AC5" s="16">
        <v>2377194.7400000002</v>
      </c>
      <c r="AD5" s="16">
        <v>2026386.83</v>
      </c>
      <c r="AE5" s="16">
        <v>1360137.44</v>
      </c>
      <c r="AF5" s="16">
        <v>1209443.53</v>
      </c>
      <c r="AG5" s="16">
        <v>1148831.77</v>
      </c>
      <c r="AH5" s="16">
        <v>1157062.25</v>
      </c>
      <c r="AI5" s="16">
        <v>1518869.7</v>
      </c>
      <c r="AJ5" s="16">
        <v>2285736.65</v>
      </c>
      <c r="AK5" s="16">
        <v>2911332.45</v>
      </c>
      <c r="AL5" s="16">
        <v>3067410.13</v>
      </c>
      <c r="AM5" s="16">
        <v>2674279.84</v>
      </c>
      <c r="AN5" s="16">
        <v>2741697.09</v>
      </c>
      <c r="AO5" s="16">
        <v>2324419.98</v>
      </c>
      <c r="AP5" s="16">
        <v>1987353.64</v>
      </c>
      <c r="AQ5" s="16">
        <v>1344593.2</v>
      </c>
      <c r="AR5" s="16">
        <v>1200028.3500000001</v>
      </c>
      <c r="AS5" s="16">
        <v>1140736.42</v>
      </c>
      <c r="AT5" s="16">
        <v>1146334.19</v>
      </c>
      <c r="AU5" s="16">
        <v>1493943.12</v>
      </c>
      <c r="AV5" s="16">
        <v>2227805.5699999998</v>
      </c>
      <c r="AW5" s="16">
        <v>2827957.62</v>
      </c>
      <c r="AX5" s="16">
        <v>2976094.8</v>
      </c>
      <c r="AY5" s="16">
        <v>2661163.71</v>
      </c>
      <c r="AZ5" s="16">
        <v>2637660.23</v>
      </c>
      <c r="BA5" s="16">
        <v>2257717.2799999998</v>
      </c>
      <c r="BB5" s="16">
        <v>1933548.67</v>
      </c>
      <c r="BC5" s="16">
        <v>1314402.3700000001</v>
      </c>
      <c r="BD5" s="16">
        <v>1175146.4099999999</v>
      </c>
      <c r="BE5" s="16">
        <v>1116908.6599999999</v>
      </c>
      <c r="BF5" s="16">
        <v>1120225.72</v>
      </c>
      <c r="BG5" s="16">
        <v>1453093.46</v>
      </c>
      <c r="BH5" s="16">
        <v>2154523.9300000002</v>
      </c>
      <c r="BI5" s="16">
        <v>2728867.63</v>
      </c>
      <c r="BJ5" s="16">
        <v>2866272.41</v>
      </c>
      <c r="BK5" s="16">
        <v>2498209.23</v>
      </c>
      <c r="BL5" s="16">
        <v>2561961.4</v>
      </c>
      <c r="BM5" s="16">
        <v>2174786.48</v>
      </c>
      <c r="BN5" s="16">
        <v>1864063.74</v>
      </c>
      <c r="BO5" s="16">
        <v>1270235.95</v>
      </c>
      <c r="BP5" s="16">
        <v>1137004.07</v>
      </c>
      <c r="BQ5" s="16">
        <v>1081083.72</v>
      </c>
      <c r="BR5" s="16">
        <v>1083763.17</v>
      </c>
      <c r="BS5" s="16">
        <v>1402574.53</v>
      </c>
      <c r="BT5" s="16">
        <v>2072910.65</v>
      </c>
      <c r="BU5" s="16">
        <v>2622522.41</v>
      </c>
      <c r="BV5" s="16">
        <v>2756484.24</v>
      </c>
      <c r="BW5" s="16">
        <v>2402708.16</v>
      </c>
      <c r="BX5" s="16">
        <v>2464806.44</v>
      </c>
      <c r="BY5" s="16">
        <v>2093816.15</v>
      </c>
      <c r="BZ5" s="16">
        <v>1796949.97</v>
      </c>
      <c r="CA5" s="16">
        <v>1228548.03</v>
      </c>
      <c r="CB5" s="16">
        <v>1101659.92</v>
      </c>
      <c r="CC5" s="16">
        <v>1048150.57</v>
      </c>
      <c r="CD5" s="16">
        <v>1050065.3700000001</v>
      </c>
      <c r="CE5" s="16">
        <v>1355037.82</v>
      </c>
      <c r="CF5" s="16">
        <v>1994153.28</v>
      </c>
      <c r="CG5" s="16">
        <v>2518674.34</v>
      </c>
      <c r="CH5" s="16">
        <v>2649131.19</v>
      </c>
      <c r="CI5" s="16">
        <v>2309106.7999999998</v>
      </c>
      <c r="CJ5" s="16">
        <v>2369540.98</v>
      </c>
      <c r="CK5" s="16">
        <v>2014397</v>
      </c>
      <c r="CL5" s="16">
        <v>1731185.4</v>
      </c>
      <c r="CM5" s="16">
        <v>1187975.8400000001</v>
      </c>
      <c r="CN5" s="16">
        <v>1067609.45</v>
      </c>
      <c r="CO5" s="16">
        <v>1016720.3</v>
      </c>
      <c r="CP5" s="16">
        <v>1018022.09</v>
      </c>
      <c r="CQ5" s="16">
        <v>1309651.17</v>
      </c>
      <c r="CR5" s="16">
        <v>1917771.13</v>
      </c>
      <c r="CS5" s="16">
        <v>2417136.7000000002</v>
      </c>
      <c r="CT5" s="16">
        <v>2536763.54</v>
      </c>
      <c r="CU5" s="16">
        <v>2268519.5</v>
      </c>
      <c r="CV5" s="16">
        <v>2250501.86</v>
      </c>
      <c r="CW5" s="16">
        <v>1930796.97</v>
      </c>
      <c r="CX5" s="16">
        <v>1661269.09</v>
      </c>
      <c r="CY5" s="16">
        <v>1143568.96</v>
      </c>
      <c r="CZ5" s="16">
        <v>1029464.47</v>
      </c>
      <c r="DA5" s="16">
        <v>981037.02</v>
      </c>
      <c r="DB5" s="16">
        <v>981739.98</v>
      </c>
      <c r="DC5" s="16">
        <v>1259497.99</v>
      </c>
      <c r="DD5" s="16">
        <v>1836571.19</v>
      </c>
      <c r="DE5" s="16">
        <v>2310934.81</v>
      </c>
      <c r="DF5" s="16">
        <v>2421170.7599999998</v>
      </c>
      <c r="DG5" s="16">
        <v>2110577.36</v>
      </c>
      <c r="DH5" s="16">
        <v>2166809.35</v>
      </c>
      <c r="DI5" s="16">
        <v>1844283.93</v>
      </c>
      <c r="DJ5" s="16">
        <v>1588513.24</v>
      </c>
      <c r="DK5" s="16">
        <v>1096509.54</v>
      </c>
      <c r="DL5" s="16">
        <v>988480.7</v>
      </c>
      <c r="DM5" s="16">
        <v>942420.04</v>
      </c>
      <c r="DN5" s="16">
        <v>942567.24</v>
      </c>
      <c r="DO5" s="16">
        <v>1206146.6499999999</v>
      </c>
      <c r="DP5" s="16">
        <v>1752182.49</v>
      </c>
      <c r="DQ5" s="16">
        <v>2201674.4500000002</v>
      </c>
      <c r="DR5" s="16">
        <v>2310566.9</v>
      </c>
      <c r="DS5" s="16">
        <v>2014204.23</v>
      </c>
      <c r="DT5" s="16">
        <v>2068600</v>
      </c>
      <c r="DU5" s="16">
        <v>1762149.22</v>
      </c>
      <c r="DV5" s="16">
        <v>1520059.34</v>
      </c>
      <c r="DW5" s="16">
        <v>1053423.77</v>
      </c>
      <c r="DX5" s="16">
        <v>951787.83</v>
      </c>
      <c r="DY5" s="16">
        <v>908273.2</v>
      </c>
      <c r="DZ5" s="16">
        <v>907823.29</v>
      </c>
      <c r="EA5" s="16">
        <v>1157806.04</v>
      </c>
      <c r="EB5" s="16">
        <v>1672853.55</v>
      </c>
      <c r="EC5" s="16">
        <v>2097166.42</v>
      </c>
      <c r="ED5" s="16">
        <v>2198061.19</v>
      </c>
      <c r="EE5" s="16">
        <v>1916120.69</v>
      </c>
      <c r="EF5" s="16">
        <v>1968468.16</v>
      </c>
      <c r="EG5" s="16">
        <v>1678149.59</v>
      </c>
      <c r="EH5" s="16">
        <v>1449668.79</v>
      </c>
      <c r="EI5" s="16">
        <v>1008447.97</v>
      </c>
      <c r="EJ5" s="16">
        <v>913030.93</v>
      </c>
      <c r="EK5" s="16">
        <v>871944.58</v>
      </c>
      <c r="EL5" s="16">
        <v>870868.49</v>
      </c>
      <c r="EM5" s="16">
        <v>1107014.4099999999</v>
      </c>
      <c r="EN5" s="16">
        <v>1591044.48</v>
      </c>
      <c r="EO5" s="16">
        <v>1990129.58</v>
      </c>
      <c r="EP5" s="16">
        <v>2083477.02</v>
      </c>
      <c r="EQ5" s="16">
        <v>1863509.51</v>
      </c>
      <c r="ER5" s="16">
        <v>1850744.16</v>
      </c>
      <c r="ES5" s="16">
        <v>1592116.34</v>
      </c>
      <c r="ET5" s="16">
        <v>1377135.05</v>
      </c>
      <c r="EU5" s="16">
        <v>961421.19</v>
      </c>
      <c r="EV5" s="16">
        <v>872146.28</v>
      </c>
      <c r="EW5" s="16">
        <v>833491.38</v>
      </c>
      <c r="EX5" s="16">
        <v>831876.31</v>
      </c>
      <c r="EY5" s="16">
        <v>1054101.72</v>
      </c>
      <c r="EZ5" s="16">
        <v>1507200.82</v>
      </c>
      <c r="FA5" s="16">
        <v>1881100.97</v>
      </c>
      <c r="FB5" s="16">
        <v>1967280.18</v>
      </c>
      <c r="FC5" s="16">
        <v>1714768.58</v>
      </c>
      <c r="FD5" s="16">
        <v>1762446.92</v>
      </c>
      <c r="FE5" s="16">
        <v>1504608.94</v>
      </c>
      <c r="FF5" s="16">
        <v>1303210.1299999999</v>
      </c>
      <c r="FG5" s="16">
        <v>913074.85</v>
      </c>
      <c r="FH5" s="16">
        <v>829895.93</v>
      </c>
      <c r="FI5" s="16">
        <v>793664.96</v>
      </c>
      <c r="FJ5" s="16">
        <v>791543.71</v>
      </c>
      <c r="FK5" s="16">
        <v>999758.09</v>
      </c>
      <c r="FL5" s="16">
        <v>1421934.65</v>
      </c>
      <c r="FM5" s="16">
        <v>1770600.92</v>
      </c>
      <c r="FN5" s="16">
        <v>1851561.68</v>
      </c>
      <c r="FO5" s="16">
        <v>1613742.18</v>
      </c>
      <c r="FP5" s="16">
        <v>1659045.26</v>
      </c>
      <c r="FQ5" s="16">
        <v>1417436.17</v>
      </c>
      <c r="FR5" s="16">
        <v>1229547.25</v>
      </c>
      <c r="FS5" s="16">
        <v>864948.65</v>
      </c>
      <c r="FT5" s="16">
        <v>787946.82</v>
      </c>
      <c r="FU5" s="16">
        <v>754207.96</v>
      </c>
      <c r="FV5" s="16">
        <v>751613.6</v>
      </c>
      <c r="FW5" s="16">
        <v>945979.22</v>
      </c>
      <c r="FX5" s="16">
        <v>1337305.1299999999</v>
      </c>
      <c r="FY5" s="16">
        <v>1660645</v>
      </c>
      <c r="FZ5" s="16">
        <v>1741551.66</v>
      </c>
      <c r="GA5" s="16">
        <v>1517639.63</v>
      </c>
      <c r="GB5" s="16">
        <v>1561076.24</v>
      </c>
      <c r="GC5" s="16">
        <v>1335361.76</v>
      </c>
      <c r="GD5" s="16">
        <v>1160992.6100000001</v>
      </c>
      <c r="GE5" s="16">
        <v>821590.27</v>
      </c>
      <c r="GF5" s="16">
        <v>751202.27</v>
      </c>
      <c r="GG5" s="16">
        <v>720214.98</v>
      </c>
      <c r="GH5" s="16">
        <v>717135.25</v>
      </c>
      <c r="GI5" s="16">
        <v>898432.02</v>
      </c>
      <c r="GJ5" s="16">
        <v>1259050.75</v>
      </c>
      <c r="GK5" s="16">
        <v>1556752.69</v>
      </c>
      <c r="GL5" s="16">
        <v>1626100.32</v>
      </c>
      <c r="GM5" s="16">
        <v>1454026.69</v>
      </c>
      <c r="GN5" s="16">
        <v>1446140.8</v>
      </c>
      <c r="GO5" s="16">
        <v>1248482.1100000001</v>
      </c>
      <c r="GP5" s="16">
        <v>1087533.08</v>
      </c>
      <c r="GQ5" s="16">
        <v>773624.51</v>
      </c>
      <c r="GR5" s="16">
        <v>709531.28</v>
      </c>
      <c r="GS5" s="16">
        <v>681136.92</v>
      </c>
      <c r="GT5" s="16">
        <v>677635.97</v>
      </c>
      <c r="GU5" s="16">
        <v>845309.41</v>
      </c>
      <c r="GV5" s="16">
        <v>1175189.8700000001</v>
      </c>
      <c r="GW5" s="16">
        <v>1447419.95</v>
      </c>
      <c r="GX5" s="16">
        <v>1509577.51</v>
      </c>
      <c r="GY5" s="16">
        <v>1315009.75</v>
      </c>
      <c r="GZ5" s="16">
        <v>1353679.24</v>
      </c>
      <c r="HA5" s="16">
        <v>1160377.02</v>
      </c>
      <c r="HB5" s="16">
        <v>1012931.82</v>
      </c>
      <c r="HC5" s="16">
        <v>724535.39</v>
      </c>
      <c r="HD5" s="16">
        <v>666663.27</v>
      </c>
      <c r="HE5" s="16">
        <v>640828.1</v>
      </c>
      <c r="HF5" s="16">
        <v>636917.73</v>
      </c>
      <c r="HG5" s="16">
        <v>790883.83999999997</v>
      </c>
      <c r="HH5" s="16">
        <v>1090042.57</v>
      </c>
      <c r="HI5" s="16">
        <v>1336765.32</v>
      </c>
      <c r="HJ5" s="16">
        <v>1393125.31</v>
      </c>
      <c r="HK5" s="16">
        <v>1213225.31</v>
      </c>
      <c r="HL5" s="16">
        <v>1249446.6399999999</v>
      </c>
      <c r="HM5" s="16">
        <v>1072339.3500000001</v>
      </c>
      <c r="HN5" s="16">
        <v>938314.43</v>
      </c>
      <c r="HO5" s="16">
        <v>675415.69</v>
      </c>
      <c r="HP5" s="16">
        <v>623818.81000000006</v>
      </c>
      <c r="HQ5" s="16">
        <v>600591.03</v>
      </c>
      <c r="HR5" s="16">
        <v>596299</v>
      </c>
      <c r="HS5" s="16">
        <v>736662.22</v>
      </c>
      <c r="HT5" s="16">
        <v>1005157.69</v>
      </c>
      <c r="HU5" s="16">
        <v>1226301.55</v>
      </c>
      <c r="HV5" s="16">
        <v>1276626.02</v>
      </c>
      <c r="HW5" s="16">
        <v>1111374.79</v>
      </c>
      <c r="HX5" s="16">
        <v>1145148</v>
      </c>
      <c r="HY5" s="16">
        <v>984226.49</v>
      </c>
      <c r="HZ5" s="16">
        <v>863610.92</v>
      </c>
      <c r="IA5" s="16">
        <v>626204.89</v>
      </c>
      <c r="IB5" s="16">
        <v>580933.5</v>
      </c>
      <c r="IC5" s="16">
        <v>560364.09</v>
      </c>
      <c r="ID5" s="16">
        <v>555727.12</v>
      </c>
      <c r="IE5" s="16">
        <v>682582.87</v>
      </c>
      <c r="IF5" s="16">
        <v>920476.94</v>
      </c>
      <c r="IG5" s="16">
        <v>1115994.27</v>
      </c>
      <c r="IH5" s="16">
        <v>1159010.57</v>
      </c>
      <c r="II5" s="16">
        <v>1035236.22</v>
      </c>
      <c r="IJ5" s="16">
        <v>1031612.81</v>
      </c>
      <c r="IK5" s="16">
        <v>895179.74</v>
      </c>
      <c r="IL5" s="16">
        <v>787851.7</v>
      </c>
      <c r="IM5" s="16">
        <v>575978.91</v>
      </c>
      <c r="IN5" s="16">
        <v>536972.18999999994</v>
      </c>
      <c r="IO5" s="16">
        <v>519028.21</v>
      </c>
      <c r="IP5" s="16">
        <v>514050.5</v>
      </c>
      <c r="IQ5" s="16">
        <v>627306.1</v>
      </c>
      <c r="IR5" s="16">
        <v>834603.74</v>
      </c>
      <c r="IS5" s="16">
        <v>1004462.5</v>
      </c>
      <c r="IT5" s="16">
        <v>1041844.31</v>
      </c>
      <c r="IU5" s="16">
        <v>906045.99</v>
      </c>
      <c r="IV5" s="16">
        <v>934749.68</v>
      </c>
      <c r="IW5" s="16">
        <v>806241.21</v>
      </c>
      <c r="IX5" s="16">
        <v>712364.87</v>
      </c>
      <c r="IY5" s="16">
        <v>525973.07999999996</v>
      </c>
      <c r="IZ5" s="16">
        <v>493278.61</v>
      </c>
      <c r="JA5" s="16">
        <v>477994.78</v>
      </c>
      <c r="JB5" s="16">
        <v>472681.47</v>
      </c>
      <c r="JC5" s="16">
        <v>572444</v>
      </c>
      <c r="JD5" s="16">
        <v>749187.91</v>
      </c>
      <c r="JE5" s="16">
        <v>893285.78</v>
      </c>
      <c r="JF5" s="185">
        <v>926238.63</v>
      </c>
      <c r="JG5" s="185">
        <v>804858.86</v>
      </c>
      <c r="JH5" s="185">
        <v>831154.96</v>
      </c>
      <c r="JI5" s="185">
        <v>718710.33</v>
      </c>
      <c r="JJ5" s="185">
        <v>638167.72</v>
      </c>
      <c r="JK5" s="185">
        <v>477149.96</v>
      </c>
      <c r="JL5" s="185">
        <v>450909.86</v>
      </c>
      <c r="JM5" s="185">
        <v>438381.28</v>
      </c>
      <c r="JN5" s="185">
        <v>432745.79</v>
      </c>
      <c r="JO5" s="185">
        <v>519286.37</v>
      </c>
      <c r="JP5" s="185">
        <v>665561.5</v>
      </c>
      <c r="JQ5" s="185">
        <v>783766.77</v>
      </c>
      <c r="JR5" s="185">
        <v>803149.45</v>
      </c>
      <c r="JS5" s="185">
        <v>697154.18</v>
      </c>
      <c r="JT5" s="185">
        <v>720383.68</v>
      </c>
      <c r="JU5" s="185">
        <v>624393.46</v>
      </c>
      <c r="JV5" s="185">
        <v>557111</v>
      </c>
      <c r="JW5" s="185">
        <v>421852.68</v>
      </c>
      <c r="JX5" s="185">
        <v>401602.32</v>
      </c>
      <c r="JY5" s="185">
        <v>391603.73</v>
      </c>
      <c r="JZ5" s="185">
        <v>385745.76</v>
      </c>
      <c r="KA5" s="185">
        <v>458300.94</v>
      </c>
      <c r="KB5" s="185">
        <v>574060.1</v>
      </c>
      <c r="KC5" s="185">
        <v>666626.32999999996</v>
      </c>
      <c r="KD5" s="185">
        <v>685568.21</v>
      </c>
      <c r="KE5" s="185">
        <v>610113.04</v>
      </c>
      <c r="KF5" s="185">
        <v>610296.05000000005</v>
      </c>
      <c r="KG5" s="185">
        <v>535161.12</v>
      </c>
      <c r="KH5" s="185">
        <v>481043.95</v>
      </c>
      <c r="KI5" s="185">
        <v>371243.05</v>
      </c>
      <c r="KJ5" s="185">
        <v>357398.79</v>
      </c>
      <c r="KK5" s="185">
        <v>350160.58</v>
      </c>
      <c r="KL5" s="185">
        <v>344040.39</v>
      </c>
      <c r="KM5" s="185">
        <v>403309.36</v>
      </c>
      <c r="KN5" s="185">
        <v>488671.01</v>
      </c>
      <c r="KO5" s="185">
        <v>555299.54</v>
      </c>
      <c r="KP5" s="185">
        <v>566125.07999999996</v>
      </c>
      <c r="KQ5" s="185">
        <v>489614.15</v>
      </c>
      <c r="KR5" s="185">
        <v>507531.7</v>
      </c>
      <c r="KS5" s="185">
        <v>443923.74</v>
      </c>
      <c r="KT5" s="185">
        <v>403201.03</v>
      </c>
      <c r="KU5" s="185">
        <v>318938.2</v>
      </c>
      <c r="KV5" s="185">
        <v>311395.90999999997</v>
      </c>
      <c r="KW5" s="185">
        <v>306871.86</v>
      </c>
      <c r="KX5" s="185">
        <v>300516.40000000002</v>
      </c>
      <c r="KY5" s="185">
        <v>346340.87</v>
      </c>
      <c r="KZ5" s="185">
        <v>401316.14</v>
      </c>
      <c r="LA5" s="185">
        <v>442015.14</v>
      </c>
    </row>
    <row r="6" spans="1:313" s="182" customFormat="1" x14ac:dyDescent="0.2">
      <c r="A6" s="182" t="s">
        <v>13</v>
      </c>
      <c r="B6" s="16">
        <v>339164.12</v>
      </c>
      <c r="C6" s="16">
        <v>287454.84000000003</v>
      </c>
      <c r="D6" s="16">
        <v>260532.52</v>
      </c>
      <c r="E6" s="16">
        <v>187689.14</v>
      </c>
      <c r="F6" s="16">
        <v>182335.41</v>
      </c>
      <c r="G6" s="16">
        <v>154831.44</v>
      </c>
      <c r="H6" s="16">
        <v>143186.71</v>
      </c>
      <c r="I6" s="16">
        <v>142469.57999999999</v>
      </c>
      <c r="J6" s="16">
        <v>151511.84</v>
      </c>
      <c r="K6" s="16">
        <v>190620.46</v>
      </c>
      <c r="L6" s="16">
        <v>213114.38</v>
      </c>
      <c r="M6" s="16">
        <v>239466.02</v>
      </c>
      <c r="N6" s="16">
        <v>235627.96</v>
      </c>
      <c r="O6" s="16">
        <v>207291.4</v>
      </c>
      <c r="P6" s="16">
        <v>216580.56</v>
      </c>
      <c r="Q6" s="16">
        <v>192618.76</v>
      </c>
      <c r="R6" s="16">
        <v>176222.46</v>
      </c>
      <c r="S6" s="16">
        <v>153733.13</v>
      </c>
      <c r="T6" s="16">
        <v>144015.59</v>
      </c>
      <c r="U6" s="16">
        <v>142607.37</v>
      </c>
      <c r="V6" s="16">
        <v>149743.94</v>
      </c>
      <c r="W6" s="16">
        <v>186453.58</v>
      </c>
      <c r="X6" s="16">
        <v>207469.85</v>
      </c>
      <c r="Y6" s="16">
        <v>232786.53</v>
      </c>
      <c r="Z6" s="16">
        <v>229308.08</v>
      </c>
      <c r="AA6" s="16">
        <v>202176.59</v>
      </c>
      <c r="AB6" s="16">
        <v>211884.05</v>
      </c>
      <c r="AC6" s="16">
        <v>189107.97</v>
      </c>
      <c r="AD6" s="16">
        <v>173772.45</v>
      </c>
      <c r="AE6" s="16">
        <v>152226.1</v>
      </c>
      <c r="AF6" s="16">
        <v>143184.01999999999</v>
      </c>
      <c r="AG6" s="16">
        <v>141937.82</v>
      </c>
      <c r="AH6" s="16">
        <v>148717.32999999999</v>
      </c>
      <c r="AI6" s="16">
        <v>184226.92</v>
      </c>
      <c r="AJ6" s="16">
        <v>204290.97</v>
      </c>
      <c r="AK6" s="16">
        <v>228764.3</v>
      </c>
      <c r="AL6" s="16">
        <v>225343</v>
      </c>
      <c r="AM6" s="16">
        <v>198687.76</v>
      </c>
      <c r="AN6" s="16">
        <v>208357.33</v>
      </c>
      <c r="AO6" s="16">
        <v>186185.19</v>
      </c>
      <c r="AP6" s="16">
        <v>171458.29</v>
      </c>
      <c r="AQ6" s="16">
        <v>150473.66</v>
      </c>
      <c r="AR6" s="16">
        <v>141781.82999999999</v>
      </c>
      <c r="AS6" s="16">
        <v>140435.53</v>
      </c>
      <c r="AT6" s="16">
        <v>146665.62</v>
      </c>
      <c r="AU6" s="16">
        <v>180736.44</v>
      </c>
      <c r="AV6" s="16">
        <v>199719.87</v>
      </c>
      <c r="AW6" s="16">
        <v>223171.43</v>
      </c>
      <c r="AX6" s="16">
        <v>219725.17</v>
      </c>
      <c r="AY6" s="16">
        <v>197965.31</v>
      </c>
      <c r="AZ6" s="16">
        <v>203094.93</v>
      </c>
      <c r="BA6" s="16">
        <v>181545.07</v>
      </c>
      <c r="BB6" s="16">
        <v>167326.22</v>
      </c>
      <c r="BC6" s="16">
        <v>146919.29</v>
      </c>
      <c r="BD6" s="16">
        <v>138476.56</v>
      </c>
      <c r="BE6" s="16">
        <v>136996.79</v>
      </c>
      <c r="BF6" s="16">
        <v>142719.9</v>
      </c>
      <c r="BG6" s="16">
        <v>175284.09</v>
      </c>
      <c r="BH6" s="16">
        <v>193258.58</v>
      </c>
      <c r="BI6" s="16">
        <v>215643.38</v>
      </c>
      <c r="BJ6" s="16">
        <v>212197.67</v>
      </c>
      <c r="BK6" s="16">
        <v>186948.83</v>
      </c>
      <c r="BL6" s="16">
        <v>196024.95999999999</v>
      </c>
      <c r="BM6" s="16">
        <v>175244.47</v>
      </c>
      <c r="BN6" s="16">
        <v>161597.48000000001</v>
      </c>
      <c r="BO6" s="16">
        <v>141957.69</v>
      </c>
      <c r="BP6" s="16">
        <v>133878.13</v>
      </c>
      <c r="BQ6" s="16">
        <v>132435.32</v>
      </c>
      <c r="BR6" s="16">
        <v>137852.12</v>
      </c>
      <c r="BS6" s="16">
        <v>169040</v>
      </c>
      <c r="BT6" s="16">
        <v>186175.59</v>
      </c>
      <c r="BU6" s="16">
        <v>207609</v>
      </c>
      <c r="BV6" s="16">
        <v>204285.41</v>
      </c>
      <c r="BW6" s="16">
        <v>179983.38</v>
      </c>
      <c r="BX6" s="16">
        <v>188767.21</v>
      </c>
      <c r="BY6" s="16">
        <v>168833.8</v>
      </c>
      <c r="BZ6" s="16">
        <v>155810.35999999999</v>
      </c>
      <c r="CA6" s="16">
        <v>136972.85999999999</v>
      </c>
      <c r="CB6" s="16">
        <v>129268.23</v>
      </c>
      <c r="CC6" s="16">
        <v>127857.96</v>
      </c>
      <c r="CD6" s="16">
        <v>132954.42000000001</v>
      </c>
      <c r="CE6" s="16">
        <v>162744.81</v>
      </c>
      <c r="CF6" s="16">
        <v>179021.01</v>
      </c>
      <c r="CG6" s="16">
        <v>199476.8</v>
      </c>
      <c r="CH6" s="16">
        <v>196251.81</v>
      </c>
      <c r="CI6" s="16">
        <v>172887.13</v>
      </c>
      <c r="CJ6" s="16">
        <v>181340.54</v>
      </c>
      <c r="CK6" s="16">
        <v>162236</v>
      </c>
      <c r="CL6" s="16">
        <v>149809.03</v>
      </c>
      <c r="CM6" s="16">
        <v>131768.76</v>
      </c>
      <c r="CN6" s="16">
        <v>124431.13</v>
      </c>
      <c r="CO6" s="16">
        <v>123062.09</v>
      </c>
      <c r="CP6" s="16">
        <v>127858.88</v>
      </c>
      <c r="CQ6" s="16">
        <v>156261.35</v>
      </c>
      <c r="CR6" s="16">
        <v>171700.61</v>
      </c>
      <c r="CS6" s="16">
        <v>191190.05</v>
      </c>
      <c r="CT6" s="16">
        <v>188079.71</v>
      </c>
      <c r="CU6" s="16">
        <v>169419.97</v>
      </c>
      <c r="CV6" s="16">
        <v>173806.02</v>
      </c>
      <c r="CW6" s="16">
        <v>155548.23000000001</v>
      </c>
      <c r="CX6" s="16">
        <v>143727.82999999999</v>
      </c>
      <c r="CY6" s="16">
        <v>126496.49</v>
      </c>
      <c r="CZ6" s="16">
        <v>119528.11</v>
      </c>
      <c r="DA6" s="16">
        <v>118200.85</v>
      </c>
      <c r="DB6" s="16">
        <v>122698.17</v>
      </c>
      <c r="DC6" s="16">
        <v>149707.49</v>
      </c>
      <c r="DD6" s="16">
        <v>164309.35999999999</v>
      </c>
      <c r="DE6" s="16">
        <v>182828.93</v>
      </c>
      <c r="DF6" s="16">
        <v>179834.62</v>
      </c>
      <c r="DG6" s="16">
        <v>158409.41</v>
      </c>
      <c r="DH6" s="16">
        <v>166206.01999999999</v>
      </c>
      <c r="DI6" s="16">
        <v>148801.20000000001</v>
      </c>
      <c r="DJ6" s="16">
        <v>137589.18</v>
      </c>
      <c r="DK6" s="16">
        <v>121171.44</v>
      </c>
      <c r="DL6" s="16">
        <v>114572.48</v>
      </c>
      <c r="DM6" s="16">
        <v>113288.67</v>
      </c>
      <c r="DN6" s="16">
        <v>117490.55</v>
      </c>
      <c r="DO6" s="16">
        <v>143108.95000000001</v>
      </c>
      <c r="DP6" s="16">
        <v>156878.65</v>
      </c>
      <c r="DQ6" s="16">
        <v>174429.36</v>
      </c>
      <c r="DR6" s="16">
        <v>171550.6</v>
      </c>
      <c r="DS6" s="16">
        <v>151101.09</v>
      </c>
      <c r="DT6" s="16">
        <v>158558.78</v>
      </c>
      <c r="DU6" s="16">
        <v>142002.04999999999</v>
      </c>
      <c r="DV6" s="16">
        <v>131389.64000000001</v>
      </c>
      <c r="DW6" s="16">
        <v>115781.42</v>
      </c>
      <c r="DX6" s="16">
        <v>109544.94</v>
      </c>
      <c r="DY6" s="16">
        <v>108300.7</v>
      </c>
      <c r="DZ6" s="16">
        <v>112205.73</v>
      </c>
      <c r="EA6" s="16">
        <v>136425.82</v>
      </c>
      <c r="EB6" s="16">
        <v>149360.88</v>
      </c>
      <c r="EC6" s="16">
        <v>165934.39000000001</v>
      </c>
      <c r="ED6" s="16">
        <v>163166.07</v>
      </c>
      <c r="EE6" s="16">
        <v>143697.73000000001</v>
      </c>
      <c r="EF6" s="16">
        <v>150801.93</v>
      </c>
      <c r="EG6" s="16">
        <v>135092.76</v>
      </c>
      <c r="EH6" s="16">
        <v>125071.62</v>
      </c>
      <c r="EI6" s="16">
        <v>110270.94</v>
      </c>
      <c r="EJ6" s="16">
        <v>104385.19</v>
      </c>
      <c r="EK6" s="16">
        <v>103171.77</v>
      </c>
      <c r="EL6" s="16">
        <v>106776.06</v>
      </c>
      <c r="EM6" s="16">
        <v>129585.11</v>
      </c>
      <c r="EN6" s="16">
        <v>141683.57999999999</v>
      </c>
      <c r="EO6" s="16">
        <v>157267.51</v>
      </c>
      <c r="EP6" s="16">
        <v>154602.56</v>
      </c>
      <c r="EQ6" s="16">
        <v>139248.76999999999</v>
      </c>
      <c r="ER6" s="16">
        <v>142854.54999999999</v>
      </c>
      <c r="ES6" s="16">
        <v>127996.1</v>
      </c>
      <c r="ET6" s="16">
        <v>118558.88</v>
      </c>
      <c r="EU6" s="16">
        <v>104572.73</v>
      </c>
      <c r="EV6" s="16">
        <v>99033.77</v>
      </c>
      <c r="EW6" s="16">
        <v>97854.8</v>
      </c>
      <c r="EX6" s="16">
        <v>101168.86</v>
      </c>
      <c r="EY6" s="16">
        <v>122566.26</v>
      </c>
      <c r="EZ6" s="16">
        <v>133839.82</v>
      </c>
      <c r="FA6" s="16">
        <v>148435.76999999999</v>
      </c>
      <c r="FB6" s="16">
        <v>145882.34</v>
      </c>
      <c r="FC6" s="16">
        <v>128421.79</v>
      </c>
      <c r="FD6" s="16">
        <v>134765.46</v>
      </c>
      <c r="FE6" s="16">
        <v>120766.93</v>
      </c>
      <c r="FF6" s="16">
        <v>111912.28</v>
      </c>
      <c r="FG6" s="16">
        <v>98747</v>
      </c>
      <c r="FH6" s="16">
        <v>93552.25</v>
      </c>
      <c r="FI6" s="16">
        <v>92408.7</v>
      </c>
      <c r="FJ6" s="16">
        <v>95436.58</v>
      </c>
      <c r="FK6" s="16">
        <v>115416.67</v>
      </c>
      <c r="FL6" s="16">
        <v>125866.86</v>
      </c>
      <c r="FM6" s="16">
        <v>139466.71</v>
      </c>
      <c r="FN6" s="16">
        <v>137020.26</v>
      </c>
      <c r="FO6" s="16">
        <v>120584.69</v>
      </c>
      <c r="FP6" s="16">
        <v>126527.15</v>
      </c>
      <c r="FQ6" s="16">
        <v>113392.27</v>
      </c>
      <c r="FR6" s="16">
        <v>105115.67</v>
      </c>
      <c r="FS6" s="16">
        <v>92777.01</v>
      </c>
      <c r="FT6" s="16">
        <v>87922.54</v>
      </c>
      <c r="FU6" s="16">
        <v>86815.26</v>
      </c>
      <c r="FV6" s="16">
        <v>89562.63</v>
      </c>
      <c r="FW6" s="16">
        <v>108121.88</v>
      </c>
      <c r="FX6" s="16">
        <v>117754.85</v>
      </c>
      <c r="FY6" s="16">
        <v>130355.91</v>
      </c>
      <c r="FZ6" s="16">
        <v>128018.78</v>
      </c>
      <c r="GA6" s="16">
        <v>112623.7</v>
      </c>
      <c r="GB6" s="16">
        <v>118153.23</v>
      </c>
      <c r="GC6" s="16">
        <v>105886.89</v>
      </c>
      <c r="GD6" s="16">
        <v>98183.77</v>
      </c>
      <c r="GE6" s="16">
        <v>86675.62</v>
      </c>
      <c r="GF6" s="16">
        <v>82156.740000000005</v>
      </c>
      <c r="GG6" s="16">
        <v>81085.789999999994</v>
      </c>
      <c r="GH6" s="16">
        <v>83557.67</v>
      </c>
      <c r="GI6" s="16">
        <v>100693.04</v>
      </c>
      <c r="GJ6" s="16">
        <v>109515.09</v>
      </c>
      <c r="GK6" s="16">
        <v>121115.76</v>
      </c>
      <c r="GL6" s="16">
        <v>118891.16</v>
      </c>
      <c r="GM6" s="16">
        <v>106983.36</v>
      </c>
      <c r="GN6" s="16">
        <v>109660.37</v>
      </c>
      <c r="GO6" s="16">
        <v>98269.81</v>
      </c>
      <c r="GP6" s="16">
        <v>91139.72</v>
      </c>
      <c r="GQ6" s="16">
        <v>80468.55</v>
      </c>
      <c r="GR6" s="16">
        <v>76284.240000000005</v>
      </c>
      <c r="GS6" s="16">
        <v>75251.63</v>
      </c>
      <c r="GT6" s="16">
        <v>77452.740000000005</v>
      </c>
      <c r="GU6" s="16">
        <v>93161.66</v>
      </c>
      <c r="GV6" s="16">
        <v>101176.11</v>
      </c>
      <c r="GW6" s="16">
        <v>111772.31</v>
      </c>
      <c r="GX6" s="16">
        <v>109658.65</v>
      </c>
      <c r="GY6" s="16">
        <v>96383.43</v>
      </c>
      <c r="GZ6" s="16">
        <v>101057.37</v>
      </c>
      <c r="HA6" s="16">
        <v>90542.87</v>
      </c>
      <c r="HB6" s="16">
        <v>83978.6</v>
      </c>
      <c r="HC6" s="16">
        <v>74144.91</v>
      </c>
      <c r="HD6" s="16">
        <v>70288.289999999994</v>
      </c>
      <c r="HE6" s="16">
        <v>69291.39</v>
      </c>
      <c r="HF6" s="16">
        <v>71223.509999999995</v>
      </c>
      <c r="HG6" s="16">
        <v>85499.63</v>
      </c>
      <c r="HH6" s="16">
        <v>92708.79</v>
      </c>
      <c r="HI6" s="16">
        <v>102294.58</v>
      </c>
      <c r="HJ6" s="16">
        <v>100290.57</v>
      </c>
      <c r="HK6" s="16">
        <v>88091.8</v>
      </c>
      <c r="HL6" s="16">
        <v>92318.18</v>
      </c>
      <c r="HM6" s="16">
        <v>82685.039999999994</v>
      </c>
      <c r="HN6" s="16">
        <v>76683.679999999993</v>
      </c>
      <c r="HO6" s="16">
        <v>67693.22</v>
      </c>
      <c r="HP6" s="16">
        <v>64161.24</v>
      </c>
      <c r="HQ6" s="16">
        <v>63201.02</v>
      </c>
      <c r="HR6" s="16">
        <v>64869.23</v>
      </c>
      <c r="HS6" s="16">
        <v>77709.36</v>
      </c>
      <c r="HT6" s="16">
        <v>84118.399999999994</v>
      </c>
      <c r="HU6" s="16">
        <v>92690.84</v>
      </c>
      <c r="HV6" s="16">
        <v>90797.73</v>
      </c>
      <c r="HW6" s="16">
        <v>79688.61</v>
      </c>
      <c r="HX6" s="16">
        <v>83456.73</v>
      </c>
      <c r="HY6" s="16">
        <v>74710.05</v>
      </c>
      <c r="HZ6" s="16">
        <v>69269</v>
      </c>
      <c r="IA6" s="16">
        <v>61127.23</v>
      </c>
      <c r="IB6" s="16">
        <v>57918.16</v>
      </c>
      <c r="IC6" s="16">
        <v>56997.07</v>
      </c>
      <c r="ID6" s="16">
        <v>58407.58</v>
      </c>
      <c r="IE6" s="16">
        <v>69810.789999999994</v>
      </c>
      <c r="IF6" s="16">
        <v>75425.61</v>
      </c>
      <c r="IG6" s="16">
        <v>82983.429999999993</v>
      </c>
      <c r="IH6" s="16">
        <v>81202.929999999993</v>
      </c>
      <c r="II6" s="16">
        <v>72871.67</v>
      </c>
      <c r="IJ6" s="16">
        <v>74495.490000000005</v>
      </c>
      <c r="IK6" s="16">
        <v>66639.009999999995</v>
      </c>
      <c r="IL6" s="16">
        <v>61755.12</v>
      </c>
      <c r="IM6" s="16">
        <v>54464.66</v>
      </c>
      <c r="IN6" s="16">
        <v>51573.93</v>
      </c>
      <c r="IO6" s="16">
        <v>50690</v>
      </c>
      <c r="IP6" s="16">
        <v>51843.82</v>
      </c>
      <c r="IQ6" s="16">
        <v>61804.1</v>
      </c>
      <c r="IR6" s="16">
        <v>66625.64</v>
      </c>
      <c r="IS6" s="16">
        <v>73162.78</v>
      </c>
      <c r="IT6" s="16">
        <v>71492.639999999999</v>
      </c>
      <c r="IU6" s="16">
        <v>62594.23</v>
      </c>
      <c r="IV6" s="16">
        <v>65414.83</v>
      </c>
      <c r="IW6" s="16">
        <v>58450.61</v>
      </c>
      <c r="IX6" s="16">
        <v>54118.19</v>
      </c>
      <c r="IY6" s="16">
        <v>47681.41</v>
      </c>
      <c r="IZ6" s="16">
        <v>45103.53</v>
      </c>
      <c r="JA6" s="16">
        <v>44255.39</v>
      </c>
      <c r="JB6" s="16">
        <v>45155.34</v>
      </c>
      <c r="JC6" s="16">
        <v>53667.15</v>
      </c>
      <c r="JD6" s="16">
        <v>57698.19</v>
      </c>
      <c r="JE6" s="16">
        <v>63208.85</v>
      </c>
      <c r="JF6" s="185">
        <v>61647.47</v>
      </c>
      <c r="JG6" s="185">
        <v>53870.7</v>
      </c>
      <c r="JH6" s="185">
        <v>56196.27</v>
      </c>
      <c r="JI6" s="185">
        <v>50127.63</v>
      </c>
      <c r="JJ6" s="185">
        <v>46341.37</v>
      </c>
      <c r="JK6" s="185">
        <v>40762.32</v>
      </c>
      <c r="JL6" s="185">
        <v>38492.68</v>
      </c>
      <c r="JM6" s="185">
        <v>37680.660000000003</v>
      </c>
      <c r="JN6" s="185">
        <v>38331.99</v>
      </c>
      <c r="JO6" s="185">
        <v>45391.99</v>
      </c>
      <c r="JP6" s="185">
        <v>48638.43</v>
      </c>
      <c r="JQ6" s="185">
        <v>53119.85</v>
      </c>
      <c r="JR6" s="185">
        <v>51668.92</v>
      </c>
      <c r="JS6" s="185">
        <v>45028.18</v>
      </c>
      <c r="JT6" s="185">
        <v>46847.42</v>
      </c>
      <c r="JU6" s="185">
        <v>41679.730000000003</v>
      </c>
      <c r="JV6" s="185">
        <v>38436.51</v>
      </c>
      <c r="JW6" s="185">
        <v>33720.339999999997</v>
      </c>
      <c r="JX6" s="185">
        <v>31755.98</v>
      </c>
      <c r="JY6" s="185">
        <v>30981.31</v>
      </c>
      <c r="JZ6" s="185">
        <v>31389.27</v>
      </c>
      <c r="KA6" s="185">
        <v>36994.79</v>
      </c>
      <c r="KB6" s="185">
        <v>39461.81</v>
      </c>
      <c r="KC6" s="185">
        <v>42911.44</v>
      </c>
      <c r="KD6" s="185">
        <v>41572.339999999997</v>
      </c>
      <c r="KE6" s="185">
        <v>36940.589999999997</v>
      </c>
      <c r="KF6" s="185">
        <v>37383.47</v>
      </c>
      <c r="KG6" s="185">
        <v>33121.94</v>
      </c>
      <c r="KH6" s="185">
        <v>30419.54</v>
      </c>
      <c r="KI6" s="185">
        <v>26571.01</v>
      </c>
      <c r="KJ6" s="185">
        <v>24909.15</v>
      </c>
      <c r="KK6" s="185">
        <v>24172.28</v>
      </c>
      <c r="KL6" s="185">
        <v>24340.57</v>
      </c>
      <c r="KM6" s="185">
        <v>28488</v>
      </c>
      <c r="KN6" s="185">
        <v>30178.959999999999</v>
      </c>
      <c r="KO6" s="185">
        <v>32592.97</v>
      </c>
      <c r="KP6" s="185">
        <v>31365.41</v>
      </c>
      <c r="KQ6" s="185">
        <v>27032.55</v>
      </c>
      <c r="KR6" s="185">
        <v>27808.45</v>
      </c>
      <c r="KS6" s="185">
        <v>24456.19</v>
      </c>
      <c r="KT6" s="185">
        <v>22290.49</v>
      </c>
      <c r="KU6" s="185">
        <v>19312.7</v>
      </c>
      <c r="KV6" s="185">
        <v>17949.2</v>
      </c>
      <c r="KW6" s="185">
        <v>17249.599999999999</v>
      </c>
      <c r="KX6" s="185">
        <v>17181.29</v>
      </c>
      <c r="KY6" s="185">
        <v>19866.240000000002</v>
      </c>
      <c r="KZ6" s="185">
        <v>20784.009999999998</v>
      </c>
      <c r="LA6" s="185">
        <v>22157.7</v>
      </c>
    </row>
    <row r="7" spans="1:313" s="182" customFormat="1" x14ac:dyDescent="0.2">
      <c r="A7" s="182" t="s">
        <v>14</v>
      </c>
      <c r="B7" s="16">
        <v>122034.28</v>
      </c>
      <c r="C7" s="16">
        <v>113543.45</v>
      </c>
      <c r="D7" s="16">
        <v>114560.39</v>
      </c>
      <c r="E7" s="16">
        <v>94544.39</v>
      </c>
      <c r="F7" s="16">
        <v>92521.01</v>
      </c>
      <c r="G7" s="16">
        <v>80590.820000000007</v>
      </c>
      <c r="H7" s="16">
        <v>77097.87</v>
      </c>
      <c r="I7" s="16">
        <v>77904.509999999995</v>
      </c>
      <c r="J7" s="16">
        <v>81820.09</v>
      </c>
      <c r="K7" s="16">
        <v>98380.44</v>
      </c>
      <c r="L7" s="16">
        <v>105185.23</v>
      </c>
      <c r="M7" s="16">
        <v>115489.94</v>
      </c>
      <c r="N7" s="16">
        <v>114107.11</v>
      </c>
      <c r="O7" s="16">
        <v>101918.31</v>
      </c>
      <c r="P7" s="16">
        <v>108135.48</v>
      </c>
      <c r="Q7" s="16">
        <v>98297</v>
      </c>
      <c r="R7" s="16">
        <v>92460.25</v>
      </c>
      <c r="S7" s="16">
        <v>82543.03</v>
      </c>
      <c r="T7" s="16">
        <v>79050.34</v>
      </c>
      <c r="U7" s="16">
        <v>78537.440000000002</v>
      </c>
      <c r="V7" s="16">
        <v>81161.279999999999</v>
      </c>
      <c r="W7" s="16">
        <v>96864.27</v>
      </c>
      <c r="X7" s="16">
        <v>102359.56</v>
      </c>
      <c r="Y7" s="16">
        <v>112589.24</v>
      </c>
      <c r="Z7" s="16">
        <v>112047.98</v>
      </c>
      <c r="AA7" s="16">
        <v>101247.61</v>
      </c>
      <c r="AB7" s="16">
        <v>108010.63</v>
      </c>
      <c r="AC7" s="16">
        <v>98884.99</v>
      </c>
      <c r="AD7" s="16">
        <v>93615.37</v>
      </c>
      <c r="AE7" s="16">
        <v>83973.36</v>
      </c>
      <c r="AF7" s="16">
        <v>80738.25</v>
      </c>
      <c r="AG7" s="16">
        <v>80396.44</v>
      </c>
      <c r="AH7" s="16">
        <v>83112.92</v>
      </c>
      <c r="AI7" s="16">
        <v>98923.26</v>
      </c>
      <c r="AJ7" s="16">
        <v>104338.92</v>
      </c>
      <c r="AK7" s="16">
        <v>115040.79</v>
      </c>
      <c r="AL7" s="16">
        <v>114525.09</v>
      </c>
      <c r="AM7" s="16">
        <v>103482.15</v>
      </c>
      <c r="AN7" s="16">
        <v>110447.83</v>
      </c>
      <c r="AO7" s="16">
        <v>101181.02</v>
      </c>
      <c r="AP7" s="16">
        <v>95899.76</v>
      </c>
      <c r="AQ7" s="16">
        <v>86084.13</v>
      </c>
      <c r="AR7" s="16">
        <v>82805.05</v>
      </c>
      <c r="AS7" s="16">
        <v>82337.399999999994</v>
      </c>
      <c r="AT7" s="16">
        <v>84853.65</v>
      </c>
      <c r="AU7" s="16">
        <v>100562.75</v>
      </c>
      <c r="AV7" s="16">
        <v>105761.47</v>
      </c>
      <c r="AW7" s="16">
        <v>116336.03</v>
      </c>
      <c r="AX7" s="16">
        <v>115652.59</v>
      </c>
      <c r="AY7" s="16">
        <v>106884.88</v>
      </c>
      <c r="AZ7" s="16">
        <v>111271.81</v>
      </c>
      <c r="BA7" s="16">
        <v>101856.47</v>
      </c>
      <c r="BB7" s="16">
        <v>96474.880000000005</v>
      </c>
      <c r="BC7" s="16">
        <v>86525.21</v>
      </c>
      <c r="BD7" s="16">
        <v>83141.33</v>
      </c>
      <c r="BE7" s="16">
        <v>82557.240000000005</v>
      </c>
      <c r="BF7" s="16">
        <v>84960.97</v>
      </c>
      <c r="BG7" s="16">
        <v>100576.29</v>
      </c>
      <c r="BH7" s="16">
        <v>105693.42</v>
      </c>
      <c r="BI7" s="16">
        <v>116197.23</v>
      </c>
      <c r="BJ7" s="16">
        <v>115461.15</v>
      </c>
      <c r="BK7" s="16">
        <v>104150.16</v>
      </c>
      <c r="BL7" s="16">
        <v>111008.26</v>
      </c>
      <c r="BM7" s="16">
        <v>101564.45</v>
      </c>
      <c r="BN7" s="16">
        <v>96145.62</v>
      </c>
      <c r="BO7" s="16">
        <v>86190.18</v>
      </c>
      <c r="BP7" s="16">
        <v>82792.009999999995</v>
      </c>
      <c r="BQ7" s="16">
        <v>82213.81</v>
      </c>
      <c r="BR7" s="16">
        <v>84636.83</v>
      </c>
      <c r="BS7" s="16">
        <v>100246.99</v>
      </c>
      <c r="BT7" s="16">
        <v>105377.19</v>
      </c>
      <c r="BU7" s="16">
        <v>115871.89</v>
      </c>
      <c r="BV7" s="16">
        <v>115136.33</v>
      </c>
      <c r="BW7" s="16">
        <v>103856.28</v>
      </c>
      <c r="BX7" s="16">
        <v>110682.85</v>
      </c>
      <c r="BY7" s="16">
        <v>101249.96</v>
      </c>
      <c r="BZ7" s="16">
        <v>95820.76</v>
      </c>
      <c r="CA7" s="16">
        <v>85874.02</v>
      </c>
      <c r="CB7" s="16">
        <v>82460.929999999993</v>
      </c>
      <c r="CC7" s="16">
        <v>81877.25</v>
      </c>
      <c r="CD7" s="16">
        <v>84307.199999999997</v>
      </c>
      <c r="CE7" s="16">
        <v>99905.24</v>
      </c>
      <c r="CF7" s="16">
        <v>105047.48</v>
      </c>
      <c r="CG7" s="16">
        <v>115534.08</v>
      </c>
      <c r="CH7" s="16">
        <v>114801.60000000001</v>
      </c>
      <c r="CI7" s="16">
        <v>103557.11</v>
      </c>
      <c r="CJ7" s="16">
        <v>110358.24</v>
      </c>
      <c r="CK7" s="16">
        <v>100945.82</v>
      </c>
      <c r="CL7" s="16">
        <v>95518.95</v>
      </c>
      <c r="CM7" s="16">
        <v>85593.45</v>
      </c>
      <c r="CN7" s="16">
        <v>82180.72</v>
      </c>
      <c r="CO7" s="16">
        <v>81605.75</v>
      </c>
      <c r="CP7" s="16">
        <v>84054.15</v>
      </c>
      <c r="CQ7" s="16">
        <v>99656.27</v>
      </c>
      <c r="CR7" s="16">
        <v>104819.23</v>
      </c>
      <c r="CS7" s="16">
        <v>115309.89</v>
      </c>
      <c r="CT7" s="16">
        <v>114584.85</v>
      </c>
      <c r="CU7" s="16">
        <v>105852.76</v>
      </c>
      <c r="CV7" s="16">
        <v>110138.4</v>
      </c>
      <c r="CW7" s="16">
        <v>100734.67</v>
      </c>
      <c r="CX7" s="16">
        <v>95298.07</v>
      </c>
      <c r="CY7" s="16">
        <v>85381.07</v>
      </c>
      <c r="CZ7" s="16">
        <v>81969.19</v>
      </c>
      <c r="DA7" s="16">
        <v>81405.600000000006</v>
      </c>
      <c r="DB7" s="16">
        <v>83870.8</v>
      </c>
      <c r="DC7" s="16">
        <v>99473.600000000006</v>
      </c>
      <c r="DD7" s="16">
        <v>104646.54</v>
      </c>
      <c r="DE7" s="16">
        <v>115136.12</v>
      </c>
      <c r="DF7" s="16">
        <v>114418.04</v>
      </c>
      <c r="DG7" s="16">
        <v>103222.46</v>
      </c>
      <c r="DH7" s="16">
        <v>110002.59</v>
      </c>
      <c r="DI7" s="16">
        <v>100618.73</v>
      </c>
      <c r="DJ7" s="16">
        <v>95200.41</v>
      </c>
      <c r="DK7" s="16">
        <v>85303.72</v>
      </c>
      <c r="DL7" s="16">
        <v>81898.73</v>
      </c>
      <c r="DM7" s="16">
        <v>81338.75</v>
      </c>
      <c r="DN7" s="16">
        <v>83807.94</v>
      </c>
      <c r="DO7" s="16">
        <v>99411.88</v>
      </c>
      <c r="DP7" s="16">
        <v>104590.41</v>
      </c>
      <c r="DQ7" s="16">
        <v>115080.63</v>
      </c>
      <c r="DR7" s="16">
        <v>114362.19</v>
      </c>
      <c r="DS7" s="16">
        <v>103168.9</v>
      </c>
      <c r="DT7" s="16">
        <v>109937.15</v>
      </c>
      <c r="DU7" s="16">
        <v>100547.36</v>
      </c>
      <c r="DV7" s="16">
        <v>95118.080000000002</v>
      </c>
      <c r="DW7" s="16">
        <v>85217.49</v>
      </c>
      <c r="DX7" s="16">
        <v>81806.11</v>
      </c>
      <c r="DY7" s="16">
        <v>81244.08</v>
      </c>
      <c r="DZ7" s="16">
        <v>83713.399999999994</v>
      </c>
      <c r="EA7" s="16">
        <v>99308.49</v>
      </c>
      <c r="EB7" s="16">
        <v>104483.95</v>
      </c>
      <c r="EC7" s="16">
        <v>114966.03</v>
      </c>
      <c r="ED7" s="16">
        <v>114246.55</v>
      </c>
      <c r="EE7" s="16">
        <v>103064.93</v>
      </c>
      <c r="EF7" s="16">
        <v>109821.96</v>
      </c>
      <c r="EG7" s="16">
        <v>100433.23</v>
      </c>
      <c r="EH7" s="16">
        <v>94995.19</v>
      </c>
      <c r="EI7" s="16">
        <v>85092.45</v>
      </c>
      <c r="EJ7" s="16">
        <v>81670.06</v>
      </c>
      <c r="EK7" s="16">
        <v>81100.83</v>
      </c>
      <c r="EL7" s="16">
        <v>83567.61</v>
      </c>
      <c r="EM7" s="16">
        <v>99150.31</v>
      </c>
      <c r="EN7" s="16">
        <v>104323.73</v>
      </c>
      <c r="EO7" s="16">
        <v>114794.16</v>
      </c>
      <c r="EP7" s="16">
        <v>114069.4</v>
      </c>
      <c r="EQ7" s="16">
        <v>105373.55</v>
      </c>
      <c r="ER7" s="16">
        <v>109632.62</v>
      </c>
      <c r="ES7" s="16">
        <v>100253.78</v>
      </c>
      <c r="ET7" s="16">
        <v>94809.91</v>
      </c>
      <c r="EU7" s="16">
        <v>84913.83</v>
      </c>
      <c r="EV7" s="16">
        <v>81486.63</v>
      </c>
      <c r="EW7" s="16">
        <v>80920.39</v>
      </c>
      <c r="EX7" s="16">
        <v>83399.649999999994</v>
      </c>
      <c r="EY7" s="16">
        <v>98988.56</v>
      </c>
      <c r="EZ7" s="16">
        <v>104181.31</v>
      </c>
      <c r="FA7" s="16">
        <v>114661.79</v>
      </c>
      <c r="FB7" s="16">
        <v>113949.09</v>
      </c>
      <c r="FC7" s="16">
        <v>102799.67999999999</v>
      </c>
      <c r="FD7" s="16">
        <v>109529.94</v>
      </c>
      <c r="FE7" s="16">
        <v>100150.18</v>
      </c>
      <c r="FF7" s="16">
        <v>94702.23</v>
      </c>
      <c r="FG7" s="16">
        <v>84810.5</v>
      </c>
      <c r="FH7" s="16">
        <v>81384.14</v>
      </c>
      <c r="FI7" s="16">
        <v>80822.820000000007</v>
      </c>
      <c r="FJ7" s="16">
        <v>83307</v>
      </c>
      <c r="FK7" s="16">
        <v>98889.06</v>
      </c>
      <c r="FL7" s="16">
        <v>104078.69</v>
      </c>
      <c r="FM7" s="16">
        <v>114550.93</v>
      </c>
      <c r="FN7" s="16">
        <v>113837.77</v>
      </c>
      <c r="FO7" s="16">
        <v>102700.31</v>
      </c>
      <c r="FP7" s="16">
        <v>109419.75</v>
      </c>
      <c r="FQ7" s="16">
        <v>100039.3</v>
      </c>
      <c r="FR7" s="16">
        <v>94580.35</v>
      </c>
      <c r="FS7" s="16">
        <v>84684.62</v>
      </c>
      <c r="FT7" s="16">
        <v>81246.600000000006</v>
      </c>
      <c r="FU7" s="16">
        <v>80677.48</v>
      </c>
      <c r="FV7" s="16">
        <v>83157.05</v>
      </c>
      <c r="FW7" s="16">
        <v>98721.2</v>
      </c>
      <c r="FX7" s="16">
        <v>103899.87</v>
      </c>
      <c r="FY7" s="16">
        <v>114345.35</v>
      </c>
      <c r="FZ7" s="16">
        <v>113607.52</v>
      </c>
      <c r="GA7" s="16">
        <v>102469.43</v>
      </c>
      <c r="GB7" s="16">
        <v>109143.38</v>
      </c>
      <c r="GC7" s="16">
        <v>99759.07</v>
      </c>
      <c r="GD7" s="16">
        <v>94282.61</v>
      </c>
      <c r="GE7" s="16">
        <v>84389.29</v>
      </c>
      <c r="GF7" s="16">
        <v>80931.820000000007</v>
      </c>
      <c r="GG7" s="16">
        <v>80352.14</v>
      </c>
      <c r="GH7" s="16">
        <v>82833.679999999993</v>
      </c>
      <c r="GI7" s="16">
        <v>98382.02</v>
      </c>
      <c r="GJ7" s="16">
        <v>103571.17</v>
      </c>
      <c r="GK7" s="16">
        <v>114011.26</v>
      </c>
      <c r="GL7" s="16">
        <v>113284.18</v>
      </c>
      <c r="GM7" s="16">
        <v>104636.72</v>
      </c>
      <c r="GN7" s="16">
        <v>108842.32</v>
      </c>
      <c r="GO7" s="16">
        <v>99485.16</v>
      </c>
      <c r="GP7" s="16">
        <v>94010.89</v>
      </c>
      <c r="GQ7" s="16">
        <v>84135.27</v>
      </c>
      <c r="GR7" s="16">
        <v>80676.55</v>
      </c>
      <c r="GS7" s="16">
        <v>80102.44</v>
      </c>
      <c r="GT7" s="16">
        <v>82596.7</v>
      </c>
      <c r="GU7" s="16">
        <v>98141.7</v>
      </c>
      <c r="GV7" s="16">
        <v>103343.02</v>
      </c>
      <c r="GW7" s="16">
        <v>113780.96</v>
      </c>
      <c r="GX7" s="16">
        <v>113059.49</v>
      </c>
      <c r="GY7" s="16">
        <v>101989.62</v>
      </c>
      <c r="GZ7" s="16">
        <v>108626.96</v>
      </c>
      <c r="HA7" s="16">
        <v>99268.23</v>
      </c>
      <c r="HB7" s="16">
        <v>93780.73</v>
      </c>
      <c r="HC7" s="16">
        <v>83906.9</v>
      </c>
      <c r="HD7" s="16">
        <v>80437.23</v>
      </c>
      <c r="HE7" s="16">
        <v>79862.59</v>
      </c>
      <c r="HF7" s="16">
        <v>82366.990000000005</v>
      </c>
      <c r="HG7" s="16">
        <v>97909.3</v>
      </c>
      <c r="HH7" s="16">
        <v>103123.25</v>
      </c>
      <c r="HI7" s="16">
        <v>113557.56</v>
      </c>
      <c r="HJ7" s="16">
        <v>112835.96</v>
      </c>
      <c r="HK7" s="16">
        <v>101785.7</v>
      </c>
      <c r="HL7" s="16">
        <v>108400.79</v>
      </c>
      <c r="HM7" s="16">
        <v>99052.76</v>
      </c>
      <c r="HN7" s="16">
        <v>93564.17</v>
      </c>
      <c r="HO7" s="16">
        <v>83703.13</v>
      </c>
      <c r="HP7" s="16">
        <v>80230.61</v>
      </c>
      <c r="HQ7" s="16">
        <v>79657.3</v>
      </c>
      <c r="HR7" s="16">
        <v>82167.179999999993</v>
      </c>
      <c r="HS7" s="16">
        <v>97699.55</v>
      </c>
      <c r="HT7" s="16">
        <v>102917.41</v>
      </c>
      <c r="HU7" s="16">
        <v>113345.95</v>
      </c>
      <c r="HV7" s="16">
        <v>112630.7</v>
      </c>
      <c r="HW7" s="16">
        <v>101607.57</v>
      </c>
      <c r="HX7" s="16">
        <v>108209.78</v>
      </c>
      <c r="HY7" s="16">
        <v>98869.18</v>
      </c>
      <c r="HZ7" s="16">
        <v>93373.37</v>
      </c>
      <c r="IA7" s="16">
        <v>83518.570000000007</v>
      </c>
      <c r="IB7" s="16">
        <v>80044.23</v>
      </c>
      <c r="IC7" s="16">
        <v>79479.570000000007</v>
      </c>
      <c r="ID7" s="16">
        <v>82007.33</v>
      </c>
      <c r="IE7" s="16">
        <v>97549.119999999995</v>
      </c>
      <c r="IF7" s="16">
        <v>102782.43</v>
      </c>
      <c r="IG7" s="16">
        <v>113206.9</v>
      </c>
      <c r="IH7" s="16">
        <v>112477.31</v>
      </c>
      <c r="II7" s="16">
        <v>103871.63</v>
      </c>
      <c r="IJ7" s="16">
        <v>108015.79</v>
      </c>
      <c r="IK7" s="16">
        <v>98685.89</v>
      </c>
      <c r="IL7" s="16">
        <v>93192.55</v>
      </c>
      <c r="IM7" s="16">
        <v>83352.100000000006</v>
      </c>
      <c r="IN7" s="16">
        <v>79874.47</v>
      </c>
      <c r="IO7" s="16">
        <v>79305.86</v>
      </c>
      <c r="IP7" s="16">
        <v>81831.8</v>
      </c>
      <c r="IQ7" s="16">
        <v>97359.03</v>
      </c>
      <c r="IR7" s="16">
        <v>102593.41</v>
      </c>
      <c r="IS7" s="16">
        <v>113015.41</v>
      </c>
      <c r="IT7" s="16">
        <v>112300.93</v>
      </c>
      <c r="IU7" s="16">
        <v>101308.71</v>
      </c>
      <c r="IV7" s="16">
        <v>107880.36</v>
      </c>
      <c r="IW7" s="16">
        <v>98556.07</v>
      </c>
      <c r="IX7" s="16">
        <v>93057.52</v>
      </c>
      <c r="IY7" s="16">
        <v>83217.899999999994</v>
      </c>
      <c r="IZ7" s="16">
        <v>79733.23</v>
      </c>
      <c r="JA7" s="16">
        <v>79163.320000000007</v>
      </c>
      <c r="JB7" s="16">
        <v>81693.3</v>
      </c>
      <c r="JC7" s="16">
        <v>97215.28</v>
      </c>
      <c r="JD7" s="16">
        <v>102452.47</v>
      </c>
      <c r="JE7" s="16">
        <v>112865.84</v>
      </c>
      <c r="JF7" s="185">
        <v>112144.34</v>
      </c>
      <c r="JG7" s="185">
        <v>101159.38</v>
      </c>
      <c r="JH7" s="185">
        <v>107707.42</v>
      </c>
      <c r="JI7" s="185">
        <v>98384.02</v>
      </c>
      <c r="JJ7" s="185">
        <v>92877.19</v>
      </c>
      <c r="JK7" s="185">
        <v>83041.89</v>
      </c>
      <c r="JL7" s="185">
        <v>79549.89</v>
      </c>
      <c r="JM7" s="185">
        <v>78978.13</v>
      </c>
      <c r="JN7" s="185">
        <v>81511.89</v>
      </c>
      <c r="JO7" s="185">
        <v>97024.99</v>
      </c>
      <c r="JP7" s="185">
        <v>102265.48</v>
      </c>
      <c r="JQ7" s="185">
        <v>112670.78</v>
      </c>
      <c r="JR7" s="185">
        <v>111948.38</v>
      </c>
      <c r="JS7" s="185">
        <v>100981.23</v>
      </c>
      <c r="JT7" s="185">
        <v>107508.09</v>
      </c>
      <c r="JU7" s="185">
        <v>98187.59</v>
      </c>
      <c r="JV7" s="185">
        <v>92670.69</v>
      </c>
      <c r="JW7" s="185">
        <v>82840.570000000007</v>
      </c>
      <c r="JX7" s="185">
        <v>79343.759999999995</v>
      </c>
      <c r="JY7" s="185">
        <v>78775.789999999994</v>
      </c>
      <c r="JZ7" s="185">
        <v>81319.679999999993</v>
      </c>
      <c r="KA7" s="185">
        <v>96828.62</v>
      </c>
      <c r="KB7" s="185">
        <v>102077.92</v>
      </c>
      <c r="KC7" s="185">
        <v>112483.03</v>
      </c>
      <c r="KD7" s="185">
        <v>111771.28</v>
      </c>
      <c r="KE7" s="185">
        <v>103231.88</v>
      </c>
      <c r="KF7" s="185">
        <v>107349.29</v>
      </c>
      <c r="KG7" s="185">
        <v>98045.89</v>
      </c>
      <c r="KH7" s="185">
        <v>92528.53</v>
      </c>
      <c r="KI7" s="185">
        <v>82705.759999999995</v>
      </c>
      <c r="KJ7" s="185">
        <v>79207.37</v>
      </c>
      <c r="KK7" s="185">
        <v>78642.649999999994</v>
      </c>
      <c r="KL7" s="185">
        <v>81194.460000000006</v>
      </c>
      <c r="KM7" s="185">
        <v>96703.16</v>
      </c>
      <c r="KN7" s="185">
        <v>101958.91</v>
      </c>
      <c r="KO7" s="185">
        <v>112359.5</v>
      </c>
      <c r="KP7" s="185">
        <v>111642.76</v>
      </c>
      <c r="KQ7" s="185">
        <v>100709.81</v>
      </c>
      <c r="KR7" s="185">
        <v>107213.15</v>
      </c>
      <c r="KS7" s="185">
        <v>97907.53</v>
      </c>
      <c r="KT7" s="185">
        <v>92385.89</v>
      </c>
      <c r="KU7" s="185">
        <v>82566.95</v>
      </c>
      <c r="KV7" s="185">
        <v>79059.759999999995</v>
      </c>
      <c r="KW7" s="185">
        <v>78487.7</v>
      </c>
      <c r="KX7" s="185">
        <v>81035.44</v>
      </c>
      <c r="KY7" s="185">
        <v>96528.5</v>
      </c>
      <c r="KZ7" s="185">
        <v>101780.55</v>
      </c>
      <c r="LA7" s="185">
        <v>112168.64</v>
      </c>
    </row>
    <row r="8" spans="1:313" s="182" customFormat="1" x14ac:dyDescent="0.2">
      <c r="A8" s="182" t="s">
        <v>15</v>
      </c>
      <c r="B8" s="16">
        <v>18234.39</v>
      </c>
      <c r="C8" s="16">
        <v>17034.099999999999</v>
      </c>
      <c r="D8" s="16">
        <v>18016.900000000001</v>
      </c>
      <c r="E8" s="16">
        <v>16970.47</v>
      </c>
      <c r="F8" s="16">
        <v>17470.16</v>
      </c>
      <c r="G8" s="16">
        <v>16669.150000000001</v>
      </c>
      <c r="H8" s="16">
        <v>17013.39</v>
      </c>
      <c r="I8" s="16">
        <v>16995.27</v>
      </c>
      <c r="J8" s="16">
        <v>16620.07</v>
      </c>
      <c r="K8" s="16">
        <v>17640.54</v>
      </c>
      <c r="L8" s="16">
        <v>17471.72</v>
      </c>
      <c r="M8" s="16">
        <v>18329.62</v>
      </c>
      <c r="N8" s="16">
        <v>18283.189999999999</v>
      </c>
      <c r="O8" s="16">
        <v>16444.78</v>
      </c>
      <c r="P8" s="16">
        <v>18033.189999999999</v>
      </c>
      <c r="Q8" s="16">
        <v>17217.21</v>
      </c>
      <c r="R8" s="16">
        <v>17470.16</v>
      </c>
      <c r="S8" s="16">
        <v>16669.150000000001</v>
      </c>
      <c r="T8" s="16">
        <v>17013.39</v>
      </c>
      <c r="U8" s="16">
        <v>16995.27</v>
      </c>
      <c r="V8" s="16">
        <v>16620.07</v>
      </c>
      <c r="W8" s="16">
        <v>17640.54</v>
      </c>
      <c r="X8" s="16">
        <v>17471.72</v>
      </c>
      <c r="Y8" s="16">
        <v>18329.62</v>
      </c>
      <c r="Z8" s="16">
        <v>18283.189999999999</v>
      </c>
      <c r="AA8" s="16">
        <v>16444.78</v>
      </c>
      <c r="AB8" s="16">
        <v>18033.189999999999</v>
      </c>
      <c r="AC8" s="16">
        <v>17217.21</v>
      </c>
      <c r="AD8" s="16">
        <v>17470.16</v>
      </c>
      <c r="AE8" s="16">
        <v>16669.150000000001</v>
      </c>
      <c r="AF8" s="16">
        <v>17013.39</v>
      </c>
      <c r="AG8" s="16">
        <v>16995.27</v>
      </c>
      <c r="AH8" s="16">
        <v>16620.07</v>
      </c>
      <c r="AI8" s="16">
        <v>17640.54</v>
      </c>
      <c r="AJ8" s="16">
        <v>17471.72</v>
      </c>
      <c r="AK8" s="16">
        <v>18329.62</v>
      </c>
      <c r="AL8" s="16">
        <v>18283.189999999999</v>
      </c>
      <c r="AM8" s="16">
        <v>16444.78</v>
      </c>
      <c r="AN8" s="16">
        <v>18033.189999999999</v>
      </c>
      <c r="AO8" s="16">
        <v>17217.21</v>
      </c>
      <c r="AP8" s="16">
        <v>17470.16</v>
      </c>
      <c r="AQ8" s="16">
        <v>16669.150000000001</v>
      </c>
      <c r="AR8" s="16">
        <v>17013.39</v>
      </c>
      <c r="AS8" s="16">
        <v>16995.27</v>
      </c>
      <c r="AT8" s="16">
        <v>16620.07</v>
      </c>
      <c r="AU8" s="16">
        <v>17640.54</v>
      </c>
      <c r="AV8" s="16">
        <v>17471.72</v>
      </c>
      <c r="AW8" s="16">
        <v>18329.62</v>
      </c>
      <c r="AX8" s="16">
        <v>18283.189999999999</v>
      </c>
      <c r="AY8" s="16">
        <v>16990.09</v>
      </c>
      <c r="AZ8" s="16">
        <v>18033.189999999999</v>
      </c>
      <c r="BA8" s="16">
        <v>17217.21</v>
      </c>
      <c r="BB8" s="16">
        <v>17470.16</v>
      </c>
      <c r="BC8" s="16">
        <v>16669.150000000001</v>
      </c>
      <c r="BD8" s="16">
        <v>17013.39</v>
      </c>
      <c r="BE8" s="16">
        <v>16995.27</v>
      </c>
      <c r="BF8" s="16">
        <v>16620.07</v>
      </c>
      <c r="BG8" s="16">
        <v>17640.54</v>
      </c>
      <c r="BH8" s="16">
        <v>17471.72</v>
      </c>
      <c r="BI8" s="16">
        <v>18329.62</v>
      </c>
      <c r="BJ8" s="16">
        <v>18283.189999999999</v>
      </c>
      <c r="BK8" s="16">
        <v>16444.78</v>
      </c>
      <c r="BL8" s="16">
        <v>18033.189999999999</v>
      </c>
      <c r="BM8" s="16">
        <v>17217.21</v>
      </c>
      <c r="BN8" s="16">
        <v>17470.16</v>
      </c>
      <c r="BO8" s="16">
        <v>16669.150000000001</v>
      </c>
      <c r="BP8" s="16">
        <v>17013.39</v>
      </c>
      <c r="BQ8" s="16">
        <v>16995.27</v>
      </c>
      <c r="BR8" s="16">
        <v>16620.07</v>
      </c>
      <c r="BS8" s="16">
        <v>17640.54</v>
      </c>
      <c r="BT8" s="16">
        <v>17471.72</v>
      </c>
      <c r="BU8" s="16">
        <v>18329.62</v>
      </c>
      <c r="BV8" s="16">
        <v>18283.189999999999</v>
      </c>
      <c r="BW8" s="16">
        <v>16444.78</v>
      </c>
      <c r="BX8" s="16">
        <v>18033.189999999999</v>
      </c>
      <c r="BY8" s="16">
        <v>17217.21</v>
      </c>
      <c r="BZ8" s="16">
        <v>17470.16</v>
      </c>
      <c r="CA8" s="16">
        <v>16669.150000000001</v>
      </c>
      <c r="CB8" s="16">
        <v>17013.39</v>
      </c>
      <c r="CC8" s="16">
        <v>16995.27</v>
      </c>
      <c r="CD8" s="16">
        <v>16620.07</v>
      </c>
      <c r="CE8" s="16">
        <v>17640.54</v>
      </c>
      <c r="CF8" s="16">
        <v>17471.72</v>
      </c>
      <c r="CG8" s="16">
        <v>18329.62</v>
      </c>
      <c r="CH8" s="16">
        <v>18283.189999999999</v>
      </c>
      <c r="CI8" s="16">
        <v>16444.78</v>
      </c>
      <c r="CJ8" s="16">
        <v>18033.189999999999</v>
      </c>
      <c r="CK8" s="16">
        <v>17217.21</v>
      </c>
      <c r="CL8" s="16">
        <v>17470.16</v>
      </c>
      <c r="CM8" s="16">
        <v>16669.150000000001</v>
      </c>
      <c r="CN8" s="16">
        <v>17013.39</v>
      </c>
      <c r="CO8" s="16">
        <v>16995.27</v>
      </c>
      <c r="CP8" s="16">
        <v>16620.07</v>
      </c>
      <c r="CQ8" s="16">
        <v>17640.54</v>
      </c>
      <c r="CR8" s="16">
        <v>17471.72</v>
      </c>
      <c r="CS8" s="16">
        <v>18329.62</v>
      </c>
      <c r="CT8" s="16">
        <v>18283.189999999999</v>
      </c>
      <c r="CU8" s="16">
        <v>16990.09</v>
      </c>
      <c r="CV8" s="16">
        <v>18033.189999999999</v>
      </c>
      <c r="CW8" s="16">
        <v>17217.21</v>
      </c>
      <c r="CX8" s="16">
        <v>17470.16</v>
      </c>
      <c r="CY8" s="16">
        <v>16669.150000000001</v>
      </c>
      <c r="CZ8" s="16">
        <v>17013.39</v>
      </c>
      <c r="DA8" s="16">
        <v>16995.27</v>
      </c>
      <c r="DB8" s="16">
        <v>16620.07</v>
      </c>
      <c r="DC8" s="16">
        <v>17640.54</v>
      </c>
      <c r="DD8" s="16">
        <v>17471.72</v>
      </c>
      <c r="DE8" s="16">
        <v>18329.62</v>
      </c>
      <c r="DF8" s="16">
        <v>18283.189999999999</v>
      </c>
      <c r="DG8" s="16">
        <v>16444.78</v>
      </c>
      <c r="DH8" s="16">
        <v>18033.189999999999</v>
      </c>
      <c r="DI8" s="16">
        <v>17217.21</v>
      </c>
      <c r="DJ8" s="16">
        <v>17470.16</v>
      </c>
      <c r="DK8" s="16">
        <v>16669.150000000001</v>
      </c>
      <c r="DL8" s="16">
        <v>17013.39</v>
      </c>
      <c r="DM8" s="16">
        <v>16995.27</v>
      </c>
      <c r="DN8" s="16">
        <v>16620.07</v>
      </c>
      <c r="DO8" s="16">
        <v>17640.54</v>
      </c>
      <c r="DP8" s="16">
        <v>17471.72</v>
      </c>
      <c r="DQ8" s="16">
        <v>18329.62</v>
      </c>
      <c r="DR8" s="16">
        <v>18283.189999999999</v>
      </c>
      <c r="DS8" s="16">
        <v>16444.78</v>
      </c>
      <c r="DT8" s="16">
        <v>18033.189999999999</v>
      </c>
      <c r="DU8" s="16">
        <v>17217.21</v>
      </c>
      <c r="DV8" s="16">
        <v>17470.16</v>
      </c>
      <c r="DW8" s="16">
        <v>16669.150000000001</v>
      </c>
      <c r="DX8" s="16">
        <v>17013.39</v>
      </c>
      <c r="DY8" s="16">
        <v>16995.27</v>
      </c>
      <c r="DZ8" s="16">
        <v>16620.07</v>
      </c>
      <c r="EA8" s="16">
        <v>17640.54</v>
      </c>
      <c r="EB8" s="16">
        <v>17471.72</v>
      </c>
      <c r="EC8" s="16">
        <v>18329.62</v>
      </c>
      <c r="ED8" s="16">
        <v>18283.189999999999</v>
      </c>
      <c r="EE8" s="16">
        <v>16444.78</v>
      </c>
      <c r="EF8" s="16">
        <v>18033.189999999999</v>
      </c>
      <c r="EG8" s="16">
        <v>17217.21</v>
      </c>
      <c r="EH8" s="16">
        <v>17470.16</v>
      </c>
      <c r="EI8" s="16">
        <v>16669.150000000001</v>
      </c>
      <c r="EJ8" s="16">
        <v>17013.39</v>
      </c>
      <c r="EK8" s="16">
        <v>16995.27</v>
      </c>
      <c r="EL8" s="16">
        <v>16620.07</v>
      </c>
      <c r="EM8" s="16">
        <v>17640.54</v>
      </c>
      <c r="EN8" s="16">
        <v>17471.72</v>
      </c>
      <c r="EO8" s="16">
        <v>18329.62</v>
      </c>
      <c r="EP8" s="16">
        <v>18283.189999999999</v>
      </c>
      <c r="EQ8" s="16">
        <v>16990.09</v>
      </c>
      <c r="ER8" s="16">
        <v>18033.189999999999</v>
      </c>
      <c r="ES8" s="16">
        <v>17217.21</v>
      </c>
      <c r="ET8" s="16">
        <v>17470.16</v>
      </c>
      <c r="EU8" s="16">
        <v>16669.150000000001</v>
      </c>
      <c r="EV8" s="16">
        <v>17013.39</v>
      </c>
      <c r="EW8" s="16">
        <v>16995.27</v>
      </c>
      <c r="EX8" s="16">
        <v>16620.07</v>
      </c>
      <c r="EY8" s="16">
        <v>17640.54</v>
      </c>
      <c r="EZ8" s="16">
        <v>17471.72</v>
      </c>
      <c r="FA8" s="16">
        <v>18329.62</v>
      </c>
      <c r="FB8" s="16">
        <v>18283.189999999999</v>
      </c>
      <c r="FC8" s="16">
        <v>16444.78</v>
      </c>
      <c r="FD8" s="16">
        <v>18033.189999999999</v>
      </c>
      <c r="FE8" s="16">
        <v>17217.21</v>
      </c>
      <c r="FF8" s="16">
        <v>17470.16</v>
      </c>
      <c r="FG8" s="16">
        <v>16669.150000000001</v>
      </c>
      <c r="FH8" s="16">
        <v>17013.39</v>
      </c>
      <c r="FI8" s="16">
        <v>16995.27</v>
      </c>
      <c r="FJ8" s="16">
        <v>16620.07</v>
      </c>
      <c r="FK8" s="16">
        <v>17640.54</v>
      </c>
      <c r="FL8" s="16">
        <v>17471.72</v>
      </c>
      <c r="FM8" s="16">
        <v>18329.62</v>
      </c>
      <c r="FN8" s="16">
        <v>18283.189999999999</v>
      </c>
      <c r="FO8" s="16">
        <v>16444.78</v>
      </c>
      <c r="FP8" s="16">
        <v>18033.189999999999</v>
      </c>
      <c r="FQ8" s="16">
        <v>17217.21</v>
      </c>
      <c r="FR8" s="16">
        <v>17470.16</v>
      </c>
      <c r="FS8" s="16">
        <v>16669.150000000001</v>
      </c>
      <c r="FT8" s="16">
        <v>17013.39</v>
      </c>
      <c r="FU8" s="16">
        <v>16995.27</v>
      </c>
      <c r="FV8" s="16">
        <v>16620.07</v>
      </c>
      <c r="FW8" s="16">
        <v>17640.54</v>
      </c>
      <c r="FX8" s="16">
        <v>17471.72</v>
      </c>
      <c r="FY8" s="16">
        <v>18329.62</v>
      </c>
      <c r="FZ8" s="16">
        <v>18283.189999999999</v>
      </c>
      <c r="GA8" s="16">
        <v>16444.78</v>
      </c>
      <c r="GB8" s="16">
        <v>18033.189999999999</v>
      </c>
      <c r="GC8" s="16">
        <v>17217.21</v>
      </c>
      <c r="GD8" s="16">
        <v>17470.16</v>
      </c>
      <c r="GE8" s="16">
        <v>16669.150000000001</v>
      </c>
      <c r="GF8" s="16">
        <v>17013.39</v>
      </c>
      <c r="GG8" s="16">
        <v>16995.27</v>
      </c>
      <c r="GH8" s="16">
        <v>16620.07</v>
      </c>
      <c r="GI8" s="16">
        <v>17640.54</v>
      </c>
      <c r="GJ8" s="16">
        <v>17471.72</v>
      </c>
      <c r="GK8" s="16">
        <v>18329.62</v>
      </c>
      <c r="GL8" s="16">
        <v>18283.189999999999</v>
      </c>
      <c r="GM8" s="16">
        <v>16990.09</v>
      </c>
      <c r="GN8" s="16">
        <v>18033.189999999999</v>
      </c>
      <c r="GO8" s="16">
        <v>17217.21</v>
      </c>
      <c r="GP8" s="16">
        <v>17470.16</v>
      </c>
      <c r="GQ8" s="16">
        <v>16669.150000000001</v>
      </c>
      <c r="GR8" s="16">
        <v>17013.39</v>
      </c>
      <c r="GS8" s="16">
        <v>16995.27</v>
      </c>
      <c r="GT8" s="16">
        <v>16620.07</v>
      </c>
      <c r="GU8" s="16">
        <v>17640.54</v>
      </c>
      <c r="GV8" s="16">
        <v>17471.72</v>
      </c>
      <c r="GW8" s="16">
        <v>18329.62</v>
      </c>
      <c r="GX8" s="16">
        <v>18283.189999999999</v>
      </c>
      <c r="GY8" s="16">
        <v>16444.78</v>
      </c>
      <c r="GZ8" s="16">
        <v>18033.189999999999</v>
      </c>
      <c r="HA8" s="16">
        <v>17217.21</v>
      </c>
      <c r="HB8" s="16">
        <v>17470.16</v>
      </c>
      <c r="HC8" s="16">
        <v>16669.150000000001</v>
      </c>
      <c r="HD8" s="16">
        <v>17013.39</v>
      </c>
      <c r="HE8" s="16">
        <v>16995.27</v>
      </c>
      <c r="HF8" s="16">
        <v>16620.07</v>
      </c>
      <c r="HG8" s="16">
        <v>17640.54</v>
      </c>
      <c r="HH8" s="16">
        <v>17471.72</v>
      </c>
      <c r="HI8" s="16">
        <v>18329.62</v>
      </c>
      <c r="HJ8" s="16">
        <v>18283.189999999999</v>
      </c>
      <c r="HK8" s="16">
        <v>16444.78</v>
      </c>
      <c r="HL8" s="16">
        <v>18033.189999999999</v>
      </c>
      <c r="HM8" s="16">
        <v>17217.21</v>
      </c>
      <c r="HN8" s="16">
        <v>17470.16</v>
      </c>
      <c r="HO8" s="16">
        <v>16669.150000000001</v>
      </c>
      <c r="HP8" s="16">
        <v>17013.39</v>
      </c>
      <c r="HQ8" s="16">
        <v>16995.27</v>
      </c>
      <c r="HR8" s="16">
        <v>16620.07</v>
      </c>
      <c r="HS8" s="16">
        <v>17640.54</v>
      </c>
      <c r="HT8" s="16">
        <v>17471.72</v>
      </c>
      <c r="HU8" s="16">
        <v>18329.62</v>
      </c>
      <c r="HV8" s="16">
        <v>18283.189999999999</v>
      </c>
      <c r="HW8" s="16">
        <v>16444.78</v>
      </c>
      <c r="HX8" s="16">
        <v>18033.189999999999</v>
      </c>
      <c r="HY8" s="16">
        <v>17217.21</v>
      </c>
      <c r="HZ8" s="16">
        <v>17470.16</v>
      </c>
      <c r="IA8" s="16">
        <v>16669.150000000001</v>
      </c>
      <c r="IB8" s="16">
        <v>17013.39</v>
      </c>
      <c r="IC8" s="16">
        <v>16995.27</v>
      </c>
      <c r="ID8" s="16">
        <v>16620.07</v>
      </c>
      <c r="IE8" s="16">
        <v>17640.54</v>
      </c>
      <c r="IF8" s="16">
        <v>17471.72</v>
      </c>
      <c r="IG8" s="16">
        <v>18329.62</v>
      </c>
      <c r="IH8" s="16">
        <v>18283.189999999999</v>
      </c>
      <c r="II8" s="16">
        <v>16990.09</v>
      </c>
      <c r="IJ8" s="16">
        <v>18033.189999999999</v>
      </c>
      <c r="IK8" s="16">
        <v>17217.21</v>
      </c>
      <c r="IL8" s="16">
        <v>17470.16</v>
      </c>
      <c r="IM8" s="16">
        <v>16669.150000000001</v>
      </c>
      <c r="IN8" s="16">
        <v>17013.39</v>
      </c>
      <c r="IO8" s="16">
        <v>16995.27</v>
      </c>
      <c r="IP8" s="16">
        <v>16620.07</v>
      </c>
      <c r="IQ8" s="16">
        <v>17640.54</v>
      </c>
      <c r="IR8" s="16">
        <v>17471.72</v>
      </c>
      <c r="IS8" s="16">
        <v>18329.62</v>
      </c>
      <c r="IT8" s="16">
        <v>18283.189999999999</v>
      </c>
      <c r="IU8" s="16">
        <v>16444.78</v>
      </c>
      <c r="IV8" s="16">
        <v>18033.189999999999</v>
      </c>
      <c r="IW8" s="16">
        <v>17217.21</v>
      </c>
      <c r="IX8" s="16">
        <v>17470.16</v>
      </c>
      <c r="IY8" s="16">
        <v>16669.150000000001</v>
      </c>
      <c r="IZ8" s="16">
        <v>17013.39</v>
      </c>
      <c r="JA8" s="16">
        <v>16995.27</v>
      </c>
      <c r="JB8" s="16">
        <v>16620.07</v>
      </c>
      <c r="JC8" s="16">
        <v>17640.54</v>
      </c>
      <c r="JD8" s="16">
        <v>17471.72</v>
      </c>
      <c r="JE8" s="16">
        <v>18329.62</v>
      </c>
      <c r="JF8" s="185">
        <v>18283.189999999999</v>
      </c>
      <c r="JG8" s="185">
        <v>16444.78</v>
      </c>
      <c r="JH8" s="185">
        <v>18033.189999999999</v>
      </c>
      <c r="JI8" s="185">
        <v>17217.21</v>
      </c>
      <c r="JJ8" s="185">
        <v>17470.16</v>
      </c>
      <c r="JK8" s="185">
        <v>16669.150000000001</v>
      </c>
      <c r="JL8" s="185">
        <v>17013.39</v>
      </c>
      <c r="JM8" s="185">
        <v>16995.27</v>
      </c>
      <c r="JN8" s="185">
        <v>16620.07</v>
      </c>
      <c r="JO8" s="185">
        <v>17640.54</v>
      </c>
      <c r="JP8" s="185">
        <v>17471.72</v>
      </c>
      <c r="JQ8" s="185">
        <v>18329.62</v>
      </c>
      <c r="JR8" s="185">
        <v>18283.189999999999</v>
      </c>
      <c r="JS8" s="185">
        <v>16444.78</v>
      </c>
      <c r="JT8" s="185">
        <v>18033.189999999999</v>
      </c>
      <c r="JU8" s="185">
        <v>17217.21</v>
      </c>
      <c r="JV8" s="185">
        <v>17470.16</v>
      </c>
      <c r="JW8" s="185">
        <v>16669.150000000001</v>
      </c>
      <c r="JX8" s="185">
        <v>17013.39</v>
      </c>
      <c r="JY8" s="185">
        <v>16995.27</v>
      </c>
      <c r="JZ8" s="185">
        <v>16620.07</v>
      </c>
      <c r="KA8" s="185">
        <v>17640.54</v>
      </c>
      <c r="KB8" s="185">
        <v>17471.72</v>
      </c>
      <c r="KC8" s="185">
        <v>18329.62</v>
      </c>
      <c r="KD8" s="185">
        <v>18283.189999999999</v>
      </c>
      <c r="KE8" s="185">
        <v>16990.09</v>
      </c>
      <c r="KF8" s="185">
        <v>18033.189999999999</v>
      </c>
      <c r="KG8" s="185">
        <v>17217.21</v>
      </c>
      <c r="KH8" s="185">
        <v>17470.16</v>
      </c>
      <c r="KI8" s="185">
        <v>16669.150000000001</v>
      </c>
      <c r="KJ8" s="185">
        <v>17013.39</v>
      </c>
      <c r="KK8" s="185">
        <v>16995.27</v>
      </c>
      <c r="KL8" s="185">
        <v>16620.07</v>
      </c>
      <c r="KM8" s="185">
        <v>17640.54</v>
      </c>
      <c r="KN8" s="185">
        <v>17471.72</v>
      </c>
      <c r="KO8" s="185">
        <v>18329.62</v>
      </c>
      <c r="KP8" s="185">
        <v>18283.189999999999</v>
      </c>
      <c r="KQ8" s="185">
        <v>16444.78</v>
      </c>
      <c r="KR8" s="185">
        <v>18033.189999999999</v>
      </c>
      <c r="KS8" s="185">
        <v>17217.21</v>
      </c>
      <c r="KT8" s="185">
        <v>17470.16</v>
      </c>
      <c r="KU8" s="185">
        <v>16669.150000000001</v>
      </c>
      <c r="KV8" s="185">
        <v>17013.39</v>
      </c>
      <c r="KW8" s="185">
        <v>16995.27</v>
      </c>
      <c r="KX8" s="185">
        <v>16620.07</v>
      </c>
      <c r="KY8" s="185">
        <v>17640.54</v>
      </c>
      <c r="KZ8" s="185">
        <v>17471.72</v>
      </c>
      <c r="LA8" s="185">
        <v>18329.62</v>
      </c>
    </row>
    <row r="9" spans="1:313" s="182" customFormat="1" x14ac:dyDescent="0.2">
      <c r="A9" s="182" t="s">
        <v>26</v>
      </c>
      <c r="B9" s="16">
        <v>5863832.4100000001</v>
      </c>
      <c r="C9" s="16">
        <v>5243319.07</v>
      </c>
      <c r="D9" s="16">
        <v>5512894.5300000003</v>
      </c>
      <c r="E9" s="16">
        <v>4912678.97</v>
      </c>
      <c r="F9" s="16">
        <v>4534853.37</v>
      </c>
      <c r="G9" s="16">
        <v>4224803.62</v>
      </c>
      <c r="H9" s="16">
        <v>3981164.68</v>
      </c>
      <c r="I9" s="16">
        <v>3750342.64</v>
      </c>
      <c r="J9" s="16">
        <v>3711983.58</v>
      </c>
      <c r="K9" s="16">
        <v>4347794.4800000004</v>
      </c>
      <c r="L9" s="16">
        <v>4781763.51</v>
      </c>
      <c r="M9" s="16">
        <v>5600379.5599999996</v>
      </c>
      <c r="N9" s="16">
        <v>6099304.9199999999</v>
      </c>
      <c r="O9" s="16">
        <v>5398188.8700000001</v>
      </c>
      <c r="P9" s="16">
        <v>5754698.5899999999</v>
      </c>
      <c r="Q9" s="16">
        <v>5202713.8899999997</v>
      </c>
      <c r="R9" s="16">
        <v>4886148.4000000004</v>
      </c>
      <c r="S9" s="16">
        <v>4465761.07</v>
      </c>
      <c r="T9" s="16">
        <v>4241562.5599999996</v>
      </c>
      <c r="U9" s="16">
        <v>4020707.52</v>
      </c>
      <c r="V9" s="16">
        <v>3980534.48</v>
      </c>
      <c r="W9" s="16">
        <v>4626779.8099999996</v>
      </c>
      <c r="X9" s="16">
        <v>5055343.72</v>
      </c>
      <c r="Y9" s="16">
        <v>5856438.2300000004</v>
      </c>
      <c r="Z9" s="16">
        <v>6026785.1900000004</v>
      </c>
      <c r="AA9" s="16">
        <v>5332107.76</v>
      </c>
      <c r="AB9" s="16">
        <v>5677945.8200000003</v>
      </c>
      <c r="AC9" s="16">
        <v>5126331.72</v>
      </c>
      <c r="AD9" s="16">
        <v>4803780.66</v>
      </c>
      <c r="AE9" s="16">
        <v>4384265.05</v>
      </c>
      <c r="AF9" s="16">
        <v>4153377.25</v>
      </c>
      <c r="AG9" s="16">
        <v>3928823.91</v>
      </c>
      <c r="AH9" s="16">
        <v>3891338.95</v>
      </c>
      <c r="AI9" s="16">
        <v>4532537.7300000004</v>
      </c>
      <c r="AJ9" s="16">
        <v>4962818.67</v>
      </c>
      <c r="AK9" s="16">
        <v>5766206.1500000004</v>
      </c>
      <c r="AL9" s="16">
        <v>6028088.3600000003</v>
      </c>
      <c r="AM9" s="16">
        <v>5333493.17</v>
      </c>
      <c r="AN9" s="16">
        <v>5681087.2000000002</v>
      </c>
      <c r="AO9" s="16">
        <v>5130186.1500000004</v>
      </c>
      <c r="AP9" s="16">
        <v>4808626.63</v>
      </c>
      <c r="AQ9" s="16">
        <v>4389110.8600000003</v>
      </c>
      <c r="AR9" s="16">
        <v>4159595.65</v>
      </c>
      <c r="AS9" s="16">
        <v>3936248.82</v>
      </c>
      <c r="AT9" s="16">
        <v>3898015.48</v>
      </c>
      <c r="AU9" s="16">
        <v>4539581.93</v>
      </c>
      <c r="AV9" s="16">
        <v>4972803.5</v>
      </c>
      <c r="AW9" s="16">
        <v>5777225.7999999998</v>
      </c>
      <c r="AX9" s="16">
        <v>6042840.5999999996</v>
      </c>
      <c r="AY9" s="16">
        <v>5508101.5700000003</v>
      </c>
      <c r="AZ9" s="16">
        <v>5656471.9000000004</v>
      </c>
      <c r="BA9" s="16">
        <v>5155271.84</v>
      </c>
      <c r="BB9" s="16">
        <v>4838477.7699999996</v>
      </c>
      <c r="BC9" s="16">
        <v>4421240.34</v>
      </c>
      <c r="BD9" s="16">
        <v>4196898.74</v>
      </c>
      <c r="BE9" s="16">
        <v>3977446.25</v>
      </c>
      <c r="BF9" s="16">
        <v>3941640.98</v>
      </c>
      <c r="BG9" s="16">
        <v>4589162.7</v>
      </c>
      <c r="BH9" s="16">
        <v>5022073.96</v>
      </c>
      <c r="BI9" s="16">
        <v>5826346.9800000004</v>
      </c>
      <c r="BJ9" s="16">
        <v>6064856.7199999997</v>
      </c>
      <c r="BK9" s="16">
        <v>5366495.4000000004</v>
      </c>
      <c r="BL9" s="16">
        <v>5718662.6200000001</v>
      </c>
      <c r="BM9" s="16">
        <v>5166632.46</v>
      </c>
      <c r="BN9" s="16">
        <v>4846536.09</v>
      </c>
      <c r="BO9" s="16">
        <v>4425458.7300000004</v>
      </c>
      <c r="BP9" s="16">
        <v>4197030.6900000004</v>
      </c>
      <c r="BQ9" s="16">
        <v>3973499.74</v>
      </c>
      <c r="BR9" s="16">
        <v>3934045.06</v>
      </c>
      <c r="BS9" s="16">
        <v>4578419.3600000003</v>
      </c>
      <c r="BT9" s="16">
        <v>5009172.7</v>
      </c>
      <c r="BU9" s="16">
        <v>5810319.1900000004</v>
      </c>
      <c r="BV9" s="16">
        <v>6074136.5700000003</v>
      </c>
      <c r="BW9" s="16">
        <v>5374091.7400000002</v>
      </c>
      <c r="BX9" s="16">
        <v>5727458.6900000004</v>
      </c>
      <c r="BY9" s="16">
        <v>5174922.53</v>
      </c>
      <c r="BZ9" s="16">
        <v>4854915.01</v>
      </c>
      <c r="CA9" s="16">
        <v>4432565.0199999996</v>
      </c>
      <c r="CB9" s="16">
        <v>4204441.45</v>
      </c>
      <c r="CC9" s="16">
        <v>3980800.51</v>
      </c>
      <c r="CD9" s="16">
        <v>3941203.2</v>
      </c>
      <c r="CE9" s="16">
        <v>4586111.87</v>
      </c>
      <c r="CF9" s="16">
        <v>5017804.03</v>
      </c>
      <c r="CG9" s="16">
        <v>5817589.1900000004</v>
      </c>
      <c r="CH9" s="16">
        <v>6109045.4299999997</v>
      </c>
      <c r="CI9" s="16">
        <v>5404073.0099999998</v>
      </c>
      <c r="CJ9" s="16">
        <v>5761648.2400000002</v>
      </c>
      <c r="CK9" s="16">
        <v>5207510.5</v>
      </c>
      <c r="CL9" s="16">
        <v>4888426.1500000004</v>
      </c>
      <c r="CM9" s="16">
        <v>4463430</v>
      </c>
      <c r="CN9" s="16">
        <v>4236618.6900000004</v>
      </c>
      <c r="CO9" s="16">
        <v>4013059.9</v>
      </c>
      <c r="CP9" s="16">
        <v>3972823.59</v>
      </c>
      <c r="CQ9" s="16">
        <v>4620686.72</v>
      </c>
      <c r="CR9" s="16">
        <v>5053681.67</v>
      </c>
      <c r="CS9" s="16">
        <v>5851192.1200000001</v>
      </c>
      <c r="CT9" s="16">
        <v>6112574.0199999996</v>
      </c>
      <c r="CU9" s="16">
        <v>5567121.3200000003</v>
      </c>
      <c r="CV9" s="16">
        <v>5718979.1799999997</v>
      </c>
      <c r="CW9" s="16">
        <v>5212589.5</v>
      </c>
      <c r="CX9" s="16">
        <v>4894474.29</v>
      </c>
      <c r="CY9" s="16">
        <v>4469434.1900000004</v>
      </c>
      <c r="CZ9" s="16">
        <v>4244475.92</v>
      </c>
      <c r="DA9" s="16">
        <v>4022434.69</v>
      </c>
      <c r="DB9" s="16">
        <v>3983413.63</v>
      </c>
      <c r="DC9" s="16">
        <v>4633312.04</v>
      </c>
      <c r="DD9" s="16">
        <v>5067731.07</v>
      </c>
      <c r="DE9" s="16">
        <v>5864955.9900000002</v>
      </c>
      <c r="DF9" s="16">
        <v>6103788.5999999996</v>
      </c>
      <c r="DG9" s="16">
        <v>5397746.9900000002</v>
      </c>
      <c r="DH9" s="16">
        <v>5754161.7400000002</v>
      </c>
      <c r="DI9" s="16">
        <v>5199336.78</v>
      </c>
      <c r="DJ9" s="16">
        <v>4879145.04</v>
      </c>
      <c r="DK9" s="16">
        <v>4452949.99</v>
      </c>
      <c r="DL9" s="16">
        <v>4225564.07</v>
      </c>
      <c r="DM9" s="16">
        <v>4001684.37</v>
      </c>
      <c r="DN9" s="16">
        <v>3961664.4</v>
      </c>
      <c r="DO9" s="16">
        <v>4609318.46</v>
      </c>
      <c r="DP9" s="16">
        <v>5043145.6900000004</v>
      </c>
      <c r="DQ9" s="16">
        <v>5838028.5599999996</v>
      </c>
      <c r="DR9" s="16">
        <v>6121774.4500000002</v>
      </c>
      <c r="DS9" s="16">
        <v>5414848.5</v>
      </c>
      <c r="DT9" s="16">
        <v>5776346.6900000004</v>
      </c>
      <c r="DU9" s="16">
        <v>5222776.5</v>
      </c>
      <c r="DV9" s="16">
        <v>4905857.88</v>
      </c>
      <c r="DW9" s="16">
        <v>4480050.9400000004</v>
      </c>
      <c r="DX9" s="16">
        <v>4256607.99</v>
      </c>
      <c r="DY9" s="16">
        <v>4035538.89</v>
      </c>
      <c r="DZ9" s="16">
        <v>3997273.63</v>
      </c>
      <c r="EA9" s="16">
        <v>4650195.24</v>
      </c>
      <c r="EB9" s="16">
        <v>5087027.53</v>
      </c>
      <c r="EC9" s="16">
        <v>5882707.46</v>
      </c>
      <c r="ED9" s="16">
        <v>6158060.6200000001</v>
      </c>
      <c r="EE9" s="16">
        <v>5446570.2400000002</v>
      </c>
      <c r="EF9" s="16">
        <v>5812078.3099999996</v>
      </c>
      <c r="EG9" s="16">
        <v>5256965.17</v>
      </c>
      <c r="EH9" s="16">
        <v>4940997.34</v>
      </c>
      <c r="EI9" s="16">
        <v>4512934.8</v>
      </c>
      <c r="EJ9" s="16">
        <v>4290656.8099999996</v>
      </c>
      <c r="EK9" s="16">
        <v>4069513.9</v>
      </c>
      <c r="EL9" s="16">
        <v>4030288.31</v>
      </c>
      <c r="EM9" s="16">
        <v>4685456.63</v>
      </c>
      <c r="EN9" s="16">
        <v>5122634.93</v>
      </c>
      <c r="EO9" s="16">
        <v>5917090.3300000001</v>
      </c>
      <c r="EP9" s="16">
        <v>6187469.0800000001</v>
      </c>
      <c r="EQ9" s="16">
        <v>5633616.1900000004</v>
      </c>
      <c r="ER9" s="16">
        <v>5792603.75</v>
      </c>
      <c r="ES9" s="16">
        <v>5284051.38</v>
      </c>
      <c r="ET9" s="16">
        <v>4968636.72</v>
      </c>
      <c r="EU9" s="16">
        <v>4538537.12</v>
      </c>
      <c r="EV9" s="16">
        <v>4317040.01</v>
      </c>
      <c r="EW9" s="16">
        <v>4095710.66</v>
      </c>
      <c r="EX9" s="16">
        <v>4055650.23</v>
      </c>
      <c r="EY9" s="16">
        <v>4712475.75</v>
      </c>
      <c r="EZ9" s="16">
        <v>5149905.2699999996</v>
      </c>
      <c r="FA9" s="16">
        <v>5943051.3300000001</v>
      </c>
      <c r="FB9" s="16">
        <v>6210327.3799999999</v>
      </c>
      <c r="FC9" s="16">
        <v>5491316.54</v>
      </c>
      <c r="FD9" s="16">
        <v>5861818.3300000001</v>
      </c>
      <c r="FE9" s="16">
        <v>5303688.1500000004</v>
      </c>
      <c r="FF9" s="16">
        <v>4988137.43</v>
      </c>
      <c r="FG9" s="16">
        <v>4555901.95</v>
      </c>
      <c r="FH9" s="16">
        <v>4334358.2699999996</v>
      </c>
      <c r="FI9" s="16">
        <v>4112310.74</v>
      </c>
      <c r="FJ9" s="16">
        <v>4071218.98</v>
      </c>
      <c r="FK9" s="16">
        <v>4728872.84</v>
      </c>
      <c r="FL9" s="16">
        <v>5166401.07</v>
      </c>
      <c r="FM9" s="16">
        <v>5957697.9199999999</v>
      </c>
      <c r="FN9" s="16">
        <v>6239602.0999999996</v>
      </c>
      <c r="FO9" s="16">
        <v>5517794.1799999997</v>
      </c>
      <c r="FP9" s="16">
        <v>5893272.0300000003</v>
      </c>
      <c r="FQ9" s="16">
        <v>5335115.53</v>
      </c>
      <c r="FR9" s="16">
        <v>5021992.1500000004</v>
      </c>
      <c r="FS9" s="16">
        <v>4588924.32</v>
      </c>
      <c r="FT9" s="16">
        <v>4370337.1399999997</v>
      </c>
      <c r="FU9" s="16">
        <v>4149951.9</v>
      </c>
      <c r="FV9" s="16">
        <v>4109415.15</v>
      </c>
      <c r="FW9" s="16">
        <v>4771200.08</v>
      </c>
      <c r="FX9" s="16">
        <v>5210506.21</v>
      </c>
      <c r="FY9" s="16">
        <v>6001859.8300000001</v>
      </c>
      <c r="FZ9" s="16">
        <v>6338757.3499999996</v>
      </c>
      <c r="GA9" s="16">
        <v>5604401.3300000001</v>
      </c>
      <c r="GB9" s="16">
        <v>5990636.2400000002</v>
      </c>
      <c r="GC9" s="16">
        <v>5428217.7999999998</v>
      </c>
      <c r="GD9" s="16">
        <v>5117621.76</v>
      </c>
      <c r="GE9" s="16">
        <v>4678422.08</v>
      </c>
      <c r="GF9" s="16">
        <v>4463057.05</v>
      </c>
      <c r="GG9" s="16">
        <v>4242546.1399999997</v>
      </c>
      <c r="GH9" s="16">
        <v>4199465.9800000004</v>
      </c>
      <c r="GI9" s="16">
        <v>4867276.16</v>
      </c>
      <c r="GJ9" s="16">
        <v>5307423.84</v>
      </c>
      <c r="GK9" s="16">
        <v>6095580.79</v>
      </c>
      <c r="GL9" s="16">
        <v>6398197.4000000004</v>
      </c>
      <c r="GM9" s="16">
        <v>5823732.2800000003</v>
      </c>
      <c r="GN9" s="16">
        <v>6000824.3399999999</v>
      </c>
      <c r="GO9" s="16">
        <v>5485731.9100000001</v>
      </c>
      <c r="GP9" s="16">
        <v>5177365.7699999996</v>
      </c>
      <c r="GQ9" s="16">
        <v>4734967.49</v>
      </c>
      <c r="GR9" s="16">
        <v>4522395.6100000003</v>
      </c>
      <c r="GS9" s="16">
        <v>4302546.1399999997</v>
      </c>
      <c r="GT9" s="16">
        <v>4258491.6399999997</v>
      </c>
      <c r="GU9" s="16">
        <v>4930810.22</v>
      </c>
      <c r="GV9" s="16">
        <v>5371982.1500000004</v>
      </c>
      <c r="GW9" s="16">
        <v>6158772.2000000002</v>
      </c>
      <c r="GX9" s="16">
        <v>6458601.1699999999</v>
      </c>
      <c r="GY9" s="16">
        <v>5708266.5999999996</v>
      </c>
      <c r="GZ9" s="16">
        <v>6106680.7000000002</v>
      </c>
      <c r="HA9" s="16">
        <v>5538310.46</v>
      </c>
      <c r="HB9" s="16">
        <v>5229779.46</v>
      </c>
      <c r="HC9" s="16">
        <v>4782294.74</v>
      </c>
      <c r="HD9" s="16">
        <v>4569723.62</v>
      </c>
      <c r="HE9" s="16">
        <v>4348109.8899999997</v>
      </c>
      <c r="HF9" s="16">
        <v>4301306.7699999996</v>
      </c>
      <c r="HG9" s="16">
        <v>4975433.1399999997</v>
      </c>
      <c r="HH9" s="16">
        <v>5416227.9400000004</v>
      </c>
      <c r="HI9" s="16">
        <v>6199268.79</v>
      </c>
      <c r="HJ9" s="16">
        <v>6510929.6299999999</v>
      </c>
      <c r="HK9" s="16">
        <v>5755377.7999999998</v>
      </c>
      <c r="HL9" s="16">
        <v>6162140.79</v>
      </c>
      <c r="HM9" s="16">
        <v>5593412.2400000002</v>
      </c>
      <c r="HN9" s="16">
        <v>5288777.72</v>
      </c>
      <c r="HO9" s="16">
        <v>4839601.47</v>
      </c>
      <c r="HP9" s="16">
        <v>4631806.62</v>
      </c>
      <c r="HQ9" s="16">
        <v>4412741.93</v>
      </c>
      <c r="HR9" s="16">
        <v>4366594.28</v>
      </c>
      <c r="HS9" s="16">
        <v>5047376.74</v>
      </c>
      <c r="HT9" s="16">
        <v>5490816.6299999999</v>
      </c>
      <c r="HU9" s="16">
        <v>6273791.8799999999</v>
      </c>
      <c r="HV9" s="16">
        <v>6593880.5499999998</v>
      </c>
      <c r="HW9" s="16">
        <v>5828277.2400000002</v>
      </c>
      <c r="HX9" s="16">
        <v>6244369.3099999996</v>
      </c>
      <c r="HY9" s="16">
        <v>5672426.7599999998</v>
      </c>
      <c r="HZ9" s="16">
        <v>5370322.3200000003</v>
      </c>
      <c r="IA9" s="16">
        <v>4916452.13</v>
      </c>
      <c r="IB9" s="16">
        <v>4711757.47</v>
      </c>
      <c r="IC9" s="16">
        <v>4492935.76</v>
      </c>
      <c r="ID9" s="16">
        <v>4444868.18</v>
      </c>
      <c r="IE9" s="16">
        <v>5131019.88</v>
      </c>
      <c r="IF9" s="16">
        <v>5575215.4800000004</v>
      </c>
      <c r="IG9" s="16">
        <v>6356228.6500000004</v>
      </c>
      <c r="IH9" s="16">
        <v>6674690.2199999997</v>
      </c>
      <c r="II9" s="16">
        <v>6073433.2400000002</v>
      </c>
      <c r="IJ9" s="16">
        <v>6273404.7300000004</v>
      </c>
      <c r="IK9" s="16">
        <v>5749306.9900000002</v>
      </c>
      <c r="IL9" s="16">
        <v>5449639.2199999997</v>
      </c>
      <c r="IM9" s="16">
        <v>4991186.3099999996</v>
      </c>
      <c r="IN9" s="16">
        <v>4789515.67</v>
      </c>
      <c r="IO9" s="16">
        <v>4570939.3</v>
      </c>
      <c r="IP9" s="16">
        <v>4521010.54</v>
      </c>
      <c r="IQ9" s="16">
        <v>5212335.37</v>
      </c>
      <c r="IR9" s="16">
        <v>5657216.6600000001</v>
      </c>
      <c r="IS9" s="16">
        <v>6436293.8499999996</v>
      </c>
      <c r="IT9" s="16">
        <v>6766583.1600000001</v>
      </c>
      <c r="IU9" s="16">
        <v>5979971.5800000001</v>
      </c>
      <c r="IV9" s="16">
        <v>6415392.7199999997</v>
      </c>
      <c r="IW9" s="16">
        <v>5836716.1900000004</v>
      </c>
      <c r="IX9" s="16">
        <v>5539816.7699999996</v>
      </c>
      <c r="IY9" s="16">
        <v>5076125.7699999996</v>
      </c>
      <c r="IZ9" s="16">
        <v>4877899.12</v>
      </c>
      <c r="JA9" s="16">
        <v>4659604.71</v>
      </c>
      <c r="JB9" s="16">
        <v>4607569.18</v>
      </c>
      <c r="JC9" s="16">
        <v>5304810.75</v>
      </c>
      <c r="JD9" s="16">
        <v>5750515.4500000002</v>
      </c>
      <c r="JE9" s="16">
        <v>6527330.2699999996</v>
      </c>
      <c r="JF9" s="185">
        <v>6879753.5599999996</v>
      </c>
      <c r="JG9" s="185">
        <v>6079317.9800000004</v>
      </c>
      <c r="JH9" s="185">
        <v>6527443.5800000001</v>
      </c>
      <c r="JI9" s="185">
        <v>5944338.9699999997</v>
      </c>
      <c r="JJ9" s="185">
        <v>5650846.5300000003</v>
      </c>
      <c r="JK9" s="185">
        <v>5180661.25</v>
      </c>
      <c r="JL9" s="185">
        <v>4986684.5599999996</v>
      </c>
      <c r="JM9" s="185">
        <v>4768741.8600000003</v>
      </c>
      <c r="JN9" s="185">
        <v>4714126.95</v>
      </c>
      <c r="JO9" s="185">
        <v>5418710.3799999999</v>
      </c>
      <c r="JP9" s="185">
        <v>5865500.9100000001</v>
      </c>
      <c r="JQ9" s="185">
        <v>6639431.2400000002</v>
      </c>
      <c r="JR9" s="185">
        <v>6941315.8499999996</v>
      </c>
      <c r="JS9" s="185">
        <v>6133437.54</v>
      </c>
      <c r="JT9" s="185">
        <v>6588419.0700000003</v>
      </c>
      <c r="JU9" s="185">
        <v>6002925.29</v>
      </c>
      <c r="JV9" s="185">
        <v>5711285.0700000003</v>
      </c>
      <c r="JW9" s="185">
        <v>5237643.51</v>
      </c>
      <c r="JX9" s="185">
        <v>5045960.21</v>
      </c>
      <c r="JY9" s="185">
        <v>4828197.6500000004</v>
      </c>
      <c r="JZ9" s="185">
        <v>4772150.4000000004</v>
      </c>
      <c r="KA9" s="185">
        <v>5480628.9800000004</v>
      </c>
      <c r="KB9" s="185">
        <v>5927880.04</v>
      </c>
      <c r="KC9" s="185">
        <v>6700411.6399999997</v>
      </c>
      <c r="KD9" s="185">
        <v>7054818.5800000001</v>
      </c>
      <c r="KE9" s="185">
        <v>6417362.6900000004</v>
      </c>
      <c r="KF9" s="185">
        <v>6647709.04</v>
      </c>
      <c r="KG9" s="185">
        <v>6110868.1500000004</v>
      </c>
      <c r="KH9" s="185">
        <v>5822645.3200000003</v>
      </c>
      <c r="KI9" s="185">
        <v>5342487.8099999996</v>
      </c>
      <c r="KJ9" s="185">
        <v>5155070.8099999996</v>
      </c>
      <c r="KK9" s="185">
        <v>4937663.55</v>
      </c>
      <c r="KL9" s="185">
        <v>4879032.5999999996</v>
      </c>
      <c r="KM9" s="185">
        <v>5594885.3200000003</v>
      </c>
      <c r="KN9" s="185">
        <v>6043234.3600000003</v>
      </c>
      <c r="KO9" s="185">
        <v>6812860.4100000001</v>
      </c>
      <c r="KP9" s="185">
        <v>7160466.5999999996</v>
      </c>
      <c r="KQ9" s="185">
        <v>6325822.2000000002</v>
      </c>
      <c r="KR9" s="185">
        <v>6805401.71</v>
      </c>
      <c r="KS9" s="185">
        <v>6211334.9000000004</v>
      </c>
      <c r="KT9" s="185">
        <v>5926287.29</v>
      </c>
      <c r="KU9" s="185">
        <v>5440072.0899999999</v>
      </c>
      <c r="KV9" s="185">
        <v>5256620.82</v>
      </c>
      <c r="KW9" s="185">
        <v>5039541.38</v>
      </c>
      <c r="KX9" s="185">
        <v>4978501.95</v>
      </c>
      <c r="KY9" s="185">
        <v>5701205.9199999999</v>
      </c>
      <c r="KZ9" s="185">
        <v>6150561.1699999999</v>
      </c>
      <c r="LA9" s="185">
        <v>6914549.8600000003</v>
      </c>
    </row>
    <row r="10" spans="1:313" s="182" customFormat="1" x14ac:dyDescent="0.2">
      <c r="A10" s="182" t="s">
        <v>27</v>
      </c>
      <c r="B10" s="16">
        <v>15062469.99</v>
      </c>
      <c r="C10" s="16">
        <v>13956868.49</v>
      </c>
      <c r="D10" s="16">
        <v>14470321.92</v>
      </c>
      <c r="E10" s="16">
        <v>13439477.26</v>
      </c>
      <c r="F10" s="16">
        <v>13317300.26</v>
      </c>
      <c r="G10" s="16">
        <v>12375666.23</v>
      </c>
      <c r="H10" s="16">
        <v>12493943.130000001</v>
      </c>
      <c r="I10" s="16">
        <v>12591802.98</v>
      </c>
      <c r="J10" s="16">
        <v>12556145.35</v>
      </c>
      <c r="K10" s="16">
        <v>13687187.439999999</v>
      </c>
      <c r="L10" s="16">
        <v>13799901.390000001</v>
      </c>
      <c r="M10" s="16">
        <v>14616923.98</v>
      </c>
      <c r="N10" s="16">
        <v>14530829.07</v>
      </c>
      <c r="O10" s="16">
        <v>13023734.65</v>
      </c>
      <c r="P10" s="16">
        <v>14173774.869999999</v>
      </c>
      <c r="Q10" s="16">
        <v>13558465.84</v>
      </c>
      <c r="R10" s="16">
        <v>13363612.51</v>
      </c>
      <c r="S10" s="16">
        <v>12590939.77</v>
      </c>
      <c r="T10" s="16">
        <v>12710600.33</v>
      </c>
      <c r="U10" s="16">
        <v>12691995.369999999</v>
      </c>
      <c r="V10" s="16">
        <v>12540694.689999999</v>
      </c>
      <c r="W10" s="16">
        <v>13640111.060000001</v>
      </c>
      <c r="X10" s="16">
        <v>13786977.07</v>
      </c>
      <c r="Y10" s="16">
        <v>14655668.380000001</v>
      </c>
      <c r="Z10" s="16">
        <v>14603291.32</v>
      </c>
      <c r="AA10" s="16">
        <v>13104855.789999999</v>
      </c>
      <c r="AB10" s="16">
        <v>14276279.16</v>
      </c>
      <c r="AC10" s="16">
        <v>13674226.210000001</v>
      </c>
      <c r="AD10" s="16">
        <v>13503345.6</v>
      </c>
      <c r="AE10" s="16">
        <v>12744613.439999999</v>
      </c>
      <c r="AF10" s="16">
        <v>12884308.98</v>
      </c>
      <c r="AG10" s="16">
        <v>12877169.460000001</v>
      </c>
      <c r="AH10" s="16">
        <v>12729255.939999999</v>
      </c>
      <c r="AI10" s="16">
        <v>13844045.390000001</v>
      </c>
      <c r="AJ10" s="16">
        <v>13992002.810000001</v>
      </c>
      <c r="AK10" s="16">
        <v>14873268.810000001</v>
      </c>
      <c r="AL10" s="16">
        <v>14823623.33</v>
      </c>
      <c r="AM10" s="16">
        <v>13303591.6</v>
      </c>
      <c r="AN10" s="16">
        <v>14493143.609999999</v>
      </c>
      <c r="AO10" s="16">
        <v>13878506.59</v>
      </c>
      <c r="AP10" s="16">
        <v>13706610.949999999</v>
      </c>
      <c r="AQ10" s="16">
        <v>12932384.82</v>
      </c>
      <c r="AR10" s="16">
        <v>13068170</v>
      </c>
      <c r="AS10" s="16">
        <v>13049752.27</v>
      </c>
      <c r="AT10" s="16">
        <v>12883957.65</v>
      </c>
      <c r="AU10" s="16">
        <v>13989593.439999999</v>
      </c>
      <c r="AV10" s="16">
        <v>14118102.939999999</v>
      </c>
      <c r="AW10" s="16">
        <v>14988241.9</v>
      </c>
      <c r="AX10" s="16">
        <v>14923910.65</v>
      </c>
      <c r="AY10" s="16">
        <v>13799270.23</v>
      </c>
      <c r="AZ10" s="16">
        <v>14566902.68</v>
      </c>
      <c r="BA10" s="16">
        <v>13938601.01</v>
      </c>
      <c r="BB10" s="16">
        <v>13757784.58</v>
      </c>
      <c r="BC10" s="16">
        <v>12971622.689999999</v>
      </c>
      <c r="BD10" s="16">
        <v>13098084.6</v>
      </c>
      <c r="BE10" s="16">
        <v>13069300.15</v>
      </c>
      <c r="BF10" s="16">
        <v>12893495.6</v>
      </c>
      <c r="BG10" s="16">
        <v>13990796.16</v>
      </c>
      <c r="BH10" s="16">
        <v>14112070.289999999</v>
      </c>
      <c r="BI10" s="16">
        <v>14975921.07</v>
      </c>
      <c r="BJ10" s="16">
        <v>14906883.16</v>
      </c>
      <c r="BK10" s="16">
        <v>13363002.699999999</v>
      </c>
      <c r="BL10" s="16">
        <v>14543010.24</v>
      </c>
      <c r="BM10" s="16">
        <v>13912620.380000001</v>
      </c>
      <c r="BN10" s="16">
        <v>13728487.789999999</v>
      </c>
      <c r="BO10" s="16">
        <v>12941818.76</v>
      </c>
      <c r="BP10" s="16">
        <v>13067010.26</v>
      </c>
      <c r="BQ10" s="16">
        <v>13038763.109999999</v>
      </c>
      <c r="BR10" s="16">
        <v>12864688.800000001</v>
      </c>
      <c r="BS10" s="16">
        <v>13961561.189999999</v>
      </c>
      <c r="BT10" s="16">
        <v>14084037.800000001</v>
      </c>
      <c r="BU10" s="16">
        <v>14947041.9</v>
      </c>
      <c r="BV10" s="16">
        <v>14877991.859999999</v>
      </c>
      <c r="BW10" s="16">
        <v>13336865.699999999</v>
      </c>
      <c r="BX10" s="16">
        <v>14514055.52</v>
      </c>
      <c r="BY10" s="16">
        <v>13884640.58</v>
      </c>
      <c r="BZ10" s="16">
        <v>13699581.949999999</v>
      </c>
      <c r="CA10" s="16">
        <v>12913694.060000001</v>
      </c>
      <c r="CB10" s="16">
        <v>13037557.710000001</v>
      </c>
      <c r="CC10" s="16">
        <v>13008837.869999999</v>
      </c>
      <c r="CD10" s="16">
        <v>12835393.619999999</v>
      </c>
      <c r="CE10" s="16">
        <v>13931221.6</v>
      </c>
      <c r="CF10" s="16">
        <v>14054810.43</v>
      </c>
      <c r="CG10" s="16">
        <v>14917056.029999999</v>
      </c>
      <c r="CH10" s="16">
        <v>14848218.34</v>
      </c>
      <c r="CI10" s="16">
        <v>13310258.859999999</v>
      </c>
      <c r="CJ10" s="16">
        <v>14485171.68</v>
      </c>
      <c r="CK10" s="16">
        <v>13857580.91</v>
      </c>
      <c r="CL10" s="16">
        <v>13672726.890000001</v>
      </c>
      <c r="CM10" s="16">
        <v>12888734.85</v>
      </c>
      <c r="CN10" s="16">
        <v>13012630.300000001</v>
      </c>
      <c r="CO10" s="16">
        <v>12984697.039999999</v>
      </c>
      <c r="CP10" s="16">
        <v>12812904.25</v>
      </c>
      <c r="CQ10" s="16">
        <v>13909118.869999999</v>
      </c>
      <c r="CR10" s="16">
        <v>14034577.76</v>
      </c>
      <c r="CS10" s="16">
        <v>14897155.789999999</v>
      </c>
      <c r="CT10" s="16">
        <v>14828939.16</v>
      </c>
      <c r="CU10" s="16">
        <v>13707444.609999999</v>
      </c>
      <c r="CV10" s="16">
        <v>14466056.48</v>
      </c>
      <c r="CW10" s="16">
        <v>13838794.779999999</v>
      </c>
      <c r="CX10" s="16">
        <v>13653073.15</v>
      </c>
      <c r="CY10" s="16">
        <v>12869842.1</v>
      </c>
      <c r="CZ10" s="16">
        <v>12993813.220000001</v>
      </c>
      <c r="DA10" s="16">
        <v>12966900.029999999</v>
      </c>
      <c r="DB10" s="16">
        <v>12796609.470000001</v>
      </c>
      <c r="DC10" s="16">
        <v>13892901.74</v>
      </c>
      <c r="DD10" s="16">
        <v>14019270.449999999</v>
      </c>
      <c r="DE10" s="16">
        <v>14881731.4</v>
      </c>
      <c r="DF10" s="16">
        <v>14814101.640000001</v>
      </c>
      <c r="DG10" s="16">
        <v>13280495.710000001</v>
      </c>
      <c r="DH10" s="16">
        <v>14453526.16</v>
      </c>
      <c r="DI10" s="16">
        <v>13828479.220000001</v>
      </c>
      <c r="DJ10" s="16">
        <v>13644383.859999999</v>
      </c>
      <c r="DK10" s="16">
        <v>12862961.66</v>
      </c>
      <c r="DL10" s="16">
        <v>12987544.73</v>
      </c>
      <c r="DM10" s="16">
        <v>12960956.07</v>
      </c>
      <c r="DN10" s="16">
        <v>12791023.119999999</v>
      </c>
      <c r="DO10" s="16">
        <v>13887422.630000001</v>
      </c>
      <c r="DP10" s="16">
        <v>14014294.92</v>
      </c>
      <c r="DQ10" s="16">
        <v>14876805.4</v>
      </c>
      <c r="DR10" s="16">
        <v>14809133.970000001</v>
      </c>
      <c r="DS10" s="16">
        <v>13275731.48</v>
      </c>
      <c r="DT10" s="16">
        <v>14447702.970000001</v>
      </c>
      <c r="DU10" s="16">
        <v>13822129.470000001</v>
      </c>
      <c r="DV10" s="16">
        <v>13637057.439999999</v>
      </c>
      <c r="DW10" s="16">
        <v>12855290.6</v>
      </c>
      <c r="DX10" s="16">
        <v>12979305.15</v>
      </c>
      <c r="DY10" s="16">
        <v>12952538.189999999</v>
      </c>
      <c r="DZ10" s="16">
        <v>12782620.98</v>
      </c>
      <c r="EA10" s="16">
        <v>13878244.34</v>
      </c>
      <c r="EB10" s="16">
        <v>14004857.949999999</v>
      </c>
      <c r="EC10" s="16">
        <v>14866633.32</v>
      </c>
      <c r="ED10" s="16">
        <v>14798848.58</v>
      </c>
      <c r="EE10" s="16">
        <v>13266484.93</v>
      </c>
      <c r="EF10" s="16">
        <v>14437453.789999999</v>
      </c>
      <c r="EG10" s="16">
        <v>13811975.779999999</v>
      </c>
      <c r="EH10" s="16">
        <v>13626122.970000001</v>
      </c>
      <c r="EI10" s="16">
        <v>12844166.880000001</v>
      </c>
      <c r="EJ10" s="16">
        <v>12967202.48</v>
      </c>
      <c r="EK10" s="16">
        <v>12939801.300000001</v>
      </c>
      <c r="EL10" s="16">
        <v>12769665.039999999</v>
      </c>
      <c r="EM10" s="16">
        <v>13864201.789999999</v>
      </c>
      <c r="EN10" s="16">
        <v>13990656.26</v>
      </c>
      <c r="EO10" s="16">
        <v>14851377.15</v>
      </c>
      <c r="EP10" s="16">
        <v>14783091.84</v>
      </c>
      <c r="EQ10" s="16">
        <v>13664810.49</v>
      </c>
      <c r="ER10" s="16">
        <v>14421054.32</v>
      </c>
      <c r="ES10" s="16">
        <v>13796009.74</v>
      </c>
      <c r="ET10" s="16">
        <v>13609636.890000001</v>
      </c>
      <c r="EU10" s="16">
        <v>12828276.83</v>
      </c>
      <c r="EV10" s="16">
        <v>12950884.960000001</v>
      </c>
      <c r="EW10" s="16">
        <v>12923757.630000001</v>
      </c>
      <c r="EX10" s="16">
        <v>12754738.210000001</v>
      </c>
      <c r="EY10" s="16">
        <v>13849842.35</v>
      </c>
      <c r="EZ10" s="16">
        <v>13978032.300000001</v>
      </c>
      <c r="FA10" s="16">
        <v>14839627.970000001</v>
      </c>
      <c r="FB10" s="16">
        <v>14772390.460000001</v>
      </c>
      <c r="FC10" s="16">
        <v>13242894.42</v>
      </c>
      <c r="FD10" s="16">
        <v>14411469.460000001</v>
      </c>
      <c r="FE10" s="16">
        <v>13786792.359999999</v>
      </c>
      <c r="FF10" s="16">
        <v>13600055.51</v>
      </c>
      <c r="FG10" s="16">
        <v>12819084.83</v>
      </c>
      <c r="FH10" s="16">
        <v>12941767.32</v>
      </c>
      <c r="FI10" s="16">
        <v>12915081.6</v>
      </c>
      <c r="FJ10" s="16">
        <v>12746504.140000001</v>
      </c>
      <c r="FK10" s="16">
        <v>13841009.07</v>
      </c>
      <c r="FL10" s="16">
        <v>13968935.880000001</v>
      </c>
      <c r="FM10" s="16">
        <v>14829787.67</v>
      </c>
      <c r="FN10" s="16">
        <v>14762488.689999999</v>
      </c>
      <c r="FO10" s="16">
        <v>13234056.369999999</v>
      </c>
      <c r="FP10" s="16">
        <v>14401664.199999999</v>
      </c>
      <c r="FQ10" s="16">
        <v>13776927.32</v>
      </c>
      <c r="FR10" s="16">
        <v>13589210.15</v>
      </c>
      <c r="FS10" s="16">
        <v>12807887.25</v>
      </c>
      <c r="FT10" s="16">
        <v>12929531.75</v>
      </c>
      <c r="FU10" s="16">
        <v>12902158.49</v>
      </c>
      <c r="FV10" s="16">
        <v>12733177.390000001</v>
      </c>
      <c r="FW10" s="16">
        <v>13826107.27</v>
      </c>
      <c r="FX10" s="16">
        <v>13953086.039999999</v>
      </c>
      <c r="FY10" s="16">
        <v>14811540.07</v>
      </c>
      <c r="FZ10" s="16">
        <v>14742008.810000001</v>
      </c>
      <c r="GA10" s="16">
        <v>13213522.49</v>
      </c>
      <c r="GB10" s="16">
        <v>14377073.17</v>
      </c>
      <c r="GC10" s="16">
        <v>13751994.359999999</v>
      </c>
      <c r="GD10" s="16">
        <v>13562717.359999999</v>
      </c>
      <c r="GE10" s="16">
        <v>12781614.359999999</v>
      </c>
      <c r="GF10" s="16">
        <v>12901528.460000001</v>
      </c>
      <c r="GG10" s="16">
        <v>12873230.32</v>
      </c>
      <c r="GH10" s="16">
        <v>12704439.93</v>
      </c>
      <c r="GI10" s="16">
        <v>13795997.560000001</v>
      </c>
      <c r="GJ10" s="16">
        <v>13923950.779999999</v>
      </c>
      <c r="GK10" s="16">
        <v>14781885.98</v>
      </c>
      <c r="GL10" s="16">
        <v>14713248.77</v>
      </c>
      <c r="GM10" s="16">
        <v>13599254.880000001</v>
      </c>
      <c r="GN10" s="16">
        <v>14350736.039999999</v>
      </c>
      <c r="GO10" s="16">
        <v>13727624.310000001</v>
      </c>
      <c r="GP10" s="16">
        <v>13538539.07</v>
      </c>
      <c r="GQ10" s="16">
        <v>12759017.220000001</v>
      </c>
      <c r="GR10" s="16">
        <v>12878819.59</v>
      </c>
      <c r="GS10" s="16">
        <v>12851028.16</v>
      </c>
      <c r="GT10" s="16">
        <v>12683378.810000001</v>
      </c>
      <c r="GU10" s="16">
        <v>13774663.460000001</v>
      </c>
      <c r="GV10" s="16">
        <v>13903728.109999999</v>
      </c>
      <c r="GW10" s="16">
        <v>14761444.470000001</v>
      </c>
      <c r="GX10" s="16">
        <v>14693262.43</v>
      </c>
      <c r="GY10" s="16">
        <v>13170848.58</v>
      </c>
      <c r="GZ10" s="16">
        <v>14331121.630000001</v>
      </c>
      <c r="HA10" s="16">
        <v>13708324.279999999</v>
      </c>
      <c r="HB10" s="16">
        <v>13518059.4</v>
      </c>
      <c r="HC10" s="16">
        <v>12738701.5</v>
      </c>
      <c r="HD10" s="16">
        <v>12857529.710000001</v>
      </c>
      <c r="HE10" s="16">
        <v>12829701.9</v>
      </c>
      <c r="HF10" s="16">
        <v>12662964.359999999</v>
      </c>
      <c r="HG10" s="16">
        <v>13754033.57</v>
      </c>
      <c r="HH10" s="16">
        <v>13884248.98</v>
      </c>
      <c r="HI10" s="16">
        <v>14741615.1</v>
      </c>
      <c r="HJ10" s="16">
        <v>14673380.23</v>
      </c>
      <c r="HK10" s="16">
        <v>13152712.140000001</v>
      </c>
      <c r="HL10" s="16">
        <v>14310996.32</v>
      </c>
      <c r="HM10" s="16">
        <v>13689153.5</v>
      </c>
      <c r="HN10" s="16">
        <v>13498788.939999999</v>
      </c>
      <c r="HO10" s="16">
        <v>12720573.74</v>
      </c>
      <c r="HP10" s="16">
        <v>12839148.529999999</v>
      </c>
      <c r="HQ10" s="16">
        <v>12811447.77</v>
      </c>
      <c r="HR10" s="16">
        <v>12645207.42</v>
      </c>
      <c r="HS10" s="16">
        <v>13735413.33</v>
      </c>
      <c r="HT10" s="16">
        <v>13866005.470000001</v>
      </c>
      <c r="HU10" s="16">
        <v>14722832.460000001</v>
      </c>
      <c r="HV10" s="16">
        <v>14655122.57</v>
      </c>
      <c r="HW10" s="16">
        <v>13136869.890000001</v>
      </c>
      <c r="HX10" s="16">
        <v>14294000.279999999</v>
      </c>
      <c r="HY10" s="16">
        <v>13672819.32</v>
      </c>
      <c r="HZ10" s="16">
        <v>13481811.640000001</v>
      </c>
      <c r="IA10" s="16">
        <v>12704155.35</v>
      </c>
      <c r="IB10" s="16">
        <v>12822568.76</v>
      </c>
      <c r="IC10" s="16">
        <v>12795645.4</v>
      </c>
      <c r="ID10" s="16">
        <v>12631001.859999999</v>
      </c>
      <c r="IE10" s="16">
        <v>13722059.6</v>
      </c>
      <c r="IF10" s="16">
        <v>13854041.439999999</v>
      </c>
      <c r="IG10" s="16">
        <v>14710490.609999999</v>
      </c>
      <c r="IH10" s="16">
        <v>14641479.67</v>
      </c>
      <c r="II10" s="16">
        <v>13531185.1</v>
      </c>
      <c r="IJ10" s="16">
        <v>14277192.710000001</v>
      </c>
      <c r="IK10" s="16">
        <v>13656511.460000001</v>
      </c>
      <c r="IL10" s="16">
        <v>13465721.890000001</v>
      </c>
      <c r="IM10" s="16">
        <v>12689346.84</v>
      </c>
      <c r="IN10" s="16">
        <v>12807465.939999999</v>
      </c>
      <c r="IO10" s="16">
        <v>12780199.68</v>
      </c>
      <c r="IP10" s="16">
        <v>12615402.73</v>
      </c>
      <c r="IQ10" s="16">
        <v>13705185.66</v>
      </c>
      <c r="IR10" s="16">
        <v>13837288.27</v>
      </c>
      <c r="IS10" s="16">
        <v>14693494.57</v>
      </c>
      <c r="IT10" s="16">
        <v>14625790.630000001</v>
      </c>
      <c r="IU10" s="16">
        <v>13110289.68</v>
      </c>
      <c r="IV10" s="16">
        <v>14264687.300000001</v>
      </c>
      <c r="IW10" s="16">
        <v>13644961</v>
      </c>
      <c r="IX10" s="16">
        <v>13453706.039999999</v>
      </c>
      <c r="IY10" s="16">
        <v>12677408.390000001</v>
      </c>
      <c r="IZ10" s="16">
        <v>12794901.789999999</v>
      </c>
      <c r="JA10" s="16">
        <v>12767525.439999999</v>
      </c>
      <c r="JB10" s="16">
        <v>12603094.220000001</v>
      </c>
      <c r="JC10" s="16">
        <v>13692424.68</v>
      </c>
      <c r="JD10" s="16">
        <v>13824797.35</v>
      </c>
      <c r="JE10" s="16">
        <v>14680218.91</v>
      </c>
      <c r="JF10" s="185">
        <v>14611862.369999999</v>
      </c>
      <c r="JG10" s="185">
        <v>13097008.1</v>
      </c>
      <c r="JH10" s="185">
        <v>14249298.73</v>
      </c>
      <c r="JI10" s="185">
        <v>13629653.43</v>
      </c>
      <c r="JJ10" s="185">
        <v>13437660.109999999</v>
      </c>
      <c r="JK10" s="185">
        <v>12661750.48</v>
      </c>
      <c r="JL10" s="185">
        <v>12778591.02</v>
      </c>
      <c r="JM10" s="185">
        <v>12751058.77</v>
      </c>
      <c r="JN10" s="185">
        <v>12586972.029999999</v>
      </c>
      <c r="JO10" s="185">
        <v>13675533.140000001</v>
      </c>
      <c r="JP10" s="185">
        <v>13808224.529999999</v>
      </c>
      <c r="JQ10" s="185">
        <v>14662905.9</v>
      </c>
      <c r="JR10" s="185">
        <v>14594432.439999999</v>
      </c>
      <c r="JS10" s="185">
        <v>13081163.970000001</v>
      </c>
      <c r="JT10" s="185">
        <v>14231562.039999999</v>
      </c>
      <c r="JU10" s="185">
        <v>13612176.880000001</v>
      </c>
      <c r="JV10" s="185">
        <v>13419285.16</v>
      </c>
      <c r="JW10" s="185">
        <v>12643840.529999999</v>
      </c>
      <c r="JX10" s="185">
        <v>12760253.24</v>
      </c>
      <c r="JY10" s="185">
        <v>12733067.84</v>
      </c>
      <c r="JZ10" s="185">
        <v>12569891.15</v>
      </c>
      <c r="KA10" s="185">
        <v>13658101.83</v>
      </c>
      <c r="KB10" s="185">
        <v>13791600.970000001</v>
      </c>
      <c r="KC10" s="185">
        <v>14646241.630000001</v>
      </c>
      <c r="KD10" s="185">
        <v>14578679.140000001</v>
      </c>
      <c r="KE10" s="185">
        <v>13474265.369999999</v>
      </c>
      <c r="KF10" s="185">
        <v>14217888.41</v>
      </c>
      <c r="KG10" s="185">
        <v>13599568.75</v>
      </c>
      <c r="KH10" s="185">
        <v>13406635.189999999</v>
      </c>
      <c r="KI10" s="185">
        <v>12631847.810000001</v>
      </c>
      <c r="KJ10" s="185">
        <v>12748120.439999999</v>
      </c>
      <c r="KK10" s="185">
        <v>12721229.460000001</v>
      </c>
      <c r="KL10" s="185">
        <v>12558762.91</v>
      </c>
      <c r="KM10" s="185">
        <v>13646964.99</v>
      </c>
      <c r="KN10" s="185">
        <v>13781053.84</v>
      </c>
      <c r="KO10" s="185">
        <v>14635277.49</v>
      </c>
      <c r="KP10" s="185">
        <v>14567248.210000001</v>
      </c>
      <c r="KQ10" s="185">
        <v>13057023.710000001</v>
      </c>
      <c r="KR10" s="185">
        <v>14205317.59</v>
      </c>
      <c r="KS10" s="185">
        <v>13587258.869999999</v>
      </c>
      <c r="KT10" s="185">
        <v>13393942.34</v>
      </c>
      <c r="KU10" s="185">
        <v>12619499.35</v>
      </c>
      <c r="KV10" s="185">
        <v>12734988.02</v>
      </c>
      <c r="KW10" s="185">
        <v>12707451.65</v>
      </c>
      <c r="KX10" s="185">
        <v>12544631.220000001</v>
      </c>
      <c r="KY10" s="185">
        <v>13631461.529999999</v>
      </c>
      <c r="KZ10" s="185">
        <v>13765246.24</v>
      </c>
      <c r="LA10" s="185">
        <v>14618337.529999999</v>
      </c>
    </row>
    <row r="11" spans="1:313" s="182" customFormat="1" x14ac:dyDescent="0.2">
      <c r="A11" s="182" t="s">
        <v>18</v>
      </c>
      <c r="B11" s="16">
        <f t="shared" ref="B11:BM11" si="0">SUM(B2:B4,B6,B8)</f>
        <v>133345429.51000001</v>
      </c>
      <c r="C11" s="16">
        <f t="shared" si="0"/>
        <v>125696885.41</v>
      </c>
      <c r="D11" s="16">
        <f t="shared" si="0"/>
        <v>109619327.35000001</v>
      </c>
      <c r="E11" s="16">
        <f t="shared" si="0"/>
        <v>59902836.460000001</v>
      </c>
      <c r="F11" s="16">
        <f t="shared" si="0"/>
        <v>48843744.459999993</v>
      </c>
      <c r="G11" s="16">
        <f t="shared" si="0"/>
        <v>34742621.100000001</v>
      </c>
      <c r="H11" s="16">
        <f t="shared" si="0"/>
        <v>26997210.500000004</v>
      </c>
      <c r="I11" s="16">
        <f t="shared" si="0"/>
        <v>25721619.619999997</v>
      </c>
      <c r="J11" s="16">
        <f t="shared" si="0"/>
        <v>30148423.490000002</v>
      </c>
      <c r="K11" s="16">
        <f t="shared" si="0"/>
        <v>58418225.759999998</v>
      </c>
      <c r="L11" s="16">
        <f t="shared" si="0"/>
        <v>100405974.25</v>
      </c>
      <c r="M11" s="16">
        <f t="shared" si="0"/>
        <v>139574997.10000002</v>
      </c>
      <c r="N11" s="16">
        <f t="shared" si="0"/>
        <v>139136991.62</v>
      </c>
      <c r="O11" s="16">
        <f t="shared" si="0"/>
        <v>117983147.33000001</v>
      </c>
      <c r="P11" s="16">
        <f t="shared" si="0"/>
        <v>110927388.25</v>
      </c>
      <c r="Q11" s="16">
        <f t="shared" si="0"/>
        <v>80097924.650000006</v>
      </c>
      <c r="R11" s="16">
        <f t="shared" si="0"/>
        <v>54507626.689999998</v>
      </c>
      <c r="S11" s="16">
        <f t="shared" si="0"/>
        <v>36453755.660000004</v>
      </c>
      <c r="T11" s="16">
        <f t="shared" si="0"/>
        <v>27688017.830000002</v>
      </c>
      <c r="U11" s="16">
        <f t="shared" si="0"/>
        <v>26384195.48</v>
      </c>
      <c r="V11" s="16">
        <f t="shared" si="0"/>
        <v>30683355.130000003</v>
      </c>
      <c r="W11" s="16">
        <f t="shared" si="0"/>
        <v>59039369.890000001</v>
      </c>
      <c r="X11" s="16">
        <f t="shared" si="0"/>
        <v>101057888.42</v>
      </c>
      <c r="Y11" s="16">
        <f t="shared" si="0"/>
        <v>140497921.78999999</v>
      </c>
      <c r="Z11" s="16">
        <f t="shared" si="0"/>
        <v>140234385.24000001</v>
      </c>
      <c r="AA11" s="16">
        <f t="shared" si="0"/>
        <v>119100180.53</v>
      </c>
      <c r="AB11" s="16">
        <f t="shared" si="0"/>
        <v>112111684.06999999</v>
      </c>
      <c r="AC11" s="16">
        <f t="shared" si="0"/>
        <v>81022194.519999996</v>
      </c>
      <c r="AD11" s="16">
        <f t="shared" si="0"/>
        <v>55172089.049999997</v>
      </c>
      <c r="AE11" s="16">
        <f t="shared" si="0"/>
        <v>36874376.719999999</v>
      </c>
      <c r="AF11" s="16">
        <f t="shared" si="0"/>
        <v>27959294.259999998</v>
      </c>
      <c r="AG11" s="16">
        <f t="shared" si="0"/>
        <v>26579170.179999996</v>
      </c>
      <c r="AH11" s="16">
        <f t="shared" si="0"/>
        <v>30930186.830000002</v>
      </c>
      <c r="AI11" s="16">
        <f t="shared" si="0"/>
        <v>59572184.900000006</v>
      </c>
      <c r="AJ11" s="16">
        <f t="shared" si="0"/>
        <v>102108667.98999999</v>
      </c>
      <c r="AK11" s="16">
        <f t="shared" si="0"/>
        <v>142122670.96000001</v>
      </c>
      <c r="AL11" s="16">
        <f t="shared" si="0"/>
        <v>141896917.06999999</v>
      </c>
      <c r="AM11" s="16">
        <f t="shared" si="0"/>
        <v>120537226.79000001</v>
      </c>
      <c r="AN11" s="16">
        <f t="shared" si="0"/>
        <v>113512810.79999998</v>
      </c>
      <c r="AO11" s="16">
        <f t="shared" si="0"/>
        <v>82100821.959999993</v>
      </c>
      <c r="AP11" s="16">
        <f t="shared" si="0"/>
        <v>56000355.389999993</v>
      </c>
      <c r="AQ11" s="16">
        <f t="shared" si="0"/>
        <v>37523921.309999995</v>
      </c>
      <c r="AR11" s="16">
        <f t="shared" si="0"/>
        <v>28553413.559999995</v>
      </c>
      <c r="AS11" s="16">
        <f t="shared" si="0"/>
        <v>27184575.440000001</v>
      </c>
      <c r="AT11" s="16">
        <f t="shared" si="0"/>
        <v>31560240.400000002</v>
      </c>
      <c r="AU11" s="16">
        <f t="shared" si="0"/>
        <v>60502826.109999992</v>
      </c>
      <c r="AV11" s="16">
        <f t="shared" si="0"/>
        <v>103483123.81999999</v>
      </c>
      <c r="AW11" s="16">
        <f t="shared" si="0"/>
        <v>143923841.29000002</v>
      </c>
      <c r="AX11" s="16">
        <f t="shared" si="0"/>
        <v>143649926.50999999</v>
      </c>
      <c r="AY11" s="16">
        <f t="shared" si="0"/>
        <v>124016841.96000001</v>
      </c>
      <c r="AZ11" s="16">
        <f t="shared" si="0"/>
        <v>114970116.24000002</v>
      </c>
      <c r="BA11" s="16">
        <f t="shared" si="0"/>
        <v>83277694.359999985</v>
      </c>
      <c r="BB11" s="16">
        <f t="shared" si="0"/>
        <v>56941994.779999994</v>
      </c>
      <c r="BC11" s="16">
        <f t="shared" si="0"/>
        <v>38299971.789999999</v>
      </c>
      <c r="BD11" s="16">
        <f t="shared" si="0"/>
        <v>29267563.629999999</v>
      </c>
      <c r="BE11" s="16">
        <f t="shared" si="0"/>
        <v>27904339.719999999</v>
      </c>
      <c r="BF11" s="16">
        <f t="shared" si="0"/>
        <v>32330019.219999999</v>
      </c>
      <c r="BG11" s="16">
        <f t="shared" si="0"/>
        <v>61591700.749999993</v>
      </c>
      <c r="BH11" s="16">
        <f t="shared" si="0"/>
        <v>104951571.81</v>
      </c>
      <c r="BI11" s="16">
        <f t="shared" si="0"/>
        <v>145731455.03</v>
      </c>
      <c r="BJ11" s="16">
        <f t="shared" si="0"/>
        <v>145387000.05999997</v>
      </c>
      <c r="BK11" s="16">
        <f t="shared" si="0"/>
        <v>123485206.68000001</v>
      </c>
      <c r="BL11" s="16">
        <f t="shared" si="0"/>
        <v>116311300.30999999</v>
      </c>
      <c r="BM11" s="16">
        <f t="shared" si="0"/>
        <v>84240772.609999999</v>
      </c>
      <c r="BN11" s="16">
        <f t="shared" ref="BN11:DY11" si="1">SUM(BN2:BN4,BN6,BN8)</f>
        <v>57596204.949999988</v>
      </c>
      <c r="BO11" s="16">
        <f t="shared" si="1"/>
        <v>38719607.68</v>
      </c>
      <c r="BP11" s="16">
        <f t="shared" si="1"/>
        <v>29540871.029999997</v>
      </c>
      <c r="BQ11" s="16">
        <f t="shared" si="1"/>
        <v>28107512.050000004</v>
      </c>
      <c r="BR11" s="16">
        <f t="shared" si="1"/>
        <v>32534097.330000002</v>
      </c>
      <c r="BS11" s="16">
        <f t="shared" si="1"/>
        <v>62048473.550000004</v>
      </c>
      <c r="BT11" s="16">
        <f t="shared" si="1"/>
        <v>105805644.67</v>
      </c>
      <c r="BU11" s="16">
        <f t="shared" si="1"/>
        <v>146939516.89000002</v>
      </c>
      <c r="BV11" s="16">
        <f t="shared" si="1"/>
        <v>146587488.31999999</v>
      </c>
      <c r="BW11" s="16">
        <f t="shared" si="1"/>
        <v>124491175.56999999</v>
      </c>
      <c r="BX11" s="16">
        <f t="shared" si="1"/>
        <v>117232553.18999998</v>
      </c>
      <c r="BY11" s="16">
        <f t="shared" si="1"/>
        <v>84860636.969999984</v>
      </c>
      <c r="BZ11" s="16">
        <f t="shared" si="1"/>
        <v>57951605.599999994</v>
      </c>
      <c r="CA11" s="16">
        <f t="shared" si="1"/>
        <v>38897268.649999991</v>
      </c>
      <c r="CB11" s="16">
        <f t="shared" si="1"/>
        <v>29625675.640000001</v>
      </c>
      <c r="CC11" s="16">
        <f t="shared" si="1"/>
        <v>28172069.100000001</v>
      </c>
      <c r="CD11" s="16">
        <f t="shared" si="1"/>
        <v>32643478.460000001</v>
      </c>
      <c r="CE11" s="16">
        <f t="shared" si="1"/>
        <v>62417509.420000002</v>
      </c>
      <c r="CF11" s="16">
        <f t="shared" si="1"/>
        <v>106600573.36000001</v>
      </c>
      <c r="CG11" s="16">
        <f t="shared" si="1"/>
        <v>148112815.12000003</v>
      </c>
      <c r="CH11" s="16">
        <f t="shared" si="1"/>
        <v>147746776.81999999</v>
      </c>
      <c r="CI11" s="16">
        <f t="shared" si="1"/>
        <v>125454596.58</v>
      </c>
      <c r="CJ11" s="16">
        <f t="shared" si="1"/>
        <v>118103491.26000001</v>
      </c>
      <c r="CK11" s="16">
        <f t="shared" si="1"/>
        <v>85428243.799999997</v>
      </c>
      <c r="CL11" s="16">
        <f t="shared" si="1"/>
        <v>58253136.249999993</v>
      </c>
      <c r="CM11" s="16">
        <f t="shared" si="1"/>
        <v>39025864.049999997</v>
      </c>
      <c r="CN11" s="16">
        <f t="shared" si="1"/>
        <v>29661644.5</v>
      </c>
      <c r="CO11" s="16">
        <f t="shared" si="1"/>
        <v>28191213.379999999</v>
      </c>
      <c r="CP11" s="16">
        <f t="shared" si="1"/>
        <v>32711848.610000003</v>
      </c>
      <c r="CQ11" s="16">
        <f t="shared" si="1"/>
        <v>62753835.870000005</v>
      </c>
      <c r="CR11" s="16">
        <f t="shared" si="1"/>
        <v>107365175.72</v>
      </c>
      <c r="CS11" s="16">
        <f t="shared" si="1"/>
        <v>149256831.96000001</v>
      </c>
      <c r="CT11" s="16">
        <f t="shared" si="1"/>
        <v>148892785.33000001</v>
      </c>
      <c r="CU11" s="16">
        <f t="shared" si="1"/>
        <v>128449437.88000001</v>
      </c>
      <c r="CV11" s="16">
        <f t="shared" si="1"/>
        <v>118986781.14</v>
      </c>
      <c r="CW11" s="16">
        <f t="shared" si="1"/>
        <v>86027470.109999999</v>
      </c>
      <c r="CX11" s="16">
        <f t="shared" si="1"/>
        <v>58602996.309999995</v>
      </c>
      <c r="CY11" s="16">
        <f t="shared" si="1"/>
        <v>39217554.82</v>
      </c>
      <c r="CZ11" s="16">
        <f t="shared" si="1"/>
        <v>29794912.93</v>
      </c>
      <c r="DA11" s="16">
        <f t="shared" si="1"/>
        <v>28339417.950000003</v>
      </c>
      <c r="DB11" s="16">
        <f t="shared" si="1"/>
        <v>32931249.840000004</v>
      </c>
      <c r="DC11" s="16">
        <f t="shared" si="1"/>
        <v>63261126.880000003</v>
      </c>
      <c r="DD11" s="16">
        <f t="shared" si="1"/>
        <v>108308797.91</v>
      </c>
      <c r="DE11" s="16">
        <f t="shared" si="1"/>
        <v>150598852.22</v>
      </c>
      <c r="DF11" s="16">
        <f t="shared" si="1"/>
        <v>150203862.86000001</v>
      </c>
      <c r="DG11" s="16">
        <f t="shared" si="1"/>
        <v>127504886.77999999</v>
      </c>
      <c r="DH11" s="16">
        <f t="shared" si="1"/>
        <v>119977491.38</v>
      </c>
      <c r="DI11" s="16">
        <f t="shared" si="1"/>
        <v>86687611.62999998</v>
      </c>
      <c r="DJ11" s="16">
        <f t="shared" si="1"/>
        <v>58976371.32</v>
      </c>
      <c r="DK11" s="16">
        <f t="shared" si="1"/>
        <v>39389076.399999999</v>
      </c>
      <c r="DL11" s="16">
        <f t="shared" si="1"/>
        <v>29838924.949999999</v>
      </c>
      <c r="DM11" s="16">
        <f t="shared" si="1"/>
        <v>28331396.390000001</v>
      </c>
      <c r="DN11" s="16">
        <f t="shared" si="1"/>
        <v>32944460.470000003</v>
      </c>
      <c r="DO11" s="16">
        <f t="shared" si="1"/>
        <v>63521889.619999997</v>
      </c>
      <c r="DP11" s="16">
        <f t="shared" si="1"/>
        <v>108986610.32000001</v>
      </c>
      <c r="DQ11" s="16">
        <f t="shared" si="1"/>
        <v>151638503.61000001</v>
      </c>
      <c r="DR11" s="16">
        <f t="shared" si="1"/>
        <v>151269564.28999999</v>
      </c>
      <c r="DS11" s="16">
        <f t="shared" si="1"/>
        <v>128418752.78000002</v>
      </c>
      <c r="DT11" s="16">
        <f t="shared" si="1"/>
        <v>120829392.50000001</v>
      </c>
      <c r="DU11" s="16">
        <f t="shared" si="1"/>
        <v>87271129.230000004</v>
      </c>
      <c r="DV11" s="16">
        <f t="shared" si="1"/>
        <v>59333159.479999997</v>
      </c>
      <c r="DW11" s="16">
        <f t="shared" si="1"/>
        <v>39615873.920000002</v>
      </c>
      <c r="DX11" s="16">
        <f t="shared" si="1"/>
        <v>30032152.110000003</v>
      </c>
      <c r="DY11" s="16">
        <f t="shared" si="1"/>
        <v>28565458.43</v>
      </c>
      <c r="DZ11" s="16">
        <f t="shared" ref="DZ11:GK11" si="2">SUM(DZ2:DZ4,DZ6,DZ8)</f>
        <v>33269563.59</v>
      </c>
      <c r="EA11" s="16">
        <f t="shared" si="2"/>
        <v>64167010.440000005</v>
      </c>
      <c r="EB11" s="16">
        <f t="shared" si="2"/>
        <v>110091318.95999999</v>
      </c>
      <c r="EC11" s="16">
        <f t="shared" si="2"/>
        <v>153173523.53</v>
      </c>
      <c r="ED11" s="16">
        <f t="shared" si="2"/>
        <v>152795111.94999999</v>
      </c>
      <c r="EE11" s="16">
        <f t="shared" si="2"/>
        <v>129715352.86</v>
      </c>
      <c r="EF11" s="16">
        <f t="shared" si="2"/>
        <v>122068005.31999999</v>
      </c>
      <c r="EG11" s="16">
        <f t="shared" si="2"/>
        <v>88191184.450000003</v>
      </c>
      <c r="EH11" s="16">
        <f t="shared" si="2"/>
        <v>59993890.479999989</v>
      </c>
      <c r="EI11" s="16">
        <f t="shared" si="2"/>
        <v>40088246.149999999</v>
      </c>
      <c r="EJ11" s="16">
        <f t="shared" si="2"/>
        <v>30418306.710000001</v>
      </c>
      <c r="EK11" s="16">
        <f t="shared" si="2"/>
        <v>28931867.07</v>
      </c>
      <c r="EL11" s="16">
        <f t="shared" si="2"/>
        <v>33672052.229999997</v>
      </c>
      <c r="EM11" s="16">
        <f t="shared" si="2"/>
        <v>64851434.390000001</v>
      </c>
      <c r="EN11" s="16">
        <f t="shared" si="2"/>
        <v>111196840.70999999</v>
      </c>
      <c r="EO11" s="16">
        <f t="shared" si="2"/>
        <v>154671039.49000001</v>
      </c>
      <c r="EP11" s="16">
        <f t="shared" si="2"/>
        <v>154277474.41</v>
      </c>
      <c r="EQ11" s="16">
        <f t="shared" si="2"/>
        <v>133067703.42999999</v>
      </c>
      <c r="ER11" s="16">
        <f t="shared" si="2"/>
        <v>123249336</v>
      </c>
      <c r="ES11" s="16">
        <f t="shared" si="2"/>
        <v>89057737.689999998</v>
      </c>
      <c r="ET11" s="16">
        <f t="shared" si="2"/>
        <v>60597368.899999999</v>
      </c>
      <c r="EU11" s="16">
        <f t="shared" si="2"/>
        <v>40502951.68999999</v>
      </c>
      <c r="EV11" s="16">
        <f t="shared" si="2"/>
        <v>30743798.050000001</v>
      </c>
      <c r="EW11" s="16">
        <f t="shared" si="2"/>
        <v>29235906.969999999</v>
      </c>
      <c r="EX11" s="16">
        <f t="shared" si="2"/>
        <v>34012664.800000004</v>
      </c>
      <c r="EY11" s="16">
        <f t="shared" si="2"/>
        <v>65467484.529999994</v>
      </c>
      <c r="EZ11" s="16">
        <f t="shared" si="2"/>
        <v>112230727.45999999</v>
      </c>
      <c r="FA11" s="16">
        <f t="shared" si="2"/>
        <v>156090332.35000002</v>
      </c>
      <c r="FB11" s="16">
        <f t="shared" si="2"/>
        <v>155677780.85999998</v>
      </c>
      <c r="FC11" s="16">
        <f t="shared" si="2"/>
        <v>132144088.61</v>
      </c>
      <c r="FD11" s="16">
        <f t="shared" si="2"/>
        <v>124352783.64999999</v>
      </c>
      <c r="FE11" s="16">
        <f t="shared" si="2"/>
        <v>89837089.779999986</v>
      </c>
      <c r="FF11" s="16">
        <f t="shared" si="2"/>
        <v>61106432.489999995</v>
      </c>
      <c r="FG11" s="16">
        <f t="shared" si="2"/>
        <v>40819775.559999995</v>
      </c>
      <c r="FH11" s="16">
        <f t="shared" si="2"/>
        <v>30957862.02</v>
      </c>
      <c r="FI11" s="16">
        <f t="shared" si="2"/>
        <v>29417341.75</v>
      </c>
      <c r="FJ11" s="16">
        <f t="shared" si="2"/>
        <v>34224546.329999998</v>
      </c>
      <c r="FK11" s="16">
        <f t="shared" si="2"/>
        <v>65941998.120000005</v>
      </c>
      <c r="FL11" s="16">
        <f t="shared" si="2"/>
        <v>113118951.55</v>
      </c>
      <c r="FM11" s="16">
        <f t="shared" si="2"/>
        <v>157350576.12</v>
      </c>
      <c r="FN11" s="16">
        <f t="shared" si="2"/>
        <v>156946853.48999998</v>
      </c>
      <c r="FO11" s="16">
        <f t="shared" si="2"/>
        <v>133227517.82000001</v>
      </c>
      <c r="FP11" s="16">
        <f t="shared" si="2"/>
        <v>125379402.25000001</v>
      </c>
      <c r="FQ11" s="16">
        <f t="shared" si="2"/>
        <v>90578855.319999978</v>
      </c>
      <c r="FR11" s="16">
        <f t="shared" si="2"/>
        <v>61614393.670000002</v>
      </c>
      <c r="FS11" s="16">
        <f t="shared" si="2"/>
        <v>41176677.159999996</v>
      </c>
      <c r="FT11" s="16">
        <f t="shared" si="2"/>
        <v>31264742.23</v>
      </c>
      <c r="FU11" s="16">
        <f t="shared" si="2"/>
        <v>29742275.700000003</v>
      </c>
      <c r="FV11" s="16">
        <f t="shared" si="2"/>
        <v>34617330.359999999</v>
      </c>
      <c r="FW11" s="16">
        <f t="shared" si="2"/>
        <v>66634370.040000007</v>
      </c>
      <c r="FX11" s="16">
        <f t="shared" si="2"/>
        <v>114243802.97999999</v>
      </c>
      <c r="FY11" s="16">
        <f t="shared" si="2"/>
        <v>158881746.55000001</v>
      </c>
      <c r="FZ11" s="16">
        <f t="shared" si="2"/>
        <v>158461990.56</v>
      </c>
      <c r="GA11" s="16">
        <f t="shared" si="2"/>
        <v>134511068.98999998</v>
      </c>
      <c r="GB11" s="16">
        <f t="shared" si="2"/>
        <v>126603370.36999999</v>
      </c>
      <c r="GC11" s="16">
        <f t="shared" si="2"/>
        <v>91487246.289999992</v>
      </c>
      <c r="GD11" s="16">
        <f t="shared" si="2"/>
        <v>62265875.529999994</v>
      </c>
      <c r="GE11" s="16">
        <f t="shared" si="2"/>
        <v>41639474.04999999</v>
      </c>
      <c r="GF11" s="16">
        <f t="shared" si="2"/>
        <v>31638957.960000001</v>
      </c>
      <c r="GG11" s="16">
        <f t="shared" si="2"/>
        <v>30092081.759999998</v>
      </c>
      <c r="GH11" s="16">
        <f t="shared" si="2"/>
        <v>34998520.410000004</v>
      </c>
      <c r="GI11" s="16">
        <f t="shared" si="2"/>
        <v>67285211.570000008</v>
      </c>
      <c r="GJ11" s="16">
        <f t="shared" si="2"/>
        <v>115301035.28</v>
      </c>
      <c r="GK11" s="16">
        <f t="shared" si="2"/>
        <v>160316722.31999999</v>
      </c>
      <c r="GL11" s="16">
        <f t="shared" ref="GL11:IW11" si="3">SUM(GL2:GL4,GL6,GL8)</f>
        <v>159894041.84999999</v>
      </c>
      <c r="GM11" s="16">
        <f t="shared" si="3"/>
        <v>137911461.33000004</v>
      </c>
      <c r="GN11" s="16">
        <f t="shared" si="3"/>
        <v>127767923.08000001</v>
      </c>
      <c r="GO11" s="16">
        <f t="shared" si="3"/>
        <v>92357352.109999999</v>
      </c>
      <c r="GP11" s="16">
        <f t="shared" si="3"/>
        <v>62894145.630000003</v>
      </c>
      <c r="GQ11" s="16">
        <f t="shared" si="3"/>
        <v>42096876.219999991</v>
      </c>
      <c r="GR11" s="16">
        <f t="shared" si="3"/>
        <v>32028602.159999996</v>
      </c>
      <c r="GS11" s="16">
        <f t="shared" si="3"/>
        <v>30477934.479999997</v>
      </c>
      <c r="GT11" s="16">
        <f t="shared" si="3"/>
        <v>35431419.640000008</v>
      </c>
      <c r="GU11" s="16">
        <f t="shared" si="3"/>
        <v>68001230.140000001</v>
      </c>
      <c r="GV11" s="16">
        <f t="shared" si="3"/>
        <v>116430616.89</v>
      </c>
      <c r="GW11" s="16">
        <f t="shared" si="3"/>
        <v>161835640.67000002</v>
      </c>
      <c r="GX11" s="16">
        <f t="shared" si="3"/>
        <v>161378865.31</v>
      </c>
      <c r="GY11" s="16">
        <f t="shared" si="3"/>
        <v>136972086.31</v>
      </c>
      <c r="GZ11" s="16">
        <f t="shared" si="3"/>
        <v>128930776.65000001</v>
      </c>
      <c r="HA11" s="16">
        <f t="shared" si="3"/>
        <v>93184318.25</v>
      </c>
      <c r="HB11" s="16">
        <f t="shared" si="3"/>
        <v>63440335.139999993</v>
      </c>
      <c r="HC11" s="16">
        <f t="shared" si="3"/>
        <v>42432596.589999996</v>
      </c>
      <c r="HD11" s="16">
        <f t="shared" si="3"/>
        <v>32238106.690000001</v>
      </c>
      <c r="HE11" s="16">
        <f t="shared" si="3"/>
        <v>30628776.16</v>
      </c>
      <c r="HF11" s="16">
        <f t="shared" si="3"/>
        <v>35590380.239999995</v>
      </c>
      <c r="HG11" s="16">
        <f t="shared" si="3"/>
        <v>68396943.450000003</v>
      </c>
      <c r="HH11" s="16">
        <f t="shared" si="3"/>
        <v>117215745.97000001</v>
      </c>
      <c r="HI11" s="16">
        <f t="shared" si="3"/>
        <v>162964920.23000002</v>
      </c>
      <c r="HJ11" s="16">
        <f t="shared" si="3"/>
        <v>162527982.94999999</v>
      </c>
      <c r="HK11" s="16">
        <f t="shared" si="3"/>
        <v>137959322.43000001</v>
      </c>
      <c r="HL11" s="16">
        <f t="shared" si="3"/>
        <v>129867240.38000001</v>
      </c>
      <c r="HM11" s="16">
        <f t="shared" si="3"/>
        <v>93857844.989999995</v>
      </c>
      <c r="HN11" s="16">
        <f t="shared" si="3"/>
        <v>63898716.689999998</v>
      </c>
      <c r="HO11" s="16">
        <f t="shared" si="3"/>
        <v>42760544.329999998</v>
      </c>
      <c r="HP11" s="16">
        <f t="shared" si="3"/>
        <v>32536770.52</v>
      </c>
      <c r="HQ11" s="16">
        <f t="shared" si="3"/>
        <v>30964958.039999999</v>
      </c>
      <c r="HR11" s="16">
        <f t="shared" si="3"/>
        <v>36008567.890000001</v>
      </c>
      <c r="HS11" s="16">
        <f t="shared" si="3"/>
        <v>69120085.890000015</v>
      </c>
      <c r="HT11" s="16">
        <f t="shared" si="3"/>
        <v>118369425.96000001</v>
      </c>
      <c r="HU11" s="16">
        <f t="shared" si="3"/>
        <v>164527671.36000001</v>
      </c>
      <c r="HV11" s="16">
        <f t="shared" si="3"/>
        <v>164082407.59999999</v>
      </c>
      <c r="HW11" s="16">
        <f t="shared" si="3"/>
        <v>139287348.56000003</v>
      </c>
      <c r="HX11" s="16">
        <f t="shared" si="3"/>
        <v>131152947.95999999</v>
      </c>
      <c r="HY11" s="16">
        <f t="shared" si="3"/>
        <v>94840045.439999998</v>
      </c>
      <c r="HZ11" s="16">
        <f t="shared" si="3"/>
        <v>64641689.589999996</v>
      </c>
      <c r="IA11" s="16">
        <f t="shared" si="3"/>
        <v>43325050.989999995</v>
      </c>
      <c r="IB11" s="16">
        <f t="shared" si="3"/>
        <v>33028835.790000003</v>
      </c>
      <c r="IC11" s="16">
        <f t="shared" si="3"/>
        <v>31443920.859999999</v>
      </c>
      <c r="ID11" s="16">
        <f t="shared" si="3"/>
        <v>36523095.210000001</v>
      </c>
      <c r="IE11" s="16">
        <f t="shared" si="3"/>
        <v>69912180.590000004</v>
      </c>
      <c r="IF11" s="16">
        <f t="shared" si="3"/>
        <v>119562651.87</v>
      </c>
      <c r="IG11" s="16">
        <f t="shared" si="3"/>
        <v>166104316.65000001</v>
      </c>
      <c r="IH11" s="16">
        <f t="shared" si="3"/>
        <v>165651834.66999999</v>
      </c>
      <c r="II11" s="16">
        <f t="shared" si="3"/>
        <v>142895419.89000002</v>
      </c>
      <c r="IJ11" s="16">
        <f t="shared" si="3"/>
        <v>132449397.59999999</v>
      </c>
      <c r="IK11" s="16">
        <f t="shared" si="3"/>
        <v>95836831.870000005</v>
      </c>
      <c r="IL11" s="16">
        <f t="shared" si="3"/>
        <v>65398992.86999999</v>
      </c>
      <c r="IM11" s="16">
        <f t="shared" si="3"/>
        <v>43902563.749999993</v>
      </c>
      <c r="IN11" s="16">
        <f t="shared" si="3"/>
        <v>33533736.25</v>
      </c>
      <c r="IO11" s="16">
        <f t="shared" si="3"/>
        <v>31935273.659999996</v>
      </c>
      <c r="IP11" s="16">
        <f t="shared" si="3"/>
        <v>37048900.039999999</v>
      </c>
      <c r="IQ11" s="16">
        <f t="shared" si="3"/>
        <v>70714253.280000001</v>
      </c>
      <c r="IR11" s="16">
        <f t="shared" si="3"/>
        <v>120763355.95999999</v>
      </c>
      <c r="IS11" s="16">
        <f t="shared" si="3"/>
        <v>167686057.52000001</v>
      </c>
      <c r="IT11" s="16">
        <f t="shared" si="3"/>
        <v>167224822.76999998</v>
      </c>
      <c r="IU11" s="16">
        <f t="shared" si="3"/>
        <v>141973619.58000001</v>
      </c>
      <c r="IV11" s="16">
        <f t="shared" si="3"/>
        <v>133756493.48</v>
      </c>
      <c r="IW11" s="16">
        <f t="shared" si="3"/>
        <v>96834631.170000002</v>
      </c>
      <c r="IX11" s="16">
        <f t="shared" ref="IX11:LA11" si="4">SUM(IX2:IX4,IX6,IX8)</f>
        <v>66157318.43</v>
      </c>
      <c r="IY11" s="16">
        <f t="shared" si="4"/>
        <v>44480832.999999993</v>
      </c>
      <c r="IZ11" s="16">
        <f t="shared" si="4"/>
        <v>34038993.630000003</v>
      </c>
      <c r="JA11" s="16">
        <f t="shared" si="4"/>
        <v>32426226.309999999</v>
      </c>
      <c r="JB11" s="16">
        <f t="shared" si="4"/>
        <v>37573177.470000006</v>
      </c>
      <c r="JC11" s="16">
        <f t="shared" si="4"/>
        <v>71512068.850000009</v>
      </c>
      <c r="JD11" s="16">
        <f t="shared" si="4"/>
        <v>121955787.26000001</v>
      </c>
      <c r="JE11" s="16">
        <f t="shared" si="4"/>
        <v>169255048.06999999</v>
      </c>
      <c r="JF11" s="185">
        <f t="shared" si="4"/>
        <v>168783290.69999999</v>
      </c>
      <c r="JG11" s="185">
        <f t="shared" si="4"/>
        <v>143303682.22999999</v>
      </c>
      <c r="JH11" s="185">
        <f t="shared" si="4"/>
        <v>135043546.53</v>
      </c>
      <c r="JI11" s="185">
        <f t="shared" si="4"/>
        <v>97818763.169999987</v>
      </c>
      <c r="JJ11" s="185">
        <f t="shared" si="4"/>
        <v>66903221.759999998</v>
      </c>
      <c r="JK11" s="185">
        <f t="shared" si="4"/>
        <v>45047947.020000003</v>
      </c>
      <c r="JL11" s="185">
        <f t="shared" si="4"/>
        <v>34533430.369999997</v>
      </c>
      <c r="JM11" s="185">
        <f t="shared" si="4"/>
        <v>32906204.129999999</v>
      </c>
      <c r="JN11" s="185">
        <f t="shared" si="4"/>
        <v>38086388.840000004</v>
      </c>
      <c r="JO11" s="185">
        <f t="shared" si="4"/>
        <v>72296108.890000001</v>
      </c>
      <c r="JP11" s="185">
        <f t="shared" si="4"/>
        <v>123131506.61000001</v>
      </c>
      <c r="JQ11" s="185">
        <f t="shared" si="4"/>
        <v>170804618.07999998</v>
      </c>
      <c r="JR11" s="185">
        <f t="shared" si="4"/>
        <v>170323258.73999998</v>
      </c>
      <c r="JS11" s="185">
        <f t="shared" si="4"/>
        <v>144618490.67000002</v>
      </c>
      <c r="JT11" s="185">
        <f t="shared" si="4"/>
        <v>136316131.22</v>
      </c>
      <c r="JU11" s="185">
        <f t="shared" si="4"/>
        <v>98791496.99000001</v>
      </c>
      <c r="JV11" s="185">
        <f t="shared" si="4"/>
        <v>67639899.400000006</v>
      </c>
      <c r="JW11" s="185">
        <f t="shared" si="4"/>
        <v>45607749.180000007</v>
      </c>
      <c r="JX11" s="185">
        <f t="shared" si="4"/>
        <v>35021707.409999996</v>
      </c>
      <c r="JY11" s="185">
        <f t="shared" si="4"/>
        <v>33380771.859999999</v>
      </c>
      <c r="JZ11" s="185">
        <f t="shared" si="4"/>
        <v>38594778.010000005</v>
      </c>
      <c r="KA11" s="185">
        <f t="shared" si="4"/>
        <v>73074267.38000001</v>
      </c>
      <c r="KB11" s="185">
        <f t="shared" si="4"/>
        <v>124299925.51000001</v>
      </c>
      <c r="KC11" s="185">
        <f t="shared" si="4"/>
        <v>172346050.37</v>
      </c>
      <c r="KD11" s="185">
        <f t="shared" si="4"/>
        <v>171856958.54999998</v>
      </c>
      <c r="KE11" s="185">
        <f t="shared" si="4"/>
        <v>148298321.00999999</v>
      </c>
      <c r="KF11" s="185">
        <f t="shared" si="4"/>
        <v>137582915.17000002</v>
      </c>
      <c r="KG11" s="185">
        <f t="shared" si="4"/>
        <v>99765775.519999996</v>
      </c>
      <c r="KH11" s="185">
        <f t="shared" si="4"/>
        <v>68380506.220000014</v>
      </c>
      <c r="KI11" s="185">
        <f t="shared" si="4"/>
        <v>46172884.829999998</v>
      </c>
      <c r="KJ11" s="185">
        <f t="shared" si="4"/>
        <v>35516358.090000004</v>
      </c>
      <c r="KK11" s="185">
        <f t="shared" si="4"/>
        <v>33862323.860000007</v>
      </c>
      <c r="KL11" s="185">
        <f t="shared" si="4"/>
        <v>39110208.980000004</v>
      </c>
      <c r="KM11" s="185">
        <f t="shared" si="4"/>
        <v>73859864.88000001</v>
      </c>
      <c r="KN11" s="185">
        <f t="shared" si="4"/>
        <v>125475528.36999999</v>
      </c>
      <c r="KO11" s="185">
        <f t="shared" si="4"/>
        <v>173895056.98000002</v>
      </c>
      <c r="KP11" s="185">
        <f t="shared" si="4"/>
        <v>173398619.19999999</v>
      </c>
      <c r="KQ11" s="185">
        <f t="shared" si="4"/>
        <v>147248488.03999999</v>
      </c>
      <c r="KR11" s="185">
        <f t="shared" si="4"/>
        <v>138867117.21999997</v>
      </c>
      <c r="KS11" s="185">
        <f t="shared" si="4"/>
        <v>100747943.35999998</v>
      </c>
      <c r="KT11" s="185">
        <f t="shared" si="4"/>
        <v>69129114.889999986</v>
      </c>
      <c r="KU11" s="185">
        <f t="shared" si="4"/>
        <v>46745594.619999997</v>
      </c>
      <c r="KV11" s="185">
        <f t="shared" si="4"/>
        <v>36018429.390000001</v>
      </c>
      <c r="KW11" s="185">
        <f t="shared" si="4"/>
        <v>34351026.360000007</v>
      </c>
      <c r="KX11" s="185">
        <f t="shared" si="4"/>
        <v>39632068.869999997</v>
      </c>
      <c r="KY11" s="185">
        <f t="shared" si="4"/>
        <v>74651271.989999995</v>
      </c>
      <c r="KZ11" s="185">
        <f t="shared" si="4"/>
        <v>126655197.50999999</v>
      </c>
      <c r="LA11" s="185">
        <f t="shared" si="4"/>
        <v>175436183.99000001</v>
      </c>
    </row>
    <row r="12" spans="1:313" s="182" customFormat="1" x14ac:dyDescent="0.2">
      <c r="A12" s="182" t="s">
        <v>19</v>
      </c>
      <c r="B12" s="16">
        <f t="shared" ref="B12:BM12" si="5">SUM(B5,B7)</f>
        <v>3592009.4299999997</v>
      </c>
      <c r="C12" s="16">
        <f t="shared" si="5"/>
        <v>3195898.49</v>
      </c>
      <c r="D12" s="16">
        <f t="shared" si="5"/>
        <v>3149036.74</v>
      </c>
      <c r="E12" s="16">
        <f t="shared" si="5"/>
        <v>2395993.5</v>
      </c>
      <c r="F12" s="16">
        <f t="shared" si="5"/>
        <v>2124550.0699999998</v>
      </c>
      <c r="G12" s="16">
        <f t="shared" si="5"/>
        <v>1453945.79</v>
      </c>
      <c r="H12" s="16">
        <f t="shared" si="5"/>
        <v>1271327.0099999998</v>
      </c>
      <c r="I12" s="16">
        <f t="shared" si="5"/>
        <v>1210826.8600000001</v>
      </c>
      <c r="J12" s="16">
        <f t="shared" si="5"/>
        <v>1237179.6300000001</v>
      </c>
      <c r="K12" s="16">
        <f t="shared" si="5"/>
        <v>1649627.19</v>
      </c>
      <c r="L12" s="16">
        <f t="shared" si="5"/>
        <v>2495439.75</v>
      </c>
      <c r="M12" s="16">
        <f t="shared" si="5"/>
        <v>3177527.59</v>
      </c>
      <c r="N12" s="16">
        <f t="shared" si="5"/>
        <v>3377402.83</v>
      </c>
      <c r="O12" s="16">
        <f t="shared" si="5"/>
        <v>2939473.69</v>
      </c>
      <c r="P12" s="16">
        <f t="shared" si="5"/>
        <v>3009376.85</v>
      </c>
      <c r="Q12" s="16">
        <f t="shared" si="5"/>
        <v>2546825.61</v>
      </c>
      <c r="R12" s="16">
        <f t="shared" si="5"/>
        <v>2172000.21</v>
      </c>
      <c r="S12" s="16">
        <f t="shared" si="5"/>
        <v>1467983.74</v>
      </c>
      <c r="T12" s="16">
        <f t="shared" si="5"/>
        <v>1306010.8800000001</v>
      </c>
      <c r="U12" s="16">
        <f t="shared" si="5"/>
        <v>1241836.5999999999</v>
      </c>
      <c r="V12" s="16">
        <f t="shared" si="5"/>
        <v>1253379.3600000001</v>
      </c>
      <c r="W12" s="16">
        <f t="shared" si="5"/>
        <v>1645051.1400000001</v>
      </c>
      <c r="X12" s="16">
        <f t="shared" si="5"/>
        <v>2449617.81</v>
      </c>
      <c r="Y12" s="16">
        <f t="shared" si="5"/>
        <v>3106420.75</v>
      </c>
      <c r="Z12" s="16">
        <f t="shared" si="5"/>
        <v>3257345.06</v>
      </c>
      <c r="AA12" s="16">
        <f t="shared" si="5"/>
        <v>2842927.25</v>
      </c>
      <c r="AB12" s="16">
        <f t="shared" si="5"/>
        <v>2916705.84</v>
      </c>
      <c r="AC12" s="16">
        <f t="shared" si="5"/>
        <v>2476079.7300000004</v>
      </c>
      <c r="AD12" s="16">
        <f t="shared" si="5"/>
        <v>2120002.2000000002</v>
      </c>
      <c r="AE12" s="16">
        <f t="shared" si="5"/>
        <v>1444110.8</v>
      </c>
      <c r="AF12" s="16">
        <f t="shared" si="5"/>
        <v>1290181.78</v>
      </c>
      <c r="AG12" s="16">
        <f t="shared" si="5"/>
        <v>1229228.21</v>
      </c>
      <c r="AH12" s="16">
        <f t="shared" si="5"/>
        <v>1240175.17</v>
      </c>
      <c r="AI12" s="16">
        <f t="shared" si="5"/>
        <v>1617792.96</v>
      </c>
      <c r="AJ12" s="16">
        <f t="shared" si="5"/>
        <v>2390075.5699999998</v>
      </c>
      <c r="AK12" s="16">
        <f t="shared" si="5"/>
        <v>3026373.24</v>
      </c>
      <c r="AL12" s="16">
        <f t="shared" si="5"/>
        <v>3181935.2199999997</v>
      </c>
      <c r="AM12" s="16">
        <f t="shared" si="5"/>
        <v>2777761.9899999998</v>
      </c>
      <c r="AN12" s="16">
        <f t="shared" si="5"/>
        <v>2852144.92</v>
      </c>
      <c r="AO12" s="16">
        <f t="shared" si="5"/>
        <v>2425601</v>
      </c>
      <c r="AP12" s="16">
        <f t="shared" si="5"/>
        <v>2083253.4</v>
      </c>
      <c r="AQ12" s="16">
        <f t="shared" si="5"/>
        <v>1430677.33</v>
      </c>
      <c r="AR12" s="16">
        <f t="shared" si="5"/>
        <v>1282833.4000000001</v>
      </c>
      <c r="AS12" s="16">
        <f t="shared" si="5"/>
        <v>1223073.8199999998</v>
      </c>
      <c r="AT12" s="16">
        <f t="shared" si="5"/>
        <v>1231187.8399999999</v>
      </c>
      <c r="AU12" s="16">
        <f t="shared" si="5"/>
        <v>1594505.87</v>
      </c>
      <c r="AV12" s="16">
        <f t="shared" si="5"/>
        <v>2333567.04</v>
      </c>
      <c r="AW12" s="16">
        <f t="shared" si="5"/>
        <v>2944293.65</v>
      </c>
      <c r="AX12" s="16">
        <f t="shared" si="5"/>
        <v>3091747.3899999997</v>
      </c>
      <c r="AY12" s="16">
        <f t="shared" si="5"/>
        <v>2768048.59</v>
      </c>
      <c r="AZ12" s="16">
        <f t="shared" si="5"/>
        <v>2748932.04</v>
      </c>
      <c r="BA12" s="16">
        <f t="shared" si="5"/>
        <v>2359573.75</v>
      </c>
      <c r="BB12" s="16">
        <f t="shared" si="5"/>
        <v>2030023.5499999998</v>
      </c>
      <c r="BC12" s="16">
        <f t="shared" si="5"/>
        <v>1400927.58</v>
      </c>
      <c r="BD12" s="16">
        <f t="shared" si="5"/>
        <v>1258287.74</v>
      </c>
      <c r="BE12" s="16">
        <f t="shared" si="5"/>
        <v>1199465.8999999999</v>
      </c>
      <c r="BF12" s="16">
        <f t="shared" si="5"/>
        <v>1205186.69</v>
      </c>
      <c r="BG12" s="16">
        <f t="shared" si="5"/>
        <v>1553669.75</v>
      </c>
      <c r="BH12" s="16">
        <f t="shared" si="5"/>
        <v>2260217.35</v>
      </c>
      <c r="BI12" s="16">
        <f t="shared" si="5"/>
        <v>2845064.86</v>
      </c>
      <c r="BJ12" s="16">
        <f t="shared" si="5"/>
        <v>2981733.56</v>
      </c>
      <c r="BK12" s="16">
        <f t="shared" si="5"/>
        <v>2602359.39</v>
      </c>
      <c r="BL12" s="16">
        <f t="shared" si="5"/>
        <v>2672969.6599999997</v>
      </c>
      <c r="BM12" s="16">
        <f t="shared" si="5"/>
        <v>2276350.9300000002</v>
      </c>
      <c r="BN12" s="16">
        <f t="shared" ref="BN12:DY12" si="6">SUM(BN5,BN7)</f>
        <v>1960209.3599999999</v>
      </c>
      <c r="BO12" s="16">
        <f t="shared" si="6"/>
        <v>1356426.13</v>
      </c>
      <c r="BP12" s="16">
        <f t="shared" si="6"/>
        <v>1219796.08</v>
      </c>
      <c r="BQ12" s="16">
        <f t="shared" si="6"/>
        <v>1163297.53</v>
      </c>
      <c r="BR12" s="16">
        <f t="shared" si="6"/>
        <v>1168400</v>
      </c>
      <c r="BS12" s="16">
        <f t="shared" si="6"/>
        <v>1502821.52</v>
      </c>
      <c r="BT12" s="16">
        <f t="shared" si="6"/>
        <v>2178287.84</v>
      </c>
      <c r="BU12" s="16">
        <f t="shared" si="6"/>
        <v>2738394.3000000003</v>
      </c>
      <c r="BV12" s="16">
        <f t="shared" si="6"/>
        <v>2871620.5700000003</v>
      </c>
      <c r="BW12" s="16">
        <f t="shared" si="6"/>
        <v>2506564.44</v>
      </c>
      <c r="BX12" s="16">
        <f t="shared" si="6"/>
        <v>2575489.29</v>
      </c>
      <c r="BY12" s="16">
        <f t="shared" si="6"/>
        <v>2195066.11</v>
      </c>
      <c r="BZ12" s="16">
        <f t="shared" si="6"/>
        <v>1892770.73</v>
      </c>
      <c r="CA12" s="16">
        <f t="shared" si="6"/>
        <v>1314422.05</v>
      </c>
      <c r="CB12" s="16">
        <f t="shared" si="6"/>
        <v>1184120.8499999999</v>
      </c>
      <c r="CC12" s="16">
        <f t="shared" si="6"/>
        <v>1130027.8199999998</v>
      </c>
      <c r="CD12" s="16">
        <f t="shared" si="6"/>
        <v>1134372.57</v>
      </c>
      <c r="CE12" s="16">
        <f t="shared" si="6"/>
        <v>1454943.06</v>
      </c>
      <c r="CF12" s="16">
        <f t="shared" si="6"/>
        <v>2099200.7600000002</v>
      </c>
      <c r="CG12" s="16">
        <f t="shared" si="6"/>
        <v>2634208.42</v>
      </c>
      <c r="CH12" s="16">
        <f t="shared" si="6"/>
        <v>2763932.79</v>
      </c>
      <c r="CI12" s="16">
        <f t="shared" si="6"/>
        <v>2412663.9099999997</v>
      </c>
      <c r="CJ12" s="16">
        <f t="shared" si="6"/>
        <v>2479899.2200000002</v>
      </c>
      <c r="CK12" s="16">
        <f t="shared" si="6"/>
        <v>2115342.8199999998</v>
      </c>
      <c r="CL12" s="16">
        <f t="shared" si="6"/>
        <v>1826704.3499999999</v>
      </c>
      <c r="CM12" s="16">
        <f t="shared" si="6"/>
        <v>1273569.29</v>
      </c>
      <c r="CN12" s="16">
        <f t="shared" si="6"/>
        <v>1149790.17</v>
      </c>
      <c r="CO12" s="16">
        <f t="shared" si="6"/>
        <v>1098326.05</v>
      </c>
      <c r="CP12" s="16">
        <f t="shared" si="6"/>
        <v>1102076.24</v>
      </c>
      <c r="CQ12" s="16">
        <f t="shared" si="6"/>
        <v>1409307.44</v>
      </c>
      <c r="CR12" s="16">
        <f t="shared" si="6"/>
        <v>2022590.3599999999</v>
      </c>
      <c r="CS12" s="16">
        <f t="shared" si="6"/>
        <v>2532446.5900000003</v>
      </c>
      <c r="CT12" s="16">
        <f t="shared" si="6"/>
        <v>2651348.39</v>
      </c>
      <c r="CU12" s="16">
        <f t="shared" si="6"/>
        <v>2374372.2599999998</v>
      </c>
      <c r="CV12" s="16">
        <f t="shared" si="6"/>
        <v>2360640.2599999998</v>
      </c>
      <c r="CW12" s="16">
        <f t="shared" si="6"/>
        <v>2031531.64</v>
      </c>
      <c r="CX12" s="16">
        <f t="shared" si="6"/>
        <v>1756567.1600000001</v>
      </c>
      <c r="CY12" s="16">
        <f t="shared" si="6"/>
        <v>1228950.03</v>
      </c>
      <c r="CZ12" s="16">
        <f t="shared" si="6"/>
        <v>1111433.6599999999</v>
      </c>
      <c r="DA12" s="16">
        <f t="shared" si="6"/>
        <v>1062442.6200000001</v>
      </c>
      <c r="DB12" s="16">
        <f t="shared" si="6"/>
        <v>1065610.78</v>
      </c>
      <c r="DC12" s="16">
        <f t="shared" si="6"/>
        <v>1358971.59</v>
      </c>
      <c r="DD12" s="16">
        <f t="shared" si="6"/>
        <v>1941217.73</v>
      </c>
      <c r="DE12" s="16">
        <f t="shared" si="6"/>
        <v>2426070.9300000002</v>
      </c>
      <c r="DF12" s="16">
        <f t="shared" si="6"/>
        <v>2535588.7999999998</v>
      </c>
      <c r="DG12" s="16">
        <f t="shared" si="6"/>
        <v>2213799.8199999998</v>
      </c>
      <c r="DH12" s="16">
        <f t="shared" si="6"/>
        <v>2276811.94</v>
      </c>
      <c r="DI12" s="16">
        <f t="shared" si="6"/>
        <v>1944902.66</v>
      </c>
      <c r="DJ12" s="16">
        <f t="shared" si="6"/>
        <v>1683713.65</v>
      </c>
      <c r="DK12" s="16">
        <f t="shared" si="6"/>
        <v>1181813.26</v>
      </c>
      <c r="DL12" s="16">
        <f t="shared" si="6"/>
        <v>1070379.43</v>
      </c>
      <c r="DM12" s="16">
        <f t="shared" si="6"/>
        <v>1023758.79</v>
      </c>
      <c r="DN12" s="16">
        <f t="shared" si="6"/>
        <v>1026375.1799999999</v>
      </c>
      <c r="DO12" s="16">
        <f t="shared" si="6"/>
        <v>1305558.5299999998</v>
      </c>
      <c r="DP12" s="16">
        <f t="shared" si="6"/>
        <v>1856772.9</v>
      </c>
      <c r="DQ12" s="16">
        <f t="shared" si="6"/>
        <v>2316755.08</v>
      </c>
      <c r="DR12" s="16">
        <f t="shared" si="6"/>
        <v>2424929.09</v>
      </c>
      <c r="DS12" s="16">
        <f t="shared" si="6"/>
        <v>2117373.13</v>
      </c>
      <c r="DT12" s="16">
        <f t="shared" si="6"/>
        <v>2178537.15</v>
      </c>
      <c r="DU12" s="16">
        <f t="shared" si="6"/>
        <v>1862696.58</v>
      </c>
      <c r="DV12" s="16">
        <f t="shared" si="6"/>
        <v>1615177.4200000002</v>
      </c>
      <c r="DW12" s="16">
        <f t="shared" si="6"/>
        <v>1138641.26</v>
      </c>
      <c r="DX12" s="16">
        <f t="shared" si="6"/>
        <v>1033593.94</v>
      </c>
      <c r="DY12" s="16">
        <f t="shared" si="6"/>
        <v>989517.27999999991</v>
      </c>
      <c r="DZ12" s="16">
        <f t="shared" ref="DZ12:GK12" si="7">SUM(DZ5,DZ7)</f>
        <v>991536.69000000006</v>
      </c>
      <c r="EA12" s="16">
        <f t="shared" si="7"/>
        <v>1257114.53</v>
      </c>
      <c r="EB12" s="16">
        <f t="shared" si="7"/>
        <v>1777337.5</v>
      </c>
      <c r="EC12" s="16">
        <f t="shared" si="7"/>
        <v>2212132.4499999997</v>
      </c>
      <c r="ED12" s="16">
        <f t="shared" si="7"/>
        <v>2312307.7399999998</v>
      </c>
      <c r="EE12" s="16">
        <f t="shared" si="7"/>
        <v>2019185.6199999999</v>
      </c>
      <c r="EF12" s="16">
        <f t="shared" si="7"/>
        <v>2078290.1199999999</v>
      </c>
      <c r="EG12" s="16">
        <f t="shared" si="7"/>
        <v>1778582.82</v>
      </c>
      <c r="EH12" s="16">
        <f t="shared" si="7"/>
        <v>1544663.98</v>
      </c>
      <c r="EI12" s="16">
        <f t="shared" si="7"/>
        <v>1093540.42</v>
      </c>
      <c r="EJ12" s="16">
        <f t="shared" si="7"/>
        <v>994700.99</v>
      </c>
      <c r="EK12" s="16">
        <f t="shared" si="7"/>
        <v>953045.40999999992</v>
      </c>
      <c r="EL12" s="16">
        <f t="shared" si="7"/>
        <v>954436.1</v>
      </c>
      <c r="EM12" s="16">
        <f t="shared" si="7"/>
        <v>1206164.72</v>
      </c>
      <c r="EN12" s="16">
        <f t="shared" si="7"/>
        <v>1695368.21</v>
      </c>
      <c r="EO12" s="16">
        <f t="shared" si="7"/>
        <v>2104923.7400000002</v>
      </c>
      <c r="EP12" s="16">
        <f t="shared" si="7"/>
        <v>2197546.42</v>
      </c>
      <c r="EQ12" s="16">
        <f t="shared" si="7"/>
        <v>1968883.06</v>
      </c>
      <c r="ER12" s="16">
        <f t="shared" si="7"/>
        <v>1960376.7799999998</v>
      </c>
      <c r="ES12" s="16">
        <f t="shared" si="7"/>
        <v>1692370.12</v>
      </c>
      <c r="ET12" s="16">
        <f t="shared" si="7"/>
        <v>1471944.96</v>
      </c>
      <c r="EU12" s="16">
        <f t="shared" si="7"/>
        <v>1046335.0199999999</v>
      </c>
      <c r="EV12" s="16">
        <f t="shared" si="7"/>
        <v>953632.91</v>
      </c>
      <c r="EW12" s="16">
        <f t="shared" si="7"/>
        <v>914411.77</v>
      </c>
      <c r="EX12" s="16">
        <f t="shared" si="7"/>
        <v>915275.96000000008</v>
      </c>
      <c r="EY12" s="16">
        <f t="shared" si="7"/>
        <v>1153090.28</v>
      </c>
      <c r="EZ12" s="16">
        <f t="shared" si="7"/>
        <v>1611382.1300000001</v>
      </c>
      <c r="FA12" s="16">
        <f t="shared" si="7"/>
        <v>1995762.76</v>
      </c>
      <c r="FB12" s="16">
        <f t="shared" si="7"/>
        <v>2081229.27</v>
      </c>
      <c r="FC12" s="16">
        <f t="shared" si="7"/>
        <v>1817568.26</v>
      </c>
      <c r="FD12" s="16">
        <f t="shared" si="7"/>
        <v>1871976.8599999999</v>
      </c>
      <c r="FE12" s="16">
        <f t="shared" si="7"/>
        <v>1604759.1199999999</v>
      </c>
      <c r="FF12" s="16">
        <f t="shared" si="7"/>
        <v>1397912.3599999999</v>
      </c>
      <c r="FG12" s="16">
        <f t="shared" si="7"/>
        <v>997885.35</v>
      </c>
      <c r="FH12" s="16">
        <f t="shared" si="7"/>
        <v>911280.07000000007</v>
      </c>
      <c r="FI12" s="16">
        <f t="shared" si="7"/>
        <v>874487.78</v>
      </c>
      <c r="FJ12" s="16">
        <f t="shared" si="7"/>
        <v>874850.71</v>
      </c>
      <c r="FK12" s="16">
        <f t="shared" si="7"/>
        <v>1098647.1499999999</v>
      </c>
      <c r="FL12" s="16">
        <f t="shared" si="7"/>
        <v>1526013.3399999999</v>
      </c>
      <c r="FM12" s="16">
        <f t="shared" si="7"/>
        <v>1885151.8499999999</v>
      </c>
      <c r="FN12" s="16">
        <f t="shared" si="7"/>
        <v>1965399.45</v>
      </c>
      <c r="FO12" s="16">
        <f t="shared" si="7"/>
        <v>1716442.49</v>
      </c>
      <c r="FP12" s="16">
        <f t="shared" si="7"/>
        <v>1768465.01</v>
      </c>
      <c r="FQ12" s="16">
        <f t="shared" si="7"/>
        <v>1517475.47</v>
      </c>
      <c r="FR12" s="16">
        <f t="shared" si="7"/>
        <v>1324127.6000000001</v>
      </c>
      <c r="FS12" s="16">
        <f t="shared" si="7"/>
        <v>949633.27</v>
      </c>
      <c r="FT12" s="16">
        <f t="shared" si="7"/>
        <v>869193.41999999993</v>
      </c>
      <c r="FU12" s="16">
        <f t="shared" si="7"/>
        <v>834885.44</v>
      </c>
      <c r="FV12" s="16">
        <f t="shared" si="7"/>
        <v>834770.65</v>
      </c>
      <c r="FW12" s="16">
        <f t="shared" si="7"/>
        <v>1044700.4199999999</v>
      </c>
      <c r="FX12" s="16">
        <f t="shared" si="7"/>
        <v>1441205</v>
      </c>
      <c r="FY12" s="16">
        <f t="shared" si="7"/>
        <v>1774990.35</v>
      </c>
      <c r="FZ12" s="16">
        <f t="shared" si="7"/>
        <v>1855159.18</v>
      </c>
      <c r="GA12" s="16">
        <f t="shared" si="7"/>
        <v>1620109.0599999998</v>
      </c>
      <c r="GB12" s="16">
        <f t="shared" si="7"/>
        <v>1670219.62</v>
      </c>
      <c r="GC12" s="16">
        <f t="shared" si="7"/>
        <v>1435120.83</v>
      </c>
      <c r="GD12" s="16">
        <f t="shared" si="7"/>
        <v>1255275.2200000002</v>
      </c>
      <c r="GE12" s="16">
        <f t="shared" si="7"/>
        <v>905979.56</v>
      </c>
      <c r="GF12" s="16">
        <f t="shared" si="7"/>
        <v>832134.09000000008</v>
      </c>
      <c r="GG12" s="16">
        <f t="shared" si="7"/>
        <v>800567.12</v>
      </c>
      <c r="GH12" s="16">
        <f t="shared" si="7"/>
        <v>799968.92999999993</v>
      </c>
      <c r="GI12" s="16">
        <f t="shared" si="7"/>
        <v>996814.04</v>
      </c>
      <c r="GJ12" s="16">
        <f t="shared" si="7"/>
        <v>1362621.92</v>
      </c>
      <c r="GK12" s="16">
        <f t="shared" si="7"/>
        <v>1670763.95</v>
      </c>
      <c r="GL12" s="16">
        <f t="shared" ref="GL12:IW12" si="8">SUM(GL5,GL7)</f>
        <v>1739384.5</v>
      </c>
      <c r="GM12" s="16">
        <f t="shared" si="8"/>
        <v>1558663.41</v>
      </c>
      <c r="GN12" s="16">
        <f t="shared" si="8"/>
        <v>1554983.12</v>
      </c>
      <c r="GO12" s="16">
        <f t="shared" si="8"/>
        <v>1347967.27</v>
      </c>
      <c r="GP12" s="16">
        <f t="shared" si="8"/>
        <v>1181543.97</v>
      </c>
      <c r="GQ12" s="16">
        <f t="shared" si="8"/>
        <v>857759.78</v>
      </c>
      <c r="GR12" s="16">
        <f t="shared" si="8"/>
        <v>790207.83000000007</v>
      </c>
      <c r="GS12" s="16">
        <f t="shared" si="8"/>
        <v>761239.3600000001</v>
      </c>
      <c r="GT12" s="16">
        <f t="shared" si="8"/>
        <v>760232.66999999993</v>
      </c>
      <c r="GU12" s="16">
        <f t="shared" si="8"/>
        <v>943451.11</v>
      </c>
      <c r="GV12" s="16">
        <f t="shared" si="8"/>
        <v>1278532.8900000001</v>
      </c>
      <c r="GW12" s="16">
        <f t="shared" si="8"/>
        <v>1561200.91</v>
      </c>
      <c r="GX12" s="16">
        <f t="shared" si="8"/>
        <v>1622637</v>
      </c>
      <c r="GY12" s="16">
        <f t="shared" si="8"/>
        <v>1416999.37</v>
      </c>
      <c r="GZ12" s="16">
        <f t="shared" si="8"/>
        <v>1462306.2</v>
      </c>
      <c r="HA12" s="16">
        <f t="shared" si="8"/>
        <v>1259645.25</v>
      </c>
      <c r="HB12" s="16">
        <f t="shared" si="8"/>
        <v>1106712.55</v>
      </c>
      <c r="HC12" s="16">
        <f t="shared" si="8"/>
        <v>808442.29</v>
      </c>
      <c r="HD12" s="16">
        <f t="shared" si="8"/>
        <v>747100.5</v>
      </c>
      <c r="HE12" s="16">
        <f t="shared" si="8"/>
        <v>720690.69</v>
      </c>
      <c r="HF12" s="16">
        <f t="shared" si="8"/>
        <v>719284.72</v>
      </c>
      <c r="HG12" s="16">
        <f t="shared" si="8"/>
        <v>888793.14</v>
      </c>
      <c r="HH12" s="16">
        <f t="shared" si="8"/>
        <v>1193165.82</v>
      </c>
      <c r="HI12" s="16">
        <f t="shared" si="8"/>
        <v>1450322.8800000001</v>
      </c>
      <c r="HJ12" s="16">
        <f t="shared" si="8"/>
        <v>1505961.27</v>
      </c>
      <c r="HK12" s="16">
        <f t="shared" si="8"/>
        <v>1315011.01</v>
      </c>
      <c r="HL12" s="16">
        <f t="shared" si="8"/>
        <v>1357847.43</v>
      </c>
      <c r="HM12" s="16">
        <f t="shared" si="8"/>
        <v>1171392.1100000001</v>
      </c>
      <c r="HN12" s="16">
        <f t="shared" si="8"/>
        <v>1031878.6000000001</v>
      </c>
      <c r="HO12" s="16">
        <f t="shared" si="8"/>
        <v>759118.82</v>
      </c>
      <c r="HP12" s="16">
        <f t="shared" si="8"/>
        <v>704049.42</v>
      </c>
      <c r="HQ12" s="16">
        <f t="shared" si="8"/>
        <v>680248.33000000007</v>
      </c>
      <c r="HR12" s="16">
        <f t="shared" si="8"/>
        <v>678466.17999999993</v>
      </c>
      <c r="HS12" s="16">
        <f t="shared" si="8"/>
        <v>834361.77</v>
      </c>
      <c r="HT12" s="16">
        <f t="shared" si="8"/>
        <v>1108075.0999999999</v>
      </c>
      <c r="HU12" s="16">
        <f t="shared" si="8"/>
        <v>1339647.5</v>
      </c>
      <c r="HV12" s="16">
        <f t="shared" si="8"/>
        <v>1389256.72</v>
      </c>
      <c r="HW12" s="16">
        <f t="shared" si="8"/>
        <v>1212982.3600000001</v>
      </c>
      <c r="HX12" s="16">
        <f t="shared" si="8"/>
        <v>1253357.78</v>
      </c>
      <c r="HY12" s="16">
        <f t="shared" si="8"/>
        <v>1083095.67</v>
      </c>
      <c r="HZ12" s="16">
        <f t="shared" si="8"/>
        <v>956984.29</v>
      </c>
      <c r="IA12" s="16">
        <f t="shared" si="8"/>
        <v>709723.46</v>
      </c>
      <c r="IB12" s="16">
        <f t="shared" si="8"/>
        <v>660977.73</v>
      </c>
      <c r="IC12" s="16">
        <f t="shared" si="8"/>
        <v>639843.65999999992</v>
      </c>
      <c r="ID12" s="16">
        <f t="shared" si="8"/>
        <v>637734.44999999995</v>
      </c>
      <c r="IE12" s="16">
        <f t="shared" si="8"/>
        <v>780131.99</v>
      </c>
      <c r="IF12" s="16">
        <f t="shared" si="8"/>
        <v>1023259.3699999999</v>
      </c>
      <c r="IG12" s="16">
        <f t="shared" si="8"/>
        <v>1229201.17</v>
      </c>
      <c r="IH12" s="16">
        <f t="shared" si="8"/>
        <v>1271487.8800000001</v>
      </c>
      <c r="II12" s="16">
        <f t="shared" si="8"/>
        <v>1139107.8500000001</v>
      </c>
      <c r="IJ12" s="16">
        <f t="shared" si="8"/>
        <v>1139628.6000000001</v>
      </c>
      <c r="IK12" s="16">
        <f t="shared" si="8"/>
        <v>993865.63</v>
      </c>
      <c r="IL12" s="16">
        <f t="shared" si="8"/>
        <v>881044.25</v>
      </c>
      <c r="IM12" s="16">
        <f t="shared" si="8"/>
        <v>659331.01</v>
      </c>
      <c r="IN12" s="16">
        <f t="shared" si="8"/>
        <v>616846.65999999992</v>
      </c>
      <c r="IO12" s="16">
        <f t="shared" si="8"/>
        <v>598334.07000000007</v>
      </c>
      <c r="IP12" s="16">
        <f t="shared" si="8"/>
        <v>595882.30000000005</v>
      </c>
      <c r="IQ12" s="16">
        <f t="shared" si="8"/>
        <v>724665.13</v>
      </c>
      <c r="IR12" s="16">
        <f t="shared" si="8"/>
        <v>937197.15</v>
      </c>
      <c r="IS12" s="16">
        <f t="shared" si="8"/>
        <v>1117477.9099999999</v>
      </c>
      <c r="IT12" s="16">
        <f t="shared" si="8"/>
        <v>1154145.24</v>
      </c>
      <c r="IU12" s="16">
        <f t="shared" si="8"/>
        <v>1007354.7</v>
      </c>
      <c r="IV12" s="16">
        <f t="shared" si="8"/>
        <v>1042630.04</v>
      </c>
      <c r="IW12" s="16">
        <f t="shared" si="8"/>
        <v>904797.28</v>
      </c>
      <c r="IX12" s="16">
        <f t="shared" ref="IX12:LA12" si="9">SUM(IX5,IX7)</f>
        <v>805422.39</v>
      </c>
      <c r="IY12" s="16">
        <f t="shared" si="9"/>
        <v>609190.98</v>
      </c>
      <c r="IZ12" s="16">
        <f t="shared" si="9"/>
        <v>573011.84</v>
      </c>
      <c r="JA12" s="16">
        <f t="shared" si="9"/>
        <v>557158.10000000009</v>
      </c>
      <c r="JB12" s="16">
        <f t="shared" si="9"/>
        <v>554374.77</v>
      </c>
      <c r="JC12" s="16">
        <f t="shared" si="9"/>
        <v>669659.28</v>
      </c>
      <c r="JD12" s="16">
        <f t="shared" si="9"/>
        <v>851640.38</v>
      </c>
      <c r="JE12" s="16">
        <f t="shared" si="9"/>
        <v>1006151.62</v>
      </c>
      <c r="JF12" s="185">
        <f t="shared" si="9"/>
        <v>1038382.97</v>
      </c>
      <c r="JG12" s="185">
        <f t="shared" si="9"/>
        <v>906018.24</v>
      </c>
      <c r="JH12" s="185">
        <f t="shared" si="9"/>
        <v>938862.38</v>
      </c>
      <c r="JI12" s="185">
        <f t="shared" si="9"/>
        <v>817094.35</v>
      </c>
      <c r="JJ12" s="185">
        <f t="shared" si="9"/>
        <v>731044.90999999992</v>
      </c>
      <c r="JK12" s="185">
        <f t="shared" si="9"/>
        <v>560191.85</v>
      </c>
      <c r="JL12" s="185">
        <f t="shared" si="9"/>
        <v>530459.75</v>
      </c>
      <c r="JM12" s="185">
        <f t="shared" si="9"/>
        <v>517359.41000000003</v>
      </c>
      <c r="JN12" s="185">
        <f t="shared" si="9"/>
        <v>514257.68</v>
      </c>
      <c r="JO12" s="185">
        <f t="shared" si="9"/>
        <v>616311.36</v>
      </c>
      <c r="JP12" s="185">
        <f t="shared" si="9"/>
        <v>767826.98</v>
      </c>
      <c r="JQ12" s="185">
        <f t="shared" si="9"/>
        <v>896437.55</v>
      </c>
      <c r="JR12" s="185">
        <f t="shared" si="9"/>
        <v>915097.83</v>
      </c>
      <c r="JS12" s="185">
        <f t="shared" si="9"/>
        <v>798135.41</v>
      </c>
      <c r="JT12" s="185">
        <f t="shared" si="9"/>
        <v>827891.77</v>
      </c>
      <c r="JU12" s="185">
        <f t="shared" si="9"/>
        <v>722581.04999999993</v>
      </c>
      <c r="JV12" s="185">
        <f t="shared" si="9"/>
        <v>649781.68999999994</v>
      </c>
      <c r="JW12" s="185">
        <f t="shared" si="9"/>
        <v>504693.25</v>
      </c>
      <c r="JX12" s="185">
        <f t="shared" si="9"/>
        <v>480946.08</v>
      </c>
      <c r="JY12" s="185">
        <f t="shared" si="9"/>
        <v>470379.51999999996</v>
      </c>
      <c r="JZ12" s="185">
        <f t="shared" si="9"/>
        <v>467065.44</v>
      </c>
      <c r="KA12" s="185">
        <f t="shared" si="9"/>
        <v>555129.56000000006</v>
      </c>
      <c r="KB12" s="185">
        <f t="shared" si="9"/>
        <v>676138.02</v>
      </c>
      <c r="KC12" s="185">
        <f t="shared" si="9"/>
        <v>779109.36</v>
      </c>
      <c r="KD12" s="185">
        <f t="shared" si="9"/>
        <v>797339.49</v>
      </c>
      <c r="KE12" s="185">
        <f t="shared" si="9"/>
        <v>713344.92</v>
      </c>
      <c r="KF12" s="185">
        <f t="shared" si="9"/>
        <v>717645.34000000008</v>
      </c>
      <c r="KG12" s="185">
        <f t="shared" si="9"/>
        <v>633207.01</v>
      </c>
      <c r="KH12" s="185">
        <f t="shared" si="9"/>
        <v>573572.48</v>
      </c>
      <c r="KI12" s="185">
        <f t="shared" si="9"/>
        <v>453948.81</v>
      </c>
      <c r="KJ12" s="185">
        <f t="shared" si="9"/>
        <v>436606.16</v>
      </c>
      <c r="KK12" s="185">
        <f t="shared" si="9"/>
        <v>428803.23</v>
      </c>
      <c r="KL12" s="185">
        <f t="shared" si="9"/>
        <v>425234.85000000003</v>
      </c>
      <c r="KM12" s="185">
        <f t="shared" si="9"/>
        <v>500012.52</v>
      </c>
      <c r="KN12" s="185">
        <f t="shared" si="9"/>
        <v>590629.92000000004</v>
      </c>
      <c r="KO12" s="185">
        <f t="shared" si="9"/>
        <v>667659.04</v>
      </c>
      <c r="KP12" s="185">
        <f t="shared" si="9"/>
        <v>677767.84</v>
      </c>
      <c r="KQ12" s="185">
        <f t="shared" si="9"/>
        <v>590323.96</v>
      </c>
      <c r="KR12" s="185">
        <f t="shared" si="9"/>
        <v>614744.85</v>
      </c>
      <c r="KS12" s="185">
        <f t="shared" si="9"/>
        <v>541831.27</v>
      </c>
      <c r="KT12" s="185">
        <f t="shared" si="9"/>
        <v>495586.92000000004</v>
      </c>
      <c r="KU12" s="185">
        <f t="shared" si="9"/>
        <v>401505.15</v>
      </c>
      <c r="KV12" s="185">
        <f t="shared" si="9"/>
        <v>390455.67</v>
      </c>
      <c r="KW12" s="185">
        <f t="shared" si="9"/>
        <v>385359.56</v>
      </c>
      <c r="KX12" s="185">
        <f t="shared" si="9"/>
        <v>381551.84</v>
      </c>
      <c r="KY12" s="185">
        <f t="shared" si="9"/>
        <v>442869.37</v>
      </c>
      <c r="KZ12" s="185">
        <f t="shared" si="9"/>
        <v>503096.69</v>
      </c>
      <c r="LA12" s="185">
        <f t="shared" si="9"/>
        <v>554183.78</v>
      </c>
    </row>
    <row r="13" spans="1:313" s="182" customFormat="1" x14ac:dyDescent="0.2">
      <c r="A13" s="182" t="s">
        <v>20</v>
      </c>
      <c r="B13" s="16">
        <f t="shared" ref="B13:BM13" si="10">SUM(B9:B10)</f>
        <v>20926302.399999999</v>
      </c>
      <c r="C13" s="16">
        <f t="shared" si="10"/>
        <v>19200187.560000002</v>
      </c>
      <c r="D13" s="16">
        <f t="shared" si="10"/>
        <v>19983216.449999999</v>
      </c>
      <c r="E13" s="16">
        <f t="shared" si="10"/>
        <v>18352156.23</v>
      </c>
      <c r="F13" s="16">
        <f t="shared" si="10"/>
        <v>17852153.629999999</v>
      </c>
      <c r="G13" s="16">
        <f t="shared" si="10"/>
        <v>16600469.850000001</v>
      </c>
      <c r="H13" s="16">
        <f t="shared" si="10"/>
        <v>16475107.810000001</v>
      </c>
      <c r="I13" s="16">
        <f t="shared" si="10"/>
        <v>16342145.620000001</v>
      </c>
      <c r="J13" s="16">
        <f t="shared" si="10"/>
        <v>16268128.93</v>
      </c>
      <c r="K13" s="16">
        <f t="shared" si="10"/>
        <v>18034981.920000002</v>
      </c>
      <c r="L13" s="16">
        <f t="shared" si="10"/>
        <v>18581664.899999999</v>
      </c>
      <c r="M13" s="16">
        <f t="shared" si="10"/>
        <v>20217303.539999999</v>
      </c>
      <c r="N13" s="16">
        <f t="shared" si="10"/>
        <v>20630133.990000002</v>
      </c>
      <c r="O13" s="16">
        <f t="shared" si="10"/>
        <v>18421923.52</v>
      </c>
      <c r="P13" s="16">
        <f t="shared" si="10"/>
        <v>19928473.460000001</v>
      </c>
      <c r="Q13" s="16">
        <f t="shared" si="10"/>
        <v>18761179.73</v>
      </c>
      <c r="R13" s="16">
        <f t="shared" si="10"/>
        <v>18249760.91</v>
      </c>
      <c r="S13" s="16">
        <f t="shared" si="10"/>
        <v>17056700.84</v>
      </c>
      <c r="T13" s="16">
        <f t="shared" si="10"/>
        <v>16952162.890000001</v>
      </c>
      <c r="U13" s="16">
        <f t="shared" si="10"/>
        <v>16712702.889999999</v>
      </c>
      <c r="V13" s="16">
        <f t="shared" si="10"/>
        <v>16521229.17</v>
      </c>
      <c r="W13" s="16">
        <f t="shared" si="10"/>
        <v>18266890.870000001</v>
      </c>
      <c r="X13" s="16">
        <f t="shared" si="10"/>
        <v>18842320.789999999</v>
      </c>
      <c r="Y13" s="16">
        <f t="shared" si="10"/>
        <v>20512106.609999999</v>
      </c>
      <c r="Z13" s="16">
        <f t="shared" si="10"/>
        <v>20630076.510000002</v>
      </c>
      <c r="AA13" s="16">
        <f t="shared" si="10"/>
        <v>18436963.549999997</v>
      </c>
      <c r="AB13" s="16">
        <f t="shared" si="10"/>
        <v>19954224.98</v>
      </c>
      <c r="AC13" s="16">
        <f t="shared" si="10"/>
        <v>18800557.93</v>
      </c>
      <c r="AD13" s="16">
        <f t="shared" si="10"/>
        <v>18307126.259999998</v>
      </c>
      <c r="AE13" s="16">
        <f t="shared" si="10"/>
        <v>17128878.489999998</v>
      </c>
      <c r="AF13" s="16">
        <f t="shared" si="10"/>
        <v>17037686.23</v>
      </c>
      <c r="AG13" s="16">
        <f t="shared" si="10"/>
        <v>16805993.370000001</v>
      </c>
      <c r="AH13" s="16">
        <f t="shared" si="10"/>
        <v>16620594.890000001</v>
      </c>
      <c r="AI13" s="16">
        <f t="shared" si="10"/>
        <v>18376583.120000001</v>
      </c>
      <c r="AJ13" s="16">
        <f t="shared" si="10"/>
        <v>18954821.48</v>
      </c>
      <c r="AK13" s="16">
        <f t="shared" si="10"/>
        <v>20639474.960000001</v>
      </c>
      <c r="AL13" s="16">
        <f t="shared" si="10"/>
        <v>20851711.690000001</v>
      </c>
      <c r="AM13" s="16">
        <f t="shared" si="10"/>
        <v>18637084.77</v>
      </c>
      <c r="AN13" s="16">
        <f t="shared" si="10"/>
        <v>20174230.809999999</v>
      </c>
      <c r="AO13" s="16">
        <f t="shared" si="10"/>
        <v>19008692.740000002</v>
      </c>
      <c r="AP13" s="16">
        <f t="shared" si="10"/>
        <v>18515237.579999998</v>
      </c>
      <c r="AQ13" s="16">
        <f t="shared" si="10"/>
        <v>17321495.68</v>
      </c>
      <c r="AR13" s="16">
        <f t="shared" si="10"/>
        <v>17227765.649999999</v>
      </c>
      <c r="AS13" s="16">
        <f t="shared" si="10"/>
        <v>16986001.09</v>
      </c>
      <c r="AT13" s="16">
        <f t="shared" si="10"/>
        <v>16781973.129999999</v>
      </c>
      <c r="AU13" s="16">
        <f t="shared" si="10"/>
        <v>18529175.369999997</v>
      </c>
      <c r="AV13" s="16">
        <f t="shared" si="10"/>
        <v>19090906.439999998</v>
      </c>
      <c r="AW13" s="16">
        <f t="shared" si="10"/>
        <v>20765467.699999999</v>
      </c>
      <c r="AX13" s="16">
        <f t="shared" si="10"/>
        <v>20966751.25</v>
      </c>
      <c r="AY13" s="16">
        <f t="shared" si="10"/>
        <v>19307371.800000001</v>
      </c>
      <c r="AZ13" s="16">
        <f t="shared" si="10"/>
        <v>20223374.579999998</v>
      </c>
      <c r="BA13" s="16">
        <f t="shared" si="10"/>
        <v>19093872.850000001</v>
      </c>
      <c r="BB13" s="16">
        <f t="shared" si="10"/>
        <v>18596262.350000001</v>
      </c>
      <c r="BC13" s="16">
        <f t="shared" si="10"/>
        <v>17392863.030000001</v>
      </c>
      <c r="BD13" s="16">
        <f t="shared" si="10"/>
        <v>17294983.34</v>
      </c>
      <c r="BE13" s="16">
        <f t="shared" si="10"/>
        <v>17046746.399999999</v>
      </c>
      <c r="BF13" s="16">
        <f t="shared" si="10"/>
        <v>16835136.579999998</v>
      </c>
      <c r="BG13" s="16">
        <f t="shared" si="10"/>
        <v>18579958.859999999</v>
      </c>
      <c r="BH13" s="16">
        <f t="shared" si="10"/>
        <v>19134144.25</v>
      </c>
      <c r="BI13" s="16">
        <f t="shared" si="10"/>
        <v>20802268.050000001</v>
      </c>
      <c r="BJ13" s="16">
        <f t="shared" si="10"/>
        <v>20971739.879999999</v>
      </c>
      <c r="BK13" s="16">
        <f t="shared" si="10"/>
        <v>18729498.100000001</v>
      </c>
      <c r="BL13" s="16">
        <f t="shared" si="10"/>
        <v>20261672.859999999</v>
      </c>
      <c r="BM13" s="16">
        <f t="shared" si="10"/>
        <v>19079252.84</v>
      </c>
      <c r="BN13" s="16">
        <f t="shared" ref="BN13:DY13" si="11">SUM(BN9:BN10)</f>
        <v>18575023.879999999</v>
      </c>
      <c r="BO13" s="16">
        <f t="shared" si="11"/>
        <v>17367277.490000002</v>
      </c>
      <c r="BP13" s="16">
        <f t="shared" si="11"/>
        <v>17264040.949999999</v>
      </c>
      <c r="BQ13" s="16">
        <f t="shared" si="11"/>
        <v>17012262.850000001</v>
      </c>
      <c r="BR13" s="16">
        <f t="shared" si="11"/>
        <v>16798733.859999999</v>
      </c>
      <c r="BS13" s="16">
        <f t="shared" si="11"/>
        <v>18539980.550000001</v>
      </c>
      <c r="BT13" s="16">
        <f t="shared" si="11"/>
        <v>19093210.5</v>
      </c>
      <c r="BU13" s="16">
        <f t="shared" si="11"/>
        <v>20757361.09</v>
      </c>
      <c r="BV13" s="16">
        <f t="shared" si="11"/>
        <v>20952128.43</v>
      </c>
      <c r="BW13" s="16">
        <f t="shared" si="11"/>
        <v>18710957.439999998</v>
      </c>
      <c r="BX13" s="16">
        <f t="shared" si="11"/>
        <v>20241514.210000001</v>
      </c>
      <c r="BY13" s="16">
        <f t="shared" si="11"/>
        <v>19059563.109999999</v>
      </c>
      <c r="BZ13" s="16">
        <f t="shared" si="11"/>
        <v>18554496.960000001</v>
      </c>
      <c r="CA13" s="16">
        <f t="shared" si="11"/>
        <v>17346259.079999998</v>
      </c>
      <c r="CB13" s="16">
        <f t="shared" si="11"/>
        <v>17241999.16</v>
      </c>
      <c r="CC13" s="16">
        <f t="shared" si="11"/>
        <v>16989638.379999999</v>
      </c>
      <c r="CD13" s="16">
        <f t="shared" si="11"/>
        <v>16776596.82</v>
      </c>
      <c r="CE13" s="16">
        <f t="shared" si="11"/>
        <v>18517333.469999999</v>
      </c>
      <c r="CF13" s="16">
        <f t="shared" si="11"/>
        <v>19072614.460000001</v>
      </c>
      <c r="CG13" s="16">
        <f t="shared" si="11"/>
        <v>20734645.219999999</v>
      </c>
      <c r="CH13" s="16">
        <f t="shared" si="11"/>
        <v>20957263.77</v>
      </c>
      <c r="CI13" s="16">
        <f t="shared" si="11"/>
        <v>18714331.869999997</v>
      </c>
      <c r="CJ13" s="16">
        <f t="shared" si="11"/>
        <v>20246819.920000002</v>
      </c>
      <c r="CK13" s="16">
        <f t="shared" si="11"/>
        <v>19065091.41</v>
      </c>
      <c r="CL13" s="16">
        <f t="shared" si="11"/>
        <v>18561153.039999999</v>
      </c>
      <c r="CM13" s="16">
        <f t="shared" si="11"/>
        <v>17352164.850000001</v>
      </c>
      <c r="CN13" s="16">
        <f t="shared" si="11"/>
        <v>17249248.990000002</v>
      </c>
      <c r="CO13" s="16">
        <f t="shared" si="11"/>
        <v>16997756.939999998</v>
      </c>
      <c r="CP13" s="16">
        <f t="shared" si="11"/>
        <v>16785727.84</v>
      </c>
      <c r="CQ13" s="16">
        <f t="shared" si="11"/>
        <v>18529805.59</v>
      </c>
      <c r="CR13" s="16">
        <f t="shared" si="11"/>
        <v>19088259.43</v>
      </c>
      <c r="CS13" s="16">
        <f t="shared" si="11"/>
        <v>20748347.91</v>
      </c>
      <c r="CT13" s="16">
        <f t="shared" si="11"/>
        <v>20941513.18</v>
      </c>
      <c r="CU13" s="16">
        <f t="shared" si="11"/>
        <v>19274565.93</v>
      </c>
      <c r="CV13" s="16">
        <f t="shared" si="11"/>
        <v>20185035.66</v>
      </c>
      <c r="CW13" s="16">
        <f t="shared" si="11"/>
        <v>19051384.280000001</v>
      </c>
      <c r="CX13" s="16">
        <f t="shared" si="11"/>
        <v>18547547.440000001</v>
      </c>
      <c r="CY13" s="16">
        <f t="shared" si="11"/>
        <v>17339276.289999999</v>
      </c>
      <c r="CZ13" s="16">
        <f t="shared" si="11"/>
        <v>17238289.140000001</v>
      </c>
      <c r="DA13" s="16">
        <f t="shared" si="11"/>
        <v>16989334.719999999</v>
      </c>
      <c r="DB13" s="16">
        <f t="shared" si="11"/>
        <v>16780023.100000001</v>
      </c>
      <c r="DC13" s="16">
        <f t="shared" si="11"/>
        <v>18526213.780000001</v>
      </c>
      <c r="DD13" s="16">
        <f t="shared" si="11"/>
        <v>19087001.52</v>
      </c>
      <c r="DE13" s="16">
        <f t="shared" si="11"/>
        <v>20746687.390000001</v>
      </c>
      <c r="DF13" s="16">
        <f t="shared" si="11"/>
        <v>20917890.240000002</v>
      </c>
      <c r="DG13" s="16">
        <f t="shared" si="11"/>
        <v>18678242.700000003</v>
      </c>
      <c r="DH13" s="16">
        <f t="shared" si="11"/>
        <v>20207687.899999999</v>
      </c>
      <c r="DI13" s="16">
        <f t="shared" si="11"/>
        <v>19027816</v>
      </c>
      <c r="DJ13" s="16">
        <f t="shared" si="11"/>
        <v>18523528.899999999</v>
      </c>
      <c r="DK13" s="16">
        <f t="shared" si="11"/>
        <v>17315911.649999999</v>
      </c>
      <c r="DL13" s="16">
        <f t="shared" si="11"/>
        <v>17213108.800000001</v>
      </c>
      <c r="DM13" s="16">
        <f t="shared" si="11"/>
        <v>16962640.440000001</v>
      </c>
      <c r="DN13" s="16">
        <f t="shared" si="11"/>
        <v>16752687.52</v>
      </c>
      <c r="DO13" s="16">
        <f t="shared" si="11"/>
        <v>18496741.09</v>
      </c>
      <c r="DP13" s="16">
        <f t="shared" si="11"/>
        <v>19057440.609999999</v>
      </c>
      <c r="DQ13" s="16">
        <f t="shared" si="11"/>
        <v>20714833.960000001</v>
      </c>
      <c r="DR13" s="16">
        <f t="shared" si="11"/>
        <v>20930908.420000002</v>
      </c>
      <c r="DS13" s="16">
        <f t="shared" si="11"/>
        <v>18690579.98</v>
      </c>
      <c r="DT13" s="16">
        <f t="shared" si="11"/>
        <v>20224049.66</v>
      </c>
      <c r="DU13" s="16">
        <f t="shared" si="11"/>
        <v>19044905.969999999</v>
      </c>
      <c r="DV13" s="16">
        <f t="shared" si="11"/>
        <v>18542915.32</v>
      </c>
      <c r="DW13" s="16">
        <f t="shared" si="11"/>
        <v>17335341.539999999</v>
      </c>
      <c r="DX13" s="16">
        <f t="shared" si="11"/>
        <v>17235913.140000001</v>
      </c>
      <c r="DY13" s="16">
        <f t="shared" si="11"/>
        <v>16988077.079999998</v>
      </c>
      <c r="DZ13" s="16">
        <f t="shared" ref="DZ13:GK13" si="12">SUM(DZ9:DZ10)</f>
        <v>16779894.609999999</v>
      </c>
      <c r="EA13" s="16">
        <f t="shared" si="12"/>
        <v>18528439.579999998</v>
      </c>
      <c r="EB13" s="16">
        <f t="shared" si="12"/>
        <v>19091885.48</v>
      </c>
      <c r="EC13" s="16">
        <f t="shared" si="12"/>
        <v>20749340.780000001</v>
      </c>
      <c r="ED13" s="16">
        <f t="shared" si="12"/>
        <v>20956909.199999999</v>
      </c>
      <c r="EE13" s="16">
        <f t="shared" si="12"/>
        <v>18713055.170000002</v>
      </c>
      <c r="EF13" s="16">
        <f t="shared" si="12"/>
        <v>20249532.099999998</v>
      </c>
      <c r="EG13" s="16">
        <f t="shared" si="12"/>
        <v>19068940.949999999</v>
      </c>
      <c r="EH13" s="16">
        <f t="shared" si="12"/>
        <v>18567120.310000002</v>
      </c>
      <c r="EI13" s="16">
        <f t="shared" si="12"/>
        <v>17357101.68</v>
      </c>
      <c r="EJ13" s="16">
        <f t="shared" si="12"/>
        <v>17257859.289999999</v>
      </c>
      <c r="EK13" s="16">
        <f t="shared" si="12"/>
        <v>17009315.199999999</v>
      </c>
      <c r="EL13" s="16">
        <f t="shared" si="12"/>
        <v>16799953.349999998</v>
      </c>
      <c r="EM13" s="16">
        <f t="shared" si="12"/>
        <v>18549658.419999998</v>
      </c>
      <c r="EN13" s="16">
        <f t="shared" si="12"/>
        <v>19113291.189999998</v>
      </c>
      <c r="EO13" s="16">
        <f t="shared" si="12"/>
        <v>20768467.48</v>
      </c>
      <c r="EP13" s="16">
        <f t="shared" si="12"/>
        <v>20970560.920000002</v>
      </c>
      <c r="EQ13" s="16">
        <f t="shared" si="12"/>
        <v>19298426.68</v>
      </c>
      <c r="ER13" s="16">
        <f t="shared" si="12"/>
        <v>20213658.07</v>
      </c>
      <c r="ES13" s="16">
        <f t="shared" si="12"/>
        <v>19080061.120000001</v>
      </c>
      <c r="ET13" s="16">
        <f t="shared" si="12"/>
        <v>18578273.609999999</v>
      </c>
      <c r="EU13" s="16">
        <f t="shared" si="12"/>
        <v>17366813.949999999</v>
      </c>
      <c r="EV13" s="16">
        <f t="shared" si="12"/>
        <v>17267924.969999999</v>
      </c>
      <c r="EW13" s="16">
        <f t="shared" si="12"/>
        <v>17019468.289999999</v>
      </c>
      <c r="EX13" s="16">
        <f t="shared" si="12"/>
        <v>16810388.440000001</v>
      </c>
      <c r="EY13" s="16">
        <f t="shared" si="12"/>
        <v>18562318.100000001</v>
      </c>
      <c r="EZ13" s="16">
        <f t="shared" si="12"/>
        <v>19127937.57</v>
      </c>
      <c r="FA13" s="16">
        <f t="shared" si="12"/>
        <v>20782679.300000001</v>
      </c>
      <c r="FB13" s="16">
        <f t="shared" si="12"/>
        <v>20982717.84</v>
      </c>
      <c r="FC13" s="16">
        <f t="shared" si="12"/>
        <v>18734210.960000001</v>
      </c>
      <c r="FD13" s="16">
        <f t="shared" si="12"/>
        <v>20273287.789999999</v>
      </c>
      <c r="FE13" s="16">
        <f t="shared" si="12"/>
        <v>19090480.509999998</v>
      </c>
      <c r="FF13" s="16">
        <f t="shared" si="12"/>
        <v>18588192.939999998</v>
      </c>
      <c r="FG13" s="16">
        <f t="shared" si="12"/>
        <v>17374986.780000001</v>
      </c>
      <c r="FH13" s="16">
        <f t="shared" si="12"/>
        <v>17276125.59</v>
      </c>
      <c r="FI13" s="16">
        <f t="shared" si="12"/>
        <v>17027392.34</v>
      </c>
      <c r="FJ13" s="16">
        <f t="shared" si="12"/>
        <v>16817723.120000001</v>
      </c>
      <c r="FK13" s="16">
        <f t="shared" si="12"/>
        <v>18569881.91</v>
      </c>
      <c r="FL13" s="16">
        <f t="shared" si="12"/>
        <v>19135336.950000003</v>
      </c>
      <c r="FM13" s="16">
        <f t="shared" si="12"/>
        <v>20787485.59</v>
      </c>
      <c r="FN13" s="16">
        <f t="shared" si="12"/>
        <v>21002090.789999999</v>
      </c>
      <c r="FO13" s="16">
        <f t="shared" si="12"/>
        <v>18751850.549999997</v>
      </c>
      <c r="FP13" s="16">
        <f t="shared" si="12"/>
        <v>20294936.23</v>
      </c>
      <c r="FQ13" s="16">
        <f t="shared" si="12"/>
        <v>19112042.850000001</v>
      </c>
      <c r="FR13" s="16">
        <f t="shared" si="12"/>
        <v>18611202.300000001</v>
      </c>
      <c r="FS13" s="16">
        <f t="shared" si="12"/>
        <v>17396811.57</v>
      </c>
      <c r="FT13" s="16">
        <f t="shared" si="12"/>
        <v>17299868.890000001</v>
      </c>
      <c r="FU13" s="16">
        <f t="shared" si="12"/>
        <v>17052110.390000001</v>
      </c>
      <c r="FV13" s="16">
        <f t="shared" si="12"/>
        <v>16842592.539999999</v>
      </c>
      <c r="FW13" s="16">
        <f t="shared" si="12"/>
        <v>18597307.350000001</v>
      </c>
      <c r="FX13" s="16">
        <f t="shared" si="12"/>
        <v>19163592.25</v>
      </c>
      <c r="FY13" s="16">
        <f t="shared" si="12"/>
        <v>20813399.899999999</v>
      </c>
      <c r="FZ13" s="16">
        <f t="shared" si="12"/>
        <v>21080766.16</v>
      </c>
      <c r="GA13" s="16">
        <f t="shared" si="12"/>
        <v>18817923.82</v>
      </c>
      <c r="GB13" s="16">
        <f t="shared" si="12"/>
        <v>20367709.41</v>
      </c>
      <c r="GC13" s="16">
        <f t="shared" si="12"/>
        <v>19180212.16</v>
      </c>
      <c r="GD13" s="16">
        <f t="shared" si="12"/>
        <v>18680339.119999997</v>
      </c>
      <c r="GE13" s="16">
        <f t="shared" si="12"/>
        <v>17460036.439999998</v>
      </c>
      <c r="GF13" s="16">
        <f t="shared" si="12"/>
        <v>17364585.510000002</v>
      </c>
      <c r="GG13" s="16">
        <f t="shared" si="12"/>
        <v>17115776.460000001</v>
      </c>
      <c r="GH13" s="16">
        <f t="shared" si="12"/>
        <v>16903905.91</v>
      </c>
      <c r="GI13" s="16">
        <f t="shared" si="12"/>
        <v>18663273.719999999</v>
      </c>
      <c r="GJ13" s="16">
        <f t="shared" si="12"/>
        <v>19231374.619999997</v>
      </c>
      <c r="GK13" s="16">
        <f t="shared" si="12"/>
        <v>20877466.77</v>
      </c>
      <c r="GL13" s="16">
        <f t="shared" ref="GL13:IW13" si="13">SUM(GL9:GL10)</f>
        <v>21111446.170000002</v>
      </c>
      <c r="GM13" s="16">
        <f t="shared" si="13"/>
        <v>19422987.16</v>
      </c>
      <c r="GN13" s="16">
        <f t="shared" si="13"/>
        <v>20351560.379999999</v>
      </c>
      <c r="GO13" s="16">
        <f t="shared" si="13"/>
        <v>19213356.219999999</v>
      </c>
      <c r="GP13" s="16">
        <f t="shared" si="13"/>
        <v>18715904.84</v>
      </c>
      <c r="GQ13" s="16">
        <f t="shared" si="13"/>
        <v>17493984.710000001</v>
      </c>
      <c r="GR13" s="16">
        <f t="shared" si="13"/>
        <v>17401215.199999999</v>
      </c>
      <c r="GS13" s="16">
        <f t="shared" si="13"/>
        <v>17153574.300000001</v>
      </c>
      <c r="GT13" s="16">
        <f t="shared" si="13"/>
        <v>16941870.449999999</v>
      </c>
      <c r="GU13" s="16">
        <f t="shared" si="13"/>
        <v>18705473.68</v>
      </c>
      <c r="GV13" s="16">
        <f t="shared" si="13"/>
        <v>19275710.259999998</v>
      </c>
      <c r="GW13" s="16">
        <f t="shared" si="13"/>
        <v>20920216.670000002</v>
      </c>
      <c r="GX13" s="16">
        <f t="shared" si="13"/>
        <v>21151863.600000001</v>
      </c>
      <c r="GY13" s="16">
        <f t="shared" si="13"/>
        <v>18879115.18</v>
      </c>
      <c r="GZ13" s="16">
        <f t="shared" si="13"/>
        <v>20437802.330000002</v>
      </c>
      <c r="HA13" s="16">
        <f t="shared" si="13"/>
        <v>19246634.739999998</v>
      </c>
      <c r="HB13" s="16">
        <f t="shared" si="13"/>
        <v>18747838.859999999</v>
      </c>
      <c r="HC13" s="16">
        <f t="shared" si="13"/>
        <v>17520996.240000002</v>
      </c>
      <c r="HD13" s="16">
        <f t="shared" si="13"/>
        <v>17427253.330000002</v>
      </c>
      <c r="HE13" s="16">
        <f t="shared" si="13"/>
        <v>17177811.789999999</v>
      </c>
      <c r="HF13" s="16">
        <f t="shared" si="13"/>
        <v>16964271.129999999</v>
      </c>
      <c r="HG13" s="16">
        <f t="shared" si="13"/>
        <v>18729466.710000001</v>
      </c>
      <c r="HH13" s="16">
        <f t="shared" si="13"/>
        <v>19300476.920000002</v>
      </c>
      <c r="HI13" s="16">
        <f t="shared" si="13"/>
        <v>20940883.890000001</v>
      </c>
      <c r="HJ13" s="16">
        <f t="shared" si="13"/>
        <v>21184309.859999999</v>
      </c>
      <c r="HK13" s="16">
        <f t="shared" si="13"/>
        <v>18908089.940000001</v>
      </c>
      <c r="HL13" s="16">
        <f t="shared" si="13"/>
        <v>20473137.109999999</v>
      </c>
      <c r="HM13" s="16">
        <f t="shared" si="13"/>
        <v>19282565.740000002</v>
      </c>
      <c r="HN13" s="16">
        <f t="shared" si="13"/>
        <v>18787566.66</v>
      </c>
      <c r="HO13" s="16">
        <f t="shared" si="13"/>
        <v>17560175.210000001</v>
      </c>
      <c r="HP13" s="16">
        <f t="shared" si="13"/>
        <v>17470955.149999999</v>
      </c>
      <c r="HQ13" s="16">
        <f t="shared" si="13"/>
        <v>17224189.699999999</v>
      </c>
      <c r="HR13" s="16">
        <f t="shared" si="13"/>
        <v>17011801.699999999</v>
      </c>
      <c r="HS13" s="16">
        <f t="shared" si="13"/>
        <v>18782790.07</v>
      </c>
      <c r="HT13" s="16">
        <f t="shared" si="13"/>
        <v>19356822.100000001</v>
      </c>
      <c r="HU13" s="16">
        <f t="shared" si="13"/>
        <v>20996624.34</v>
      </c>
      <c r="HV13" s="16">
        <f t="shared" si="13"/>
        <v>21249003.120000001</v>
      </c>
      <c r="HW13" s="16">
        <f t="shared" si="13"/>
        <v>18965147.130000003</v>
      </c>
      <c r="HX13" s="16">
        <f t="shared" si="13"/>
        <v>20538369.59</v>
      </c>
      <c r="HY13" s="16">
        <f t="shared" si="13"/>
        <v>19345246.079999998</v>
      </c>
      <c r="HZ13" s="16">
        <f t="shared" si="13"/>
        <v>18852133.960000001</v>
      </c>
      <c r="IA13" s="16">
        <f t="shared" si="13"/>
        <v>17620607.48</v>
      </c>
      <c r="IB13" s="16">
        <f t="shared" si="13"/>
        <v>17534326.23</v>
      </c>
      <c r="IC13" s="16">
        <f t="shared" si="13"/>
        <v>17288581.16</v>
      </c>
      <c r="ID13" s="16">
        <f t="shared" si="13"/>
        <v>17075870.039999999</v>
      </c>
      <c r="IE13" s="16">
        <f t="shared" si="13"/>
        <v>18853079.48</v>
      </c>
      <c r="IF13" s="16">
        <f t="shared" si="13"/>
        <v>19429256.920000002</v>
      </c>
      <c r="IG13" s="16">
        <f t="shared" si="13"/>
        <v>21066719.259999998</v>
      </c>
      <c r="IH13" s="16">
        <f t="shared" si="13"/>
        <v>21316169.890000001</v>
      </c>
      <c r="II13" s="16">
        <f t="shared" si="13"/>
        <v>19604618.34</v>
      </c>
      <c r="IJ13" s="16">
        <f t="shared" si="13"/>
        <v>20550597.440000001</v>
      </c>
      <c r="IK13" s="16">
        <f t="shared" si="13"/>
        <v>19405818.450000003</v>
      </c>
      <c r="IL13" s="16">
        <f t="shared" si="13"/>
        <v>18915361.109999999</v>
      </c>
      <c r="IM13" s="16">
        <f t="shared" si="13"/>
        <v>17680533.149999999</v>
      </c>
      <c r="IN13" s="16">
        <f t="shared" si="13"/>
        <v>17596981.609999999</v>
      </c>
      <c r="IO13" s="16">
        <f t="shared" si="13"/>
        <v>17351138.98</v>
      </c>
      <c r="IP13" s="16">
        <f t="shared" si="13"/>
        <v>17136413.27</v>
      </c>
      <c r="IQ13" s="16">
        <f t="shared" si="13"/>
        <v>18917521.030000001</v>
      </c>
      <c r="IR13" s="16">
        <f t="shared" si="13"/>
        <v>19494504.93</v>
      </c>
      <c r="IS13" s="16">
        <f t="shared" si="13"/>
        <v>21129788.420000002</v>
      </c>
      <c r="IT13" s="16">
        <f t="shared" si="13"/>
        <v>21392373.789999999</v>
      </c>
      <c r="IU13" s="16">
        <f t="shared" si="13"/>
        <v>19090261.259999998</v>
      </c>
      <c r="IV13" s="16">
        <f t="shared" si="13"/>
        <v>20680080.02</v>
      </c>
      <c r="IW13" s="16">
        <f t="shared" si="13"/>
        <v>19481677.190000001</v>
      </c>
      <c r="IX13" s="16">
        <f t="shared" ref="IX13:LA13" si="14">SUM(IX9:IX10)</f>
        <v>18993522.809999999</v>
      </c>
      <c r="IY13" s="16">
        <f t="shared" si="14"/>
        <v>17753534.16</v>
      </c>
      <c r="IZ13" s="16">
        <f t="shared" si="14"/>
        <v>17672800.91</v>
      </c>
      <c r="JA13" s="16">
        <f t="shared" si="14"/>
        <v>17427130.149999999</v>
      </c>
      <c r="JB13" s="16">
        <f t="shared" si="14"/>
        <v>17210663.399999999</v>
      </c>
      <c r="JC13" s="16">
        <f t="shared" si="14"/>
        <v>18997235.43</v>
      </c>
      <c r="JD13" s="16">
        <f t="shared" si="14"/>
        <v>19575312.800000001</v>
      </c>
      <c r="JE13" s="16">
        <f t="shared" si="14"/>
        <v>21207549.18</v>
      </c>
      <c r="JF13" s="185">
        <f t="shared" si="14"/>
        <v>21491615.93</v>
      </c>
      <c r="JG13" s="185">
        <f t="shared" si="14"/>
        <v>19176326.079999998</v>
      </c>
      <c r="JH13" s="185">
        <f t="shared" si="14"/>
        <v>20776742.310000002</v>
      </c>
      <c r="JI13" s="185">
        <f t="shared" si="14"/>
        <v>19573992.399999999</v>
      </c>
      <c r="JJ13" s="185">
        <f t="shared" si="14"/>
        <v>19088506.640000001</v>
      </c>
      <c r="JK13" s="185">
        <f t="shared" si="14"/>
        <v>17842411.73</v>
      </c>
      <c r="JL13" s="185">
        <f t="shared" si="14"/>
        <v>17765275.579999998</v>
      </c>
      <c r="JM13" s="185">
        <f t="shared" si="14"/>
        <v>17519800.629999999</v>
      </c>
      <c r="JN13" s="185">
        <f t="shared" si="14"/>
        <v>17301098.98</v>
      </c>
      <c r="JO13" s="185">
        <f t="shared" si="14"/>
        <v>19094243.52</v>
      </c>
      <c r="JP13" s="185">
        <f t="shared" si="14"/>
        <v>19673725.439999998</v>
      </c>
      <c r="JQ13" s="185">
        <f t="shared" si="14"/>
        <v>21302337.140000001</v>
      </c>
      <c r="JR13" s="185">
        <f t="shared" si="14"/>
        <v>21535748.289999999</v>
      </c>
      <c r="JS13" s="185">
        <f t="shared" si="14"/>
        <v>19214601.510000002</v>
      </c>
      <c r="JT13" s="185">
        <f t="shared" si="14"/>
        <v>20819981.109999999</v>
      </c>
      <c r="JU13" s="185">
        <f t="shared" si="14"/>
        <v>19615102.170000002</v>
      </c>
      <c r="JV13" s="185">
        <f t="shared" si="14"/>
        <v>19130570.23</v>
      </c>
      <c r="JW13" s="185">
        <f t="shared" si="14"/>
        <v>17881484.039999999</v>
      </c>
      <c r="JX13" s="185">
        <f t="shared" si="14"/>
        <v>17806213.449999999</v>
      </c>
      <c r="JY13" s="185">
        <f t="shared" si="14"/>
        <v>17561265.490000002</v>
      </c>
      <c r="JZ13" s="185">
        <f t="shared" si="14"/>
        <v>17342041.550000001</v>
      </c>
      <c r="KA13" s="185">
        <f t="shared" si="14"/>
        <v>19138730.810000002</v>
      </c>
      <c r="KB13" s="185">
        <f t="shared" si="14"/>
        <v>19719481.010000002</v>
      </c>
      <c r="KC13" s="185">
        <f t="shared" si="14"/>
        <v>21346653.27</v>
      </c>
      <c r="KD13" s="185">
        <f t="shared" si="14"/>
        <v>21633497.719999999</v>
      </c>
      <c r="KE13" s="185">
        <f t="shared" si="14"/>
        <v>19891628.059999999</v>
      </c>
      <c r="KF13" s="185">
        <f t="shared" si="14"/>
        <v>20865597.449999999</v>
      </c>
      <c r="KG13" s="185">
        <f t="shared" si="14"/>
        <v>19710436.899999999</v>
      </c>
      <c r="KH13" s="185">
        <f t="shared" si="14"/>
        <v>19229280.509999998</v>
      </c>
      <c r="KI13" s="185">
        <f t="shared" si="14"/>
        <v>17974335.620000001</v>
      </c>
      <c r="KJ13" s="185">
        <f t="shared" si="14"/>
        <v>17903191.25</v>
      </c>
      <c r="KK13" s="185">
        <f t="shared" si="14"/>
        <v>17658893.010000002</v>
      </c>
      <c r="KL13" s="185">
        <f t="shared" si="14"/>
        <v>17437795.509999998</v>
      </c>
      <c r="KM13" s="185">
        <f t="shared" si="14"/>
        <v>19241850.310000002</v>
      </c>
      <c r="KN13" s="185">
        <f t="shared" si="14"/>
        <v>19824288.199999999</v>
      </c>
      <c r="KO13" s="185">
        <f t="shared" si="14"/>
        <v>21448137.899999999</v>
      </c>
      <c r="KP13" s="185">
        <f t="shared" si="14"/>
        <v>21727714.810000002</v>
      </c>
      <c r="KQ13" s="185">
        <f t="shared" si="14"/>
        <v>19382845.91</v>
      </c>
      <c r="KR13" s="185">
        <f t="shared" si="14"/>
        <v>21010719.300000001</v>
      </c>
      <c r="KS13" s="185">
        <f t="shared" si="14"/>
        <v>19798593.77</v>
      </c>
      <c r="KT13" s="185">
        <f t="shared" si="14"/>
        <v>19320229.629999999</v>
      </c>
      <c r="KU13" s="185">
        <f t="shared" si="14"/>
        <v>18059571.439999998</v>
      </c>
      <c r="KV13" s="185">
        <f t="shared" si="14"/>
        <v>17991608.84</v>
      </c>
      <c r="KW13" s="185">
        <f t="shared" si="14"/>
        <v>17746993.030000001</v>
      </c>
      <c r="KX13" s="185">
        <f t="shared" si="14"/>
        <v>17523133.170000002</v>
      </c>
      <c r="KY13" s="185">
        <f t="shared" si="14"/>
        <v>19332667.449999999</v>
      </c>
      <c r="KZ13" s="185">
        <f t="shared" si="14"/>
        <v>19915807.41</v>
      </c>
      <c r="LA13" s="185">
        <f t="shared" si="14"/>
        <v>21532887.390000001</v>
      </c>
    </row>
    <row r="14" spans="1:313" s="182" customFormat="1" x14ac:dyDescent="0.2">
      <c r="A14" s="182" t="s">
        <v>21</v>
      </c>
      <c r="B14" s="16">
        <f t="shared" ref="B14:BM14" si="15">SUM(B11:B13)</f>
        <v>157863741.34</v>
      </c>
      <c r="C14" s="16">
        <f t="shared" si="15"/>
        <v>148092971.45999998</v>
      </c>
      <c r="D14" s="16">
        <f t="shared" si="15"/>
        <v>132751580.54000001</v>
      </c>
      <c r="E14" s="16">
        <f t="shared" si="15"/>
        <v>80650986.189999998</v>
      </c>
      <c r="F14" s="16">
        <f t="shared" si="15"/>
        <v>68820448.159999996</v>
      </c>
      <c r="G14" s="16">
        <f t="shared" si="15"/>
        <v>52797036.740000002</v>
      </c>
      <c r="H14" s="16">
        <f t="shared" si="15"/>
        <v>44743645.320000008</v>
      </c>
      <c r="I14" s="16">
        <f t="shared" si="15"/>
        <v>43274592.099999994</v>
      </c>
      <c r="J14" s="16">
        <f t="shared" si="15"/>
        <v>47653732.049999997</v>
      </c>
      <c r="K14" s="16">
        <f t="shared" si="15"/>
        <v>78102834.870000005</v>
      </c>
      <c r="L14" s="16">
        <f t="shared" si="15"/>
        <v>121483078.90000001</v>
      </c>
      <c r="M14" s="16">
        <f t="shared" si="15"/>
        <v>162969828.23000002</v>
      </c>
      <c r="N14" s="16">
        <f t="shared" si="15"/>
        <v>163144528.44000003</v>
      </c>
      <c r="O14" s="16">
        <f t="shared" si="15"/>
        <v>139344544.54000002</v>
      </c>
      <c r="P14" s="16">
        <f t="shared" si="15"/>
        <v>133865238.56</v>
      </c>
      <c r="Q14" s="16">
        <f t="shared" si="15"/>
        <v>101405929.99000001</v>
      </c>
      <c r="R14" s="16">
        <f t="shared" si="15"/>
        <v>74929387.810000002</v>
      </c>
      <c r="S14" s="16">
        <f t="shared" si="15"/>
        <v>54978440.24000001</v>
      </c>
      <c r="T14" s="16">
        <f t="shared" si="15"/>
        <v>45946191.600000001</v>
      </c>
      <c r="U14" s="16">
        <f t="shared" si="15"/>
        <v>44338734.969999999</v>
      </c>
      <c r="V14" s="16">
        <f t="shared" si="15"/>
        <v>48457963.660000004</v>
      </c>
      <c r="W14" s="16">
        <f t="shared" si="15"/>
        <v>78951311.900000006</v>
      </c>
      <c r="X14" s="16">
        <f t="shared" si="15"/>
        <v>122349827.02000001</v>
      </c>
      <c r="Y14" s="16">
        <f t="shared" si="15"/>
        <v>164116449.14999998</v>
      </c>
      <c r="Z14" s="16">
        <f t="shared" si="15"/>
        <v>164121806.81</v>
      </c>
      <c r="AA14" s="16">
        <f t="shared" si="15"/>
        <v>140380071.32999998</v>
      </c>
      <c r="AB14" s="16">
        <f t="shared" si="15"/>
        <v>134982614.88999999</v>
      </c>
      <c r="AC14" s="16">
        <f t="shared" si="15"/>
        <v>102298832.18000001</v>
      </c>
      <c r="AD14" s="16">
        <f t="shared" si="15"/>
        <v>75599217.50999999</v>
      </c>
      <c r="AE14" s="16">
        <f t="shared" si="15"/>
        <v>55447366.00999999</v>
      </c>
      <c r="AF14" s="16">
        <f t="shared" si="15"/>
        <v>46287162.269999996</v>
      </c>
      <c r="AG14" s="16">
        <f t="shared" si="15"/>
        <v>44614391.759999998</v>
      </c>
      <c r="AH14" s="16">
        <f t="shared" si="15"/>
        <v>48790956.890000001</v>
      </c>
      <c r="AI14" s="16">
        <f t="shared" si="15"/>
        <v>79566560.980000004</v>
      </c>
      <c r="AJ14" s="16">
        <f t="shared" si="15"/>
        <v>123453565.03999999</v>
      </c>
      <c r="AK14" s="16">
        <f t="shared" si="15"/>
        <v>165788519.16000003</v>
      </c>
      <c r="AL14" s="16">
        <f t="shared" si="15"/>
        <v>165930563.97999999</v>
      </c>
      <c r="AM14" s="16">
        <f t="shared" si="15"/>
        <v>141952073.55000001</v>
      </c>
      <c r="AN14" s="16">
        <f t="shared" si="15"/>
        <v>136539186.52999997</v>
      </c>
      <c r="AO14" s="16">
        <f t="shared" si="15"/>
        <v>103535115.69999999</v>
      </c>
      <c r="AP14" s="16">
        <f t="shared" si="15"/>
        <v>76598846.36999999</v>
      </c>
      <c r="AQ14" s="16">
        <f t="shared" si="15"/>
        <v>56276094.319999993</v>
      </c>
      <c r="AR14" s="16">
        <f t="shared" si="15"/>
        <v>47064012.609999992</v>
      </c>
      <c r="AS14" s="16">
        <f t="shared" si="15"/>
        <v>45393650.350000001</v>
      </c>
      <c r="AT14" s="16">
        <f t="shared" si="15"/>
        <v>49573401.370000005</v>
      </c>
      <c r="AU14" s="16">
        <f t="shared" si="15"/>
        <v>80626507.349999994</v>
      </c>
      <c r="AV14" s="16">
        <f t="shared" si="15"/>
        <v>124907597.3</v>
      </c>
      <c r="AW14" s="16">
        <f t="shared" si="15"/>
        <v>167633602.64000002</v>
      </c>
      <c r="AX14" s="16">
        <f t="shared" si="15"/>
        <v>167708425.14999998</v>
      </c>
      <c r="AY14" s="16">
        <f t="shared" si="15"/>
        <v>146092262.35000002</v>
      </c>
      <c r="AZ14" s="16">
        <f t="shared" si="15"/>
        <v>137942422.86000001</v>
      </c>
      <c r="BA14" s="16">
        <f t="shared" si="15"/>
        <v>104731140.95999998</v>
      </c>
      <c r="BB14" s="16">
        <f t="shared" si="15"/>
        <v>77568280.679999992</v>
      </c>
      <c r="BC14" s="16">
        <f t="shared" si="15"/>
        <v>57093762.399999999</v>
      </c>
      <c r="BD14" s="16">
        <f t="shared" si="15"/>
        <v>47820834.709999993</v>
      </c>
      <c r="BE14" s="16">
        <f t="shared" si="15"/>
        <v>46150552.019999996</v>
      </c>
      <c r="BF14" s="16">
        <f t="shared" si="15"/>
        <v>50370342.489999995</v>
      </c>
      <c r="BG14" s="16">
        <f t="shared" si="15"/>
        <v>81725329.359999985</v>
      </c>
      <c r="BH14" s="16">
        <f t="shared" si="15"/>
        <v>126345933.41</v>
      </c>
      <c r="BI14" s="16">
        <f t="shared" si="15"/>
        <v>169378787.94000003</v>
      </c>
      <c r="BJ14" s="16">
        <f t="shared" si="15"/>
        <v>169340473.49999997</v>
      </c>
      <c r="BK14" s="16">
        <f t="shared" si="15"/>
        <v>144817064.17000002</v>
      </c>
      <c r="BL14" s="16">
        <f t="shared" si="15"/>
        <v>139245942.82999998</v>
      </c>
      <c r="BM14" s="16">
        <f t="shared" si="15"/>
        <v>105596376.38000001</v>
      </c>
      <c r="BN14" s="16">
        <f t="shared" ref="BN14:DY14" si="16">SUM(BN11:BN13)</f>
        <v>78131438.189999983</v>
      </c>
      <c r="BO14" s="16">
        <f t="shared" si="16"/>
        <v>57443311.300000004</v>
      </c>
      <c r="BP14" s="16">
        <f t="shared" si="16"/>
        <v>48024708.060000002</v>
      </c>
      <c r="BQ14" s="16">
        <f t="shared" si="16"/>
        <v>46283072.430000007</v>
      </c>
      <c r="BR14" s="16">
        <f t="shared" si="16"/>
        <v>50501231.189999998</v>
      </c>
      <c r="BS14" s="16">
        <f t="shared" si="16"/>
        <v>82091275.620000005</v>
      </c>
      <c r="BT14" s="16">
        <f t="shared" si="16"/>
        <v>127077143.01000001</v>
      </c>
      <c r="BU14" s="16">
        <f t="shared" si="16"/>
        <v>170435272.28000003</v>
      </c>
      <c r="BV14" s="16">
        <f t="shared" si="16"/>
        <v>170411237.31999999</v>
      </c>
      <c r="BW14" s="16">
        <f t="shared" si="16"/>
        <v>145708697.44999999</v>
      </c>
      <c r="BX14" s="16">
        <f t="shared" si="16"/>
        <v>140049556.69</v>
      </c>
      <c r="BY14" s="16">
        <f t="shared" si="16"/>
        <v>106115266.18999998</v>
      </c>
      <c r="BZ14" s="16">
        <f t="shared" si="16"/>
        <v>78398873.289999992</v>
      </c>
      <c r="CA14" s="16">
        <f t="shared" si="16"/>
        <v>57557949.779999986</v>
      </c>
      <c r="CB14" s="16">
        <f t="shared" si="16"/>
        <v>48051795.650000006</v>
      </c>
      <c r="CC14" s="16">
        <f t="shared" si="16"/>
        <v>46291735.299999997</v>
      </c>
      <c r="CD14" s="16">
        <f t="shared" si="16"/>
        <v>50554447.850000001</v>
      </c>
      <c r="CE14" s="16">
        <f t="shared" si="16"/>
        <v>82389785.950000003</v>
      </c>
      <c r="CF14" s="16">
        <f t="shared" si="16"/>
        <v>127772388.58000001</v>
      </c>
      <c r="CG14" s="16">
        <f t="shared" si="16"/>
        <v>171481668.76000002</v>
      </c>
      <c r="CH14" s="16">
        <f t="shared" si="16"/>
        <v>171467973.38</v>
      </c>
      <c r="CI14" s="16">
        <f t="shared" si="16"/>
        <v>146581592.35999998</v>
      </c>
      <c r="CJ14" s="16">
        <f t="shared" si="16"/>
        <v>140830210.40000001</v>
      </c>
      <c r="CK14" s="16">
        <f t="shared" si="16"/>
        <v>106608678.02999999</v>
      </c>
      <c r="CL14" s="16">
        <f t="shared" si="16"/>
        <v>78640993.639999986</v>
      </c>
      <c r="CM14" s="16">
        <f t="shared" si="16"/>
        <v>57651598.189999998</v>
      </c>
      <c r="CN14" s="16">
        <f t="shared" si="16"/>
        <v>48060683.660000004</v>
      </c>
      <c r="CO14" s="16">
        <f t="shared" si="16"/>
        <v>46287296.369999997</v>
      </c>
      <c r="CP14" s="16">
        <f t="shared" si="16"/>
        <v>50599652.689999998</v>
      </c>
      <c r="CQ14" s="16">
        <f t="shared" si="16"/>
        <v>82692948.900000006</v>
      </c>
      <c r="CR14" s="16">
        <f t="shared" si="16"/>
        <v>128476025.50999999</v>
      </c>
      <c r="CS14" s="16">
        <f t="shared" si="16"/>
        <v>172537626.46000001</v>
      </c>
      <c r="CT14" s="16">
        <f t="shared" si="16"/>
        <v>172485646.90000001</v>
      </c>
      <c r="CU14" s="16">
        <f t="shared" si="16"/>
        <v>150098376.07000002</v>
      </c>
      <c r="CV14" s="16">
        <f t="shared" si="16"/>
        <v>141532457.06</v>
      </c>
      <c r="CW14" s="16">
        <f t="shared" si="16"/>
        <v>107110386.03</v>
      </c>
      <c r="CX14" s="16">
        <f t="shared" si="16"/>
        <v>78907110.909999996</v>
      </c>
      <c r="CY14" s="16">
        <f t="shared" si="16"/>
        <v>57785781.140000001</v>
      </c>
      <c r="CZ14" s="16">
        <f t="shared" si="16"/>
        <v>48144635.730000004</v>
      </c>
      <c r="DA14" s="16">
        <f t="shared" si="16"/>
        <v>46391195.290000007</v>
      </c>
      <c r="DB14" s="16">
        <f t="shared" si="16"/>
        <v>50776883.720000006</v>
      </c>
      <c r="DC14" s="16">
        <f t="shared" si="16"/>
        <v>83146312.25</v>
      </c>
      <c r="DD14" s="16">
        <f t="shared" si="16"/>
        <v>129337017.16</v>
      </c>
      <c r="DE14" s="16">
        <f t="shared" si="16"/>
        <v>173771610.54000002</v>
      </c>
      <c r="DF14" s="16">
        <f t="shared" si="16"/>
        <v>173657341.90000004</v>
      </c>
      <c r="DG14" s="16">
        <f t="shared" si="16"/>
        <v>148396929.29999998</v>
      </c>
      <c r="DH14" s="16">
        <f t="shared" si="16"/>
        <v>142461991.22</v>
      </c>
      <c r="DI14" s="16">
        <f t="shared" si="16"/>
        <v>107660330.28999998</v>
      </c>
      <c r="DJ14" s="16">
        <f t="shared" si="16"/>
        <v>79183613.870000005</v>
      </c>
      <c r="DK14" s="16">
        <f t="shared" si="16"/>
        <v>57886801.309999995</v>
      </c>
      <c r="DL14" s="16">
        <f t="shared" si="16"/>
        <v>48122413.18</v>
      </c>
      <c r="DM14" s="16">
        <f t="shared" si="16"/>
        <v>46317795.620000005</v>
      </c>
      <c r="DN14" s="16">
        <f t="shared" si="16"/>
        <v>50723523.170000002</v>
      </c>
      <c r="DO14" s="16">
        <f t="shared" si="16"/>
        <v>83324189.239999995</v>
      </c>
      <c r="DP14" s="16">
        <f t="shared" si="16"/>
        <v>129900823.83000001</v>
      </c>
      <c r="DQ14" s="16">
        <f t="shared" si="16"/>
        <v>174670092.65000004</v>
      </c>
      <c r="DR14" s="16">
        <f t="shared" si="16"/>
        <v>174625401.80000001</v>
      </c>
      <c r="DS14" s="16">
        <f t="shared" si="16"/>
        <v>149226705.89000002</v>
      </c>
      <c r="DT14" s="16">
        <f t="shared" si="16"/>
        <v>143231979.31000003</v>
      </c>
      <c r="DU14" s="16">
        <f t="shared" si="16"/>
        <v>108178731.78</v>
      </c>
      <c r="DV14" s="16">
        <f t="shared" si="16"/>
        <v>79491252.219999999</v>
      </c>
      <c r="DW14" s="16">
        <f t="shared" si="16"/>
        <v>58089856.719999999</v>
      </c>
      <c r="DX14" s="16">
        <f t="shared" si="16"/>
        <v>48301659.190000005</v>
      </c>
      <c r="DY14" s="16">
        <f t="shared" si="16"/>
        <v>46543052.789999999</v>
      </c>
      <c r="DZ14" s="16">
        <f t="shared" ref="DZ14:GK14" si="17">SUM(DZ11:DZ13)</f>
        <v>51040994.890000001</v>
      </c>
      <c r="EA14" s="16">
        <f t="shared" si="17"/>
        <v>83952564.550000012</v>
      </c>
      <c r="EB14" s="16">
        <f t="shared" si="17"/>
        <v>130960541.94</v>
      </c>
      <c r="EC14" s="16">
        <f t="shared" si="17"/>
        <v>176134996.75999999</v>
      </c>
      <c r="ED14" s="16">
        <f t="shared" si="17"/>
        <v>176064328.88999999</v>
      </c>
      <c r="EE14" s="16">
        <f t="shared" si="17"/>
        <v>150447593.65000001</v>
      </c>
      <c r="EF14" s="16">
        <f t="shared" si="17"/>
        <v>144395827.53999999</v>
      </c>
      <c r="EG14" s="16">
        <f t="shared" si="17"/>
        <v>109038708.22</v>
      </c>
      <c r="EH14" s="16">
        <f t="shared" si="17"/>
        <v>80105674.769999981</v>
      </c>
      <c r="EI14" s="16">
        <f t="shared" si="17"/>
        <v>58538888.25</v>
      </c>
      <c r="EJ14" s="16">
        <f t="shared" si="17"/>
        <v>48670866.989999995</v>
      </c>
      <c r="EK14" s="16">
        <f t="shared" si="17"/>
        <v>46894227.68</v>
      </c>
      <c r="EL14" s="16">
        <f t="shared" si="17"/>
        <v>51426441.679999992</v>
      </c>
      <c r="EM14" s="16">
        <f t="shared" si="17"/>
        <v>84607257.530000001</v>
      </c>
      <c r="EN14" s="16">
        <f t="shared" si="17"/>
        <v>132005500.10999998</v>
      </c>
      <c r="EO14" s="16">
        <f t="shared" si="17"/>
        <v>177544430.71000001</v>
      </c>
      <c r="EP14" s="16">
        <f t="shared" si="17"/>
        <v>177445581.75</v>
      </c>
      <c r="EQ14" s="16">
        <f t="shared" si="17"/>
        <v>154335013.16999999</v>
      </c>
      <c r="ER14" s="16">
        <f t="shared" si="17"/>
        <v>145423370.84999999</v>
      </c>
      <c r="ES14" s="16">
        <f t="shared" si="17"/>
        <v>109830168.93000001</v>
      </c>
      <c r="ET14" s="16">
        <f t="shared" si="17"/>
        <v>80647587.469999999</v>
      </c>
      <c r="EU14" s="16">
        <f t="shared" si="17"/>
        <v>58916100.659999996</v>
      </c>
      <c r="EV14" s="16">
        <f t="shared" si="17"/>
        <v>48965355.93</v>
      </c>
      <c r="EW14" s="16">
        <f t="shared" si="17"/>
        <v>47169787.030000001</v>
      </c>
      <c r="EX14" s="16">
        <f t="shared" si="17"/>
        <v>51738329.200000003</v>
      </c>
      <c r="EY14" s="16">
        <f t="shared" si="17"/>
        <v>85182892.909999996</v>
      </c>
      <c r="EZ14" s="16">
        <f t="shared" si="17"/>
        <v>132970047.16</v>
      </c>
      <c r="FA14" s="16">
        <f t="shared" si="17"/>
        <v>178868774.41000003</v>
      </c>
      <c r="FB14" s="16">
        <f t="shared" si="17"/>
        <v>178741727.97</v>
      </c>
      <c r="FC14" s="16">
        <f t="shared" si="17"/>
        <v>152695867.83000001</v>
      </c>
      <c r="FD14" s="16">
        <f t="shared" si="17"/>
        <v>146498048.29999998</v>
      </c>
      <c r="FE14" s="16">
        <f t="shared" si="17"/>
        <v>110532329.41</v>
      </c>
      <c r="FF14" s="16">
        <f t="shared" si="17"/>
        <v>81092537.789999992</v>
      </c>
      <c r="FG14" s="16">
        <f t="shared" si="17"/>
        <v>59192647.689999998</v>
      </c>
      <c r="FH14" s="16">
        <f t="shared" si="17"/>
        <v>49145267.68</v>
      </c>
      <c r="FI14" s="16">
        <f t="shared" si="17"/>
        <v>47319221.870000005</v>
      </c>
      <c r="FJ14" s="16">
        <f t="shared" si="17"/>
        <v>51917120.159999996</v>
      </c>
      <c r="FK14" s="16">
        <f t="shared" si="17"/>
        <v>85610527.180000007</v>
      </c>
      <c r="FL14" s="16">
        <f t="shared" si="17"/>
        <v>133780301.84</v>
      </c>
      <c r="FM14" s="16">
        <f t="shared" si="17"/>
        <v>180023213.56</v>
      </c>
      <c r="FN14" s="16">
        <f t="shared" si="17"/>
        <v>179914343.72999996</v>
      </c>
      <c r="FO14" s="16">
        <f t="shared" si="17"/>
        <v>153695810.86000001</v>
      </c>
      <c r="FP14" s="16">
        <f t="shared" si="17"/>
        <v>147442803.49000001</v>
      </c>
      <c r="FQ14" s="16">
        <f t="shared" si="17"/>
        <v>111208373.63999999</v>
      </c>
      <c r="FR14" s="16">
        <f t="shared" si="17"/>
        <v>81549723.570000008</v>
      </c>
      <c r="FS14" s="16">
        <f t="shared" si="17"/>
        <v>59523122</v>
      </c>
      <c r="FT14" s="16">
        <f t="shared" si="17"/>
        <v>49433804.539999999</v>
      </c>
      <c r="FU14" s="16">
        <f t="shared" si="17"/>
        <v>47629271.530000001</v>
      </c>
      <c r="FV14" s="16">
        <f t="shared" si="17"/>
        <v>52294693.549999997</v>
      </c>
      <c r="FW14" s="16">
        <f t="shared" si="17"/>
        <v>86276377.810000002</v>
      </c>
      <c r="FX14" s="16">
        <f t="shared" si="17"/>
        <v>134848600.22999999</v>
      </c>
      <c r="FY14" s="16">
        <f t="shared" si="17"/>
        <v>181470136.80000001</v>
      </c>
      <c r="FZ14" s="16">
        <f t="shared" si="17"/>
        <v>181397915.90000001</v>
      </c>
      <c r="GA14" s="16">
        <f t="shared" si="17"/>
        <v>154949101.86999997</v>
      </c>
      <c r="GB14" s="16">
        <f t="shared" si="17"/>
        <v>148641299.40000001</v>
      </c>
      <c r="GC14" s="16">
        <f t="shared" si="17"/>
        <v>112102579.27999999</v>
      </c>
      <c r="GD14" s="16">
        <f t="shared" si="17"/>
        <v>82201489.86999999</v>
      </c>
      <c r="GE14" s="16">
        <f t="shared" si="17"/>
        <v>60005490.04999999</v>
      </c>
      <c r="GF14" s="16">
        <f t="shared" si="17"/>
        <v>49835677.560000002</v>
      </c>
      <c r="GG14" s="16">
        <f t="shared" si="17"/>
        <v>48008425.340000004</v>
      </c>
      <c r="GH14" s="16">
        <f t="shared" si="17"/>
        <v>52702395.25</v>
      </c>
      <c r="GI14" s="16">
        <f t="shared" si="17"/>
        <v>86945299.330000013</v>
      </c>
      <c r="GJ14" s="16">
        <f t="shared" si="17"/>
        <v>135895031.81999999</v>
      </c>
      <c r="GK14" s="16">
        <f t="shared" si="17"/>
        <v>182864953.03999999</v>
      </c>
      <c r="GL14" s="16">
        <f t="shared" ref="GL14:IW14" si="18">SUM(GL11:GL13)</f>
        <v>182744872.51999998</v>
      </c>
      <c r="GM14" s="16">
        <f t="shared" si="18"/>
        <v>158893111.90000004</v>
      </c>
      <c r="GN14" s="16">
        <f t="shared" si="18"/>
        <v>149674466.58000001</v>
      </c>
      <c r="GO14" s="16">
        <f t="shared" si="18"/>
        <v>112918675.59999999</v>
      </c>
      <c r="GP14" s="16">
        <f t="shared" si="18"/>
        <v>82791594.439999998</v>
      </c>
      <c r="GQ14" s="16">
        <f t="shared" si="18"/>
        <v>60448620.709999993</v>
      </c>
      <c r="GR14" s="16">
        <f t="shared" si="18"/>
        <v>50220025.189999998</v>
      </c>
      <c r="GS14" s="16">
        <f t="shared" si="18"/>
        <v>48392748.140000001</v>
      </c>
      <c r="GT14" s="16">
        <f t="shared" si="18"/>
        <v>53133522.760000005</v>
      </c>
      <c r="GU14" s="16">
        <f t="shared" si="18"/>
        <v>87650154.930000007</v>
      </c>
      <c r="GV14" s="16">
        <f t="shared" si="18"/>
        <v>136984860.03999999</v>
      </c>
      <c r="GW14" s="16">
        <f t="shared" si="18"/>
        <v>184317058.25</v>
      </c>
      <c r="GX14" s="16">
        <f t="shared" si="18"/>
        <v>184153365.91</v>
      </c>
      <c r="GY14" s="16">
        <f t="shared" si="18"/>
        <v>157268200.86000001</v>
      </c>
      <c r="GZ14" s="16">
        <f t="shared" si="18"/>
        <v>150830885.18000001</v>
      </c>
      <c r="HA14" s="16">
        <f t="shared" si="18"/>
        <v>113690598.23999999</v>
      </c>
      <c r="HB14" s="16">
        <f t="shared" si="18"/>
        <v>83294886.549999982</v>
      </c>
      <c r="HC14" s="16">
        <f t="shared" si="18"/>
        <v>60762035.119999997</v>
      </c>
      <c r="HD14" s="16">
        <f t="shared" si="18"/>
        <v>50412460.520000003</v>
      </c>
      <c r="HE14" s="16">
        <f t="shared" si="18"/>
        <v>48527278.640000001</v>
      </c>
      <c r="HF14" s="16">
        <f t="shared" si="18"/>
        <v>53273936.089999989</v>
      </c>
      <c r="HG14" s="16">
        <f t="shared" si="18"/>
        <v>88015203.300000012</v>
      </c>
      <c r="HH14" s="16">
        <f t="shared" si="18"/>
        <v>137709388.71000001</v>
      </c>
      <c r="HI14" s="16">
        <f t="shared" si="18"/>
        <v>185356127</v>
      </c>
      <c r="HJ14" s="16">
        <f t="shared" si="18"/>
        <v>185218254.07999998</v>
      </c>
      <c r="HK14" s="16">
        <f t="shared" si="18"/>
        <v>158182423.38</v>
      </c>
      <c r="HL14" s="16">
        <f t="shared" si="18"/>
        <v>151698224.92000002</v>
      </c>
      <c r="HM14" s="16">
        <f t="shared" si="18"/>
        <v>114311802.84</v>
      </c>
      <c r="HN14" s="16">
        <f t="shared" si="18"/>
        <v>83718161.950000003</v>
      </c>
      <c r="HO14" s="16">
        <f t="shared" si="18"/>
        <v>61079838.359999999</v>
      </c>
      <c r="HP14" s="16">
        <f t="shared" si="18"/>
        <v>50711775.090000004</v>
      </c>
      <c r="HQ14" s="16">
        <f t="shared" si="18"/>
        <v>48869396.069999993</v>
      </c>
      <c r="HR14" s="16">
        <f t="shared" si="18"/>
        <v>53698835.769999996</v>
      </c>
      <c r="HS14" s="16">
        <f t="shared" si="18"/>
        <v>88737237.730000019</v>
      </c>
      <c r="HT14" s="16">
        <f t="shared" si="18"/>
        <v>138834323.16</v>
      </c>
      <c r="HU14" s="16">
        <f t="shared" si="18"/>
        <v>186863943.20000002</v>
      </c>
      <c r="HV14" s="16">
        <f t="shared" si="18"/>
        <v>186720667.44</v>
      </c>
      <c r="HW14" s="16">
        <f t="shared" si="18"/>
        <v>159465478.05000004</v>
      </c>
      <c r="HX14" s="16">
        <f t="shared" si="18"/>
        <v>152944675.32999998</v>
      </c>
      <c r="HY14" s="16">
        <f t="shared" si="18"/>
        <v>115268387.19</v>
      </c>
      <c r="HZ14" s="16">
        <f t="shared" si="18"/>
        <v>84450807.840000004</v>
      </c>
      <c r="IA14" s="16">
        <f t="shared" si="18"/>
        <v>61655381.929999992</v>
      </c>
      <c r="IB14" s="16">
        <f t="shared" si="18"/>
        <v>51224139.75</v>
      </c>
      <c r="IC14" s="16">
        <f t="shared" si="18"/>
        <v>49372345.68</v>
      </c>
      <c r="ID14" s="16">
        <f t="shared" si="18"/>
        <v>54236699.700000003</v>
      </c>
      <c r="IE14" s="16">
        <f t="shared" si="18"/>
        <v>89545392.060000002</v>
      </c>
      <c r="IF14" s="16">
        <f t="shared" si="18"/>
        <v>140015168.16000003</v>
      </c>
      <c r="IG14" s="16">
        <f t="shared" si="18"/>
        <v>188400237.07999998</v>
      </c>
      <c r="IH14" s="16">
        <f t="shared" si="18"/>
        <v>188239492.44</v>
      </c>
      <c r="II14" s="16">
        <f t="shared" si="18"/>
        <v>163639146.08000001</v>
      </c>
      <c r="IJ14" s="16">
        <f t="shared" si="18"/>
        <v>154139623.63999999</v>
      </c>
      <c r="IK14" s="16">
        <f t="shared" si="18"/>
        <v>116236515.95</v>
      </c>
      <c r="IL14" s="16">
        <f t="shared" si="18"/>
        <v>85195398.229999989</v>
      </c>
      <c r="IM14" s="16">
        <f t="shared" si="18"/>
        <v>62242427.909999989</v>
      </c>
      <c r="IN14" s="16">
        <f t="shared" si="18"/>
        <v>51747564.519999996</v>
      </c>
      <c r="IO14" s="16">
        <f t="shared" si="18"/>
        <v>49884746.709999993</v>
      </c>
      <c r="IP14" s="16">
        <f t="shared" si="18"/>
        <v>54781195.609999999</v>
      </c>
      <c r="IQ14" s="16">
        <f t="shared" si="18"/>
        <v>90356439.439999998</v>
      </c>
      <c r="IR14" s="16">
        <f t="shared" si="18"/>
        <v>141195058.03999999</v>
      </c>
      <c r="IS14" s="16">
        <f t="shared" si="18"/>
        <v>189933323.85000002</v>
      </c>
      <c r="IT14" s="16">
        <f t="shared" si="18"/>
        <v>189771341.79999998</v>
      </c>
      <c r="IU14" s="16">
        <f t="shared" si="18"/>
        <v>162071235.53999999</v>
      </c>
      <c r="IV14" s="16">
        <f t="shared" si="18"/>
        <v>155479203.54000002</v>
      </c>
      <c r="IW14" s="16">
        <f t="shared" si="18"/>
        <v>117221105.64</v>
      </c>
      <c r="IX14" s="16">
        <f t="shared" ref="IX14:LA14" si="19">SUM(IX11:IX13)</f>
        <v>85956263.629999995</v>
      </c>
      <c r="IY14" s="16">
        <f t="shared" si="19"/>
        <v>62843558.139999986</v>
      </c>
      <c r="IZ14" s="16">
        <f t="shared" si="19"/>
        <v>52284806.38000001</v>
      </c>
      <c r="JA14" s="16">
        <f t="shared" si="19"/>
        <v>50410514.560000002</v>
      </c>
      <c r="JB14" s="16">
        <f t="shared" si="19"/>
        <v>55338215.640000008</v>
      </c>
      <c r="JC14" s="16">
        <f t="shared" si="19"/>
        <v>91178963.560000002</v>
      </c>
      <c r="JD14" s="16">
        <f t="shared" si="19"/>
        <v>142382740.44</v>
      </c>
      <c r="JE14" s="16">
        <f t="shared" si="19"/>
        <v>191468748.87</v>
      </c>
      <c r="JF14" s="185">
        <f t="shared" si="19"/>
        <v>191313289.59999999</v>
      </c>
      <c r="JG14" s="185">
        <f t="shared" si="19"/>
        <v>163386026.55000001</v>
      </c>
      <c r="JH14" s="185">
        <f t="shared" si="19"/>
        <v>156759151.22</v>
      </c>
      <c r="JI14" s="185">
        <f t="shared" si="19"/>
        <v>118209849.91999999</v>
      </c>
      <c r="JJ14" s="185">
        <f t="shared" si="19"/>
        <v>86722773.310000002</v>
      </c>
      <c r="JK14" s="185">
        <f t="shared" si="19"/>
        <v>63450550.600000009</v>
      </c>
      <c r="JL14" s="185">
        <f t="shared" si="19"/>
        <v>52829165.699999996</v>
      </c>
      <c r="JM14" s="185">
        <f t="shared" si="19"/>
        <v>50943364.170000002</v>
      </c>
      <c r="JN14" s="185">
        <f t="shared" si="19"/>
        <v>55901745.5</v>
      </c>
      <c r="JO14" s="185">
        <f t="shared" si="19"/>
        <v>92006663.769999996</v>
      </c>
      <c r="JP14" s="185">
        <f t="shared" si="19"/>
        <v>143573059.03000003</v>
      </c>
      <c r="JQ14" s="185">
        <f t="shared" si="19"/>
        <v>193003392.76999998</v>
      </c>
      <c r="JR14" s="185">
        <f t="shared" si="19"/>
        <v>192774104.85999998</v>
      </c>
      <c r="JS14" s="185">
        <f t="shared" si="19"/>
        <v>164631227.59</v>
      </c>
      <c r="JT14" s="185">
        <f t="shared" si="19"/>
        <v>157964004.10000002</v>
      </c>
      <c r="JU14" s="185">
        <f t="shared" si="19"/>
        <v>119129180.21000001</v>
      </c>
      <c r="JV14" s="185">
        <f t="shared" si="19"/>
        <v>87420251.320000008</v>
      </c>
      <c r="JW14" s="185">
        <f t="shared" si="19"/>
        <v>63993926.470000006</v>
      </c>
      <c r="JX14" s="185">
        <f t="shared" si="19"/>
        <v>53308866.939999998</v>
      </c>
      <c r="JY14" s="185">
        <f t="shared" si="19"/>
        <v>51412416.870000005</v>
      </c>
      <c r="JZ14" s="185">
        <f t="shared" si="19"/>
        <v>56403885</v>
      </c>
      <c r="KA14" s="185">
        <f t="shared" si="19"/>
        <v>92768127.750000015</v>
      </c>
      <c r="KB14" s="185">
        <f t="shared" si="19"/>
        <v>144695544.53999999</v>
      </c>
      <c r="KC14" s="185">
        <f t="shared" si="19"/>
        <v>194471813.00000003</v>
      </c>
      <c r="KD14" s="185">
        <f t="shared" si="19"/>
        <v>194287795.75999999</v>
      </c>
      <c r="KE14" s="185">
        <f t="shared" si="19"/>
        <v>168903293.98999998</v>
      </c>
      <c r="KF14" s="185">
        <f t="shared" si="19"/>
        <v>159166157.96000001</v>
      </c>
      <c r="KG14" s="185">
        <f t="shared" si="19"/>
        <v>120109419.43000001</v>
      </c>
      <c r="KH14" s="185">
        <f t="shared" si="19"/>
        <v>88183359.210000008</v>
      </c>
      <c r="KI14" s="185">
        <f t="shared" si="19"/>
        <v>64601169.260000005</v>
      </c>
      <c r="KJ14" s="185">
        <f t="shared" si="19"/>
        <v>53856155.5</v>
      </c>
      <c r="KK14" s="185">
        <f t="shared" si="19"/>
        <v>51950020.100000009</v>
      </c>
      <c r="KL14" s="185">
        <f t="shared" si="19"/>
        <v>56973239.340000004</v>
      </c>
      <c r="KM14" s="185">
        <f t="shared" si="19"/>
        <v>93601727.710000008</v>
      </c>
      <c r="KN14" s="185">
        <f t="shared" si="19"/>
        <v>145890446.48999998</v>
      </c>
      <c r="KO14" s="185">
        <f t="shared" si="19"/>
        <v>196010853.92000002</v>
      </c>
      <c r="KP14" s="185">
        <f t="shared" si="19"/>
        <v>195804101.84999999</v>
      </c>
      <c r="KQ14" s="185">
        <f t="shared" si="19"/>
        <v>167221657.91</v>
      </c>
      <c r="KR14" s="185">
        <f t="shared" si="19"/>
        <v>160492581.36999997</v>
      </c>
      <c r="KS14" s="185">
        <f t="shared" si="19"/>
        <v>121088368.39999998</v>
      </c>
      <c r="KT14" s="185">
        <f t="shared" si="19"/>
        <v>88944931.439999983</v>
      </c>
      <c r="KU14" s="185">
        <f t="shared" si="19"/>
        <v>65206671.209999993</v>
      </c>
      <c r="KV14" s="185">
        <f t="shared" si="19"/>
        <v>54400493.900000006</v>
      </c>
      <c r="KW14" s="185">
        <f t="shared" si="19"/>
        <v>52483378.95000001</v>
      </c>
      <c r="KX14" s="185">
        <f t="shared" si="19"/>
        <v>57536753.880000003</v>
      </c>
      <c r="KY14" s="185">
        <f t="shared" si="19"/>
        <v>94426808.810000002</v>
      </c>
      <c r="KZ14" s="185">
        <f t="shared" si="19"/>
        <v>147074101.60999998</v>
      </c>
      <c r="LA14" s="185">
        <f t="shared" si="19"/>
        <v>197523255.16000003</v>
      </c>
    </row>
    <row r="15" spans="1:313" s="182" customFormat="1" x14ac:dyDescent="0.2">
      <c r="A15" s="182" t="s">
        <v>22</v>
      </c>
      <c r="B15" s="16">
        <f t="shared" ref="B15:BM15" si="20">B16-B14</f>
        <v>316360.65999999642</v>
      </c>
      <c r="C15" s="16">
        <f t="shared" si="20"/>
        <v>296779.54000002146</v>
      </c>
      <c r="D15" s="16">
        <f t="shared" si="20"/>
        <v>266035.45999999344</v>
      </c>
      <c r="E15" s="16">
        <f t="shared" si="20"/>
        <v>161624.81000000238</v>
      </c>
      <c r="F15" s="16">
        <f t="shared" si="20"/>
        <v>137916.84000000358</v>
      </c>
      <c r="G15" s="16">
        <f t="shared" si="20"/>
        <v>105805.25999999791</v>
      </c>
      <c r="H15" s="16">
        <f t="shared" si="20"/>
        <v>89666.679999992251</v>
      </c>
      <c r="I15" s="16">
        <f t="shared" si="20"/>
        <v>86722.90000000596</v>
      </c>
      <c r="J15" s="16">
        <f t="shared" si="20"/>
        <v>95498.95000000298</v>
      </c>
      <c r="K15" s="16">
        <f t="shared" si="20"/>
        <v>156519.12999999523</v>
      </c>
      <c r="L15" s="16">
        <f t="shared" si="20"/>
        <v>243453.09999999404</v>
      </c>
      <c r="M15" s="16">
        <f t="shared" si="20"/>
        <v>326592.76999998093</v>
      </c>
      <c r="N15" s="16">
        <f t="shared" si="20"/>
        <v>326942.55999997258</v>
      </c>
      <c r="O15" s="16">
        <f t="shared" si="20"/>
        <v>279247.45999997854</v>
      </c>
      <c r="P15" s="16">
        <f t="shared" si="20"/>
        <v>268267.43999999762</v>
      </c>
      <c r="Q15" s="16">
        <f t="shared" si="20"/>
        <v>203218.00999999046</v>
      </c>
      <c r="R15" s="16">
        <f t="shared" si="20"/>
        <v>150159.18999999762</v>
      </c>
      <c r="S15" s="16">
        <f t="shared" si="20"/>
        <v>110176.75999999046</v>
      </c>
      <c r="T15" s="16">
        <f t="shared" si="20"/>
        <v>92076.39999999851</v>
      </c>
      <c r="U15" s="16">
        <f t="shared" si="20"/>
        <v>88855.030000001192</v>
      </c>
      <c r="V15" s="16">
        <f t="shared" si="20"/>
        <v>97110.339999996126</v>
      </c>
      <c r="W15" s="16">
        <f t="shared" si="20"/>
        <v>158219.09999999404</v>
      </c>
      <c r="X15" s="16">
        <f t="shared" si="20"/>
        <v>245189.97999998927</v>
      </c>
      <c r="Y15" s="16">
        <f t="shared" si="20"/>
        <v>328890.85000002384</v>
      </c>
      <c r="Z15" s="16">
        <f t="shared" si="20"/>
        <v>328901.18999999762</v>
      </c>
      <c r="AA15" s="16">
        <f t="shared" si="20"/>
        <v>281322.67000001669</v>
      </c>
      <c r="AB15" s="16">
        <f t="shared" si="20"/>
        <v>270506.11000001431</v>
      </c>
      <c r="AC15" s="16">
        <f t="shared" si="20"/>
        <v>205007.81999999285</v>
      </c>
      <c r="AD15" s="16">
        <f t="shared" si="20"/>
        <v>151501.49000000954</v>
      </c>
      <c r="AE15" s="16">
        <f t="shared" si="20"/>
        <v>111116.99000000954</v>
      </c>
      <c r="AF15" s="16">
        <f t="shared" si="20"/>
        <v>92759.730000004172</v>
      </c>
      <c r="AG15" s="16">
        <f t="shared" si="20"/>
        <v>89407.240000002086</v>
      </c>
      <c r="AH15" s="16">
        <f t="shared" si="20"/>
        <v>97777.109999999404</v>
      </c>
      <c r="AI15" s="16">
        <f t="shared" si="20"/>
        <v>159452.01999999583</v>
      </c>
      <c r="AJ15" s="16">
        <f t="shared" si="20"/>
        <v>247401.96000000834</v>
      </c>
      <c r="AK15" s="16">
        <f t="shared" si="20"/>
        <v>332241.83999997377</v>
      </c>
      <c r="AL15" s="16">
        <f t="shared" si="20"/>
        <v>332526.02000001073</v>
      </c>
      <c r="AM15" s="16">
        <f t="shared" si="20"/>
        <v>284473.44999998808</v>
      </c>
      <c r="AN15" s="16">
        <f t="shared" si="20"/>
        <v>273625.47000002861</v>
      </c>
      <c r="AO15" s="16">
        <f t="shared" si="20"/>
        <v>207485.30000001192</v>
      </c>
      <c r="AP15" s="16">
        <f t="shared" si="20"/>
        <v>153504.63000001013</v>
      </c>
      <c r="AQ15" s="16">
        <f t="shared" si="20"/>
        <v>112777.68000000715</v>
      </c>
      <c r="AR15" s="16">
        <f t="shared" si="20"/>
        <v>94316.390000008047</v>
      </c>
      <c r="AS15" s="16">
        <f t="shared" si="20"/>
        <v>90969.64999999851</v>
      </c>
      <c r="AT15" s="16">
        <f t="shared" si="20"/>
        <v>99345.629999995232</v>
      </c>
      <c r="AU15" s="16">
        <f t="shared" si="20"/>
        <v>161576.65000000596</v>
      </c>
      <c r="AV15" s="16">
        <f t="shared" si="20"/>
        <v>250315.70000000298</v>
      </c>
      <c r="AW15" s="16">
        <f t="shared" si="20"/>
        <v>335939.3599999845</v>
      </c>
      <c r="AX15" s="16">
        <f t="shared" si="20"/>
        <v>336088.85000002384</v>
      </c>
      <c r="AY15" s="16">
        <f t="shared" si="20"/>
        <v>292769.64999997616</v>
      </c>
      <c r="AZ15" s="16">
        <f t="shared" si="20"/>
        <v>276438.13999998569</v>
      </c>
      <c r="BA15" s="16">
        <f t="shared" si="20"/>
        <v>209882.04000002146</v>
      </c>
      <c r="BB15" s="16">
        <f t="shared" si="20"/>
        <v>155447.32000000775</v>
      </c>
      <c r="BC15" s="16">
        <f t="shared" si="20"/>
        <v>114416.60000000149</v>
      </c>
      <c r="BD15" s="16">
        <f t="shared" si="20"/>
        <v>95833.290000006557</v>
      </c>
      <c r="BE15" s="16">
        <f t="shared" si="20"/>
        <v>92485.980000004172</v>
      </c>
      <c r="BF15" s="16">
        <f t="shared" si="20"/>
        <v>100942.51000000536</v>
      </c>
      <c r="BG15" s="16">
        <f t="shared" si="20"/>
        <v>163778.6400000155</v>
      </c>
      <c r="BH15" s="16">
        <f t="shared" si="20"/>
        <v>253198.59000000358</v>
      </c>
      <c r="BI15" s="16">
        <f t="shared" si="20"/>
        <v>339436.05999997258</v>
      </c>
      <c r="BJ15" s="16">
        <f t="shared" si="20"/>
        <v>339359.5000000298</v>
      </c>
      <c r="BK15" s="16">
        <f t="shared" si="20"/>
        <v>290214.82999998331</v>
      </c>
      <c r="BL15" s="16">
        <f t="shared" si="20"/>
        <v>279050.17000001669</v>
      </c>
      <c r="BM15" s="16">
        <f t="shared" si="20"/>
        <v>211615.61999998987</v>
      </c>
      <c r="BN15" s="16">
        <f t="shared" ref="BN15:DY15" si="21">BN16-BN14</f>
        <v>156575.81000001729</v>
      </c>
      <c r="BO15" s="16">
        <f t="shared" si="21"/>
        <v>115116.69999999553</v>
      </c>
      <c r="BP15" s="16">
        <f t="shared" si="21"/>
        <v>96241.939999997616</v>
      </c>
      <c r="BQ15" s="16">
        <f t="shared" si="21"/>
        <v>92751.569999992847</v>
      </c>
      <c r="BR15" s="16">
        <f t="shared" si="21"/>
        <v>101204.81000000238</v>
      </c>
      <c r="BS15" s="16">
        <f t="shared" si="21"/>
        <v>164511.37999999523</v>
      </c>
      <c r="BT15" s="16">
        <f t="shared" si="21"/>
        <v>254663.98999999464</v>
      </c>
      <c r="BU15" s="16">
        <f t="shared" si="21"/>
        <v>341553.71999996901</v>
      </c>
      <c r="BV15" s="16">
        <f t="shared" si="21"/>
        <v>341505.68000000715</v>
      </c>
      <c r="BW15" s="16">
        <f t="shared" si="21"/>
        <v>292001.55000001192</v>
      </c>
      <c r="BX15" s="16">
        <f t="shared" si="21"/>
        <v>280660.31000000238</v>
      </c>
      <c r="BY15" s="16">
        <f t="shared" si="21"/>
        <v>212655.81000001729</v>
      </c>
      <c r="BZ15" s="16">
        <f t="shared" si="21"/>
        <v>157111.71000000834</v>
      </c>
      <c r="CA15" s="16">
        <f t="shared" si="21"/>
        <v>115346.22000001371</v>
      </c>
      <c r="CB15" s="16">
        <f t="shared" si="21"/>
        <v>96296.34999999404</v>
      </c>
      <c r="CC15" s="16">
        <f t="shared" si="21"/>
        <v>92768.70000000298</v>
      </c>
      <c r="CD15" s="16">
        <f t="shared" si="21"/>
        <v>101311.14999999851</v>
      </c>
      <c r="CE15" s="16">
        <f t="shared" si="21"/>
        <v>165110.04999999702</v>
      </c>
      <c r="CF15" s="16">
        <f t="shared" si="21"/>
        <v>256056.41999998689</v>
      </c>
      <c r="CG15" s="16">
        <f t="shared" si="21"/>
        <v>343650.23999997973</v>
      </c>
      <c r="CH15" s="16">
        <f t="shared" si="21"/>
        <v>343623.62000000477</v>
      </c>
      <c r="CI15" s="16">
        <f t="shared" si="21"/>
        <v>293750.6400000155</v>
      </c>
      <c r="CJ15" s="16">
        <f t="shared" si="21"/>
        <v>282224.59999999404</v>
      </c>
      <c r="CK15" s="16">
        <f t="shared" si="21"/>
        <v>213644.97000001371</v>
      </c>
      <c r="CL15" s="16">
        <f t="shared" si="21"/>
        <v>157597.36000001431</v>
      </c>
      <c r="CM15" s="16">
        <f t="shared" si="21"/>
        <v>115533.81000000238</v>
      </c>
      <c r="CN15" s="16">
        <f t="shared" si="21"/>
        <v>96314.339999996126</v>
      </c>
      <c r="CO15" s="16">
        <f t="shared" si="21"/>
        <v>92759.630000002682</v>
      </c>
      <c r="CP15" s="16">
        <f t="shared" si="21"/>
        <v>101402.31000000238</v>
      </c>
      <c r="CQ15" s="16">
        <f t="shared" si="21"/>
        <v>165717.09999999404</v>
      </c>
      <c r="CR15" s="16">
        <f t="shared" si="21"/>
        <v>257466.49000000954</v>
      </c>
      <c r="CS15" s="16">
        <f t="shared" si="21"/>
        <v>345766.53999999166</v>
      </c>
      <c r="CT15" s="16">
        <f t="shared" si="21"/>
        <v>345663.09999999404</v>
      </c>
      <c r="CU15" s="16">
        <f t="shared" si="21"/>
        <v>300797.92999997735</v>
      </c>
      <c r="CV15" s="16">
        <f t="shared" si="21"/>
        <v>283631.93999999762</v>
      </c>
      <c r="CW15" s="16">
        <f t="shared" si="21"/>
        <v>214649.96999999881</v>
      </c>
      <c r="CX15" s="16">
        <f t="shared" si="21"/>
        <v>158130.09000000358</v>
      </c>
      <c r="CY15" s="16">
        <f t="shared" si="21"/>
        <v>115802.8599999994</v>
      </c>
      <c r="CZ15" s="16">
        <f t="shared" si="21"/>
        <v>96482.269999995828</v>
      </c>
      <c r="DA15" s="16">
        <f t="shared" si="21"/>
        <v>92968.709999993443</v>
      </c>
      <c r="DB15" s="16">
        <f t="shared" si="21"/>
        <v>101757.27999999374</v>
      </c>
      <c r="DC15" s="16">
        <f t="shared" si="21"/>
        <v>166625.75</v>
      </c>
      <c r="DD15" s="16">
        <f t="shared" si="21"/>
        <v>259192.84000000358</v>
      </c>
      <c r="DE15" s="16">
        <f t="shared" si="21"/>
        <v>348239.45999997854</v>
      </c>
      <c r="DF15" s="16">
        <f t="shared" si="21"/>
        <v>348011.09999996424</v>
      </c>
      <c r="DG15" s="16">
        <f t="shared" si="21"/>
        <v>297388.70000001788</v>
      </c>
      <c r="DH15" s="16">
        <f t="shared" si="21"/>
        <v>285494.78000000119</v>
      </c>
      <c r="DI15" s="16">
        <f t="shared" si="21"/>
        <v>215751.71000002325</v>
      </c>
      <c r="DJ15" s="16">
        <f t="shared" si="21"/>
        <v>158684.12999999523</v>
      </c>
      <c r="DK15" s="16">
        <f t="shared" si="21"/>
        <v>116005.69000000507</v>
      </c>
      <c r="DL15" s="16">
        <f t="shared" si="21"/>
        <v>96437.820000000298</v>
      </c>
      <c r="DM15" s="16">
        <f t="shared" si="21"/>
        <v>92821.379999995232</v>
      </c>
      <c r="DN15" s="16">
        <f t="shared" si="21"/>
        <v>101650.82999999821</v>
      </c>
      <c r="DO15" s="16">
        <f t="shared" si="21"/>
        <v>166982.76000000536</v>
      </c>
      <c r="DP15" s="16">
        <f t="shared" si="21"/>
        <v>260322.16999998689</v>
      </c>
      <c r="DQ15" s="16">
        <f t="shared" si="21"/>
        <v>350040.34999996424</v>
      </c>
      <c r="DR15" s="16">
        <f t="shared" si="21"/>
        <v>349951.19999998808</v>
      </c>
      <c r="DS15" s="16">
        <f t="shared" si="21"/>
        <v>299051.1099999845</v>
      </c>
      <c r="DT15" s="16">
        <f t="shared" si="21"/>
        <v>287037.68999996781</v>
      </c>
      <c r="DU15" s="16">
        <f t="shared" si="21"/>
        <v>216791.21999999881</v>
      </c>
      <c r="DV15" s="16">
        <f t="shared" si="21"/>
        <v>159300.78000000119</v>
      </c>
      <c r="DW15" s="16">
        <f t="shared" si="21"/>
        <v>116412.28000000119</v>
      </c>
      <c r="DX15" s="16">
        <f t="shared" si="21"/>
        <v>96796.809999994934</v>
      </c>
      <c r="DY15" s="16">
        <f t="shared" si="21"/>
        <v>93272.210000000894</v>
      </c>
      <c r="DZ15" s="16">
        <f t="shared" ref="DZ15:GK15" si="22">DZ16-DZ14</f>
        <v>102286.1099999994</v>
      </c>
      <c r="EA15" s="16">
        <f t="shared" si="22"/>
        <v>168241.44999998808</v>
      </c>
      <c r="EB15" s="16">
        <f t="shared" si="22"/>
        <v>262446.06000000238</v>
      </c>
      <c r="EC15" s="16">
        <f t="shared" si="22"/>
        <v>352976.24000000954</v>
      </c>
      <c r="ED15" s="16">
        <f t="shared" si="22"/>
        <v>352834.11000001431</v>
      </c>
      <c r="EE15" s="16">
        <f t="shared" si="22"/>
        <v>301498.34999999404</v>
      </c>
      <c r="EF15" s="16">
        <f t="shared" si="22"/>
        <v>289370.46000000834</v>
      </c>
      <c r="EG15" s="16">
        <f t="shared" si="22"/>
        <v>218514.78000000119</v>
      </c>
      <c r="EH15" s="16">
        <f t="shared" si="22"/>
        <v>160532.23000001907</v>
      </c>
      <c r="EI15" s="16">
        <f t="shared" si="22"/>
        <v>117312.75</v>
      </c>
      <c r="EJ15" s="16">
        <f t="shared" si="22"/>
        <v>97537.010000005364</v>
      </c>
      <c r="EK15" s="16">
        <f t="shared" si="22"/>
        <v>93976.320000000298</v>
      </c>
      <c r="EL15" s="16">
        <f t="shared" si="22"/>
        <v>103059.32000000775</v>
      </c>
      <c r="EM15" s="16">
        <f t="shared" si="22"/>
        <v>169553.46999999881</v>
      </c>
      <c r="EN15" s="16">
        <f t="shared" si="22"/>
        <v>264539.8900000155</v>
      </c>
      <c r="EO15" s="16">
        <f t="shared" si="22"/>
        <v>355800.28999999166</v>
      </c>
      <c r="EP15" s="16">
        <f t="shared" si="22"/>
        <v>355602.25</v>
      </c>
      <c r="EQ15" s="16">
        <f t="shared" si="22"/>
        <v>309288.83000001311</v>
      </c>
      <c r="ER15" s="16">
        <f t="shared" si="22"/>
        <v>291429.15000000596</v>
      </c>
      <c r="ES15" s="16">
        <f t="shared" si="22"/>
        <v>220100.06999999285</v>
      </c>
      <c r="ET15" s="16">
        <f t="shared" si="22"/>
        <v>161618.53000000119</v>
      </c>
      <c r="EU15" s="16">
        <f t="shared" si="22"/>
        <v>118068.34000000358</v>
      </c>
      <c r="EV15" s="16">
        <f t="shared" si="22"/>
        <v>98127.070000000298</v>
      </c>
      <c r="EW15" s="16">
        <f t="shared" si="22"/>
        <v>94528.969999998808</v>
      </c>
      <c r="EX15" s="16">
        <f t="shared" si="22"/>
        <v>103683.79999999702</v>
      </c>
      <c r="EY15" s="16">
        <f t="shared" si="22"/>
        <v>170707.09000000358</v>
      </c>
      <c r="EZ15" s="16">
        <f t="shared" si="22"/>
        <v>266472.84000000358</v>
      </c>
      <c r="FA15" s="16">
        <f t="shared" si="22"/>
        <v>358454.58999997377</v>
      </c>
      <c r="FB15" s="16">
        <f t="shared" si="22"/>
        <v>358200.03000000119</v>
      </c>
      <c r="FC15" s="16">
        <f t="shared" si="22"/>
        <v>306004.16999998689</v>
      </c>
      <c r="FD15" s="16">
        <f t="shared" si="22"/>
        <v>293583.70000001788</v>
      </c>
      <c r="FE15" s="16">
        <f t="shared" si="22"/>
        <v>221507.59000000358</v>
      </c>
      <c r="FF15" s="16">
        <f t="shared" si="22"/>
        <v>162510.21000000834</v>
      </c>
      <c r="FG15" s="16">
        <f t="shared" si="22"/>
        <v>118622.31000000238</v>
      </c>
      <c r="FH15" s="16">
        <f t="shared" si="22"/>
        <v>98487.320000000298</v>
      </c>
      <c r="FI15" s="16">
        <f t="shared" si="22"/>
        <v>94828.129999995232</v>
      </c>
      <c r="FJ15" s="16">
        <f t="shared" si="22"/>
        <v>104041.84000000358</v>
      </c>
      <c r="FK15" s="16">
        <f t="shared" si="22"/>
        <v>171563.81999999285</v>
      </c>
      <c r="FL15" s="16">
        <f t="shared" si="22"/>
        <v>268097.15999999642</v>
      </c>
      <c r="FM15" s="16">
        <f t="shared" si="22"/>
        <v>360768.43999999762</v>
      </c>
      <c r="FN15" s="16">
        <f t="shared" si="22"/>
        <v>360550.27000004053</v>
      </c>
      <c r="FO15" s="16">
        <f t="shared" si="22"/>
        <v>308007.13999998569</v>
      </c>
      <c r="FP15" s="16">
        <f t="shared" si="22"/>
        <v>295476.50999999046</v>
      </c>
      <c r="FQ15" s="16">
        <f t="shared" si="22"/>
        <v>222862.36000001431</v>
      </c>
      <c r="FR15" s="16">
        <f t="shared" si="22"/>
        <v>163426.42999999225</v>
      </c>
      <c r="FS15" s="16">
        <f t="shared" si="22"/>
        <v>119285</v>
      </c>
      <c r="FT15" s="16">
        <f t="shared" si="22"/>
        <v>99065.460000000894</v>
      </c>
      <c r="FU15" s="16">
        <f t="shared" si="22"/>
        <v>95449.469999998808</v>
      </c>
      <c r="FV15" s="16">
        <f t="shared" si="22"/>
        <v>104799.45000000298</v>
      </c>
      <c r="FW15" s="16">
        <f t="shared" si="22"/>
        <v>172898.18999999762</v>
      </c>
      <c r="FX15" s="16">
        <f t="shared" si="22"/>
        <v>270237.77000001073</v>
      </c>
      <c r="FY15" s="16">
        <f t="shared" si="22"/>
        <v>363667.19999998808</v>
      </c>
      <c r="FZ15" s="16">
        <f t="shared" si="22"/>
        <v>363523.09999999404</v>
      </c>
      <c r="GA15" s="16">
        <f t="shared" si="22"/>
        <v>310519.13000002503</v>
      </c>
      <c r="GB15" s="16">
        <f t="shared" si="22"/>
        <v>297878.59999999404</v>
      </c>
      <c r="GC15" s="16">
        <f t="shared" si="22"/>
        <v>224654.72000001371</v>
      </c>
      <c r="GD15" s="16">
        <f t="shared" si="22"/>
        <v>164732.13000001013</v>
      </c>
      <c r="GE15" s="16">
        <f t="shared" si="22"/>
        <v>120251.95000001043</v>
      </c>
      <c r="GF15" s="16">
        <f t="shared" si="22"/>
        <v>99871.439999997616</v>
      </c>
      <c r="GG15" s="16">
        <f t="shared" si="22"/>
        <v>96209.659999996424</v>
      </c>
      <c r="GH15" s="16">
        <f t="shared" si="22"/>
        <v>105615.75</v>
      </c>
      <c r="GI15" s="16">
        <f t="shared" si="22"/>
        <v>174238.66999998689</v>
      </c>
      <c r="GJ15" s="16">
        <f t="shared" si="22"/>
        <v>272335.18000000715</v>
      </c>
      <c r="GK15" s="16">
        <f t="shared" si="22"/>
        <v>366462.96000000834</v>
      </c>
      <c r="GL15" s="16">
        <f t="shared" ref="GL15:IW15" si="23">GL16-GL14</f>
        <v>366222.48000001907</v>
      </c>
      <c r="GM15" s="16">
        <f t="shared" si="23"/>
        <v>318423.09999996424</v>
      </c>
      <c r="GN15" s="16">
        <f t="shared" si="23"/>
        <v>299948.41999998689</v>
      </c>
      <c r="GO15" s="16">
        <f t="shared" si="23"/>
        <v>226290.40000000596</v>
      </c>
      <c r="GP15" s="16">
        <f t="shared" si="23"/>
        <v>165914.56000000238</v>
      </c>
      <c r="GQ15" s="16">
        <f t="shared" si="23"/>
        <v>121139.29000000656</v>
      </c>
      <c r="GR15" s="16">
        <f t="shared" si="23"/>
        <v>100641.81000000238</v>
      </c>
      <c r="GS15" s="16">
        <f t="shared" si="23"/>
        <v>96979.859999999404</v>
      </c>
      <c r="GT15" s="16">
        <f t="shared" si="23"/>
        <v>106480.23999999464</v>
      </c>
      <c r="GU15" s="16">
        <f t="shared" si="23"/>
        <v>175652.06999999285</v>
      </c>
      <c r="GV15" s="16">
        <f t="shared" si="23"/>
        <v>274518.96000000834</v>
      </c>
      <c r="GW15" s="16">
        <f t="shared" si="23"/>
        <v>369372.75</v>
      </c>
      <c r="GX15" s="16">
        <f t="shared" si="23"/>
        <v>369045.09000000358</v>
      </c>
      <c r="GY15" s="16">
        <f t="shared" si="23"/>
        <v>315167.13999998569</v>
      </c>
      <c r="GZ15" s="16">
        <f t="shared" si="23"/>
        <v>302265.81999999285</v>
      </c>
      <c r="HA15" s="16">
        <f t="shared" si="23"/>
        <v>227836.76000000536</v>
      </c>
      <c r="HB15" s="16">
        <f t="shared" si="23"/>
        <v>166923.45000001788</v>
      </c>
      <c r="HC15" s="16">
        <f t="shared" si="23"/>
        <v>121767.88000000268</v>
      </c>
      <c r="HD15" s="16">
        <f t="shared" si="23"/>
        <v>101026.47999999672</v>
      </c>
      <c r="HE15" s="16">
        <f t="shared" si="23"/>
        <v>97249.359999999404</v>
      </c>
      <c r="HF15" s="16">
        <f t="shared" si="23"/>
        <v>106760.91000001132</v>
      </c>
      <c r="HG15" s="16">
        <f t="shared" si="23"/>
        <v>176382.69999998808</v>
      </c>
      <c r="HH15" s="16">
        <f t="shared" si="23"/>
        <v>275970.28999999166</v>
      </c>
      <c r="HI15" s="16">
        <f t="shared" si="23"/>
        <v>371455</v>
      </c>
      <c r="HJ15" s="16">
        <f t="shared" si="23"/>
        <v>371178.92000001669</v>
      </c>
      <c r="HK15" s="16">
        <f t="shared" si="23"/>
        <v>316998.62000000477</v>
      </c>
      <c r="HL15" s="16">
        <f t="shared" si="23"/>
        <v>304004.07999998331</v>
      </c>
      <c r="HM15" s="16">
        <f t="shared" si="23"/>
        <v>229082.15999999642</v>
      </c>
      <c r="HN15" s="16">
        <f t="shared" si="23"/>
        <v>167772.04999999702</v>
      </c>
      <c r="HO15" s="16">
        <f t="shared" si="23"/>
        <v>122404.6400000006</v>
      </c>
      <c r="HP15" s="16">
        <f t="shared" si="23"/>
        <v>101626.90999999642</v>
      </c>
      <c r="HQ15" s="16">
        <f t="shared" si="23"/>
        <v>97934.930000007153</v>
      </c>
      <c r="HR15" s="16">
        <f t="shared" si="23"/>
        <v>107613.23000000417</v>
      </c>
      <c r="HS15" s="16">
        <f t="shared" si="23"/>
        <v>177830.26999998093</v>
      </c>
      <c r="HT15" s="16">
        <f t="shared" si="23"/>
        <v>278224.84000000358</v>
      </c>
      <c r="HU15" s="16">
        <f t="shared" si="23"/>
        <v>374476.79999998212</v>
      </c>
      <c r="HV15" s="16">
        <f t="shared" si="23"/>
        <v>374189.56000000238</v>
      </c>
      <c r="HW15" s="16">
        <f t="shared" si="23"/>
        <v>319569.94999995828</v>
      </c>
      <c r="HX15" s="16">
        <f t="shared" si="23"/>
        <v>306502.67000001669</v>
      </c>
      <c r="HY15" s="16">
        <f t="shared" si="23"/>
        <v>230998.81000000238</v>
      </c>
      <c r="HZ15" s="16">
        <f t="shared" si="23"/>
        <v>169240.15999999642</v>
      </c>
      <c r="IA15" s="16">
        <f t="shared" si="23"/>
        <v>123558.07000000775</v>
      </c>
      <c r="IB15" s="16">
        <f t="shared" si="23"/>
        <v>102653.25</v>
      </c>
      <c r="IC15" s="16">
        <f t="shared" si="23"/>
        <v>98942.320000000298</v>
      </c>
      <c r="ID15" s="16">
        <f t="shared" si="23"/>
        <v>108690.29999999702</v>
      </c>
      <c r="IE15" s="16">
        <f t="shared" si="23"/>
        <v>179449.93999999762</v>
      </c>
      <c r="IF15" s="16">
        <f t="shared" si="23"/>
        <v>280591.83999997377</v>
      </c>
      <c r="IG15" s="16">
        <f t="shared" si="23"/>
        <v>377555.92000001669</v>
      </c>
      <c r="IH15" s="16">
        <f t="shared" si="23"/>
        <v>377233.56000000238</v>
      </c>
      <c r="II15" s="16">
        <f t="shared" si="23"/>
        <v>327933.91999998689</v>
      </c>
      <c r="IJ15" s="16">
        <f t="shared" si="23"/>
        <v>308897.36000001431</v>
      </c>
      <c r="IK15" s="16">
        <f t="shared" si="23"/>
        <v>232939.04999999702</v>
      </c>
      <c r="IL15" s="16">
        <f t="shared" si="23"/>
        <v>170731.77000001073</v>
      </c>
      <c r="IM15" s="16">
        <f t="shared" si="23"/>
        <v>124734.09000001103</v>
      </c>
      <c r="IN15" s="16">
        <f t="shared" si="23"/>
        <v>103702.48000000417</v>
      </c>
      <c r="IO15" s="16">
        <f t="shared" si="23"/>
        <v>99969.290000006557</v>
      </c>
      <c r="IP15" s="16">
        <f t="shared" si="23"/>
        <v>109782.3900000006</v>
      </c>
      <c r="IQ15" s="16">
        <f t="shared" si="23"/>
        <v>181074.56000000238</v>
      </c>
      <c r="IR15" s="16">
        <f t="shared" si="23"/>
        <v>282955.96000000834</v>
      </c>
      <c r="IS15" s="16">
        <f t="shared" si="23"/>
        <v>380628.14999997616</v>
      </c>
      <c r="IT15" s="16">
        <f t="shared" si="23"/>
        <v>380303.20000001788</v>
      </c>
      <c r="IU15" s="16">
        <f t="shared" si="23"/>
        <v>324792.46000000834</v>
      </c>
      <c r="IV15" s="16">
        <f t="shared" si="23"/>
        <v>311581.45999997854</v>
      </c>
      <c r="IW15" s="16">
        <f t="shared" si="23"/>
        <v>234912.3599999994</v>
      </c>
      <c r="IX15" s="16">
        <f t="shared" ref="IX15:LA15" si="24">IX16-IX14</f>
        <v>172257.37000000477</v>
      </c>
      <c r="IY15" s="16">
        <f t="shared" si="24"/>
        <v>125938.86000001431</v>
      </c>
      <c r="IZ15" s="16">
        <f t="shared" si="24"/>
        <v>104779.61999998987</v>
      </c>
      <c r="JA15" s="16">
        <f t="shared" si="24"/>
        <v>101023.43999999762</v>
      </c>
      <c r="JB15" s="16">
        <f t="shared" si="24"/>
        <v>110898.35999999195</v>
      </c>
      <c r="JC15" s="16">
        <f t="shared" si="24"/>
        <v>182723.43999999762</v>
      </c>
      <c r="JD15" s="16">
        <f t="shared" si="24"/>
        <v>285336.56000000238</v>
      </c>
      <c r="JE15" s="16">
        <f t="shared" si="24"/>
        <v>383705.12999999523</v>
      </c>
      <c r="JF15" s="185">
        <f t="shared" si="24"/>
        <v>383393.40000000596</v>
      </c>
      <c r="JG15" s="185">
        <f t="shared" si="24"/>
        <v>327426.44999998808</v>
      </c>
      <c r="JH15" s="185">
        <f t="shared" si="24"/>
        <v>314146.78000000119</v>
      </c>
      <c r="JI15" s="185">
        <f t="shared" si="24"/>
        <v>236893.08000001311</v>
      </c>
      <c r="JJ15" s="185">
        <f t="shared" si="24"/>
        <v>173792.68999999762</v>
      </c>
      <c r="JK15" s="185">
        <f t="shared" si="24"/>
        <v>127155.39999999106</v>
      </c>
      <c r="JL15" s="185">
        <f t="shared" si="24"/>
        <v>105870.30000000447</v>
      </c>
      <c r="JM15" s="185">
        <f t="shared" si="24"/>
        <v>102090.82999999821</v>
      </c>
      <c r="JN15" s="185">
        <f t="shared" si="24"/>
        <v>112027.5</v>
      </c>
      <c r="JO15" s="185">
        <f t="shared" si="24"/>
        <v>184382.23000000417</v>
      </c>
      <c r="JP15" s="185">
        <f t="shared" si="24"/>
        <v>287721.96999996901</v>
      </c>
      <c r="JQ15" s="185">
        <f t="shared" si="24"/>
        <v>386780.23000001907</v>
      </c>
      <c r="JR15" s="185">
        <f t="shared" si="24"/>
        <v>386321.1400000155</v>
      </c>
      <c r="JS15" s="185">
        <f t="shared" si="24"/>
        <v>329922.40999999642</v>
      </c>
      <c r="JT15" s="185">
        <f t="shared" si="24"/>
        <v>316560.89999997616</v>
      </c>
      <c r="JU15" s="185">
        <f t="shared" si="24"/>
        <v>238735.78999999166</v>
      </c>
      <c r="JV15" s="185">
        <f t="shared" si="24"/>
        <v>175190.67999999225</v>
      </c>
      <c r="JW15" s="185">
        <f t="shared" si="24"/>
        <v>128244.52999999374</v>
      </c>
      <c r="JX15" s="185">
        <f t="shared" si="24"/>
        <v>106831.06000000238</v>
      </c>
      <c r="JY15" s="185">
        <f t="shared" si="24"/>
        <v>103031.12999999523</v>
      </c>
      <c r="JZ15" s="185">
        <f t="shared" si="24"/>
        <v>113034</v>
      </c>
      <c r="KA15" s="185">
        <f t="shared" si="24"/>
        <v>185908.2499999851</v>
      </c>
      <c r="KB15" s="185">
        <f t="shared" si="24"/>
        <v>289971.46000000834</v>
      </c>
      <c r="KC15" s="185">
        <f t="shared" si="24"/>
        <v>389722.9999999702</v>
      </c>
      <c r="KD15" s="185">
        <f t="shared" si="24"/>
        <v>389354.24000000954</v>
      </c>
      <c r="KE15" s="185">
        <f t="shared" si="24"/>
        <v>338484.01000002027</v>
      </c>
      <c r="KF15" s="185">
        <f t="shared" si="24"/>
        <v>318970.03999999166</v>
      </c>
      <c r="KG15" s="185">
        <f t="shared" si="24"/>
        <v>240700.56999999285</v>
      </c>
      <c r="KH15" s="185">
        <f t="shared" si="24"/>
        <v>176719.78999999166</v>
      </c>
      <c r="KI15" s="185">
        <f t="shared" si="24"/>
        <v>129461.73999999464</v>
      </c>
      <c r="KJ15" s="185">
        <f t="shared" si="24"/>
        <v>107928.5</v>
      </c>
      <c r="KK15" s="185">
        <f t="shared" si="24"/>
        <v>104107.89999999106</v>
      </c>
      <c r="KL15" s="185">
        <f t="shared" si="24"/>
        <v>114174.65999999642</v>
      </c>
      <c r="KM15" s="185">
        <f t="shared" si="24"/>
        <v>187578.28999999166</v>
      </c>
      <c r="KN15" s="185">
        <f t="shared" si="24"/>
        <v>292365.51000002027</v>
      </c>
      <c r="KO15" s="185">
        <f t="shared" si="24"/>
        <v>392807.07999998331</v>
      </c>
      <c r="KP15" s="185">
        <f t="shared" si="24"/>
        <v>392393.15000000596</v>
      </c>
      <c r="KQ15" s="185">
        <f t="shared" si="24"/>
        <v>335113.09000000358</v>
      </c>
      <c r="KR15" s="185">
        <f t="shared" si="24"/>
        <v>321628.63000002503</v>
      </c>
      <c r="KS15" s="185">
        <f t="shared" si="24"/>
        <v>242661.60000002384</v>
      </c>
      <c r="KT15" s="185">
        <f t="shared" si="24"/>
        <v>178246.56000001729</v>
      </c>
      <c r="KU15" s="185">
        <f t="shared" si="24"/>
        <v>130674.79000000656</v>
      </c>
      <c r="KV15" s="185">
        <f t="shared" si="24"/>
        <v>109019.09999999404</v>
      </c>
      <c r="KW15" s="185">
        <f t="shared" si="24"/>
        <v>105177.04999998957</v>
      </c>
      <c r="KX15" s="185">
        <f t="shared" si="24"/>
        <v>115304.11999999732</v>
      </c>
      <c r="KY15" s="185">
        <f t="shared" si="24"/>
        <v>189232.18999999762</v>
      </c>
      <c r="KZ15" s="185">
        <f t="shared" si="24"/>
        <v>294737.3900000155</v>
      </c>
      <c r="LA15" s="185">
        <f t="shared" si="24"/>
        <v>395837.83999997377</v>
      </c>
    </row>
    <row r="16" spans="1:313" s="182" customFormat="1" x14ac:dyDescent="0.2">
      <c r="A16" s="182" t="s">
        <v>23</v>
      </c>
      <c r="B16" s="16">
        <f t="shared" ref="B16:BM16" si="25">ROUND(B14/0.998, 0)</f>
        <v>158180102</v>
      </c>
      <c r="C16" s="16">
        <f t="shared" si="25"/>
        <v>148389751</v>
      </c>
      <c r="D16" s="16">
        <f t="shared" si="25"/>
        <v>133017616</v>
      </c>
      <c r="E16" s="16">
        <f t="shared" si="25"/>
        <v>80812611</v>
      </c>
      <c r="F16" s="16">
        <f t="shared" si="25"/>
        <v>68958365</v>
      </c>
      <c r="G16" s="16">
        <f t="shared" si="25"/>
        <v>52902842</v>
      </c>
      <c r="H16" s="16">
        <f t="shared" si="25"/>
        <v>44833312</v>
      </c>
      <c r="I16" s="16">
        <f t="shared" si="25"/>
        <v>43361315</v>
      </c>
      <c r="J16" s="16">
        <f t="shared" si="25"/>
        <v>47749231</v>
      </c>
      <c r="K16" s="16">
        <f t="shared" si="25"/>
        <v>78259354</v>
      </c>
      <c r="L16" s="16">
        <f t="shared" si="25"/>
        <v>121726532</v>
      </c>
      <c r="M16" s="16">
        <f t="shared" si="25"/>
        <v>163296421</v>
      </c>
      <c r="N16" s="16">
        <f t="shared" si="25"/>
        <v>163471471</v>
      </c>
      <c r="O16" s="16">
        <f t="shared" si="25"/>
        <v>139623792</v>
      </c>
      <c r="P16" s="16">
        <f t="shared" si="25"/>
        <v>134133506</v>
      </c>
      <c r="Q16" s="16">
        <f t="shared" si="25"/>
        <v>101609148</v>
      </c>
      <c r="R16" s="16">
        <f t="shared" si="25"/>
        <v>75079547</v>
      </c>
      <c r="S16" s="16">
        <f t="shared" si="25"/>
        <v>55088617</v>
      </c>
      <c r="T16" s="16">
        <f t="shared" si="25"/>
        <v>46038268</v>
      </c>
      <c r="U16" s="16">
        <f t="shared" si="25"/>
        <v>44427590</v>
      </c>
      <c r="V16" s="16">
        <f t="shared" si="25"/>
        <v>48555074</v>
      </c>
      <c r="W16" s="16">
        <f t="shared" si="25"/>
        <v>79109531</v>
      </c>
      <c r="X16" s="16">
        <f t="shared" si="25"/>
        <v>122595017</v>
      </c>
      <c r="Y16" s="16">
        <f t="shared" si="25"/>
        <v>164445340</v>
      </c>
      <c r="Z16" s="16">
        <f t="shared" si="25"/>
        <v>164450708</v>
      </c>
      <c r="AA16" s="16">
        <f t="shared" si="25"/>
        <v>140661394</v>
      </c>
      <c r="AB16" s="16">
        <f t="shared" si="25"/>
        <v>135253121</v>
      </c>
      <c r="AC16" s="16">
        <f t="shared" si="25"/>
        <v>102503840</v>
      </c>
      <c r="AD16" s="16">
        <f t="shared" si="25"/>
        <v>75750719</v>
      </c>
      <c r="AE16" s="16">
        <f t="shared" si="25"/>
        <v>55558483</v>
      </c>
      <c r="AF16" s="16">
        <f t="shared" si="25"/>
        <v>46379922</v>
      </c>
      <c r="AG16" s="16">
        <f t="shared" si="25"/>
        <v>44703799</v>
      </c>
      <c r="AH16" s="16">
        <f t="shared" si="25"/>
        <v>48888734</v>
      </c>
      <c r="AI16" s="16">
        <f t="shared" si="25"/>
        <v>79726013</v>
      </c>
      <c r="AJ16" s="16">
        <f t="shared" si="25"/>
        <v>123700967</v>
      </c>
      <c r="AK16" s="16">
        <f t="shared" si="25"/>
        <v>166120761</v>
      </c>
      <c r="AL16" s="16">
        <f t="shared" si="25"/>
        <v>166263090</v>
      </c>
      <c r="AM16" s="16">
        <f t="shared" si="25"/>
        <v>142236547</v>
      </c>
      <c r="AN16" s="16">
        <f t="shared" si="25"/>
        <v>136812812</v>
      </c>
      <c r="AO16" s="16">
        <f t="shared" si="25"/>
        <v>103742601</v>
      </c>
      <c r="AP16" s="16">
        <f t="shared" si="25"/>
        <v>76752351</v>
      </c>
      <c r="AQ16" s="16">
        <f t="shared" si="25"/>
        <v>56388872</v>
      </c>
      <c r="AR16" s="16">
        <f t="shared" si="25"/>
        <v>47158329</v>
      </c>
      <c r="AS16" s="16">
        <f t="shared" si="25"/>
        <v>45484620</v>
      </c>
      <c r="AT16" s="16">
        <f t="shared" si="25"/>
        <v>49672747</v>
      </c>
      <c r="AU16" s="16">
        <f t="shared" si="25"/>
        <v>80788084</v>
      </c>
      <c r="AV16" s="16">
        <f t="shared" si="25"/>
        <v>125157913</v>
      </c>
      <c r="AW16" s="16">
        <f t="shared" si="25"/>
        <v>167969542</v>
      </c>
      <c r="AX16" s="16">
        <f t="shared" si="25"/>
        <v>168044514</v>
      </c>
      <c r="AY16" s="16">
        <f t="shared" si="25"/>
        <v>146385032</v>
      </c>
      <c r="AZ16" s="16">
        <f t="shared" si="25"/>
        <v>138218861</v>
      </c>
      <c r="BA16" s="16">
        <f t="shared" si="25"/>
        <v>104941023</v>
      </c>
      <c r="BB16" s="16">
        <f t="shared" si="25"/>
        <v>77723728</v>
      </c>
      <c r="BC16" s="16">
        <f t="shared" si="25"/>
        <v>57208179</v>
      </c>
      <c r="BD16" s="16">
        <f t="shared" si="25"/>
        <v>47916668</v>
      </c>
      <c r="BE16" s="16">
        <f t="shared" si="25"/>
        <v>46243038</v>
      </c>
      <c r="BF16" s="16">
        <f t="shared" si="25"/>
        <v>50471285</v>
      </c>
      <c r="BG16" s="16">
        <f t="shared" si="25"/>
        <v>81889108</v>
      </c>
      <c r="BH16" s="16">
        <f t="shared" si="25"/>
        <v>126599132</v>
      </c>
      <c r="BI16" s="16">
        <f t="shared" si="25"/>
        <v>169718224</v>
      </c>
      <c r="BJ16" s="16">
        <f t="shared" si="25"/>
        <v>169679833</v>
      </c>
      <c r="BK16" s="16">
        <f t="shared" si="25"/>
        <v>145107279</v>
      </c>
      <c r="BL16" s="16">
        <f t="shared" si="25"/>
        <v>139524993</v>
      </c>
      <c r="BM16" s="16">
        <f t="shared" si="25"/>
        <v>105807992</v>
      </c>
      <c r="BN16" s="16">
        <f t="shared" ref="BN16:DY16" si="26">ROUND(BN14/0.998, 0)</f>
        <v>78288014</v>
      </c>
      <c r="BO16" s="16">
        <f t="shared" si="26"/>
        <v>57558428</v>
      </c>
      <c r="BP16" s="16">
        <f t="shared" si="26"/>
        <v>48120950</v>
      </c>
      <c r="BQ16" s="16">
        <f t="shared" si="26"/>
        <v>46375824</v>
      </c>
      <c r="BR16" s="16">
        <f t="shared" si="26"/>
        <v>50602436</v>
      </c>
      <c r="BS16" s="16">
        <f t="shared" si="26"/>
        <v>82255787</v>
      </c>
      <c r="BT16" s="16">
        <f t="shared" si="26"/>
        <v>127331807</v>
      </c>
      <c r="BU16" s="16">
        <f t="shared" si="26"/>
        <v>170776826</v>
      </c>
      <c r="BV16" s="16">
        <f t="shared" si="26"/>
        <v>170752743</v>
      </c>
      <c r="BW16" s="16">
        <f t="shared" si="26"/>
        <v>146000699</v>
      </c>
      <c r="BX16" s="16">
        <f t="shared" si="26"/>
        <v>140330217</v>
      </c>
      <c r="BY16" s="16">
        <f t="shared" si="26"/>
        <v>106327922</v>
      </c>
      <c r="BZ16" s="16">
        <f t="shared" si="26"/>
        <v>78555985</v>
      </c>
      <c r="CA16" s="16">
        <f t="shared" si="26"/>
        <v>57673296</v>
      </c>
      <c r="CB16" s="16">
        <f t="shared" si="26"/>
        <v>48148092</v>
      </c>
      <c r="CC16" s="16">
        <f t="shared" si="26"/>
        <v>46384504</v>
      </c>
      <c r="CD16" s="16">
        <f t="shared" si="26"/>
        <v>50655759</v>
      </c>
      <c r="CE16" s="16">
        <f t="shared" si="26"/>
        <v>82554896</v>
      </c>
      <c r="CF16" s="16">
        <f t="shared" si="26"/>
        <v>128028445</v>
      </c>
      <c r="CG16" s="16">
        <f t="shared" si="26"/>
        <v>171825319</v>
      </c>
      <c r="CH16" s="16">
        <f t="shared" si="26"/>
        <v>171811597</v>
      </c>
      <c r="CI16" s="16">
        <f t="shared" si="26"/>
        <v>146875343</v>
      </c>
      <c r="CJ16" s="16">
        <f t="shared" si="26"/>
        <v>141112435</v>
      </c>
      <c r="CK16" s="16">
        <f t="shared" si="26"/>
        <v>106822323</v>
      </c>
      <c r="CL16" s="16">
        <f t="shared" si="26"/>
        <v>78798591</v>
      </c>
      <c r="CM16" s="16">
        <f t="shared" si="26"/>
        <v>57767132</v>
      </c>
      <c r="CN16" s="16">
        <f t="shared" si="26"/>
        <v>48156998</v>
      </c>
      <c r="CO16" s="16">
        <f t="shared" si="26"/>
        <v>46380056</v>
      </c>
      <c r="CP16" s="16">
        <f t="shared" si="26"/>
        <v>50701055</v>
      </c>
      <c r="CQ16" s="16">
        <f t="shared" si="26"/>
        <v>82858666</v>
      </c>
      <c r="CR16" s="16">
        <f t="shared" si="26"/>
        <v>128733492</v>
      </c>
      <c r="CS16" s="16">
        <f t="shared" si="26"/>
        <v>172883393</v>
      </c>
      <c r="CT16" s="16">
        <f t="shared" si="26"/>
        <v>172831310</v>
      </c>
      <c r="CU16" s="16">
        <f t="shared" si="26"/>
        <v>150399174</v>
      </c>
      <c r="CV16" s="16">
        <f t="shared" si="26"/>
        <v>141816089</v>
      </c>
      <c r="CW16" s="16">
        <f t="shared" si="26"/>
        <v>107325036</v>
      </c>
      <c r="CX16" s="16">
        <f t="shared" si="26"/>
        <v>79065241</v>
      </c>
      <c r="CY16" s="16">
        <f t="shared" si="26"/>
        <v>57901584</v>
      </c>
      <c r="CZ16" s="16">
        <f t="shared" si="26"/>
        <v>48241118</v>
      </c>
      <c r="DA16" s="16">
        <f t="shared" si="26"/>
        <v>46484164</v>
      </c>
      <c r="DB16" s="16">
        <f t="shared" si="26"/>
        <v>50878641</v>
      </c>
      <c r="DC16" s="16">
        <f t="shared" si="26"/>
        <v>83312938</v>
      </c>
      <c r="DD16" s="16">
        <f t="shared" si="26"/>
        <v>129596210</v>
      </c>
      <c r="DE16" s="16">
        <f t="shared" si="26"/>
        <v>174119850</v>
      </c>
      <c r="DF16" s="16">
        <f t="shared" si="26"/>
        <v>174005353</v>
      </c>
      <c r="DG16" s="16">
        <f t="shared" si="26"/>
        <v>148694318</v>
      </c>
      <c r="DH16" s="16">
        <f t="shared" si="26"/>
        <v>142747486</v>
      </c>
      <c r="DI16" s="16">
        <f t="shared" si="26"/>
        <v>107876082</v>
      </c>
      <c r="DJ16" s="16">
        <f t="shared" si="26"/>
        <v>79342298</v>
      </c>
      <c r="DK16" s="16">
        <f t="shared" si="26"/>
        <v>58002807</v>
      </c>
      <c r="DL16" s="16">
        <f t="shared" si="26"/>
        <v>48218851</v>
      </c>
      <c r="DM16" s="16">
        <f t="shared" si="26"/>
        <v>46410617</v>
      </c>
      <c r="DN16" s="16">
        <f t="shared" si="26"/>
        <v>50825174</v>
      </c>
      <c r="DO16" s="16">
        <f t="shared" si="26"/>
        <v>83491172</v>
      </c>
      <c r="DP16" s="16">
        <f t="shared" si="26"/>
        <v>130161146</v>
      </c>
      <c r="DQ16" s="16">
        <f t="shared" si="26"/>
        <v>175020133</v>
      </c>
      <c r="DR16" s="16">
        <f t="shared" si="26"/>
        <v>174975353</v>
      </c>
      <c r="DS16" s="16">
        <f t="shared" si="26"/>
        <v>149525757</v>
      </c>
      <c r="DT16" s="16">
        <f t="shared" si="26"/>
        <v>143519017</v>
      </c>
      <c r="DU16" s="16">
        <f t="shared" si="26"/>
        <v>108395523</v>
      </c>
      <c r="DV16" s="16">
        <f t="shared" si="26"/>
        <v>79650553</v>
      </c>
      <c r="DW16" s="16">
        <f t="shared" si="26"/>
        <v>58206269</v>
      </c>
      <c r="DX16" s="16">
        <f t="shared" si="26"/>
        <v>48398456</v>
      </c>
      <c r="DY16" s="16">
        <f t="shared" si="26"/>
        <v>46636325</v>
      </c>
      <c r="DZ16" s="16">
        <f t="shared" ref="DZ16:GK16" si="27">ROUND(DZ14/0.998, 0)</f>
        <v>51143281</v>
      </c>
      <c r="EA16" s="16">
        <f t="shared" si="27"/>
        <v>84120806</v>
      </c>
      <c r="EB16" s="16">
        <f t="shared" si="27"/>
        <v>131222988</v>
      </c>
      <c r="EC16" s="16">
        <f t="shared" si="27"/>
        <v>176487973</v>
      </c>
      <c r="ED16" s="16">
        <f t="shared" si="27"/>
        <v>176417163</v>
      </c>
      <c r="EE16" s="16">
        <f t="shared" si="27"/>
        <v>150749092</v>
      </c>
      <c r="EF16" s="16">
        <f t="shared" si="27"/>
        <v>144685198</v>
      </c>
      <c r="EG16" s="16">
        <f t="shared" si="27"/>
        <v>109257223</v>
      </c>
      <c r="EH16" s="16">
        <f t="shared" si="27"/>
        <v>80266207</v>
      </c>
      <c r="EI16" s="16">
        <f t="shared" si="27"/>
        <v>58656201</v>
      </c>
      <c r="EJ16" s="16">
        <f t="shared" si="27"/>
        <v>48768404</v>
      </c>
      <c r="EK16" s="16">
        <f t="shared" si="27"/>
        <v>46988204</v>
      </c>
      <c r="EL16" s="16">
        <f t="shared" si="27"/>
        <v>51529501</v>
      </c>
      <c r="EM16" s="16">
        <f t="shared" si="27"/>
        <v>84776811</v>
      </c>
      <c r="EN16" s="16">
        <f t="shared" si="27"/>
        <v>132270040</v>
      </c>
      <c r="EO16" s="16">
        <f t="shared" si="27"/>
        <v>177900231</v>
      </c>
      <c r="EP16" s="16">
        <f t="shared" si="27"/>
        <v>177801184</v>
      </c>
      <c r="EQ16" s="16">
        <f t="shared" si="27"/>
        <v>154644302</v>
      </c>
      <c r="ER16" s="16">
        <f t="shared" si="27"/>
        <v>145714800</v>
      </c>
      <c r="ES16" s="16">
        <f t="shared" si="27"/>
        <v>110050269</v>
      </c>
      <c r="ET16" s="16">
        <f t="shared" si="27"/>
        <v>80809206</v>
      </c>
      <c r="EU16" s="16">
        <f t="shared" si="27"/>
        <v>59034169</v>
      </c>
      <c r="EV16" s="16">
        <f t="shared" si="27"/>
        <v>49063483</v>
      </c>
      <c r="EW16" s="16">
        <f t="shared" si="27"/>
        <v>47264316</v>
      </c>
      <c r="EX16" s="16">
        <f t="shared" si="27"/>
        <v>51842013</v>
      </c>
      <c r="EY16" s="16">
        <f t="shared" si="27"/>
        <v>85353600</v>
      </c>
      <c r="EZ16" s="16">
        <f t="shared" si="27"/>
        <v>133236520</v>
      </c>
      <c r="FA16" s="16">
        <f t="shared" si="27"/>
        <v>179227229</v>
      </c>
      <c r="FB16" s="16">
        <f t="shared" si="27"/>
        <v>179099928</v>
      </c>
      <c r="FC16" s="16">
        <f t="shared" si="27"/>
        <v>153001872</v>
      </c>
      <c r="FD16" s="16">
        <f t="shared" si="27"/>
        <v>146791632</v>
      </c>
      <c r="FE16" s="16">
        <f t="shared" si="27"/>
        <v>110753837</v>
      </c>
      <c r="FF16" s="16">
        <f t="shared" si="27"/>
        <v>81255048</v>
      </c>
      <c r="FG16" s="16">
        <f t="shared" si="27"/>
        <v>59311270</v>
      </c>
      <c r="FH16" s="16">
        <f t="shared" si="27"/>
        <v>49243755</v>
      </c>
      <c r="FI16" s="16">
        <f t="shared" si="27"/>
        <v>47414050</v>
      </c>
      <c r="FJ16" s="16">
        <f t="shared" si="27"/>
        <v>52021162</v>
      </c>
      <c r="FK16" s="16">
        <f t="shared" si="27"/>
        <v>85782091</v>
      </c>
      <c r="FL16" s="16">
        <f t="shared" si="27"/>
        <v>134048399</v>
      </c>
      <c r="FM16" s="16">
        <f t="shared" si="27"/>
        <v>180383982</v>
      </c>
      <c r="FN16" s="16">
        <f t="shared" si="27"/>
        <v>180274894</v>
      </c>
      <c r="FO16" s="16">
        <f t="shared" si="27"/>
        <v>154003818</v>
      </c>
      <c r="FP16" s="16">
        <f t="shared" si="27"/>
        <v>147738280</v>
      </c>
      <c r="FQ16" s="16">
        <f t="shared" si="27"/>
        <v>111431236</v>
      </c>
      <c r="FR16" s="16">
        <f t="shared" si="27"/>
        <v>81713150</v>
      </c>
      <c r="FS16" s="16">
        <f t="shared" si="27"/>
        <v>59642407</v>
      </c>
      <c r="FT16" s="16">
        <f t="shared" si="27"/>
        <v>49532870</v>
      </c>
      <c r="FU16" s="16">
        <f t="shared" si="27"/>
        <v>47724721</v>
      </c>
      <c r="FV16" s="16">
        <f t="shared" si="27"/>
        <v>52399493</v>
      </c>
      <c r="FW16" s="16">
        <f t="shared" si="27"/>
        <v>86449276</v>
      </c>
      <c r="FX16" s="16">
        <f t="shared" si="27"/>
        <v>135118838</v>
      </c>
      <c r="FY16" s="16">
        <f t="shared" si="27"/>
        <v>181833804</v>
      </c>
      <c r="FZ16" s="16">
        <f t="shared" si="27"/>
        <v>181761439</v>
      </c>
      <c r="GA16" s="16">
        <f t="shared" si="27"/>
        <v>155259621</v>
      </c>
      <c r="GB16" s="16">
        <f t="shared" si="27"/>
        <v>148939178</v>
      </c>
      <c r="GC16" s="16">
        <f t="shared" si="27"/>
        <v>112327234</v>
      </c>
      <c r="GD16" s="16">
        <f t="shared" si="27"/>
        <v>82366222</v>
      </c>
      <c r="GE16" s="16">
        <f t="shared" si="27"/>
        <v>60125742</v>
      </c>
      <c r="GF16" s="16">
        <f t="shared" si="27"/>
        <v>49935549</v>
      </c>
      <c r="GG16" s="16">
        <f t="shared" si="27"/>
        <v>48104635</v>
      </c>
      <c r="GH16" s="16">
        <f t="shared" si="27"/>
        <v>52808011</v>
      </c>
      <c r="GI16" s="16">
        <f t="shared" si="27"/>
        <v>87119538</v>
      </c>
      <c r="GJ16" s="16">
        <f t="shared" si="27"/>
        <v>136167367</v>
      </c>
      <c r="GK16" s="16">
        <f t="shared" si="27"/>
        <v>183231416</v>
      </c>
      <c r="GL16" s="16">
        <f t="shared" ref="GL16:IW16" si="28">ROUND(GL14/0.998, 0)</f>
        <v>183111095</v>
      </c>
      <c r="GM16" s="16">
        <f t="shared" si="28"/>
        <v>159211535</v>
      </c>
      <c r="GN16" s="16">
        <f t="shared" si="28"/>
        <v>149974415</v>
      </c>
      <c r="GO16" s="16">
        <f t="shared" si="28"/>
        <v>113144966</v>
      </c>
      <c r="GP16" s="16">
        <f t="shared" si="28"/>
        <v>82957509</v>
      </c>
      <c r="GQ16" s="16">
        <f t="shared" si="28"/>
        <v>60569760</v>
      </c>
      <c r="GR16" s="16">
        <f t="shared" si="28"/>
        <v>50320667</v>
      </c>
      <c r="GS16" s="16">
        <f t="shared" si="28"/>
        <v>48489728</v>
      </c>
      <c r="GT16" s="16">
        <f t="shared" si="28"/>
        <v>53240003</v>
      </c>
      <c r="GU16" s="16">
        <f t="shared" si="28"/>
        <v>87825807</v>
      </c>
      <c r="GV16" s="16">
        <f t="shared" si="28"/>
        <v>137259379</v>
      </c>
      <c r="GW16" s="16">
        <f t="shared" si="28"/>
        <v>184686431</v>
      </c>
      <c r="GX16" s="16">
        <f t="shared" si="28"/>
        <v>184522411</v>
      </c>
      <c r="GY16" s="16">
        <f t="shared" si="28"/>
        <v>157583368</v>
      </c>
      <c r="GZ16" s="16">
        <f t="shared" si="28"/>
        <v>151133151</v>
      </c>
      <c r="HA16" s="16">
        <f t="shared" si="28"/>
        <v>113918435</v>
      </c>
      <c r="HB16" s="16">
        <f t="shared" si="28"/>
        <v>83461810</v>
      </c>
      <c r="HC16" s="16">
        <f t="shared" si="28"/>
        <v>60883803</v>
      </c>
      <c r="HD16" s="16">
        <f t="shared" si="28"/>
        <v>50513487</v>
      </c>
      <c r="HE16" s="16">
        <f t="shared" si="28"/>
        <v>48624528</v>
      </c>
      <c r="HF16" s="16">
        <f t="shared" si="28"/>
        <v>53380697</v>
      </c>
      <c r="HG16" s="16">
        <f t="shared" si="28"/>
        <v>88191586</v>
      </c>
      <c r="HH16" s="16">
        <f t="shared" si="28"/>
        <v>137985359</v>
      </c>
      <c r="HI16" s="16">
        <f t="shared" si="28"/>
        <v>185727582</v>
      </c>
      <c r="HJ16" s="16">
        <f t="shared" si="28"/>
        <v>185589433</v>
      </c>
      <c r="HK16" s="16">
        <f t="shared" si="28"/>
        <v>158499422</v>
      </c>
      <c r="HL16" s="16">
        <f t="shared" si="28"/>
        <v>152002229</v>
      </c>
      <c r="HM16" s="16">
        <f t="shared" si="28"/>
        <v>114540885</v>
      </c>
      <c r="HN16" s="16">
        <f t="shared" si="28"/>
        <v>83885934</v>
      </c>
      <c r="HO16" s="16">
        <f t="shared" si="28"/>
        <v>61202243</v>
      </c>
      <c r="HP16" s="16">
        <f t="shared" si="28"/>
        <v>50813402</v>
      </c>
      <c r="HQ16" s="16">
        <f t="shared" si="28"/>
        <v>48967331</v>
      </c>
      <c r="HR16" s="16">
        <f t="shared" si="28"/>
        <v>53806449</v>
      </c>
      <c r="HS16" s="16">
        <f t="shared" si="28"/>
        <v>88915068</v>
      </c>
      <c r="HT16" s="16">
        <f t="shared" si="28"/>
        <v>139112548</v>
      </c>
      <c r="HU16" s="16">
        <f t="shared" si="28"/>
        <v>187238420</v>
      </c>
      <c r="HV16" s="16">
        <f t="shared" si="28"/>
        <v>187094857</v>
      </c>
      <c r="HW16" s="16">
        <f t="shared" si="28"/>
        <v>159785048</v>
      </c>
      <c r="HX16" s="16">
        <f t="shared" si="28"/>
        <v>153251178</v>
      </c>
      <c r="HY16" s="16">
        <f t="shared" si="28"/>
        <v>115499386</v>
      </c>
      <c r="HZ16" s="16">
        <f t="shared" si="28"/>
        <v>84620048</v>
      </c>
      <c r="IA16" s="16">
        <f t="shared" si="28"/>
        <v>61778940</v>
      </c>
      <c r="IB16" s="16">
        <f t="shared" si="28"/>
        <v>51326793</v>
      </c>
      <c r="IC16" s="16">
        <f t="shared" si="28"/>
        <v>49471288</v>
      </c>
      <c r="ID16" s="16">
        <f t="shared" si="28"/>
        <v>54345390</v>
      </c>
      <c r="IE16" s="16">
        <f t="shared" si="28"/>
        <v>89724842</v>
      </c>
      <c r="IF16" s="16">
        <f t="shared" si="28"/>
        <v>140295760</v>
      </c>
      <c r="IG16" s="16">
        <f t="shared" si="28"/>
        <v>188777793</v>
      </c>
      <c r="IH16" s="16">
        <f t="shared" si="28"/>
        <v>188616726</v>
      </c>
      <c r="II16" s="16">
        <f t="shared" si="28"/>
        <v>163967080</v>
      </c>
      <c r="IJ16" s="16">
        <f t="shared" si="28"/>
        <v>154448521</v>
      </c>
      <c r="IK16" s="16">
        <f t="shared" si="28"/>
        <v>116469455</v>
      </c>
      <c r="IL16" s="16">
        <f t="shared" si="28"/>
        <v>85366130</v>
      </c>
      <c r="IM16" s="16">
        <f t="shared" si="28"/>
        <v>62367162</v>
      </c>
      <c r="IN16" s="16">
        <f t="shared" si="28"/>
        <v>51851267</v>
      </c>
      <c r="IO16" s="16">
        <f t="shared" si="28"/>
        <v>49984716</v>
      </c>
      <c r="IP16" s="16">
        <f t="shared" si="28"/>
        <v>54890978</v>
      </c>
      <c r="IQ16" s="16">
        <f t="shared" si="28"/>
        <v>90537514</v>
      </c>
      <c r="IR16" s="16">
        <f t="shared" si="28"/>
        <v>141478014</v>
      </c>
      <c r="IS16" s="16">
        <f t="shared" si="28"/>
        <v>190313952</v>
      </c>
      <c r="IT16" s="16">
        <f t="shared" si="28"/>
        <v>190151645</v>
      </c>
      <c r="IU16" s="16">
        <f t="shared" si="28"/>
        <v>162396028</v>
      </c>
      <c r="IV16" s="16">
        <f t="shared" si="28"/>
        <v>155790785</v>
      </c>
      <c r="IW16" s="16">
        <f t="shared" si="28"/>
        <v>117456018</v>
      </c>
      <c r="IX16" s="16">
        <f t="shared" ref="IX16:LA16" si="29">ROUND(IX14/0.998, 0)</f>
        <v>86128521</v>
      </c>
      <c r="IY16" s="16">
        <f t="shared" si="29"/>
        <v>62969497</v>
      </c>
      <c r="IZ16" s="16">
        <f t="shared" si="29"/>
        <v>52389586</v>
      </c>
      <c r="JA16" s="16">
        <f t="shared" si="29"/>
        <v>50511538</v>
      </c>
      <c r="JB16" s="16">
        <f t="shared" si="29"/>
        <v>55449114</v>
      </c>
      <c r="JC16" s="16">
        <f t="shared" si="29"/>
        <v>91361687</v>
      </c>
      <c r="JD16" s="16">
        <f t="shared" si="29"/>
        <v>142668077</v>
      </c>
      <c r="JE16" s="16">
        <f t="shared" si="29"/>
        <v>191852454</v>
      </c>
      <c r="JF16" s="185">
        <f t="shared" si="29"/>
        <v>191696683</v>
      </c>
      <c r="JG16" s="185">
        <f t="shared" si="29"/>
        <v>163713453</v>
      </c>
      <c r="JH16" s="185">
        <f t="shared" si="29"/>
        <v>157073298</v>
      </c>
      <c r="JI16" s="185">
        <f t="shared" si="29"/>
        <v>118446743</v>
      </c>
      <c r="JJ16" s="185">
        <f t="shared" si="29"/>
        <v>86896566</v>
      </c>
      <c r="JK16" s="185">
        <f t="shared" si="29"/>
        <v>63577706</v>
      </c>
      <c r="JL16" s="185">
        <f t="shared" si="29"/>
        <v>52935036</v>
      </c>
      <c r="JM16" s="185">
        <f t="shared" si="29"/>
        <v>51045455</v>
      </c>
      <c r="JN16" s="185">
        <f t="shared" si="29"/>
        <v>56013773</v>
      </c>
      <c r="JO16" s="185">
        <f t="shared" si="29"/>
        <v>92191046</v>
      </c>
      <c r="JP16" s="185">
        <f t="shared" si="29"/>
        <v>143860781</v>
      </c>
      <c r="JQ16" s="185">
        <f t="shared" si="29"/>
        <v>193390173</v>
      </c>
      <c r="JR16" s="185">
        <f t="shared" si="29"/>
        <v>193160426</v>
      </c>
      <c r="JS16" s="185">
        <f t="shared" si="29"/>
        <v>164961150</v>
      </c>
      <c r="JT16" s="185">
        <f t="shared" si="29"/>
        <v>158280565</v>
      </c>
      <c r="JU16" s="185">
        <f t="shared" si="29"/>
        <v>119367916</v>
      </c>
      <c r="JV16" s="185">
        <f t="shared" si="29"/>
        <v>87595442</v>
      </c>
      <c r="JW16" s="185">
        <f t="shared" si="29"/>
        <v>64122171</v>
      </c>
      <c r="JX16" s="185">
        <f t="shared" si="29"/>
        <v>53415698</v>
      </c>
      <c r="JY16" s="185">
        <f t="shared" si="29"/>
        <v>51515448</v>
      </c>
      <c r="JZ16" s="185">
        <f t="shared" si="29"/>
        <v>56516919</v>
      </c>
      <c r="KA16" s="185">
        <f t="shared" si="29"/>
        <v>92954036</v>
      </c>
      <c r="KB16" s="185">
        <f t="shared" si="29"/>
        <v>144985516</v>
      </c>
      <c r="KC16" s="185">
        <f t="shared" si="29"/>
        <v>194861536</v>
      </c>
      <c r="KD16" s="185">
        <f t="shared" si="29"/>
        <v>194677150</v>
      </c>
      <c r="KE16" s="185">
        <f t="shared" si="29"/>
        <v>169241778</v>
      </c>
      <c r="KF16" s="185">
        <f t="shared" si="29"/>
        <v>159485128</v>
      </c>
      <c r="KG16" s="185">
        <f t="shared" si="29"/>
        <v>120350120</v>
      </c>
      <c r="KH16" s="185">
        <f t="shared" si="29"/>
        <v>88360079</v>
      </c>
      <c r="KI16" s="185">
        <f t="shared" si="29"/>
        <v>64730631</v>
      </c>
      <c r="KJ16" s="185">
        <f t="shared" si="29"/>
        <v>53964084</v>
      </c>
      <c r="KK16" s="185">
        <f t="shared" si="29"/>
        <v>52054128</v>
      </c>
      <c r="KL16" s="185">
        <f t="shared" si="29"/>
        <v>57087414</v>
      </c>
      <c r="KM16" s="185">
        <f t="shared" si="29"/>
        <v>93789306</v>
      </c>
      <c r="KN16" s="185">
        <f t="shared" si="29"/>
        <v>146182812</v>
      </c>
      <c r="KO16" s="185">
        <f t="shared" si="29"/>
        <v>196403661</v>
      </c>
      <c r="KP16" s="185">
        <f t="shared" si="29"/>
        <v>196196495</v>
      </c>
      <c r="KQ16" s="185">
        <f t="shared" si="29"/>
        <v>167556771</v>
      </c>
      <c r="KR16" s="185">
        <f t="shared" si="29"/>
        <v>160814210</v>
      </c>
      <c r="KS16" s="185">
        <f t="shared" si="29"/>
        <v>121331030</v>
      </c>
      <c r="KT16" s="185">
        <f t="shared" si="29"/>
        <v>89123178</v>
      </c>
      <c r="KU16" s="185">
        <f t="shared" si="29"/>
        <v>65337346</v>
      </c>
      <c r="KV16" s="185">
        <f t="shared" si="29"/>
        <v>54509513</v>
      </c>
      <c r="KW16" s="185">
        <f t="shared" si="29"/>
        <v>52588556</v>
      </c>
      <c r="KX16" s="185">
        <f t="shared" si="29"/>
        <v>57652058</v>
      </c>
      <c r="KY16" s="185">
        <f t="shared" si="29"/>
        <v>94616041</v>
      </c>
      <c r="KZ16" s="185">
        <f t="shared" si="29"/>
        <v>147368839</v>
      </c>
      <c r="LA16" s="185">
        <f t="shared" si="29"/>
        <v>197919093</v>
      </c>
    </row>
    <row r="18" spans="1:313" ht="21" x14ac:dyDescent="0.35">
      <c r="A18" s="181" t="s">
        <v>122</v>
      </c>
      <c r="B18" s="183">
        <v>43831</v>
      </c>
      <c r="C18" s="183">
        <v>43862</v>
      </c>
      <c r="D18" s="183">
        <v>43891</v>
      </c>
      <c r="E18" s="183">
        <v>43922</v>
      </c>
      <c r="F18" s="183">
        <v>43952</v>
      </c>
      <c r="G18" s="183">
        <v>43983</v>
      </c>
      <c r="H18" s="183">
        <v>44013</v>
      </c>
      <c r="I18" s="183">
        <v>44044</v>
      </c>
      <c r="J18" s="183">
        <v>44075</v>
      </c>
      <c r="K18" s="183">
        <v>44105</v>
      </c>
      <c r="L18" s="183">
        <v>44136</v>
      </c>
      <c r="M18" s="183">
        <v>44166</v>
      </c>
      <c r="N18" s="183">
        <v>44197</v>
      </c>
      <c r="O18" s="183">
        <v>44228</v>
      </c>
      <c r="P18" s="183">
        <v>44256</v>
      </c>
      <c r="Q18" s="183">
        <v>44287</v>
      </c>
      <c r="R18" s="183">
        <v>44317</v>
      </c>
      <c r="S18" s="183">
        <v>44348</v>
      </c>
      <c r="T18" s="183">
        <v>44378</v>
      </c>
      <c r="U18" s="183">
        <v>44409</v>
      </c>
      <c r="V18" s="183">
        <v>44440</v>
      </c>
      <c r="W18" s="183">
        <v>44470</v>
      </c>
      <c r="X18" s="183">
        <v>44501</v>
      </c>
      <c r="Y18" s="183">
        <v>44531</v>
      </c>
      <c r="Z18" s="183">
        <v>44562</v>
      </c>
      <c r="AA18" s="183">
        <v>44593</v>
      </c>
      <c r="AB18" s="183">
        <v>44621</v>
      </c>
      <c r="AC18" s="183">
        <v>44652</v>
      </c>
      <c r="AD18" s="183">
        <v>44682</v>
      </c>
      <c r="AE18" s="183">
        <v>44713</v>
      </c>
      <c r="AF18" s="183">
        <v>44743</v>
      </c>
      <c r="AG18" s="183">
        <v>44774</v>
      </c>
      <c r="AH18" s="183">
        <v>44805</v>
      </c>
      <c r="AI18" s="183">
        <v>44835</v>
      </c>
      <c r="AJ18" s="183">
        <v>44866</v>
      </c>
      <c r="AK18" s="183">
        <v>44896</v>
      </c>
      <c r="AL18" s="183">
        <v>44927</v>
      </c>
      <c r="AM18" s="183">
        <v>44958</v>
      </c>
      <c r="AN18" s="183">
        <v>44986</v>
      </c>
      <c r="AO18" s="183">
        <v>45017</v>
      </c>
      <c r="AP18" s="183">
        <v>45047</v>
      </c>
      <c r="AQ18" s="183">
        <v>45078</v>
      </c>
      <c r="AR18" s="183">
        <v>45108</v>
      </c>
      <c r="AS18" s="183">
        <v>45139</v>
      </c>
      <c r="AT18" s="183">
        <v>45170</v>
      </c>
      <c r="AU18" s="183">
        <v>45200</v>
      </c>
      <c r="AV18" s="183">
        <v>45231</v>
      </c>
      <c r="AW18" s="183">
        <v>45261</v>
      </c>
      <c r="AX18" s="183">
        <v>45292</v>
      </c>
      <c r="AY18" s="183">
        <v>45323</v>
      </c>
      <c r="AZ18" s="183">
        <v>45352</v>
      </c>
      <c r="BA18" s="183">
        <v>45383</v>
      </c>
      <c r="BB18" s="183">
        <v>45413</v>
      </c>
      <c r="BC18" s="183">
        <v>45444</v>
      </c>
      <c r="BD18" s="183">
        <v>45474</v>
      </c>
      <c r="BE18" s="183">
        <v>45505</v>
      </c>
      <c r="BF18" s="183">
        <v>45536</v>
      </c>
      <c r="BG18" s="183">
        <v>45566</v>
      </c>
      <c r="BH18" s="183">
        <v>45597</v>
      </c>
      <c r="BI18" s="183">
        <v>45627</v>
      </c>
      <c r="BJ18" s="183">
        <v>45658</v>
      </c>
      <c r="BK18" s="183">
        <v>45689</v>
      </c>
      <c r="BL18" s="183">
        <v>45717</v>
      </c>
      <c r="BM18" s="183">
        <v>45748</v>
      </c>
      <c r="BN18" s="183">
        <v>45778</v>
      </c>
      <c r="BO18" s="183">
        <v>45809</v>
      </c>
      <c r="BP18" s="183">
        <v>45839</v>
      </c>
      <c r="BQ18" s="183">
        <v>45870</v>
      </c>
      <c r="BR18" s="183">
        <v>45901</v>
      </c>
      <c r="BS18" s="183">
        <v>45931</v>
      </c>
      <c r="BT18" s="183">
        <v>45962</v>
      </c>
      <c r="BU18" s="183">
        <v>45992</v>
      </c>
      <c r="BV18" s="183">
        <v>46023</v>
      </c>
      <c r="BW18" s="183">
        <v>46054</v>
      </c>
      <c r="BX18" s="183">
        <v>46082</v>
      </c>
      <c r="BY18" s="183">
        <v>46113</v>
      </c>
      <c r="BZ18" s="183">
        <v>46143</v>
      </c>
      <c r="CA18" s="183">
        <v>46174</v>
      </c>
      <c r="CB18" s="183">
        <v>46204</v>
      </c>
      <c r="CC18" s="183">
        <v>46235</v>
      </c>
      <c r="CD18" s="183">
        <v>46266</v>
      </c>
      <c r="CE18" s="183">
        <v>46296</v>
      </c>
      <c r="CF18" s="183">
        <v>46327</v>
      </c>
      <c r="CG18" s="183">
        <v>46357</v>
      </c>
      <c r="CH18" s="183">
        <v>46388</v>
      </c>
      <c r="CI18" s="183">
        <v>46419</v>
      </c>
      <c r="CJ18" s="183">
        <v>46447</v>
      </c>
      <c r="CK18" s="183">
        <v>46478</v>
      </c>
      <c r="CL18" s="183">
        <v>46508</v>
      </c>
      <c r="CM18" s="183">
        <v>46539</v>
      </c>
      <c r="CN18" s="183">
        <v>46569</v>
      </c>
      <c r="CO18" s="183">
        <v>46600</v>
      </c>
      <c r="CP18" s="183">
        <v>46631</v>
      </c>
      <c r="CQ18" s="183">
        <v>46661</v>
      </c>
      <c r="CR18" s="183">
        <v>46692</v>
      </c>
      <c r="CS18" s="183">
        <v>46722</v>
      </c>
      <c r="CT18" s="183">
        <v>46753</v>
      </c>
      <c r="CU18" s="183">
        <v>46784</v>
      </c>
      <c r="CV18" s="183">
        <v>46813</v>
      </c>
      <c r="CW18" s="183">
        <v>46844</v>
      </c>
      <c r="CX18" s="183">
        <v>46874</v>
      </c>
      <c r="CY18" s="183">
        <v>46905</v>
      </c>
      <c r="CZ18" s="183">
        <v>46935</v>
      </c>
      <c r="DA18" s="183">
        <v>46966</v>
      </c>
      <c r="DB18" s="183">
        <v>46997</v>
      </c>
      <c r="DC18" s="183">
        <v>47027</v>
      </c>
      <c r="DD18" s="183">
        <v>47058</v>
      </c>
      <c r="DE18" s="183">
        <v>47088</v>
      </c>
      <c r="DF18" s="183">
        <v>47119</v>
      </c>
      <c r="DG18" s="183">
        <v>47150</v>
      </c>
      <c r="DH18" s="183">
        <v>47178</v>
      </c>
      <c r="DI18" s="183">
        <v>47209</v>
      </c>
      <c r="DJ18" s="183">
        <v>47239</v>
      </c>
      <c r="DK18" s="183">
        <v>47270</v>
      </c>
      <c r="DL18" s="183">
        <v>47300</v>
      </c>
      <c r="DM18" s="183">
        <v>47331</v>
      </c>
      <c r="DN18" s="183">
        <v>47362</v>
      </c>
      <c r="DO18" s="183">
        <v>47392</v>
      </c>
      <c r="DP18" s="183">
        <v>47423</v>
      </c>
      <c r="DQ18" s="183">
        <v>47453</v>
      </c>
      <c r="DR18" s="183">
        <v>47484</v>
      </c>
      <c r="DS18" s="183">
        <v>47515</v>
      </c>
      <c r="DT18" s="183">
        <v>47543</v>
      </c>
      <c r="DU18" s="183">
        <v>47574</v>
      </c>
      <c r="DV18" s="183">
        <v>47604</v>
      </c>
      <c r="DW18" s="183">
        <v>47635</v>
      </c>
      <c r="DX18" s="183">
        <v>47665</v>
      </c>
      <c r="DY18" s="183">
        <v>47696</v>
      </c>
      <c r="DZ18" s="183">
        <v>47727</v>
      </c>
      <c r="EA18" s="183">
        <v>47757</v>
      </c>
      <c r="EB18" s="183">
        <v>47788</v>
      </c>
      <c r="EC18" s="183">
        <v>47818</v>
      </c>
      <c r="ED18" s="183">
        <v>47849</v>
      </c>
      <c r="EE18" s="183">
        <v>47880</v>
      </c>
      <c r="EF18" s="183">
        <v>47908</v>
      </c>
      <c r="EG18" s="183">
        <v>47939</v>
      </c>
      <c r="EH18" s="183">
        <v>47969</v>
      </c>
      <c r="EI18" s="183">
        <v>48000</v>
      </c>
      <c r="EJ18" s="183">
        <v>48030</v>
      </c>
      <c r="EK18" s="183">
        <v>48061</v>
      </c>
      <c r="EL18" s="183">
        <v>48092</v>
      </c>
      <c r="EM18" s="183">
        <v>48122</v>
      </c>
      <c r="EN18" s="183">
        <v>48153</v>
      </c>
      <c r="EO18" s="183">
        <v>48183</v>
      </c>
      <c r="EP18" s="183">
        <v>48214</v>
      </c>
      <c r="EQ18" s="183">
        <v>48245</v>
      </c>
      <c r="ER18" s="183">
        <v>48274</v>
      </c>
      <c r="ES18" s="183">
        <v>48305</v>
      </c>
      <c r="ET18" s="183">
        <v>48335</v>
      </c>
      <c r="EU18" s="183">
        <v>48366</v>
      </c>
      <c r="EV18" s="183">
        <v>48396</v>
      </c>
      <c r="EW18" s="183">
        <v>48427</v>
      </c>
      <c r="EX18" s="183">
        <v>48458</v>
      </c>
      <c r="EY18" s="183">
        <v>48488</v>
      </c>
      <c r="EZ18" s="183">
        <v>48519</v>
      </c>
      <c r="FA18" s="183">
        <v>48549</v>
      </c>
      <c r="FB18" s="183">
        <v>48580</v>
      </c>
      <c r="FC18" s="183">
        <v>48611</v>
      </c>
      <c r="FD18" s="183">
        <v>48639</v>
      </c>
      <c r="FE18" s="183">
        <v>48670</v>
      </c>
      <c r="FF18" s="183">
        <v>48700</v>
      </c>
      <c r="FG18" s="183">
        <v>48731</v>
      </c>
      <c r="FH18" s="183">
        <v>48761</v>
      </c>
      <c r="FI18" s="183">
        <v>48792</v>
      </c>
      <c r="FJ18" s="183">
        <v>48823</v>
      </c>
      <c r="FK18" s="183">
        <v>48853</v>
      </c>
      <c r="FL18" s="183">
        <v>48884</v>
      </c>
      <c r="FM18" s="183">
        <v>48914</v>
      </c>
      <c r="FN18" s="183">
        <v>48945</v>
      </c>
      <c r="FO18" s="183">
        <v>48976</v>
      </c>
      <c r="FP18" s="183">
        <v>49004</v>
      </c>
      <c r="FQ18" s="183">
        <v>49035</v>
      </c>
      <c r="FR18" s="183">
        <v>49065</v>
      </c>
      <c r="FS18" s="183">
        <v>49096</v>
      </c>
      <c r="FT18" s="183">
        <v>49126</v>
      </c>
      <c r="FU18" s="183">
        <v>49157</v>
      </c>
      <c r="FV18" s="183">
        <v>49188</v>
      </c>
      <c r="FW18" s="183">
        <v>49218</v>
      </c>
      <c r="FX18" s="183">
        <v>49249</v>
      </c>
      <c r="FY18" s="183">
        <v>49279</v>
      </c>
      <c r="FZ18" s="183">
        <v>49310</v>
      </c>
      <c r="GA18" s="183">
        <v>49341</v>
      </c>
      <c r="GB18" s="183">
        <v>49369</v>
      </c>
      <c r="GC18" s="183">
        <v>49400</v>
      </c>
      <c r="GD18" s="183">
        <v>49430</v>
      </c>
      <c r="GE18" s="183">
        <v>49461</v>
      </c>
      <c r="GF18" s="183">
        <v>49491</v>
      </c>
      <c r="GG18" s="183">
        <v>49522</v>
      </c>
      <c r="GH18" s="183">
        <v>49553</v>
      </c>
      <c r="GI18" s="183">
        <v>49583</v>
      </c>
      <c r="GJ18" s="183">
        <v>49614</v>
      </c>
      <c r="GK18" s="183">
        <v>49644</v>
      </c>
      <c r="GL18" s="183">
        <v>49675</v>
      </c>
      <c r="GM18" s="183">
        <v>49706</v>
      </c>
      <c r="GN18" s="183">
        <v>49735</v>
      </c>
      <c r="GO18" s="183">
        <v>49766</v>
      </c>
      <c r="GP18" s="183">
        <v>49796</v>
      </c>
      <c r="GQ18" s="183">
        <v>49827</v>
      </c>
      <c r="GR18" s="183">
        <v>49857</v>
      </c>
      <c r="GS18" s="183">
        <v>49888</v>
      </c>
      <c r="GT18" s="183">
        <v>49919</v>
      </c>
      <c r="GU18" s="183">
        <v>49949</v>
      </c>
      <c r="GV18" s="183">
        <v>49980</v>
      </c>
      <c r="GW18" s="183">
        <v>50010</v>
      </c>
      <c r="GX18" s="183">
        <v>50041</v>
      </c>
      <c r="GY18" s="183">
        <v>50072</v>
      </c>
      <c r="GZ18" s="183">
        <v>50100</v>
      </c>
      <c r="HA18" s="183">
        <v>50131</v>
      </c>
      <c r="HB18" s="183">
        <v>50161</v>
      </c>
      <c r="HC18" s="183">
        <v>50192</v>
      </c>
      <c r="HD18" s="183">
        <v>50222</v>
      </c>
      <c r="HE18" s="183">
        <v>50253</v>
      </c>
      <c r="HF18" s="183">
        <v>50284</v>
      </c>
      <c r="HG18" s="183">
        <v>50314</v>
      </c>
      <c r="HH18" s="183">
        <v>50345</v>
      </c>
      <c r="HI18" s="183">
        <v>50375</v>
      </c>
      <c r="HJ18" s="183">
        <v>50406</v>
      </c>
      <c r="HK18" s="183">
        <v>50437</v>
      </c>
      <c r="HL18" s="183">
        <v>50465</v>
      </c>
      <c r="HM18" s="183">
        <v>50496</v>
      </c>
      <c r="HN18" s="183">
        <v>50526</v>
      </c>
      <c r="HO18" s="183">
        <v>50557</v>
      </c>
      <c r="HP18" s="183">
        <v>50587</v>
      </c>
      <c r="HQ18" s="183">
        <v>50618</v>
      </c>
      <c r="HR18" s="183">
        <v>50649</v>
      </c>
      <c r="HS18" s="183">
        <v>50679</v>
      </c>
      <c r="HT18" s="183">
        <v>50710</v>
      </c>
      <c r="HU18" s="183">
        <v>50740</v>
      </c>
      <c r="HV18" s="183">
        <v>50771</v>
      </c>
      <c r="HW18" s="183">
        <v>50802</v>
      </c>
      <c r="HX18" s="183">
        <v>50830</v>
      </c>
      <c r="HY18" s="183">
        <v>50861</v>
      </c>
      <c r="HZ18" s="183">
        <v>50891</v>
      </c>
      <c r="IA18" s="183">
        <v>50922</v>
      </c>
      <c r="IB18" s="183">
        <v>50952</v>
      </c>
      <c r="IC18" s="183">
        <v>50983</v>
      </c>
      <c r="ID18" s="183">
        <v>51014</v>
      </c>
      <c r="IE18" s="183">
        <v>51044</v>
      </c>
      <c r="IF18" s="183">
        <v>51075</v>
      </c>
      <c r="IG18" s="183">
        <v>51105</v>
      </c>
      <c r="IH18" s="183">
        <v>51136</v>
      </c>
      <c r="II18" s="183">
        <v>51167</v>
      </c>
      <c r="IJ18" s="183">
        <v>51196</v>
      </c>
      <c r="IK18" s="183">
        <v>51227</v>
      </c>
      <c r="IL18" s="183">
        <v>51257</v>
      </c>
      <c r="IM18" s="183">
        <v>51288</v>
      </c>
      <c r="IN18" s="183">
        <v>51318</v>
      </c>
      <c r="IO18" s="183">
        <v>51349</v>
      </c>
      <c r="IP18" s="183">
        <v>51380</v>
      </c>
      <c r="IQ18" s="183">
        <v>51410</v>
      </c>
      <c r="IR18" s="183">
        <v>51441</v>
      </c>
      <c r="IS18" s="183">
        <v>51471</v>
      </c>
      <c r="IT18" s="183">
        <v>51502</v>
      </c>
      <c r="IU18" s="183">
        <v>51533</v>
      </c>
      <c r="IV18" s="183">
        <v>51561</v>
      </c>
      <c r="IW18" s="183">
        <v>51592</v>
      </c>
      <c r="IX18" s="183">
        <v>51622</v>
      </c>
      <c r="IY18" s="183">
        <v>51653</v>
      </c>
      <c r="IZ18" s="183">
        <v>51683</v>
      </c>
      <c r="JA18" s="183">
        <v>51714</v>
      </c>
      <c r="JB18" s="183">
        <v>51745</v>
      </c>
      <c r="JC18" s="183">
        <v>51775</v>
      </c>
      <c r="JD18" s="183">
        <v>51806</v>
      </c>
      <c r="JE18" s="183">
        <v>51836</v>
      </c>
      <c r="JF18" s="184">
        <v>51867</v>
      </c>
      <c r="JG18" s="184">
        <v>51898</v>
      </c>
      <c r="JH18" s="184">
        <v>51926</v>
      </c>
      <c r="JI18" s="184">
        <v>51957</v>
      </c>
      <c r="JJ18" s="184">
        <v>51987</v>
      </c>
      <c r="JK18" s="184">
        <v>52018</v>
      </c>
      <c r="JL18" s="184">
        <v>52048</v>
      </c>
      <c r="JM18" s="184">
        <v>52079</v>
      </c>
      <c r="JN18" s="184">
        <v>52110</v>
      </c>
      <c r="JO18" s="184">
        <v>52140</v>
      </c>
      <c r="JP18" s="184">
        <v>52171</v>
      </c>
      <c r="JQ18" s="184">
        <v>52201</v>
      </c>
      <c r="JR18" s="184">
        <v>52232</v>
      </c>
      <c r="JS18" s="184">
        <v>52263</v>
      </c>
      <c r="JT18" s="184">
        <v>52291</v>
      </c>
      <c r="JU18" s="184">
        <v>52322</v>
      </c>
      <c r="JV18" s="184">
        <v>52352</v>
      </c>
      <c r="JW18" s="184">
        <v>52383</v>
      </c>
      <c r="JX18" s="184">
        <v>52413</v>
      </c>
      <c r="JY18" s="184">
        <v>52444</v>
      </c>
      <c r="JZ18" s="184">
        <v>52475</v>
      </c>
      <c r="KA18" s="184">
        <v>52505</v>
      </c>
      <c r="KB18" s="184">
        <v>52536</v>
      </c>
      <c r="KC18" s="184">
        <v>52566</v>
      </c>
      <c r="KD18" s="184">
        <v>52597</v>
      </c>
      <c r="KE18" s="184">
        <v>52628</v>
      </c>
      <c r="KF18" s="184">
        <v>52657</v>
      </c>
      <c r="KG18" s="184">
        <v>52688</v>
      </c>
      <c r="KH18" s="184">
        <v>52718</v>
      </c>
      <c r="KI18" s="184">
        <v>52749</v>
      </c>
      <c r="KJ18" s="184">
        <v>52779</v>
      </c>
      <c r="KK18" s="184">
        <v>52810</v>
      </c>
      <c r="KL18" s="184">
        <v>52841</v>
      </c>
      <c r="KM18" s="184">
        <v>52871</v>
      </c>
      <c r="KN18" s="184">
        <v>52902</v>
      </c>
      <c r="KO18" s="184">
        <v>52932</v>
      </c>
      <c r="KP18" s="184">
        <v>52963</v>
      </c>
      <c r="KQ18" s="184">
        <v>52994</v>
      </c>
      <c r="KR18" s="184">
        <v>53022</v>
      </c>
      <c r="KS18" s="184">
        <v>53053</v>
      </c>
      <c r="KT18" s="184">
        <v>53083</v>
      </c>
      <c r="KU18" s="184">
        <v>53114</v>
      </c>
      <c r="KV18" s="184">
        <v>53144</v>
      </c>
      <c r="KW18" s="184">
        <v>53175</v>
      </c>
      <c r="KX18" s="184">
        <v>53206</v>
      </c>
      <c r="KY18" s="184">
        <v>53236</v>
      </c>
      <c r="KZ18" s="184">
        <v>53267</v>
      </c>
      <c r="LA18" s="184">
        <v>53297</v>
      </c>
    </row>
    <row r="19" spans="1:313" x14ac:dyDescent="0.2">
      <c r="A19" s="182" t="s">
        <v>9</v>
      </c>
      <c r="B19" s="16">
        <v>788588</v>
      </c>
      <c r="C19" s="16">
        <v>789215</v>
      </c>
      <c r="D19" s="16">
        <v>789787</v>
      </c>
      <c r="E19" s="16">
        <v>789767</v>
      </c>
      <c r="F19" s="16">
        <v>789816</v>
      </c>
      <c r="G19" s="16">
        <v>790073</v>
      </c>
      <c r="H19" s="16">
        <v>790328</v>
      </c>
      <c r="I19" s="16">
        <v>790582</v>
      </c>
      <c r="J19" s="16">
        <v>791550</v>
      </c>
      <c r="K19" s="16">
        <v>794179</v>
      </c>
      <c r="L19" s="16">
        <v>796369</v>
      </c>
      <c r="M19" s="16">
        <v>797795</v>
      </c>
      <c r="N19" s="16">
        <v>798783</v>
      </c>
      <c r="O19" s="16">
        <v>799360</v>
      </c>
      <c r="P19" s="16">
        <v>799641</v>
      </c>
      <c r="Q19" s="16">
        <v>799510</v>
      </c>
      <c r="R19" s="16">
        <v>799749</v>
      </c>
      <c r="S19" s="16">
        <v>799985</v>
      </c>
      <c r="T19" s="16">
        <v>800220</v>
      </c>
      <c r="U19" s="16">
        <v>800453</v>
      </c>
      <c r="V19" s="16">
        <v>801400</v>
      </c>
      <c r="W19" s="16">
        <v>804007</v>
      </c>
      <c r="X19" s="16">
        <v>806177</v>
      </c>
      <c r="Y19" s="16">
        <v>807585</v>
      </c>
      <c r="Z19" s="16">
        <v>808557</v>
      </c>
      <c r="AA19" s="16">
        <v>809120</v>
      </c>
      <c r="AB19" s="16">
        <v>809391</v>
      </c>
      <c r="AC19" s="16">
        <v>809249</v>
      </c>
      <c r="AD19" s="16">
        <v>809481</v>
      </c>
      <c r="AE19" s="16">
        <v>809713</v>
      </c>
      <c r="AF19" s="16">
        <v>809946</v>
      </c>
      <c r="AG19" s="16">
        <v>810179</v>
      </c>
      <c r="AH19" s="16">
        <v>811126</v>
      </c>
      <c r="AI19" s="16">
        <v>813736</v>
      </c>
      <c r="AJ19" s="16">
        <v>815908</v>
      </c>
      <c r="AK19" s="16">
        <v>817317</v>
      </c>
      <c r="AL19" s="16">
        <v>818290</v>
      </c>
      <c r="AM19" s="16">
        <v>818854</v>
      </c>
      <c r="AN19" s="16">
        <v>819123</v>
      </c>
      <c r="AO19" s="16">
        <v>818976</v>
      </c>
      <c r="AP19" s="16">
        <v>819203</v>
      </c>
      <c r="AQ19" s="16">
        <v>819427</v>
      </c>
      <c r="AR19" s="16">
        <v>819651</v>
      </c>
      <c r="AS19" s="16">
        <v>819874</v>
      </c>
      <c r="AT19" s="16">
        <v>820810</v>
      </c>
      <c r="AU19" s="16">
        <v>823408</v>
      </c>
      <c r="AV19" s="16">
        <v>825568</v>
      </c>
      <c r="AW19" s="16">
        <v>826965</v>
      </c>
      <c r="AX19" s="16">
        <v>827926</v>
      </c>
      <c r="AY19" s="16">
        <v>828477</v>
      </c>
      <c r="AZ19" s="16">
        <v>828735</v>
      </c>
      <c r="BA19" s="16">
        <v>828578</v>
      </c>
      <c r="BB19" s="16">
        <v>828794</v>
      </c>
      <c r="BC19" s="16">
        <v>829009</v>
      </c>
      <c r="BD19" s="16">
        <v>829224</v>
      </c>
      <c r="BE19" s="16">
        <v>829439</v>
      </c>
      <c r="BF19" s="16">
        <v>830367</v>
      </c>
      <c r="BG19" s="16">
        <v>832958</v>
      </c>
      <c r="BH19" s="16">
        <v>835110</v>
      </c>
      <c r="BI19" s="16">
        <v>836501</v>
      </c>
      <c r="BJ19" s="16">
        <v>837451</v>
      </c>
      <c r="BK19" s="16">
        <v>837992</v>
      </c>
      <c r="BL19" s="16">
        <v>838240</v>
      </c>
      <c r="BM19" s="16">
        <v>838073</v>
      </c>
      <c r="BN19" s="16">
        <v>838279</v>
      </c>
      <c r="BO19" s="16">
        <v>838485</v>
      </c>
      <c r="BP19" s="16">
        <v>838690</v>
      </c>
      <c r="BQ19" s="16">
        <v>838894</v>
      </c>
      <c r="BR19" s="16">
        <v>839813</v>
      </c>
      <c r="BS19" s="16">
        <v>842394</v>
      </c>
      <c r="BT19" s="16">
        <v>844537</v>
      </c>
      <c r="BU19" s="16">
        <v>845918</v>
      </c>
      <c r="BV19" s="16">
        <v>846863</v>
      </c>
      <c r="BW19" s="16">
        <v>847398</v>
      </c>
      <c r="BX19" s="16">
        <v>847641</v>
      </c>
      <c r="BY19" s="16">
        <v>847468</v>
      </c>
      <c r="BZ19" s="16">
        <v>847670</v>
      </c>
      <c r="CA19" s="16">
        <v>847870</v>
      </c>
      <c r="CB19" s="16">
        <v>848071</v>
      </c>
      <c r="CC19" s="16">
        <v>848271</v>
      </c>
      <c r="CD19" s="16">
        <v>849186</v>
      </c>
      <c r="CE19" s="16">
        <v>851764</v>
      </c>
      <c r="CF19" s="16">
        <v>853904</v>
      </c>
      <c r="CG19" s="16">
        <v>855283</v>
      </c>
      <c r="CH19" s="16">
        <v>856225</v>
      </c>
      <c r="CI19" s="16">
        <v>856760</v>
      </c>
      <c r="CJ19" s="16">
        <v>857002</v>
      </c>
      <c r="CK19" s="16">
        <v>856830</v>
      </c>
      <c r="CL19" s="16">
        <v>857031</v>
      </c>
      <c r="CM19" s="16">
        <v>857233</v>
      </c>
      <c r="CN19" s="16">
        <v>857435</v>
      </c>
      <c r="CO19" s="16">
        <v>857638</v>
      </c>
      <c r="CP19" s="16">
        <v>858555</v>
      </c>
      <c r="CQ19" s="16">
        <v>861134</v>
      </c>
      <c r="CR19" s="16">
        <v>863277</v>
      </c>
      <c r="CS19" s="16">
        <v>864658</v>
      </c>
      <c r="CT19" s="16">
        <v>865602</v>
      </c>
      <c r="CU19" s="16">
        <v>866138</v>
      </c>
      <c r="CV19" s="16">
        <v>866381</v>
      </c>
      <c r="CW19" s="16">
        <v>866210</v>
      </c>
      <c r="CX19" s="16">
        <v>866413</v>
      </c>
      <c r="CY19" s="16">
        <v>866615</v>
      </c>
      <c r="CZ19" s="16">
        <v>866817</v>
      </c>
      <c r="DA19" s="16">
        <v>867019</v>
      </c>
      <c r="DB19" s="16">
        <v>867936</v>
      </c>
      <c r="DC19" s="16">
        <v>870515</v>
      </c>
      <c r="DD19" s="16">
        <v>872657</v>
      </c>
      <c r="DE19" s="16">
        <v>874037</v>
      </c>
      <c r="DF19" s="16">
        <v>874980</v>
      </c>
      <c r="DG19" s="16">
        <v>875516</v>
      </c>
      <c r="DH19" s="16">
        <v>875759</v>
      </c>
      <c r="DI19" s="16">
        <v>875587</v>
      </c>
      <c r="DJ19" s="16">
        <v>875789</v>
      </c>
      <c r="DK19" s="16">
        <v>875991</v>
      </c>
      <c r="DL19" s="16">
        <v>876193</v>
      </c>
      <c r="DM19" s="16">
        <v>876395</v>
      </c>
      <c r="DN19" s="16">
        <v>877311</v>
      </c>
      <c r="DO19" s="16">
        <v>879890</v>
      </c>
      <c r="DP19" s="16">
        <v>882032</v>
      </c>
      <c r="DQ19" s="16">
        <v>883411</v>
      </c>
      <c r="DR19" s="16">
        <v>884354</v>
      </c>
      <c r="DS19" s="16">
        <v>884889</v>
      </c>
      <c r="DT19" s="16">
        <v>885130</v>
      </c>
      <c r="DU19" s="16">
        <v>884956</v>
      </c>
      <c r="DV19" s="16">
        <v>885156</v>
      </c>
      <c r="DW19" s="16">
        <v>885356</v>
      </c>
      <c r="DX19" s="16">
        <v>885556</v>
      </c>
      <c r="DY19" s="16">
        <v>885755</v>
      </c>
      <c r="DZ19" s="16">
        <v>886670</v>
      </c>
      <c r="EA19" s="16">
        <v>889247</v>
      </c>
      <c r="EB19" s="16">
        <v>891387</v>
      </c>
      <c r="EC19" s="16">
        <v>892765</v>
      </c>
      <c r="ED19" s="16">
        <v>893708</v>
      </c>
      <c r="EE19" s="16">
        <v>894243</v>
      </c>
      <c r="EF19" s="16">
        <v>894485</v>
      </c>
      <c r="EG19" s="16">
        <v>894314</v>
      </c>
      <c r="EH19" s="16">
        <v>894517</v>
      </c>
      <c r="EI19" s="16">
        <v>894720</v>
      </c>
      <c r="EJ19" s="16">
        <v>894924</v>
      </c>
      <c r="EK19" s="16">
        <v>895128</v>
      </c>
      <c r="EL19" s="16">
        <v>896046</v>
      </c>
      <c r="EM19" s="16">
        <v>898627</v>
      </c>
      <c r="EN19" s="16">
        <v>900770</v>
      </c>
      <c r="EO19" s="16">
        <v>902151</v>
      </c>
      <c r="EP19" s="16">
        <v>903095</v>
      </c>
      <c r="EQ19" s="16">
        <v>903631</v>
      </c>
      <c r="ER19" s="16">
        <v>903872</v>
      </c>
      <c r="ES19" s="16">
        <v>903699</v>
      </c>
      <c r="ET19" s="16">
        <v>903898</v>
      </c>
      <c r="EU19" s="16">
        <v>904096</v>
      </c>
      <c r="EV19" s="16">
        <v>904294</v>
      </c>
      <c r="EW19" s="16">
        <v>904491</v>
      </c>
      <c r="EX19" s="16">
        <v>905402</v>
      </c>
      <c r="EY19" s="16">
        <v>907976</v>
      </c>
      <c r="EZ19" s="16">
        <v>910111</v>
      </c>
      <c r="FA19" s="16">
        <v>911485</v>
      </c>
      <c r="FB19" s="16">
        <v>912423</v>
      </c>
      <c r="FC19" s="16">
        <v>912952</v>
      </c>
      <c r="FD19" s="16">
        <v>913188</v>
      </c>
      <c r="FE19" s="16">
        <v>913011</v>
      </c>
      <c r="FF19" s="16">
        <v>913207</v>
      </c>
      <c r="FG19" s="16">
        <v>913402</v>
      </c>
      <c r="FH19" s="16">
        <v>913598</v>
      </c>
      <c r="FI19" s="16">
        <v>913794</v>
      </c>
      <c r="FJ19" s="16">
        <v>914704</v>
      </c>
      <c r="FK19" s="16">
        <v>917277</v>
      </c>
      <c r="FL19" s="16">
        <v>919412</v>
      </c>
      <c r="FM19" s="16">
        <v>920785</v>
      </c>
      <c r="FN19" s="16">
        <v>921721</v>
      </c>
      <c r="FO19" s="16">
        <v>922248</v>
      </c>
      <c r="FP19" s="16">
        <v>922482</v>
      </c>
      <c r="FQ19" s="16">
        <v>922301</v>
      </c>
      <c r="FR19" s="16">
        <v>922493</v>
      </c>
      <c r="FS19" s="16">
        <v>922684</v>
      </c>
      <c r="FT19" s="16">
        <v>922875</v>
      </c>
      <c r="FU19" s="16">
        <v>923065</v>
      </c>
      <c r="FV19" s="16">
        <v>923970</v>
      </c>
      <c r="FW19" s="16">
        <v>926536</v>
      </c>
      <c r="FX19" s="16">
        <v>928665</v>
      </c>
      <c r="FY19" s="16">
        <v>930032</v>
      </c>
      <c r="FZ19" s="16">
        <v>930962</v>
      </c>
      <c r="GA19" s="16">
        <v>931484</v>
      </c>
      <c r="GB19" s="16">
        <v>931712</v>
      </c>
      <c r="GC19" s="16">
        <v>931526</v>
      </c>
      <c r="GD19" s="16">
        <v>931713</v>
      </c>
      <c r="GE19" s="16">
        <v>931900</v>
      </c>
      <c r="GF19" s="16">
        <v>932087</v>
      </c>
      <c r="GG19" s="16">
        <v>932273</v>
      </c>
      <c r="GH19" s="16">
        <v>933173</v>
      </c>
      <c r="GI19" s="16">
        <v>935735</v>
      </c>
      <c r="GJ19" s="16">
        <v>937860</v>
      </c>
      <c r="GK19" s="16">
        <v>939222</v>
      </c>
      <c r="GL19" s="16">
        <v>940148</v>
      </c>
      <c r="GM19" s="16">
        <v>940664</v>
      </c>
      <c r="GN19" s="16">
        <v>940887</v>
      </c>
      <c r="GO19" s="16">
        <v>940695</v>
      </c>
      <c r="GP19" s="16">
        <v>940876</v>
      </c>
      <c r="GQ19" s="16">
        <v>941056</v>
      </c>
      <c r="GR19" s="16">
        <v>941236</v>
      </c>
      <c r="GS19" s="16">
        <v>941414</v>
      </c>
      <c r="GT19" s="16">
        <v>942308</v>
      </c>
      <c r="GU19" s="16">
        <v>944863</v>
      </c>
      <c r="GV19" s="16">
        <v>946980</v>
      </c>
      <c r="GW19" s="16">
        <v>948335</v>
      </c>
      <c r="GX19" s="16">
        <v>949254</v>
      </c>
      <c r="GY19" s="16">
        <v>949764</v>
      </c>
      <c r="GZ19" s="16">
        <v>949981</v>
      </c>
      <c r="HA19" s="16">
        <v>949783</v>
      </c>
      <c r="HB19" s="16">
        <v>949958</v>
      </c>
      <c r="HC19" s="16">
        <v>950134</v>
      </c>
      <c r="HD19" s="16">
        <v>950309</v>
      </c>
      <c r="HE19" s="16">
        <v>950483</v>
      </c>
      <c r="HF19" s="16">
        <v>951372</v>
      </c>
      <c r="HG19" s="16">
        <v>953923</v>
      </c>
      <c r="HH19" s="16">
        <v>956037</v>
      </c>
      <c r="HI19" s="16">
        <v>957388</v>
      </c>
      <c r="HJ19" s="16">
        <v>958303</v>
      </c>
      <c r="HK19" s="16">
        <v>958809</v>
      </c>
      <c r="HL19" s="16">
        <v>959022</v>
      </c>
      <c r="HM19" s="16">
        <v>958820</v>
      </c>
      <c r="HN19" s="16">
        <v>958992</v>
      </c>
      <c r="HO19" s="16">
        <v>959163</v>
      </c>
      <c r="HP19" s="16">
        <v>959333</v>
      </c>
      <c r="HQ19" s="16">
        <v>959503</v>
      </c>
      <c r="HR19" s="16">
        <v>960388</v>
      </c>
      <c r="HS19" s="16">
        <v>962935</v>
      </c>
      <c r="HT19" s="16">
        <v>965044</v>
      </c>
      <c r="HU19" s="16">
        <v>966391</v>
      </c>
      <c r="HV19" s="16">
        <v>967302</v>
      </c>
      <c r="HW19" s="16">
        <v>967804</v>
      </c>
      <c r="HX19" s="16">
        <v>968013</v>
      </c>
      <c r="HY19" s="16">
        <v>967808</v>
      </c>
      <c r="HZ19" s="16">
        <v>967976</v>
      </c>
      <c r="IA19" s="16">
        <v>968144</v>
      </c>
      <c r="IB19" s="16">
        <v>968312</v>
      </c>
      <c r="IC19" s="16">
        <v>968479</v>
      </c>
      <c r="ID19" s="16">
        <v>969361</v>
      </c>
      <c r="IE19" s="16">
        <v>971905</v>
      </c>
      <c r="IF19" s="16">
        <v>974011</v>
      </c>
      <c r="IG19" s="16">
        <v>975356</v>
      </c>
      <c r="IH19" s="16">
        <v>976264</v>
      </c>
      <c r="II19" s="16">
        <v>976763</v>
      </c>
      <c r="IJ19" s="16">
        <v>976969</v>
      </c>
      <c r="IK19" s="16">
        <v>976760</v>
      </c>
      <c r="IL19" s="16">
        <v>976925</v>
      </c>
      <c r="IM19" s="16">
        <v>977089</v>
      </c>
      <c r="IN19" s="16">
        <v>977253</v>
      </c>
      <c r="IO19" s="16">
        <v>977417</v>
      </c>
      <c r="IP19" s="16">
        <v>978295</v>
      </c>
      <c r="IQ19" s="16">
        <v>980835</v>
      </c>
      <c r="IR19" s="16">
        <v>982937</v>
      </c>
      <c r="IS19" s="16">
        <v>984278</v>
      </c>
      <c r="IT19" s="16">
        <v>985182</v>
      </c>
      <c r="IU19" s="16">
        <v>985677</v>
      </c>
      <c r="IV19" s="16">
        <v>985879</v>
      </c>
      <c r="IW19" s="16">
        <v>985667</v>
      </c>
      <c r="IX19" s="16">
        <v>985828</v>
      </c>
      <c r="IY19" s="16">
        <v>985988</v>
      </c>
      <c r="IZ19" s="16">
        <v>986148</v>
      </c>
      <c r="JA19" s="16">
        <v>986308</v>
      </c>
      <c r="JB19" s="16">
        <v>987183</v>
      </c>
      <c r="JC19" s="16">
        <v>989719</v>
      </c>
      <c r="JD19" s="16">
        <v>991818</v>
      </c>
      <c r="JE19" s="16">
        <v>993155</v>
      </c>
      <c r="JF19" s="185">
        <v>994056</v>
      </c>
      <c r="JG19" s="185">
        <v>994549</v>
      </c>
      <c r="JH19" s="185">
        <v>994748</v>
      </c>
      <c r="JI19" s="185">
        <v>994533</v>
      </c>
      <c r="JJ19" s="185">
        <v>994691</v>
      </c>
      <c r="JK19" s="185">
        <v>994849</v>
      </c>
      <c r="JL19" s="185">
        <v>995007</v>
      </c>
      <c r="JM19" s="185">
        <v>995164</v>
      </c>
      <c r="JN19" s="185">
        <v>996036</v>
      </c>
      <c r="JO19" s="185">
        <v>998569</v>
      </c>
      <c r="JP19" s="185">
        <v>1000666</v>
      </c>
      <c r="JQ19" s="185">
        <v>1002000</v>
      </c>
      <c r="JR19" s="185">
        <v>1002898</v>
      </c>
      <c r="JS19" s="185">
        <v>1003387</v>
      </c>
      <c r="JT19" s="185">
        <v>1003582</v>
      </c>
      <c r="JU19" s="185">
        <v>1003364</v>
      </c>
      <c r="JV19" s="185">
        <v>1003518</v>
      </c>
      <c r="JW19" s="185">
        <v>1003673</v>
      </c>
      <c r="JX19" s="185">
        <v>1003827</v>
      </c>
      <c r="JY19" s="185">
        <v>1003980</v>
      </c>
      <c r="JZ19" s="185">
        <v>1004848</v>
      </c>
      <c r="KA19" s="185">
        <v>1007378</v>
      </c>
      <c r="KB19" s="185">
        <v>1009471</v>
      </c>
      <c r="KC19" s="185">
        <v>1010802</v>
      </c>
      <c r="KD19" s="185">
        <v>1011696</v>
      </c>
      <c r="KE19" s="185">
        <v>1012181</v>
      </c>
      <c r="KF19" s="185">
        <v>1012373</v>
      </c>
      <c r="KG19" s="185">
        <v>1012151</v>
      </c>
      <c r="KH19" s="185">
        <v>1012302</v>
      </c>
      <c r="KI19" s="185">
        <v>1012453</v>
      </c>
      <c r="KJ19" s="185">
        <v>1012603</v>
      </c>
      <c r="KK19" s="185">
        <v>1012753</v>
      </c>
      <c r="KL19" s="185">
        <v>1013618</v>
      </c>
      <c r="KM19" s="185">
        <v>1016144</v>
      </c>
      <c r="KN19" s="185">
        <v>1018233</v>
      </c>
      <c r="KO19" s="185">
        <v>1019561</v>
      </c>
      <c r="KP19" s="185">
        <v>1020451</v>
      </c>
      <c r="KQ19" s="185">
        <v>1020933</v>
      </c>
      <c r="KR19" s="185">
        <v>1021122</v>
      </c>
      <c r="KS19" s="185">
        <v>1020896</v>
      </c>
      <c r="KT19" s="185">
        <v>1021044</v>
      </c>
      <c r="KU19" s="185">
        <v>1021191</v>
      </c>
      <c r="KV19" s="185">
        <v>1021338</v>
      </c>
      <c r="KW19" s="185">
        <v>1021484</v>
      </c>
      <c r="KX19" s="185">
        <v>1022345</v>
      </c>
      <c r="KY19" s="185">
        <v>1024868</v>
      </c>
      <c r="KZ19" s="185">
        <v>1026954</v>
      </c>
      <c r="LA19" s="185">
        <v>1028278</v>
      </c>
    </row>
    <row r="20" spans="1:313" x14ac:dyDescent="0.2">
      <c r="A20" s="182" t="s">
        <v>10</v>
      </c>
      <c r="B20" s="16">
        <v>56429</v>
      </c>
      <c r="C20" s="16">
        <v>56454</v>
      </c>
      <c r="D20" s="16">
        <v>56480</v>
      </c>
      <c r="E20" s="16">
        <v>56349</v>
      </c>
      <c r="F20" s="16">
        <v>56270</v>
      </c>
      <c r="G20" s="16">
        <v>56165</v>
      </c>
      <c r="H20" s="16">
        <v>56060</v>
      </c>
      <c r="I20" s="16">
        <v>56090</v>
      </c>
      <c r="J20" s="16">
        <v>56121</v>
      </c>
      <c r="K20" s="16">
        <v>56170</v>
      </c>
      <c r="L20" s="16">
        <v>56248</v>
      </c>
      <c r="M20" s="16">
        <v>56357</v>
      </c>
      <c r="N20" s="16">
        <v>56388</v>
      </c>
      <c r="O20" s="16">
        <v>56380</v>
      </c>
      <c r="P20" s="16">
        <v>56361</v>
      </c>
      <c r="Q20" s="16">
        <v>56358</v>
      </c>
      <c r="R20" s="16">
        <v>56373</v>
      </c>
      <c r="S20" s="16">
        <v>56405</v>
      </c>
      <c r="T20" s="16">
        <v>56452</v>
      </c>
      <c r="U20" s="16">
        <v>56510</v>
      </c>
      <c r="V20" s="16">
        <v>56575</v>
      </c>
      <c r="W20" s="16">
        <v>56645</v>
      </c>
      <c r="X20" s="16">
        <v>56718</v>
      </c>
      <c r="Y20" s="16">
        <v>56796</v>
      </c>
      <c r="Z20" s="16">
        <v>56915</v>
      </c>
      <c r="AA20" s="16">
        <v>56950</v>
      </c>
      <c r="AB20" s="16">
        <v>57024</v>
      </c>
      <c r="AC20" s="16">
        <v>56971</v>
      </c>
      <c r="AD20" s="16">
        <v>56947</v>
      </c>
      <c r="AE20" s="16">
        <v>56856</v>
      </c>
      <c r="AF20" s="16">
        <v>56809</v>
      </c>
      <c r="AG20" s="16">
        <v>56758</v>
      </c>
      <c r="AH20" s="16">
        <v>56745</v>
      </c>
      <c r="AI20" s="16">
        <v>56892</v>
      </c>
      <c r="AJ20" s="16">
        <v>57106</v>
      </c>
      <c r="AK20" s="16">
        <v>57264</v>
      </c>
      <c r="AL20" s="16">
        <v>57383</v>
      </c>
      <c r="AM20" s="16">
        <v>57417</v>
      </c>
      <c r="AN20" s="16">
        <v>57492</v>
      </c>
      <c r="AO20" s="16">
        <v>57439</v>
      </c>
      <c r="AP20" s="16">
        <v>57415</v>
      </c>
      <c r="AQ20" s="16">
        <v>57324</v>
      </c>
      <c r="AR20" s="16">
        <v>57277</v>
      </c>
      <c r="AS20" s="16">
        <v>57226</v>
      </c>
      <c r="AT20" s="16">
        <v>57213</v>
      </c>
      <c r="AU20" s="16">
        <v>57360</v>
      </c>
      <c r="AV20" s="16">
        <v>57574</v>
      </c>
      <c r="AW20" s="16">
        <v>57732</v>
      </c>
      <c r="AX20" s="16">
        <v>57781</v>
      </c>
      <c r="AY20" s="16">
        <v>57828</v>
      </c>
      <c r="AZ20" s="16">
        <v>57871</v>
      </c>
      <c r="BA20" s="16">
        <v>57909</v>
      </c>
      <c r="BB20" s="16">
        <v>57944</v>
      </c>
      <c r="BC20" s="16">
        <v>57975</v>
      </c>
      <c r="BD20" s="16">
        <v>58003</v>
      </c>
      <c r="BE20" s="16">
        <v>58029</v>
      </c>
      <c r="BF20" s="16">
        <v>58054</v>
      </c>
      <c r="BG20" s="16">
        <v>58079</v>
      </c>
      <c r="BH20" s="16">
        <v>58105</v>
      </c>
      <c r="BI20" s="16">
        <v>58130</v>
      </c>
      <c r="BJ20" s="16">
        <v>58156</v>
      </c>
      <c r="BK20" s="16">
        <v>58182</v>
      </c>
      <c r="BL20" s="16">
        <v>58207</v>
      </c>
      <c r="BM20" s="16">
        <v>58232</v>
      </c>
      <c r="BN20" s="16">
        <v>58257</v>
      </c>
      <c r="BO20" s="16">
        <v>58282</v>
      </c>
      <c r="BP20" s="16">
        <v>58308</v>
      </c>
      <c r="BQ20" s="16">
        <v>58334</v>
      </c>
      <c r="BR20" s="16">
        <v>58360</v>
      </c>
      <c r="BS20" s="16">
        <v>58388</v>
      </c>
      <c r="BT20" s="16">
        <v>58416</v>
      </c>
      <c r="BU20" s="16">
        <v>58444</v>
      </c>
      <c r="BV20" s="16">
        <v>58472</v>
      </c>
      <c r="BW20" s="16">
        <v>58500</v>
      </c>
      <c r="BX20" s="16">
        <v>58529</v>
      </c>
      <c r="BY20" s="16">
        <v>58557</v>
      </c>
      <c r="BZ20" s="16">
        <v>58585</v>
      </c>
      <c r="CA20" s="16">
        <v>58612</v>
      </c>
      <c r="CB20" s="16">
        <v>58638</v>
      </c>
      <c r="CC20" s="16">
        <v>58662</v>
      </c>
      <c r="CD20" s="16">
        <v>58687</v>
      </c>
      <c r="CE20" s="16">
        <v>58712</v>
      </c>
      <c r="CF20" s="16">
        <v>58737</v>
      </c>
      <c r="CG20" s="16">
        <v>58762</v>
      </c>
      <c r="CH20" s="16">
        <v>58788</v>
      </c>
      <c r="CI20" s="16">
        <v>58813</v>
      </c>
      <c r="CJ20" s="16">
        <v>58839</v>
      </c>
      <c r="CK20" s="16">
        <v>58864</v>
      </c>
      <c r="CL20" s="16">
        <v>58890</v>
      </c>
      <c r="CM20" s="16">
        <v>58915</v>
      </c>
      <c r="CN20" s="16">
        <v>58941</v>
      </c>
      <c r="CO20" s="16">
        <v>58967</v>
      </c>
      <c r="CP20" s="16">
        <v>58993</v>
      </c>
      <c r="CQ20" s="16">
        <v>59019</v>
      </c>
      <c r="CR20" s="16">
        <v>59045</v>
      </c>
      <c r="CS20" s="16">
        <v>59072</v>
      </c>
      <c r="CT20" s="16">
        <v>59098</v>
      </c>
      <c r="CU20" s="16">
        <v>59124</v>
      </c>
      <c r="CV20" s="16">
        <v>59151</v>
      </c>
      <c r="CW20" s="16">
        <v>59177</v>
      </c>
      <c r="CX20" s="16">
        <v>59204</v>
      </c>
      <c r="CY20" s="16">
        <v>59231</v>
      </c>
      <c r="CZ20" s="16">
        <v>59258</v>
      </c>
      <c r="DA20" s="16">
        <v>59285</v>
      </c>
      <c r="DB20" s="16">
        <v>59312</v>
      </c>
      <c r="DC20" s="16">
        <v>59339</v>
      </c>
      <c r="DD20" s="16">
        <v>59366</v>
      </c>
      <c r="DE20" s="16">
        <v>59393</v>
      </c>
      <c r="DF20" s="16">
        <v>59421</v>
      </c>
      <c r="DG20" s="16">
        <v>59449</v>
      </c>
      <c r="DH20" s="16">
        <v>59478</v>
      </c>
      <c r="DI20" s="16">
        <v>59506</v>
      </c>
      <c r="DJ20" s="16">
        <v>59536</v>
      </c>
      <c r="DK20" s="16">
        <v>59565</v>
      </c>
      <c r="DL20" s="16">
        <v>59594</v>
      </c>
      <c r="DM20" s="16">
        <v>59623</v>
      </c>
      <c r="DN20" s="16">
        <v>59652</v>
      </c>
      <c r="DO20" s="16">
        <v>59680</v>
      </c>
      <c r="DP20" s="16">
        <v>59709</v>
      </c>
      <c r="DQ20" s="16">
        <v>59739</v>
      </c>
      <c r="DR20" s="16">
        <v>59768</v>
      </c>
      <c r="DS20" s="16">
        <v>59797</v>
      </c>
      <c r="DT20" s="16">
        <v>59827</v>
      </c>
      <c r="DU20" s="16">
        <v>59857</v>
      </c>
      <c r="DV20" s="16">
        <v>59887</v>
      </c>
      <c r="DW20" s="16">
        <v>59916</v>
      </c>
      <c r="DX20" s="16">
        <v>59946</v>
      </c>
      <c r="DY20" s="16">
        <v>59976</v>
      </c>
      <c r="DZ20" s="16">
        <v>60006</v>
      </c>
      <c r="EA20" s="16">
        <v>60036</v>
      </c>
      <c r="EB20" s="16">
        <v>60065</v>
      </c>
      <c r="EC20" s="16">
        <v>60095</v>
      </c>
      <c r="ED20" s="16">
        <v>60125</v>
      </c>
      <c r="EE20" s="16">
        <v>60154</v>
      </c>
      <c r="EF20" s="16">
        <v>60184</v>
      </c>
      <c r="EG20" s="16">
        <v>60213</v>
      </c>
      <c r="EH20" s="16">
        <v>60242</v>
      </c>
      <c r="EI20" s="16">
        <v>60271</v>
      </c>
      <c r="EJ20" s="16">
        <v>60299</v>
      </c>
      <c r="EK20" s="16">
        <v>60327</v>
      </c>
      <c r="EL20" s="16">
        <v>60356</v>
      </c>
      <c r="EM20" s="16">
        <v>60384</v>
      </c>
      <c r="EN20" s="16">
        <v>60411</v>
      </c>
      <c r="EO20" s="16">
        <v>60439</v>
      </c>
      <c r="EP20" s="16">
        <v>60467</v>
      </c>
      <c r="EQ20" s="16">
        <v>60494</v>
      </c>
      <c r="ER20" s="16">
        <v>60521</v>
      </c>
      <c r="ES20" s="16">
        <v>60549</v>
      </c>
      <c r="ET20" s="16">
        <v>60577</v>
      </c>
      <c r="EU20" s="16">
        <v>60604</v>
      </c>
      <c r="EV20" s="16">
        <v>60632</v>
      </c>
      <c r="EW20" s="16">
        <v>60659</v>
      </c>
      <c r="EX20" s="16">
        <v>60687</v>
      </c>
      <c r="EY20" s="16">
        <v>60715</v>
      </c>
      <c r="EZ20" s="16">
        <v>60743</v>
      </c>
      <c r="FA20" s="16">
        <v>60771</v>
      </c>
      <c r="FB20" s="16">
        <v>60799</v>
      </c>
      <c r="FC20" s="16">
        <v>60826</v>
      </c>
      <c r="FD20" s="16">
        <v>60854</v>
      </c>
      <c r="FE20" s="16">
        <v>60881</v>
      </c>
      <c r="FF20" s="16">
        <v>60909</v>
      </c>
      <c r="FG20" s="16">
        <v>60936</v>
      </c>
      <c r="FH20" s="16">
        <v>60963</v>
      </c>
      <c r="FI20" s="16">
        <v>60990</v>
      </c>
      <c r="FJ20" s="16">
        <v>61017</v>
      </c>
      <c r="FK20" s="16">
        <v>61044</v>
      </c>
      <c r="FL20" s="16">
        <v>61071</v>
      </c>
      <c r="FM20" s="16">
        <v>61098</v>
      </c>
      <c r="FN20" s="16">
        <v>61125</v>
      </c>
      <c r="FO20" s="16">
        <v>61151</v>
      </c>
      <c r="FP20" s="16">
        <v>61178</v>
      </c>
      <c r="FQ20" s="16">
        <v>61204</v>
      </c>
      <c r="FR20" s="16">
        <v>61231</v>
      </c>
      <c r="FS20" s="16">
        <v>61258</v>
      </c>
      <c r="FT20" s="16">
        <v>61285</v>
      </c>
      <c r="FU20" s="16">
        <v>61312</v>
      </c>
      <c r="FV20" s="16">
        <v>61339</v>
      </c>
      <c r="FW20" s="16">
        <v>61365</v>
      </c>
      <c r="FX20" s="16">
        <v>61392</v>
      </c>
      <c r="FY20" s="16">
        <v>61418</v>
      </c>
      <c r="FZ20" s="16">
        <v>61444</v>
      </c>
      <c r="GA20" s="16">
        <v>61470</v>
      </c>
      <c r="GB20" s="16">
        <v>61496</v>
      </c>
      <c r="GC20" s="16">
        <v>61522</v>
      </c>
      <c r="GD20" s="16">
        <v>61548</v>
      </c>
      <c r="GE20" s="16">
        <v>61575</v>
      </c>
      <c r="GF20" s="16">
        <v>61601</v>
      </c>
      <c r="GG20" s="16">
        <v>61628</v>
      </c>
      <c r="GH20" s="16">
        <v>61654</v>
      </c>
      <c r="GI20" s="16">
        <v>61681</v>
      </c>
      <c r="GJ20" s="16">
        <v>61708</v>
      </c>
      <c r="GK20" s="16">
        <v>61734</v>
      </c>
      <c r="GL20" s="16">
        <v>61761</v>
      </c>
      <c r="GM20" s="16">
        <v>61788</v>
      </c>
      <c r="GN20" s="16">
        <v>61814</v>
      </c>
      <c r="GO20" s="16">
        <v>61841</v>
      </c>
      <c r="GP20" s="16">
        <v>61869</v>
      </c>
      <c r="GQ20" s="16">
        <v>61896</v>
      </c>
      <c r="GR20" s="16">
        <v>61923</v>
      </c>
      <c r="GS20" s="16">
        <v>61950</v>
      </c>
      <c r="GT20" s="16">
        <v>61977</v>
      </c>
      <c r="GU20" s="16">
        <v>62004</v>
      </c>
      <c r="GV20" s="16">
        <v>62031</v>
      </c>
      <c r="GW20" s="16">
        <v>62058</v>
      </c>
      <c r="GX20" s="16">
        <v>62085</v>
      </c>
      <c r="GY20" s="16">
        <v>62111</v>
      </c>
      <c r="GZ20" s="16">
        <v>62138</v>
      </c>
      <c r="HA20" s="16">
        <v>62164</v>
      </c>
      <c r="HB20" s="16">
        <v>62191</v>
      </c>
      <c r="HC20" s="16">
        <v>62217</v>
      </c>
      <c r="HD20" s="16">
        <v>62244</v>
      </c>
      <c r="HE20" s="16">
        <v>62270</v>
      </c>
      <c r="HF20" s="16">
        <v>62296</v>
      </c>
      <c r="HG20" s="16">
        <v>62323</v>
      </c>
      <c r="HH20" s="16">
        <v>62349</v>
      </c>
      <c r="HI20" s="16">
        <v>62376</v>
      </c>
      <c r="HJ20" s="16">
        <v>62402</v>
      </c>
      <c r="HK20" s="16">
        <v>62428</v>
      </c>
      <c r="HL20" s="16">
        <v>62454</v>
      </c>
      <c r="HM20" s="16">
        <v>62480</v>
      </c>
      <c r="HN20" s="16">
        <v>62506</v>
      </c>
      <c r="HO20" s="16">
        <v>62533</v>
      </c>
      <c r="HP20" s="16">
        <v>62559</v>
      </c>
      <c r="HQ20" s="16">
        <v>62585</v>
      </c>
      <c r="HR20" s="16">
        <v>62611</v>
      </c>
      <c r="HS20" s="16">
        <v>62637</v>
      </c>
      <c r="HT20" s="16">
        <v>62663</v>
      </c>
      <c r="HU20" s="16">
        <v>62689</v>
      </c>
      <c r="HV20" s="16">
        <v>62716</v>
      </c>
      <c r="HW20" s="16">
        <v>62742</v>
      </c>
      <c r="HX20" s="16">
        <v>62768</v>
      </c>
      <c r="HY20" s="16">
        <v>62795</v>
      </c>
      <c r="HZ20" s="16">
        <v>62822</v>
      </c>
      <c r="IA20" s="16">
        <v>62849</v>
      </c>
      <c r="IB20" s="16">
        <v>62876</v>
      </c>
      <c r="IC20" s="16">
        <v>62903</v>
      </c>
      <c r="ID20" s="16">
        <v>62931</v>
      </c>
      <c r="IE20" s="16">
        <v>62958</v>
      </c>
      <c r="IF20" s="16">
        <v>62986</v>
      </c>
      <c r="IG20" s="16">
        <v>63013</v>
      </c>
      <c r="IH20" s="16">
        <v>63040</v>
      </c>
      <c r="II20" s="16">
        <v>63068</v>
      </c>
      <c r="IJ20" s="16">
        <v>63095</v>
      </c>
      <c r="IK20" s="16">
        <v>63123</v>
      </c>
      <c r="IL20" s="16">
        <v>63151</v>
      </c>
      <c r="IM20" s="16">
        <v>63178</v>
      </c>
      <c r="IN20" s="16">
        <v>63206</v>
      </c>
      <c r="IO20" s="16">
        <v>63233</v>
      </c>
      <c r="IP20" s="16">
        <v>63261</v>
      </c>
      <c r="IQ20" s="16">
        <v>63288</v>
      </c>
      <c r="IR20" s="16">
        <v>63316</v>
      </c>
      <c r="IS20" s="16">
        <v>63343</v>
      </c>
      <c r="IT20" s="16">
        <v>63371</v>
      </c>
      <c r="IU20" s="16">
        <v>63398</v>
      </c>
      <c r="IV20" s="16">
        <v>63426</v>
      </c>
      <c r="IW20" s="16">
        <v>63453</v>
      </c>
      <c r="IX20" s="16">
        <v>63480</v>
      </c>
      <c r="IY20" s="16">
        <v>63508</v>
      </c>
      <c r="IZ20" s="16">
        <v>63535</v>
      </c>
      <c r="JA20" s="16">
        <v>63561</v>
      </c>
      <c r="JB20" s="16">
        <v>63588</v>
      </c>
      <c r="JC20" s="16">
        <v>63614</v>
      </c>
      <c r="JD20" s="16">
        <v>63640</v>
      </c>
      <c r="JE20" s="16">
        <v>63666</v>
      </c>
      <c r="JF20" s="185">
        <v>63692</v>
      </c>
      <c r="JG20" s="185">
        <v>63718</v>
      </c>
      <c r="JH20" s="185">
        <v>63744</v>
      </c>
      <c r="JI20" s="185">
        <v>63770</v>
      </c>
      <c r="JJ20" s="185">
        <v>63796</v>
      </c>
      <c r="JK20" s="185">
        <v>63822</v>
      </c>
      <c r="JL20" s="185">
        <v>63848</v>
      </c>
      <c r="JM20" s="185">
        <v>63873</v>
      </c>
      <c r="JN20" s="185">
        <v>63899</v>
      </c>
      <c r="JO20" s="185">
        <v>63925</v>
      </c>
      <c r="JP20" s="185">
        <v>63950</v>
      </c>
      <c r="JQ20" s="185">
        <v>63975</v>
      </c>
      <c r="JR20" s="185">
        <v>64000</v>
      </c>
      <c r="JS20" s="185">
        <v>64025</v>
      </c>
      <c r="JT20" s="185">
        <v>64051</v>
      </c>
      <c r="JU20" s="185">
        <v>64076</v>
      </c>
      <c r="JV20" s="185">
        <v>64101</v>
      </c>
      <c r="JW20" s="185">
        <v>64126</v>
      </c>
      <c r="JX20" s="185">
        <v>64152</v>
      </c>
      <c r="JY20" s="185">
        <v>64177</v>
      </c>
      <c r="JZ20" s="185">
        <v>64203</v>
      </c>
      <c r="KA20" s="185">
        <v>64229</v>
      </c>
      <c r="KB20" s="185">
        <v>64255</v>
      </c>
      <c r="KC20" s="185">
        <v>64281</v>
      </c>
      <c r="KD20" s="185">
        <v>64307</v>
      </c>
      <c r="KE20" s="185">
        <v>64333</v>
      </c>
      <c r="KF20" s="185">
        <v>64358</v>
      </c>
      <c r="KG20" s="185">
        <v>64384</v>
      </c>
      <c r="KH20" s="185">
        <v>64411</v>
      </c>
      <c r="KI20" s="185">
        <v>64437</v>
      </c>
      <c r="KJ20" s="185">
        <v>64463</v>
      </c>
      <c r="KK20" s="185">
        <v>64489</v>
      </c>
      <c r="KL20" s="185">
        <v>64515</v>
      </c>
      <c r="KM20" s="185">
        <v>64542</v>
      </c>
      <c r="KN20" s="185">
        <v>64568</v>
      </c>
      <c r="KO20" s="185">
        <v>64595</v>
      </c>
      <c r="KP20" s="185">
        <v>64622</v>
      </c>
      <c r="KQ20" s="185">
        <v>64649</v>
      </c>
      <c r="KR20" s="185">
        <v>64676</v>
      </c>
      <c r="KS20" s="185">
        <v>64703</v>
      </c>
      <c r="KT20" s="185">
        <v>64730</v>
      </c>
      <c r="KU20" s="185">
        <v>64756</v>
      </c>
      <c r="KV20" s="185">
        <v>64783</v>
      </c>
      <c r="KW20" s="185">
        <v>64809</v>
      </c>
      <c r="KX20" s="185">
        <v>64836</v>
      </c>
      <c r="KY20" s="185">
        <v>64862</v>
      </c>
      <c r="KZ20" s="185">
        <v>64888</v>
      </c>
      <c r="LA20" s="185">
        <v>64915</v>
      </c>
    </row>
    <row r="21" spans="1:313" x14ac:dyDescent="0.2">
      <c r="A21" s="182" t="s">
        <v>11</v>
      </c>
      <c r="B21" s="16">
        <v>2303</v>
      </c>
      <c r="C21" s="16">
        <v>2304</v>
      </c>
      <c r="D21" s="16">
        <v>2311</v>
      </c>
      <c r="E21" s="16">
        <v>2301</v>
      </c>
      <c r="F21" s="16">
        <v>2297</v>
      </c>
      <c r="G21" s="16">
        <v>2287</v>
      </c>
      <c r="H21" s="16">
        <v>2286</v>
      </c>
      <c r="I21" s="16">
        <v>2284</v>
      </c>
      <c r="J21" s="16">
        <v>2282</v>
      </c>
      <c r="K21" s="16">
        <v>2280</v>
      </c>
      <c r="L21" s="16">
        <v>2278</v>
      </c>
      <c r="M21" s="16">
        <v>2283</v>
      </c>
      <c r="N21" s="16">
        <v>2285</v>
      </c>
      <c r="O21" s="16">
        <v>2286</v>
      </c>
      <c r="P21" s="16">
        <v>2285</v>
      </c>
      <c r="Q21" s="16">
        <v>2278</v>
      </c>
      <c r="R21" s="16">
        <v>2275</v>
      </c>
      <c r="S21" s="16">
        <v>2265</v>
      </c>
      <c r="T21" s="16">
        <v>2263</v>
      </c>
      <c r="U21" s="16">
        <v>2262</v>
      </c>
      <c r="V21" s="16">
        <v>2260</v>
      </c>
      <c r="W21" s="16">
        <v>2258</v>
      </c>
      <c r="X21" s="16">
        <v>2257</v>
      </c>
      <c r="Y21" s="16">
        <v>2263</v>
      </c>
      <c r="Z21" s="16">
        <v>2265</v>
      </c>
      <c r="AA21" s="16">
        <v>2266</v>
      </c>
      <c r="AB21" s="16">
        <v>2266</v>
      </c>
      <c r="AC21" s="16">
        <v>2258</v>
      </c>
      <c r="AD21" s="16">
        <v>2255</v>
      </c>
      <c r="AE21" s="16">
        <v>2246</v>
      </c>
      <c r="AF21" s="16">
        <v>2244</v>
      </c>
      <c r="AG21" s="16">
        <v>2243</v>
      </c>
      <c r="AH21" s="16">
        <v>2241</v>
      </c>
      <c r="AI21" s="16">
        <v>2240</v>
      </c>
      <c r="AJ21" s="16">
        <v>2238</v>
      </c>
      <c r="AK21" s="16">
        <v>2244</v>
      </c>
      <c r="AL21" s="16">
        <v>2247</v>
      </c>
      <c r="AM21" s="16">
        <v>2248</v>
      </c>
      <c r="AN21" s="16">
        <v>2247</v>
      </c>
      <c r="AO21" s="16">
        <v>2240</v>
      </c>
      <c r="AP21" s="16">
        <v>2237</v>
      </c>
      <c r="AQ21" s="16">
        <v>2228</v>
      </c>
      <c r="AR21" s="16">
        <v>2226</v>
      </c>
      <c r="AS21" s="16">
        <v>2225</v>
      </c>
      <c r="AT21" s="16">
        <v>2223</v>
      </c>
      <c r="AU21" s="16">
        <v>2222</v>
      </c>
      <c r="AV21" s="16">
        <v>2220</v>
      </c>
      <c r="AW21" s="16">
        <v>2226</v>
      </c>
      <c r="AX21" s="16">
        <v>2229</v>
      </c>
      <c r="AY21" s="16">
        <v>2230</v>
      </c>
      <c r="AZ21" s="16">
        <v>2230</v>
      </c>
      <c r="BA21" s="16">
        <v>2222</v>
      </c>
      <c r="BB21" s="16">
        <v>2219</v>
      </c>
      <c r="BC21" s="16">
        <v>2210</v>
      </c>
      <c r="BD21" s="16">
        <v>2209</v>
      </c>
      <c r="BE21" s="16">
        <v>2207</v>
      </c>
      <c r="BF21" s="16">
        <v>2206</v>
      </c>
      <c r="BG21" s="16">
        <v>2204</v>
      </c>
      <c r="BH21" s="16">
        <v>2203</v>
      </c>
      <c r="BI21" s="16">
        <v>2209</v>
      </c>
      <c r="BJ21" s="16">
        <v>2211</v>
      </c>
      <c r="BK21" s="16">
        <v>2212</v>
      </c>
      <c r="BL21" s="16">
        <v>2212</v>
      </c>
      <c r="BM21" s="16">
        <v>2205</v>
      </c>
      <c r="BN21" s="16">
        <v>2202</v>
      </c>
      <c r="BO21" s="16">
        <v>2192</v>
      </c>
      <c r="BP21" s="16">
        <v>2191</v>
      </c>
      <c r="BQ21" s="16">
        <v>2190</v>
      </c>
      <c r="BR21" s="16">
        <v>2188</v>
      </c>
      <c r="BS21" s="16">
        <v>2187</v>
      </c>
      <c r="BT21" s="16">
        <v>2185</v>
      </c>
      <c r="BU21" s="16">
        <v>2191</v>
      </c>
      <c r="BV21" s="16">
        <v>2194</v>
      </c>
      <c r="BW21" s="16">
        <v>2195</v>
      </c>
      <c r="BX21" s="16">
        <v>2194</v>
      </c>
      <c r="BY21" s="16">
        <v>2187</v>
      </c>
      <c r="BZ21" s="16">
        <v>2184</v>
      </c>
      <c r="CA21" s="16">
        <v>2175</v>
      </c>
      <c r="CB21" s="16">
        <v>2173</v>
      </c>
      <c r="CC21" s="16">
        <v>2172</v>
      </c>
      <c r="CD21" s="16">
        <v>2170</v>
      </c>
      <c r="CE21" s="16">
        <v>2169</v>
      </c>
      <c r="CF21" s="16">
        <v>2168</v>
      </c>
      <c r="CG21" s="16">
        <v>2174</v>
      </c>
      <c r="CH21" s="16">
        <v>2176</v>
      </c>
      <c r="CI21" s="16">
        <v>2177</v>
      </c>
      <c r="CJ21" s="16">
        <v>2177</v>
      </c>
      <c r="CK21" s="16">
        <v>2169</v>
      </c>
      <c r="CL21" s="16">
        <v>2167</v>
      </c>
      <c r="CM21" s="16">
        <v>2157</v>
      </c>
      <c r="CN21" s="16">
        <v>2156</v>
      </c>
      <c r="CO21" s="16">
        <v>2154</v>
      </c>
      <c r="CP21" s="16">
        <v>2153</v>
      </c>
      <c r="CQ21" s="16">
        <v>2151</v>
      </c>
      <c r="CR21" s="16">
        <v>2150</v>
      </c>
      <c r="CS21" s="16">
        <v>2156</v>
      </c>
      <c r="CT21" s="16">
        <v>2158</v>
      </c>
      <c r="CU21" s="16">
        <v>2159</v>
      </c>
      <c r="CV21" s="16">
        <v>2159</v>
      </c>
      <c r="CW21" s="16">
        <v>2152</v>
      </c>
      <c r="CX21" s="16">
        <v>2149</v>
      </c>
      <c r="CY21" s="16">
        <v>2140</v>
      </c>
      <c r="CZ21" s="16">
        <v>2138</v>
      </c>
      <c r="DA21" s="16">
        <v>2137</v>
      </c>
      <c r="DB21" s="16">
        <v>2135</v>
      </c>
      <c r="DC21" s="16">
        <v>2134</v>
      </c>
      <c r="DD21" s="16">
        <v>2132</v>
      </c>
      <c r="DE21" s="16">
        <v>2139</v>
      </c>
      <c r="DF21" s="16">
        <v>2141</v>
      </c>
      <c r="DG21" s="16">
        <v>2142</v>
      </c>
      <c r="DH21" s="16">
        <v>2142</v>
      </c>
      <c r="DI21" s="16">
        <v>2134</v>
      </c>
      <c r="DJ21" s="16">
        <v>2132</v>
      </c>
      <c r="DK21" s="16">
        <v>2122</v>
      </c>
      <c r="DL21" s="16">
        <v>2121</v>
      </c>
      <c r="DM21" s="16">
        <v>2119</v>
      </c>
      <c r="DN21" s="16">
        <v>2118</v>
      </c>
      <c r="DO21" s="16">
        <v>2116</v>
      </c>
      <c r="DP21" s="16">
        <v>2115</v>
      </c>
      <c r="DQ21" s="16">
        <v>2121</v>
      </c>
      <c r="DR21" s="16">
        <v>2123</v>
      </c>
      <c r="DS21" s="16">
        <v>2124</v>
      </c>
      <c r="DT21" s="16">
        <v>2124</v>
      </c>
      <c r="DU21" s="16">
        <v>2117</v>
      </c>
      <c r="DV21" s="16">
        <v>2114</v>
      </c>
      <c r="DW21" s="16">
        <v>2105</v>
      </c>
      <c r="DX21" s="16">
        <v>2103</v>
      </c>
      <c r="DY21" s="16">
        <v>2102</v>
      </c>
      <c r="DZ21" s="16">
        <v>2100</v>
      </c>
      <c r="EA21" s="16">
        <v>2099</v>
      </c>
      <c r="EB21" s="16">
        <v>2097</v>
      </c>
      <c r="EC21" s="16">
        <v>2103</v>
      </c>
      <c r="ED21" s="16">
        <v>2106</v>
      </c>
      <c r="EE21" s="16">
        <v>2107</v>
      </c>
      <c r="EF21" s="16">
        <v>2107</v>
      </c>
      <c r="EG21" s="16">
        <v>2099</v>
      </c>
      <c r="EH21" s="16">
        <v>2096</v>
      </c>
      <c r="EI21" s="16">
        <v>2087</v>
      </c>
      <c r="EJ21" s="16">
        <v>2086</v>
      </c>
      <c r="EK21" s="16">
        <v>2084</v>
      </c>
      <c r="EL21" s="16">
        <v>2083</v>
      </c>
      <c r="EM21" s="16">
        <v>2081</v>
      </c>
      <c r="EN21" s="16">
        <v>2080</v>
      </c>
      <c r="EO21" s="16">
        <v>2086</v>
      </c>
      <c r="EP21" s="16">
        <v>2088</v>
      </c>
      <c r="EQ21" s="16">
        <v>2089</v>
      </c>
      <c r="ER21" s="16">
        <v>2089</v>
      </c>
      <c r="ES21" s="16">
        <v>2082</v>
      </c>
      <c r="ET21" s="16">
        <v>2079</v>
      </c>
      <c r="EU21" s="16">
        <v>2070</v>
      </c>
      <c r="EV21" s="16">
        <v>2068</v>
      </c>
      <c r="EW21" s="16">
        <v>2067</v>
      </c>
      <c r="EX21" s="16">
        <v>2065</v>
      </c>
      <c r="EY21" s="16">
        <v>2064</v>
      </c>
      <c r="EZ21" s="16">
        <v>2062</v>
      </c>
      <c r="FA21" s="16">
        <v>2068</v>
      </c>
      <c r="FB21" s="16">
        <v>2071</v>
      </c>
      <c r="FC21" s="16">
        <v>2072</v>
      </c>
      <c r="FD21" s="16">
        <v>2072</v>
      </c>
      <c r="FE21" s="16">
        <v>2064</v>
      </c>
      <c r="FF21" s="16">
        <v>2061</v>
      </c>
      <c r="FG21" s="16">
        <v>2052</v>
      </c>
      <c r="FH21" s="16">
        <v>2051</v>
      </c>
      <c r="FI21" s="16">
        <v>2049</v>
      </c>
      <c r="FJ21" s="16">
        <v>2048</v>
      </c>
      <c r="FK21" s="16">
        <v>2046</v>
      </c>
      <c r="FL21" s="16">
        <v>2045</v>
      </c>
      <c r="FM21" s="16">
        <v>2051</v>
      </c>
      <c r="FN21" s="16">
        <v>2053</v>
      </c>
      <c r="FO21" s="16">
        <v>2054</v>
      </c>
      <c r="FP21" s="16">
        <v>2054</v>
      </c>
      <c r="FQ21" s="16">
        <v>2047</v>
      </c>
      <c r="FR21" s="16">
        <v>2044</v>
      </c>
      <c r="FS21" s="16">
        <v>2034</v>
      </c>
      <c r="FT21" s="16">
        <v>2033</v>
      </c>
      <c r="FU21" s="16">
        <v>2032</v>
      </c>
      <c r="FV21" s="16">
        <v>2030</v>
      </c>
      <c r="FW21" s="16">
        <v>2029</v>
      </c>
      <c r="FX21" s="16">
        <v>2027</v>
      </c>
      <c r="FY21" s="16">
        <v>2033</v>
      </c>
      <c r="FZ21" s="16">
        <v>2036</v>
      </c>
      <c r="GA21" s="16">
        <v>2037</v>
      </c>
      <c r="GB21" s="16">
        <v>2036</v>
      </c>
      <c r="GC21" s="16">
        <v>2029</v>
      </c>
      <c r="GD21" s="16">
        <v>2026</v>
      </c>
      <c r="GE21" s="16">
        <v>2017</v>
      </c>
      <c r="GF21" s="16">
        <v>2015</v>
      </c>
      <c r="GG21" s="16">
        <v>2014</v>
      </c>
      <c r="GH21" s="16">
        <v>2013</v>
      </c>
      <c r="GI21" s="16">
        <v>2011</v>
      </c>
      <c r="GJ21" s="16">
        <v>2010</v>
      </c>
      <c r="GK21" s="16">
        <v>2016</v>
      </c>
      <c r="GL21" s="16">
        <v>2018</v>
      </c>
      <c r="GM21" s="16">
        <v>2019</v>
      </c>
      <c r="GN21" s="16">
        <v>2019</v>
      </c>
      <c r="GO21" s="16">
        <v>2011</v>
      </c>
      <c r="GP21" s="16">
        <v>2009</v>
      </c>
      <c r="GQ21" s="16">
        <v>1999</v>
      </c>
      <c r="GR21" s="16">
        <v>1998</v>
      </c>
      <c r="GS21" s="16">
        <v>1996</v>
      </c>
      <c r="GT21" s="16">
        <v>1995</v>
      </c>
      <c r="GU21" s="16">
        <v>1993</v>
      </c>
      <c r="GV21" s="16">
        <v>1992</v>
      </c>
      <c r="GW21" s="16">
        <v>1998</v>
      </c>
      <c r="GX21" s="16">
        <v>2000</v>
      </c>
      <c r="GY21" s="16">
        <v>2002</v>
      </c>
      <c r="GZ21" s="16">
        <v>2001</v>
      </c>
      <c r="HA21" s="16">
        <v>1994</v>
      </c>
      <c r="HB21" s="16">
        <v>1991</v>
      </c>
      <c r="HC21" s="16">
        <v>1982</v>
      </c>
      <c r="HD21" s="16">
        <v>1980</v>
      </c>
      <c r="HE21" s="16">
        <v>1979</v>
      </c>
      <c r="HF21" s="16">
        <v>1977</v>
      </c>
      <c r="HG21" s="16">
        <v>1976</v>
      </c>
      <c r="HH21" s="16">
        <v>1974</v>
      </c>
      <c r="HI21" s="16">
        <v>1981</v>
      </c>
      <c r="HJ21" s="16">
        <v>1983</v>
      </c>
      <c r="HK21" s="16">
        <v>1984</v>
      </c>
      <c r="HL21" s="16">
        <v>1984</v>
      </c>
      <c r="HM21" s="16">
        <v>1976</v>
      </c>
      <c r="HN21" s="16">
        <v>1974</v>
      </c>
      <c r="HO21" s="16">
        <v>1964</v>
      </c>
      <c r="HP21" s="16">
        <v>1963</v>
      </c>
      <c r="HQ21" s="16">
        <v>1961</v>
      </c>
      <c r="HR21" s="16">
        <v>1960</v>
      </c>
      <c r="HS21" s="16">
        <v>1958</v>
      </c>
      <c r="HT21" s="16">
        <v>1957</v>
      </c>
      <c r="HU21" s="16">
        <v>1963</v>
      </c>
      <c r="HV21" s="16">
        <v>1965</v>
      </c>
      <c r="HW21" s="16">
        <v>1966</v>
      </c>
      <c r="HX21" s="16">
        <v>1966</v>
      </c>
      <c r="HY21" s="16">
        <v>1959</v>
      </c>
      <c r="HZ21" s="16">
        <v>1956</v>
      </c>
      <c r="IA21" s="16">
        <v>1947</v>
      </c>
      <c r="IB21" s="16">
        <v>1945</v>
      </c>
      <c r="IC21" s="16">
        <v>1944</v>
      </c>
      <c r="ID21" s="16">
        <v>1942</v>
      </c>
      <c r="IE21" s="16">
        <v>1941</v>
      </c>
      <c r="IF21" s="16">
        <v>1939</v>
      </c>
      <c r="IG21" s="16">
        <v>1945</v>
      </c>
      <c r="IH21" s="16">
        <v>1948</v>
      </c>
      <c r="II21" s="16">
        <v>1949</v>
      </c>
      <c r="IJ21" s="16">
        <v>1949</v>
      </c>
      <c r="IK21" s="16">
        <v>1941</v>
      </c>
      <c r="IL21" s="16">
        <v>1938</v>
      </c>
      <c r="IM21" s="16">
        <v>1929</v>
      </c>
      <c r="IN21" s="16">
        <v>1928</v>
      </c>
      <c r="IO21" s="16">
        <v>1926</v>
      </c>
      <c r="IP21" s="16">
        <v>1925</v>
      </c>
      <c r="IQ21" s="16">
        <v>1923</v>
      </c>
      <c r="IR21" s="16">
        <v>1922</v>
      </c>
      <c r="IS21" s="16">
        <v>1928</v>
      </c>
      <c r="IT21" s="16">
        <v>1930</v>
      </c>
      <c r="IU21" s="16">
        <v>1931</v>
      </c>
      <c r="IV21" s="16">
        <v>1931</v>
      </c>
      <c r="IW21" s="16">
        <v>1924</v>
      </c>
      <c r="IX21" s="16">
        <v>1921</v>
      </c>
      <c r="IY21" s="16">
        <v>1912</v>
      </c>
      <c r="IZ21" s="16">
        <v>1910</v>
      </c>
      <c r="JA21" s="16">
        <v>1909</v>
      </c>
      <c r="JB21" s="16">
        <v>1907</v>
      </c>
      <c r="JC21" s="16">
        <v>1906</v>
      </c>
      <c r="JD21" s="16">
        <v>1904</v>
      </c>
      <c r="JE21" s="16">
        <v>1910</v>
      </c>
      <c r="JF21" s="185">
        <v>1913</v>
      </c>
      <c r="JG21" s="185">
        <v>1914</v>
      </c>
      <c r="JH21" s="185">
        <v>1914</v>
      </c>
      <c r="JI21" s="185">
        <v>1906</v>
      </c>
      <c r="JJ21" s="185">
        <v>1903</v>
      </c>
      <c r="JK21" s="185">
        <v>1894</v>
      </c>
      <c r="JL21" s="185">
        <v>1893</v>
      </c>
      <c r="JM21" s="185">
        <v>1891</v>
      </c>
      <c r="JN21" s="185">
        <v>1890</v>
      </c>
      <c r="JO21" s="185">
        <v>1888</v>
      </c>
      <c r="JP21" s="185">
        <v>1887</v>
      </c>
      <c r="JQ21" s="185">
        <v>1893</v>
      </c>
      <c r="JR21" s="185">
        <v>1895</v>
      </c>
      <c r="JS21" s="185">
        <v>1896</v>
      </c>
      <c r="JT21" s="185">
        <v>1896</v>
      </c>
      <c r="JU21" s="185">
        <v>1889</v>
      </c>
      <c r="JV21" s="185">
        <v>1886</v>
      </c>
      <c r="JW21" s="185">
        <v>1876</v>
      </c>
      <c r="JX21" s="185">
        <v>1875</v>
      </c>
      <c r="JY21" s="185">
        <v>1874</v>
      </c>
      <c r="JZ21" s="185">
        <v>1872</v>
      </c>
      <c r="KA21" s="185">
        <v>1871</v>
      </c>
      <c r="KB21" s="185">
        <v>1869</v>
      </c>
      <c r="KC21" s="185">
        <v>1875</v>
      </c>
      <c r="KD21" s="185">
        <v>1878</v>
      </c>
      <c r="KE21" s="185">
        <v>1879</v>
      </c>
      <c r="KF21" s="185">
        <v>1878</v>
      </c>
      <c r="KG21" s="185">
        <v>1871</v>
      </c>
      <c r="KH21" s="185">
        <v>1868</v>
      </c>
      <c r="KI21" s="185">
        <v>1859</v>
      </c>
      <c r="KJ21" s="185">
        <v>1857</v>
      </c>
      <c r="KK21" s="185">
        <v>1856</v>
      </c>
      <c r="KL21" s="185">
        <v>1855</v>
      </c>
      <c r="KM21" s="185">
        <v>1853</v>
      </c>
      <c r="KN21" s="185">
        <v>1852</v>
      </c>
      <c r="KO21" s="185">
        <v>1858</v>
      </c>
      <c r="KP21" s="185">
        <v>1860</v>
      </c>
      <c r="KQ21" s="185">
        <v>1861</v>
      </c>
      <c r="KR21" s="185">
        <v>1861</v>
      </c>
      <c r="KS21" s="185">
        <v>1853</v>
      </c>
      <c r="KT21" s="185">
        <v>1851</v>
      </c>
      <c r="KU21" s="185">
        <v>1841</v>
      </c>
      <c r="KV21" s="185">
        <v>1840</v>
      </c>
      <c r="KW21" s="185">
        <v>1838</v>
      </c>
      <c r="KX21" s="185">
        <v>1837</v>
      </c>
      <c r="KY21" s="185">
        <v>1836</v>
      </c>
      <c r="KZ21" s="185">
        <v>1834</v>
      </c>
      <c r="LA21" s="185">
        <v>1840</v>
      </c>
    </row>
    <row r="22" spans="1:313" x14ac:dyDescent="0.2">
      <c r="A22" s="182" t="s">
        <v>12</v>
      </c>
      <c r="B22" s="16">
        <v>156</v>
      </c>
      <c r="C22" s="16">
        <v>153</v>
      </c>
      <c r="D22" s="16">
        <v>152</v>
      </c>
      <c r="E22" s="16">
        <v>152</v>
      </c>
      <c r="F22" s="16">
        <v>152</v>
      </c>
      <c r="G22" s="16">
        <v>151</v>
      </c>
      <c r="H22" s="16">
        <v>151</v>
      </c>
      <c r="I22" s="16">
        <v>150</v>
      </c>
      <c r="J22" s="16">
        <v>150</v>
      </c>
      <c r="K22" s="16">
        <v>149</v>
      </c>
      <c r="L22" s="16">
        <v>149</v>
      </c>
      <c r="M22" s="16">
        <v>148</v>
      </c>
      <c r="N22" s="16">
        <v>148</v>
      </c>
      <c r="O22" s="16">
        <v>147</v>
      </c>
      <c r="P22" s="16">
        <v>147</v>
      </c>
      <c r="Q22" s="16">
        <v>147</v>
      </c>
      <c r="R22" s="16">
        <v>146</v>
      </c>
      <c r="S22" s="16">
        <v>146</v>
      </c>
      <c r="T22" s="16">
        <v>145</v>
      </c>
      <c r="U22" s="16">
        <v>145</v>
      </c>
      <c r="V22" s="16">
        <v>144</v>
      </c>
      <c r="W22" s="16">
        <v>144</v>
      </c>
      <c r="X22" s="16">
        <v>143</v>
      </c>
      <c r="Y22" s="16">
        <v>143</v>
      </c>
      <c r="Z22" s="16">
        <v>142</v>
      </c>
      <c r="AA22" s="16">
        <v>142</v>
      </c>
      <c r="AB22" s="16">
        <v>142</v>
      </c>
      <c r="AC22" s="16">
        <v>141</v>
      </c>
      <c r="AD22" s="16">
        <v>141</v>
      </c>
      <c r="AE22" s="16">
        <v>140</v>
      </c>
      <c r="AF22" s="16">
        <v>140</v>
      </c>
      <c r="AG22" s="16">
        <v>139</v>
      </c>
      <c r="AH22" s="16">
        <v>139</v>
      </c>
      <c r="AI22" s="16">
        <v>138</v>
      </c>
      <c r="AJ22" s="16">
        <v>138</v>
      </c>
      <c r="AK22" s="16">
        <v>137</v>
      </c>
      <c r="AL22" s="16">
        <v>137</v>
      </c>
      <c r="AM22" s="16">
        <v>136</v>
      </c>
      <c r="AN22" s="16">
        <v>136</v>
      </c>
      <c r="AO22" s="16">
        <v>136</v>
      </c>
      <c r="AP22" s="16">
        <v>135</v>
      </c>
      <c r="AQ22" s="16">
        <v>135</v>
      </c>
      <c r="AR22" s="16">
        <v>134</v>
      </c>
      <c r="AS22" s="16">
        <v>134</v>
      </c>
      <c r="AT22" s="16">
        <v>133</v>
      </c>
      <c r="AU22" s="16">
        <v>133</v>
      </c>
      <c r="AV22" s="16">
        <v>132</v>
      </c>
      <c r="AW22" s="16">
        <v>132</v>
      </c>
      <c r="AX22" s="16">
        <v>131</v>
      </c>
      <c r="AY22" s="16">
        <v>131</v>
      </c>
      <c r="AZ22" s="16">
        <v>131</v>
      </c>
      <c r="BA22" s="16">
        <v>130</v>
      </c>
      <c r="BB22" s="16">
        <v>130</v>
      </c>
      <c r="BC22" s="16">
        <v>129</v>
      </c>
      <c r="BD22" s="16">
        <v>129</v>
      </c>
      <c r="BE22" s="16">
        <v>128</v>
      </c>
      <c r="BF22" s="16">
        <v>128</v>
      </c>
      <c r="BG22" s="16">
        <v>127</v>
      </c>
      <c r="BH22" s="16">
        <v>127</v>
      </c>
      <c r="BI22" s="16">
        <v>126</v>
      </c>
      <c r="BJ22" s="16">
        <v>126</v>
      </c>
      <c r="BK22" s="16">
        <v>126</v>
      </c>
      <c r="BL22" s="16">
        <v>125</v>
      </c>
      <c r="BM22" s="16">
        <v>125</v>
      </c>
      <c r="BN22" s="16">
        <v>124</v>
      </c>
      <c r="BO22" s="16">
        <v>124</v>
      </c>
      <c r="BP22" s="16">
        <v>123</v>
      </c>
      <c r="BQ22" s="16">
        <v>123</v>
      </c>
      <c r="BR22" s="16">
        <v>122</v>
      </c>
      <c r="BS22" s="16">
        <v>122</v>
      </c>
      <c r="BT22" s="16">
        <v>121</v>
      </c>
      <c r="BU22" s="16">
        <v>121</v>
      </c>
      <c r="BV22" s="16">
        <v>121</v>
      </c>
      <c r="BW22" s="16">
        <v>120</v>
      </c>
      <c r="BX22" s="16">
        <v>120</v>
      </c>
      <c r="BY22" s="16">
        <v>119</v>
      </c>
      <c r="BZ22" s="16">
        <v>119</v>
      </c>
      <c r="CA22" s="16">
        <v>118</v>
      </c>
      <c r="CB22" s="16">
        <v>118</v>
      </c>
      <c r="CC22" s="16">
        <v>117</v>
      </c>
      <c r="CD22" s="16">
        <v>117</v>
      </c>
      <c r="CE22" s="16">
        <v>116</v>
      </c>
      <c r="CF22" s="16">
        <v>116</v>
      </c>
      <c r="CG22" s="16">
        <v>115</v>
      </c>
      <c r="CH22" s="16">
        <v>115</v>
      </c>
      <c r="CI22" s="16">
        <v>115</v>
      </c>
      <c r="CJ22" s="16">
        <v>114</v>
      </c>
      <c r="CK22" s="16">
        <v>114</v>
      </c>
      <c r="CL22" s="16">
        <v>113</v>
      </c>
      <c r="CM22" s="16">
        <v>113</v>
      </c>
      <c r="CN22" s="16">
        <v>112</v>
      </c>
      <c r="CO22" s="16">
        <v>112</v>
      </c>
      <c r="CP22" s="16">
        <v>111</v>
      </c>
      <c r="CQ22" s="16">
        <v>111</v>
      </c>
      <c r="CR22" s="16">
        <v>110</v>
      </c>
      <c r="CS22" s="16">
        <v>110</v>
      </c>
      <c r="CT22" s="16">
        <v>110</v>
      </c>
      <c r="CU22" s="16">
        <v>109</v>
      </c>
      <c r="CV22" s="16">
        <v>109</v>
      </c>
      <c r="CW22" s="16">
        <v>108</v>
      </c>
      <c r="CX22" s="16">
        <v>108</v>
      </c>
      <c r="CY22" s="16">
        <v>107</v>
      </c>
      <c r="CZ22" s="16">
        <v>107</v>
      </c>
      <c r="DA22" s="16">
        <v>106</v>
      </c>
      <c r="DB22" s="16">
        <v>106</v>
      </c>
      <c r="DC22" s="16">
        <v>105</v>
      </c>
      <c r="DD22" s="16">
        <v>105</v>
      </c>
      <c r="DE22" s="16">
        <v>105</v>
      </c>
      <c r="DF22" s="16">
        <v>104</v>
      </c>
      <c r="DG22" s="16">
        <v>104</v>
      </c>
      <c r="DH22" s="16">
        <v>103</v>
      </c>
      <c r="DI22" s="16">
        <v>103</v>
      </c>
      <c r="DJ22" s="16">
        <v>102</v>
      </c>
      <c r="DK22" s="16">
        <v>102</v>
      </c>
      <c r="DL22" s="16">
        <v>101</v>
      </c>
      <c r="DM22" s="16">
        <v>101</v>
      </c>
      <c r="DN22" s="16">
        <v>100</v>
      </c>
      <c r="DO22" s="16">
        <v>100</v>
      </c>
      <c r="DP22" s="16">
        <v>100</v>
      </c>
      <c r="DQ22" s="16">
        <v>99</v>
      </c>
      <c r="DR22" s="16">
        <v>99</v>
      </c>
      <c r="DS22" s="16">
        <v>98</v>
      </c>
      <c r="DT22" s="16">
        <v>98</v>
      </c>
      <c r="DU22" s="16">
        <v>97</v>
      </c>
      <c r="DV22" s="16">
        <v>97</v>
      </c>
      <c r="DW22" s="16">
        <v>96</v>
      </c>
      <c r="DX22" s="16">
        <v>96</v>
      </c>
      <c r="DY22" s="16">
        <v>95</v>
      </c>
      <c r="DZ22" s="16">
        <v>95</v>
      </c>
      <c r="EA22" s="16">
        <v>94</v>
      </c>
      <c r="EB22" s="16">
        <v>94</v>
      </c>
      <c r="EC22" s="16">
        <v>94</v>
      </c>
      <c r="ED22" s="16">
        <v>93</v>
      </c>
      <c r="EE22" s="16">
        <v>93</v>
      </c>
      <c r="EF22" s="16">
        <v>92</v>
      </c>
      <c r="EG22" s="16">
        <v>92</v>
      </c>
      <c r="EH22" s="16">
        <v>91</v>
      </c>
      <c r="EI22" s="16">
        <v>91</v>
      </c>
      <c r="EJ22" s="16">
        <v>90</v>
      </c>
      <c r="EK22" s="16">
        <v>90</v>
      </c>
      <c r="EL22" s="16">
        <v>89</v>
      </c>
      <c r="EM22" s="16">
        <v>89</v>
      </c>
      <c r="EN22" s="16">
        <v>89</v>
      </c>
      <c r="EO22" s="16">
        <v>88</v>
      </c>
      <c r="EP22" s="16">
        <v>88</v>
      </c>
      <c r="EQ22" s="16">
        <v>87</v>
      </c>
      <c r="ER22" s="16">
        <v>87</v>
      </c>
      <c r="ES22" s="16">
        <v>86</v>
      </c>
      <c r="ET22" s="16">
        <v>86</v>
      </c>
      <c r="EU22" s="16">
        <v>85</v>
      </c>
      <c r="EV22" s="16">
        <v>85</v>
      </c>
      <c r="EW22" s="16">
        <v>84</v>
      </c>
      <c r="EX22" s="16">
        <v>84</v>
      </c>
      <c r="EY22" s="16">
        <v>84</v>
      </c>
      <c r="EZ22" s="16">
        <v>83</v>
      </c>
      <c r="FA22" s="16">
        <v>83</v>
      </c>
      <c r="FB22" s="16">
        <v>82</v>
      </c>
      <c r="FC22" s="16">
        <v>82</v>
      </c>
      <c r="FD22" s="16">
        <v>81</v>
      </c>
      <c r="FE22" s="16">
        <v>81</v>
      </c>
      <c r="FF22" s="16">
        <v>80</v>
      </c>
      <c r="FG22" s="16">
        <v>80</v>
      </c>
      <c r="FH22" s="16">
        <v>79</v>
      </c>
      <c r="FI22" s="16">
        <v>79</v>
      </c>
      <c r="FJ22" s="16">
        <v>79</v>
      </c>
      <c r="FK22" s="16">
        <v>78</v>
      </c>
      <c r="FL22" s="16">
        <v>78</v>
      </c>
      <c r="FM22" s="16">
        <v>77</v>
      </c>
      <c r="FN22" s="16">
        <v>77</v>
      </c>
      <c r="FO22" s="16">
        <v>76</v>
      </c>
      <c r="FP22" s="16">
        <v>76</v>
      </c>
      <c r="FQ22" s="16">
        <v>75</v>
      </c>
      <c r="FR22" s="16">
        <v>75</v>
      </c>
      <c r="FS22" s="16">
        <v>74</v>
      </c>
      <c r="FT22" s="16">
        <v>74</v>
      </c>
      <c r="FU22" s="16">
        <v>74</v>
      </c>
      <c r="FV22" s="16">
        <v>73</v>
      </c>
      <c r="FW22" s="16">
        <v>73</v>
      </c>
      <c r="FX22" s="16">
        <v>72</v>
      </c>
      <c r="FY22" s="16">
        <v>72</v>
      </c>
      <c r="FZ22" s="16">
        <v>71</v>
      </c>
      <c r="GA22" s="16">
        <v>71</v>
      </c>
      <c r="GB22" s="16">
        <v>70</v>
      </c>
      <c r="GC22" s="16">
        <v>70</v>
      </c>
      <c r="GD22" s="16">
        <v>69</v>
      </c>
      <c r="GE22" s="16">
        <v>69</v>
      </c>
      <c r="GF22" s="16">
        <v>68</v>
      </c>
      <c r="GG22" s="16">
        <v>68</v>
      </c>
      <c r="GH22" s="16">
        <v>68</v>
      </c>
      <c r="GI22" s="16">
        <v>67</v>
      </c>
      <c r="GJ22" s="16">
        <v>67</v>
      </c>
      <c r="GK22" s="16">
        <v>66</v>
      </c>
      <c r="GL22" s="16">
        <v>66</v>
      </c>
      <c r="GM22" s="16">
        <v>65</v>
      </c>
      <c r="GN22" s="16">
        <v>65</v>
      </c>
      <c r="GO22" s="16">
        <v>64</v>
      </c>
      <c r="GP22" s="16">
        <v>64</v>
      </c>
      <c r="GQ22" s="16">
        <v>63</v>
      </c>
      <c r="GR22" s="16">
        <v>63</v>
      </c>
      <c r="GS22" s="16">
        <v>63</v>
      </c>
      <c r="GT22" s="16">
        <v>62</v>
      </c>
      <c r="GU22" s="16">
        <v>62</v>
      </c>
      <c r="GV22" s="16">
        <v>61</v>
      </c>
      <c r="GW22" s="16">
        <v>61</v>
      </c>
      <c r="GX22" s="16">
        <v>60</v>
      </c>
      <c r="GY22" s="16">
        <v>60</v>
      </c>
      <c r="GZ22" s="16">
        <v>59</v>
      </c>
      <c r="HA22" s="16">
        <v>59</v>
      </c>
      <c r="HB22" s="16">
        <v>58</v>
      </c>
      <c r="HC22" s="16">
        <v>58</v>
      </c>
      <c r="HD22" s="16">
        <v>58</v>
      </c>
      <c r="HE22" s="16">
        <v>57</v>
      </c>
      <c r="HF22" s="16">
        <v>57</v>
      </c>
      <c r="HG22" s="16">
        <v>56</v>
      </c>
      <c r="HH22" s="16">
        <v>56</v>
      </c>
      <c r="HI22" s="16">
        <v>55</v>
      </c>
      <c r="HJ22" s="16">
        <v>55</v>
      </c>
      <c r="HK22" s="16">
        <v>54</v>
      </c>
      <c r="HL22" s="16">
        <v>54</v>
      </c>
      <c r="HM22" s="16">
        <v>53</v>
      </c>
      <c r="HN22" s="16">
        <v>53</v>
      </c>
      <c r="HO22" s="16">
        <v>53</v>
      </c>
      <c r="HP22" s="16">
        <v>52</v>
      </c>
      <c r="HQ22" s="16">
        <v>52</v>
      </c>
      <c r="HR22" s="16">
        <v>51</v>
      </c>
      <c r="HS22" s="16">
        <v>51</v>
      </c>
      <c r="HT22" s="16">
        <v>50</v>
      </c>
      <c r="HU22" s="16">
        <v>50</v>
      </c>
      <c r="HV22" s="16">
        <v>49</v>
      </c>
      <c r="HW22" s="16">
        <v>49</v>
      </c>
      <c r="HX22" s="16">
        <v>48</v>
      </c>
      <c r="HY22" s="16">
        <v>48</v>
      </c>
      <c r="HZ22" s="16">
        <v>47</v>
      </c>
      <c r="IA22" s="16">
        <v>47</v>
      </c>
      <c r="IB22" s="16">
        <v>47</v>
      </c>
      <c r="IC22" s="16">
        <v>46</v>
      </c>
      <c r="ID22" s="16">
        <v>46</v>
      </c>
      <c r="IE22" s="16">
        <v>45</v>
      </c>
      <c r="IF22" s="16">
        <v>45</v>
      </c>
      <c r="IG22" s="16">
        <v>44</v>
      </c>
      <c r="IH22" s="16">
        <v>44</v>
      </c>
      <c r="II22" s="16">
        <v>43</v>
      </c>
      <c r="IJ22" s="16">
        <v>43</v>
      </c>
      <c r="IK22" s="16">
        <v>42</v>
      </c>
      <c r="IL22" s="16">
        <v>42</v>
      </c>
      <c r="IM22" s="16">
        <v>42</v>
      </c>
      <c r="IN22" s="16">
        <v>41</v>
      </c>
      <c r="IO22" s="16">
        <v>41</v>
      </c>
      <c r="IP22" s="16">
        <v>40</v>
      </c>
      <c r="IQ22" s="16">
        <v>40</v>
      </c>
      <c r="IR22" s="16">
        <v>39</v>
      </c>
      <c r="IS22" s="16">
        <v>39</v>
      </c>
      <c r="IT22" s="16">
        <v>38</v>
      </c>
      <c r="IU22" s="16">
        <v>38</v>
      </c>
      <c r="IV22" s="16">
        <v>37</v>
      </c>
      <c r="IW22" s="16">
        <v>37</v>
      </c>
      <c r="IX22" s="16">
        <v>37</v>
      </c>
      <c r="IY22" s="16">
        <v>36</v>
      </c>
      <c r="IZ22" s="16">
        <v>36</v>
      </c>
      <c r="JA22" s="16">
        <v>35</v>
      </c>
      <c r="JB22" s="16">
        <v>35</v>
      </c>
      <c r="JC22" s="16">
        <v>34</v>
      </c>
      <c r="JD22" s="16">
        <v>34</v>
      </c>
      <c r="JE22" s="16">
        <v>33</v>
      </c>
      <c r="JF22" s="185">
        <v>33</v>
      </c>
      <c r="JG22" s="185">
        <v>32</v>
      </c>
      <c r="JH22" s="185">
        <v>32</v>
      </c>
      <c r="JI22" s="185">
        <v>32</v>
      </c>
      <c r="JJ22" s="185">
        <v>31</v>
      </c>
      <c r="JK22" s="185">
        <v>31</v>
      </c>
      <c r="JL22" s="185">
        <v>30</v>
      </c>
      <c r="JM22" s="185">
        <v>30</v>
      </c>
      <c r="JN22" s="185">
        <v>29</v>
      </c>
      <c r="JO22" s="185">
        <v>29</v>
      </c>
      <c r="JP22" s="185">
        <v>28</v>
      </c>
      <c r="JQ22" s="185">
        <v>28</v>
      </c>
      <c r="JR22" s="185">
        <v>27</v>
      </c>
      <c r="JS22" s="185">
        <v>27</v>
      </c>
      <c r="JT22" s="185">
        <v>26</v>
      </c>
      <c r="JU22" s="185">
        <v>26</v>
      </c>
      <c r="JV22" s="185">
        <v>26</v>
      </c>
      <c r="JW22" s="185">
        <v>25</v>
      </c>
      <c r="JX22" s="185">
        <v>25</v>
      </c>
      <c r="JY22" s="185">
        <v>24</v>
      </c>
      <c r="JZ22" s="185">
        <v>24</v>
      </c>
      <c r="KA22" s="185">
        <v>23</v>
      </c>
      <c r="KB22" s="185">
        <v>23</v>
      </c>
      <c r="KC22" s="185">
        <v>22</v>
      </c>
      <c r="KD22" s="185">
        <v>22</v>
      </c>
      <c r="KE22" s="185">
        <v>21</v>
      </c>
      <c r="KF22" s="185">
        <v>21</v>
      </c>
      <c r="KG22" s="185">
        <v>21</v>
      </c>
      <c r="KH22" s="185">
        <v>20</v>
      </c>
      <c r="KI22" s="185">
        <v>20</v>
      </c>
      <c r="KJ22" s="185">
        <v>19</v>
      </c>
      <c r="KK22" s="185">
        <v>19</v>
      </c>
      <c r="KL22" s="185">
        <v>18</v>
      </c>
      <c r="KM22" s="185">
        <v>18</v>
      </c>
      <c r="KN22" s="185">
        <v>17</v>
      </c>
      <c r="KO22" s="185">
        <v>17</v>
      </c>
      <c r="KP22" s="185">
        <v>16</v>
      </c>
      <c r="KQ22" s="185">
        <v>16</v>
      </c>
      <c r="KR22" s="185">
        <v>16</v>
      </c>
      <c r="KS22" s="185">
        <v>15</v>
      </c>
      <c r="KT22" s="185">
        <v>15</v>
      </c>
      <c r="KU22" s="185">
        <v>14</v>
      </c>
      <c r="KV22" s="185">
        <v>14</v>
      </c>
      <c r="KW22" s="185">
        <v>13</v>
      </c>
      <c r="KX22" s="185">
        <v>13</v>
      </c>
      <c r="KY22" s="185">
        <v>12</v>
      </c>
      <c r="KZ22" s="185">
        <v>12</v>
      </c>
      <c r="LA22" s="185">
        <v>11</v>
      </c>
    </row>
    <row r="23" spans="1:313" x14ac:dyDescent="0.2">
      <c r="A23" s="182" t="s">
        <v>13</v>
      </c>
      <c r="B23" s="16">
        <v>155</v>
      </c>
      <c r="C23" s="16">
        <v>142</v>
      </c>
      <c r="D23" s="16">
        <v>128</v>
      </c>
      <c r="E23" s="16">
        <v>114</v>
      </c>
      <c r="F23" s="16">
        <v>114</v>
      </c>
      <c r="G23" s="16">
        <v>113</v>
      </c>
      <c r="H23" s="16">
        <v>113</v>
      </c>
      <c r="I23" s="16">
        <v>113</v>
      </c>
      <c r="J23" s="16">
        <v>112</v>
      </c>
      <c r="K23" s="16">
        <v>112</v>
      </c>
      <c r="L23" s="16">
        <v>112</v>
      </c>
      <c r="M23" s="16">
        <v>111</v>
      </c>
      <c r="N23" s="16">
        <v>111</v>
      </c>
      <c r="O23" s="16">
        <v>111</v>
      </c>
      <c r="P23" s="16">
        <v>110</v>
      </c>
      <c r="Q23" s="16">
        <v>110</v>
      </c>
      <c r="R23" s="16">
        <v>110</v>
      </c>
      <c r="S23" s="16">
        <v>109</v>
      </c>
      <c r="T23" s="16">
        <v>109</v>
      </c>
      <c r="U23" s="16">
        <v>109</v>
      </c>
      <c r="V23" s="16">
        <v>108</v>
      </c>
      <c r="W23" s="16">
        <v>108</v>
      </c>
      <c r="X23" s="16">
        <v>108</v>
      </c>
      <c r="Y23" s="16">
        <v>107</v>
      </c>
      <c r="Z23" s="16">
        <v>107</v>
      </c>
      <c r="AA23" s="16">
        <v>106</v>
      </c>
      <c r="AB23" s="16">
        <v>106</v>
      </c>
      <c r="AC23" s="16">
        <v>106</v>
      </c>
      <c r="AD23" s="16">
        <v>105</v>
      </c>
      <c r="AE23" s="16">
        <v>105</v>
      </c>
      <c r="AF23" s="16">
        <v>105</v>
      </c>
      <c r="AG23" s="16">
        <v>104</v>
      </c>
      <c r="AH23" s="16">
        <v>104</v>
      </c>
      <c r="AI23" s="16">
        <v>104</v>
      </c>
      <c r="AJ23" s="16">
        <v>103</v>
      </c>
      <c r="AK23" s="16">
        <v>103</v>
      </c>
      <c r="AL23" s="16">
        <v>103</v>
      </c>
      <c r="AM23" s="16">
        <v>102</v>
      </c>
      <c r="AN23" s="16">
        <v>102</v>
      </c>
      <c r="AO23" s="16">
        <v>102</v>
      </c>
      <c r="AP23" s="16">
        <v>101</v>
      </c>
      <c r="AQ23" s="16">
        <v>101</v>
      </c>
      <c r="AR23" s="16">
        <v>101</v>
      </c>
      <c r="AS23" s="16">
        <v>100</v>
      </c>
      <c r="AT23" s="16">
        <v>100</v>
      </c>
      <c r="AU23" s="16">
        <v>100</v>
      </c>
      <c r="AV23" s="16">
        <v>99</v>
      </c>
      <c r="AW23" s="16">
        <v>99</v>
      </c>
      <c r="AX23" s="16">
        <v>99</v>
      </c>
      <c r="AY23" s="16">
        <v>98</v>
      </c>
      <c r="AZ23" s="16">
        <v>98</v>
      </c>
      <c r="BA23" s="16">
        <v>98</v>
      </c>
      <c r="BB23" s="16">
        <v>97</v>
      </c>
      <c r="BC23" s="16">
        <v>97</v>
      </c>
      <c r="BD23" s="16">
        <v>97</v>
      </c>
      <c r="BE23" s="16">
        <v>96</v>
      </c>
      <c r="BF23" s="16">
        <v>96</v>
      </c>
      <c r="BG23" s="16">
        <v>96</v>
      </c>
      <c r="BH23" s="16">
        <v>95</v>
      </c>
      <c r="BI23" s="16">
        <v>95</v>
      </c>
      <c r="BJ23" s="16">
        <v>94</v>
      </c>
      <c r="BK23" s="16">
        <v>94</v>
      </c>
      <c r="BL23" s="16">
        <v>94</v>
      </c>
      <c r="BM23" s="16">
        <v>93</v>
      </c>
      <c r="BN23" s="16">
        <v>93</v>
      </c>
      <c r="BO23" s="16">
        <v>93</v>
      </c>
      <c r="BP23" s="16">
        <v>92</v>
      </c>
      <c r="BQ23" s="16">
        <v>92</v>
      </c>
      <c r="BR23" s="16">
        <v>92</v>
      </c>
      <c r="BS23" s="16">
        <v>91</v>
      </c>
      <c r="BT23" s="16">
        <v>91</v>
      </c>
      <c r="BU23" s="16">
        <v>91</v>
      </c>
      <c r="BV23" s="16">
        <v>90</v>
      </c>
      <c r="BW23" s="16">
        <v>90</v>
      </c>
      <c r="BX23" s="16">
        <v>90</v>
      </c>
      <c r="BY23" s="16">
        <v>89</v>
      </c>
      <c r="BZ23" s="16">
        <v>89</v>
      </c>
      <c r="CA23" s="16">
        <v>89</v>
      </c>
      <c r="CB23" s="16">
        <v>88</v>
      </c>
      <c r="CC23" s="16">
        <v>88</v>
      </c>
      <c r="CD23" s="16">
        <v>88</v>
      </c>
      <c r="CE23" s="16">
        <v>87</v>
      </c>
      <c r="CF23" s="16">
        <v>87</v>
      </c>
      <c r="CG23" s="16">
        <v>87</v>
      </c>
      <c r="CH23" s="16">
        <v>86</v>
      </c>
      <c r="CI23" s="16">
        <v>86</v>
      </c>
      <c r="CJ23" s="16">
        <v>86</v>
      </c>
      <c r="CK23" s="16">
        <v>85</v>
      </c>
      <c r="CL23" s="16">
        <v>85</v>
      </c>
      <c r="CM23" s="16">
        <v>85</v>
      </c>
      <c r="CN23" s="16">
        <v>84</v>
      </c>
      <c r="CO23" s="16">
        <v>84</v>
      </c>
      <c r="CP23" s="16">
        <v>84</v>
      </c>
      <c r="CQ23" s="16">
        <v>83</v>
      </c>
      <c r="CR23" s="16">
        <v>83</v>
      </c>
      <c r="CS23" s="16">
        <v>83</v>
      </c>
      <c r="CT23" s="16">
        <v>82</v>
      </c>
      <c r="CU23" s="16">
        <v>82</v>
      </c>
      <c r="CV23" s="16">
        <v>81</v>
      </c>
      <c r="CW23" s="16">
        <v>81</v>
      </c>
      <c r="CX23" s="16">
        <v>81</v>
      </c>
      <c r="CY23" s="16">
        <v>80</v>
      </c>
      <c r="CZ23" s="16">
        <v>80</v>
      </c>
      <c r="DA23" s="16">
        <v>80</v>
      </c>
      <c r="DB23" s="16">
        <v>79</v>
      </c>
      <c r="DC23" s="16">
        <v>79</v>
      </c>
      <c r="DD23" s="16">
        <v>79</v>
      </c>
      <c r="DE23" s="16">
        <v>78</v>
      </c>
      <c r="DF23" s="16">
        <v>78</v>
      </c>
      <c r="DG23" s="16">
        <v>78</v>
      </c>
      <c r="DH23" s="16">
        <v>77</v>
      </c>
      <c r="DI23" s="16">
        <v>77</v>
      </c>
      <c r="DJ23" s="16">
        <v>77</v>
      </c>
      <c r="DK23" s="16">
        <v>76</v>
      </c>
      <c r="DL23" s="16">
        <v>76</v>
      </c>
      <c r="DM23" s="16">
        <v>76</v>
      </c>
      <c r="DN23" s="16">
        <v>75</v>
      </c>
      <c r="DO23" s="16">
        <v>75</v>
      </c>
      <c r="DP23" s="16">
        <v>75</v>
      </c>
      <c r="DQ23" s="16">
        <v>74</v>
      </c>
      <c r="DR23" s="16">
        <v>74</v>
      </c>
      <c r="DS23" s="16">
        <v>74</v>
      </c>
      <c r="DT23" s="16">
        <v>73</v>
      </c>
      <c r="DU23" s="16">
        <v>73</v>
      </c>
      <c r="DV23" s="16">
        <v>73</v>
      </c>
      <c r="DW23" s="16">
        <v>72</v>
      </c>
      <c r="DX23" s="16">
        <v>72</v>
      </c>
      <c r="DY23" s="16">
        <v>72</v>
      </c>
      <c r="DZ23" s="16">
        <v>71</v>
      </c>
      <c r="EA23" s="16">
        <v>71</v>
      </c>
      <c r="EB23" s="16">
        <v>71</v>
      </c>
      <c r="EC23" s="16">
        <v>70</v>
      </c>
      <c r="ED23" s="16">
        <v>70</v>
      </c>
      <c r="EE23" s="16">
        <v>70</v>
      </c>
      <c r="EF23" s="16">
        <v>69</v>
      </c>
      <c r="EG23" s="16">
        <v>69</v>
      </c>
      <c r="EH23" s="16">
        <v>68</v>
      </c>
      <c r="EI23" s="16">
        <v>68</v>
      </c>
      <c r="EJ23" s="16">
        <v>68</v>
      </c>
      <c r="EK23" s="16">
        <v>67</v>
      </c>
      <c r="EL23" s="16">
        <v>67</v>
      </c>
      <c r="EM23" s="16">
        <v>67</v>
      </c>
      <c r="EN23" s="16">
        <v>66</v>
      </c>
      <c r="EO23" s="16">
        <v>66</v>
      </c>
      <c r="EP23" s="16">
        <v>66</v>
      </c>
      <c r="EQ23" s="16">
        <v>65</v>
      </c>
      <c r="ER23" s="16">
        <v>65</v>
      </c>
      <c r="ES23" s="16">
        <v>65</v>
      </c>
      <c r="ET23" s="16">
        <v>64</v>
      </c>
      <c r="EU23" s="16">
        <v>64</v>
      </c>
      <c r="EV23" s="16">
        <v>64</v>
      </c>
      <c r="EW23" s="16">
        <v>63</v>
      </c>
      <c r="EX23" s="16">
        <v>63</v>
      </c>
      <c r="EY23" s="16">
        <v>63</v>
      </c>
      <c r="EZ23" s="16">
        <v>62</v>
      </c>
      <c r="FA23" s="16">
        <v>62</v>
      </c>
      <c r="FB23" s="16">
        <v>62</v>
      </c>
      <c r="FC23" s="16">
        <v>61</v>
      </c>
      <c r="FD23" s="16">
        <v>61</v>
      </c>
      <c r="FE23" s="16">
        <v>61</v>
      </c>
      <c r="FF23" s="16">
        <v>60</v>
      </c>
      <c r="FG23" s="16">
        <v>60</v>
      </c>
      <c r="FH23" s="16">
        <v>60</v>
      </c>
      <c r="FI23" s="16">
        <v>59</v>
      </c>
      <c r="FJ23" s="16">
        <v>59</v>
      </c>
      <c r="FK23" s="16">
        <v>59</v>
      </c>
      <c r="FL23" s="16">
        <v>58</v>
      </c>
      <c r="FM23" s="16">
        <v>58</v>
      </c>
      <c r="FN23" s="16">
        <v>58</v>
      </c>
      <c r="FO23" s="16">
        <v>57</v>
      </c>
      <c r="FP23" s="16">
        <v>57</v>
      </c>
      <c r="FQ23" s="16">
        <v>56</v>
      </c>
      <c r="FR23" s="16">
        <v>56</v>
      </c>
      <c r="FS23" s="16">
        <v>56</v>
      </c>
      <c r="FT23" s="16">
        <v>55</v>
      </c>
      <c r="FU23" s="16">
        <v>55</v>
      </c>
      <c r="FV23" s="16">
        <v>55</v>
      </c>
      <c r="FW23" s="16">
        <v>54</v>
      </c>
      <c r="FX23" s="16">
        <v>54</v>
      </c>
      <c r="FY23" s="16">
        <v>54</v>
      </c>
      <c r="FZ23" s="16">
        <v>53</v>
      </c>
      <c r="GA23" s="16">
        <v>53</v>
      </c>
      <c r="GB23" s="16">
        <v>53</v>
      </c>
      <c r="GC23" s="16">
        <v>52</v>
      </c>
      <c r="GD23" s="16">
        <v>52</v>
      </c>
      <c r="GE23" s="16">
        <v>52</v>
      </c>
      <c r="GF23" s="16">
        <v>51</v>
      </c>
      <c r="GG23" s="16">
        <v>51</v>
      </c>
      <c r="GH23" s="16">
        <v>51</v>
      </c>
      <c r="GI23" s="16">
        <v>50</v>
      </c>
      <c r="GJ23" s="16">
        <v>50</v>
      </c>
      <c r="GK23" s="16">
        <v>50</v>
      </c>
      <c r="GL23" s="16">
        <v>49</v>
      </c>
      <c r="GM23" s="16">
        <v>49</v>
      </c>
      <c r="GN23" s="16">
        <v>49</v>
      </c>
      <c r="GO23" s="16">
        <v>48</v>
      </c>
      <c r="GP23" s="16">
        <v>48</v>
      </c>
      <c r="GQ23" s="16">
        <v>48</v>
      </c>
      <c r="GR23" s="16">
        <v>47</v>
      </c>
      <c r="GS23" s="16">
        <v>47</v>
      </c>
      <c r="GT23" s="16">
        <v>47</v>
      </c>
      <c r="GU23" s="16">
        <v>46</v>
      </c>
      <c r="GV23" s="16">
        <v>46</v>
      </c>
      <c r="GW23" s="16">
        <v>46</v>
      </c>
      <c r="GX23" s="16">
        <v>45</v>
      </c>
      <c r="GY23" s="16">
        <v>45</v>
      </c>
      <c r="GZ23" s="16">
        <v>45</v>
      </c>
      <c r="HA23" s="16">
        <v>44</v>
      </c>
      <c r="HB23" s="16">
        <v>44</v>
      </c>
      <c r="HC23" s="16">
        <v>43</v>
      </c>
      <c r="HD23" s="16">
        <v>43</v>
      </c>
      <c r="HE23" s="16">
        <v>43</v>
      </c>
      <c r="HF23" s="16">
        <v>42</v>
      </c>
      <c r="HG23" s="16">
        <v>42</v>
      </c>
      <c r="HH23" s="16">
        <v>42</v>
      </c>
      <c r="HI23" s="16">
        <v>41</v>
      </c>
      <c r="HJ23" s="16">
        <v>41</v>
      </c>
      <c r="HK23" s="16">
        <v>41</v>
      </c>
      <c r="HL23" s="16">
        <v>40</v>
      </c>
      <c r="HM23" s="16">
        <v>40</v>
      </c>
      <c r="HN23" s="16">
        <v>40</v>
      </c>
      <c r="HO23" s="16">
        <v>39</v>
      </c>
      <c r="HP23" s="16">
        <v>39</v>
      </c>
      <c r="HQ23" s="16">
        <v>39</v>
      </c>
      <c r="HR23" s="16">
        <v>38</v>
      </c>
      <c r="HS23" s="16">
        <v>38</v>
      </c>
      <c r="HT23" s="16">
        <v>38</v>
      </c>
      <c r="HU23" s="16">
        <v>37</v>
      </c>
      <c r="HV23" s="16">
        <v>37</v>
      </c>
      <c r="HW23" s="16">
        <v>37</v>
      </c>
      <c r="HX23" s="16">
        <v>36</v>
      </c>
      <c r="HY23" s="16">
        <v>36</v>
      </c>
      <c r="HZ23" s="16">
        <v>36</v>
      </c>
      <c r="IA23" s="16">
        <v>35</v>
      </c>
      <c r="IB23" s="16">
        <v>35</v>
      </c>
      <c r="IC23" s="16">
        <v>35</v>
      </c>
      <c r="ID23" s="16">
        <v>34</v>
      </c>
      <c r="IE23" s="16">
        <v>34</v>
      </c>
      <c r="IF23" s="16">
        <v>34</v>
      </c>
      <c r="IG23" s="16">
        <v>33</v>
      </c>
      <c r="IH23" s="16">
        <v>33</v>
      </c>
      <c r="II23" s="16">
        <v>33</v>
      </c>
      <c r="IJ23" s="16">
        <v>32</v>
      </c>
      <c r="IK23" s="16">
        <v>32</v>
      </c>
      <c r="IL23" s="16">
        <v>32</v>
      </c>
      <c r="IM23" s="16">
        <v>31</v>
      </c>
      <c r="IN23" s="16">
        <v>31</v>
      </c>
      <c r="IO23" s="16">
        <v>30</v>
      </c>
      <c r="IP23" s="16">
        <v>30</v>
      </c>
      <c r="IQ23" s="16">
        <v>30</v>
      </c>
      <c r="IR23" s="16">
        <v>29</v>
      </c>
      <c r="IS23" s="16">
        <v>29</v>
      </c>
      <c r="IT23" s="16">
        <v>29</v>
      </c>
      <c r="IU23" s="16">
        <v>28</v>
      </c>
      <c r="IV23" s="16">
        <v>28</v>
      </c>
      <c r="IW23" s="16">
        <v>28</v>
      </c>
      <c r="IX23" s="16">
        <v>27</v>
      </c>
      <c r="IY23" s="16">
        <v>27</v>
      </c>
      <c r="IZ23" s="16">
        <v>27</v>
      </c>
      <c r="JA23" s="16">
        <v>26</v>
      </c>
      <c r="JB23" s="16">
        <v>26</v>
      </c>
      <c r="JC23" s="16">
        <v>26</v>
      </c>
      <c r="JD23" s="16">
        <v>25</v>
      </c>
      <c r="JE23" s="16">
        <v>25</v>
      </c>
      <c r="JF23" s="185">
        <v>25</v>
      </c>
      <c r="JG23" s="185">
        <v>24</v>
      </c>
      <c r="JH23" s="185">
        <v>24</v>
      </c>
      <c r="JI23" s="185">
        <v>24</v>
      </c>
      <c r="JJ23" s="185">
        <v>23</v>
      </c>
      <c r="JK23" s="185">
        <v>23</v>
      </c>
      <c r="JL23" s="185">
        <v>23</v>
      </c>
      <c r="JM23" s="185">
        <v>22</v>
      </c>
      <c r="JN23" s="185">
        <v>22</v>
      </c>
      <c r="JO23" s="185">
        <v>22</v>
      </c>
      <c r="JP23" s="185">
        <v>21</v>
      </c>
      <c r="JQ23" s="185">
        <v>21</v>
      </c>
      <c r="JR23" s="185">
        <v>21</v>
      </c>
      <c r="JS23" s="185">
        <v>20</v>
      </c>
      <c r="JT23" s="185">
        <v>20</v>
      </c>
      <c r="JU23" s="185">
        <v>20</v>
      </c>
      <c r="JV23" s="185">
        <v>19</v>
      </c>
      <c r="JW23" s="185">
        <v>19</v>
      </c>
      <c r="JX23" s="185">
        <v>19</v>
      </c>
      <c r="JY23" s="185">
        <v>18</v>
      </c>
      <c r="JZ23" s="185">
        <v>18</v>
      </c>
      <c r="KA23" s="185">
        <v>17</v>
      </c>
      <c r="KB23" s="185">
        <v>17</v>
      </c>
      <c r="KC23" s="185">
        <v>17</v>
      </c>
      <c r="KD23" s="185">
        <v>16</v>
      </c>
      <c r="KE23" s="185">
        <v>16</v>
      </c>
      <c r="KF23" s="185">
        <v>16</v>
      </c>
      <c r="KG23" s="185">
        <v>15</v>
      </c>
      <c r="KH23" s="185">
        <v>15</v>
      </c>
      <c r="KI23" s="185">
        <v>15</v>
      </c>
      <c r="KJ23" s="185">
        <v>14</v>
      </c>
      <c r="KK23" s="185">
        <v>14</v>
      </c>
      <c r="KL23" s="185">
        <v>14</v>
      </c>
      <c r="KM23" s="185">
        <v>13</v>
      </c>
      <c r="KN23" s="185">
        <v>13</v>
      </c>
      <c r="KO23" s="185">
        <v>13</v>
      </c>
      <c r="KP23" s="185">
        <v>12</v>
      </c>
      <c r="KQ23" s="185">
        <v>12</v>
      </c>
      <c r="KR23" s="185">
        <v>12</v>
      </c>
      <c r="KS23" s="185">
        <v>11</v>
      </c>
      <c r="KT23" s="185">
        <v>11</v>
      </c>
      <c r="KU23" s="185">
        <v>11</v>
      </c>
      <c r="KV23" s="185">
        <v>10</v>
      </c>
      <c r="KW23" s="185">
        <v>10</v>
      </c>
      <c r="KX23" s="185">
        <v>10</v>
      </c>
      <c r="KY23" s="185">
        <v>9</v>
      </c>
      <c r="KZ23" s="185">
        <v>9</v>
      </c>
      <c r="LA23" s="185">
        <v>9</v>
      </c>
    </row>
    <row r="24" spans="1:313" x14ac:dyDescent="0.2">
      <c r="A24" s="182" t="s">
        <v>14</v>
      </c>
      <c r="B24" s="16">
        <v>8</v>
      </c>
      <c r="C24" s="16">
        <v>8</v>
      </c>
      <c r="D24" s="16">
        <v>8</v>
      </c>
      <c r="E24" s="16">
        <v>8</v>
      </c>
      <c r="F24" s="16">
        <v>8</v>
      </c>
      <c r="G24" s="16">
        <v>8</v>
      </c>
      <c r="H24" s="16">
        <v>8</v>
      </c>
      <c r="I24" s="16">
        <v>8</v>
      </c>
      <c r="J24" s="16">
        <v>8</v>
      </c>
      <c r="K24" s="16">
        <v>8</v>
      </c>
      <c r="L24" s="16">
        <v>8</v>
      </c>
      <c r="M24" s="16">
        <v>8</v>
      </c>
      <c r="N24" s="16">
        <v>8</v>
      </c>
      <c r="O24" s="16">
        <v>8</v>
      </c>
      <c r="P24" s="16">
        <v>8</v>
      </c>
      <c r="Q24" s="16">
        <v>8</v>
      </c>
      <c r="R24" s="16">
        <v>8</v>
      </c>
      <c r="S24" s="16">
        <v>8</v>
      </c>
      <c r="T24" s="16">
        <v>8</v>
      </c>
      <c r="U24" s="16">
        <v>8</v>
      </c>
      <c r="V24" s="16">
        <v>8</v>
      </c>
      <c r="W24" s="16">
        <v>8</v>
      </c>
      <c r="X24" s="16">
        <v>8</v>
      </c>
      <c r="Y24" s="16">
        <v>8</v>
      </c>
      <c r="Z24" s="16">
        <v>8</v>
      </c>
      <c r="AA24" s="16">
        <v>8</v>
      </c>
      <c r="AB24" s="16">
        <v>8</v>
      </c>
      <c r="AC24" s="16">
        <v>8</v>
      </c>
      <c r="AD24" s="16">
        <v>8</v>
      </c>
      <c r="AE24" s="16">
        <v>8</v>
      </c>
      <c r="AF24" s="16">
        <v>8</v>
      </c>
      <c r="AG24" s="16">
        <v>8</v>
      </c>
      <c r="AH24" s="16">
        <v>8</v>
      </c>
      <c r="AI24" s="16">
        <v>8</v>
      </c>
      <c r="AJ24" s="16">
        <v>8</v>
      </c>
      <c r="AK24" s="16">
        <v>8</v>
      </c>
      <c r="AL24" s="16">
        <v>8</v>
      </c>
      <c r="AM24" s="16">
        <v>8</v>
      </c>
      <c r="AN24" s="16">
        <v>8</v>
      </c>
      <c r="AO24" s="16">
        <v>8</v>
      </c>
      <c r="AP24" s="16">
        <v>8</v>
      </c>
      <c r="AQ24" s="16">
        <v>8</v>
      </c>
      <c r="AR24" s="16">
        <v>8</v>
      </c>
      <c r="AS24" s="16">
        <v>8</v>
      </c>
      <c r="AT24" s="16">
        <v>8</v>
      </c>
      <c r="AU24" s="16">
        <v>8</v>
      </c>
      <c r="AV24" s="16">
        <v>8</v>
      </c>
      <c r="AW24" s="16">
        <v>8</v>
      </c>
      <c r="AX24" s="16">
        <v>8</v>
      </c>
      <c r="AY24" s="16">
        <v>8</v>
      </c>
      <c r="AZ24" s="16">
        <v>8</v>
      </c>
      <c r="BA24" s="16">
        <v>8</v>
      </c>
      <c r="BB24" s="16">
        <v>8</v>
      </c>
      <c r="BC24" s="16">
        <v>8</v>
      </c>
      <c r="BD24" s="16">
        <v>8</v>
      </c>
      <c r="BE24" s="16">
        <v>8</v>
      </c>
      <c r="BF24" s="16">
        <v>8</v>
      </c>
      <c r="BG24" s="16">
        <v>8</v>
      </c>
      <c r="BH24" s="16">
        <v>8</v>
      </c>
      <c r="BI24" s="16">
        <v>8</v>
      </c>
      <c r="BJ24" s="16">
        <v>8</v>
      </c>
      <c r="BK24" s="16">
        <v>8</v>
      </c>
      <c r="BL24" s="16">
        <v>8</v>
      </c>
      <c r="BM24" s="16">
        <v>8</v>
      </c>
      <c r="BN24" s="16">
        <v>8</v>
      </c>
      <c r="BO24" s="16">
        <v>8</v>
      </c>
      <c r="BP24" s="16">
        <v>8</v>
      </c>
      <c r="BQ24" s="16">
        <v>8</v>
      </c>
      <c r="BR24" s="16">
        <v>8</v>
      </c>
      <c r="BS24" s="16">
        <v>8</v>
      </c>
      <c r="BT24" s="16">
        <v>8</v>
      </c>
      <c r="BU24" s="16">
        <v>8</v>
      </c>
      <c r="BV24" s="16">
        <v>8</v>
      </c>
      <c r="BW24" s="16">
        <v>8</v>
      </c>
      <c r="BX24" s="16">
        <v>8</v>
      </c>
      <c r="BY24" s="16">
        <v>8</v>
      </c>
      <c r="BZ24" s="16">
        <v>8</v>
      </c>
      <c r="CA24" s="16">
        <v>8</v>
      </c>
      <c r="CB24" s="16">
        <v>8</v>
      </c>
      <c r="CC24" s="16">
        <v>8</v>
      </c>
      <c r="CD24" s="16">
        <v>8</v>
      </c>
      <c r="CE24" s="16">
        <v>8</v>
      </c>
      <c r="CF24" s="16">
        <v>8</v>
      </c>
      <c r="CG24" s="16">
        <v>8</v>
      </c>
      <c r="CH24" s="16">
        <v>8</v>
      </c>
      <c r="CI24" s="16">
        <v>8</v>
      </c>
      <c r="CJ24" s="16">
        <v>8</v>
      </c>
      <c r="CK24" s="16">
        <v>8</v>
      </c>
      <c r="CL24" s="16">
        <v>8</v>
      </c>
      <c r="CM24" s="16">
        <v>8</v>
      </c>
      <c r="CN24" s="16">
        <v>8</v>
      </c>
      <c r="CO24" s="16">
        <v>8</v>
      </c>
      <c r="CP24" s="16">
        <v>8</v>
      </c>
      <c r="CQ24" s="16">
        <v>8</v>
      </c>
      <c r="CR24" s="16">
        <v>8</v>
      </c>
      <c r="CS24" s="16">
        <v>8</v>
      </c>
      <c r="CT24" s="16">
        <v>8</v>
      </c>
      <c r="CU24" s="16">
        <v>8</v>
      </c>
      <c r="CV24" s="16">
        <v>8</v>
      </c>
      <c r="CW24" s="16">
        <v>8</v>
      </c>
      <c r="CX24" s="16">
        <v>8</v>
      </c>
      <c r="CY24" s="16">
        <v>8</v>
      </c>
      <c r="CZ24" s="16">
        <v>8</v>
      </c>
      <c r="DA24" s="16">
        <v>8</v>
      </c>
      <c r="DB24" s="16">
        <v>8</v>
      </c>
      <c r="DC24" s="16">
        <v>8</v>
      </c>
      <c r="DD24" s="16">
        <v>8</v>
      </c>
      <c r="DE24" s="16">
        <v>8</v>
      </c>
      <c r="DF24" s="16">
        <v>8</v>
      </c>
      <c r="DG24" s="16">
        <v>8</v>
      </c>
      <c r="DH24" s="16">
        <v>8</v>
      </c>
      <c r="DI24" s="16">
        <v>8</v>
      </c>
      <c r="DJ24" s="16">
        <v>8</v>
      </c>
      <c r="DK24" s="16">
        <v>8</v>
      </c>
      <c r="DL24" s="16">
        <v>8</v>
      </c>
      <c r="DM24" s="16">
        <v>8</v>
      </c>
      <c r="DN24" s="16">
        <v>8</v>
      </c>
      <c r="DO24" s="16">
        <v>8</v>
      </c>
      <c r="DP24" s="16">
        <v>8</v>
      </c>
      <c r="DQ24" s="16">
        <v>8</v>
      </c>
      <c r="DR24" s="16">
        <v>8</v>
      </c>
      <c r="DS24" s="16">
        <v>8</v>
      </c>
      <c r="DT24" s="16">
        <v>8</v>
      </c>
      <c r="DU24" s="16">
        <v>8</v>
      </c>
      <c r="DV24" s="16">
        <v>8</v>
      </c>
      <c r="DW24" s="16">
        <v>8</v>
      </c>
      <c r="DX24" s="16">
        <v>8</v>
      </c>
      <c r="DY24" s="16">
        <v>8</v>
      </c>
      <c r="DZ24" s="16">
        <v>8</v>
      </c>
      <c r="EA24" s="16">
        <v>8</v>
      </c>
      <c r="EB24" s="16">
        <v>8</v>
      </c>
      <c r="EC24" s="16">
        <v>8</v>
      </c>
      <c r="ED24" s="16">
        <v>8</v>
      </c>
      <c r="EE24" s="16">
        <v>8</v>
      </c>
      <c r="EF24" s="16">
        <v>8</v>
      </c>
      <c r="EG24" s="16">
        <v>8</v>
      </c>
      <c r="EH24" s="16">
        <v>8</v>
      </c>
      <c r="EI24" s="16">
        <v>8</v>
      </c>
      <c r="EJ24" s="16">
        <v>8</v>
      </c>
      <c r="EK24" s="16">
        <v>8</v>
      </c>
      <c r="EL24" s="16">
        <v>8</v>
      </c>
      <c r="EM24" s="16">
        <v>8</v>
      </c>
      <c r="EN24" s="16">
        <v>8</v>
      </c>
      <c r="EO24" s="16">
        <v>8</v>
      </c>
      <c r="EP24" s="16">
        <v>8</v>
      </c>
      <c r="EQ24" s="16">
        <v>8</v>
      </c>
      <c r="ER24" s="16">
        <v>8</v>
      </c>
      <c r="ES24" s="16">
        <v>8</v>
      </c>
      <c r="ET24" s="16">
        <v>8</v>
      </c>
      <c r="EU24" s="16">
        <v>8</v>
      </c>
      <c r="EV24" s="16">
        <v>8</v>
      </c>
      <c r="EW24" s="16">
        <v>8</v>
      </c>
      <c r="EX24" s="16">
        <v>8</v>
      </c>
      <c r="EY24" s="16">
        <v>8</v>
      </c>
      <c r="EZ24" s="16">
        <v>8</v>
      </c>
      <c r="FA24" s="16">
        <v>8</v>
      </c>
      <c r="FB24" s="16">
        <v>8</v>
      </c>
      <c r="FC24" s="16">
        <v>8</v>
      </c>
      <c r="FD24" s="16">
        <v>8</v>
      </c>
      <c r="FE24" s="16">
        <v>8</v>
      </c>
      <c r="FF24" s="16">
        <v>8</v>
      </c>
      <c r="FG24" s="16">
        <v>8</v>
      </c>
      <c r="FH24" s="16">
        <v>8</v>
      </c>
      <c r="FI24" s="16">
        <v>8</v>
      </c>
      <c r="FJ24" s="16">
        <v>8</v>
      </c>
      <c r="FK24" s="16">
        <v>8</v>
      </c>
      <c r="FL24" s="16">
        <v>8</v>
      </c>
      <c r="FM24" s="16">
        <v>8</v>
      </c>
      <c r="FN24" s="16">
        <v>8</v>
      </c>
      <c r="FO24" s="16">
        <v>8</v>
      </c>
      <c r="FP24" s="16">
        <v>8</v>
      </c>
      <c r="FQ24" s="16">
        <v>8</v>
      </c>
      <c r="FR24" s="16">
        <v>8</v>
      </c>
      <c r="FS24" s="16">
        <v>8</v>
      </c>
      <c r="FT24" s="16">
        <v>8</v>
      </c>
      <c r="FU24" s="16">
        <v>8</v>
      </c>
      <c r="FV24" s="16">
        <v>8</v>
      </c>
      <c r="FW24" s="16">
        <v>8</v>
      </c>
      <c r="FX24" s="16">
        <v>8</v>
      </c>
      <c r="FY24" s="16">
        <v>8</v>
      </c>
      <c r="FZ24" s="16">
        <v>8</v>
      </c>
      <c r="GA24" s="16">
        <v>8</v>
      </c>
      <c r="GB24" s="16">
        <v>8</v>
      </c>
      <c r="GC24" s="16">
        <v>8</v>
      </c>
      <c r="GD24" s="16">
        <v>8</v>
      </c>
      <c r="GE24" s="16">
        <v>8</v>
      </c>
      <c r="GF24" s="16">
        <v>8</v>
      </c>
      <c r="GG24" s="16">
        <v>8</v>
      </c>
      <c r="GH24" s="16">
        <v>8</v>
      </c>
      <c r="GI24" s="16">
        <v>8</v>
      </c>
      <c r="GJ24" s="16">
        <v>8</v>
      </c>
      <c r="GK24" s="16">
        <v>8</v>
      </c>
      <c r="GL24" s="16">
        <v>8</v>
      </c>
      <c r="GM24" s="16">
        <v>8</v>
      </c>
      <c r="GN24" s="16">
        <v>8</v>
      </c>
      <c r="GO24" s="16">
        <v>8</v>
      </c>
      <c r="GP24" s="16">
        <v>8</v>
      </c>
      <c r="GQ24" s="16">
        <v>8</v>
      </c>
      <c r="GR24" s="16">
        <v>8</v>
      </c>
      <c r="GS24" s="16">
        <v>8</v>
      </c>
      <c r="GT24" s="16">
        <v>8</v>
      </c>
      <c r="GU24" s="16">
        <v>8</v>
      </c>
      <c r="GV24" s="16">
        <v>8</v>
      </c>
      <c r="GW24" s="16">
        <v>8</v>
      </c>
      <c r="GX24" s="16">
        <v>8</v>
      </c>
      <c r="GY24" s="16">
        <v>8</v>
      </c>
      <c r="GZ24" s="16">
        <v>8</v>
      </c>
      <c r="HA24" s="16">
        <v>8</v>
      </c>
      <c r="HB24" s="16">
        <v>8</v>
      </c>
      <c r="HC24" s="16">
        <v>8</v>
      </c>
      <c r="HD24" s="16">
        <v>8</v>
      </c>
      <c r="HE24" s="16">
        <v>8</v>
      </c>
      <c r="HF24" s="16">
        <v>8</v>
      </c>
      <c r="HG24" s="16">
        <v>8</v>
      </c>
      <c r="HH24" s="16">
        <v>8</v>
      </c>
      <c r="HI24" s="16">
        <v>8</v>
      </c>
      <c r="HJ24" s="16">
        <v>8</v>
      </c>
      <c r="HK24" s="16">
        <v>8</v>
      </c>
      <c r="HL24" s="16">
        <v>8</v>
      </c>
      <c r="HM24" s="16">
        <v>8</v>
      </c>
      <c r="HN24" s="16">
        <v>8</v>
      </c>
      <c r="HO24" s="16">
        <v>8</v>
      </c>
      <c r="HP24" s="16">
        <v>8</v>
      </c>
      <c r="HQ24" s="16">
        <v>8</v>
      </c>
      <c r="HR24" s="16">
        <v>8</v>
      </c>
      <c r="HS24" s="16">
        <v>8</v>
      </c>
      <c r="HT24" s="16">
        <v>8</v>
      </c>
      <c r="HU24" s="16">
        <v>8</v>
      </c>
      <c r="HV24" s="16">
        <v>8</v>
      </c>
      <c r="HW24" s="16">
        <v>8</v>
      </c>
      <c r="HX24" s="16">
        <v>8</v>
      </c>
      <c r="HY24" s="16">
        <v>8</v>
      </c>
      <c r="HZ24" s="16">
        <v>8</v>
      </c>
      <c r="IA24" s="16">
        <v>8</v>
      </c>
      <c r="IB24" s="16">
        <v>8</v>
      </c>
      <c r="IC24" s="16">
        <v>8</v>
      </c>
      <c r="ID24" s="16">
        <v>8</v>
      </c>
      <c r="IE24" s="16">
        <v>8</v>
      </c>
      <c r="IF24" s="16">
        <v>8</v>
      </c>
      <c r="IG24" s="16">
        <v>8</v>
      </c>
      <c r="IH24" s="16">
        <v>8</v>
      </c>
      <c r="II24" s="16">
        <v>8</v>
      </c>
      <c r="IJ24" s="16">
        <v>8</v>
      </c>
      <c r="IK24" s="16">
        <v>8</v>
      </c>
      <c r="IL24" s="16">
        <v>8</v>
      </c>
      <c r="IM24" s="16">
        <v>8</v>
      </c>
      <c r="IN24" s="16">
        <v>8</v>
      </c>
      <c r="IO24" s="16">
        <v>8</v>
      </c>
      <c r="IP24" s="16">
        <v>8</v>
      </c>
      <c r="IQ24" s="16">
        <v>8</v>
      </c>
      <c r="IR24" s="16">
        <v>8</v>
      </c>
      <c r="IS24" s="16">
        <v>8</v>
      </c>
      <c r="IT24" s="16">
        <v>8</v>
      </c>
      <c r="IU24" s="16">
        <v>8</v>
      </c>
      <c r="IV24" s="16">
        <v>8</v>
      </c>
      <c r="IW24" s="16">
        <v>8</v>
      </c>
      <c r="IX24" s="16">
        <v>8</v>
      </c>
      <c r="IY24" s="16">
        <v>8</v>
      </c>
      <c r="IZ24" s="16">
        <v>8</v>
      </c>
      <c r="JA24" s="16">
        <v>8</v>
      </c>
      <c r="JB24" s="16">
        <v>8</v>
      </c>
      <c r="JC24" s="16">
        <v>8</v>
      </c>
      <c r="JD24" s="16">
        <v>8</v>
      </c>
      <c r="JE24" s="16">
        <v>8</v>
      </c>
      <c r="JF24" s="185">
        <v>8</v>
      </c>
      <c r="JG24" s="185">
        <v>8</v>
      </c>
      <c r="JH24" s="185">
        <v>8</v>
      </c>
      <c r="JI24" s="185">
        <v>8</v>
      </c>
      <c r="JJ24" s="185">
        <v>8</v>
      </c>
      <c r="JK24" s="185">
        <v>8</v>
      </c>
      <c r="JL24" s="185">
        <v>8</v>
      </c>
      <c r="JM24" s="185">
        <v>8</v>
      </c>
      <c r="JN24" s="185">
        <v>8</v>
      </c>
      <c r="JO24" s="185">
        <v>8</v>
      </c>
      <c r="JP24" s="185">
        <v>8</v>
      </c>
      <c r="JQ24" s="185">
        <v>8</v>
      </c>
      <c r="JR24" s="185">
        <v>8</v>
      </c>
      <c r="JS24" s="185">
        <v>8</v>
      </c>
      <c r="JT24" s="185">
        <v>8</v>
      </c>
      <c r="JU24" s="185">
        <v>8</v>
      </c>
      <c r="JV24" s="185">
        <v>8</v>
      </c>
      <c r="JW24" s="185">
        <v>8</v>
      </c>
      <c r="JX24" s="185">
        <v>8</v>
      </c>
      <c r="JY24" s="185">
        <v>8</v>
      </c>
      <c r="JZ24" s="185">
        <v>8</v>
      </c>
      <c r="KA24" s="185">
        <v>8</v>
      </c>
      <c r="KB24" s="185">
        <v>8</v>
      </c>
      <c r="KC24" s="185">
        <v>8</v>
      </c>
      <c r="KD24" s="185">
        <v>8</v>
      </c>
      <c r="KE24" s="185">
        <v>8</v>
      </c>
      <c r="KF24" s="185">
        <v>8</v>
      </c>
      <c r="KG24" s="185">
        <v>8</v>
      </c>
      <c r="KH24" s="185">
        <v>8</v>
      </c>
      <c r="KI24" s="185">
        <v>8</v>
      </c>
      <c r="KJ24" s="185">
        <v>8</v>
      </c>
      <c r="KK24" s="185">
        <v>8</v>
      </c>
      <c r="KL24" s="185">
        <v>8</v>
      </c>
      <c r="KM24" s="185">
        <v>8</v>
      </c>
      <c r="KN24" s="185">
        <v>8</v>
      </c>
      <c r="KO24" s="185">
        <v>8</v>
      </c>
      <c r="KP24" s="185">
        <v>8</v>
      </c>
      <c r="KQ24" s="185">
        <v>8</v>
      </c>
      <c r="KR24" s="185">
        <v>8</v>
      </c>
      <c r="KS24" s="185">
        <v>8</v>
      </c>
      <c r="KT24" s="185">
        <v>8</v>
      </c>
      <c r="KU24" s="185">
        <v>8</v>
      </c>
      <c r="KV24" s="185">
        <v>8</v>
      </c>
      <c r="KW24" s="185">
        <v>8</v>
      </c>
      <c r="KX24" s="185">
        <v>8</v>
      </c>
      <c r="KY24" s="185">
        <v>8</v>
      </c>
      <c r="KZ24" s="185">
        <v>8</v>
      </c>
      <c r="LA24" s="185">
        <v>8</v>
      </c>
    </row>
    <row r="25" spans="1:313" x14ac:dyDescent="0.2">
      <c r="A25" s="182" t="s">
        <v>15</v>
      </c>
      <c r="B25" s="16">
        <v>8</v>
      </c>
      <c r="C25" s="16">
        <v>8</v>
      </c>
      <c r="D25" s="16">
        <v>8</v>
      </c>
      <c r="E25" s="16">
        <v>8</v>
      </c>
      <c r="F25" s="16">
        <v>8</v>
      </c>
      <c r="G25" s="16">
        <v>8</v>
      </c>
      <c r="H25" s="16">
        <v>8</v>
      </c>
      <c r="I25" s="16">
        <v>8</v>
      </c>
      <c r="J25" s="16">
        <v>8</v>
      </c>
      <c r="K25" s="16">
        <v>8</v>
      </c>
      <c r="L25" s="16">
        <v>8</v>
      </c>
      <c r="M25" s="16">
        <v>8</v>
      </c>
      <c r="N25" s="16">
        <v>8</v>
      </c>
      <c r="O25" s="16">
        <v>8</v>
      </c>
      <c r="P25" s="16">
        <v>8</v>
      </c>
      <c r="Q25" s="16">
        <v>8</v>
      </c>
      <c r="R25" s="16">
        <v>8</v>
      </c>
      <c r="S25" s="16">
        <v>8</v>
      </c>
      <c r="T25" s="16">
        <v>8</v>
      </c>
      <c r="U25" s="16">
        <v>8</v>
      </c>
      <c r="V25" s="16">
        <v>8</v>
      </c>
      <c r="W25" s="16">
        <v>8</v>
      </c>
      <c r="X25" s="16">
        <v>8</v>
      </c>
      <c r="Y25" s="16">
        <v>8</v>
      </c>
      <c r="Z25" s="16">
        <v>8</v>
      </c>
      <c r="AA25" s="16">
        <v>8</v>
      </c>
      <c r="AB25" s="16">
        <v>8</v>
      </c>
      <c r="AC25" s="16">
        <v>8</v>
      </c>
      <c r="AD25" s="16">
        <v>8</v>
      </c>
      <c r="AE25" s="16">
        <v>8</v>
      </c>
      <c r="AF25" s="16">
        <v>8</v>
      </c>
      <c r="AG25" s="16">
        <v>8</v>
      </c>
      <c r="AH25" s="16">
        <v>8</v>
      </c>
      <c r="AI25" s="16">
        <v>8</v>
      </c>
      <c r="AJ25" s="16">
        <v>8</v>
      </c>
      <c r="AK25" s="16">
        <v>8</v>
      </c>
      <c r="AL25" s="16">
        <v>8</v>
      </c>
      <c r="AM25" s="16">
        <v>8</v>
      </c>
      <c r="AN25" s="16">
        <v>8</v>
      </c>
      <c r="AO25" s="16">
        <v>8</v>
      </c>
      <c r="AP25" s="16">
        <v>8</v>
      </c>
      <c r="AQ25" s="16">
        <v>8</v>
      </c>
      <c r="AR25" s="16">
        <v>8</v>
      </c>
      <c r="AS25" s="16">
        <v>8</v>
      </c>
      <c r="AT25" s="16">
        <v>8</v>
      </c>
      <c r="AU25" s="16">
        <v>8</v>
      </c>
      <c r="AV25" s="16">
        <v>8</v>
      </c>
      <c r="AW25" s="16">
        <v>8</v>
      </c>
      <c r="AX25" s="16">
        <v>8</v>
      </c>
      <c r="AY25" s="16">
        <v>8</v>
      </c>
      <c r="AZ25" s="16">
        <v>8</v>
      </c>
      <c r="BA25" s="16">
        <v>8</v>
      </c>
      <c r="BB25" s="16">
        <v>8</v>
      </c>
      <c r="BC25" s="16">
        <v>8</v>
      </c>
      <c r="BD25" s="16">
        <v>8</v>
      </c>
      <c r="BE25" s="16">
        <v>8</v>
      </c>
      <c r="BF25" s="16">
        <v>8</v>
      </c>
      <c r="BG25" s="16">
        <v>8</v>
      </c>
      <c r="BH25" s="16">
        <v>8</v>
      </c>
      <c r="BI25" s="16">
        <v>8</v>
      </c>
      <c r="BJ25" s="16">
        <v>8</v>
      </c>
      <c r="BK25" s="16">
        <v>8</v>
      </c>
      <c r="BL25" s="16">
        <v>8</v>
      </c>
      <c r="BM25" s="16">
        <v>8</v>
      </c>
      <c r="BN25" s="16">
        <v>8</v>
      </c>
      <c r="BO25" s="16">
        <v>8</v>
      </c>
      <c r="BP25" s="16">
        <v>8</v>
      </c>
      <c r="BQ25" s="16">
        <v>8</v>
      </c>
      <c r="BR25" s="16">
        <v>8</v>
      </c>
      <c r="BS25" s="16">
        <v>8</v>
      </c>
      <c r="BT25" s="16">
        <v>8</v>
      </c>
      <c r="BU25" s="16">
        <v>8</v>
      </c>
      <c r="BV25" s="16">
        <v>8</v>
      </c>
      <c r="BW25" s="16">
        <v>8</v>
      </c>
      <c r="BX25" s="16">
        <v>8</v>
      </c>
      <c r="BY25" s="16">
        <v>8</v>
      </c>
      <c r="BZ25" s="16">
        <v>8</v>
      </c>
      <c r="CA25" s="16">
        <v>8</v>
      </c>
      <c r="CB25" s="16">
        <v>8</v>
      </c>
      <c r="CC25" s="16">
        <v>8</v>
      </c>
      <c r="CD25" s="16">
        <v>8</v>
      </c>
      <c r="CE25" s="16">
        <v>8</v>
      </c>
      <c r="CF25" s="16">
        <v>8</v>
      </c>
      <c r="CG25" s="16">
        <v>8</v>
      </c>
      <c r="CH25" s="16">
        <v>8</v>
      </c>
      <c r="CI25" s="16">
        <v>8</v>
      </c>
      <c r="CJ25" s="16">
        <v>8</v>
      </c>
      <c r="CK25" s="16">
        <v>8</v>
      </c>
      <c r="CL25" s="16">
        <v>8</v>
      </c>
      <c r="CM25" s="16">
        <v>8</v>
      </c>
      <c r="CN25" s="16">
        <v>8</v>
      </c>
      <c r="CO25" s="16">
        <v>8</v>
      </c>
      <c r="CP25" s="16">
        <v>8</v>
      </c>
      <c r="CQ25" s="16">
        <v>8</v>
      </c>
      <c r="CR25" s="16">
        <v>8</v>
      </c>
      <c r="CS25" s="16">
        <v>8</v>
      </c>
      <c r="CT25" s="16">
        <v>8</v>
      </c>
      <c r="CU25" s="16">
        <v>8</v>
      </c>
      <c r="CV25" s="16">
        <v>8</v>
      </c>
      <c r="CW25" s="16">
        <v>8</v>
      </c>
      <c r="CX25" s="16">
        <v>8</v>
      </c>
      <c r="CY25" s="16">
        <v>8</v>
      </c>
      <c r="CZ25" s="16">
        <v>8</v>
      </c>
      <c r="DA25" s="16">
        <v>8</v>
      </c>
      <c r="DB25" s="16">
        <v>8</v>
      </c>
      <c r="DC25" s="16">
        <v>8</v>
      </c>
      <c r="DD25" s="16">
        <v>8</v>
      </c>
      <c r="DE25" s="16">
        <v>8</v>
      </c>
      <c r="DF25" s="16">
        <v>8</v>
      </c>
      <c r="DG25" s="16">
        <v>8</v>
      </c>
      <c r="DH25" s="16">
        <v>8</v>
      </c>
      <c r="DI25" s="16">
        <v>8</v>
      </c>
      <c r="DJ25" s="16">
        <v>8</v>
      </c>
      <c r="DK25" s="16">
        <v>8</v>
      </c>
      <c r="DL25" s="16">
        <v>8</v>
      </c>
      <c r="DM25" s="16">
        <v>8</v>
      </c>
      <c r="DN25" s="16">
        <v>8</v>
      </c>
      <c r="DO25" s="16">
        <v>8</v>
      </c>
      <c r="DP25" s="16">
        <v>8</v>
      </c>
      <c r="DQ25" s="16">
        <v>8</v>
      </c>
      <c r="DR25" s="16">
        <v>8</v>
      </c>
      <c r="DS25" s="16">
        <v>8</v>
      </c>
      <c r="DT25" s="16">
        <v>8</v>
      </c>
      <c r="DU25" s="16">
        <v>8</v>
      </c>
      <c r="DV25" s="16">
        <v>8</v>
      </c>
      <c r="DW25" s="16">
        <v>8</v>
      </c>
      <c r="DX25" s="16">
        <v>8</v>
      </c>
      <c r="DY25" s="16">
        <v>8</v>
      </c>
      <c r="DZ25" s="16">
        <v>8</v>
      </c>
      <c r="EA25" s="16">
        <v>8</v>
      </c>
      <c r="EB25" s="16">
        <v>8</v>
      </c>
      <c r="EC25" s="16">
        <v>8</v>
      </c>
      <c r="ED25" s="16">
        <v>8</v>
      </c>
      <c r="EE25" s="16">
        <v>8</v>
      </c>
      <c r="EF25" s="16">
        <v>8</v>
      </c>
      <c r="EG25" s="16">
        <v>8</v>
      </c>
      <c r="EH25" s="16">
        <v>8</v>
      </c>
      <c r="EI25" s="16">
        <v>8</v>
      </c>
      <c r="EJ25" s="16">
        <v>8</v>
      </c>
      <c r="EK25" s="16">
        <v>8</v>
      </c>
      <c r="EL25" s="16">
        <v>8</v>
      </c>
      <c r="EM25" s="16">
        <v>8</v>
      </c>
      <c r="EN25" s="16">
        <v>8</v>
      </c>
      <c r="EO25" s="16">
        <v>8</v>
      </c>
      <c r="EP25" s="16">
        <v>8</v>
      </c>
      <c r="EQ25" s="16">
        <v>8</v>
      </c>
      <c r="ER25" s="16">
        <v>8</v>
      </c>
      <c r="ES25" s="16">
        <v>8</v>
      </c>
      <c r="ET25" s="16">
        <v>8</v>
      </c>
      <c r="EU25" s="16">
        <v>8</v>
      </c>
      <c r="EV25" s="16">
        <v>8</v>
      </c>
      <c r="EW25" s="16">
        <v>8</v>
      </c>
      <c r="EX25" s="16">
        <v>8</v>
      </c>
      <c r="EY25" s="16">
        <v>8</v>
      </c>
      <c r="EZ25" s="16">
        <v>8</v>
      </c>
      <c r="FA25" s="16">
        <v>8</v>
      </c>
      <c r="FB25" s="16">
        <v>8</v>
      </c>
      <c r="FC25" s="16">
        <v>8</v>
      </c>
      <c r="FD25" s="16">
        <v>8</v>
      </c>
      <c r="FE25" s="16">
        <v>8</v>
      </c>
      <c r="FF25" s="16">
        <v>8</v>
      </c>
      <c r="FG25" s="16">
        <v>8</v>
      </c>
      <c r="FH25" s="16">
        <v>8</v>
      </c>
      <c r="FI25" s="16">
        <v>8</v>
      </c>
      <c r="FJ25" s="16">
        <v>8</v>
      </c>
      <c r="FK25" s="16">
        <v>8</v>
      </c>
      <c r="FL25" s="16">
        <v>8</v>
      </c>
      <c r="FM25" s="16">
        <v>8</v>
      </c>
      <c r="FN25" s="16">
        <v>8</v>
      </c>
      <c r="FO25" s="16">
        <v>8</v>
      </c>
      <c r="FP25" s="16">
        <v>8</v>
      </c>
      <c r="FQ25" s="16">
        <v>8</v>
      </c>
      <c r="FR25" s="16">
        <v>8</v>
      </c>
      <c r="FS25" s="16">
        <v>8</v>
      </c>
      <c r="FT25" s="16">
        <v>8</v>
      </c>
      <c r="FU25" s="16">
        <v>8</v>
      </c>
      <c r="FV25" s="16">
        <v>8</v>
      </c>
      <c r="FW25" s="16">
        <v>8</v>
      </c>
      <c r="FX25" s="16">
        <v>8</v>
      </c>
      <c r="FY25" s="16">
        <v>8</v>
      </c>
      <c r="FZ25" s="16">
        <v>8</v>
      </c>
      <c r="GA25" s="16">
        <v>8</v>
      </c>
      <c r="GB25" s="16">
        <v>8</v>
      </c>
      <c r="GC25" s="16">
        <v>8</v>
      </c>
      <c r="GD25" s="16">
        <v>8</v>
      </c>
      <c r="GE25" s="16">
        <v>8</v>
      </c>
      <c r="GF25" s="16">
        <v>8</v>
      </c>
      <c r="GG25" s="16">
        <v>8</v>
      </c>
      <c r="GH25" s="16">
        <v>8</v>
      </c>
      <c r="GI25" s="16">
        <v>8</v>
      </c>
      <c r="GJ25" s="16">
        <v>8</v>
      </c>
      <c r="GK25" s="16">
        <v>8</v>
      </c>
      <c r="GL25" s="16">
        <v>8</v>
      </c>
      <c r="GM25" s="16">
        <v>8</v>
      </c>
      <c r="GN25" s="16">
        <v>8</v>
      </c>
      <c r="GO25" s="16">
        <v>8</v>
      </c>
      <c r="GP25" s="16">
        <v>8</v>
      </c>
      <c r="GQ25" s="16">
        <v>8</v>
      </c>
      <c r="GR25" s="16">
        <v>8</v>
      </c>
      <c r="GS25" s="16">
        <v>8</v>
      </c>
      <c r="GT25" s="16">
        <v>8</v>
      </c>
      <c r="GU25" s="16">
        <v>8</v>
      </c>
      <c r="GV25" s="16">
        <v>8</v>
      </c>
      <c r="GW25" s="16">
        <v>8</v>
      </c>
      <c r="GX25" s="16">
        <v>8</v>
      </c>
      <c r="GY25" s="16">
        <v>8</v>
      </c>
      <c r="GZ25" s="16">
        <v>8</v>
      </c>
      <c r="HA25" s="16">
        <v>8</v>
      </c>
      <c r="HB25" s="16">
        <v>8</v>
      </c>
      <c r="HC25" s="16">
        <v>8</v>
      </c>
      <c r="HD25" s="16">
        <v>8</v>
      </c>
      <c r="HE25" s="16">
        <v>8</v>
      </c>
      <c r="HF25" s="16">
        <v>8</v>
      </c>
      <c r="HG25" s="16">
        <v>8</v>
      </c>
      <c r="HH25" s="16">
        <v>8</v>
      </c>
      <c r="HI25" s="16">
        <v>8</v>
      </c>
      <c r="HJ25" s="16">
        <v>8</v>
      </c>
      <c r="HK25" s="16">
        <v>8</v>
      </c>
      <c r="HL25" s="16">
        <v>8</v>
      </c>
      <c r="HM25" s="16">
        <v>8</v>
      </c>
      <c r="HN25" s="16">
        <v>8</v>
      </c>
      <c r="HO25" s="16">
        <v>8</v>
      </c>
      <c r="HP25" s="16">
        <v>8</v>
      </c>
      <c r="HQ25" s="16">
        <v>8</v>
      </c>
      <c r="HR25" s="16">
        <v>8</v>
      </c>
      <c r="HS25" s="16">
        <v>8</v>
      </c>
      <c r="HT25" s="16">
        <v>8</v>
      </c>
      <c r="HU25" s="16">
        <v>8</v>
      </c>
      <c r="HV25" s="16">
        <v>8</v>
      </c>
      <c r="HW25" s="16">
        <v>8</v>
      </c>
      <c r="HX25" s="16">
        <v>8</v>
      </c>
      <c r="HY25" s="16">
        <v>8</v>
      </c>
      <c r="HZ25" s="16">
        <v>8</v>
      </c>
      <c r="IA25" s="16">
        <v>8</v>
      </c>
      <c r="IB25" s="16">
        <v>8</v>
      </c>
      <c r="IC25" s="16">
        <v>8</v>
      </c>
      <c r="ID25" s="16">
        <v>8</v>
      </c>
      <c r="IE25" s="16">
        <v>8</v>
      </c>
      <c r="IF25" s="16">
        <v>8</v>
      </c>
      <c r="IG25" s="16">
        <v>8</v>
      </c>
      <c r="IH25" s="16">
        <v>8</v>
      </c>
      <c r="II25" s="16">
        <v>8</v>
      </c>
      <c r="IJ25" s="16">
        <v>8</v>
      </c>
      <c r="IK25" s="16">
        <v>8</v>
      </c>
      <c r="IL25" s="16">
        <v>8</v>
      </c>
      <c r="IM25" s="16">
        <v>8</v>
      </c>
      <c r="IN25" s="16">
        <v>8</v>
      </c>
      <c r="IO25" s="16">
        <v>8</v>
      </c>
      <c r="IP25" s="16">
        <v>8</v>
      </c>
      <c r="IQ25" s="16">
        <v>8</v>
      </c>
      <c r="IR25" s="16">
        <v>8</v>
      </c>
      <c r="IS25" s="16">
        <v>8</v>
      </c>
      <c r="IT25" s="16">
        <v>8</v>
      </c>
      <c r="IU25" s="16">
        <v>8</v>
      </c>
      <c r="IV25" s="16">
        <v>8</v>
      </c>
      <c r="IW25" s="16">
        <v>8</v>
      </c>
      <c r="IX25" s="16">
        <v>8</v>
      </c>
      <c r="IY25" s="16">
        <v>8</v>
      </c>
      <c r="IZ25" s="16">
        <v>8</v>
      </c>
      <c r="JA25" s="16">
        <v>8</v>
      </c>
      <c r="JB25" s="16">
        <v>8</v>
      </c>
      <c r="JC25" s="16">
        <v>8</v>
      </c>
      <c r="JD25" s="16">
        <v>8</v>
      </c>
      <c r="JE25" s="16">
        <v>8</v>
      </c>
      <c r="JF25" s="185">
        <v>8</v>
      </c>
      <c r="JG25" s="185">
        <v>8</v>
      </c>
      <c r="JH25" s="185">
        <v>8</v>
      </c>
      <c r="JI25" s="185">
        <v>8</v>
      </c>
      <c r="JJ25" s="185">
        <v>8</v>
      </c>
      <c r="JK25" s="185">
        <v>8</v>
      </c>
      <c r="JL25" s="185">
        <v>8</v>
      </c>
      <c r="JM25" s="185">
        <v>8</v>
      </c>
      <c r="JN25" s="185">
        <v>8</v>
      </c>
      <c r="JO25" s="185">
        <v>8</v>
      </c>
      <c r="JP25" s="185">
        <v>8</v>
      </c>
      <c r="JQ25" s="185">
        <v>8</v>
      </c>
      <c r="JR25" s="185">
        <v>8</v>
      </c>
      <c r="JS25" s="185">
        <v>8</v>
      </c>
      <c r="JT25" s="185">
        <v>8</v>
      </c>
      <c r="JU25" s="185">
        <v>8</v>
      </c>
      <c r="JV25" s="185">
        <v>8</v>
      </c>
      <c r="JW25" s="185">
        <v>8</v>
      </c>
      <c r="JX25" s="185">
        <v>8</v>
      </c>
      <c r="JY25" s="185">
        <v>8</v>
      </c>
      <c r="JZ25" s="185">
        <v>8</v>
      </c>
      <c r="KA25" s="185">
        <v>8</v>
      </c>
      <c r="KB25" s="185">
        <v>8</v>
      </c>
      <c r="KC25" s="185">
        <v>8</v>
      </c>
      <c r="KD25" s="185">
        <v>8</v>
      </c>
      <c r="KE25" s="185">
        <v>8</v>
      </c>
      <c r="KF25" s="185">
        <v>8</v>
      </c>
      <c r="KG25" s="185">
        <v>8</v>
      </c>
      <c r="KH25" s="185">
        <v>8</v>
      </c>
      <c r="KI25" s="185">
        <v>8</v>
      </c>
      <c r="KJ25" s="185">
        <v>8</v>
      </c>
      <c r="KK25" s="185">
        <v>8</v>
      </c>
      <c r="KL25" s="185">
        <v>8</v>
      </c>
      <c r="KM25" s="185">
        <v>8</v>
      </c>
      <c r="KN25" s="185">
        <v>8</v>
      </c>
      <c r="KO25" s="185">
        <v>8</v>
      </c>
      <c r="KP25" s="185">
        <v>8</v>
      </c>
      <c r="KQ25" s="185">
        <v>8</v>
      </c>
      <c r="KR25" s="185">
        <v>8</v>
      </c>
      <c r="KS25" s="185">
        <v>8</v>
      </c>
      <c r="KT25" s="185">
        <v>8</v>
      </c>
      <c r="KU25" s="185">
        <v>8</v>
      </c>
      <c r="KV25" s="185">
        <v>8</v>
      </c>
      <c r="KW25" s="185">
        <v>8</v>
      </c>
      <c r="KX25" s="185">
        <v>8</v>
      </c>
      <c r="KY25" s="185">
        <v>8</v>
      </c>
      <c r="KZ25" s="185">
        <v>8</v>
      </c>
      <c r="LA25" s="185">
        <v>8</v>
      </c>
    </row>
    <row r="26" spans="1:313" x14ac:dyDescent="0.2">
      <c r="A26" s="182" t="s">
        <v>88</v>
      </c>
      <c r="B26" s="16">
        <v>118</v>
      </c>
      <c r="C26" s="16">
        <v>118</v>
      </c>
      <c r="D26" s="16">
        <v>118</v>
      </c>
      <c r="E26" s="16">
        <v>118</v>
      </c>
      <c r="F26" s="16">
        <v>118</v>
      </c>
      <c r="G26" s="16">
        <v>118</v>
      </c>
      <c r="H26" s="16">
        <v>118</v>
      </c>
      <c r="I26" s="16">
        <v>118</v>
      </c>
      <c r="J26" s="16">
        <v>118</v>
      </c>
      <c r="K26" s="16">
        <v>118</v>
      </c>
      <c r="L26" s="16">
        <v>118</v>
      </c>
      <c r="M26" s="16">
        <v>118</v>
      </c>
      <c r="N26" s="16">
        <v>118</v>
      </c>
      <c r="O26" s="16">
        <v>118</v>
      </c>
      <c r="P26" s="16">
        <v>118</v>
      </c>
      <c r="Q26" s="16">
        <v>118</v>
      </c>
      <c r="R26" s="16">
        <v>118</v>
      </c>
      <c r="S26" s="16">
        <v>118</v>
      </c>
      <c r="T26" s="16">
        <v>118</v>
      </c>
      <c r="U26" s="16">
        <v>118</v>
      </c>
      <c r="V26" s="16">
        <v>118</v>
      </c>
      <c r="W26" s="16">
        <v>118</v>
      </c>
      <c r="X26" s="16">
        <v>118</v>
      </c>
      <c r="Y26" s="16">
        <v>118</v>
      </c>
      <c r="Z26" s="16">
        <v>118</v>
      </c>
      <c r="AA26" s="16">
        <v>118</v>
      </c>
      <c r="AB26" s="16">
        <v>118</v>
      </c>
      <c r="AC26" s="16">
        <v>118</v>
      </c>
      <c r="AD26" s="16">
        <v>118</v>
      </c>
      <c r="AE26" s="16">
        <v>118</v>
      </c>
      <c r="AF26" s="16">
        <v>118</v>
      </c>
      <c r="AG26" s="16">
        <v>118</v>
      </c>
      <c r="AH26" s="16">
        <v>118</v>
      </c>
      <c r="AI26" s="16">
        <v>118</v>
      </c>
      <c r="AJ26" s="16">
        <v>118</v>
      </c>
      <c r="AK26" s="16">
        <v>118</v>
      </c>
      <c r="AL26" s="16">
        <v>118</v>
      </c>
      <c r="AM26" s="16">
        <v>118</v>
      </c>
      <c r="AN26" s="16">
        <v>118</v>
      </c>
      <c r="AO26" s="16">
        <v>118</v>
      </c>
      <c r="AP26" s="16">
        <v>118</v>
      </c>
      <c r="AQ26" s="16">
        <v>118</v>
      </c>
      <c r="AR26" s="16">
        <v>118</v>
      </c>
      <c r="AS26" s="16">
        <v>118</v>
      </c>
      <c r="AT26" s="16">
        <v>118</v>
      </c>
      <c r="AU26" s="16">
        <v>118</v>
      </c>
      <c r="AV26" s="16">
        <v>118</v>
      </c>
      <c r="AW26" s="16">
        <v>118</v>
      </c>
      <c r="AX26" s="16">
        <v>118</v>
      </c>
      <c r="AY26" s="16">
        <v>118</v>
      </c>
      <c r="AZ26" s="16">
        <v>118</v>
      </c>
      <c r="BA26" s="16">
        <v>118</v>
      </c>
      <c r="BB26" s="16">
        <v>118</v>
      </c>
      <c r="BC26" s="16">
        <v>118</v>
      </c>
      <c r="BD26" s="16">
        <v>118</v>
      </c>
      <c r="BE26" s="16">
        <v>118</v>
      </c>
      <c r="BF26" s="16">
        <v>118</v>
      </c>
      <c r="BG26" s="16">
        <v>118</v>
      </c>
      <c r="BH26" s="16">
        <v>118</v>
      </c>
      <c r="BI26" s="16">
        <v>118</v>
      </c>
      <c r="BJ26" s="16">
        <v>118</v>
      </c>
      <c r="BK26" s="16">
        <v>118</v>
      </c>
      <c r="BL26" s="16">
        <v>118</v>
      </c>
      <c r="BM26" s="16">
        <v>118</v>
      </c>
      <c r="BN26" s="16">
        <v>118</v>
      </c>
      <c r="BO26" s="16">
        <v>118</v>
      </c>
      <c r="BP26" s="16">
        <v>118</v>
      </c>
      <c r="BQ26" s="16">
        <v>118</v>
      </c>
      <c r="BR26" s="16">
        <v>118</v>
      </c>
      <c r="BS26" s="16">
        <v>118</v>
      </c>
      <c r="BT26" s="16">
        <v>118</v>
      </c>
      <c r="BU26" s="16">
        <v>118</v>
      </c>
      <c r="BV26" s="16">
        <v>118</v>
      </c>
      <c r="BW26" s="16">
        <v>118</v>
      </c>
      <c r="BX26" s="16">
        <v>118</v>
      </c>
      <c r="BY26" s="16">
        <v>118</v>
      </c>
      <c r="BZ26" s="16">
        <v>118</v>
      </c>
      <c r="CA26" s="16">
        <v>118</v>
      </c>
      <c r="CB26" s="16">
        <v>118</v>
      </c>
      <c r="CC26" s="16">
        <v>118</v>
      </c>
      <c r="CD26" s="16">
        <v>118</v>
      </c>
      <c r="CE26" s="16">
        <v>118</v>
      </c>
      <c r="CF26" s="16">
        <v>118</v>
      </c>
      <c r="CG26" s="16">
        <v>118</v>
      </c>
      <c r="CH26" s="16">
        <v>118</v>
      </c>
      <c r="CI26" s="16">
        <v>118</v>
      </c>
      <c r="CJ26" s="16">
        <v>118</v>
      </c>
      <c r="CK26" s="16">
        <v>118</v>
      </c>
      <c r="CL26" s="16">
        <v>118</v>
      </c>
      <c r="CM26" s="16">
        <v>118</v>
      </c>
      <c r="CN26" s="16">
        <v>118</v>
      </c>
      <c r="CO26" s="16">
        <v>118</v>
      </c>
      <c r="CP26" s="16">
        <v>118</v>
      </c>
      <c r="CQ26" s="16">
        <v>118</v>
      </c>
      <c r="CR26" s="16">
        <v>118</v>
      </c>
      <c r="CS26" s="16">
        <v>118</v>
      </c>
      <c r="CT26" s="16">
        <v>118</v>
      </c>
      <c r="CU26" s="16">
        <v>118</v>
      </c>
      <c r="CV26" s="16">
        <v>118</v>
      </c>
      <c r="CW26" s="16">
        <v>118</v>
      </c>
      <c r="CX26" s="16">
        <v>118</v>
      </c>
      <c r="CY26" s="16">
        <v>118</v>
      </c>
      <c r="CZ26" s="16">
        <v>118</v>
      </c>
      <c r="DA26" s="16">
        <v>118</v>
      </c>
      <c r="DB26" s="16">
        <v>118</v>
      </c>
      <c r="DC26" s="16">
        <v>118</v>
      </c>
      <c r="DD26" s="16">
        <v>118</v>
      </c>
      <c r="DE26" s="16">
        <v>118</v>
      </c>
      <c r="DF26" s="16">
        <v>118</v>
      </c>
      <c r="DG26" s="16">
        <v>118</v>
      </c>
      <c r="DH26" s="16">
        <v>118</v>
      </c>
      <c r="DI26" s="16">
        <v>118</v>
      </c>
      <c r="DJ26" s="16">
        <v>118</v>
      </c>
      <c r="DK26" s="16">
        <v>118</v>
      </c>
      <c r="DL26" s="16">
        <v>118</v>
      </c>
      <c r="DM26" s="16">
        <v>118</v>
      </c>
      <c r="DN26" s="16">
        <v>118</v>
      </c>
      <c r="DO26" s="16">
        <v>118</v>
      </c>
      <c r="DP26" s="16">
        <v>118</v>
      </c>
      <c r="DQ26" s="16">
        <v>118</v>
      </c>
      <c r="DR26" s="16">
        <v>118</v>
      </c>
      <c r="DS26" s="16">
        <v>118</v>
      </c>
      <c r="DT26" s="16">
        <v>118</v>
      </c>
      <c r="DU26" s="16">
        <v>118</v>
      </c>
      <c r="DV26" s="16">
        <v>118</v>
      </c>
      <c r="DW26" s="16">
        <v>118</v>
      </c>
      <c r="DX26" s="16">
        <v>118</v>
      </c>
      <c r="DY26" s="16">
        <v>118</v>
      </c>
      <c r="DZ26" s="16">
        <v>118</v>
      </c>
      <c r="EA26" s="16">
        <v>118</v>
      </c>
      <c r="EB26" s="16">
        <v>118</v>
      </c>
      <c r="EC26" s="16">
        <v>118</v>
      </c>
      <c r="ED26" s="16">
        <v>118</v>
      </c>
      <c r="EE26" s="16">
        <v>118</v>
      </c>
      <c r="EF26" s="16">
        <v>118</v>
      </c>
      <c r="EG26" s="16">
        <v>118</v>
      </c>
      <c r="EH26" s="16">
        <v>118</v>
      </c>
      <c r="EI26" s="16">
        <v>118</v>
      </c>
      <c r="EJ26" s="16">
        <v>118</v>
      </c>
      <c r="EK26" s="16">
        <v>118</v>
      </c>
      <c r="EL26" s="16">
        <v>118</v>
      </c>
      <c r="EM26" s="16">
        <v>118</v>
      </c>
      <c r="EN26" s="16">
        <v>118</v>
      </c>
      <c r="EO26" s="16">
        <v>118</v>
      </c>
      <c r="EP26" s="16">
        <v>118</v>
      </c>
      <c r="EQ26" s="16">
        <v>118</v>
      </c>
      <c r="ER26" s="16">
        <v>118</v>
      </c>
      <c r="ES26" s="16">
        <v>118</v>
      </c>
      <c r="ET26" s="16">
        <v>118</v>
      </c>
      <c r="EU26" s="16">
        <v>118</v>
      </c>
      <c r="EV26" s="16">
        <v>118</v>
      </c>
      <c r="EW26" s="16">
        <v>118</v>
      </c>
      <c r="EX26" s="16">
        <v>118</v>
      </c>
      <c r="EY26" s="16">
        <v>118</v>
      </c>
      <c r="EZ26" s="16">
        <v>118</v>
      </c>
      <c r="FA26" s="16">
        <v>118</v>
      </c>
      <c r="FB26" s="16">
        <v>118</v>
      </c>
      <c r="FC26" s="16">
        <v>118</v>
      </c>
      <c r="FD26" s="16">
        <v>118</v>
      </c>
      <c r="FE26" s="16">
        <v>118</v>
      </c>
      <c r="FF26" s="16">
        <v>118</v>
      </c>
      <c r="FG26" s="16">
        <v>118</v>
      </c>
      <c r="FH26" s="16">
        <v>118</v>
      </c>
      <c r="FI26" s="16">
        <v>118</v>
      </c>
      <c r="FJ26" s="16">
        <v>118</v>
      </c>
      <c r="FK26" s="16">
        <v>118</v>
      </c>
      <c r="FL26" s="16">
        <v>118</v>
      </c>
      <c r="FM26" s="16">
        <v>118</v>
      </c>
      <c r="FN26" s="16">
        <v>118</v>
      </c>
      <c r="FO26" s="16">
        <v>118</v>
      </c>
      <c r="FP26" s="16">
        <v>118</v>
      </c>
      <c r="FQ26" s="16">
        <v>118</v>
      </c>
      <c r="FR26" s="16">
        <v>118</v>
      </c>
      <c r="FS26" s="16">
        <v>118</v>
      </c>
      <c r="FT26" s="16">
        <v>118</v>
      </c>
      <c r="FU26" s="16">
        <v>118</v>
      </c>
      <c r="FV26" s="16">
        <v>118</v>
      </c>
      <c r="FW26" s="16">
        <v>118</v>
      </c>
      <c r="FX26" s="16">
        <v>118</v>
      </c>
      <c r="FY26" s="16">
        <v>118</v>
      </c>
      <c r="FZ26" s="16">
        <v>118</v>
      </c>
      <c r="GA26" s="16">
        <v>118</v>
      </c>
      <c r="GB26" s="16">
        <v>118</v>
      </c>
      <c r="GC26" s="16">
        <v>118</v>
      </c>
      <c r="GD26" s="16">
        <v>118</v>
      </c>
      <c r="GE26" s="16">
        <v>118</v>
      </c>
      <c r="GF26" s="16">
        <v>118</v>
      </c>
      <c r="GG26" s="16">
        <v>118</v>
      </c>
      <c r="GH26" s="16">
        <v>118</v>
      </c>
      <c r="GI26" s="16">
        <v>118</v>
      </c>
      <c r="GJ26" s="16">
        <v>118</v>
      </c>
      <c r="GK26" s="16">
        <v>118</v>
      </c>
      <c r="GL26" s="16">
        <v>118</v>
      </c>
      <c r="GM26" s="16">
        <v>118</v>
      </c>
      <c r="GN26" s="16">
        <v>118</v>
      </c>
      <c r="GO26" s="16">
        <v>118</v>
      </c>
      <c r="GP26" s="16">
        <v>118</v>
      </c>
      <c r="GQ26" s="16">
        <v>118</v>
      </c>
      <c r="GR26" s="16">
        <v>118</v>
      </c>
      <c r="GS26" s="16">
        <v>118</v>
      </c>
      <c r="GT26" s="16">
        <v>118</v>
      </c>
      <c r="GU26" s="16">
        <v>118</v>
      </c>
      <c r="GV26" s="16">
        <v>118</v>
      </c>
      <c r="GW26" s="16">
        <v>118</v>
      </c>
      <c r="GX26" s="16">
        <v>118</v>
      </c>
      <c r="GY26" s="16">
        <v>118</v>
      </c>
      <c r="GZ26" s="16">
        <v>118</v>
      </c>
      <c r="HA26" s="16">
        <v>118</v>
      </c>
      <c r="HB26" s="16">
        <v>118</v>
      </c>
      <c r="HC26" s="16">
        <v>118</v>
      </c>
      <c r="HD26" s="16">
        <v>118</v>
      </c>
      <c r="HE26" s="16">
        <v>118</v>
      </c>
      <c r="HF26" s="16">
        <v>118</v>
      </c>
      <c r="HG26" s="16">
        <v>118</v>
      </c>
      <c r="HH26" s="16">
        <v>118</v>
      </c>
      <c r="HI26" s="16">
        <v>118</v>
      </c>
      <c r="HJ26" s="16">
        <v>118</v>
      </c>
      <c r="HK26" s="16">
        <v>118</v>
      </c>
      <c r="HL26" s="16">
        <v>118</v>
      </c>
      <c r="HM26" s="16">
        <v>118</v>
      </c>
      <c r="HN26" s="16">
        <v>118</v>
      </c>
      <c r="HO26" s="16">
        <v>118</v>
      </c>
      <c r="HP26" s="16">
        <v>118</v>
      </c>
      <c r="HQ26" s="16">
        <v>118</v>
      </c>
      <c r="HR26" s="16">
        <v>118</v>
      </c>
      <c r="HS26" s="16">
        <v>118</v>
      </c>
      <c r="HT26" s="16">
        <v>118</v>
      </c>
      <c r="HU26" s="16">
        <v>118</v>
      </c>
      <c r="HV26" s="16">
        <v>118</v>
      </c>
      <c r="HW26" s="16">
        <v>118</v>
      </c>
      <c r="HX26" s="16">
        <v>118</v>
      </c>
      <c r="HY26" s="16">
        <v>118</v>
      </c>
      <c r="HZ26" s="16">
        <v>118</v>
      </c>
      <c r="IA26" s="16">
        <v>118</v>
      </c>
      <c r="IB26" s="16">
        <v>118</v>
      </c>
      <c r="IC26" s="16">
        <v>118</v>
      </c>
      <c r="ID26" s="16">
        <v>118</v>
      </c>
      <c r="IE26" s="16">
        <v>118</v>
      </c>
      <c r="IF26" s="16">
        <v>118</v>
      </c>
      <c r="IG26" s="16">
        <v>118</v>
      </c>
      <c r="IH26" s="16">
        <v>118</v>
      </c>
      <c r="II26" s="16">
        <v>118</v>
      </c>
      <c r="IJ26" s="16">
        <v>118</v>
      </c>
      <c r="IK26" s="16">
        <v>118</v>
      </c>
      <c r="IL26" s="16">
        <v>118</v>
      </c>
      <c r="IM26" s="16">
        <v>118</v>
      </c>
      <c r="IN26" s="16">
        <v>118</v>
      </c>
      <c r="IO26" s="16">
        <v>118</v>
      </c>
      <c r="IP26" s="16">
        <v>118</v>
      </c>
      <c r="IQ26" s="16">
        <v>118</v>
      </c>
      <c r="IR26" s="16">
        <v>118</v>
      </c>
      <c r="IS26" s="16">
        <v>118</v>
      </c>
      <c r="IT26" s="16">
        <v>118</v>
      </c>
      <c r="IU26" s="16">
        <v>118</v>
      </c>
      <c r="IV26" s="16">
        <v>118</v>
      </c>
      <c r="IW26" s="16">
        <v>118</v>
      </c>
      <c r="IX26" s="16">
        <v>118</v>
      </c>
      <c r="IY26" s="16">
        <v>118</v>
      </c>
      <c r="IZ26" s="16">
        <v>118</v>
      </c>
      <c r="JA26" s="16">
        <v>118</v>
      </c>
      <c r="JB26" s="16">
        <v>118</v>
      </c>
      <c r="JC26" s="16">
        <v>118</v>
      </c>
      <c r="JD26" s="16">
        <v>118</v>
      </c>
      <c r="JE26" s="16">
        <v>118</v>
      </c>
      <c r="JF26" s="185">
        <v>118</v>
      </c>
      <c r="JG26" s="185">
        <v>118</v>
      </c>
      <c r="JH26" s="185">
        <v>118</v>
      </c>
      <c r="JI26" s="185">
        <v>118</v>
      </c>
      <c r="JJ26" s="185">
        <v>118</v>
      </c>
      <c r="JK26" s="185">
        <v>118</v>
      </c>
      <c r="JL26" s="185">
        <v>118</v>
      </c>
      <c r="JM26" s="185">
        <v>118</v>
      </c>
      <c r="JN26" s="185">
        <v>118</v>
      </c>
      <c r="JO26" s="185">
        <v>118</v>
      </c>
      <c r="JP26" s="185">
        <v>118</v>
      </c>
      <c r="JQ26" s="185">
        <v>118</v>
      </c>
      <c r="JR26" s="185">
        <v>118</v>
      </c>
      <c r="JS26" s="185">
        <v>118</v>
      </c>
      <c r="JT26" s="185">
        <v>118</v>
      </c>
      <c r="JU26" s="185">
        <v>118</v>
      </c>
      <c r="JV26" s="185">
        <v>118</v>
      </c>
      <c r="JW26" s="185">
        <v>118</v>
      </c>
      <c r="JX26" s="185">
        <v>118</v>
      </c>
      <c r="JY26" s="185">
        <v>118</v>
      </c>
      <c r="JZ26" s="185">
        <v>118</v>
      </c>
      <c r="KA26" s="185">
        <v>118</v>
      </c>
      <c r="KB26" s="185">
        <v>118</v>
      </c>
      <c r="KC26" s="185">
        <v>118</v>
      </c>
      <c r="KD26" s="185">
        <v>118</v>
      </c>
      <c r="KE26" s="185">
        <v>118</v>
      </c>
      <c r="KF26" s="185">
        <v>118</v>
      </c>
      <c r="KG26" s="185">
        <v>118</v>
      </c>
      <c r="KH26" s="185">
        <v>118</v>
      </c>
      <c r="KI26" s="185">
        <v>118</v>
      </c>
      <c r="KJ26" s="185">
        <v>118</v>
      </c>
      <c r="KK26" s="185">
        <v>118</v>
      </c>
      <c r="KL26" s="185">
        <v>118</v>
      </c>
      <c r="KM26" s="185">
        <v>118</v>
      </c>
      <c r="KN26" s="185">
        <v>118</v>
      </c>
      <c r="KO26" s="185">
        <v>118</v>
      </c>
      <c r="KP26" s="185">
        <v>118</v>
      </c>
      <c r="KQ26" s="185">
        <v>118</v>
      </c>
      <c r="KR26" s="185">
        <v>118</v>
      </c>
      <c r="KS26" s="185">
        <v>118</v>
      </c>
      <c r="KT26" s="185">
        <v>118</v>
      </c>
      <c r="KU26" s="185">
        <v>118</v>
      </c>
      <c r="KV26" s="185">
        <v>118</v>
      </c>
      <c r="KW26" s="185">
        <v>118</v>
      </c>
      <c r="KX26" s="185">
        <v>118</v>
      </c>
      <c r="KY26" s="185">
        <v>118</v>
      </c>
      <c r="KZ26" s="185">
        <v>118</v>
      </c>
      <c r="LA26" s="185">
        <v>118</v>
      </c>
    </row>
    <row r="27" spans="1:313" x14ac:dyDescent="0.2">
      <c r="A27" s="182" t="s">
        <v>26</v>
      </c>
      <c r="B27" s="16">
        <v>111</v>
      </c>
      <c r="C27" s="16">
        <v>111</v>
      </c>
      <c r="D27" s="16">
        <v>111</v>
      </c>
      <c r="E27" s="16">
        <v>111</v>
      </c>
      <c r="F27" s="16">
        <v>111</v>
      </c>
      <c r="G27" s="16">
        <v>111</v>
      </c>
      <c r="H27" s="16">
        <v>111</v>
      </c>
      <c r="I27" s="16">
        <v>111</v>
      </c>
      <c r="J27" s="16">
        <v>111</v>
      </c>
      <c r="K27" s="16">
        <v>111</v>
      </c>
      <c r="L27" s="16">
        <v>111</v>
      </c>
      <c r="M27" s="16">
        <v>111</v>
      </c>
      <c r="N27" s="16">
        <v>111</v>
      </c>
      <c r="O27" s="16">
        <v>111</v>
      </c>
      <c r="P27" s="16">
        <v>111</v>
      </c>
      <c r="Q27" s="16">
        <v>111</v>
      </c>
      <c r="R27" s="16">
        <v>111</v>
      </c>
      <c r="S27" s="16">
        <v>111</v>
      </c>
      <c r="T27" s="16">
        <v>111</v>
      </c>
      <c r="U27" s="16">
        <v>111</v>
      </c>
      <c r="V27" s="16">
        <v>111</v>
      </c>
      <c r="W27" s="16">
        <v>111</v>
      </c>
      <c r="X27" s="16">
        <v>111</v>
      </c>
      <c r="Y27" s="16">
        <v>111</v>
      </c>
      <c r="Z27" s="16">
        <v>111</v>
      </c>
      <c r="AA27" s="16">
        <v>111</v>
      </c>
      <c r="AB27" s="16">
        <v>111</v>
      </c>
      <c r="AC27" s="16">
        <v>111</v>
      </c>
      <c r="AD27" s="16">
        <v>111</v>
      </c>
      <c r="AE27" s="16">
        <v>111</v>
      </c>
      <c r="AF27" s="16">
        <v>111</v>
      </c>
      <c r="AG27" s="16">
        <v>111</v>
      </c>
      <c r="AH27" s="16">
        <v>111</v>
      </c>
      <c r="AI27" s="16">
        <v>111</v>
      </c>
      <c r="AJ27" s="16">
        <v>111</v>
      </c>
      <c r="AK27" s="16">
        <v>111</v>
      </c>
      <c r="AL27" s="16">
        <v>111</v>
      </c>
      <c r="AM27" s="16">
        <v>111</v>
      </c>
      <c r="AN27" s="16">
        <v>111</v>
      </c>
      <c r="AO27" s="16">
        <v>111</v>
      </c>
      <c r="AP27" s="16">
        <v>111</v>
      </c>
      <c r="AQ27" s="16">
        <v>111</v>
      </c>
      <c r="AR27" s="16">
        <v>111</v>
      </c>
      <c r="AS27" s="16">
        <v>111</v>
      </c>
      <c r="AT27" s="16">
        <v>111</v>
      </c>
      <c r="AU27" s="16">
        <v>111</v>
      </c>
      <c r="AV27" s="16">
        <v>111</v>
      </c>
      <c r="AW27" s="16">
        <v>111</v>
      </c>
      <c r="AX27" s="16">
        <v>111</v>
      </c>
      <c r="AY27" s="16">
        <v>111</v>
      </c>
      <c r="AZ27" s="16">
        <v>111</v>
      </c>
      <c r="BA27" s="16">
        <v>111</v>
      </c>
      <c r="BB27" s="16">
        <v>111</v>
      </c>
      <c r="BC27" s="16">
        <v>111</v>
      </c>
      <c r="BD27" s="16">
        <v>111</v>
      </c>
      <c r="BE27" s="16">
        <v>111</v>
      </c>
      <c r="BF27" s="16">
        <v>111</v>
      </c>
      <c r="BG27" s="16">
        <v>111</v>
      </c>
      <c r="BH27" s="16">
        <v>111</v>
      </c>
      <c r="BI27" s="16">
        <v>111</v>
      </c>
      <c r="BJ27" s="16">
        <v>111</v>
      </c>
      <c r="BK27" s="16">
        <v>111</v>
      </c>
      <c r="BL27" s="16">
        <v>111</v>
      </c>
      <c r="BM27" s="16">
        <v>111</v>
      </c>
      <c r="BN27" s="16">
        <v>111</v>
      </c>
      <c r="BO27" s="16">
        <v>111</v>
      </c>
      <c r="BP27" s="16">
        <v>111</v>
      </c>
      <c r="BQ27" s="16">
        <v>111</v>
      </c>
      <c r="BR27" s="16">
        <v>111</v>
      </c>
      <c r="BS27" s="16">
        <v>111</v>
      </c>
      <c r="BT27" s="16">
        <v>111</v>
      </c>
      <c r="BU27" s="16">
        <v>111</v>
      </c>
      <c r="BV27" s="16">
        <v>111</v>
      </c>
      <c r="BW27" s="16">
        <v>111</v>
      </c>
      <c r="BX27" s="16">
        <v>111</v>
      </c>
      <c r="BY27" s="16">
        <v>111</v>
      </c>
      <c r="BZ27" s="16">
        <v>111</v>
      </c>
      <c r="CA27" s="16">
        <v>111</v>
      </c>
      <c r="CB27" s="16">
        <v>111</v>
      </c>
      <c r="CC27" s="16">
        <v>111</v>
      </c>
      <c r="CD27" s="16">
        <v>111</v>
      </c>
      <c r="CE27" s="16">
        <v>111</v>
      </c>
      <c r="CF27" s="16">
        <v>111</v>
      </c>
      <c r="CG27" s="16">
        <v>111</v>
      </c>
      <c r="CH27" s="16">
        <v>111</v>
      </c>
      <c r="CI27" s="16">
        <v>111</v>
      </c>
      <c r="CJ27" s="16">
        <v>111</v>
      </c>
      <c r="CK27" s="16">
        <v>111</v>
      </c>
      <c r="CL27" s="16">
        <v>111</v>
      </c>
      <c r="CM27" s="16">
        <v>111</v>
      </c>
      <c r="CN27" s="16">
        <v>111</v>
      </c>
      <c r="CO27" s="16">
        <v>111</v>
      </c>
      <c r="CP27" s="16">
        <v>111</v>
      </c>
      <c r="CQ27" s="16">
        <v>111</v>
      </c>
      <c r="CR27" s="16">
        <v>111</v>
      </c>
      <c r="CS27" s="16">
        <v>111</v>
      </c>
      <c r="CT27" s="16">
        <v>111</v>
      </c>
      <c r="CU27" s="16">
        <v>111</v>
      </c>
      <c r="CV27" s="16">
        <v>111</v>
      </c>
      <c r="CW27" s="16">
        <v>111</v>
      </c>
      <c r="CX27" s="16">
        <v>111</v>
      </c>
      <c r="CY27" s="16">
        <v>111</v>
      </c>
      <c r="CZ27" s="16">
        <v>111</v>
      </c>
      <c r="DA27" s="16">
        <v>111</v>
      </c>
      <c r="DB27" s="16">
        <v>111</v>
      </c>
      <c r="DC27" s="16">
        <v>111</v>
      </c>
      <c r="DD27" s="16">
        <v>111</v>
      </c>
      <c r="DE27" s="16">
        <v>111</v>
      </c>
      <c r="DF27" s="16">
        <v>111</v>
      </c>
      <c r="DG27" s="16">
        <v>111</v>
      </c>
      <c r="DH27" s="16">
        <v>111</v>
      </c>
      <c r="DI27" s="16">
        <v>111</v>
      </c>
      <c r="DJ27" s="16">
        <v>111</v>
      </c>
      <c r="DK27" s="16">
        <v>111</v>
      </c>
      <c r="DL27" s="16">
        <v>111</v>
      </c>
      <c r="DM27" s="16">
        <v>111</v>
      </c>
      <c r="DN27" s="16">
        <v>111</v>
      </c>
      <c r="DO27" s="16">
        <v>111</v>
      </c>
      <c r="DP27" s="16">
        <v>111</v>
      </c>
      <c r="DQ27" s="16">
        <v>111</v>
      </c>
      <c r="DR27" s="16">
        <v>111</v>
      </c>
      <c r="DS27" s="16">
        <v>111</v>
      </c>
      <c r="DT27" s="16">
        <v>111</v>
      </c>
      <c r="DU27" s="16">
        <v>111</v>
      </c>
      <c r="DV27" s="16">
        <v>111</v>
      </c>
      <c r="DW27" s="16">
        <v>111</v>
      </c>
      <c r="DX27" s="16">
        <v>111</v>
      </c>
      <c r="DY27" s="16">
        <v>111</v>
      </c>
      <c r="DZ27" s="16">
        <v>111</v>
      </c>
      <c r="EA27" s="16">
        <v>111</v>
      </c>
      <c r="EB27" s="16">
        <v>111</v>
      </c>
      <c r="EC27" s="16">
        <v>111</v>
      </c>
      <c r="ED27" s="16">
        <v>111</v>
      </c>
      <c r="EE27" s="16">
        <v>111</v>
      </c>
      <c r="EF27" s="16">
        <v>111</v>
      </c>
      <c r="EG27" s="16">
        <v>111</v>
      </c>
      <c r="EH27" s="16">
        <v>111</v>
      </c>
      <c r="EI27" s="16">
        <v>111</v>
      </c>
      <c r="EJ27" s="16">
        <v>111</v>
      </c>
      <c r="EK27" s="16">
        <v>111</v>
      </c>
      <c r="EL27" s="16">
        <v>111</v>
      </c>
      <c r="EM27" s="16">
        <v>111</v>
      </c>
      <c r="EN27" s="16">
        <v>111</v>
      </c>
      <c r="EO27" s="16">
        <v>111</v>
      </c>
      <c r="EP27" s="16">
        <v>111</v>
      </c>
      <c r="EQ27" s="16">
        <v>111</v>
      </c>
      <c r="ER27" s="16">
        <v>111</v>
      </c>
      <c r="ES27" s="16">
        <v>111</v>
      </c>
      <c r="ET27" s="16">
        <v>111</v>
      </c>
      <c r="EU27" s="16">
        <v>111</v>
      </c>
      <c r="EV27" s="16">
        <v>111</v>
      </c>
      <c r="EW27" s="16">
        <v>111</v>
      </c>
      <c r="EX27" s="16">
        <v>111</v>
      </c>
      <c r="EY27" s="16">
        <v>111</v>
      </c>
      <c r="EZ27" s="16">
        <v>111</v>
      </c>
      <c r="FA27" s="16">
        <v>111</v>
      </c>
      <c r="FB27" s="16">
        <v>111</v>
      </c>
      <c r="FC27" s="16">
        <v>111</v>
      </c>
      <c r="FD27" s="16">
        <v>111</v>
      </c>
      <c r="FE27" s="16">
        <v>111</v>
      </c>
      <c r="FF27" s="16">
        <v>111</v>
      </c>
      <c r="FG27" s="16">
        <v>111</v>
      </c>
      <c r="FH27" s="16">
        <v>111</v>
      </c>
      <c r="FI27" s="16">
        <v>111</v>
      </c>
      <c r="FJ27" s="16">
        <v>111</v>
      </c>
      <c r="FK27" s="16">
        <v>111</v>
      </c>
      <c r="FL27" s="16">
        <v>111</v>
      </c>
      <c r="FM27" s="16">
        <v>111</v>
      </c>
      <c r="FN27" s="16">
        <v>111</v>
      </c>
      <c r="FO27" s="16">
        <v>111</v>
      </c>
      <c r="FP27" s="16">
        <v>111</v>
      </c>
      <c r="FQ27" s="16">
        <v>111</v>
      </c>
      <c r="FR27" s="16">
        <v>111</v>
      </c>
      <c r="FS27" s="16">
        <v>111</v>
      </c>
      <c r="FT27" s="16">
        <v>111</v>
      </c>
      <c r="FU27" s="16">
        <v>111</v>
      </c>
      <c r="FV27" s="16">
        <v>111</v>
      </c>
      <c r="FW27" s="16">
        <v>111</v>
      </c>
      <c r="FX27" s="16">
        <v>111</v>
      </c>
      <c r="FY27" s="16">
        <v>111</v>
      </c>
      <c r="FZ27" s="16">
        <v>111</v>
      </c>
      <c r="GA27" s="16">
        <v>111</v>
      </c>
      <c r="GB27" s="16">
        <v>111</v>
      </c>
      <c r="GC27" s="16">
        <v>111</v>
      </c>
      <c r="GD27" s="16">
        <v>111</v>
      </c>
      <c r="GE27" s="16">
        <v>111</v>
      </c>
      <c r="GF27" s="16">
        <v>111</v>
      </c>
      <c r="GG27" s="16">
        <v>111</v>
      </c>
      <c r="GH27" s="16">
        <v>111</v>
      </c>
      <c r="GI27" s="16">
        <v>111</v>
      </c>
      <c r="GJ27" s="16">
        <v>111</v>
      </c>
      <c r="GK27" s="16">
        <v>111</v>
      </c>
      <c r="GL27" s="16">
        <v>111</v>
      </c>
      <c r="GM27" s="16">
        <v>111</v>
      </c>
      <c r="GN27" s="16">
        <v>111</v>
      </c>
      <c r="GO27" s="16">
        <v>111</v>
      </c>
      <c r="GP27" s="16">
        <v>111</v>
      </c>
      <c r="GQ27" s="16">
        <v>111</v>
      </c>
      <c r="GR27" s="16">
        <v>111</v>
      </c>
      <c r="GS27" s="16">
        <v>111</v>
      </c>
      <c r="GT27" s="16">
        <v>111</v>
      </c>
      <c r="GU27" s="16">
        <v>111</v>
      </c>
      <c r="GV27" s="16">
        <v>111</v>
      </c>
      <c r="GW27" s="16">
        <v>111</v>
      </c>
      <c r="GX27" s="16">
        <v>111</v>
      </c>
      <c r="GY27" s="16">
        <v>111</v>
      </c>
      <c r="GZ27" s="16">
        <v>111</v>
      </c>
      <c r="HA27" s="16">
        <v>111</v>
      </c>
      <c r="HB27" s="16">
        <v>111</v>
      </c>
      <c r="HC27" s="16">
        <v>111</v>
      </c>
      <c r="HD27" s="16">
        <v>111</v>
      </c>
      <c r="HE27" s="16">
        <v>111</v>
      </c>
      <c r="HF27" s="16">
        <v>111</v>
      </c>
      <c r="HG27" s="16">
        <v>111</v>
      </c>
      <c r="HH27" s="16">
        <v>111</v>
      </c>
      <c r="HI27" s="16">
        <v>111</v>
      </c>
      <c r="HJ27" s="16">
        <v>111</v>
      </c>
      <c r="HK27" s="16">
        <v>111</v>
      </c>
      <c r="HL27" s="16">
        <v>111</v>
      </c>
      <c r="HM27" s="16">
        <v>111</v>
      </c>
      <c r="HN27" s="16">
        <v>111</v>
      </c>
      <c r="HO27" s="16">
        <v>111</v>
      </c>
      <c r="HP27" s="16">
        <v>111</v>
      </c>
      <c r="HQ27" s="16">
        <v>111</v>
      </c>
      <c r="HR27" s="16">
        <v>111</v>
      </c>
      <c r="HS27" s="16">
        <v>111</v>
      </c>
      <c r="HT27" s="16">
        <v>111</v>
      </c>
      <c r="HU27" s="16">
        <v>111</v>
      </c>
      <c r="HV27" s="16">
        <v>111</v>
      </c>
      <c r="HW27" s="16">
        <v>111</v>
      </c>
      <c r="HX27" s="16">
        <v>111</v>
      </c>
      <c r="HY27" s="16">
        <v>111</v>
      </c>
      <c r="HZ27" s="16">
        <v>111</v>
      </c>
      <c r="IA27" s="16">
        <v>111</v>
      </c>
      <c r="IB27" s="16">
        <v>111</v>
      </c>
      <c r="IC27" s="16">
        <v>111</v>
      </c>
      <c r="ID27" s="16">
        <v>111</v>
      </c>
      <c r="IE27" s="16">
        <v>111</v>
      </c>
      <c r="IF27" s="16">
        <v>111</v>
      </c>
      <c r="IG27" s="16">
        <v>111</v>
      </c>
      <c r="IH27" s="16">
        <v>111</v>
      </c>
      <c r="II27" s="16">
        <v>111</v>
      </c>
      <c r="IJ27" s="16">
        <v>111</v>
      </c>
      <c r="IK27" s="16">
        <v>111</v>
      </c>
      <c r="IL27" s="16">
        <v>111</v>
      </c>
      <c r="IM27" s="16">
        <v>111</v>
      </c>
      <c r="IN27" s="16">
        <v>111</v>
      </c>
      <c r="IO27" s="16">
        <v>111</v>
      </c>
      <c r="IP27" s="16">
        <v>111</v>
      </c>
      <c r="IQ27" s="16">
        <v>111</v>
      </c>
      <c r="IR27" s="16">
        <v>111</v>
      </c>
      <c r="IS27" s="16">
        <v>111</v>
      </c>
      <c r="IT27" s="16">
        <v>111</v>
      </c>
      <c r="IU27" s="16">
        <v>111</v>
      </c>
      <c r="IV27" s="16">
        <v>111</v>
      </c>
      <c r="IW27" s="16">
        <v>111</v>
      </c>
      <c r="IX27" s="16">
        <v>111</v>
      </c>
      <c r="IY27" s="16">
        <v>111</v>
      </c>
      <c r="IZ27" s="16">
        <v>111</v>
      </c>
      <c r="JA27" s="16">
        <v>111</v>
      </c>
      <c r="JB27" s="16">
        <v>111</v>
      </c>
      <c r="JC27" s="16">
        <v>111</v>
      </c>
      <c r="JD27" s="16">
        <v>111</v>
      </c>
      <c r="JE27" s="16">
        <v>111</v>
      </c>
      <c r="JF27" s="185">
        <v>111</v>
      </c>
      <c r="JG27" s="185">
        <v>111</v>
      </c>
      <c r="JH27" s="185">
        <v>111</v>
      </c>
      <c r="JI27" s="185">
        <v>111</v>
      </c>
      <c r="JJ27" s="185">
        <v>111</v>
      </c>
      <c r="JK27" s="185">
        <v>111</v>
      </c>
      <c r="JL27" s="185">
        <v>111</v>
      </c>
      <c r="JM27" s="185">
        <v>111</v>
      </c>
      <c r="JN27" s="185">
        <v>111</v>
      </c>
      <c r="JO27" s="185">
        <v>111</v>
      </c>
      <c r="JP27" s="185">
        <v>111</v>
      </c>
      <c r="JQ27" s="185">
        <v>111</v>
      </c>
      <c r="JR27" s="185">
        <v>111</v>
      </c>
      <c r="JS27" s="185">
        <v>111</v>
      </c>
      <c r="JT27" s="185">
        <v>111</v>
      </c>
      <c r="JU27" s="185">
        <v>111</v>
      </c>
      <c r="JV27" s="185">
        <v>111</v>
      </c>
      <c r="JW27" s="185">
        <v>111</v>
      </c>
      <c r="JX27" s="185">
        <v>111</v>
      </c>
      <c r="JY27" s="185">
        <v>111</v>
      </c>
      <c r="JZ27" s="185">
        <v>111</v>
      </c>
      <c r="KA27" s="185">
        <v>111</v>
      </c>
      <c r="KB27" s="185">
        <v>111</v>
      </c>
      <c r="KC27" s="185">
        <v>111</v>
      </c>
      <c r="KD27" s="185">
        <v>111</v>
      </c>
      <c r="KE27" s="185">
        <v>111</v>
      </c>
      <c r="KF27" s="185">
        <v>111</v>
      </c>
      <c r="KG27" s="185">
        <v>111</v>
      </c>
      <c r="KH27" s="185">
        <v>111</v>
      </c>
      <c r="KI27" s="185">
        <v>111</v>
      </c>
      <c r="KJ27" s="185">
        <v>111</v>
      </c>
      <c r="KK27" s="185">
        <v>111</v>
      </c>
      <c r="KL27" s="185">
        <v>111</v>
      </c>
      <c r="KM27" s="185">
        <v>111</v>
      </c>
      <c r="KN27" s="185">
        <v>111</v>
      </c>
      <c r="KO27" s="185">
        <v>111</v>
      </c>
      <c r="KP27" s="185">
        <v>111</v>
      </c>
      <c r="KQ27" s="185">
        <v>111</v>
      </c>
      <c r="KR27" s="185">
        <v>111</v>
      </c>
      <c r="KS27" s="185">
        <v>111</v>
      </c>
      <c r="KT27" s="185">
        <v>111</v>
      </c>
      <c r="KU27" s="185">
        <v>111</v>
      </c>
      <c r="KV27" s="185">
        <v>111</v>
      </c>
      <c r="KW27" s="185">
        <v>111</v>
      </c>
      <c r="KX27" s="185">
        <v>111</v>
      </c>
      <c r="KY27" s="185">
        <v>111</v>
      </c>
      <c r="KZ27" s="185">
        <v>111</v>
      </c>
      <c r="LA27" s="185">
        <v>111</v>
      </c>
    </row>
    <row r="28" spans="1:313" x14ac:dyDescent="0.2">
      <c r="A28" s="182" t="s">
        <v>89</v>
      </c>
      <c r="B28" s="16">
        <v>107</v>
      </c>
      <c r="C28" s="16">
        <v>106</v>
      </c>
      <c r="D28" s="16">
        <v>106</v>
      </c>
      <c r="E28" s="16">
        <v>107</v>
      </c>
      <c r="F28" s="16">
        <v>107</v>
      </c>
      <c r="G28" s="16">
        <v>107</v>
      </c>
      <c r="H28" s="16">
        <v>107</v>
      </c>
      <c r="I28" s="16">
        <v>107</v>
      </c>
      <c r="J28" s="16">
        <v>107</v>
      </c>
      <c r="K28" s="16">
        <v>107</v>
      </c>
      <c r="L28" s="16">
        <v>107</v>
      </c>
      <c r="M28" s="16">
        <v>107</v>
      </c>
      <c r="N28" s="16">
        <v>107</v>
      </c>
      <c r="O28" s="16">
        <v>107</v>
      </c>
      <c r="P28" s="16">
        <v>107</v>
      </c>
      <c r="Q28" s="16">
        <v>107</v>
      </c>
      <c r="R28" s="16">
        <v>107</v>
      </c>
      <c r="S28" s="16">
        <v>107</v>
      </c>
      <c r="T28" s="16">
        <v>107</v>
      </c>
      <c r="U28" s="16">
        <v>107</v>
      </c>
      <c r="V28" s="16">
        <v>107</v>
      </c>
      <c r="W28" s="16">
        <v>107</v>
      </c>
      <c r="X28" s="16">
        <v>107</v>
      </c>
      <c r="Y28" s="16">
        <v>107</v>
      </c>
      <c r="Z28" s="16">
        <v>107</v>
      </c>
      <c r="AA28" s="16">
        <v>107</v>
      </c>
      <c r="AB28" s="16">
        <v>107</v>
      </c>
      <c r="AC28" s="16">
        <v>107</v>
      </c>
      <c r="AD28" s="16">
        <v>107</v>
      </c>
      <c r="AE28" s="16">
        <v>107</v>
      </c>
      <c r="AF28" s="16">
        <v>107</v>
      </c>
      <c r="AG28" s="16">
        <v>107</v>
      </c>
      <c r="AH28" s="16">
        <v>107</v>
      </c>
      <c r="AI28" s="16">
        <v>107</v>
      </c>
      <c r="AJ28" s="16">
        <v>107</v>
      </c>
      <c r="AK28" s="16">
        <v>107</v>
      </c>
      <c r="AL28" s="16">
        <v>107</v>
      </c>
      <c r="AM28" s="16">
        <v>107</v>
      </c>
      <c r="AN28" s="16">
        <v>107</v>
      </c>
      <c r="AO28" s="16">
        <v>107</v>
      </c>
      <c r="AP28" s="16">
        <v>107</v>
      </c>
      <c r="AQ28" s="16">
        <v>107</v>
      </c>
      <c r="AR28" s="16">
        <v>107</v>
      </c>
      <c r="AS28" s="16">
        <v>107</v>
      </c>
      <c r="AT28" s="16">
        <v>107</v>
      </c>
      <c r="AU28" s="16">
        <v>107</v>
      </c>
      <c r="AV28" s="16">
        <v>107</v>
      </c>
      <c r="AW28" s="16">
        <v>107</v>
      </c>
      <c r="AX28" s="16">
        <v>107</v>
      </c>
      <c r="AY28" s="16">
        <v>107</v>
      </c>
      <c r="AZ28" s="16">
        <v>107</v>
      </c>
      <c r="BA28" s="16">
        <v>107</v>
      </c>
      <c r="BB28" s="16">
        <v>107</v>
      </c>
      <c r="BC28" s="16">
        <v>107</v>
      </c>
      <c r="BD28" s="16">
        <v>107</v>
      </c>
      <c r="BE28" s="16">
        <v>107</v>
      </c>
      <c r="BF28" s="16">
        <v>107</v>
      </c>
      <c r="BG28" s="16">
        <v>107</v>
      </c>
      <c r="BH28" s="16">
        <v>107</v>
      </c>
      <c r="BI28" s="16">
        <v>107</v>
      </c>
      <c r="BJ28" s="16">
        <v>107</v>
      </c>
      <c r="BK28" s="16">
        <v>107</v>
      </c>
      <c r="BL28" s="16">
        <v>107</v>
      </c>
      <c r="BM28" s="16">
        <v>107</v>
      </c>
      <c r="BN28" s="16">
        <v>107</v>
      </c>
      <c r="BO28" s="16">
        <v>107</v>
      </c>
      <c r="BP28" s="16">
        <v>107</v>
      </c>
      <c r="BQ28" s="16">
        <v>107</v>
      </c>
      <c r="BR28" s="16">
        <v>107</v>
      </c>
      <c r="BS28" s="16">
        <v>107</v>
      </c>
      <c r="BT28" s="16">
        <v>107</v>
      </c>
      <c r="BU28" s="16">
        <v>107</v>
      </c>
      <c r="BV28" s="16">
        <v>107</v>
      </c>
      <c r="BW28" s="16">
        <v>107</v>
      </c>
      <c r="BX28" s="16">
        <v>107</v>
      </c>
      <c r="BY28" s="16">
        <v>107</v>
      </c>
      <c r="BZ28" s="16">
        <v>107</v>
      </c>
      <c r="CA28" s="16">
        <v>107</v>
      </c>
      <c r="CB28" s="16">
        <v>107</v>
      </c>
      <c r="CC28" s="16">
        <v>107</v>
      </c>
      <c r="CD28" s="16">
        <v>107</v>
      </c>
      <c r="CE28" s="16">
        <v>107</v>
      </c>
      <c r="CF28" s="16">
        <v>107</v>
      </c>
      <c r="CG28" s="16">
        <v>107</v>
      </c>
      <c r="CH28" s="16">
        <v>107</v>
      </c>
      <c r="CI28" s="16">
        <v>107</v>
      </c>
      <c r="CJ28" s="16">
        <v>107</v>
      </c>
      <c r="CK28" s="16">
        <v>107</v>
      </c>
      <c r="CL28" s="16">
        <v>107</v>
      </c>
      <c r="CM28" s="16">
        <v>107</v>
      </c>
      <c r="CN28" s="16">
        <v>107</v>
      </c>
      <c r="CO28" s="16">
        <v>107</v>
      </c>
      <c r="CP28" s="16">
        <v>107</v>
      </c>
      <c r="CQ28" s="16">
        <v>107</v>
      </c>
      <c r="CR28" s="16">
        <v>107</v>
      </c>
      <c r="CS28" s="16">
        <v>107</v>
      </c>
      <c r="CT28" s="16">
        <v>107</v>
      </c>
      <c r="CU28" s="16">
        <v>107</v>
      </c>
      <c r="CV28" s="16">
        <v>107</v>
      </c>
      <c r="CW28" s="16">
        <v>107</v>
      </c>
      <c r="CX28" s="16">
        <v>107</v>
      </c>
      <c r="CY28" s="16">
        <v>107</v>
      </c>
      <c r="CZ28" s="16">
        <v>107</v>
      </c>
      <c r="DA28" s="16">
        <v>107</v>
      </c>
      <c r="DB28" s="16">
        <v>107</v>
      </c>
      <c r="DC28" s="16">
        <v>107</v>
      </c>
      <c r="DD28" s="16">
        <v>107</v>
      </c>
      <c r="DE28" s="16">
        <v>107</v>
      </c>
      <c r="DF28" s="16">
        <v>107</v>
      </c>
      <c r="DG28" s="16">
        <v>107</v>
      </c>
      <c r="DH28" s="16">
        <v>107</v>
      </c>
      <c r="DI28" s="16">
        <v>107</v>
      </c>
      <c r="DJ28" s="16">
        <v>107</v>
      </c>
      <c r="DK28" s="16">
        <v>107</v>
      </c>
      <c r="DL28" s="16">
        <v>107</v>
      </c>
      <c r="DM28" s="16">
        <v>107</v>
      </c>
      <c r="DN28" s="16">
        <v>107</v>
      </c>
      <c r="DO28" s="16">
        <v>107</v>
      </c>
      <c r="DP28" s="16">
        <v>107</v>
      </c>
      <c r="DQ28" s="16">
        <v>107</v>
      </c>
      <c r="DR28" s="16">
        <v>107</v>
      </c>
      <c r="DS28" s="16">
        <v>107</v>
      </c>
      <c r="DT28" s="16">
        <v>107</v>
      </c>
      <c r="DU28" s="16">
        <v>107</v>
      </c>
      <c r="DV28" s="16">
        <v>107</v>
      </c>
      <c r="DW28" s="16">
        <v>107</v>
      </c>
      <c r="DX28" s="16">
        <v>107</v>
      </c>
      <c r="DY28" s="16">
        <v>107</v>
      </c>
      <c r="DZ28" s="16">
        <v>107</v>
      </c>
      <c r="EA28" s="16">
        <v>107</v>
      </c>
      <c r="EB28" s="16">
        <v>107</v>
      </c>
      <c r="EC28" s="16">
        <v>107</v>
      </c>
      <c r="ED28" s="16">
        <v>107</v>
      </c>
      <c r="EE28" s="16">
        <v>107</v>
      </c>
      <c r="EF28" s="16">
        <v>107</v>
      </c>
      <c r="EG28" s="16">
        <v>107</v>
      </c>
      <c r="EH28" s="16">
        <v>107</v>
      </c>
      <c r="EI28" s="16">
        <v>107</v>
      </c>
      <c r="EJ28" s="16">
        <v>107</v>
      </c>
      <c r="EK28" s="16">
        <v>107</v>
      </c>
      <c r="EL28" s="16">
        <v>107</v>
      </c>
      <c r="EM28" s="16">
        <v>107</v>
      </c>
      <c r="EN28" s="16">
        <v>107</v>
      </c>
      <c r="EO28" s="16">
        <v>107</v>
      </c>
      <c r="EP28" s="16">
        <v>107</v>
      </c>
      <c r="EQ28" s="16">
        <v>107</v>
      </c>
      <c r="ER28" s="16">
        <v>107</v>
      </c>
      <c r="ES28" s="16">
        <v>107</v>
      </c>
      <c r="ET28" s="16">
        <v>107</v>
      </c>
      <c r="EU28" s="16">
        <v>107</v>
      </c>
      <c r="EV28" s="16">
        <v>107</v>
      </c>
      <c r="EW28" s="16">
        <v>107</v>
      </c>
      <c r="EX28" s="16">
        <v>107</v>
      </c>
      <c r="EY28" s="16">
        <v>107</v>
      </c>
      <c r="EZ28" s="16">
        <v>107</v>
      </c>
      <c r="FA28" s="16">
        <v>107</v>
      </c>
      <c r="FB28" s="16">
        <v>107</v>
      </c>
      <c r="FC28" s="16">
        <v>107</v>
      </c>
      <c r="FD28" s="16">
        <v>107</v>
      </c>
      <c r="FE28" s="16">
        <v>107</v>
      </c>
      <c r="FF28" s="16">
        <v>107</v>
      </c>
      <c r="FG28" s="16">
        <v>107</v>
      </c>
      <c r="FH28" s="16">
        <v>107</v>
      </c>
      <c r="FI28" s="16">
        <v>107</v>
      </c>
      <c r="FJ28" s="16">
        <v>107</v>
      </c>
      <c r="FK28" s="16">
        <v>107</v>
      </c>
      <c r="FL28" s="16">
        <v>107</v>
      </c>
      <c r="FM28" s="16">
        <v>107</v>
      </c>
      <c r="FN28" s="16">
        <v>107</v>
      </c>
      <c r="FO28" s="16">
        <v>107</v>
      </c>
      <c r="FP28" s="16">
        <v>107</v>
      </c>
      <c r="FQ28" s="16">
        <v>107</v>
      </c>
      <c r="FR28" s="16">
        <v>107</v>
      </c>
      <c r="FS28" s="16">
        <v>107</v>
      </c>
      <c r="FT28" s="16">
        <v>107</v>
      </c>
      <c r="FU28" s="16">
        <v>107</v>
      </c>
      <c r="FV28" s="16">
        <v>107</v>
      </c>
      <c r="FW28" s="16">
        <v>107</v>
      </c>
      <c r="FX28" s="16">
        <v>107</v>
      </c>
      <c r="FY28" s="16">
        <v>107</v>
      </c>
      <c r="FZ28" s="16">
        <v>107</v>
      </c>
      <c r="GA28" s="16">
        <v>107</v>
      </c>
      <c r="GB28" s="16">
        <v>107</v>
      </c>
      <c r="GC28" s="16">
        <v>107</v>
      </c>
      <c r="GD28" s="16">
        <v>107</v>
      </c>
      <c r="GE28" s="16">
        <v>107</v>
      </c>
      <c r="GF28" s="16">
        <v>107</v>
      </c>
      <c r="GG28" s="16">
        <v>107</v>
      </c>
      <c r="GH28" s="16">
        <v>107</v>
      </c>
      <c r="GI28" s="16">
        <v>107</v>
      </c>
      <c r="GJ28" s="16">
        <v>107</v>
      </c>
      <c r="GK28" s="16">
        <v>107</v>
      </c>
      <c r="GL28" s="16">
        <v>107</v>
      </c>
      <c r="GM28" s="16">
        <v>107</v>
      </c>
      <c r="GN28" s="16">
        <v>107</v>
      </c>
      <c r="GO28" s="16">
        <v>107</v>
      </c>
      <c r="GP28" s="16">
        <v>107</v>
      </c>
      <c r="GQ28" s="16">
        <v>107</v>
      </c>
      <c r="GR28" s="16">
        <v>107</v>
      </c>
      <c r="GS28" s="16">
        <v>107</v>
      </c>
      <c r="GT28" s="16">
        <v>107</v>
      </c>
      <c r="GU28" s="16">
        <v>107</v>
      </c>
      <c r="GV28" s="16">
        <v>107</v>
      </c>
      <c r="GW28" s="16">
        <v>107</v>
      </c>
      <c r="GX28" s="16">
        <v>107</v>
      </c>
      <c r="GY28" s="16">
        <v>107</v>
      </c>
      <c r="GZ28" s="16">
        <v>107</v>
      </c>
      <c r="HA28" s="16">
        <v>107</v>
      </c>
      <c r="HB28" s="16">
        <v>107</v>
      </c>
      <c r="HC28" s="16">
        <v>107</v>
      </c>
      <c r="HD28" s="16">
        <v>107</v>
      </c>
      <c r="HE28" s="16">
        <v>107</v>
      </c>
      <c r="HF28" s="16">
        <v>107</v>
      </c>
      <c r="HG28" s="16">
        <v>107</v>
      </c>
      <c r="HH28" s="16">
        <v>107</v>
      </c>
      <c r="HI28" s="16">
        <v>107</v>
      </c>
      <c r="HJ28" s="16">
        <v>107</v>
      </c>
      <c r="HK28" s="16">
        <v>107</v>
      </c>
      <c r="HL28" s="16">
        <v>107</v>
      </c>
      <c r="HM28" s="16">
        <v>107</v>
      </c>
      <c r="HN28" s="16">
        <v>107</v>
      </c>
      <c r="HO28" s="16">
        <v>107</v>
      </c>
      <c r="HP28" s="16">
        <v>107</v>
      </c>
      <c r="HQ28" s="16">
        <v>107</v>
      </c>
      <c r="HR28" s="16">
        <v>107</v>
      </c>
      <c r="HS28" s="16">
        <v>107</v>
      </c>
      <c r="HT28" s="16">
        <v>107</v>
      </c>
      <c r="HU28" s="16">
        <v>107</v>
      </c>
      <c r="HV28" s="16">
        <v>107</v>
      </c>
      <c r="HW28" s="16">
        <v>107</v>
      </c>
      <c r="HX28" s="16">
        <v>107</v>
      </c>
      <c r="HY28" s="16">
        <v>107</v>
      </c>
      <c r="HZ28" s="16">
        <v>107</v>
      </c>
      <c r="IA28" s="16">
        <v>107</v>
      </c>
      <c r="IB28" s="16">
        <v>107</v>
      </c>
      <c r="IC28" s="16">
        <v>107</v>
      </c>
      <c r="ID28" s="16">
        <v>107</v>
      </c>
      <c r="IE28" s="16">
        <v>107</v>
      </c>
      <c r="IF28" s="16">
        <v>107</v>
      </c>
      <c r="IG28" s="16">
        <v>107</v>
      </c>
      <c r="IH28" s="16">
        <v>107</v>
      </c>
      <c r="II28" s="16">
        <v>107</v>
      </c>
      <c r="IJ28" s="16">
        <v>107</v>
      </c>
      <c r="IK28" s="16">
        <v>107</v>
      </c>
      <c r="IL28" s="16">
        <v>107</v>
      </c>
      <c r="IM28" s="16">
        <v>107</v>
      </c>
      <c r="IN28" s="16">
        <v>107</v>
      </c>
      <c r="IO28" s="16">
        <v>107</v>
      </c>
      <c r="IP28" s="16">
        <v>107</v>
      </c>
      <c r="IQ28" s="16">
        <v>107</v>
      </c>
      <c r="IR28" s="16">
        <v>107</v>
      </c>
      <c r="IS28" s="16">
        <v>107</v>
      </c>
      <c r="IT28" s="16">
        <v>107</v>
      </c>
      <c r="IU28" s="16">
        <v>107</v>
      </c>
      <c r="IV28" s="16">
        <v>107</v>
      </c>
      <c r="IW28" s="16">
        <v>107</v>
      </c>
      <c r="IX28" s="16">
        <v>107</v>
      </c>
      <c r="IY28" s="16">
        <v>107</v>
      </c>
      <c r="IZ28" s="16">
        <v>107</v>
      </c>
      <c r="JA28" s="16">
        <v>107</v>
      </c>
      <c r="JB28" s="16">
        <v>107</v>
      </c>
      <c r="JC28" s="16">
        <v>107</v>
      </c>
      <c r="JD28" s="16">
        <v>107</v>
      </c>
      <c r="JE28" s="16">
        <v>107</v>
      </c>
      <c r="JF28" s="185">
        <v>107</v>
      </c>
      <c r="JG28" s="185">
        <v>107</v>
      </c>
      <c r="JH28" s="185">
        <v>107</v>
      </c>
      <c r="JI28" s="185">
        <v>107</v>
      </c>
      <c r="JJ28" s="185">
        <v>107</v>
      </c>
      <c r="JK28" s="185">
        <v>107</v>
      </c>
      <c r="JL28" s="185">
        <v>107</v>
      </c>
      <c r="JM28" s="185">
        <v>107</v>
      </c>
      <c r="JN28" s="185">
        <v>107</v>
      </c>
      <c r="JO28" s="185">
        <v>107</v>
      </c>
      <c r="JP28" s="185">
        <v>107</v>
      </c>
      <c r="JQ28" s="185">
        <v>107</v>
      </c>
      <c r="JR28" s="185">
        <v>107</v>
      </c>
      <c r="JS28" s="185">
        <v>107</v>
      </c>
      <c r="JT28" s="185">
        <v>107</v>
      </c>
      <c r="JU28" s="185">
        <v>107</v>
      </c>
      <c r="JV28" s="185">
        <v>107</v>
      </c>
      <c r="JW28" s="185">
        <v>107</v>
      </c>
      <c r="JX28" s="185">
        <v>107</v>
      </c>
      <c r="JY28" s="185">
        <v>107</v>
      </c>
      <c r="JZ28" s="185">
        <v>107</v>
      </c>
      <c r="KA28" s="185">
        <v>107</v>
      </c>
      <c r="KB28" s="185">
        <v>107</v>
      </c>
      <c r="KC28" s="185">
        <v>107</v>
      </c>
      <c r="KD28" s="185">
        <v>107</v>
      </c>
      <c r="KE28" s="185">
        <v>107</v>
      </c>
      <c r="KF28" s="185">
        <v>107</v>
      </c>
      <c r="KG28" s="185">
        <v>107</v>
      </c>
      <c r="KH28" s="185">
        <v>107</v>
      </c>
      <c r="KI28" s="185">
        <v>107</v>
      </c>
      <c r="KJ28" s="185">
        <v>107</v>
      </c>
      <c r="KK28" s="185">
        <v>107</v>
      </c>
      <c r="KL28" s="185">
        <v>107</v>
      </c>
      <c r="KM28" s="185">
        <v>107</v>
      </c>
      <c r="KN28" s="185">
        <v>107</v>
      </c>
      <c r="KO28" s="185">
        <v>107</v>
      </c>
      <c r="KP28" s="185">
        <v>107</v>
      </c>
      <c r="KQ28" s="185">
        <v>107</v>
      </c>
      <c r="KR28" s="185">
        <v>107</v>
      </c>
      <c r="KS28" s="185">
        <v>107</v>
      </c>
      <c r="KT28" s="185">
        <v>107</v>
      </c>
      <c r="KU28" s="185">
        <v>107</v>
      </c>
      <c r="KV28" s="185">
        <v>107</v>
      </c>
      <c r="KW28" s="185">
        <v>107</v>
      </c>
      <c r="KX28" s="185">
        <v>107</v>
      </c>
      <c r="KY28" s="185">
        <v>107</v>
      </c>
      <c r="KZ28" s="185">
        <v>107</v>
      </c>
      <c r="LA28" s="185">
        <v>107</v>
      </c>
    </row>
    <row r="29" spans="1:313" x14ac:dyDescent="0.2">
      <c r="A29" s="182" t="s">
        <v>27</v>
      </c>
      <c r="B29" s="16">
        <v>87</v>
      </c>
      <c r="C29" s="16">
        <v>85</v>
      </c>
      <c r="D29" s="16">
        <v>84</v>
      </c>
      <c r="E29" s="16">
        <v>84</v>
      </c>
      <c r="F29" s="16">
        <v>84</v>
      </c>
      <c r="G29" s="16">
        <v>84</v>
      </c>
      <c r="H29" s="16">
        <v>84</v>
      </c>
      <c r="I29" s="16">
        <v>84</v>
      </c>
      <c r="J29" s="16">
        <v>84</v>
      </c>
      <c r="K29" s="16">
        <v>84</v>
      </c>
      <c r="L29" s="16">
        <v>84</v>
      </c>
      <c r="M29" s="16">
        <v>84</v>
      </c>
      <c r="N29" s="16">
        <v>84</v>
      </c>
      <c r="O29" s="16">
        <v>84</v>
      </c>
      <c r="P29" s="16">
        <v>84</v>
      </c>
      <c r="Q29" s="16">
        <v>84</v>
      </c>
      <c r="R29" s="16">
        <v>84</v>
      </c>
      <c r="S29" s="16">
        <v>84</v>
      </c>
      <c r="T29" s="16">
        <v>84</v>
      </c>
      <c r="U29" s="16">
        <v>84</v>
      </c>
      <c r="V29" s="16">
        <v>84</v>
      </c>
      <c r="W29" s="16">
        <v>84</v>
      </c>
      <c r="X29" s="16">
        <v>84</v>
      </c>
      <c r="Y29" s="16">
        <v>84</v>
      </c>
      <c r="Z29" s="16">
        <v>84</v>
      </c>
      <c r="AA29" s="16">
        <v>84</v>
      </c>
      <c r="AB29" s="16">
        <v>84</v>
      </c>
      <c r="AC29" s="16">
        <v>84</v>
      </c>
      <c r="AD29" s="16">
        <v>84</v>
      </c>
      <c r="AE29" s="16">
        <v>84</v>
      </c>
      <c r="AF29" s="16">
        <v>84</v>
      </c>
      <c r="AG29" s="16">
        <v>84</v>
      </c>
      <c r="AH29" s="16">
        <v>84</v>
      </c>
      <c r="AI29" s="16">
        <v>84</v>
      </c>
      <c r="AJ29" s="16">
        <v>84</v>
      </c>
      <c r="AK29" s="16">
        <v>84</v>
      </c>
      <c r="AL29" s="16">
        <v>84</v>
      </c>
      <c r="AM29" s="16">
        <v>84</v>
      </c>
      <c r="AN29" s="16">
        <v>84</v>
      </c>
      <c r="AO29" s="16">
        <v>84</v>
      </c>
      <c r="AP29" s="16">
        <v>84</v>
      </c>
      <c r="AQ29" s="16">
        <v>84</v>
      </c>
      <c r="AR29" s="16">
        <v>84</v>
      </c>
      <c r="AS29" s="16">
        <v>84</v>
      </c>
      <c r="AT29" s="16">
        <v>84</v>
      </c>
      <c r="AU29" s="16">
        <v>84</v>
      </c>
      <c r="AV29" s="16">
        <v>84</v>
      </c>
      <c r="AW29" s="16">
        <v>84</v>
      </c>
      <c r="AX29" s="16">
        <v>84</v>
      </c>
      <c r="AY29" s="16">
        <v>84</v>
      </c>
      <c r="AZ29" s="16">
        <v>84</v>
      </c>
      <c r="BA29" s="16">
        <v>84</v>
      </c>
      <c r="BB29" s="16">
        <v>84</v>
      </c>
      <c r="BC29" s="16">
        <v>84</v>
      </c>
      <c r="BD29" s="16">
        <v>84</v>
      </c>
      <c r="BE29" s="16">
        <v>84</v>
      </c>
      <c r="BF29" s="16">
        <v>84</v>
      </c>
      <c r="BG29" s="16">
        <v>84</v>
      </c>
      <c r="BH29" s="16">
        <v>84</v>
      </c>
      <c r="BI29" s="16">
        <v>84</v>
      </c>
      <c r="BJ29" s="16">
        <v>84</v>
      </c>
      <c r="BK29" s="16">
        <v>84</v>
      </c>
      <c r="BL29" s="16">
        <v>84</v>
      </c>
      <c r="BM29" s="16">
        <v>84</v>
      </c>
      <c r="BN29" s="16">
        <v>84</v>
      </c>
      <c r="BO29" s="16">
        <v>84</v>
      </c>
      <c r="BP29" s="16">
        <v>84</v>
      </c>
      <c r="BQ29" s="16">
        <v>84</v>
      </c>
      <c r="BR29" s="16">
        <v>84</v>
      </c>
      <c r="BS29" s="16">
        <v>84</v>
      </c>
      <c r="BT29" s="16">
        <v>84</v>
      </c>
      <c r="BU29" s="16">
        <v>84</v>
      </c>
      <c r="BV29" s="16">
        <v>84</v>
      </c>
      <c r="BW29" s="16">
        <v>84</v>
      </c>
      <c r="BX29" s="16">
        <v>84</v>
      </c>
      <c r="BY29" s="16">
        <v>84</v>
      </c>
      <c r="BZ29" s="16">
        <v>84</v>
      </c>
      <c r="CA29" s="16">
        <v>84</v>
      </c>
      <c r="CB29" s="16">
        <v>84</v>
      </c>
      <c r="CC29" s="16">
        <v>84</v>
      </c>
      <c r="CD29" s="16">
        <v>84</v>
      </c>
      <c r="CE29" s="16">
        <v>84</v>
      </c>
      <c r="CF29" s="16">
        <v>84</v>
      </c>
      <c r="CG29" s="16">
        <v>84</v>
      </c>
      <c r="CH29" s="16">
        <v>84</v>
      </c>
      <c r="CI29" s="16">
        <v>84</v>
      </c>
      <c r="CJ29" s="16">
        <v>84</v>
      </c>
      <c r="CK29" s="16">
        <v>84</v>
      </c>
      <c r="CL29" s="16">
        <v>84</v>
      </c>
      <c r="CM29" s="16">
        <v>84</v>
      </c>
      <c r="CN29" s="16">
        <v>84</v>
      </c>
      <c r="CO29" s="16">
        <v>84</v>
      </c>
      <c r="CP29" s="16">
        <v>84</v>
      </c>
      <c r="CQ29" s="16">
        <v>84</v>
      </c>
      <c r="CR29" s="16">
        <v>84</v>
      </c>
      <c r="CS29" s="16">
        <v>84</v>
      </c>
      <c r="CT29" s="16">
        <v>84</v>
      </c>
      <c r="CU29" s="16">
        <v>84</v>
      </c>
      <c r="CV29" s="16">
        <v>84</v>
      </c>
      <c r="CW29" s="16">
        <v>84</v>
      </c>
      <c r="CX29" s="16">
        <v>84</v>
      </c>
      <c r="CY29" s="16">
        <v>84</v>
      </c>
      <c r="CZ29" s="16">
        <v>84</v>
      </c>
      <c r="DA29" s="16">
        <v>84</v>
      </c>
      <c r="DB29" s="16">
        <v>84</v>
      </c>
      <c r="DC29" s="16">
        <v>84</v>
      </c>
      <c r="DD29" s="16">
        <v>84</v>
      </c>
      <c r="DE29" s="16">
        <v>84</v>
      </c>
      <c r="DF29" s="16">
        <v>84</v>
      </c>
      <c r="DG29" s="16">
        <v>84</v>
      </c>
      <c r="DH29" s="16">
        <v>84</v>
      </c>
      <c r="DI29" s="16">
        <v>84</v>
      </c>
      <c r="DJ29" s="16">
        <v>84</v>
      </c>
      <c r="DK29" s="16">
        <v>84</v>
      </c>
      <c r="DL29" s="16">
        <v>84</v>
      </c>
      <c r="DM29" s="16">
        <v>84</v>
      </c>
      <c r="DN29" s="16">
        <v>84</v>
      </c>
      <c r="DO29" s="16">
        <v>84</v>
      </c>
      <c r="DP29" s="16">
        <v>84</v>
      </c>
      <c r="DQ29" s="16">
        <v>84</v>
      </c>
      <c r="DR29" s="16">
        <v>84</v>
      </c>
      <c r="DS29" s="16">
        <v>84</v>
      </c>
      <c r="DT29" s="16">
        <v>84</v>
      </c>
      <c r="DU29" s="16">
        <v>84</v>
      </c>
      <c r="DV29" s="16">
        <v>84</v>
      </c>
      <c r="DW29" s="16">
        <v>84</v>
      </c>
      <c r="DX29" s="16">
        <v>84</v>
      </c>
      <c r="DY29" s="16">
        <v>84</v>
      </c>
      <c r="DZ29" s="16">
        <v>84</v>
      </c>
      <c r="EA29" s="16">
        <v>84</v>
      </c>
      <c r="EB29" s="16">
        <v>84</v>
      </c>
      <c r="EC29" s="16">
        <v>84</v>
      </c>
      <c r="ED29" s="16">
        <v>84</v>
      </c>
      <c r="EE29" s="16">
        <v>84</v>
      </c>
      <c r="EF29" s="16">
        <v>84</v>
      </c>
      <c r="EG29" s="16">
        <v>84</v>
      </c>
      <c r="EH29" s="16">
        <v>84</v>
      </c>
      <c r="EI29" s="16">
        <v>84</v>
      </c>
      <c r="EJ29" s="16">
        <v>84</v>
      </c>
      <c r="EK29" s="16">
        <v>84</v>
      </c>
      <c r="EL29" s="16">
        <v>84</v>
      </c>
      <c r="EM29" s="16">
        <v>84</v>
      </c>
      <c r="EN29" s="16">
        <v>84</v>
      </c>
      <c r="EO29" s="16">
        <v>84</v>
      </c>
      <c r="EP29" s="16">
        <v>84</v>
      </c>
      <c r="EQ29" s="16">
        <v>84</v>
      </c>
      <c r="ER29" s="16">
        <v>84</v>
      </c>
      <c r="ES29" s="16">
        <v>84</v>
      </c>
      <c r="ET29" s="16">
        <v>84</v>
      </c>
      <c r="EU29" s="16">
        <v>84</v>
      </c>
      <c r="EV29" s="16">
        <v>84</v>
      </c>
      <c r="EW29" s="16">
        <v>84</v>
      </c>
      <c r="EX29" s="16">
        <v>84</v>
      </c>
      <c r="EY29" s="16">
        <v>84</v>
      </c>
      <c r="EZ29" s="16">
        <v>84</v>
      </c>
      <c r="FA29" s="16">
        <v>84</v>
      </c>
      <c r="FB29" s="16">
        <v>84</v>
      </c>
      <c r="FC29" s="16">
        <v>84</v>
      </c>
      <c r="FD29" s="16">
        <v>84</v>
      </c>
      <c r="FE29" s="16">
        <v>84</v>
      </c>
      <c r="FF29" s="16">
        <v>84</v>
      </c>
      <c r="FG29" s="16">
        <v>84</v>
      </c>
      <c r="FH29" s="16">
        <v>84</v>
      </c>
      <c r="FI29" s="16">
        <v>84</v>
      </c>
      <c r="FJ29" s="16">
        <v>84</v>
      </c>
      <c r="FK29" s="16">
        <v>84</v>
      </c>
      <c r="FL29" s="16">
        <v>84</v>
      </c>
      <c r="FM29" s="16">
        <v>84</v>
      </c>
      <c r="FN29" s="16">
        <v>84</v>
      </c>
      <c r="FO29" s="16">
        <v>84</v>
      </c>
      <c r="FP29" s="16">
        <v>84</v>
      </c>
      <c r="FQ29" s="16">
        <v>84</v>
      </c>
      <c r="FR29" s="16">
        <v>84</v>
      </c>
      <c r="FS29" s="16">
        <v>84</v>
      </c>
      <c r="FT29" s="16">
        <v>84</v>
      </c>
      <c r="FU29" s="16">
        <v>84</v>
      </c>
      <c r="FV29" s="16">
        <v>84</v>
      </c>
      <c r="FW29" s="16">
        <v>84</v>
      </c>
      <c r="FX29" s="16">
        <v>84</v>
      </c>
      <c r="FY29" s="16">
        <v>84</v>
      </c>
      <c r="FZ29" s="16">
        <v>84</v>
      </c>
      <c r="GA29" s="16">
        <v>84</v>
      </c>
      <c r="GB29" s="16">
        <v>84</v>
      </c>
      <c r="GC29" s="16">
        <v>84</v>
      </c>
      <c r="GD29" s="16">
        <v>84</v>
      </c>
      <c r="GE29" s="16">
        <v>84</v>
      </c>
      <c r="GF29" s="16">
        <v>84</v>
      </c>
      <c r="GG29" s="16">
        <v>84</v>
      </c>
      <c r="GH29" s="16">
        <v>84</v>
      </c>
      <c r="GI29" s="16">
        <v>84</v>
      </c>
      <c r="GJ29" s="16">
        <v>84</v>
      </c>
      <c r="GK29" s="16">
        <v>84</v>
      </c>
      <c r="GL29" s="16">
        <v>84</v>
      </c>
      <c r="GM29" s="16">
        <v>84</v>
      </c>
      <c r="GN29" s="16">
        <v>84</v>
      </c>
      <c r="GO29" s="16">
        <v>84</v>
      </c>
      <c r="GP29" s="16">
        <v>84</v>
      </c>
      <c r="GQ29" s="16">
        <v>84</v>
      </c>
      <c r="GR29" s="16">
        <v>84</v>
      </c>
      <c r="GS29" s="16">
        <v>84</v>
      </c>
      <c r="GT29" s="16">
        <v>84</v>
      </c>
      <c r="GU29" s="16">
        <v>84</v>
      </c>
      <c r="GV29" s="16">
        <v>84</v>
      </c>
      <c r="GW29" s="16">
        <v>84</v>
      </c>
      <c r="GX29" s="16">
        <v>84</v>
      </c>
      <c r="GY29" s="16">
        <v>84</v>
      </c>
      <c r="GZ29" s="16">
        <v>84</v>
      </c>
      <c r="HA29" s="16">
        <v>84</v>
      </c>
      <c r="HB29" s="16">
        <v>84</v>
      </c>
      <c r="HC29" s="16">
        <v>84</v>
      </c>
      <c r="HD29" s="16">
        <v>84</v>
      </c>
      <c r="HE29" s="16">
        <v>84</v>
      </c>
      <c r="HF29" s="16">
        <v>84</v>
      </c>
      <c r="HG29" s="16">
        <v>84</v>
      </c>
      <c r="HH29" s="16">
        <v>84</v>
      </c>
      <c r="HI29" s="16">
        <v>84</v>
      </c>
      <c r="HJ29" s="16">
        <v>84</v>
      </c>
      <c r="HK29" s="16">
        <v>84</v>
      </c>
      <c r="HL29" s="16">
        <v>84</v>
      </c>
      <c r="HM29" s="16">
        <v>84</v>
      </c>
      <c r="HN29" s="16">
        <v>84</v>
      </c>
      <c r="HO29" s="16">
        <v>84</v>
      </c>
      <c r="HP29" s="16">
        <v>84</v>
      </c>
      <c r="HQ29" s="16">
        <v>84</v>
      </c>
      <c r="HR29" s="16">
        <v>84</v>
      </c>
      <c r="HS29" s="16">
        <v>84</v>
      </c>
      <c r="HT29" s="16">
        <v>84</v>
      </c>
      <c r="HU29" s="16">
        <v>84</v>
      </c>
      <c r="HV29" s="16">
        <v>84</v>
      </c>
      <c r="HW29" s="16">
        <v>84</v>
      </c>
      <c r="HX29" s="16">
        <v>84</v>
      </c>
      <c r="HY29" s="16">
        <v>84</v>
      </c>
      <c r="HZ29" s="16">
        <v>84</v>
      </c>
      <c r="IA29" s="16">
        <v>84</v>
      </c>
      <c r="IB29" s="16">
        <v>84</v>
      </c>
      <c r="IC29" s="16">
        <v>84</v>
      </c>
      <c r="ID29" s="16">
        <v>84</v>
      </c>
      <c r="IE29" s="16">
        <v>84</v>
      </c>
      <c r="IF29" s="16">
        <v>84</v>
      </c>
      <c r="IG29" s="16">
        <v>84</v>
      </c>
      <c r="IH29" s="16">
        <v>84</v>
      </c>
      <c r="II29" s="16">
        <v>84</v>
      </c>
      <c r="IJ29" s="16">
        <v>84</v>
      </c>
      <c r="IK29" s="16">
        <v>84</v>
      </c>
      <c r="IL29" s="16">
        <v>84</v>
      </c>
      <c r="IM29" s="16">
        <v>84</v>
      </c>
      <c r="IN29" s="16">
        <v>84</v>
      </c>
      <c r="IO29" s="16">
        <v>84</v>
      </c>
      <c r="IP29" s="16">
        <v>84</v>
      </c>
      <c r="IQ29" s="16">
        <v>84</v>
      </c>
      <c r="IR29" s="16">
        <v>84</v>
      </c>
      <c r="IS29" s="16">
        <v>84</v>
      </c>
      <c r="IT29" s="16">
        <v>84</v>
      </c>
      <c r="IU29" s="16">
        <v>84</v>
      </c>
      <c r="IV29" s="16">
        <v>84</v>
      </c>
      <c r="IW29" s="16">
        <v>84</v>
      </c>
      <c r="IX29" s="16">
        <v>84</v>
      </c>
      <c r="IY29" s="16">
        <v>84</v>
      </c>
      <c r="IZ29" s="16">
        <v>84</v>
      </c>
      <c r="JA29" s="16">
        <v>84</v>
      </c>
      <c r="JB29" s="16">
        <v>84</v>
      </c>
      <c r="JC29" s="16">
        <v>84</v>
      </c>
      <c r="JD29" s="16">
        <v>84</v>
      </c>
      <c r="JE29" s="16">
        <v>84</v>
      </c>
      <c r="JF29" s="185">
        <v>84</v>
      </c>
      <c r="JG29" s="185">
        <v>84</v>
      </c>
      <c r="JH29" s="185">
        <v>84</v>
      </c>
      <c r="JI29" s="185">
        <v>84</v>
      </c>
      <c r="JJ29" s="185">
        <v>84</v>
      </c>
      <c r="JK29" s="185">
        <v>84</v>
      </c>
      <c r="JL29" s="185">
        <v>84</v>
      </c>
      <c r="JM29" s="185">
        <v>84</v>
      </c>
      <c r="JN29" s="185">
        <v>84</v>
      </c>
      <c r="JO29" s="185">
        <v>84</v>
      </c>
      <c r="JP29" s="185">
        <v>84</v>
      </c>
      <c r="JQ29" s="185">
        <v>84</v>
      </c>
      <c r="JR29" s="185">
        <v>84</v>
      </c>
      <c r="JS29" s="185">
        <v>84</v>
      </c>
      <c r="JT29" s="185">
        <v>84</v>
      </c>
      <c r="JU29" s="185">
        <v>84</v>
      </c>
      <c r="JV29" s="185">
        <v>84</v>
      </c>
      <c r="JW29" s="185">
        <v>84</v>
      </c>
      <c r="JX29" s="185">
        <v>84</v>
      </c>
      <c r="JY29" s="185">
        <v>84</v>
      </c>
      <c r="JZ29" s="185">
        <v>84</v>
      </c>
      <c r="KA29" s="185">
        <v>84</v>
      </c>
      <c r="KB29" s="185">
        <v>84</v>
      </c>
      <c r="KC29" s="185">
        <v>84</v>
      </c>
      <c r="KD29" s="185">
        <v>84</v>
      </c>
      <c r="KE29" s="185">
        <v>84</v>
      </c>
      <c r="KF29" s="185">
        <v>84</v>
      </c>
      <c r="KG29" s="185">
        <v>84</v>
      </c>
      <c r="KH29" s="185">
        <v>84</v>
      </c>
      <c r="KI29" s="185">
        <v>84</v>
      </c>
      <c r="KJ29" s="185">
        <v>84</v>
      </c>
      <c r="KK29" s="185">
        <v>84</v>
      </c>
      <c r="KL29" s="185">
        <v>84</v>
      </c>
      <c r="KM29" s="185">
        <v>84</v>
      </c>
      <c r="KN29" s="185">
        <v>84</v>
      </c>
      <c r="KO29" s="185">
        <v>84</v>
      </c>
      <c r="KP29" s="185">
        <v>84</v>
      </c>
      <c r="KQ29" s="185">
        <v>84</v>
      </c>
      <c r="KR29" s="185">
        <v>84</v>
      </c>
      <c r="KS29" s="185">
        <v>84</v>
      </c>
      <c r="KT29" s="185">
        <v>84</v>
      </c>
      <c r="KU29" s="185">
        <v>84</v>
      </c>
      <c r="KV29" s="185">
        <v>84</v>
      </c>
      <c r="KW29" s="185">
        <v>84</v>
      </c>
      <c r="KX29" s="185">
        <v>84</v>
      </c>
      <c r="KY29" s="185">
        <v>84</v>
      </c>
      <c r="KZ29" s="185">
        <v>84</v>
      </c>
      <c r="LA29" s="185">
        <v>84</v>
      </c>
    </row>
    <row r="30" spans="1:313" x14ac:dyDescent="0.2">
      <c r="A30" s="182" t="s">
        <v>69</v>
      </c>
      <c r="B30" s="16">
        <f t="shared" ref="B30:BM30" si="30">SUM(B19:B22,B24,MAX(B26:B27),MAX(B28:B29))</f>
        <v>847709</v>
      </c>
      <c r="C30" s="16">
        <f t="shared" si="30"/>
        <v>848358</v>
      </c>
      <c r="D30" s="16">
        <f t="shared" si="30"/>
        <v>848962</v>
      </c>
      <c r="E30" s="16">
        <f t="shared" si="30"/>
        <v>848802</v>
      </c>
      <c r="F30" s="16">
        <f t="shared" si="30"/>
        <v>848768</v>
      </c>
      <c r="G30" s="16">
        <f t="shared" si="30"/>
        <v>848909</v>
      </c>
      <c r="H30" s="16">
        <f t="shared" si="30"/>
        <v>849058</v>
      </c>
      <c r="I30" s="16">
        <f t="shared" si="30"/>
        <v>849339</v>
      </c>
      <c r="J30" s="16">
        <f t="shared" si="30"/>
        <v>850336</v>
      </c>
      <c r="K30" s="16">
        <f t="shared" si="30"/>
        <v>853011</v>
      </c>
      <c r="L30" s="16">
        <f t="shared" si="30"/>
        <v>855277</v>
      </c>
      <c r="M30" s="16">
        <f t="shared" si="30"/>
        <v>856816</v>
      </c>
      <c r="N30" s="16">
        <f t="shared" si="30"/>
        <v>857837</v>
      </c>
      <c r="O30" s="16">
        <f t="shared" si="30"/>
        <v>858406</v>
      </c>
      <c r="P30" s="16">
        <f t="shared" si="30"/>
        <v>858667</v>
      </c>
      <c r="Q30" s="16">
        <f t="shared" si="30"/>
        <v>858526</v>
      </c>
      <c r="R30" s="16">
        <f t="shared" si="30"/>
        <v>858776</v>
      </c>
      <c r="S30" s="16">
        <f t="shared" si="30"/>
        <v>859034</v>
      </c>
      <c r="T30" s="16">
        <f t="shared" si="30"/>
        <v>859313</v>
      </c>
      <c r="U30" s="16">
        <f t="shared" si="30"/>
        <v>859603</v>
      </c>
      <c r="V30" s="16">
        <f t="shared" si="30"/>
        <v>860612</v>
      </c>
      <c r="W30" s="16">
        <f t="shared" si="30"/>
        <v>863287</v>
      </c>
      <c r="X30" s="16">
        <f t="shared" si="30"/>
        <v>865528</v>
      </c>
      <c r="Y30" s="16">
        <f t="shared" si="30"/>
        <v>867020</v>
      </c>
      <c r="Z30" s="16">
        <f t="shared" si="30"/>
        <v>868112</v>
      </c>
      <c r="AA30" s="16">
        <f t="shared" si="30"/>
        <v>868711</v>
      </c>
      <c r="AB30" s="16">
        <f t="shared" si="30"/>
        <v>869056</v>
      </c>
      <c r="AC30" s="16">
        <f t="shared" si="30"/>
        <v>868852</v>
      </c>
      <c r="AD30" s="16">
        <f t="shared" si="30"/>
        <v>869057</v>
      </c>
      <c r="AE30" s="16">
        <f t="shared" si="30"/>
        <v>869188</v>
      </c>
      <c r="AF30" s="16">
        <f t="shared" si="30"/>
        <v>869372</v>
      </c>
      <c r="AG30" s="16">
        <f t="shared" si="30"/>
        <v>869552</v>
      </c>
      <c r="AH30" s="16">
        <f t="shared" si="30"/>
        <v>870484</v>
      </c>
      <c r="AI30" s="16">
        <f t="shared" si="30"/>
        <v>873239</v>
      </c>
      <c r="AJ30" s="16">
        <f t="shared" si="30"/>
        <v>875623</v>
      </c>
      <c r="AK30" s="16">
        <f t="shared" si="30"/>
        <v>877195</v>
      </c>
      <c r="AL30" s="16">
        <f t="shared" si="30"/>
        <v>878290</v>
      </c>
      <c r="AM30" s="16">
        <f t="shared" si="30"/>
        <v>878888</v>
      </c>
      <c r="AN30" s="16">
        <f t="shared" si="30"/>
        <v>879231</v>
      </c>
      <c r="AO30" s="16">
        <f t="shared" si="30"/>
        <v>879024</v>
      </c>
      <c r="AP30" s="16">
        <f t="shared" si="30"/>
        <v>879223</v>
      </c>
      <c r="AQ30" s="16">
        <f t="shared" si="30"/>
        <v>879347</v>
      </c>
      <c r="AR30" s="16">
        <f t="shared" si="30"/>
        <v>879521</v>
      </c>
      <c r="AS30" s="16">
        <f t="shared" si="30"/>
        <v>879692</v>
      </c>
      <c r="AT30" s="16">
        <f t="shared" si="30"/>
        <v>880612</v>
      </c>
      <c r="AU30" s="16">
        <f t="shared" si="30"/>
        <v>883356</v>
      </c>
      <c r="AV30" s="16">
        <f t="shared" si="30"/>
        <v>885727</v>
      </c>
      <c r="AW30" s="16">
        <f t="shared" si="30"/>
        <v>887288</v>
      </c>
      <c r="AX30" s="16">
        <f t="shared" si="30"/>
        <v>888300</v>
      </c>
      <c r="AY30" s="16">
        <f t="shared" si="30"/>
        <v>888899</v>
      </c>
      <c r="AZ30" s="16">
        <f t="shared" si="30"/>
        <v>889200</v>
      </c>
      <c r="BA30" s="16">
        <f t="shared" si="30"/>
        <v>889072</v>
      </c>
      <c r="BB30" s="16">
        <f t="shared" si="30"/>
        <v>889320</v>
      </c>
      <c r="BC30" s="16">
        <f t="shared" si="30"/>
        <v>889556</v>
      </c>
      <c r="BD30" s="16">
        <f t="shared" si="30"/>
        <v>889798</v>
      </c>
      <c r="BE30" s="16">
        <f t="shared" si="30"/>
        <v>890036</v>
      </c>
      <c r="BF30" s="16">
        <f t="shared" si="30"/>
        <v>890988</v>
      </c>
      <c r="BG30" s="16">
        <f t="shared" si="30"/>
        <v>893601</v>
      </c>
      <c r="BH30" s="16">
        <f t="shared" si="30"/>
        <v>895778</v>
      </c>
      <c r="BI30" s="16">
        <f t="shared" si="30"/>
        <v>897199</v>
      </c>
      <c r="BJ30" s="16">
        <f t="shared" si="30"/>
        <v>898177</v>
      </c>
      <c r="BK30" s="16">
        <f t="shared" si="30"/>
        <v>898745</v>
      </c>
      <c r="BL30" s="16">
        <f t="shared" si="30"/>
        <v>899017</v>
      </c>
      <c r="BM30" s="16">
        <f t="shared" si="30"/>
        <v>898868</v>
      </c>
      <c r="BN30" s="16">
        <f t="shared" ref="BN30:DY30" si="31">SUM(BN19:BN22,BN24,MAX(BN26:BN27),MAX(BN28:BN29))</f>
        <v>899095</v>
      </c>
      <c r="BO30" s="16">
        <f t="shared" si="31"/>
        <v>899316</v>
      </c>
      <c r="BP30" s="16">
        <f t="shared" si="31"/>
        <v>899545</v>
      </c>
      <c r="BQ30" s="16">
        <f t="shared" si="31"/>
        <v>899774</v>
      </c>
      <c r="BR30" s="16">
        <f t="shared" si="31"/>
        <v>900716</v>
      </c>
      <c r="BS30" s="16">
        <f t="shared" si="31"/>
        <v>903324</v>
      </c>
      <c r="BT30" s="16">
        <f t="shared" si="31"/>
        <v>905492</v>
      </c>
      <c r="BU30" s="16">
        <f t="shared" si="31"/>
        <v>906907</v>
      </c>
      <c r="BV30" s="16">
        <f t="shared" si="31"/>
        <v>907883</v>
      </c>
      <c r="BW30" s="16">
        <f t="shared" si="31"/>
        <v>908446</v>
      </c>
      <c r="BX30" s="16">
        <f t="shared" si="31"/>
        <v>908717</v>
      </c>
      <c r="BY30" s="16">
        <f t="shared" si="31"/>
        <v>908564</v>
      </c>
      <c r="BZ30" s="16">
        <f t="shared" si="31"/>
        <v>908791</v>
      </c>
      <c r="CA30" s="16">
        <f t="shared" si="31"/>
        <v>909008</v>
      </c>
      <c r="CB30" s="16">
        <f t="shared" si="31"/>
        <v>909233</v>
      </c>
      <c r="CC30" s="16">
        <f t="shared" si="31"/>
        <v>909455</v>
      </c>
      <c r="CD30" s="16">
        <f t="shared" si="31"/>
        <v>910393</v>
      </c>
      <c r="CE30" s="16">
        <f t="shared" si="31"/>
        <v>912994</v>
      </c>
      <c r="CF30" s="16">
        <f t="shared" si="31"/>
        <v>915158</v>
      </c>
      <c r="CG30" s="16">
        <f t="shared" si="31"/>
        <v>916567</v>
      </c>
      <c r="CH30" s="16">
        <f t="shared" si="31"/>
        <v>917537</v>
      </c>
      <c r="CI30" s="16">
        <f t="shared" si="31"/>
        <v>918098</v>
      </c>
      <c r="CJ30" s="16">
        <f t="shared" si="31"/>
        <v>918365</v>
      </c>
      <c r="CK30" s="16">
        <f t="shared" si="31"/>
        <v>918210</v>
      </c>
      <c r="CL30" s="16">
        <f t="shared" si="31"/>
        <v>918434</v>
      </c>
      <c r="CM30" s="16">
        <f t="shared" si="31"/>
        <v>918651</v>
      </c>
      <c r="CN30" s="16">
        <f t="shared" si="31"/>
        <v>918877</v>
      </c>
      <c r="CO30" s="16">
        <f t="shared" si="31"/>
        <v>919104</v>
      </c>
      <c r="CP30" s="16">
        <f t="shared" si="31"/>
        <v>920045</v>
      </c>
      <c r="CQ30" s="16">
        <f t="shared" si="31"/>
        <v>922648</v>
      </c>
      <c r="CR30" s="16">
        <f t="shared" si="31"/>
        <v>924815</v>
      </c>
      <c r="CS30" s="16">
        <f t="shared" si="31"/>
        <v>926229</v>
      </c>
      <c r="CT30" s="16">
        <f t="shared" si="31"/>
        <v>927201</v>
      </c>
      <c r="CU30" s="16">
        <f t="shared" si="31"/>
        <v>927763</v>
      </c>
      <c r="CV30" s="16">
        <f t="shared" si="31"/>
        <v>928033</v>
      </c>
      <c r="CW30" s="16">
        <f t="shared" si="31"/>
        <v>927880</v>
      </c>
      <c r="CX30" s="16">
        <f t="shared" si="31"/>
        <v>928107</v>
      </c>
      <c r="CY30" s="16">
        <f t="shared" si="31"/>
        <v>928326</v>
      </c>
      <c r="CZ30" s="16">
        <f t="shared" si="31"/>
        <v>928553</v>
      </c>
      <c r="DA30" s="16">
        <f t="shared" si="31"/>
        <v>928780</v>
      </c>
      <c r="DB30" s="16">
        <f t="shared" si="31"/>
        <v>929722</v>
      </c>
      <c r="DC30" s="16">
        <f t="shared" si="31"/>
        <v>932326</v>
      </c>
      <c r="DD30" s="16">
        <f t="shared" si="31"/>
        <v>934493</v>
      </c>
      <c r="DE30" s="16">
        <f t="shared" si="31"/>
        <v>935907</v>
      </c>
      <c r="DF30" s="16">
        <f t="shared" si="31"/>
        <v>936879</v>
      </c>
      <c r="DG30" s="16">
        <f t="shared" si="31"/>
        <v>937444</v>
      </c>
      <c r="DH30" s="16">
        <f t="shared" si="31"/>
        <v>937715</v>
      </c>
      <c r="DI30" s="16">
        <f t="shared" si="31"/>
        <v>937563</v>
      </c>
      <c r="DJ30" s="16">
        <f t="shared" si="31"/>
        <v>937792</v>
      </c>
      <c r="DK30" s="16">
        <f t="shared" si="31"/>
        <v>938013</v>
      </c>
      <c r="DL30" s="16">
        <f t="shared" si="31"/>
        <v>938242</v>
      </c>
      <c r="DM30" s="16">
        <f t="shared" si="31"/>
        <v>938471</v>
      </c>
      <c r="DN30" s="16">
        <f t="shared" si="31"/>
        <v>939414</v>
      </c>
      <c r="DO30" s="16">
        <f t="shared" si="31"/>
        <v>942019</v>
      </c>
      <c r="DP30" s="16">
        <f t="shared" si="31"/>
        <v>944189</v>
      </c>
      <c r="DQ30" s="16">
        <f t="shared" si="31"/>
        <v>945603</v>
      </c>
      <c r="DR30" s="16">
        <f t="shared" si="31"/>
        <v>946577</v>
      </c>
      <c r="DS30" s="16">
        <f t="shared" si="31"/>
        <v>947141</v>
      </c>
      <c r="DT30" s="16">
        <f t="shared" si="31"/>
        <v>947412</v>
      </c>
      <c r="DU30" s="16">
        <f t="shared" si="31"/>
        <v>947260</v>
      </c>
      <c r="DV30" s="16">
        <f t="shared" si="31"/>
        <v>947487</v>
      </c>
      <c r="DW30" s="16">
        <f t="shared" si="31"/>
        <v>947706</v>
      </c>
      <c r="DX30" s="16">
        <f t="shared" si="31"/>
        <v>947934</v>
      </c>
      <c r="DY30" s="16">
        <f t="shared" si="31"/>
        <v>948161</v>
      </c>
      <c r="DZ30" s="16">
        <f t="shared" ref="DZ30:GK30" si="32">SUM(DZ19:DZ22,DZ24,MAX(DZ26:DZ27),MAX(DZ28:DZ29))</f>
        <v>949104</v>
      </c>
      <c r="EA30" s="16">
        <f t="shared" si="32"/>
        <v>951709</v>
      </c>
      <c r="EB30" s="16">
        <f t="shared" si="32"/>
        <v>953876</v>
      </c>
      <c r="EC30" s="16">
        <f t="shared" si="32"/>
        <v>955290</v>
      </c>
      <c r="ED30" s="16">
        <f t="shared" si="32"/>
        <v>956265</v>
      </c>
      <c r="EE30" s="16">
        <f t="shared" si="32"/>
        <v>956830</v>
      </c>
      <c r="EF30" s="16">
        <f t="shared" si="32"/>
        <v>957101</v>
      </c>
      <c r="EG30" s="16">
        <f t="shared" si="32"/>
        <v>956951</v>
      </c>
      <c r="EH30" s="16">
        <f t="shared" si="32"/>
        <v>957179</v>
      </c>
      <c r="EI30" s="16">
        <f t="shared" si="32"/>
        <v>957402</v>
      </c>
      <c r="EJ30" s="16">
        <f t="shared" si="32"/>
        <v>957632</v>
      </c>
      <c r="EK30" s="16">
        <f t="shared" si="32"/>
        <v>957862</v>
      </c>
      <c r="EL30" s="16">
        <f t="shared" si="32"/>
        <v>958807</v>
      </c>
      <c r="EM30" s="16">
        <f t="shared" si="32"/>
        <v>961414</v>
      </c>
      <c r="EN30" s="16">
        <f t="shared" si="32"/>
        <v>963583</v>
      </c>
      <c r="EO30" s="16">
        <f t="shared" si="32"/>
        <v>964997</v>
      </c>
      <c r="EP30" s="16">
        <f t="shared" si="32"/>
        <v>965971</v>
      </c>
      <c r="EQ30" s="16">
        <f t="shared" si="32"/>
        <v>966534</v>
      </c>
      <c r="ER30" s="16">
        <f t="shared" si="32"/>
        <v>966802</v>
      </c>
      <c r="ES30" s="16">
        <f t="shared" si="32"/>
        <v>966649</v>
      </c>
      <c r="ET30" s="16">
        <f t="shared" si="32"/>
        <v>966873</v>
      </c>
      <c r="EU30" s="16">
        <f t="shared" si="32"/>
        <v>967088</v>
      </c>
      <c r="EV30" s="16">
        <f t="shared" si="32"/>
        <v>967312</v>
      </c>
      <c r="EW30" s="16">
        <f t="shared" si="32"/>
        <v>967534</v>
      </c>
      <c r="EX30" s="16">
        <f t="shared" si="32"/>
        <v>968471</v>
      </c>
      <c r="EY30" s="16">
        <f t="shared" si="32"/>
        <v>971072</v>
      </c>
      <c r="EZ30" s="16">
        <f t="shared" si="32"/>
        <v>973232</v>
      </c>
      <c r="FA30" s="16">
        <f t="shared" si="32"/>
        <v>974640</v>
      </c>
      <c r="FB30" s="16">
        <f t="shared" si="32"/>
        <v>975608</v>
      </c>
      <c r="FC30" s="16">
        <f t="shared" si="32"/>
        <v>976165</v>
      </c>
      <c r="FD30" s="16">
        <f t="shared" si="32"/>
        <v>976428</v>
      </c>
      <c r="FE30" s="16">
        <f t="shared" si="32"/>
        <v>976270</v>
      </c>
      <c r="FF30" s="16">
        <f t="shared" si="32"/>
        <v>976490</v>
      </c>
      <c r="FG30" s="16">
        <f t="shared" si="32"/>
        <v>976703</v>
      </c>
      <c r="FH30" s="16">
        <f t="shared" si="32"/>
        <v>976924</v>
      </c>
      <c r="FI30" s="16">
        <f t="shared" si="32"/>
        <v>977145</v>
      </c>
      <c r="FJ30" s="16">
        <f t="shared" si="32"/>
        <v>978081</v>
      </c>
      <c r="FK30" s="16">
        <f t="shared" si="32"/>
        <v>980678</v>
      </c>
      <c r="FL30" s="16">
        <f t="shared" si="32"/>
        <v>982839</v>
      </c>
      <c r="FM30" s="16">
        <f t="shared" si="32"/>
        <v>984244</v>
      </c>
      <c r="FN30" s="16">
        <f t="shared" si="32"/>
        <v>985209</v>
      </c>
      <c r="FO30" s="16">
        <f t="shared" si="32"/>
        <v>985762</v>
      </c>
      <c r="FP30" s="16">
        <f t="shared" si="32"/>
        <v>986023</v>
      </c>
      <c r="FQ30" s="16">
        <f t="shared" si="32"/>
        <v>985860</v>
      </c>
      <c r="FR30" s="16">
        <f t="shared" si="32"/>
        <v>986076</v>
      </c>
      <c r="FS30" s="16">
        <f t="shared" si="32"/>
        <v>986283</v>
      </c>
      <c r="FT30" s="16">
        <f t="shared" si="32"/>
        <v>986500</v>
      </c>
      <c r="FU30" s="16">
        <f t="shared" si="32"/>
        <v>986716</v>
      </c>
      <c r="FV30" s="16">
        <f t="shared" si="32"/>
        <v>987645</v>
      </c>
      <c r="FW30" s="16">
        <f t="shared" si="32"/>
        <v>990236</v>
      </c>
      <c r="FX30" s="16">
        <f t="shared" si="32"/>
        <v>992389</v>
      </c>
      <c r="FY30" s="16">
        <f t="shared" si="32"/>
        <v>993788</v>
      </c>
      <c r="FZ30" s="16">
        <f t="shared" si="32"/>
        <v>994746</v>
      </c>
      <c r="GA30" s="16">
        <f t="shared" si="32"/>
        <v>995295</v>
      </c>
      <c r="GB30" s="16">
        <f t="shared" si="32"/>
        <v>995547</v>
      </c>
      <c r="GC30" s="16">
        <f t="shared" si="32"/>
        <v>995380</v>
      </c>
      <c r="GD30" s="16">
        <f t="shared" si="32"/>
        <v>995589</v>
      </c>
      <c r="GE30" s="16">
        <f t="shared" si="32"/>
        <v>995794</v>
      </c>
      <c r="GF30" s="16">
        <f t="shared" si="32"/>
        <v>996004</v>
      </c>
      <c r="GG30" s="16">
        <f t="shared" si="32"/>
        <v>996216</v>
      </c>
      <c r="GH30" s="16">
        <f t="shared" si="32"/>
        <v>997141</v>
      </c>
      <c r="GI30" s="16">
        <f t="shared" si="32"/>
        <v>999727</v>
      </c>
      <c r="GJ30" s="16">
        <f t="shared" si="32"/>
        <v>1001878</v>
      </c>
      <c r="GK30" s="16">
        <f t="shared" si="32"/>
        <v>1003271</v>
      </c>
      <c r="GL30" s="16">
        <f t="shared" ref="GL30:IW30" si="33">SUM(GL19:GL22,GL24,MAX(GL26:GL27),MAX(GL28:GL29))</f>
        <v>1004226</v>
      </c>
      <c r="GM30" s="16">
        <f t="shared" si="33"/>
        <v>1004769</v>
      </c>
      <c r="GN30" s="16">
        <f t="shared" si="33"/>
        <v>1005018</v>
      </c>
      <c r="GO30" s="16">
        <f t="shared" si="33"/>
        <v>1004844</v>
      </c>
      <c r="GP30" s="16">
        <f t="shared" si="33"/>
        <v>1005051</v>
      </c>
      <c r="GQ30" s="16">
        <f t="shared" si="33"/>
        <v>1005247</v>
      </c>
      <c r="GR30" s="16">
        <f t="shared" si="33"/>
        <v>1005453</v>
      </c>
      <c r="GS30" s="16">
        <f t="shared" si="33"/>
        <v>1005656</v>
      </c>
      <c r="GT30" s="16">
        <f t="shared" si="33"/>
        <v>1006575</v>
      </c>
      <c r="GU30" s="16">
        <f t="shared" si="33"/>
        <v>1009155</v>
      </c>
      <c r="GV30" s="16">
        <f t="shared" si="33"/>
        <v>1011297</v>
      </c>
      <c r="GW30" s="16">
        <f t="shared" si="33"/>
        <v>1012685</v>
      </c>
      <c r="GX30" s="16">
        <f t="shared" si="33"/>
        <v>1013632</v>
      </c>
      <c r="GY30" s="16">
        <f t="shared" si="33"/>
        <v>1014170</v>
      </c>
      <c r="GZ30" s="16">
        <f t="shared" si="33"/>
        <v>1014412</v>
      </c>
      <c r="HA30" s="16">
        <f t="shared" si="33"/>
        <v>1014233</v>
      </c>
      <c r="HB30" s="16">
        <f t="shared" si="33"/>
        <v>1014431</v>
      </c>
      <c r="HC30" s="16">
        <f t="shared" si="33"/>
        <v>1014624</v>
      </c>
      <c r="HD30" s="16">
        <f t="shared" si="33"/>
        <v>1014824</v>
      </c>
      <c r="HE30" s="16">
        <f t="shared" si="33"/>
        <v>1015022</v>
      </c>
      <c r="HF30" s="16">
        <f t="shared" si="33"/>
        <v>1015935</v>
      </c>
      <c r="HG30" s="16">
        <f t="shared" si="33"/>
        <v>1018511</v>
      </c>
      <c r="HH30" s="16">
        <f t="shared" si="33"/>
        <v>1020649</v>
      </c>
      <c r="HI30" s="16">
        <f t="shared" si="33"/>
        <v>1022033</v>
      </c>
      <c r="HJ30" s="16">
        <f t="shared" si="33"/>
        <v>1022976</v>
      </c>
      <c r="HK30" s="16">
        <f t="shared" si="33"/>
        <v>1023508</v>
      </c>
      <c r="HL30" s="16">
        <f t="shared" si="33"/>
        <v>1023747</v>
      </c>
      <c r="HM30" s="16">
        <f t="shared" si="33"/>
        <v>1023562</v>
      </c>
      <c r="HN30" s="16">
        <f t="shared" si="33"/>
        <v>1023758</v>
      </c>
      <c r="HO30" s="16">
        <f t="shared" si="33"/>
        <v>1023946</v>
      </c>
      <c r="HP30" s="16">
        <f t="shared" si="33"/>
        <v>1024140</v>
      </c>
      <c r="HQ30" s="16">
        <f t="shared" si="33"/>
        <v>1024334</v>
      </c>
      <c r="HR30" s="16">
        <f t="shared" si="33"/>
        <v>1025243</v>
      </c>
      <c r="HS30" s="16">
        <f t="shared" si="33"/>
        <v>1027814</v>
      </c>
      <c r="HT30" s="16">
        <f t="shared" si="33"/>
        <v>1029947</v>
      </c>
      <c r="HU30" s="16">
        <f t="shared" si="33"/>
        <v>1031326</v>
      </c>
      <c r="HV30" s="16">
        <f t="shared" si="33"/>
        <v>1032265</v>
      </c>
      <c r="HW30" s="16">
        <f t="shared" si="33"/>
        <v>1032794</v>
      </c>
      <c r="HX30" s="16">
        <f t="shared" si="33"/>
        <v>1033028</v>
      </c>
      <c r="HY30" s="16">
        <f t="shared" si="33"/>
        <v>1032843</v>
      </c>
      <c r="HZ30" s="16">
        <f t="shared" si="33"/>
        <v>1033034</v>
      </c>
      <c r="IA30" s="16">
        <f t="shared" si="33"/>
        <v>1033220</v>
      </c>
      <c r="IB30" s="16">
        <f t="shared" si="33"/>
        <v>1033413</v>
      </c>
      <c r="IC30" s="16">
        <f t="shared" si="33"/>
        <v>1033605</v>
      </c>
      <c r="ID30" s="16">
        <f t="shared" si="33"/>
        <v>1034513</v>
      </c>
      <c r="IE30" s="16">
        <f t="shared" si="33"/>
        <v>1037082</v>
      </c>
      <c r="IF30" s="16">
        <f t="shared" si="33"/>
        <v>1039214</v>
      </c>
      <c r="IG30" s="16">
        <f t="shared" si="33"/>
        <v>1040591</v>
      </c>
      <c r="IH30" s="16">
        <f t="shared" si="33"/>
        <v>1041529</v>
      </c>
      <c r="II30" s="16">
        <f t="shared" si="33"/>
        <v>1042056</v>
      </c>
      <c r="IJ30" s="16">
        <f t="shared" si="33"/>
        <v>1042289</v>
      </c>
      <c r="IK30" s="16">
        <f t="shared" si="33"/>
        <v>1042099</v>
      </c>
      <c r="IL30" s="16">
        <f t="shared" si="33"/>
        <v>1042289</v>
      </c>
      <c r="IM30" s="16">
        <f t="shared" si="33"/>
        <v>1042471</v>
      </c>
      <c r="IN30" s="16">
        <f t="shared" si="33"/>
        <v>1042661</v>
      </c>
      <c r="IO30" s="16">
        <f t="shared" si="33"/>
        <v>1042850</v>
      </c>
      <c r="IP30" s="16">
        <f t="shared" si="33"/>
        <v>1043754</v>
      </c>
      <c r="IQ30" s="16">
        <f t="shared" si="33"/>
        <v>1046319</v>
      </c>
      <c r="IR30" s="16">
        <f t="shared" si="33"/>
        <v>1048447</v>
      </c>
      <c r="IS30" s="16">
        <f t="shared" si="33"/>
        <v>1049821</v>
      </c>
      <c r="IT30" s="16">
        <f t="shared" si="33"/>
        <v>1050754</v>
      </c>
      <c r="IU30" s="16">
        <f t="shared" si="33"/>
        <v>1051277</v>
      </c>
      <c r="IV30" s="16">
        <f t="shared" si="33"/>
        <v>1051506</v>
      </c>
      <c r="IW30" s="16">
        <f t="shared" si="33"/>
        <v>1051314</v>
      </c>
      <c r="IX30" s="16">
        <f t="shared" ref="IX30:LA30" si="34">SUM(IX19:IX22,IX24,MAX(IX26:IX27),MAX(IX28:IX29))</f>
        <v>1051499</v>
      </c>
      <c r="IY30" s="16">
        <f t="shared" si="34"/>
        <v>1051677</v>
      </c>
      <c r="IZ30" s="16">
        <f t="shared" si="34"/>
        <v>1051862</v>
      </c>
      <c r="JA30" s="16">
        <f t="shared" si="34"/>
        <v>1052046</v>
      </c>
      <c r="JB30" s="16">
        <f t="shared" si="34"/>
        <v>1052946</v>
      </c>
      <c r="JC30" s="16">
        <f t="shared" si="34"/>
        <v>1055506</v>
      </c>
      <c r="JD30" s="16">
        <f t="shared" si="34"/>
        <v>1057629</v>
      </c>
      <c r="JE30" s="16">
        <f t="shared" si="34"/>
        <v>1058997</v>
      </c>
      <c r="JF30" s="185">
        <f t="shared" si="34"/>
        <v>1059927</v>
      </c>
      <c r="JG30" s="185">
        <f t="shared" si="34"/>
        <v>1060446</v>
      </c>
      <c r="JH30" s="185">
        <f t="shared" si="34"/>
        <v>1060671</v>
      </c>
      <c r="JI30" s="185">
        <f t="shared" si="34"/>
        <v>1060474</v>
      </c>
      <c r="JJ30" s="185">
        <f t="shared" si="34"/>
        <v>1060654</v>
      </c>
      <c r="JK30" s="185">
        <f t="shared" si="34"/>
        <v>1060829</v>
      </c>
      <c r="JL30" s="185">
        <f t="shared" si="34"/>
        <v>1061011</v>
      </c>
      <c r="JM30" s="185">
        <f t="shared" si="34"/>
        <v>1061191</v>
      </c>
      <c r="JN30" s="185">
        <f t="shared" si="34"/>
        <v>1062087</v>
      </c>
      <c r="JO30" s="185">
        <f t="shared" si="34"/>
        <v>1064644</v>
      </c>
      <c r="JP30" s="185">
        <f t="shared" si="34"/>
        <v>1066764</v>
      </c>
      <c r="JQ30" s="185">
        <f t="shared" si="34"/>
        <v>1068129</v>
      </c>
      <c r="JR30" s="185">
        <f t="shared" si="34"/>
        <v>1069053</v>
      </c>
      <c r="JS30" s="185">
        <f t="shared" si="34"/>
        <v>1069568</v>
      </c>
      <c r="JT30" s="185">
        <f t="shared" si="34"/>
        <v>1069788</v>
      </c>
      <c r="JU30" s="185">
        <f t="shared" si="34"/>
        <v>1069588</v>
      </c>
      <c r="JV30" s="185">
        <f t="shared" si="34"/>
        <v>1069764</v>
      </c>
      <c r="JW30" s="185">
        <f t="shared" si="34"/>
        <v>1069933</v>
      </c>
      <c r="JX30" s="185">
        <f t="shared" si="34"/>
        <v>1070112</v>
      </c>
      <c r="JY30" s="185">
        <f t="shared" si="34"/>
        <v>1070288</v>
      </c>
      <c r="JZ30" s="185">
        <f t="shared" si="34"/>
        <v>1071180</v>
      </c>
      <c r="KA30" s="185">
        <f t="shared" si="34"/>
        <v>1073734</v>
      </c>
      <c r="KB30" s="185">
        <f t="shared" si="34"/>
        <v>1075851</v>
      </c>
      <c r="KC30" s="185">
        <f t="shared" si="34"/>
        <v>1077213</v>
      </c>
      <c r="KD30" s="185">
        <f t="shared" si="34"/>
        <v>1078136</v>
      </c>
      <c r="KE30" s="185">
        <f t="shared" si="34"/>
        <v>1078647</v>
      </c>
      <c r="KF30" s="185">
        <f t="shared" si="34"/>
        <v>1078863</v>
      </c>
      <c r="KG30" s="185">
        <f t="shared" si="34"/>
        <v>1078660</v>
      </c>
      <c r="KH30" s="185">
        <f t="shared" si="34"/>
        <v>1078834</v>
      </c>
      <c r="KI30" s="185">
        <f t="shared" si="34"/>
        <v>1079002</v>
      </c>
      <c r="KJ30" s="185">
        <f t="shared" si="34"/>
        <v>1079175</v>
      </c>
      <c r="KK30" s="185">
        <f t="shared" si="34"/>
        <v>1079350</v>
      </c>
      <c r="KL30" s="185">
        <f t="shared" si="34"/>
        <v>1080239</v>
      </c>
      <c r="KM30" s="185">
        <f t="shared" si="34"/>
        <v>1082790</v>
      </c>
      <c r="KN30" s="185">
        <f t="shared" si="34"/>
        <v>1084903</v>
      </c>
      <c r="KO30" s="185">
        <f t="shared" si="34"/>
        <v>1086264</v>
      </c>
      <c r="KP30" s="185">
        <f t="shared" si="34"/>
        <v>1087182</v>
      </c>
      <c r="KQ30" s="185">
        <f t="shared" si="34"/>
        <v>1087692</v>
      </c>
      <c r="KR30" s="185">
        <f t="shared" si="34"/>
        <v>1087908</v>
      </c>
      <c r="KS30" s="185">
        <f t="shared" si="34"/>
        <v>1087700</v>
      </c>
      <c r="KT30" s="185">
        <f t="shared" si="34"/>
        <v>1087873</v>
      </c>
      <c r="KU30" s="185">
        <f t="shared" si="34"/>
        <v>1088035</v>
      </c>
      <c r="KV30" s="185">
        <f t="shared" si="34"/>
        <v>1088208</v>
      </c>
      <c r="KW30" s="185">
        <f t="shared" si="34"/>
        <v>1088377</v>
      </c>
      <c r="KX30" s="185">
        <f t="shared" si="34"/>
        <v>1089264</v>
      </c>
      <c r="KY30" s="185">
        <f t="shared" si="34"/>
        <v>1091811</v>
      </c>
      <c r="KZ30" s="185">
        <f t="shared" si="34"/>
        <v>1093921</v>
      </c>
      <c r="LA30" s="185">
        <f t="shared" si="34"/>
        <v>1095277</v>
      </c>
    </row>
    <row r="31" spans="1:313" x14ac:dyDescent="0.2">
      <c r="A31" s="182"/>
    </row>
    <row r="32" spans="1:313" x14ac:dyDescent="0.2">
      <c r="A32" s="182"/>
    </row>
    <row r="33" spans="1:313" ht="21" x14ac:dyDescent="0.35">
      <c r="A33" s="186" t="s">
        <v>124</v>
      </c>
      <c r="B33" s="183">
        <v>43831</v>
      </c>
      <c r="C33" s="183">
        <v>43862</v>
      </c>
      <c r="D33" s="183">
        <v>43891</v>
      </c>
      <c r="E33" s="183">
        <v>43922</v>
      </c>
      <c r="F33" s="183">
        <v>43952</v>
      </c>
      <c r="G33" s="183">
        <v>43983</v>
      </c>
      <c r="H33" s="183">
        <v>44013</v>
      </c>
      <c r="I33" s="183">
        <v>44044</v>
      </c>
      <c r="J33" s="183">
        <v>44075</v>
      </c>
      <c r="K33" s="183">
        <v>44105</v>
      </c>
      <c r="L33" s="183">
        <v>44136</v>
      </c>
      <c r="M33" s="183">
        <v>44166</v>
      </c>
      <c r="N33" s="183">
        <v>44197</v>
      </c>
      <c r="O33" s="183">
        <v>44228</v>
      </c>
      <c r="P33" s="183">
        <v>44256</v>
      </c>
      <c r="Q33" s="183">
        <v>44287</v>
      </c>
      <c r="R33" s="183">
        <v>44317</v>
      </c>
      <c r="S33" s="183">
        <v>44348</v>
      </c>
      <c r="T33" s="183">
        <v>44378</v>
      </c>
      <c r="U33" s="183">
        <v>44409</v>
      </c>
      <c r="V33" s="183">
        <v>44440</v>
      </c>
      <c r="W33" s="183">
        <v>44470</v>
      </c>
      <c r="X33" s="183">
        <v>44501</v>
      </c>
      <c r="Y33" s="183">
        <v>44531</v>
      </c>
      <c r="Z33" s="183">
        <v>44562</v>
      </c>
      <c r="AA33" s="183">
        <v>44593</v>
      </c>
      <c r="AB33" s="183">
        <v>44621</v>
      </c>
      <c r="AC33" s="183">
        <v>44652</v>
      </c>
      <c r="AD33" s="183">
        <v>44682</v>
      </c>
      <c r="AE33" s="183">
        <v>44713</v>
      </c>
      <c r="AF33" s="183">
        <v>44743</v>
      </c>
      <c r="AG33" s="183">
        <v>44774</v>
      </c>
      <c r="AH33" s="183">
        <v>44805</v>
      </c>
      <c r="AI33" s="183">
        <v>44835</v>
      </c>
      <c r="AJ33" s="183">
        <v>44866</v>
      </c>
      <c r="AK33" s="183">
        <v>44896</v>
      </c>
      <c r="AL33" s="183">
        <v>44927</v>
      </c>
      <c r="AM33" s="183">
        <v>44958</v>
      </c>
      <c r="AN33" s="183">
        <v>44986</v>
      </c>
      <c r="AO33" s="183">
        <v>45017</v>
      </c>
      <c r="AP33" s="183">
        <v>45047</v>
      </c>
      <c r="AQ33" s="183">
        <v>45078</v>
      </c>
      <c r="AR33" s="183">
        <v>45108</v>
      </c>
      <c r="AS33" s="183">
        <v>45139</v>
      </c>
      <c r="AT33" s="183">
        <v>45170</v>
      </c>
      <c r="AU33" s="183">
        <v>45200</v>
      </c>
      <c r="AV33" s="183">
        <v>45231</v>
      </c>
      <c r="AW33" s="183">
        <v>45261</v>
      </c>
      <c r="AX33" s="183">
        <v>45292</v>
      </c>
      <c r="AY33" s="183">
        <v>45323</v>
      </c>
      <c r="AZ33" s="183">
        <v>45352</v>
      </c>
      <c r="BA33" s="183">
        <v>45383</v>
      </c>
      <c r="BB33" s="183">
        <v>45413</v>
      </c>
      <c r="BC33" s="183">
        <v>45444</v>
      </c>
      <c r="BD33" s="183">
        <v>45474</v>
      </c>
      <c r="BE33" s="183">
        <v>45505</v>
      </c>
      <c r="BF33" s="183">
        <v>45536</v>
      </c>
      <c r="BG33" s="183">
        <v>45566</v>
      </c>
      <c r="BH33" s="183">
        <v>45597</v>
      </c>
      <c r="BI33" s="183">
        <v>45627</v>
      </c>
      <c r="BJ33" s="183">
        <v>45658</v>
      </c>
      <c r="BK33" s="183">
        <v>45689</v>
      </c>
      <c r="BL33" s="183">
        <v>45717</v>
      </c>
      <c r="BM33" s="183">
        <v>45748</v>
      </c>
      <c r="BN33" s="183">
        <v>45778</v>
      </c>
      <c r="BO33" s="183">
        <v>45809</v>
      </c>
      <c r="BP33" s="183">
        <v>45839</v>
      </c>
      <c r="BQ33" s="183">
        <v>45870</v>
      </c>
      <c r="BR33" s="183">
        <v>45901</v>
      </c>
      <c r="BS33" s="183">
        <v>45931</v>
      </c>
      <c r="BT33" s="183">
        <v>45962</v>
      </c>
      <c r="BU33" s="183">
        <v>45992</v>
      </c>
      <c r="BV33" s="183">
        <v>46023</v>
      </c>
      <c r="BW33" s="183">
        <v>46054</v>
      </c>
      <c r="BX33" s="183">
        <v>46082</v>
      </c>
      <c r="BY33" s="183">
        <v>46113</v>
      </c>
      <c r="BZ33" s="183">
        <v>46143</v>
      </c>
      <c r="CA33" s="183">
        <v>46174</v>
      </c>
      <c r="CB33" s="183">
        <v>46204</v>
      </c>
      <c r="CC33" s="183">
        <v>46235</v>
      </c>
      <c r="CD33" s="183">
        <v>46266</v>
      </c>
      <c r="CE33" s="183">
        <v>46296</v>
      </c>
      <c r="CF33" s="183">
        <v>46327</v>
      </c>
      <c r="CG33" s="183">
        <v>46357</v>
      </c>
      <c r="CH33" s="183">
        <v>46388</v>
      </c>
      <c r="CI33" s="183">
        <v>46419</v>
      </c>
      <c r="CJ33" s="183">
        <v>46447</v>
      </c>
      <c r="CK33" s="183">
        <v>46478</v>
      </c>
      <c r="CL33" s="183">
        <v>46508</v>
      </c>
      <c r="CM33" s="183">
        <v>46539</v>
      </c>
      <c r="CN33" s="183">
        <v>46569</v>
      </c>
      <c r="CO33" s="183">
        <v>46600</v>
      </c>
      <c r="CP33" s="183">
        <v>46631</v>
      </c>
      <c r="CQ33" s="183">
        <v>46661</v>
      </c>
      <c r="CR33" s="183">
        <v>46692</v>
      </c>
      <c r="CS33" s="183">
        <v>46722</v>
      </c>
      <c r="CT33" s="183">
        <v>46753</v>
      </c>
      <c r="CU33" s="183">
        <v>46784</v>
      </c>
      <c r="CV33" s="183">
        <v>46813</v>
      </c>
      <c r="CW33" s="183">
        <v>46844</v>
      </c>
      <c r="CX33" s="183">
        <v>46874</v>
      </c>
      <c r="CY33" s="183">
        <v>46905</v>
      </c>
      <c r="CZ33" s="183">
        <v>46935</v>
      </c>
      <c r="DA33" s="183">
        <v>46966</v>
      </c>
      <c r="DB33" s="183">
        <v>46997</v>
      </c>
      <c r="DC33" s="183">
        <v>47027</v>
      </c>
      <c r="DD33" s="183">
        <v>47058</v>
      </c>
      <c r="DE33" s="183">
        <v>47088</v>
      </c>
      <c r="DF33" s="183">
        <v>47119</v>
      </c>
      <c r="DG33" s="183">
        <v>47150</v>
      </c>
      <c r="DH33" s="183">
        <v>47178</v>
      </c>
      <c r="DI33" s="183">
        <v>47209</v>
      </c>
      <c r="DJ33" s="183">
        <v>47239</v>
      </c>
      <c r="DK33" s="183">
        <v>47270</v>
      </c>
      <c r="DL33" s="183">
        <v>47300</v>
      </c>
      <c r="DM33" s="183">
        <v>47331</v>
      </c>
      <c r="DN33" s="183">
        <v>47362</v>
      </c>
      <c r="DO33" s="183">
        <v>47392</v>
      </c>
      <c r="DP33" s="183">
        <v>47423</v>
      </c>
      <c r="DQ33" s="183">
        <v>47453</v>
      </c>
      <c r="DR33" s="183">
        <v>47484</v>
      </c>
      <c r="DS33" s="183">
        <v>47515</v>
      </c>
      <c r="DT33" s="183">
        <v>47543</v>
      </c>
      <c r="DU33" s="183">
        <v>47574</v>
      </c>
      <c r="DV33" s="183">
        <v>47604</v>
      </c>
      <c r="DW33" s="183">
        <v>47635</v>
      </c>
      <c r="DX33" s="183">
        <v>47665</v>
      </c>
      <c r="DY33" s="183">
        <v>47696</v>
      </c>
      <c r="DZ33" s="183">
        <v>47727</v>
      </c>
      <c r="EA33" s="183">
        <v>47757</v>
      </c>
      <c r="EB33" s="183">
        <v>47788</v>
      </c>
      <c r="EC33" s="183">
        <v>47818</v>
      </c>
      <c r="ED33" s="183">
        <v>47849</v>
      </c>
      <c r="EE33" s="183">
        <v>47880</v>
      </c>
      <c r="EF33" s="183">
        <v>47908</v>
      </c>
      <c r="EG33" s="183">
        <v>47939</v>
      </c>
      <c r="EH33" s="183">
        <v>47969</v>
      </c>
      <c r="EI33" s="183">
        <v>48000</v>
      </c>
      <c r="EJ33" s="183">
        <v>48030</v>
      </c>
      <c r="EK33" s="183">
        <v>48061</v>
      </c>
      <c r="EL33" s="183">
        <v>48092</v>
      </c>
      <c r="EM33" s="183">
        <v>48122</v>
      </c>
      <c r="EN33" s="183">
        <v>48153</v>
      </c>
      <c r="EO33" s="183">
        <v>48183</v>
      </c>
      <c r="EP33" s="183">
        <v>48214</v>
      </c>
      <c r="EQ33" s="183">
        <v>48245</v>
      </c>
      <c r="ER33" s="183">
        <v>48274</v>
      </c>
      <c r="ES33" s="183">
        <v>48305</v>
      </c>
      <c r="ET33" s="183">
        <v>48335</v>
      </c>
      <c r="EU33" s="183">
        <v>48366</v>
      </c>
      <c r="EV33" s="183">
        <v>48396</v>
      </c>
      <c r="EW33" s="183">
        <v>48427</v>
      </c>
      <c r="EX33" s="183">
        <v>48458</v>
      </c>
      <c r="EY33" s="183">
        <v>48488</v>
      </c>
      <c r="EZ33" s="183">
        <v>48519</v>
      </c>
      <c r="FA33" s="183">
        <v>48549</v>
      </c>
      <c r="FB33" s="183">
        <v>48580</v>
      </c>
      <c r="FC33" s="183">
        <v>48611</v>
      </c>
      <c r="FD33" s="183">
        <v>48639</v>
      </c>
      <c r="FE33" s="183">
        <v>48670</v>
      </c>
      <c r="FF33" s="183">
        <v>48700</v>
      </c>
      <c r="FG33" s="183">
        <v>48731</v>
      </c>
      <c r="FH33" s="183">
        <v>48761</v>
      </c>
      <c r="FI33" s="183">
        <v>48792</v>
      </c>
      <c r="FJ33" s="183">
        <v>48823</v>
      </c>
      <c r="FK33" s="183">
        <v>48853</v>
      </c>
      <c r="FL33" s="183">
        <v>48884</v>
      </c>
      <c r="FM33" s="183">
        <v>48914</v>
      </c>
      <c r="FN33" s="183">
        <v>48945</v>
      </c>
      <c r="FO33" s="183">
        <v>48976</v>
      </c>
      <c r="FP33" s="183">
        <v>49004</v>
      </c>
      <c r="FQ33" s="183">
        <v>49035</v>
      </c>
      <c r="FR33" s="183">
        <v>49065</v>
      </c>
      <c r="FS33" s="183">
        <v>49096</v>
      </c>
      <c r="FT33" s="183">
        <v>49126</v>
      </c>
      <c r="FU33" s="183">
        <v>49157</v>
      </c>
      <c r="FV33" s="183">
        <v>49188</v>
      </c>
      <c r="FW33" s="183">
        <v>49218</v>
      </c>
      <c r="FX33" s="183">
        <v>49249</v>
      </c>
      <c r="FY33" s="183">
        <v>49279</v>
      </c>
      <c r="FZ33" s="183">
        <v>49310</v>
      </c>
      <c r="GA33" s="183">
        <v>49341</v>
      </c>
      <c r="GB33" s="183">
        <v>49369</v>
      </c>
      <c r="GC33" s="183">
        <v>49400</v>
      </c>
      <c r="GD33" s="183">
        <v>49430</v>
      </c>
      <c r="GE33" s="183">
        <v>49461</v>
      </c>
      <c r="GF33" s="183">
        <v>49491</v>
      </c>
      <c r="GG33" s="183">
        <v>49522</v>
      </c>
      <c r="GH33" s="183">
        <v>49553</v>
      </c>
      <c r="GI33" s="183">
        <v>49583</v>
      </c>
      <c r="GJ33" s="183">
        <v>49614</v>
      </c>
      <c r="GK33" s="183">
        <v>49644</v>
      </c>
      <c r="GL33" s="183">
        <v>49675</v>
      </c>
      <c r="GM33" s="183">
        <v>49706</v>
      </c>
      <c r="GN33" s="183">
        <v>49735</v>
      </c>
      <c r="GO33" s="183">
        <v>49766</v>
      </c>
      <c r="GP33" s="183">
        <v>49796</v>
      </c>
      <c r="GQ33" s="183">
        <v>49827</v>
      </c>
      <c r="GR33" s="183">
        <v>49857</v>
      </c>
      <c r="GS33" s="183">
        <v>49888</v>
      </c>
      <c r="GT33" s="183">
        <v>49919</v>
      </c>
      <c r="GU33" s="183">
        <v>49949</v>
      </c>
      <c r="GV33" s="183">
        <v>49980</v>
      </c>
      <c r="GW33" s="183">
        <v>50010</v>
      </c>
      <c r="GX33" s="183">
        <v>50041</v>
      </c>
      <c r="GY33" s="183">
        <v>50072</v>
      </c>
      <c r="GZ33" s="183">
        <v>50100</v>
      </c>
      <c r="HA33" s="183">
        <v>50131</v>
      </c>
      <c r="HB33" s="183">
        <v>50161</v>
      </c>
      <c r="HC33" s="183">
        <v>50192</v>
      </c>
      <c r="HD33" s="183">
        <v>50222</v>
      </c>
      <c r="HE33" s="183">
        <v>50253</v>
      </c>
      <c r="HF33" s="183">
        <v>50284</v>
      </c>
      <c r="HG33" s="183">
        <v>50314</v>
      </c>
      <c r="HH33" s="183">
        <v>50345</v>
      </c>
      <c r="HI33" s="183">
        <v>50375</v>
      </c>
      <c r="HJ33" s="183">
        <v>50406</v>
      </c>
      <c r="HK33" s="183">
        <v>50437</v>
      </c>
      <c r="HL33" s="183">
        <v>50465</v>
      </c>
      <c r="HM33" s="183">
        <v>50496</v>
      </c>
      <c r="HN33" s="183">
        <v>50526</v>
      </c>
      <c r="HO33" s="183">
        <v>50557</v>
      </c>
      <c r="HP33" s="183">
        <v>50587</v>
      </c>
      <c r="HQ33" s="183">
        <v>50618</v>
      </c>
      <c r="HR33" s="183">
        <v>50649</v>
      </c>
      <c r="HS33" s="183">
        <v>50679</v>
      </c>
      <c r="HT33" s="183">
        <v>50710</v>
      </c>
      <c r="HU33" s="183">
        <v>50740</v>
      </c>
      <c r="HV33" s="183">
        <v>50771</v>
      </c>
      <c r="HW33" s="183">
        <v>50802</v>
      </c>
      <c r="HX33" s="183">
        <v>50830</v>
      </c>
      <c r="HY33" s="183">
        <v>50861</v>
      </c>
      <c r="HZ33" s="183">
        <v>50891</v>
      </c>
      <c r="IA33" s="183">
        <v>50922</v>
      </c>
      <c r="IB33" s="183">
        <v>50952</v>
      </c>
      <c r="IC33" s="183">
        <v>50983</v>
      </c>
      <c r="ID33" s="183">
        <v>51014</v>
      </c>
      <c r="IE33" s="183">
        <v>51044</v>
      </c>
      <c r="IF33" s="183">
        <v>51075</v>
      </c>
      <c r="IG33" s="183">
        <v>51105</v>
      </c>
      <c r="IH33" s="183">
        <v>51136</v>
      </c>
      <c r="II33" s="183">
        <v>51167</v>
      </c>
      <c r="IJ33" s="183">
        <v>51196</v>
      </c>
      <c r="IK33" s="183">
        <v>51227</v>
      </c>
      <c r="IL33" s="183">
        <v>51257</v>
      </c>
      <c r="IM33" s="183">
        <v>51288</v>
      </c>
      <c r="IN33" s="183">
        <v>51318</v>
      </c>
      <c r="IO33" s="183">
        <v>51349</v>
      </c>
      <c r="IP33" s="183">
        <v>51380</v>
      </c>
      <c r="IQ33" s="183">
        <v>51410</v>
      </c>
      <c r="IR33" s="183">
        <v>51441</v>
      </c>
      <c r="IS33" s="183">
        <v>51471</v>
      </c>
      <c r="IT33" s="183">
        <v>51502</v>
      </c>
      <c r="IU33" s="183">
        <v>51533</v>
      </c>
      <c r="IV33" s="183">
        <v>51561</v>
      </c>
      <c r="IW33" s="183">
        <v>51592</v>
      </c>
      <c r="IX33" s="183">
        <v>51622</v>
      </c>
      <c r="IY33" s="183">
        <v>51653</v>
      </c>
      <c r="IZ33" s="183">
        <v>51683</v>
      </c>
      <c r="JA33" s="183">
        <v>51714</v>
      </c>
      <c r="JB33" s="183">
        <v>51745</v>
      </c>
      <c r="JC33" s="183">
        <v>51775</v>
      </c>
      <c r="JD33" s="183">
        <v>51806</v>
      </c>
      <c r="JE33" s="183">
        <v>51836</v>
      </c>
      <c r="JF33" s="184">
        <v>51867</v>
      </c>
      <c r="JG33" s="184">
        <v>51898</v>
      </c>
      <c r="JH33" s="184">
        <v>51926</v>
      </c>
      <c r="JI33" s="184">
        <v>51957</v>
      </c>
      <c r="JJ33" s="184">
        <v>51987</v>
      </c>
      <c r="JK33" s="184">
        <v>52018</v>
      </c>
      <c r="JL33" s="184">
        <v>52048</v>
      </c>
      <c r="JM33" s="184">
        <v>52079</v>
      </c>
      <c r="JN33" s="184">
        <v>52110</v>
      </c>
      <c r="JO33" s="184">
        <v>52140</v>
      </c>
      <c r="JP33" s="184">
        <v>52171</v>
      </c>
      <c r="JQ33" s="184">
        <v>52201</v>
      </c>
      <c r="JR33" s="184">
        <v>52232</v>
      </c>
      <c r="JS33" s="184">
        <v>52263</v>
      </c>
      <c r="JT33" s="184">
        <v>52291</v>
      </c>
      <c r="JU33" s="184">
        <v>52322</v>
      </c>
      <c r="JV33" s="184">
        <v>52352</v>
      </c>
      <c r="JW33" s="184">
        <v>52383</v>
      </c>
      <c r="JX33" s="184">
        <v>52413</v>
      </c>
      <c r="JY33" s="184">
        <v>52444</v>
      </c>
      <c r="JZ33" s="184">
        <v>52475</v>
      </c>
      <c r="KA33" s="184">
        <v>52505</v>
      </c>
      <c r="KB33" s="184">
        <v>52536</v>
      </c>
      <c r="KC33" s="184">
        <v>52566</v>
      </c>
      <c r="KD33" s="184">
        <v>52597</v>
      </c>
      <c r="KE33" s="184">
        <v>52628</v>
      </c>
      <c r="KF33" s="184">
        <v>52657</v>
      </c>
      <c r="KG33" s="184">
        <v>52688</v>
      </c>
      <c r="KH33" s="184">
        <v>52718</v>
      </c>
      <c r="KI33" s="184">
        <v>52749</v>
      </c>
      <c r="KJ33" s="184">
        <v>52779</v>
      </c>
      <c r="KK33" s="184">
        <v>52810</v>
      </c>
      <c r="KL33" s="184">
        <v>52841</v>
      </c>
      <c r="KM33" s="184">
        <v>52871</v>
      </c>
      <c r="KN33" s="184">
        <v>52902</v>
      </c>
      <c r="KO33" s="184">
        <v>52932</v>
      </c>
      <c r="KP33" s="184">
        <v>52963</v>
      </c>
      <c r="KQ33" s="184">
        <v>52994</v>
      </c>
      <c r="KR33" s="184">
        <v>53022</v>
      </c>
      <c r="KS33" s="184">
        <v>53053</v>
      </c>
      <c r="KT33" s="184">
        <v>53083</v>
      </c>
      <c r="KU33" s="184">
        <v>53114</v>
      </c>
      <c r="KV33" s="184">
        <v>53144</v>
      </c>
      <c r="KW33" s="184">
        <v>53175</v>
      </c>
      <c r="KX33" s="184">
        <v>53206</v>
      </c>
      <c r="KY33" s="184">
        <v>53236</v>
      </c>
      <c r="KZ33" s="184">
        <v>53267</v>
      </c>
      <c r="LA33" s="184">
        <v>53297</v>
      </c>
    </row>
    <row r="34" spans="1:313" x14ac:dyDescent="0.2">
      <c r="A34" t="s">
        <v>9</v>
      </c>
      <c r="B34" s="187">
        <v>6000058.7875070162</v>
      </c>
      <c r="C34" s="187">
        <v>6004507.8412116598</v>
      </c>
      <c r="D34" s="187">
        <v>0</v>
      </c>
      <c r="E34" s="187">
        <v>0</v>
      </c>
      <c r="F34" s="187">
        <v>0</v>
      </c>
      <c r="G34" s="187">
        <v>0</v>
      </c>
      <c r="H34" s="187">
        <v>0</v>
      </c>
      <c r="I34" s="187">
        <v>0</v>
      </c>
      <c r="J34" s="187">
        <v>0</v>
      </c>
      <c r="K34" s="187">
        <v>0</v>
      </c>
      <c r="L34" s="187">
        <v>6050548.5021689022</v>
      </c>
      <c r="M34" s="187">
        <v>5975164.0334453881</v>
      </c>
      <c r="N34" s="187">
        <v>5991906.639520471</v>
      </c>
      <c r="O34" s="187">
        <v>6005069.5207214039</v>
      </c>
      <c r="P34" s="187">
        <v>0</v>
      </c>
      <c r="Q34" s="187">
        <v>0</v>
      </c>
      <c r="R34" s="187">
        <v>0</v>
      </c>
      <c r="S34" s="187">
        <v>0</v>
      </c>
      <c r="T34" s="187">
        <v>0</v>
      </c>
      <c r="U34" s="187">
        <v>0</v>
      </c>
      <c r="V34" s="187">
        <v>0</v>
      </c>
      <c r="W34" s="187">
        <v>0</v>
      </c>
      <c r="X34" s="187">
        <v>6073203.2377844118</v>
      </c>
      <c r="Y34" s="187">
        <v>5995382.0352526465</v>
      </c>
      <c r="Z34" s="187">
        <v>6017065.6497060759</v>
      </c>
      <c r="AA34" s="187">
        <v>6039173.5581952333</v>
      </c>
      <c r="AB34" s="187">
        <v>0</v>
      </c>
      <c r="AC34" s="187">
        <v>0</v>
      </c>
      <c r="AD34" s="187">
        <v>0</v>
      </c>
      <c r="AE34" s="187">
        <v>0</v>
      </c>
      <c r="AF34" s="187">
        <v>0</v>
      </c>
      <c r="AG34" s="187">
        <v>0</v>
      </c>
      <c r="AH34" s="187">
        <v>0</v>
      </c>
      <c r="AI34" s="187">
        <v>0</v>
      </c>
      <c r="AJ34" s="187">
        <v>6139104.5032958305</v>
      </c>
      <c r="AK34" s="187">
        <v>6064691.0758772474</v>
      </c>
      <c r="AL34" s="187">
        <v>6086828.8619181886</v>
      </c>
      <c r="AM34" s="187">
        <v>6109177.8595441189</v>
      </c>
      <c r="AN34" s="187">
        <v>0</v>
      </c>
      <c r="AO34" s="187">
        <v>0</v>
      </c>
      <c r="AP34" s="187">
        <v>0</v>
      </c>
      <c r="AQ34" s="187">
        <v>0</v>
      </c>
      <c r="AR34" s="187">
        <v>0</v>
      </c>
      <c r="AS34" s="187">
        <v>0</v>
      </c>
      <c r="AT34" s="187">
        <v>0</v>
      </c>
      <c r="AU34" s="187">
        <v>0</v>
      </c>
      <c r="AV34" s="187">
        <v>6211288.9658340113</v>
      </c>
      <c r="AW34" s="187">
        <v>6136004.8043304347</v>
      </c>
      <c r="AX34" s="187">
        <v>6160194.8062881781</v>
      </c>
      <c r="AY34" s="187">
        <v>6184407.9438566426</v>
      </c>
      <c r="AZ34" s="187">
        <v>0</v>
      </c>
      <c r="BA34" s="187">
        <v>0</v>
      </c>
      <c r="BB34" s="187">
        <v>0</v>
      </c>
      <c r="BC34" s="187">
        <v>0</v>
      </c>
      <c r="BD34" s="187">
        <v>0</v>
      </c>
      <c r="BE34" s="187">
        <v>0</v>
      </c>
      <c r="BF34" s="187">
        <v>0</v>
      </c>
      <c r="BG34" s="187">
        <v>0</v>
      </c>
      <c r="BH34" s="187">
        <v>6303825.0386127671</v>
      </c>
      <c r="BI34" s="187">
        <v>6228427.561932615</v>
      </c>
      <c r="BJ34" s="187">
        <v>6249766.729884699</v>
      </c>
      <c r="BK34" s="187">
        <v>6270765.6062384546</v>
      </c>
      <c r="BL34" s="187">
        <v>0</v>
      </c>
      <c r="BM34" s="187">
        <v>0</v>
      </c>
      <c r="BN34" s="187">
        <v>0</v>
      </c>
      <c r="BO34" s="187">
        <v>0</v>
      </c>
      <c r="BP34" s="187">
        <v>0</v>
      </c>
      <c r="BQ34" s="187">
        <v>0</v>
      </c>
      <c r="BR34" s="187">
        <v>0</v>
      </c>
      <c r="BS34" s="187">
        <v>0</v>
      </c>
      <c r="BT34" s="187">
        <v>6360572.3712926945</v>
      </c>
      <c r="BU34" s="187">
        <v>6281037.8863743041</v>
      </c>
      <c r="BV34" s="187">
        <v>6303543.6568954587</v>
      </c>
      <c r="BW34" s="187">
        <v>6325577.7368832948</v>
      </c>
      <c r="BX34" s="187">
        <v>0</v>
      </c>
      <c r="BY34" s="187">
        <v>0</v>
      </c>
      <c r="BZ34" s="187">
        <v>0</v>
      </c>
      <c r="CA34" s="187">
        <v>0</v>
      </c>
      <c r="CB34" s="187">
        <v>0</v>
      </c>
      <c r="CC34" s="187">
        <v>0</v>
      </c>
      <c r="CD34" s="187">
        <v>0</v>
      </c>
      <c r="CE34" s="187">
        <v>0</v>
      </c>
      <c r="CF34" s="187">
        <v>6425025.5630211551</v>
      </c>
      <c r="CG34" s="187">
        <v>6345217.464398561</v>
      </c>
      <c r="CH34" s="187">
        <v>6367974.8793440349</v>
      </c>
      <c r="CI34" s="187">
        <v>6390029.2771833744</v>
      </c>
      <c r="CJ34" s="187">
        <v>0</v>
      </c>
      <c r="CK34" s="187">
        <v>0</v>
      </c>
      <c r="CL34" s="187">
        <v>0</v>
      </c>
      <c r="CM34" s="187">
        <v>0</v>
      </c>
      <c r="CN34" s="187">
        <v>0</v>
      </c>
      <c r="CO34" s="187">
        <v>0</v>
      </c>
      <c r="CP34" s="187">
        <v>0</v>
      </c>
      <c r="CQ34" s="187">
        <v>0</v>
      </c>
      <c r="CR34" s="187">
        <v>6489679.728257495</v>
      </c>
      <c r="CS34" s="187">
        <v>6408525.4802394239</v>
      </c>
      <c r="CT34" s="187">
        <v>6433287.4042019416</v>
      </c>
      <c r="CU34" s="187">
        <v>6457126.3711565956</v>
      </c>
      <c r="CV34" s="187">
        <v>0</v>
      </c>
      <c r="CW34" s="187">
        <v>0</v>
      </c>
      <c r="CX34" s="187">
        <v>0</v>
      </c>
      <c r="CY34" s="187">
        <v>0</v>
      </c>
      <c r="CZ34" s="187">
        <v>0</v>
      </c>
      <c r="DA34" s="187">
        <v>0</v>
      </c>
      <c r="DB34" s="187">
        <v>0</v>
      </c>
      <c r="DC34" s="187">
        <v>0</v>
      </c>
      <c r="DD34" s="187">
        <v>6573296.0604203725</v>
      </c>
      <c r="DE34" s="187">
        <v>6491880.1893797396</v>
      </c>
      <c r="DF34" s="187">
        <v>6513938.6881932011</v>
      </c>
      <c r="DG34" s="187">
        <v>6534707.0953342151</v>
      </c>
      <c r="DH34" s="187">
        <v>0</v>
      </c>
      <c r="DI34" s="187">
        <v>0</v>
      </c>
      <c r="DJ34" s="187">
        <v>0</v>
      </c>
      <c r="DK34" s="187">
        <v>0</v>
      </c>
      <c r="DL34" s="187">
        <v>0</v>
      </c>
      <c r="DM34" s="187">
        <v>0</v>
      </c>
      <c r="DN34" s="187">
        <v>0</v>
      </c>
      <c r="DO34" s="187">
        <v>0</v>
      </c>
      <c r="DP34" s="187">
        <v>6622423.5718721282</v>
      </c>
      <c r="DQ34" s="187">
        <v>6537221.4436509106</v>
      </c>
      <c r="DR34" s="187">
        <v>6561125.9551315233</v>
      </c>
      <c r="DS34" s="187">
        <v>6583649.4938178072</v>
      </c>
      <c r="DT34" s="187">
        <v>0</v>
      </c>
      <c r="DU34" s="187">
        <v>0</v>
      </c>
      <c r="DV34" s="187">
        <v>0</v>
      </c>
      <c r="DW34" s="187">
        <v>0</v>
      </c>
      <c r="DX34" s="187">
        <v>0</v>
      </c>
      <c r="DY34" s="187">
        <v>0</v>
      </c>
      <c r="DZ34" s="187">
        <v>0</v>
      </c>
      <c r="EA34" s="187">
        <v>0</v>
      </c>
      <c r="EB34" s="187">
        <v>6687548.0651731305</v>
      </c>
      <c r="EC34" s="187">
        <v>6602908.6862595771</v>
      </c>
      <c r="ED34" s="187">
        <v>6627501.4251831528</v>
      </c>
      <c r="EE34" s="187">
        <v>6650497.1951672547</v>
      </c>
      <c r="EF34" s="187">
        <v>0</v>
      </c>
      <c r="EG34" s="187">
        <v>0</v>
      </c>
      <c r="EH34" s="187">
        <v>0</v>
      </c>
      <c r="EI34" s="187">
        <v>0</v>
      </c>
      <c r="EJ34" s="187">
        <v>0</v>
      </c>
      <c r="EK34" s="187">
        <v>0</v>
      </c>
      <c r="EL34" s="187">
        <v>0</v>
      </c>
      <c r="EM34" s="187">
        <v>0</v>
      </c>
      <c r="EN34" s="187">
        <v>6758707.3013895517</v>
      </c>
      <c r="EO34" s="187">
        <v>6673187.3474794189</v>
      </c>
      <c r="EP34" s="187">
        <v>6699618.2104190299</v>
      </c>
      <c r="EQ34" s="187">
        <v>6724229.4881749554</v>
      </c>
      <c r="ER34" s="187">
        <v>0</v>
      </c>
      <c r="ES34" s="187">
        <v>0</v>
      </c>
      <c r="ET34" s="187">
        <v>0</v>
      </c>
      <c r="EU34" s="187">
        <v>0</v>
      </c>
      <c r="EV34" s="187">
        <v>0</v>
      </c>
      <c r="EW34" s="187">
        <v>0</v>
      </c>
      <c r="EX34" s="187">
        <v>0</v>
      </c>
      <c r="EY34" s="187">
        <v>0</v>
      </c>
      <c r="EZ34" s="187">
        <v>6847417.831470577</v>
      </c>
      <c r="FA34" s="187">
        <v>6761485.2638607314</v>
      </c>
      <c r="FB34" s="187">
        <v>6784983.5510108108</v>
      </c>
      <c r="FC34" s="187">
        <v>6806296.6216147877</v>
      </c>
      <c r="FD34" s="187">
        <v>0</v>
      </c>
      <c r="FE34" s="187">
        <v>0</v>
      </c>
      <c r="FF34" s="187">
        <v>0</v>
      </c>
      <c r="FG34" s="187">
        <v>0</v>
      </c>
      <c r="FH34" s="187">
        <v>0</v>
      </c>
      <c r="FI34" s="187">
        <v>0</v>
      </c>
      <c r="FJ34" s="187">
        <v>0</v>
      </c>
      <c r="FK34" s="187">
        <v>0</v>
      </c>
      <c r="FL34" s="187">
        <v>6898983.7949211784</v>
      </c>
      <c r="FM34" s="187">
        <v>6809045.0024480792</v>
      </c>
      <c r="FN34" s="187">
        <v>6834398.8752872953</v>
      </c>
      <c r="FO34" s="187">
        <v>6857477.4511253908</v>
      </c>
      <c r="FP34" s="187">
        <v>0</v>
      </c>
      <c r="FQ34" s="187">
        <v>0</v>
      </c>
      <c r="FR34" s="187">
        <v>0</v>
      </c>
      <c r="FS34" s="187">
        <v>0</v>
      </c>
      <c r="FT34" s="187">
        <v>0</v>
      </c>
      <c r="FU34" s="187">
        <v>0</v>
      </c>
      <c r="FV34" s="187">
        <v>0</v>
      </c>
      <c r="FW34" s="187">
        <v>0</v>
      </c>
      <c r="FX34" s="187">
        <v>6966462.4484768631</v>
      </c>
      <c r="FY34" s="187">
        <v>6877067.0174540812</v>
      </c>
      <c r="FZ34" s="187">
        <v>6902854.0874898648</v>
      </c>
      <c r="GA34" s="187">
        <v>6926143.8171239207</v>
      </c>
      <c r="GB34" s="187">
        <v>0</v>
      </c>
      <c r="GC34" s="187">
        <v>0</v>
      </c>
      <c r="GD34" s="187">
        <v>0</v>
      </c>
      <c r="GE34" s="187">
        <v>0</v>
      </c>
      <c r="GF34" s="187">
        <v>0</v>
      </c>
      <c r="GG34" s="187">
        <v>0</v>
      </c>
      <c r="GH34" s="187">
        <v>0</v>
      </c>
      <c r="GI34" s="187">
        <v>0</v>
      </c>
      <c r="GJ34" s="187">
        <v>7037061.0348302051</v>
      </c>
      <c r="GK34" s="187">
        <v>6946543.2905736929</v>
      </c>
      <c r="GL34" s="187">
        <v>6974288.2735487353</v>
      </c>
      <c r="GM34" s="187">
        <v>6999318.115045826</v>
      </c>
      <c r="GN34" s="187">
        <v>0</v>
      </c>
      <c r="GO34" s="187">
        <v>0</v>
      </c>
      <c r="GP34" s="187">
        <v>0</v>
      </c>
      <c r="GQ34" s="187">
        <v>0</v>
      </c>
      <c r="GR34" s="187">
        <v>0</v>
      </c>
      <c r="GS34" s="187">
        <v>0</v>
      </c>
      <c r="GT34" s="187">
        <v>0</v>
      </c>
      <c r="GU34" s="187">
        <v>0</v>
      </c>
      <c r="GV34" s="187">
        <v>7126321.4412487075</v>
      </c>
      <c r="GW34" s="187">
        <v>7035563.1134341247</v>
      </c>
      <c r="GX34" s="187">
        <v>7060116.636411001</v>
      </c>
      <c r="GY34" s="187">
        <v>7081596.4010631898</v>
      </c>
      <c r="GZ34" s="187">
        <v>0</v>
      </c>
      <c r="HA34" s="187">
        <v>0</v>
      </c>
      <c r="HB34" s="187">
        <v>0</v>
      </c>
      <c r="HC34" s="187">
        <v>0</v>
      </c>
      <c r="HD34" s="187">
        <v>0</v>
      </c>
      <c r="HE34" s="187">
        <v>0</v>
      </c>
      <c r="HF34" s="187">
        <v>0</v>
      </c>
      <c r="HG34" s="187">
        <v>0</v>
      </c>
      <c r="HH34" s="187">
        <v>7175807.9906483507</v>
      </c>
      <c r="HI34" s="187">
        <v>7080878.344408148</v>
      </c>
      <c r="HJ34" s="187">
        <v>7107286.8993078563</v>
      </c>
      <c r="HK34" s="187">
        <v>7130546.279833178</v>
      </c>
      <c r="HL34" s="187">
        <v>0</v>
      </c>
      <c r="HM34" s="187">
        <v>0</v>
      </c>
      <c r="HN34" s="187">
        <v>0</v>
      </c>
      <c r="HO34" s="187">
        <v>0</v>
      </c>
      <c r="HP34" s="187">
        <v>0</v>
      </c>
      <c r="HQ34" s="187">
        <v>0</v>
      </c>
      <c r="HR34" s="187">
        <v>0</v>
      </c>
      <c r="HS34" s="187">
        <v>0</v>
      </c>
      <c r="HT34" s="187">
        <v>7241171.2643510979</v>
      </c>
      <c r="HU34" s="187">
        <v>7146903.5967038302</v>
      </c>
      <c r="HV34" s="187">
        <v>7173954.7010152005</v>
      </c>
      <c r="HW34" s="187">
        <v>7197652.3874263028</v>
      </c>
      <c r="HX34" s="187">
        <v>0</v>
      </c>
      <c r="HY34" s="187">
        <v>0</v>
      </c>
      <c r="HZ34" s="187">
        <v>0</v>
      </c>
      <c r="IA34" s="187">
        <v>0</v>
      </c>
      <c r="IB34" s="187">
        <v>0</v>
      </c>
      <c r="IC34" s="187">
        <v>0</v>
      </c>
      <c r="ID34" s="187">
        <v>0</v>
      </c>
      <c r="IE34" s="187">
        <v>0</v>
      </c>
      <c r="IF34" s="187">
        <v>7312272.5665806131</v>
      </c>
      <c r="IG34" s="187">
        <v>7217176.0704348888</v>
      </c>
      <c r="IH34" s="187">
        <v>7246259.1198152043</v>
      </c>
      <c r="II34" s="187">
        <v>7271779.9331321921</v>
      </c>
      <c r="IJ34" s="187">
        <v>0</v>
      </c>
      <c r="IK34" s="187">
        <v>0</v>
      </c>
      <c r="IL34" s="187">
        <v>0</v>
      </c>
      <c r="IM34" s="187">
        <v>0</v>
      </c>
      <c r="IN34" s="187">
        <v>0</v>
      </c>
      <c r="IO34" s="187">
        <v>0</v>
      </c>
      <c r="IP34" s="187">
        <v>0</v>
      </c>
      <c r="IQ34" s="187">
        <v>0</v>
      </c>
      <c r="IR34" s="187">
        <v>7403224.0158396494</v>
      </c>
      <c r="IS34" s="187">
        <v>7308037.88892351</v>
      </c>
      <c r="IT34" s="187">
        <v>7334080.9430565778</v>
      </c>
      <c r="IU34" s="187">
        <v>7356213.9312956482</v>
      </c>
      <c r="IV34" s="187">
        <v>0</v>
      </c>
      <c r="IW34" s="187">
        <v>0</v>
      </c>
      <c r="IX34" s="187">
        <v>0</v>
      </c>
      <c r="IY34" s="187">
        <v>0</v>
      </c>
      <c r="IZ34" s="187">
        <v>0</v>
      </c>
      <c r="JA34" s="187">
        <v>0</v>
      </c>
      <c r="JB34" s="187">
        <v>0</v>
      </c>
      <c r="JC34" s="187">
        <v>0</v>
      </c>
      <c r="JD34" s="187">
        <v>7456362.7194093252</v>
      </c>
      <c r="JE34" s="187">
        <v>7357166.9570908053</v>
      </c>
      <c r="JF34" s="188">
        <v>7385043.0733685466</v>
      </c>
      <c r="JG34" s="188">
        <v>7408931.4684857205</v>
      </c>
      <c r="JH34" s="188">
        <v>0</v>
      </c>
      <c r="JI34" s="188">
        <v>0</v>
      </c>
      <c r="JJ34" s="188">
        <v>0</v>
      </c>
      <c r="JK34" s="188">
        <v>0</v>
      </c>
      <c r="JL34" s="188">
        <v>0</v>
      </c>
      <c r="JM34" s="188">
        <v>0</v>
      </c>
      <c r="JN34" s="188">
        <v>0</v>
      </c>
      <c r="JO34" s="188">
        <v>0</v>
      </c>
      <c r="JP34" s="188">
        <v>7525267.5620197691</v>
      </c>
      <c r="JQ34" s="188">
        <v>7426706.2979872087</v>
      </c>
      <c r="JR34" s="188">
        <v>7454847.5255336137</v>
      </c>
      <c r="JS34" s="188">
        <v>7478794.2873837342</v>
      </c>
      <c r="JT34" s="188">
        <v>0</v>
      </c>
      <c r="JU34" s="188">
        <v>0</v>
      </c>
      <c r="JV34" s="188">
        <v>0</v>
      </c>
      <c r="JW34" s="188">
        <v>0</v>
      </c>
      <c r="JX34" s="188">
        <v>0</v>
      </c>
      <c r="JY34" s="188">
        <v>0</v>
      </c>
      <c r="JZ34" s="188">
        <v>0</v>
      </c>
      <c r="KA34" s="188">
        <v>0</v>
      </c>
      <c r="KB34" s="188">
        <v>7595666.8642376382</v>
      </c>
      <c r="KC34" s="188">
        <v>7495958.721755459</v>
      </c>
      <c r="KD34" s="188">
        <v>7526174.7510885624</v>
      </c>
      <c r="KE34" s="188">
        <v>7551999.2862416171</v>
      </c>
      <c r="KF34" s="188">
        <v>0</v>
      </c>
      <c r="KG34" s="188">
        <v>0</v>
      </c>
      <c r="KH34" s="188">
        <v>0</v>
      </c>
      <c r="KI34" s="188">
        <v>0</v>
      </c>
      <c r="KJ34" s="188">
        <v>0</v>
      </c>
      <c r="KK34" s="188">
        <v>0</v>
      </c>
      <c r="KL34" s="188">
        <v>0</v>
      </c>
      <c r="KM34" s="188">
        <v>0</v>
      </c>
      <c r="KN34" s="188">
        <v>7686191.2624063548</v>
      </c>
      <c r="KO34" s="188">
        <v>7586505.484756656</v>
      </c>
      <c r="KP34" s="188">
        <v>7613531.4685047353</v>
      </c>
      <c r="KQ34" s="188">
        <v>7635826.980545966</v>
      </c>
      <c r="KR34" s="188">
        <v>0</v>
      </c>
      <c r="KS34" s="188">
        <v>0</v>
      </c>
      <c r="KT34" s="188">
        <v>0</v>
      </c>
      <c r="KU34" s="188">
        <v>0</v>
      </c>
      <c r="KV34" s="188">
        <v>0</v>
      </c>
      <c r="KW34" s="188">
        <v>0</v>
      </c>
      <c r="KX34" s="188">
        <v>0</v>
      </c>
      <c r="KY34" s="188">
        <v>0</v>
      </c>
      <c r="KZ34" s="188">
        <v>7737443.4904266549</v>
      </c>
      <c r="LA34" s="188">
        <v>7633677.3854485685</v>
      </c>
    </row>
    <row r="35" spans="1:313" x14ac:dyDescent="0.2">
      <c r="A35" t="s">
        <v>10</v>
      </c>
      <c r="B35" s="187">
        <v>2636121.0288473438</v>
      </c>
      <c r="C35" s="187">
        <v>2618159.6303923572</v>
      </c>
      <c r="D35" s="187">
        <v>0</v>
      </c>
      <c r="E35" s="187">
        <v>0</v>
      </c>
      <c r="F35" s="187">
        <v>0</v>
      </c>
      <c r="G35" s="187">
        <v>0</v>
      </c>
      <c r="H35" s="187">
        <v>0</v>
      </c>
      <c r="I35" s="187">
        <v>0</v>
      </c>
      <c r="J35" s="187">
        <v>0</v>
      </c>
      <c r="K35" s="187">
        <v>0</v>
      </c>
      <c r="L35" s="187">
        <v>2435434.0702192509</v>
      </c>
      <c r="M35" s="187">
        <v>2611687.4773055012</v>
      </c>
      <c r="N35" s="187">
        <v>2568719.7507511568</v>
      </c>
      <c r="O35" s="187">
        <v>2563970.3328436241</v>
      </c>
      <c r="P35" s="187">
        <v>0</v>
      </c>
      <c r="Q35" s="187">
        <v>0</v>
      </c>
      <c r="R35" s="187">
        <v>0</v>
      </c>
      <c r="S35" s="187">
        <v>0</v>
      </c>
      <c r="T35" s="187">
        <v>0</v>
      </c>
      <c r="U35" s="187">
        <v>0</v>
      </c>
      <c r="V35" s="187">
        <v>0</v>
      </c>
      <c r="W35" s="187">
        <v>0</v>
      </c>
      <c r="X35" s="187">
        <v>2430345.9043377005</v>
      </c>
      <c r="Y35" s="187">
        <v>2606278.4443611861</v>
      </c>
      <c r="Z35" s="187">
        <v>2569341.6912422972</v>
      </c>
      <c r="AA35" s="187">
        <v>2573179.964649789</v>
      </c>
      <c r="AB35" s="187">
        <v>0</v>
      </c>
      <c r="AC35" s="187">
        <v>0</v>
      </c>
      <c r="AD35" s="187">
        <v>0</v>
      </c>
      <c r="AE35" s="187">
        <v>0</v>
      </c>
      <c r="AF35" s="187">
        <v>0</v>
      </c>
      <c r="AG35" s="187">
        <v>0</v>
      </c>
      <c r="AH35" s="187">
        <v>0</v>
      </c>
      <c r="AI35" s="187">
        <v>0</v>
      </c>
      <c r="AJ35" s="187">
        <v>2454533.5648464193</v>
      </c>
      <c r="AK35" s="187">
        <v>2632403.9050866975</v>
      </c>
      <c r="AL35" s="187">
        <v>2597597.8975851396</v>
      </c>
      <c r="AM35" s="187">
        <v>2601406.5146580888</v>
      </c>
      <c r="AN35" s="187">
        <v>0</v>
      </c>
      <c r="AO35" s="187">
        <v>0</v>
      </c>
      <c r="AP35" s="187">
        <v>0</v>
      </c>
      <c r="AQ35" s="187">
        <v>0</v>
      </c>
      <c r="AR35" s="187">
        <v>0</v>
      </c>
      <c r="AS35" s="187">
        <v>0</v>
      </c>
      <c r="AT35" s="187">
        <v>0</v>
      </c>
      <c r="AU35" s="187">
        <v>0</v>
      </c>
      <c r="AV35" s="187">
        <v>2482480.155475853</v>
      </c>
      <c r="AW35" s="187">
        <v>2660341.8814745075</v>
      </c>
      <c r="AX35" s="187">
        <v>2625014.4359778506</v>
      </c>
      <c r="AY35" s="187">
        <v>2628303.4187239259</v>
      </c>
      <c r="AZ35" s="187">
        <v>0</v>
      </c>
      <c r="BA35" s="187">
        <v>0</v>
      </c>
      <c r="BB35" s="187">
        <v>0</v>
      </c>
      <c r="BC35" s="187">
        <v>0</v>
      </c>
      <c r="BD35" s="187">
        <v>0</v>
      </c>
      <c r="BE35" s="187">
        <v>0</v>
      </c>
      <c r="BF35" s="187">
        <v>0</v>
      </c>
      <c r="BG35" s="187">
        <v>0</v>
      </c>
      <c r="BH35" s="187">
        <v>2504263.4222901985</v>
      </c>
      <c r="BI35" s="187">
        <v>2682347.1973269242</v>
      </c>
      <c r="BJ35" s="187">
        <v>2646761.6217294252</v>
      </c>
      <c r="BK35" s="187">
        <v>2649933.556559463</v>
      </c>
      <c r="BL35" s="187">
        <v>0</v>
      </c>
      <c r="BM35" s="187">
        <v>0</v>
      </c>
      <c r="BN35" s="187">
        <v>0</v>
      </c>
      <c r="BO35" s="187">
        <v>0</v>
      </c>
      <c r="BP35" s="187">
        <v>0</v>
      </c>
      <c r="BQ35" s="187">
        <v>0</v>
      </c>
      <c r="BR35" s="187">
        <v>0</v>
      </c>
      <c r="BS35" s="187">
        <v>0</v>
      </c>
      <c r="BT35" s="187">
        <v>2525268.046634166</v>
      </c>
      <c r="BU35" s="187">
        <v>2703329.1628886368</v>
      </c>
      <c r="BV35" s="187">
        <v>2667324.6364013813</v>
      </c>
      <c r="BW35" s="187">
        <v>2670076.3448425001</v>
      </c>
      <c r="BX35" s="187">
        <v>0</v>
      </c>
      <c r="BY35" s="187">
        <v>0</v>
      </c>
      <c r="BZ35" s="187">
        <v>0</v>
      </c>
      <c r="CA35" s="187">
        <v>0</v>
      </c>
      <c r="CB35" s="187">
        <v>0</v>
      </c>
      <c r="CC35" s="187">
        <v>0</v>
      </c>
      <c r="CD35" s="187">
        <v>0</v>
      </c>
      <c r="CE35" s="187">
        <v>0</v>
      </c>
      <c r="CF35" s="187">
        <v>2541351.7081212299</v>
      </c>
      <c r="CG35" s="187">
        <v>2719450.413457145</v>
      </c>
      <c r="CH35" s="187">
        <v>2683273.1587839429</v>
      </c>
      <c r="CI35" s="187">
        <v>2685934.4767839378</v>
      </c>
      <c r="CJ35" s="187">
        <v>0</v>
      </c>
      <c r="CK35" s="187">
        <v>0</v>
      </c>
      <c r="CL35" s="187">
        <v>0</v>
      </c>
      <c r="CM35" s="187">
        <v>0</v>
      </c>
      <c r="CN35" s="187">
        <v>0</v>
      </c>
      <c r="CO35" s="187">
        <v>0</v>
      </c>
      <c r="CP35" s="187">
        <v>0</v>
      </c>
      <c r="CQ35" s="187">
        <v>0</v>
      </c>
      <c r="CR35" s="187">
        <v>2556364.7171446108</v>
      </c>
      <c r="CS35" s="187">
        <v>2734900.1127205142</v>
      </c>
      <c r="CT35" s="187">
        <v>2698345.3029345446</v>
      </c>
      <c r="CU35" s="187">
        <v>2700706.5207432988</v>
      </c>
      <c r="CV35" s="187">
        <v>0</v>
      </c>
      <c r="CW35" s="187">
        <v>0</v>
      </c>
      <c r="CX35" s="187">
        <v>0</v>
      </c>
      <c r="CY35" s="187">
        <v>0</v>
      </c>
      <c r="CZ35" s="187">
        <v>0</v>
      </c>
      <c r="DA35" s="187">
        <v>0</v>
      </c>
      <c r="DB35" s="187">
        <v>0</v>
      </c>
      <c r="DC35" s="187">
        <v>0</v>
      </c>
      <c r="DD35" s="187">
        <v>2568075.5386925484</v>
      </c>
      <c r="DE35" s="187">
        <v>2747360.5333398804</v>
      </c>
      <c r="DF35" s="187">
        <v>2711219.5435893335</v>
      </c>
      <c r="DG35" s="187">
        <v>2714181.6554789557</v>
      </c>
      <c r="DH35" s="187">
        <v>0</v>
      </c>
      <c r="DI35" s="187">
        <v>0</v>
      </c>
      <c r="DJ35" s="187">
        <v>0</v>
      </c>
      <c r="DK35" s="187">
        <v>0</v>
      </c>
      <c r="DL35" s="187">
        <v>0</v>
      </c>
      <c r="DM35" s="187">
        <v>0</v>
      </c>
      <c r="DN35" s="187">
        <v>0</v>
      </c>
      <c r="DO35" s="187">
        <v>0</v>
      </c>
      <c r="DP35" s="187">
        <v>2587589.1880382337</v>
      </c>
      <c r="DQ35" s="187">
        <v>2767488.7778790263</v>
      </c>
      <c r="DR35" s="187">
        <v>2731169.5404217425</v>
      </c>
      <c r="DS35" s="187">
        <v>2733932.0619771266</v>
      </c>
      <c r="DT35" s="187">
        <v>0</v>
      </c>
      <c r="DU35" s="187">
        <v>0</v>
      </c>
      <c r="DV35" s="187">
        <v>0</v>
      </c>
      <c r="DW35" s="187">
        <v>0</v>
      </c>
      <c r="DX35" s="187">
        <v>0</v>
      </c>
      <c r="DY35" s="187">
        <v>0</v>
      </c>
      <c r="DZ35" s="187">
        <v>0</v>
      </c>
      <c r="EA35" s="187">
        <v>0</v>
      </c>
      <c r="EB35" s="187">
        <v>2605254.1963327276</v>
      </c>
      <c r="EC35" s="187">
        <v>2785318.6241238108</v>
      </c>
      <c r="ED35" s="187">
        <v>2748973.3559752051</v>
      </c>
      <c r="EE35" s="187">
        <v>2751778.6576367398</v>
      </c>
      <c r="EF35" s="187">
        <v>0</v>
      </c>
      <c r="EG35" s="187">
        <v>0</v>
      </c>
      <c r="EH35" s="187">
        <v>0</v>
      </c>
      <c r="EI35" s="187">
        <v>0</v>
      </c>
      <c r="EJ35" s="187">
        <v>0</v>
      </c>
      <c r="EK35" s="187">
        <v>0</v>
      </c>
      <c r="EL35" s="187">
        <v>0</v>
      </c>
      <c r="EM35" s="187">
        <v>0</v>
      </c>
      <c r="EN35" s="187">
        <v>2623444.4838388613</v>
      </c>
      <c r="EO35" s="187">
        <v>2804020.7300242935</v>
      </c>
      <c r="EP35" s="187">
        <v>2767172.2337278165</v>
      </c>
      <c r="EQ35" s="187">
        <v>2769544.4008278418</v>
      </c>
      <c r="ER35" s="187">
        <v>0</v>
      </c>
      <c r="ES35" s="187">
        <v>0</v>
      </c>
      <c r="ET35" s="187">
        <v>0</v>
      </c>
      <c r="EU35" s="187">
        <v>0</v>
      </c>
      <c r="EV35" s="187">
        <v>0</v>
      </c>
      <c r="EW35" s="187">
        <v>0</v>
      </c>
      <c r="EX35" s="187">
        <v>0</v>
      </c>
      <c r="EY35" s="187">
        <v>0</v>
      </c>
      <c r="EZ35" s="187">
        <v>2636943.084554628</v>
      </c>
      <c r="FA35" s="187">
        <v>2818104.6064341483</v>
      </c>
      <c r="FB35" s="187">
        <v>2781600.1937907618</v>
      </c>
      <c r="FC35" s="187">
        <v>2784499.8112294464</v>
      </c>
      <c r="FD35" s="187">
        <v>0</v>
      </c>
      <c r="FE35" s="187">
        <v>0</v>
      </c>
      <c r="FF35" s="187">
        <v>0</v>
      </c>
      <c r="FG35" s="187">
        <v>0</v>
      </c>
      <c r="FH35" s="187">
        <v>0</v>
      </c>
      <c r="FI35" s="187">
        <v>0</v>
      </c>
      <c r="FJ35" s="187">
        <v>0</v>
      </c>
      <c r="FK35" s="187">
        <v>0</v>
      </c>
      <c r="FL35" s="187">
        <v>2657264.7400071584</v>
      </c>
      <c r="FM35" s="187">
        <v>2838964.0332545713</v>
      </c>
      <c r="FN35" s="187">
        <v>2802158.6080058864</v>
      </c>
      <c r="FO35" s="187">
        <v>2804734.8681916329</v>
      </c>
      <c r="FP35" s="187">
        <v>0</v>
      </c>
      <c r="FQ35" s="187">
        <v>0</v>
      </c>
      <c r="FR35" s="187">
        <v>0</v>
      </c>
      <c r="FS35" s="187">
        <v>0</v>
      </c>
      <c r="FT35" s="187">
        <v>0</v>
      </c>
      <c r="FU35" s="187">
        <v>0</v>
      </c>
      <c r="FV35" s="187">
        <v>0</v>
      </c>
      <c r="FW35" s="187">
        <v>0</v>
      </c>
      <c r="FX35" s="187">
        <v>2674267.7445408767</v>
      </c>
      <c r="FY35" s="187">
        <v>2856063.4199538478</v>
      </c>
      <c r="FZ35" s="187">
        <v>2819150.7931384007</v>
      </c>
      <c r="GA35" s="187">
        <v>2821698.8096333072</v>
      </c>
      <c r="GB35" s="187">
        <v>0</v>
      </c>
      <c r="GC35" s="187">
        <v>0</v>
      </c>
      <c r="GD35" s="187">
        <v>0</v>
      </c>
      <c r="GE35" s="187">
        <v>0</v>
      </c>
      <c r="GF35" s="187">
        <v>0</v>
      </c>
      <c r="GG35" s="187">
        <v>0</v>
      </c>
      <c r="GH35" s="187">
        <v>0</v>
      </c>
      <c r="GI35" s="187">
        <v>0</v>
      </c>
      <c r="GJ35" s="187">
        <v>2690943.6922641089</v>
      </c>
      <c r="GK35" s="187">
        <v>2873219.9415344601</v>
      </c>
      <c r="GL35" s="187">
        <v>2835878.3554917923</v>
      </c>
      <c r="GM35" s="187">
        <v>2838073.1376856067</v>
      </c>
      <c r="GN35" s="187">
        <v>0</v>
      </c>
      <c r="GO35" s="187">
        <v>0</v>
      </c>
      <c r="GP35" s="187">
        <v>0</v>
      </c>
      <c r="GQ35" s="187">
        <v>0</v>
      </c>
      <c r="GR35" s="187">
        <v>0</v>
      </c>
      <c r="GS35" s="187">
        <v>0</v>
      </c>
      <c r="GT35" s="187">
        <v>0</v>
      </c>
      <c r="GU35" s="187">
        <v>0</v>
      </c>
      <c r="GV35" s="187">
        <v>2703790.9813428111</v>
      </c>
      <c r="GW35" s="187">
        <v>2886735.565882823</v>
      </c>
      <c r="GX35" s="187">
        <v>2849762.7267201426</v>
      </c>
      <c r="GY35" s="187">
        <v>2852510.1235747566</v>
      </c>
      <c r="GZ35" s="187">
        <v>0</v>
      </c>
      <c r="HA35" s="187">
        <v>0</v>
      </c>
      <c r="HB35" s="187">
        <v>0</v>
      </c>
      <c r="HC35" s="187">
        <v>0</v>
      </c>
      <c r="HD35" s="187">
        <v>0</v>
      </c>
      <c r="HE35" s="187">
        <v>0</v>
      </c>
      <c r="HF35" s="187">
        <v>0</v>
      </c>
      <c r="HG35" s="187">
        <v>0</v>
      </c>
      <c r="HH35" s="187">
        <v>2723841.773931812</v>
      </c>
      <c r="HI35" s="187">
        <v>2907313.7224025265</v>
      </c>
      <c r="HJ35" s="187">
        <v>2870041.1926864302</v>
      </c>
      <c r="HK35" s="187">
        <v>2872460.4157046867</v>
      </c>
      <c r="HL35" s="187">
        <v>0</v>
      </c>
      <c r="HM35" s="187">
        <v>0</v>
      </c>
      <c r="HN35" s="187">
        <v>0</v>
      </c>
      <c r="HO35" s="187">
        <v>0</v>
      </c>
      <c r="HP35" s="187">
        <v>0</v>
      </c>
      <c r="HQ35" s="187">
        <v>0</v>
      </c>
      <c r="HR35" s="187">
        <v>0</v>
      </c>
      <c r="HS35" s="187">
        <v>0</v>
      </c>
      <c r="HT35" s="187">
        <v>2740523.6555701345</v>
      </c>
      <c r="HU35" s="187">
        <v>2924039.9756596787</v>
      </c>
      <c r="HV35" s="187">
        <v>2886735.0667587318</v>
      </c>
      <c r="HW35" s="187">
        <v>2889193.279595349</v>
      </c>
      <c r="HX35" s="187">
        <v>0</v>
      </c>
      <c r="HY35" s="187">
        <v>0</v>
      </c>
      <c r="HZ35" s="187">
        <v>0</v>
      </c>
      <c r="IA35" s="187">
        <v>0</v>
      </c>
      <c r="IB35" s="187">
        <v>0</v>
      </c>
      <c r="IC35" s="187">
        <v>0</v>
      </c>
      <c r="ID35" s="187">
        <v>0</v>
      </c>
      <c r="IE35" s="187">
        <v>0</v>
      </c>
      <c r="IF35" s="187">
        <v>2757569.0461805211</v>
      </c>
      <c r="IG35" s="187">
        <v>2941599.4062688719</v>
      </c>
      <c r="IH35" s="187">
        <v>2903895.6920154328</v>
      </c>
      <c r="II35" s="187">
        <v>2906026.4422006453</v>
      </c>
      <c r="IJ35" s="187">
        <v>0</v>
      </c>
      <c r="IK35" s="187">
        <v>0</v>
      </c>
      <c r="IL35" s="187">
        <v>0</v>
      </c>
      <c r="IM35" s="187">
        <v>0</v>
      </c>
      <c r="IN35" s="187">
        <v>0</v>
      </c>
      <c r="IO35" s="187">
        <v>0</v>
      </c>
      <c r="IP35" s="187">
        <v>0</v>
      </c>
      <c r="IQ35" s="187">
        <v>0</v>
      </c>
      <c r="IR35" s="187">
        <v>2771115.9197897152</v>
      </c>
      <c r="IS35" s="187">
        <v>2955799.3039247268</v>
      </c>
      <c r="IT35" s="187">
        <v>2918534.561630208</v>
      </c>
      <c r="IU35" s="187">
        <v>2921281.8650935139</v>
      </c>
      <c r="IV35" s="187">
        <v>0</v>
      </c>
      <c r="IW35" s="187">
        <v>0</v>
      </c>
      <c r="IX35" s="187">
        <v>0</v>
      </c>
      <c r="IY35" s="187">
        <v>0</v>
      </c>
      <c r="IZ35" s="187">
        <v>0</v>
      </c>
      <c r="JA35" s="187">
        <v>0</v>
      </c>
      <c r="JB35" s="187">
        <v>0</v>
      </c>
      <c r="JC35" s="187">
        <v>0</v>
      </c>
      <c r="JD35" s="187">
        <v>2792543.5849116682</v>
      </c>
      <c r="JE35" s="187">
        <v>2977809.8290388049</v>
      </c>
      <c r="JF35" s="188">
        <v>2940191.4778683824</v>
      </c>
      <c r="JG35" s="188">
        <v>2942556.3148334268</v>
      </c>
      <c r="JH35" s="188">
        <v>0</v>
      </c>
      <c r="JI35" s="188">
        <v>0</v>
      </c>
      <c r="JJ35" s="188">
        <v>0</v>
      </c>
      <c r="JK35" s="188">
        <v>0</v>
      </c>
      <c r="JL35" s="188">
        <v>0</v>
      </c>
      <c r="JM35" s="188">
        <v>0</v>
      </c>
      <c r="JN35" s="188">
        <v>0</v>
      </c>
      <c r="JO35" s="188">
        <v>0</v>
      </c>
      <c r="JP35" s="188">
        <v>2810055.9218870723</v>
      </c>
      <c r="JQ35" s="188">
        <v>2995316.1263607591</v>
      </c>
      <c r="JR35" s="188">
        <v>2957559.130354038</v>
      </c>
      <c r="JS35" s="188">
        <v>2959857.8151589469</v>
      </c>
      <c r="JT35" s="188">
        <v>0</v>
      </c>
      <c r="JU35" s="188">
        <v>0</v>
      </c>
      <c r="JV35" s="188">
        <v>0</v>
      </c>
      <c r="JW35" s="188">
        <v>0</v>
      </c>
      <c r="JX35" s="188">
        <v>0</v>
      </c>
      <c r="JY35" s="188">
        <v>0</v>
      </c>
      <c r="JZ35" s="188">
        <v>0</v>
      </c>
      <c r="KA35" s="188">
        <v>0</v>
      </c>
      <c r="KB35" s="188">
        <v>2826739.9913367089</v>
      </c>
      <c r="KC35" s="188">
        <v>3012391.1841010391</v>
      </c>
      <c r="KD35" s="188">
        <v>2974201.9044357808</v>
      </c>
      <c r="KE35" s="188">
        <v>2976136.2676759311</v>
      </c>
      <c r="KF35" s="188">
        <v>0</v>
      </c>
      <c r="KG35" s="188">
        <v>0</v>
      </c>
      <c r="KH35" s="188">
        <v>0</v>
      </c>
      <c r="KI35" s="188">
        <v>0</v>
      </c>
      <c r="KJ35" s="188">
        <v>0</v>
      </c>
      <c r="KK35" s="188">
        <v>0</v>
      </c>
      <c r="KL35" s="188">
        <v>0</v>
      </c>
      <c r="KM35" s="188">
        <v>0</v>
      </c>
      <c r="KN35" s="188">
        <v>2839391.0747173829</v>
      </c>
      <c r="KO35" s="188">
        <v>3025655.0997452615</v>
      </c>
      <c r="KP35" s="188">
        <v>2987955.7136122971</v>
      </c>
      <c r="KQ35" s="188">
        <v>2990557.8260640455</v>
      </c>
      <c r="KR35" s="188">
        <v>0</v>
      </c>
      <c r="KS35" s="188">
        <v>0</v>
      </c>
      <c r="KT35" s="188">
        <v>0</v>
      </c>
      <c r="KU35" s="188">
        <v>0</v>
      </c>
      <c r="KV35" s="188">
        <v>0</v>
      </c>
      <c r="KW35" s="188">
        <v>0</v>
      </c>
      <c r="KX35" s="188">
        <v>0</v>
      </c>
      <c r="KY35" s="188">
        <v>0</v>
      </c>
      <c r="KZ35" s="188">
        <v>2860459.4201141084</v>
      </c>
      <c r="LA35" s="188">
        <v>3047333.3790044123</v>
      </c>
    </row>
    <row r="36" spans="1:313" x14ac:dyDescent="0.2">
      <c r="A36" t="s">
        <v>11</v>
      </c>
      <c r="B36" s="187">
        <v>902294.08364563948</v>
      </c>
      <c r="C36" s="187">
        <v>879462.32839598285</v>
      </c>
      <c r="D36" s="187">
        <v>0</v>
      </c>
      <c r="E36" s="187">
        <v>0</v>
      </c>
      <c r="F36" s="187">
        <v>0</v>
      </c>
      <c r="G36" s="187">
        <v>0</v>
      </c>
      <c r="H36" s="187">
        <v>0</v>
      </c>
      <c r="I36" s="187">
        <v>0</v>
      </c>
      <c r="J36" s="187">
        <v>0</v>
      </c>
      <c r="K36" s="187">
        <v>0</v>
      </c>
      <c r="L36" s="187">
        <v>652113.52761184797</v>
      </c>
      <c r="M36" s="187">
        <v>967194.28944951145</v>
      </c>
      <c r="N36" s="187">
        <v>892552.90972837352</v>
      </c>
      <c r="O36" s="187">
        <v>871224.54643497127</v>
      </c>
      <c r="P36" s="187">
        <v>0</v>
      </c>
      <c r="Q36" s="187">
        <v>0</v>
      </c>
      <c r="R36" s="187">
        <v>0</v>
      </c>
      <c r="S36" s="187">
        <v>0</v>
      </c>
      <c r="T36" s="187">
        <v>0</v>
      </c>
      <c r="U36" s="187">
        <v>0</v>
      </c>
      <c r="V36" s="187">
        <v>0</v>
      </c>
      <c r="W36" s="187">
        <v>0</v>
      </c>
      <c r="X36" s="187">
        <v>652177.25787788839</v>
      </c>
      <c r="Y36" s="187">
        <v>968362.42018576723</v>
      </c>
      <c r="Z36" s="187">
        <v>893578.15905162715</v>
      </c>
      <c r="AA36" s="187">
        <v>872537.87735537847</v>
      </c>
      <c r="AB36" s="187">
        <v>0</v>
      </c>
      <c r="AC36" s="187">
        <v>0</v>
      </c>
      <c r="AD36" s="187">
        <v>0</v>
      </c>
      <c r="AE36" s="187">
        <v>0</v>
      </c>
      <c r="AF36" s="187">
        <v>0</v>
      </c>
      <c r="AG36" s="187">
        <v>0</v>
      </c>
      <c r="AH36" s="187">
        <v>0</v>
      </c>
      <c r="AI36" s="187">
        <v>0</v>
      </c>
      <c r="AJ36" s="187">
        <v>651416.23185775033</v>
      </c>
      <c r="AK36" s="187">
        <v>968510.01903605519</v>
      </c>
      <c r="AL36" s="187">
        <v>893469.94049667148</v>
      </c>
      <c r="AM36" s="187">
        <v>872362.62579779234</v>
      </c>
      <c r="AN36" s="187">
        <v>0</v>
      </c>
      <c r="AO36" s="187">
        <v>0</v>
      </c>
      <c r="AP36" s="187">
        <v>0</v>
      </c>
      <c r="AQ36" s="187">
        <v>0</v>
      </c>
      <c r="AR36" s="187">
        <v>0</v>
      </c>
      <c r="AS36" s="187">
        <v>0</v>
      </c>
      <c r="AT36" s="187">
        <v>0</v>
      </c>
      <c r="AU36" s="187">
        <v>0</v>
      </c>
      <c r="AV36" s="187">
        <v>650639.97869013622</v>
      </c>
      <c r="AW36" s="187">
        <v>968757.51419505919</v>
      </c>
      <c r="AX36" s="187">
        <v>893427.65773397021</v>
      </c>
      <c r="AY36" s="187">
        <v>872216.7374194311</v>
      </c>
      <c r="AZ36" s="187">
        <v>0</v>
      </c>
      <c r="BA36" s="187">
        <v>0</v>
      </c>
      <c r="BB36" s="187">
        <v>0</v>
      </c>
      <c r="BC36" s="187">
        <v>0</v>
      </c>
      <c r="BD36" s="187">
        <v>0</v>
      </c>
      <c r="BE36" s="187">
        <v>0</v>
      </c>
      <c r="BF36" s="187">
        <v>0</v>
      </c>
      <c r="BG36" s="187">
        <v>0</v>
      </c>
      <c r="BH36" s="187">
        <v>649470.13909703447</v>
      </c>
      <c r="BI36" s="187">
        <v>968719.84074045962</v>
      </c>
      <c r="BJ36" s="187">
        <v>893124.54858627624</v>
      </c>
      <c r="BK36" s="187">
        <v>871870.33720208344</v>
      </c>
      <c r="BL36" s="187">
        <v>0</v>
      </c>
      <c r="BM36" s="187">
        <v>0</v>
      </c>
      <c r="BN36" s="187">
        <v>0</v>
      </c>
      <c r="BO36" s="187">
        <v>0</v>
      </c>
      <c r="BP36" s="187">
        <v>0</v>
      </c>
      <c r="BQ36" s="187">
        <v>0</v>
      </c>
      <c r="BR36" s="187">
        <v>0</v>
      </c>
      <c r="BS36" s="187">
        <v>0</v>
      </c>
      <c r="BT36" s="187">
        <v>648989.58187273832</v>
      </c>
      <c r="BU36" s="187">
        <v>969024.55073705851</v>
      </c>
      <c r="BV36" s="187">
        <v>893205.5067031607</v>
      </c>
      <c r="BW36" s="187">
        <v>871860.41827420588</v>
      </c>
      <c r="BX36" s="187">
        <v>0</v>
      </c>
      <c r="BY36" s="187">
        <v>0</v>
      </c>
      <c r="BZ36" s="187">
        <v>0</v>
      </c>
      <c r="CA36" s="187">
        <v>0</v>
      </c>
      <c r="CB36" s="187">
        <v>0</v>
      </c>
      <c r="CC36" s="187">
        <v>0</v>
      </c>
      <c r="CD36" s="187">
        <v>0</v>
      </c>
      <c r="CE36" s="187">
        <v>0</v>
      </c>
      <c r="CF36" s="187">
        <v>648113.82885761501</v>
      </c>
      <c r="CG36" s="187">
        <v>968908.92234469543</v>
      </c>
      <c r="CH36" s="187">
        <v>892878.86187202204</v>
      </c>
      <c r="CI36" s="187">
        <v>871471.74603268818</v>
      </c>
      <c r="CJ36" s="187">
        <v>0</v>
      </c>
      <c r="CK36" s="187">
        <v>0</v>
      </c>
      <c r="CL36" s="187">
        <v>0</v>
      </c>
      <c r="CM36" s="187">
        <v>0</v>
      </c>
      <c r="CN36" s="187">
        <v>0</v>
      </c>
      <c r="CO36" s="187">
        <v>0</v>
      </c>
      <c r="CP36" s="187">
        <v>0</v>
      </c>
      <c r="CQ36" s="187">
        <v>0</v>
      </c>
      <c r="CR36" s="187">
        <v>647178.85459789482</v>
      </c>
      <c r="CS36" s="187">
        <v>968751.30704006192</v>
      </c>
      <c r="CT36" s="187">
        <v>892494.29266311147</v>
      </c>
      <c r="CU36" s="187">
        <v>871002.70789970469</v>
      </c>
      <c r="CV36" s="187">
        <v>0</v>
      </c>
      <c r="CW36" s="187">
        <v>0</v>
      </c>
      <c r="CX36" s="187">
        <v>0</v>
      </c>
      <c r="CY36" s="187">
        <v>0</v>
      </c>
      <c r="CZ36" s="187">
        <v>0</v>
      </c>
      <c r="DA36" s="187">
        <v>0</v>
      </c>
      <c r="DB36" s="187">
        <v>0</v>
      </c>
      <c r="DC36" s="187">
        <v>0</v>
      </c>
      <c r="DD36" s="187">
        <v>645851.90068667894</v>
      </c>
      <c r="DE36" s="187">
        <v>968336.37707997963</v>
      </c>
      <c r="DF36" s="187">
        <v>891883.46841786569</v>
      </c>
      <c r="DG36" s="187">
        <v>870375.84918682999</v>
      </c>
      <c r="DH36" s="187">
        <v>0</v>
      </c>
      <c r="DI36" s="187">
        <v>0</v>
      </c>
      <c r="DJ36" s="187">
        <v>0</v>
      </c>
      <c r="DK36" s="187">
        <v>0</v>
      </c>
      <c r="DL36" s="187">
        <v>0</v>
      </c>
      <c r="DM36" s="187">
        <v>0</v>
      </c>
      <c r="DN36" s="187">
        <v>0</v>
      </c>
      <c r="DO36" s="187">
        <v>0</v>
      </c>
      <c r="DP36" s="187">
        <v>645268.73988923663</v>
      </c>
      <c r="DQ36" s="187">
        <v>968439.07826966199</v>
      </c>
      <c r="DR36" s="187">
        <v>891801.90424633317</v>
      </c>
      <c r="DS36" s="187">
        <v>870222.44420506561</v>
      </c>
      <c r="DT36" s="187">
        <v>0</v>
      </c>
      <c r="DU36" s="187">
        <v>0</v>
      </c>
      <c r="DV36" s="187">
        <v>0</v>
      </c>
      <c r="DW36" s="187">
        <v>0</v>
      </c>
      <c r="DX36" s="187">
        <v>0</v>
      </c>
      <c r="DY36" s="187">
        <v>0</v>
      </c>
      <c r="DZ36" s="187">
        <v>0</v>
      </c>
      <c r="EA36" s="187">
        <v>0</v>
      </c>
      <c r="EB36" s="187">
        <v>644370.73849414254</v>
      </c>
      <c r="EC36" s="187">
        <v>968297.08961661195</v>
      </c>
      <c r="ED36" s="187">
        <v>891457.91884164186</v>
      </c>
      <c r="EE36" s="187">
        <v>869823.54719600594</v>
      </c>
      <c r="EF36" s="187">
        <v>0</v>
      </c>
      <c r="EG36" s="187">
        <v>0</v>
      </c>
      <c r="EH36" s="187">
        <v>0</v>
      </c>
      <c r="EI36" s="187">
        <v>0</v>
      </c>
      <c r="EJ36" s="187">
        <v>0</v>
      </c>
      <c r="EK36" s="187">
        <v>0</v>
      </c>
      <c r="EL36" s="187">
        <v>0</v>
      </c>
      <c r="EM36" s="187">
        <v>0</v>
      </c>
      <c r="EN36" s="187">
        <v>643458.0147715871</v>
      </c>
      <c r="EO36" s="187">
        <v>968213.2224962879</v>
      </c>
      <c r="EP36" s="187">
        <v>891129.65585315367</v>
      </c>
      <c r="EQ36" s="187">
        <v>869403.71119760477</v>
      </c>
      <c r="ER36" s="187">
        <v>0</v>
      </c>
      <c r="ES36" s="187">
        <v>0</v>
      </c>
      <c r="ET36" s="187">
        <v>0</v>
      </c>
      <c r="EU36" s="187">
        <v>0</v>
      </c>
      <c r="EV36" s="187">
        <v>0</v>
      </c>
      <c r="EW36" s="187">
        <v>0</v>
      </c>
      <c r="EX36" s="187">
        <v>0</v>
      </c>
      <c r="EY36" s="187">
        <v>0</v>
      </c>
      <c r="EZ36" s="187">
        <v>642142.18397479504</v>
      </c>
      <c r="FA36" s="187">
        <v>967815.32970512053</v>
      </c>
      <c r="FB36" s="187">
        <v>890528.65519842657</v>
      </c>
      <c r="FC36" s="187">
        <v>868781.76715576579</v>
      </c>
      <c r="FD36" s="187">
        <v>0</v>
      </c>
      <c r="FE36" s="187">
        <v>0</v>
      </c>
      <c r="FF36" s="187">
        <v>0</v>
      </c>
      <c r="FG36" s="187">
        <v>0</v>
      </c>
      <c r="FH36" s="187">
        <v>0</v>
      </c>
      <c r="FI36" s="187">
        <v>0</v>
      </c>
      <c r="FJ36" s="187">
        <v>0</v>
      </c>
      <c r="FK36" s="187">
        <v>0</v>
      </c>
      <c r="FL36" s="187">
        <v>641531.36527206469</v>
      </c>
      <c r="FM36" s="187">
        <v>967881.36449774948</v>
      </c>
      <c r="FN36" s="187">
        <v>890409.91690721828</v>
      </c>
      <c r="FO36" s="187">
        <v>868590.5806829764</v>
      </c>
      <c r="FP36" s="187">
        <v>0</v>
      </c>
      <c r="FQ36" s="187">
        <v>0</v>
      </c>
      <c r="FR36" s="187">
        <v>0</v>
      </c>
      <c r="FS36" s="187">
        <v>0</v>
      </c>
      <c r="FT36" s="187">
        <v>0</v>
      </c>
      <c r="FU36" s="187">
        <v>0</v>
      </c>
      <c r="FV36" s="187">
        <v>0</v>
      </c>
      <c r="FW36" s="187">
        <v>0</v>
      </c>
      <c r="FX36" s="187">
        <v>640602.30678185856</v>
      </c>
      <c r="FY36" s="187">
        <v>967682.46259207104</v>
      </c>
      <c r="FZ36" s="187">
        <v>890010.91917133308</v>
      </c>
      <c r="GA36" s="187">
        <v>868134.67304237047</v>
      </c>
      <c r="GB36" s="187">
        <v>0</v>
      </c>
      <c r="GC36" s="187">
        <v>0</v>
      </c>
      <c r="GD36" s="187">
        <v>0</v>
      </c>
      <c r="GE36" s="187">
        <v>0</v>
      </c>
      <c r="GF36" s="187">
        <v>0</v>
      </c>
      <c r="GG36" s="187">
        <v>0</v>
      </c>
      <c r="GH36" s="187">
        <v>0</v>
      </c>
      <c r="GI36" s="187">
        <v>0</v>
      </c>
      <c r="GJ36" s="187">
        <v>639635.87290568522</v>
      </c>
      <c r="GK36" s="187">
        <v>967483.66789184755</v>
      </c>
      <c r="GL36" s="187">
        <v>889585.67095947138</v>
      </c>
      <c r="GM36" s="187">
        <v>867624.9472685674</v>
      </c>
      <c r="GN36" s="187">
        <v>0</v>
      </c>
      <c r="GO36" s="187">
        <v>0</v>
      </c>
      <c r="GP36" s="187">
        <v>0</v>
      </c>
      <c r="GQ36" s="187">
        <v>0</v>
      </c>
      <c r="GR36" s="187">
        <v>0</v>
      </c>
      <c r="GS36" s="187">
        <v>0</v>
      </c>
      <c r="GT36" s="187">
        <v>0</v>
      </c>
      <c r="GU36" s="187">
        <v>0</v>
      </c>
      <c r="GV36" s="187">
        <v>638288.77740848192</v>
      </c>
      <c r="GW36" s="187">
        <v>967011.32088345301</v>
      </c>
      <c r="GX36" s="187">
        <v>888918.23686885636</v>
      </c>
      <c r="GY36" s="187">
        <v>866937.17536205309</v>
      </c>
      <c r="GZ36" s="187">
        <v>0</v>
      </c>
      <c r="HA36" s="187">
        <v>0</v>
      </c>
      <c r="HB36" s="187">
        <v>0</v>
      </c>
      <c r="HC36" s="187">
        <v>0</v>
      </c>
      <c r="HD36" s="187">
        <v>0</v>
      </c>
      <c r="HE36" s="187">
        <v>0</v>
      </c>
      <c r="HF36" s="187">
        <v>0</v>
      </c>
      <c r="HG36" s="187">
        <v>0</v>
      </c>
      <c r="HH36" s="187">
        <v>637618.73521943646</v>
      </c>
      <c r="HI36" s="187">
        <v>966967.43318932585</v>
      </c>
      <c r="HJ36" s="187">
        <v>888702.4080057129</v>
      </c>
      <c r="HK36" s="187">
        <v>866653.10466253594</v>
      </c>
      <c r="HL36" s="187">
        <v>0</v>
      </c>
      <c r="HM36" s="187">
        <v>0</v>
      </c>
      <c r="HN36" s="187">
        <v>0</v>
      </c>
      <c r="HO36" s="187">
        <v>0</v>
      </c>
      <c r="HP36" s="187">
        <v>0</v>
      </c>
      <c r="HQ36" s="187">
        <v>0</v>
      </c>
      <c r="HR36" s="187">
        <v>0</v>
      </c>
      <c r="HS36" s="187">
        <v>0</v>
      </c>
      <c r="HT36" s="187">
        <v>636639.08007876843</v>
      </c>
      <c r="HU36" s="187">
        <v>966664.62783689122</v>
      </c>
      <c r="HV36" s="187">
        <v>888216.73242646852</v>
      </c>
      <c r="HW36" s="187">
        <v>866117.53297834785</v>
      </c>
      <c r="HX36" s="187">
        <v>0</v>
      </c>
      <c r="HY36" s="187">
        <v>0</v>
      </c>
      <c r="HZ36" s="187">
        <v>0</v>
      </c>
      <c r="IA36" s="187">
        <v>0</v>
      </c>
      <c r="IB36" s="187">
        <v>0</v>
      </c>
      <c r="IC36" s="187">
        <v>0</v>
      </c>
      <c r="ID36" s="187">
        <v>0</v>
      </c>
      <c r="IE36" s="187">
        <v>0</v>
      </c>
      <c r="IF36" s="187">
        <v>635642.58703846496</v>
      </c>
      <c r="IG36" s="187">
        <v>966410.42329623911</v>
      </c>
      <c r="IH36" s="187">
        <v>887743.98816936323</v>
      </c>
      <c r="II36" s="187">
        <v>865563.92466716317</v>
      </c>
      <c r="IJ36" s="187">
        <v>0</v>
      </c>
      <c r="IK36" s="187">
        <v>0</v>
      </c>
      <c r="IL36" s="187">
        <v>0</v>
      </c>
      <c r="IM36" s="187">
        <v>0</v>
      </c>
      <c r="IN36" s="187">
        <v>0</v>
      </c>
      <c r="IO36" s="187">
        <v>0</v>
      </c>
      <c r="IP36" s="187">
        <v>0</v>
      </c>
      <c r="IQ36" s="187">
        <v>0</v>
      </c>
      <c r="IR36" s="187">
        <v>634283.46417023509</v>
      </c>
      <c r="IS36" s="187">
        <v>965902.70715176442</v>
      </c>
      <c r="IT36" s="187">
        <v>887048.8955136158</v>
      </c>
      <c r="IU36" s="187">
        <v>864851.50341043668</v>
      </c>
      <c r="IV36" s="187">
        <v>0</v>
      </c>
      <c r="IW36" s="187">
        <v>0</v>
      </c>
      <c r="IX36" s="187">
        <v>0</v>
      </c>
      <c r="IY36" s="187">
        <v>0</v>
      </c>
      <c r="IZ36" s="187">
        <v>0</v>
      </c>
      <c r="JA36" s="187">
        <v>0</v>
      </c>
      <c r="JB36" s="187">
        <v>0</v>
      </c>
      <c r="JC36" s="187">
        <v>0</v>
      </c>
      <c r="JD36" s="187">
        <v>633598.09567900677</v>
      </c>
      <c r="JE36" s="187">
        <v>965855.41387038853</v>
      </c>
      <c r="JF36" s="188">
        <v>886825.14876307058</v>
      </c>
      <c r="JG36" s="188">
        <v>864558.11688125343</v>
      </c>
      <c r="JH36" s="188">
        <v>0</v>
      </c>
      <c r="JI36" s="188">
        <v>0</v>
      </c>
      <c r="JJ36" s="188">
        <v>0</v>
      </c>
      <c r="JK36" s="188">
        <v>0</v>
      </c>
      <c r="JL36" s="188">
        <v>0</v>
      </c>
      <c r="JM36" s="188">
        <v>0</v>
      </c>
      <c r="JN36" s="188">
        <v>0</v>
      </c>
      <c r="JO36" s="188">
        <v>0</v>
      </c>
      <c r="JP36" s="188">
        <v>632606.81589275796</v>
      </c>
      <c r="JQ36" s="188">
        <v>965538.77565203281</v>
      </c>
      <c r="JR36" s="188">
        <v>886320.34431275073</v>
      </c>
      <c r="JS36" s="188">
        <v>863998.79745731887</v>
      </c>
      <c r="JT36" s="188">
        <v>0</v>
      </c>
      <c r="JU36" s="188">
        <v>0</v>
      </c>
      <c r="JV36" s="188">
        <v>0</v>
      </c>
      <c r="JW36" s="188">
        <v>0</v>
      </c>
      <c r="JX36" s="188">
        <v>0</v>
      </c>
      <c r="JY36" s="188">
        <v>0</v>
      </c>
      <c r="JZ36" s="188">
        <v>0</v>
      </c>
      <c r="KA36" s="188">
        <v>0</v>
      </c>
      <c r="KB36" s="188">
        <v>631571.04462605424</v>
      </c>
      <c r="KC36" s="188">
        <v>965196.69394310238</v>
      </c>
      <c r="KD36" s="188">
        <v>885772.14447565645</v>
      </c>
      <c r="KE36" s="188">
        <v>863373.74608245248</v>
      </c>
      <c r="KF36" s="188">
        <v>0</v>
      </c>
      <c r="KG36" s="188">
        <v>0</v>
      </c>
      <c r="KH36" s="188">
        <v>0</v>
      </c>
      <c r="KI36" s="188">
        <v>0</v>
      </c>
      <c r="KJ36" s="188">
        <v>0</v>
      </c>
      <c r="KK36" s="188">
        <v>0</v>
      </c>
      <c r="KL36" s="188">
        <v>0</v>
      </c>
      <c r="KM36" s="188">
        <v>0</v>
      </c>
      <c r="KN36" s="188">
        <v>630182.36307666311</v>
      </c>
      <c r="KO36" s="188">
        <v>964609.51569848286</v>
      </c>
      <c r="KP36" s="188">
        <v>885008.7180833678</v>
      </c>
      <c r="KQ36" s="188">
        <v>862595.19338998897</v>
      </c>
      <c r="KR36" s="188">
        <v>0</v>
      </c>
      <c r="KS36" s="188">
        <v>0</v>
      </c>
      <c r="KT36" s="188">
        <v>0</v>
      </c>
      <c r="KU36" s="188">
        <v>0</v>
      </c>
      <c r="KV36" s="188">
        <v>0</v>
      </c>
      <c r="KW36" s="188">
        <v>0</v>
      </c>
      <c r="KX36" s="188">
        <v>0</v>
      </c>
      <c r="KY36" s="188">
        <v>0</v>
      </c>
      <c r="KZ36" s="188">
        <v>629444.58945923601</v>
      </c>
      <c r="LA36" s="188">
        <v>964465.83554701973</v>
      </c>
    </row>
    <row r="37" spans="1:313" x14ac:dyDescent="0.2">
      <c r="A37" t="s">
        <v>96</v>
      </c>
      <c r="B37" s="187">
        <v>9538473.9000000004</v>
      </c>
      <c r="C37" s="187">
        <v>9502129.8000000007</v>
      </c>
      <c r="D37" s="187">
        <v>0</v>
      </c>
      <c r="E37" s="187">
        <v>0</v>
      </c>
      <c r="F37" s="187">
        <v>0</v>
      </c>
      <c r="G37" s="187">
        <v>0</v>
      </c>
      <c r="H37" s="187">
        <v>0</v>
      </c>
      <c r="I37" s="187">
        <v>0</v>
      </c>
      <c r="J37" s="187">
        <v>0</v>
      </c>
      <c r="K37" s="187">
        <v>0</v>
      </c>
      <c r="L37" s="187">
        <v>9138096.1000000015</v>
      </c>
      <c r="M37" s="187">
        <v>9554045.8002004009</v>
      </c>
      <c r="N37" s="187">
        <v>9453179.3000000026</v>
      </c>
      <c r="O37" s="187">
        <v>9440264.3999999985</v>
      </c>
      <c r="P37" s="187">
        <v>0</v>
      </c>
      <c r="Q37" s="187">
        <v>0</v>
      </c>
      <c r="R37" s="187">
        <v>0</v>
      </c>
      <c r="S37" s="187">
        <v>0</v>
      </c>
      <c r="T37" s="187">
        <v>0</v>
      </c>
      <c r="U37" s="187">
        <v>0</v>
      </c>
      <c r="V37" s="187">
        <v>0</v>
      </c>
      <c r="W37" s="187">
        <v>0</v>
      </c>
      <c r="X37" s="187">
        <v>9155726.4000000004</v>
      </c>
      <c r="Y37" s="187">
        <v>9570022.8997996002</v>
      </c>
      <c r="Z37" s="187">
        <v>9479985.5</v>
      </c>
      <c r="AA37" s="187">
        <v>9484891.4002004005</v>
      </c>
      <c r="AB37" s="187">
        <v>0</v>
      </c>
      <c r="AC37" s="187">
        <v>0</v>
      </c>
      <c r="AD37" s="187">
        <v>0</v>
      </c>
      <c r="AE37" s="187">
        <v>0</v>
      </c>
      <c r="AF37" s="187">
        <v>0</v>
      </c>
      <c r="AG37" s="187">
        <v>0</v>
      </c>
      <c r="AH37" s="187">
        <v>0</v>
      </c>
      <c r="AI37" s="187">
        <v>0</v>
      </c>
      <c r="AJ37" s="187">
        <v>9245054.3000000007</v>
      </c>
      <c r="AK37" s="187">
        <v>9665605</v>
      </c>
      <c r="AL37" s="187">
        <v>9577896.6999999993</v>
      </c>
      <c r="AM37" s="187">
        <v>9582947</v>
      </c>
      <c r="AN37" s="187">
        <v>0</v>
      </c>
      <c r="AO37" s="187">
        <v>0</v>
      </c>
      <c r="AP37" s="187">
        <v>0</v>
      </c>
      <c r="AQ37" s="187">
        <v>0</v>
      </c>
      <c r="AR37" s="187">
        <v>0</v>
      </c>
      <c r="AS37" s="187">
        <v>0</v>
      </c>
      <c r="AT37" s="187">
        <v>0</v>
      </c>
      <c r="AU37" s="187">
        <v>0</v>
      </c>
      <c r="AV37" s="187">
        <v>9344409.1000000015</v>
      </c>
      <c r="AW37" s="187">
        <v>9765104.2000000011</v>
      </c>
      <c r="AX37" s="187">
        <v>9678636.8999999985</v>
      </c>
      <c r="AY37" s="187">
        <v>9684928.0999999978</v>
      </c>
      <c r="AZ37" s="187">
        <v>0</v>
      </c>
      <c r="BA37" s="187">
        <v>0</v>
      </c>
      <c r="BB37" s="187">
        <v>0</v>
      </c>
      <c r="BC37" s="187">
        <v>0</v>
      </c>
      <c r="BD37" s="187">
        <v>0</v>
      </c>
      <c r="BE37" s="187">
        <v>0</v>
      </c>
      <c r="BF37" s="187">
        <v>0</v>
      </c>
      <c r="BG37" s="187">
        <v>0</v>
      </c>
      <c r="BH37" s="187">
        <v>9457558.6000000015</v>
      </c>
      <c r="BI37" s="187">
        <v>9879494.5999999978</v>
      </c>
      <c r="BJ37" s="187">
        <v>9789652.9002004005</v>
      </c>
      <c r="BK37" s="187">
        <v>9792569.5</v>
      </c>
      <c r="BL37" s="187">
        <v>0</v>
      </c>
      <c r="BM37" s="187">
        <v>0</v>
      </c>
      <c r="BN37" s="187">
        <v>0</v>
      </c>
      <c r="BO37" s="187">
        <v>0</v>
      </c>
      <c r="BP37" s="187">
        <v>0</v>
      </c>
      <c r="BQ37" s="187">
        <v>0</v>
      </c>
      <c r="BR37" s="187">
        <v>0</v>
      </c>
      <c r="BS37" s="187">
        <v>0</v>
      </c>
      <c r="BT37" s="187">
        <v>9534829.9997995999</v>
      </c>
      <c r="BU37" s="187">
        <v>9953391.5999999996</v>
      </c>
      <c r="BV37" s="187">
        <v>9864073.8000000007</v>
      </c>
      <c r="BW37" s="187">
        <v>9867514.5</v>
      </c>
      <c r="BX37" s="187">
        <v>0</v>
      </c>
      <c r="BY37" s="187">
        <v>0</v>
      </c>
      <c r="BZ37" s="187">
        <v>0</v>
      </c>
      <c r="CA37" s="187">
        <v>0</v>
      </c>
      <c r="CB37" s="187">
        <v>0</v>
      </c>
      <c r="CC37" s="187">
        <v>0</v>
      </c>
      <c r="CD37" s="187">
        <v>0</v>
      </c>
      <c r="CE37" s="187">
        <v>0</v>
      </c>
      <c r="CF37" s="187">
        <v>9614491.1000000015</v>
      </c>
      <c r="CG37" s="187">
        <v>10033576.800200403</v>
      </c>
      <c r="CH37" s="187">
        <v>9944126.8999999985</v>
      </c>
      <c r="CI37" s="187">
        <v>9947435.5</v>
      </c>
      <c r="CJ37" s="187">
        <v>0</v>
      </c>
      <c r="CK37" s="187">
        <v>0</v>
      </c>
      <c r="CL37" s="187">
        <v>0</v>
      </c>
      <c r="CM37" s="187">
        <v>0</v>
      </c>
      <c r="CN37" s="187">
        <v>0</v>
      </c>
      <c r="CO37" s="187">
        <v>0</v>
      </c>
      <c r="CP37" s="187">
        <v>0</v>
      </c>
      <c r="CQ37" s="187">
        <v>0</v>
      </c>
      <c r="CR37" s="187">
        <v>9693223.3000000007</v>
      </c>
      <c r="CS37" s="187">
        <v>10112176.9</v>
      </c>
      <c r="CT37" s="187">
        <v>10024126.999799598</v>
      </c>
      <c r="CU37" s="187">
        <v>10028835.599799599</v>
      </c>
      <c r="CV37" s="187">
        <v>0</v>
      </c>
      <c r="CW37" s="187">
        <v>0</v>
      </c>
      <c r="CX37" s="187">
        <v>0</v>
      </c>
      <c r="CY37" s="187">
        <v>0</v>
      </c>
      <c r="CZ37" s="187">
        <v>0</v>
      </c>
      <c r="DA37" s="187">
        <v>0</v>
      </c>
      <c r="DB37" s="187">
        <v>0</v>
      </c>
      <c r="DC37" s="187">
        <v>0</v>
      </c>
      <c r="DD37" s="187">
        <v>9787223.4997995999</v>
      </c>
      <c r="DE37" s="187">
        <v>10207577.099799601</v>
      </c>
      <c r="DF37" s="187">
        <v>10117041.700200401</v>
      </c>
      <c r="DG37" s="187">
        <v>10119264.600000001</v>
      </c>
      <c r="DH37" s="187">
        <v>0</v>
      </c>
      <c r="DI37" s="187">
        <v>0</v>
      </c>
      <c r="DJ37" s="187">
        <v>0</v>
      </c>
      <c r="DK37" s="187">
        <v>0</v>
      </c>
      <c r="DL37" s="187">
        <v>0</v>
      </c>
      <c r="DM37" s="187">
        <v>0</v>
      </c>
      <c r="DN37" s="187">
        <v>0</v>
      </c>
      <c r="DO37" s="187">
        <v>0</v>
      </c>
      <c r="DP37" s="187">
        <v>9855281.499799598</v>
      </c>
      <c r="DQ37" s="187">
        <v>10273149.299799599</v>
      </c>
      <c r="DR37" s="187">
        <v>10184097.3997996</v>
      </c>
      <c r="DS37" s="187">
        <v>10187804</v>
      </c>
      <c r="DT37" s="187">
        <v>0</v>
      </c>
      <c r="DU37" s="187">
        <v>0</v>
      </c>
      <c r="DV37" s="187">
        <v>0</v>
      </c>
      <c r="DW37" s="187">
        <v>0</v>
      </c>
      <c r="DX37" s="187">
        <v>0</v>
      </c>
      <c r="DY37" s="187">
        <v>0</v>
      </c>
      <c r="DZ37" s="187">
        <v>0</v>
      </c>
      <c r="EA37" s="187">
        <v>0</v>
      </c>
      <c r="EB37" s="187">
        <v>9937173</v>
      </c>
      <c r="EC37" s="187">
        <v>10356524.399999999</v>
      </c>
      <c r="ED37" s="187">
        <v>10267932.699999999</v>
      </c>
      <c r="EE37" s="187">
        <v>10272099.4</v>
      </c>
      <c r="EF37" s="187">
        <v>0</v>
      </c>
      <c r="EG37" s="187">
        <v>0</v>
      </c>
      <c r="EH37" s="187">
        <v>0</v>
      </c>
      <c r="EI37" s="187">
        <v>0</v>
      </c>
      <c r="EJ37" s="187">
        <v>0</v>
      </c>
      <c r="EK37" s="187">
        <v>0</v>
      </c>
      <c r="EL37" s="187">
        <v>0</v>
      </c>
      <c r="EM37" s="187">
        <v>0</v>
      </c>
      <c r="EN37" s="187">
        <v>10025609.799999999</v>
      </c>
      <c r="EO37" s="187">
        <v>10445421.300000001</v>
      </c>
      <c r="EP37" s="187">
        <v>10357920.1</v>
      </c>
      <c r="EQ37" s="187">
        <v>10363177.600200402</v>
      </c>
      <c r="ER37" s="187">
        <v>0</v>
      </c>
      <c r="ES37" s="187">
        <v>0</v>
      </c>
      <c r="ET37" s="187">
        <v>0</v>
      </c>
      <c r="EU37" s="187">
        <v>0</v>
      </c>
      <c r="EV37" s="187">
        <v>0</v>
      </c>
      <c r="EW37" s="187">
        <v>0</v>
      </c>
      <c r="EX37" s="187">
        <v>0</v>
      </c>
      <c r="EY37" s="187">
        <v>0</v>
      </c>
      <c r="EZ37" s="187">
        <v>10126503.1</v>
      </c>
      <c r="FA37" s="187">
        <v>10547405.200000001</v>
      </c>
      <c r="FB37" s="187">
        <v>10457112.4</v>
      </c>
      <c r="FC37" s="187">
        <v>10459578.200000001</v>
      </c>
      <c r="FD37" s="187">
        <v>0</v>
      </c>
      <c r="FE37" s="187">
        <v>0</v>
      </c>
      <c r="FF37" s="187">
        <v>0</v>
      </c>
      <c r="FG37" s="187">
        <v>0</v>
      </c>
      <c r="FH37" s="187">
        <v>0</v>
      </c>
      <c r="FI37" s="187">
        <v>0</v>
      </c>
      <c r="FJ37" s="187">
        <v>0</v>
      </c>
      <c r="FK37" s="187">
        <v>0</v>
      </c>
      <c r="FL37" s="187">
        <v>10197779.900200401</v>
      </c>
      <c r="FM37" s="187">
        <v>10615890.400200399</v>
      </c>
      <c r="FN37" s="187">
        <v>10526967.400200401</v>
      </c>
      <c r="FO37" s="187">
        <v>10530802.9</v>
      </c>
      <c r="FP37" s="187">
        <v>0</v>
      </c>
      <c r="FQ37" s="187">
        <v>0</v>
      </c>
      <c r="FR37" s="187">
        <v>0</v>
      </c>
      <c r="FS37" s="187">
        <v>0</v>
      </c>
      <c r="FT37" s="187">
        <v>0</v>
      </c>
      <c r="FU37" s="187">
        <v>0</v>
      </c>
      <c r="FV37" s="187">
        <v>0</v>
      </c>
      <c r="FW37" s="187">
        <v>0</v>
      </c>
      <c r="FX37" s="187">
        <v>10281332.499799598</v>
      </c>
      <c r="FY37" s="187">
        <v>10700812.9</v>
      </c>
      <c r="FZ37" s="187">
        <v>10612015.799799599</v>
      </c>
      <c r="GA37" s="187">
        <v>10615977.299799597</v>
      </c>
      <c r="GB37" s="187">
        <v>0</v>
      </c>
      <c r="GC37" s="187">
        <v>0</v>
      </c>
      <c r="GD37" s="187">
        <v>0</v>
      </c>
      <c r="GE37" s="187">
        <v>0</v>
      </c>
      <c r="GF37" s="187">
        <v>0</v>
      </c>
      <c r="GG37" s="187">
        <v>0</v>
      </c>
      <c r="GH37" s="187">
        <v>0</v>
      </c>
      <c r="GI37" s="187">
        <v>0</v>
      </c>
      <c r="GJ37" s="187">
        <v>10367640.6</v>
      </c>
      <c r="GK37" s="187">
        <v>10787246.9</v>
      </c>
      <c r="GL37" s="187">
        <v>10699752.299999999</v>
      </c>
      <c r="GM37" s="187">
        <v>10705016.200000001</v>
      </c>
      <c r="GN37" s="187">
        <v>0</v>
      </c>
      <c r="GO37" s="187">
        <v>0</v>
      </c>
      <c r="GP37" s="187">
        <v>0</v>
      </c>
      <c r="GQ37" s="187">
        <v>0</v>
      </c>
      <c r="GR37" s="187">
        <v>0</v>
      </c>
      <c r="GS37" s="187">
        <v>0</v>
      </c>
      <c r="GT37" s="187">
        <v>0</v>
      </c>
      <c r="GU37" s="187">
        <v>0</v>
      </c>
      <c r="GV37" s="187">
        <v>10468401.200000001</v>
      </c>
      <c r="GW37" s="187">
        <v>10889310.0002004</v>
      </c>
      <c r="GX37" s="187">
        <v>10798797.6</v>
      </c>
      <c r="GY37" s="187">
        <v>10801043.699999999</v>
      </c>
      <c r="GZ37" s="187">
        <v>0</v>
      </c>
      <c r="HA37" s="187">
        <v>0</v>
      </c>
      <c r="HB37" s="187">
        <v>0</v>
      </c>
      <c r="HC37" s="187">
        <v>0</v>
      </c>
      <c r="HD37" s="187">
        <v>0</v>
      </c>
      <c r="HE37" s="187">
        <v>0</v>
      </c>
      <c r="HF37" s="187">
        <v>0</v>
      </c>
      <c r="HG37" s="187">
        <v>0</v>
      </c>
      <c r="HH37" s="187">
        <v>10537268.499799598</v>
      </c>
      <c r="HI37" s="187">
        <v>10955159.5</v>
      </c>
      <c r="HJ37" s="187">
        <v>10866030.499999998</v>
      </c>
      <c r="HK37" s="187">
        <v>10869659.800200401</v>
      </c>
      <c r="HL37" s="187">
        <v>0</v>
      </c>
      <c r="HM37" s="187">
        <v>0</v>
      </c>
      <c r="HN37" s="187">
        <v>0</v>
      </c>
      <c r="HO37" s="187">
        <v>0</v>
      </c>
      <c r="HP37" s="187">
        <v>0</v>
      </c>
      <c r="HQ37" s="187">
        <v>0</v>
      </c>
      <c r="HR37" s="187">
        <v>0</v>
      </c>
      <c r="HS37" s="187">
        <v>0</v>
      </c>
      <c r="HT37" s="187">
        <v>10618334</v>
      </c>
      <c r="HU37" s="187">
        <v>11037608.200200399</v>
      </c>
      <c r="HV37" s="187">
        <v>10948906.5002004</v>
      </c>
      <c r="HW37" s="187">
        <v>10952963.199999999</v>
      </c>
      <c r="HX37" s="187">
        <v>0</v>
      </c>
      <c r="HY37" s="187">
        <v>0</v>
      </c>
      <c r="HZ37" s="187">
        <v>0</v>
      </c>
      <c r="IA37" s="187">
        <v>0</v>
      </c>
      <c r="IB37" s="187">
        <v>0</v>
      </c>
      <c r="IC37" s="187">
        <v>0</v>
      </c>
      <c r="ID37" s="187">
        <v>0</v>
      </c>
      <c r="IE37" s="187">
        <v>0</v>
      </c>
      <c r="IF37" s="187">
        <v>10705484.199799599</v>
      </c>
      <c r="IG37" s="187">
        <v>11125185.9</v>
      </c>
      <c r="IH37" s="187">
        <v>11037898.799999999</v>
      </c>
      <c r="II37" s="187">
        <v>11043370.300000001</v>
      </c>
      <c r="IJ37" s="187">
        <v>0</v>
      </c>
      <c r="IK37" s="187">
        <v>0</v>
      </c>
      <c r="IL37" s="187">
        <v>0</v>
      </c>
      <c r="IM37" s="187">
        <v>0</v>
      </c>
      <c r="IN37" s="187">
        <v>0</v>
      </c>
      <c r="IO37" s="187">
        <v>0</v>
      </c>
      <c r="IP37" s="187">
        <v>0</v>
      </c>
      <c r="IQ37" s="187">
        <v>0</v>
      </c>
      <c r="IR37" s="187">
        <v>10808623.399799598</v>
      </c>
      <c r="IS37" s="187">
        <v>11229739.900000002</v>
      </c>
      <c r="IT37" s="187">
        <v>11139664.400200402</v>
      </c>
      <c r="IU37" s="187">
        <v>11142347.299799599</v>
      </c>
      <c r="IV37" s="187">
        <v>0</v>
      </c>
      <c r="IW37" s="187">
        <v>0</v>
      </c>
      <c r="IX37" s="187">
        <v>0</v>
      </c>
      <c r="IY37" s="187">
        <v>0</v>
      </c>
      <c r="IZ37" s="187">
        <v>0</v>
      </c>
      <c r="JA37" s="187">
        <v>0</v>
      </c>
      <c r="JB37" s="187">
        <v>0</v>
      </c>
      <c r="JC37" s="187">
        <v>0</v>
      </c>
      <c r="JD37" s="187">
        <v>10882504.4</v>
      </c>
      <c r="JE37" s="187">
        <v>11300832.199999999</v>
      </c>
      <c r="JF37" s="188">
        <v>11212059.699999999</v>
      </c>
      <c r="JG37" s="188">
        <v>11216045.900200401</v>
      </c>
      <c r="JH37" s="188">
        <v>0</v>
      </c>
      <c r="JI37" s="188">
        <v>0</v>
      </c>
      <c r="JJ37" s="188">
        <v>0</v>
      </c>
      <c r="JK37" s="188">
        <v>0</v>
      </c>
      <c r="JL37" s="188">
        <v>0</v>
      </c>
      <c r="JM37" s="188">
        <v>0</v>
      </c>
      <c r="JN37" s="188">
        <v>0</v>
      </c>
      <c r="JO37" s="188">
        <v>0</v>
      </c>
      <c r="JP37" s="188">
        <v>10967930.299799599</v>
      </c>
      <c r="JQ37" s="188">
        <v>11387561.199999999</v>
      </c>
      <c r="JR37" s="188">
        <v>11298727.000200402</v>
      </c>
      <c r="JS37" s="188">
        <v>11302650.9</v>
      </c>
      <c r="JT37" s="188">
        <v>0</v>
      </c>
      <c r="JU37" s="188">
        <v>0</v>
      </c>
      <c r="JV37" s="188">
        <v>0</v>
      </c>
      <c r="JW37" s="188">
        <v>0</v>
      </c>
      <c r="JX37" s="188">
        <v>0</v>
      </c>
      <c r="JY37" s="188">
        <v>0</v>
      </c>
      <c r="JZ37" s="188">
        <v>0</v>
      </c>
      <c r="KA37" s="188">
        <v>0</v>
      </c>
      <c r="KB37" s="188">
        <v>11053977.900200401</v>
      </c>
      <c r="KC37" s="188">
        <v>11473546.599799599</v>
      </c>
      <c r="KD37" s="188">
        <v>11386148.799999999</v>
      </c>
      <c r="KE37" s="188">
        <v>11391509.300000001</v>
      </c>
      <c r="KF37" s="188">
        <v>0</v>
      </c>
      <c r="KG37" s="188">
        <v>0</v>
      </c>
      <c r="KH37" s="188">
        <v>0</v>
      </c>
      <c r="KI37" s="188">
        <v>0</v>
      </c>
      <c r="KJ37" s="188">
        <v>0</v>
      </c>
      <c r="KK37" s="188">
        <v>0</v>
      </c>
      <c r="KL37" s="188">
        <v>0</v>
      </c>
      <c r="KM37" s="188">
        <v>0</v>
      </c>
      <c r="KN37" s="188">
        <v>11155764.700200399</v>
      </c>
      <c r="KO37" s="188">
        <v>11576770.100200402</v>
      </c>
      <c r="KP37" s="188">
        <v>11486495.900200401</v>
      </c>
      <c r="KQ37" s="188">
        <v>11488980</v>
      </c>
      <c r="KR37" s="188">
        <v>0</v>
      </c>
      <c r="KS37" s="188">
        <v>0</v>
      </c>
      <c r="KT37" s="188">
        <v>0</v>
      </c>
      <c r="KU37" s="188">
        <v>0</v>
      </c>
      <c r="KV37" s="188">
        <v>0</v>
      </c>
      <c r="KW37" s="188">
        <v>0</v>
      </c>
      <c r="KX37" s="188">
        <v>0</v>
      </c>
      <c r="KY37" s="188">
        <v>0</v>
      </c>
      <c r="KZ37" s="188">
        <v>11227347.5</v>
      </c>
      <c r="LA37" s="188">
        <v>11645476.600000001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A345"/>
  <sheetViews>
    <sheetView workbookViewId="0">
      <pane xSplit="4" ySplit="6" topLeftCell="E7" activePane="bottomRight" state="frozen"/>
      <selection activeCell="I27" sqref="I27"/>
      <selection pane="topRight" activeCell="I27" sqref="I27"/>
      <selection pane="bottomLeft" activeCell="I27" sqref="I27"/>
      <selection pane="bottomRight" activeCell="BA7" sqref="BA7"/>
    </sheetView>
  </sheetViews>
  <sheetFormatPr defaultRowHeight="12.75" outlineLevelCol="2"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7109375" style="2" hidden="1" customWidth="1" outlineLevel="1"/>
    <col min="21" max="22" width="12" style="2" hidden="1" customWidth="1" outlineLevel="2"/>
    <col min="23" max="23" width="11" style="2" hidden="1" customWidth="1" outlineLevel="2"/>
    <col min="24" max="24" width="21.140625" style="2" hidden="1" customWidth="1" outlineLevel="2"/>
    <col min="25" max="25" width="21.7109375" style="2" hidden="1" customWidth="1" outlineLevel="2"/>
    <col min="26" max="26" width="19.5703125" style="2" hidden="1" customWidth="1" outlineLevel="2"/>
    <col min="27" max="27" width="20" style="2" hidden="1" customWidth="1" outlineLevel="2"/>
    <col min="28" max="28" width="18.85546875" style="2" hidden="1" customWidth="1" outlineLevel="2"/>
    <col min="29" max="29" width="17.28515625" style="2" hidden="1" customWidth="1" outlineLevel="2"/>
    <col min="30" max="35" width="13.28515625" style="2" hidden="1" customWidth="1" outlineLevel="2"/>
    <col min="36" max="36" width="3.42578125" style="2" customWidth="1" collapsed="1"/>
    <col min="37" max="38" width="12" style="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 min="53" max="53" width="14.7109375" bestFit="1" customWidth="1"/>
    <col min="66" max="66" width="2.140625" customWidth="1"/>
  </cols>
  <sheetData>
    <row r="1" spans="1:53" ht="31.5" x14ac:dyDescent="0.5">
      <c r="A1" s="1" t="str">
        <f>'[3]Gas - Sales'!A1</f>
        <v>F20 Final Gas Load Forecast</v>
      </c>
    </row>
    <row r="2" spans="1:53" ht="21" x14ac:dyDescent="0.35">
      <c r="A2" s="3" t="s">
        <v>0</v>
      </c>
      <c r="T2" s="2" t="s">
        <v>118</v>
      </c>
    </row>
    <row r="3" spans="1:53" ht="13.5" thickBot="1" x14ac:dyDescent="0.25">
      <c r="A3" s="2" t="s">
        <v>1</v>
      </c>
    </row>
    <row r="4" spans="1:53"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119</v>
      </c>
      <c r="AL4" s="254"/>
      <c r="AM4" s="254"/>
      <c r="AN4" s="254"/>
      <c r="AO4" s="254"/>
      <c r="AP4" s="254"/>
      <c r="AQ4" s="254"/>
      <c r="AR4" s="254"/>
      <c r="AS4" s="254"/>
      <c r="AT4" s="254"/>
      <c r="AU4" s="254"/>
      <c r="AV4" s="254"/>
      <c r="AW4" s="254"/>
      <c r="AX4" s="254"/>
      <c r="AY4" s="255"/>
    </row>
    <row r="5" spans="1:53"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BA5" s="6" t="s">
        <v>131</v>
      </c>
    </row>
    <row r="6" spans="1:53"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row>
    <row r="7" spans="1:53" x14ac:dyDescent="0.2">
      <c r="A7" s="4">
        <v>2020</v>
      </c>
      <c r="B7" s="4"/>
      <c r="C7" s="11"/>
      <c r="E7" s="12">
        <f t="shared" ref="E7:S22" si="1">SUMIF($A$34:$A$297,$A7,E$34:E$297)</f>
        <v>604864178</v>
      </c>
      <c r="F7" s="13">
        <f t="shared" si="1"/>
        <v>263212698</v>
      </c>
      <c r="G7" s="13">
        <f t="shared" si="1"/>
        <v>22639576</v>
      </c>
      <c r="H7" s="13">
        <f t="shared" si="1"/>
        <v>25779690</v>
      </c>
      <c r="I7" s="13">
        <f t="shared" si="1"/>
        <v>2492376</v>
      </c>
      <c r="J7" s="13">
        <f t="shared" si="1"/>
        <v>1173671</v>
      </c>
      <c r="K7" s="13">
        <f t="shared" si="1"/>
        <v>208465</v>
      </c>
      <c r="L7" s="13">
        <f t="shared" si="1"/>
        <v>56465812</v>
      </c>
      <c r="M7" s="13">
        <f t="shared" si="1"/>
        <v>162368006</v>
      </c>
      <c r="N7" s="13">
        <f t="shared" si="1"/>
        <v>893417293</v>
      </c>
      <c r="O7" s="13">
        <f t="shared" si="1"/>
        <v>26953361</v>
      </c>
      <c r="P7" s="13">
        <f t="shared" si="1"/>
        <v>218833818</v>
      </c>
      <c r="Q7" s="13">
        <f t="shared" si="1"/>
        <v>1139204472</v>
      </c>
      <c r="R7" s="13">
        <f t="shared" si="1"/>
        <v>2282976</v>
      </c>
      <c r="S7" s="14">
        <f t="shared" si="1"/>
        <v>1141487448</v>
      </c>
      <c r="U7" s="12">
        <f t="shared" ref="U7:AI22" si="2">SUMIF($A$34:$A$297,$A7,U$34:U$297)</f>
        <v>606407854</v>
      </c>
      <c r="V7" s="13">
        <f t="shared" si="2"/>
        <v>263973609</v>
      </c>
      <c r="W7" s="13">
        <f t="shared" si="2"/>
        <v>22696301</v>
      </c>
      <c r="X7" s="13">
        <f t="shared" si="2"/>
        <v>25801801</v>
      </c>
      <c r="Y7" s="13">
        <f t="shared" si="2"/>
        <v>2492376</v>
      </c>
      <c r="Z7" s="13">
        <f t="shared" si="2"/>
        <v>1181200</v>
      </c>
      <c r="AA7" s="13">
        <f t="shared" si="2"/>
        <v>208465</v>
      </c>
      <c r="AB7" s="13">
        <f t="shared" si="2"/>
        <v>56465812</v>
      </c>
      <c r="AC7" s="13">
        <f t="shared" si="2"/>
        <v>162368006</v>
      </c>
      <c r="AD7" s="13">
        <f t="shared" si="2"/>
        <v>895778605</v>
      </c>
      <c r="AE7" s="13">
        <f t="shared" si="2"/>
        <v>26983001</v>
      </c>
      <c r="AF7" s="13">
        <f t="shared" si="2"/>
        <v>218833818</v>
      </c>
      <c r="AG7" s="13">
        <f t="shared" si="2"/>
        <v>1141595424</v>
      </c>
      <c r="AH7" s="13">
        <f t="shared" si="2"/>
        <v>2287766</v>
      </c>
      <c r="AI7" s="14">
        <f t="shared" si="2"/>
        <v>1143883190</v>
      </c>
      <c r="AK7" s="12">
        <f>SUMIF($A$34:$A$345,$A7,AK$34:AK$345)</f>
        <v>604864177.43000007</v>
      </c>
      <c r="AL7" s="13">
        <f t="shared" ref="AL7:AY7" si="3">SUMIF($A$34:$A$345,$A7,AL$34:AL$345)</f>
        <v>263212698.32000002</v>
      </c>
      <c r="AM7" s="13">
        <f t="shared" si="3"/>
        <v>22639577.02</v>
      </c>
      <c r="AN7" s="13">
        <f t="shared" si="3"/>
        <v>25779689.629999999</v>
      </c>
      <c r="AO7" s="13">
        <f t="shared" si="3"/>
        <v>2492376.46</v>
      </c>
      <c r="AP7" s="13">
        <f t="shared" si="3"/>
        <v>1173672.42</v>
      </c>
      <c r="AQ7" s="13">
        <f t="shared" si="3"/>
        <v>208465.78000000003</v>
      </c>
      <c r="AR7" s="13">
        <f t="shared" si="3"/>
        <v>56465810.420000009</v>
      </c>
      <c r="AS7" s="13">
        <f t="shared" si="3"/>
        <v>162368008.41999999</v>
      </c>
      <c r="AT7" s="13">
        <f t="shared" si="3"/>
        <v>893417295.01000011</v>
      </c>
      <c r="AU7" s="13">
        <f t="shared" si="3"/>
        <v>26953362.050000001</v>
      </c>
      <c r="AV7" s="13">
        <f t="shared" si="3"/>
        <v>218833818.84000003</v>
      </c>
      <c r="AW7" s="13">
        <f t="shared" si="3"/>
        <v>1139204475.9000001</v>
      </c>
      <c r="AX7" s="13">
        <f t="shared" si="3"/>
        <v>2282976.0999999866</v>
      </c>
      <c r="AY7" s="14">
        <f t="shared" si="3"/>
        <v>1141487452</v>
      </c>
      <c r="BA7" s="187">
        <f>(AY7-AV7)/(1-0.002)</f>
        <v>924502638.43687367</v>
      </c>
    </row>
    <row r="8" spans="1:53" x14ac:dyDescent="0.2">
      <c r="A8" s="4">
        <f t="shared" ref="A8:A32" si="4">A7+1</f>
        <v>2021</v>
      </c>
      <c r="B8" s="4"/>
      <c r="C8" s="11"/>
      <c r="E8" s="15">
        <f t="shared" si="1"/>
        <v>625381836</v>
      </c>
      <c r="F8" s="16">
        <f t="shared" si="1"/>
        <v>272678871</v>
      </c>
      <c r="G8" s="16">
        <f t="shared" si="1"/>
        <v>23943536</v>
      </c>
      <c r="H8" s="16">
        <f t="shared" si="1"/>
        <v>25367357</v>
      </c>
      <c r="I8" s="16">
        <f t="shared" si="1"/>
        <v>2245152</v>
      </c>
      <c r="J8" s="16">
        <f t="shared" si="1"/>
        <v>1148021</v>
      </c>
      <c r="K8" s="16">
        <f t="shared" si="1"/>
        <v>208188</v>
      </c>
      <c r="L8" s="16">
        <f t="shared" si="1"/>
        <v>59588183</v>
      </c>
      <c r="M8" s="16">
        <f t="shared" si="1"/>
        <v>161267404</v>
      </c>
      <c r="N8" s="16">
        <f t="shared" si="1"/>
        <v>924457583</v>
      </c>
      <c r="O8" s="16">
        <f t="shared" si="1"/>
        <v>26515378</v>
      </c>
      <c r="P8" s="16">
        <f t="shared" si="1"/>
        <v>220855587</v>
      </c>
      <c r="Q8" s="16">
        <f t="shared" si="1"/>
        <v>1171828548</v>
      </c>
      <c r="R8" s="16">
        <f t="shared" si="1"/>
        <v>2348354</v>
      </c>
      <c r="S8" s="17">
        <f t="shared" si="1"/>
        <v>1174176902</v>
      </c>
      <c r="U8" s="15">
        <f t="shared" si="2"/>
        <v>629743212</v>
      </c>
      <c r="V8" s="16">
        <f t="shared" si="2"/>
        <v>275235843</v>
      </c>
      <c r="W8" s="16">
        <f t="shared" si="2"/>
        <v>24123677</v>
      </c>
      <c r="X8" s="16">
        <f t="shared" si="2"/>
        <v>25448698</v>
      </c>
      <c r="Y8" s="16">
        <f t="shared" si="2"/>
        <v>2245152</v>
      </c>
      <c r="Z8" s="16">
        <f t="shared" si="2"/>
        <v>1172881</v>
      </c>
      <c r="AA8" s="16">
        <f t="shared" si="2"/>
        <v>208188</v>
      </c>
      <c r="AB8" s="16">
        <f t="shared" si="2"/>
        <v>59588183</v>
      </c>
      <c r="AC8" s="16">
        <f t="shared" si="2"/>
        <v>161267404</v>
      </c>
      <c r="AD8" s="16">
        <f t="shared" si="2"/>
        <v>931556072</v>
      </c>
      <c r="AE8" s="16">
        <f t="shared" si="2"/>
        <v>26621579</v>
      </c>
      <c r="AF8" s="16">
        <f t="shared" si="2"/>
        <v>220855587</v>
      </c>
      <c r="AG8" s="16">
        <f t="shared" si="2"/>
        <v>1179033238</v>
      </c>
      <c r="AH8" s="16">
        <f t="shared" si="2"/>
        <v>2362791</v>
      </c>
      <c r="AI8" s="17">
        <f t="shared" si="2"/>
        <v>1181396029</v>
      </c>
      <c r="AK8" s="15">
        <f t="shared" ref="AK8:AY24" si="5">SUMIF($A$34:$A$345,$A8,AK$34:AK$345)</f>
        <v>625381836.91999996</v>
      </c>
      <c r="AL8" s="16">
        <f t="shared" si="5"/>
        <v>272678870.50999999</v>
      </c>
      <c r="AM8" s="16">
        <f t="shared" si="5"/>
        <v>23943535.890000001</v>
      </c>
      <c r="AN8" s="16">
        <f t="shared" si="5"/>
        <v>25367356.160000004</v>
      </c>
      <c r="AO8" s="16">
        <f t="shared" si="5"/>
        <v>2245151.13</v>
      </c>
      <c r="AP8" s="16">
        <f t="shared" si="5"/>
        <v>1148023.31</v>
      </c>
      <c r="AQ8" s="16">
        <f t="shared" si="5"/>
        <v>208188.29</v>
      </c>
      <c r="AR8" s="16">
        <f t="shared" si="5"/>
        <v>59588182.060000002</v>
      </c>
      <c r="AS8" s="16">
        <f t="shared" si="5"/>
        <v>161267403.60999998</v>
      </c>
      <c r="AT8" s="16">
        <f t="shared" si="5"/>
        <v>924457582.74000001</v>
      </c>
      <c r="AU8" s="16">
        <f t="shared" si="5"/>
        <v>26515379.469999999</v>
      </c>
      <c r="AV8" s="16">
        <f t="shared" si="5"/>
        <v>220855585.66999996</v>
      </c>
      <c r="AW8" s="16">
        <f t="shared" si="5"/>
        <v>1171828547.8799999</v>
      </c>
      <c r="AX8" s="16">
        <f t="shared" si="5"/>
        <v>2348353.1199999303</v>
      </c>
      <c r="AY8" s="17">
        <f t="shared" si="5"/>
        <v>1174176901</v>
      </c>
      <c r="BA8" s="187">
        <f t="shared" ref="BA8:BA32" si="6">(AY8-AV8)/(1-0.002)</f>
        <v>955231778.88777554</v>
      </c>
    </row>
    <row r="9" spans="1:53" x14ac:dyDescent="0.2">
      <c r="A9" s="4">
        <f t="shared" si="4"/>
        <v>2022</v>
      </c>
      <c r="B9" s="4"/>
      <c r="C9" s="11"/>
      <c r="E9" s="15">
        <f t="shared" si="1"/>
        <v>623966689</v>
      </c>
      <c r="F9" s="16">
        <f t="shared" si="1"/>
        <v>275319540</v>
      </c>
      <c r="G9" s="16">
        <f t="shared" si="1"/>
        <v>23135963</v>
      </c>
      <c r="H9" s="16">
        <f t="shared" si="1"/>
        <v>24593853</v>
      </c>
      <c r="I9" s="16">
        <f t="shared" si="1"/>
        <v>2209596</v>
      </c>
      <c r="J9" s="16">
        <f t="shared" si="1"/>
        <v>1098889</v>
      </c>
      <c r="K9" s="16">
        <f t="shared" si="1"/>
        <v>208188</v>
      </c>
      <c r="L9" s="16">
        <f t="shared" si="1"/>
        <v>58586320</v>
      </c>
      <c r="M9" s="16">
        <f t="shared" si="1"/>
        <v>163106662</v>
      </c>
      <c r="N9" s="16">
        <f t="shared" si="1"/>
        <v>924839976</v>
      </c>
      <c r="O9" s="16">
        <f t="shared" si="1"/>
        <v>25692742</v>
      </c>
      <c r="P9" s="16">
        <f t="shared" si="1"/>
        <v>221692982</v>
      </c>
      <c r="Q9" s="16">
        <f t="shared" si="1"/>
        <v>1172225700</v>
      </c>
      <c r="R9" s="16">
        <f t="shared" si="1"/>
        <v>2349150</v>
      </c>
      <c r="S9" s="17">
        <f t="shared" si="1"/>
        <v>1174574850</v>
      </c>
      <c r="U9" s="15">
        <f t="shared" si="2"/>
        <v>634837153</v>
      </c>
      <c r="V9" s="16">
        <f t="shared" si="2"/>
        <v>281679956</v>
      </c>
      <c r="W9" s="16">
        <f t="shared" si="2"/>
        <v>23930555</v>
      </c>
      <c r="X9" s="16">
        <f t="shared" si="2"/>
        <v>24812564</v>
      </c>
      <c r="Y9" s="16">
        <f t="shared" si="2"/>
        <v>2209596</v>
      </c>
      <c r="Z9" s="16">
        <f t="shared" si="2"/>
        <v>1193565</v>
      </c>
      <c r="AA9" s="16">
        <f t="shared" si="2"/>
        <v>208188</v>
      </c>
      <c r="AB9" s="16">
        <f t="shared" si="2"/>
        <v>58586320</v>
      </c>
      <c r="AC9" s="16">
        <f t="shared" si="2"/>
        <v>163106662</v>
      </c>
      <c r="AD9" s="16">
        <f t="shared" si="2"/>
        <v>942865448</v>
      </c>
      <c r="AE9" s="16">
        <f t="shared" si="2"/>
        <v>26006129</v>
      </c>
      <c r="AF9" s="16">
        <f t="shared" si="2"/>
        <v>221692982</v>
      </c>
      <c r="AG9" s="16">
        <f t="shared" si="2"/>
        <v>1190564559</v>
      </c>
      <c r="AH9" s="16">
        <f t="shared" si="2"/>
        <v>2385902</v>
      </c>
      <c r="AI9" s="17">
        <f t="shared" si="2"/>
        <v>1192950461</v>
      </c>
      <c r="AK9" s="15">
        <f t="shared" si="5"/>
        <v>629494924.83000004</v>
      </c>
      <c r="AL9" s="16">
        <f t="shared" si="5"/>
        <v>278181248.5</v>
      </c>
      <c r="AM9" s="16">
        <f t="shared" si="5"/>
        <v>23693127.030000001</v>
      </c>
      <c r="AN9" s="16">
        <f t="shared" si="5"/>
        <v>24690667.289999995</v>
      </c>
      <c r="AO9" s="16">
        <f t="shared" si="5"/>
        <v>2209596.6</v>
      </c>
      <c r="AP9" s="16">
        <f t="shared" si="5"/>
        <v>1160330.52</v>
      </c>
      <c r="AQ9" s="16">
        <f t="shared" si="5"/>
        <v>208188.29</v>
      </c>
      <c r="AR9" s="16">
        <f t="shared" si="5"/>
        <v>58586318.860000007</v>
      </c>
      <c r="AS9" s="16">
        <f t="shared" si="5"/>
        <v>163106662.91000003</v>
      </c>
      <c r="AT9" s="16">
        <f t="shared" si="5"/>
        <v>933787085.25</v>
      </c>
      <c r="AU9" s="16">
        <f t="shared" si="5"/>
        <v>25850997.810000002</v>
      </c>
      <c r="AV9" s="16">
        <f t="shared" si="5"/>
        <v>221692981.76999998</v>
      </c>
      <c r="AW9" s="16">
        <f t="shared" si="5"/>
        <v>1181331064.8299999</v>
      </c>
      <c r="AX9" s="16">
        <f t="shared" si="5"/>
        <v>2367396.1700000241</v>
      </c>
      <c r="AY9" s="17">
        <f t="shared" si="5"/>
        <v>1183698461</v>
      </c>
      <c r="BA9" s="187">
        <f t="shared" si="6"/>
        <v>963933345.92184377</v>
      </c>
    </row>
    <row r="10" spans="1:53" x14ac:dyDescent="0.2">
      <c r="A10" s="4">
        <f t="shared" si="4"/>
        <v>2023</v>
      </c>
      <c r="B10" s="4"/>
      <c r="C10" s="11"/>
      <c r="E10" s="15">
        <f t="shared" si="1"/>
        <v>628217811</v>
      </c>
      <c r="F10" s="16">
        <f t="shared" si="1"/>
        <v>281322547</v>
      </c>
      <c r="G10" s="16">
        <f t="shared" si="1"/>
        <v>22571067</v>
      </c>
      <c r="H10" s="16">
        <f t="shared" si="1"/>
        <v>23992350</v>
      </c>
      <c r="I10" s="16">
        <f t="shared" si="1"/>
        <v>2173016</v>
      </c>
      <c r="J10" s="16">
        <f t="shared" si="1"/>
        <v>1084814</v>
      </c>
      <c r="K10" s="16">
        <f t="shared" si="1"/>
        <v>208188</v>
      </c>
      <c r="L10" s="16">
        <f t="shared" si="1"/>
        <v>58654064</v>
      </c>
      <c r="M10" s="16">
        <f t="shared" si="1"/>
        <v>165235680</v>
      </c>
      <c r="N10" s="16">
        <f t="shared" si="1"/>
        <v>934492629</v>
      </c>
      <c r="O10" s="16">
        <f t="shared" si="1"/>
        <v>25077164</v>
      </c>
      <c r="P10" s="16">
        <f t="shared" si="1"/>
        <v>223889744</v>
      </c>
      <c r="Q10" s="16">
        <f t="shared" si="1"/>
        <v>1183459537</v>
      </c>
      <c r="R10" s="16">
        <f t="shared" si="1"/>
        <v>2371660</v>
      </c>
      <c r="S10" s="17">
        <f t="shared" si="1"/>
        <v>1185831197</v>
      </c>
      <c r="U10" s="15">
        <f t="shared" si="2"/>
        <v>641038447</v>
      </c>
      <c r="V10" s="16">
        <f t="shared" si="2"/>
        <v>288685688</v>
      </c>
      <c r="W10" s="16">
        <f t="shared" si="2"/>
        <v>23751717</v>
      </c>
      <c r="X10" s="16">
        <f t="shared" si="2"/>
        <v>24298440</v>
      </c>
      <c r="Y10" s="16">
        <f t="shared" si="2"/>
        <v>2173016</v>
      </c>
      <c r="Z10" s="16">
        <f t="shared" si="2"/>
        <v>1217509</v>
      </c>
      <c r="AA10" s="16">
        <f t="shared" si="2"/>
        <v>208188</v>
      </c>
      <c r="AB10" s="16">
        <f t="shared" si="2"/>
        <v>58654064</v>
      </c>
      <c r="AC10" s="16">
        <f t="shared" si="2"/>
        <v>165235680</v>
      </c>
      <c r="AD10" s="16">
        <f t="shared" si="2"/>
        <v>955857056</v>
      </c>
      <c r="AE10" s="16">
        <f t="shared" si="2"/>
        <v>25515949</v>
      </c>
      <c r="AF10" s="16">
        <f t="shared" si="2"/>
        <v>223889744</v>
      </c>
      <c r="AG10" s="16">
        <f t="shared" si="2"/>
        <v>1205262749</v>
      </c>
      <c r="AH10" s="16">
        <f t="shared" si="2"/>
        <v>2415358</v>
      </c>
      <c r="AI10" s="17">
        <f t="shared" si="2"/>
        <v>1207678107</v>
      </c>
      <c r="AK10" s="15">
        <f t="shared" si="5"/>
        <v>635696510.12</v>
      </c>
      <c r="AL10" s="16">
        <f t="shared" si="5"/>
        <v>285188070.61000001</v>
      </c>
      <c r="AM10" s="16">
        <f t="shared" si="5"/>
        <v>23514288.970000006</v>
      </c>
      <c r="AN10" s="16">
        <f t="shared" si="5"/>
        <v>24176559.150000002</v>
      </c>
      <c r="AO10" s="16">
        <f t="shared" si="5"/>
        <v>2173015.9500000002</v>
      </c>
      <c r="AP10" s="16">
        <f t="shared" si="5"/>
        <v>1184276.33</v>
      </c>
      <c r="AQ10" s="16">
        <f t="shared" si="5"/>
        <v>208188.29</v>
      </c>
      <c r="AR10" s="16">
        <f t="shared" si="5"/>
        <v>58654063.549999997</v>
      </c>
      <c r="AS10" s="16">
        <f t="shared" si="5"/>
        <v>165235679.10000002</v>
      </c>
      <c r="AT10" s="16">
        <f t="shared" si="5"/>
        <v>946780073.93999982</v>
      </c>
      <c r="AU10" s="16">
        <f t="shared" si="5"/>
        <v>25360835.479999997</v>
      </c>
      <c r="AV10" s="16">
        <f t="shared" si="5"/>
        <v>223889742.64999998</v>
      </c>
      <c r="AW10" s="16">
        <f t="shared" si="5"/>
        <v>1196030652.0700002</v>
      </c>
      <c r="AX10" s="16">
        <f t="shared" si="5"/>
        <v>2396855.9300000519</v>
      </c>
      <c r="AY10" s="17">
        <f t="shared" si="5"/>
        <v>1198427508</v>
      </c>
      <c r="BA10" s="187">
        <f t="shared" si="6"/>
        <v>976490746.84368742</v>
      </c>
    </row>
    <row r="11" spans="1:53" x14ac:dyDescent="0.2">
      <c r="A11" s="4">
        <f t="shared" si="4"/>
        <v>2024</v>
      </c>
      <c r="B11" s="4"/>
      <c r="C11" s="11"/>
      <c r="E11" s="15">
        <f t="shared" si="1"/>
        <v>636022336</v>
      </c>
      <c r="F11" s="16">
        <f t="shared" si="1"/>
        <v>286740802</v>
      </c>
      <c r="G11" s="16">
        <f t="shared" si="1"/>
        <v>22040015</v>
      </c>
      <c r="H11" s="16">
        <f t="shared" si="1"/>
        <v>23243417</v>
      </c>
      <c r="I11" s="16">
        <f t="shared" si="1"/>
        <v>2118955</v>
      </c>
      <c r="J11" s="16">
        <f t="shared" si="1"/>
        <v>1054341</v>
      </c>
      <c r="K11" s="16">
        <f t="shared" si="1"/>
        <v>208733</v>
      </c>
      <c r="L11" s="16">
        <f t="shared" si="1"/>
        <v>59175975</v>
      </c>
      <c r="M11" s="16">
        <f t="shared" si="1"/>
        <v>166097761</v>
      </c>
      <c r="N11" s="16">
        <f t="shared" si="1"/>
        <v>947130841</v>
      </c>
      <c r="O11" s="16">
        <f t="shared" si="1"/>
        <v>24297758</v>
      </c>
      <c r="P11" s="16">
        <f t="shared" si="1"/>
        <v>225273736</v>
      </c>
      <c r="Q11" s="16">
        <f t="shared" si="1"/>
        <v>1196702335</v>
      </c>
      <c r="R11" s="16">
        <f t="shared" si="1"/>
        <v>2398198</v>
      </c>
      <c r="S11" s="17">
        <f t="shared" si="1"/>
        <v>1199100533</v>
      </c>
      <c r="U11" s="15">
        <f t="shared" si="2"/>
        <v>650868220</v>
      </c>
      <c r="V11" s="16">
        <f t="shared" si="2"/>
        <v>295225801</v>
      </c>
      <c r="W11" s="16">
        <f t="shared" si="2"/>
        <v>23607290</v>
      </c>
      <c r="X11" s="16">
        <f t="shared" si="2"/>
        <v>23651465</v>
      </c>
      <c r="Y11" s="16">
        <f t="shared" si="2"/>
        <v>2118955</v>
      </c>
      <c r="Z11" s="16">
        <f t="shared" si="2"/>
        <v>1225117</v>
      </c>
      <c r="AA11" s="16">
        <f t="shared" si="2"/>
        <v>208733</v>
      </c>
      <c r="AB11" s="16">
        <f t="shared" si="2"/>
        <v>59175975</v>
      </c>
      <c r="AC11" s="16">
        <f t="shared" si="2"/>
        <v>166097761</v>
      </c>
      <c r="AD11" s="16">
        <f t="shared" si="2"/>
        <v>972028999</v>
      </c>
      <c r="AE11" s="16">
        <f t="shared" si="2"/>
        <v>24876582</v>
      </c>
      <c r="AF11" s="16">
        <f t="shared" si="2"/>
        <v>225273736</v>
      </c>
      <c r="AG11" s="16">
        <f t="shared" si="2"/>
        <v>1222179317</v>
      </c>
      <c r="AH11" s="16">
        <f t="shared" si="2"/>
        <v>2449259</v>
      </c>
      <c r="AI11" s="17">
        <f t="shared" si="2"/>
        <v>1224628576</v>
      </c>
      <c r="AK11" s="15">
        <f t="shared" si="5"/>
        <v>645515760.70999992</v>
      </c>
      <c r="AL11" s="16">
        <f t="shared" si="5"/>
        <v>291720410.49999994</v>
      </c>
      <c r="AM11" s="16">
        <f t="shared" si="5"/>
        <v>23369335.699999996</v>
      </c>
      <c r="AN11" s="16">
        <f t="shared" si="5"/>
        <v>23529352.869999997</v>
      </c>
      <c r="AO11" s="16">
        <f t="shared" si="5"/>
        <v>2118955.29</v>
      </c>
      <c r="AP11" s="16">
        <f t="shared" si="5"/>
        <v>1191792.3199999998</v>
      </c>
      <c r="AQ11" s="16">
        <f t="shared" si="5"/>
        <v>208733.6</v>
      </c>
      <c r="AR11" s="16">
        <f t="shared" si="5"/>
        <v>59175973.629999995</v>
      </c>
      <c r="AS11" s="16">
        <f t="shared" si="5"/>
        <v>166097759.70999998</v>
      </c>
      <c r="AT11" s="16">
        <f t="shared" si="5"/>
        <v>962933195.79999995</v>
      </c>
      <c r="AU11" s="16">
        <f t="shared" si="5"/>
        <v>24721145.190000001</v>
      </c>
      <c r="AV11" s="16">
        <f t="shared" si="5"/>
        <v>225273733.34000003</v>
      </c>
      <c r="AW11" s="16">
        <f t="shared" si="5"/>
        <v>1212928074.3299999</v>
      </c>
      <c r="AX11" s="16">
        <f t="shared" si="5"/>
        <v>2430717.6700000241</v>
      </c>
      <c r="AY11" s="17">
        <f t="shared" si="5"/>
        <v>1215358792</v>
      </c>
      <c r="BA11" s="187">
        <f t="shared" si="6"/>
        <v>992069197.05410814</v>
      </c>
    </row>
    <row r="12" spans="1:53" x14ac:dyDescent="0.2">
      <c r="A12" s="4">
        <f t="shared" si="4"/>
        <v>2025</v>
      </c>
      <c r="B12" s="4"/>
      <c r="C12" s="11"/>
      <c r="E12" s="15">
        <f t="shared" si="1"/>
        <v>639231581</v>
      </c>
      <c r="F12" s="16">
        <f t="shared" si="1"/>
        <v>288167257</v>
      </c>
      <c r="G12" s="16">
        <f t="shared" si="1"/>
        <v>21431206</v>
      </c>
      <c r="H12" s="16">
        <f t="shared" si="1"/>
        <v>22238270</v>
      </c>
      <c r="I12" s="16">
        <f t="shared" si="1"/>
        <v>2040961</v>
      </c>
      <c r="J12" s="16">
        <f t="shared" si="1"/>
        <v>1011628</v>
      </c>
      <c r="K12" s="16">
        <f t="shared" si="1"/>
        <v>208188</v>
      </c>
      <c r="L12" s="16">
        <f t="shared" si="1"/>
        <v>59091129</v>
      </c>
      <c r="M12" s="16">
        <f t="shared" si="1"/>
        <v>165358926</v>
      </c>
      <c r="N12" s="16">
        <f t="shared" si="1"/>
        <v>951079193</v>
      </c>
      <c r="O12" s="16">
        <f t="shared" si="1"/>
        <v>23249898</v>
      </c>
      <c r="P12" s="16">
        <f t="shared" si="1"/>
        <v>224450055</v>
      </c>
      <c r="Q12" s="16">
        <f t="shared" si="1"/>
        <v>1198779146</v>
      </c>
      <c r="R12" s="16">
        <f t="shared" si="1"/>
        <v>2402364</v>
      </c>
      <c r="S12" s="17">
        <f t="shared" si="1"/>
        <v>1201181510</v>
      </c>
      <c r="U12" s="15">
        <f t="shared" si="2"/>
        <v>656258886</v>
      </c>
      <c r="V12" s="16">
        <f t="shared" si="2"/>
        <v>297904397</v>
      </c>
      <c r="W12" s="16">
        <f t="shared" si="2"/>
        <v>23380714</v>
      </c>
      <c r="X12" s="16">
        <f t="shared" si="2"/>
        <v>22757259</v>
      </c>
      <c r="Y12" s="16">
        <f t="shared" si="2"/>
        <v>2040961</v>
      </c>
      <c r="Z12" s="16">
        <f t="shared" si="2"/>
        <v>1218897</v>
      </c>
      <c r="AA12" s="16">
        <f t="shared" si="2"/>
        <v>208188</v>
      </c>
      <c r="AB12" s="16">
        <f t="shared" si="2"/>
        <v>59091129</v>
      </c>
      <c r="AC12" s="16">
        <f t="shared" si="2"/>
        <v>165358926</v>
      </c>
      <c r="AD12" s="16">
        <f t="shared" si="2"/>
        <v>979793146</v>
      </c>
      <c r="AE12" s="16">
        <f t="shared" si="2"/>
        <v>23976156</v>
      </c>
      <c r="AF12" s="16">
        <f t="shared" si="2"/>
        <v>224450055</v>
      </c>
      <c r="AG12" s="16">
        <f t="shared" si="2"/>
        <v>1228219357</v>
      </c>
      <c r="AH12" s="16">
        <f t="shared" si="2"/>
        <v>2461361</v>
      </c>
      <c r="AI12" s="17">
        <f t="shared" si="2"/>
        <v>1230680718</v>
      </c>
      <c r="AK12" s="15">
        <f t="shared" si="5"/>
        <v>650916291.56000006</v>
      </c>
      <c r="AL12" s="16">
        <f t="shared" si="5"/>
        <v>294407482.83000004</v>
      </c>
      <c r="AM12" s="16">
        <f t="shared" si="5"/>
        <v>23143283.870000001</v>
      </c>
      <c r="AN12" s="16">
        <f t="shared" si="5"/>
        <v>22635387.760000002</v>
      </c>
      <c r="AO12" s="16">
        <f t="shared" si="5"/>
        <v>2040961.26</v>
      </c>
      <c r="AP12" s="16">
        <f t="shared" si="5"/>
        <v>1185658.54</v>
      </c>
      <c r="AQ12" s="16">
        <f t="shared" si="5"/>
        <v>208188.29</v>
      </c>
      <c r="AR12" s="16">
        <f t="shared" si="5"/>
        <v>59091128.760000005</v>
      </c>
      <c r="AS12" s="16">
        <f t="shared" si="5"/>
        <v>165358926.09000003</v>
      </c>
      <c r="AT12" s="16">
        <f t="shared" si="5"/>
        <v>970716207.80999982</v>
      </c>
      <c r="AU12" s="16">
        <f t="shared" si="5"/>
        <v>23821046.299999997</v>
      </c>
      <c r="AV12" s="16">
        <f t="shared" si="5"/>
        <v>224450054.85000005</v>
      </c>
      <c r="AW12" s="16">
        <f t="shared" si="5"/>
        <v>1218987308.96</v>
      </c>
      <c r="AX12" s="16">
        <f t="shared" si="5"/>
        <v>2442860.0399999842</v>
      </c>
      <c r="AY12" s="17">
        <f t="shared" si="5"/>
        <v>1221430169</v>
      </c>
      <c r="BA12" s="187">
        <f t="shared" si="6"/>
        <v>998978070.29058111</v>
      </c>
    </row>
    <row r="13" spans="1:53" x14ac:dyDescent="0.2">
      <c r="A13" s="4">
        <f t="shared" si="4"/>
        <v>2026</v>
      </c>
      <c r="B13" s="4"/>
      <c r="C13" s="11"/>
      <c r="E13" s="15">
        <f t="shared" si="1"/>
        <v>640971079</v>
      </c>
      <c r="F13" s="16">
        <f t="shared" si="1"/>
        <v>289699714</v>
      </c>
      <c r="G13" s="16">
        <f t="shared" si="1"/>
        <v>20857570</v>
      </c>
      <c r="H13" s="16">
        <f t="shared" si="1"/>
        <v>21295794</v>
      </c>
      <c r="I13" s="16">
        <f t="shared" si="1"/>
        <v>1965975</v>
      </c>
      <c r="J13" s="16">
        <f t="shared" si="1"/>
        <v>972714</v>
      </c>
      <c r="K13" s="16">
        <f t="shared" si="1"/>
        <v>208188</v>
      </c>
      <c r="L13" s="16">
        <f t="shared" si="1"/>
        <v>59186041</v>
      </c>
      <c r="M13" s="16">
        <f t="shared" si="1"/>
        <v>165011709</v>
      </c>
      <c r="N13" s="16">
        <f t="shared" si="1"/>
        <v>953702526</v>
      </c>
      <c r="O13" s="16">
        <f t="shared" si="1"/>
        <v>22268508</v>
      </c>
      <c r="P13" s="16">
        <f t="shared" si="1"/>
        <v>224197750</v>
      </c>
      <c r="Q13" s="16">
        <f t="shared" si="1"/>
        <v>1200168784</v>
      </c>
      <c r="R13" s="16">
        <f t="shared" si="1"/>
        <v>2405147</v>
      </c>
      <c r="S13" s="17">
        <f t="shared" si="1"/>
        <v>1202573931</v>
      </c>
      <c r="U13" s="15">
        <f t="shared" si="2"/>
        <v>660440305</v>
      </c>
      <c r="V13" s="16">
        <f t="shared" si="2"/>
        <v>300861963</v>
      </c>
      <c r="W13" s="16">
        <f t="shared" si="2"/>
        <v>23194017</v>
      </c>
      <c r="X13" s="16">
        <f t="shared" si="2"/>
        <v>21932916</v>
      </c>
      <c r="Y13" s="16">
        <f t="shared" si="2"/>
        <v>1965975</v>
      </c>
      <c r="Z13" s="16">
        <f t="shared" si="2"/>
        <v>1214990</v>
      </c>
      <c r="AA13" s="16">
        <f t="shared" si="2"/>
        <v>208188</v>
      </c>
      <c r="AB13" s="16">
        <f t="shared" si="2"/>
        <v>59186041</v>
      </c>
      <c r="AC13" s="16">
        <f t="shared" si="2"/>
        <v>165011709</v>
      </c>
      <c r="AD13" s="16">
        <f t="shared" si="2"/>
        <v>986670448</v>
      </c>
      <c r="AE13" s="16">
        <f t="shared" si="2"/>
        <v>23147906</v>
      </c>
      <c r="AF13" s="16">
        <f t="shared" si="2"/>
        <v>224197750</v>
      </c>
      <c r="AG13" s="16">
        <f t="shared" si="2"/>
        <v>1234016104</v>
      </c>
      <c r="AH13" s="16">
        <f t="shared" si="2"/>
        <v>2472978</v>
      </c>
      <c r="AI13" s="17">
        <f t="shared" si="2"/>
        <v>1236489082</v>
      </c>
      <c r="AK13" s="15">
        <f t="shared" si="5"/>
        <v>655096711.78999996</v>
      </c>
      <c r="AL13" s="16">
        <f t="shared" si="5"/>
        <v>297365387.06999999</v>
      </c>
      <c r="AM13" s="16">
        <f t="shared" si="5"/>
        <v>22956586</v>
      </c>
      <c r="AN13" s="16">
        <f t="shared" si="5"/>
        <v>21811054.290000003</v>
      </c>
      <c r="AO13" s="16">
        <f t="shared" si="5"/>
        <v>1965976.25</v>
      </c>
      <c r="AP13" s="16">
        <f t="shared" si="5"/>
        <v>1181752.3799999999</v>
      </c>
      <c r="AQ13" s="16">
        <f t="shared" si="5"/>
        <v>208188.29</v>
      </c>
      <c r="AR13" s="16">
        <f t="shared" si="5"/>
        <v>59186039.809999995</v>
      </c>
      <c r="AS13" s="16">
        <f t="shared" si="5"/>
        <v>165011706.93000001</v>
      </c>
      <c r="AT13" s="16">
        <f t="shared" si="5"/>
        <v>977592849.39999998</v>
      </c>
      <c r="AU13" s="16">
        <f t="shared" si="5"/>
        <v>22992806.670000002</v>
      </c>
      <c r="AV13" s="16">
        <f t="shared" si="5"/>
        <v>224197746.74000001</v>
      </c>
      <c r="AW13" s="16">
        <f t="shared" si="5"/>
        <v>1224783402.8099999</v>
      </c>
      <c r="AX13" s="16">
        <f t="shared" si="5"/>
        <v>2454474.19000002</v>
      </c>
      <c r="AY13" s="17">
        <f t="shared" si="5"/>
        <v>1227237877</v>
      </c>
      <c r="BA13" s="187">
        <f t="shared" si="6"/>
        <v>1005050230.7214428</v>
      </c>
    </row>
    <row r="14" spans="1:53" x14ac:dyDescent="0.2">
      <c r="A14" s="4">
        <f t="shared" si="4"/>
        <v>2027</v>
      </c>
      <c r="B14" s="4"/>
      <c r="C14" s="11"/>
      <c r="E14" s="15">
        <f t="shared" si="1"/>
        <v>642132247</v>
      </c>
      <c r="F14" s="16">
        <f t="shared" si="1"/>
        <v>290893062</v>
      </c>
      <c r="G14" s="16">
        <f t="shared" si="1"/>
        <v>20283086</v>
      </c>
      <c r="H14" s="16">
        <f t="shared" si="1"/>
        <v>20365482</v>
      </c>
      <c r="I14" s="16">
        <f t="shared" si="1"/>
        <v>1888798</v>
      </c>
      <c r="J14" s="16">
        <f t="shared" si="1"/>
        <v>935490</v>
      </c>
      <c r="K14" s="16">
        <f t="shared" si="1"/>
        <v>208188</v>
      </c>
      <c r="L14" s="16">
        <f t="shared" si="1"/>
        <v>59582197</v>
      </c>
      <c r="M14" s="16">
        <f t="shared" si="1"/>
        <v>164713776</v>
      </c>
      <c r="N14" s="16">
        <f t="shared" si="1"/>
        <v>955405381</v>
      </c>
      <c r="O14" s="16">
        <f t="shared" si="1"/>
        <v>21300972</v>
      </c>
      <c r="P14" s="16">
        <f t="shared" si="1"/>
        <v>224295973</v>
      </c>
      <c r="Q14" s="16">
        <f t="shared" si="1"/>
        <v>1201002326</v>
      </c>
      <c r="R14" s="16">
        <f t="shared" si="1"/>
        <v>2406819</v>
      </c>
      <c r="S14" s="17">
        <f t="shared" si="1"/>
        <v>1203409145</v>
      </c>
      <c r="U14" s="15">
        <f t="shared" si="2"/>
        <v>664286394</v>
      </c>
      <c r="V14" s="16">
        <f t="shared" si="2"/>
        <v>303639860</v>
      </c>
      <c r="W14" s="16">
        <f t="shared" si="2"/>
        <v>23007713</v>
      </c>
      <c r="X14" s="16">
        <f t="shared" si="2"/>
        <v>21130102</v>
      </c>
      <c r="Y14" s="16">
        <f t="shared" si="2"/>
        <v>1888798</v>
      </c>
      <c r="Z14" s="16">
        <f t="shared" si="2"/>
        <v>1211638</v>
      </c>
      <c r="AA14" s="16">
        <f t="shared" si="2"/>
        <v>208188</v>
      </c>
      <c r="AB14" s="16">
        <f t="shared" si="2"/>
        <v>59582197</v>
      </c>
      <c r="AC14" s="16">
        <f t="shared" si="2"/>
        <v>164713776</v>
      </c>
      <c r="AD14" s="16">
        <f t="shared" si="2"/>
        <v>993030953</v>
      </c>
      <c r="AE14" s="16">
        <f t="shared" si="2"/>
        <v>22341740</v>
      </c>
      <c r="AF14" s="16">
        <f t="shared" si="2"/>
        <v>224295973</v>
      </c>
      <c r="AG14" s="16">
        <f t="shared" si="2"/>
        <v>1239668666</v>
      </c>
      <c r="AH14" s="16">
        <f t="shared" si="2"/>
        <v>2484306</v>
      </c>
      <c r="AI14" s="17">
        <f t="shared" si="2"/>
        <v>1242152972</v>
      </c>
      <c r="AK14" s="15">
        <f t="shared" si="5"/>
        <v>658941788.88000011</v>
      </c>
      <c r="AL14" s="16">
        <f t="shared" si="5"/>
        <v>300143602.78000003</v>
      </c>
      <c r="AM14" s="16">
        <f t="shared" si="5"/>
        <v>22770281.469999999</v>
      </c>
      <c r="AN14" s="16">
        <f t="shared" si="5"/>
        <v>21008248.050000001</v>
      </c>
      <c r="AO14" s="16">
        <f t="shared" si="5"/>
        <v>1888797.3800000001</v>
      </c>
      <c r="AP14" s="16">
        <f t="shared" si="5"/>
        <v>1178401.18</v>
      </c>
      <c r="AQ14" s="16">
        <f t="shared" si="5"/>
        <v>208188.29</v>
      </c>
      <c r="AR14" s="16">
        <f t="shared" si="5"/>
        <v>59582196.019999988</v>
      </c>
      <c r="AS14" s="16">
        <f t="shared" si="5"/>
        <v>164713775.53999996</v>
      </c>
      <c r="AT14" s="16">
        <f t="shared" si="5"/>
        <v>983952658.80000007</v>
      </c>
      <c r="AU14" s="16">
        <f t="shared" si="5"/>
        <v>22186649.23</v>
      </c>
      <c r="AV14" s="16">
        <f t="shared" si="5"/>
        <v>224295971.56</v>
      </c>
      <c r="AW14" s="16">
        <f t="shared" si="5"/>
        <v>1230435279.5899999</v>
      </c>
      <c r="AX14" s="16">
        <f t="shared" si="5"/>
        <v>2465801.4100000411</v>
      </c>
      <c r="AY14" s="17">
        <f t="shared" si="5"/>
        <v>1232901081</v>
      </c>
      <c r="BA14" s="187">
        <f t="shared" si="6"/>
        <v>1010626362.1643287</v>
      </c>
    </row>
    <row r="15" spans="1:53" x14ac:dyDescent="0.2">
      <c r="A15" s="4">
        <f t="shared" si="4"/>
        <v>2028</v>
      </c>
      <c r="B15" s="4"/>
      <c r="C15" s="11"/>
      <c r="E15" s="15">
        <f t="shared" si="1"/>
        <v>645173618</v>
      </c>
      <c r="F15" s="16">
        <f t="shared" si="1"/>
        <v>292801861</v>
      </c>
      <c r="G15" s="16">
        <f t="shared" si="1"/>
        <v>19741340</v>
      </c>
      <c r="H15" s="16">
        <f t="shared" si="1"/>
        <v>19411342</v>
      </c>
      <c r="I15" s="16">
        <f t="shared" si="1"/>
        <v>1814350</v>
      </c>
      <c r="J15" s="16">
        <f t="shared" si="1"/>
        <v>902036</v>
      </c>
      <c r="K15" s="16">
        <f t="shared" si="1"/>
        <v>208733</v>
      </c>
      <c r="L15" s="16">
        <f t="shared" si="1"/>
        <v>59791496</v>
      </c>
      <c r="M15" s="16">
        <f t="shared" si="1"/>
        <v>164915375</v>
      </c>
      <c r="N15" s="16">
        <f t="shared" si="1"/>
        <v>959739902</v>
      </c>
      <c r="O15" s="16">
        <f t="shared" si="1"/>
        <v>20313378</v>
      </c>
      <c r="P15" s="16">
        <f t="shared" si="1"/>
        <v>224706871</v>
      </c>
      <c r="Q15" s="16">
        <f t="shared" si="1"/>
        <v>1204760151</v>
      </c>
      <c r="R15" s="16">
        <f t="shared" si="1"/>
        <v>2414349</v>
      </c>
      <c r="S15" s="17">
        <f t="shared" si="1"/>
        <v>1207174500</v>
      </c>
      <c r="U15" s="15">
        <f t="shared" si="2"/>
        <v>670300587</v>
      </c>
      <c r="V15" s="16">
        <f t="shared" si="2"/>
        <v>307325570</v>
      </c>
      <c r="W15" s="16">
        <f t="shared" si="2"/>
        <v>22860294</v>
      </c>
      <c r="X15" s="16">
        <f t="shared" si="2"/>
        <v>20312746</v>
      </c>
      <c r="Y15" s="16">
        <f t="shared" si="2"/>
        <v>1814350</v>
      </c>
      <c r="Z15" s="16">
        <f t="shared" si="2"/>
        <v>1211820</v>
      </c>
      <c r="AA15" s="16">
        <f t="shared" si="2"/>
        <v>208733</v>
      </c>
      <c r="AB15" s="16">
        <f t="shared" si="2"/>
        <v>59791496</v>
      </c>
      <c r="AC15" s="16">
        <f t="shared" si="2"/>
        <v>164915375</v>
      </c>
      <c r="AD15" s="16">
        <f t="shared" si="2"/>
        <v>1002509534</v>
      </c>
      <c r="AE15" s="16">
        <f t="shared" si="2"/>
        <v>21524566</v>
      </c>
      <c r="AF15" s="16">
        <f t="shared" si="2"/>
        <v>224706871</v>
      </c>
      <c r="AG15" s="16">
        <f t="shared" si="2"/>
        <v>1248740971</v>
      </c>
      <c r="AH15" s="16">
        <f t="shared" si="2"/>
        <v>2502487</v>
      </c>
      <c r="AI15" s="17">
        <f t="shared" si="2"/>
        <v>1251243458</v>
      </c>
      <c r="AK15" s="15">
        <f t="shared" si="5"/>
        <v>664944492.92999995</v>
      </c>
      <c r="AL15" s="16">
        <f t="shared" si="5"/>
        <v>303821464.14999998</v>
      </c>
      <c r="AM15" s="16">
        <f t="shared" si="5"/>
        <v>22622341.479999993</v>
      </c>
      <c r="AN15" s="16">
        <f t="shared" si="5"/>
        <v>20190665.380000003</v>
      </c>
      <c r="AO15" s="16">
        <f t="shared" si="5"/>
        <v>1814351.16</v>
      </c>
      <c r="AP15" s="16">
        <f t="shared" si="5"/>
        <v>1178491.67</v>
      </c>
      <c r="AQ15" s="16">
        <f t="shared" si="5"/>
        <v>208733.6</v>
      </c>
      <c r="AR15" s="16">
        <f t="shared" si="5"/>
        <v>59791495.840000004</v>
      </c>
      <c r="AS15" s="16">
        <f t="shared" si="5"/>
        <v>164915376.59</v>
      </c>
      <c r="AT15" s="16">
        <f t="shared" si="5"/>
        <v>993411383.32000005</v>
      </c>
      <c r="AU15" s="16">
        <f t="shared" si="5"/>
        <v>21369157.050000001</v>
      </c>
      <c r="AV15" s="16">
        <f t="shared" si="5"/>
        <v>224706872.43000001</v>
      </c>
      <c r="AW15" s="16">
        <f t="shared" si="5"/>
        <v>1239487412.8</v>
      </c>
      <c r="AX15" s="16">
        <f t="shared" si="5"/>
        <v>2483942.1999999359</v>
      </c>
      <c r="AY15" s="17">
        <f t="shared" si="5"/>
        <v>1241971355</v>
      </c>
      <c r="BA15" s="187">
        <f t="shared" si="6"/>
        <v>1019303088.7474949</v>
      </c>
    </row>
    <row r="16" spans="1:53" x14ac:dyDescent="0.2">
      <c r="A16" s="4">
        <f t="shared" si="4"/>
        <v>2029</v>
      </c>
      <c r="B16" s="4"/>
      <c r="C16" s="11"/>
      <c r="E16" s="15">
        <f t="shared" si="1"/>
        <v>644565128</v>
      </c>
      <c r="F16" s="16">
        <f t="shared" si="1"/>
        <v>293411139</v>
      </c>
      <c r="G16" s="16">
        <f t="shared" si="1"/>
        <v>19136159</v>
      </c>
      <c r="H16" s="16">
        <f t="shared" si="1"/>
        <v>18347320</v>
      </c>
      <c r="I16" s="16">
        <f t="shared" si="1"/>
        <v>1731780</v>
      </c>
      <c r="J16" s="16">
        <f t="shared" si="1"/>
        <v>863853</v>
      </c>
      <c r="K16" s="16">
        <f t="shared" si="1"/>
        <v>208188</v>
      </c>
      <c r="L16" s="16">
        <f t="shared" si="1"/>
        <v>59466535</v>
      </c>
      <c r="M16" s="16">
        <f t="shared" si="1"/>
        <v>164401996</v>
      </c>
      <c r="N16" s="16">
        <f t="shared" si="1"/>
        <v>959052394</v>
      </c>
      <c r="O16" s="16">
        <f t="shared" si="1"/>
        <v>19211173</v>
      </c>
      <c r="P16" s="16">
        <f t="shared" si="1"/>
        <v>223868531</v>
      </c>
      <c r="Q16" s="16">
        <f t="shared" si="1"/>
        <v>1202132098</v>
      </c>
      <c r="R16" s="16">
        <f t="shared" si="1"/>
        <v>2409081</v>
      </c>
      <c r="S16" s="17">
        <f t="shared" si="1"/>
        <v>1204541179</v>
      </c>
      <c r="U16" s="15">
        <f t="shared" si="2"/>
        <v>672785543</v>
      </c>
      <c r="V16" s="16">
        <f t="shared" si="2"/>
        <v>309718452</v>
      </c>
      <c r="W16" s="16">
        <f t="shared" si="2"/>
        <v>22636704</v>
      </c>
      <c r="X16" s="16">
        <f t="shared" si="2"/>
        <v>19383172</v>
      </c>
      <c r="Y16" s="16">
        <f t="shared" si="2"/>
        <v>1731780</v>
      </c>
      <c r="Z16" s="16">
        <f t="shared" si="2"/>
        <v>1208134</v>
      </c>
      <c r="AA16" s="16">
        <f t="shared" si="2"/>
        <v>208188</v>
      </c>
      <c r="AB16" s="16">
        <f t="shared" si="2"/>
        <v>59466535</v>
      </c>
      <c r="AC16" s="16">
        <f t="shared" si="2"/>
        <v>164401996</v>
      </c>
      <c r="AD16" s="16">
        <f t="shared" si="2"/>
        <v>1007080667</v>
      </c>
      <c r="AE16" s="16">
        <f t="shared" si="2"/>
        <v>20591306</v>
      </c>
      <c r="AF16" s="16">
        <f t="shared" si="2"/>
        <v>223868531</v>
      </c>
      <c r="AG16" s="16">
        <f t="shared" si="2"/>
        <v>1251540504</v>
      </c>
      <c r="AH16" s="16">
        <f t="shared" si="2"/>
        <v>2508098</v>
      </c>
      <c r="AI16" s="17">
        <f t="shared" si="2"/>
        <v>1254048602</v>
      </c>
      <c r="AK16" s="15">
        <f t="shared" si="5"/>
        <v>667438918.16000009</v>
      </c>
      <c r="AL16" s="16">
        <f t="shared" si="5"/>
        <v>306222925.33999997</v>
      </c>
      <c r="AM16" s="16">
        <f t="shared" si="5"/>
        <v>22399273.409999996</v>
      </c>
      <c r="AN16" s="16">
        <f t="shared" si="5"/>
        <v>19261335.749999996</v>
      </c>
      <c r="AO16" s="16">
        <f t="shared" si="5"/>
        <v>1731780.5299999998</v>
      </c>
      <c r="AP16" s="16">
        <f t="shared" si="5"/>
        <v>1174894.29</v>
      </c>
      <c r="AQ16" s="16">
        <f t="shared" si="5"/>
        <v>208188.29</v>
      </c>
      <c r="AR16" s="16">
        <f t="shared" si="5"/>
        <v>59466534.689999998</v>
      </c>
      <c r="AS16" s="16">
        <f t="shared" si="5"/>
        <v>164401995.12</v>
      </c>
      <c r="AT16" s="16">
        <f t="shared" si="5"/>
        <v>998001085.73000014</v>
      </c>
      <c r="AU16" s="16">
        <f t="shared" si="5"/>
        <v>20436230.039999999</v>
      </c>
      <c r="AV16" s="16">
        <f t="shared" si="5"/>
        <v>223868529.81000003</v>
      </c>
      <c r="AW16" s="16">
        <f t="shared" si="5"/>
        <v>1242305845.5799999</v>
      </c>
      <c r="AX16" s="16">
        <f t="shared" si="5"/>
        <v>2489591.4199999571</v>
      </c>
      <c r="AY16" s="17">
        <f t="shared" si="5"/>
        <v>1244795437</v>
      </c>
      <c r="BA16" s="187">
        <f t="shared" si="6"/>
        <v>1022972852.8957915</v>
      </c>
    </row>
    <row r="17" spans="1:53" x14ac:dyDescent="0.2">
      <c r="A17" s="4">
        <f t="shared" si="4"/>
        <v>2030</v>
      </c>
      <c r="B17" s="4"/>
      <c r="C17" s="11"/>
      <c r="E17" s="15">
        <f t="shared" si="1"/>
        <v>646611016</v>
      </c>
      <c r="F17" s="16">
        <f t="shared" si="1"/>
        <v>295080678</v>
      </c>
      <c r="G17" s="16">
        <f t="shared" si="1"/>
        <v>18746969</v>
      </c>
      <c r="H17" s="16">
        <f t="shared" si="1"/>
        <v>17382242</v>
      </c>
      <c r="I17" s="16">
        <f t="shared" si="1"/>
        <v>1652157</v>
      </c>
      <c r="J17" s="16">
        <f t="shared" si="1"/>
        <v>840927</v>
      </c>
      <c r="K17" s="16">
        <f t="shared" si="1"/>
        <v>208188</v>
      </c>
      <c r="L17" s="16">
        <f t="shared" si="1"/>
        <v>59831007</v>
      </c>
      <c r="M17" s="16">
        <f t="shared" si="1"/>
        <v>164311244</v>
      </c>
      <c r="N17" s="16">
        <f t="shared" si="1"/>
        <v>962299008</v>
      </c>
      <c r="O17" s="16">
        <f t="shared" si="1"/>
        <v>18223169</v>
      </c>
      <c r="P17" s="16">
        <f t="shared" si="1"/>
        <v>224142251</v>
      </c>
      <c r="Q17" s="16">
        <f t="shared" si="1"/>
        <v>1204664428</v>
      </c>
      <c r="R17" s="16">
        <f t="shared" si="1"/>
        <v>2414157</v>
      </c>
      <c r="S17" s="17">
        <f t="shared" si="1"/>
        <v>1207078585</v>
      </c>
      <c r="U17" s="15">
        <f t="shared" si="2"/>
        <v>677627244</v>
      </c>
      <c r="V17" s="16">
        <f t="shared" si="2"/>
        <v>313175900</v>
      </c>
      <c r="W17" s="16">
        <f t="shared" si="2"/>
        <v>22451559</v>
      </c>
      <c r="X17" s="16">
        <f t="shared" si="2"/>
        <v>18546542</v>
      </c>
      <c r="Y17" s="16">
        <f t="shared" si="2"/>
        <v>1652157</v>
      </c>
      <c r="Z17" s="16">
        <f t="shared" si="2"/>
        <v>1207111</v>
      </c>
      <c r="AA17" s="16">
        <f t="shared" si="2"/>
        <v>208188</v>
      </c>
      <c r="AB17" s="16">
        <f t="shared" si="2"/>
        <v>59831007</v>
      </c>
      <c r="AC17" s="16">
        <f t="shared" si="2"/>
        <v>164311244</v>
      </c>
      <c r="AD17" s="16">
        <f t="shared" si="2"/>
        <v>1015115048</v>
      </c>
      <c r="AE17" s="16">
        <f t="shared" si="2"/>
        <v>19753653</v>
      </c>
      <c r="AF17" s="16">
        <f t="shared" si="2"/>
        <v>224142251</v>
      </c>
      <c r="AG17" s="16">
        <f t="shared" si="2"/>
        <v>1259010952</v>
      </c>
      <c r="AH17" s="16">
        <f t="shared" si="2"/>
        <v>2523067</v>
      </c>
      <c r="AI17" s="17">
        <f t="shared" si="2"/>
        <v>1261534019</v>
      </c>
      <c r="AK17" s="15">
        <f t="shared" si="5"/>
        <v>672281447.93999994</v>
      </c>
      <c r="AL17" s="16">
        <f t="shared" si="5"/>
        <v>309680979.26999998</v>
      </c>
      <c r="AM17" s="16">
        <f t="shared" si="5"/>
        <v>22214127.719999999</v>
      </c>
      <c r="AN17" s="16">
        <f t="shared" si="5"/>
        <v>18424713.789999999</v>
      </c>
      <c r="AO17" s="16">
        <f t="shared" si="5"/>
        <v>1652156.04</v>
      </c>
      <c r="AP17" s="16">
        <f t="shared" si="5"/>
        <v>1173873.23</v>
      </c>
      <c r="AQ17" s="16">
        <f t="shared" si="5"/>
        <v>208188.29</v>
      </c>
      <c r="AR17" s="16">
        <f t="shared" si="5"/>
        <v>59831005.70000001</v>
      </c>
      <c r="AS17" s="16">
        <f t="shared" si="5"/>
        <v>164311245.85999998</v>
      </c>
      <c r="AT17" s="16">
        <f t="shared" si="5"/>
        <v>1006036899.26</v>
      </c>
      <c r="AU17" s="16">
        <f t="shared" si="5"/>
        <v>19598587.019999996</v>
      </c>
      <c r="AV17" s="16">
        <f t="shared" si="5"/>
        <v>224142251.55999994</v>
      </c>
      <c r="AW17" s="16">
        <f t="shared" si="5"/>
        <v>1249777737.8400002</v>
      </c>
      <c r="AX17" s="16">
        <f t="shared" si="5"/>
        <v>2504563.1599999368</v>
      </c>
      <c r="AY17" s="17">
        <f t="shared" si="5"/>
        <v>1252282301</v>
      </c>
      <c r="BA17" s="187">
        <f t="shared" si="6"/>
        <v>1030200450.3406814</v>
      </c>
    </row>
    <row r="18" spans="1:53" x14ac:dyDescent="0.2">
      <c r="A18" s="4">
        <f t="shared" si="4"/>
        <v>2031</v>
      </c>
      <c r="B18" s="4"/>
      <c r="C18" s="11"/>
      <c r="E18" s="15">
        <f t="shared" si="1"/>
        <v>651249439</v>
      </c>
      <c r="F18" s="16">
        <f t="shared" si="1"/>
        <v>297134829</v>
      </c>
      <c r="G18" s="16">
        <f t="shared" si="1"/>
        <v>18556564</v>
      </c>
      <c r="H18" s="16">
        <f t="shared" si="1"/>
        <v>16400024</v>
      </c>
      <c r="I18" s="16">
        <f t="shared" si="1"/>
        <v>1570972</v>
      </c>
      <c r="J18" s="16">
        <f t="shared" si="1"/>
        <v>838629</v>
      </c>
      <c r="K18" s="16">
        <f t="shared" si="1"/>
        <v>208188</v>
      </c>
      <c r="L18" s="16">
        <f t="shared" si="1"/>
        <v>60243247</v>
      </c>
      <c r="M18" s="16">
        <f t="shared" si="1"/>
        <v>164167957</v>
      </c>
      <c r="N18" s="16">
        <f t="shared" si="1"/>
        <v>968719992</v>
      </c>
      <c r="O18" s="16">
        <f t="shared" si="1"/>
        <v>17238653</v>
      </c>
      <c r="P18" s="16">
        <f t="shared" si="1"/>
        <v>224411204</v>
      </c>
      <c r="Q18" s="16">
        <f t="shared" si="1"/>
        <v>1210369849</v>
      </c>
      <c r="R18" s="16">
        <f t="shared" si="1"/>
        <v>2425591</v>
      </c>
      <c r="S18" s="17">
        <f t="shared" si="1"/>
        <v>1212795440</v>
      </c>
      <c r="U18" s="15">
        <f t="shared" si="2"/>
        <v>684661398</v>
      </c>
      <c r="V18" s="16">
        <f t="shared" si="2"/>
        <v>316964437</v>
      </c>
      <c r="W18" s="16">
        <f t="shared" si="2"/>
        <v>22266160</v>
      </c>
      <c r="X18" s="16">
        <f t="shared" si="2"/>
        <v>17684770</v>
      </c>
      <c r="Y18" s="16">
        <f t="shared" si="2"/>
        <v>1570972</v>
      </c>
      <c r="Z18" s="16">
        <f t="shared" si="2"/>
        <v>1205501</v>
      </c>
      <c r="AA18" s="16">
        <f t="shared" si="2"/>
        <v>208188</v>
      </c>
      <c r="AB18" s="16">
        <f t="shared" si="2"/>
        <v>60243247</v>
      </c>
      <c r="AC18" s="16">
        <f t="shared" si="2"/>
        <v>164167957</v>
      </c>
      <c r="AD18" s="16">
        <f t="shared" si="2"/>
        <v>1025671155</v>
      </c>
      <c r="AE18" s="16">
        <f t="shared" si="2"/>
        <v>18890271</v>
      </c>
      <c r="AF18" s="16">
        <f t="shared" si="2"/>
        <v>224411204</v>
      </c>
      <c r="AG18" s="16">
        <f t="shared" si="2"/>
        <v>1268972630</v>
      </c>
      <c r="AH18" s="16">
        <f t="shared" si="2"/>
        <v>2543031</v>
      </c>
      <c r="AI18" s="17">
        <f t="shared" si="2"/>
        <v>1271515661</v>
      </c>
      <c r="AK18" s="15">
        <f t="shared" si="5"/>
        <v>679315469.60000002</v>
      </c>
      <c r="AL18" s="16">
        <f t="shared" si="5"/>
        <v>313469976.63999999</v>
      </c>
      <c r="AM18" s="16">
        <f t="shared" si="5"/>
        <v>22028727.010000002</v>
      </c>
      <c r="AN18" s="16">
        <f t="shared" si="5"/>
        <v>17562948.859999999</v>
      </c>
      <c r="AO18" s="16">
        <f t="shared" si="5"/>
        <v>1570970.2700000003</v>
      </c>
      <c r="AP18" s="16">
        <f t="shared" si="5"/>
        <v>1172261.0099999998</v>
      </c>
      <c r="AQ18" s="16">
        <f t="shared" si="5"/>
        <v>208188.29</v>
      </c>
      <c r="AR18" s="16">
        <f t="shared" si="5"/>
        <v>60243247.390000001</v>
      </c>
      <c r="AS18" s="16">
        <f t="shared" si="5"/>
        <v>164167956.94999999</v>
      </c>
      <c r="AT18" s="16">
        <f t="shared" si="5"/>
        <v>1016593331.8100001</v>
      </c>
      <c r="AU18" s="16">
        <f t="shared" si="5"/>
        <v>18735209.869999997</v>
      </c>
      <c r="AV18" s="16">
        <f t="shared" si="5"/>
        <v>224411204.33999994</v>
      </c>
      <c r="AW18" s="16">
        <f t="shared" si="5"/>
        <v>1259739746.0199997</v>
      </c>
      <c r="AX18" s="16">
        <f t="shared" si="5"/>
        <v>2524528.9800000563</v>
      </c>
      <c r="AY18" s="17">
        <f t="shared" si="5"/>
        <v>1262264275</v>
      </c>
      <c r="BA18" s="187">
        <f t="shared" si="6"/>
        <v>1039932936.5330663</v>
      </c>
    </row>
    <row r="19" spans="1:53" x14ac:dyDescent="0.2">
      <c r="A19" s="4">
        <f t="shared" si="4"/>
        <v>2032</v>
      </c>
      <c r="B19" s="4"/>
      <c r="C19" s="11"/>
      <c r="E19" s="15">
        <f t="shared" si="1"/>
        <v>656612632</v>
      </c>
      <c r="F19" s="16">
        <f t="shared" si="1"/>
        <v>299663514</v>
      </c>
      <c r="G19" s="16">
        <f t="shared" si="1"/>
        <v>18401608</v>
      </c>
      <c r="H19" s="16">
        <f t="shared" si="1"/>
        <v>15431142</v>
      </c>
      <c r="I19" s="16">
        <f t="shared" si="1"/>
        <v>1490735</v>
      </c>
      <c r="J19" s="16">
        <f t="shared" si="1"/>
        <v>838508</v>
      </c>
      <c r="K19" s="16">
        <f t="shared" si="1"/>
        <v>208733</v>
      </c>
      <c r="L19" s="16">
        <f t="shared" si="1"/>
        <v>60678747</v>
      </c>
      <c r="M19" s="16">
        <f t="shared" si="1"/>
        <v>164399763</v>
      </c>
      <c r="N19" s="16">
        <f t="shared" si="1"/>
        <v>976377222</v>
      </c>
      <c r="O19" s="16">
        <f t="shared" si="1"/>
        <v>16269650</v>
      </c>
      <c r="P19" s="16">
        <f t="shared" si="1"/>
        <v>225078510</v>
      </c>
      <c r="Q19" s="16">
        <f t="shared" si="1"/>
        <v>1217725382</v>
      </c>
      <c r="R19" s="16">
        <f t="shared" si="1"/>
        <v>2440332</v>
      </c>
      <c r="S19" s="17">
        <f t="shared" si="1"/>
        <v>1220165714</v>
      </c>
      <c r="U19" s="15">
        <f t="shared" si="2"/>
        <v>692572270</v>
      </c>
      <c r="V19" s="16">
        <f t="shared" si="2"/>
        <v>321242016</v>
      </c>
      <c r="W19" s="16">
        <f t="shared" si="2"/>
        <v>22117749</v>
      </c>
      <c r="X19" s="16">
        <f t="shared" si="2"/>
        <v>16830369</v>
      </c>
      <c r="Y19" s="16">
        <f t="shared" si="2"/>
        <v>1490735</v>
      </c>
      <c r="Z19" s="16">
        <f t="shared" si="2"/>
        <v>1206024</v>
      </c>
      <c r="AA19" s="16">
        <f t="shared" si="2"/>
        <v>208733</v>
      </c>
      <c r="AB19" s="16">
        <f t="shared" si="2"/>
        <v>60678747</v>
      </c>
      <c r="AC19" s="16">
        <f t="shared" si="2"/>
        <v>164399763</v>
      </c>
      <c r="AD19" s="16">
        <f t="shared" si="2"/>
        <v>1037631503</v>
      </c>
      <c r="AE19" s="16">
        <f t="shared" si="2"/>
        <v>18036393</v>
      </c>
      <c r="AF19" s="16">
        <f t="shared" si="2"/>
        <v>225078510</v>
      </c>
      <c r="AG19" s="16">
        <f t="shared" si="2"/>
        <v>1280746406</v>
      </c>
      <c r="AH19" s="16">
        <f t="shared" si="2"/>
        <v>2566626</v>
      </c>
      <c r="AI19" s="17">
        <f t="shared" si="2"/>
        <v>1283313032</v>
      </c>
      <c r="AK19" s="15">
        <f t="shared" si="5"/>
        <v>687214614.21000004</v>
      </c>
      <c r="AL19" s="16">
        <f t="shared" si="5"/>
        <v>317739611.18999994</v>
      </c>
      <c r="AM19" s="16">
        <f t="shared" si="5"/>
        <v>21879794.41</v>
      </c>
      <c r="AN19" s="16">
        <f t="shared" si="5"/>
        <v>16708320.750000002</v>
      </c>
      <c r="AO19" s="16">
        <f t="shared" si="5"/>
        <v>1490732.87</v>
      </c>
      <c r="AP19" s="16">
        <f t="shared" si="5"/>
        <v>1172691.4200000002</v>
      </c>
      <c r="AQ19" s="16">
        <f t="shared" si="5"/>
        <v>208733.6</v>
      </c>
      <c r="AR19" s="16">
        <f t="shared" si="5"/>
        <v>60678747.489999995</v>
      </c>
      <c r="AS19" s="16">
        <f t="shared" si="5"/>
        <v>164399763.53</v>
      </c>
      <c r="AT19" s="16">
        <f t="shared" si="5"/>
        <v>1028533486.2799999</v>
      </c>
      <c r="AU19" s="16">
        <f t="shared" si="5"/>
        <v>17881012.170000002</v>
      </c>
      <c r="AV19" s="16">
        <f t="shared" si="5"/>
        <v>225078511.02000001</v>
      </c>
      <c r="AW19" s="16">
        <f t="shared" si="5"/>
        <v>1271493009.47</v>
      </c>
      <c r="AX19" s="16">
        <f t="shared" si="5"/>
        <v>2548081.5299999937</v>
      </c>
      <c r="AY19" s="17">
        <f t="shared" si="5"/>
        <v>1274041091</v>
      </c>
      <c r="BA19" s="187">
        <f t="shared" si="6"/>
        <v>1051064709.3987976</v>
      </c>
    </row>
    <row r="20" spans="1:53" x14ac:dyDescent="0.2">
      <c r="A20" s="4">
        <f t="shared" si="4"/>
        <v>2033</v>
      </c>
      <c r="B20" s="4"/>
      <c r="C20" s="11"/>
      <c r="E20" s="15">
        <f t="shared" si="1"/>
        <v>658221474</v>
      </c>
      <c r="F20" s="16">
        <f t="shared" si="1"/>
        <v>300718898</v>
      </c>
      <c r="G20" s="16">
        <f t="shared" si="1"/>
        <v>18186637</v>
      </c>
      <c r="H20" s="16">
        <f t="shared" si="1"/>
        <v>14395014</v>
      </c>
      <c r="I20" s="16">
        <f t="shared" si="1"/>
        <v>1402644</v>
      </c>
      <c r="J20" s="16">
        <f t="shared" si="1"/>
        <v>834524</v>
      </c>
      <c r="K20" s="16">
        <f t="shared" si="1"/>
        <v>208188</v>
      </c>
      <c r="L20" s="16">
        <f t="shared" si="1"/>
        <v>60782049</v>
      </c>
      <c r="M20" s="16">
        <f t="shared" si="1"/>
        <v>163875772</v>
      </c>
      <c r="N20" s="16">
        <f t="shared" si="1"/>
        <v>978737841</v>
      </c>
      <c r="O20" s="16">
        <f t="shared" si="1"/>
        <v>15229538</v>
      </c>
      <c r="P20" s="16">
        <f t="shared" si="1"/>
        <v>224657821</v>
      </c>
      <c r="Q20" s="16">
        <f t="shared" si="1"/>
        <v>1218625200</v>
      </c>
      <c r="R20" s="16">
        <f t="shared" si="1"/>
        <v>2442135</v>
      </c>
      <c r="S20" s="17">
        <f t="shared" si="1"/>
        <v>1221067335</v>
      </c>
      <c r="U20" s="15">
        <f t="shared" si="2"/>
        <v>696622629</v>
      </c>
      <c r="V20" s="16">
        <f t="shared" si="2"/>
        <v>323898726</v>
      </c>
      <c r="W20" s="16">
        <f t="shared" si="2"/>
        <v>21895365</v>
      </c>
      <c r="X20" s="16">
        <f t="shared" si="2"/>
        <v>15894592</v>
      </c>
      <c r="Y20" s="16">
        <f t="shared" si="2"/>
        <v>1402644</v>
      </c>
      <c r="Z20" s="16">
        <f t="shared" si="2"/>
        <v>1202215</v>
      </c>
      <c r="AA20" s="16">
        <f t="shared" si="2"/>
        <v>208188</v>
      </c>
      <c r="AB20" s="16">
        <f t="shared" si="2"/>
        <v>60782049</v>
      </c>
      <c r="AC20" s="16">
        <f t="shared" si="2"/>
        <v>163875772</v>
      </c>
      <c r="AD20" s="16">
        <f t="shared" si="2"/>
        <v>1044027552</v>
      </c>
      <c r="AE20" s="16">
        <f t="shared" si="2"/>
        <v>17096807</v>
      </c>
      <c r="AF20" s="16">
        <f t="shared" si="2"/>
        <v>224657821</v>
      </c>
      <c r="AG20" s="16">
        <f t="shared" si="2"/>
        <v>1285782180</v>
      </c>
      <c r="AH20" s="16">
        <f t="shared" si="2"/>
        <v>2576718</v>
      </c>
      <c r="AI20" s="17">
        <f t="shared" si="2"/>
        <v>1288358898</v>
      </c>
      <c r="AK20" s="15">
        <f t="shared" si="5"/>
        <v>691275438.61999989</v>
      </c>
      <c r="AL20" s="16">
        <f t="shared" si="5"/>
        <v>320405022.68000001</v>
      </c>
      <c r="AM20" s="16">
        <f t="shared" si="5"/>
        <v>21657933.680000003</v>
      </c>
      <c r="AN20" s="16">
        <f t="shared" si="5"/>
        <v>15772787.859999999</v>
      </c>
      <c r="AO20" s="16">
        <f t="shared" si="5"/>
        <v>1402643.57</v>
      </c>
      <c r="AP20" s="16">
        <f t="shared" si="5"/>
        <v>1168974.2599999998</v>
      </c>
      <c r="AQ20" s="16">
        <f t="shared" si="5"/>
        <v>208188.29</v>
      </c>
      <c r="AR20" s="16">
        <f t="shared" si="5"/>
        <v>60782049.600000001</v>
      </c>
      <c r="AS20" s="16">
        <f t="shared" si="5"/>
        <v>163875772.72</v>
      </c>
      <c r="AT20" s="16">
        <f t="shared" si="5"/>
        <v>1034949226.8399998</v>
      </c>
      <c r="AU20" s="16">
        <f t="shared" si="5"/>
        <v>16941762.120000001</v>
      </c>
      <c r="AV20" s="16">
        <f t="shared" si="5"/>
        <v>224657822.32000002</v>
      </c>
      <c r="AW20" s="16">
        <f t="shared" si="5"/>
        <v>1276548811.2799997</v>
      </c>
      <c r="AX20" s="16">
        <f t="shared" si="5"/>
        <v>2558214.7200000063</v>
      </c>
      <c r="AY20" s="17">
        <f t="shared" si="5"/>
        <v>1279107026</v>
      </c>
      <c r="BA20" s="187">
        <f t="shared" si="6"/>
        <v>1056562328.3366733</v>
      </c>
    </row>
    <row r="21" spans="1:53" x14ac:dyDescent="0.2">
      <c r="A21" s="4">
        <f t="shared" si="4"/>
        <v>2034</v>
      </c>
      <c r="B21" s="4"/>
      <c r="C21" s="11"/>
      <c r="E21" s="15">
        <f t="shared" si="1"/>
        <v>661888653</v>
      </c>
      <c r="F21" s="16">
        <f t="shared" si="1"/>
        <v>302529040</v>
      </c>
      <c r="G21" s="16">
        <f t="shared" si="1"/>
        <v>18002188</v>
      </c>
      <c r="H21" s="16">
        <f t="shared" si="1"/>
        <v>13401727</v>
      </c>
      <c r="I21" s="16">
        <f t="shared" si="1"/>
        <v>1315951</v>
      </c>
      <c r="J21" s="16">
        <f t="shared" si="1"/>
        <v>831954</v>
      </c>
      <c r="K21" s="16">
        <f t="shared" si="1"/>
        <v>208188</v>
      </c>
      <c r="L21" s="16">
        <f t="shared" si="1"/>
        <v>61209970</v>
      </c>
      <c r="M21" s="16">
        <f t="shared" si="1"/>
        <v>163727833</v>
      </c>
      <c r="N21" s="16">
        <f t="shared" si="1"/>
        <v>983944020</v>
      </c>
      <c r="O21" s="16">
        <f t="shared" si="1"/>
        <v>14233681</v>
      </c>
      <c r="P21" s="16">
        <f t="shared" si="1"/>
        <v>224937803</v>
      </c>
      <c r="Q21" s="16">
        <f t="shared" si="1"/>
        <v>1223115504</v>
      </c>
      <c r="R21" s="16">
        <f t="shared" si="1"/>
        <v>2451134</v>
      </c>
      <c r="S21" s="17">
        <f t="shared" si="1"/>
        <v>1225566638</v>
      </c>
      <c r="U21" s="15">
        <f t="shared" si="2"/>
        <v>702824711</v>
      </c>
      <c r="V21" s="16">
        <f t="shared" si="2"/>
        <v>327326345</v>
      </c>
      <c r="W21" s="16">
        <f t="shared" si="2"/>
        <v>21709981</v>
      </c>
      <c r="X21" s="16">
        <f t="shared" si="2"/>
        <v>14995776</v>
      </c>
      <c r="Y21" s="16">
        <f t="shared" si="2"/>
        <v>1315951</v>
      </c>
      <c r="Z21" s="16">
        <f t="shared" si="2"/>
        <v>1200551</v>
      </c>
      <c r="AA21" s="16">
        <f t="shared" si="2"/>
        <v>208188</v>
      </c>
      <c r="AB21" s="16">
        <f t="shared" si="2"/>
        <v>61209970</v>
      </c>
      <c r="AC21" s="16">
        <f t="shared" si="2"/>
        <v>163727833</v>
      </c>
      <c r="AD21" s="16">
        <f t="shared" si="2"/>
        <v>1053385176</v>
      </c>
      <c r="AE21" s="16">
        <f t="shared" si="2"/>
        <v>16196327</v>
      </c>
      <c r="AF21" s="16">
        <f t="shared" si="2"/>
        <v>224937803</v>
      </c>
      <c r="AG21" s="16">
        <f t="shared" si="2"/>
        <v>1294519306</v>
      </c>
      <c r="AH21" s="16">
        <f t="shared" si="2"/>
        <v>2594227</v>
      </c>
      <c r="AI21" s="17">
        <f t="shared" si="2"/>
        <v>1297113533</v>
      </c>
      <c r="AK21" s="15">
        <f t="shared" si="5"/>
        <v>697478142.20999992</v>
      </c>
      <c r="AL21" s="16">
        <f t="shared" si="5"/>
        <v>323833139.74000001</v>
      </c>
      <c r="AM21" s="16">
        <f t="shared" si="5"/>
        <v>21472547.210000001</v>
      </c>
      <c r="AN21" s="16">
        <f t="shared" si="5"/>
        <v>14873978.919999998</v>
      </c>
      <c r="AO21" s="16">
        <f t="shared" si="5"/>
        <v>1315950.1200000001</v>
      </c>
      <c r="AP21" s="16">
        <f t="shared" si="5"/>
        <v>1167309.6499999999</v>
      </c>
      <c r="AQ21" s="16">
        <f t="shared" si="5"/>
        <v>208188.29</v>
      </c>
      <c r="AR21" s="16">
        <f t="shared" si="5"/>
        <v>61209970.619999997</v>
      </c>
      <c r="AS21" s="16">
        <f t="shared" si="5"/>
        <v>163727834.98999998</v>
      </c>
      <c r="AT21" s="16">
        <f t="shared" si="5"/>
        <v>1044307967.5699999</v>
      </c>
      <c r="AU21" s="16">
        <f t="shared" si="5"/>
        <v>16041288.569999998</v>
      </c>
      <c r="AV21" s="16">
        <f t="shared" si="5"/>
        <v>224937805.60999998</v>
      </c>
      <c r="AW21" s="16">
        <f t="shared" si="5"/>
        <v>1285287061.75</v>
      </c>
      <c r="AX21" s="16">
        <f t="shared" si="5"/>
        <v>2575725.2500000224</v>
      </c>
      <c r="AY21" s="17">
        <f t="shared" si="5"/>
        <v>1287862787</v>
      </c>
      <c r="BA21" s="187">
        <f t="shared" si="6"/>
        <v>1065055091.5731462</v>
      </c>
    </row>
    <row r="22" spans="1:53" x14ac:dyDescent="0.2">
      <c r="A22" s="4">
        <f t="shared" si="4"/>
        <v>2035</v>
      </c>
      <c r="B22" s="4"/>
      <c r="C22" s="11"/>
      <c r="E22" s="15">
        <f t="shared" si="1"/>
        <v>666398535</v>
      </c>
      <c r="F22" s="16">
        <f t="shared" si="1"/>
        <v>304446687</v>
      </c>
      <c r="G22" s="16">
        <f t="shared" si="1"/>
        <v>17817903</v>
      </c>
      <c r="H22" s="16">
        <f t="shared" si="1"/>
        <v>12479653</v>
      </c>
      <c r="I22" s="16">
        <f t="shared" si="1"/>
        <v>1227668</v>
      </c>
      <c r="J22" s="16">
        <f t="shared" si="1"/>
        <v>826558</v>
      </c>
      <c r="K22" s="16">
        <f t="shared" si="1"/>
        <v>208188</v>
      </c>
      <c r="L22" s="16">
        <f t="shared" si="1"/>
        <v>62333406</v>
      </c>
      <c r="M22" s="16">
        <f t="shared" si="1"/>
        <v>163409962</v>
      </c>
      <c r="N22" s="16">
        <f t="shared" si="1"/>
        <v>990098981</v>
      </c>
      <c r="O22" s="16">
        <f t="shared" si="1"/>
        <v>13306211</v>
      </c>
      <c r="P22" s="16">
        <f t="shared" si="1"/>
        <v>225743368</v>
      </c>
      <c r="Q22" s="16">
        <f t="shared" si="1"/>
        <v>1229148560</v>
      </c>
      <c r="R22" s="16">
        <f t="shared" si="1"/>
        <v>2463224</v>
      </c>
      <c r="S22" s="17">
        <f t="shared" si="1"/>
        <v>1231611784</v>
      </c>
      <c r="U22" s="15">
        <f t="shared" si="2"/>
        <v>709886226</v>
      </c>
      <c r="V22" s="16">
        <f t="shared" si="2"/>
        <v>330832741</v>
      </c>
      <c r="W22" s="16">
        <f t="shared" si="2"/>
        <v>21523783</v>
      </c>
      <c r="X22" s="16">
        <f t="shared" si="2"/>
        <v>14162789</v>
      </c>
      <c r="Y22" s="16">
        <f t="shared" si="2"/>
        <v>1227668</v>
      </c>
      <c r="Z22" s="16">
        <f t="shared" si="2"/>
        <v>1196975</v>
      </c>
      <c r="AA22" s="16">
        <f t="shared" si="2"/>
        <v>208188</v>
      </c>
      <c r="AB22" s="16">
        <f t="shared" si="2"/>
        <v>62333406</v>
      </c>
      <c r="AC22" s="16">
        <f t="shared" si="2"/>
        <v>163409962</v>
      </c>
      <c r="AD22" s="16">
        <f t="shared" si="2"/>
        <v>1063678606</v>
      </c>
      <c r="AE22" s="16">
        <f t="shared" si="2"/>
        <v>15359764</v>
      </c>
      <c r="AF22" s="16">
        <f t="shared" si="2"/>
        <v>225743368</v>
      </c>
      <c r="AG22" s="16">
        <f t="shared" si="2"/>
        <v>1304781738</v>
      </c>
      <c r="AH22" s="16">
        <f t="shared" si="2"/>
        <v>2614793</v>
      </c>
      <c r="AI22" s="17">
        <f t="shared" si="2"/>
        <v>1307396531</v>
      </c>
      <c r="AK22" s="15">
        <f t="shared" si="5"/>
        <v>704539416.05999994</v>
      </c>
      <c r="AL22" s="16">
        <f t="shared" si="5"/>
        <v>327339935.03000009</v>
      </c>
      <c r="AM22" s="16">
        <f t="shared" si="5"/>
        <v>21286349.630000003</v>
      </c>
      <c r="AN22" s="16">
        <f t="shared" si="5"/>
        <v>14041000.129999999</v>
      </c>
      <c r="AO22" s="16">
        <f t="shared" si="5"/>
        <v>1227666.08</v>
      </c>
      <c r="AP22" s="16">
        <f t="shared" si="5"/>
        <v>1163733.3900000001</v>
      </c>
      <c r="AQ22" s="16">
        <f t="shared" si="5"/>
        <v>208188.29</v>
      </c>
      <c r="AR22" s="16">
        <f t="shared" si="5"/>
        <v>62333406.520000003</v>
      </c>
      <c r="AS22" s="16">
        <f t="shared" si="5"/>
        <v>163409963.57999998</v>
      </c>
      <c r="AT22" s="16">
        <f t="shared" si="5"/>
        <v>1054601555.0899999</v>
      </c>
      <c r="AU22" s="16">
        <f t="shared" si="5"/>
        <v>15204733.519999998</v>
      </c>
      <c r="AV22" s="16">
        <f t="shared" si="5"/>
        <v>225743370.09999999</v>
      </c>
      <c r="AW22" s="16">
        <f t="shared" si="5"/>
        <v>1295549658.7099998</v>
      </c>
      <c r="AX22" s="16">
        <f t="shared" si="5"/>
        <v>2596293.2900000438</v>
      </c>
      <c r="AY22" s="17">
        <f t="shared" si="5"/>
        <v>1298145952</v>
      </c>
      <c r="BA22" s="187">
        <f t="shared" si="6"/>
        <v>1074551685.270541</v>
      </c>
    </row>
    <row r="23" spans="1:53" x14ac:dyDescent="0.2">
      <c r="A23" s="4">
        <f t="shared" si="4"/>
        <v>2036</v>
      </c>
      <c r="B23" s="4"/>
      <c r="C23" s="11"/>
      <c r="E23" s="15">
        <f t="shared" ref="E23:S28" si="7">SUMIF($A$34:$A$297,$A23,E$34:E$297)</f>
        <v>672192058</v>
      </c>
      <c r="F23" s="16">
        <f t="shared" si="7"/>
        <v>307149299</v>
      </c>
      <c r="G23" s="16">
        <f t="shared" si="7"/>
        <v>17664298</v>
      </c>
      <c r="H23" s="16">
        <f t="shared" si="7"/>
        <v>11527627</v>
      </c>
      <c r="I23" s="16">
        <f t="shared" si="7"/>
        <v>1140512</v>
      </c>
      <c r="J23" s="16">
        <f t="shared" si="7"/>
        <v>822474</v>
      </c>
      <c r="K23" s="16">
        <f t="shared" si="7"/>
        <v>208733</v>
      </c>
      <c r="L23" s="16">
        <f t="shared" si="7"/>
        <v>63165816</v>
      </c>
      <c r="M23" s="16">
        <f t="shared" si="7"/>
        <v>163541482</v>
      </c>
      <c r="N23" s="16">
        <f t="shared" si="7"/>
        <v>998354900</v>
      </c>
      <c r="O23" s="16">
        <f t="shared" si="7"/>
        <v>12350101</v>
      </c>
      <c r="P23" s="16">
        <f t="shared" si="7"/>
        <v>226707298</v>
      </c>
      <c r="Q23" s="16">
        <f t="shared" si="7"/>
        <v>1237412299</v>
      </c>
      <c r="R23" s="16">
        <f t="shared" si="7"/>
        <v>2479784</v>
      </c>
      <c r="S23" s="17">
        <f t="shared" si="7"/>
        <v>1239892083</v>
      </c>
      <c r="U23" s="15">
        <f t="shared" ref="U23:AI28" si="8">SUMIF($A$34:$A$297,$A23,U$34:U$297)</f>
        <v>718337799</v>
      </c>
      <c r="V23" s="16">
        <f t="shared" si="8"/>
        <v>335163082</v>
      </c>
      <c r="W23" s="16">
        <f t="shared" si="8"/>
        <v>21373739</v>
      </c>
      <c r="X23" s="16">
        <f t="shared" si="8"/>
        <v>13294152</v>
      </c>
      <c r="Y23" s="16">
        <f t="shared" si="8"/>
        <v>1140512</v>
      </c>
      <c r="Z23" s="16">
        <f t="shared" si="8"/>
        <v>1196368</v>
      </c>
      <c r="AA23" s="16">
        <f t="shared" si="8"/>
        <v>208733</v>
      </c>
      <c r="AB23" s="16">
        <f t="shared" si="8"/>
        <v>63165816</v>
      </c>
      <c r="AC23" s="16">
        <f t="shared" si="8"/>
        <v>163541482</v>
      </c>
      <c r="AD23" s="16">
        <f t="shared" si="8"/>
        <v>1076223865</v>
      </c>
      <c r="AE23" s="16">
        <f t="shared" si="8"/>
        <v>14490520</v>
      </c>
      <c r="AF23" s="16">
        <f t="shared" si="8"/>
        <v>226707298</v>
      </c>
      <c r="AG23" s="16">
        <f t="shared" si="8"/>
        <v>1317421683</v>
      </c>
      <c r="AH23" s="16">
        <f t="shared" si="8"/>
        <v>2640123</v>
      </c>
      <c r="AI23" s="17">
        <f t="shared" si="8"/>
        <v>1320061806</v>
      </c>
      <c r="AK23" s="15">
        <f t="shared" si="5"/>
        <v>712979890.63999999</v>
      </c>
      <c r="AL23" s="16">
        <f t="shared" si="5"/>
        <v>331662327.08000004</v>
      </c>
      <c r="AM23" s="16">
        <f t="shared" si="5"/>
        <v>21135781.220000003</v>
      </c>
      <c r="AN23" s="16">
        <f t="shared" si="5"/>
        <v>13172130.91</v>
      </c>
      <c r="AO23" s="16">
        <f t="shared" si="5"/>
        <v>1140511.6600000001</v>
      </c>
      <c r="AP23" s="16">
        <f t="shared" si="5"/>
        <v>1163035.9099999999</v>
      </c>
      <c r="AQ23" s="16">
        <f t="shared" si="5"/>
        <v>208733.6</v>
      </c>
      <c r="AR23" s="16">
        <f t="shared" si="5"/>
        <v>63165817.149999999</v>
      </c>
      <c r="AS23" s="16">
        <f t="shared" si="5"/>
        <v>163541482.89000002</v>
      </c>
      <c r="AT23" s="16">
        <f t="shared" si="5"/>
        <v>1067127244.2</v>
      </c>
      <c r="AU23" s="16">
        <f t="shared" si="5"/>
        <v>14335166.82</v>
      </c>
      <c r="AV23" s="16">
        <f t="shared" si="5"/>
        <v>226707300.03999996</v>
      </c>
      <c r="AW23" s="16">
        <f t="shared" si="5"/>
        <v>1308169711.0599999</v>
      </c>
      <c r="AX23" s="16">
        <f t="shared" si="5"/>
        <v>2621583.9399999827</v>
      </c>
      <c r="AY23" s="17">
        <f t="shared" si="5"/>
        <v>1310791295</v>
      </c>
      <c r="BA23" s="187">
        <f t="shared" si="6"/>
        <v>1086256507.9759519</v>
      </c>
    </row>
    <row r="24" spans="1:53" x14ac:dyDescent="0.2">
      <c r="A24" s="4">
        <f t="shared" si="4"/>
        <v>2037</v>
      </c>
      <c r="B24" s="4"/>
      <c r="C24" s="11"/>
      <c r="E24" s="15">
        <f t="shared" si="7"/>
        <v>673659925</v>
      </c>
      <c r="F24" s="16">
        <f t="shared" si="7"/>
        <v>308287249</v>
      </c>
      <c r="G24" s="16">
        <f t="shared" si="7"/>
        <v>17452891</v>
      </c>
      <c r="H24" s="16">
        <f t="shared" si="7"/>
        <v>10523179</v>
      </c>
      <c r="I24" s="16">
        <f t="shared" si="7"/>
        <v>1047073</v>
      </c>
      <c r="J24" s="16">
        <f t="shared" si="7"/>
        <v>814278</v>
      </c>
      <c r="K24" s="16">
        <f t="shared" si="7"/>
        <v>208188</v>
      </c>
      <c r="L24" s="16">
        <f t="shared" si="7"/>
        <v>63634004</v>
      </c>
      <c r="M24" s="16">
        <f t="shared" si="7"/>
        <v>162890412</v>
      </c>
      <c r="N24" s="16">
        <f t="shared" si="7"/>
        <v>1000655326</v>
      </c>
      <c r="O24" s="16">
        <f t="shared" si="7"/>
        <v>11337457</v>
      </c>
      <c r="P24" s="16">
        <f t="shared" si="7"/>
        <v>226524416</v>
      </c>
      <c r="Q24" s="16">
        <f t="shared" si="7"/>
        <v>1238517199</v>
      </c>
      <c r="R24" s="16">
        <f t="shared" si="7"/>
        <v>2481999</v>
      </c>
      <c r="S24" s="17">
        <f t="shared" si="7"/>
        <v>1240999198</v>
      </c>
      <c r="U24" s="15">
        <f t="shared" si="8"/>
        <v>722270926</v>
      </c>
      <c r="V24" s="16">
        <f t="shared" si="8"/>
        <v>337773241</v>
      </c>
      <c r="W24" s="16">
        <f t="shared" si="8"/>
        <v>21152021</v>
      </c>
      <c r="X24" s="16">
        <f t="shared" si="8"/>
        <v>12359988</v>
      </c>
      <c r="Y24" s="16">
        <f t="shared" si="8"/>
        <v>1047073</v>
      </c>
      <c r="Z24" s="16">
        <f t="shared" si="8"/>
        <v>1191132</v>
      </c>
      <c r="AA24" s="16">
        <f t="shared" si="8"/>
        <v>208188</v>
      </c>
      <c r="AB24" s="16">
        <f t="shared" si="8"/>
        <v>63634004</v>
      </c>
      <c r="AC24" s="16">
        <f t="shared" si="8"/>
        <v>162890412</v>
      </c>
      <c r="AD24" s="16">
        <f t="shared" si="8"/>
        <v>1082451449</v>
      </c>
      <c r="AE24" s="16">
        <f t="shared" si="8"/>
        <v>13551120</v>
      </c>
      <c r="AF24" s="16">
        <f t="shared" si="8"/>
        <v>226524416</v>
      </c>
      <c r="AG24" s="16">
        <f t="shared" si="8"/>
        <v>1322526985</v>
      </c>
      <c r="AH24" s="16">
        <f t="shared" si="8"/>
        <v>2650354</v>
      </c>
      <c r="AI24" s="17">
        <f t="shared" si="8"/>
        <v>1325177339</v>
      </c>
      <c r="AK24" s="15">
        <f t="shared" si="5"/>
        <v>716922856.8499999</v>
      </c>
      <c r="AL24" s="16">
        <f t="shared" si="5"/>
        <v>334281147.74000001</v>
      </c>
      <c r="AM24" s="16">
        <f t="shared" si="5"/>
        <v>20914586.09</v>
      </c>
      <c r="AN24" s="16">
        <f t="shared" si="5"/>
        <v>12238211.560000001</v>
      </c>
      <c r="AO24" s="16">
        <f t="shared" si="5"/>
        <v>1047072.02</v>
      </c>
      <c r="AP24" s="16">
        <f t="shared" si="5"/>
        <v>1157888.8499999999</v>
      </c>
      <c r="AQ24" s="16">
        <f t="shared" si="5"/>
        <v>208188.29</v>
      </c>
      <c r="AR24" s="16">
        <f t="shared" si="5"/>
        <v>63634003.279999994</v>
      </c>
      <c r="AS24" s="16">
        <f t="shared" si="5"/>
        <v>162890411.44</v>
      </c>
      <c r="AT24" s="16">
        <f t="shared" si="5"/>
        <v>1073373850.9900001</v>
      </c>
      <c r="AU24" s="16">
        <f t="shared" si="5"/>
        <v>13396100.410000002</v>
      </c>
      <c r="AV24" s="16">
        <f t="shared" si="5"/>
        <v>226524414.71999997</v>
      </c>
      <c r="AW24" s="16">
        <f t="shared" si="5"/>
        <v>1313294366.1199999</v>
      </c>
      <c r="AX24" s="16">
        <f t="shared" si="5"/>
        <v>2631850.8799999952</v>
      </c>
      <c r="AY24" s="17">
        <f t="shared" si="5"/>
        <v>1315926217</v>
      </c>
      <c r="BA24" s="187">
        <f t="shared" si="6"/>
        <v>1091584972.2244489</v>
      </c>
    </row>
    <row r="25" spans="1:53" x14ac:dyDescent="0.2">
      <c r="A25" s="4">
        <f t="shared" si="4"/>
        <v>2038</v>
      </c>
      <c r="B25" s="4"/>
      <c r="C25" s="11"/>
      <c r="E25" s="15">
        <f t="shared" si="7"/>
        <v>676999170</v>
      </c>
      <c r="F25" s="16">
        <f t="shared" si="7"/>
        <v>310164676</v>
      </c>
      <c r="G25" s="16">
        <f t="shared" si="7"/>
        <v>17270618</v>
      </c>
      <c r="H25" s="16">
        <f t="shared" si="7"/>
        <v>9547061</v>
      </c>
      <c r="I25" s="16">
        <f t="shared" si="7"/>
        <v>954512</v>
      </c>
      <c r="J25" s="16">
        <f t="shared" si="7"/>
        <v>808464</v>
      </c>
      <c r="K25" s="16">
        <f t="shared" si="7"/>
        <v>208188</v>
      </c>
      <c r="L25" s="16">
        <f t="shared" si="7"/>
        <v>64373369</v>
      </c>
      <c r="M25" s="16">
        <f t="shared" si="7"/>
        <v>162665659</v>
      </c>
      <c r="N25" s="16">
        <f t="shared" si="7"/>
        <v>1005597164</v>
      </c>
      <c r="O25" s="16">
        <f t="shared" si="7"/>
        <v>10355525</v>
      </c>
      <c r="P25" s="16">
        <f t="shared" si="7"/>
        <v>227039028</v>
      </c>
      <c r="Q25" s="16">
        <f t="shared" si="7"/>
        <v>1242991717</v>
      </c>
      <c r="R25" s="16">
        <f t="shared" si="7"/>
        <v>2490967</v>
      </c>
      <c r="S25" s="17">
        <f t="shared" si="7"/>
        <v>1245482684</v>
      </c>
      <c r="U25" s="15">
        <f t="shared" si="8"/>
        <v>728161653</v>
      </c>
      <c r="V25" s="16">
        <f t="shared" si="8"/>
        <v>341184470</v>
      </c>
      <c r="W25" s="16">
        <f t="shared" si="8"/>
        <v>20966339</v>
      </c>
      <c r="X25" s="16">
        <f t="shared" si="8"/>
        <v>11452464</v>
      </c>
      <c r="Y25" s="16">
        <f t="shared" si="8"/>
        <v>954512</v>
      </c>
      <c r="Z25" s="16">
        <f t="shared" si="8"/>
        <v>1188607</v>
      </c>
      <c r="AA25" s="16">
        <f t="shared" si="8"/>
        <v>208188</v>
      </c>
      <c r="AB25" s="16">
        <f t="shared" si="8"/>
        <v>64373369</v>
      </c>
      <c r="AC25" s="16">
        <f t="shared" si="8"/>
        <v>162665659</v>
      </c>
      <c r="AD25" s="16">
        <f t="shared" si="8"/>
        <v>1091475162</v>
      </c>
      <c r="AE25" s="16">
        <f t="shared" si="8"/>
        <v>12641071</v>
      </c>
      <c r="AF25" s="16">
        <f t="shared" si="8"/>
        <v>227039028</v>
      </c>
      <c r="AG25" s="16">
        <f t="shared" si="8"/>
        <v>1331155261</v>
      </c>
      <c r="AH25" s="16">
        <f t="shared" si="8"/>
        <v>2667647</v>
      </c>
      <c r="AI25" s="17">
        <f t="shared" si="8"/>
        <v>1333822908</v>
      </c>
      <c r="AK25" s="15">
        <f t="shared" ref="AK25:AY32" si="9">SUMIF($A$34:$A$345,$A25,AK$34:AK$345)</f>
        <v>722814637.95000005</v>
      </c>
      <c r="AL25" s="16">
        <f t="shared" si="9"/>
        <v>337692890</v>
      </c>
      <c r="AM25" s="16">
        <f t="shared" si="9"/>
        <v>20728902.609999999</v>
      </c>
      <c r="AN25" s="16">
        <f t="shared" si="9"/>
        <v>11330697.029999999</v>
      </c>
      <c r="AO25" s="16">
        <f t="shared" si="9"/>
        <v>954512.58</v>
      </c>
      <c r="AP25" s="16">
        <f t="shared" si="9"/>
        <v>1155360.5100000002</v>
      </c>
      <c r="AQ25" s="16">
        <f t="shared" si="9"/>
        <v>208188.29</v>
      </c>
      <c r="AR25" s="16">
        <f t="shared" si="9"/>
        <v>64373367.730000004</v>
      </c>
      <c r="AS25" s="16">
        <f t="shared" si="9"/>
        <v>162665659.84999999</v>
      </c>
      <c r="AT25" s="16">
        <f t="shared" si="9"/>
        <v>1082399131.4300001</v>
      </c>
      <c r="AU25" s="16">
        <f t="shared" si="9"/>
        <v>12486057.539999999</v>
      </c>
      <c r="AV25" s="16">
        <f t="shared" si="9"/>
        <v>227039027.57999998</v>
      </c>
      <c r="AW25" s="16">
        <f t="shared" si="9"/>
        <v>1321924216.5500002</v>
      </c>
      <c r="AX25" s="16">
        <f t="shared" si="9"/>
        <v>2649147.4499999732</v>
      </c>
      <c r="AY25" s="17">
        <f t="shared" si="9"/>
        <v>1324573364</v>
      </c>
      <c r="BA25" s="187">
        <f t="shared" si="6"/>
        <v>1099733804.0280561</v>
      </c>
    </row>
    <row r="26" spans="1:53" x14ac:dyDescent="0.2">
      <c r="A26" s="4">
        <f t="shared" si="4"/>
        <v>2039</v>
      </c>
      <c r="B26" s="4"/>
      <c r="C26" s="11"/>
      <c r="E26" s="15">
        <f t="shared" si="7"/>
        <v>682479118</v>
      </c>
      <c r="F26" s="16">
        <f t="shared" si="7"/>
        <v>312386039</v>
      </c>
      <c r="G26" s="16">
        <f t="shared" si="7"/>
        <v>17083319</v>
      </c>
      <c r="H26" s="16">
        <f t="shared" si="7"/>
        <v>8577056</v>
      </c>
      <c r="I26" s="16">
        <f t="shared" si="7"/>
        <v>860593</v>
      </c>
      <c r="J26" s="16">
        <f t="shared" si="7"/>
        <v>807973</v>
      </c>
      <c r="K26" s="16">
        <f t="shared" si="7"/>
        <v>208188</v>
      </c>
      <c r="L26" s="16">
        <f t="shared" si="7"/>
        <v>65337753</v>
      </c>
      <c r="M26" s="16">
        <f t="shared" si="7"/>
        <v>162480587</v>
      </c>
      <c r="N26" s="16">
        <f t="shared" si="7"/>
        <v>1013017257</v>
      </c>
      <c r="O26" s="16">
        <f t="shared" si="7"/>
        <v>9385029</v>
      </c>
      <c r="P26" s="16">
        <f t="shared" si="7"/>
        <v>227818340</v>
      </c>
      <c r="Q26" s="16">
        <f t="shared" si="7"/>
        <v>1250220626</v>
      </c>
      <c r="R26" s="16">
        <f t="shared" si="7"/>
        <v>2505453</v>
      </c>
      <c r="S26" s="17">
        <f t="shared" si="7"/>
        <v>1252726079</v>
      </c>
      <c r="U26" s="15">
        <f t="shared" si="8"/>
        <v>736200228</v>
      </c>
      <c r="V26" s="16">
        <f t="shared" si="8"/>
        <v>344929870</v>
      </c>
      <c r="W26" s="16">
        <f t="shared" si="8"/>
        <v>20780859</v>
      </c>
      <c r="X26" s="16">
        <f t="shared" si="8"/>
        <v>10545029</v>
      </c>
      <c r="Y26" s="16">
        <f t="shared" si="8"/>
        <v>860593</v>
      </c>
      <c r="Z26" s="16">
        <f t="shared" si="8"/>
        <v>1186523</v>
      </c>
      <c r="AA26" s="16">
        <f t="shared" si="8"/>
        <v>208188</v>
      </c>
      <c r="AB26" s="16">
        <f t="shared" si="8"/>
        <v>65337753</v>
      </c>
      <c r="AC26" s="16">
        <f t="shared" si="8"/>
        <v>162480587</v>
      </c>
      <c r="AD26" s="16">
        <f t="shared" si="8"/>
        <v>1102979738</v>
      </c>
      <c r="AE26" s="16">
        <f t="shared" si="8"/>
        <v>11731552</v>
      </c>
      <c r="AF26" s="16">
        <f t="shared" si="8"/>
        <v>227818340</v>
      </c>
      <c r="AG26" s="16">
        <f t="shared" si="8"/>
        <v>1342529630</v>
      </c>
      <c r="AH26" s="16">
        <f t="shared" si="8"/>
        <v>2690440</v>
      </c>
      <c r="AI26" s="17">
        <f t="shared" si="8"/>
        <v>1345220070</v>
      </c>
      <c r="AK26" s="15">
        <f t="shared" si="9"/>
        <v>730853537.91000009</v>
      </c>
      <c r="AL26" s="16">
        <f t="shared" si="9"/>
        <v>341438749.47000003</v>
      </c>
      <c r="AM26" s="16">
        <f t="shared" si="9"/>
        <v>20543423.449999999</v>
      </c>
      <c r="AN26" s="16">
        <f t="shared" si="9"/>
        <v>10423269.899999999</v>
      </c>
      <c r="AO26" s="16">
        <f t="shared" si="9"/>
        <v>860591.99</v>
      </c>
      <c r="AP26" s="16">
        <f t="shared" si="9"/>
        <v>1153278.7499999998</v>
      </c>
      <c r="AQ26" s="16">
        <f t="shared" si="9"/>
        <v>208188.29</v>
      </c>
      <c r="AR26" s="16">
        <f t="shared" si="9"/>
        <v>65337753.729999997</v>
      </c>
      <c r="AS26" s="16">
        <f t="shared" si="9"/>
        <v>162480586.72000003</v>
      </c>
      <c r="AT26" s="16">
        <f t="shared" si="9"/>
        <v>1093904491.1100001</v>
      </c>
      <c r="AU26" s="16">
        <f t="shared" si="9"/>
        <v>11576548.649999999</v>
      </c>
      <c r="AV26" s="16">
        <f t="shared" si="9"/>
        <v>227818340.44999999</v>
      </c>
      <c r="AW26" s="16">
        <f t="shared" si="9"/>
        <v>1333299380.21</v>
      </c>
      <c r="AX26" s="16">
        <f t="shared" si="9"/>
        <v>2671942.7899999693</v>
      </c>
      <c r="AY26" s="17">
        <f t="shared" si="9"/>
        <v>1335971323</v>
      </c>
      <c r="BA26" s="187">
        <f t="shared" si="6"/>
        <v>1110373730.01002</v>
      </c>
    </row>
    <row r="27" spans="1:53" x14ac:dyDescent="0.2">
      <c r="A27" s="4">
        <f t="shared" si="4"/>
        <v>2040</v>
      </c>
      <c r="B27" s="4"/>
      <c r="C27" s="11"/>
      <c r="E27" s="15">
        <f t="shared" si="7"/>
        <v>688875457</v>
      </c>
      <c r="F27" s="16">
        <f t="shared" si="7"/>
        <v>315260738</v>
      </c>
      <c r="G27" s="16">
        <f t="shared" si="7"/>
        <v>16927987</v>
      </c>
      <c r="H27" s="16">
        <f t="shared" si="7"/>
        <v>7597158</v>
      </c>
      <c r="I27" s="16">
        <f t="shared" si="7"/>
        <v>767130</v>
      </c>
      <c r="J27" s="16">
        <f t="shared" si="7"/>
        <v>805904</v>
      </c>
      <c r="K27" s="16">
        <f t="shared" si="7"/>
        <v>208733</v>
      </c>
      <c r="L27" s="16">
        <f t="shared" si="7"/>
        <v>66398972</v>
      </c>
      <c r="M27" s="16">
        <f t="shared" si="7"/>
        <v>162700476</v>
      </c>
      <c r="N27" s="16">
        <f t="shared" si="7"/>
        <v>1022040045</v>
      </c>
      <c r="O27" s="16">
        <f t="shared" si="7"/>
        <v>8403062</v>
      </c>
      <c r="P27" s="16">
        <f t="shared" si="7"/>
        <v>229099448</v>
      </c>
      <c r="Q27" s="16">
        <f t="shared" si="7"/>
        <v>1259542555</v>
      </c>
      <c r="R27" s="16">
        <f t="shared" si="7"/>
        <v>2524132</v>
      </c>
      <c r="S27" s="17">
        <f t="shared" si="7"/>
        <v>1262066687</v>
      </c>
      <c r="U27" s="15">
        <f t="shared" si="8"/>
        <v>745690289</v>
      </c>
      <c r="V27" s="16">
        <f t="shared" si="8"/>
        <v>349615198</v>
      </c>
      <c r="W27" s="16">
        <f t="shared" si="8"/>
        <v>20630091</v>
      </c>
      <c r="X27" s="16">
        <f t="shared" si="8"/>
        <v>9643287</v>
      </c>
      <c r="Y27" s="16">
        <f t="shared" si="8"/>
        <v>767130</v>
      </c>
      <c r="Z27" s="16">
        <f t="shared" si="8"/>
        <v>1186914</v>
      </c>
      <c r="AA27" s="16">
        <f t="shared" si="8"/>
        <v>208733</v>
      </c>
      <c r="AB27" s="16">
        <f t="shared" si="8"/>
        <v>66398972</v>
      </c>
      <c r="AC27" s="16">
        <f t="shared" si="8"/>
        <v>162700476</v>
      </c>
      <c r="AD27" s="16">
        <f t="shared" si="8"/>
        <v>1116911441</v>
      </c>
      <c r="AE27" s="16">
        <f t="shared" si="8"/>
        <v>10830201</v>
      </c>
      <c r="AF27" s="16">
        <f t="shared" si="8"/>
        <v>229099448</v>
      </c>
      <c r="AG27" s="16">
        <f t="shared" si="8"/>
        <v>1356841090</v>
      </c>
      <c r="AH27" s="16">
        <f t="shared" si="8"/>
        <v>2719118</v>
      </c>
      <c r="AI27" s="17">
        <f t="shared" si="8"/>
        <v>1359560208</v>
      </c>
      <c r="AK27" s="15">
        <f t="shared" si="9"/>
        <v>740332549.08000004</v>
      </c>
      <c r="AL27" s="16">
        <f t="shared" si="9"/>
        <v>346116069.38999999</v>
      </c>
      <c r="AM27" s="16">
        <f t="shared" si="9"/>
        <v>20392136.140000001</v>
      </c>
      <c r="AN27" s="16">
        <f t="shared" si="9"/>
        <v>9521293.1899999995</v>
      </c>
      <c r="AO27" s="16">
        <f t="shared" si="9"/>
        <v>767129.15</v>
      </c>
      <c r="AP27" s="16">
        <f t="shared" si="9"/>
        <v>1153575.25</v>
      </c>
      <c r="AQ27" s="16">
        <f t="shared" si="9"/>
        <v>208733.6</v>
      </c>
      <c r="AR27" s="16">
        <f t="shared" si="9"/>
        <v>66398972.100000001</v>
      </c>
      <c r="AS27" s="16">
        <f t="shared" si="9"/>
        <v>162700474.52000001</v>
      </c>
      <c r="AT27" s="16">
        <f t="shared" si="9"/>
        <v>1107816617.3599999</v>
      </c>
      <c r="AU27" s="16">
        <f t="shared" si="9"/>
        <v>10674868.440000001</v>
      </c>
      <c r="AV27" s="16">
        <f t="shared" si="9"/>
        <v>229099446.62</v>
      </c>
      <c r="AW27" s="16">
        <f t="shared" si="9"/>
        <v>1347590932.4200001</v>
      </c>
      <c r="AX27" s="16">
        <f t="shared" si="9"/>
        <v>2700582.5800000206</v>
      </c>
      <c r="AY27" s="17">
        <f t="shared" si="9"/>
        <v>1350291515</v>
      </c>
      <c r="BA27" s="187">
        <f t="shared" si="6"/>
        <v>1123438946.2725451</v>
      </c>
    </row>
    <row r="28" spans="1:53" ht="13.5" thickBot="1" x14ac:dyDescent="0.25">
      <c r="A28" s="4">
        <f t="shared" si="4"/>
        <v>2041</v>
      </c>
      <c r="B28" s="4"/>
      <c r="C28" s="11"/>
      <c r="E28" s="18">
        <f t="shared" si="7"/>
        <v>692457007</v>
      </c>
      <c r="F28" s="19">
        <f t="shared" si="7"/>
        <v>316648598</v>
      </c>
      <c r="G28" s="19">
        <f t="shared" si="7"/>
        <v>16715506</v>
      </c>
      <c r="H28" s="19">
        <f t="shared" si="7"/>
        <v>6592664</v>
      </c>
      <c r="I28" s="19">
        <f t="shared" si="7"/>
        <v>668840</v>
      </c>
      <c r="J28" s="19">
        <f t="shared" si="7"/>
        <v>801424</v>
      </c>
      <c r="K28" s="19">
        <f t="shared" si="7"/>
        <v>208188</v>
      </c>
      <c r="L28" s="19">
        <f t="shared" si="7"/>
        <v>67342336</v>
      </c>
      <c r="M28" s="19">
        <f t="shared" si="7"/>
        <v>162139805</v>
      </c>
      <c r="N28" s="19">
        <f t="shared" si="7"/>
        <v>1026698139</v>
      </c>
      <c r="O28" s="19">
        <f t="shared" si="7"/>
        <v>7394088</v>
      </c>
      <c r="P28" s="19">
        <f t="shared" si="7"/>
        <v>229482141</v>
      </c>
      <c r="Q28" s="19">
        <f t="shared" si="7"/>
        <v>1263574368</v>
      </c>
      <c r="R28" s="19">
        <f t="shared" si="7"/>
        <v>2532212</v>
      </c>
      <c r="S28" s="20">
        <f t="shared" si="7"/>
        <v>1266106580</v>
      </c>
      <c r="U28" s="18">
        <f t="shared" si="8"/>
        <v>752246102</v>
      </c>
      <c r="V28" s="19">
        <f t="shared" si="8"/>
        <v>352729523</v>
      </c>
      <c r="W28" s="19">
        <f t="shared" si="8"/>
        <v>20410083</v>
      </c>
      <c r="X28" s="19">
        <f t="shared" si="8"/>
        <v>8707836</v>
      </c>
      <c r="Y28" s="19">
        <f t="shared" si="8"/>
        <v>668840</v>
      </c>
      <c r="Z28" s="19">
        <f t="shared" si="8"/>
        <v>1182690</v>
      </c>
      <c r="AA28" s="19">
        <f t="shared" si="8"/>
        <v>208188</v>
      </c>
      <c r="AB28" s="19">
        <f t="shared" si="8"/>
        <v>67342336</v>
      </c>
      <c r="AC28" s="19">
        <f t="shared" si="8"/>
        <v>162139805</v>
      </c>
      <c r="AD28" s="19">
        <f t="shared" si="8"/>
        <v>1126262736</v>
      </c>
      <c r="AE28" s="19">
        <f t="shared" si="8"/>
        <v>9890526</v>
      </c>
      <c r="AF28" s="19">
        <f t="shared" si="8"/>
        <v>229482141</v>
      </c>
      <c r="AG28" s="19">
        <f t="shared" si="8"/>
        <v>1365635403</v>
      </c>
      <c r="AH28" s="19">
        <f t="shared" si="8"/>
        <v>2736744</v>
      </c>
      <c r="AI28" s="20">
        <f t="shared" si="8"/>
        <v>1368372147</v>
      </c>
      <c r="AK28" s="15">
        <f t="shared" si="9"/>
        <v>746900048.30999994</v>
      </c>
      <c r="AL28" s="16">
        <f t="shared" si="9"/>
        <v>349239295.43000001</v>
      </c>
      <c r="AM28" s="16">
        <f t="shared" si="9"/>
        <v>20172647.630000003</v>
      </c>
      <c r="AN28" s="16">
        <f t="shared" si="9"/>
        <v>8586091.6899999995</v>
      </c>
      <c r="AO28" s="16">
        <f t="shared" si="9"/>
        <v>668840.36</v>
      </c>
      <c r="AP28" s="16">
        <f t="shared" si="9"/>
        <v>1149444.9300000002</v>
      </c>
      <c r="AQ28" s="16">
        <f t="shared" si="9"/>
        <v>208188.29</v>
      </c>
      <c r="AR28" s="16">
        <f t="shared" si="9"/>
        <v>67342335.670000002</v>
      </c>
      <c r="AS28" s="16">
        <f t="shared" si="9"/>
        <v>162139805.43000001</v>
      </c>
      <c r="AT28" s="16">
        <f t="shared" si="9"/>
        <v>1117189020.02</v>
      </c>
      <c r="AU28" s="16">
        <f t="shared" si="9"/>
        <v>9735536.6199999973</v>
      </c>
      <c r="AV28" s="16">
        <f t="shared" si="9"/>
        <v>229482141.10000002</v>
      </c>
      <c r="AW28" s="16">
        <f t="shared" si="9"/>
        <v>1356406697.7400002</v>
      </c>
      <c r="AX28" s="16">
        <f t="shared" si="9"/>
        <v>2718252.2599999979</v>
      </c>
      <c r="AY28" s="17">
        <f t="shared" si="9"/>
        <v>1359124950</v>
      </c>
      <c r="BA28" s="187">
        <f t="shared" si="6"/>
        <v>1131906622.1442888</v>
      </c>
    </row>
    <row r="29" spans="1:53" x14ac:dyDescent="0.2">
      <c r="A29" s="4">
        <f t="shared" si="4"/>
        <v>2042</v>
      </c>
      <c r="B29" s="4"/>
      <c r="C29" s="11"/>
      <c r="E29" s="16"/>
      <c r="F29" s="16"/>
      <c r="G29" s="16"/>
      <c r="H29" s="16"/>
      <c r="I29" s="16"/>
      <c r="J29" s="16"/>
      <c r="K29" s="16"/>
      <c r="L29" s="16"/>
      <c r="M29" s="16"/>
      <c r="N29" s="16"/>
      <c r="O29" s="16"/>
      <c r="P29" s="16"/>
      <c r="Q29" s="16"/>
      <c r="R29" s="16"/>
      <c r="S29" s="16"/>
      <c r="U29" s="16"/>
      <c r="V29" s="16"/>
      <c r="W29" s="16"/>
      <c r="X29" s="16"/>
      <c r="Y29" s="16"/>
      <c r="Z29" s="16"/>
      <c r="AA29" s="16"/>
      <c r="AB29" s="16"/>
      <c r="AC29" s="16"/>
      <c r="AD29" s="16"/>
      <c r="AE29" s="16"/>
      <c r="AF29" s="16"/>
      <c r="AG29" s="16"/>
      <c r="AH29" s="16"/>
      <c r="AI29" s="16"/>
      <c r="AK29" s="15">
        <f t="shared" si="9"/>
        <v>754883431.52999997</v>
      </c>
      <c r="AL29" s="16">
        <f t="shared" si="9"/>
        <v>353009291.71000004</v>
      </c>
      <c r="AM29" s="16">
        <f t="shared" si="9"/>
        <v>19987195.439999998</v>
      </c>
      <c r="AN29" s="16">
        <f t="shared" si="9"/>
        <v>7686932.0300000012</v>
      </c>
      <c r="AO29" s="16">
        <f t="shared" si="9"/>
        <v>570601.36</v>
      </c>
      <c r="AP29" s="16">
        <f t="shared" si="9"/>
        <v>1147315.3999999999</v>
      </c>
      <c r="AQ29" s="16">
        <f t="shared" si="9"/>
        <v>208188.29</v>
      </c>
      <c r="AR29" s="16">
        <f t="shared" si="9"/>
        <v>68655557.769999996</v>
      </c>
      <c r="AS29" s="16">
        <f t="shared" si="9"/>
        <v>161950518.61000001</v>
      </c>
      <c r="AT29" s="16">
        <f t="shared" si="9"/>
        <v>1128658708.3299999</v>
      </c>
      <c r="AU29" s="16">
        <f t="shared" si="9"/>
        <v>8834247.4299999997</v>
      </c>
      <c r="AV29" s="16">
        <f t="shared" si="9"/>
        <v>230606076.38</v>
      </c>
      <c r="AW29" s="16">
        <f t="shared" si="9"/>
        <v>1368099032.1399999</v>
      </c>
      <c r="AX29" s="16">
        <f t="shared" si="9"/>
        <v>2741680.859999992</v>
      </c>
      <c r="AY29" s="17">
        <f t="shared" si="9"/>
        <v>1370840713</v>
      </c>
      <c r="BA29" s="187">
        <f t="shared" si="6"/>
        <v>1142519675.9719439</v>
      </c>
    </row>
    <row r="30" spans="1:53" x14ac:dyDescent="0.2">
      <c r="A30" s="4">
        <f t="shared" si="4"/>
        <v>2043</v>
      </c>
      <c r="B30" s="4"/>
      <c r="C30" s="11"/>
      <c r="E30" s="16"/>
      <c r="F30" s="16"/>
      <c r="G30" s="16"/>
      <c r="H30" s="16"/>
      <c r="I30" s="16"/>
      <c r="J30" s="16"/>
      <c r="K30" s="16"/>
      <c r="L30" s="16"/>
      <c r="M30" s="16"/>
      <c r="N30" s="16"/>
      <c r="O30" s="16"/>
      <c r="P30" s="16"/>
      <c r="Q30" s="16"/>
      <c r="R30" s="16"/>
      <c r="S30" s="16"/>
      <c r="U30" s="16"/>
      <c r="V30" s="16"/>
      <c r="W30" s="16"/>
      <c r="X30" s="16"/>
      <c r="Y30" s="16"/>
      <c r="Z30" s="16"/>
      <c r="AA30" s="16"/>
      <c r="AB30" s="16"/>
      <c r="AC30" s="16"/>
      <c r="AD30" s="16"/>
      <c r="AE30" s="16"/>
      <c r="AF30" s="16"/>
      <c r="AG30" s="16"/>
      <c r="AH30" s="16"/>
      <c r="AI30" s="16"/>
      <c r="AK30" s="15">
        <f t="shared" si="9"/>
        <v>762839283.17999995</v>
      </c>
      <c r="AL30" s="16">
        <f t="shared" si="9"/>
        <v>356694509.12</v>
      </c>
      <c r="AM30" s="16">
        <f t="shared" si="9"/>
        <v>19801670.449999996</v>
      </c>
      <c r="AN30" s="16">
        <f t="shared" si="9"/>
        <v>6701983.6299999999</v>
      </c>
      <c r="AO30" s="16">
        <f t="shared" si="9"/>
        <v>470875.7</v>
      </c>
      <c r="AP30" s="16">
        <f t="shared" si="9"/>
        <v>1144965.3500000001</v>
      </c>
      <c r="AQ30" s="16">
        <f t="shared" si="9"/>
        <v>208188.29</v>
      </c>
      <c r="AR30" s="16">
        <f t="shared" si="9"/>
        <v>69370255.249999985</v>
      </c>
      <c r="AS30" s="16">
        <f t="shared" si="9"/>
        <v>161741617.68000001</v>
      </c>
      <c r="AT30" s="16">
        <f t="shared" si="9"/>
        <v>1140014526.74</v>
      </c>
      <c r="AU30" s="16">
        <f t="shared" si="9"/>
        <v>7846948.9799999995</v>
      </c>
      <c r="AV30" s="16">
        <f t="shared" si="9"/>
        <v>231111872.93000001</v>
      </c>
      <c r="AW30" s="16">
        <f t="shared" si="9"/>
        <v>1378973348.6500001</v>
      </c>
      <c r="AX30" s="16">
        <f t="shared" si="9"/>
        <v>2763474.349999927</v>
      </c>
      <c r="AY30" s="17">
        <f t="shared" si="9"/>
        <v>1381736823</v>
      </c>
      <c r="BA30" s="187">
        <f t="shared" si="6"/>
        <v>1152930811.6933868</v>
      </c>
    </row>
    <row r="31" spans="1:53" x14ac:dyDescent="0.2">
      <c r="A31" s="4">
        <f t="shared" si="4"/>
        <v>2044</v>
      </c>
      <c r="B31" s="4"/>
      <c r="C31" s="11"/>
      <c r="E31" s="16"/>
      <c r="F31" s="16"/>
      <c r="G31" s="16"/>
      <c r="H31" s="16"/>
      <c r="I31" s="16"/>
      <c r="J31" s="16"/>
      <c r="K31" s="16"/>
      <c r="L31" s="16"/>
      <c r="M31" s="16"/>
      <c r="N31" s="16"/>
      <c r="O31" s="16"/>
      <c r="P31" s="16"/>
      <c r="Q31" s="16"/>
      <c r="R31" s="16"/>
      <c r="S31" s="16"/>
      <c r="U31" s="16"/>
      <c r="V31" s="16"/>
      <c r="W31" s="16"/>
      <c r="X31" s="16"/>
      <c r="Y31" s="16"/>
      <c r="Z31" s="16"/>
      <c r="AA31" s="16"/>
      <c r="AB31" s="16"/>
      <c r="AC31" s="16"/>
      <c r="AD31" s="16"/>
      <c r="AE31" s="16"/>
      <c r="AF31" s="16"/>
      <c r="AG31" s="16"/>
      <c r="AH31" s="16"/>
      <c r="AI31" s="16"/>
      <c r="AK31" s="15">
        <f t="shared" si="9"/>
        <v>772275046.54999995</v>
      </c>
      <c r="AL31" s="16">
        <f t="shared" si="9"/>
        <v>361272827.77999997</v>
      </c>
      <c r="AM31" s="16">
        <f t="shared" si="9"/>
        <v>19649403.709999997</v>
      </c>
      <c r="AN31" s="16">
        <f t="shared" si="9"/>
        <v>5792305.0899999999</v>
      </c>
      <c r="AO31" s="16">
        <f t="shared" si="9"/>
        <v>370690.82000000007</v>
      </c>
      <c r="AP31" s="16">
        <f t="shared" si="9"/>
        <v>1145698.6800000002</v>
      </c>
      <c r="AQ31" s="16">
        <f t="shared" si="9"/>
        <v>208733.6</v>
      </c>
      <c r="AR31" s="16">
        <f t="shared" si="9"/>
        <v>70818638.640000001</v>
      </c>
      <c r="AS31" s="16">
        <f t="shared" si="9"/>
        <v>162000293.79999998</v>
      </c>
      <c r="AT31" s="16">
        <f t="shared" si="9"/>
        <v>1153776702.46</v>
      </c>
      <c r="AU31" s="16">
        <f t="shared" si="9"/>
        <v>6938003.7699999986</v>
      </c>
      <c r="AV31" s="16">
        <f t="shared" si="9"/>
        <v>232818932.43999997</v>
      </c>
      <c r="AW31" s="16">
        <f t="shared" si="9"/>
        <v>1393533638.6700003</v>
      </c>
      <c r="AX31" s="16">
        <f t="shared" si="9"/>
        <v>2792652.3299999833</v>
      </c>
      <c r="AY31" s="17">
        <f t="shared" si="9"/>
        <v>1396326291</v>
      </c>
      <c r="BA31" s="187">
        <f t="shared" si="6"/>
        <v>1165839036.6332664</v>
      </c>
    </row>
    <row r="32" spans="1:53" ht="13.5" thickBot="1" x14ac:dyDescent="0.25">
      <c r="A32" s="4">
        <f t="shared" si="4"/>
        <v>2045</v>
      </c>
      <c r="B32" s="4"/>
      <c r="C32" s="11"/>
      <c r="E32" s="16"/>
      <c r="F32" s="16"/>
      <c r="G32" s="16"/>
      <c r="H32" s="16"/>
      <c r="I32" s="16"/>
      <c r="J32" s="16"/>
      <c r="K32" s="16"/>
      <c r="L32" s="16"/>
      <c r="M32" s="16"/>
      <c r="N32" s="16"/>
      <c r="O32" s="16"/>
      <c r="P32" s="16"/>
      <c r="Q32" s="16"/>
      <c r="R32" s="16"/>
      <c r="S32" s="16"/>
      <c r="U32" s="16"/>
      <c r="V32" s="16"/>
      <c r="W32" s="16"/>
      <c r="X32" s="16"/>
      <c r="Y32" s="16"/>
      <c r="Z32" s="16"/>
      <c r="AA32" s="16"/>
      <c r="AB32" s="16"/>
      <c r="AC32" s="16"/>
      <c r="AD32" s="16"/>
      <c r="AE32" s="16"/>
      <c r="AF32" s="16"/>
      <c r="AG32" s="16"/>
      <c r="AH32" s="16"/>
      <c r="AI32" s="16"/>
      <c r="AK32" s="18">
        <f t="shared" si="9"/>
        <v>778651377.56000006</v>
      </c>
      <c r="AL32" s="19">
        <f t="shared" si="9"/>
        <v>364322881.80999994</v>
      </c>
      <c r="AM32" s="19">
        <f t="shared" si="9"/>
        <v>19431153.949999999</v>
      </c>
      <c r="AN32" s="19">
        <f t="shared" si="9"/>
        <v>4837790.22</v>
      </c>
      <c r="AO32" s="19">
        <f t="shared" si="9"/>
        <v>267453.83</v>
      </c>
      <c r="AP32" s="19">
        <f t="shared" si="9"/>
        <v>1141486.68</v>
      </c>
      <c r="AQ32" s="19">
        <f t="shared" si="9"/>
        <v>208188.29</v>
      </c>
      <c r="AR32" s="19">
        <f t="shared" si="9"/>
        <v>71910365.890000015</v>
      </c>
      <c r="AS32" s="19">
        <f t="shared" si="9"/>
        <v>161432406.25999999</v>
      </c>
      <c r="AT32" s="19">
        <f t="shared" si="9"/>
        <v>1162881055.4400001</v>
      </c>
      <c r="AU32" s="19">
        <f t="shared" si="9"/>
        <v>5979276.9000000004</v>
      </c>
      <c r="AV32" s="19">
        <f t="shared" si="9"/>
        <v>233342772.14999998</v>
      </c>
      <c r="AW32" s="19">
        <f t="shared" si="9"/>
        <v>1402203104.49</v>
      </c>
      <c r="AX32" s="19">
        <f t="shared" si="9"/>
        <v>2810025.5100000501</v>
      </c>
      <c r="AY32" s="20">
        <f t="shared" si="9"/>
        <v>1405013130</v>
      </c>
      <c r="BA32" s="187">
        <f t="shared" si="6"/>
        <v>1174018394.6392784</v>
      </c>
    </row>
    <row r="33" spans="1:51" ht="3" customHeight="1" thickBot="1" x14ac:dyDescent="0.25"/>
    <row r="34" spans="1:51" x14ac:dyDescent="0.2">
      <c r="A34" s="4">
        <v>2020</v>
      </c>
      <c r="B34" s="4">
        <v>1</v>
      </c>
      <c r="C34" s="11">
        <f t="shared" ref="C34:C97" si="10">DATE(A34,B34,1)</f>
        <v>43831</v>
      </c>
      <c r="E34" s="12">
        <v>92202499</v>
      </c>
      <c r="F34" s="13">
        <v>37800738</v>
      </c>
      <c r="G34" s="13">
        <v>2984794</v>
      </c>
      <c r="H34" s="13">
        <v>3469975</v>
      </c>
      <c r="I34" s="13">
        <v>339164</v>
      </c>
      <c r="J34" s="13">
        <v>122034</v>
      </c>
      <c r="K34" s="13">
        <v>18234</v>
      </c>
      <c r="L34" s="13">
        <v>5863832</v>
      </c>
      <c r="M34" s="13">
        <v>15062470</v>
      </c>
      <c r="N34" s="13">
        <f t="shared" ref="N34:N97" si="11">SUM(E34:G34,I34,K34)</f>
        <v>133345429</v>
      </c>
      <c r="O34" s="13">
        <f t="shared" ref="O34:O97" si="12">SUM(H34,J34)</f>
        <v>3592009</v>
      </c>
      <c r="P34" s="13">
        <f t="shared" ref="P34:P97" si="13">SUM(L34:M34)</f>
        <v>20926302</v>
      </c>
      <c r="Q34" s="13">
        <f t="shared" ref="Q34:Q97" si="14">SUM(N34:P34)</f>
        <v>157863740</v>
      </c>
      <c r="R34" s="13">
        <f t="shared" ref="R34:R97" si="15">S34-Q34</f>
        <v>316360</v>
      </c>
      <c r="S34" s="14">
        <f>ROUND(Q34/0.998, 0)</f>
        <v>158180100</v>
      </c>
      <c r="U34" s="12">
        <v>92202499</v>
      </c>
      <c r="V34" s="13">
        <v>37800738</v>
      </c>
      <c r="W34" s="13">
        <v>2984794</v>
      </c>
      <c r="X34" s="13">
        <v>3469975</v>
      </c>
      <c r="Y34" s="13">
        <v>339164</v>
      </c>
      <c r="Z34" s="13">
        <v>122034</v>
      </c>
      <c r="AA34" s="13">
        <v>18234</v>
      </c>
      <c r="AB34" s="13">
        <v>5863832</v>
      </c>
      <c r="AC34" s="13">
        <v>15062470</v>
      </c>
      <c r="AD34" s="13">
        <f t="shared" ref="AD34:AD97" si="16">SUM(U34:W34,Y34,AA34)</f>
        <v>133345429</v>
      </c>
      <c r="AE34" s="13">
        <f t="shared" ref="AE34:AE97" si="17">SUM(X34,Z34)</f>
        <v>3592009</v>
      </c>
      <c r="AF34" s="13">
        <f t="shared" ref="AF34:AF97" si="18">SUM(AB34:AC34)</f>
        <v>20926302</v>
      </c>
      <c r="AG34" s="13">
        <f t="shared" ref="AG34:AG97" si="19">SUM(AD34:AF34)</f>
        <v>157863740</v>
      </c>
      <c r="AH34" s="13">
        <f t="shared" ref="AH34:AH97" si="20">AI34-AG34</f>
        <v>316360</v>
      </c>
      <c r="AI34" s="14">
        <f>ROUND(AG34/0.998, 0)</f>
        <v>158180100</v>
      </c>
      <c r="AK34" s="12">
        <v>92202498.870000005</v>
      </c>
      <c r="AL34" s="13">
        <v>37800738</v>
      </c>
      <c r="AM34" s="13">
        <v>2984794.13</v>
      </c>
      <c r="AN34" s="13">
        <v>3469975.15</v>
      </c>
      <c r="AO34" s="13">
        <v>339164.12</v>
      </c>
      <c r="AP34" s="13">
        <v>122034.28</v>
      </c>
      <c r="AQ34" s="13">
        <v>18234.39</v>
      </c>
      <c r="AR34" s="13">
        <v>5863832.4100000001</v>
      </c>
      <c r="AS34" s="13">
        <v>15062469.99</v>
      </c>
      <c r="AT34" s="13">
        <f t="shared" ref="AT34:AT97" si="21">SUM(AK34:AM34,AO34,AQ34)</f>
        <v>133345429.51000001</v>
      </c>
      <c r="AU34" s="13">
        <f t="shared" ref="AU34:AU97" si="22">SUM(AN34,AP34)</f>
        <v>3592009.4299999997</v>
      </c>
      <c r="AV34" s="13">
        <f t="shared" ref="AV34:AV97" si="23">SUM(AR34:AS34)</f>
        <v>20926302.399999999</v>
      </c>
      <c r="AW34" s="13">
        <f t="shared" ref="AW34:AW97" si="24">SUM(AT34:AV34)</f>
        <v>157863741.34</v>
      </c>
      <c r="AX34" s="13">
        <f t="shared" ref="AX34:AX97" si="25">AY34-AW34</f>
        <v>316360.65999999642</v>
      </c>
      <c r="AY34" s="14">
        <f>ROUND(AW34/0.998, 0)</f>
        <v>158180102</v>
      </c>
    </row>
    <row r="35" spans="1:51" x14ac:dyDescent="0.2">
      <c r="A35" s="4">
        <f t="shared" ref="A35:A98" si="26">IF(B35=1,A34+1,A34)</f>
        <v>2020</v>
      </c>
      <c r="B35" s="4">
        <f t="shared" ref="B35:B98" si="27">IF(B34=12,1,B34+1)</f>
        <v>2</v>
      </c>
      <c r="C35" s="11">
        <f t="shared" si="10"/>
        <v>43862</v>
      </c>
      <c r="E35" s="15">
        <v>87211464</v>
      </c>
      <c r="F35" s="16">
        <v>35379478</v>
      </c>
      <c r="G35" s="16">
        <v>2801455</v>
      </c>
      <c r="H35" s="16">
        <v>3082355</v>
      </c>
      <c r="I35" s="16">
        <v>287455</v>
      </c>
      <c r="J35" s="16">
        <v>113543</v>
      </c>
      <c r="K35" s="16">
        <v>17034</v>
      </c>
      <c r="L35" s="16">
        <v>5243319</v>
      </c>
      <c r="M35" s="16">
        <v>13956868</v>
      </c>
      <c r="N35" s="16">
        <f t="shared" si="11"/>
        <v>125696886</v>
      </c>
      <c r="O35" s="16">
        <f t="shared" si="12"/>
        <v>3195898</v>
      </c>
      <c r="P35" s="16">
        <f t="shared" si="13"/>
        <v>19200187</v>
      </c>
      <c r="Q35" s="16">
        <f t="shared" si="14"/>
        <v>148092971</v>
      </c>
      <c r="R35" s="16">
        <f t="shared" si="15"/>
        <v>296780</v>
      </c>
      <c r="S35" s="17">
        <f t="shared" ref="S35:S98" si="28">ROUND(Q35/0.998, 0)</f>
        <v>148389751</v>
      </c>
      <c r="U35" s="15">
        <v>87211464</v>
      </c>
      <c r="V35" s="16">
        <v>35379478</v>
      </c>
      <c r="W35" s="16">
        <v>2801455</v>
      </c>
      <c r="X35" s="16">
        <v>3082355</v>
      </c>
      <c r="Y35" s="16">
        <v>287455</v>
      </c>
      <c r="Z35" s="16">
        <v>113543</v>
      </c>
      <c r="AA35" s="16">
        <v>17034</v>
      </c>
      <c r="AB35" s="16">
        <v>5243319</v>
      </c>
      <c r="AC35" s="16">
        <v>13956868</v>
      </c>
      <c r="AD35" s="16">
        <f t="shared" si="16"/>
        <v>125696886</v>
      </c>
      <c r="AE35" s="16">
        <f t="shared" si="17"/>
        <v>3195898</v>
      </c>
      <c r="AF35" s="16">
        <f t="shared" si="18"/>
        <v>19200187</v>
      </c>
      <c r="AG35" s="16">
        <f t="shared" si="19"/>
        <v>148092971</v>
      </c>
      <c r="AH35" s="16">
        <f t="shared" si="20"/>
        <v>296780</v>
      </c>
      <c r="AI35" s="17">
        <f t="shared" ref="AI35:AI98" si="29">ROUND(AG35/0.998, 0)</f>
        <v>148389751</v>
      </c>
      <c r="AK35" s="15">
        <v>87211463.879999995</v>
      </c>
      <c r="AL35" s="16">
        <v>35379478</v>
      </c>
      <c r="AM35" s="16">
        <v>2801454.59</v>
      </c>
      <c r="AN35" s="16">
        <v>3082355.04</v>
      </c>
      <c r="AO35" s="16">
        <v>287454.84000000003</v>
      </c>
      <c r="AP35" s="16">
        <v>113543.45</v>
      </c>
      <c r="AQ35" s="16">
        <v>17034.099999999999</v>
      </c>
      <c r="AR35" s="16">
        <v>5243319.07</v>
      </c>
      <c r="AS35" s="16">
        <v>13956868.49</v>
      </c>
      <c r="AT35" s="16">
        <f t="shared" si="21"/>
        <v>125696885.41</v>
      </c>
      <c r="AU35" s="16">
        <f t="shared" si="22"/>
        <v>3195898.49</v>
      </c>
      <c r="AV35" s="16">
        <f t="shared" si="23"/>
        <v>19200187.560000002</v>
      </c>
      <c r="AW35" s="16">
        <f t="shared" si="24"/>
        <v>148092971.45999998</v>
      </c>
      <c r="AX35" s="16">
        <f t="shared" si="25"/>
        <v>296779.54000002146</v>
      </c>
      <c r="AY35" s="17">
        <f t="shared" ref="AY35:AY98" si="30">ROUND(AW35/0.998, 0)</f>
        <v>148389751</v>
      </c>
    </row>
    <row r="36" spans="1:51" x14ac:dyDescent="0.2">
      <c r="A36" s="4">
        <f t="shared" si="26"/>
        <v>2020</v>
      </c>
      <c r="B36" s="4">
        <f t="shared" si="27"/>
        <v>3</v>
      </c>
      <c r="C36" s="11">
        <f t="shared" si="10"/>
        <v>43891</v>
      </c>
      <c r="E36" s="15">
        <v>75526632</v>
      </c>
      <c r="F36" s="16">
        <v>31302761</v>
      </c>
      <c r="G36" s="16">
        <v>2511385</v>
      </c>
      <c r="H36" s="16">
        <v>3034476</v>
      </c>
      <c r="I36" s="16">
        <v>260533</v>
      </c>
      <c r="J36" s="16">
        <v>114560</v>
      </c>
      <c r="K36" s="16">
        <v>18017</v>
      </c>
      <c r="L36" s="16">
        <v>5512895</v>
      </c>
      <c r="M36" s="16">
        <v>14470322</v>
      </c>
      <c r="N36" s="16">
        <f t="shared" si="11"/>
        <v>109619328</v>
      </c>
      <c r="O36" s="16">
        <f t="shared" si="12"/>
        <v>3149036</v>
      </c>
      <c r="P36" s="16">
        <f t="shared" si="13"/>
        <v>19983217</v>
      </c>
      <c r="Q36" s="16">
        <f t="shared" si="14"/>
        <v>132751581</v>
      </c>
      <c r="R36" s="16">
        <f t="shared" si="15"/>
        <v>266035</v>
      </c>
      <c r="S36" s="17">
        <f t="shared" si="28"/>
        <v>133017616</v>
      </c>
      <c r="U36" s="15">
        <v>75526632</v>
      </c>
      <c r="V36" s="16">
        <v>31302761</v>
      </c>
      <c r="W36" s="16">
        <v>2511385</v>
      </c>
      <c r="X36" s="16">
        <v>3034476</v>
      </c>
      <c r="Y36" s="16">
        <v>260533</v>
      </c>
      <c r="Z36" s="16">
        <v>114560</v>
      </c>
      <c r="AA36" s="16">
        <v>18017</v>
      </c>
      <c r="AB36" s="16">
        <v>5512895</v>
      </c>
      <c r="AC36" s="16">
        <v>14470322</v>
      </c>
      <c r="AD36" s="16">
        <f t="shared" si="16"/>
        <v>109619328</v>
      </c>
      <c r="AE36" s="16">
        <f t="shared" si="17"/>
        <v>3149036</v>
      </c>
      <c r="AF36" s="16">
        <f t="shared" si="18"/>
        <v>19983217</v>
      </c>
      <c r="AG36" s="16">
        <f t="shared" si="19"/>
        <v>132751581</v>
      </c>
      <c r="AH36" s="16">
        <f t="shared" si="20"/>
        <v>266035</v>
      </c>
      <c r="AI36" s="17">
        <f t="shared" si="29"/>
        <v>133017616</v>
      </c>
      <c r="AK36" s="15">
        <v>75526632.010000005</v>
      </c>
      <c r="AL36" s="16">
        <v>31302761.219999999</v>
      </c>
      <c r="AM36" s="16">
        <v>2511384.7000000002</v>
      </c>
      <c r="AN36" s="16">
        <v>3034476.35</v>
      </c>
      <c r="AO36" s="16">
        <v>260532.52</v>
      </c>
      <c r="AP36" s="16">
        <v>114560.39</v>
      </c>
      <c r="AQ36" s="16">
        <v>18016.900000000001</v>
      </c>
      <c r="AR36" s="16">
        <v>5512894.5300000003</v>
      </c>
      <c r="AS36" s="16">
        <v>14470321.92</v>
      </c>
      <c r="AT36" s="16">
        <f t="shared" si="21"/>
        <v>109619327.35000001</v>
      </c>
      <c r="AU36" s="16">
        <f t="shared" si="22"/>
        <v>3149036.74</v>
      </c>
      <c r="AV36" s="16">
        <f t="shared" si="23"/>
        <v>19983216.449999999</v>
      </c>
      <c r="AW36" s="16">
        <f t="shared" si="24"/>
        <v>132751580.54000001</v>
      </c>
      <c r="AX36" s="16">
        <f t="shared" si="25"/>
        <v>266035.45999999344</v>
      </c>
      <c r="AY36" s="17">
        <f t="shared" si="30"/>
        <v>133017616</v>
      </c>
    </row>
    <row r="37" spans="1:51" x14ac:dyDescent="0.2">
      <c r="A37" s="4">
        <f t="shared" si="26"/>
        <v>2020</v>
      </c>
      <c r="B37" s="4">
        <f t="shared" si="27"/>
        <v>4</v>
      </c>
      <c r="C37" s="11">
        <f t="shared" si="10"/>
        <v>43922</v>
      </c>
      <c r="E37" s="15">
        <v>39265854</v>
      </c>
      <c r="F37" s="16">
        <v>18927890</v>
      </c>
      <c r="G37" s="16">
        <v>1504433</v>
      </c>
      <c r="H37" s="16">
        <v>2301449</v>
      </c>
      <c r="I37" s="16">
        <v>187689</v>
      </c>
      <c r="J37" s="16">
        <v>94544</v>
      </c>
      <c r="K37" s="16">
        <v>16970</v>
      </c>
      <c r="L37" s="16">
        <v>4912679</v>
      </c>
      <c r="M37" s="16">
        <v>13439477</v>
      </c>
      <c r="N37" s="16">
        <f t="shared" si="11"/>
        <v>59902836</v>
      </c>
      <c r="O37" s="16">
        <f t="shared" si="12"/>
        <v>2395993</v>
      </c>
      <c r="P37" s="16">
        <f t="shared" si="13"/>
        <v>18352156</v>
      </c>
      <c r="Q37" s="16">
        <f t="shared" si="14"/>
        <v>80650985</v>
      </c>
      <c r="R37" s="16">
        <f t="shared" si="15"/>
        <v>161625</v>
      </c>
      <c r="S37" s="17">
        <f t="shared" si="28"/>
        <v>80812610</v>
      </c>
      <c r="U37" s="15">
        <v>39265854</v>
      </c>
      <c r="V37" s="16">
        <v>18927890</v>
      </c>
      <c r="W37" s="16">
        <v>1504433</v>
      </c>
      <c r="X37" s="16">
        <v>2301449</v>
      </c>
      <c r="Y37" s="16">
        <v>187689</v>
      </c>
      <c r="Z37" s="16">
        <v>94544</v>
      </c>
      <c r="AA37" s="16">
        <v>16970</v>
      </c>
      <c r="AB37" s="16">
        <v>4912679</v>
      </c>
      <c r="AC37" s="16">
        <v>13439477</v>
      </c>
      <c r="AD37" s="16">
        <f t="shared" si="16"/>
        <v>59902836</v>
      </c>
      <c r="AE37" s="16">
        <f t="shared" si="17"/>
        <v>2395993</v>
      </c>
      <c r="AF37" s="16">
        <f t="shared" si="18"/>
        <v>18352156</v>
      </c>
      <c r="AG37" s="16">
        <f t="shared" si="19"/>
        <v>80650985</v>
      </c>
      <c r="AH37" s="16">
        <f t="shared" si="20"/>
        <v>161625</v>
      </c>
      <c r="AI37" s="17">
        <f t="shared" si="29"/>
        <v>80812610</v>
      </c>
      <c r="AK37" s="15">
        <v>39265853.609999999</v>
      </c>
      <c r="AL37" s="16">
        <v>18927889.850000001</v>
      </c>
      <c r="AM37" s="16">
        <v>1504433.39</v>
      </c>
      <c r="AN37" s="16">
        <v>2301449.11</v>
      </c>
      <c r="AO37" s="16">
        <v>187689.14</v>
      </c>
      <c r="AP37" s="16">
        <v>94544.39</v>
      </c>
      <c r="AQ37" s="16">
        <v>16970.47</v>
      </c>
      <c r="AR37" s="16">
        <v>4912678.97</v>
      </c>
      <c r="AS37" s="16">
        <v>13439477.26</v>
      </c>
      <c r="AT37" s="16">
        <f t="shared" si="21"/>
        <v>59902836.460000001</v>
      </c>
      <c r="AU37" s="16">
        <f t="shared" si="22"/>
        <v>2395993.5</v>
      </c>
      <c r="AV37" s="16">
        <f t="shared" si="23"/>
        <v>18352156.23</v>
      </c>
      <c r="AW37" s="16">
        <f t="shared" si="24"/>
        <v>80650986.189999998</v>
      </c>
      <c r="AX37" s="16">
        <f t="shared" si="25"/>
        <v>161624.81000000238</v>
      </c>
      <c r="AY37" s="17">
        <f t="shared" si="30"/>
        <v>80812611</v>
      </c>
    </row>
    <row r="38" spans="1:51" x14ac:dyDescent="0.2">
      <c r="A38" s="4">
        <f t="shared" si="26"/>
        <v>2020</v>
      </c>
      <c r="B38" s="4">
        <f t="shared" si="27"/>
        <v>5</v>
      </c>
      <c r="C38" s="11">
        <f t="shared" si="10"/>
        <v>43952</v>
      </c>
      <c r="E38" s="15">
        <v>34892886</v>
      </c>
      <c r="F38" s="16">
        <v>12793989</v>
      </c>
      <c r="G38" s="16">
        <v>957063</v>
      </c>
      <c r="H38" s="16">
        <v>2032029</v>
      </c>
      <c r="I38" s="16">
        <v>182335</v>
      </c>
      <c r="J38" s="16">
        <v>92521</v>
      </c>
      <c r="K38" s="16">
        <v>17470</v>
      </c>
      <c r="L38" s="16">
        <v>4534853</v>
      </c>
      <c r="M38" s="16">
        <v>13317300</v>
      </c>
      <c r="N38" s="16">
        <f t="shared" si="11"/>
        <v>48843743</v>
      </c>
      <c r="O38" s="16">
        <f t="shared" si="12"/>
        <v>2124550</v>
      </c>
      <c r="P38" s="16">
        <f t="shared" si="13"/>
        <v>17852153</v>
      </c>
      <c r="Q38" s="16">
        <f t="shared" si="14"/>
        <v>68820446</v>
      </c>
      <c r="R38" s="16">
        <f t="shared" si="15"/>
        <v>137917</v>
      </c>
      <c r="S38" s="17">
        <f t="shared" si="28"/>
        <v>68958363</v>
      </c>
      <c r="U38" s="15">
        <v>34943918</v>
      </c>
      <c r="V38" s="16">
        <v>12793989</v>
      </c>
      <c r="W38" s="16">
        <v>958115</v>
      </c>
      <c r="X38" s="16">
        <v>2032723</v>
      </c>
      <c r="Y38" s="16">
        <v>182335</v>
      </c>
      <c r="Z38" s="16">
        <v>92687</v>
      </c>
      <c r="AA38" s="16">
        <v>17470</v>
      </c>
      <c r="AB38" s="16">
        <v>4534853</v>
      </c>
      <c r="AC38" s="16">
        <v>13317300</v>
      </c>
      <c r="AD38" s="16">
        <f t="shared" si="16"/>
        <v>48895827</v>
      </c>
      <c r="AE38" s="16">
        <f t="shared" si="17"/>
        <v>2125410</v>
      </c>
      <c r="AF38" s="16">
        <f t="shared" si="18"/>
        <v>17852153</v>
      </c>
      <c r="AG38" s="16">
        <f t="shared" si="19"/>
        <v>68873390</v>
      </c>
      <c r="AH38" s="16">
        <f t="shared" si="20"/>
        <v>138023</v>
      </c>
      <c r="AI38" s="17">
        <f t="shared" si="29"/>
        <v>69011413</v>
      </c>
      <c r="AK38" s="15">
        <v>34892886.490000002</v>
      </c>
      <c r="AL38" s="16">
        <v>12793989.18</v>
      </c>
      <c r="AM38" s="16">
        <v>957063.22</v>
      </c>
      <c r="AN38" s="16">
        <v>2032029.06</v>
      </c>
      <c r="AO38" s="16">
        <v>182335.41</v>
      </c>
      <c r="AP38" s="16">
        <v>92521.01</v>
      </c>
      <c r="AQ38" s="16">
        <v>17470.16</v>
      </c>
      <c r="AR38" s="16">
        <v>4534853.37</v>
      </c>
      <c r="AS38" s="16">
        <v>13317300.26</v>
      </c>
      <c r="AT38" s="16">
        <f t="shared" si="21"/>
        <v>48843744.459999993</v>
      </c>
      <c r="AU38" s="16">
        <f t="shared" si="22"/>
        <v>2124550.0699999998</v>
      </c>
      <c r="AV38" s="16">
        <f t="shared" si="23"/>
        <v>17852153.629999999</v>
      </c>
      <c r="AW38" s="16">
        <f t="shared" si="24"/>
        <v>68820448.159999996</v>
      </c>
      <c r="AX38" s="16">
        <f t="shared" si="25"/>
        <v>137916.84000000358</v>
      </c>
      <c r="AY38" s="17">
        <f t="shared" si="30"/>
        <v>68958365</v>
      </c>
    </row>
    <row r="39" spans="1:51" x14ac:dyDescent="0.2">
      <c r="A39" s="4">
        <f t="shared" si="26"/>
        <v>2020</v>
      </c>
      <c r="B39" s="4">
        <f t="shared" si="27"/>
        <v>6</v>
      </c>
      <c r="C39" s="11">
        <f t="shared" si="10"/>
        <v>43983</v>
      </c>
      <c r="E39" s="15">
        <v>21494280</v>
      </c>
      <c r="F39" s="16">
        <v>12078117</v>
      </c>
      <c r="G39" s="16">
        <v>998723</v>
      </c>
      <c r="H39" s="16">
        <v>1373355</v>
      </c>
      <c r="I39" s="16">
        <v>154831</v>
      </c>
      <c r="J39" s="16">
        <v>80591</v>
      </c>
      <c r="K39" s="16">
        <v>16669</v>
      </c>
      <c r="L39" s="16">
        <v>4224804</v>
      </c>
      <c r="M39" s="16">
        <v>12375666</v>
      </c>
      <c r="N39" s="16">
        <f t="shared" si="11"/>
        <v>34742620</v>
      </c>
      <c r="O39" s="16">
        <f t="shared" si="12"/>
        <v>1453946</v>
      </c>
      <c r="P39" s="16">
        <f t="shared" si="13"/>
        <v>16600470</v>
      </c>
      <c r="Q39" s="16">
        <f t="shared" si="14"/>
        <v>52797036</v>
      </c>
      <c r="R39" s="16">
        <f t="shared" si="15"/>
        <v>105806</v>
      </c>
      <c r="S39" s="17">
        <f t="shared" si="28"/>
        <v>52902842</v>
      </c>
      <c r="U39" s="15">
        <v>21548207</v>
      </c>
      <c r="V39" s="16">
        <v>12096267</v>
      </c>
      <c r="W39" s="16">
        <v>999858</v>
      </c>
      <c r="X39" s="16">
        <v>1374127</v>
      </c>
      <c r="Y39" s="16">
        <v>154831</v>
      </c>
      <c r="Z39" s="16">
        <v>80762</v>
      </c>
      <c r="AA39" s="16">
        <v>16669</v>
      </c>
      <c r="AB39" s="16">
        <v>4224804</v>
      </c>
      <c r="AC39" s="16">
        <v>12375666</v>
      </c>
      <c r="AD39" s="16">
        <f t="shared" si="16"/>
        <v>34815832</v>
      </c>
      <c r="AE39" s="16">
        <f t="shared" si="17"/>
        <v>1454889</v>
      </c>
      <c r="AF39" s="16">
        <f t="shared" si="18"/>
        <v>16600470</v>
      </c>
      <c r="AG39" s="16">
        <f t="shared" si="19"/>
        <v>52871191</v>
      </c>
      <c r="AH39" s="16">
        <f t="shared" si="20"/>
        <v>105954</v>
      </c>
      <c r="AI39" s="17">
        <f t="shared" si="29"/>
        <v>52977145</v>
      </c>
      <c r="AK39" s="15">
        <v>21494280.18</v>
      </c>
      <c r="AL39" s="16">
        <v>12078117.16</v>
      </c>
      <c r="AM39" s="16">
        <v>998723.17</v>
      </c>
      <c r="AN39" s="16">
        <v>1373354.97</v>
      </c>
      <c r="AO39" s="16">
        <v>154831.44</v>
      </c>
      <c r="AP39" s="16">
        <v>80590.820000000007</v>
      </c>
      <c r="AQ39" s="16">
        <v>16669.150000000001</v>
      </c>
      <c r="AR39" s="16">
        <v>4224803.62</v>
      </c>
      <c r="AS39" s="16">
        <v>12375666.23</v>
      </c>
      <c r="AT39" s="16">
        <f t="shared" si="21"/>
        <v>34742621.100000001</v>
      </c>
      <c r="AU39" s="16">
        <f t="shared" si="22"/>
        <v>1453945.79</v>
      </c>
      <c r="AV39" s="16">
        <f t="shared" si="23"/>
        <v>16600469.850000001</v>
      </c>
      <c r="AW39" s="16">
        <f t="shared" si="24"/>
        <v>52797036.740000002</v>
      </c>
      <c r="AX39" s="16">
        <f t="shared" si="25"/>
        <v>105805.25999999791</v>
      </c>
      <c r="AY39" s="17">
        <f t="shared" si="30"/>
        <v>52902842</v>
      </c>
    </row>
    <row r="40" spans="1:51" x14ac:dyDescent="0.2">
      <c r="A40" s="4">
        <f t="shared" si="26"/>
        <v>2020</v>
      </c>
      <c r="B40" s="4">
        <f t="shared" si="27"/>
        <v>7</v>
      </c>
      <c r="C40" s="11">
        <f t="shared" si="10"/>
        <v>44013</v>
      </c>
      <c r="E40" s="15">
        <v>15406936</v>
      </c>
      <c r="F40" s="16">
        <v>10365189</v>
      </c>
      <c r="G40" s="16">
        <v>1064885</v>
      </c>
      <c r="H40" s="16">
        <v>1194229</v>
      </c>
      <c r="I40" s="16">
        <v>143187</v>
      </c>
      <c r="J40" s="16">
        <v>77098</v>
      </c>
      <c r="K40" s="16">
        <v>17013</v>
      </c>
      <c r="L40" s="16">
        <v>3981165</v>
      </c>
      <c r="M40" s="16">
        <v>12493943</v>
      </c>
      <c r="N40" s="16">
        <f t="shared" si="11"/>
        <v>26997210</v>
      </c>
      <c r="O40" s="16">
        <f t="shared" si="12"/>
        <v>1271327</v>
      </c>
      <c r="P40" s="16">
        <f t="shared" si="13"/>
        <v>16475108</v>
      </c>
      <c r="Q40" s="16">
        <f t="shared" si="14"/>
        <v>44743645</v>
      </c>
      <c r="R40" s="16">
        <f t="shared" si="15"/>
        <v>89667</v>
      </c>
      <c r="S40" s="17">
        <f t="shared" si="28"/>
        <v>44833312</v>
      </c>
      <c r="U40" s="15">
        <v>15476995</v>
      </c>
      <c r="V40" s="16">
        <v>10389179</v>
      </c>
      <c r="W40" s="16">
        <v>1066376</v>
      </c>
      <c r="X40" s="16">
        <v>1195321</v>
      </c>
      <c r="Y40" s="16">
        <v>143187</v>
      </c>
      <c r="Z40" s="16">
        <v>77317</v>
      </c>
      <c r="AA40" s="16">
        <v>17013</v>
      </c>
      <c r="AB40" s="16">
        <v>3981165</v>
      </c>
      <c r="AC40" s="16">
        <v>12493943</v>
      </c>
      <c r="AD40" s="16">
        <f t="shared" si="16"/>
        <v>27092750</v>
      </c>
      <c r="AE40" s="16">
        <f t="shared" si="17"/>
        <v>1272638</v>
      </c>
      <c r="AF40" s="16">
        <f t="shared" si="18"/>
        <v>16475108</v>
      </c>
      <c r="AG40" s="16">
        <f t="shared" si="19"/>
        <v>44840496</v>
      </c>
      <c r="AH40" s="16">
        <f t="shared" si="20"/>
        <v>89861</v>
      </c>
      <c r="AI40" s="17">
        <f t="shared" si="29"/>
        <v>44930357</v>
      </c>
      <c r="AK40" s="15">
        <v>15406935.98</v>
      </c>
      <c r="AL40" s="16">
        <v>10365189.33</v>
      </c>
      <c r="AM40" s="16">
        <v>1064885.0900000001</v>
      </c>
      <c r="AN40" s="16">
        <v>1194229.1399999999</v>
      </c>
      <c r="AO40" s="16">
        <v>143186.71</v>
      </c>
      <c r="AP40" s="16">
        <v>77097.87</v>
      </c>
      <c r="AQ40" s="16">
        <v>17013.39</v>
      </c>
      <c r="AR40" s="16">
        <v>3981164.68</v>
      </c>
      <c r="AS40" s="16">
        <v>12493943.130000001</v>
      </c>
      <c r="AT40" s="16">
        <f t="shared" si="21"/>
        <v>26997210.500000004</v>
      </c>
      <c r="AU40" s="16">
        <f t="shared" si="22"/>
        <v>1271327.0099999998</v>
      </c>
      <c r="AV40" s="16">
        <f t="shared" si="23"/>
        <v>16475107.810000001</v>
      </c>
      <c r="AW40" s="16">
        <f t="shared" si="24"/>
        <v>44743645.320000008</v>
      </c>
      <c r="AX40" s="16">
        <f t="shared" si="25"/>
        <v>89666.679999992251</v>
      </c>
      <c r="AY40" s="17">
        <f t="shared" si="30"/>
        <v>44833312</v>
      </c>
    </row>
    <row r="41" spans="1:51" x14ac:dyDescent="0.2">
      <c r="A41" s="4">
        <f t="shared" si="26"/>
        <v>2020</v>
      </c>
      <c r="B41" s="4">
        <f t="shared" si="27"/>
        <v>8</v>
      </c>
      <c r="C41" s="11">
        <f t="shared" si="10"/>
        <v>44044</v>
      </c>
      <c r="E41" s="15">
        <v>14111232</v>
      </c>
      <c r="F41" s="16">
        <v>10340709</v>
      </c>
      <c r="G41" s="16">
        <v>1110214</v>
      </c>
      <c r="H41" s="16">
        <v>1132922</v>
      </c>
      <c r="I41" s="16">
        <v>142470</v>
      </c>
      <c r="J41" s="16">
        <v>77905</v>
      </c>
      <c r="K41" s="16">
        <v>16995</v>
      </c>
      <c r="L41" s="16">
        <v>3750343</v>
      </c>
      <c r="M41" s="16">
        <v>12591803</v>
      </c>
      <c r="N41" s="16">
        <f t="shared" si="11"/>
        <v>25721620</v>
      </c>
      <c r="O41" s="16">
        <f t="shared" si="12"/>
        <v>1210827</v>
      </c>
      <c r="P41" s="16">
        <f t="shared" si="13"/>
        <v>16342146</v>
      </c>
      <c r="Q41" s="16">
        <f t="shared" si="14"/>
        <v>43274593</v>
      </c>
      <c r="R41" s="16">
        <f t="shared" si="15"/>
        <v>86723</v>
      </c>
      <c r="S41" s="17">
        <f t="shared" si="28"/>
        <v>43361316</v>
      </c>
      <c r="U41" s="15">
        <v>14204610</v>
      </c>
      <c r="V41" s="16">
        <v>10370933</v>
      </c>
      <c r="W41" s="16">
        <v>1112102</v>
      </c>
      <c r="X41" s="16">
        <v>1134301</v>
      </c>
      <c r="Y41" s="16">
        <v>142470</v>
      </c>
      <c r="Z41" s="16">
        <v>78175</v>
      </c>
      <c r="AA41" s="16">
        <v>16995</v>
      </c>
      <c r="AB41" s="16">
        <v>3750343</v>
      </c>
      <c r="AC41" s="16">
        <v>12591803</v>
      </c>
      <c r="AD41" s="16">
        <f t="shared" si="16"/>
        <v>25847110</v>
      </c>
      <c r="AE41" s="16">
        <f t="shared" si="17"/>
        <v>1212476</v>
      </c>
      <c r="AF41" s="16">
        <f t="shared" si="18"/>
        <v>16342146</v>
      </c>
      <c r="AG41" s="16">
        <f t="shared" si="19"/>
        <v>43401732</v>
      </c>
      <c r="AH41" s="16">
        <f t="shared" si="20"/>
        <v>86977</v>
      </c>
      <c r="AI41" s="17">
        <f t="shared" si="29"/>
        <v>43488709</v>
      </c>
      <c r="AK41" s="15">
        <v>14111231.58</v>
      </c>
      <c r="AL41" s="16">
        <v>10340708.99</v>
      </c>
      <c r="AM41" s="16">
        <v>1110214.2</v>
      </c>
      <c r="AN41" s="16">
        <v>1132922.3500000001</v>
      </c>
      <c r="AO41" s="16">
        <v>142469.57999999999</v>
      </c>
      <c r="AP41" s="16">
        <v>77904.509999999995</v>
      </c>
      <c r="AQ41" s="16">
        <v>16995.27</v>
      </c>
      <c r="AR41" s="16">
        <v>3750342.64</v>
      </c>
      <c r="AS41" s="16">
        <v>12591802.98</v>
      </c>
      <c r="AT41" s="16">
        <f t="shared" si="21"/>
        <v>25721619.619999997</v>
      </c>
      <c r="AU41" s="16">
        <f t="shared" si="22"/>
        <v>1210826.8600000001</v>
      </c>
      <c r="AV41" s="16">
        <f t="shared" si="23"/>
        <v>16342145.620000001</v>
      </c>
      <c r="AW41" s="16">
        <f t="shared" si="24"/>
        <v>43274592.099999994</v>
      </c>
      <c r="AX41" s="16">
        <f t="shared" si="25"/>
        <v>86722.90000000596</v>
      </c>
      <c r="AY41" s="17">
        <f t="shared" si="30"/>
        <v>43361315</v>
      </c>
    </row>
    <row r="42" spans="1:51" x14ac:dyDescent="0.2">
      <c r="A42" s="4">
        <f t="shared" si="26"/>
        <v>2020</v>
      </c>
      <c r="B42" s="4">
        <f t="shared" si="27"/>
        <v>9</v>
      </c>
      <c r="C42" s="11">
        <f t="shared" si="10"/>
        <v>44075</v>
      </c>
      <c r="E42" s="15">
        <v>17600824</v>
      </c>
      <c r="F42" s="16">
        <v>11178419</v>
      </c>
      <c r="G42" s="16">
        <v>1201048</v>
      </c>
      <c r="H42" s="16">
        <v>1155360</v>
      </c>
      <c r="I42" s="16">
        <v>151512</v>
      </c>
      <c r="J42" s="16">
        <v>81820</v>
      </c>
      <c r="K42" s="16">
        <v>16620</v>
      </c>
      <c r="L42" s="16">
        <v>3711984</v>
      </c>
      <c r="M42" s="16">
        <v>12556145</v>
      </c>
      <c r="N42" s="16">
        <f t="shared" si="11"/>
        <v>30148423</v>
      </c>
      <c r="O42" s="16">
        <f t="shared" si="12"/>
        <v>1237180</v>
      </c>
      <c r="P42" s="16">
        <f t="shared" si="13"/>
        <v>16268129</v>
      </c>
      <c r="Q42" s="16">
        <f t="shared" si="14"/>
        <v>47653732</v>
      </c>
      <c r="R42" s="16">
        <f t="shared" si="15"/>
        <v>95498</v>
      </c>
      <c r="S42" s="17">
        <f t="shared" si="28"/>
        <v>47749230</v>
      </c>
      <c r="U42" s="15">
        <v>17731179</v>
      </c>
      <c r="V42" s="16">
        <v>11213739</v>
      </c>
      <c r="W42" s="16">
        <v>1203296</v>
      </c>
      <c r="X42" s="16">
        <v>1156907</v>
      </c>
      <c r="Y42" s="16">
        <v>151512</v>
      </c>
      <c r="Z42" s="16">
        <v>82135</v>
      </c>
      <c r="AA42" s="16">
        <v>16620</v>
      </c>
      <c r="AB42" s="16">
        <v>3711984</v>
      </c>
      <c r="AC42" s="16">
        <v>12556145</v>
      </c>
      <c r="AD42" s="16">
        <f t="shared" si="16"/>
        <v>30316346</v>
      </c>
      <c r="AE42" s="16">
        <f t="shared" si="17"/>
        <v>1239042</v>
      </c>
      <c r="AF42" s="16">
        <f t="shared" si="18"/>
        <v>16268129</v>
      </c>
      <c r="AG42" s="16">
        <f t="shared" si="19"/>
        <v>47823517</v>
      </c>
      <c r="AH42" s="16">
        <f t="shared" si="20"/>
        <v>95839</v>
      </c>
      <c r="AI42" s="17">
        <f t="shared" si="29"/>
        <v>47919356</v>
      </c>
      <c r="AK42" s="15">
        <v>17600824.050000001</v>
      </c>
      <c r="AL42" s="16">
        <v>11178419.15</v>
      </c>
      <c r="AM42" s="16">
        <v>1201048.3799999999</v>
      </c>
      <c r="AN42" s="16">
        <v>1155359.54</v>
      </c>
      <c r="AO42" s="16">
        <v>151511.84</v>
      </c>
      <c r="AP42" s="16">
        <v>81820.09</v>
      </c>
      <c r="AQ42" s="16">
        <v>16620.07</v>
      </c>
      <c r="AR42" s="16">
        <v>3711983.58</v>
      </c>
      <c r="AS42" s="16">
        <v>12556145.35</v>
      </c>
      <c r="AT42" s="16">
        <f t="shared" si="21"/>
        <v>30148423.490000002</v>
      </c>
      <c r="AU42" s="16">
        <f t="shared" si="22"/>
        <v>1237179.6300000001</v>
      </c>
      <c r="AV42" s="16">
        <f t="shared" si="23"/>
        <v>16268128.93</v>
      </c>
      <c r="AW42" s="16">
        <f t="shared" si="24"/>
        <v>47653732.049999997</v>
      </c>
      <c r="AX42" s="16">
        <f t="shared" si="25"/>
        <v>95498.95000000298</v>
      </c>
      <c r="AY42" s="17">
        <f t="shared" si="30"/>
        <v>47749231</v>
      </c>
    </row>
    <row r="43" spans="1:51" x14ac:dyDescent="0.2">
      <c r="A43" s="4">
        <f t="shared" si="26"/>
        <v>2020</v>
      </c>
      <c r="B43" s="4">
        <f t="shared" si="27"/>
        <v>10</v>
      </c>
      <c r="C43" s="11">
        <f t="shared" si="10"/>
        <v>44105</v>
      </c>
      <c r="E43" s="15">
        <v>38171866</v>
      </c>
      <c r="F43" s="16">
        <v>18197854</v>
      </c>
      <c r="G43" s="16">
        <v>1840245</v>
      </c>
      <c r="H43" s="16">
        <v>1551247</v>
      </c>
      <c r="I43" s="16">
        <v>190620</v>
      </c>
      <c r="J43" s="16">
        <v>98380</v>
      </c>
      <c r="K43" s="16">
        <v>17641</v>
      </c>
      <c r="L43" s="16">
        <v>4347794</v>
      </c>
      <c r="M43" s="16">
        <v>13687187</v>
      </c>
      <c r="N43" s="16">
        <f t="shared" si="11"/>
        <v>58418226</v>
      </c>
      <c r="O43" s="16">
        <f t="shared" si="12"/>
        <v>1649627</v>
      </c>
      <c r="P43" s="16">
        <f t="shared" si="13"/>
        <v>18034981</v>
      </c>
      <c r="Q43" s="16">
        <f t="shared" si="14"/>
        <v>78102834</v>
      </c>
      <c r="R43" s="16">
        <f t="shared" si="15"/>
        <v>156519</v>
      </c>
      <c r="S43" s="17">
        <f t="shared" si="28"/>
        <v>78259353</v>
      </c>
      <c r="U43" s="15">
        <v>38413797</v>
      </c>
      <c r="V43" s="16">
        <v>18280383</v>
      </c>
      <c r="W43" s="16">
        <v>1845966</v>
      </c>
      <c r="X43" s="16">
        <v>1554174</v>
      </c>
      <c r="Y43" s="16">
        <v>190620</v>
      </c>
      <c r="Z43" s="16">
        <v>99126</v>
      </c>
      <c r="AA43" s="16">
        <v>17641</v>
      </c>
      <c r="AB43" s="16">
        <v>4347794</v>
      </c>
      <c r="AC43" s="16">
        <v>13687187</v>
      </c>
      <c r="AD43" s="16">
        <f t="shared" si="16"/>
        <v>58748407</v>
      </c>
      <c r="AE43" s="16">
        <f t="shared" si="17"/>
        <v>1653300</v>
      </c>
      <c r="AF43" s="16">
        <f t="shared" si="18"/>
        <v>18034981</v>
      </c>
      <c r="AG43" s="16">
        <f t="shared" si="19"/>
        <v>78436688</v>
      </c>
      <c r="AH43" s="16">
        <f t="shared" si="20"/>
        <v>157188</v>
      </c>
      <c r="AI43" s="17">
        <f t="shared" si="29"/>
        <v>78593876</v>
      </c>
      <c r="AK43" s="15">
        <v>38171865.850000001</v>
      </c>
      <c r="AL43" s="16">
        <v>18197853.5</v>
      </c>
      <c r="AM43" s="16">
        <v>1840245.41</v>
      </c>
      <c r="AN43" s="16">
        <v>1551246.75</v>
      </c>
      <c r="AO43" s="16">
        <v>190620.46</v>
      </c>
      <c r="AP43" s="16">
        <v>98380.44</v>
      </c>
      <c r="AQ43" s="16">
        <v>17640.54</v>
      </c>
      <c r="AR43" s="16">
        <v>4347794.4800000004</v>
      </c>
      <c r="AS43" s="16">
        <v>13687187.439999999</v>
      </c>
      <c r="AT43" s="16">
        <f t="shared" si="21"/>
        <v>58418225.759999998</v>
      </c>
      <c r="AU43" s="16">
        <f t="shared" si="22"/>
        <v>1649627.19</v>
      </c>
      <c r="AV43" s="16">
        <f t="shared" si="23"/>
        <v>18034981.920000002</v>
      </c>
      <c r="AW43" s="16">
        <f t="shared" si="24"/>
        <v>78102834.870000005</v>
      </c>
      <c r="AX43" s="16">
        <f t="shared" si="25"/>
        <v>156519.12999999523</v>
      </c>
      <c r="AY43" s="17">
        <f t="shared" si="30"/>
        <v>78259354</v>
      </c>
    </row>
    <row r="44" spans="1:51" x14ac:dyDescent="0.2">
      <c r="A44" s="4">
        <f t="shared" si="26"/>
        <v>2020</v>
      </c>
      <c r="B44" s="4">
        <f t="shared" si="27"/>
        <v>11</v>
      </c>
      <c r="C44" s="11">
        <f t="shared" si="10"/>
        <v>44136</v>
      </c>
      <c r="E44" s="15">
        <v>70023432</v>
      </c>
      <c r="F44" s="16">
        <v>27655998</v>
      </c>
      <c r="G44" s="16">
        <v>2495959</v>
      </c>
      <c r="H44" s="16">
        <v>2390255</v>
      </c>
      <c r="I44" s="16">
        <v>213114</v>
      </c>
      <c r="J44" s="16">
        <v>105185</v>
      </c>
      <c r="K44" s="16">
        <v>17472</v>
      </c>
      <c r="L44" s="16">
        <v>4781764</v>
      </c>
      <c r="M44" s="16">
        <v>13799901</v>
      </c>
      <c r="N44" s="16">
        <f t="shared" si="11"/>
        <v>100405975</v>
      </c>
      <c r="O44" s="16">
        <f t="shared" si="12"/>
        <v>2495440</v>
      </c>
      <c r="P44" s="16">
        <f t="shared" si="13"/>
        <v>18581665</v>
      </c>
      <c r="Q44" s="16">
        <f t="shared" si="14"/>
        <v>121483080</v>
      </c>
      <c r="R44" s="16">
        <f t="shared" si="15"/>
        <v>243453</v>
      </c>
      <c r="S44" s="17">
        <f t="shared" si="28"/>
        <v>121726533</v>
      </c>
      <c r="U44" s="15">
        <v>70438412</v>
      </c>
      <c r="V44" s="16">
        <v>27896769</v>
      </c>
      <c r="W44" s="16">
        <v>2514337</v>
      </c>
      <c r="X44" s="16">
        <v>2396914</v>
      </c>
      <c r="Y44" s="16">
        <v>213114</v>
      </c>
      <c r="Z44" s="16">
        <v>107516</v>
      </c>
      <c r="AA44" s="16">
        <v>17472</v>
      </c>
      <c r="AB44" s="16">
        <v>4781764</v>
      </c>
      <c r="AC44" s="16">
        <v>13799901</v>
      </c>
      <c r="AD44" s="16">
        <f t="shared" si="16"/>
        <v>101080104</v>
      </c>
      <c r="AE44" s="16">
        <f t="shared" si="17"/>
        <v>2504430</v>
      </c>
      <c r="AF44" s="16">
        <f t="shared" si="18"/>
        <v>18581665</v>
      </c>
      <c r="AG44" s="16">
        <f t="shared" si="19"/>
        <v>122166199</v>
      </c>
      <c r="AH44" s="16">
        <f t="shared" si="20"/>
        <v>244822</v>
      </c>
      <c r="AI44" s="17">
        <f t="shared" si="29"/>
        <v>122411021</v>
      </c>
      <c r="AK44" s="15">
        <v>70023431.730000004</v>
      </c>
      <c r="AL44" s="16">
        <v>27655997.789999999</v>
      </c>
      <c r="AM44" s="16">
        <v>2495958.63</v>
      </c>
      <c r="AN44" s="16">
        <v>2390254.52</v>
      </c>
      <c r="AO44" s="16">
        <v>213114.38</v>
      </c>
      <c r="AP44" s="16">
        <v>105185.23</v>
      </c>
      <c r="AQ44" s="16">
        <v>17471.72</v>
      </c>
      <c r="AR44" s="16">
        <v>4781763.51</v>
      </c>
      <c r="AS44" s="16">
        <v>13799901.390000001</v>
      </c>
      <c r="AT44" s="16">
        <f t="shared" si="21"/>
        <v>100405974.25</v>
      </c>
      <c r="AU44" s="16">
        <f t="shared" si="22"/>
        <v>2495439.75</v>
      </c>
      <c r="AV44" s="16">
        <f t="shared" si="23"/>
        <v>18581664.899999999</v>
      </c>
      <c r="AW44" s="16">
        <f t="shared" si="24"/>
        <v>121483078.90000001</v>
      </c>
      <c r="AX44" s="16">
        <f t="shared" si="25"/>
        <v>243453.09999999404</v>
      </c>
      <c r="AY44" s="17">
        <f t="shared" si="30"/>
        <v>121726532</v>
      </c>
    </row>
    <row r="45" spans="1:51" x14ac:dyDescent="0.2">
      <c r="A45" s="4">
        <f t="shared" si="26"/>
        <v>2020</v>
      </c>
      <c r="B45" s="4">
        <f t="shared" si="27"/>
        <v>12</v>
      </c>
      <c r="C45" s="11">
        <f t="shared" si="10"/>
        <v>44166</v>
      </c>
      <c r="E45" s="15">
        <v>98956273</v>
      </c>
      <c r="F45" s="16">
        <v>37191556</v>
      </c>
      <c r="G45" s="16">
        <v>3169372</v>
      </c>
      <c r="H45" s="16">
        <v>3062038</v>
      </c>
      <c r="I45" s="16">
        <v>239466</v>
      </c>
      <c r="J45" s="16">
        <v>115490</v>
      </c>
      <c r="K45" s="16">
        <v>18330</v>
      </c>
      <c r="L45" s="16">
        <v>5600380</v>
      </c>
      <c r="M45" s="16">
        <v>14616924</v>
      </c>
      <c r="N45" s="16">
        <f t="shared" si="11"/>
        <v>139574997</v>
      </c>
      <c r="O45" s="16">
        <f t="shared" si="12"/>
        <v>3177528</v>
      </c>
      <c r="P45" s="16">
        <f t="shared" si="13"/>
        <v>20217304</v>
      </c>
      <c r="Q45" s="16">
        <f t="shared" si="14"/>
        <v>162969829</v>
      </c>
      <c r="R45" s="16">
        <f t="shared" si="15"/>
        <v>326593</v>
      </c>
      <c r="S45" s="17">
        <f t="shared" si="28"/>
        <v>163296422</v>
      </c>
      <c r="U45" s="15">
        <v>99444287</v>
      </c>
      <c r="V45" s="16">
        <v>37521483</v>
      </c>
      <c r="W45" s="16">
        <v>3194184</v>
      </c>
      <c r="X45" s="16">
        <v>3069079</v>
      </c>
      <c r="Y45" s="16">
        <v>239466</v>
      </c>
      <c r="Z45" s="16">
        <v>118801</v>
      </c>
      <c r="AA45" s="16">
        <v>18330</v>
      </c>
      <c r="AB45" s="16">
        <v>5600380</v>
      </c>
      <c r="AC45" s="16">
        <v>14616924</v>
      </c>
      <c r="AD45" s="16">
        <f t="shared" si="16"/>
        <v>140417750</v>
      </c>
      <c r="AE45" s="16">
        <f t="shared" si="17"/>
        <v>3187880</v>
      </c>
      <c r="AF45" s="16">
        <f t="shared" si="18"/>
        <v>20217304</v>
      </c>
      <c r="AG45" s="16">
        <f t="shared" si="19"/>
        <v>163822934</v>
      </c>
      <c r="AH45" s="16">
        <f t="shared" si="20"/>
        <v>328302</v>
      </c>
      <c r="AI45" s="17">
        <f t="shared" si="29"/>
        <v>164151236</v>
      </c>
      <c r="AK45" s="15">
        <v>98956273.200000003</v>
      </c>
      <c r="AL45" s="16">
        <v>37191556.149999999</v>
      </c>
      <c r="AM45" s="16">
        <v>3169372.11</v>
      </c>
      <c r="AN45" s="16">
        <v>3062037.65</v>
      </c>
      <c r="AO45" s="16">
        <v>239466.02</v>
      </c>
      <c r="AP45" s="16">
        <v>115489.94</v>
      </c>
      <c r="AQ45" s="16">
        <v>18329.62</v>
      </c>
      <c r="AR45" s="16">
        <v>5600379.5599999996</v>
      </c>
      <c r="AS45" s="16">
        <v>14616923.98</v>
      </c>
      <c r="AT45" s="16">
        <f t="shared" si="21"/>
        <v>139574997.10000002</v>
      </c>
      <c r="AU45" s="16">
        <f t="shared" si="22"/>
        <v>3177527.59</v>
      </c>
      <c r="AV45" s="16">
        <f t="shared" si="23"/>
        <v>20217303.539999999</v>
      </c>
      <c r="AW45" s="16">
        <f t="shared" si="24"/>
        <v>162969828.23000002</v>
      </c>
      <c r="AX45" s="16">
        <f t="shared" si="25"/>
        <v>326592.76999998093</v>
      </c>
      <c r="AY45" s="17">
        <f t="shared" si="30"/>
        <v>163296421</v>
      </c>
    </row>
    <row r="46" spans="1:51" x14ac:dyDescent="0.2">
      <c r="A46" s="4">
        <f t="shared" si="26"/>
        <v>2021</v>
      </c>
      <c r="B46" s="4">
        <f t="shared" si="27"/>
        <v>1</v>
      </c>
      <c r="C46" s="11">
        <f t="shared" si="10"/>
        <v>44197</v>
      </c>
      <c r="E46" s="15">
        <v>98074098</v>
      </c>
      <c r="F46" s="16">
        <v>37739898</v>
      </c>
      <c r="G46" s="16">
        <v>3069084</v>
      </c>
      <c r="H46" s="16">
        <v>3263296</v>
      </c>
      <c r="I46" s="16">
        <v>235628</v>
      </c>
      <c r="J46" s="16">
        <v>114107</v>
      </c>
      <c r="K46" s="16">
        <v>18283</v>
      </c>
      <c r="L46" s="16">
        <v>6099305</v>
      </c>
      <c r="M46" s="16">
        <v>14530829</v>
      </c>
      <c r="N46" s="16">
        <f t="shared" si="11"/>
        <v>139136991</v>
      </c>
      <c r="O46" s="16">
        <f t="shared" si="12"/>
        <v>3377403</v>
      </c>
      <c r="P46" s="16">
        <f t="shared" si="13"/>
        <v>20630134</v>
      </c>
      <c r="Q46" s="16">
        <f t="shared" si="14"/>
        <v>163144528</v>
      </c>
      <c r="R46" s="16">
        <f t="shared" si="15"/>
        <v>326943</v>
      </c>
      <c r="S46" s="17">
        <f t="shared" si="28"/>
        <v>163471471</v>
      </c>
      <c r="U46" s="15">
        <v>98517403</v>
      </c>
      <c r="V46" s="16">
        <v>38031536</v>
      </c>
      <c r="W46" s="16">
        <v>3090471</v>
      </c>
      <c r="X46" s="16">
        <v>3272078</v>
      </c>
      <c r="Y46" s="16">
        <v>235628</v>
      </c>
      <c r="Z46" s="16">
        <v>117212</v>
      </c>
      <c r="AA46" s="16">
        <v>18283</v>
      </c>
      <c r="AB46" s="16">
        <v>6099305</v>
      </c>
      <c r="AC46" s="16">
        <v>14530829</v>
      </c>
      <c r="AD46" s="16">
        <f t="shared" si="16"/>
        <v>139893321</v>
      </c>
      <c r="AE46" s="16">
        <f t="shared" si="17"/>
        <v>3389290</v>
      </c>
      <c r="AF46" s="16">
        <f t="shared" si="18"/>
        <v>20630134</v>
      </c>
      <c r="AG46" s="16">
        <f t="shared" si="19"/>
        <v>163912745</v>
      </c>
      <c r="AH46" s="16">
        <f t="shared" si="20"/>
        <v>328482</v>
      </c>
      <c r="AI46" s="17">
        <f t="shared" si="29"/>
        <v>164241227</v>
      </c>
      <c r="AK46" s="15">
        <v>98074097.959999993</v>
      </c>
      <c r="AL46" s="16">
        <v>37739898.469999999</v>
      </c>
      <c r="AM46" s="16">
        <v>3069084.04</v>
      </c>
      <c r="AN46" s="16">
        <v>3263295.72</v>
      </c>
      <c r="AO46" s="16">
        <v>235627.96</v>
      </c>
      <c r="AP46" s="16">
        <v>114107.11</v>
      </c>
      <c r="AQ46" s="16">
        <v>18283.189999999999</v>
      </c>
      <c r="AR46" s="16">
        <v>6099304.9199999999</v>
      </c>
      <c r="AS46" s="16">
        <v>14530829.07</v>
      </c>
      <c r="AT46" s="16">
        <f t="shared" si="21"/>
        <v>139136991.62</v>
      </c>
      <c r="AU46" s="16">
        <f t="shared" si="22"/>
        <v>3377402.83</v>
      </c>
      <c r="AV46" s="16">
        <f t="shared" si="23"/>
        <v>20630133.990000002</v>
      </c>
      <c r="AW46" s="16">
        <f t="shared" si="24"/>
        <v>163144528.44000003</v>
      </c>
      <c r="AX46" s="16">
        <f t="shared" si="25"/>
        <v>326942.55999997258</v>
      </c>
      <c r="AY46" s="17">
        <f t="shared" si="30"/>
        <v>163471471</v>
      </c>
    </row>
    <row r="47" spans="1:51" x14ac:dyDescent="0.2">
      <c r="A47" s="4">
        <f t="shared" si="26"/>
        <v>2021</v>
      </c>
      <c r="B47" s="4">
        <f t="shared" si="27"/>
        <v>2</v>
      </c>
      <c r="C47" s="11">
        <f t="shared" si="10"/>
        <v>44228</v>
      </c>
      <c r="E47" s="15">
        <v>82628214</v>
      </c>
      <c r="F47" s="16">
        <v>32507909</v>
      </c>
      <c r="G47" s="16">
        <v>2623288</v>
      </c>
      <c r="H47" s="16">
        <v>2837555</v>
      </c>
      <c r="I47" s="16">
        <v>207291</v>
      </c>
      <c r="J47" s="16">
        <v>101918</v>
      </c>
      <c r="K47" s="16">
        <v>16445</v>
      </c>
      <c r="L47" s="16">
        <v>5398189</v>
      </c>
      <c r="M47" s="16">
        <v>13023735</v>
      </c>
      <c r="N47" s="16">
        <f t="shared" si="11"/>
        <v>117983147</v>
      </c>
      <c r="O47" s="16">
        <f t="shared" si="12"/>
        <v>2939473</v>
      </c>
      <c r="P47" s="16">
        <f t="shared" si="13"/>
        <v>18421924</v>
      </c>
      <c r="Q47" s="16">
        <f t="shared" si="14"/>
        <v>139344544</v>
      </c>
      <c r="R47" s="16">
        <f t="shared" si="15"/>
        <v>279248</v>
      </c>
      <c r="S47" s="17">
        <f t="shared" si="28"/>
        <v>139623792</v>
      </c>
      <c r="U47" s="15">
        <v>82956980</v>
      </c>
      <c r="V47" s="16">
        <v>32688154</v>
      </c>
      <c r="W47" s="16">
        <v>2636330</v>
      </c>
      <c r="X47" s="16">
        <v>2842963</v>
      </c>
      <c r="Y47" s="16">
        <v>207291</v>
      </c>
      <c r="Z47" s="16">
        <v>103810</v>
      </c>
      <c r="AA47" s="16">
        <v>16445</v>
      </c>
      <c r="AB47" s="16">
        <v>5398189</v>
      </c>
      <c r="AC47" s="16">
        <v>13023735</v>
      </c>
      <c r="AD47" s="16">
        <f t="shared" si="16"/>
        <v>118505200</v>
      </c>
      <c r="AE47" s="16">
        <f t="shared" si="17"/>
        <v>2946773</v>
      </c>
      <c r="AF47" s="16">
        <f t="shared" si="18"/>
        <v>18421924</v>
      </c>
      <c r="AG47" s="16">
        <f t="shared" si="19"/>
        <v>139873897</v>
      </c>
      <c r="AH47" s="16">
        <f t="shared" si="20"/>
        <v>280308</v>
      </c>
      <c r="AI47" s="17">
        <f t="shared" si="29"/>
        <v>140154205</v>
      </c>
      <c r="AK47" s="15">
        <v>82628214.290000007</v>
      </c>
      <c r="AL47" s="16">
        <v>32507909.129999999</v>
      </c>
      <c r="AM47" s="16">
        <v>2623287.73</v>
      </c>
      <c r="AN47" s="16">
        <v>2837555.38</v>
      </c>
      <c r="AO47" s="16">
        <v>207291.4</v>
      </c>
      <c r="AP47" s="16">
        <v>101918.31</v>
      </c>
      <c r="AQ47" s="16">
        <v>16444.78</v>
      </c>
      <c r="AR47" s="16">
        <v>5398188.8700000001</v>
      </c>
      <c r="AS47" s="16">
        <v>13023734.65</v>
      </c>
      <c r="AT47" s="16">
        <f t="shared" si="21"/>
        <v>117983147.33000001</v>
      </c>
      <c r="AU47" s="16">
        <f t="shared" si="22"/>
        <v>2939473.69</v>
      </c>
      <c r="AV47" s="16">
        <f t="shared" si="23"/>
        <v>18421923.52</v>
      </c>
      <c r="AW47" s="16">
        <f t="shared" si="24"/>
        <v>139344544.54000002</v>
      </c>
      <c r="AX47" s="16">
        <f t="shared" si="25"/>
        <v>279247.45999997854</v>
      </c>
      <c r="AY47" s="17">
        <f t="shared" si="30"/>
        <v>139623792</v>
      </c>
    </row>
    <row r="48" spans="1:51" x14ac:dyDescent="0.2">
      <c r="A48" s="4">
        <f t="shared" si="26"/>
        <v>2021</v>
      </c>
      <c r="B48" s="4">
        <f t="shared" si="27"/>
        <v>3</v>
      </c>
      <c r="C48" s="11">
        <f t="shared" si="10"/>
        <v>44256</v>
      </c>
      <c r="E48" s="15">
        <v>77401158</v>
      </c>
      <c r="F48" s="16">
        <v>30754247</v>
      </c>
      <c r="G48" s="16">
        <v>2537370</v>
      </c>
      <c r="H48" s="16">
        <v>2901241</v>
      </c>
      <c r="I48" s="16">
        <v>216581</v>
      </c>
      <c r="J48" s="16">
        <v>108135</v>
      </c>
      <c r="K48" s="16">
        <v>18033</v>
      </c>
      <c r="L48" s="16">
        <v>5754699</v>
      </c>
      <c r="M48" s="16">
        <v>14173775</v>
      </c>
      <c r="N48" s="16">
        <f t="shared" si="11"/>
        <v>110927389</v>
      </c>
      <c r="O48" s="16">
        <f t="shared" si="12"/>
        <v>3009376</v>
      </c>
      <c r="P48" s="16">
        <f t="shared" si="13"/>
        <v>19928474</v>
      </c>
      <c r="Q48" s="16">
        <f t="shared" si="14"/>
        <v>133865239</v>
      </c>
      <c r="R48" s="16">
        <f t="shared" si="15"/>
        <v>268267</v>
      </c>
      <c r="S48" s="17">
        <f t="shared" si="28"/>
        <v>134133506</v>
      </c>
      <c r="U48" s="15">
        <v>77725374</v>
      </c>
      <c r="V48" s="16">
        <v>30916072</v>
      </c>
      <c r="W48" s="16">
        <v>2548621</v>
      </c>
      <c r="X48" s="16">
        <v>2906823</v>
      </c>
      <c r="Y48" s="16">
        <v>216581</v>
      </c>
      <c r="Z48" s="16">
        <v>109852</v>
      </c>
      <c r="AA48" s="16">
        <v>18033</v>
      </c>
      <c r="AB48" s="16">
        <v>5754699</v>
      </c>
      <c r="AC48" s="16">
        <v>14173775</v>
      </c>
      <c r="AD48" s="16">
        <f t="shared" si="16"/>
        <v>111424681</v>
      </c>
      <c r="AE48" s="16">
        <f t="shared" si="17"/>
        <v>3016675</v>
      </c>
      <c r="AF48" s="16">
        <f t="shared" si="18"/>
        <v>19928474</v>
      </c>
      <c r="AG48" s="16">
        <f t="shared" si="19"/>
        <v>134369830</v>
      </c>
      <c r="AH48" s="16">
        <f t="shared" si="20"/>
        <v>269278</v>
      </c>
      <c r="AI48" s="17">
        <f t="shared" si="29"/>
        <v>134639108</v>
      </c>
      <c r="AK48" s="15">
        <v>77401157.530000001</v>
      </c>
      <c r="AL48" s="16">
        <v>30754246.879999999</v>
      </c>
      <c r="AM48" s="16">
        <v>2537370.09</v>
      </c>
      <c r="AN48" s="16">
        <v>2901241.37</v>
      </c>
      <c r="AO48" s="16">
        <v>216580.56</v>
      </c>
      <c r="AP48" s="16">
        <v>108135.48</v>
      </c>
      <c r="AQ48" s="16">
        <v>18033.189999999999</v>
      </c>
      <c r="AR48" s="16">
        <v>5754698.5899999999</v>
      </c>
      <c r="AS48" s="16">
        <v>14173774.869999999</v>
      </c>
      <c r="AT48" s="16">
        <f t="shared" si="21"/>
        <v>110927388.25</v>
      </c>
      <c r="AU48" s="16">
        <f t="shared" si="22"/>
        <v>3009376.85</v>
      </c>
      <c r="AV48" s="16">
        <f t="shared" si="23"/>
        <v>19928473.460000001</v>
      </c>
      <c r="AW48" s="16">
        <f t="shared" si="24"/>
        <v>133865238.56</v>
      </c>
      <c r="AX48" s="16">
        <f t="shared" si="25"/>
        <v>268267.43999999762</v>
      </c>
      <c r="AY48" s="17">
        <f t="shared" si="30"/>
        <v>134133506</v>
      </c>
    </row>
    <row r="49" spans="1:51" x14ac:dyDescent="0.2">
      <c r="A49" s="4">
        <f t="shared" si="26"/>
        <v>2021</v>
      </c>
      <c r="B49" s="4">
        <f t="shared" si="27"/>
        <v>4</v>
      </c>
      <c r="C49" s="11">
        <f t="shared" si="10"/>
        <v>44287</v>
      </c>
      <c r="E49" s="15">
        <v>54433747</v>
      </c>
      <c r="F49" s="16">
        <v>23436399</v>
      </c>
      <c r="G49" s="16">
        <v>2017942</v>
      </c>
      <c r="H49" s="16">
        <v>2448529</v>
      </c>
      <c r="I49" s="16">
        <v>192619</v>
      </c>
      <c r="J49" s="16">
        <v>98297</v>
      </c>
      <c r="K49" s="16">
        <v>17217</v>
      </c>
      <c r="L49" s="16">
        <v>5202714</v>
      </c>
      <c r="M49" s="16">
        <v>13558466</v>
      </c>
      <c r="N49" s="16">
        <f t="shared" si="11"/>
        <v>80097924</v>
      </c>
      <c r="O49" s="16">
        <f t="shared" si="12"/>
        <v>2546826</v>
      </c>
      <c r="P49" s="16">
        <f t="shared" si="13"/>
        <v>18761180</v>
      </c>
      <c r="Q49" s="16">
        <f t="shared" si="14"/>
        <v>101405930</v>
      </c>
      <c r="R49" s="16">
        <f t="shared" si="15"/>
        <v>203218</v>
      </c>
      <c r="S49" s="17">
        <f t="shared" si="28"/>
        <v>101609148</v>
      </c>
      <c r="U49" s="15">
        <v>54668678</v>
      </c>
      <c r="V49" s="16">
        <v>23542934</v>
      </c>
      <c r="W49" s="16">
        <v>2024996</v>
      </c>
      <c r="X49" s="16">
        <v>2452703</v>
      </c>
      <c r="Y49" s="16">
        <v>192619</v>
      </c>
      <c r="Z49" s="16">
        <v>99395</v>
      </c>
      <c r="AA49" s="16">
        <v>17217</v>
      </c>
      <c r="AB49" s="16">
        <v>5202714</v>
      </c>
      <c r="AC49" s="16">
        <v>13558466</v>
      </c>
      <c r="AD49" s="16">
        <f t="shared" si="16"/>
        <v>80446444</v>
      </c>
      <c r="AE49" s="16">
        <f t="shared" si="17"/>
        <v>2552098</v>
      </c>
      <c r="AF49" s="16">
        <f t="shared" si="18"/>
        <v>18761180</v>
      </c>
      <c r="AG49" s="16">
        <f t="shared" si="19"/>
        <v>101759722</v>
      </c>
      <c r="AH49" s="16">
        <f t="shared" si="20"/>
        <v>203927</v>
      </c>
      <c r="AI49" s="17">
        <f t="shared" si="29"/>
        <v>101963649</v>
      </c>
      <c r="AK49" s="15">
        <v>54433747.469999999</v>
      </c>
      <c r="AL49" s="16">
        <v>23436398.949999999</v>
      </c>
      <c r="AM49" s="16">
        <v>2017942.26</v>
      </c>
      <c r="AN49" s="16">
        <v>2448528.61</v>
      </c>
      <c r="AO49" s="16">
        <v>192618.76</v>
      </c>
      <c r="AP49" s="16">
        <v>98297</v>
      </c>
      <c r="AQ49" s="16">
        <v>17217.21</v>
      </c>
      <c r="AR49" s="16">
        <v>5202713.8899999997</v>
      </c>
      <c r="AS49" s="16">
        <v>13558465.84</v>
      </c>
      <c r="AT49" s="16">
        <f t="shared" si="21"/>
        <v>80097924.650000006</v>
      </c>
      <c r="AU49" s="16">
        <f t="shared" si="22"/>
        <v>2546825.61</v>
      </c>
      <c r="AV49" s="16">
        <f t="shared" si="23"/>
        <v>18761179.73</v>
      </c>
      <c r="AW49" s="16">
        <f t="shared" si="24"/>
        <v>101405929.99000001</v>
      </c>
      <c r="AX49" s="16">
        <f t="shared" si="25"/>
        <v>203218.00999999046</v>
      </c>
      <c r="AY49" s="17">
        <f t="shared" si="30"/>
        <v>101609148</v>
      </c>
    </row>
    <row r="50" spans="1:51" x14ac:dyDescent="0.2">
      <c r="A50" s="4">
        <f t="shared" si="26"/>
        <v>2021</v>
      </c>
      <c r="B50" s="4">
        <f t="shared" si="27"/>
        <v>5</v>
      </c>
      <c r="C50" s="11">
        <f t="shared" si="10"/>
        <v>44317</v>
      </c>
      <c r="E50" s="15">
        <v>34939344</v>
      </c>
      <c r="F50" s="16">
        <v>17729459</v>
      </c>
      <c r="G50" s="16">
        <v>1645130</v>
      </c>
      <c r="H50" s="16">
        <v>2079540</v>
      </c>
      <c r="I50" s="16">
        <v>176222</v>
      </c>
      <c r="J50" s="16">
        <v>92460</v>
      </c>
      <c r="K50" s="16">
        <v>17470</v>
      </c>
      <c r="L50" s="16">
        <v>4886148</v>
      </c>
      <c r="M50" s="16">
        <v>13363613</v>
      </c>
      <c r="N50" s="16">
        <f t="shared" si="11"/>
        <v>54507625</v>
      </c>
      <c r="O50" s="16">
        <f t="shared" si="12"/>
        <v>2172000</v>
      </c>
      <c r="P50" s="16">
        <f t="shared" si="13"/>
        <v>18249761</v>
      </c>
      <c r="Q50" s="16">
        <f t="shared" si="14"/>
        <v>74929386</v>
      </c>
      <c r="R50" s="16">
        <f t="shared" si="15"/>
        <v>150159</v>
      </c>
      <c r="S50" s="17">
        <f t="shared" si="28"/>
        <v>75079545</v>
      </c>
      <c r="U50" s="15">
        <v>35122311</v>
      </c>
      <c r="V50" s="16">
        <v>17806161</v>
      </c>
      <c r="W50" s="16">
        <v>1649863</v>
      </c>
      <c r="X50" s="16">
        <v>2083095</v>
      </c>
      <c r="Y50" s="16">
        <v>176222</v>
      </c>
      <c r="Z50" s="16">
        <v>93208</v>
      </c>
      <c r="AA50" s="16">
        <v>17470</v>
      </c>
      <c r="AB50" s="16">
        <v>4886148</v>
      </c>
      <c r="AC50" s="16">
        <v>13363613</v>
      </c>
      <c r="AD50" s="16">
        <f t="shared" si="16"/>
        <v>54772027</v>
      </c>
      <c r="AE50" s="16">
        <f t="shared" si="17"/>
        <v>2176303</v>
      </c>
      <c r="AF50" s="16">
        <f t="shared" si="18"/>
        <v>18249761</v>
      </c>
      <c r="AG50" s="16">
        <f t="shared" si="19"/>
        <v>75198091</v>
      </c>
      <c r="AH50" s="16">
        <f t="shared" si="20"/>
        <v>150698</v>
      </c>
      <c r="AI50" s="17">
        <f t="shared" si="29"/>
        <v>75348789</v>
      </c>
      <c r="AK50" s="15">
        <v>34939344.469999999</v>
      </c>
      <c r="AL50" s="16">
        <v>17729459.329999998</v>
      </c>
      <c r="AM50" s="16">
        <v>1645130.27</v>
      </c>
      <c r="AN50" s="16">
        <v>2079539.96</v>
      </c>
      <c r="AO50" s="16">
        <v>176222.46</v>
      </c>
      <c r="AP50" s="16">
        <v>92460.25</v>
      </c>
      <c r="AQ50" s="16">
        <v>17470.16</v>
      </c>
      <c r="AR50" s="16">
        <v>4886148.4000000004</v>
      </c>
      <c r="AS50" s="16">
        <v>13363612.51</v>
      </c>
      <c r="AT50" s="16">
        <f t="shared" si="21"/>
        <v>54507626.689999998</v>
      </c>
      <c r="AU50" s="16">
        <f t="shared" si="22"/>
        <v>2172000.21</v>
      </c>
      <c r="AV50" s="16">
        <f t="shared" si="23"/>
        <v>18249760.91</v>
      </c>
      <c r="AW50" s="16">
        <f t="shared" si="24"/>
        <v>74929387.810000002</v>
      </c>
      <c r="AX50" s="16">
        <f t="shared" si="25"/>
        <v>150159.18999999762</v>
      </c>
      <c r="AY50" s="17">
        <f t="shared" si="30"/>
        <v>75079547</v>
      </c>
    </row>
    <row r="51" spans="1:51" x14ac:dyDescent="0.2">
      <c r="A51" s="4">
        <f t="shared" si="26"/>
        <v>2021</v>
      </c>
      <c r="B51" s="4">
        <f t="shared" si="27"/>
        <v>6</v>
      </c>
      <c r="C51" s="11">
        <f t="shared" si="10"/>
        <v>44348</v>
      </c>
      <c r="E51" s="15">
        <v>21502330</v>
      </c>
      <c r="F51" s="16">
        <v>13559975</v>
      </c>
      <c r="G51" s="16">
        <v>1221049</v>
      </c>
      <c r="H51" s="16">
        <v>1385441</v>
      </c>
      <c r="I51" s="16">
        <v>153733</v>
      </c>
      <c r="J51" s="16">
        <v>82543</v>
      </c>
      <c r="K51" s="16">
        <v>16669</v>
      </c>
      <c r="L51" s="16">
        <v>4465761</v>
      </c>
      <c r="M51" s="16">
        <v>12590940</v>
      </c>
      <c r="N51" s="16">
        <f t="shared" si="11"/>
        <v>36453756</v>
      </c>
      <c r="O51" s="16">
        <f t="shared" si="12"/>
        <v>1467984</v>
      </c>
      <c r="P51" s="16">
        <f t="shared" si="13"/>
        <v>17056701</v>
      </c>
      <c r="Q51" s="16">
        <f t="shared" si="14"/>
        <v>54978441</v>
      </c>
      <c r="R51" s="16">
        <f t="shared" si="15"/>
        <v>110177</v>
      </c>
      <c r="S51" s="17">
        <f t="shared" si="28"/>
        <v>55088618</v>
      </c>
      <c r="U51" s="15">
        <v>21655641</v>
      </c>
      <c r="V51" s="16">
        <v>13630626</v>
      </c>
      <c r="W51" s="16">
        <v>1225288</v>
      </c>
      <c r="X51" s="16">
        <v>1388653</v>
      </c>
      <c r="Y51" s="16">
        <v>153733</v>
      </c>
      <c r="Z51" s="16">
        <v>83183</v>
      </c>
      <c r="AA51" s="16">
        <v>16669</v>
      </c>
      <c r="AB51" s="16">
        <v>4465761</v>
      </c>
      <c r="AC51" s="16">
        <v>12590940</v>
      </c>
      <c r="AD51" s="16">
        <f t="shared" si="16"/>
        <v>36681957</v>
      </c>
      <c r="AE51" s="16">
        <f t="shared" si="17"/>
        <v>1471836</v>
      </c>
      <c r="AF51" s="16">
        <f t="shared" si="18"/>
        <v>17056701</v>
      </c>
      <c r="AG51" s="16">
        <f t="shared" si="19"/>
        <v>55210494</v>
      </c>
      <c r="AH51" s="16">
        <f t="shared" si="20"/>
        <v>110642</v>
      </c>
      <c r="AI51" s="17">
        <f t="shared" si="29"/>
        <v>55321136</v>
      </c>
      <c r="AK51" s="15">
        <v>21502329.98</v>
      </c>
      <c r="AL51" s="16">
        <v>13559974.65</v>
      </c>
      <c r="AM51" s="16">
        <v>1221048.75</v>
      </c>
      <c r="AN51" s="16">
        <v>1385440.71</v>
      </c>
      <c r="AO51" s="16">
        <v>153733.13</v>
      </c>
      <c r="AP51" s="16">
        <v>82543.03</v>
      </c>
      <c r="AQ51" s="16">
        <v>16669.150000000001</v>
      </c>
      <c r="AR51" s="16">
        <v>4465761.07</v>
      </c>
      <c r="AS51" s="16">
        <v>12590939.77</v>
      </c>
      <c r="AT51" s="16">
        <f t="shared" si="21"/>
        <v>36453755.660000004</v>
      </c>
      <c r="AU51" s="16">
        <f t="shared" si="22"/>
        <v>1467983.74</v>
      </c>
      <c r="AV51" s="16">
        <f t="shared" si="23"/>
        <v>17056700.84</v>
      </c>
      <c r="AW51" s="16">
        <f t="shared" si="24"/>
        <v>54978440.24000001</v>
      </c>
      <c r="AX51" s="16">
        <f t="shared" si="25"/>
        <v>110176.75999999046</v>
      </c>
      <c r="AY51" s="17">
        <f t="shared" si="30"/>
        <v>55088617</v>
      </c>
    </row>
    <row r="52" spans="1:51" x14ac:dyDescent="0.2">
      <c r="A52" s="4">
        <f t="shared" si="26"/>
        <v>2021</v>
      </c>
      <c r="B52" s="4">
        <f t="shared" si="27"/>
        <v>7</v>
      </c>
      <c r="C52" s="11">
        <f t="shared" si="10"/>
        <v>44378</v>
      </c>
      <c r="E52" s="15">
        <v>15476779</v>
      </c>
      <c r="F52" s="16">
        <v>10915233</v>
      </c>
      <c r="G52" s="16">
        <v>1134977</v>
      </c>
      <c r="H52" s="16">
        <v>1226961</v>
      </c>
      <c r="I52" s="16">
        <v>144016</v>
      </c>
      <c r="J52" s="16">
        <v>79050</v>
      </c>
      <c r="K52" s="16">
        <v>17013</v>
      </c>
      <c r="L52" s="16">
        <v>4241563</v>
      </c>
      <c r="M52" s="16">
        <v>12710600</v>
      </c>
      <c r="N52" s="16">
        <f t="shared" si="11"/>
        <v>27688018</v>
      </c>
      <c r="O52" s="16">
        <f t="shared" si="12"/>
        <v>1306011</v>
      </c>
      <c r="P52" s="16">
        <f t="shared" si="13"/>
        <v>16952163</v>
      </c>
      <c r="Q52" s="16">
        <f t="shared" si="14"/>
        <v>45946192</v>
      </c>
      <c r="R52" s="16">
        <f t="shared" si="15"/>
        <v>92077</v>
      </c>
      <c r="S52" s="17">
        <f t="shared" si="28"/>
        <v>46038269</v>
      </c>
      <c r="U52" s="15">
        <v>15643102</v>
      </c>
      <c r="V52" s="16">
        <v>10996284</v>
      </c>
      <c r="W52" s="16">
        <v>1139761</v>
      </c>
      <c r="X52" s="16">
        <v>1230952</v>
      </c>
      <c r="Y52" s="16">
        <v>144016</v>
      </c>
      <c r="Z52" s="16">
        <v>79753</v>
      </c>
      <c r="AA52" s="16">
        <v>17013</v>
      </c>
      <c r="AB52" s="16">
        <v>4241563</v>
      </c>
      <c r="AC52" s="16">
        <v>12710600</v>
      </c>
      <c r="AD52" s="16">
        <f t="shared" si="16"/>
        <v>27940176</v>
      </c>
      <c r="AE52" s="16">
        <f t="shared" si="17"/>
        <v>1310705</v>
      </c>
      <c r="AF52" s="16">
        <f t="shared" si="18"/>
        <v>16952163</v>
      </c>
      <c r="AG52" s="16">
        <f t="shared" si="19"/>
        <v>46203044</v>
      </c>
      <c r="AH52" s="16">
        <f t="shared" si="20"/>
        <v>92591</v>
      </c>
      <c r="AI52" s="17">
        <f t="shared" si="29"/>
        <v>46295635</v>
      </c>
      <c r="AK52" s="15">
        <v>15476778.67</v>
      </c>
      <c r="AL52" s="16">
        <v>10915233.289999999</v>
      </c>
      <c r="AM52" s="16">
        <v>1134976.8899999999</v>
      </c>
      <c r="AN52" s="16">
        <v>1226960.54</v>
      </c>
      <c r="AO52" s="16">
        <v>144015.59</v>
      </c>
      <c r="AP52" s="16">
        <v>79050.34</v>
      </c>
      <c r="AQ52" s="16">
        <v>17013.39</v>
      </c>
      <c r="AR52" s="16">
        <v>4241562.5599999996</v>
      </c>
      <c r="AS52" s="16">
        <v>12710600.33</v>
      </c>
      <c r="AT52" s="16">
        <f t="shared" si="21"/>
        <v>27688017.830000002</v>
      </c>
      <c r="AU52" s="16">
        <f t="shared" si="22"/>
        <v>1306010.8800000001</v>
      </c>
      <c r="AV52" s="16">
        <f t="shared" si="23"/>
        <v>16952162.890000001</v>
      </c>
      <c r="AW52" s="16">
        <f t="shared" si="24"/>
        <v>45946191.600000001</v>
      </c>
      <c r="AX52" s="16">
        <f t="shared" si="25"/>
        <v>92076.39999999851</v>
      </c>
      <c r="AY52" s="17">
        <f t="shared" si="30"/>
        <v>46038268</v>
      </c>
    </row>
    <row r="53" spans="1:51" x14ac:dyDescent="0.2">
      <c r="A53" s="4">
        <f t="shared" si="26"/>
        <v>2021</v>
      </c>
      <c r="B53" s="4">
        <f t="shared" si="27"/>
        <v>8</v>
      </c>
      <c r="C53" s="11">
        <f t="shared" si="10"/>
        <v>44409</v>
      </c>
      <c r="E53" s="15">
        <v>14258423</v>
      </c>
      <c r="F53" s="16">
        <v>10841045</v>
      </c>
      <c r="G53" s="16">
        <v>1125125</v>
      </c>
      <c r="H53" s="16">
        <v>1163299</v>
      </c>
      <c r="I53" s="16">
        <v>142607</v>
      </c>
      <c r="J53" s="16">
        <v>78537</v>
      </c>
      <c r="K53" s="16">
        <v>16995</v>
      </c>
      <c r="L53" s="16">
        <v>4020708</v>
      </c>
      <c r="M53" s="16">
        <v>12691995</v>
      </c>
      <c r="N53" s="16">
        <f t="shared" si="11"/>
        <v>26384195</v>
      </c>
      <c r="O53" s="16">
        <f t="shared" si="12"/>
        <v>1241836</v>
      </c>
      <c r="P53" s="16">
        <f t="shared" si="13"/>
        <v>16712703</v>
      </c>
      <c r="Q53" s="16">
        <f t="shared" si="14"/>
        <v>44338734</v>
      </c>
      <c r="R53" s="16">
        <f t="shared" si="15"/>
        <v>88855</v>
      </c>
      <c r="S53" s="17">
        <f t="shared" si="28"/>
        <v>44427589</v>
      </c>
      <c r="U53" s="15">
        <v>14449064</v>
      </c>
      <c r="V53" s="16">
        <v>10931431</v>
      </c>
      <c r="W53" s="16">
        <v>1130462</v>
      </c>
      <c r="X53" s="16">
        <v>1167820</v>
      </c>
      <c r="Y53" s="16">
        <v>142607</v>
      </c>
      <c r="Z53" s="16">
        <v>79302</v>
      </c>
      <c r="AA53" s="16">
        <v>16995</v>
      </c>
      <c r="AB53" s="16">
        <v>4020708</v>
      </c>
      <c r="AC53" s="16">
        <v>12691995</v>
      </c>
      <c r="AD53" s="16">
        <f t="shared" si="16"/>
        <v>26670559</v>
      </c>
      <c r="AE53" s="16">
        <f t="shared" si="17"/>
        <v>1247122</v>
      </c>
      <c r="AF53" s="16">
        <f t="shared" si="18"/>
        <v>16712703</v>
      </c>
      <c r="AG53" s="16">
        <f t="shared" si="19"/>
        <v>44630384</v>
      </c>
      <c r="AH53" s="16">
        <f t="shared" si="20"/>
        <v>89440</v>
      </c>
      <c r="AI53" s="17">
        <f t="shared" si="29"/>
        <v>44719824</v>
      </c>
      <c r="AK53" s="15">
        <v>14258423.26</v>
      </c>
      <c r="AL53" s="16">
        <v>10841044.52</v>
      </c>
      <c r="AM53" s="16">
        <v>1125125.06</v>
      </c>
      <c r="AN53" s="16">
        <v>1163299.1599999999</v>
      </c>
      <c r="AO53" s="16">
        <v>142607.37</v>
      </c>
      <c r="AP53" s="16">
        <v>78537.440000000002</v>
      </c>
      <c r="AQ53" s="16">
        <v>16995.27</v>
      </c>
      <c r="AR53" s="16">
        <v>4020707.52</v>
      </c>
      <c r="AS53" s="16">
        <v>12691995.369999999</v>
      </c>
      <c r="AT53" s="16">
        <f t="shared" si="21"/>
        <v>26384195.48</v>
      </c>
      <c r="AU53" s="16">
        <f t="shared" si="22"/>
        <v>1241836.5999999999</v>
      </c>
      <c r="AV53" s="16">
        <f t="shared" si="23"/>
        <v>16712702.889999999</v>
      </c>
      <c r="AW53" s="16">
        <f t="shared" si="24"/>
        <v>44338734.969999999</v>
      </c>
      <c r="AX53" s="16">
        <f t="shared" si="25"/>
        <v>88855.030000001192</v>
      </c>
      <c r="AY53" s="17">
        <f t="shared" si="30"/>
        <v>44427590</v>
      </c>
    </row>
    <row r="54" spans="1:51" x14ac:dyDescent="0.2">
      <c r="A54" s="4">
        <f t="shared" si="26"/>
        <v>2021</v>
      </c>
      <c r="B54" s="4">
        <f t="shared" si="27"/>
        <v>9</v>
      </c>
      <c r="C54" s="11">
        <f t="shared" si="10"/>
        <v>44440</v>
      </c>
      <c r="E54" s="15">
        <v>17773893</v>
      </c>
      <c r="F54" s="16">
        <v>11556820</v>
      </c>
      <c r="G54" s="16">
        <v>1186278</v>
      </c>
      <c r="H54" s="16">
        <v>1172218</v>
      </c>
      <c r="I54" s="16">
        <v>149744</v>
      </c>
      <c r="J54" s="16">
        <v>81161</v>
      </c>
      <c r="K54" s="16">
        <v>16620</v>
      </c>
      <c r="L54" s="16">
        <v>3980534</v>
      </c>
      <c r="M54" s="16">
        <v>12540695</v>
      </c>
      <c r="N54" s="16">
        <f t="shared" si="11"/>
        <v>30683355</v>
      </c>
      <c r="O54" s="16">
        <f t="shared" si="12"/>
        <v>1253379</v>
      </c>
      <c r="P54" s="16">
        <f t="shared" si="13"/>
        <v>16521229</v>
      </c>
      <c r="Q54" s="16">
        <f t="shared" si="14"/>
        <v>48457963</v>
      </c>
      <c r="R54" s="16">
        <f t="shared" si="15"/>
        <v>97110</v>
      </c>
      <c r="S54" s="17">
        <f t="shared" si="28"/>
        <v>48555073</v>
      </c>
      <c r="U54" s="15">
        <v>18019638</v>
      </c>
      <c r="V54" s="16">
        <v>11651819</v>
      </c>
      <c r="W54" s="16">
        <v>1191985</v>
      </c>
      <c r="X54" s="16">
        <v>1176828</v>
      </c>
      <c r="Y54" s="16">
        <v>149744</v>
      </c>
      <c r="Z54" s="16">
        <v>81961</v>
      </c>
      <c r="AA54" s="16">
        <v>16620</v>
      </c>
      <c r="AB54" s="16">
        <v>3980534</v>
      </c>
      <c r="AC54" s="16">
        <v>12540695</v>
      </c>
      <c r="AD54" s="16">
        <f t="shared" si="16"/>
        <v>31029806</v>
      </c>
      <c r="AE54" s="16">
        <f t="shared" si="17"/>
        <v>1258789</v>
      </c>
      <c r="AF54" s="16">
        <f t="shared" si="18"/>
        <v>16521229</v>
      </c>
      <c r="AG54" s="16">
        <f t="shared" si="19"/>
        <v>48809824</v>
      </c>
      <c r="AH54" s="16">
        <f t="shared" si="20"/>
        <v>97815</v>
      </c>
      <c r="AI54" s="17">
        <f t="shared" si="29"/>
        <v>48907639</v>
      </c>
      <c r="AK54" s="15">
        <v>17773893.390000001</v>
      </c>
      <c r="AL54" s="16">
        <v>11556820.09</v>
      </c>
      <c r="AM54" s="16">
        <v>1186277.6399999999</v>
      </c>
      <c r="AN54" s="16">
        <v>1172218.08</v>
      </c>
      <c r="AO54" s="16">
        <v>149743.94</v>
      </c>
      <c r="AP54" s="16">
        <v>81161.279999999999</v>
      </c>
      <c r="AQ54" s="16">
        <v>16620.07</v>
      </c>
      <c r="AR54" s="16">
        <v>3980534.48</v>
      </c>
      <c r="AS54" s="16">
        <v>12540694.689999999</v>
      </c>
      <c r="AT54" s="16">
        <f t="shared" si="21"/>
        <v>30683355.130000003</v>
      </c>
      <c r="AU54" s="16">
        <f t="shared" si="22"/>
        <v>1253379.3600000001</v>
      </c>
      <c r="AV54" s="16">
        <f t="shared" si="23"/>
        <v>16521229.17</v>
      </c>
      <c r="AW54" s="16">
        <f t="shared" si="24"/>
        <v>48457963.660000004</v>
      </c>
      <c r="AX54" s="16">
        <f t="shared" si="25"/>
        <v>97110.339999996126</v>
      </c>
      <c r="AY54" s="17">
        <f t="shared" si="30"/>
        <v>48555074</v>
      </c>
    </row>
    <row r="55" spans="1:51" x14ac:dyDescent="0.2">
      <c r="A55" s="4">
        <f t="shared" si="26"/>
        <v>2021</v>
      </c>
      <c r="B55" s="4">
        <f t="shared" si="27"/>
        <v>10</v>
      </c>
      <c r="C55" s="11">
        <f t="shared" si="10"/>
        <v>44470</v>
      </c>
      <c r="E55" s="15">
        <v>38518764</v>
      </c>
      <c r="F55" s="16">
        <v>18501074</v>
      </c>
      <c r="G55" s="16">
        <v>1815437</v>
      </c>
      <c r="H55" s="16">
        <v>1548187</v>
      </c>
      <c r="I55" s="16">
        <v>186454</v>
      </c>
      <c r="J55" s="16">
        <v>96864</v>
      </c>
      <c r="K55" s="16">
        <v>17641</v>
      </c>
      <c r="L55" s="16">
        <v>4626780</v>
      </c>
      <c r="M55" s="16">
        <v>13640111</v>
      </c>
      <c r="N55" s="16">
        <f t="shared" si="11"/>
        <v>59039370</v>
      </c>
      <c r="O55" s="16">
        <f t="shared" si="12"/>
        <v>1645051</v>
      </c>
      <c r="P55" s="16">
        <f t="shared" si="13"/>
        <v>18266891</v>
      </c>
      <c r="Q55" s="16">
        <f t="shared" si="14"/>
        <v>78951312</v>
      </c>
      <c r="R55" s="16">
        <f t="shared" si="15"/>
        <v>158219</v>
      </c>
      <c r="S55" s="17">
        <f t="shared" si="28"/>
        <v>79109531</v>
      </c>
      <c r="U55" s="15">
        <v>38964508</v>
      </c>
      <c r="V55" s="16">
        <v>18700557</v>
      </c>
      <c r="W55" s="16">
        <v>1828719</v>
      </c>
      <c r="X55" s="16">
        <v>1556004</v>
      </c>
      <c r="Y55" s="16">
        <v>186454</v>
      </c>
      <c r="Z55" s="16">
        <v>98597</v>
      </c>
      <c r="AA55" s="16">
        <v>17641</v>
      </c>
      <c r="AB55" s="16">
        <v>4626780</v>
      </c>
      <c r="AC55" s="16">
        <v>13640111</v>
      </c>
      <c r="AD55" s="16">
        <f t="shared" si="16"/>
        <v>59697879</v>
      </c>
      <c r="AE55" s="16">
        <f t="shared" si="17"/>
        <v>1654601</v>
      </c>
      <c r="AF55" s="16">
        <f t="shared" si="18"/>
        <v>18266891</v>
      </c>
      <c r="AG55" s="16">
        <f t="shared" si="19"/>
        <v>79619371</v>
      </c>
      <c r="AH55" s="16">
        <f t="shared" si="20"/>
        <v>159558</v>
      </c>
      <c r="AI55" s="17">
        <f t="shared" si="29"/>
        <v>79778929</v>
      </c>
      <c r="AK55" s="15">
        <v>38518764.460000001</v>
      </c>
      <c r="AL55" s="16">
        <v>18501074.039999999</v>
      </c>
      <c r="AM55" s="16">
        <v>1815437.27</v>
      </c>
      <c r="AN55" s="16">
        <v>1548186.87</v>
      </c>
      <c r="AO55" s="16">
        <v>186453.58</v>
      </c>
      <c r="AP55" s="16">
        <v>96864.27</v>
      </c>
      <c r="AQ55" s="16">
        <v>17640.54</v>
      </c>
      <c r="AR55" s="16">
        <v>4626779.8099999996</v>
      </c>
      <c r="AS55" s="16">
        <v>13640111.060000001</v>
      </c>
      <c r="AT55" s="16">
        <f t="shared" si="21"/>
        <v>59039369.890000001</v>
      </c>
      <c r="AU55" s="16">
        <f t="shared" si="22"/>
        <v>1645051.1400000001</v>
      </c>
      <c r="AV55" s="16">
        <f t="shared" si="23"/>
        <v>18266890.870000001</v>
      </c>
      <c r="AW55" s="16">
        <f t="shared" si="24"/>
        <v>78951311.900000006</v>
      </c>
      <c r="AX55" s="16">
        <f t="shared" si="25"/>
        <v>158219.09999999404</v>
      </c>
      <c r="AY55" s="17">
        <f t="shared" si="30"/>
        <v>79109531</v>
      </c>
    </row>
    <row r="56" spans="1:51" x14ac:dyDescent="0.2">
      <c r="A56" s="4">
        <f t="shared" si="26"/>
        <v>2021</v>
      </c>
      <c r="B56" s="4">
        <f t="shared" si="27"/>
        <v>11</v>
      </c>
      <c r="C56" s="11">
        <f t="shared" si="10"/>
        <v>44501</v>
      </c>
      <c r="E56" s="15">
        <v>70574142</v>
      </c>
      <c r="F56" s="16">
        <v>27806910</v>
      </c>
      <c r="G56" s="16">
        <v>2451896</v>
      </c>
      <c r="H56" s="16">
        <v>2347258</v>
      </c>
      <c r="I56" s="16">
        <v>207470</v>
      </c>
      <c r="J56" s="16">
        <v>102360</v>
      </c>
      <c r="K56" s="16">
        <v>17472</v>
      </c>
      <c r="L56" s="16">
        <v>5055344</v>
      </c>
      <c r="M56" s="16">
        <v>13786977</v>
      </c>
      <c r="N56" s="16">
        <f t="shared" si="11"/>
        <v>101057890</v>
      </c>
      <c r="O56" s="16">
        <f t="shared" si="12"/>
        <v>2449618</v>
      </c>
      <c r="P56" s="16">
        <f t="shared" si="13"/>
        <v>18842321</v>
      </c>
      <c r="Q56" s="16">
        <f t="shared" si="14"/>
        <v>122349829</v>
      </c>
      <c r="R56" s="16">
        <f t="shared" si="15"/>
        <v>245190</v>
      </c>
      <c r="S56" s="17">
        <f t="shared" si="28"/>
        <v>122595019</v>
      </c>
      <c r="U56" s="15">
        <v>71352179</v>
      </c>
      <c r="V56" s="16">
        <v>28333674</v>
      </c>
      <c r="W56" s="16">
        <v>2491403</v>
      </c>
      <c r="X56" s="16">
        <v>2362818</v>
      </c>
      <c r="Y56" s="16">
        <v>207470</v>
      </c>
      <c r="Z56" s="16">
        <v>107371</v>
      </c>
      <c r="AA56" s="16">
        <v>17472</v>
      </c>
      <c r="AB56" s="16">
        <v>5055344</v>
      </c>
      <c r="AC56" s="16">
        <v>13786977</v>
      </c>
      <c r="AD56" s="16">
        <f t="shared" si="16"/>
        <v>102402198</v>
      </c>
      <c r="AE56" s="16">
        <f t="shared" si="17"/>
        <v>2470189</v>
      </c>
      <c r="AF56" s="16">
        <f t="shared" si="18"/>
        <v>18842321</v>
      </c>
      <c r="AG56" s="16">
        <f t="shared" si="19"/>
        <v>123714708</v>
      </c>
      <c r="AH56" s="16">
        <f t="shared" si="20"/>
        <v>247925</v>
      </c>
      <c r="AI56" s="17">
        <f t="shared" si="29"/>
        <v>123962633</v>
      </c>
      <c r="AK56" s="15">
        <v>70574141.700000003</v>
      </c>
      <c r="AL56" s="16">
        <v>27806909.5</v>
      </c>
      <c r="AM56" s="16">
        <v>2451895.65</v>
      </c>
      <c r="AN56" s="16">
        <v>2347258.25</v>
      </c>
      <c r="AO56" s="16">
        <v>207469.85</v>
      </c>
      <c r="AP56" s="16">
        <v>102359.56</v>
      </c>
      <c r="AQ56" s="16">
        <v>17471.72</v>
      </c>
      <c r="AR56" s="16">
        <v>5055343.72</v>
      </c>
      <c r="AS56" s="16">
        <v>13786977.07</v>
      </c>
      <c r="AT56" s="16">
        <f t="shared" si="21"/>
        <v>101057888.42</v>
      </c>
      <c r="AU56" s="16">
        <f t="shared" si="22"/>
        <v>2449617.81</v>
      </c>
      <c r="AV56" s="16">
        <f t="shared" si="23"/>
        <v>18842320.789999999</v>
      </c>
      <c r="AW56" s="16">
        <f t="shared" si="24"/>
        <v>122349827.02000001</v>
      </c>
      <c r="AX56" s="16">
        <f t="shared" si="25"/>
        <v>245189.97999998927</v>
      </c>
      <c r="AY56" s="17">
        <f t="shared" si="30"/>
        <v>122595017</v>
      </c>
    </row>
    <row r="57" spans="1:51" x14ac:dyDescent="0.2">
      <c r="A57" s="4">
        <f t="shared" si="26"/>
        <v>2021</v>
      </c>
      <c r="B57" s="4">
        <f t="shared" si="27"/>
        <v>12</v>
      </c>
      <c r="C57" s="11">
        <f t="shared" si="10"/>
        <v>44531</v>
      </c>
      <c r="E57" s="15">
        <v>99800944</v>
      </c>
      <c r="F57" s="16">
        <v>37329902</v>
      </c>
      <c r="G57" s="16">
        <v>3115960</v>
      </c>
      <c r="H57" s="16">
        <v>2993832</v>
      </c>
      <c r="I57" s="16">
        <v>232787</v>
      </c>
      <c r="J57" s="16">
        <v>112589</v>
      </c>
      <c r="K57" s="16">
        <v>18330</v>
      </c>
      <c r="L57" s="16">
        <v>5856438</v>
      </c>
      <c r="M57" s="16">
        <v>14655668</v>
      </c>
      <c r="N57" s="16">
        <f t="shared" si="11"/>
        <v>140497923</v>
      </c>
      <c r="O57" s="16">
        <f t="shared" si="12"/>
        <v>3106421</v>
      </c>
      <c r="P57" s="16">
        <f t="shared" si="13"/>
        <v>20512106</v>
      </c>
      <c r="Q57" s="16">
        <f t="shared" si="14"/>
        <v>164116450</v>
      </c>
      <c r="R57" s="16">
        <f t="shared" si="15"/>
        <v>328891</v>
      </c>
      <c r="S57" s="17">
        <f t="shared" si="28"/>
        <v>164445341</v>
      </c>
      <c r="U57" s="15">
        <v>100668334</v>
      </c>
      <c r="V57" s="16">
        <v>38006595</v>
      </c>
      <c r="W57" s="16">
        <v>3165778</v>
      </c>
      <c r="X57" s="16">
        <v>3007961</v>
      </c>
      <c r="Y57" s="16">
        <v>232787</v>
      </c>
      <c r="Z57" s="16">
        <v>119237</v>
      </c>
      <c r="AA57" s="16">
        <v>18330</v>
      </c>
      <c r="AB57" s="16">
        <v>5856438</v>
      </c>
      <c r="AC57" s="16">
        <v>14655668</v>
      </c>
      <c r="AD57" s="16">
        <f t="shared" si="16"/>
        <v>142091824</v>
      </c>
      <c r="AE57" s="16">
        <f t="shared" si="17"/>
        <v>3127198</v>
      </c>
      <c r="AF57" s="16">
        <f t="shared" si="18"/>
        <v>20512106</v>
      </c>
      <c r="AG57" s="16">
        <f t="shared" si="19"/>
        <v>165731128</v>
      </c>
      <c r="AH57" s="16">
        <f t="shared" si="20"/>
        <v>332127</v>
      </c>
      <c r="AI57" s="17">
        <f t="shared" si="29"/>
        <v>166063255</v>
      </c>
      <c r="AK57" s="15">
        <v>99800943.739999995</v>
      </c>
      <c r="AL57" s="16">
        <v>37329901.659999996</v>
      </c>
      <c r="AM57" s="16">
        <v>3115960.24</v>
      </c>
      <c r="AN57" s="16">
        <v>2993831.51</v>
      </c>
      <c r="AO57" s="16">
        <v>232786.53</v>
      </c>
      <c r="AP57" s="16">
        <v>112589.24</v>
      </c>
      <c r="AQ57" s="16">
        <v>18329.62</v>
      </c>
      <c r="AR57" s="16">
        <v>5856438.2300000004</v>
      </c>
      <c r="AS57" s="16">
        <v>14655668.380000001</v>
      </c>
      <c r="AT57" s="16">
        <f t="shared" si="21"/>
        <v>140497921.78999999</v>
      </c>
      <c r="AU57" s="16">
        <f t="shared" si="22"/>
        <v>3106420.75</v>
      </c>
      <c r="AV57" s="16">
        <f t="shared" si="23"/>
        <v>20512106.609999999</v>
      </c>
      <c r="AW57" s="16">
        <f t="shared" si="24"/>
        <v>164116449.14999998</v>
      </c>
      <c r="AX57" s="16">
        <f t="shared" si="25"/>
        <v>328890.85000002384</v>
      </c>
      <c r="AY57" s="17">
        <f t="shared" si="30"/>
        <v>164445340</v>
      </c>
    </row>
    <row r="58" spans="1:51" x14ac:dyDescent="0.2">
      <c r="A58" s="4">
        <f t="shared" si="26"/>
        <v>2022</v>
      </c>
      <c r="B58" s="4">
        <f t="shared" si="27"/>
        <v>1</v>
      </c>
      <c r="C58" s="11">
        <f t="shared" si="10"/>
        <v>44562</v>
      </c>
      <c r="E58" s="15">
        <v>98359683</v>
      </c>
      <c r="F58" s="16">
        <v>37695435</v>
      </c>
      <c r="G58" s="16">
        <v>2970326</v>
      </c>
      <c r="H58" s="16">
        <v>3134014</v>
      </c>
      <c r="I58" s="16">
        <v>229308</v>
      </c>
      <c r="J58" s="16">
        <v>105697</v>
      </c>
      <c r="K58" s="16">
        <v>18283</v>
      </c>
      <c r="L58" s="16">
        <v>6026785</v>
      </c>
      <c r="M58" s="16">
        <v>14603291</v>
      </c>
      <c r="N58" s="16">
        <f t="shared" si="11"/>
        <v>139273035</v>
      </c>
      <c r="O58" s="16">
        <f t="shared" si="12"/>
        <v>3239711</v>
      </c>
      <c r="P58" s="16">
        <f t="shared" si="13"/>
        <v>20630076</v>
      </c>
      <c r="Q58" s="16">
        <f t="shared" si="14"/>
        <v>163142822</v>
      </c>
      <c r="R58" s="16">
        <f t="shared" si="15"/>
        <v>326940</v>
      </c>
      <c r="S58" s="17">
        <f t="shared" si="28"/>
        <v>163469762</v>
      </c>
      <c r="U58" s="15">
        <v>99693614</v>
      </c>
      <c r="V58" s="16">
        <v>38596998</v>
      </c>
      <c r="W58" s="16">
        <v>3063576</v>
      </c>
      <c r="X58" s="16">
        <v>3163742</v>
      </c>
      <c r="Y58" s="16">
        <v>229308</v>
      </c>
      <c r="Z58" s="16">
        <v>118027</v>
      </c>
      <c r="AA58" s="16">
        <v>18283</v>
      </c>
      <c r="AB58" s="16">
        <v>6026785</v>
      </c>
      <c r="AC58" s="16">
        <v>14603291</v>
      </c>
      <c r="AD58" s="16">
        <f t="shared" si="16"/>
        <v>141601779</v>
      </c>
      <c r="AE58" s="16">
        <f t="shared" si="17"/>
        <v>3281769</v>
      </c>
      <c r="AF58" s="16">
        <f t="shared" si="18"/>
        <v>20630076</v>
      </c>
      <c r="AG58" s="16">
        <f t="shared" si="19"/>
        <v>165513624</v>
      </c>
      <c r="AH58" s="16">
        <f t="shared" si="20"/>
        <v>331691</v>
      </c>
      <c r="AI58" s="17">
        <f t="shared" si="29"/>
        <v>165845315</v>
      </c>
      <c r="AK58" s="15">
        <v>98940857.659999996</v>
      </c>
      <c r="AL58" s="16">
        <v>38023544.030000001</v>
      </c>
      <c r="AM58" s="16">
        <v>3022392.28</v>
      </c>
      <c r="AN58" s="16">
        <v>3145297.08</v>
      </c>
      <c r="AO58" s="16">
        <v>229308.08</v>
      </c>
      <c r="AP58" s="16">
        <v>112047.98</v>
      </c>
      <c r="AQ58" s="16">
        <v>18283.189999999999</v>
      </c>
      <c r="AR58" s="16">
        <v>6026785.1900000004</v>
      </c>
      <c r="AS58" s="16">
        <v>14603291.32</v>
      </c>
      <c r="AT58" s="16">
        <f t="shared" si="21"/>
        <v>140234385.24000001</v>
      </c>
      <c r="AU58" s="16">
        <f t="shared" si="22"/>
        <v>3257345.06</v>
      </c>
      <c r="AV58" s="16">
        <f t="shared" si="23"/>
        <v>20630076.510000002</v>
      </c>
      <c r="AW58" s="16">
        <f t="shared" si="24"/>
        <v>164121806.81</v>
      </c>
      <c r="AX58" s="16">
        <f t="shared" si="25"/>
        <v>328901.18999999762</v>
      </c>
      <c r="AY58" s="17">
        <f t="shared" si="30"/>
        <v>164450708</v>
      </c>
    </row>
    <row r="59" spans="1:51" x14ac:dyDescent="0.2">
      <c r="A59" s="4">
        <f t="shared" si="26"/>
        <v>2022</v>
      </c>
      <c r="B59" s="4">
        <f t="shared" si="27"/>
        <v>2</v>
      </c>
      <c r="C59" s="11">
        <f t="shared" si="10"/>
        <v>44593</v>
      </c>
      <c r="E59" s="15">
        <v>82956673</v>
      </c>
      <c r="F59" s="16">
        <v>32695380</v>
      </c>
      <c r="G59" s="16">
        <v>2552067</v>
      </c>
      <c r="H59" s="16">
        <v>2734301</v>
      </c>
      <c r="I59" s="16">
        <v>202177</v>
      </c>
      <c r="J59" s="16">
        <v>96736</v>
      </c>
      <c r="K59" s="16">
        <v>16445</v>
      </c>
      <c r="L59" s="16">
        <v>5332108</v>
      </c>
      <c r="M59" s="16">
        <v>13104856</v>
      </c>
      <c r="N59" s="16">
        <f t="shared" si="11"/>
        <v>118422742</v>
      </c>
      <c r="O59" s="16">
        <f t="shared" si="12"/>
        <v>2831037</v>
      </c>
      <c r="P59" s="16">
        <f t="shared" si="13"/>
        <v>18436964</v>
      </c>
      <c r="Q59" s="16">
        <f t="shared" si="14"/>
        <v>139690743</v>
      </c>
      <c r="R59" s="16">
        <f t="shared" si="15"/>
        <v>279941</v>
      </c>
      <c r="S59" s="17">
        <f t="shared" si="28"/>
        <v>139970684</v>
      </c>
      <c r="U59" s="15">
        <v>83914620</v>
      </c>
      <c r="V59" s="16">
        <v>33241850</v>
      </c>
      <c r="W59" s="16">
        <v>2613791</v>
      </c>
      <c r="X59" s="16">
        <v>2752567</v>
      </c>
      <c r="Y59" s="16">
        <v>202177</v>
      </c>
      <c r="Z59" s="16">
        <v>104722</v>
      </c>
      <c r="AA59" s="16">
        <v>16445</v>
      </c>
      <c r="AB59" s="16">
        <v>5332108</v>
      </c>
      <c r="AC59" s="16">
        <v>13104856</v>
      </c>
      <c r="AD59" s="16">
        <f t="shared" si="16"/>
        <v>119988883</v>
      </c>
      <c r="AE59" s="16">
        <f t="shared" si="17"/>
        <v>2857289</v>
      </c>
      <c r="AF59" s="16">
        <f t="shared" si="18"/>
        <v>18436964</v>
      </c>
      <c r="AG59" s="16">
        <f t="shared" si="19"/>
        <v>141283136</v>
      </c>
      <c r="AH59" s="16">
        <f t="shared" si="20"/>
        <v>283133</v>
      </c>
      <c r="AI59" s="17">
        <f t="shared" si="29"/>
        <v>141566269</v>
      </c>
      <c r="AK59" s="15">
        <v>83388714.900000006</v>
      </c>
      <c r="AL59" s="16">
        <v>32903008.350000001</v>
      </c>
      <c r="AM59" s="16">
        <v>2589835.91</v>
      </c>
      <c r="AN59" s="16">
        <v>2741679.64</v>
      </c>
      <c r="AO59" s="16">
        <v>202176.59</v>
      </c>
      <c r="AP59" s="16">
        <v>101247.61</v>
      </c>
      <c r="AQ59" s="16">
        <v>16444.78</v>
      </c>
      <c r="AR59" s="16">
        <v>5332107.76</v>
      </c>
      <c r="AS59" s="16">
        <v>13104855.789999999</v>
      </c>
      <c r="AT59" s="16">
        <f t="shared" si="21"/>
        <v>119100180.53</v>
      </c>
      <c r="AU59" s="16">
        <f t="shared" si="22"/>
        <v>2842927.25</v>
      </c>
      <c r="AV59" s="16">
        <f t="shared" si="23"/>
        <v>18436963.549999997</v>
      </c>
      <c r="AW59" s="16">
        <f t="shared" si="24"/>
        <v>140380071.32999998</v>
      </c>
      <c r="AX59" s="16">
        <f t="shared" si="25"/>
        <v>281322.67000001669</v>
      </c>
      <c r="AY59" s="17">
        <f t="shared" si="30"/>
        <v>140661394</v>
      </c>
    </row>
    <row r="60" spans="1:51" x14ac:dyDescent="0.2">
      <c r="A60" s="4">
        <f t="shared" si="26"/>
        <v>2022</v>
      </c>
      <c r="B60" s="4">
        <f t="shared" si="27"/>
        <v>3</v>
      </c>
      <c r="C60" s="11">
        <f t="shared" si="10"/>
        <v>44621</v>
      </c>
      <c r="E60" s="15">
        <v>77663499</v>
      </c>
      <c r="F60" s="16">
        <v>31091862</v>
      </c>
      <c r="G60" s="16">
        <v>2466531</v>
      </c>
      <c r="H60" s="16">
        <v>2801368</v>
      </c>
      <c r="I60" s="16">
        <v>211884</v>
      </c>
      <c r="J60" s="16">
        <v>102962</v>
      </c>
      <c r="K60" s="16">
        <v>18033</v>
      </c>
      <c r="L60" s="16">
        <v>5677946</v>
      </c>
      <c r="M60" s="16">
        <v>14276279</v>
      </c>
      <c r="N60" s="16">
        <f t="shared" si="11"/>
        <v>111451809</v>
      </c>
      <c r="O60" s="16">
        <f t="shared" si="12"/>
        <v>2904330</v>
      </c>
      <c r="P60" s="16">
        <f t="shared" si="13"/>
        <v>19954225</v>
      </c>
      <c r="Q60" s="16">
        <f t="shared" si="14"/>
        <v>134310364</v>
      </c>
      <c r="R60" s="16">
        <f t="shared" si="15"/>
        <v>269159</v>
      </c>
      <c r="S60" s="17">
        <f t="shared" si="28"/>
        <v>134579523</v>
      </c>
      <c r="U60" s="15">
        <v>78579890</v>
      </c>
      <c r="V60" s="16">
        <v>31569574</v>
      </c>
      <c r="W60" s="16">
        <v>2527247</v>
      </c>
      <c r="X60" s="16">
        <v>2819552</v>
      </c>
      <c r="Y60" s="16">
        <v>211884</v>
      </c>
      <c r="Z60" s="16">
        <v>111004</v>
      </c>
      <c r="AA60" s="16">
        <v>18033</v>
      </c>
      <c r="AB60" s="16">
        <v>5677946</v>
      </c>
      <c r="AC60" s="16">
        <v>14276279</v>
      </c>
      <c r="AD60" s="16">
        <f t="shared" si="16"/>
        <v>112906628</v>
      </c>
      <c r="AE60" s="16">
        <f t="shared" si="17"/>
        <v>2930556</v>
      </c>
      <c r="AF60" s="16">
        <f t="shared" si="18"/>
        <v>19954225</v>
      </c>
      <c r="AG60" s="16">
        <f t="shared" si="19"/>
        <v>135791409</v>
      </c>
      <c r="AH60" s="16">
        <f t="shared" si="20"/>
        <v>272127</v>
      </c>
      <c r="AI60" s="17">
        <f t="shared" si="29"/>
        <v>136063536</v>
      </c>
      <c r="AK60" s="15">
        <v>78095862.709999993</v>
      </c>
      <c r="AL60" s="16">
        <v>31278279.100000001</v>
      </c>
      <c r="AM60" s="16">
        <v>2507625.02</v>
      </c>
      <c r="AN60" s="16">
        <v>2808695.21</v>
      </c>
      <c r="AO60" s="16">
        <v>211884.05</v>
      </c>
      <c r="AP60" s="16">
        <v>108010.63</v>
      </c>
      <c r="AQ60" s="16">
        <v>18033.189999999999</v>
      </c>
      <c r="AR60" s="16">
        <v>5677945.8200000003</v>
      </c>
      <c r="AS60" s="16">
        <v>14276279.16</v>
      </c>
      <c r="AT60" s="16">
        <f t="shared" si="21"/>
        <v>112111684.06999999</v>
      </c>
      <c r="AU60" s="16">
        <f t="shared" si="22"/>
        <v>2916705.84</v>
      </c>
      <c r="AV60" s="16">
        <f t="shared" si="23"/>
        <v>19954224.98</v>
      </c>
      <c r="AW60" s="16">
        <f t="shared" si="24"/>
        <v>134982614.88999999</v>
      </c>
      <c r="AX60" s="16">
        <f t="shared" si="25"/>
        <v>270506.11000001431</v>
      </c>
      <c r="AY60" s="17">
        <f t="shared" si="30"/>
        <v>135253121</v>
      </c>
    </row>
    <row r="61" spans="1:51" x14ac:dyDescent="0.2">
      <c r="A61" s="4">
        <f t="shared" si="26"/>
        <v>2022</v>
      </c>
      <c r="B61" s="4">
        <f t="shared" si="27"/>
        <v>4</v>
      </c>
      <c r="C61" s="11">
        <f t="shared" si="10"/>
        <v>44652</v>
      </c>
      <c r="E61" s="15">
        <v>54561673</v>
      </c>
      <c r="F61" s="16">
        <v>23803421</v>
      </c>
      <c r="G61" s="16">
        <v>1962329</v>
      </c>
      <c r="H61" s="16">
        <v>2371742</v>
      </c>
      <c r="I61" s="16">
        <v>189108</v>
      </c>
      <c r="J61" s="16">
        <v>94664</v>
      </c>
      <c r="K61" s="16">
        <v>17217</v>
      </c>
      <c r="L61" s="16">
        <v>5126332</v>
      </c>
      <c r="M61" s="16">
        <v>13674226</v>
      </c>
      <c r="N61" s="16">
        <f t="shared" si="11"/>
        <v>80533748</v>
      </c>
      <c r="O61" s="16">
        <f t="shared" si="12"/>
        <v>2466406</v>
      </c>
      <c r="P61" s="16">
        <f t="shared" si="13"/>
        <v>18800558</v>
      </c>
      <c r="Q61" s="16">
        <f t="shared" si="14"/>
        <v>101800712</v>
      </c>
      <c r="R61" s="16">
        <f t="shared" si="15"/>
        <v>204009</v>
      </c>
      <c r="S61" s="17">
        <f t="shared" si="28"/>
        <v>102004721</v>
      </c>
      <c r="U61" s="15">
        <v>55211629</v>
      </c>
      <c r="V61" s="16">
        <v>24113686</v>
      </c>
      <c r="W61" s="16">
        <v>2008348</v>
      </c>
      <c r="X61" s="16">
        <v>2385025</v>
      </c>
      <c r="Y61" s="16">
        <v>189108</v>
      </c>
      <c r="Z61" s="16">
        <v>100697</v>
      </c>
      <c r="AA61" s="16">
        <v>17217</v>
      </c>
      <c r="AB61" s="16">
        <v>5126332</v>
      </c>
      <c r="AC61" s="16">
        <v>13674226</v>
      </c>
      <c r="AD61" s="16">
        <f t="shared" si="16"/>
        <v>81539988</v>
      </c>
      <c r="AE61" s="16">
        <f t="shared" si="17"/>
        <v>2485722</v>
      </c>
      <c r="AF61" s="16">
        <f t="shared" si="18"/>
        <v>18800558</v>
      </c>
      <c r="AG61" s="16">
        <f t="shared" si="19"/>
        <v>102826268</v>
      </c>
      <c r="AH61" s="16">
        <f t="shared" si="20"/>
        <v>206065</v>
      </c>
      <c r="AI61" s="17">
        <f t="shared" si="29"/>
        <v>103032333</v>
      </c>
      <c r="AK61" s="15">
        <v>54889048.840000004</v>
      </c>
      <c r="AL61" s="16">
        <v>23930109.260000002</v>
      </c>
      <c r="AM61" s="16">
        <v>1996711.24</v>
      </c>
      <c r="AN61" s="16">
        <v>2377194.7400000002</v>
      </c>
      <c r="AO61" s="16">
        <v>189107.97</v>
      </c>
      <c r="AP61" s="16">
        <v>98884.99</v>
      </c>
      <c r="AQ61" s="16">
        <v>17217.21</v>
      </c>
      <c r="AR61" s="16">
        <v>5126331.72</v>
      </c>
      <c r="AS61" s="16">
        <v>13674226.210000001</v>
      </c>
      <c r="AT61" s="16">
        <f t="shared" si="21"/>
        <v>81022194.519999996</v>
      </c>
      <c r="AU61" s="16">
        <f t="shared" si="22"/>
        <v>2476079.7300000004</v>
      </c>
      <c r="AV61" s="16">
        <f t="shared" si="23"/>
        <v>18800557.93</v>
      </c>
      <c r="AW61" s="16">
        <f t="shared" si="24"/>
        <v>102298832.18000001</v>
      </c>
      <c r="AX61" s="16">
        <f t="shared" si="25"/>
        <v>205007.81999999285</v>
      </c>
      <c r="AY61" s="17">
        <f t="shared" si="30"/>
        <v>102503840</v>
      </c>
    </row>
    <row r="62" spans="1:51" x14ac:dyDescent="0.2">
      <c r="A62" s="4">
        <f t="shared" si="26"/>
        <v>2022</v>
      </c>
      <c r="B62" s="4">
        <f t="shared" si="27"/>
        <v>5</v>
      </c>
      <c r="C62" s="11">
        <f t="shared" si="10"/>
        <v>44682</v>
      </c>
      <c r="E62" s="15">
        <v>34901188</v>
      </c>
      <c r="F62" s="16">
        <v>18119416</v>
      </c>
      <c r="G62" s="16">
        <v>1597028</v>
      </c>
      <c r="H62" s="16">
        <v>2021761</v>
      </c>
      <c r="I62" s="16">
        <v>173772</v>
      </c>
      <c r="J62" s="16">
        <v>89657</v>
      </c>
      <c r="K62" s="16">
        <v>17470</v>
      </c>
      <c r="L62" s="16">
        <v>4803781</v>
      </c>
      <c r="M62" s="16">
        <v>13503346</v>
      </c>
      <c r="N62" s="16">
        <f t="shared" si="11"/>
        <v>54808874</v>
      </c>
      <c r="O62" s="16">
        <f t="shared" si="12"/>
        <v>2111418</v>
      </c>
      <c r="P62" s="16">
        <f t="shared" si="13"/>
        <v>18307127</v>
      </c>
      <c r="Q62" s="16">
        <f t="shared" si="14"/>
        <v>75227419</v>
      </c>
      <c r="R62" s="16">
        <f t="shared" si="15"/>
        <v>150756</v>
      </c>
      <c r="S62" s="17">
        <f t="shared" si="28"/>
        <v>75378175</v>
      </c>
      <c r="U62" s="15">
        <v>35370147</v>
      </c>
      <c r="V62" s="16">
        <v>18337938</v>
      </c>
      <c r="W62" s="16">
        <v>1636695</v>
      </c>
      <c r="X62" s="16">
        <v>2032798</v>
      </c>
      <c r="Y62" s="16">
        <v>173772</v>
      </c>
      <c r="Z62" s="16">
        <v>94780</v>
      </c>
      <c r="AA62" s="16">
        <v>17470</v>
      </c>
      <c r="AB62" s="16">
        <v>4803781</v>
      </c>
      <c r="AC62" s="16">
        <v>13503346</v>
      </c>
      <c r="AD62" s="16">
        <f t="shared" si="16"/>
        <v>55536022</v>
      </c>
      <c r="AE62" s="16">
        <f t="shared" si="17"/>
        <v>2127578</v>
      </c>
      <c r="AF62" s="16">
        <f t="shared" si="18"/>
        <v>18307127</v>
      </c>
      <c r="AG62" s="16">
        <f t="shared" si="19"/>
        <v>75970727</v>
      </c>
      <c r="AH62" s="16">
        <f t="shared" si="20"/>
        <v>152246</v>
      </c>
      <c r="AI62" s="17">
        <f t="shared" si="29"/>
        <v>76122973</v>
      </c>
      <c r="AK62" s="15">
        <v>35140321.439999998</v>
      </c>
      <c r="AL62" s="16">
        <v>18211190.41</v>
      </c>
      <c r="AM62" s="16">
        <v>1629334.59</v>
      </c>
      <c r="AN62" s="16">
        <v>2026386.83</v>
      </c>
      <c r="AO62" s="16">
        <v>173772.45</v>
      </c>
      <c r="AP62" s="16">
        <v>93615.37</v>
      </c>
      <c r="AQ62" s="16">
        <v>17470.16</v>
      </c>
      <c r="AR62" s="16">
        <v>4803780.66</v>
      </c>
      <c r="AS62" s="16">
        <v>13503345.6</v>
      </c>
      <c r="AT62" s="16">
        <f t="shared" si="21"/>
        <v>55172089.049999997</v>
      </c>
      <c r="AU62" s="16">
        <f t="shared" si="22"/>
        <v>2120002.2000000002</v>
      </c>
      <c r="AV62" s="16">
        <f t="shared" si="23"/>
        <v>18307126.259999998</v>
      </c>
      <c r="AW62" s="16">
        <f t="shared" si="24"/>
        <v>75599217.50999999</v>
      </c>
      <c r="AX62" s="16">
        <f t="shared" si="25"/>
        <v>151501.49000000954</v>
      </c>
      <c r="AY62" s="17">
        <f t="shared" si="30"/>
        <v>75750719</v>
      </c>
    </row>
    <row r="63" spans="1:51" x14ac:dyDescent="0.2">
      <c r="A63" s="4">
        <f t="shared" si="26"/>
        <v>2022</v>
      </c>
      <c r="B63" s="4">
        <f t="shared" si="27"/>
        <v>6</v>
      </c>
      <c r="C63" s="11">
        <f t="shared" si="10"/>
        <v>44713</v>
      </c>
      <c r="E63" s="15">
        <v>21317399</v>
      </c>
      <c r="F63" s="16">
        <v>13901221</v>
      </c>
      <c r="G63" s="16">
        <v>1177706</v>
      </c>
      <c r="H63" s="16">
        <v>1356102</v>
      </c>
      <c r="I63" s="16">
        <v>152226</v>
      </c>
      <c r="J63" s="16">
        <v>80242</v>
      </c>
      <c r="K63" s="16">
        <v>16669</v>
      </c>
      <c r="L63" s="16">
        <v>4384265</v>
      </c>
      <c r="M63" s="16">
        <v>12744613</v>
      </c>
      <c r="N63" s="16">
        <f t="shared" si="11"/>
        <v>36565221</v>
      </c>
      <c r="O63" s="16">
        <f t="shared" si="12"/>
        <v>1436344</v>
      </c>
      <c r="P63" s="16">
        <f t="shared" si="13"/>
        <v>17128878</v>
      </c>
      <c r="Q63" s="16">
        <f t="shared" si="14"/>
        <v>55130443</v>
      </c>
      <c r="R63" s="16">
        <f t="shared" si="15"/>
        <v>110482</v>
      </c>
      <c r="S63" s="17">
        <f t="shared" si="28"/>
        <v>55240925</v>
      </c>
      <c r="U63" s="15">
        <v>21691021</v>
      </c>
      <c r="V63" s="16">
        <v>14094984</v>
      </c>
      <c r="W63" s="16">
        <v>1215862</v>
      </c>
      <c r="X63" s="16">
        <v>1365614</v>
      </c>
      <c r="Y63" s="16">
        <v>152226</v>
      </c>
      <c r="Z63" s="16">
        <v>84911</v>
      </c>
      <c r="AA63" s="16">
        <v>16669</v>
      </c>
      <c r="AB63" s="16">
        <v>4384265</v>
      </c>
      <c r="AC63" s="16">
        <v>12744613</v>
      </c>
      <c r="AD63" s="16">
        <f t="shared" si="16"/>
        <v>37170762</v>
      </c>
      <c r="AE63" s="16">
        <f t="shared" si="17"/>
        <v>1450525</v>
      </c>
      <c r="AF63" s="16">
        <f t="shared" si="18"/>
        <v>17128878</v>
      </c>
      <c r="AG63" s="16">
        <f t="shared" si="19"/>
        <v>55750165</v>
      </c>
      <c r="AH63" s="16">
        <f t="shared" si="20"/>
        <v>111724</v>
      </c>
      <c r="AI63" s="17">
        <f t="shared" si="29"/>
        <v>55861889</v>
      </c>
      <c r="AK63" s="15">
        <v>21511291.98</v>
      </c>
      <c r="AL63" s="16">
        <v>13984536.189999999</v>
      </c>
      <c r="AM63" s="16">
        <v>1209653.3</v>
      </c>
      <c r="AN63" s="16">
        <v>1360137.44</v>
      </c>
      <c r="AO63" s="16">
        <v>152226.1</v>
      </c>
      <c r="AP63" s="16">
        <v>83973.36</v>
      </c>
      <c r="AQ63" s="16">
        <v>16669.150000000001</v>
      </c>
      <c r="AR63" s="16">
        <v>4384265.05</v>
      </c>
      <c r="AS63" s="16">
        <v>12744613.439999999</v>
      </c>
      <c r="AT63" s="16">
        <f t="shared" si="21"/>
        <v>36874376.719999999</v>
      </c>
      <c r="AU63" s="16">
        <f t="shared" si="22"/>
        <v>1444110.8</v>
      </c>
      <c r="AV63" s="16">
        <f t="shared" si="23"/>
        <v>17128878.489999998</v>
      </c>
      <c r="AW63" s="16">
        <f t="shared" si="24"/>
        <v>55447366.00999999</v>
      </c>
      <c r="AX63" s="16">
        <f t="shared" si="25"/>
        <v>111116.99000000954</v>
      </c>
      <c r="AY63" s="17">
        <f t="shared" si="30"/>
        <v>55558483</v>
      </c>
    </row>
    <row r="64" spans="1:51" x14ac:dyDescent="0.2">
      <c r="A64" s="4">
        <f t="shared" si="26"/>
        <v>2022</v>
      </c>
      <c r="B64" s="4">
        <f t="shared" si="27"/>
        <v>7</v>
      </c>
      <c r="C64" s="11">
        <f t="shared" si="10"/>
        <v>44743</v>
      </c>
      <c r="E64" s="15">
        <v>15141718</v>
      </c>
      <c r="F64" s="16">
        <v>11230283</v>
      </c>
      <c r="G64" s="16">
        <v>1089690</v>
      </c>
      <c r="H64" s="16">
        <v>1204708</v>
      </c>
      <c r="I64" s="16">
        <v>143184</v>
      </c>
      <c r="J64" s="16">
        <v>76744</v>
      </c>
      <c r="K64" s="16">
        <v>17013</v>
      </c>
      <c r="L64" s="16">
        <v>4153377</v>
      </c>
      <c r="M64" s="16">
        <v>12884309</v>
      </c>
      <c r="N64" s="16">
        <f t="shared" si="11"/>
        <v>27621888</v>
      </c>
      <c r="O64" s="16">
        <f t="shared" si="12"/>
        <v>1281452</v>
      </c>
      <c r="P64" s="16">
        <f t="shared" si="13"/>
        <v>17037686</v>
      </c>
      <c r="Q64" s="16">
        <f t="shared" si="14"/>
        <v>45941026</v>
      </c>
      <c r="R64" s="16">
        <f t="shared" si="15"/>
        <v>92066</v>
      </c>
      <c r="S64" s="17">
        <f t="shared" si="28"/>
        <v>46033092</v>
      </c>
      <c r="U64" s="15">
        <v>15539889</v>
      </c>
      <c r="V64" s="16">
        <v>11443180</v>
      </c>
      <c r="W64" s="16">
        <v>1131254</v>
      </c>
      <c r="X64" s="16">
        <v>1215857</v>
      </c>
      <c r="Y64" s="16">
        <v>143184</v>
      </c>
      <c r="Z64" s="16">
        <v>81707</v>
      </c>
      <c r="AA64" s="16">
        <v>17013</v>
      </c>
      <c r="AB64" s="16">
        <v>4153377</v>
      </c>
      <c r="AC64" s="16">
        <v>12884309</v>
      </c>
      <c r="AD64" s="16">
        <f t="shared" si="16"/>
        <v>28274520</v>
      </c>
      <c r="AE64" s="16">
        <f t="shared" si="17"/>
        <v>1297564</v>
      </c>
      <c r="AF64" s="16">
        <f t="shared" si="18"/>
        <v>17037686</v>
      </c>
      <c r="AG64" s="16">
        <f t="shared" si="19"/>
        <v>46609770</v>
      </c>
      <c r="AH64" s="16">
        <f t="shared" si="20"/>
        <v>93406</v>
      </c>
      <c r="AI64" s="17">
        <f t="shared" si="29"/>
        <v>46703176</v>
      </c>
      <c r="AK64" s="15">
        <v>15351012.390000001</v>
      </c>
      <c r="AL64" s="16">
        <v>11323416.08</v>
      </c>
      <c r="AM64" s="16">
        <v>1124668.3799999999</v>
      </c>
      <c r="AN64" s="16">
        <v>1209443.53</v>
      </c>
      <c r="AO64" s="16">
        <v>143184.01999999999</v>
      </c>
      <c r="AP64" s="16">
        <v>80738.25</v>
      </c>
      <c r="AQ64" s="16">
        <v>17013.39</v>
      </c>
      <c r="AR64" s="16">
        <v>4153377.25</v>
      </c>
      <c r="AS64" s="16">
        <v>12884308.98</v>
      </c>
      <c r="AT64" s="16">
        <f t="shared" si="21"/>
        <v>27959294.259999998</v>
      </c>
      <c r="AU64" s="16">
        <f t="shared" si="22"/>
        <v>1290181.78</v>
      </c>
      <c r="AV64" s="16">
        <f t="shared" si="23"/>
        <v>17037686.23</v>
      </c>
      <c r="AW64" s="16">
        <f t="shared" si="24"/>
        <v>46287162.269999996</v>
      </c>
      <c r="AX64" s="16">
        <f t="shared" si="25"/>
        <v>92759.730000004172</v>
      </c>
      <c r="AY64" s="17">
        <f t="shared" si="30"/>
        <v>46379922</v>
      </c>
    </row>
    <row r="65" spans="1:51" x14ac:dyDescent="0.2">
      <c r="A65" s="4">
        <f t="shared" si="26"/>
        <v>2022</v>
      </c>
      <c r="B65" s="4">
        <f t="shared" si="27"/>
        <v>8</v>
      </c>
      <c r="C65" s="11">
        <f t="shared" si="10"/>
        <v>44774</v>
      </c>
      <c r="E65" s="15">
        <v>13829479</v>
      </c>
      <c r="F65" s="16">
        <v>11133184</v>
      </c>
      <c r="G65" s="16">
        <v>1076873</v>
      </c>
      <c r="H65" s="16">
        <v>1143555</v>
      </c>
      <c r="I65" s="16">
        <v>141938</v>
      </c>
      <c r="J65" s="16">
        <v>76111</v>
      </c>
      <c r="K65" s="16">
        <v>16995</v>
      </c>
      <c r="L65" s="16">
        <v>3928824</v>
      </c>
      <c r="M65" s="16">
        <v>12877169</v>
      </c>
      <c r="N65" s="16">
        <f t="shared" si="11"/>
        <v>26198469</v>
      </c>
      <c r="O65" s="16">
        <f t="shared" si="12"/>
        <v>1219666</v>
      </c>
      <c r="P65" s="16">
        <f t="shared" si="13"/>
        <v>16805993</v>
      </c>
      <c r="Q65" s="16">
        <f t="shared" si="14"/>
        <v>44224128</v>
      </c>
      <c r="R65" s="16">
        <f t="shared" si="15"/>
        <v>88626</v>
      </c>
      <c r="S65" s="17">
        <f t="shared" si="28"/>
        <v>44312754</v>
      </c>
      <c r="U65" s="15">
        <v>14280142</v>
      </c>
      <c r="V65" s="16">
        <v>11362193</v>
      </c>
      <c r="W65" s="16">
        <v>1122169</v>
      </c>
      <c r="X65" s="16">
        <v>1155658</v>
      </c>
      <c r="Y65" s="16">
        <v>141938</v>
      </c>
      <c r="Z65" s="16">
        <v>81384</v>
      </c>
      <c r="AA65" s="16">
        <v>16995</v>
      </c>
      <c r="AB65" s="16">
        <v>3928824</v>
      </c>
      <c r="AC65" s="16">
        <v>12877169</v>
      </c>
      <c r="AD65" s="16">
        <f t="shared" si="16"/>
        <v>26923437</v>
      </c>
      <c r="AE65" s="16">
        <f t="shared" si="17"/>
        <v>1237042</v>
      </c>
      <c r="AF65" s="16">
        <f t="shared" si="18"/>
        <v>16805993</v>
      </c>
      <c r="AG65" s="16">
        <f t="shared" si="19"/>
        <v>44966472</v>
      </c>
      <c r="AH65" s="16">
        <f t="shared" si="20"/>
        <v>90113</v>
      </c>
      <c r="AI65" s="17">
        <f t="shared" si="29"/>
        <v>45056585</v>
      </c>
      <c r="AK65" s="15">
        <v>14068353.35</v>
      </c>
      <c r="AL65" s="16">
        <v>11236613.02</v>
      </c>
      <c r="AM65" s="16">
        <v>1115270.72</v>
      </c>
      <c r="AN65" s="16">
        <v>1148831.77</v>
      </c>
      <c r="AO65" s="16">
        <v>141937.82</v>
      </c>
      <c r="AP65" s="16">
        <v>80396.44</v>
      </c>
      <c r="AQ65" s="16">
        <v>16995.27</v>
      </c>
      <c r="AR65" s="16">
        <v>3928823.91</v>
      </c>
      <c r="AS65" s="16">
        <v>12877169.460000001</v>
      </c>
      <c r="AT65" s="16">
        <f t="shared" si="21"/>
        <v>26579170.179999996</v>
      </c>
      <c r="AU65" s="16">
        <f t="shared" si="22"/>
        <v>1229228.21</v>
      </c>
      <c r="AV65" s="16">
        <f t="shared" si="23"/>
        <v>16805993.370000001</v>
      </c>
      <c r="AW65" s="16">
        <f t="shared" si="24"/>
        <v>44614391.759999998</v>
      </c>
      <c r="AX65" s="16">
        <f t="shared" si="25"/>
        <v>89407.240000002086</v>
      </c>
      <c r="AY65" s="17">
        <f t="shared" si="30"/>
        <v>44703799</v>
      </c>
    </row>
    <row r="66" spans="1:51" x14ac:dyDescent="0.2">
      <c r="A66" s="4">
        <f t="shared" si="26"/>
        <v>2022</v>
      </c>
      <c r="B66" s="4">
        <f t="shared" si="27"/>
        <v>9</v>
      </c>
      <c r="C66" s="11">
        <f t="shared" si="10"/>
        <v>44805</v>
      </c>
      <c r="E66" s="15">
        <v>17337527</v>
      </c>
      <c r="F66" s="16">
        <v>11833048</v>
      </c>
      <c r="G66" s="16">
        <v>1138442</v>
      </c>
      <c r="H66" s="16">
        <v>1151584</v>
      </c>
      <c r="I66" s="16">
        <v>148717</v>
      </c>
      <c r="J66" s="16">
        <v>78944</v>
      </c>
      <c r="K66" s="16">
        <v>16620</v>
      </c>
      <c r="L66" s="16">
        <v>3891339</v>
      </c>
      <c r="M66" s="16">
        <v>12729256</v>
      </c>
      <c r="N66" s="16">
        <f t="shared" si="11"/>
        <v>30474354</v>
      </c>
      <c r="O66" s="16">
        <f t="shared" si="12"/>
        <v>1230528</v>
      </c>
      <c r="P66" s="16">
        <f t="shared" si="13"/>
        <v>16620595</v>
      </c>
      <c r="Q66" s="16">
        <f t="shared" si="14"/>
        <v>48325477</v>
      </c>
      <c r="R66" s="16">
        <f t="shared" si="15"/>
        <v>96845</v>
      </c>
      <c r="S66" s="17">
        <f t="shared" si="28"/>
        <v>48422322</v>
      </c>
      <c r="U66" s="15">
        <v>17917164</v>
      </c>
      <c r="V66" s="16">
        <v>12066916</v>
      </c>
      <c r="W66" s="16">
        <v>1183251</v>
      </c>
      <c r="X66" s="16">
        <v>1163583</v>
      </c>
      <c r="Y66" s="16">
        <v>148717</v>
      </c>
      <c r="Z66" s="16">
        <v>84082</v>
      </c>
      <c r="AA66" s="16">
        <v>16620</v>
      </c>
      <c r="AB66" s="16">
        <v>3891339</v>
      </c>
      <c r="AC66" s="16">
        <v>12729256</v>
      </c>
      <c r="AD66" s="16">
        <f t="shared" si="16"/>
        <v>31332668</v>
      </c>
      <c r="AE66" s="16">
        <f t="shared" si="17"/>
        <v>1247665</v>
      </c>
      <c r="AF66" s="16">
        <f t="shared" si="18"/>
        <v>16620595</v>
      </c>
      <c r="AG66" s="16">
        <f t="shared" si="19"/>
        <v>49200928</v>
      </c>
      <c r="AH66" s="16">
        <f t="shared" si="20"/>
        <v>98599</v>
      </c>
      <c r="AI66" s="17">
        <f t="shared" si="29"/>
        <v>49299527</v>
      </c>
      <c r="AK66" s="15">
        <v>17645093.600000001</v>
      </c>
      <c r="AL66" s="16">
        <v>11943424.880000001</v>
      </c>
      <c r="AM66" s="16">
        <v>1176330.95</v>
      </c>
      <c r="AN66" s="16">
        <v>1157062.25</v>
      </c>
      <c r="AO66" s="16">
        <v>148717.32999999999</v>
      </c>
      <c r="AP66" s="16">
        <v>83112.92</v>
      </c>
      <c r="AQ66" s="16">
        <v>16620.07</v>
      </c>
      <c r="AR66" s="16">
        <v>3891338.95</v>
      </c>
      <c r="AS66" s="16">
        <v>12729255.939999999</v>
      </c>
      <c r="AT66" s="16">
        <f t="shared" si="21"/>
        <v>30930186.830000002</v>
      </c>
      <c r="AU66" s="16">
        <f t="shared" si="22"/>
        <v>1240175.17</v>
      </c>
      <c r="AV66" s="16">
        <f t="shared" si="23"/>
        <v>16620594.890000001</v>
      </c>
      <c r="AW66" s="16">
        <f t="shared" si="24"/>
        <v>48790956.890000001</v>
      </c>
      <c r="AX66" s="16">
        <f t="shared" si="25"/>
        <v>97777.109999999404</v>
      </c>
      <c r="AY66" s="17">
        <f t="shared" si="30"/>
        <v>48888734</v>
      </c>
    </row>
    <row r="67" spans="1:51" x14ac:dyDescent="0.2">
      <c r="A67" s="4">
        <f t="shared" si="26"/>
        <v>2022</v>
      </c>
      <c r="B67" s="4">
        <f t="shared" si="27"/>
        <v>10</v>
      </c>
      <c r="C67" s="11">
        <f t="shared" si="10"/>
        <v>44835</v>
      </c>
      <c r="E67" s="15">
        <v>38068373</v>
      </c>
      <c r="F67" s="16">
        <v>18721083</v>
      </c>
      <c r="G67" s="16">
        <v>1746617</v>
      </c>
      <c r="H67" s="16">
        <v>1509820</v>
      </c>
      <c r="I67" s="16">
        <v>184227</v>
      </c>
      <c r="J67" s="16">
        <v>93300</v>
      </c>
      <c r="K67" s="16">
        <v>17641</v>
      </c>
      <c r="L67" s="16">
        <v>4532538</v>
      </c>
      <c r="M67" s="16">
        <v>13844045</v>
      </c>
      <c r="N67" s="16">
        <f t="shared" si="11"/>
        <v>58737941</v>
      </c>
      <c r="O67" s="16">
        <f t="shared" si="12"/>
        <v>1603120</v>
      </c>
      <c r="P67" s="16">
        <f t="shared" si="13"/>
        <v>18376583</v>
      </c>
      <c r="Q67" s="16">
        <f t="shared" si="14"/>
        <v>78717644</v>
      </c>
      <c r="R67" s="16">
        <f t="shared" si="15"/>
        <v>157751</v>
      </c>
      <c r="S67" s="17">
        <f t="shared" si="28"/>
        <v>78875395</v>
      </c>
      <c r="U67" s="15">
        <v>39110349</v>
      </c>
      <c r="V67" s="16">
        <v>19184227</v>
      </c>
      <c r="W67" s="16">
        <v>1814888</v>
      </c>
      <c r="X67" s="16">
        <v>1529003</v>
      </c>
      <c r="Y67" s="16">
        <v>184227</v>
      </c>
      <c r="Z67" s="16">
        <v>100890</v>
      </c>
      <c r="AA67" s="16">
        <v>17641</v>
      </c>
      <c r="AB67" s="16">
        <v>4532538</v>
      </c>
      <c r="AC67" s="16">
        <v>13844045</v>
      </c>
      <c r="AD67" s="16">
        <f t="shared" si="16"/>
        <v>60311332</v>
      </c>
      <c r="AE67" s="16">
        <f t="shared" si="17"/>
        <v>1629893</v>
      </c>
      <c r="AF67" s="16">
        <f t="shared" si="18"/>
        <v>18376583</v>
      </c>
      <c r="AG67" s="16">
        <f t="shared" si="19"/>
        <v>80317808</v>
      </c>
      <c r="AH67" s="16">
        <f t="shared" si="20"/>
        <v>160958</v>
      </c>
      <c r="AI67" s="17">
        <f t="shared" si="29"/>
        <v>80478766</v>
      </c>
      <c r="AK67" s="15">
        <v>38624206.689999998</v>
      </c>
      <c r="AL67" s="16">
        <v>18946329.760000002</v>
      </c>
      <c r="AM67" s="16">
        <v>1799780.99</v>
      </c>
      <c r="AN67" s="16">
        <v>1518869.7</v>
      </c>
      <c r="AO67" s="16">
        <v>184226.92</v>
      </c>
      <c r="AP67" s="16">
        <v>98923.26</v>
      </c>
      <c r="AQ67" s="16">
        <v>17640.54</v>
      </c>
      <c r="AR67" s="16">
        <v>4532537.7300000004</v>
      </c>
      <c r="AS67" s="16">
        <v>13844045.390000001</v>
      </c>
      <c r="AT67" s="16">
        <f t="shared" si="21"/>
        <v>59572184.900000006</v>
      </c>
      <c r="AU67" s="16">
        <f t="shared" si="22"/>
        <v>1617792.96</v>
      </c>
      <c r="AV67" s="16">
        <f t="shared" si="23"/>
        <v>18376583.120000001</v>
      </c>
      <c r="AW67" s="16">
        <f t="shared" si="24"/>
        <v>79566560.980000004</v>
      </c>
      <c r="AX67" s="16">
        <f t="shared" si="25"/>
        <v>159452.01999999583</v>
      </c>
      <c r="AY67" s="17">
        <f t="shared" si="30"/>
        <v>79726013</v>
      </c>
    </row>
    <row r="68" spans="1:51" x14ac:dyDescent="0.2">
      <c r="A68" s="4">
        <f t="shared" si="26"/>
        <v>2022</v>
      </c>
      <c r="B68" s="4">
        <f t="shared" si="27"/>
        <v>11</v>
      </c>
      <c r="C68" s="11">
        <f t="shared" si="10"/>
        <v>44866</v>
      </c>
      <c r="E68" s="15">
        <v>70170884</v>
      </c>
      <c r="F68" s="16">
        <v>27787786</v>
      </c>
      <c r="G68" s="16">
        <v>2352649</v>
      </c>
      <c r="H68" s="16">
        <v>2268091</v>
      </c>
      <c r="I68" s="16">
        <v>204291</v>
      </c>
      <c r="J68" s="16">
        <v>95712</v>
      </c>
      <c r="K68" s="16">
        <v>17472</v>
      </c>
      <c r="L68" s="16">
        <v>4962819</v>
      </c>
      <c r="M68" s="16">
        <v>13992003</v>
      </c>
      <c r="N68" s="16">
        <f t="shared" si="11"/>
        <v>100533082</v>
      </c>
      <c r="O68" s="16">
        <f t="shared" si="12"/>
        <v>2363803</v>
      </c>
      <c r="P68" s="16">
        <f t="shared" si="13"/>
        <v>18954822</v>
      </c>
      <c r="Q68" s="16">
        <f t="shared" si="14"/>
        <v>121851707</v>
      </c>
      <c r="R68" s="16">
        <f t="shared" si="15"/>
        <v>244192</v>
      </c>
      <c r="S68" s="17">
        <f t="shared" si="28"/>
        <v>122095899</v>
      </c>
      <c r="U68" s="15">
        <v>71922287</v>
      </c>
      <c r="V68" s="16">
        <v>28927776</v>
      </c>
      <c r="W68" s="16">
        <v>2472197</v>
      </c>
      <c r="X68" s="16">
        <v>2303722</v>
      </c>
      <c r="Y68" s="16">
        <v>204291</v>
      </c>
      <c r="Z68" s="16">
        <v>109677</v>
      </c>
      <c r="AA68" s="16">
        <v>17472</v>
      </c>
      <c r="AB68" s="16">
        <v>4962819</v>
      </c>
      <c r="AC68" s="16">
        <v>13992003</v>
      </c>
      <c r="AD68" s="16">
        <f t="shared" si="16"/>
        <v>103544023</v>
      </c>
      <c r="AE68" s="16">
        <f t="shared" si="17"/>
        <v>2413399</v>
      </c>
      <c r="AF68" s="16">
        <f t="shared" si="18"/>
        <v>18954822</v>
      </c>
      <c r="AG68" s="16">
        <f t="shared" si="19"/>
        <v>124912244</v>
      </c>
      <c r="AH68" s="16">
        <f t="shared" si="20"/>
        <v>250325</v>
      </c>
      <c r="AI68" s="17">
        <f t="shared" si="29"/>
        <v>125162569</v>
      </c>
      <c r="AK68" s="15">
        <v>71102555.620000005</v>
      </c>
      <c r="AL68" s="16">
        <v>28354287.379999999</v>
      </c>
      <c r="AM68" s="16">
        <v>2430062.2999999998</v>
      </c>
      <c r="AN68" s="16">
        <v>2285736.65</v>
      </c>
      <c r="AO68" s="16">
        <v>204290.97</v>
      </c>
      <c r="AP68" s="16">
        <v>104338.92</v>
      </c>
      <c r="AQ68" s="16">
        <v>17471.72</v>
      </c>
      <c r="AR68" s="16">
        <v>4962818.67</v>
      </c>
      <c r="AS68" s="16">
        <v>13992002.810000001</v>
      </c>
      <c r="AT68" s="16">
        <f t="shared" si="21"/>
        <v>102108667.98999999</v>
      </c>
      <c r="AU68" s="16">
        <f t="shared" si="22"/>
        <v>2390075.5699999998</v>
      </c>
      <c r="AV68" s="16">
        <f t="shared" si="23"/>
        <v>18954821.48</v>
      </c>
      <c r="AW68" s="16">
        <f t="shared" si="24"/>
        <v>123453565.03999999</v>
      </c>
      <c r="AX68" s="16">
        <f t="shared" si="25"/>
        <v>247401.96000000834</v>
      </c>
      <c r="AY68" s="17">
        <f t="shared" si="30"/>
        <v>123700967</v>
      </c>
    </row>
    <row r="69" spans="1:51" x14ac:dyDescent="0.2">
      <c r="A69" s="4">
        <f t="shared" si="26"/>
        <v>2022</v>
      </c>
      <c r="B69" s="4">
        <f t="shared" si="27"/>
        <v>12</v>
      </c>
      <c r="C69" s="11">
        <f t="shared" si="10"/>
        <v>44896</v>
      </c>
      <c r="E69" s="15">
        <v>99658593</v>
      </c>
      <c r="F69" s="16">
        <v>37307421</v>
      </c>
      <c r="G69" s="16">
        <v>3005705</v>
      </c>
      <c r="H69" s="16">
        <v>2896807</v>
      </c>
      <c r="I69" s="16">
        <v>228764</v>
      </c>
      <c r="J69" s="16">
        <v>108120</v>
      </c>
      <c r="K69" s="16">
        <v>18330</v>
      </c>
      <c r="L69" s="16">
        <v>5766206</v>
      </c>
      <c r="M69" s="16">
        <v>14873269</v>
      </c>
      <c r="N69" s="16">
        <f t="shared" si="11"/>
        <v>140218813</v>
      </c>
      <c r="O69" s="16">
        <f t="shared" si="12"/>
        <v>3004927</v>
      </c>
      <c r="P69" s="16">
        <f t="shared" si="13"/>
        <v>20639475</v>
      </c>
      <c r="Q69" s="16">
        <f t="shared" si="14"/>
        <v>163863215</v>
      </c>
      <c r="R69" s="16">
        <f t="shared" si="15"/>
        <v>328383</v>
      </c>
      <c r="S69" s="17">
        <f t="shared" si="28"/>
        <v>164191598</v>
      </c>
      <c r="U69" s="15">
        <v>101606401</v>
      </c>
      <c r="V69" s="16">
        <v>38740634</v>
      </c>
      <c r="W69" s="16">
        <v>3141277</v>
      </c>
      <c r="X69" s="16">
        <v>2925443</v>
      </c>
      <c r="Y69" s="16">
        <v>228764</v>
      </c>
      <c r="Z69" s="16">
        <v>121684</v>
      </c>
      <c r="AA69" s="16">
        <v>18330</v>
      </c>
      <c r="AB69" s="16">
        <v>5766206</v>
      </c>
      <c r="AC69" s="16">
        <v>14873269</v>
      </c>
      <c r="AD69" s="16">
        <f t="shared" si="16"/>
        <v>143735406</v>
      </c>
      <c r="AE69" s="16">
        <f t="shared" si="17"/>
        <v>3047127</v>
      </c>
      <c r="AF69" s="16">
        <f t="shared" si="18"/>
        <v>20639475</v>
      </c>
      <c r="AG69" s="16">
        <f t="shared" si="19"/>
        <v>167422008</v>
      </c>
      <c r="AH69" s="16">
        <f t="shared" si="20"/>
        <v>335515</v>
      </c>
      <c r="AI69" s="17">
        <f t="shared" si="29"/>
        <v>167757523</v>
      </c>
      <c r="AK69" s="15">
        <v>100737605.65000001</v>
      </c>
      <c r="AL69" s="16">
        <v>38046510.039999999</v>
      </c>
      <c r="AM69" s="16">
        <v>3091461.35</v>
      </c>
      <c r="AN69" s="16">
        <v>2911332.45</v>
      </c>
      <c r="AO69" s="16">
        <v>228764.3</v>
      </c>
      <c r="AP69" s="16">
        <v>115040.79</v>
      </c>
      <c r="AQ69" s="16">
        <v>18329.62</v>
      </c>
      <c r="AR69" s="16">
        <v>5766206.1500000004</v>
      </c>
      <c r="AS69" s="16">
        <v>14873268.810000001</v>
      </c>
      <c r="AT69" s="16">
        <f t="shared" si="21"/>
        <v>142122670.96000001</v>
      </c>
      <c r="AU69" s="16">
        <f t="shared" si="22"/>
        <v>3026373.24</v>
      </c>
      <c r="AV69" s="16">
        <f t="shared" si="23"/>
        <v>20639474.960000001</v>
      </c>
      <c r="AW69" s="16">
        <f t="shared" si="24"/>
        <v>165788519.16000003</v>
      </c>
      <c r="AX69" s="16">
        <f t="shared" si="25"/>
        <v>332241.83999997377</v>
      </c>
      <c r="AY69" s="17">
        <f t="shared" si="30"/>
        <v>166120761</v>
      </c>
    </row>
    <row r="70" spans="1:51" x14ac:dyDescent="0.2">
      <c r="A70" s="4">
        <f t="shared" si="26"/>
        <v>2023</v>
      </c>
      <c r="B70" s="4">
        <f t="shared" si="27"/>
        <v>1</v>
      </c>
      <c r="C70" s="11">
        <f t="shared" si="10"/>
        <v>44927</v>
      </c>
      <c r="E70" s="15">
        <v>99032532</v>
      </c>
      <c r="F70" s="16">
        <v>38312302</v>
      </c>
      <c r="G70" s="16">
        <v>2914502</v>
      </c>
      <c r="H70" s="16">
        <v>3044578</v>
      </c>
      <c r="I70" s="16">
        <v>225343</v>
      </c>
      <c r="J70" s="16">
        <v>104594</v>
      </c>
      <c r="K70" s="16">
        <v>18283</v>
      </c>
      <c r="L70" s="16">
        <v>6028088</v>
      </c>
      <c r="M70" s="16">
        <v>14823623</v>
      </c>
      <c r="N70" s="16">
        <f t="shared" si="11"/>
        <v>140502962</v>
      </c>
      <c r="O70" s="16">
        <f t="shared" si="12"/>
        <v>3149172</v>
      </c>
      <c r="P70" s="16">
        <f t="shared" si="13"/>
        <v>20851711</v>
      </c>
      <c r="Q70" s="16">
        <f t="shared" si="14"/>
        <v>164503845</v>
      </c>
      <c r="R70" s="16">
        <f t="shared" si="15"/>
        <v>329667</v>
      </c>
      <c r="S70" s="17">
        <f t="shared" si="28"/>
        <v>164833512</v>
      </c>
      <c r="U70" s="15">
        <v>100642496</v>
      </c>
      <c r="V70" s="16">
        <v>39338209</v>
      </c>
      <c r="W70" s="16">
        <v>3040051</v>
      </c>
      <c r="X70" s="16">
        <v>3085849</v>
      </c>
      <c r="Y70" s="16">
        <v>225343</v>
      </c>
      <c r="Z70" s="16">
        <v>120505</v>
      </c>
      <c r="AA70" s="16">
        <v>18283</v>
      </c>
      <c r="AB70" s="16">
        <v>6028088</v>
      </c>
      <c r="AC70" s="16">
        <v>14823623</v>
      </c>
      <c r="AD70" s="16">
        <f t="shared" si="16"/>
        <v>143264382</v>
      </c>
      <c r="AE70" s="16">
        <f t="shared" si="17"/>
        <v>3206354</v>
      </c>
      <c r="AF70" s="16">
        <f t="shared" si="18"/>
        <v>20851711</v>
      </c>
      <c r="AG70" s="16">
        <f t="shared" si="19"/>
        <v>167322447</v>
      </c>
      <c r="AH70" s="16">
        <f t="shared" si="20"/>
        <v>335316</v>
      </c>
      <c r="AI70" s="17">
        <f t="shared" si="29"/>
        <v>167657763</v>
      </c>
      <c r="AK70" s="15">
        <v>99889784.560000002</v>
      </c>
      <c r="AL70" s="16">
        <v>38764639.149999999</v>
      </c>
      <c r="AM70" s="16">
        <v>2998867.17</v>
      </c>
      <c r="AN70" s="16">
        <v>3067410.13</v>
      </c>
      <c r="AO70" s="16">
        <v>225343</v>
      </c>
      <c r="AP70" s="16">
        <v>114525.09</v>
      </c>
      <c r="AQ70" s="16">
        <v>18283.189999999999</v>
      </c>
      <c r="AR70" s="16">
        <v>6028088.3600000003</v>
      </c>
      <c r="AS70" s="16">
        <v>14823623.33</v>
      </c>
      <c r="AT70" s="16">
        <f t="shared" si="21"/>
        <v>141896917.06999999</v>
      </c>
      <c r="AU70" s="16">
        <f t="shared" si="22"/>
        <v>3181935.2199999997</v>
      </c>
      <c r="AV70" s="16">
        <f t="shared" si="23"/>
        <v>20851711.690000001</v>
      </c>
      <c r="AW70" s="16">
        <f t="shared" si="24"/>
        <v>165930563.97999999</v>
      </c>
      <c r="AX70" s="16">
        <f t="shared" si="25"/>
        <v>332526.02000001073</v>
      </c>
      <c r="AY70" s="17">
        <f t="shared" si="30"/>
        <v>166263090</v>
      </c>
    </row>
    <row r="71" spans="1:51" x14ac:dyDescent="0.2">
      <c r="A71" s="4">
        <f t="shared" si="26"/>
        <v>2023</v>
      </c>
      <c r="B71" s="4">
        <f t="shared" si="27"/>
        <v>2</v>
      </c>
      <c r="C71" s="11">
        <f t="shared" si="10"/>
        <v>44958</v>
      </c>
      <c r="E71" s="15">
        <v>83563040</v>
      </c>
      <c r="F71" s="16">
        <v>33265237</v>
      </c>
      <c r="G71" s="16">
        <v>2506196</v>
      </c>
      <c r="H71" s="16">
        <v>2658968</v>
      </c>
      <c r="I71" s="16">
        <v>198688</v>
      </c>
      <c r="J71" s="16">
        <v>96100</v>
      </c>
      <c r="K71" s="16">
        <v>16445</v>
      </c>
      <c r="L71" s="16">
        <v>5333493</v>
      </c>
      <c r="M71" s="16">
        <v>13303592</v>
      </c>
      <c r="N71" s="16">
        <f t="shared" si="11"/>
        <v>119549606</v>
      </c>
      <c r="O71" s="16">
        <f t="shared" si="12"/>
        <v>2755068</v>
      </c>
      <c r="P71" s="16">
        <f t="shared" si="13"/>
        <v>18637085</v>
      </c>
      <c r="Q71" s="16">
        <f t="shared" si="14"/>
        <v>140941759</v>
      </c>
      <c r="R71" s="16">
        <f t="shared" si="15"/>
        <v>282448</v>
      </c>
      <c r="S71" s="17">
        <f t="shared" si="28"/>
        <v>141224207</v>
      </c>
      <c r="U71" s="15">
        <v>84719633</v>
      </c>
      <c r="V71" s="16">
        <v>33897330</v>
      </c>
      <c r="W71" s="16">
        <v>2593871</v>
      </c>
      <c r="X71" s="16">
        <v>2685169</v>
      </c>
      <c r="Y71" s="16">
        <v>198688</v>
      </c>
      <c r="Z71" s="16">
        <v>106957</v>
      </c>
      <c r="AA71" s="16">
        <v>16445</v>
      </c>
      <c r="AB71" s="16">
        <v>5333493</v>
      </c>
      <c r="AC71" s="16">
        <v>13303592</v>
      </c>
      <c r="AD71" s="16">
        <f t="shared" si="16"/>
        <v>121425967</v>
      </c>
      <c r="AE71" s="16">
        <f t="shared" si="17"/>
        <v>2792126</v>
      </c>
      <c r="AF71" s="16">
        <f t="shared" si="18"/>
        <v>18637085</v>
      </c>
      <c r="AG71" s="16">
        <f t="shared" si="19"/>
        <v>142855178</v>
      </c>
      <c r="AH71" s="16">
        <f t="shared" si="20"/>
        <v>286283</v>
      </c>
      <c r="AI71" s="17">
        <f t="shared" si="29"/>
        <v>143141461</v>
      </c>
      <c r="AK71" s="15">
        <v>84193749.409999996</v>
      </c>
      <c r="AL71" s="16">
        <v>33558428.700000003</v>
      </c>
      <c r="AM71" s="16">
        <v>2569916.14</v>
      </c>
      <c r="AN71" s="16">
        <v>2674279.84</v>
      </c>
      <c r="AO71" s="16">
        <v>198687.76</v>
      </c>
      <c r="AP71" s="16">
        <v>103482.15</v>
      </c>
      <c r="AQ71" s="16">
        <v>16444.78</v>
      </c>
      <c r="AR71" s="16">
        <v>5333493.17</v>
      </c>
      <c r="AS71" s="16">
        <v>13303591.6</v>
      </c>
      <c r="AT71" s="16">
        <f t="shared" si="21"/>
        <v>120537226.79000001</v>
      </c>
      <c r="AU71" s="16">
        <f t="shared" si="22"/>
        <v>2777761.9899999998</v>
      </c>
      <c r="AV71" s="16">
        <f t="shared" si="23"/>
        <v>18637084.77</v>
      </c>
      <c r="AW71" s="16">
        <f t="shared" si="24"/>
        <v>141952073.55000001</v>
      </c>
      <c r="AX71" s="16">
        <f t="shared" si="25"/>
        <v>284473.44999998808</v>
      </c>
      <c r="AY71" s="17">
        <f t="shared" si="30"/>
        <v>142236547</v>
      </c>
    </row>
    <row r="72" spans="1:51" x14ac:dyDescent="0.2">
      <c r="A72" s="4">
        <f t="shared" si="26"/>
        <v>2023</v>
      </c>
      <c r="B72" s="4">
        <f t="shared" si="27"/>
        <v>3</v>
      </c>
      <c r="C72" s="11">
        <f t="shared" si="10"/>
        <v>44986</v>
      </c>
      <c r="E72" s="15">
        <v>78214209</v>
      </c>
      <c r="F72" s="16">
        <v>31686238</v>
      </c>
      <c r="G72" s="16">
        <v>2416302</v>
      </c>
      <c r="H72" s="16">
        <v>2725713</v>
      </c>
      <c r="I72" s="16">
        <v>208357</v>
      </c>
      <c r="J72" s="16">
        <v>101771</v>
      </c>
      <c r="K72" s="16">
        <v>18033</v>
      </c>
      <c r="L72" s="16">
        <v>5681087</v>
      </c>
      <c r="M72" s="16">
        <v>14493144</v>
      </c>
      <c r="N72" s="16">
        <f t="shared" si="11"/>
        <v>112543139</v>
      </c>
      <c r="O72" s="16">
        <f t="shared" si="12"/>
        <v>2827484</v>
      </c>
      <c r="P72" s="16">
        <f t="shared" si="13"/>
        <v>20174231</v>
      </c>
      <c r="Q72" s="16">
        <f t="shared" si="14"/>
        <v>135544854</v>
      </c>
      <c r="R72" s="16">
        <f t="shared" si="15"/>
        <v>271633</v>
      </c>
      <c r="S72" s="17">
        <f t="shared" si="28"/>
        <v>135816487</v>
      </c>
      <c r="U72" s="15">
        <v>79323625</v>
      </c>
      <c r="V72" s="16">
        <v>32249683</v>
      </c>
      <c r="W72" s="16">
        <v>2508223</v>
      </c>
      <c r="X72" s="16">
        <v>2752559</v>
      </c>
      <c r="Y72" s="16">
        <v>208357</v>
      </c>
      <c r="Z72" s="16">
        <v>113443</v>
      </c>
      <c r="AA72" s="16">
        <v>18033</v>
      </c>
      <c r="AB72" s="16">
        <v>5681087</v>
      </c>
      <c r="AC72" s="16">
        <v>14493144</v>
      </c>
      <c r="AD72" s="16">
        <f t="shared" si="16"/>
        <v>114307921</v>
      </c>
      <c r="AE72" s="16">
        <f t="shared" si="17"/>
        <v>2866002</v>
      </c>
      <c r="AF72" s="16">
        <f t="shared" si="18"/>
        <v>20174231</v>
      </c>
      <c r="AG72" s="16">
        <f t="shared" si="19"/>
        <v>137348154</v>
      </c>
      <c r="AH72" s="16">
        <f t="shared" si="20"/>
        <v>275247</v>
      </c>
      <c r="AI72" s="17">
        <f t="shared" si="29"/>
        <v>137623401</v>
      </c>
      <c r="AK72" s="15">
        <v>78839705.689999998</v>
      </c>
      <c r="AL72" s="16">
        <v>31958114.379999999</v>
      </c>
      <c r="AM72" s="16">
        <v>2488600.21</v>
      </c>
      <c r="AN72" s="16">
        <v>2741697.09</v>
      </c>
      <c r="AO72" s="16">
        <v>208357.33</v>
      </c>
      <c r="AP72" s="16">
        <v>110447.83</v>
      </c>
      <c r="AQ72" s="16">
        <v>18033.189999999999</v>
      </c>
      <c r="AR72" s="16">
        <v>5681087.2000000002</v>
      </c>
      <c r="AS72" s="16">
        <v>14493143.609999999</v>
      </c>
      <c r="AT72" s="16">
        <f t="shared" si="21"/>
        <v>113512810.79999998</v>
      </c>
      <c r="AU72" s="16">
        <f t="shared" si="22"/>
        <v>2852144.92</v>
      </c>
      <c r="AV72" s="16">
        <f t="shared" si="23"/>
        <v>20174230.809999999</v>
      </c>
      <c r="AW72" s="16">
        <f t="shared" si="24"/>
        <v>136539186.52999997</v>
      </c>
      <c r="AX72" s="16">
        <f t="shared" si="25"/>
        <v>273625.47000002861</v>
      </c>
      <c r="AY72" s="17">
        <f t="shared" si="30"/>
        <v>136812812</v>
      </c>
    </row>
    <row r="73" spans="1:51" x14ac:dyDescent="0.2">
      <c r="A73" s="4">
        <f t="shared" si="26"/>
        <v>2023</v>
      </c>
      <c r="B73" s="4">
        <f t="shared" si="27"/>
        <v>4</v>
      </c>
      <c r="C73" s="11">
        <f t="shared" si="10"/>
        <v>45017</v>
      </c>
      <c r="E73" s="15">
        <v>54903284</v>
      </c>
      <c r="F73" s="16">
        <v>24336409</v>
      </c>
      <c r="G73" s="16">
        <v>1918979</v>
      </c>
      <c r="H73" s="16">
        <v>2311875</v>
      </c>
      <c r="I73" s="16">
        <v>186185</v>
      </c>
      <c r="J73" s="16">
        <v>93595</v>
      </c>
      <c r="K73" s="16">
        <v>17217</v>
      </c>
      <c r="L73" s="16">
        <v>5130186</v>
      </c>
      <c r="M73" s="16">
        <v>13878507</v>
      </c>
      <c r="N73" s="16">
        <f t="shared" si="11"/>
        <v>81362074</v>
      </c>
      <c r="O73" s="16">
        <f t="shared" si="12"/>
        <v>2405470</v>
      </c>
      <c r="P73" s="16">
        <f t="shared" si="13"/>
        <v>19008693</v>
      </c>
      <c r="Q73" s="16">
        <f t="shared" si="14"/>
        <v>102776237</v>
      </c>
      <c r="R73" s="16">
        <f t="shared" si="15"/>
        <v>205964</v>
      </c>
      <c r="S73" s="17">
        <f t="shared" si="28"/>
        <v>102982201</v>
      </c>
      <c r="U73" s="15">
        <v>55706509</v>
      </c>
      <c r="V73" s="16">
        <v>24715447</v>
      </c>
      <c r="W73" s="16">
        <v>1993421</v>
      </c>
      <c r="X73" s="16">
        <v>2332258</v>
      </c>
      <c r="Y73" s="16">
        <v>186185</v>
      </c>
      <c r="Z73" s="16">
        <v>102994</v>
      </c>
      <c r="AA73" s="16">
        <v>17217</v>
      </c>
      <c r="AB73" s="16">
        <v>5130186</v>
      </c>
      <c r="AC73" s="16">
        <v>13878507</v>
      </c>
      <c r="AD73" s="16">
        <f t="shared" si="16"/>
        <v>82618779</v>
      </c>
      <c r="AE73" s="16">
        <f t="shared" si="17"/>
        <v>2435252</v>
      </c>
      <c r="AF73" s="16">
        <f t="shared" si="18"/>
        <v>19008693</v>
      </c>
      <c r="AG73" s="16">
        <f t="shared" si="19"/>
        <v>104062724</v>
      </c>
      <c r="AH73" s="16">
        <f t="shared" si="20"/>
        <v>208543</v>
      </c>
      <c r="AI73" s="17">
        <f t="shared" si="29"/>
        <v>104271267</v>
      </c>
      <c r="AK73" s="15">
        <v>55384045.420000002</v>
      </c>
      <c r="AL73" s="16">
        <v>24531590.260000002</v>
      </c>
      <c r="AM73" s="16">
        <v>1981783.88</v>
      </c>
      <c r="AN73" s="16">
        <v>2324419.98</v>
      </c>
      <c r="AO73" s="16">
        <v>186185.19</v>
      </c>
      <c r="AP73" s="16">
        <v>101181.02</v>
      </c>
      <c r="AQ73" s="16">
        <v>17217.21</v>
      </c>
      <c r="AR73" s="16">
        <v>5130186.1500000004</v>
      </c>
      <c r="AS73" s="16">
        <v>13878506.59</v>
      </c>
      <c r="AT73" s="16">
        <f t="shared" si="21"/>
        <v>82100821.959999993</v>
      </c>
      <c r="AU73" s="16">
        <f t="shared" si="22"/>
        <v>2425601</v>
      </c>
      <c r="AV73" s="16">
        <f t="shared" si="23"/>
        <v>19008692.740000002</v>
      </c>
      <c r="AW73" s="16">
        <f t="shared" si="24"/>
        <v>103535115.69999999</v>
      </c>
      <c r="AX73" s="16">
        <f t="shared" si="25"/>
        <v>207485.30000001192</v>
      </c>
      <c r="AY73" s="17">
        <f t="shared" si="30"/>
        <v>103742601</v>
      </c>
    </row>
    <row r="74" spans="1:51" x14ac:dyDescent="0.2">
      <c r="A74" s="4">
        <f t="shared" si="26"/>
        <v>2023</v>
      </c>
      <c r="B74" s="4">
        <f t="shared" si="27"/>
        <v>5</v>
      </c>
      <c r="C74" s="11">
        <f t="shared" si="10"/>
        <v>45047</v>
      </c>
      <c r="E74" s="15">
        <v>35092319</v>
      </c>
      <c r="F74" s="16">
        <v>18625488</v>
      </c>
      <c r="G74" s="16">
        <v>1556485</v>
      </c>
      <c r="H74" s="16">
        <v>1976191</v>
      </c>
      <c r="I74" s="16">
        <v>171458</v>
      </c>
      <c r="J74" s="16">
        <v>88495</v>
      </c>
      <c r="K74" s="16">
        <v>17470</v>
      </c>
      <c r="L74" s="16">
        <v>4808627</v>
      </c>
      <c r="M74" s="16">
        <v>13706611</v>
      </c>
      <c r="N74" s="16">
        <f t="shared" si="11"/>
        <v>55463220</v>
      </c>
      <c r="O74" s="16">
        <f t="shared" si="12"/>
        <v>2064686</v>
      </c>
      <c r="P74" s="16">
        <f t="shared" si="13"/>
        <v>18515238</v>
      </c>
      <c r="Q74" s="16">
        <f t="shared" si="14"/>
        <v>76043144</v>
      </c>
      <c r="R74" s="16">
        <f t="shared" si="15"/>
        <v>152391</v>
      </c>
      <c r="S74" s="17">
        <f t="shared" si="28"/>
        <v>76195535</v>
      </c>
      <c r="U74" s="15">
        <v>35649102</v>
      </c>
      <c r="V74" s="16">
        <v>18901649</v>
      </c>
      <c r="W74" s="16">
        <v>1624783</v>
      </c>
      <c r="X74" s="16">
        <v>1993776</v>
      </c>
      <c r="Y74" s="16">
        <v>171458</v>
      </c>
      <c r="Z74" s="16">
        <v>97066</v>
      </c>
      <c r="AA74" s="16">
        <v>17470</v>
      </c>
      <c r="AB74" s="16">
        <v>4808627</v>
      </c>
      <c r="AC74" s="16">
        <v>13706611</v>
      </c>
      <c r="AD74" s="16">
        <f t="shared" si="16"/>
        <v>56364462</v>
      </c>
      <c r="AE74" s="16">
        <f t="shared" si="17"/>
        <v>2090842</v>
      </c>
      <c r="AF74" s="16">
        <f t="shared" si="18"/>
        <v>18515238</v>
      </c>
      <c r="AG74" s="16">
        <f t="shared" si="19"/>
        <v>76970542</v>
      </c>
      <c r="AH74" s="16">
        <f t="shared" si="20"/>
        <v>154250</v>
      </c>
      <c r="AI74" s="17">
        <f t="shared" si="29"/>
        <v>77124792</v>
      </c>
      <c r="AK74" s="15">
        <v>35419450.689999998</v>
      </c>
      <c r="AL74" s="16">
        <v>18774554.670000002</v>
      </c>
      <c r="AM74" s="16">
        <v>1617421.58</v>
      </c>
      <c r="AN74" s="16">
        <v>1987353.64</v>
      </c>
      <c r="AO74" s="16">
        <v>171458.29</v>
      </c>
      <c r="AP74" s="16">
        <v>95899.76</v>
      </c>
      <c r="AQ74" s="16">
        <v>17470.16</v>
      </c>
      <c r="AR74" s="16">
        <v>4808626.63</v>
      </c>
      <c r="AS74" s="16">
        <v>13706610.949999999</v>
      </c>
      <c r="AT74" s="16">
        <f t="shared" si="21"/>
        <v>56000355.389999993</v>
      </c>
      <c r="AU74" s="16">
        <f t="shared" si="22"/>
        <v>2083253.4</v>
      </c>
      <c r="AV74" s="16">
        <f t="shared" si="23"/>
        <v>18515237.579999998</v>
      </c>
      <c r="AW74" s="16">
        <f t="shared" si="24"/>
        <v>76598846.36999999</v>
      </c>
      <c r="AX74" s="16">
        <f t="shared" si="25"/>
        <v>153504.63000001013</v>
      </c>
      <c r="AY74" s="17">
        <f t="shared" si="30"/>
        <v>76752351</v>
      </c>
    </row>
    <row r="75" spans="1:51" x14ac:dyDescent="0.2">
      <c r="A75" s="4">
        <f t="shared" si="26"/>
        <v>2023</v>
      </c>
      <c r="B75" s="4">
        <f t="shared" si="27"/>
        <v>6</v>
      </c>
      <c r="C75" s="11">
        <f t="shared" si="10"/>
        <v>45078</v>
      </c>
      <c r="E75" s="15">
        <v>21407505</v>
      </c>
      <c r="F75" s="16">
        <v>14361658</v>
      </c>
      <c r="G75" s="16">
        <v>1140425</v>
      </c>
      <c r="H75" s="16">
        <v>1334961</v>
      </c>
      <c r="I75" s="16">
        <v>150474</v>
      </c>
      <c r="J75" s="16">
        <v>79067</v>
      </c>
      <c r="K75" s="16">
        <v>16669</v>
      </c>
      <c r="L75" s="16">
        <v>4389111</v>
      </c>
      <c r="M75" s="16">
        <v>12932385</v>
      </c>
      <c r="N75" s="16">
        <f t="shared" si="11"/>
        <v>37076731</v>
      </c>
      <c r="O75" s="16">
        <f t="shared" si="12"/>
        <v>1414028</v>
      </c>
      <c r="P75" s="16">
        <f t="shared" si="13"/>
        <v>17321496</v>
      </c>
      <c r="Q75" s="16">
        <f t="shared" si="14"/>
        <v>55812255</v>
      </c>
      <c r="R75" s="16">
        <f t="shared" si="15"/>
        <v>111848</v>
      </c>
      <c r="S75" s="17">
        <f t="shared" si="28"/>
        <v>55924103</v>
      </c>
      <c r="U75" s="15">
        <v>21840232</v>
      </c>
      <c r="V75" s="16">
        <v>14605796</v>
      </c>
      <c r="W75" s="16">
        <v>1207228</v>
      </c>
      <c r="X75" s="16">
        <v>1350085</v>
      </c>
      <c r="Y75" s="16">
        <v>150474</v>
      </c>
      <c r="Z75" s="16">
        <v>87023</v>
      </c>
      <c r="AA75" s="16">
        <v>16669</v>
      </c>
      <c r="AB75" s="16">
        <v>4389111</v>
      </c>
      <c r="AC75" s="16">
        <v>12932385</v>
      </c>
      <c r="AD75" s="16">
        <f t="shared" si="16"/>
        <v>37820399</v>
      </c>
      <c r="AE75" s="16">
        <f t="shared" si="17"/>
        <v>1437108</v>
      </c>
      <c r="AF75" s="16">
        <f t="shared" si="18"/>
        <v>17321496</v>
      </c>
      <c r="AG75" s="16">
        <f t="shared" si="19"/>
        <v>56579003</v>
      </c>
      <c r="AH75" s="16">
        <f t="shared" si="20"/>
        <v>113385</v>
      </c>
      <c r="AI75" s="17">
        <f t="shared" si="29"/>
        <v>56692388</v>
      </c>
      <c r="AK75" s="15">
        <v>21660617.73</v>
      </c>
      <c r="AL75" s="16">
        <v>14495142.310000001</v>
      </c>
      <c r="AM75" s="16">
        <v>1201018.46</v>
      </c>
      <c r="AN75" s="16">
        <v>1344593.2</v>
      </c>
      <c r="AO75" s="16">
        <v>150473.66</v>
      </c>
      <c r="AP75" s="16">
        <v>86084.13</v>
      </c>
      <c r="AQ75" s="16">
        <v>16669.150000000001</v>
      </c>
      <c r="AR75" s="16">
        <v>4389110.8600000003</v>
      </c>
      <c r="AS75" s="16">
        <v>12932384.82</v>
      </c>
      <c r="AT75" s="16">
        <f t="shared" si="21"/>
        <v>37523921.309999995</v>
      </c>
      <c r="AU75" s="16">
        <f t="shared" si="22"/>
        <v>1430677.33</v>
      </c>
      <c r="AV75" s="16">
        <f t="shared" si="23"/>
        <v>17321495.68</v>
      </c>
      <c r="AW75" s="16">
        <f t="shared" si="24"/>
        <v>56276094.319999993</v>
      </c>
      <c r="AX75" s="16">
        <f t="shared" si="25"/>
        <v>112777.68000000715</v>
      </c>
      <c r="AY75" s="17">
        <f t="shared" si="30"/>
        <v>56388872</v>
      </c>
    </row>
    <row r="76" spans="1:51" x14ac:dyDescent="0.2">
      <c r="A76" s="4">
        <f t="shared" si="26"/>
        <v>2023</v>
      </c>
      <c r="B76" s="4">
        <f t="shared" si="27"/>
        <v>7</v>
      </c>
      <c r="C76" s="11">
        <f t="shared" si="10"/>
        <v>45108</v>
      </c>
      <c r="E76" s="15">
        <v>15186035</v>
      </c>
      <c r="F76" s="16">
        <v>11673269</v>
      </c>
      <c r="G76" s="16">
        <v>1050664</v>
      </c>
      <c r="H76" s="16">
        <v>1188881</v>
      </c>
      <c r="I76" s="16">
        <v>141782</v>
      </c>
      <c r="J76" s="16">
        <v>75346</v>
      </c>
      <c r="K76" s="16">
        <v>17013</v>
      </c>
      <c r="L76" s="16">
        <v>4159596</v>
      </c>
      <c r="M76" s="16">
        <v>13068170</v>
      </c>
      <c r="N76" s="16">
        <f t="shared" si="11"/>
        <v>28068763</v>
      </c>
      <c r="O76" s="16">
        <f t="shared" si="12"/>
        <v>1264227</v>
      </c>
      <c r="P76" s="16">
        <f t="shared" si="13"/>
        <v>17227766</v>
      </c>
      <c r="Q76" s="16">
        <f t="shared" si="14"/>
        <v>46560756</v>
      </c>
      <c r="R76" s="16">
        <f t="shared" si="15"/>
        <v>93308</v>
      </c>
      <c r="S76" s="17">
        <f t="shared" si="28"/>
        <v>46654064</v>
      </c>
      <c r="U76" s="15">
        <v>15646497</v>
      </c>
      <c r="V76" s="16">
        <v>11940140</v>
      </c>
      <c r="W76" s="16">
        <v>1123311</v>
      </c>
      <c r="X76" s="16">
        <v>1206455</v>
      </c>
      <c r="Y76" s="16">
        <v>141782</v>
      </c>
      <c r="Z76" s="16">
        <v>83775</v>
      </c>
      <c r="AA76" s="16">
        <v>17013</v>
      </c>
      <c r="AB76" s="16">
        <v>4159596</v>
      </c>
      <c r="AC76" s="16">
        <v>13068170</v>
      </c>
      <c r="AD76" s="16">
        <f t="shared" si="16"/>
        <v>28868743</v>
      </c>
      <c r="AE76" s="16">
        <f t="shared" si="17"/>
        <v>1290230</v>
      </c>
      <c r="AF76" s="16">
        <f t="shared" si="18"/>
        <v>17227766</v>
      </c>
      <c r="AG76" s="16">
        <f t="shared" si="19"/>
        <v>47386739</v>
      </c>
      <c r="AH76" s="16">
        <f t="shared" si="20"/>
        <v>94963</v>
      </c>
      <c r="AI76" s="17">
        <f t="shared" si="29"/>
        <v>47481702</v>
      </c>
      <c r="AK76" s="15">
        <v>15457723.17</v>
      </c>
      <c r="AL76" s="16">
        <v>11820170.59</v>
      </c>
      <c r="AM76" s="16">
        <v>1116724.58</v>
      </c>
      <c r="AN76" s="16">
        <v>1200028.3500000001</v>
      </c>
      <c r="AO76" s="16">
        <v>141781.82999999999</v>
      </c>
      <c r="AP76" s="16">
        <v>82805.05</v>
      </c>
      <c r="AQ76" s="16">
        <v>17013.39</v>
      </c>
      <c r="AR76" s="16">
        <v>4159595.65</v>
      </c>
      <c r="AS76" s="16">
        <v>13068170</v>
      </c>
      <c r="AT76" s="16">
        <f t="shared" si="21"/>
        <v>28553413.559999995</v>
      </c>
      <c r="AU76" s="16">
        <f t="shared" si="22"/>
        <v>1282833.4000000001</v>
      </c>
      <c r="AV76" s="16">
        <f t="shared" si="23"/>
        <v>17227765.649999999</v>
      </c>
      <c r="AW76" s="16">
        <f t="shared" si="24"/>
        <v>47064012.609999992</v>
      </c>
      <c r="AX76" s="16">
        <f t="shared" si="25"/>
        <v>94316.390000008047</v>
      </c>
      <c r="AY76" s="17">
        <f t="shared" si="30"/>
        <v>47158329</v>
      </c>
    </row>
    <row r="77" spans="1:51" x14ac:dyDescent="0.2">
      <c r="A77" s="4">
        <f t="shared" si="26"/>
        <v>2023</v>
      </c>
      <c r="B77" s="4">
        <f t="shared" si="27"/>
        <v>8</v>
      </c>
      <c r="C77" s="11">
        <f t="shared" si="10"/>
        <v>45139</v>
      </c>
      <c r="E77" s="15">
        <v>13885919</v>
      </c>
      <c r="F77" s="16">
        <v>11566157</v>
      </c>
      <c r="G77" s="16">
        <v>1035143</v>
      </c>
      <c r="H77" s="16">
        <v>1128602</v>
      </c>
      <c r="I77" s="16">
        <v>140436</v>
      </c>
      <c r="J77" s="16">
        <v>74399</v>
      </c>
      <c r="K77" s="16">
        <v>16995</v>
      </c>
      <c r="L77" s="16">
        <v>3936249</v>
      </c>
      <c r="M77" s="16">
        <v>13049752</v>
      </c>
      <c r="N77" s="16">
        <f t="shared" si="11"/>
        <v>26644650</v>
      </c>
      <c r="O77" s="16">
        <f t="shared" si="12"/>
        <v>1203001</v>
      </c>
      <c r="P77" s="16">
        <f t="shared" si="13"/>
        <v>16986001</v>
      </c>
      <c r="Q77" s="16">
        <f t="shared" si="14"/>
        <v>44833652</v>
      </c>
      <c r="R77" s="16">
        <f t="shared" si="15"/>
        <v>89847</v>
      </c>
      <c r="S77" s="17">
        <f t="shared" si="28"/>
        <v>44923499</v>
      </c>
      <c r="U77" s="15">
        <v>14404751</v>
      </c>
      <c r="V77" s="16">
        <v>11852393</v>
      </c>
      <c r="W77" s="16">
        <v>1114264</v>
      </c>
      <c r="X77" s="16">
        <v>1147567</v>
      </c>
      <c r="Y77" s="16">
        <v>140436</v>
      </c>
      <c r="Z77" s="16">
        <v>83325</v>
      </c>
      <c r="AA77" s="16">
        <v>16995</v>
      </c>
      <c r="AB77" s="16">
        <v>3936249</v>
      </c>
      <c r="AC77" s="16">
        <v>13049752</v>
      </c>
      <c r="AD77" s="16">
        <f t="shared" si="16"/>
        <v>27528839</v>
      </c>
      <c r="AE77" s="16">
        <f t="shared" si="17"/>
        <v>1230892</v>
      </c>
      <c r="AF77" s="16">
        <f t="shared" si="18"/>
        <v>16986001</v>
      </c>
      <c r="AG77" s="16">
        <f t="shared" si="19"/>
        <v>45745732</v>
      </c>
      <c r="AH77" s="16">
        <f t="shared" si="20"/>
        <v>91675</v>
      </c>
      <c r="AI77" s="17">
        <f t="shared" si="29"/>
        <v>45837407</v>
      </c>
      <c r="AK77" s="15">
        <v>14192957.07</v>
      </c>
      <c r="AL77" s="16">
        <v>11726822.779999999</v>
      </c>
      <c r="AM77" s="16">
        <v>1107364.79</v>
      </c>
      <c r="AN77" s="16">
        <v>1140736.42</v>
      </c>
      <c r="AO77" s="16">
        <v>140435.53</v>
      </c>
      <c r="AP77" s="16">
        <v>82337.399999999994</v>
      </c>
      <c r="AQ77" s="16">
        <v>16995.27</v>
      </c>
      <c r="AR77" s="16">
        <v>3936248.82</v>
      </c>
      <c r="AS77" s="16">
        <v>13049752.27</v>
      </c>
      <c r="AT77" s="16">
        <f t="shared" si="21"/>
        <v>27184575.440000001</v>
      </c>
      <c r="AU77" s="16">
        <f t="shared" si="22"/>
        <v>1223073.8199999998</v>
      </c>
      <c r="AV77" s="16">
        <f t="shared" si="23"/>
        <v>16986001.09</v>
      </c>
      <c r="AW77" s="16">
        <f t="shared" si="24"/>
        <v>45393650.350000001</v>
      </c>
      <c r="AX77" s="16">
        <f t="shared" si="25"/>
        <v>90969.64999999851</v>
      </c>
      <c r="AY77" s="17">
        <f t="shared" si="30"/>
        <v>45484620</v>
      </c>
    </row>
    <row r="78" spans="1:51" x14ac:dyDescent="0.2">
      <c r="A78" s="4">
        <f t="shared" si="26"/>
        <v>2023</v>
      </c>
      <c r="B78" s="4">
        <f t="shared" si="27"/>
        <v>9</v>
      </c>
      <c r="C78" s="11">
        <f t="shared" si="10"/>
        <v>45170</v>
      </c>
      <c r="E78" s="15">
        <v>17415940</v>
      </c>
      <c r="F78" s="16">
        <v>12248540</v>
      </c>
      <c r="G78" s="16">
        <v>1097348</v>
      </c>
      <c r="H78" s="16">
        <v>1134158</v>
      </c>
      <c r="I78" s="16">
        <v>146666</v>
      </c>
      <c r="J78" s="16">
        <v>77262</v>
      </c>
      <c r="K78" s="16">
        <v>16620</v>
      </c>
      <c r="L78" s="16">
        <v>3898015</v>
      </c>
      <c r="M78" s="16">
        <v>12883958</v>
      </c>
      <c r="N78" s="16">
        <f t="shared" si="11"/>
        <v>30925114</v>
      </c>
      <c r="O78" s="16">
        <f t="shared" si="12"/>
        <v>1211420</v>
      </c>
      <c r="P78" s="16">
        <f t="shared" si="13"/>
        <v>16781973</v>
      </c>
      <c r="Q78" s="16">
        <f t="shared" si="14"/>
        <v>48918507</v>
      </c>
      <c r="R78" s="16">
        <f t="shared" si="15"/>
        <v>98033</v>
      </c>
      <c r="S78" s="17">
        <f t="shared" si="28"/>
        <v>49016540</v>
      </c>
      <c r="U78" s="15">
        <v>18084834</v>
      </c>
      <c r="V78" s="16">
        <v>12539702</v>
      </c>
      <c r="W78" s="16">
        <v>1174771</v>
      </c>
      <c r="X78" s="16">
        <v>1152851</v>
      </c>
      <c r="Y78" s="16">
        <v>146666</v>
      </c>
      <c r="Z78" s="16">
        <v>85822</v>
      </c>
      <c r="AA78" s="16">
        <v>16620</v>
      </c>
      <c r="AB78" s="16">
        <v>3898015</v>
      </c>
      <c r="AC78" s="16">
        <v>12883958</v>
      </c>
      <c r="AD78" s="16">
        <f t="shared" si="16"/>
        <v>31962593</v>
      </c>
      <c r="AE78" s="16">
        <f t="shared" si="17"/>
        <v>1238673</v>
      </c>
      <c r="AF78" s="16">
        <f t="shared" si="18"/>
        <v>16781973</v>
      </c>
      <c r="AG78" s="16">
        <f t="shared" si="19"/>
        <v>49983239</v>
      </c>
      <c r="AH78" s="16">
        <f t="shared" si="20"/>
        <v>100167</v>
      </c>
      <c r="AI78" s="17">
        <f t="shared" si="29"/>
        <v>50083406</v>
      </c>
      <c r="AK78" s="15">
        <v>17812670.579999998</v>
      </c>
      <c r="AL78" s="16">
        <v>12416433.060000001</v>
      </c>
      <c r="AM78" s="16">
        <v>1167851.07</v>
      </c>
      <c r="AN78" s="16">
        <v>1146334.19</v>
      </c>
      <c r="AO78" s="16">
        <v>146665.62</v>
      </c>
      <c r="AP78" s="16">
        <v>84853.65</v>
      </c>
      <c r="AQ78" s="16">
        <v>16620.07</v>
      </c>
      <c r="AR78" s="16">
        <v>3898015.48</v>
      </c>
      <c r="AS78" s="16">
        <v>12883957.65</v>
      </c>
      <c r="AT78" s="16">
        <f t="shared" si="21"/>
        <v>31560240.400000002</v>
      </c>
      <c r="AU78" s="16">
        <f t="shared" si="22"/>
        <v>1231187.8399999999</v>
      </c>
      <c r="AV78" s="16">
        <f t="shared" si="23"/>
        <v>16781973.129999999</v>
      </c>
      <c r="AW78" s="16">
        <f t="shared" si="24"/>
        <v>49573401.370000005</v>
      </c>
      <c r="AX78" s="16">
        <f t="shared" si="25"/>
        <v>99345.629999995232</v>
      </c>
      <c r="AY78" s="17">
        <f t="shared" si="30"/>
        <v>49672747</v>
      </c>
    </row>
    <row r="79" spans="1:51" x14ac:dyDescent="0.2">
      <c r="A79" s="4">
        <f t="shared" si="26"/>
        <v>2023</v>
      </c>
      <c r="B79" s="4">
        <f t="shared" si="27"/>
        <v>10</v>
      </c>
      <c r="C79" s="11">
        <f t="shared" si="10"/>
        <v>45200</v>
      </c>
      <c r="E79" s="15">
        <v>38312225</v>
      </c>
      <c r="F79" s="16">
        <v>19168309</v>
      </c>
      <c r="G79" s="16">
        <v>1693021</v>
      </c>
      <c r="H79" s="16">
        <v>1475774</v>
      </c>
      <c r="I79" s="16">
        <v>180736</v>
      </c>
      <c r="J79" s="16">
        <v>91051</v>
      </c>
      <c r="K79" s="16">
        <v>17641</v>
      </c>
      <c r="L79" s="16">
        <v>4539582</v>
      </c>
      <c r="M79" s="16">
        <v>13989593</v>
      </c>
      <c r="N79" s="16">
        <f t="shared" si="11"/>
        <v>59371932</v>
      </c>
      <c r="O79" s="16">
        <f t="shared" si="12"/>
        <v>1566825</v>
      </c>
      <c r="P79" s="16">
        <f t="shared" si="13"/>
        <v>18529175</v>
      </c>
      <c r="Q79" s="16">
        <f t="shared" si="14"/>
        <v>79467932</v>
      </c>
      <c r="R79" s="16">
        <f t="shared" si="15"/>
        <v>159254</v>
      </c>
      <c r="S79" s="17">
        <f t="shared" si="28"/>
        <v>79627186</v>
      </c>
      <c r="U79" s="15">
        <v>39524745</v>
      </c>
      <c r="V79" s="16">
        <v>19716906</v>
      </c>
      <c r="W79" s="16">
        <v>1801357</v>
      </c>
      <c r="X79" s="16">
        <v>1504055</v>
      </c>
      <c r="Y79" s="16">
        <v>180736</v>
      </c>
      <c r="Z79" s="16">
        <v>102527</v>
      </c>
      <c r="AA79" s="16">
        <v>17641</v>
      </c>
      <c r="AB79" s="16">
        <v>4539582</v>
      </c>
      <c r="AC79" s="16">
        <v>13989593</v>
      </c>
      <c r="AD79" s="16">
        <f t="shared" si="16"/>
        <v>61241385</v>
      </c>
      <c r="AE79" s="16">
        <f t="shared" si="17"/>
        <v>1606582</v>
      </c>
      <c r="AF79" s="16">
        <f t="shared" si="18"/>
        <v>18529175</v>
      </c>
      <c r="AG79" s="16">
        <f t="shared" si="19"/>
        <v>81377142</v>
      </c>
      <c r="AH79" s="16">
        <f t="shared" si="20"/>
        <v>163080</v>
      </c>
      <c r="AI79" s="17">
        <f t="shared" si="29"/>
        <v>81540222</v>
      </c>
      <c r="AK79" s="15">
        <v>39038442.049999997</v>
      </c>
      <c r="AL79" s="16">
        <v>19479756.050000001</v>
      </c>
      <c r="AM79" s="16">
        <v>1786251.03</v>
      </c>
      <c r="AN79" s="16">
        <v>1493943.12</v>
      </c>
      <c r="AO79" s="16">
        <v>180736.44</v>
      </c>
      <c r="AP79" s="16">
        <v>100562.75</v>
      </c>
      <c r="AQ79" s="16">
        <v>17640.54</v>
      </c>
      <c r="AR79" s="16">
        <v>4539581.93</v>
      </c>
      <c r="AS79" s="16">
        <v>13989593.439999999</v>
      </c>
      <c r="AT79" s="16">
        <f t="shared" si="21"/>
        <v>60502826.109999992</v>
      </c>
      <c r="AU79" s="16">
        <f t="shared" si="22"/>
        <v>1594505.87</v>
      </c>
      <c r="AV79" s="16">
        <f t="shared" si="23"/>
        <v>18529175.369999997</v>
      </c>
      <c r="AW79" s="16">
        <f t="shared" si="24"/>
        <v>80626507.349999994</v>
      </c>
      <c r="AX79" s="16">
        <f t="shared" si="25"/>
        <v>161576.65000000596</v>
      </c>
      <c r="AY79" s="17">
        <f t="shared" si="30"/>
        <v>80788084</v>
      </c>
    </row>
    <row r="80" spans="1:51" x14ac:dyDescent="0.2">
      <c r="A80" s="4">
        <f t="shared" si="26"/>
        <v>2023</v>
      </c>
      <c r="B80" s="4">
        <f t="shared" si="27"/>
        <v>11</v>
      </c>
      <c r="C80" s="11">
        <f t="shared" si="10"/>
        <v>45231</v>
      </c>
      <c r="E80" s="15">
        <v>70723157</v>
      </c>
      <c r="F80" s="16">
        <v>28264572</v>
      </c>
      <c r="G80" s="16">
        <v>2296039</v>
      </c>
      <c r="H80" s="16">
        <v>2198986</v>
      </c>
      <c r="I80" s="16">
        <v>199720</v>
      </c>
      <c r="J80" s="16">
        <v>93584</v>
      </c>
      <c r="K80" s="16">
        <v>17472</v>
      </c>
      <c r="L80" s="16">
        <v>4972804</v>
      </c>
      <c r="M80" s="16">
        <v>14118103</v>
      </c>
      <c r="N80" s="16">
        <f t="shared" si="11"/>
        <v>101500960</v>
      </c>
      <c r="O80" s="16">
        <f t="shared" si="12"/>
        <v>2292570</v>
      </c>
      <c r="P80" s="16">
        <f t="shared" si="13"/>
        <v>19090907</v>
      </c>
      <c r="Q80" s="16">
        <f t="shared" si="14"/>
        <v>122884437</v>
      </c>
      <c r="R80" s="16">
        <f t="shared" si="15"/>
        <v>246261</v>
      </c>
      <c r="S80" s="17">
        <f t="shared" si="28"/>
        <v>123130698</v>
      </c>
      <c r="U80" s="15">
        <v>72729527</v>
      </c>
      <c r="V80" s="16">
        <v>29517435</v>
      </c>
      <c r="W80" s="16">
        <v>2453332</v>
      </c>
      <c r="X80" s="16">
        <v>2245761</v>
      </c>
      <c r="Y80" s="16">
        <v>199720</v>
      </c>
      <c r="Z80" s="16">
        <v>111095</v>
      </c>
      <c r="AA80" s="16">
        <v>17472</v>
      </c>
      <c r="AB80" s="16">
        <v>4972804</v>
      </c>
      <c r="AC80" s="16">
        <v>14118103</v>
      </c>
      <c r="AD80" s="16">
        <f t="shared" si="16"/>
        <v>104917486</v>
      </c>
      <c r="AE80" s="16">
        <f t="shared" si="17"/>
        <v>2356856</v>
      </c>
      <c r="AF80" s="16">
        <f t="shared" si="18"/>
        <v>19090907</v>
      </c>
      <c r="AG80" s="16">
        <f t="shared" si="19"/>
        <v>126365249</v>
      </c>
      <c r="AH80" s="16">
        <f t="shared" si="20"/>
        <v>253237</v>
      </c>
      <c r="AI80" s="17">
        <f t="shared" si="29"/>
        <v>126618486</v>
      </c>
      <c r="AK80" s="15">
        <v>71909695.269999996</v>
      </c>
      <c r="AL80" s="16">
        <v>28945037.18</v>
      </c>
      <c r="AM80" s="16">
        <v>2411199.7799999998</v>
      </c>
      <c r="AN80" s="16">
        <v>2227805.5699999998</v>
      </c>
      <c r="AO80" s="16">
        <v>199719.87</v>
      </c>
      <c r="AP80" s="16">
        <v>105761.47</v>
      </c>
      <c r="AQ80" s="16">
        <v>17471.72</v>
      </c>
      <c r="AR80" s="16">
        <v>4972803.5</v>
      </c>
      <c r="AS80" s="16">
        <v>14118102.939999999</v>
      </c>
      <c r="AT80" s="16">
        <f t="shared" si="21"/>
        <v>103483123.81999999</v>
      </c>
      <c r="AU80" s="16">
        <f t="shared" si="22"/>
        <v>2333567.04</v>
      </c>
      <c r="AV80" s="16">
        <f t="shared" si="23"/>
        <v>19090906.439999998</v>
      </c>
      <c r="AW80" s="16">
        <f t="shared" si="24"/>
        <v>124907597.3</v>
      </c>
      <c r="AX80" s="16">
        <f t="shared" si="25"/>
        <v>250315.70000000298</v>
      </c>
      <c r="AY80" s="17">
        <f t="shared" si="30"/>
        <v>125157913</v>
      </c>
    </row>
    <row r="81" spans="1:51" x14ac:dyDescent="0.2">
      <c r="A81" s="4">
        <f t="shared" si="26"/>
        <v>2023</v>
      </c>
      <c r="B81" s="4">
        <f t="shared" si="27"/>
        <v>12</v>
      </c>
      <c r="C81" s="11">
        <f t="shared" si="10"/>
        <v>45261</v>
      </c>
      <c r="E81" s="15">
        <v>100481646</v>
      </c>
      <c r="F81" s="16">
        <v>37814368</v>
      </c>
      <c r="G81" s="16">
        <v>2945963</v>
      </c>
      <c r="H81" s="16">
        <v>2813663</v>
      </c>
      <c r="I81" s="16">
        <v>223171</v>
      </c>
      <c r="J81" s="16">
        <v>109550</v>
      </c>
      <c r="K81" s="16">
        <v>18330</v>
      </c>
      <c r="L81" s="16">
        <v>5777226</v>
      </c>
      <c r="M81" s="16">
        <v>14988242</v>
      </c>
      <c r="N81" s="16">
        <f t="shared" si="11"/>
        <v>141483478</v>
      </c>
      <c r="O81" s="16">
        <f t="shared" si="12"/>
        <v>2923213</v>
      </c>
      <c r="P81" s="16">
        <f t="shared" si="13"/>
        <v>20765468</v>
      </c>
      <c r="Q81" s="16">
        <f t="shared" si="14"/>
        <v>165172159</v>
      </c>
      <c r="R81" s="16">
        <f t="shared" si="15"/>
        <v>331006</v>
      </c>
      <c r="S81" s="17">
        <f t="shared" si="28"/>
        <v>165503165</v>
      </c>
      <c r="U81" s="15">
        <v>102766496</v>
      </c>
      <c r="V81" s="16">
        <v>39410998</v>
      </c>
      <c r="W81" s="16">
        <v>3117105</v>
      </c>
      <c r="X81" s="16">
        <v>2842055</v>
      </c>
      <c r="Y81" s="16">
        <v>223171</v>
      </c>
      <c r="Z81" s="16">
        <v>122977</v>
      </c>
      <c r="AA81" s="16">
        <v>18330</v>
      </c>
      <c r="AB81" s="16">
        <v>5777226</v>
      </c>
      <c r="AC81" s="16">
        <v>14988242</v>
      </c>
      <c r="AD81" s="16">
        <f t="shared" si="16"/>
        <v>145536100</v>
      </c>
      <c r="AE81" s="16">
        <f t="shared" si="17"/>
        <v>2965032</v>
      </c>
      <c r="AF81" s="16">
        <f t="shared" si="18"/>
        <v>20765468</v>
      </c>
      <c r="AG81" s="16">
        <f t="shared" si="19"/>
        <v>169266600</v>
      </c>
      <c r="AH81" s="16">
        <f t="shared" si="20"/>
        <v>339212</v>
      </c>
      <c r="AI81" s="17">
        <f t="shared" si="29"/>
        <v>169605812</v>
      </c>
      <c r="AK81" s="15">
        <v>101897668.48</v>
      </c>
      <c r="AL81" s="16">
        <v>38717381.479999997</v>
      </c>
      <c r="AM81" s="16">
        <v>3067290.28</v>
      </c>
      <c r="AN81" s="16">
        <v>2827957.62</v>
      </c>
      <c r="AO81" s="16">
        <v>223171.43</v>
      </c>
      <c r="AP81" s="16">
        <v>116336.03</v>
      </c>
      <c r="AQ81" s="16">
        <v>18329.62</v>
      </c>
      <c r="AR81" s="16">
        <v>5777225.7999999998</v>
      </c>
      <c r="AS81" s="16">
        <v>14988241.9</v>
      </c>
      <c r="AT81" s="16">
        <f t="shared" si="21"/>
        <v>143923841.29000002</v>
      </c>
      <c r="AU81" s="16">
        <f t="shared" si="22"/>
        <v>2944293.65</v>
      </c>
      <c r="AV81" s="16">
        <f t="shared" si="23"/>
        <v>20765467.699999999</v>
      </c>
      <c r="AW81" s="16">
        <f t="shared" si="24"/>
        <v>167633602.64000002</v>
      </c>
      <c r="AX81" s="16">
        <f t="shared" si="25"/>
        <v>335939.3599999845</v>
      </c>
      <c r="AY81" s="17">
        <f t="shared" si="30"/>
        <v>167969542</v>
      </c>
    </row>
    <row r="82" spans="1:51" x14ac:dyDescent="0.2">
      <c r="A82" s="4">
        <f t="shared" si="26"/>
        <v>2024</v>
      </c>
      <c r="B82" s="4">
        <f t="shared" si="27"/>
        <v>1</v>
      </c>
      <c r="C82" s="11">
        <f t="shared" si="10"/>
        <v>45292</v>
      </c>
      <c r="E82" s="15">
        <v>99929096</v>
      </c>
      <c r="F82" s="16">
        <v>38797869</v>
      </c>
      <c r="G82" s="16">
        <v>2859082</v>
      </c>
      <c r="H82" s="16">
        <v>2939368</v>
      </c>
      <c r="I82" s="16">
        <v>219725</v>
      </c>
      <c r="J82" s="16">
        <v>102237</v>
      </c>
      <c r="K82" s="16">
        <v>18283</v>
      </c>
      <c r="L82" s="16">
        <v>6042841</v>
      </c>
      <c r="M82" s="16">
        <v>14923911</v>
      </c>
      <c r="N82" s="16">
        <f t="shared" si="11"/>
        <v>141824055</v>
      </c>
      <c r="O82" s="16">
        <f t="shared" si="12"/>
        <v>3041605</v>
      </c>
      <c r="P82" s="16">
        <f t="shared" si="13"/>
        <v>20966752</v>
      </c>
      <c r="Q82" s="16">
        <f t="shared" si="14"/>
        <v>165832412</v>
      </c>
      <c r="R82" s="16">
        <f t="shared" si="15"/>
        <v>332329</v>
      </c>
      <c r="S82" s="17">
        <f t="shared" si="28"/>
        <v>166164741</v>
      </c>
      <c r="U82" s="15">
        <v>101806312</v>
      </c>
      <c r="V82" s="16">
        <v>39956511</v>
      </c>
      <c r="W82" s="16">
        <v>3016650</v>
      </c>
      <c r="X82" s="16">
        <v>2994530</v>
      </c>
      <c r="Y82" s="16">
        <v>219725</v>
      </c>
      <c r="Z82" s="16">
        <v>121632</v>
      </c>
      <c r="AA82" s="16">
        <v>18283</v>
      </c>
      <c r="AB82" s="16">
        <v>6042841</v>
      </c>
      <c r="AC82" s="16">
        <v>14923911</v>
      </c>
      <c r="AD82" s="16">
        <f t="shared" si="16"/>
        <v>145017481</v>
      </c>
      <c r="AE82" s="16">
        <f t="shared" si="17"/>
        <v>3116162</v>
      </c>
      <c r="AF82" s="16">
        <f t="shared" si="18"/>
        <v>20966752</v>
      </c>
      <c r="AG82" s="16">
        <f t="shared" si="19"/>
        <v>169100395</v>
      </c>
      <c r="AH82" s="16">
        <f t="shared" si="20"/>
        <v>338879</v>
      </c>
      <c r="AI82" s="17">
        <f t="shared" si="29"/>
        <v>169439274</v>
      </c>
      <c r="AK82" s="15">
        <v>101053604.08</v>
      </c>
      <c r="AL82" s="16">
        <v>39382848.57</v>
      </c>
      <c r="AM82" s="16">
        <v>2975465.5</v>
      </c>
      <c r="AN82" s="16">
        <v>2976094.8</v>
      </c>
      <c r="AO82" s="16">
        <v>219725.17</v>
      </c>
      <c r="AP82" s="16">
        <v>115652.59</v>
      </c>
      <c r="AQ82" s="16">
        <v>18283.189999999999</v>
      </c>
      <c r="AR82" s="16">
        <v>6042840.5999999996</v>
      </c>
      <c r="AS82" s="16">
        <v>14923910.65</v>
      </c>
      <c r="AT82" s="16">
        <f t="shared" si="21"/>
        <v>143649926.50999999</v>
      </c>
      <c r="AU82" s="16">
        <f t="shared" si="22"/>
        <v>3091747.3899999997</v>
      </c>
      <c r="AV82" s="16">
        <f t="shared" si="23"/>
        <v>20966751.25</v>
      </c>
      <c r="AW82" s="16">
        <f t="shared" si="24"/>
        <v>167708425.14999998</v>
      </c>
      <c r="AX82" s="16">
        <f t="shared" si="25"/>
        <v>336088.85000002384</v>
      </c>
      <c r="AY82" s="17">
        <f t="shared" si="30"/>
        <v>168044514</v>
      </c>
    </row>
    <row r="83" spans="1:51" x14ac:dyDescent="0.2">
      <c r="A83" s="4">
        <f t="shared" si="26"/>
        <v>2024</v>
      </c>
      <c r="B83" s="4">
        <f t="shared" si="27"/>
        <v>2</v>
      </c>
      <c r="C83" s="11">
        <f t="shared" si="10"/>
        <v>45323</v>
      </c>
      <c r="E83" s="15">
        <v>85620342</v>
      </c>
      <c r="F83" s="16">
        <v>34359228</v>
      </c>
      <c r="G83" s="16">
        <v>2498117</v>
      </c>
      <c r="H83" s="16">
        <v>2635646</v>
      </c>
      <c r="I83" s="16">
        <v>197965</v>
      </c>
      <c r="J83" s="16">
        <v>96451</v>
      </c>
      <c r="K83" s="16">
        <v>16990</v>
      </c>
      <c r="L83" s="16">
        <v>5508102</v>
      </c>
      <c r="M83" s="16">
        <v>13799270</v>
      </c>
      <c r="N83" s="16">
        <f t="shared" si="11"/>
        <v>122692642</v>
      </c>
      <c r="O83" s="16">
        <f t="shared" si="12"/>
        <v>2732097</v>
      </c>
      <c r="P83" s="16">
        <f t="shared" si="13"/>
        <v>19307372</v>
      </c>
      <c r="Q83" s="16">
        <f t="shared" si="14"/>
        <v>144732111</v>
      </c>
      <c r="R83" s="16">
        <f t="shared" si="15"/>
        <v>290044</v>
      </c>
      <c r="S83" s="17">
        <f t="shared" si="28"/>
        <v>145022155</v>
      </c>
      <c r="U83" s="15">
        <v>86993967</v>
      </c>
      <c r="V83" s="16">
        <v>35098784</v>
      </c>
      <c r="W83" s="16">
        <v>2613397</v>
      </c>
      <c r="X83" s="16">
        <v>2672349</v>
      </c>
      <c r="Y83" s="16">
        <v>197965</v>
      </c>
      <c r="Z83" s="16">
        <v>110446</v>
      </c>
      <c r="AA83" s="16">
        <v>16990</v>
      </c>
      <c r="AB83" s="16">
        <v>5508102</v>
      </c>
      <c r="AC83" s="16">
        <v>13799270</v>
      </c>
      <c r="AD83" s="16">
        <f t="shared" si="16"/>
        <v>124921103</v>
      </c>
      <c r="AE83" s="16">
        <f t="shared" si="17"/>
        <v>2782795</v>
      </c>
      <c r="AF83" s="16">
        <f t="shared" si="18"/>
        <v>19307372</v>
      </c>
      <c r="AG83" s="16">
        <f t="shared" si="19"/>
        <v>147011270</v>
      </c>
      <c r="AH83" s="16">
        <f t="shared" si="20"/>
        <v>294612</v>
      </c>
      <c r="AI83" s="17">
        <f t="shared" si="29"/>
        <v>147305882</v>
      </c>
      <c r="AK83" s="15">
        <v>86459750.75</v>
      </c>
      <c r="AL83" s="16">
        <v>34753089.159999996</v>
      </c>
      <c r="AM83" s="16">
        <v>2589046.65</v>
      </c>
      <c r="AN83" s="16">
        <v>2661163.71</v>
      </c>
      <c r="AO83" s="16">
        <v>197965.31</v>
      </c>
      <c r="AP83" s="16">
        <v>106884.88</v>
      </c>
      <c r="AQ83" s="16">
        <v>16990.09</v>
      </c>
      <c r="AR83" s="16">
        <v>5508101.5700000003</v>
      </c>
      <c r="AS83" s="16">
        <v>13799270.23</v>
      </c>
      <c r="AT83" s="16">
        <f t="shared" si="21"/>
        <v>124016841.96000001</v>
      </c>
      <c r="AU83" s="16">
        <f t="shared" si="22"/>
        <v>2768048.59</v>
      </c>
      <c r="AV83" s="16">
        <f t="shared" si="23"/>
        <v>19307371.800000001</v>
      </c>
      <c r="AW83" s="16">
        <f t="shared" si="24"/>
        <v>146092262.35000002</v>
      </c>
      <c r="AX83" s="16">
        <f t="shared" si="25"/>
        <v>292769.64999997616</v>
      </c>
      <c r="AY83" s="17">
        <f t="shared" si="30"/>
        <v>146385032</v>
      </c>
    </row>
    <row r="84" spans="1:51" x14ac:dyDescent="0.2">
      <c r="A84" s="4">
        <f t="shared" si="26"/>
        <v>2024</v>
      </c>
      <c r="B84" s="4">
        <f t="shared" si="27"/>
        <v>3</v>
      </c>
      <c r="C84" s="11">
        <f t="shared" si="10"/>
        <v>45352</v>
      </c>
      <c r="E84" s="15">
        <v>78959023</v>
      </c>
      <c r="F84" s="16">
        <v>32127038</v>
      </c>
      <c r="G84" s="16">
        <v>2365390</v>
      </c>
      <c r="H84" s="16">
        <v>2611475</v>
      </c>
      <c r="I84" s="16">
        <v>203095</v>
      </c>
      <c r="J84" s="16">
        <v>99028</v>
      </c>
      <c r="K84" s="16">
        <v>18033</v>
      </c>
      <c r="L84" s="16">
        <v>5656472</v>
      </c>
      <c r="M84" s="16">
        <v>14566903</v>
      </c>
      <c r="N84" s="16">
        <f t="shared" si="11"/>
        <v>113672579</v>
      </c>
      <c r="O84" s="16">
        <f t="shared" si="12"/>
        <v>2710503</v>
      </c>
      <c r="P84" s="16">
        <f t="shared" si="13"/>
        <v>20223375</v>
      </c>
      <c r="Q84" s="16">
        <f t="shared" si="14"/>
        <v>136606457</v>
      </c>
      <c r="R84" s="16">
        <f t="shared" si="15"/>
        <v>273760</v>
      </c>
      <c r="S84" s="17">
        <f t="shared" si="28"/>
        <v>136880217</v>
      </c>
      <c r="U84" s="15">
        <v>80271664</v>
      </c>
      <c r="V84" s="16">
        <v>32788375</v>
      </c>
      <c r="W84" s="16">
        <v>2489068</v>
      </c>
      <c r="X84" s="16">
        <v>2648456</v>
      </c>
      <c r="Y84" s="16">
        <v>203095</v>
      </c>
      <c r="Z84" s="16">
        <v>114273</v>
      </c>
      <c r="AA84" s="16">
        <v>18033</v>
      </c>
      <c r="AB84" s="16">
        <v>5656472</v>
      </c>
      <c r="AC84" s="16">
        <v>14566903</v>
      </c>
      <c r="AD84" s="16">
        <f t="shared" si="16"/>
        <v>115770235</v>
      </c>
      <c r="AE84" s="16">
        <f t="shared" si="17"/>
        <v>2762729</v>
      </c>
      <c r="AF84" s="16">
        <f t="shared" si="18"/>
        <v>20223375</v>
      </c>
      <c r="AG84" s="16">
        <f t="shared" si="19"/>
        <v>138756339</v>
      </c>
      <c r="AH84" s="16">
        <f t="shared" si="20"/>
        <v>278069</v>
      </c>
      <c r="AI84" s="17">
        <f t="shared" si="29"/>
        <v>139034408</v>
      </c>
      <c r="AK84" s="15">
        <v>79784578.010000005</v>
      </c>
      <c r="AL84" s="16">
        <v>32495092.82</v>
      </c>
      <c r="AM84" s="16">
        <v>2469317.29</v>
      </c>
      <c r="AN84" s="16">
        <v>2637660.23</v>
      </c>
      <c r="AO84" s="16">
        <v>203094.93</v>
      </c>
      <c r="AP84" s="16">
        <v>111271.81</v>
      </c>
      <c r="AQ84" s="16">
        <v>18033.189999999999</v>
      </c>
      <c r="AR84" s="16">
        <v>5656471.9000000004</v>
      </c>
      <c r="AS84" s="16">
        <v>14566902.68</v>
      </c>
      <c r="AT84" s="16">
        <f t="shared" si="21"/>
        <v>114970116.24000002</v>
      </c>
      <c r="AU84" s="16">
        <f t="shared" si="22"/>
        <v>2748932.04</v>
      </c>
      <c r="AV84" s="16">
        <f t="shared" si="23"/>
        <v>20223374.579999998</v>
      </c>
      <c r="AW84" s="16">
        <f t="shared" si="24"/>
        <v>137942422.86000001</v>
      </c>
      <c r="AX84" s="16">
        <f t="shared" si="25"/>
        <v>276438.13999998569</v>
      </c>
      <c r="AY84" s="17">
        <f t="shared" si="30"/>
        <v>138218861</v>
      </c>
    </row>
    <row r="85" spans="1:51" x14ac:dyDescent="0.2">
      <c r="A85" s="4">
        <f t="shared" si="26"/>
        <v>2024</v>
      </c>
      <c r="B85" s="4">
        <f t="shared" si="27"/>
        <v>4</v>
      </c>
      <c r="C85" s="11">
        <f t="shared" si="10"/>
        <v>45383</v>
      </c>
      <c r="E85" s="15">
        <v>55430152</v>
      </c>
      <c r="F85" s="16">
        <v>24766325</v>
      </c>
      <c r="G85" s="16">
        <v>1875432</v>
      </c>
      <c r="H85" s="16">
        <v>2236689</v>
      </c>
      <c r="I85" s="16">
        <v>181545</v>
      </c>
      <c r="J85" s="16">
        <v>90970</v>
      </c>
      <c r="K85" s="16">
        <v>17217</v>
      </c>
      <c r="L85" s="16">
        <v>5155272</v>
      </c>
      <c r="M85" s="16">
        <v>13938601</v>
      </c>
      <c r="N85" s="16">
        <f t="shared" si="11"/>
        <v>82270671</v>
      </c>
      <c r="O85" s="16">
        <f t="shared" si="12"/>
        <v>2327659</v>
      </c>
      <c r="P85" s="16">
        <f t="shared" si="13"/>
        <v>19093873</v>
      </c>
      <c r="Q85" s="16">
        <f t="shared" si="14"/>
        <v>103692203</v>
      </c>
      <c r="R85" s="16">
        <f t="shared" si="15"/>
        <v>207800</v>
      </c>
      <c r="S85" s="17">
        <f t="shared" si="28"/>
        <v>103900003</v>
      </c>
      <c r="U85" s="15">
        <v>56395813</v>
      </c>
      <c r="V85" s="16">
        <v>25223216</v>
      </c>
      <c r="W85" s="16">
        <v>1978090</v>
      </c>
      <c r="X85" s="16">
        <v>2265569</v>
      </c>
      <c r="Y85" s="16">
        <v>181545</v>
      </c>
      <c r="Z85" s="16">
        <v>103670</v>
      </c>
      <c r="AA85" s="16">
        <v>17217</v>
      </c>
      <c r="AB85" s="16">
        <v>5155272</v>
      </c>
      <c r="AC85" s="16">
        <v>13938601</v>
      </c>
      <c r="AD85" s="16">
        <f t="shared" si="16"/>
        <v>83795881</v>
      </c>
      <c r="AE85" s="16">
        <f t="shared" si="17"/>
        <v>2369239</v>
      </c>
      <c r="AF85" s="16">
        <f t="shared" si="18"/>
        <v>19093873</v>
      </c>
      <c r="AG85" s="16">
        <f t="shared" si="19"/>
        <v>105258993</v>
      </c>
      <c r="AH85" s="16">
        <f t="shared" si="20"/>
        <v>210940</v>
      </c>
      <c r="AI85" s="17">
        <f t="shared" si="29"/>
        <v>105469933</v>
      </c>
      <c r="AK85" s="15">
        <v>56073324.409999996</v>
      </c>
      <c r="AL85" s="16">
        <v>25039155.260000002</v>
      </c>
      <c r="AM85" s="16">
        <v>1966452.41</v>
      </c>
      <c r="AN85" s="16">
        <v>2257717.2799999998</v>
      </c>
      <c r="AO85" s="16">
        <v>181545.07</v>
      </c>
      <c r="AP85" s="16">
        <v>101856.47</v>
      </c>
      <c r="AQ85" s="16">
        <v>17217.21</v>
      </c>
      <c r="AR85" s="16">
        <v>5155271.84</v>
      </c>
      <c r="AS85" s="16">
        <v>13938601.01</v>
      </c>
      <c r="AT85" s="16">
        <f t="shared" si="21"/>
        <v>83277694.359999985</v>
      </c>
      <c r="AU85" s="16">
        <f t="shared" si="22"/>
        <v>2359573.75</v>
      </c>
      <c r="AV85" s="16">
        <f t="shared" si="23"/>
        <v>19093872.850000001</v>
      </c>
      <c r="AW85" s="16">
        <f t="shared" si="24"/>
        <v>104731140.95999998</v>
      </c>
      <c r="AX85" s="16">
        <f t="shared" si="25"/>
        <v>209882.04000002146</v>
      </c>
      <c r="AY85" s="17">
        <f t="shared" si="30"/>
        <v>104941023</v>
      </c>
    </row>
    <row r="86" spans="1:51" x14ac:dyDescent="0.2">
      <c r="A86" s="4">
        <f t="shared" si="26"/>
        <v>2024</v>
      </c>
      <c r="B86" s="4">
        <f t="shared" si="27"/>
        <v>5</v>
      </c>
      <c r="C86" s="11">
        <f t="shared" si="10"/>
        <v>45413</v>
      </c>
      <c r="E86" s="15">
        <v>35480145</v>
      </c>
      <c r="F86" s="16">
        <v>19036917</v>
      </c>
      <c r="G86" s="16">
        <v>1515601</v>
      </c>
      <c r="H86" s="16">
        <v>1914628</v>
      </c>
      <c r="I86" s="16">
        <v>167326</v>
      </c>
      <c r="J86" s="16">
        <v>85688</v>
      </c>
      <c r="K86" s="16">
        <v>17470</v>
      </c>
      <c r="L86" s="16">
        <v>4838478</v>
      </c>
      <c r="M86" s="16">
        <v>13757785</v>
      </c>
      <c r="N86" s="16">
        <f t="shared" si="11"/>
        <v>56217459</v>
      </c>
      <c r="O86" s="16">
        <f t="shared" si="12"/>
        <v>2000316</v>
      </c>
      <c r="P86" s="16">
        <f t="shared" si="13"/>
        <v>18596263</v>
      </c>
      <c r="Q86" s="16">
        <f t="shared" si="14"/>
        <v>76814038</v>
      </c>
      <c r="R86" s="16">
        <f t="shared" si="15"/>
        <v>153936</v>
      </c>
      <c r="S86" s="17">
        <f t="shared" si="28"/>
        <v>76967974</v>
      </c>
      <c r="U86" s="15">
        <v>36129889</v>
      </c>
      <c r="V86" s="16">
        <v>19379412</v>
      </c>
      <c r="W86" s="16">
        <v>1612324</v>
      </c>
      <c r="X86" s="16">
        <v>1939978</v>
      </c>
      <c r="Y86" s="16">
        <v>167326</v>
      </c>
      <c r="Z86" s="16">
        <v>97641</v>
      </c>
      <c r="AA86" s="16">
        <v>17470</v>
      </c>
      <c r="AB86" s="16">
        <v>4838478</v>
      </c>
      <c r="AC86" s="16">
        <v>13757785</v>
      </c>
      <c r="AD86" s="16">
        <f t="shared" si="16"/>
        <v>57306421</v>
      </c>
      <c r="AE86" s="16">
        <f t="shared" si="17"/>
        <v>2037619</v>
      </c>
      <c r="AF86" s="16">
        <f t="shared" si="18"/>
        <v>18596263</v>
      </c>
      <c r="AG86" s="16">
        <f t="shared" si="19"/>
        <v>77940303</v>
      </c>
      <c r="AH86" s="16">
        <f t="shared" si="20"/>
        <v>156193</v>
      </c>
      <c r="AI86" s="17">
        <f t="shared" si="29"/>
        <v>78096496</v>
      </c>
      <c r="AK86" s="15">
        <v>35900162.009999998</v>
      </c>
      <c r="AL86" s="16">
        <v>19252073.760000002</v>
      </c>
      <c r="AM86" s="16">
        <v>1604962.63</v>
      </c>
      <c r="AN86" s="16">
        <v>1933548.67</v>
      </c>
      <c r="AO86" s="16">
        <v>167326.22</v>
      </c>
      <c r="AP86" s="16">
        <v>96474.880000000005</v>
      </c>
      <c r="AQ86" s="16">
        <v>17470.16</v>
      </c>
      <c r="AR86" s="16">
        <v>4838477.7699999996</v>
      </c>
      <c r="AS86" s="16">
        <v>13757784.58</v>
      </c>
      <c r="AT86" s="16">
        <f t="shared" si="21"/>
        <v>56941994.779999994</v>
      </c>
      <c r="AU86" s="16">
        <f t="shared" si="22"/>
        <v>2030023.5499999998</v>
      </c>
      <c r="AV86" s="16">
        <f t="shared" si="23"/>
        <v>18596262.350000001</v>
      </c>
      <c r="AW86" s="16">
        <f t="shared" si="24"/>
        <v>77568280.679999992</v>
      </c>
      <c r="AX86" s="16">
        <f t="shared" si="25"/>
        <v>155447.32000000775</v>
      </c>
      <c r="AY86" s="17">
        <f t="shared" si="30"/>
        <v>77723728</v>
      </c>
    </row>
    <row r="87" spans="1:51" x14ac:dyDescent="0.2">
      <c r="A87" s="4">
        <f t="shared" si="26"/>
        <v>2024</v>
      </c>
      <c r="B87" s="4">
        <f t="shared" si="27"/>
        <v>6</v>
      </c>
      <c r="C87" s="11">
        <f t="shared" si="10"/>
        <v>45444</v>
      </c>
      <c r="E87" s="15">
        <v>21685201</v>
      </c>
      <c r="F87" s="16">
        <v>14750517</v>
      </c>
      <c r="G87" s="16">
        <v>1102720</v>
      </c>
      <c r="H87" s="16">
        <v>1298203</v>
      </c>
      <c r="I87" s="16">
        <v>146919</v>
      </c>
      <c r="J87" s="16">
        <v>76275</v>
      </c>
      <c r="K87" s="16">
        <v>16669</v>
      </c>
      <c r="L87" s="16">
        <v>4421240</v>
      </c>
      <c r="M87" s="16">
        <v>12971623</v>
      </c>
      <c r="N87" s="16">
        <f t="shared" si="11"/>
        <v>37702026</v>
      </c>
      <c r="O87" s="16">
        <f t="shared" si="12"/>
        <v>1374478</v>
      </c>
      <c r="P87" s="16">
        <f t="shared" si="13"/>
        <v>17392863</v>
      </c>
      <c r="Q87" s="16">
        <f t="shared" si="14"/>
        <v>56469367</v>
      </c>
      <c r="R87" s="16">
        <f t="shared" si="15"/>
        <v>113165</v>
      </c>
      <c r="S87" s="17">
        <f t="shared" si="28"/>
        <v>56582532</v>
      </c>
      <c r="U87" s="15">
        <v>22181851</v>
      </c>
      <c r="V87" s="16">
        <v>15053259</v>
      </c>
      <c r="W87" s="16">
        <v>1197979</v>
      </c>
      <c r="X87" s="16">
        <v>1319904</v>
      </c>
      <c r="Y87" s="16">
        <v>146919</v>
      </c>
      <c r="Z87" s="16">
        <v>87464</v>
      </c>
      <c r="AA87" s="16">
        <v>16669</v>
      </c>
      <c r="AB87" s="16">
        <v>4421240</v>
      </c>
      <c r="AC87" s="16">
        <v>12971623</v>
      </c>
      <c r="AD87" s="16">
        <f t="shared" si="16"/>
        <v>38596677</v>
      </c>
      <c r="AE87" s="16">
        <f t="shared" si="17"/>
        <v>1407368</v>
      </c>
      <c r="AF87" s="16">
        <f t="shared" si="18"/>
        <v>17392863</v>
      </c>
      <c r="AG87" s="16">
        <f t="shared" si="19"/>
        <v>57396908</v>
      </c>
      <c r="AH87" s="16">
        <f t="shared" si="20"/>
        <v>115024</v>
      </c>
      <c r="AI87" s="17">
        <f t="shared" si="29"/>
        <v>57511932</v>
      </c>
      <c r="AK87" s="15">
        <v>22002148.239999998</v>
      </c>
      <c r="AL87" s="16">
        <v>14942465.73</v>
      </c>
      <c r="AM87" s="16">
        <v>1191769.3799999999</v>
      </c>
      <c r="AN87" s="16">
        <v>1314402.3700000001</v>
      </c>
      <c r="AO87" s="16">
        <v>146919.29</v>
      </c>
      <c r="AP87" s="16">
        <v>86525.21</v>
      </c>
      <c r="AQ87" s="16">
        <v>16669.150000000001</v>
      </c>
      <c r="AR87" s="16">
        <v>4421240.34</v>
      </c>
      <c r="AS87" s="16">
        <v>12971622.689999999</v>
      </c>
      <c r="AT87" s="16">
        <f t="shared" si="21"/>
        <v>38299971.789999999</v>
      </c>
      <c r="AU87" s="16">
        <f t="shared" si="22"/>
        <v>1400927.58</v>
      </c>
      <c r="AV87" s="16">
        <f t="shared" si="23"/>
        <v>17392863.030000001</v>
      </c>
      <c r="AW87" s="16">
        <f t="shared" si="24"/>
        <v>57093762.399999999</v>
      </c>
      <c r="AX87" s="16">
        <f t="shared" si="25"/>
        <v>114416.60000000149</v>
      </c>
      <c r="AY87" s="17">
        <f t="shared" si="30"/>
        <v>57208179</v>
      </c>
    </row>
    <row r="88" spans="1:51" x14ac:dyDescent="0.2">
      <c r="A88" s="4">
        <f t="shared" si="26"/>
        <v>2024</v>
      </c>
      <c r="B88" s="4">
        <f t="shared" si="27"/>
        <v>7</v>
      </c>
      <c r="C88" s="11">
        <f t="shared" si="10"/>
        <v>45474</v>
      </c>
      <c r="E88" s="15">
        <v>15415365</v>
      </c>
      <c r="F88" s="16">
        <v>12039174</v>
      </c>
      <c r="G88" s="16">
        <v>1011157</v>
      </c>
      <c r="H88" s="16">
        <v>1156602</v>
      </c>
      <c r="I88" s="16">
        <v>138477</v>
      </c>
      <c r="J88" s="16">
        <v>72263</v>
      </c>
      <c r="K88" s="16">
        <v>17013</v>
      </c>
      <c r="L88" s="16">
        <v>4196899</v>
      </c>
      <c r="M88" s="16">
        <v>13098085</v>
      </c>
      <c r="N88" s="16">
        <f t="shared" si="11"/>
        <v>28621186</v>
      </c>
      <c r="O88" s="16">
        <f t="shared" si="12"/>
        <v>1228865</v>
      </c>
      <c r="P88" s="16">
        <f t="shared" si="13"/>
        <v>17294984</v>
      </c>
      <c r="Q88" s="16">
        <f t="shared" si="14"/>
        <v>47145035</v>
      </c>
      <c r="R88" s="16">
        <f t="shared" si="15"/>
        <v>94479</v>
      </c>
      <c r="S88" s="17">
        <f t="shared" si="28"/>
        <v>47239514</v>
      </c>
      <c r="U88" s="15">
        <v>15943757</v>
      </c>
      <c r="V88" s="16">
        <v>12369229</v>
      </c>
      <c r="W88" s="16">
        <v>1114695</v>
      </c>
      <c r="X88" s="16">
        <v>1181580</v>
      </c>
      <c r="Y88" s="16">
        <v>138477</v>
      </c>
      <c r="Z88" s="16">
        <v>84111</v>
      </c>
      <c r="AA88" s="16">
        <v>17013</v>
      </c>
      <c r="AB88" s="16">
        <v>4196899</v>
      </c>
      <c r="AC88" s="16">
        <v>13098085</v>
      </c>
      <c r="AD88" s="16">
        <f t="shared" si="16"/>
        <v>29583171</v>
      </c>
      <c r="AE88" s="16">
        <f t="shared" si="17"/>
        <v>1265691</v>
      </c>
      <c r="AF88" s="16">
        <f t="shared" si="18"/>
        <v>17294984</v>
      </c>
      <c r="AG88" s="16">
        <f t="shared" si="19"/>
        <v>48143846</v>
      </c>
      <c r="AH88" s="16">
        <f t="shared" si="20"/>
        <v>96481</v>
      </c>
      <c r="AI88" s="17">
        <f t="shared" si="29"/>
        <v>48240327</v>
      </c>
      <c r="AK88" s="15">
        <v>15754837.279999999</v>
      </c>
      <c r="AL88" s="16">
        <v>12249127.76</v>
      </c>
      <c r="AM88" s="16">
        <v>1108108.6399999999</v>
      </c>
      <c r="AN88" s="16">
        <v>1175146.4099999999</v>
      </c>
      <c r="AO88" s="16">
        <v>138476.56</v>
      </c>
      <c r="AP88" s="16">
        <v>83141.33</v>
      </c>
      <c r="AQ88" s="16">
        <v>17013.39</v>
      </c>
      <c r="AR88" s="16">
        <v>4196898.74</v>
      </c>
      <c r="AS88" s="16">
        <v>13098084.6</v>
      </c>
      <c r="AT88" s="16">
        <f t="shared" si="21"/>
        <v>29267563.629999999</v>
      </c>
      <c r="AU88" s="16">
        <f t="shared" si="22"/>
        <v>1258287.74</v>
      </c>
      <c r="AV88" s="16">
        <f t="shared" si="23"/>
        <v>17294983.34</v>
      </c>
      <c r="AW88" s="16">
        <f t="shared" si="24"/>
        <v>47820834.709999993</v>
      </c>
      <c r="AX88" s="16">
        <f t="shared" si="25"/>
        <v>95833.290000006557</v>
      </c>
      <c r="AY88" s="17">
        <f t="shared" si="30"/>
        <v>47916668</v>
      </c>
    </row>
    <row r="89" spans="1:51" x14ac:dyDescent="0.2">
      <c r="A89" s="4">
        <f t="shared" si="26"/>
        <v>2024</v>
      </c>
      <c r="B89" s="4">
        <f t="shared" si="27"/>
        <v>8</v>
      </c>
      <c r="C89" s="11">
        <f t="shared" si="10"/>
        <v>45505</v>
      </c>
      <c r="E89" s="15">
        <v>14113191</v>
      </c>
      <c r="F89" s="16">
        <v>11929891</v>
      </c>
      <c r="G89" s="16">
        <v>992916</v>
      </c>
      <c r="H89" s="16">
        <v>1097002</v>
      </c>
      <c r="I89" s="16">
        <v>136997</v>
      </c>
      <c r="J89" s="16">
        <v>70997</v>
      </c>
      <c r="K89" s="16">
        <v>16995</v>
      </c>
      <c r="L89" s="16">
        <v>3977446</v>
      </c>
      <c r="M89" s="16">
        <v>13069300</v>
      </c>
      <c r="N89" s="16">
        <f t="shared" si="11"/>
        <v>27189990</v>
      </c>
      <c r="O89" s="16">
        <f t="shared" si="12"/>
        <v>1167999</v>
      </c>
      <c r="P89" s="16">
        <f t="shared" si="13"/>
        <v>17046746</v>
      </c>
      <c r="Q89" s="16">
        <f t="shared" si="14"/>
        <v>45404735</v>
      </c>
      <c r="R89" s="16">
        <f t="shared" si="15"/>
        <v>90991</v>
      </c>
      <c r="S89" s="17">
        <f t="shared" si="28"/>
        <v>45495726</v>
      </c>
      <c r="U89" s="15">
        <v>14706082</v>
      </c>
      <c r="V89" s="16">
        <v>12282832</v>
      </c>
      <c r="W89" s="16">
        <v>1105676</v>
      </c>
      <c r="X89" s="16">
        <v>1123742</v>
      </c>
      <c r="Y89" s="16">
        <v>136997</v>
      </c>
      <c r="Z89" s="16">
        <v>83545</v>
      </c>
      <c r="AA89" s="16">
        <v>16995</v>
      </c>
      <c r="AB89" s="16">
        <v>3977446</v>
      </c>
      <c r="AC89" s="16">
        <v>13069300</v>
      </c>
      <c r="AD89" s="16">
        <f t="shared" si="16"/>
        <v>28248582</v>
      </c>
      <c r="AE89" s="16">
        <f t="shared" si="17"/>
        <v>1207287</v>
      </c>
      <c r="AF89" s="16">
        <f t="shared" si="18"/>
        <v>17046746</v>
      </c>
      <c r="AG89" s="16">
        <f t="shared" si="19"/>
        <v>46502615</v>
      </c>
      <c r="AH89" s="16">
        <f t="shared" si="20"/>
        <v>93192</v>
      </c>
      <c r="AI89" s="17">
        <f t="shared" si="29"/>
        <v>46595807</v>
      </c>
      <c r="AK89" s="15">
        <v>14494302.039999999</v>
      </c>
      <c r="AL89" s="16">
        <v>12157268.23</v>
      </c>
      <c r="AM89" s="16">
        <v>1098777.3899999999</v>
      </c>
      <c r="AN89" s="16">
        <v>1116908.6599999999</v>
      </c>
      <c r="AO89" s="16">
        <v>136996.79</v>
      </c>
      <c r="AP89" s="16">
        <v>82557.240000000005</v>
      </c>
      <c r="AQ89" s="16">
        <v>16995.27</v>
      </c>
      <c r="AR89" s="16">
        <v>3977446.25</v>
      </c>
      <c r="AS89" s="16">
        <v>13069300.15</v>
      </c>
      <c r="AT89" s="16">
        <f t="shared" si="21"/>
        <v>27904339.719999999</v>
      </c>
      <c r="AU89" s="16">
        <f t="shared" si="22"/>
        <v>1199465.8999999999</v>
      </c>
      <c r="AV89" s="16">
        <f t="shared" si="23"/>
        <v>17046746.399999999</v>
      </c>
      <c r="AW89" s="16">
        <f t="shared" si="24"/>
        <v>46150552.019999996</v>
      </c>
      <c r="AX89" s="16">
        <f t="shared" si="25"/>
        <v>92485.980000004172</v>
      </c>
      <c r="AY89" s="17">
        <f t="shared" si="30"/>
        <v>46243038</v>
      </c>
    </row>
    <row r="90" spans="1:51" x14ac:dyDescent="0.2">
      <c r="A90" s="4">
        <f t="shared" si="26"/>
        <v>2024</v>
      </c>
      <c r="B90" s="4">
        <f t="shared" si="27"/>
        <v>9</v>
      </c>
      <c r="C90" s="11">
        <f t="shared" si="10"/>
        <v>45536</v>
      </c>
      <c r="E90" s="15">
        <v>17676555</v>
      </c>
      <c r="F90" s="16">
        <v>12609680</v>
      </c>
      <c r="G90" s="16">
        <v>1055749</v>
      </c>
      <c r="H90" s="16">
        <v>1100567</v>
      </c>
      <c r="I90" s="16">
        <v>142720</v>
      </c>
      <c r="J90" s="16">
        <v>73951</v>
      </c>
      <c r="K90" s="16">
        <v>16620</v>
      </c>
      <c r="L90" s="16">
        <v>3941641</v>
      </c>
      <c r="M90" s="16">
        <v>12893496</v>
      </c>
      <c r="N90" s="16">
        <f t="shared" si="11"/>
        <v>31501324</v>
      </c>
      <c r="O90" s="16">
        <f t="shared" si="12"/>
        <v>1174518</v>
      </c>
      <c r="P90" s="16">
        <f t="shared" si="13"/>
        <v>16835137</v>
      </c>
      <c r="Q90" s="16">
        <f t="shared" si="14"/>
        <v>49510979</v>
      </c>
      <c r="R90" s="16">
        <f t="shared" si="15"/>
        <v>99220</v>
      </c>
      <c r="S90" s="17">
        <f t="shared" si="28"/>
        <v>49610199</v>
      </c>
      <c r="U90" s="15">
        <v>18440030</v>
      </c>
      <c r="V90" s="16">
        <v>12966933</v>
      </c>
      <c r="W90" s="16">
        <v>1165648</v>
      </c>
      <c r="X90" s="16">
        <v>1126741</v>
      </c>
      <c r="Y90" s="16">
        <v>142720</v>
      </c>
      <c r="Z90" s="16">
        <v>85929</v>
      </c>
      <c r="AA90" s="16">
        <v>16620</v>
      </c>
      <c r="AB90" s="16">
        <v>3941641</v>
      </c>
      <c r="AC90" s="16">
        <v>12893496</v>
      </c>
      <c r="AD90" s="16">
        <f t="shared" si="16"/>
        <v>32731951</v>
      </c>
      <c r="AE90" s="16">
        <f t="shared" si="17"/>
        <v>1212670</v>
      </c>
      <c r="AF90" s="16">
        <f t="shared" si="18"/>
        <v>16835137</v>
      </c>
      <c r="AG90" s="16">
        <f t="shared" si="19"/>
        <v>50779758</v>
      </c>
      <c r="AH90" s="16">
        <f t="shared" si="20"/>
        <v>101763</v>
      </c>
      <c r="AI90" s="17">
        <f t="shared" si="29"/>
        <v>50881521</v>
      </c>
      <c r="AK90" s="15">
        <v>18168152.52</v>
      </c>
      <c r="AL90" s="16">
        <v>12843798.949999999</v>
      </c>
      <c r="AM90" s="16">
        <v>1158727.78</v>
      </c>
      <c r="AN90" s="16">
        <v>1120225.72</v>
      </c>
      <c r="AO90" s="16">
        <v>142719.9</v>
      </c>
      <c r="AP90" s="16">
        <v>84960.97</v>
      </c>
      <c r="AQ90" s="16">
        <v>16620.07</v>
      </c>
      <c r="AR90" s="16">
        <v>3941640.98</v>
      </c>
      <c r="AS90" s="16">
        <v>12893495.6</v>
      </c>
      <c r="AT90" s="16">
        <f t="shared" si="21"/>
        <v>32330019.219999999</v>
      </c>
      <c r="AU90" s="16">
        <f t="shared" si="22"/>
        <v>1205186.69</v>
      </c>
      <c r="AV90" s="16">
        <f t="shared" si="23"/>
        <v>16835136.579999998</v>
      </c>
      <c r="AW90" s="16">
        <f t="shared" si="24"/>
        <v>50370342.489999995</v>
      </c>
      <c r="AX90" s="16">
        <f t="shared" si="25"/>
        <v>100942.51000000536</v>
      </c>
      <c r="AY90" s="17">
        <f t="shared" si="30"/>
        <v>50471285</v>
      </c>
    </row>
    <row r="91" spans="1:51" x14ac:dyDescent="0.2">
      <c r="A91" s="4">
        <f t="shared" si="26"/>
        <v>2024</v>
      </c>
      <c r="B91" s="4">
        <f t="shared" si="27"/>
        <v>10</v>
      </c>
      <c r="C91" s="11">
        <f t="shared" si="10"/>
        <v>45566</v>
      </c>
      <c r="E91" s="15">
        <v>38757361</v>
      </c>
      <c r="F91" s="16">
        <v>19557973</v>
      </c>
      <c r="G91" s="16">
        <v>1638965</v>
      </c>
      <c r="H91" s="16">
        <v>1424938</v>
      </c>
      <c r="I91" s="16">
        <v>175284</v>
      </c>
      <c r="J91" s="16">
        <v>87152</v>
      </c>
      <c r="K91" s="16">
        <v>17641</v>
      </c>
      <c r="L91" s="16">
        <v>4589163</v>
      </c>
      <c r="M91" s="16">
        <v>13990796</v>
      </c>
      <c r="N91" s="16">
        <f t="shared" si="11"/>
        <v>60147224</v>
      </c>
      <c r="O91" s="16">
        <f t="shared" si="12"/>
        <v>1512090</v>
      </c>
      <c r="P91" s="16">
        <f t="shared" si="13"/>
        <v>18579959</v>
      </c>
      <c r="Q91" s="16">
        <f t="shared" si="14"/>
        <v>80239273</v>
      </c>
      <c r="R91" s="16">
        <f t="shared" si="15"/>
        <v>160800</v>
      </c>
      <c r="S91" s="17">
        <f t="shared" si="28"/>
        <v>80400073</v>
      </c>
      <c r="U91" s="15">
        <v>40146579</v>
      </c>
      <c r="V91" s="16">
        <v>20202549</v>
      </c>
      <c r="W91" s="16">
        <v>1787244</v>
      </c>
      <c r="X91" s="16">
        <v>1463194</v>
      </c>
      <c r="Y91" s="16">
        <v>175284</v>
      </c>
      <c r="Z91" s="16">
        <v>102541</v>
      </c>
      <c r="AA91" s="16">
        <v>17641</v>
      </c>
      <c r="AB91" s="16">
        <v>4589163</v>
      </c>
      <c r="AC91" s="16">
        <v>13990796</v>
      </c>
      <c r="AD91" s="16">
        <f t="shared" si="16"/>
        <v>62329297</v>
      </c>
      <c r="AE91" s="16">
        <f t="shared" si="17"/>
        <v>1565735</v>
      </c>
      <c r="AF91" s="16">
        <f t="shared" si="18"/>
        <v>18579959</v>
      </c>
      <c r="AG91" s="16">
        <f t="shared" si="19"/>
        <v>82474991</v>
      </c>
      <c r="AH91" s="16">
        <f t="shared" si="20"/>
        <v>165281</v>
      </c>
      <c r="AI91" s="17">
        <f t="shared" si="29"/>
        <v>82640272</v>
      </c>
      <c r="AK91" s="15">
        <v>39660788.299999997</v>
      </c>
      <c r="AL91" s="16">
        <v>19965850.379999999</v>
      </c>
      <c r="AM91" s="16">
        <v>1772137.44</v>
      </c>
      <c r="AN91" s="16">
        <v>1453093.46</v>
      </c>
      <c r="AO91" s="16">
        <v>175284.09</v>
      </c>
      <c r="AP91" s="16">
        <v>100576.29</v>
      </c>
      <c r="AQ91" s="16">
        <v>17640.54</v>
      </c>
      <c r="AR91" s="16">
        <v>4589162.7</v>
      </c>
      <c r="AS91" s="16">
        <v>13990796.16</v>
      </c>
      <c r="AT91" s="16">
        <f t="shared" si="21"/>
        <v>61591700.749999993</v>
      </c>
      <c r="AU91" s="16">
        <f t="shared" si="22"/>
        <v>1553669.75</v>
      </c>
      <c r="AV91" s="16">
        <f t="shared" si="23"/>
        <v>18579958.859999999</v>
      </c>
      <c r="AW91" s="16">
        <f t="shared" si="24"/>
        <v>81725329.359999985</v>
      </c>
      <c r="AX91" s="16">
        <f t="shared" si="25"/>
        <v>163778.6400000155</v>
      </c>
      <c r="AY91" s="17">
        <f t="shared" si="30"/>
        <v>81889108</v>
      </c>
    </row>
    <row r="92" spans="1:51" x14ac:dyDescent="0.2">
      <c r="A92" s="4">
        <f t="shared" si="26"/>
        <v>2024</v>
      </c>
      <c r="B92" s="4">
        <f t="shared" si="27"/>
        <v>11</v>
      </c>
      <c r="C92" s="11">
        <f t="shared" si="10"/>
        <v>45597</v>
      </c>
      <c r="E92" s="15">
        <v>71471900</v>
      </c>
      <c r="F92" s="16">
        <v>28636411</v>
      </c>
      <c r="G92" s="16">
        <v>2239032</v>
      </c>
      <c r="H92" s="16">
        <v>2113774</v>
      </c>
      <c r="I92" s="16">
        <v>193259</v>
      </c>
      <c r="J92" s="16">
        <v>89920</v>
      </c>
      <c r="K92" s="16">
        <v>17472</v>
      </c>
      <c r="L92" s="16">
        <v>5022074</v>
      </c>
      <c r="M92" s="16">
        <v>14112070</v>
      </c>
      <c r="N92" s="16">
        <f t="shared" si="11"/>
        <v>102558074</v>
      </c>
      <c r="O92" s="16">
        <f t="shared" si="12"/>
        <v>2203694</v>
      </c>
      <c r="P92" s="16">
        <f t="shared" si="13"/>
        <v>19134144</v>
      </c>
      <c r="Q92" s="16">
        <f t="shared" si="14"/>
        <v>123895912</v>
      </c>
      <c r="R92" s="16">
        <f t="shared" si="15"/>
        <v>248288</v>
      </c>
      <c r="S92" s="17">
        <f t="shared" si="28"/>
        <v>124144200</v>
      </c>
      <c r="U92" s="15">
        <v>73732432</v>
      </c>
      <c r="V92" s="16">
        <v>30007758</v>
      </c>
      <c r="W92" s="16">
        <v>2433997</v>
      </c>
      <c r="X92" s="16">
        <v>2172464</v>
      </c>
      <c r="Y92" s="16">
        <v>193259</v>
      </c>
      <c r="Z92" s="16">
        <v>111027</v>
      </c>
      <c r="AA92" s="16">
        <v>17472</v>
      </c>
      <c r="AB92" s="16">
        <v>5022074</v>
      </c>
      <c r="AC92" s="16">
        <v>14112070</v>
      </c>
      <c r="AD92" s="16">
        <f t="shared" si="16"/>
        <v>106384918</v>
      </c>
      <c r="AE92" s="16">
        <f t="shared" si="17"/>
        <v>2283491</v>
      </c>
      <c r="AF92" s="16">
        <f t="shared" si="18"/>
        <v>19134144</v>
      </c>
      <c r="AG92" s="16">
        <f t="shared" si="19"/>
        <v>127802553</v>
      </c>
      <c r="AH92" s="16">
        <f t="shared" si="20"/>
        <v>256117</v>
      </c>
      <c r="AI92" s="17">
        <f t="shared" si="29"/>
        <v>128058670</v>
      </c>
      <c r="AK92" s="15">
        <v>72912963.280000001</v>
      </c>
      <c r="AL92" s="16">
        <v>29436014.219999999</v>
      </c>
      <c r="AM92" s="16">
        <v>2391864.0099999998</v>
      </c>
      <c r="AN92" s="16">
        <v>2154523.9300000002</v>
      </c>
      <c r="AO92" s="16">
        <v>193258.58</v>
      </c>
      <c r="AP92" s="16">
        <v>105693.42</v>
      </c>
      <c r="AQ92" s="16">
        <v>17471.72</v>
      </c>
      <c r="AR92" s="16">
        <v>5022073.96</v>
      </c>
      <c r="AS92" s="16">
        <v>14112070.289999999</v>
      </c>
      <c r="AT92" s="16">
        <f t="shared" si="21"/>
        <v>104951571.81</v>
      </c>
      <c r="AU92" s="16">
        <f t="shared" si="22"/>
        <v>2260217.35</v>
      </c>
      <c r="AV92" s="16">
        <f t="shared" si="23"/>
        <v>19134144.25</v>
      </c>
      <c r="AW92" s="16">
        <f t="shared" si="24"/>
        <v>126345933.41</v>
      </c>
      <c r="AX92" s="16">
        <f t="shared" si="25"/>
        <v>253198.59000000358</v>
      </c>
      <c r="AY92" s="17">
        <f t="shared" si="30"/>
        <v>126599132</v>
      </c>
    </row>
    <row r="93" spans="1:51" x14ac:dyDescent="0.2">
      <c r="A93" s="4">
        <f t="shared" si="26"/>
        <v>2024</v>
      </c>
      <c r="B93" s="4">
        <f t="shared" si="27"/>
        <v>12</v>
      </c>
      <c r="C93" s="11">
        <f t="shared" si="10"/>
        <v>45627</v>
      </c>
      <c r="E93" s="15">
        <v>101484005</v>
      </c>
      <c r="F93" s="16">
        <v>38129779</v>
      </c>
      <c r="G93" s="16">
        <v>2885854</v>
      </c>
      <c r="H93" s="16">
        <v>2714525</v>
      </c>
      <c r="I93" s="16">
        <v>215643</v>
      </c>
      <c r="J93" s="16">
        <v>109409</v>
      </c>
      <c r="K93" s="16">
        <v>18330</v>
      </c>
      <c r="L93" s="16">
        <v>5826347</v>
      </c>
      <c r="M93" s="16">
        <v>14975921</v>
      </c>
      <c r="N93" s="16">
        <f t="shared" si="11"/>
        <v>142733611</v>
      </c>
      <c r="O93" s="16">
        <f t="shared" si="12"/>
        <v>2823934</v>
      </c>
      <c r="P93" s="16">
        <f t="shared" si="13"/>
        <v>20802268</v>
      </c>
      <c r="Q93" s="16">
        <f t="shared" si="14"/>
        <v>166359813</v>
      </c>
      <c r="R93" s="16">
        <f t="shared" si="15"/>
        <v>333386</v>
      </c>
      <c r="S93" s="17">
        <f t="shared" si="28"/>
        <v>166693199</v>
      </c>
      <c r="U93" s="15">
        <v>104119844</v>
      </c>
      <c r="V93" s="16">
        <v>39896943</v>
      </c>
      <c r="W93" s="16">
        <v>3092522</v>
      </c>
      <c r="X93" s="16">
        <v>2742958</v>
      </c>
      <c r="Y93" s="16">
        <v>215643</v>
      </c>
      <c r="Z93" s="16">
        <v>122838</v>
      </c>
      <c r="AA93" s="16">
        <v>18330</v>
      </c>
      <c r="AB93" s="16">
        <v>5826347</v>
      </c>
      <c r="AC93" s="16">
        <v>14975921</v>
      </c>
      <c r="AD93" s="16">
        <f t="shared" si="16"/>
        <v>147343282</v>
      </c>
      <c r="AE93" s="16">
        <f t="shared" si="17"/>
        <v>2865796</v>
      </c>
      <c r="AF93" s="16">
        <f t="shared" si="18"/>
        <v>20802268</v>
      </c>
      <c r="AG93" s="16">
        <f t="shared" si="19"/>
        <v>171011346</v>
      </c>
      <c r="AH93" s="16">
        <f t="shared" si="20"/>
        <v>342708</v>
      </c>
      <c r="AI93" s="17">
        <f t="shared" si="29"/>
        <v>171354054</v>
      </c>
      <c r="AK93" s="15">
        <v>103251149.79000001</v>
      </c>
      <c r="AL93" s="16">
        <v>39203625.659999996</v>
      </c>
      <c r="AM93" s="16">
        <v>3042706.58</v>
      </c>
      <c r="AN93" s="16">
        <v>2728867.63</v>
      </c>
      <c r="AO93" s="16">
        <v>215643.38</v>
      </c>
      <c r="AP93" s="16">
        <v>116197.23</v>
      </c>
      <c r="AQ93" s="16">
        <v>18329.62</v>
      </c>
      <c r="AR93" s="16">
        <v>5826346.9800000004</v>
      </c>
      <c r="AS93" s="16">
        <v>14975921.07</v>
      </c>
      <c r="AT93" s="16">
        <f t="shared" si="21"/>
        <v>145731455.03</v>
      </c>
      <c r="AU93" s="16">
        <f t="shared" si="22"/>
        <v>2845064.86</v>
      </c>
      <c r="AV93" s="16">
        <f t="shared" si="23"/>
        <v>20802268.050000001</v>
      </c>
      <c r="AW93" s="16">
        <f t="shared" si="24"/>
        <v>169378787.94000003</v>
      </c>
      <c r="AX93" s="16">
        <f t="shared" si="25"/>
        <v>339436.05999997258</v>
      </c>
      <c r="AY93" s="17">
        <f t="shared" si="30"/>
        <v>169718224</v>
      </c>
    </row>
    <row r="94" spans="1:51" x14ac:dyDescent="0.2">
      <c r="A94" s="4">
        <f t="shared" si="26"/>
        <v>2025</v>
      </c>
      <c r="B94" s="4">
        <f t="shared" si="27"/>
        <v>1</v>
      </c>
      <c r="C94" s="11">
        <f t="shared" si="10"/>
        <v>45658</v>
      </c>
      <c r="E94" s="15">
        <v>100939253</v>
      </c>
      <c r="F94" s="16">
        <v>39104293</v>
      </c>
      <c r="G94" s="16">
        <v>2803203</v>
      </c>
      <c r="H94" s="16">
        <v>2814461</v>
      </c>
      <c r="I94" s="16">
        <v>212198</v>
      </c>
      <c r="J94" s="16">
        <v>98631</v>
      </c>
      <c r="K94" s="16">
        <v>18283</v>
      </c>
      <c r="L94" s="16">
        <v>6064857</v>
      </c>
      <c r="M94" s="16">
        <v>14906883</v>
      </c>
      <c r="N94" s="16">
        <f t="shared" si="11"/>
        <v>143077230</v>
      </c>
      <c r="O94" s="16">
        <f t="shared" si="12"/>
        <v>2913092</v>
      </c>
      <c r="P94" s="16">
        <f t="shared" si="13"/>
        <v>20971740</v>
      </c>
      <c r="Q94" s="16">
        <f t="shared" si="14"/>
        <v>166962062</v>
      </c>
      <c r="R94" s="16">
        <f t="shared" si="15"/>
        <v>334593</v>
      </c>
      <c r="S94" s="17">
        <f t="shared" si="28"/>
        <v>167296655</v>
      </c>
      <c r="U94" s="15">
        <v>103117903</v>
      </c>
      <c r="V94" s="16">
        <v>40413391</v>
      </c>
      <c r="W94" s="16">
        <v>2992856</v>
      </c>
      <c r="X94" s="16">
        <v>2884705</v>
      </c>
      <c r="Y94" s="16">
        <v>212198</v>
      </c>
      <c r="Z94" s="16">
        <v>121441</v>
      </c>
      <c r="AA94" s="16">
        <v>18283</v>
      </c>
      <c r="AB94" s="16">
        <v>6064857</v>
      </c>
      <c r="AC94" s="16">
        <v>14906883</v>
      </c>
      <c r="AD94" s="16">
        <f t="shared" si="16"/>
        <v>146754631</v>
      </c>
      <c r="AE94" s="16">
        <f t="shared" si="17"/>
        <v>3006146</v>
      </c>
      <c r="AF94" s="16">
        <f t="shared" si="18"/>
        <v>20971740</v>
      </c>
      <c r="AG94" s="16">
        <f t="shared" si="19"/>
        <v>170732517</v>
      </c>
      <c r="AH94" s="16">
        <f t="shared" si="20"/>
        <v>342149</v>
      </c>
      <c r="AI94" s="17">
        <f t="shared" si="29"/>
        <v>171074666</v>
      </c>
      <c r="AK94" s="15">
        <v>102365170.84</v>
      </c>
      <c r="AL94" s="16">
        <v>39839676.759999998</v>
      </c>
      <c r="AM94" s="16">
        <v>2951671.6</v>
      </c>
      <c r="AN94" s="16">
        <v>2866272.41</v>
      </c>
      <c r="AO94" s="16">
        <v>212197.67</v>
      </c>
      <c r="AP94" s="16">
        <v>115461.15</v>
      </c>
      <c r="AQ94" s="16">
        <v>18283.189999999999</v>
      </c>
      <c r="AR94" s="16">
        <v>6064856.7199999997</v>
      </c>
      <c r="AS94" s="16">
        <v>14906883.16</v>
      </c>
      <c r="AT94" s="16">
        <f t="shared" si="21"/>
        <v>145387000.05999997</v>
      </c>
      <c r="AU94" s="16">
        <f t="shared" si="22"/>
        <v>2981733.56</v>
      </c>
      <c r="AV94" s="16">
        <f t="shared" si="23"/>
        <v>20971739.879999999</v>
      </c>
      <c r="AW94" s="16">
        <f t="shared" si="24"/>
        <v>169340473.49999997</v>
      </c>
      <c r="AX94" s="16">
        <f t="shared" si="25"/>
        <v>339359.5000000298</v>
      </c>
      <c r="AY94" s="17">
        <f t="shared" si="30"/>
        <v>169679833</v>
      </c>
    </row>
    <row r="95" spans="1:51" x14ac:dyDescent="0.2">
      <c r="A95" s="4">
        <f t="shared" si="26"/>
        <v>2025</v>
      </c>
      <c r="B95" s="4">
        <f t="shared" si="27"/>
        <v>2</v>
      </c>
      <c r="C95" s="11">
        <f t="shared" si="10"/>
        <v>45689</v>
      </c>
      <c r="E95" s="15">
        <v>85226151</v>
      </c>
      <c r="F95" s="16">
        <v>33987984</v>
      </c>
      <c r="G95" s="16">
        <v>2414383</v>
      </c>
      <c r="H95" s="16">
        <v>2462914</v>
      </c>
      <c r="I95" s="16">
        <v>186949</v>
      </c>
      <c r="J95" s="16">
        <v>91226</v>
      </c>
      <c r="K95" s="16">
        <v>16445</v>
      </c>
      <c r="L95" s="16">
        <v>5366495</v>
      </c>
      <c r="M95" s="16">
        <v>13363003</v>
      </c>
      <c r="N95" s="16">
        <f t="shared" si="11"/>
        <v>121831912</v>
      </c>
      <c r="O95" s="16">
        <f t="shared" si="12"/>
        <v>2554140</v>
      </c>
      <c r="P95" s="16">
        <f t="shared" si="13"/>
        <v>18729498</v>
      </c>
      <c r="Q95" s="16">
        <f t="shared" si="14"/>
        <v>143115550</v>
      </c>
      <c r="R95" s="16">
        <f t="shared" si="15"/>
        <v>286805</v>
      </c>
      <c r="S95" s="17">
        <f t="shared" si="28"/>
        <v>143402355</v>
      </c>
      <c r="U95" s="15">
        <v>86797757</v>
      </c>
      <c r="V95" s="16">
        <v>34819294</v>
      </c>
      <c r="W95" s="16">
        <v>2553583</v>
      </c>
      <c r="X95" s="16">
        <v>2509101</v>
      </c>
      <c r="Y95" s="16">
        <v>186949</v>
      </c>
      <c r="Z95" s="16">
        <v>107626</v>
      </c>
      <c r="AA95" s="16">
        <v>16445</v>
      </c>
      <c r="AB95" s="16">
        <v>5366495</v>
      </c>
      <c r="AC95" s="16">
        <v>13363003</v>
      </c>
      <c r="AD95" s="16">
        <f t="shared" si="16"/>
        <v>124374028</v>
      </c>
      <c r="AE95" s="16">
        <f t="shared" si="17"/>
        <v>2616727</v>
      </c>
      <c r="AF95" s="16">
        <f t="shared" si="18"/>
        <v>18729498</v>
      </c>
      <c r="AG95" s="16">
        <f t="shared" si="19"/>
        <v>145720253</v>
      </c>
      <c r="AH95" s="16">
        <f t="shared" si="20"/>
        <v>292025</v>
      </c>
      <c r="AI95" s="17">
        <f t="shared" si="29"/>
        <v>146012278</v>
      </c>
      <c r="AK95" s="15">
        <v>86271862.840000004</v>
      </c>
      <c r="AL95" s="16">
        <v>34480322.700000003</v>
      </c>
      <c r="AM95" s="16">
        <v>2529627.5299999998</v>
      </c>
      <c r="AN95" s="16">
        <v>2498209.23</v>
      </c>
      <c r="AO95" s="16">
        <v>186948.83</v>
      </c>
      <c r="AP95" s="16">
        <v>104150.16</v>
      </c>
      <c r="AQ95" s="16">
        <v>16444.78</v>
      </c>
      <c r="AR95" s="16">
        <v>5366495.4000000004</v>
      </c>
      <c r="AS95" s="16">
        <v>13363002.699999999</v>
      </c>
      <c r="AT95" s="16">
        <f t="shared" si="21"/>
        <v>123485206.68000001</v>
      </c>
      <c r="AU95" s="16">
        <f t="shared" si="22"/>
        <v>2602359.39</v>
      </c>
      <c r="AV95" s="16">
        <f t="shared" si="23"/>
        <v>18729498.100000001</v>
      </c>
      <c r="AW95" s="16">
        <f t="shared" si="24"/>
        <v>144817064.17000002</v>
      </c>
      <c r="AX95" s="16">
        <f t="shared" si="25"/>
        <v>290214.82999998331</v>
      </c>
      <c r="AY95" s="17">
        <f t="shared" si="30"/>
        <v>145107279</v>
      </c>
    </row>
    <row r="96" spans="1:51" x14ac:dyDescent="0.2">
      <c r="A96" s="4">
        <f t="shared" si="26"/>
        <v>2025</v>
      </c>
      <c r="B96" s="4">
        <f t="shared" si="27"/>
        <v>3</v>
      </c>
      <c r="C96" s="11">
        <f t="shared" si="10"/>
        <v>45717</v>
      </c>
      <c r="E96" s="15">
        <v>79752742</v>
      </c>
      <c r="F96" s="16">
        <v>32384362</v>
      </c>
      <c r="G96" s="16">
        <v>2315399</v>
      </c>
      <c r="H96" s="16">
        <v>2524305</v>
      </c>
      <c r="I96" s="16">
        <v>196025</v>
      </c>
      <c r="J96" s="16">
        <v>95314</v>
      </c>
      <c r="K96" s="16">
        <v>18033</v>
      </c>
      <c r="L96" s="16">
        <v>5718663</v>
      </c>
      <c r="M96" s="16">
        <v>14543010</v>
      </c>
      <c r="N96" s="16">
        <f t="shared" si="11"/>
        <v>114666561</v>
      </c>
      <c r="O96" s="16">
        <f t="shared" si="12"/>
        <v>2619619</v>
      </c>
      <c r="P96" s="16">
        <f t="shared" si="13"/>
        <v>20261673</v>
      </c>
      <c r="Q96" s="16">
        <f t="shared" si="14"/>
        <v>137547853</v>
      </c>
      <c r="R96" s="16">
        <f t="shared" si="15"/>
        <v>275647</v>
      </c>
      <c r="S96" s="17">
        <f t="shared" si="28"/>
        <v>137823500</v>
      </c>
      <c r="U96" s="15">
        <v>81274057</v>
      </c>
      <c r="V96" s="16">
        <v>33149358</v>
      </c>
      <c r="W96" s="16">
        <v>2469302</v>
      </c>
      <c r="X96" s="16">
        <v>2572829</v>
      </c>
      <c r="Y96" s="16">
        <v>196025</v>
      </c>
      <c r="Z96" s="16">
        <v>114004</v>
      </c>
      <c r="AA96" s="16">
        <v>18033</v>
      </c>
      <c r="AB96" s="16">
        <v>5718663</v>
      </c>
      <c r="AC96" s="16">
        <v>14543010</v>
      </c>
      <c r="AD96" s="16">
        <f t="shared" si="16"/>
        <v>117106775</v>
      </c>
      <c r="AE96" s="16">
        <f t="shared" si="17"/>
        <v>2686833</v>
      </c>
      <c r="AF96" s="16">
        <f t="shared" si="18"/>
        <v>20261673</v>
      </c>
      <c r="AG96" s="16">
        <f t="shared" si="19"/>
        <v>140055281</v>
      </c>
      <c r="AH96" s="16">
        <f t="shared" si="20"/>
        <v>280672</v>
      </c>
      <c r="AI96" s="17">
        <f t="shared" si="29"/>
        <v>140335953</v>
      </c>
      <c r="AK96" s="15">
        <v>80790085.739999995</v>
      </c>
      <c r="AL96" s="16">
        <v>32857477.27</v>
      </c>
      <c r="AM96" s="16">
        <v>2449679.15</v>
      </c>
      <c r="AN96" s="16">
        <v>2561961.4</v>
      </c>
      <c r="AO96" s="16">
        <v>196024.95999999999</v>
      </c>
      <c r="AP96" s="16">
        <v>111008.26</v>
      </c>
      <c r="AQ96" s="16">
        <v>18033.189999999999</v>
      </c>
      <c r="AR96" s="16">
        <v>5718662.6200000001</v>
      </c>
      <c r="AS96" s="16">
        <v>14543010.24</v>
      </c>
      <c r="AT96" s="16">
        <f t="shared" si="21"/>
        <v>116311300.30999999</v>
      </c>
      <c r="AU96" s="16">
        <f t="shared" si="22"/>
        <v>2672969.6599999997</v>
      </c>
      <c r="AV96" s="16">
        <f t="shared" si="23"/>
        <v>20261672.859999999</v>
      </c>
      <c r="AW96" s="16">
        <f t="shared" si="24"/>
        <v>139245942.82999998</v>
      </c>
      <c r="AX96" s="16">
        <f t="shared" si="25"/>
        <v>279050.17000001669</v>
      </c>
      <c r="AY96" s="17">
        <f t="shared" si="30"/>
        <v>139524993</v>
      </c>
    </row>
    <row r="97" spans="1:51" x14ac:dyDescent="0.2">
      <c r="A97" s="4">
        <f t="shared" si="26"/>
        <v>2025</v>
      </c>
      <c r="B97" s="4">
        <f t="shared" si="27"/>
        <v>4</v>
      </c>
      <c r="C97" s="11">
        <f t="shared" si="10"/>
        <v>45748</v>
      </c>
      <c r="E97" s="15">
        <v>55940392</v>
      </c>
      <c r="F97" s="16">
        <v>24972345</v>
      </c>
      <c r="G97" s="16">
        <v>1831479</v>
      </c>
      <c r="H97" s="16">
        <v>2144578</v>
      </c>
      <c r="I97" s="16">
        <v>175244</v>
      </c>
      <c r="J97" s="16">
        <v>87450</v>
      </c>
      <c r="K97" s="16">
        <v>17217</v>
      </c>
      <c r="L97" s="16">
        <v>5166632</v>
      </c>
      <c r="M97" s="16">
        <v>13912620</v>
      </c>
      <c r="N97" s="16">
        <f t="shared" si="11"/>
        <v>82936677</v>
      </c>
      <c r="O97" s="16">
        <f t="shared" si="12"/>
        <v>2232028</v>
      </c>
      <c r="P97" s="16">
        <f t="shared" si="13"/>
        <v>19079252</v>
      </c>
      <c r="Q97" s="16">
        <f t="shared" si="14"/>
        <v>104247957</v>
      </c>
      <c r="R97" s="16">
        <f t="shared" si="15"/>
        <v>208914</v>
      </c>
      <c r="S97" s="17">
        <f t="shared" si="28"/>
        <v>104456871</v>
      </c>
      <c r="U97" s="15">
        <v>57087034</v>
      </c>
      <c r="V97" s="16">
        <v>25517180</v>
      </c>
      <c r="W97" s="16">
        <v>1962414</v>
      </c>
      <c r="X97" s="16">
        <v>2182633</v>
      </c>
      <c r="Y97" s="16">
        <v>175244</v>
      </c>
      <c r="Z97" s="16">
        <v>103378</v>
      </c>
      <c r="AA97" s="16">
        <v>17217</v>
      </c>
      <c r="AB97" s="16">
        <v>5166632</v>
      </c>
      <c r="AC97" s="16">
        <v>13912620</v>
      </c>
      <c r="AD97" s="16">
        <f t="shared" si="16"/>
        <v>84759089</v>
      </c>
      <c r="AE97" s="16">
        <f t="shared" si="17"/>
        <v>2286011</v>
      </c>
      <c r="AF97" s="16">
        <f t="shared" si="18"/>
        <v>19079252</v>
      </c>
      <c r="AG97" s="16">
        <f t="shared" si="19"/>
        <v>106124352</v>
      </c>
      <c r="AH97" s="16">
        <f t="shared" si="20"/>
        <v>212674</v>
      </c>
      <c r="AI97" s="17">
        <f t="shared" si="29"/>
        <v>106337026</v>
      </c>
      <c r="AK97" s="15">
        <v>56764515.359999999</v>
      </c>
      <c r="AL97" s="16">
        <v>25333018.82</v>
      </c>
      <c r="AM97" s="16">
        <v>1950776.75</v>
      </c>
      <c r="AN97" s="16">
        <v>2174786.48</v>
      </c>
      <c r="AO97" s="16">
        <v>175244.47</v>
      </c>
      <c r="AP97" s="16">
        <v>101564.45</v>
      </c>
      <c r="AQ97" s="16">
        <v>17217.21</v>
      </c>
      <c r="AR97" s="16">
        <v>5166632.46</v>
      </c>
      <c r="AS97" s="16">
        <v>13912620.380000001</v>
      </c>
      <c r="AT97" s="16">
        <f t="shared" si="21"/>
        <v>84240772.609999999</v>
      </c>
      <c r="AU97" s="16">
        <f t="shared" si="22"/>
        <v>2276350.9300000002</v>
      </c>
      <c r="AV97" s="16">
        <f t="shared" si="23"/>
        <v>19079252.84</v>
      </c>
      <c r="AW97" s="16">
        <f t="shared" si="24"/>
        <v>105596376.38000001</v>
      </c>
      <c r="AX97" s="16">
        <f t="shared" si="25"/>
        <v>211615.61999998987</v>
      </c>
      <c r="AY97" s="17">
        <f t="shared" si="30"/>
        <v>105807992</v>
      </c>
    </row>
    <row r="98" spans="1:51" x14ac:dyDescent="0.2">
      <c r="A98" s="4">
        <f t="shared" si="26"/>
        <v>2025</v>
      </c>
      <c r="B98" s="4">
        <f t="shared" si="27"/>
        <v>5</v>
      </c>
      <c r="C98" s="11">
        <f t="shared" ref="C98:C161" si="31">DATE(A98,B98,1)</f>
        <v>45778</v>
      </c>
      <c r="E98" s="15">
        <v>35800786</v>
      </c>
      <c r="F98" s="16">
        <v>19214564</v>
      </c>
      <c r="G98" s="16">
        <v>1474310</v>
      </c>
      <c r="H98" s="16">
        <v>1836659</v>
      </c>
      <c r="I98" s="16">
        <v>161597</v>
      </c>
      <c r="J98" s="16">
        <v>82054</v>
      </c>
      <c r="K98" s="16">
        <v>17470</v>
      </c>
      <c r="L98" s="16">
        <v>4846536</v>
      </c>
      <c r="M98" s="16">
        <v>13728488</v>
      </c>
      <c r="N98" s="16">
        <f t="shared" ref="N98:N161" si="32">SUM(E98:G98,I98,K98)</f>
        <v>56668727</v>
      </c>
      <c r="O98" s="16">
        <f t="shared" ref="O98:O161" si="33">SUM(H98,J98)</f>
        <v>1918713</v>
      </c>
      <c r="P98" s="16">
        <f t="shared" ref="P98:P161" si="34">SUM(L98:M98)</f>
        <v>18575024</v>
      </c>
      <c r="Q98" s="16">
        <f t="shared" ref="Q98:Q161" si="35">SUM(N98:P98)</f>
        <v>77162464</v>
      </c>
      <c r="R98" s="16">
        <f t="shared" ref="R98:R161" si="36">S98-Q98</f>
        <v>154634</v>
      </c>
      <c r="S98" s="17">
        <f t="shared" si="28"/>
        <v>77317098</v>
      </c>
      <c r="U98" s="15">
        <v>36550055</v>
      </c>
      <c r="V98" s="16">
        <v>19632111</v>
      </c>
      <c r="W98" s="16">
        <v>1599521</v>
      </c>
      <c r="X98" s="16">
        <v>1870497</v>
      </c>
      <c r="Y98" s="16">
        <v>161597</v>
      </c>
      <c r="Z98" s="16">
        <v>97312</v>
      </c>
      <c r="AA98" s="16">
        <v>17470</v>
      </c>
      <c r="AB98" s="16">
        <v>4846536</v>
      </c>
      <c r="AC98" s="16">
        <v>13728488</v>
      </c>
      <c r="AD98" s="16">
        <f t="shared" ref="AD98:AD161" si="37">SUM(U98:W98,Y98,AA98)</f>
        <v>57960754</v>
      </c>
      <c r="AE98" s="16">
        <f t="shared" ref="AE98:AE161" si="38">SUM(X98,Z98)</f>
        <v>1967809</v>
      </c>
      <c r="AF98" s="16">
        <f t="shared" ref="AF98:AF161" si="39">SUM(AB98:AC98)</f>
        <v>18575024</v>
      </c>
      <c r="AG98" s="16">
        <f t="shared" ref="AG98:AG161" si="40">SUM(AD98:AF98)</f>
        <v>78503587</v>
      </c>
      <c r="AH98" s="16">
        <f t="shared" ref="AH98:AH161" si="41">AI98-AG98</f>
        <v>157322</v>
      </c>
      <c r="AI98" s="17">
        <f t="shared" si="29"/>
        <v>78660909</v>
      </c>
      <c r="AK98" s="15">
        <v>36320320.829999998</v>
      </c>
      <c r="AL98" s="16">
        <v>19504656.800000001</v>
      </c>
      <c r="AM98" s="16">
        <v>1592159.68</v>
      </c>
      <c r="AN98" s="16">
        <v>1864063.74</v>
      </c>
      <c r="AO98" s="16">
        <v>161597.48000000001</v>
      </c>
      <c r="AP98" s="16">
        <v>96145.62</v>
      </c>
      <c r="AQ98" s="16">
        <v>17470.16</v>
      </c>
      <c r="AR98" s="16">
        <v>4846536.09</v>
      </c>
      <c r="AS98" s="16">
        <v>13728487.789999999</v>
      </c>
      <c r="AT98" s="16">
        <f t="shared" ref="AT98:AT161" si="42">SUM(AK98:AM98,AO98,AQ98)</f>
        <v>57596204.949999988</v>
      </c>
      <c r="AU98" s="16">
        <f t="shared" ref="AU98:AU161" si="43">SUM(AN98,AP98)</f>
        <v>1960209.3599999999</v>
      </c>
      <c r="AV98" s="16">
        <f t="shared" ref="AV98:AV161" si="44">SUM(AR98:AS98)</f>
        <v>18575023.879999999</v>
      </c>
      <c r="AW98" s="16">
        <f t="shared" ref="AW98:AW161" si="45">SUM(AT98:AV98)</f>
        <v>78131438.189999983</v>
      </c>
      <c r="AX98" s="16">
        <f t="shared" ref="AX98:AX161" si="46">AY98-AW98</f>
        <v>156575.81000001729</v>
      </c>
      <c r="AY98" s="17">
        <f t="shared" si="30"/>
        <v>78288014</v>
      </c>
    </row>
    <row r="99" spans="1:51" x14ac:dyDescent="0.2">
      <c r="A99" s="4">
        <f t="shared" ref="A99:A162" si="47">IF(B99=1,A98+1,A98)</f>
        <v>2025</v>
      </c>
      <c r="B99" s="4">
        <f t="shared" ref="B99:B162" si="48">IF(B98=12,1,B98+1)</f>
        <v>6</v>
      </c>
      <c r="C99" s="11">
        <f t="shared" si="31"/>
        <v>45809</v>
      </c>
      <c r="E99" s="15">
        <v>21839160</v>
      </c>
      <c r="F99" s="16">
        <v>14898415</v>
      </c>
      <c r="G99" s="16">
        <v>1064641</v>
      </c>
      <c r="H99" s="16">
        <v>1246835</v>
      </c>
      <c r="I99" s="16">
        <v>141958</v>
      </c>
      <c r="J99" s="16">
        <v>72781</v>
      </c>
      <c r="K99" s="16">
        <v>16669</v>
      </c>
      <c r="L99" s="16">
        <v>4425459</v>
      </c>
      <c r="M99" s="16">
        <v>12941819</v>
      </c>
      <c r="N99" s="16">
        <f t="shared" si="32"/>
        <v>37960843</v>
      </c>
      <c r="O99" s="16">
        <f t="shared" si="33"/>
        <v>1319616</v>
      </c>
      <c r="P99" s="16">
        <f t="shared" si="34"/>
        <v>17367278</v>
      </c>
      <c r="Q99" s="16">
        <f t="shared" si="35"/>
        <v>56647737</v>
      </c>
      <c r="R99" s="16">
        <f t="shared" si="36"/>
        <v>113523</v>
      </c>
      <c r="S99" s="17">
        <f t="shared" ref="S99:S162" si="49">ROUND(Q99/0.998, 0)</f>
        <v>56761260</v>
      </c>
      <c r="U99" s="15">
        <v>22401699</v>
      </c>
      <c r="V99" s="16">
        <v>15267596</v>
      </c>
      <c r="W99" s="16">
        <v>1188420</v>
      </c>
      <c r="X99" s="16">
        <v>1275743</v>
      </c>
      <c r="Y99" s="16">
        <v>141958</v>
      </c>
      <c r="Z99" s="16">
        <v>87129</v>
      </c>
      <c r="AA99" s="16">
        <v>16669</v>
      </c>
      <c r="AB99" s="16">
        <v>4425459</v>
      </c>
      <c r="AC99" s="16">
        <v>12941819</v>
      </c>
      <c r="AD99" s="16">
        <f t="shared" si="37"/>
        <v>39016342</v>
      </c>
      <c r="AE99" s="16">
        <f t="shared" si="38"/>
        <v>1362872</v>
      </c>
      <c r="AF99" s="16">
        <f t="shared" si="39"/>
        <v>17367278</v>
      </c>
      <c r="AG99" s="16">
        <f t="shared" si="40"/>
        <v>57746492</v>
      </c>
      <c r="AH99" s="16">
        <f t="shared" si="41"/>
        <v>115724</v>
      </c>
      <c r="AI99" s="17">
        <f t="shared" ref="AI99:AI162" si="50">ROUND(AG99/0.998, 0)</f>
        <v>57862216</v>
      </c>
      <c r="AK99" s="15">
        <v>22222030.52</v>
      </c>
      <c r="AL99" s="16">
        <v>15156739.01</v>
      </c>
      <c r="AM99" s="16">
        <v>1182211.31</v>
      </c>
      <c r="AN99" s="16">
        <v>1270235.95</v>
      </c>
      <c r="AO99" s="16">
        <v>141957.69</v>
      </c>
      <c r="AP99" s="16">
        <v>86190.18</v>
      </c>
      <c r="AQ99" s="16">
        <v>16669.150000000001</v>
      </c>
      <c r="AR99" s="16">
        <v>4425458.7300000004</v>
      </c>
      <c r="AS99" s="16">
        <v>12941818.76</v>
      </c>
      <c r="AT99" s="16">
        <f t="shared" si="42"/>
        <v>38719607.68</v>
      </c>
      <c r="AU99" s="16">
        <f t="shared" si="43"/>
        <v>1356426.13</v>
      </c>
      <c r="AV99" s="16">
        <f t="shared" si="44"/>
        <v>17367277.490000002</v>
      </c>
      <c r="AW99" s="16">
        <f t="shared" si="45"/>
        <v>57443311.300000004</v>
      </c>
      <c r="AX99" s="16">
        <f t="shared" si="46"/>
        <v>115116.69999999553</v>
      </c>
      <c r="AY99" s="17">
        <f t="shared" ref="AY99:AY162" si="51">ROUND(AW99/0.998, 0)</f>
        <v>57558428</v>
      </c>
    </row>
    <row r="100" spans="1:51" x14ac:dyDescent="0.2">
      <c r="A100" s="4">
        <f t="shared" si="47"/>
        <v>2025</v>
      </c>
      <c r="B100" s="4">
        <f t="shared" si="48"/>
        <v>7</v>
      </c>
      <c r="C100" s="11">
        <f t="shared" si="31"/>
        <v>45839</v>
      </c>
      <c r="E100" s="15">
        <v>15437733</v>
      </c>
      <c r="F100" s="16">
        <v>12162913</v>
      </c>
      <c r="G100" s="16">
        <v>971303</v>
      </c>
      <c r="H100" s="16">
        <v>1110343</v>
      </c>
      <c r="I100" s="16">
        <v>133878</v>
      </c>
      <c r="J100" s="16">
        <v>68576</v>
      </c>
      <c r="K100" s="16">
        <v>17013</v>
      </c>
      <c r="L100" s="16">
        <v>4197031</v>
      </c>
      <c r="M100" s="16">
        <v>13067010</v>
      </c>
      <c r="N100" s="16">
        <f t="shared" si="32"/>
        <v>28722840</v>
      </c>
      <c r="O100" s="16">
        <f t="shared" si="33"/>
        <v>1178919</v>
      </c>
      <c r="P100" s="16">
        <f t="shared" si="34"/>
        <v>17264041</v>
      </c>
      <c r="Q100" s="16">
        <f t="shared" si="35"/>
        <v>47165800</v>
      </c>
      <c r="R100" s="16">
        <f t="shared" si="36"/>
        <v>94521</v>
      </c>
      <c r="S100" s="17">
        <f t="shared" si="49"/>
        <v>47260321</v>
      </c>
      <c r="U100" s="15">
        <v>16035124</v>
      </c>
      <c r="V100" s="16">
        <v>12564605</v>
      </c>
      <c r="W100" s="16">
        <v>1105804</v>
      </c>
      <c r="X100" s="16">
        <v>1143442</v>
      </c>
      <c r="Y100" s="16">
        <v>133878</v>
      </c>
      <c r="Z100" s="16">
        <v>83762</v>
      </c>
      <c r="AA100" s="16">
        <v>17013</v>
      </c>
      <c r="AB100" s="16">
        <v>4197031</v>
      </c>
      <c r="AC100" s="16">
        <v>13067010</v>
      </c>
      <c r="AD100" s="16">
        <f t="shared" si="37"/>
        <v>29856424</v>
      </c>
      <c r="AE100" s="16">
        <f t="shared" si="38"/>
        <v>1227204</v>
      </c>
      <c r="AF100" s="16">
        <f t="shared" si="39"/>
        <v>17264041</v>
      </c>
      <c r="AG100" s="16">
        <f t="shared" si="40"/>
        <v>48347669</v>
      </c>
      <c r="AH100" s="16">
        <f t="shared" si="41"/>
        <v>96889</v>
      </c>
      <c r="AI100" s="17">
        <f t="shared" si="50"/>
        <v>48444558</v>
      </c>
      <c r="AK100" s="15">
        <v>15846318.310000001</v>
      </c>
      <c r="AL100" s="16">
        <v>12444443.23</v>
      </c>
      <c r="AM100" s="16">
        <v>1099217.97</v>
      </c>
      <c r="AN100" s="16">
        <v>1137004.07</v>
      </c>
      <c r="AO100" s="16">
        <v>133878.13</v>
      </c>
      <c r="AP100" s="16">
        <v>82792.009999999995</v>
      </c>
      <c r="AQ100" s="16">
        <v>17013.39</v>
      </c>
      <c r="AR100" s="16">
        <v>4197030.6900000004</v>
      </c>
      <c r="AS100" s="16">
        <v>13067010.26</v>
      </c>
      <c r="AT100" s="16">
        <f t="shared" si="42"/>
        <v>29540871.029999997</v>
      </c>
      <c r="AU100" s="16">
        <f t="shared" si="43"/>
        <v>1219796.08</v>
      </c>
      <c r="AV100" s="16">
        <f t="shared" si="44"/>
        <v>17264040.949999999</v>
      </c>
      <c r="AW100" s="16">
        <f t="shared" si="45"/>
        <v>48024708.060000002</v>
      </c>
      <c r="AX100" s="16">
        <f t="shared" si="46"/>
        <v>96241.939999997616</v>
      </c>
      <c r="AY100" s="17">
        <f t="shared" si="51"/>
        <v>48120950</v>
      </c>
    </row>
    <row r="101" spans="1:51" x14ac:dyDescent="0.2">
      <c r="A101" s="4">
        <f t="shared" si="47"/>
        <v>2025</v>
      </c>
      <c r="B101" s="4">
        <f t="shared" si="48"/>
        <v>8</v>
      </c>
      <c r="C101" s="11">
        <f t="shared" si="31"/>
        <v>45870</v>
      </c>
      <c r="E101" s="15">
        <v>14065856</v>
      </c>
      <c r="F101" s="16">
        <v>12041655</v>
      </c>
      <c r="G101" s="16">
        <v>950382</v>
      </c>
      <c r="H101" s="16">
        <v>1052589</v>
      </c>
      <c r="I101" s="16">
        <v>132435</v>
      </c>
      <c r="J101" s="16">
        <v>67116</v>
      </c>
      <c r="K101" s="16">
        <v>16995</v>
      </c>
      <c r="L101" s="16">
        <v>3973500</v>
      </c>
      <c r="M101" s="16">
        <v>13038763</v>
      </c>
      <c r="N101" s="16">
        <f t="shared" si="32"/>
        <v>27207323</v>
      </c>
      <c r="O101" s="16">
        <f t="shared" si="33"/>
        <v>1119705</v>
      </c>
      <c r="P101" s="16">
        <f t="shared" si="34"/>
        <v>17012263</v>
      </c>
      <c r="Q101" s="16">
        <f t="shared" si="35"/>
        <v>45339291</v>
      </c>
      <c r="R101" s="16">
        <f t="shared" si="36"/>
        <v>90860</v>
      </c>
      <c r="S101" s="17">
        <f t="shared" si="49"/>
        <v>45430151</v>
      </c>
      <c r="U101" s="15">
        <v>14734633</v>
      </c>
      <c r="V101" s="16">
        <v>12470835</v>
      </c>
      <c r="W101" s="16">
        <v>1096868</v>
      </c>
      <c r="X101" s="16">
        <v>1087919</v>
      </c>
      <c r="Y101" s="16">
        <v>132435</v>
      </c>
      <c r="Z101" s="16">
        <v>83202</v>
      </c>
      <c r="AA101" s="16">
        <v>16995</v>
      </c>
      <c r="AB101" s="16">
        <v>3973500</v>
      </c>
      <c r="AC101" s="16">
        <v>13038763</v>
      </c>
      <c r="AD101" s="16">
        <f t="shared" si="37"/>
        <v>28451766</v>
      </c>
      <c r="AE101" s="16">
        <f t="shared" si="38"/>
        <v>1171121</v>
      </c>
      <c r="AF101" s="16">
        <f t="shared" si="39"/>
        <v>17012263</v>
      </c>
      <c r="AG101" s="16">
        <f t="shared" si="40"/>
        <v>46635150</v>
      </c>
      <c r="AH101" s="16">
        <f t="shared" si="41"/>
        <v>93457</v>
      </c>
      <c r="AI101" s="17">
        <f t="shared" si="50"/>
        <v>46728607</v>
      </c>
      <c r="AK101" s="15">
        <v>14522838.630000001</v>
      </c>
      <c r="AL101" s="16">
        <v>12345273.960000001</v>
      </c>
      <c r="AM101" s="16">
        <v>1089968.8700000001</v>
      </c>
      <c r="AN101" s="16">
        <v>1081083.72</v>
      </c>
      <c r="AO101" s="16">
        <v>132435.32</v>
      </c>
      <c r="AP101" s="16">
        <v>82213.81</v>
      </c>
      <c r="AQ101" s="16">
        <v>16995.27</v>
      </c>
      <c r="AR101" s="16">
        <v>3973499.74</v>
      </c>
      <c r="AS101" s="16">
        <v>13038763.109999999</v>
      </c>
      <c r="AT101" s="16">
        <f t="shared" si="42"/>
        <v>28107512.050000004</v>
      </c>
      <c r="AU101" s="16">
        <f t="shared" si="43"/>
        <v>1163297.53</v>
      </c>
      <c r="AV101" s="16">
        <f t="shared" si="44"/>
        <v>17012262.850000001</v>
      </c>
      <c r="AW101" s="16">
        <f t="shared" si="45"/>
        <v>46283072.430000007</v>
      </c>
      <c r="AX101" s="16">
        <f t="shared" si="46"/>
        <v>92751.569999992847</v>
      </c>
      <c r="AY101" s="17">
        <f t="shared" si="51"/>
        <v>46375824</v>
      </c>
    </row>
    <row r="102" spans="1:51" x14ac:dyDescent="0.2">
      <c r="A102" s="4">
        <f t="shared" si="47"/>
        <v>2025</v>
      </c>
      <c r="B102" s="4">
        <f t="shared" si="48"/>
        <v>9</v>
      </c>
      <c r="C102" s="11">
        <f t="shared" si="31"/>
        <v>45901</v>
      </c>
      <c r="E102" s="15">
        <v>17611394</v>
      </c>
      <c r="F102" s="16">
        <v>12715546</v>
      </c>
      <c r="G102" s="16">
        <v>1013903</v>
      </c>
      <c r="H102" s="16">
        <v>1055729</v>
      </c>
      <c r="I102" s="16">
        <v>137852</v>
      </c>
      <c r="J102" s="16">
        <v>70288</v>
      </c>
      <c r="K102" s="16">
        <v>16620</v>
      </c>
      <c r="L102" s="16">
        <v>3934045</v>
      </c>
      <c r="M102" s="16">
        <v>12864689</v>
      </c>
      <c r="N102" s="16">
        <f t="shared" si="32"/>
        <v>31495315</v>
      </c>
      <c r="O102" s="16">
        <f t="shared" si="33"/>
        <v>1126017</v>
      </c>
      <c r="P102" s="16">
        <f t="shared" si="34"/>
        <v>16798734</v>
      </c>
      <c r="Q102" s="16">
        <f t="shared" si="35"/>
        <v>49420066</v>
      </c>
      <c r="R102" s="16">
        <f t="shared" si="36"/>
        <v>99038</v>
      </c>
      <c r="S102" s="17">
        <f t="shared" si="49"/>
        <v>49519104</v>
      </c>
      <c r="U102" s="15">
        <v>18476113</v>
      </c>
      <c r="V102" s="16">
        <v>13149358</v>
      </c>
      <c r="W102" s="16">
        <v>1156364</v>
      </c>
      <c r="X102" s="16">
        <v>1090277</v>
      </c>
      <c r="Y102" s="16">
        <v>137852</v>
      </c>
      <c r="Z102" s="16">
        <v>85605</v>
      </c>
      <c r="AA102" s="16">
        <v>16620</v>
      </c>
      <c r="AB102" s="16">
        <v>3934045</v>
      </c>
      <c r="AC102" s="16">
        <v>12864689</v>
      </c>
      <c r="AD102" s="16">
        <f t="shared" si="37"/>
        <v>32936307</v>
      </c>
      <c r="AE102" s="16">
        <f t="shared" si="38"/>
        <v>1175882</v>
      </c>
      <c r="AF102" s="16">
        <f t="shared" si="39"/>
        <v>16798734</v>
      </c>
      <c r="AG102" s="16">
        <f t="shared" si="40"/>
        <v>50910923</v>
      </c>
      <c r="AH102" s="16">
        <f t="shared" si="41"/>
        <v>102026</v>
      </c>
      <c r="AI102" s="17">
        <f t="shared" si="50"/>
        <v>51012949</v>
      </c>
      <c r="AK102" s="15">
        <v>18203895.260000002</v>
      </c>
      <c r="AL102" s="16">
        <v>13026285.630000001</v>
      </c>
      <c r="AM102" s="16">
        <v>1149444.25</v>
      </c>
      <c r="AN102" s="16">
        <v>1083763.17</v>
      </c>
      <c r="AO102" s="16">
        <v>137852.12</v>
      </c>
      <c r="AP102" s="16">
        <v>84636.83</v>
      </c>
      <c r="AQ102" s="16">
        <v>16620.07</v>
      </c>
      <c r="AR102" s="16">
        <v>3934045.06</v>
      </c>
      <c r="AS102" s="16">
        <v>12864688.800000001</v>
      </c>
      <c r="AT102" s="16">
        <f t="shared" si="42"/>
        <v>32534097.330000002</v>
      </c>
      <c r="AU102" s="16">
        <f t="shared" si="43"/>
        <v>1168400</v>
      </c>
      <c r="AV102" s="16">
        <f t="shared" si="44"/>
        <v>16798733.859999999</v>
      </c>
      <c r="AW102" s="16">
        <f t="shared" si="45"/>
        <v>50501231.189999998</v>
      </c>
      <c r="AX102" s="16">
        <f t="shared" si="46"/>
        <v>101204.81000000238</v>
      </c>
      <c r="AY102" s="17">
        <f t="shared" si="51"/>
        <v>50602436</v>
      </c>
    </row>
    <row r="103" spans="1:51" x14ac:dyDescent="0.2">
      <c r="A103" s="4">
        <f t="shared" si="47"/>
        <v>2025</v>
      </c>
      <c r="B103" s="4">
        <f t="shared" si="48"/>
        <v>10</v>
      </c>
      <c r="C103" s="11">
        <f t="shared" si="31"/>
        <v>45931</v>
      </c>
      <c r="E103" s="15">
        <v>38816191</v>
      </c>
      <c r="F103" s="16">
        <v>19667932</v>
      </c>
      <c r="G103" s="16">
        <v>1584695</v>
      </c>
      <c r="H103" s="16">
        <v>1363142</v>
      </c>
      <c r="I103" s="16">
        <v>169040</v>
      </c>
      <c r="J103" s="16">
        <v>83005</v>
      </c>
      <c r="K103" s="16">
        <v>17641</v>
      </c>
      <c r="L103" s="16">
        <v>4578419</v>
      </c>
      <c r="M103" s="16">
        <v>13961561</v>
      </c>
      <c r="N103" s="16">
        <f t="shared" si="32"/>
        <v>60255499</v>
      </c>
      <c r="O103" s="16">
        <f t="shared" si="33"/>
        <v>1446147</v>
      </c>
      <c r="P103" s="16">
        <f t="shared" si="34"/>
        <v>18539980</v>
      </c>
      <c r="Q103" s="16">
        <f t="shared" si="35"/>
        <v>80241626</v>
      </c>
      <c r="R103" s="16">
        <f t="shared" si="36"/>
        <v>160805</v>
      </c>
      <c r="S103" s="17">
        <f t="shared" si="49"/>
        <v>80402431</v>
      </c>
      <c r="U103" s="15">
        <v>40401869</v>
      </c>
      <c r="V103" s="16">
        <v>20424897</v>
      </c>
      <c r="W103" s="16">
        <v>1773029</v>
      </c>
      <c r="X103" s="16">
        <v>1412667</v>
      </c>
      <c r="Y103" s="16">
        <v>169040</v>
      </c>
      <c r="Z103" s="16">
        <v>102212</v>
      </c>
      <c r="AA103" s="16">
        <v>17641</v>
      </c>
      <c r="AB103" s="16">
        <v>4578419</v>
      </c>
      <c r="AC103" s="16">
        <v>13961561</v>
      </c>
      <c r="AD103" s="16">
        <f t="shared" si="37"/>
        <v>62786476</v>
      </c>
      <c r="AE103" s="16">
        <f t="shared" si="38"/>
        <v>1514879</v>
      </c>
      <c r="AF103" s="16">
        <f t="shared" si="39"/>
        <v>18539980</v>
      </c>
      <c r="AG103" s="16">
        <f t="shared" si="40"/>
        <v>82841335</v>
      </c>
      <c r="AH103" s="16">
        <f t="shared" si="41"/>
        <v>166015</v>
      </c>
      <c r="AI103" s="17">
        <f t="shared" si="50"/>
        <v>83007350</v>
      </c>
      <c r="AK103" s="15">
        <v>39915459.310000002</v>
      </c>
      <c r="AL103" s="16">
        <v>20188411.420000002</v>
      </c>
      <c r="AM103" s="16">
        <v>1757922.28</v>
      </c>
      <c r="AN103" s="16">
        <v>1402574.53</v>
      </c>
      <c r="AO103" s="16">
        <v>169040</v>
      </c>
      <c r="AP103" s="16">
        <v>100246.99</v>
      </c>
      <c r="AQ103" s="16">
        <v>17640.54</v>
      </c>
      <c r="AR103" s="16">
        <v>4578419.3600000003</v>
      </c>
      <c r="AS103" s="16">
        <v>13961561.189999999</v>
      </c>
      <c r="AT103" s="16">
        <f t="shared" si="42"/>
        <v>62048473.550000004</v>
      </c>
      <c r="AU103" s="16">
        <f t="shared" si="43"/>
        <v>1502821.52</v>
      </c>
      <c r="AV103" s="16">
        <f t="shared" si="44"/>
        <v>18539980.550000001</v>
      </c>
      <c r="AW103" s="16">
        <f t="shared" si="45"/>
        <v>82091275.620000005</v>
      </c>
      <c r="AX103" s="16">
        <f t="shared" si="46"/>
        <v>164511.37999999523</v>
      </c>
      <c r="AY103" s="17">
        <f t="shared" si="51"/>
        <v>82255787</v>
      </c>
    </row>
    <row r="104" spans="1:51" x14ac:dyDescent="0.2">
      <c r="A104" s="4">
        <f t="shared" si="47"/>
        <v>2025</v>
      </c>
      <c r="B104" s="4">
        <f t="shared" si="48"/>
        <v>11</v>
      </c>
      <c r="C104" s="11">
        <f t="shared" si="31"/>
        <v>45962</v>
      </c>
      <c r="E104" s="15">
        <v>71798173</v>
      </c>
      <c r="F104" s="16">
        <v>28764932</v>
      </c>
      <c r="G104" s="16">
        <v>2181872</v>
      </c>
      <c r="H104" s="16">
        <v>2018586</v>
      </c>
      <c r="I104" s="16">
        <v>186176</v>
      </c>
      <c r="J104" s="16">
        <v>86100</v>
      </c>
      <c r="K104" s="16">
        <v>17472</v>
      </c>
      <c r="L104" s="16">
        <v>5009173</v>
      </c>
      <c r="M104" s="16">
        <v>14084038</v>
      </c>
      <c r="N104" s="16">
        <f t="shared" si="32"/>
        <v>102948625</v>
      </c>
      <c r="O104" s="16">
        <f t="shared" si="33"/>
        <v>2104686</v>
      </c>
      <c r="P104" s="16">
        <f t="shared" si="34"/>
        <v>19093211</v>
      </c>
      <c r="Q104" s="16">
        <f t="shared" si="35"/>
        <v>124146522</v>
      </c>
      <c r="R104" s="16">
        <f t="shared" si="36"/>
        <v>248791</v>
      </c>
      <c r="S104" s="17">
        <f t="shared" si="49"/>
        <v>124395313</v>
      </c>
      <c r="U104" s="15">
        <v>74344875</v>
      </c>
      <c r="V104" s="16">
        <v>30276019</v>
      </c>
      <c r="W104" s="16">
        <v>2414618</v>
      </c>
      <c r="X104" s="16">
        <v>2090839</v>
      </c>
      <c r="Y104" s="16">
        <v>186176</v>
      </c>
      <c r="Z104" s="16">
        <v>110712</v>
      </c>
      <c r="AA104" s="16">
        <v>17472</v>
      </c>
      <c r="AB104" s="16">
        <v>5009173</v>
      </c>
      <c r="AC104" s="16">
        <v>14084038</v>
      </c>
      <c r="AD104" s="16">
        <f t="shared" si="37"/>
        <v>107239160</v>
      </c>
      <c r="AE104" s="16">
        <f t="shared" si="38"/>
        <v>2201551</v>
      </c>
      <c r="AF104" s="16">
        <f t="shared" si="39"/>
        <v>19093211</v>
      </c>
      <c r="AG104" s="16">
        <f t="shared" si="40"/>
        <v>128533922</v>
      </c>
      <c r="AH104" s="16">
        <f t="shared" si="41"/>
        <v>257583</v>
      </c>
      <c r="AI104" s="17">
        <f t="shared" si="50"/>
        <v>128791505</v>
      </c>
      <c r="AK104" s="15">
        <v>73524919.560000002</v>
      </c>
      <c r="AL104" s="16">
        <v>29704592.73</v>
      </c>
      <c r="AM104" s="16">
        <v>2372485.0699999998</v>
      </c>
      <c r="AN104" s="16">
        <v>2072910.65</v>
      </c>
      <c r="AO104" s="16">
        <v>186175.59</v>
      </c>
      <c r="AP104" s="16">
        <v>105377.19</v>
      </c>
      <c r="AQ104" s="16">
        <v>17471.72</v>
      </c>
      <c r="AR104" s="16">
        <v>5009172.7</v>
      </c>
      <c r="AS104" s="16">
        <v>14084037.800000001</v>
      </c>
      <c r="AT104" s="16">
        <f t="shared" si="42"/>
        <v>105805644.67</v>
      </c>
      <c r="AU104" s="16">
        <f t="shared" si="43"/>
        <v>2178287.84</v>
      </c>
      <c r="AV104" s="16">
        <f t="shared" si="44"/>
        <v>19093210.5</v>
      </c>
      <c r="AW104" s="16">
        <f t="shared" si="45"/>
        <v>127077143.01000001</v>
      </c>
      <c r="AX104" s="16">
        <f t="shared" si="46"/>
        <v>254663.98999999464</v>
      </c>
      <c r="AY104" s="17">
        <f t="shared" si="51"/>
        <v>127331807</v>
      </c>
    </row>
    <row r="105" spans="1:51" x14ac:dyDescent="0.2">
      <c r="A105" s="4">
        <f t="shared" si="47"/>
        <v>2025</v>
      </c>
      <c r="B105" s="4">
        <f t="shared" si="48"/>
        <v>12</v>
      </c>
      <c r="C105" s="11">
        <f t="shared" si="31"/>
        <v>45992</v>
      </c>
      <c r="E105" s="15">
        <v>102003750</v>
      </c>
      <c r="F105" s="16">
        <v>38252316</v>
      </c>
      <c r="G105" s="16">
        <v>2825636</v>
      </c>
      <c r="H105" s="16">
        <v>2608129</v>
      </c>
      <c r="I105" s="16">
        <v>207609</v>
      </c>
      <c r="J105" s="16">
        <v>109087</v>
      </c>
      <c r="K105" s="16">
        <v>18330</v>
      </c>
      <c r="L105" s="16">
        <v>5810319</v>
      </c>
      <c r="M105" s="16">
        <v>14947042</v>
      </c>
      <c r="N105" s="16">
        <f t="shared" si="32"/>
        <v>143307641</v>
      </c>
      <c r="O105" s="16">
        <f t="shared" si="33"/>
        <v>2717216</v>
      </c>
      <c r="P105" s="16">
        <f t="shared" si="34"/>
        <v>20757361</v>
      </c>
      <c r="Q105" s="16">
        <f t="shared" si="35"/>
        <v>166782218</v>
      </c>
      <c r="R105" s="16">
        <f t="shared" si="36"/>
        <v>334233</v>
      </c>
      <c r="S105" s="17">
        <f t="shared" si="49"/>
        <v>167116451</v>
      </c>
      <c r="U105" s="15">
        <v>105037767</v>
      </c>
      <c r="V105" s="16">
        <v>40219753</v>
      </c>
      <c r="W105" s="16">
        <v>3067935</v>
      </c>
      <c r="X105" s="16">
        <v>2636607</v>
      </c>
      <c r="Y105" s="16">
        <v>207609</v>
      </c>
      <c r="Z105" s="16">
        <v>122514</v>
      </c>
      <c r="AA105" s="16">
        <v>18330</v>
      </c>
      <c r="AB105" s="16">
        <v>5810319</v>
      </c>
      <c r="AC105" s="16">
        <v>14947042</v>
      </c>
      <c r="AD105" s="16">
        <f t="shared" si="37"/>
        <v>148551394</v>
      </c>
      <c r="AE105" s="16">
        <f t="shared" si="38"/>
        <v>2759121</v>
      </c>
      <c r="AF105" s="16">
        <f t="shared" si="39"/>
        <v>20757361</v>
      </c>
      <c r="AG105" s="16">
        <f t="shared" si="40"/>
        <v>172067876</v>
      </c>
      <c r="AH105" s="16">
        <f t="shared" si="41"/>
        <v>344825</v>
      </c>
      <c r="AI105" s="17">
        <f t="shared" si="50"/>
        <v>172412701</v>
      </c>
      <c r="AK105" s="15">
        <v>104168874.36</v>
      </c>
      <c r="AL105" s="16">
        <v>39526584.5</v>
      </c>
      <c r="AM105" s="16">
        <v>3018119.41</v>
      </c>
      <c r="AN105" s="16">
        <v>2622522.41</v>
      </c>
      <c r="AO105" s="16">
        <v>207609</v>
      </c>
      <c r="AP105" s="16">
        <v>115871.89</v>
      </c>
      <c r="AQ105" s="16">
        <v>18329.62</v>
      </c>
      <c r="AR105" s="16">
        <v>5810319.1900000004</v>
      </c>
      <c r="AS105" s="16">
        <v>14947041.9</v>
      </c>
      <c r="AT105" s="16">
        <f t="shared" si="42"/>
        <v>146939516.89000002</v>
      </c>
      <c r="AU105" s="16">
        <f t="shared" si="43"/>
        <v>2738394.3000000003</v>
      </c>
      <c r="AV105" s="16">
        <f t="shared" si="44"/>
        <v>20757361.09</v>
      </c>
      <c r="AW105" s="16">
        <f t="shared" si="45"/>
        <v>170435272.28000003</v>
      </c>
      <c r="AX105" s="16">
        <f t="shared" si="46"/>
        <v>341553.71999996901</v>
      </c>
      <c r="AY105" s="17">
        <f t="shared" si="51"/>
        <v>170776826</v>
      </c>
    </row>
    <row r="106" spans="1:51" x14ac:dyDescent="0.2">
      <c r="A106" s="4">
        <f t="shared" si="47"/>
        <v>2026</v>
      </c>
      <c r="B106" s="4">
        <f t="shared" si="48"/>
        <v>1</v>
      </c>
      <c r="C106" s="11">
        <f t="shared" si="31"/>
        <v>46023</v>
      </c>
      <c r="E106" s="15">
        <v>101502495</v>
      </c>
      <c r="F106" s="16">
        <v>39256193</v>
      </c>
      <c r="G106" s="16">
        <v>2747179</v>
      </c>
      <c r="H106" s="16">
        <v>2688008</v>
      </c>
      <c r="I106" s="16">
        <v>204285</v>
      </c>
      <c r="J106" s="16">
        <v>95050</v>
      </c>
      <c r="K106" s="16">
        <v>18283</v>
      </c>
      <c r="L106" s="16">
        <v>6074137</v>
      </c>
      <c r="M106" s="16">
        <v>14877992</v>
      </c>
      <c r="N106" s="16">
        <f t="shared" si="32"/>
        <v>143728435</v>
      </c>
      <c r="O106" s="16">
        <f t="shared" si="33"/>
        <v>2783058</v>
      </c>
      <c r="P106" s="16">
        <f t="shared" si="34"/>
        <v>20952129</v>
      </c>
      <c r="Q106" s="16">
        <f t="shared" si="35"/>
        <v>167463622</v>
      </c>
      <c r="R106" s="16">
        <f t="shared" si="36"/>
        <v>335598</v>
      </c>
      <c r="S106" s="17">
        <f t="shared" si="49"/>
        <v>167799220</v>
      </c>
      <c r="U106" s="15">
        <v>104021552</v>
      </c>
      <c r="V106" s="16">
        <v>40741909</v>
      </c>
      <c r="W106" s="16">
        <v>2969073</v>
      </c>
      <c r="X106" s="16">
        <v>2774915</v>
      </c>
      <c r="Y106" s="16">
        <v>204285</v>
      </c>
      <c r="Z106" s="16">
        <v>121116</v>
      </c>
      <c r="AA106" s="16">
        <v>18283</v>
      </c>
      <c r="AB106" s="16">
        <v>6074137</v>
      </c>
      <c r="AC106" s="16">
        <v>14877992</v>
      </c>
      <c r="AD106" s="16">
        <f t="shared" si="37"/>
        <v>147955102</v>
      </c>
      <c r="AE106" s="16">
        <f t="shared" si="38"/>
        <v>2896031</v>
      </c>
      <c r="AF106" s="16">
        <f t="shared" si="39"/>
        <v>20952129</v>
      </c>
      <c r="AG106" s="16">
        <f t="shared" si="40"/>
        <v>171803262</v>
      </c>
      <c r="AH106" s="16">
        <f t="shared" si="41"/>
        <v>344295</v>
      </c>
      <c r="AI106" s="17">
        <f t="shared" si="50"/>
        <v>172147557</v>
      </c>
      <c r="AK106" s="15">
        <v>103268863.84</v>
      </c>
      <c r="AL106" s="16">
        <v>40168166.82</v>
      </c>
      <c r="AM106" s="16">
        <v>2927889.06</v>
      </c>
      <c r="AN106" s="16">
        <v>2756484.24</v>
      </c>
      <c r="AO106" s="16">
        <v>204285.41</v>
      </c>
      <c r="AP106" s="16">
        <v>115136.33</v>
      </c>
      <c r="AQ106" s="16">
        <v>18283.189999999999</v>
      </c>
      <c r="AR106" s="16">
        <v>6074136.5700000003</v>
      </c>
      <c r="AS106" s="16">
        <v>14877991.859999999</v>
      </c>
      <c r="AT106" s="16">
        <f t="shared" si="42"/>
        <v>146587488.31999999</v>
      </c>
      <c r="AU106" s="16">
        <f t="shared" si="43"/>
        <v>2871620.5700000003</v>
      </c>
      <c r="AV106" s="16">
        <f t="shared" si="44"/>
        <v>20952128.43</v>
      </c>
      <c r="AW106" s="16">
        <f t="shared" si="45"/>
        <v>170411237.31999999</v>
      </c>
      <c r="AX106" s="16">
        <f t="shared" si="46"/>
        <v>341505.68000000715</v>
      </c>
      <c r="AY106" s="17">
        <f t="shared" si="51"/>
        <v>170752743</v>
      </c>
    </row>
    <row r="107" spans="1:51" x14ac:dyDescent="0.2">
      <c r="A107" s="4">
        <f t="shared" si="47"/>
        <v>2026</v>
      </c>
      <c r="B107" s="4">
        <f t="shared" si="48"/>
        <v>2</v>
      </c>
      <c r="C107" s="11">
        <f t="shared" si="31"/>
        <v>46054</v>
      </c>
      <c r="E107" s="15">
        <v>85722686</v>
      </c>
      <c r="F107" s="16">
        <v>34153978</v>
      </c>
      <c r="G107" s="16">
        <v>2368172</v>
      </c>
      <c r="H107" s="16">
        <v>2355917</v>
      </c>
      <c r="I107" s="16">
        <v>179983</v>
      </c>
      <c r="J107" s="16">
        <v>88319</v>
      </c>
      <c r="K107" s="16">
        <v>16445</v>
      </c>
      <c r="L107" s="16">
        <v>5374092</v>
      </c>
      <c r="M107" s="16">
        <v>13336866</v>
      </c>
      <c r="N107" s="16">
        <f t="shared" si="32"/>
        <v>122441264</v>
      </c>
      <c r="O107" s="16">
        <f t="shared" si="33"/>
        <v>2444236</v>
      </c>
      <c r="P107" s="16">
        <f t="shared" si="34"/>
        <v>18710958</v>
      </c>
      <c r="Q107" s="16">
        <f t="shared" si="35"/>
        <v>143596458</v>
      </c>
      <c r="R107" s="16">
        <f t="shared" si="36"/>
        <v>287768</v>
      </c>
      <c r="S107" s="17">
        <f t="shared" si="49"/>
        <v>143884226</v>
      </c>
      <c r="U107" s="15">
        <v>87540753</v>
      </c>
      <c r="V107" s="16">
        <v>35109517</v>
      </c>
      <c r="W107" s="16">
        <v>2533289</v>
      </c>
      <c r="X107" s="16">
        <v>2413600</v>
      </c>
      <c r="Y107" s="16">
        <v>179983</v>
      </c>
      <c r="Z107" s="16">
        <v>107332</v>
      </c>
      <c r="AA107" s="16">
        <v>16445</v>
      </c>
      <c r="AB107" s="16">
        <v>5374092</v>
      </c>
      <c r="AC107" s="16">
        <v>13336866</v>
      </c>
      <c r="AD107" s="16">
        <f t="shared" si="37"/>
        <v>125379987</v>
      </c>
      <c r="AE107" s="16">
        <f t="shared" si="38"/>
        <v>2520932</v>
      </c>
      <c r="AF107" s="16">
        <f t="shared" si="39"/>
        <v>18710958</v>
      </c>
      <c r="AG107" s="16">
        <f t="shared" si="40"/>
        <v>146611877</v>
      </c>
      <c r="AH107" s="16">
        <f t="shared" si="41"/>
        <v>293811</v>
      </c>
      <c r="AI107" s="17">
        <f t="shared" si="50"/>
        <v>146905688</v>
      </c>
      <c r="AK107" s="15">
        <v>87014882.730000004</v>
      </c>
      <c r="AL107" s="16">
        <v>34770531.219999999</v>
      </c>
      <c r="AM107" s="16">
        <v>2509333.46</v>
      </c>
      <c r="AN107" s="16">
        <v>2402708.16</v>
      </c>
      <c r="AO107" s="16">
        <v>179983.38</v>
      </c>
      <c r="AP107" s="16">
        <v>103856.28</v>
      </c>
      <c r="AQ107" s="16">
        <v>16444.78</v>
      </c>
      <c r="AR107" s="16">
        <v>5374091.7400000002</v>
      </c>
      <c r="AS107" s="16">
        <v>13336865.699999999</v>
      </c>
      <c r="AT107" s="16">
        <f t="shared" si="42"/>
        <v>124491175.56999999</v>
      </c>
      <c r="AU107" s="16">
        <f t="shared" si="43"/>
        <v>2506564.44</v>
      </c>
      <c r="AV107" s="16">
        <f t="shared" si="44"/>
        <v>18710957.439999998</v>
      </c>
      <c r="AW107" s="16">
        <f t="shared" si="45"/>
        <v>145708697.44999999</v>
      </c>
      <c r="AX107" s="16">
        <f t="shared" si="46"/>
        <v>292001.55000001192</v>
      </c>
      <c r="AY107" s="17">
        <f t="shared" si="51"/>
        <v>146000699</v>
      </c>
    </row>
    <row r="108" spans="1:51" x14ac:dyDescent="0.2">
      <c r="A108" s="4">
        <f t="shared" si="47"/>
        <v>2026</v>
      </c>
      <c r="B108" s="4">
        <f t="shared" si="48"/>
        <v>3</v>
      </c>
      <c r="C108" s="11">
        <f t="shared" si="31"/>
        <v>46082</v>
      </c>
      <c r="E108" s="15">
        <v>80164319</v>
      </c>
      <c r="F108" s="16">
        <v>32554268</v>
      </c>
      <c r="G108" s="16">
        <v>2264603</v>
      </c>
      <c r="H108" s="16">
        <v>2414790</v>
      </c>
      <c r="I108" s="16">
        <v>188767</v>
      </c>
      <c r="J108" s="16">
        <v>91684</v>
      </c>
      <c r="K108" s="16">
        <v>18033</v>
      </c>
      <c r="L108" s="16">
        <v>5727459</v>
      </c>
      <c r="M108" s="16">
        <v>14514056</v>
      </c>
      <c r="N108" s="16">
        <f t="shared" si="32"/>
        <v>115189990</v>
      </c>
      <c r="O108" s="16">
        <f t="shared" si="33"/>
        <v>2506474</v>
      </c>
      <c r="P108" s="16">
        <f t="shared" si="34"/>
        <v>20241515</v>
      </c>
      <c r="Q108" s="16">
        <f t="shared" si="35"/>
        <v>137937979</v>
      </c>
      <c r="R108" s="16">
        <f t="shared" si="36"/>
        <v>276429</v>
      </c>
      <c r="S108" s="17">
        <f t="shared" si="49"/>
        <v>138214408</v>
      </c>
      <c r="U108" s="15">
        <v>81927641</v>
      </c>
      <c r="V108" s="16">
        <v>33443837</v>
      </c>
      <c r="W108" s="16">
        <v>2449684</v>
      </c>
      <c r="X108" s="16">
        <v>2475676</v>
      </c>
      <c r="Y108" s="16">
        <v>188767</v>
      </c>
      <c r="Z108" s="16">
        <v>113679</v>
      </c>
      <c r="AA108" s="16">
        <v>18033</v>
      </c>
      <c r="AB108" s="16">
        <v>5727459</v>
      </c>
      <c r="AC108" s="16">
        <v>14514056</v>
      </c>
      <c r="AD108" s="16">
        <f t="shared" si="37"/>
        <v>118027962</v>
      </c>
      <c r="AE108" s="16">
        <f t="shared" si="38"/>
        <v>2589355</v>
      </c>
      <c r="AF108" s="16">
        <f t="shared" si="39"/>
        <v>20241515</v>
      </c>
      <c r="AG108" s="16">
        <f t="shared" si="40"/>
        <v>140858832</v>
      </c>
      <c r="AH108" s="16">
        <f t="shared" si="41"/>
        <v>282282</v>
      </c>
      <c r="AI108" s="17">
        <f t="shared" si="50"/>
        <v>141141114</v>
      </c>
      <c r="AK108" s="15">
        <v>81443802.799999997</v>
      </c>
      <c r="AL108" s="16">
        <v>33151888.780000001</v>
      </c>
      <c r="AM108" s="16">
        <v>2430061.21</v>
      </c>
      <c r="AN108" s="16">
        <v>2464806.44</v>
      </c>
      <c r="AO108" s="16">
        <v>188767.21</v>
      </c>
      <c r="AP108" s="16">
        <v>110682.85</v>
      </c>
      <c r="AQ108" s="16">
        <v>18033.189999999999</v>
      </c>
      <c r="AR108" s="16">
        <v>5727458.6900000004</v>
      </c>
      <c r="AS108" s="16">
        <v>14514055.52</v>
      </c>
      <c r="AT108" s="16">
        <f t="shared" si="42"/>
        <v>117232553.18999998</v>
      </c>
      <c r="AU108" s="16">
        <f t="shared" si="43"/>
        <v>2575489.29</v>
      </c>
      <c r="AV108" s="16">
        <f t="shared" si="44"/>
        <v>20241514.210000001</v>
      </c>
      <c r="AW108" s="16">
        <f t="shared" si="45"/>
        <v>140049556.69</v>
      </c>
      <c r="AX108" s="16">
        <f t="shared" si="46"/>
        <v>280660.31000000238</v>
      </c>
      <c r="AY108" s="17">
        <f t="shared" si="51"/>
        <v>140330217</v>
      </c>
    </row>
    <row r="109" spans="1:51" x14ac:dyDescent="0.2">
      <c r="A109" s="4">
        <f t="shared" si="47"/>
        <v>2026</v>
      </c>
      <c r="B109" s="4">
        <f t="shared" si="48"/>
        <v>4</v>
      </c>
      <c r="C109" s="11">
        <f t="shared" si="31"/>
        <v>46113</v>
      </c>
      <c r="E109" s="15">
        <v>56129569</v>
      </c>
      <c r="F109" s="16">
        <v>25122348</v>
      </c>
      <c r="G109" s="16">
        <v>1787410</v>
      </c>
      <c r="H109" s="16">
        <v>2053644</v>
      </c>
      <c r="I109" s="16">
        <v>168834</v>
      </c>
      <c r="J109" s="16">
        <v>84064</v>
      </c>
      <c r="K109" s="16">
        <v>17217</v>
      </c>
      <c r="L109" s="16">
        <v>5174923</v>
      </c>
      <c r="M109" s="16">
        <v>13884641</v>
      </c>
      <c r="N109" s="16">
        <f t="shared" si="32"/>
        <v>83225378</v>
      </c>
      <c r="O109" s="16">
        <f t="shared" si="33"/>
        <v>2137708</v>
      </c>
      <c r="P109" s="16">
        <f t="shared" si="34"/>
        <v>19059564</v>
      </c>
      <c r="Q109" s="16">
        <f t="shared" si="35"/>
        <v>104422650</v>
      </c>
      <c r="R109" s="16">
        <f t="shared" si="36"/>
        <v>209264</v>
      </c>
      <c r="S109" s="17">
        <f t="shared" si="49"/>
        <v>104631914</v>
      </c>
      <c r="U109" s="15">
        <v>57477334</v>
      </c>
      <c r="V109" s="16">
        <v>25768707</v>
      </c>
      <c r="W109" s="16">
        <v>1946765</v>
      </c>
      <c r="X109" s="16">
        <v>2101665</v>
      </c>
      <c r="Y109" s="16">
        <v>168834</v>
      </c>
      <c r="Z109" s="16">
        <v>103063</v>
      </c>
      <c r="AA109" s="16">
        <v>17217</v>
      </c>
      <c r="AB109" s="16">
        <v>5174923</v>
      </c>
      <c r="AC109" s="16">
        <v>13884641</v>
      </c>
      <c r="AD109" s="16">
        <f t="shared" si="37"/>
        <v>85378857</v>
      </c>
      <c r="AE109" s="16">
        <f t="shared" si="38"/>
        <v>2204728</v>
      </c>
      <c r="AF109" s="16">
        <f t="shared" si="39"/>
        <v>19059564</v>
      </c>
      <c r="AG109" s="16">
        <f t="shared" si="40"/>
        <v>106643149</v>
      </c>
      <c r="AH109" s="16">
        <f t="shared" si="41"/>
        <v>213714</v>
      </c>
      <c r="AI109" s="17">
        <f t="shared" si="50"/>
        <v>106856863</v>
      </c>
      <c r="AK109" s="15">
        <v>57154982.170000002</v>
      </c>
      <c r="AL109" s="16">
        <v>25584475.77</v>
      </c>
      <c r="AM109" s="16">
        <v>1935128.02</v>
      </c>
      <c r="AN109" s="16">
        <v>2093816.15</v>
      </c>
      <c r="AO109" s="16">
        <v>168833.8</v>
      </c>
      <c r="AP109" s="16">
        <v>101249.96</v>
      </c>
      <c r="AQ109" s="16">
        <v>17217.21</v>
      </c>
      <c r="AR109" s="16">
        <v>5174922.53</v>
      </c>
      <c r="AS109" s="16">
        <v>13884640.58</v>
      </c>
      <c r="AT109" s="16">
        <f t="shared" si="42"/>
        <v>84860636.969999984</v>
      </c>
      <c r="AU109" s="16">
        <f t="shared" si="43"/>
        <v>2195066.11</v>
      </c>
      <c r="AV109" s="16">
        <f t="shared" si="44"/>
        <v>19059563.109999999</v>
      </c>
      <c r="AW109" s="16">
        <f t="shared" si="45"/>
        <v>106115266.18999998</v>
      </c>
      <c r="AX109" s="16">
        <f t="shared" si="46"/>
        <v>212655.81000001729</v>
      </c>
      <c r="AY109" s="17">
        <f t="shared" si="51"/>
        <v>106327922</v>
      </c>
    </row>
    <row r="110" spans="1:51" x14ac:dyDescent="0.2">
      <c r="A110" s="4">
        <f t="shared" si="47"/>
        <v>2026</v>
      </c>
      <c r="B110" s="4">
        <f t="shared" si="48"/>
        <v>5</v>
      </c>
      <c r="C110" s="11">
        <f t="shared" si="31"/>
        <v>46143</v>
      </c>
      <c r="E110" s="15">
        <v>35844317</v>
      </c>
      <c r="F110" s="16">
        <v>19352713</v>
      </c>
      <c r="G110" s="16">
        <v>1432905</v>
      </c>
      <c r="H110" s="16">
        <v>1760408</v>
      </c>
      <c r="I110" s="16">
        <v>155810</v>
      </c>
      <c r="J110" s="16">
        <v>78588</v>
      </c>
      <c r="K110" s="16">
        <v>17470</v>
      </c>
      <c r="L110" s="16">
        <v>4854915</v>
      </c>
      <c r="M110" s="16">
        <v>13699582</v>
      </c>
      <c r="N110" s="16">
        <f t="shared" si="32"/>
        <v>56803215</v>
      </c>
      <c r="O110" s="16">
        <f t="shared" si="33"/>
        <v>1838996</v>
      </c>
      <c r="P110" s="16">
        <f t="shared" si="34"/>
        <v>18554497</v>
      </c>
      <c r="Q110" s="16">
        <f t="shared" si="35"/>
        <v>77196708</v>
      </c>
      <c r="R110" s="16">
        <f t="shared" si="36"/>
        <v>154703</v>
      </c>
      <c r="S110" s="17">
        <f t="shared" si="49"/>
        <v>77351411</v>
      </c>
      <c r="U110" s="15">
        <v>36699441</v>
      </c>
      <c r="V110" s="16">
        <v>19856471</v>
      </c>
      <c r="W110" s="16">
        <v>1586749</v>
      </c>
      <c r="X110" s="16">
        <v>1803387</v>
      </c>
      <c r="Y110" s="16">
        <v>155810</v>
      </c>
      <c r="Z110" s="16">
        <v>96986</v>
      </c>
      <c r="AA110" s="16">
        <v>17470</v>
      </c>
      <c r="AB110" s="16">
        <v>4854915</v>
      </c>
      <c r="AC110" s="16">
        <v>13699582</v>
      </c>
      <c r="AD110" s="16">
        <f t="shared" si="37"/>
        <v>58315941</v>
      </c>
      <c r="AE110" s="16">
        <f t="shared" si="38"/>
        <v>1900373</v>
      </c>
      <c r="AF110" s="16">
        <f t="shared" si="39"/>
        <v>18554497</v>
      </c>
      <c r="AG110" s="16">
        <f t="shared" si="40"/>
        <v>78770811</v>
      </c>
      <c r="AH110" s="16">
        <f t="shared" si="41"/>
        <v>157857</v>
      </c>
      <c r="AI110" s="17">
        <f t="shared" si="50"/>
        <v>78928668</v>
      </c>
      <c r="AK110" s="15">
        <v>36470008.219999999</v>
      </c>
      <c r="AL110" s="16">
        <v>19728929.649999999</v>
      </c>
      <c r="AM110" s="16">
        <v>1579387.21</v>
      </c>
      <c r="AN110" s="16">
        <v>1796949.97</v>
      </c>
      <c r="AO110" s="16">
        <v>155810.35999999999</v>
      </c>
      <c r="AP110" s="16">
        <v>95820.76</v>
      </c>
      <c r="AQ110" s="16">
        <v>17470.16</v>
      </c>
      <c r="AR110" s="16">
        <v>4854915.01</v>
      </c>
      <c r="AS110" s="16">
        <v>13699581.949999999</v>
      </c>
      <c r="AT110" s="16">
        <f t="shared" si="42"/>
        <v>57951605.599999994</v>
      </c>
      <c r="AU110" s="16">
        <f t="shared" si="43"/>
        <v>1892770.73</v>
      </c>
      <c r="AV110" s="16">
        <f t="shared" si="44"/>
        <v>18554496.960000001</v>
      </c>
      <c r="AW110" s="16">
        <f t="shared" si="45"/>
        <v>78398873.289999992</v>
      </c>
      <c r="AX110" s="16">
        <f t="shared" si="46"/>
        <v>157111.71000000834</v>
      </c>
      <c r="AY110" s="17">
        <f t="shared" si="51"/>
        <v>78555985</v>
      </c>
    </row>
    <row r="111" spans="1:51" x14ac:dyDescent="0.2">
      <c r="A111" s="4">
        <f t="shared" si="47"/>
        <v>2026</v>
      </c>
      <c r="B111" s="4">
        <f t="shared" si="48"/>
        <v>6</v>
      </c>
      <c r="C111" s="11">
        <f t="shared" si="31"/>
        <v>46174</v>
      </c>
      <c r="E111" s="15">
        <v>21766705</v>
      </c>
      <c r="F111" s="16">
        <v>15019786</v>
      </c>
      <c r="G111" s="16">
        <v>1026444</v>
      </c>
      <c r="H111" s="16">
        <v>1197481</v>
      </c>
      <c r="I111" s="16">
        <v>136973</v>
      </c>
      <c r="J111" s="16">
        <v>69464</v>
      </c>
      <c r="K111" s="16">
        <v>16669</v>
      </c>
      <c r="L111" s="16">
        <v>4432565</v>
      </c>
      <c r="M111" s="16">
        <v>12913694</v>
      </c>
      <c r="N111" s="16">
        <f t="shared" si="32"/>
        <v>37966577</v>
      </c>
      <c r="O111" s="16">
        <f t="shared" si="33"/>
        <v>1266945</v>
      </c>
      <c r="P111" s="16">
        <f t="shared" si="34"/>
        <v>17346259</v>
      </c>
      <c r="Q111" s="16">
        <f t="shared" si="35"/>
        <v>56579781</v>
      </c>
      <c r="R111" s="16">
        <f t="shared" si="36"/>
        <v>113386</v>
      </c>
      <c r="S111" s="17">
        <f t="shared" si="49"/>
        <v>56693167</v>
      </c>
      <c r="U111" s="15">
        <v>22396750</v>
      </c>
      <c r="V111" s="16">
        <v>15464515</v>
      </c>
      <c r="W111" s="16">
        <v>1178891</v>
      </c>
      <c r="X111" s="16">
        <v>1234060</v>
      </c>
      <c r="Y111" s="16">
        <v>136973</v>
      </c>
      <c r="Z111" s="16">
        <v>86813</v>
      </c>
      <c r="AA111" s="16">
        <v>16669</v>
      </c>
      <c r="AB111" s="16">
        <v>4432565</v>
      </c>
      <c r="AC111" s="16">
        <v>12913694</v>
      </c>
      <c r="AD111" s="16">
        <f t="shared" si="37"/>
        <v>39193798</v>
      </c>
      <c r="AE111" s="16">
        <f t="shared" si="38"/>
        <v>1320873</v>
      </c>
      <c r="AF111" s="16">
        <f t="shared" si="39"/>
        <v>17346259</v>
      </c>
      <c r="AG111" s="16">
        <f t="shared" si="40"/>
        <v>57860930</v>
      </c>
      <c r="AH111" s="16">
        <f t="shared" si="41"/>
        <v>115954</v>
      </c>
      <c r="AI111" s="17">
        <f t="shared" si="50"/>
        <v>57976884</v>
      </c>
      <c r="AK111" s="15">
        <v>22217338.949999999</v>
      </c>
      <c r="AL111" s="16">
        <v>15353605.68</v>
      </c>
      <c r="AM111" s="16">
        <v>1172682.01</v>
      </c>
      <c r="AN111" s="16">
        <v>1228548.03</v>
      </c>
      <c r="AO111" s="16">
        <v>136972.85999999999</v>
      </c>
      <c r="AP111" s="16">
        <v>85874.02</v>
      </c>
      <c r="AQ111" s="16">
        <v>16669.150000000001</v>
      </c>
      <c r="AR111" s="16">
        <v>4432565.0199999996</v>
      </c>
      <c r="AS111" s="16">
        <v>12913694.060000001</v>
      </c>
      <c r="AT111" s="16">
        <f t="shared" si="42"/>
        <v>38897268.649999991</v>
      </c>
      <c r="AU111" s="16">
        <f t="shared" si="43"/>
        <v>1314422.05</v>
      </c>
      <c r="AV111" s="16">
        <f t="shared" si="44"/>
        <v>17346259.079999998</v>
      </c>
      <c r="AW111" s="16">
        <f t="shared" si="45"/>
        <v>57557949.779999986</v>
      </c>
      <c r="AX111" s="16">
        <f t="shared" si="46"/>
        <v>115346.22000001371</v>
      </c>
      <c r="AY111" s="17">
        <f t="shared" si="51"/>
        <v>57673296</v>
      </c>
    </row>
    <row r="112" spans="1:51" x14ac:dyDescent="0.2">
      <c r="A112" s="4">
        <f t="shared" si="47"/>
        <v>2026</v>
      </c>
      <c r="B112" s="4">
        <f t="shared" si="48"/>
        <v>7</v>
      </c>
      <c r="C112" s="11">
        <f t="shared" si="31"/>
        <v>46204</v>
      </c>
      <c r="E112" s="15">
        <v>15280545</v>
      </c>
      <c r="F112" s="16">
        <v>12267844</v>
      </c>
      <c r="G112" s="16">
        <v>931311</v>
      </c>
      <c r="H112" s="16">
        <v>1066505</v>
      </c>
      <c r="I112" s="16">
        <v>129268</v>
      </c>
      <c r="J112" s="16">
        <v>65076</v>
      </c>
      <c r="K112" s="16">
        <v>17013</v>
      </c>
      <c r="L112" s="16">
        <v>4204441</v>
      </c>
      <c r="M112" s="16">
        <v>13037558</v>
      </c>
      <c r="N112" s="16">
        <f t="shared" si="32"/>
        <v>28625981</v>
      </c>
      <c r="O112" s="16">
        <f t="shared" si="33"/>
        <v>1131581</v>
      </c>
      <c r="P112" s="16">
        <f t="shared" si="34"/>
        <v>17241999</v>
      </c>
      <c r="Q112" s="16">
        <f t="shared" si="35"/>
        <v>46999561</v>
      </c>
      <c r="R112" s="16">
        <f t="shared" si="36"/>
        <v>94187</v>
      </c>
      <c r="S112" s="17">
        <f t="shared" si="49"/>
        <v>47093748</v>
      </c>
      <c r="U112" s="15">
        <v>15947889</v>
      </c>
      <c r="V112" s="16">
        <v>12749833</v>
      </c>
      <c r="W112" s="16">
        <v>1096939</v>
      </c>
      <c r="X112" s="16">
        <v>1108102</v>
      </c>
      <c r="Y112" s="16">
        <v>129268</v>
      </c>
      <c r="Z112" s="16">
        <v>83430</v>
      </c>
      <c r="AA112" s="16">
        <v>17013</v>
      </c>
      <c r="AB112" s="16">
        <v>4204441</v>
      </c>
      <c r="AC112" s="16">
        <v>13037558</v>
      </c>
      <c r="AD112" s="16">
        <f t="shared" si="37"/>
        <v>29940942</v>
      </c>
      <c r="AE112" s="16">
        <f t="shared" si="38"/>
        <v>1191532</v>
      </c>
      <c r="AF112" s="16">
        <f t="shared" si="39"/>
        <v>17241999</v>
      </c>
      <c r="AG112" s="16">
        <f t="shared" si="40"/>
        <v>48374473</v>
      </c>
      <c r="AH112" s="16">
        <f t="shared" si="41"/>
        <v>96943</v>
      </c>
      <c r="AI112" s="17">
        <f t="shared" si="50"/>
        <v>48471416</v>
      </c>
      <c r="AK112" s="15">
        <v>15759420.869999999</v>
      </c>
      <c r="AL112" s="16">
        <v>12629620.08</v>
      </c>
      <c r="AM112" s="16">
        <v>1090353.07</v>
      </c>
      <c r="AN112" s="16">
        <v>1101659.92</v>
      </c>
      <c r="AO112" s="16">
        <v>129268.23</v>
      </c>
      <c r="AP112" s="16">
        <v>82460.929999999993</v>
      </c>
      <c r="AQ112" s="16">
        <v>17013.39</v>
      </c>
      <c r="AR112" s="16">
        <v>4204441.45</v>
      </c>
      <c r="AS112" s="16">
        <v>13037557.710000001</v>
      </c>
      <c r="AT112" s="16">
        <f t="shared" si="42"/>
        <v>29625675.640000001</v>
      </c>
      <c r="AU112" s="16">
        <f t="shared" si="43"/>
        <v>1184120.8499999999</v>
      </c>
      <c r="AV112" s="16">
        <f t="shared" si="44"/>
        <v>17241999.16</v>
      </c>
      <c r="AW112" s="16">
        <f t="shared" si="45"/>
        <v>48051795.650000006</v>
      </c>
      <c r="AX112" s="16">
        <f t="shared" si="46"/>
        <v>96296.34999999404</v>
      </c>
      <c r="AY112" s="17">
        <f t="shared" si="51"/>
        <v>48148092</v>
      </c>
    </row>
    <row r="113" spans="1:51" x14ac:dyDescent="0.2">
      <c r="A113" s="4">
        <f t="shared" si="47"/>
        <v>2026</v>
      </c>
      <c r="B113" s="4">
        <f t="shared" si="48"/>
        <v>8</v>
      </c>
      <c r="C113" s="11">
        <f t="shared" si="31"/>
        <v>46235</v>
      </c>
      <c r="E113" s="15">
        <v>13882559</v>
      </c>
      <c r="F113" s="16">
        <v>12140780</v>
      </c>
      <c r="G113" s="16">
        <v>907687</v>
      </c>
      <c r="H113" s="16">
        <v>1010801</v>
      </c>
      <c r="I113" s="16">
        <v>127858</v>
      </c>
      <c r="J113" s="16">
        <v>63423</v>
      </c>
      <c r="K113" s="16">
        <v>16995</v>
      </c>
      <c r="L113" s="16">
        <v>3980801</v>
      </c>
      <c r="M113" s="16">
        <v>13008838</v>
      </c>
      <c r="N113" s="16">
        <f t="shared" si="32"/>
        <v>27075879</v>
      </c>
      <c r="O113" s="16">
        <f t="shared" si="33"/>
        <v>1074224</v>
      </c>
      <c r="P113" s="16">
        <f t="shared" si="34"/>
        <v>16989639</v>
      </c>
      <c r="Q113" s="16">
        <f t="shared" si="35"/>
        <v>45139742</v>
      </c>
      <c r="R113" s="16">
        <f t="shared" si="36"/>
        <v>90460</v>
      </c>
      <c r="S113" s="17">
        <f t="shared" si="49"/>
        <v>45230202</v>
      </c>
      <c r="U113" s="15">
        <v>14629041</v>
      </c>
      <c r="V113" s="16">
        <v>12654379</v>
      </c>
      <c r="W113" s="16">
        <v>1088078</v>
      </c>
      <c r="X113" s="16">
        <v>1054987</v>
      </c>
      <c r="Y113" s="16">
        <v>127858</v>
      </c>
      <c r="Z113" s="16">
        <v>82865</v>
      </c>
      <c r="AA113" s="16">
        <v>16995</v>
      </c>
      <c r="AB113" s="16">
        <v>3980801</v>
      </c>
      <c r="AC113" s="16">
        <v>13008838</v>
      </c>
      <c r="AD113" s="16">
        <f t="shared" si="37"/>
        <v>28516351</v>
      </c>
      <c r="AE113" s="16">
        <f t="shared" si="38"/>
        <v>1137852</v>
      </c>
      <c r="AF113" s="16">
        <f t="shared" si="39"/>
        <v>16989639</v>
      </c>
      <c r="AG113" s="16">
        <f t="shared" si="40"/>
        <v>46643842</v>
      </c>
      <c r="AH113" s="16">
        <f t="shared" si="41"/>
        <v>93475</v>
      </c>
      <c r="AI113" s="17">
        <f t="shared" si="50"/>
        <v>46737317</v>
      </c>
      <c r="AK113" s="15">
        <v>14417216.039999999</v>
      </c>
      <c r="AL113" s="16">
        <v>12528820.529999999</v>
      </c>
      <c r="AM113" s="16">
        <v>1081179.3</v>
      </c>
      <c r="AN113" s="16">
        <v>1048150.57</v>
      </c>
      <c r="AO113" s="16">
        <v>127857.96</v>
      </c>
      <c r="AP113" s="16">
        <v>81877.25</v>
      </c>
      <c r="AQ113" s="16">
        <v>16995.27</v>
      </c>
      <c r="AR113" s="16">
        <v>3980800.51</v>
      </c>
      <c r="AS113" s="16">
        <v>13008837.869999999</v>
      </c>
      <c r="AT113" s="16">
        <f t="shared" si="42"/>
        <v>28172069.100000001</v>
      </c>
      <c r="AU113" s="16">
        <f t="shared" si="43"/>
        <v>1130027.8199999998</v>
      </c>
      <c r="AV113" s="16">
        <f t="shared" si="44"/>
        <v>16989638.379999999</v>
      </c>
      <c r="AW113" s="16">
        <f t="shared" si="45"/>
        <v>46291735.299999997</v>
      </c>
      <c r="AX113" s="16">
        <f t="shared" si="46"/>
        <v>92768.70000000298</v>
      </c>
      <c r="AY113" s="17">
        <f t="shared" si="51"/>
        <v>46384504</v>
      </c>
    </row>
    <row r="114" spans="1:51" x14ac:dyDescent="0.2">
      <c r="A114" s="4">
        <f t="shared" si="47"/>
        <v>2026</v>
      </c>
      <c r="B114" s="4">
        <f t="shared" si="48"/>
        <v>9</v>
      </c>
      <c r="C114" s="11">
        <f t="shared" si="31"/>
        <v>46266</v>
      </c>
      <c r="E114" s="15">
        <v>17445970</v>
      </c>
      <c r="F114" s="16">
        <v>12813461</v>
      </c>
      <c r="G114" s="16">
        <v>971892</v>
      </c>
      <c r="H114" s="16">
        <v>1013477</v>
      </c>
      <c r="I114" s="16">
        <v>132954</v>
      </c>
      <c r="J114" s="16">
        <v>66792</v>
      </c>
      <c r="K114" s="16">
        <v>16620</v>
      </c>
      <c r="L114" s="16">
        <v>3941203</v>
      </c>
      <c r="M114" s="16">
        <v>12835394</v>
      </c>
      <c r="N114" s="16">
        <f t="shared" si="32"/>
        <v>31380897</v>
      </c>
      <c r="O114" s="16">
        <f t="shared" si="33"/>
        <v>1080269</v>
      </c>
      <c r="P114" s="16">
        <f t="shared" si="34"/>
        <v>16776597</v>
      </c>
      <c r="Q114" s="16">
        <f t="shared" si="35"/>
        <v>49237763</v>
      </c>
      <c r="R114" s="16">
        <f t="shared" si="36"/>
        <v>98673</v>
      </c>
      <c r="S114" s="17">
        <f t="shared" si="49"/>
        <v>49336436</v>
      </c>
      <c r="U114" s="15">
        <v>18418074</v>
      </c>
      <c r="V114" s="16">
        <v>13331417</v>
      </c>
      <c r="W114" s="16">
        <v>1147093</v>
      </c>
      <c r="X114" s="16">
        <v>1056578</v>
      </c>
      <c r="Y114" s="16">
        <v>132954</v>
      </c>
      <c r="Z114" s="16">
        <v>85276</v>
      </c>
      <c r="AA114" s="16">
        <v>16620</v>
      </c>
      <c r="AB114" s="16">
        <v>3941203</v>
      </c>
      <c r="AC114" s="16">
        <v>12835394</v>
      </c>
      <c r="AD114" s="16">
        <f t="shared" si="37"/>
        <v>33046158</v>
      </c>
      <c r="AE114" s="16">
        <f t="shared" si="38"/>
        <v>1141854</v>
      </c>
      <c r="AF114" s="16">
        <f t="shared" si="39"/>
        <v>16776597</v>
      </c>
      <c r="AG114" s="16">
        <f t="shared" si="40"/>
        <v>50964609</v>
      </c>
      <c r="AH114" s="16">
        <f t="shared" si="41"/>
        <v>102133</v>
      </c>
      <c r="AI114" s="17">
        <f t="shared" si="50"/>
        <v>51066742</v>
      </c>
      <c r="AK114" s="15">
        <v>18145329.649999999</v>
      </c>
      <c r="AL114" s="16">
        <v>13208401.109999999</v>
      </c>
      <c r="AM114" s="16">
        <v>1140173.21</v>
      </c>
      <c r="AN114" s="16">
        <v>1050065.3700000001</v>
      </c>
      <c r="AO114" s="16">
        <v>132954.42000000001</v>
      </c>
      <c r="AP114" s="16">
        <v>84307.199999999997</v>
      </c>
      <c r="AQ114" s="16">
        <v>16620.07</v>
      </c>
      <c r="AR114" s="16">
        <v>3941203.2</v>
      </c>
      <c r="AS114" s="16">
        <v>12835393.619999999</v>
      </c>
      <c r="AT114" s="16">
        <f t="shared" si="42"/>
        <v>32643478.460000001</v>
      </c>
      <c r="AU114" s="16">
        <f t="shared" si="43"/>
        <v>1134372.57</v>
      </c>
      <c r="AV114" s="16">
        <f t="shared" si="44"/>
        <v>16776596.82</v>
      </c>
      <c r="AW114" s="16">
        <f t="shared" si="45"/>
        <v>50554447.850000001</v>
      </c>
      <c r="AX114" s="16">
        <f t="shared" si="46"/>
        <v>101311.14999999851</v>
      </c>
      <c r="AY114" s="17">
        <f t="shared" si="51"/>
        <v>50655759</v>
      </c>
    </row>
    <row r="115" spans="1:51" x14ac:dyDescent="0.2">
      <c r="A115" s="4">
        <f t="shared" si="47"/>
        <v>2026</v>
      </c>
      <c r="B115" s="4">
        <f t="shared" si="48"/>
        <v>10</v>
      </c>
      <c r="C115" s="11">
        <f t="shared" si="31"/>
        <v>46296</v>
      </c>
      <c r="E115" s="15">
        <v>38767475</v>
      </c>
      <c r="F115" s="16">
        <v>19768616</v>
      </c>
      <c r="G115" s="16">
        <v>1530216</v>
      </c>
      <c r="H115" s="16">
        <v>1304247</v>
      </c>
      <c r="I115" s="16">
        <v>162745</v>
      </c>
      <c r="J115" s="16">
        <v>79045</v>
      </c>
      <c r="K115" s="16">
        <v>17641</v>
      </c>
      <c r="L115" s="16">
        <v>4586112</v>
      </c>
      <c r="M115" s="16">
        <v>13931222</v>
      </c>
      <c r="N115" s="16">
        <f t="shared" si="32"/>
        <v>60246693</v>
      </c>
      <c r="O115" s="16">
        <f t="shared" si="33"/>
        <v>1383292</v>
      </c>
      <c r="P115" s="16">
        <f t="shared" si="34"/>
        <v>18517334</v>
      </c>
      <c r="Q115" s="16">
        <f t="shared" si="35"/>
        <v>80147319</v>
      </c>
      <c r="R115" s="16">
        <f t="shared" si="36"/>
        <v>160616</v>
      </c>
      <c r="S115" s="17">
        <f t="shared" si="49"/>
        <v>80307935</v>
      </c>
      <c r="U115" s="15">
        <v>40569028</v>
      </c>
      <c r="V115" s="16">
        <v>20647949</v>
      </c>
      <c r="W115" s="16">
        <v>1758828</v>
      </c>
      <c r="X115" s="16">
        <v>1365123</v>
      </c>
      <c r="Y115" s="16">
        <v>162745</v>
      </c>
      <c r="Z115" s="16">
        <v>101871</v>
      </c>
      <c r="AA115" s="16">
        <v>17641</v>
      </c>
      <c r="AB115" s="16">
        <v>4586112</v>
      </c>
      <c r="AC115" s="16">
        <v>13931222</v>
      </c>
      <c r="AD115" s="16">
        <f t="shared" si="37"/>
        <v>63156191</v>
      </c>
      <c r="AE115" s="16">
        <f t="shared" si="38"/>
        <v>1466994</v>
      </c>
      <c r="AF115" s="16">
        <f t="shared" si="39"/>
        <v>18517334</v>
      </c>
      <c r="AG115" s="16">
        <f t="shared" si="40"/>
        <v>83140519</v>
      </c>
      <c r="AH115" s="16">
        <f t="shared" si="41"/>
        <v>166614</v>
      </c>
      <c r="AI115" s="17">
        <f t="shared" si="50"/>
        <v>83307133</v>
      </c>
      <c r="AK115" s="15">
        <v>40081740.259999998</v>
      </c>
      <c r="AL115" s="16">
        <v>20411662.379999999</v>
      </c>
      <c r="AM115" s="16">
        <v>1743721.43</v>
      </c>
      <c r="AN115" s="16">
        <v>1355037.82</v>
      </c>
      <c r="AO115" s="16">
        <v>162744.81</v>
      </c>
      <c r="AP115" s="16">
        <v>99905.24</v>
      </c>
      <c r="AQ115" s="16">
        <v>17640.54</v>
      </c>
      <c r="AR115" s="16">
        <v>4586111.87</v>
      </c>
      <c r="AS115" s="16">
        <v>13931221.6</v>
      </c>
      <c r="AT115" s="16">
        <f t="shared" si="42"/>
        <v>62417509.420000002</v>
      </c>
      <c r="AU115" s="16">
        <f t="shared" si="43"/>
        <v>1454943.06</v>
      </c>
      <c r="AV115" s="16">
        <f t="shared" si="44"/>
        <v>18517333.469999999</v>
      </c>
      <c r="AW115" s="16">
        <f t="shared" si="45"/>
        <v>82389785.950000003</v>
      </c>
      <c r="AX115" s="16">
        <f t="shared" si="46"/>
        <v>165110.04999999702</v>
      </c>
      <c r="AY115" s="17">
        <f t="shared" si="51"/>
        <v>82554896</v>
      </c>
    </row>
    <row r="116" spans="1:51" x14ac:dyDescent="0.2">
      <c r="A116" s="4">
        <f t="shared" si="47"/>
        <v>2026</v>
      </c>
      <c r="B116" s="4">
        <f t="shared" si="48"/>
        <v>11</v>
      </c>
      <c r="C116" s="11">
        <f t="shared" si="31"/>
        <v>46327</v>
      </c>
      <c r="E116" s="15">
        <v>72029341</v>
      </c>
      <c r="F116" s="16">
        <v>28884995</v>
      </c>
      <c r="G116" s="16">
        <v>2124516</v>
      </c>
      <c r="H116" s="16">
        <v>1926272</v>
      </c>
      <c r="I116" s="16">
        <v>179021</v>
      </c>
      <c r="J116" s="16">
        <v>82454</v>
      </c>
      <c r="K116" s="16">
        <v>17472</v>
      </c>
      <c r="L116" s="16">
        <v>5017804</v>
      </c>
      <c r="M116" s="16">
        <v>14054810</v>
      </c>
      <c r="N116" s="16">
        <f t="shared" si="32"/>
        <v>103235345</v>
      </c>
      <c r="O116" s="16">
        <f t="shared" si="33"/>
        <v>2008726</v>
      </c>
      <c r="P116" s="16">
        <f t="shared" si="34"/>
        <v>19072614</v>
      </c>
      <c r="Q116" s="16">
        <f t="shared" si="35"/>
        <v>124316685</v>
      </c>
      <c r="R116" s="16">
        <f t="shared" si="36"/>
        <v>249132</v>
      </c>
      <c r="S116" s="17">
        <f t="shared" si="49"/>
        <v>124565817</v>
      </c>
      <c r="U116" s="15">
        <v>74895227</v>
      </c>
      <c r="V116" s="16">
        <v>30547414</v>
      </c>
      <c r="W116" s="16">
        <v>2395258</v>
      </c>
      <c r="X116" s="16">
        <v>2012070</v>
      </c>
      <c r="Y116" s="16">
        <v>179021</v>
      </c>
      <c r="Z116" s="16">
        <v>110383</v>
      </c>
      <c r="AA116" s="16">
        <v>17472</v>
      </c>
      <c r="AB116" s="16">
        <v>5017804</v>
      </c>
      <c r="AC116" s="16">
        <v>14054810</v>
      </c>
      <c r="AD116" s="16">
        <f t="shared" si="37"/>
        <v>108034392</v>
      </c>
      <c r="AE116" s="16">
        <f t="shared" si="38"/>
        <v>2122453</v>
      </c>
      <c r="AF116" s="16">
        <f t="shared" si="39"/>
        <v>19072614</v>
      </c>
      <c r="AG116" s="16">
        <f t="shared" si="40"/>
        <v>129229459</v>
      </c>
      <c r="AH116" s="16">
        <f t="shared" si="41"/>
        <v>258977</v>
      </c>
      <c r="AI116" s="17">
        <f t="shared" si="50"/>
        <v>129488436</v>
      </c>
      <c r="AK116" s="15">
        <v>74074664.650000006</v>
      </c>
      <c r="AL116" s="16">
        <v>29976291.920000002</v>
      </c>
      <c r="AM116" s="16">
        <v>2353124.06</v>
      </c>
      <c r="AN116" s="16">
        <v>1994153.28</v>
      </c>
      <c r="AO116" s="16">
        <v>179021.01</v>
      </c>
      <c r="AP116" s="16">
        <v>105047.48</v>
      </c>
      <c r="AQ116" s="16">
        <v>17471.72</v>
      </c>
      <c r="AR116" s="16">
        <v>5017804.03</v>
      </c>
      <c r="AS116" s="16">
        <v>14054810.43</v>
      </c>
      <c r="AT116" s="16">
        <f t="shared" si="42"/>
        <v>106600573.36000001</v>
      </c>
      <c r="AU116" s="16">
        <f t="shared" si="43"/>
        <v>2099200.7600000002</v>
      </c>
      <c r="AV116" s="16">
        <f t="shared" si="44"/>
        <v>19072614.460000001</v>
      </c>
      <c r="AW116" s="16">
        <f t="shared" si="45"/>
        <v>127772388.58000001</v>
      </c>
      <c r="AX116" s="16">
        <f t="shared" si="46"/>
        <v>256056.41999998689</v>
      </c>
      <c r="AY116" s="17">
        <f t="shared" si="51"/>
        <v>128028445</v>
      </c>
    </row>
    <row r="117" spans="1:51" x14ac:dyDescent="0.2">
      <c r="A117" s="4">
        <f t="shared" si="47"/>
        <v>2026</v>
      </c>
      <c r="B117" s="4">
        <f t="shared" si="48"/>
        <v>12</v>
      </c>
      <c r="C117" s="11">
        <f t="shared" si="31"/>
        <v>46357</v>
      </c>
      <c r="E117" s="15">
        <v>102435098</v>
      </c>
      <c r="F117" s="16">
        <v>38364732</v>
      </c>
      <c r="G117" s="16">
        <v>2765235</v>
      </c>
      <c r="H117" s="16">
        <v>2504244</v>
      </c>
      <c r="I117" s="16">
        <v>199477</v>
      </c>
      <c r="J117" s="16">
        <v>108755</v>
      </c>
      <c r="K117" s="16">
        <v>18330</v>
      </c>
      <c r="L117" s="16">
        <v>5817589</v>
      </c>
      <c r="M117" s="16">
        <v>14917056</v>
      </c>
      <c r="N117" s="16">
        <f t="shared" si="32"/>
        <v>143782872</v>
      </c>
      <c r="O117" s="16">
        <f t="shared" si="33"/>
        <v>2612999</v>
      </c>
      <c r="P117" s="16">
        <f t="shared" si="34"/>
        <v>20734645</v>
      </c>
      <c r="Q117" s="16">
        <f t="shared" si="35"/>
        <v>167130516</v>
      </c>
      <c r="R117" s="16">
        <f t="shared" si="36"/>
        <v>334931</v>
      </c>
      <c r="S117" s="17">
        <f t="shared" si="49"/>
        <v>167465447</v>
      </c>
      <c r="U117" s="15">
        <v>105917575</v>
      </c>
      <c r="V117" s="16">
        <v>40546015</v>
      </c>
      <c r="W117" s="16">
        <v>3043370</v>
      </c>
      <c r="X117" s="16">
        <v>2532753</v>
      </c>
      <c r="Y117" s="16">
        <v>199477</v>
      </c>
      <c r="Z117" s="16">
        <v>122176</v>
      </c>
      <c r="AA117" s="16">
        <v>18330</v>
      </c>
      <c r="AB117" s="16">
        <v>5817589</v>
      </c>
      <c r="AC117" s="16">
        <v>14917056</v>
      </c>
      <c r="AD117" s="16">
        <f t="shared" si="37"/>
        <v>149724767</v>
      </c>
      <c r="AE117" s="16">
        <f t="shared" si="38"/>
        <v>2654929</v>
      </c>
      <c r="AF117" s="16">
        <f t="shared" si="39"/>
        <v>20734645</v>
      </c>
      <c r="AG117" s="16">
        <f t="shared" si="40"/>
        <v>173114341</v>
      </c>
      <c r="AH117" s="16">
        <f t="shared" si="41"/>
        <v>346923</v>
      </c>
      <c r="AI117" s="17">
        <f t="shared" si="50"/>
        <v>173461264</v>
      </c>
      <c r="AK117" s="15">
        <v>105048461.61</v>
      </c>
      <c r="AL117" s="16">
        <v>39852993.130000003</v>
      </c>
      <c r="AM117" s="16">
        <v>2993553.96</v>
      </c>
      <c r="AN117" s="16">
        <v>2518674.34</v>
      </c>
      <c r="AO117" s="16">
        <v>199476.8</v>
      </c>
      <c r="AP117" s="16">
        <v>115534.08</v>
      </c>
      <c r="AQ117" s="16">
        <v>18329.62</v>
      </c>
      <c r="AR117" s="16">
        <v>5817589.1900000004</v>
      </c>
      <c r="AS117" s="16">
        <v>14917056.029999999</v>
      </c>
      <c r="AT117" s="16">
        <f t="shared" si="42"/>
        <v>148112815.12000003</v>
      </c>
      <c r="AU117" s="16">
        <f t="shared" si="43"/>
        <v>2634208.42</v>
      </c>
      <c r="AV117" s="16">
        <f t="shared" si="44"/>
        <v>20734645.219999999</v>
      </c>
      <c r="AW117" s="16">
        <f t="shared" si="45"/>
        <v>171481668.76000002</v>
      </c>
      <c r="AX117" s="16">
        <f t="shared" si="46"/>
        <v>343650.23999997973</v>
      </c>
      <c r="AY117" s="17">
        <f t="shared" si="51"/>
        <v>171825319</v>
      </c>
    </row>
    <row r="118" spans="1:51" x14ac:dyDescent="0.2">
      <c r="A118" s="4">
        <f t="shared" si="47"/>
        <v>2027</v>
      </c>
      <c r="B118" s="4">
        <f t="shared" si="48"/>
        <v>1</v>
      </c>
      <c r="C118" s="11">
        <f t="shared" si="31"/>
        <v>46388</v>
      </c>
      <c r="E118" s="15">
        <v>101985520</v>
      </c>
      <c r="F118" s="16">
        <v>39392157</v>
      </c>
      <c r="G118" s="16">
        <v>2691071</v>
      </c>
      <c r="H118" s="16">
        <v>2563510</v>
      </c>
      <c r="I118" s="16">
        <v>196252</v>
      </c>
      <c r="J118" s="16">
        <v>91564</v>
      </c>
      <c r="K118" s="16">
        <v>18283</v>
      </c>
      <c r="L118" s="16">
        <v>6109045</v>
      </c>
      <c r="M118" s="16">
        <v>14848218</v>
      </c>
      <c r="N118" s="16">
        <f t="shared" si="32"/>
        <v>144283283</v>
      </c>
      <c r="O118" s="16">
        <f t="shared" si="33"/>
        <v>2655074</v>
      </c>
      <c r="P118" s="16">
        <f t="shared" si="34"/>
        <v>20957263</v>
      </c>
      <c r="Q118" s="16">
        <f t="shared" si="35"/>
        <v>167895620</v>
      </c>
      <c r="R118" s="16">
        <f t="shared" si="36"/>
        <v>336464</v>
      </c>
      <c r="S118" s="17">
        <f t="shared" si="49"/>
        <v>168232084</v>
      </c>
      <c r="U118" s="15">
        <v>104887210</v>
      </c>
      <c r="V118" s="16">
        <v>41067316</v>
      </c>
      <c r="W118" s="16">
        <v>2945310</v>
      </c>
      <c r="X118" s="16">
        <v>2667560</v>
      </c>
      <c r="Y118" s="16">
        <v>196252</v>
      </c>
      <c r="Z118" s="16">
        <v>120781</v>
      </c>
      <c r="AA118" s="16">
        <v>18283</v>
      </c>
      <c r="AB118" s="16">
        <v>6109045</v>
      </c>
      <c r="AC118" s="16">
        <v>14848218</v>
      </c>
      <c r="AD118" s="16">
        <f t="shared" si="37"/>
        <v>149114371</v>
      </c>
      <c r="AE118" s="16">
        <f t="shared" si="38"/>
        <v>2788341</v>
      </c>
      <c r="AF118" s="16">
        <f t="shared" si="39"/>
        <v>20957263</v>
      </c>
      <c r="AG118" s="16">
        <f t="shared" si="40"/>
        <v>172859975</v>
      </c>
      <c r="AH118" s="16">
        <f t="shared" si="41"/>
        <v>346413</v>
      </c>
      <c r="AI118" s="17">
        <f t="shared" si="50"/>
        <v>173206388</v>
      </c>
      <c r="AK118" s="15">
        <v>104134569.52</v>
      </c>
      <c r="AL118" s="16">
        <v>40493546</v>
      </c>
      <c r="AM118" s="16">
        <v>2904126.3</v>
      </c>
      <c r="AN118" s="16">
        <v>2649131.19</v>
      </c>
      <c r="AO118" s="16">
        <v>196251.81</v>
      </c>
      <c r="AP118" s="16">
        <v>114801.60000000001</v>
      </c>
      <c r="AQ118" s="16">
        <v>18283.189999999999</v>
      </c>
      <c r="AR118" s="16">
        <v>6109045.4299999997</v>
      </c>
      <c r="AS118" s="16">
        <v>14848218.34</v>
      </c>
      <c r="AT118" s="16">
        <f t="shared" si="42"/>
        <v>147746776.81999999</v>
      </c>
      <c r="AU118" s="16">
        <f t="shared" si="43"/>
        <v>2763932.79</v>
      </c>
      <c r="AV118" s="16">
        <f t="shared" si="44"/>
        <v>20957263.77</v>
      </c>
      <c r="AW118" s="16">
        <f t="shared" si="45"/>
        <v>171467973.38</v>
      </c>
      <c r="AX118" s="16">
        <f t="shared" si="46"/>
        <v>343623.62000000477</v>
      </c>
      <c r="AY118" s="17">
        <f t="shared" si="51"/>
        <v>171811597</v>
      </c>
    </row>
    <row r="119" spans="1:51" x14ac:dyDescent="0.2">
      <c r="A119" s="4">
        <f t="shared" si="47"/>
        <v>2027</v>
      </c>
      <c r="B119" s="4">
        <f t="shared" si="48"/>
        <v>2</v>
      </c>
      <c r="C119" s="11">
        <f t="shared" si="31"/>
        <v>46419</v>
      </c>
      <c r="E119" s="15">
        <v>86156270</v>
      </c>
      <c r="F119" s="16">
        <v>34301394</v>
      </c>
      <c r="G119" s="16">
        <v>2321896</v>
      </c>
      <c r="H119" s="16">
        <v>2250351</v>
      </c>
      <c r="I119" s="16">
        <v>172887</v>
      </c>
      <c r="J119" s="16">
        <v>85491</v>
      </c>
      <c r="K119" s="16">
        <v>16445</v>
      </c>
      <c r="L119" s="16">
        <v>5404073</v>
      </c>
      <c r="M119" s="16">
        <v>13310259</v>
      </c>
      <c r="N119" s="16">
        <f t="shared" si="32"/>
        <v>122968892</v>
      </c>
      <c r="O119" s="16">
        <f t="shared" si="33"/>
        <v>2335842</v>
      </c>
      <c r="P119" s="16">
        <f t="shared" si="34"/>
        <v>18714332</v>
      </c>
      <c r="Q119" s="16">
        <f t="shared" si="35"/>
        <v>144019066</v>
      </c>
      <c r="R119" s="16">
        <f t="shared" si="36"/>
        <v>288615</v>
      </c>
      <c r="S119" s="17">
        <f t="shared" si="49"/>
        <v>144307681</v>
      </c>
      <c r="U119" s="15">
        <v>88249934</v>
      </c>
      <c r="V119" s="16">
        <v>35391118</v>
      </c>
      <c r="W119" s="16">
        <v>2513011</v>
      </c>
      <c r="X119" s="16">
        <v>2320000</v>
      </c>
      <c r="Y119" s="16">
        <v>172887</v>
      </c>
      <c r="Z119" s="16">
        <v>107032</v>
      </c>
      <c r="AA119" s="16">
        <v>16445</v>
      </c>
      <c r="AB119" s="16">
        <v>5404073</v>
      </c>
      <c r="AC119" s="16">
        <v>13310259</v>
      </c>
      <c r="AD119" s="16">
        <f t="shared" si="37"/>
        <v>126343395</v>
      </c>
      <c r="AE119" s="16">
        <f t="shared" si="38"/>
        <v>2427032</v>
      </c>
      <c r="AF119" s="16">
        <f t="shared" si="39"/>
        <v>18714332</v>
      </c>
      <c r="AG119" s="16">
        <f t="shared" si="40"/>
        <v>147484759</v>
      </c>
      <c r="AH119" s="16">
        <f t="shared" si="41"/>
        <v>295561</v>
      </c>
      <c r="AI119" s="17">
        <f t="shared" si="50"/>
        <v>147780320</v>
      </c>
      <c r="AK119" s="15">
        <v>87724089.900000006</v>
      </c>
      <c r="AL119" s="16">
        <v>35052118.670000002</v>
      </c>
      <c r="AM119" s="16">
        <v>2489056.1</v>
      </c>
      <c r="AN119" s="16">
        <v>2309106.7999999998</v>
      </c>
      <c r="AO119" s="16">
        <v>172887.13</v>
      </c>
      <c r="AP119" s="16">
        <v>103557.11</v>
      </c>
      <c r="AQ119" s="16">
        <v>16444.78</v>
      </c>
      <c r="AR119" s="16">
        <v>5404073.0099999998</v>
      </c>
      <c r="AS119" s="16">
        <v>13310258.859999999</v>
      </c>
      <c r="AT119" s="16">
        <f t="shared" si="42"/>
        <v>125454596.58</v>
      </c>
      <c r="AU119" s="16">
        <f t="shared" si="43"/>
        <v>2412663.9099999997</v>
      </c>
      <c r="AV119" s="16">
        <f t="shared" si="44"/>
        <v>18714331.869999997</v>
      </c>
      <c r="AW119" s="16">
        <f t="shared" si="45"/>
        <v>146581592.35999998</v>
      </c>
      <c r="AX119" s="16">
        <f t="shared" si="46"/>
        <v>293750.6400000155</v>
      </c>
      <c r="AY119" s="17">
        <f t="shared" si="51"/>
        <v>146875343</v>
      </c>
    </row>
    <row r="120" spans="1:51" x14ac:dyDescent="0.2">
      <c r="A120" s="4">
        <f t="shared" si="47"/>
        <v>2027</v>
      </c>
      <c r="B120" s="4">
        <f t="shared" si="48"/>
        <v>3</v>
      </c>
      <c r="C120" s="11">
        <f t="shared" si="31"/>
        <v>46447</v>
      </c>
      <c r="E120" s="15">
        <v>80513628</v>
      </c>
      <c r="F120" s="16">
        <v>32699145</v>
      </c>
      <c r="G120" s="16">
        <v>2213725</v>
      </c>
      <c r="H120" s="16">
        <v>2306610</v>
      </c>
      <c r="I120" s="16">
        <v>181341</v>
      </c>
      <c r="J120" s="16">
        <v>88161</v>
      </c>
      <c r="K120" s="16">
        <v>18033</v>
      </c>
      <c r="L120" s="16">
        <v>5761648</v>
      </c>
      <c r="M120" s="16">
        <v>14485172</v>
      </c>
      <c r="N120" s="16">
        <f t="shared" si="32"/>
        <v>115625872</v>
      </c>
      <c r="O120" s="16">
        <f t="shared" si="33"/>
        <v>2394771</v>
      </c>
      <c r="P120" s="16">
        <f t="shared" si="34"/>
        <v>20246820</v>
      </c>
      <c r="Q120" s="16">
        <f t="shared" si="35"/>
        <v>138267463</v>
      </c>
      <c r="R120" s="16">
        <f t="shared" si="36"/>
        <v>277089</v>
      </c>
      <c r="S120" s="17">
        <f t="shared" si="49"/>
        <v>138544552</v>
      </c>
      <c r="U120" s="15">
        <v>82545916</v>
      </c>
      <c r="V120" s="16">
        <v>33723442</v>
      </c>
      <c r="W120" s="16">
        <v>2430083</v>
      </c>
      <c r="X120" s="16">
        <v>2380412</v>
      </c>
      <c r="Y120" s="16">
        <v>181341</v>
      </c>
      <c r="Z120" s="16">
        <v>113354</v>
      </c>
      <c r="AA120" s="16">
        <v>18033</v>
      </c>
      <c r="AB120" s="16">
        <v>5761648</v>
      </c>
      <c r="AC120" s="16">
        <v>14485172</v>
      </c>
      <c r="AD120" s="16">
        <f t="shared" si="37"/>
        <v>118898815</v>
      </c>
      <c r="AE120" s="16">
        <f t="shared" si="38"/>
        <v>2493766</v>
      </c>
      <c r="AF120" s="16">
        <f t="shared" si="39"/>
        <v>20246820</v>
      </c>
      <c r="AG120" s="16">
        <f t="shared" si="40"/>
        <v>141639401</v>
      </c>
      <c r="AH120" s="16">
        <f t="shared" si="41"/>
        <v>283846</v>
      </c>
      <c r="AI120" s="17">
        <f t="shared" si="50"/>
        <v>141923247</v>
      </c>
      <c r="AK120" s="15">
        <v>82062225.25</v>
      </c>
      <c r="AL120" s="16">
        <v>33431431.370000001</v>
      </c>
      <c r="AM120" s="16">
        <v>2410460.91</v>
      </c>
      <c r="AN120" s="16">
        <v>2369540.98</v>
      </c>
      <c r="AO120" s="16">
        <v>181340.54</v>
      </c>
      <c r="AP120" s="16">
        <v>110358.24</v>
      </c>
      <c r="AQ120" s="16">
        <v>18033.189999999999</v>
      </c>
      <c r="AR120" s="16">
        <v>5761648.2400000002</v>
      </c>
      <c r="AS120" s="16">
        <v>14485171.68</v>
      </c>
      <c r="AT120" s="16">
        <f t="shared" si="42"/>
        <v>118103491.26000001</v>
      </c>
      <c r="AU120" s="16">
        <f t="shared" si="43"/>
        <v>2479899.2200000002</v>
      </c>
      <c r="AV120" s="16">
        <f t="shared" si="44"/>
        <v>20246819.920000002</v>
      </c>
      <c r="AW120" s="16">
        <f t="shared" si="45"/>
        <v>140830210.40000001</v>
      </c>
      <c r="AX120" s="16">
        <f t="shared" si="46"/>
        <v>282224.59999999404</v>
      </c>
      <c r="AY120" s="17">
        <f t="shared" si="51"/>
        <v>141112435</v>
      </c>
    </row>
    <row r="121" spans="1:51" x14ac:dyDescent="0.2">
      <c r="A121" s="4">
        <f t="shared" si="47"/>
        <v>2027</v>
      </c>
      <c r="B121" s="4">
        <f t="shared" si="48"/>
        <v>4</v>
      </c>
      <c r="C121" s="11">
        <f t="shared" si="31"/>
        <v>46478</v>
      </c>
      <c r="E121" s="15">
        <v>56263179</v>
      </c>
      <c r="F121" s="16">
        <v>25245256</v>
      </c>
      <c r="G121" s="16">
        <v>1743270</v>
      </c>
      <c r="H121" s="16">
        <v>1963747</v>
      </c>
      <c r="I121" s="16">
        <v>162236</v>
      </c>
      <c r="J121" s="16">
        <v>80787</v>
      </c>
      <c r="K121" s="16">
        <v>17217</v>
      </c>
      <c r="L121" s="16">
        <v>5207511</v>
      </c>
      <c r="M121" s="16">
        <v>13857581</v>
      </c>
      <c r="N121" s="16">
        <f t="shared" si="32"/>
        <v>83431158</v>
      </c>
      <c r="O121" s="16">
        <f t="shared" si="33"/>
        <v>2044534</v>
      </c>
      <c r="P121" s="16">
        <f t="shared" si="34"/>
        <v>19065092</v>
      </c>
      <c r="Q121" s="16">
        <f t="shared" si="35"/>
        <v>104540784</v>
      </c>
      <c r="R121" s="16">
        <f t="shared" si="36"/>
        <v>209501</v>
      </c>
      <c r="S121" s="17">
        <f t="shared" si="49"/>
        <v>104750285</v>
      </c>
      <c r="U121" s="15">
        <v>57833981</v>
      </c>
      <c r="V121" s="16">
        <v>26001773</v>
      </c>
      <c r="W121" s="16">
        <v>1931134</v>
      </c>
      <c r="X121" s="16">
        <v>2022249</v>
      </c>
      <c r="Y121" s="16">
        <v>162236</v>
      </c>
      <c r="Z121" s="16">
        <v>102759</v>
      </c>
      <c r="AA121" s="16">
        <v>17217</v>
      </c>
      <c r="AB121" s="16">
        <v>5207511</v>
      </c>
      <c r="AC121" s="16">
        <v>13857581</v>
      </c>
      <c r="AD121" s="16">
        <f t="shared" si="37"/>
        <v>85946341</v>
      </c>
      <c r="AE121" s="16">
        <f t="shared" si="38"/>
        <v>2125008</v>
      </c>
      <c r="AF121" s="16">
        <f t="shared" si="39"/>
        <v>19065092</v>
      </c>
      <c r="AG121" s="16">
        <f t="shared" si="40"/>
        <v>107136441</v>
      </c>
      <c r="AH121" s="16">
        <f t="shared" si="41"/>
        <v>214702</v>
      </c>
      <c r="AI121" s="17">
        <f t="shared" si="50"/>
        <v>107351143</v>
      </c>
      <c r="AK121" s="15">
        <v>57511814.359999999</v>
      </c>
      <c r="AL121" s="16">
        <v>25817479.100000001</v>
      </c>
      <c r="AM121" s="16">
        <v>1919497.13</v>
      </c>
      <c r="AN121" s="16">
        <v>2014397</v>
      </c>
      <c r="AO121" s="16">
        <v>162236</v>
      </c>
      <c r="AP121" s="16">
        <v>100945.82</v>
      </c>
      <c r="AQ121" s="16">
        <v>17217.21</v>
      </c>
      <c r="AR121" s="16">
        <v>5207510.5</v>
      </c>
      <c r="AS121" s="16">
        <v>13857580.91</v>
      </c>
      <c r="AT121" s="16">
        <f t="shared" si="42"/>
        <v>85428243.799999997</v>
      </c>
      <c r="AU121" s="16">
        <f t="shared" si="43"/>
        <v>2115342.8199999998</v>
      </c>
      <c r="AV121" s="16">
        <f t="shared" si="44"/>
        <v>19065091.41</v>
      </c>
      <c r="AW121" s="16">
        <f t="shared" si="45"/>
        <v>106608678.02999999</v>
      </c>
      <c r="AX121" s="16">
        <f t="shared" si="46"/>
        <v>213644.97000001371</v>
      </c>
      <c r="AY121" s="17">
        <f t="shared" si="51"/>
        <v>106822323</v>
      </c>
    </row>
    <row r="122" spans="1:51" x14ac:dyDescent="0.2">
      <c r="A122" s="4">
        <f t="shared" si="47"/>
        <v>2027</v>
      </c>
      <c r="B122" s="4">
        <f t="shared" si="48"/>
        <v>5</v>
      </c>
      <c r="C122" s="11">
        <f t="shared" si="31"/>
        <v>46508</v>
      </c>
      <c r="E122" s="15">
        <v>35847714</v>
      </c>
      <c r="F122" s="16">
        <v>19461584</v>
      </c>
      <c r="G122" s="16">
        <v>1391430</v>
      </c>
      <c r="H122" s="16">
        <v>1684901</v>
      </c>
      <c r="I122" s="16">
        <v>149809</v>
      </c>
      <c r="J122" s="16">
        <v>75246</v>
      </c>
      <c r="K122" s="16">
        <v>17470</v>
      </c>
      <c r="L122" s="16">
        <v>4888426</v>
      </c>
      <c r="M122" s="16">
        <v>13672727</v>
      </c>
      <c r="N122" s="16">
        <f t="shared" si="32"/>
        <v>56868007</v>
      </c>
      <c r="O122" s="16">
        <f t="shared" si="33"/>
        <v>1760147</v>
      </c>
      <c r="P122" s="16">
        <f t="shared" si="34"/>
        <v>18561153</v>
      </c>
      <c r="Q122" s="16">
        <f t="shared" si="35"/>
        <v>77189307</v>
      </c>
      <c r="R122" s="16">
        <f t="shared" si="36"/>
        <v>154688</v>
      </c>
      <c r="S122" s="17">
        <f t="shared" si="49"/>
        <v>77343995</v>
      </c>
      <c r="U122" s="15">
        <v>36816068</v>
      </c>
      <c r="V122" s="16">
        <v>20059870</v>
      </c>
      <c r="W122" s="16">
        <v>1573997</v>
      </c>
      <c r="X122" s="16">
        <v>1737626</v>
      </c>
      <c r="Y122" s="16">
        <v>149809</v>
      </c>
      <c r="Z122" s="16">
        <v>96684</v>
      </c>
      <c r="AA122" s="16">
        <v>17470</v>
      </c>
      <c r="AB122" s="16">
        <v>4888426</v>
      </c>
      <c r="AC122" s="16">
        <v>13672727</v>
      </c>
      <c r="AD122" s="16">
        <f t="shared" si="37"/>
        <v>58617214</v>
      </c>
      <c r="AE122" s="16">
        <f t="shared" si="38"/>
        <v>1834310</v>
      </c>
      <c r="AF122" s="16">
        <f t="shared" si="39"/>
        <v>18561153</v>
      </c>
      <c r="AG122" s="16">
        <f t="shared" si="40"/>
        <v>79012677</v>
      </c>
      <c r="AH122" s="16">
        <f t="shared" si="41"/>
        <v>158342</v>
      </c>
      <c r="AI122" s="17">
        <f t="shared" si="50"/>
        <v>79171019</v>
      </c>
      <c r="AK122" s="15">
        <v>36586969.310000002</v>
      </c>
      <c r="AL122" s="16">
        <v>19932252.02</v>
      </c>
      <c r="AM122" s="16">
        <v>1566635.73</v>
      </c>
      <c r="AN122" s="16">
        <v>1731185.4</v>
      </c>
      <c r="AO122" s="16">
        <v>149809.03</v>
      </c>
      <c r="AP122" s="16">
        <v>95518.95</v>
      </c>
      <c r="AQ122" s="16">
        <v>17470.16</v>
      </c>
      <c r="AR122" s="16">
        <v>4888426.1500000004</v>
      </c>
      <c r="AS122" s="16">
        <v>13672726.890000001</v>
      </c>
      <c r="AT122" s="16">
        <f t="shared" si="42"/>
        <v>58253136.249999993</v>
      </c>
      <c r="AU122" s="16">
        <f t="shared" si="43"/>
        <v>1826704.3499999999</v>
      </c>
      <c r="AV122" s="16">
        <f t="shared" si="44"/>
        <v>18561153.039999999</v>
      </c>
      <c r="AW122" s="16">
        <f t="shared" si="45"/>
        <v>78640993.639999986</v>
      </c>
      <c r="AX122" s="16">
        <f t="shared" si="46"/>
        <v>157597.36000001431</v>
      </c>
      <c r="AY122" s="17">
        <f t="shared" si="51"/>
        <v>78798591</v>
      </c>
    </row>
    <row r="123" spans="1:51" x14ac:dyDescent="0.2">
      <c r="A123" s="4">
        <f t="shared" si="47"/>
        <v>2027</v>
      </c>
      <c r="B123" s="4">
        <f t="shared" si="48"/>
        <v>6</v>
      </c>
      <c r="C123" s="11">
        <f t="shared" si="31"/>
        <v>46539</v>
      </c>
      <c r="E123" s="15">
        <v>21663835</v>
      </c>
      <c r="F123" s="16">
        <v>15112545</v>
      </c>
      <c r="G123" s="16">
        <v>988179</v>
      </c>
      <c r="H123" s="16">
        <v>1148643</v>
      </c>
      <c r="I123" s="16">
        <v>131769</v>
      </c>
      <c r="J123" s="16">
        <v>66280</v>
      </c>
      <c r="K123" s="16">
        <v>16669</v>
      </c>
      <c r="L123" s="16">
        <v>4463430</v>
      </c>
      <c r="M123" s="16">
        <v>12888735</v>
      </c>
      <c r="N123" s="16">
        <f t="shared" si="32"/>
        <v>37912997</v>
      </c>
      <c r="O123" s="16">
        <f t="shared" si="33"/>
        <v>1214923</v>
      </c>
      <c r="P123" s="16">
        <f t="shared" si="34"/>
        <v>17352165</v>
      </c>
      <c r="Q123" s="16">
        <f t="shared" si="35"/>
        <v>56480085</v>
      </c>
      <c r="R123" s="16">
        <f t="shared" si="36"/>
        <v>113187</v>
      </c>
      <c r="S123" s="17">
        <f t="shared" si="49"/>
        <v>56593272</v>
      </c>
      <c r="U123" s="15">
        <v>22363521</v>
      </c>
      <c r="V123" s="16">
        <v>15640808</v>
      </c>
      <c r="W123" s="16">
        <v>1169386</v>
      </c>
      <c r="X123" s="16">
        <v>1193492</v>
      </c>
      <c r="Y123" s="16">
        <v>131769</v>
      </c>
      <c r="Z123" s="16">
        <v>86532</v>
      </c>
      <c r="AA123" s="16">
        <v>16669</v>
      </c>
      <c r="AB123" s="16">
        <v>4463430</v>
      </c>
      <c r="AC123" s="16">
        <v>12888735</v>
      </c>
      <c r="AD123" s="16">
        <f t="shared" si="37"/>
        <v>39322153</v>
      </c>
      <c r="AE123" s="16">
        <f t="shared" si="38"/>
        <v>1280024</v>
      </c>
      <c r="AF123" s="16">
        <f t="shared" si="39"/>
        <v>17352165</v>
      </c>
      <c r="AG123" s="16">
        <f t="shared" si="40"/>
        <v>57954342</v>
      </c>
      <c r="AH123" s="16">
        <f t="shared" si="41"/>
        <v>116141</v>
      </c>
      <c r="AI123" s="17">
        <f t="shared" si="50"/>
        <v>58070483</v>
      </c>
      <c r="AK123" s="15">
        <v>22184395.190000001</v>
      </c>
      <c r="AL123" s="16">
        <v>15529854.189999999</v>
      </c>
      <c r="AM123" s="16">
        <v>1163176.76</v>
      </c>
      <c r="AN123" s="16">
        <v>1187975.8400000001</v>
      </c>
      <c r="AO123" s="16">
        <v>131768.76</v>
      </c>
      <c r="AP123" s="16">
        <v>85593.45</v>
      </c>
      <c r="AQ123" s="16">
        <v>16669.150000000001</v>
      </c>
      <c r="AR123" s="16">
        <v>4463430</v>
      </c>
      <c r="AS123" s="16">
        <v>12888734.85</v>
      </c>
      <c r="AT123" s="16">
        <f t="shared" si="42"/>
        <v>39025864.049999997</v>
      </c>
      <c r="AU123" s="16">
        <f t="shared" si="43"/>
        <v>1273569.29</v>
      </c>
      <c r="AV123" s="16">
        <f t="shared" si="44"/>
        <v>17352164.850000001</v>
      </c>
      <c r="AW123" s="16">
        <f t="shared" si="45"/>
        <v>57651598.189999998</v>
      </c>
      <c r="AX123" s="16">
        <f t="shared" si="46"/>
        <v>115533.81000000238</v>
      </c>
      <c r="AY123" s="17">
        <f t="shared" si="51"/>
        <v>57767132</v>
      </c>
    </row>
    <row r="124" spans="1:51" x14ac:dyDescent="0.2">
      <c r="A124" s="4">
        <f t="shared" si="47"/>
        <v>2027</v>
      </c>
      <c r="B124" s="4">
        <f t="shared" si="48"/>
        <v>7</v>
      </c>
      <c r="C124" s="11">
        <f t="shared" si="31"/>
        <v>46569</v>
      </c>
      <c r="E124" s="15">
        <v>15093297</v>
      </c>
      <c r="F124" s="16">
        <v>12343466</v>
      </c>
      <c r="G124" s="16">
        <v>891251</v>
      </c>
      <c r="H124" s="16">
        <v>1023198</v>
      </c>
      <c r="I124" s="16">
        <v>124431</v>
      </c>
      <c r="J124" s="16">
        <v>61730</v>
      </c>
      <c r="K124" s="16">
        <v>17013</v>
      </c>
      <c r="L124" s="16">
        <v>4236619</v>
      </c>
      <c r="M124" s="16">
        <v>13012630</v>
      </c>
      <c r="N124" s="16">
        <f t="shared" si="32"/>
        <v>28469458</v>
      </c>
      <c r="O124" s="16">
        <f t="shared" si="33"/>
        <v>1084928</v>
      </c>
      <c r="P124" s="16">
        <f t="shared" si="34"/>
        <v>17249249</v>
      </c>
      <c r="Q124" s="16">
        <f t="shared" si="35"/>
        <v>46803635</v>
      </c>
      <c r="R124" s="16">
        <f t="shared" si="36"/>
        <v>93795</v>
      </c>
      <c r="S124" s="17">
        <f t="shared" si="49"/>
        <v>46897430</v>
      </c>
      <c r="U124" s="15">
        <v>15831970</v>
      </c>
      <c r="V124" s="16">
        <v>12915058</v>
      </c>
      <c r="W124" s="16">
        <v>1088105</v>
      </c>
      <c r="X124" s="16">
        <v>1074055</v>
      </c>
      <c r="Y124" s="16">
        <v>124431</v>
      </c>
      <c r="Z124" s="16">
        <v>83150</v>
      </c>
      <c r="AA124" s="16">
        <v>17013</v>
      </c>
      <c r="AB124" s="16">
        <v>4236619</v>
      </c>
      <c r="AC124" s="16">
        <v>13012630</v>
      </c>
      <c r="AD124" s="16">
        <f t="shared" si="37"/>
        <v>29976577</v>
      </c>
      <c r="AE124" s="16">
        <f t="shared" si="38"/>
        <v>1157205</v>
      </c>
      <c r="AF124" s="16">
        <f t="shared" si="39"/>
        <v>17249249</v>
      </c>
      <c r="AG124" s="16">
        <f t="shared" si="40"/>
        <v>48383031</v>
      </c>
      <c r="AH124" s="16">
        <f t="shared" si="41"/>
        <v>96960</v>
      </c>
      <c r="AI124" s="17">
        <f t="shared" si="50"/>
        <v>48479991</v>
      </c>
      <c r="AK124" s="15">
        <v>15643879.83</v>
      </c>
      <c r="AL124" s="16">
        <v>12794801.630000001</v>
      </c>
      <c r="AM124" s="16">
        <v>1081518.52</v>
      </c>
      <c r="AN124" s="16">
        <v>1067609.45</v>
      </c>
      <c r="AO124" s="16">
        <v>124431.13</v>
      </c>
      <c r="AP124" s="16">
        <v>82180.72</v>
      </c>
      <c r="AQ124" s="16">
        <v>17013.39</v>
      </c>
      <c r="AR124" s="16">
        <v>4236618.6900000004</v>
      </c>
      <c r="AS124" s="16">
        <v>13012630.300000001</v>
      </c>
      <c r="AT124" s="16">
        <f t="shared" si="42"/>
        <v>29661644.5</v>
      </c>
      <c r="AU124" s="16">
        <f t="shared" si="43"/>
        <v>1149790.17</v>
      </c>
      <c r="AV124" s="16">
        <f t="shared" si="44"/>
        <v>17249248.990000002</v>
      </c>
      <c r="AW124" s="16">
        <f t="shared" si="45"/>
        <v>48060683.660000004</v>
      </c>
      <c r="AX124" s="16">
        <f t="shared" si="46"/>
        <v>96314.339999996126</v>
      </c>
      <c r="AY124" s="17">
        <f t="shared" si="51"/>
        <v>48156998</v>
      </c>
    </row>
    <row r="125" spans="1:51" x14ac:dyDescent="0.2">
      <c r="A125" s="4">
        <f t="shared" si="47"/>
        <v>2027</v>
      </c>
      <c r="B125" s="4">
        <f t="shared" si="48"/>
        <v>8</v>
      </c>
      <c r="C125" s="11">
        <f t="shared" si="31"/>
        <v>46600</v>
      </c>
      <c r="E125" s="15">
        <v>13670687</v>
      </c>
      <c r="F125" s="16">
        <v>12210647</v>
      </c>
      <c r="G125" s="16">
        <v>864919</v>
      </c>
      <c r="H125" s="16">
        <v>969586</v>
      </c>
      <c r="I125" s="16">
        <v>123062</v>
      </c>
      <c r="J125" s="16">
        <v>59905</v>
      </c>
      <c r="K125" s="16">
        <v>16995</v>
      </c>
      <c r="L125" s="16">
        <v>4013060</v>
      </c>
      <c r="M125" s="16">
        <v>12984697</v>
      </c>
      <c r="N125" s="16">
        <f t="shared" si="32"/>
        <v>26886310</v>
      </c>
      <c r="O125" s="16">
        <f t="shared" si="33"/>
        <v>1029491</v>
      </c>
      <c r="P125" s="16">
        <f t="shared" si="34"/>
        <v>16997757</v>
      </c>
      <c r="Q125" s="16">
        <f t="shared" si="35"/>
        <v>44913558</v>
      </c>
      <c r="R125" s="16">
        <f t="shared" si="36"/>
        <v>90007</v>
      </c>
      <c r="S125" s="17">
        <f t="shared" si="49"/>
        <v>45003565</v>
      </c>
      <c r="U125" s="15">
        <v>14496608</v>
      </c>
      <c r="V125" s="16">
        <v>12819536</v>
      </c>
      <c r="W125" s="16">
        <v>1079325</v>
      </c>
      <c r="X125" s="16">
        <v>1023558</v>
      </c>
      <c r="Y125" s="16">
        <v>123062</v>
      </c>
      <c r="Z125" s="16">
        <v>82593</v>
      </c>
      <c r="AA125" s="16">
        <v>16995</v>
      </c>
      <c r="AB125" s="16">
        <v>4013060</v>
      </c>
      <c r="AC125" s="16">
        <v>12984697</v>
      </c>
      <c r="AD125" s="16">
        <f t="shared" si="37"/>
        <v>28535526</v>
      </c>
      <c r="AE125" s="16">
        <f t="shared" si="38"/>
        <v>1106151</v>
      </c>
      <c r="AF125" s="16">
        <f t="shared" si="39"/>
        <v>16997757</v>
      </c>
      <c r="AG125" s="16">
        <f t="shared" si="40"/>
        <v>46639434</v>
      </c>
      <c r="AH125" s="16">
        <f t="shared" si="41"/>
        <v>93466</v>
      </c>
      <c r="AI125" s="17">
        <f t="shared" si="50"/>
        <v>46732900</v>
      </c>
      <c r="AK125" s="15">
        <v>14284749.92</v>
      </c>
      <c r="AL125" s="16">
        <v>12693979.970000001</v>
      </c>
      <c r="AM125" s="16">
        <v>1072426.1299999999</v>
      </c>
      <c r="AN125" s="16">
        <v>1016720.3</v>
      </c>
      <c r="AO125" s="16">
        <v>123062.09</v>
      </c>
      <c r="AP125" s="16">
        <v>81605.75</v>
      </c>
      <c r="AQ125" s="16">
        <v>16995.27</v>
      </c>
      <c r="AR125" s="16">
        <v>4013059.9</v>
      </c>
      <c r="AS125" s="16">
        <v>12984697.039999999</v>
      </c>
      <c r="AT125" s="16">
        <f t="shared" si="42"/>
        <v>28191213.379999999</v>
      </c>
      <c r="AU125" s="16">
        <f t="shared" si="43"/>
        <v>1098326.05</v>
      </c>
      <c r="AV125" s="16">
        <f t="shared" si="44"/>
        <v>16997756.939999998</v>
      </c>
      <c r="AW125" s="16">
        <f t="shared" si="45"/>
        <v>46287296.369999997</v>
      </c>
      <c r="AX125" s="16">
        <f t="shared" si="46"/>
        <v>92759.630000002682</v>
      </c>
      <c r="AY125" s="17">
        <f t="shared" si="51"/>
        <v>46380056</v>
      </c>
    </row>
    <row r="126" spans="1:51" x14ac:dyDescent="0.2">
      <c r="A126" s="4">
        <f t="shared" si="47"/>
        <v>2027</v>
      </c>
      <c r="B126" s="4">
        <f t="shared" si="48"/>
        <v>9</v>
      </c>
      <c r="C126" s="11">
        <f t="shared" si="31"/>
        <v>46631</v>
      </c>
      <c r="E126" s="15">
        <v>17249654</v>
      </c>
      <c r="F126" s="16">
        <v>12883664</v>
      </c>
      <c r="G126" s="16">
        <v>929817</v>
      </c>
      <c r="H126" s="16">
        <v>971844</v>
      </c>
      <c r="I126" s="16">
        <v>127859</v>
      </c>
      <c r="J126" s="16">
        <v>63476</v>
      </c>
      <c r="K126" s="16">
        <v>16620</v>
      </c>
      <c r="L126" s="16">
        <v>3972824</v>
      </c>
      <c r="M126" s="16">
        <v>12812904</v>
      </c>
      <c r="N126" s="16">
        <f t="shared" si="32"/>
        <v>31207614</v>
      </c>
      <c r="O126" s="16">
        <f t="shared" si="33"/>
        <v>1035320</v>
      </c>
      <c r="P126" s="16">
        <f t="shared" si="34"/>
        <v>16785728</v>
      </c>
      <c r="Q126" s="16">
        <f t="shared" si="35"/>
        <v>49028662</v>
      </c>
      <c r="R126" s="16">
        <f t="shared" si="36"/>
        <v>98254</v>
      </c>
      <c r="S126" s="17">
        <f t="shared" si="49"/>
        <v>49126916</v>
      </c>
      <c r="U126" s="15">
        <v>18335096</v>
      </c>
      <c r="V126" s="16">
        <v>13497623</v>
      </c>
      <c r="W126" s="16">
        <v>1137864</v>
      </c>
      <c r="X126" s="16">
        <v>1024533</v>
      </c>
      <c r="Y126" s="16">
        <v>127859</v>
      </c>
      <c r="Z126" s="16">
        <v>85023</v>
      </c>
      <c r="AA126" s="16">
        <v>16620</v>
      </c>
      <c r="AB126" s="16">
        <v>3972824</v>
      </c>
      <c r="AC126" s="16">
        <v>12812904</v>
      </c>
      <c r="AD126" s="16">
        <f t="shared" si="37"/>
        <v>33115062</v>
      </c>
      <c r="AE126" s="16">
        <f t="shared" si="38"/>
        <v>1109556</v>
      </c>
      <c r="AF126" s="16">
        <f t="shared" si="39"/>
        <v>16785728</v>
      </c>
      <c r="AG126" s="16">
        <f t="shared" si="40"/>
        <v>51010346</v>
      </c>
      <c r="AH126" s="16">
        <f t="shared" si="41"/>
        <v>102225</v>
      </c>
      <c r="AI126" s="17">
        <f t="shared" si="50"/>
        <v>51112571</v>
      </c>
      <c r="AK126" s="15">
        <v>18061768.780000001</v>
      </c>
      <c r="AL126" s="16">
        <v>13374657.300000001</v>
      </c>
      <c r="AM126" s="16">
        <v>1130943.58</v>
      </c>
      <c r="AN126" s="16">
        <v>1018022.09</v>
      </c>
      <c r="AO126" s="16">
        <v>127858.88</v>
      </c>
      <c r="AP126" s="16">
        <v>84054.15</v>
      </c>
      <c r="AQ126" s="16">
        <v>16620.07</v>
      </c>
      <c r="AR126" s="16">
        <v>3972823.59</v>
      </c>
      <c r="AS126" s="16">
        <v>12812904.25</v>
      </c>
      <c r="AT126" s="16">
        <f t="shared" si="42"/>
        <v>32711848.610000003</v>
      </c>
      <c r="AU126" s="16">
        <f t="shared" si="43"/>
        <v>1102076.24</v>
      </c>
      <c r="AV126" s="16">
        <f t="shared" si="44"/>
        <v>16785727.84</v>
      </c>
      <c r="AW126" s="16">
        <f t="shared" si="45"/>
        <v>50599652.689999998</v>
      </c>
      <c r="AX126" s="16">
        <f t="shared" si="46"/>
        <v>101402.31000000238</v>
      </c>
      <c r="AY126" s="17">
        <f t="shared" si="51"/>
        <v>50701055</v>
      </c>
    </row>
    <row r="127" spans="1:51" x14ac:dyDescent="0.2">
      <c r="A127" s="4">
        <f t="shared" si="47"/>
        <v>2027</v>
      </c>
      <c r="B127" s="4">
        <f t="shared" si="48"/>
        <v>10</v>
      </c>
      <c r="C127" s="11">
        <f t="shared" si="31"/>
        <v>46661</v>
      </c>
      <c r="E127" s="15">
        <v>38681295</v>
      </c>
      <c r="F127" s="16">
        <v>19837112</v>
      </c>
      <c r="G127" s="16">
        <v>1475657</v>
      </c>
      <c r="H127" s="16">
        <v>1245984</v>
      </c>
      <c r="I127" s="16">
        <v>156261</v>
      </c>
      <c r="J127" s="16">
        <v>75296</v>
      </c>
      <c r="K127" s="16">
        <v>17641</v>
      </c>
      <c r="L127" s="16">
        <v>4620687</v>
      </c>
      <c r="M127" s="16">
        <v>13909119</v>
      </c>
      <c r="N127" s="16">
        <f t="shared" si="32"/>
        <v>60167966</v>
      </c>
      <c r="O127" s="16">
        <f t="shared" si="33"/>
        <v>1321280</v>
      </c>
      <c r="P127" s="16">
        <f t="shared" si="34"/>
        <v>18529806</v>
      </c>
      <c r="Q127" s="16">
        <f t="shared" si="35"/>
        <v>80019052</v>
      </c>
      <c r="R127" s="16">
        <f t="shared" si="36"/>
        <v>160359</v>
      </c>
      <c r="S127" s="17">
        <f t="shared" si="49"/>
        <v>80179411</v>
      </c>
      <c r="U127" s="15">
        <v>40718171</v>
      </c>
      <c r="V127" s="16">
        <v>20856517</v>
      </c>
      <c r="W127" s="16">
        <v>1744678</v>
      </c>
      <c r="X127" s="16">
        <v>1319729</v>
      </c>
      <c r="Y127" s="16">
        <v>156261</v>
      </c>
      <c r="Z127" s="16">
        <v>101622</v>
      </c>
      <c r="AA127" s="16">
        <v>17641</v>
      </c>
      <c r="AB127" s="16">
        <v>4620687</v>
      </c>
      <c r="AC127" s="16">
        <v>13909119</v>
      </c>
      <c r="AD127" s="16">
        <f t="shared" si="37"/>
        <v>63493268</v>
      </c>
      <c r="AE127" s="16">
        <f t="shared" si="38"/>
        <v>1421351</v>
      </c>
      <c r="AF127" s="16">
        <f t="shared" si="39"/>
        <v>18529806</v>
      </c>
      <c r="AG127" s="16">
        <f t="shared" si="40"/>
        <v>83444425</v>
      </c>
      <c r="AH127" s="16">
        <f t="shared" si="41"/>
        <v>167223</v>
      </c>
      <c r="AI127" s="17">
        <f t="shared" si="50"/>
        <v>83611648</v>
      </c>
      <c r="AK127" s="15">
        <v>40229952.840000004</v>
      </c>
      <c r="AL127" s="16">
        <v>20620410.219999999</v>
      </c>
      <c r="AM127" s="16">
        <v>1729570.92</v>
      </c>
      <c r="AN127" s="16">
        <v>1309651.17</v>
      </c>
      <c r="AO127" s="16">
        <v>156261.35</v>
      </c>
      <c r="AP127" s="16">
        <v>99656.27</v>
      </c>
      <c r="AQ127" s="16">
        <v>17640.54</v>
      </c>
      <c r="AR127" s="16">
        <v>4620686.72</v>
      </c>
      <c r="AS127" s="16">
        <v>13909118.869999999</v>
      </c>
      <c r="AT127" s="16">
        <f t="shared" si="42"/>
        <v>62753835.870000005</v>
      </c>
      <c r="AU127" s="16">
        <f t="shared" si="43"/>
        <v>1409307.44</v>
      </c>
      <c r="AV127" s="16">
        <f t="shared" si="44"/>
        <v>18529805.59</v>
      </c>
      <c r="AW127" s="16">
        <f t="shared" si="45"/>
        <v>82692948.900000006</v>
      </c>
      <c r="AX127" s="16">
        <f t="shared" si="46"/>
        <v>165717.09999999404</v>
      </c>
      <c r="AY127" s="17">
        <f t="shared" si="51"/>
        <v>82858666</v>
      </c>
    </row>
    <row r="128" spans="1:51" x14ac:dyDescent="0.2">
      <c r="A128" s="4">
        <f t="shared" si="47"/>
        <v>2027</v>
      </c>
      <c r="B128" s="4">
        <f t="shared" si="48"/>
        <v>11</v>
      </c>
      <c r="C128" s="11">
        <f t="shared" si="31"/>
        <v>46692</v>
      </c>
      <c r="E128" s="15">
        <v>72209882</v>
      </c>
      <c r="F128" s="16">
        <v>28970139</v>
      </c>
      <c r="G128" s="16">
        <v>2067092</v>
      </c>
      <c r="H128" s="16">
        <v>1834437</v>
      </c>
      <c r="I128" s="16">
        <v>171701</v>
      </c>
      <c r="J128" s="16">
        <v>79019</v>
      </c>
      <c r="K128" s="16">
        <v>17472</v>
      </c>
      <c r="L128" s="16">
        <v>5053682</v>
      </c>
      <c r="M128" s="16">
        <v>14034578</v>
      </c>
      <c r="N128" s="16">
        <f t="shared" si="32"/>
        <v>103436286</v>
      </c>
      <c r="O128" s="16">
        <f t="shared" si="33"/>
        <v>1913456</v>
      </c>
      <c r="P128" s="16">
        <f t="shared" si="34"/>
        <v>19088260</v>
      </c>
      <c r="Q128" s="16">
        <f t="shared" si="35"/>
        <v>124438002</v>
      </c>
      <c r="R128" s="16">
        <f t="shared" si="36"/>
        <v>249375</v>
      </c>
      <c r="S128" s="17">
        <f t="shared" si="49"/>
        <v>124687377</v>
      </c>
      <c r="U128" s="15">
        <v>75428583</v>
      </c>
      <c r="V128" s="16">
        <v>30805643</v>
      </c>
      <c r="W128" s="16">
        <v>2375953</v>
      </c>
      <c r="X128" s="16">
        <v>1935677</v>
      </c>
      <c r="Y128" s="16">
        <v>171701</v>
      </c>
      <c r="Z128" s="16">
        <v>110155</v>
      </c>
      <c r="AA128" s="16">
        <v>17472</v>
      </c>
      <c r="AB128" s="16">
        <v>5053682</v>
      </c>
      <c r="AC128" s="16">
        <v>14034578</v>
      </c>
      <c r="AD128" s="16">
        <f t="shared" si="37"/>
        <v>108799352</v>
      </c>
      <c r="AE128" s="16">
        <f t="shared" si="38"/>
        <v>2045832</v>
      </c>
      <c r="AF128" s="16">
        <f t="shared" si="39"/>
        <v>19088260</v>
      </c>
      <c r="AG128" s="16">
        <f t="shared" si="40"/>
        <v>129933444</v>
      </c>
      <c r="AH128" s="16">
        <f t="shared" si="41"/>
        <v>260388</v>
      </c>
      <c r="AI128" s="17">
        <f t="shared" si="50"/>
        <v>130193832</v>
      </c>
      <c r="AK128" s="15">
        <v>74607383.739999995</v>
      </c>
      <c r="AL128" s="16">
        <v>30234801.09</v>
      </c>
      <c r="AM128" s="16">
        <v>2333818.56</v>
      </c>
      <c r="AN128" s="16">
        <v>1917771.13</v>
      </c>
      <c r="AO128" s="16">
        <v>171700.61</v>
      </c>
      <c r="AP128" s="16">
        <v>104819.23</v>
      </c>
      <c r="AQ128" s="16">
        <v>17471.72</v>
      </c>
      <c r="AR128" s="16">
        <v>5053681.67</v>
      </c>
      <c r="AS128" s="16">
        <v>14034577.76</v>
      </c>
      <c r="AT128" s="16">
        <f t="shared" si="42"/>
        <v>107365175.72</v>
      </c>
      <c r="AU128" s="16">
        <f t="shared" si="43"/>
        <v>2022590.3599999999</v>
      </c>
      <c r="AV128" s="16">
        <f t="shared" si="44"/>
        <v>19088259.43</v>
      </c>
      <c r="AW128" s="16">
        <f t="shared" si="45"/>
        <v>128476025.50999999</v>
      </c>
      <c r="AX128" s="16">
        <f t="shared" si="46"/>
        <v>257466.49000000954</v>
      </c>
      <c r="AY128" s="17">
        <f t="shared" si="51"/>
        <v>128733492</v>
      </c>
    </row>
    <row r="129" spans="1:51" x14ac:dyDescent="0.2">
      <c r="A129" s="4">
        <f t="shared" si="47"/>
        <v>2027</v>
      </c>
      <c r="B129" s="4">
        <f t="shared" si="48"/>
        <v>12</v>
      </c>
      <c r="C129" s="11">
        <f t="shared" si="31"/>
        <v>46722</v>
      </c>
      <c r="E129" s="15">
        <v>102797286</v>
      </c>
      <c r="F129" s="16">
        <v>38435953</v>
      </c>
      <c r="G129" s="16">
        <v>2704779</v>
      </c>
      <c r="H129" s="16">
        <v>2402671</v>
      </c>
      <c r="I129" s="16">
        <v>191190</v>
      </c>
      <c r="J129" s="16">
        <v>108535</v>
      </c>
      <c r="K129" s="16">
        <v>18330</v>
      </c>
      <c r="L129" s="16">
        <v>5851192</v>
      </c>
      <c r="M129" s="16">
        <v>14897156</v>
      </c>
      <c r="N129" s="16">
        <f t="shared" si="32"/>
        <v>144147538</v>
      </c>
      <c r="O129" s="16">
        <f t="shared" si="33"/>
        <v>2511206</v>
      </c>
      <c r="P129" s="16">
        <f t="shared" si="34"/>
        <v>20748348</v>
      </c>
      <c r="Q129" s="16">
        <f t="shared" si="35"/>
        <v>167407092</v>
      </c>
      <c r="R129" s="16">
        <f t="shared" si="36"/>
        <v>335485</v>
      </c>
      <c r="S129" s="17">
        <f t="shared" si="49"/>
        <v>167742577</v>
      </c>
      <c r="U129" s="15">
        <v>106779336</v>
      </c>
      <c r="V129" s="16">
        <v>40861156</v>
      </c>
      <c r="W129" s="16">
        <v>3018867</v>
      </c>
      <c r="X129" s="16">
        <v>2431211</v>
      </c>
      <c r="Y129" s="16">
        <v>191190</v>
      </c>
      <c r="Z129" s="16">
        <v>121953</v>
      </c>
      <c r="AA129" s="16">
        <v>18330</v>
      </c>
      <c r="AB129" s="16">
        <v>5851192</v>
      </c>
      <c r="AC129" s="16">
        <v>14897156</v>
      </c>
      <c r="AD129" s="16">
        <f t="shared" si="37"/>
        <v>150868879</v>
      </c>
      <c r="AE129" s="16">
        <f t="shared" si="38"/>
        <v>2553164</v>
      </c>
      <c r="AF129" s="16">
        <f t="shared" si="39"/>
        <v>20748348</v>
      </c>
      <c r="AG129" s="16">
        <f t="shared" si="40"/>
        <v>174170391</v>
      </c>
      <c r="AH129" s="16">
        <f t="shared" si="41"/>
        <v>349039</v>
      </c>
      <c r="AI129" s="17">
        <f t="shared" si="50"/>
        <v>174519430</v>
      </c>
      <c r="AK129" s="15">
        <v>105909990.23999999</v>
      </c>
      <c r="AL129" s="16">
        <v>40168271.219999999</v>
      </c>
      <c r="AM129" s="16">
        <v>2969050.83</v>
      </c>
      <c r="AN129" s="16">
        <v>2417136.7000000002</v>
      </c>
      <c r="AO129" s="16">
        <v>191190.05</v>
      </c>
      <c r="AP129" s="16">
        <v>115309.89</v>
      </c>
      <c r="AQ129" s="16">
        <v>18329.62</v>
      </c>
      <c r="AR129" s="16">
        <v>5851192.1200000001</v>
      </c>
      <c r="AS129" s="16">
        <v>14897155.789999999</v>
      </c>
      <c r="AT129" s="16">
        <f t="shared" si="42"/>
        <v>149256831.96000001</v>
      </c>
      <c r="AU129" s="16">
        <f t="shared" si="43"/>
        <v>2532446.5900000003</v>
      </c>
      <c r="AV129" s="16">
        <f t="shared" si="44"/>
        <v>20748347.91</v>
      </c>
      <c r="AW129" s="16">
        <f t="shared" si="45"/>
        <v>172537626.46000001</v>
      </c>
      <c r="AX129" s="16">
        <f t="shared" si="46"/>
        <v>345766.53999999166</v>
      </c>
      <c r="AY129" s="17">
        <f t="shared" si="51"/>
        <v>172883393</v>
      </c>
    </row>
    <row r="130" spans="1:51" x14ac:dyDescent="0.2">
      <c r="A130" s="4">
        <f t="shared" si="47"/>
        <v>2028</v>
      </c>
      <c r="B130" s="4">
        <f t="shared" si="48"/>
        <v>1</v>
      </c>
      <c r="C130" s="11">
        <f t="shared" si="31"/>
        <v>46753</v>
      </c>
      <c r="E130" s="15">
        <v>102417723</v>
      </c>
      <c r="F130" s="16">
        <v>39496365</v>
      </c>
      <c r="G130" s="16">
        <v>2634948</v>
      </c>
      <c r="H130" s="16">
        <v>2432257</v>
      </c>
      <c r="I130" s="16">
        <v>188080</v>
      </c>
      <c r="J130" s="16">
        <v>88278</v>
      </c>
      <c r="K130" s="16">
        <v>18283</v>
      </c>
      <c r="L130" s="16">
        <v>6112574</v>
      </c>
      <c r="M130" s="16">
        <v>14828939</v>
      </c>
      <c r="N130" s="16">
        <f t="shared" si="32"/>
        <v>144755399</v>
      </c>
      <c r="O130" s="16">
        <f t="shared" si="33"/>
        <v>2520535</v>
      </c>
      <c r="P130" s="16">
        <f t="shared" si="34"/>
        <v>20941513</v>
      </c>
      <c r="Q130" s="16">
        <f t="shared" si="35"/>
        <v>168217447</v>
      </c>
      <c r="R130" s="16">
        <f t="shared" si="36"/>
        <v>337109</v>
      </c>
      <c r="S130" s="17">
        <f t="shared" si="49"/>
        <v>168554556</v>
      </c>
      <c r="U130" s="15">
        <v>105744749</v>
      </c>
      <c r="V130" s="16">
        <v>41387633</v>
      </c>
      <c r="W130" s="16">
        <v>2921611</v>
      </c>
      <c r="X130" s="16">
        <v>2555191</v>
      </c>
      <c r="Y130" s="16">
        <v>188080</v>
      </c>
      <c r="Z130" s="16">
        <v>120564</v>
      </c>
      <c r="AA130" s="16">
        <v>18283</v>
      </c>
      <c r="AB130" s="16">
        <v>6112574</v>
      </c>
      <c r="AC130" s="16">
        <v>14828939</v>
      </c>
      <c r="AD130" s="16">
        <f t="shared" si="37"/>
        <v>150260356</v>
      </c>
      <c r="AE130" s="16">
        <f t="shared" si="38"/>
        <v>2675755</v>
      </c>
      <c r="AF130" s="16">
        <f t="shared" si="39"/>
        <v>20941513</v>
      </c>
      <c r="AG130" s="16">
        <f t="shared" si="40"/>
        <v>173877624</v>
      </c>
      <c r="AH130" s="16">
        <f t="shared" si="41"/>
        <v>348452</v>
      </c>
      <c r="AI130" s="17">
        <f t="shared" si="50"/>
        <v>174226076</v>
      </c>
      <c r="AK130" s="15">
        <v>104992158.81999999</v>
      </c>
      <c r="AL130" s="16">
        <v>40813836.609999999</v>
      </c>
      <c r="AM130" s="16">
        <v>2880427</v>
      </c>
      <c r="AN130" s="16">
        <v>2536763.54</v>
      </c>
      <c r="AO130" s="16">
        <v>188079.71</v>
      </c>
      <c r="AP130" s="16">
        <v>114584.85</v>
      </c>
      <c r="AQ130" s="16">
        <v>18283.189999999999</v>
      </c>
      <c r="AR130" s="16">
        <v>6112574.0199999996</v>
      </c>
      <c r="AS130" s="16">
        <v>14828939.16</v>
      </c>
      <c r="AT130" s="16">
        <f t="shared" si="42"/>
        <v>148892785.33000001</v>
      </c>
      <c r="AU130" s="16">
        <f t="shared" si="43"/>
        <v>2651348.39</v>
      </c>
      <c r="AV130" s="16">
        <f t="shared" si="44"/>
        <v>20941513.18</v>
      </c>
      <c r="AW130" s="16">
        <f t="shared" si="45"/>
        <v>172485646.90000001</v>
      </c>
      <c r="AX130" s="16">
        <f t="shared" si="46"/>
        <v>345663.09999999404</v>
      </c>
      <c r="AY130" s="17">
        <f t="shared" si="51"/>
        <v>172831310</v>
      </c>
    </row>
    <row r="131" spans="1:51" x14ac:dyDescent="0.2">
      <c r="A131" s="4">
        <f t="shared" si="47"/>
        <v>2028</v>
      </c>
      <c r="B131" s="4">
        <f t="shared" si="48"/>
        <v>2</v>
      </c>
      <c r="C131" s="11">
        <f t="shared" si="31"/>
        <v>46784</v>
      </c>
      <c r="E131" s="15">
        <v>87839778</v>
      </c>
      <c r="F131" s="16">
        <v>35093107</v>
      </c>
      <c r="G131" s="16">
        <v>2310299</v>
      </c>
      <c r="H131" s="16">
        <v>2194759</v>
      </c>
      <c r="I131" s="16">
        <v>169420</v>
      </c>
      <c r="J131" s="16">
        <v>84815</v>
      </c>
      <c r="K131" s="16">
        <v>16990</v>
      </c>
      <c r="L131" s="16">
        <v>5567121</v>
      </c>
      <c r="M131" s="16">
        <v>13707445</v>
      </c>
      <c r="N131" s="16">
        <f t="shared" si="32"/>
        <v>125429594</v>
      </c>
      <c r="O131" s="16">
        <f t="shared" si="33"/>
        <v>2279574</v>
      </c>
      <c r="P131" s="16">
        <f t="shared" si="34"/>
        <v>19274566</v>
      </c>
      <c r="Q131" s="16">
        <f t="shared" si="35"/>
        <v>146983734</v>
      </c>
      <c r="R131" s="16">
        <f t="shared" si="36"/>
        <v>294557</v>
      </c>
      <c r="S131" s="17">
        <f t="shared" si="49"/>
        <v>147278291</v>
      </c>
      <c r="U131" s="15">
        <v>90276043</v>
      </c>
      <c r="V131" s="16">
        <v>36360182</v>
      </c>
      <c r="W131" s="16">
        <v>2531057</v>
      </c>
      <c r="X131" s="16">
        <v>2279709</v>
      </c>
      <c r="Y131" s="16">
        <v>169420</v>
      </c>
      <c r="Z131" s="16">
        <v>109414</v>
      </c>
      <c r="AA131" s="16">
        <v>16990</v>
      </c>
      <c r="AB131" s="16">
        <v>5567121</v>
      </c>
      <c r="AC131" s="16">
        <v>13707445</v>
      </c>
      <c r="AD131" s="16">
        <f t="shared" si="37"/>
        <v>129353692</v>
      </c>
      <c r="AE131" s="16">
        <f t="shared" si="38"/>
        <v>2389123</v>
      </c>
      <c r="AF131" s="16">
        <f t="shared" si="39"/>
        <v>19274566</v>
      </c>
      <c r="AG131" s="16">
        <f t="shared" si="40"/>
        <v>151017381</v>
      </c>
      <c r="AH131" s="16">
        <f t="shared" si="41"/>
        <v>302640</v>
      </c>
      <c r="AI131" s="17">
        <f t="shared" si="50"/>
        <v>151320021</v>
      </c>
      <c r="AK131" s="15">
        <v>89741969.900000006</v>
      </c>
      <c r="AL131" s="16">
        <v>36014351.149999999</v>
      </c>
      <c r="AM131" s="16">
        <v>2506706.77</v>
      </c>
      <c r="AN131" s="16">
        <v>2268519.5</v>
      </c>
      <c r="AO131" s="16">
        <v>169419.97</v>
      </c>
      <c r="AP131" s="16">
        <v>105852.76</v>
      </c>
      <c r="AQ131" s="16">
        <v>16990.09</v>
      </c>
      <c r="AR131" s="16">
        <v>5567121.3200000003</v>
      </c>
      <c r="AS131" s="16">
        <v>13707444.609999999</v>
      </c>
      <c r="AT131" s="16">
        <f t="shared" si="42"/>
        <v>128449437.88000001</v>
      </c>
      <c r="AU131" s="16">
        <f t="shared" si="43"/>
        <v>2374372.2599999998</v>
      </c>
      <c r="AV131" s="16">
        <f t="shared" si="44"/>
        <v>19274565.93</v>
      </c>
      <c r="AW131" s="16">
        <f t="shared" si="45"/>
        <v>150098376.07000002</v>
      </c>
      <c r="AX131" s="16">
        <f t="shared" si="46"/>
        <v>300797.92999997735</v>
      </c>
      <c r="AY131" s="17">
        <f t="shared" si="51"/>
        <v>150399174</v>
      </c>
    </row>
    <row r="132" spans="1:51" x14ac:dyDescent="0.2">
      <c r="A132" s="4">
        <f t="shared" si="47"/>
        <v>2028</v>
      </c>
      <c r="B132" s="4">
        <f t="shared" si="48"/>
        <v>3</v>
      </c>
      <c r="C132" s="11">
        <f t="shared" si="31"/>
        <v>46813</v>
      </c>
      <c r="E132" s="15">
        <v>80831211</v>
      </c>
      <c r="F132" s="16">
        <v>32825509</v>
      </c>
      <c r="G132" s="16">
        <v>2161340</v>
      </c>
      <c r="H132" s="16">
        <v>2173942</v>
      </c>
      <c r="I132" s="16">
        <v>173806</v>
      </c>
      <c r="J132" s="16">
        <v>84782</v>
      </c>
      <c r="K132" s="16">
        <v>18033</v>
      </c>
      <c r="L132" s="16">
        <v>5718979</v>
      </c>
      <c r="M132" s="16">
        <v>14466056</v>
      </c>
      <c r="N132" s="16">
        <f t="shared" si="32"/>
        <v>116009899</v>
      </c>
      <c r="O132" s="16">
        <f t="shared" si="33"/>
        <v>2258724</v>
      </c>
      <c r="P132" s="16">
        <f t="shared" si="34"/>
        <v>20185035</v>
      </c>
      <c r="Q132" s="16">
        <f t="shared" si="35"/>
        <v>138453658</v>
      </c>
      <c r="R132" s="16">
        <f t="shared" si="36"/>
        <v>277462</v>
      </c>
      <c r="S132" s="17">
        <f t="shared" si="49"/>
        <v>138731120</v>
      </c>
      <c r="U132" s="15">
        <v>83174865</v>
      </c>
      <c r="V132" s="16">
        <v>34009456</v>
      </c>
      <c r="W132" s="16">
        <v>2410664</v>
      </c>
      <c r="X132" s="16">
        <v>2261306</v>
      </c>
      <c r="Y132" s="16">
        <v>173806</v>
      </c>
      <c r="Z132" s="16">
        <v>113139</v>
      </c>
      <c r="AA132" s="16">
        <v>18033</v>
      </c>
      <c r="AB132" s="16">
        <v>5718979</v>
      </c>
      <c r="AC132" s="16">
        <v>14466056</v>
      </c>
      <c r="AD132" s="16">
        <f t="shared" si="37"/>
        <v>119786824</v>
      </c>
      <c r="AE132" s="16">
        <f t="shared" si="38"/>
        <v>2374445</v>
      </c>
      <c r="AF132" s="16">
        <f t="shared" si="39"/>
        <v>20185035</v>
      </c>
      <c r="AG132" s="16">
        <f t="shared" si="40"/>
        <v>142346304</v>
      </c>
      <c r="AH132" s="16">
        <f t="shared" si="41"/>
        <v>285263</v>
      </c>
      <c r="AI132" s="17">
        <f t="shared" si="50"/>
        <v>142631567</v>
      </c>
      <c r="AK132" s="15">
        <v>82688134.209999993</v>
      </c>
      <c r="AL132" s="16">
        <v>33715893.630000003</v>
      </c>
      <c r="AM132" s="16">
        <v>2390914.09</v>
      </c>
      <c r="AN132" s="16">
        <v>2250501.86</v>
      </c>
      <c r="AO132" s="16">
        <v>173806.02</v>
      </c>
      <c r="AP132" s="16">
        <v>110138.4</v>
      </c>
      <c r="AQ132" s="16">
        <v>18033.189999999999</v>
      </c>
      <c r="AR132" s="16">
        <v>5718979.1799999997</v>
      </c>
      <c r="AS132" s="16">
        <v>14466056.48</v>
      </c>
      <c r="AT132" s="16">
        <f t="shared" si="42"/>
        <v>118986781.14</v>
      </c>
      <c r="AU132" s="16">
        <f t="shared" si="43"/>
        <v>2360640.2599999998</v>
      </c>
      <c r="AV132" s="16">
        <f t="shared" si="44"/>
        <v>20185035.66</v>
      </c>
      <c r="AW132" s="16">
        <f t="shared" si="45"/>
        <v>141532457.06</v>
      </c>
      <c r="AX132" s="16">
        <f t="shared" si="46"/>
        <v>283631.93999999762</v>
      </c>
      <c r="AY132" s="17">
        <f t="shared" si="51"/>
        <v>141816089</v>
      </c>
    </row>
    <row r="133" spans="1:51" x14ac:dyDescent="0.2">
      <c r="A133" s="4">
        <f t="shared" si="47"/>
        <v>2028</v>
      </c>
      <c r="B133" s="4">
        <f t="shared" si="48"/>
        <v>4</v>
      </c>
      <c r="C133" s="11">
        <f t="shared" si="31"/>
        <v>46844</v>
      </c>
      <c r="E133" s="15">
        <v>56395555</v>
      </c>
      <c r="F133" s="16">
        <v>25364138</v>
      </c>
      <c r="G133" s="16">
        <v>1699107</v>
      </c>
      <c r="H133" s="16">
        <v>1868686</v>
      </c>
      <c r="I133" s="16">
        <v>155548</v>
      </c>
      <c r="J133" s="16">
        <v>77680</v>
      </c>
      <c r="K133" s="16">
        <v>17217</v>
      </c>
      <c r="L133" s="16">
        <v>5212590</v>
      </c>
      <c r="M133" s="16">
        <v>13838795</v>
      </c>
      <c r="N133" s="16">
        <f t="shared" si="32"/>
        <v>83631565</v>
      </c>
      <c r="O133" s="16">
        <f t="shared" si="33"/>
        <v>1946366</v>
      </c>
      <c r="P133" s="16">
        <f t="shared" si="34"/>
        <v>19051385</v>
      </c>
      <c r="Q133" s="16">
        <f t="shared" si="35"/>
        <v>104629316</v>
      </c>
      <c r="R133" s="16">
        <f t="shared" si="36"/>
        <v>209678</v>
      </c>
      <c r="S133" s="17">
        <f t="shared" si="49"/>
        <v>104838994</v>
      </c>
      <c r="U133" s="15">
        <v>58211366</v>
      </c>
      <c r="V133" s="16">
        <v>26245781</v>
      </c>
      <c r="W133" s="16">
        <v>1915551</v>
      </c>
      <c r="X133" s="16">
        <v>1938659</v>
      </c>
      <c r="Y133" s="16">
        <v>155548</v>
      </c>
      <c r="Z133" s="16">
        <v>102548</v>
      </c>
      <c r="AA133" s="16">
        <v>17217</v>
      </c>
      <c r="AB133" s="16">
        <v>5212590</v>
      </c>
      <c r="AC133" s="16">
        <v>13838795</v>
      </c>
      <c r="AD133" s="16">
        <f t="shared" si="37"/>
        <v>86545463</v>
      </c>
      <c r="AE133" s="16">
        <f t="shared" si="38"/>
        <v>2041207</v>
      </c>
      <c r="AF133" s="16">
        <f t="shared" si="39"/>
        <v>19051385</v>
      </c>
      <c r="AG133" s="16">
        <f t="shared" si="40"/>
        <v>107638055</v>
      </c>
      <c r="AH133" s="16">
        <f t="shared" si="41"/>
        <v>215708</v>
      </c>
      <c r="AI133" s="17">
        <f t="shared" si="50"/>
        <v>107853763</v>
      </c>
      <c r="AK133" s="15">
        <v>57889369.789999999</v>
      </c>
      <c r="AL133" s="16">
        <v>26061420.43</v>
      </c>
      <c r="AM133" s="16">
        <v>1903914.45</v>
      </c>
      <c r="AN133" s="16">
        <v>1930796.97</v>
      </c>
      <c r="AO133" s="16">
        <v>155548.23000000001</v>
      </c>
      <c r="AP133" s="16">
        <v>100734.67</v>
      </c>
      <c r="AQ133" s="16">
        <v>17217.21</v>
      </c>
      <c r="AR133" s="16">
        <v>5212589.5</v>
      </c>
      <c r="AS133" s="16">
        <v>13838794.779999999</v>
      </c>
      <c r="AT133" s="16">
        <f t="shared" si="42"/>
        <v>86027470.109999999</v>
      </c>
      <c r="AU133" s="16">
        <f t="shared" si="43"/>
        <v>2031531.64</v>
      </c>
      <c r="AV133" s="16">
        <f t="shared" si="44"/>
        <v>19051384.280000001</v>
      </c>
      <c r="AW133" s="16">
        <f t="shared" si="45"/>
        <v>107110386.03</v>
      </c>
      <c r="AX133" s="16">
        <f t="shared" si="46"/>
        <v>214649.96999999881</v>
      </c>
      <c r="AY133" s="17">
        <f t="shared" si="51"/>
        <v>107325036</v>
      </c>
    </row>
    <row r="134" spans="1:51" x14ac:dyDescent="0.2">
      <c r="A134" s="4">
        <f t="shared" si="47"/>
        <v>2028</v>
      </c>
      <c r="B134" s="4">
        <f t="shared" si="48"/>
        <v>5</v>
      </c>
      <c r="C134" s="11">
        <f t="shared" si="31"/>
        <v>46874</v>
      </c>
      <c r="E134" s="15">
        <v>35876867</v>
      </c>
      <c r="F134" s="16">
        <v>19572308</v>
      </c>
      <c r="G134" s="16">
        <v>1349926</v>
      </c>
      <c r="H134" s="16">
        <v>1604443</v>
      </c>
      <c r="I134" s="16">
        <v>143728</v>
      </c>
      <c r="J134" s="16">
        <v>72065</v>
      </c>
      <c r="K134" s="16">
        <v>17470</v>
      </c>
      <c r="L134" s="16">
        <v>4894474</v>
      </c>
      <c r="M134" s="16">
        <v>13653073</v>
      </c>
      <c r="N134" s="16">
        <f t="shared" si="32"/>
        <v>56960299</v>
      </c>
      <c r="O134" s="16">
        <f t="shared" si="33"/>
        <v>1676508</v>
      </c>
      <c r="P134" s="16">
        <f t="shared" si="34"/>
        <v>18547547</v>
      </c>
      <c r="Q134" s="16">
        <f t="shared" si="35"/>
        <v>77184354</v>
      </c>
      <c r="R134" s="16">
        <f t="shared" si="36"/>
        <v>154678</v>
      </c>
      <c r="S134" s="17">
        <f t="shared" si="49"/>
        <v>77339032</v>
      </c>
      <c r="U134" s="15">
        <v>36966043</v>
      </c>
      <c r="V134" s="16">
        <v>20278335</v>
      </c>
      <c r="W134" s="16">
        <v>1561287</v>
      </c>
      <c r="X134" s="16">
        <v>1667713</v>
      </c>
      <c r="Y134" s="16">
        <v>143728</v>
      </c>
      <c r="Z134" s="16">
        <v>96463</v>
      </c>
      <c r="AA134" s="16">
        <v>17470</v>
      </c>
      <c r="AB134" s="16">
        <v>4894474</v>
      </c>
      <c r="AC134" s="16">
        <v>13653073</v>
      </c>
      <c r="AD134" s="16">
        <f t="shared" si="37"/>
        <v>58966863</v>
      </c>
      <c r="AE134" s="16">
        <f t="shared" si="38"/>
        <v>1764176</v>
      </c>
      <c r="AF134" s="16">
        <f t="shared" si="39"/>
        <v>18547547</v>
      </c>
      <c r="AG134" s="16">
        <f t="shared" si="40"/>
        <v>79278586</v>
      </c>
      <c r="AH134" s="16">
        <f t="shared" si="41"/>
        <v>158875</v>
      </c>
      <c r="AI134" s="17">
        <f t="shared" si="50"/>
        <v>79437461</v>
      </c>
      <c r="AK134" s="15">
        <v>36737238.710000001</v>
      </c>
      <c r="AL134" s="16">
        <v>20150633.579999998</v>
      </c>
      <c r="AM134" s="16">
        <v>1553926.03</v>
      </c>
      <c r="AN134" s="16">
        <v>1661269.09</v>
      </c>
      <c r="AO134" s="16">
        <v>143727.82999999999</v>
      </c>
      <c r="AP134" s="16">
        <v>95298.07</v>
      </c>
      <c r="AQ134" s="16">
        <v>17470.16</v>
      </c>
      <c r="AR134" s="16">
        <v>4894474.29</v>
      </c>
      <c r="AS134" s="16">
        <v>13653073.15</v>
      </c>
      <c r="AT134" s="16">
        <f t="shared" si="42"/>
        <v>58602996.309999995</v>
      </c>
      <c r="AU134" s="16">
        <f t="shared" si="43"/>
        <v>1756567.1600000001</v>
      </c>
      <c r="AV134" s="16">
        <f t="shared" si="44"/>
        <v>18547547.440000001</v>
      </c>
      <c r="AW134" s="16">
        <f t="shared" si="45"/>
        <v>78907110.909999996</v>
      </c>
      <c r="AX134" s="16">
        <f t="shared" si="46"/>
        <v>158130.09000000358</v>
      </c>
      <c r="AY134" s="17">
        <f t="shared" si="51"/>
        <v>79065241</v>
      </c>
    </row>
    <row r="135" spans="1:51" x14ac:dyDescent="0.2">
      <c r="A135" s="4">
        <f t="shared" si="47"/>
        <v>2028</v>
      </c>
      <c r="B135" s="4">
        <f t="shared" si="48"/>
        <v>6</v>
      </c>
      <c r="C135" s="11">
        <f t="shared" si="31"/>
        <v>46905</v>
      </c>
      <c r="E135" s="15">
        <v>21604225</v>
      </c>
      <c r="F135" s="16">
        <v>15211678</v>
      </c>
      <c r="G135" s="16">
        <v>949878</v>
      </c>
      <c r="H135" s="16">
        <v>1095375</v>
      </c>
      <c r="I135" s="16">
        <v>126496</v>
      </c>
      <c r="J135" s="16">
        <v>63239</v>
      </c>
      <c r="K135" s="16">
        <v>16669</v>
      </c>
      <c r="L135" s="16">
        <v>4469434</v>
      </c>
      <c r="M135" s="16">
        <v>12869842</v>
      </c>
      <c r="N135" s="16">
        <f t="shared" si="32"/>
        <v>37908946</v>
      </c>
      <c r="O135" s="16">
        <f t="shared" si="33"/>
        <v>1158614</v>
      </c>
      <c r="P135" s="16">
        <f t="shared" si="34"/>
        <v>17339276</v>
      </c>
      <c r="Q135" s="16">
        <f t="shared" si="35"/>
        <v>56406836</v>
      </c>
      <c r="R135" s="16">
        <f t="shared" si="36"/>
        <v>113040</v>
      </c>
      <c r="S135" s="17">
        <f t="shared" si="49"/>
        <v>56519876</v>
      </c>
      <c r="U135" s="15">
        <v>22375948</v>
      </c>
      <c r="V135" s="16">
        <v>15834625</v>
      </c>
      <c r="W135" s="16">
        <v>1159915</v>
      </c>
      <c r="X135" s="16">
        <v>1149090</v>
      </c>
      <c r="Y135" s="16">
        <v>126496</v>
      </c>
      <c r="Z135" s="16">
        <v>86320</v>
      </c>
      <c r="AA135" s="16">
        <v>16669</v>
      </c>
      <c r="AB135" s="16">
        <v>4469434</v>
      </c>
      <c r="AC135" s="16">
        <v>12869842</v>
      </c>
      <c r="AD135" s="16">
        <f t="shared" si="37"/>
        <v>39513653</v>
      </c>
      <c r="AE135" s="16">
        <f t="shared" si="38"/>
        <v>1235410</v>
      </c>
      <c r="AF135" s="16">
        <f t="shared" si="39"/>
        <v>17339276</v>
      </c>
      <c r="AG135" s="16">
        <f t="shared" si="40"/>
        <v>58088339</v>
      </c>
      <c r="AH135" s="16">
        <f t="shared" si="41"/>
        <v>116409</v>
      </c>
      <c r="AI135" s="17">
        <f t="shared" si="50"/>
        <v>58204748</v>
      </c>
      <c r="AK135" s="15">
        <v>22197060.82</v>
      </c>
      <c r="AL135" s="16">
        <v>15723621.99</v>
      </c>
      <c r="AM135" s="16">
        <v>1153706.3700000001</v>
      </c>
      <c r="AN135" s="16">
        <v>1143568.96</v>
      </c>
      <c r="AO135" s="16">
        <v>126496.49</v>
      </c>
      <c r="AP135" s="16">
        <v>85381.07</v>
      </c>
      <c r="AQ135" s="16">
        <v>16669.150000000001</v>
      </c>
      <c r="AR135" s="16">
        <v>4469434.1900000004</v>
      </c>
      <c r="AS135" s="16">
        <v>12869842.1</v>
      </c>
      <c r="AT135" s="16">
        <f t="shared" si="42"/>
        <v>39217554.82</v>
      </c>
      <c r="AU135" s="16">
        <f t="shared" si="43"/>
        <v>1228950.03</v>
      </c>
      <c r="AV135" s="16">
        <f t="shared" si="44"/>
        <v>17339276.289999999</v>
      </c>
      <c r="AW135" s="16">
        <f t="shared" si="45"/>
        <v>57785781.140000001</v>
      </c>
      <c r="AX135" s="16">
        <f t="shared" si="46"/>
        <v>115802.8599999994</v>
      </c>
      <c r="AY135" s="17">
        <f t="shared" si="51"/>
        <v>57901584</v>
      </c>
    </row>
    <row r="136" spans="1:51" x14ac:dyDescent="0.2">
      <c r="A136" s="4">
        <f t="shared" si="47"/>
        <v>2028</v>
      </c>
      <c r="B136" s="4">
        <f t="shared" si="48"/>
        <v>7</v>
      </c>
      <c r="C136" s="11">
        <f t="shared" si="31"/>
        <v>46935</v>
      </c>
      <c r="E136" s="15">
        <v>14979948</v>
      </c>
      <c r="F136" s="16">
        <v>12429530</v>
      </c>
      <c r="G136" s="16">
        <v>851148</v>
      </c>
      <c r="H136" s="16">
        <v>975252</v>
      </c>
      <c r="I136" s="16">
        <v>119528</v>
      </c>
      <c r="J136" s="16">
        <v>58533</v>
      </c>
      <c r="K136" s="16">
        <v>17013</v>
      </c>
      <c r="L136" s="16">
        <v>4244476</v>
      </c>
      <c r="M136" s="16">
        <v>12993813</v>
      </c>
      <c r="N136" s="16">
        <f t="shared" si="32"/>
        <v>28397167</v>
      </c>
      <c r="O136" s="16">
        <f t="shared" si="33"/>
        <v>1033785</v>
      </c>
      <c r="P136" s="16">
        <f t="shared" si="34"/>
        <v>17238289</v>
      </c>
      <c r="Q136" s="16">
        <f t="shared" si="35"/>
        <v>46669241</v>
      </c>
      <c r="R136" s="16">
        <f t="shared" si="36"/>
        <v>93526</v>
      </c>
      <c r="S136" s="17">
        <f t="shared" si="49"/>
        <v>46762767</v>
      </c>
      <c r="U136" s="15">
        <v>15791869</v>
      </c>
      <c r="V136" s="16">
        <v>13101901</v>
      </c>
      <c r="W136" s="16">
        <v>1079305</v>
      </c>
      <c r="X136" s="16">
        <v>1035914</v>
      </c>
      <c r="Y136" s="16">
        <v>119528</v>
      </c>
      <c r="Z136" s="16">
        <v>82938</v>
      </c>
      <c r="AA136" s="16">
        <v>17013</v>
      </c>
      <c r="AB136" s="16">
        <v>4244476</v>
      </c>
      <c r="AC136" s="16">
        <v>12993813</v>
      </c>
      <c r="AD136" s="16">
        <f t="shared" si="37"/>
        <v>30109616</v>
      </c>
      <c r="AE136" s="16">
        <f t="shared" si="38"/>
        <v>1118852</v>
      </c>
      <c r="AF136" s="16">
        <f t="shared" si="39"/>
        <v>17238289</v>
      </c>
      <c r="AG136" s="16">
        <f t="shared" si="40"/>
        <v>48466757</v>
      </c>
      <c r="AH136" s="16">
        <f t="shared" si="41"/>
        <v>97128</v>
      </c>
      <c r="AI136" s="17">
        <f t="shared" si="50"/>
        <v>48563885</v>
      </c>
      <c r="AK136" s="15">
        <v>15604058.77</v>
      </c>
      <c r="AL136" s="16">
        <v>12981593.890000001</v>
      </c>
      <c r="AM136" s="16">
        <v>1072718.77</v>
      </c>
      <c r="AN136" s="16">
        <v>1029464.47</v>
      </c>
      <c r="AO136" s="16">
        <v>119528.11</v>
      </c>
      <c r="AP136" s="16">
        <v>81969.19</v>
      </c>
      <c r="AQ136" s="16">
        <v>17013.39</v>
      </c>
      <c r="AR136" s="16">
        <v>4244475.92</v>
      </c>
      <c r="AS136" s="16">
        <v>12993813.220000001</v>
      </c>
      <c r="AT136" s="16">
        <f t="shared" si="42"/>
        <v>29794912.93</v>
      </c>
      <c r="AU136" s="16">
        <f t="shared" si="43"/>
        <v>1111433.6599999999</v>
      </c>
      <c r="AV136" s="16">
        <f t="shared" si="44"/>
        <v>17238289.140000001</v>
      </c>
      <c r="AW136" s="16">
        <f t="shared" si="45"/>
        <v>48144635.730000004</v>
      </c>
      <c r="AX136" s="16">
        <f t="shared" si="46"/>
        <v>96482.269999995828</v>
      </c>
      <c r="AY136" s="17">
        <f t="shared" si="51"/>
        <v>48241118</v>
      </c>
    </row>
    <row r="137" spans="1:51" x14ac:dyDescent="0.2">
      <c r="A137" s="4">
        <f t="shared" si="47"/>
        <v>2028</v>
      </c>
      <c r="B137" s="4">
        <f t="shared" si="48"/>
        <v>8</v>
      </c>
      <c r="C137" s="11">
        <f t="shared" si="31"/>
        <v>46966</v>
      </c>
      <c r="E137" s="15">
        <v>13561153</v>
      </c>
      <c r="F137" s="16">
        <v>12295078</v>
      </c>
      <c r="G137" s="16">
        <v>822102</v>
      </c>
      <c r="H137" s="16">
        <v>923700</v>
      </c>
      <c r="I137" s="16">
        <v>118201</v>
      </c>
      <c r="J137" s="16">
        <v>56542</v>
      </c>
      <c r="K137" s="16">
        <v>16995</v>
      </c>
      <c r="L137" s="16">
        <v>4022435</v>
      </c>
      <c r="M137" s="16">
        <v>12966900</v>
      </c>
      <c r="N137" s="16">
        <f t="shared" si="32"/>
        <v>26813529</v>
      </c>
      <c r="O137" s="16">
        <f t="shared" si="33"/>
        <v>980242</v>
      </c>
      <c r="P137" s="16">
        <f t="shared" si="34"/>
        <v>16989335</v>
      </c>
      <c r="Q137" s="16">
        <f t="shared" si="35"/>
        <v>44783106</v>
      </c>
      <c r="R137" s="16">
        <f t="shared" si="36"/>
        <v>89746</v>
      </c>
      <c r="S137" s="17">
        <f t="shared" si="49"/>
        <v>44872852</v>
      </c>
      <c r="U137" s="15">
        <v>14468214</v>
      </c>
      <c r="V137" s="16">
        <v>13009732</v>
      </c>
      <c r="W137" s="16">
        <v>1070607</v>
      </c>
      <c r="X137" s="16">
        <v>987877</v>
      </c>
      <c r="Y137" s="16">
        <v>118201</v>
      </c>
      <c r="Z137" s="16">
        <v>82393</v>
      </c>
      <c r="AA137" s="16">
        <v>16995</v>
      </c>
      <c r="AB137" s="16">
        <v>4022435</v>
      </c>
      <c r="AC137" s="16">
        <v>12966900</v>
      </c>
      <c r="AD137" s="16">
        <f t="shared" si="37"/>
        <v>28683749</v>
      </c>
      <c r="AE137" s="16">
        <f t="shared" si="38"/>
        <v>1070270</v>
      </c>
      <c r="AF137" s="16">
        <f t="shared" si="39"/>
        <v>16989335</v>
      </c>
      <c r="AG137" s="16">
        <f t="shared" si="40"/>
        <v>46743354</v>
      </c>
      <c r="AH137" s="16">
        <f t="shared" si="41"/>
        <v>93674</v>
      </c>
      <c r="AI137" s="17">
        <f t="shared" si="50"/>
        <v>46837028</v>
      </c>
      <c r="AK137" s="15">
        <v>14256334.460000001</v>
      </c>
      <c r="AL137" s="16">
        <v>12884178.67</v>
      </c>
      <c r="AM137" s="16">
        <v>1063708.7</v>
      </c>
      <c r="AN137" s="16">
        <v>981037.02</v>
      </c>
      <c r="AO137" s="16">
        <v>118200.85</v>
      </c>
      <c r="AP137" s="16">
        <v>81405.600000000006</v>
      </c>
      <c r="AQ137" s="16">
        <v>16995.27</v>
      </c>
      <c r="AR137" s="16">
        <v>4022434.69</v>
      </c>
      <c r="AS137" s="16">
        <v>12966900.029999999</v>
      </c>
      <c r="AT137" s="16">
        <f t="shared" si="42"/>
        <v>28339417.950000003</v>
      </c>
      <c r="AU137" s="16">
        <f t="shared" si="43"/>
        <v>1062442.6200000001</v>
      </c>
      <c r="AV137" s="16">
        <f t="shared" si="44"/>
        <v>16989334.719999999</v>
      </c>
      <c r="AW137" s="16">
        <f t="shared" si="45"/>
        <v>46391195.290000007</v>
      </c>
      <c r="AX137" s="16">
        <f t="shared" si="46"/>
        <v>92968.709999993443</v>
      </c>
      <c r="AY137" s="17">
        <f t="shared" si="51"/>
        <v>46484164</v>
      </c>
    </row>
    <row r="138" spans="1:51" x14ac:dyDescent="0.2">
      <c r="A138" s="4">
        <f t="shared" si="47"/>
        <v>2028</v>
      </c>
      <c r="B138" s="4">
        <f t="shared" si="48"/>
        <v>9</v>
      </c>
      <c r="C138" s="11">
        <f t="shared" si="31"/>
        <v>46997</v>
      </c>
      <c r="E138" s="15">
        <v>17172312</v>
      </c>
      <c r="F138" s="16">
        <v>12972212</v>
      </c>
      <c r="G138" s="16">
        <v>887695</v>
      </c>
      <c r="H138" s="16">
        <v>925728</v>
      </c>
      <c r="I138" s="16">
        <v>122698</v>
      </c>
      <c r="J138" s="16">
        <v>60310</v>
      </c>
      <c r="K138" s="16">
        <v>16620</v>
      </c>
      <c r="L138" s="16">
        <v>3983414</v>
      </c>
      <c r="M138" s="16">
        <v>12796609</v>
      </c>
      <c r="N138" s="16">
        <f t="shared" si="32"/>
        <v>31171537</v>
      </c>
      <c r="O138" s="16">
        <f t="shared" si="33"/>
        <v>986038</v>
      </c>
      <c r="P138" s="16">
        <f t="shared" si="34"/>
        <v>16780023</v>
      </c>
      <c r="Q138" s="16">
        <f t="shared" si="35"/>
        <v>48937598</v>
      </c>
      <c r="R138" s="16">
        <f t="shared" si="36"/>
        <v>98071</v>
      </c>
      <c r="S138" s="17">
        <f t="shared" si="49"/>
        <v>49035669</v>
      </c>
      <c r="U138" s="15">
        <v>18375727</v>
      </c>
      <c r="V138" s="16">
        <v>13691020</v>
      </c>
      <c r="W138" s="16">
        <v>1128669</v>
      </c>
      <c r="X138" s="16">
        <v>988250</v>
      </c>
      <c r="Y138" s="16">
        <v>122698</v>
      </c>
      <c r="Z138" s="16">
        <v>84839</v>
      </c>
      <c r="AA138" s="16">
        <v>16620</v>
      </c>
      <c r="AB138" s="16">
        <v>3983414</v>
      </c>
      <c r="AC138" s="16">
        <v>12796609</v>
      </c>
      <c r="AD138" s="16">
        <f t="shared" si="37"/>
        <v>33334734</v>
      </c>
      <c r="AE138" s="16">
        <f t="shared" si="38"/>
        <v>1073089</v>
      </c>
      <c r="AF138" s="16">
        <f t="shared" si="39"/>
        <v>16780023</v>
      </c>
      <c r="AG138" s="16">
        <f t="shared" si="40"/>
        <v>51187846</v>
      </c>
      <c r="AH138" s="16">
        <f t="shared" si="41"/>
        <v>102581</v>
      </c>
      <c r="AI138" s="17">
        <f t="shared" si="50"/>
        <v>51290427</v>
      </c>
      <c r="AK138" s="15">
        <v>18102068.440000001</v>
      </c>
      <c r="AL138" s="16">
        <v>13568114.48</v>
      </c>
      <c r="AM138" s="16">
        <v>1121748.68</v>
      </c>
      <c r="AN138" s="16">
        <v>981739.98</v>
      </c>
      <c r="AO138" s="16">
        <v>122698.17</v>
      </c>
      <c r="AP138" s="16">
        <v>83870.8</v>
      </c>
      <c r="AQ138" s="16">
        <v>16620.07</v>
      </c>
      <c r="AR138" s="16">
        <v>3983413.63</v>
      </c>
      <c r="AS138" s="16">
        <v>12796609.470000001</v>
      </c>
      <c r="AT138" s="16">
        <f t="shared" si="42"/>
        <v>32931249.840000004</v>
      </c>
      <c r="AU138" s="16">
        <f t="shared" si="43"/>
        <v>1065610.78</v>
      </c>
      <c r="AV138" s="16">
        <f t="shared" si="44"/>
        <v>16780023.100000001</v>
      </c>
      <c r="AW138" s="16">
        <f t="shared" si="45"/>
        <v>50776883.720000006</v>
      </c>
      <c r="AX138" s="16">
        <f t="shared" si="46"/>
        <v>101757.27999999374</v>
      </c>
      <c r="AY138" s="17">
        <f t="shared" si="51"/>
        <v>50878641</v>
      </c>
    </row>
    <row r="139" spans="1:51" x14ac:dyDescent="0.2">
      <c r="A139" s="4">
        <f t="shared" si="47"/>
        <v>2028</v>
      </c>
      <c r="B139" s="4">
        <f t="shared" si="48"/>
        <v>10</v>
      </c>
      <c r="C139" s="11">
        <f t="shared" si="31"/>
        <v>47027</v>
      </c>
      <c r="E139" s="15">
        <v>38717996</v>
      </c>
      <c r="F139" s="16">
        <v>19926705</v>
      </c>
      <c r="G139" s="16">
        <v>1421032</v>
      </c>
      <c r="H139" s="16">
        <v>1182854</v>
      </c>
      <c r="I139" s="16">
        <v>149707</v>
      </c>
      <c r="J139" s="16">
        <v>71705</v>
      </c>
      <c r="K139" s="16">
        <v>17641</v>
      </c>
      <c r="L139" s="16">
        <v>4633312</v>
      </c>
      <c r="M139" s="16">
        <v>13892902</v>
      </c>
      <c r="N139" s="16">
        <f t="shared" si="32"/>
        <v>60233081</v>
      </c>
      <c r="O139" s="16">
        <f t="shared" si="33"/>
        <v>1254559</v>
      </c>
      <c r="P139" s="16">
        <f t="shared" si="34"/>
        <v>18526214</v>
      </c>
      <c r="Q139" s="16">
        <f t="shared" si="35"/>
        <v>80013854</v>
      </c>
      <c r="R139" s="16">
        <f t="shared" si="36"/>
        <v>160348</v>
      </c>
      <c r="S139" s="17">
        <f t="shared" si="49"/>
        <v>80174202</v>
      </c>
      <c r="U139" s="15">
        <v>41006945</v>
      </c>
      <c r="V139" s="16">
        <v>21095970</v>
      </c>
      <c r="W139" s="16">
        <v>1730561</v>
      </c>
      <c r="X139" s="16">
        <v>1269568</v>
      </c>
      <c r="Y139" s="16">
        <v>149707</v>
      </c>
      <c r="Z139" s="16">
        <v>101440</v>
      </c>
      <c r="AA139" s="16">
        <v>17641</v>
      </c>
      <c r="AB139" s="16">
        <v>4633312</v>
      </c>
      <c r="AC139" s="16">
        <v>13892902</v>
      </c>
      <c r="AD139" s="16">
        <f t="shared" si="37"/>
        <v>64000824</v>
      </c>
      <c r="AE139" s="16">
        <f t="shared" si="38"/>
        <v>1371008</v>
      </c>
      <c r="AF139" s="16">
        <f t="shared" si="39"/>
        <v>18526214</v>
      </c>
      <c r="AG139" s="16">
        <f t="shared" si="40"/>
        <v>83898046</v>
      </c>
      <c r="AH139" s="16">
        <f t="shared" si="41"/>
        <v>168132</v>
      </c>
      <c r="AI139" s="17">
        <f t="shared" si="50"/>
        <v>84066178</v>
      </c>
      <c r="AK139" s="15">
        <v>40518240.210000001</v>
      </c>
      <c r="AL139" s="16">
        <v>20860084.670000002</v>
      </c>
      <c r="AM139" s="16">
        <v>1715453.97</v>
      </c>
      <c r="AN139" s="16">
        <v>1259497.99</v>
      </c>
      <c r="AO139" s="16">
        <v>149707.49</v>
      </c>
      <c r="AP139" s="16">
        <v>99473.600000000006</v>
      </c>
      <c r="AQ139" s="16">
        <v>17640.54</v>
      </c>
      <c r="AR139" s="16">
        <v>4633312.04</v>
      </c>
      <c r="AS139" s="16">
        <v>13892901.74</v>
      </c>
      <c r="AT139" s="16">
        <f t="shared" si="42"/>
        <v>63261126.880000003</v>
      </c>
      <c r="AU139" s="16">
        <f t="shared" si="43"/>
        <v>1358971.59</v>
      </c>
      <c r="AV139" s="16">
        <f t="shared" si="44"/>
        <v>18526213.780000001</v>
      </c>
      <c r="AW139" s="16">
        <f t="shared" si="45"/>
        <v>83146312.25</v>
      </c>
      <c r="AX139" s="16">
        <f t="shared" si="46"/>
        <v>166625.75</v>
      </c>
      <c r="AY139" s="17">
        <f t="shared" si="51"/>
        <v>83312938</v>
      </c>
    </row>
    <row r="140" spans="1:51" x14ac:dyDescent="0.2">
      <c r="A140" s="4">
        <f t="shared" si="47"/>
        <v>2028</v>
      </c>
      <c r="B140" s="4">
        <f t="shared" si="48"/>
        <v>11</v>
      </c>
      <c r="C140" s="11">
        <f t="shared" si="31"/>
        <v>47058</v>
      </c>
      <c r="E140" s="15">
        <v>72505001</v>
      </c>
      <c r="F140" s="16">
        <v>29079085</v>
      </c>
      <c r="G140" s="16">
        <v>2009603</v>
      </c>
      <c r="H140" s="16">
        <v>1737886</v>
      </c>
      <c r="I140" s="16">
        <v>164309</v>
      </c>
      <c r="J140" s="16">
        <v>75723</v>
      </c>
      <c r="K140" s="16">
        <v>17472</v>
      </c>
      <c r="L140" s="16">
        <v>5067731</v>
      </c>
      <c r="M140" s="16">
        <v>14019270</v>
      </c>
      <c r="N140" s="16">
        <f t="shared" si="32"/>
        <v>103775470</v>
      </c>
      <c r="O140" s="16">
        <f t="shared" si="33"/>
        <v>1813609</v>
      </c>
      <c r="P140" s="16">
        <f t="shared" si="34"/>
        <v>19087001</v>
      </c>
      <c r="Q140" s="16">
        <f t="shared" si="35"/>
        <v>124676080</v>
      </c>
      <c r="R140" s="16">
        <f t="shared" si="36"/>
        <v>249852</v>
      </c>
      <c r="S140" s="17">
        <f t="shared" si="49"/>
        <v>124925932</v>
      </c>
      <c r="U140" s="15">
        <v>76107414</v>
      </c>
      <c r="V140" s="16">
        <v>31097059</v>
      </c>
      <c r="W140" s="16">
        <v>2356676</v>
      </c>
      <c r="X140" s="16">
        <v>1854466</v>
      </c>
      <c r="Y140" s="16">
        <v>164309</v>
      </c>
      <c r="Z140" s="16">
        <v>109983</v>
      </c>
      <c r="AA140" s="16">
        <v>17472</v>
      </c>
      <c r="AB140" s="16">
        <v>5067731</v>
      </c>
      <c r="AC140" s="16">
        <v>14019270</v>
      </c>
      <c r="AD140" s="16">
        <f t="shared" si="37"/>
        <v>109742930</v>
      </c>
      <c r="AE140" s="16">
        <f t="shared" si="38"/>
        <v>1964449</v>
      </c>
      <c r="AF140" s="16">
        <f t="shared" si="39"/>
        <v>19087001</v>
      </c>
      <c r="AG140" s="16">
        <f t="shared" si="40"/>
        <v>130794380</v>
      </c>
      <c r="AH140" s="16">
        <f t="shared" si="41"/>
        <v>262113</v>
      </c>
      <c r="AI140" s="17">
        <f t="shared" si="50"/>
        <v>131056493</v>
      </c>
      <c r="AK140" s="15">
        <v>75285905.670000002</v>
      </c>
      <c r="AL140" s="16">
        <v>30526569.170000002</v>
      </c>
      <c r="AM140" s="16">
        <v>2314541.9900000002</v>
      </c>
      <c r="AN140" s="16">
        <v>1836571.19</v>
      </c>
      <c r="AO140" s="16">
        <v>164309.35999999999</v>
      </c>
      <c r="AP140" s="16">
        <v>104646.54</v>
      </c>
      <c r="AQ140" s="16">
        <v>17471.72</v>
      </c>
      <c r="AR140" s="16">
        <v>5067731.07</v>
      </c>
      <c r="AS140" s="16">
        <v>14019270.449999999</v>
      </c>
      <c r="AT140" s="16">
        <f t="shared" si="42"/>
        <v>108308797.91</v>
      </c>
      <c r="AU140" s="16">
        <f t="shared" si="43"/>
        <v>1941217.73</v>
      </c>
      <c r="AV140" s="16">
        <f t="shared" si="44"/>
        <v>19087001.52</v>
      </c>
      <c r="AW140" s="16">
        <f t="shared" si="45"/>
        <v>129337017.16</v>
      </c>
      <c r="AX140" s="16">
        <f t="shared" si="46"/>
        <v>259192.84000000358</v>
      </c>
      <c r="AY140" s="17">
        <f t="shared" si="51"/>
        <v>129596210</v>
      </c>
    </row>
    <row r="141" spans="1:51" x14ac:dyDescent="0.2">
      <c r="A141" s="4">
        <f t="shared" si="47"/>
        <v>2028</v>
      </c>
      <c r="B141" s="4">
        <f t="shared" si="48"/>
        <v>12</v>
      </c>
      <c r="C141" s="11">
        <f t="shared" si="31"/>
        <v>47088</v>
      </c>
      <c r="E141" s="15">
        <v>103271849</v>
      </c>
      <c r="F141" s="16">
        <v>38536146</v>
      </c>
      <c r="G141" s="16">
        <v>2644262</v>
      </c>
      <c r="H141" s="16">
        <v>2296460</v>
      </c>
      <c r="I141" s="16">
        <v>182829</v>
      </c>
      <c r="J141" s="16">
        <v>108364</v>
      </c>
      <c r="K141" s="16">
        <v>18330</v>
      </c>
      <c r="L141" s="16">
        <v>5864956</v>
      </c>
      <c r="M141" s="16">
        <v>14881731</v>
      </c>
      <c r="N141" s="16">
        <f t="shared" si="32"/>
        <v>144653416</v>
      </c>
      <c r="O141" s="16">
        <f t="shared" si="33"/>
        <v>2404824</v>
      </c>
      <c r="P141" s="16">
        <f t="shared" si="34"/>
        <v>20746687</v>
      </c>
      <c r="Q141" s="16">
        <f t="shared" si="35"/>
        <v>167804927</v>
      </c>
      <c r="R141" s="16">
        <f t="shared" si="36"/>
        <v>336282</v>
      </c>
      <c r="S141" s="17">
        <f t="shared" si="49"/>
        <v>168141209</v>
      </c>
      <c r="U141" s="15">
        <v>107801404</v>
      </c>
      <c r="V141" s="16">
        <v>41213876</v>
      </c>
      <c r="W141" s="16">
        <v>2994391</v>
      </c>
      <c r="X141" s="16">
        <v>2325003</v>
      </c>
      <c r="Y141" s="16">
        <v>182829</v>
      </c>
      <c r="Z141" s="16">
        <v>121779</v>
      </c>
      <c r="AA141" s="16">
        <v>18330</v>
      </c>
      <c r="AB141" s="16">
        <v>5864956</v>
      </c>
      <c r="AC141" s="16">
        <v>14881731</v>
      </c>
      <c r="AD141" s="16">
        <f t="shared" si="37"/>
        <v>152210830</v>
      </c>
      <c r="AE141" s="16">
        <f t="shared" si="38"/>
        <v>2446782</v>
      </c>
      <c r="AF141" s="16">
        <f t="shared" si="39"/>
        <v>20746687</v>
      </c>
      <c r="AG141" s="16">
        <f t="shared" si="40"/>
        <v>175404299</v>
      </c>
      <c r="AH141" s="16">
        <f t="shared" si="41"/>
        <v>351512</v>
      </c>
      <c r="AI141" s="17">
        <f t="shared" si="50"/>
        <v>175755811</v>
      </c>
      <c r="AK141" s="15">
        <v>106931953.13</v>
      </c>
      <c r="AL141" s="16">
        <v>40521165.880000003</v>
      </c>
      <c r="AM141" s="16">
        <v>2944574.66</v>
      </c>
      <c r="AN141" s="16">
        <v>2310934.81</v>
      </c>
      <c r="AO141" s="16">
        <v>182828.93</v>
      </c>
      <c r="AP141" s="16">
        <v>115136.12</v>
      </c>
      <c r="AQ141" s="16">
        <v>18329.62</v>
      </c>
      <c r="AR141" s="16">
        <v>5864955.9900000002</v>
      </c>
      <c r="AS141" s="16">
        <v>14881731.4</v>
      </c>
      <c r="AT141" s="16">
        <f t="shared" si="42"/>
        <v>150598852.22</v>
      </c>
      <c r="AU141" s="16">
        <f t="shared" si="43"/>
        <v>2426070.9300000002</v>
      </c>
      <c r="AV141" s="16">
        <f t="shared" si="44"/>
        <v>20746687.390000001</v>
      </c>
      <c r="AW141" s="16">
        <f t="shared" si="45"/>
        <v>173771610.54000002</v>
      </c>
      <c r="AX141" s="16">
        <f t="shared" si="46"/>
        <v>348239.45999997854</v>
      </c>
      <c r="AY141" s="17">
        <f t="shared" si="51"/>
        <v>174119850</v>
      </c>
    </row>
    <row r="142" spans="1:51" x14ac:dyDescent="0.2">
      <c r="A142" s="4">
        <f t="shared" si="47"/>
        <v>2029</v>
      </c>
      <c r="B142" s="4">
        <f t="shared" si="48"/>
        <v>1</v>
      </c>
      <c r="C142" s="11">
        <f t="shared" si="31"/>
        <v>47119</v>
      </c>
      <c r="E142" s="15">
        <v>102941049</v>
      </c>
      <c r="F142" s="16">
        <v>39625941</v>
      </c>
      <c r="G142" s="16">
        <v>2579030</v>
      </c>
      <c r="H142" s="16">
        <v>2297646</v>
      </c>
      <c r="I142" s="16">
        <v>179835</v>
      </c>
      <c r="J142" s="16">
        <v>84859</v>
      </c>
      <c r="K142" s="16">
        <v>18283</v>
      </c>
      <c r="L142" s="16">
        <v>6103789</v>
      </c>
      <c r="M142" s="16">
        <v>14814102</v>
      </c>
      <c r="N142" s="16">
        <f t="shared" si="32"/>
        <v>145344138</v>
      </c>
      <c r="O142" s="16">
        <f t="shared" si="33"/>
        <v>2382505</v>
      </c>
      <c r="P142" s="16">
        <f t="shared" si="34"/>
        <v>20917891</v>
      </c>
      <c r="Q142" s="16">
        <f t="shared" si="35"/>
        <v>168644534</v>
      </c>
      <c r="R142" s="16">
        <f t="shared" si="36"/>
        <v>337965</v>
      </c>
      <c r="S142" s="17">
        <f t="shared" si="49"/>
        <v>168982499</v>
      </c>
      <c r="U142" s="15">
        <v>106733846</v>
      </c>
      <c r="V142" s="16">
        <v>41741537</v>
      </c>
      <c r="W142" s="16">
        <v>2897938</v>
      </c>
      <c r="X142" s="16">
        <v>2439596</v>
      </c>
      <c r="Y142" s="16">
        <v>179835</v>
      </c>
      <c r="Z142" s="16">
        <v>120398</v>
      </c>
      <c r="AA142" s="16">
        <v>18283</v>
      </c>
      <c r="AB142" s="16">
        <v>6103789</v>
      </c>
      <c r="AC142" s="16">
        <v>14814102</v>
      </c>
      <c r="AD142" s="16">
        <f t="shared" si="37"/>
        <v>151571439</v>
      </c>
      <c r="AE142" s="16">
        <f t="shared" si="38"/>
        <v>2559994</v>
      </c>
      <c r="AF142" s="16">
        <f t="shared" si="39"/>
        <v>20917891</v>
      </c>
      <c r="AG142" s="16">
        <f t="shared" si="40"/>
        <v>175049324</v>
      </c>
      <c r="AH142" s="16">
        <f t="shared" si="41"/>
        <v>350800</v>
      </c>
      <c r="AI142" s="17">
        <f t="shared" si="50"/>
        <v>175400124</v>
      </c>
      <c r="AK142" s="15">
        <v>105981281.98</v>
      </c>
      <c r="AL142" s="16">
        <v>41167708.920000002</v>
      </c>
      <c r="AM142" s="16">
        <v>2856754.15</v>
      </c>
      <c r="AN142" s="16">
        <v>2421170.7599999998</v>
      </c>
      <c r="AO142" s="16">
        <v>179834.62</v>
      </c>
      <c r="AP142" s="16">
        <v>114418.04</v>
      </c>
      <c r="AQ142" s="16">
        <v>18283.189999999999</v>
      </c>
      <c r="AR142" s="16">
        <v>6103788.5999999996</v>
      </c>
      <c r="AS142" s="16">
        <v>14814101.640000001</v>
      </c>
      <c r="AT142" s="16">
        <f t="shared" si="42"/>
        <v>150203862.86000001</v>
      </c>
      <c r="AU142" s="16">
        <f t="shared" si="43"/>
        <v>2535588.7999999998</v>
      </c>
      <c r="AV142" s="16">
        <f t="shared" si="44"/>
        <v>20917890.240000002</v>
      </c>
      <c r="AW142" s="16">
        <f t="shared" si="45"/>
        <v>173657341.90000004</v>
      </c>
      <c r="AX142" s="16">
        <f t="shared" si="46"/>
        <v>348011.09999996424</v>
      </c>
      <c r="AY142" s="17">
        <f t="shared" si="51"/>
        <v>174005353</v>
      </c>
    </row>
    <row r="143" spans="1:51" x14ac:dyDescent="0.2">
      <c r="A143" s="4">
        <f t="shared" si="47"/>
        <v>2029</v>
      </c>
      <c r="B143" s="4">
        <f t="shared" si="48"/>
        <v>2</v>
      </c>
      <c r="C143" s="11">
        <f t="shared" si="31"/>
        <v>47150</v>
      </c>
      <c r="E143" s="15">
        <v>87032300</v>
      </c>
      <c r="F143" s="16">
        <v>34581984</v>
      </c>
      <c r="G143" s="16">
        <v>2229499</v>
      </c>
      <c r="H143" s="16">
        <v>2025588</v>
      </c>
      <c r="I143" s="16">
        <v>158409</v>
      </c>
      <c r="J143" s="16">
        <v>80080</v>
      </c>
      <c r="K143" s="16">
        <v>16445</v>
      </c>
      <c r="L143" s="16">
        <v>5397747</v>
      </c>
      <c r="M143" s="16">
        <v>13280496</v>
      </c>
      <c r="N143" s="16">
        <f t="shared" si="32"/>
        <v>124018637</v>
      </c>
      <c r="O143" s="16">
        <f t="shared" si="33"/>
        <v>2105668</v>
      </c>
      <c r="P143" s="16">
        <f t="shared" si="34"/>
        <v>18678243</v>
      </c>
      <c r="Q143" s="16">
        <f t="shared" si="35"/>
        <v>144802548</v>
      </c>
      <c r="R143" s="16">
        <f t="shared" si="36"/>
        <v>290185</v>
      </c>
      <c r="S143" s="17">
        <f t="shared" si="49"/>
        <v>145092733</v>
      </c>
      <c r="U143" s="15">
        <v>89763491</v>
      </c>
      <c r="V143" s="16">
        <v>35982733</v>
      </c>
      <c r="W143" s="16">
        <v>2472596</v>
      </c>
      <c r="X143" s="16">
        <v>2121471</v>
      </c>
      <c r="Y143" s="16">
        <v>158409</v>
      </c>
      <c r="Z143" s="16">
        <v>106698</v>
      </c>
      <c r="AA143" s="16">
        <v>16445</v>
      </c>
      <c r="AB143" s="16">
        <v>5397747</v>
      </c>
      <c r="AC143" s="16">
        <v>13280496</v>
      </c>
      <c r="AD143" s="16">
        <f t="shared" si="37"/>
        <v>128393674</v>
      </c>
      <c r="AE143" s="16">
        <f t="shared" si="38"/>
        <v>2228169</v>
      </c>
      <c r="AF143" s="16">
        <f t="shared" si="39"/>
        <v>18678243</v>
      </c>
      <c r="AG143" s="16">
        <f t="shared" si="40"/>
        <v>149300086</v>
      </c>
      <c r="AH143" s="16">
        <f t="shared" si="41"/>
        <v>299199</v>
      </c>
      <c r="AI143" s="17">
        <f t="shared" si="50"/>
        <v>149599285</v>
      </c>
      <c r="AK143" s="15">
        <v>89237688.609999999</v>
      </c>
      <c r="AL143" s="16">
        <v>35643703.619999997</v>
      </c>
      <c r="AM143" s="16">
        <v>2448640.36</v>
      </c>
      <c r="AN143" s="16">
        <v>2110577.36</v>
      </c>
      <c r="AO143" s="16">
        <v>158409.41</v>
      </c>
      <c r="AP143" s="16">
        <v>103222.46</v>
      </c>
      <c r="AQ143" s="16">
        <v>16444.78</v>
      </c>
      <c r="AR143" s="16">
        <v>5397746.9900000002</v>
      </c>
      <c r="AS143" s="16">
        <v>13280495.710000001</v>
      </c>
      <c r="AT143" s="16">
        <f t="shared" si="42"/>
        <v>127504886.77999999</v>
      </c>
      <c r="AU143" s="16">
        <f t="shared" si="43"/>
        <v>2213799.8199999998</v>
      </c>
      <c r="AV143" s="16">
        <f t="shared" si="44"/>
        <v>18678242.700000003</v>
      </c>
      <c r="AW143" s="16">
        <f t="shared" si="45"/>
        <v>148396929.29999998</v>
      </c>
      <c r="AX143" s="16">
        <f t="shared" si="46"/>
        <v>297388.70000001788</v>
      </c>
      <c r="AY143" s="17">
        <f t="shared" si="51"/>
        <v>148694318</v>
      </c>
    </row>
    <row r="144" spans="1:51" x14ac:dyDescent="0.2">
      <c r="A144" s="4">
        <f t="shared" si="47"/>
        <v>2029</v>
      </c>
      <c r="B144" s="4">
        <f t="shared" si="48"/>
        <v>3</v>
      </c>
      <c r="C144" s="11">
        <f t="shared" si="31"/>
        <v>47178</v>
      </c>
      <c r="E144" s="15">
        <v>81226986</v>
      </c>
      <c r="F144" s="16">
        <v>32982575</v>
      </c>
      <c r="G144" s="16">
        <v>2112143</v>
      </c>
      <c r="H144" s="16">
        <v>2075524</v>
      </c>
      <c r="I144" s="16">
        <v>166206</v>
      </c>
      <c r="J144" s="16">
        <v>81383</v>
      </c>
      <c r="K144" s="16">
        <v>18033</v>
      </c>
      <c r="L144" s="16">
        <v>5754162</v>
      </c>
      <c r="M144" s="16">
        <v>14453526</v>
      </c>
      <c r="N144" s="16">
        <f t="shared" si="32"/>
        <v>116505943</v>
      </c>
      <c r="O144" s="16">
        <f t="shared" si="33"/>
        <v>2156907</v>
      </c>
      <c r="P144" s="16">
        <f t="shared" si="34"/>
        <v>20207688</v>
      </c>
      <c r="Q144" s="16">
        <f t="shared" si="35"/>
        <v>138870538</v>
      </c>
      <c r="R144" s="16">
        <f t="shared" si="36"/>
        <v>278298</v>
      </c>
      <c r="S144" s="17">
        <f t="shared" si="49"/>
        <v>139148836</v>
      </c>
      <c r="U144" s="15">
        <v>83876854</v>
      </c>
      <c r="V144" s="16">
        <v>34320581</v>
      </c>
      <c r="W144" s="16">
        <v>2391034</v>
      </c>
      <c r="X144" s="16">
        <v>2177684</v>
      </c>
      <c r="Y144" s="16">
        <v>166206</v>
      </c>
      <c r="Z144" s="16">
        <v>112998</v>
      </c>
      <c r="AA144" s="16">
        <v>18033</v>
      </c>
      <c r="AB144" s="16">
        <v>5754162</v>
      </c>
      <c r="AC144" s="16">
        <v>14453526</v>
      </c>
      <c r="AD144" s="16">
        <f t="shared" si="37"/>
        <v>120772708</v>
      </c>
      <c r="AE144" s="16">
        <f t="shared" si="38"/>
        <v>2290682</v>
      </c>
      <c r="AF144" s="16">
        <f t="shared" si="39"/>
        <v>20207688</v>
      </c>
      <c r="AG144" s="16">
        <f t="shared" si="40"/>
        <v>143271078</v>
      </c>
      <c r="AH144" s="16">
        <f t="shared" si="41"/>
        <v>287116</v>
      </c>
      <c r="AI144" s="17">
        <f t="shared" si="50"/>
        <v>143558194</v>
      </c>
      <c r="AK144" s="15">
        <v>83393405.689999998</v>
      </c>
      <c r="AL144" s="16">
        <v>34028434.390000001</v>
      </c>
      <c r="AM144" s="16">
        <v>2371412.09</v>
      </c>
      <c r="AN144" s="16">
        <v>2166809.35</v>
      </c>
      <c r="AO144" s="16">
        <v>166206.01999999999</v>
      </c>
      <c r="AP144" s="16">
        <v>110002.59</v>
      </c>
      <c r="AQ144" s="16">
        <v>18033.189999999999</v>
      </c>
      <c r="AR144" s="16">
        <v>5754161.7400000002</v>
      </c>
      <c r="AS144" s="16">
        <v>14453526.16</v>
      </c>
      <c r="AT144" s="16">
        <f t="shared" si="42"/>
        <v>119977491.38</v>
      </c>
      <c r="AU144" s="16">
        <f t="shared" si="43"/>
        <v>2276811.94</v>
      </c>
      <c r="AV144" s="16">
        <f t="shared" si="44"/>
        <v>20207687.899999999</v>
      </c>
      <c r="AW144" s="16">
        <f t="shared" si="45"/>
        <v>142461991.22</v>
      </c>
      <c r="AX144" s="16">
        <f t="shared" si="46"/>
        <v>285494.78000000119</v>
      </c>
      <c r="AY144" s="17">
        <f t="shared" si="51"/>
        <v>142747486</v>
      </c>
    </row>
    <row r="145" spans="1:51" x14ac:dyDescent="0.2">
      <c r="A145" s="4">
        <f t="shared" si="47"/>
        <v>2029</v>
      </c>
      <c r="B145" s="4">
        <f t="shared" si="48"/>
        <v>4</v>
      </c>
      <c r="C145" s="11">
        <f t="shared" si="31"/>
        <v>47209</v>
      </c>
      <c r="E145" s="15">
        <v>56549083</v>
      </c>
      <c r="F145" s="16">
        <v>25497362</v>
      </c>
      <c r="G145" s="16">
        <v>1655153</v>
      </c>
      <c r="H145" s="16">
        <v>1770743</v>
      </c>
      <c r="I145" s="16">
        <v>148801</v>
      </c>
      <c r="J145" s="16">
        <v>74489</v>
      </c>
      <c r="K145" s="16">
        <v>17217</v>
      </c>
      <c r="L145" s="16">
        <v>5199337</v>
      </c>
      <c r="M145" s="16">
        <v>13828479</v>
      </c>
      <c r="N145" s="16">
        <f t="shared" si="32"/>
        <v>83867616</v>
      </c>
      <c r="O145" s="16">
        <f t="shared" si="33"/>
        <v>1845232</v>
      </c>
      <c r="P145" s="16">
        <f t="shared" si="34"/>
        <v>19027816</v>
      </c>
      <c r="Q145" s="16">
        <f t="shared" si="35"/>
        <v>104740664</v>
      </c>
      <c r="R145" s="16">
        <f t="shared" si="36"/>
        <v>209901</v>
      </c>
      <c r="S145" s="17">
        <f t="shared" si="49"/>
        <v>104950565</v>
      </c>
      <c r="U145" s="15">
        <v>58630387</v>
      </c>
      <c r="V145" s="16">
        <v>26509118</v>
      </c>
      <c r="W145" s="16">
        <v>1900015</v>
      </c>
      <c r="X145" s="16">
        <v>1852141</v>
      </c>
      <c r="Y145" s="16">
        <v>148801</v>
      </c>
      <c r="Z145" s="16">
        <v>102432</v>
      </c>
      <c r="AA145" s="16">
        <v>17217</v>
      </c>
      <c r="AB145" s="16">
        <v>5199337</v>
      </c>
      <c r="AC145" s="16">
        <v>13828479</v>
      </c>
      <c r="AD145" s="16">
        <f t="shared" si="37"/>
        <v>87205538</v>
      </c>
      <c r="AE145" s="16">
        <f t="shared" si="38"/>
        <v>1954573</v>
      </c>
      <c r="AF145" s="16">
        <f t="shared" si="39"/>
        <v>19027816</v>
      </c>
      <c r="AG145" s="16">
        <f t="shared" si="40"/>
        <v>108187927</v>
      </c>
      <c r="AH145" s="16">
        <f t="shared" si="41"/>
        <v>216809</v>
      </c>
      <c r="AI145" s="17">
        <f t="shared" si="50"/>
        <v>108404736</v>
      </c>
      <c r="AK145" s="15">
        <v>58308530.329999998</v>
      </c>
      <c r="AL145" s="16">
        <v>26324685.18</v>
      </c>
      <c r="AM145" s="16">
        <v>1888377.71</v>
      </c>
      <c r="AN145" s="16">
        <v>1844283.93</v>
      </c>
      <c r="AO145" s="16">
        <v>148801.20000000001</v>
      </c>
      <c r="AP145" s="16">
        <v>100618.73</v>
      </c>
      <c r="AQ145" s="16">
        <v>17217.21</v>
      </c>
      <c r="AR145" s="16">
        <v>5199336.78</v>
      </c>
      <c r="AS145" s="16">
        <v>13828479.220000001</v>
      </c>
      <c r="AT145" s="16">
        <f t="shared" si="42"/>
        <v>86687611.62999998</v>
      </c>
      <c r="AU145" s="16">
        <f t="shared" si="43"/>
        <v>1944902.66</v>
      </c>
      <c r="AV145" s="16">
        <f t="shared" si="44"/>
        <v>19027816</v>
      </c>
      <c r="AW145" s="16">
        <f t="shared" si="45"/>
        <v>107660330.28999998</v>
      </c>
      <c r="AX145" s="16">
        <f t="shared" si="46"/>
        <v>215751.71000002325</v>
      </c>
      <c r="AY145" s="17">
        <f t="shared" si="51"/>
        <v>107876082</v>
      </c>
    </row>
    <row r="146" spans="1:51" x14ac:dyDescent="0.2">
      <c r="A146" s="4">
        <f t="shared" si="47"/>
        <v>2029</v>
      </c>
      <c r="B146" s="4">
        <f t="shared" si="48"/>
        <v>5</v>
      </c>
      <c r="C146" s="11">
        <f t="shared" si="31"/>
        <v>47239</v>
      </c>
      <c r="E146" s="15">
        <v>35908333</v>
      </c>
      <c r="F146" s="16">
        <v>19692271</v>
      </c>
      <c r="G146" s="16">
        <v>1308647</v>
      </c>
      <c r="H146" s="16">
        <v>1521043</v>
      </c>
      <c r="I146" s="16">
        <v>137589</v>
      </c>
      <c r="J146" s="16">
        <v>68820</v>
      </c>
      <c r="K146" s="16">
        <v>17470</v>
      </c>
      <c r="L146" s="16">
        <v>4879145</v>
      </c>
      <c r="M146" s="16">
        <v>13644384</v>
      </c>
      <c r="N146" s="16">
        <f t="shared" si="32"/>
        <v>57064310</v>
      </c>
      <c r="O146" s="16">
        <f t="shared" si="33"/>
        <v>1589863</v>
      </c>
      <c r="P146" s="16">
        <f t="shared" si="34"/>
        <v>18523529</v>
      </c>
      <c r="Q146" s="16">
        <f t="shared" si="35"/>
        <v>77177702</v>
      </c>
      <c r="R146" s="16">
        <f t="shared" si="36"/>
        <v>154665</v>
      </c>
      <c r="S146" s="17">
        <f t="shared" si="49"/>
        <v>77332367</v>
      </c>
      <c r="U146" s="15">
        <v>37125285</v>
      </c>
      <c r="V146" s="16">
        <v>20511067</v>
      </c>
      <c r="W146" s="16">
        <v>1548636</v>
      </c>
      <c r="X146" s="16">
        <v>1594961</v>
      </c>
      <c r="Y146" s="16">
        <v>137589</v>
      </c>
      <c r="Z146" s="16">
        <v>96366</v>
      </c>
      <c r="AA146" s="16">
        <v>17470</v>
      </c>
      <c r="AB146" s="16">
        <v>4879145</v>
      </c>
      <c r="AC146" s="16">
        <v>13644384</v>
      </c>
      <c r="AD146" s="16">
        <f t="shared" si="37"/>
        <v>59340047</v>
      </c>
      <c r="AE146" s="16">
        <f t="shared" si="38"/>
        <v>1691327</v>
      </c>
      <c r="AF146" s="16">
        <f t="shared" si="39"/>
        <v>18523529</v>
      </c>
      <c r="AG146" s="16">
        <f t="shared" si="40"/>
        <v>79554903</v>
      </c>
      <c r="AH146" s="16">
        <f t="shared" si="41"/>
        <v>159429</v>
      </c>
      <c r="AI146" s="17">
        <f t="shared" si="50"/>
        <v>79714332</v>
      </c>
      <c r="AK146" s="15">
        <v>36896759.469999999</v>
      </c>
      <c r="AL146" s="16">
        <v>20383277.699999999</v>
      </c>
      <c r="AM146" s="16">
        <v>1541274.81</v>
      </c>
      <c r="AN146" s="16">
        <v>1588513.24</v>
      </c>
      <c r="AO146" s="16">
        <v>137589.18</v>
      </c>
      <c r="AP146" s="16">
        <v>95200.41</v>
      </c>
      <c r="AQ146" s="16">
        <v>17470.16</v>
      </c>
      <c r="AR146" s="16">
        <v>4879145.04</v>
      </c>
      <c r="AS146" s="16">
        <v>13644383.859999999</v>
      </c>
      <c r="AT146" s="16">
        <f t="shared" si="42"/>
        <v>58976371.32</v>
      </c>
      <c r="AU146" s="16">
        <f t="shared" si="43"/>
        <v>1683713.65</v>
      </c>
      <c r="AV146" s="16">
        <f t="shared" si="44"/>
        <v>18523528.899999999</v>
      </c>
      <c r="AW146" s="16">
        <f t="shared" si="45"/>
        <v>79183613.870000005</v>
      </c>
      <c r="AX146" s="16">
        <f t="shared" si="46"/>
        <v>158684.12999999523</v>
      </c>
      <c r="AY146" s="17">
        <f t="shared" si="51"/>
        <v>79342298</v>
      </c>
    </row>
    <row r="147" spans="1:51" x14ac:dyDescent="0.2">
      <c r="A147" s="4">
        <f t="shared" si="47"/>
        <v>2029</v>
      </c>
      <c r="B147" s="4">
        <f t="shared" si="48"/>
        <v>6</v>
      </c>
      <c r="C147" s="11">
        <f t="shared" si="31"/>
        <v>47270</v>
      </c>
      <c r="E147" s="15">
        <v>21513901</v>
      </c>
      <c r="F147" s="16">
        <v>15314881</v>
      </c>
      <c r="G147" s="16">
        <v>911810</v>
      </c>
      <c r="H147" s="16">
        <v>1039367</v>
      </c>
      <c r="I147" s="16">
        <v>121171</v>
      </c>
      <c r="J147" s="16">
        <v>60153</v>
      </c>
      <c r="K147" s="16">
        <v>16669</v>
      </c>
      <c r="L147" s="16">
        <v>4452950</v>
      </c>
      <c r="M147" s="16">
        <v>12862962</v>
      </c>
      <c r="N147" s="16">
        <f t="shared" si="32"/>
        <v>37878432</v>
      </c>
      <c r="O147" s="16">
        <f t="shared" si="33"/>
        <v>1099520</v>
      </c>
      <c r="P147" s="16">
        <f t="shared" si="34"/>
        <v>17315912</v>
      </c>
      <c r="Q147" s="16">
        <f t="shared" si="35"/>
        <v>56293864</v>
      </c>
      <c r="R147" s="16">
        <f t="shared" si="36"/>
        <v>112813</v>
      </c>
      <c r="S147" s="17">
        <f t="shared" si="49"/>
        <v>56406677</v>
      </c>
      <c r="U147" s="15">
        <v>22359625</v>
      </c>
      <c r="V147" s="16">
        <v>16036985</v>
      </c>
      <c r="W147" s="16">
        <v>1150508</v>
      </c>
      <c r="X147" s="16">
        <v>1102036</v>
      </c>
      <c r="Y147" s="16">
        <v>121171</v>
      </c>
      <c r="Z147" s="16">
        <v>86242</v>
      </c>
      <c r="AA147" s="16">
        <v>16669</v>
      </c>
      <c r="AB147" s="16">
        <v>4452950</v>
      </c>
      <c r="AC147" s="16">
        <v>12862962</v>
      </c>
      <c r="AD147" s="16">
        <f t="shared" si="37"/>
        <v>39684958</v>
      </c>
      <c r="AE147" s="16">
        <f t="shared" si="38"/>
        <v>1188278</v>
      </c>
      <c r="AF147" s="16">
        <f t="shared" si="39"/>
        <v>17315912</v>
      </c>
      <c r="AG147" s="16">
        <f t="shared" si="40"/>
        <v>58189148</v>
      </c>
      <c r="AH147" s="16">
        <f t="shared" si="41"/>
        <v>116612</v>
      </c>
      <c r="AI147" s="17">
        <f t="shared" si="50"/>
        <v>58305760</v>
      </c>
      <c r="AK147" s="15">
        <v>22181004.870000001</v>
      </c>
      <c r="AL147" s="16">
        <v>15925931.699999999</v>
      </c>
      <c r="AM147" s="16">
        <v>1144299.24</v>
      </c>
      <c r="AN147" s="16">
        <v>1096509.54</v>
      </c>
      <c r="AO147" s="16">
        <v>121171.44</v>
      </c>
      <c r="AP147" s="16">
        <v>85303.72</v>
      </c>
      <c r="AQ147" s="16">
        <v>16669.150000000001</v>
      </c>
      <c r="AR147" s="16">
        <v>4452949.99</v>
      </c>
      <c r="AS147" s="16">
        <v>12862961.66</v>
      </c>
      <c r="AT147" s="16">
        <f t="shared" si="42"/>
        <v>39389076.399999999</v>
      </c>
      <c r="AU147" s="16">
        <f t="shared" si="43"/>
        <v>1181813.26</v>
      </c>
      <c r="AV147" s="16">
        <f t="shared" si="44"/>
        <v>17315911.649999999</v>
      </c>
      <c r="AW147" s="16">
        <f t="shared" si="45"/>
        <v>57886801.309999995</v>
      </c>
      <c r="AX147" s="16">
        <f t="shared" si="46"/>
        <v>116005.69000000507</v>
      </c>
      <c r="AY147" s="17">
        <f t="shared" si="51"/>
        <v>58002807</v>
      </c>
    </row>
    <row r="148" spans="1:51" x14ac:dyDescent="0.2">
      <c r="A148" s="4">
        <f t="shared" si="47"/>
        <v>2029</v>
      </c>
      <c r="B148" s="4">
        <f t="shared" si="48"/>
        <v>7</v>
      </c>
      <c r="C148" s="11">
        <f t="shared" si="31"/>
        <v>47300</v>
      </c>
      <c r="E148" s="15">
        <v>14774893</v>
      </c>
      <c r="F148" s="16">
        <v>12512160</v>
      </c>
      <c r="G148" s="16">
        <v>811297</v>
      </c>
      <c r="H148" s="16">
        <v>924377</v>
      </c>
      <c r="I148" s="16">
        <v>114572</v>
      </c>
      <c r="J148" s="16">
        <v>55282</v>
      </c>
      <c r="K148" s="16">
        <v>17013</v>
      </c>
      <c r="L148" s="16">
        <v>4225564</v>
      </c>
      <c r="M148" s="16">
        <v>12987545</v>
      </c>
      <c r="N148" s="16">
        <f t="shared" si="32"/>
        <v>28229935</v>
      </c>
      <c r="O148" s="16">
        <f t="shared" si="33"/>
        <v>979659</v>
      </c>
      <c r="P148" s="16">
        <f t="shared" si="34"/>
        <v>17213109</v>
      </c>
      <c r="Q148" s="16">
        <f t="shared" si="35"/>
        <v>46422703</v>
      </c>
      <c r="R148" s="16">
        <f t="shared" si="36"/>
        <v>93031</v>
      </c>
      <c r="S148" s="17">
        <f t="shared" si="49"/>
        <v>46515734</v>
      </c>
      <c r="U148" s="15">
        <v>15660967</v>
      </c>
      <c r="V148" s="16">
        <v>13290148</v>
      </c>
      <c r="W148" s="16">
        <v>1070571</v>
      </c>
      <c r="X148" s="16">
        <v>994934</v>
      </c>
      <c r="Y148" s="16">
        <v>114572</v>
      </c>
      <c r="Z148" s="16">
        <v>82868</v>
      </c>
      <c r="AA148" s="16">
        <v>17013</v>
      </c>
      <c r="AB148" s="16">
        <v>4225564</v>
      </c>
      <c r="AC148" s="16">
        <v>12987545</v>
      </c>
      <c r="AD148" s="16">
        <f t="shared" si="37"/>
        <v>30153271</v>
      </c>
      <c r="AE148" s="16">
        <f t="shared" si="38"/>
        <v>1077802</v>
      </c>
      <c r="AF148" s="16">
        <f t="shared" si="39"/>
        <v>17213109</v>
      </c>
      <c r="AG148" s="16">
        <f t="shared" si="40"/>
        <v>48444182</v>
      </c>
      <c r="AH148" s="16">
        <f t="shared" si="41"/>
        <v>97083</v>
      </c>
      <c r="AI148" s="17">
        <f t="shared" si="50"/>
        <v>48541265</v>
      </c>
      <c r="AK148" s="15">
        <v>15473560.609999999</v>
      </c>
      <c r="AL148" s="16">
        <v>13169793.609999999</v>
      </c>
      <c r="AM148" s="16">
        <v>1063984.8600000001</v>
      </c>
      <c r="AN148" s="16">
        <v>988480.7</v>
      </c>
      <c r="AO148" s="16">
        <v>114572.48</v>
      </c>
      <c r="AP148" s="16">
        <v>81898.73</v>
      </c>
      <c r="AQ148" s="16">
        <v>17013.39</v>
      </c>
      <c r="AR148" s="16">
        <v>4225564.07</v>
      </c>
      <c r="AS148" s="16">
        <v>12987544.73</v>
      </c>
      <c r="AT148" s="16">
        <f t="shared" si="42"/>
        <v>29838924.949999999</v>
      </c>
      <c r="AU148" s="16">
        <f t="shared" si="43"/>
        <v>1070379.43</v>
      </c>
      <c r="AV148" s="16">
        <f t="shared" si="44"/>
        <v>17213108.800000001</v>
      </c>
      <c r="AW148" s="16">
        <f t="shared" si="45"/>
        <v>48122413.18</v>
      </c>
      <c r="AX148" s="16">
        <f t="shared" si="46"/>
        <v>96437.820000000298</v>
      </c>
      <c r="AY148" s="17">
        <f t="shared" si="51"/>
        <v>48218851</v>
      </c>
    </row>
    <row r="149" spans="1:51" x14ac:dyDescent="0.2">
      <c r="A149" s="4">
        <f t="shared" si="47"/>
        <v>2029</v>
      </c>
      <c r="B149" s="4">
        <f t="shared" si="48"/>
        <v>8</v>
      </c>
      <c r="C149" s="11">
        <f t="shared" si="31"/>
        <v>47331</v>
      </c>
      <c r="E149" s="15">
        <v>13298666</v>
      </c>
      <c r="F149" s="16">
        <v>12369462</v>
      </c>
      <c r="G149" s="16">
        <v>779557</v>
      </c>
      <c r="H149" s="16">
        <v>874788</v>
      </c>
      <c r="I149" s="16">
        <v>113289</v>
      </c>
      <c r="J149" s="16">
        <v>53103</v>
      </c>
      <c r="K149" s="16">
        <v>16995</v>
      </c>
      <c r="L149" s="16">
        <v>4001684</v>
      </c>
      <c r="M149" s="16">
        <v>12960956</v>
      </c>
      <c r="N149" s="16">
        <f t="shared" si="32"/>
        <v>26577969</v>
      </c>
      <c r="O149" s="16">
        <f t="shared" si="33"/>
        <v>927891</v>
      </c>
      <c r="P149" s="16">
        <f t="shared" si="34"/>
        <v>16962640</v>
      </c>
      <c r="Q149" s="16">
        <f t="shared" si="35"/>
        <v>44468500</v>
      </c>
      <c r="R149" s="16">
        <f t="shared" si="36"/>
        <v>89115</v>
      </c>
      <c r="S149" s="17">
        <f t="shared" si="49"/>
        <v>44557615</v>
      </c>
      <c r="U149" s="15">
        <v>14288612</v>
      </c>
      <c r="V149" s="16">
        <v>13194918</v>
      </c>
      <c r="W149" s="16">
        <v>1061952</v>
      </c>
      <c r="X149" s="16">
        <v>949261</v>
      </c>
      <c r="Y149" s="16">
        <v>113289</v>
      </c>
      <c r="Z149" s="16">
        <v>82326</v>
      </c>
      <c r="AA149" s="16">
        <v>16995</v>
      </c>
      <c r="AB149" s="16">
        <v>4001684</v>
      </c>
      <c r="AC149" s="16">
        <v>12960956</v>
      </c>
      <c r="AD149" s="16">
        <f t="shared" si="37"/>
        <v>28675766</v>
      </c>
      <c r="AE149" s="16">
        <f t="shared" si="38"/>
        <v>1031587</v>
      </c>
      <c r="AF149" s="16">
        <f t="shared" si="39"/>
        <v>16962640</v>
      </c>
      <c r="AG149" s="16">
        <f t="shared" si="40"/>
        <v>46669993</v>
      </c>
      <c r="AH149" s="16">
        <f t="shared" si="41"/>
        <v>93527</v>
      </c>
      <c r="AI149" s="17">
        <f t="shared" si="50"/>
        <v>46763520</v>
      </c>
      <c r="AK149" s="15">
        <v>14076692.23</v>
      </c>
      <c r="AL149" s="16">
        <v>13069366.859999999</v>
      </c>
      <c r="AM149" s="16">
        <v>1055053.3600000001</v>
      </c>
      <c r="AN149" s="16">
        <v>942420.04</v>
      </c>
      <c r="AO149" s="16">
        <v>113288.67</v>
      </c>
      <c r="AP149" s="16">
        <v>81338.75</v>
      </c>
      <c r="AQ149" s="16">
        <v>16995.27</v>
      </c>
      <c r="AR149" s="16">
        <v>4001684.37</v>
      </c>
      <c r="AS149" s="16">
        <v>12960956.07</v>
      </c>
      <c r="AT149" s="16">
        <f t="shared" si="42"/>
        <v>28331396.390000001</v>
      </c>
      <c r="AU149" s="16">
        <f t="shared" si="43"/>
        <v>1023758.79</v>
      </c>
      <c r="AV149" s="16">
        <f t="shared" si="44"/>
        <v>16962640.440000001</v>
      </c>
      <c r="AW149" s="16">
        <f t="shared" si="45"/>
        <v>46317795.620000005</v>
      </c>
      <c r="AX149" s="16">
        <f t="shared" si="46"/>
        <v>92821.379999995232</v>
      </c>
      <c r="AY149" s="17">
        <f t="shared" si="51"/>
        <v>46410617</v>
      </c>
    </row>
    <row r="150" spans="1:51" x14ac:dyDescent="0.2">
      <c r="A150" s="4">
        <f t="shared" si="47"/>
        <v>2029</v>
      </c>
      <c r="B150" s="4">
        <f t="shared" si="48"/>
        <v>9</v>
      </c>
      <c r="C150" s="11">
        <f t="shared" si="31"/>
        <v>47362</v>
      </c>
      <c r="E150" s="15">
        <v>16892285</v>
      </c>
      <c r="F150" s="16">
        <v>13045843</v>
      </c>
      <c r="G150" s="16">
        <v>845836</v>
      </c>
      <c r="H150" s="16">
        <v>876635</v>
      </c>
      <c r="I150" s="16">
        <v>117491</v>
      </c>
      <c r="J150" s="16">
        <v>57063</v>
      </c>
      <c r="K150" s="16">
        <v>16620</v>
      </c>
      <c r="L150" s="16">
        <v>3961664</v>
      </c>
      <c r="M150" s="16">
        <v>12791023</v>
      </c>
      <c r="N150" s="16">
        <f t="shared" si="32"/>
        <v>30918075</v>
      </c>
      <c r="O150" s="16">
        <f t="shared" si="33"/>
        <v>933698</v>
      </c>
      <c r="P150" s="16">
        <f t="shared" si="34"/>
        <v>16752687</v>
      </c>
      <c r="Q150" s="16">
        <f t="shared" si="35"/>
        <v>48604460</v>
      </c>
      <c r="R150" s="16">
        <f t="shared" si="36"/>
        <v>97404</v>
      </c>
      <c r="S150" s="17">
        <f t="shared" si="49"/>
        <v>48701864</v>
      </c>
      <c r="U150" s="15">
        <v>18220732</v>
      </c>
      <c r="V150" s="16">
        <v>13874268</v>
      </c>
      <c r="W150" s="16">
        <v>1119530</v>
      </c>
      <c r="X150" s="16">
        <v>949076</v>
      </c>
      <c r="Y150" s="16">
        <v>117491</v>
      </c>
      <c r="Z150" s="16">
        <v>84777</v>
      </c>
      <c r="AA150" s="16">
        <v>16620</v>
      </c>
      <c r="AB150" s="16">
        <v>3961664</v>
      </c>
      <c r="AC150" s="16">
        <v>12791023</v>
      </c>
      <c r="AD150" s="16">
        <f t="shared" si="37"/>
        <v>33348641</v>
      </c>
      <c r="AE150" s="16">
        <f t="shared" si="38"/>
        <v>1033853</v>
      </c>
      <c r="AF150" s="16">
        <f t="shared" si="39"/>
        <v>16752687</v>
      </c>
      <c r="AG150" s="16">
        <f t="shared" si="40"/>
        <v>51135181</v>
      </c>
      <c r="AH150" s="16">
        <f t="shared" si="41"/>
        <v>102475</v>
      </c>
      <c r="AI150" s="17">
        <f t="shared" si="50"/>
        <v>51237656</v>
      </c>
      <c r="AK150" s="15">
        <v>17946325.850000001</v>
      </c>
      <c r="AL150" s="16">
        <v>13751414.17</v>
      </c>
      <c r="AM150" s="16">
        <v>1112609.83</v>
      </c>
      <c r="AN150" s="16">
        <v>942567.24</v>
      </c>
      <c r="AO150" s="16">
        <v>117490.55</v>
      </c>
      <c r="AP150" s="16">
        <v>83807.94</v>
      </c>
      <c r="AQ150" s="16">
        <v>16620.07</v>
      </c>
      <c r="AR150" s="16">
        <v>3961664.4</v>
      </c>
      <c r="AS150" s="16">
        <v>12791023.119999999</v>
      </c>
      <c r="AT150" s="16">
        <f t="shared" si="42"/>
        <v>32944460.470000003</v>
      </c>
      <c r="AU150" s="16">
        <f t="shared" si="43"/>
        <v>1026375.1799999999</v>
      </c>
      <c r="AV150" s="16">
        <f t="shared" si="44"/>
        <v>16752687.52</v>
      </c>
      <c r="AW150" s="16">
        <f t="shared" si="45"/>
        <v>50723523.170000002</v>
      </c>
      <c r="AX150" s="16">
        <f t="shared" si="46"/>
        <v>101650.82999999821</v>
      </c>
      <c r="AY150" s="17">
        <f t="shared" si="51"/>
        <v>50825174</v>
      </c>
    </row>
    <row r="151" spans="1:51" x14ac:dyDescent="0.2">
      <c r="A151" s="4">
        <f t="shared" si="47"/>
        <v>2029</v>
      </c>
      <c r="B151" s="4">
        <f t="shared" si="48"/>
        <v>10</v>
      </c>
      <c r="C151" s="11">
        <f t="shared" si="31"/>
        <v>47392</v>
      </c>
      <c r="E151" s="15">
        <v>38500549</v>
      </c>
      <c r="F151" s="16">
        <v>19998739</v>
      </c>
      <c r="G151" s="16">
        <v>1366724</v>
      </c>
      <c r="H151" s="16">
        <v>1116421</v>
      </c>
      <c r="I151" s="16">
        <v>143109</v>
      </c>
      <c r="J151" s="16">
        <v>67999</v>
      </c>
      <c r="K151" s="16">
        <v>17641</v>
      </c>
      <c r="L151" s="16">
        <v>4609318</v>
      </c>
      <c r="M151" s="16">
        <v>13887423</v>
      </c>
      <c r="N151" s="16">
        <f t="shared" si="32"/>
        <v>60026762</v>
      </c>
      <c r="O151" s="16">
        <f t="shared" si="33"/>
        <v>1184420</v>
      </c>
      <c r="P151" s="16">
        <f t="shared" si="34"/>
        <v>18496741</v>
      </c>
      <c r="Q151" s="16">
        <f t="shared" si="35"/>
        <v>79707923</v>
      </c>
      <c r="R151" s="16">
        <f t="shared" si="36"/>
        <v>159735</v>
      </c>
      <c r="S151" s="17">
        <f t="shared" si="49"/>
        <v>79867658</v>
      </c>
      <c r="U151" s="15">
        <v>41061774</v>
      </c>
      <c r="V151" s="16">
        <v>21323603</v>
      </c>
      <c r="W151" s="16">
        <v>1716500</v>
      </c>
      <c r="X151" s="16">
        <v>1216209</v>
      </c>
      <c r="Y151" s="16">
        <v>143109</v>
      </c>
      <c r="Z151" s="16">
        <v>101378</v>
      </c>
      <c r="AA151" s="16">
        <v>17641</v>
      </c>
      <c r="AB151" s="16">
        <v>4609318</v>
      </c>
      <c r="AC151" s="16">
        <v>13887423</v>
      </c>
      <c r="AD151" s="16">
        <f t="shared" si="37"/>
        <v>64262627</v>
      </c>
      <c r="AE151" s="16">
        <f t="shared" si="38"/>
        <v>1317587</v>
      </c>
      <c r="AF151" s="16">
        <f t="shared" si="39"/>
        <v>18496741</v>
      </c>
      <c r="AG151" s="16">
        <f t="shared" si="40"/>
        <v>84076955</v>
      </c>
      <c r="AH151" s="16">
        <f t="shared" si="41"/>
        <v>168491</v>
      </c>
      <c r="AI151" s="17">
        <f t="shared" si="50"/>
        <v>84245446</v>
      </c>
      <c r="AK151" s="15">
        <v>40571846.18</v>
      </c>
      <c r="AL151" s="16">
        <v>21087900.649999999</v>
      </c>
      <c r="AM151" s="16">
        <v>1701393.3</v>
      </c>
      <c r="AN151" s="16">
        <v>1206146.6499999999</v>
      </c>
      <c r="AO151" s="16">
        <v>143108.95000000001</v>
      </c>
      <c r="AP151" s="16">
        <v>99411.88</v>
      </c>
      <c r="AQ151" s="16">
        <v>17640.54</v>
      </c>
      <c r="AR151" s="16">
        <v>4609318.46</v>
      </c>
      <c r="AS151" s="16">
        <v>13887422.630000001</v>
      </c>
      <c r="AT151" s="16">
        <f t="shared" si="42"/>
        <v>63521889.619999997</v>
      </c>
      <c r="AU151" s="16">
        <f t="shared" si="43"/>
        <v>1305558.5299999998</v>
      </c>
      <c r="AV151" s="16">
        <f t="shared" si="44"/>
        <v>18496741.09</v>
      </c>
      <c r="AW151" s="16">
        <f t="shared" si="45"/>
        <v>83324189.239999995</v>
      </c>
      <c r="AX151" s="16">
        <f t="shared" si="46"/>
        <v>166982.76000000536</v>
      </c>
      <c r="AY151" s="17">
        <f t="shared" si="51"/>
        <v>83491172</v>
      </c>
    </row>
    <row r="152" spans="1:51" x14ac:dyDescent="0.2">
      <c r="A152" s="4">
        <f t="shared" si="47"/>
        <v>2029</v>
      </c>
      <c r="B152" s="4">
        <f t="shared" si="48"/>
        <v>11</v>
      </c>
      <c r="C152" s="11">
        <f t="shared" si="31"/>
        <v>47423</v>
      </c>
      <c r="E152" s="15">
        <v>72514828</v>
      </c>
      <c r="F152" s="16">
        <v>29170945</v>
      </c>
      <c r="G152" s="16">
        <v>1952421</v>
      </c>
      <c r="H152" s="16">
        <v>1637991</v>
      </c>
      <c r="I152" s="16">
        <v>156879</v>
      </c>
      <c r="J152" s="16">
        <v>72322</v>
      </c>
      <c r="K152" s="16">
        <v>17472</v>
      </c>
      <c r="L152" s="16">
        <v>5043146</v>
      </c>
      <c r="M152" s="16">
        <v>14014295</v>
      </c>
      <c r="N152" s="16">
        <f t="shared" si="32"/>
        <v>103812545</v>
      </c>
      <c r="O152" s="16">
        <f t="shared" si="33"/>
        <v>1710313</v>
      </c>
      <c r="P152" s="16">
        <f t="shared" si="34"/>
        <v>19057441</v>
      </c>
      <c r="Q152" s="16">
        <f t="shared" si="35"/>
        <v>124580299</v>
      </c>
      <c r="R152" s="16">
        <f t="shared" si="36"/>
        <v>249660</v>
      </c>
      <c r="S152" s="17">
        <f t="shared" si="49"/>
        <v>124829959</v>
      </c>
      <c r="U152" s="15">
        <v>76531688</v>
      </c>
      <c r="V152" s="16">
        <v>31377832</v>
      </c>
      <c r="W152" s="16">
        <v>2337454</v>
      </c>
      <c r="X152" s="16">
        <v>1770066</v>
      </c>
      <c r="Y152" s="16">
        <v>156879</v>
      </c>
      <c r="Z152" s="16">
        <v>109927</v>
      </c>
      <c r="AA152" s="16">
        <v>17472</v>
      </c>
      <c r="AB152" s="16">
        <v>5043146</v>
      </c>
      <c r="AC152" s="16">
        <v>14014295</v>
      </c>
      <c r="AD152" s="16">
        <f t="shared" si="37"/>
        <v>110421325</v>
      </c>
      <c r="AE152" s="16">
        <f t="shared" si="38"/>
        <v>1879993</v>
      </c>
      <c r="AF152" s="16">
        <f t="shared" si="39"/>
        <v>19057441</v>
      </c>
      <c r="AG152" s="16">
        <f t="shared" si="40"/>
        <v>131358759</v>
      </c>
      <c r="AH152" s="16">
        <f t="shared" si="41"/>
        <v>263244</v>
      </c>
      <c r="AI152" s="17">
        <f t="shared" si="50"/>
        <v>131622003</v>
      </c>
      <c r="AK152" s="15">
        <v>75709317.390000001</v>
      </c>
      <c r="AL152" s="16">
        <v>30807622.780000001</v>
      </c>
      <c r="AM152" s="16">
        <v>2295319.7799999998</v>
      </c>
      <c r="AN152" s="16">
        <v>1752182.49</v>
      </c>
      <c r="AO152" s="16">
        <v>156878.65</v>
      </c>
      <c r="AP152" s="16">
        <v>104590.41</v>
      </c>
      <c r="AQ152" s="16">
        <v>17471.72</v>
      </c>
      <c r="AR152" s="16">
        <v>5043145.6900000004</v>
      </c>
      <c r="AS152" s="16">
        <v>14014294.92</v>
      </c>
      <c r="AT152" s="16">
        <f t="shared" si="42"/>
        <v>108986610.32000001</v>
      </c>
      <c r="AU152" s="16">
        <f t="shared" si="43"/>
        <v>1856772.9</v>
      </c>
      <c r="AV152" s="16">
        <f t="shared" si="44"/>
        <v>19057440.609999999</v>
      </c>
      <c r="AW152" s="16">
        <f t="shared" si="45"/>
        <v>129900823.83000001</v>
      </c>
      <c r="AX152" s="16">
        <f t="shared" si="46"/>
        <v>260322.16999998689</v>
      </c>
      <c r="AY152" s="17">
        <f t="shared" si="51"/>
        <v>130161146</v>
      </c>
    </row>
    <row r="153" spans="1:51" x14ac:dyDescent="0.2">
      <c r="A153" s="4">
        <f t="shared" si="47"/>
        <v>2029</v>
      </c>
      <c r="B153" s="4">
        <f t="shared" si="48"/>
        <v>12</v>
      </c>
      <c r="C153" s="11">
        <f t="shared" si="31"/>
        <v>47453</v>
      </c>
      <c r="E153" s="15">
        <v>103412255</v>
      </c>
      <c r="F153" s="16">
        <v>38618976</v>
      </c>
      <c r="G153" s="16">
        <v>2584042</v>
      </c>
      <c r="H153" s="16">
        <v>2187197</v>
      </c>
      <c r="I153" s="16">
        <v>174429</v>
      </c>
      <c r="J153" s="16">
        <v>108300</v>
      </c>
      <c r="K153" s="16">
        <v>18330</v>
      </c>
      <c r="L153" s="16">
        <v>5838029</v>
      </c>
      <c r="M153" s="16">
        <v>14876805</v>
      </c>
      <c r="N153" s="16">
        <f t="shared" si="32"/>
        <v>144808032</v>
      </c>
      <c r="O153" s="16">
        <f t="shared" si="33"/>
        <v>2295497</v>
      </c>
      <c r="P153" s="16">
        <f t="shared" si="34"/>
        <v>20714834</v>
      </c>
      <c r="Q153" s="16">
        <f t="shared" si="35"/>
        <v>167818363</v>
      </c>
      <c r="R153" s="16">
        <f t="shared" si="36"/>
        <v>336309</v>
      </c>
      <c r="S153" s="17">
        <f t="shared" si="49"/>
        <v>168154672</v>
      </c>
      <c r="U153" s="15">
        <v>108532282</v>
      </c>
      <c r="V153" s="16">
        <v>41555662</v>
      </c>
      <c r="W153" s="16">
        <v>2969970</v>
      </c>
      <c r="X153" s="16">
        <v>2215737</v>
      </c>
      <c r="Y153" s="16">
        <v>174429</v>
      </c>
      <c r="Z153" s="16">
        <v>121724</v>
      </c>
      <c r="AA153" s="16">
        <v>18330</v>
      </c>
      <c r="AB153" s="16">
        <v>5838029</v>
      </c>
      <c r="AC153" s="16">
        <v>14876805</v>
      </c>
      <c r="AD153" s="16">
        <f t="shared" si="37"/>
        <v>153250673</v>
      </c>
      <c r="AE153" s="16">
        <f t="shared" si="38"/>
        <v>2337461</v>
      </c>
      <c r="AF153" s="16">
        <f t="shared" si="39"/>
        <v>20714834</v>
      </c>
      <c r="AG153" s="16">
        <f t="shared" si="40"/>
        <v>176302968</v>
      </c>
      <c r="AH153" s="16">
        <f t="shared" si="41"/>
        <v>353313</v>
      </c>
      <c r="AI153" s="17">
        <f t="shared" si="50"/>
        <v>176656281</v>
      </c>
      <c r="AK153" s="15">
        <v>107662504.95</v>
      </c>
      <c r="AL153" s="16">
        <v>40863085.759999998</v>
      </c>
      <c r="AM153" s="16">
        <v>2920153.92</v>
      </c>
      <c r="AN153" s="16">
        <v>2201674.4500000002</v>
      </c>
      <c r="AO153" s="16">
        <v>174429.36</v>
      </c>
      <c r="AP153" s="16">
        <v>115080.63</v>
      </c>
      <c r="AQ153" s="16">
        <v>18329.62</v>
      </c>
      <c r="AR153" s="16">
        <v>5838028.5599999996</v>
      </c>
      <c r="AS153" s="16">
        <v>14876805.4</v>
      </c>
      <c r="AT153" s="16">
        <f t="shared" si="42"/>
        <v>151638503.61000001</v>
      </c>
      <c r="AU153" s="16">
        <f t="shared" si="43"/>
        <v>2316755.08</v>
      </c>
      <c r="AV153" s="16">
        <f t="shared" si="44"/>
        <v>20714833.960000001</v>
      </c>
      <c r="AW153" s="16">
        <f t="shared" si="45"/>
        <v>174670092.65000004</v>
      </c>
      <c r="AX153" s="16">
        <f t="shared" si="46"/>
        <v>350040.34999996424</v>
      </c>
      <c r="AY153" s="17">
        <f t="shared" si="51"/>
        <v>175020133</v>
      </c>
    </row>
    <row r="154" spans="1:51" x14ac:dyDescent="0.2">
      <c r="A154" s="4">
        <f t="shared" si="47"/>
        <v>2030</v>
      </c>
      <c r="B154" s="4">
        <f t="shared" si="48"/>
        <v>1</v>
      </c>
      <c r="C154" s="11">
        <f t="shared" si="31"/>
        <v>47484</v>
      </c>
      <c r="E154" s="15">
        <v>103194094</v>
      </c>
      <c r="F154" s="16">
        <v>39746677</v>
      </c>
      <c r="G154" s="16">
        <v>2524600</v>
      </c>
      <c r="H154" s="16">
        <v>2168186</v>
      </c>
      <c r="I154" s="16">
        <v>171551</v>
      </c>
      <c r="J154" s="16">
        <v>81573</v>
      </c>
      <c r="K154" s="16">
        <v>18283</v>
      </c>
      <c r="L154" s="16">
        <v>6121774</v>
      </c>
      <c r="M154" s="16">
        <v>14809134</v>
      </c>
      <c r="N154" s="16">
        <f t="shared" si="32"/>
        <v>145655205</v>
      </c>
      <c r="O154" s="16">
        <f t="shared" si="33"/>
        <v>2249759</v>
      </c>
      <c r="P154" s="16">
        <f t="shared" si="34"/>
        <v>20930908</v>
      </c>
      <c r="Q154" s="16">
        <f t="shared" si="35"/>
        <v>168835872</v>
      </c>
      <c r="R154" s="16">
        <f t="shared" si="36"/>
        <v>338348</v>
      </c>
      <c r="S154" s="17">
        <f t="shared" si="49"/>
        <v>169174220</v>
      </c>
      <c r="U154" s="15">
        <v>107480055</v>
      </c>
      <c r="V154" s="16">
        <v>42092895</v>
      </c>
      <c r="W154" s="16">
        <v>2874317</v>
      </c>
      <c r="X154" s="16">
        <v>2328990</v>
      </c>
      <c r="Y154" s="16">
        <v>171551</v>
      </c>
      <c r="Z154" s="16">
        <v>120342</v>
      </c>
      <c r="AA154" s="16">
        <v>18283</v>
      </c>
      <c r="AB154" s="16">
        <v>6121774</v>
      </c>
      <c r="AC154" s="16">
        <v>14809134</v>
      </c>
      <c r="AD154" s="16">
        <f t="shared" si="37"/>
        <v>152637101</v>
      </c>
      <c r="AE154" s="16">
        <f t="shared" si="38"/>
        <v>2449332</v>
      </c>
      <c r="AF154" s="16">
        <f t="shared" si="39"/>
        <v>20930908</v>
      </c>
      <c r="AG154" s="16">
        <f t="shared" si="40"/>
        <v>176017341</v>
      </c>
      <c r="AH154" s="16">
        <f t="shared" si="41"/>
        <v>352740</v>
      </c>
      <c r="AI154" s="17">
        <f t="shared" si="50"/>
        <v>176370081</v>
      </c>
      <c r="AK154" s="15">
        <v>106727556.94</v>
      </c>
      <c r="AL154" s="16">
        <v>41519040.170000002</v>
      </c>
      <c r="AM154" s="16">
        <v>2833133.39</v>
      </c>
      <c r="AN154" s="16">
        <v>2310566.9</v>
      </c>
      <c r="AO154" s="16">
        <v>171550.6</v>
      </c>
      <c r="AP154" s="16">
        <v>114362.19</v>
      </c>
      <c r="AQ154" s="16">
        <v>18283.189999999999</v>
      </c>
      <c r="AR154" s="16">
        <v>6121774.4500000002</v>
      </c>
      <c r="AS154" s="16">
        <v>14809133.970000001</v>
      </c>
      <c r="AT154" s="16">
        <f t="shared" si="42"/>
        <v>151269564.28999999</v>
      </c>
      <c r="AU154" s="16">
        <f t="shared" si="43"/>
        <v>2424929.09</v>
      </c>
      <c r="AV154" s="16">
        <f t="shared" si="44"/>
        <v>20930908.420000002</v>
      </c>
      <c r="AW154" s="16">
        <f t="shared" si="45"/>
        <v>174625401.80000001</v>
      </c>
      <c r="AX154" s="16">
        <f t="shared" si="46"/>
        <v>349951.19999998808</v>
      </c>
      <c r="AY154" s="17">
        <f t="shared" si="51"/>
        <v>174975353</v>
      </c>
    </row>
    <row r="155" spans="1:51" x14ac:dyDescent="0.2">
      <c r="A155" s="4">
        <f t="shared" si="47"/>
        <v>2030</v>
      </c>
      <c r="B155" s="4">
        <f t="shared" si="48"/>
        <v>2</v>
      </c>
      <c r="C155" s="11">
        <f t="shared" si="31"/>
        <v>47515</v>
      </c>
      <c r="E155" s="15">
        <v>87315498</v>
      </c>
      <c r="F155" s="16">
        <v>34731992</v>
      </c>
      <c r="G155" s="16">
        <v>2185838</v>
      </c>
      <c r="H155" s="16">
        <v>1916217</v>
      </c>
      <c r="I155" s="16">
        <v>151101</v>
      </c>
      <c r="J155" s="16">
        <v>77561</v>
      </c>
      <c r="K155" s="16">
        <v>16445</v>
      </c>
      <c r="L155" s="16">
        <v>5414849</v>
      </c>
      <c r="M155" s="16">
        <v>13275731</v>
      </c>
      <c r="N155" s="16">
        <f t="shared" si="32"/>
        <v>124400874</v>
      </c>
      <c r="O155" s="16">
        <f t="shared" si="33"/>
        <v>1993778</v>
      </c>
      <c r="P155" s="16">
        <f t="shared" si="34"/>
        <v>18690580</v>
      </c>
      <c r="Q155" s="16">
        <f t="shared" si="35"/>
        <v>145085232</v>
      </c>
      <c r="R155" s="16">
        <f t="shared" si="36"/>
        <v>290752</v>
      </c>
      <c r="S155" s="17">
        <f t="shared" si="49"/>
        <v>145375984</v>
      </c>
      <c r="U155" s="15">
        <v>90391875</v>
      </c>
      <c r="V155" s="16">
        <v>36295657</v>
      </c>
      <c r="W155" s="16">
        <v>2452442</v>
      </c>
      <c r="X155" s="16">
        <v>2025099</v>
      </c>
      <c r="Y155" s="16">
        <v>151101</v>
      </c>
      <c r="Z155" s="16">
        <v>106644</v>
      </c>
      <c r="AA155" s="16">
        <v>16445</v>
      </c>
      <c r="AB155" s="16">
        <v>5414849</v>
      </c>
      <c r="AC155" s="16">
        <v>13275731</v>
      </c>
      <c r="AD155" s="16">
        <f t="shared" si="37"/>
        <v>129307520</v>
      </c>
      <c r="AE155" s="16">
        <f t="shared" si="38"/>
        <v>2131743</v>
      </c>
      <c r="AF155" s="16">
        <f t="shared" si="39"/>
        <v>18690580</v>
      </c>
      <c r="AG155" s="16">
        <f t="shared" si="40"/>
        <v>150129843</v>
      </c>
      <c r="AH155" s="16">
        <f t="shared" si="41"/>
        <v>300861</v>
      </c>
      <c r="AI155" s="17">
        <f t="shared" si="50"/>
        <v>150430704</v>
      </c>
      <c r="AK155" s="15">
        <v>89866106.400000006</v>
      </c>
      <c r="AL155" s="16">
        <v>35956613.359999999</v>
      </c>
      <c r="AM155" s="16">
        <v>2428487.15</v>
      </c>
      <c r="AN155" s="16">
        <v>2014204.23</v>
      </c>
      <c r="AO155" s="16">
        <v>151101.09</v>
      </c>
      <c r="AP155" s="16">
        <v>103168.9</v>
      </c>
      <c r="AQ155" s="16">
        <v>16444.78</v>
      </c>
      <c r="AR155" s="16">
        <v>5414848.5</v>
      </c>
      <c r="AS155" s="16">
        <v>13275731.48</v>
      </c>
      <c r="AT155" s="16">
        <f t="shared" si="42"/>
        <v>128418752.78000002</v>
      </c>
      <c r="AU155" s="16">
        <f t="shared" si="43"/>
        <v>2117373.13</v>
      </c>
      <c r="AV155" s="16">
        <f t="shared" si="44"/>
        <v>18690579.98</v>
      </c>
      <c r="AW155" s="16">
        <f t="shared" si="45"/>
        <v>149226705.89000002</v>
      </c>
      <c r="AX155" s="16">
        <f t="shared" si="46"/>
        <v>299051.1099999845</v>
      </c>
      <c r="AY155" s="17">
        <f t="shared" si="51"/>
        <v>149525757</v>
      </c>
    </row>
    <row r="156" spans="1:51" x14ac:dyDescent="0.2">
      <c r="A156" s="4">
        <f t="shared" si="47"/>
        <v>2030</v>
      </c>
      <c r="B156" s="4">
        <f t="shared" si="48"/>
        <v>3</v>
      </c>
      <c r="C156" s="11">
        <f t="shared" si="31"/>
        <v>47543</v>
      </c>
      <c r="E156" s="15">
        <v>81460997</v>
      </c>
      <c r="F156" s="16">
        <v>33138872</v>
      </c>
      <c r="G156" s="16">
        <v>2066122</v>
      </c>
      <c r="H156" s="16">
        <v>1963400</v>
      </c>
      <c r="I156" s="16">
        <v>158559</v>
      </c>
      <c r="J156" s="16">
        <v>78384</v>
      </c>
      <c r="K156" s="16">
        <v>18033</v>
      </c>
      <c r="L156" s="16">
        <v>5776347</v>
      </c>
      <c r="M156" s="16">
        <v>14447703</v>
      </c>
      <c r="N156" s="16">
        <f t="shared" si="32"/>
        <v>116842583</v>
      </c>
      <c r="O156" s="16">
        <f t="shared" si="33"/>
        <v>2041784</v>
      </c>
      <c r="P156" s="16">
        <f t="shared" si="34"/>
        <v>20224050</v>
      </c>
      <c r="Q156" s="16">
        <f t="shared" si="35"/>
        <v>139108417</v>
      </c>
      <c r="R156" s="16">
        <f t="shared" si="36"/>
        <v>278774</v>
      </c>
      <c r="S156" s="17">
        <f t="shared" si="49"/>
        <v>139387191</v>
      </c>
      <c r="U156" s="15">
        <v>84435846</v>
      </c>
      <c r="V156" s="16">
        <v>34640505</v>
      </c>
      <c r="W156" s="16">
        <v>2371564</v>
      </c>
      <c r="X156" s="16">
        <v>2079477</v>
      </c>
      <c r="Y156" s="16">
        <v>158559</v>
      </c>
      <c r="Z156" s="16">
        <v>112932</v>
      </c>
      <c r="AA156" s="16">
        <v>18033</v>
      </c>
      <c r="AB156" s="16">
        <v>5776347</v>
      </c>
      <c r="AC156" s="16">
        <v>14447703</v>
      </c>
      <c r="AD156" s="16">
        <f t="shared" si="37"/>
        <v>121624507</v>
      </c>
      <c r="AE156" s="16">
        <f t="shared" si="38"/>
        <v>2192409</v>
      </c>
      <c r="AF156" s="16">
        <f t="shared" si="39"/>
        <v>20224050</v>
      </c>
      <c r="AG156" s="16">
        <f t="shared" si="40"/>
        <v>144040966</v>
      </c>
      <c r="AH156" s="16">
        <f t="shared" si="41"/>
        <v>288659</v>
      </c>
      <c r="AI156" s="17">
        <f t="shared" si="50"/>
        <v>144329625</v>
      </c>
      <c r="AK156" s="15">
        <v>83952569.930000007</v>
      </c>
      <c r="AL156" s="16">
        <v>34348288.899999999</v>
      </c>
      <c r="AM156" s="16">
        <v>2351941.7000000002</v>
      </c>
      <c r="AN156" s="16">
        <v>2068600</v>
      </c>
      <c r="AO156" s="16">
        <v>158558.78</v>
      </c>
      <c r="AP156" s="16">
        <v>109937.15</v>
      </c>
      <c r="AQ156" s="16">
        <v>18033.189999999999</v>
      </c>
      <c r="AR156" s="16">
        <v>5776346.6900000004</v>
      </c>
      <c r="AS156" s="16">
        <v>14447702.970000001</v>
      </c>
      <c r="AT156" s="16">
        <f t="shared" si="42"/>
        <v>120829392.50000001</v>
      </c>
      <c r="AU156" s="16">
        <f t="shared" si="43"/>
        <v>2178537.15</v>
      </c>
      <c r="AV156" s="16">
        <f t="shared" si="44"/>
        <v>20224049.66</v>
      </c>
      <c r="AW156" s="16">
        <f t="shared" si="45"/>
        <v>143231979.31000003</v>
      </c>
      <c r="AX156" s="16">
        <f t="shared" si="46"/>
        <v>287037.68999996781</v>
      </c>
      <c r="AY156" s="17">
        <f t="shared" si="51"/>
        <v>143519017</v>
      </c>
    </row>
    <row r="157" spans="1:51" x14ac:dyDescent="0.2">
      <c r="A157" s="4">
        <f t="shared" si="47"/>
        <v>2030</v>
      </c>
      <c r="B157" s="4">
        <f t="shared" si="48"/>
        <v>4</v>
      </c>
      <c r="C157" s="11">
        <f t="shared" si="31"/>
        <v>47574</v>
      </c>
      <c r="E157" s="15">
        <v>56617558</v>
      </c>
      <c r="F157" s="16">
        <v>25641079</v>
      </c>
      <c r="G157" s="16">
        <v>1617233</v>
      </c>
      <c r="H157" s="16">
        <v>1677482</v>
      </c>
      <c r="I157" s="16">
        <v>142002</v>
      </c>
      <c r="J157" s="16">
        <v>71886</v>
      </c>
      <c r="K157" s="16">
        <v>17217</v>
      </c>
      <c r="L157" s="16">
        <v>5222777</v>
      </c>
      <c r="M157" s="16">
        <v>13822129</v>
      </c>
      <c r="N157" s="16">
        <f t="shared" si="32"/>
        <v>84035089</v>
      </c>
      <c r="O157" s="16">
        <f t="shared" si="33"/>
        <v>1749368</v>
      </c>
      <c r="P157" s="16">
        <f t="shared" si="34"/>
        <v>19044906</v>
      </c>
      <c r="Q157" s="16">
        <f t="shared" si="35"/>
        <v>104829363</v>
      </c>
      <c r="R157" s="16">
        <f t="shared" si="36"/>
        <v>210079</v>
      </c>
      <c r="S157" s="17">
        <f t="shared" si="49"/>
        <v>105039442</v>
      </c>
      <c r="U157" s="15">
        <v>58960507</v>
      </c>
      <c r="V157" s="16">
        <v>26784706</v>
      </c>
      <c r="W157" s="16">
        <v>1884499</v>
      </c>
      <c r="X157" s="16">
        <v>1770009</v>
      </c>
      <c r="Y157" s="16">
        <v>142002</v>
      </c>
      <c r="Z157" s="16">
        <v>102360</v>
      </c>
      <c r="AA157" s="16">
        <v>17217</v>
      </c>
      <c r="AB157" s="16">
        <v>5222777</v>
      </c>
      <c r="AC157" s="16">
        <v>13822129</v>
      </c>
      <c r="AD157" s="16">
        <f t="shared" si="37"/>
        <v>87788931</v>
      </c>
      <c r="AE157" s="16">
        <f t="shared" si="38"/>
        <v>1872369</v>
      </c>
      <c r="AF157" s="16">
        <f t="shared" si="39"/>
        <v>19044906</v>
      </c>
      <c r="AG157" s="16">
        <f t="shared" si="40"/>
        <v>108706206</v>
      </c>
      <c r="AH157" s="16">
        <f t="shared" si="41"/>
        <v>217848</v>
      </c>
      <c r="AI157" s="17">
        <f t="shared" si="50"/>
        <v>108924054</v>
      </c>
      <c r="AK157" s="15">
        <v>58638847.43</v>
      </c>
      <c r="AL157" s="16">
        <v>26600200.280000001</v>
      </c>
      <c r="AM157" s="16">
        <v>1872862.26</v>
      </c>
      <c r="AN157" s="16">
        <v>1762149.22</v>
      </c>
      <c r="AO157" s="16">
        <v>142002.04999999999</v>
      </c>
      <c r="AP157" s="16">
        <v>100547.36</v>
      </c>
      <c r="AQ157" s="16">
        <v>17217.21</v>
      </c>
      <c r="AR157" s="16">
        <v>5222776.5</v>
      </c>
      <c r="AS157" s="16">
        <v>13822129.470000001</v>
      </c>
      <c r="AT157" s="16">
        <f t="shared" si="42"/>
        <v>87271129.230000004</v>
      </c>
      <c r="AU157" s="16">
        <f t="shared" si="43"/>
        <v>1862696.58</v>
      </c>
      <c r="AV157" s="16">
        <f t="shared" si="44"/>
        <v>19044905.969999999</v>
      </c>
      <c r="AW157" s="16">
        <f t="shared" si="45"/>
        <v>108178731.78</v>
      </c>
      <c r="AX157" s="16">
        <f t="shared" si="46"/>
        <v>216791.21999999881</v>
      </c>
      <c r="AY157" s="17">
        <f t="shared" si="51"/>
        <v>108395523</v>
      </c>
    </row>
    <row r="158" spans="1:51" x14ac:dyDescent="0.2">
      <c r="A158" s="4">
        <f t="shared" si="47"/>
        <v>2030</v>
      </c>
      <c r="B158" s="4">
        <f t="shared" si="48"/>
        <v>5</v>
      </c>
      <c r="C158" s="11">
        <f t="shared" si="31"/>
        <v>47604</v>
      </c>
      <c r="E158" s="15">
        <v>35918379</v>
      </c>
      <c r="F158" s="16">
        <v>19828123</v>
      </c>
      <c r="G158" s="16">
        <v>1275425</v>
      </c>
      <c r="H158" s="16">
        <v>1442406</v>
      </c>
      <c r="I158" s="16">
        <v>131390</v>
      </c>
      <c r="J158" s="16">
        <v>66369</v>
      </c>
      <c r="K158" s="16">
        <v>17470</v>
      </c>
      <c r="L158" s="16">
        <v>4905858</v>
      </c>
      <c r="M158" s="16">
        <v>13637057</v>
      </c>
      <c r="N158" s="16">
        <f t="shared" si="32"/>
        <v>57170787</v>
      </c>
      <c r="O158" s="16">
        <f t="shared" si="33"/>
        <v>1508775</v>
      </c>
      <c r="P158" s="16">
        <f t="shared" si="34"/>
        <v>18542915</v>
      </c>
      <c r="Q158" s="16">
        <f t="shared" si="35"/>
        <v>77222477</v>
      </c>
      <c r="R158" s="16">
        <f t="shared" si="36"/>
        <v>154754</v>
      </c>
      <c r="S158" s="17">
        <f t="shared" si="49"/>
        <v>77377231</v>
      </c>
      <c r="U158" s="15">
        <v>37250792</v>
      </c>
      <c r="V158" s="16">
        <v>20760968</v>
      </c>
      <c r="W158" s="16">
        <v>1535993</v>
      </c>
      <c r="X158" s="16">
        <v>1526511</v>
      </c>
      <c r="Y158" s="16">
        <v>131390</v>
      </c>
      <c r="Z158" s="16">
        <v>96283</v>
      </c>
      <c r="AA158" s="16">
        <v>17470</v>
      </c>
      <c r="AB158" s="16">
        <v>4905858</v>
      </c>
      <c r="AC158" s="16">
        <v>13637057</v>
      </c>
      <c r="AD158" s="16">
        <f t="shared" si="37"/>
        <v>59696613</v>
      </c>
      <c r="AE158" s="16">
        <f t="shared" si="38"/>
        <v>1622794</v>
      </c>
      <c r="AF158" s="16">
        <f t="shared" si="39"/>
        <v>18542915</v>
      </c>
      <c r="AG158" s="16">
        <f t="shared" si="40"/>
        <v>79862322</v>
      </c>
      <c r="AH158" s="16">
        <f t="shared" si="41"/>
        <v>160045</v>
      </c>
      <c r="AI158" s="17">
        <f t="shared" si="50"/>
        <v>80022367</v>
      </c>
      <c r="AK158" s="15">
        <v>37022582.579999998</v>
      </c>
      <c r="AL158" s="16">
        <v>20633085.649999999</v>
      </c>
      <c r="AM158" s="16">
        <v>1528631.45</v>
      </c>
      <c r="AN158" s="16">
        <v>1520059.34</v>
      </c>
      <c r="AO158" s="16">
        <v>131389.64000000001</v>
      </c>
      <c r="AP158" s="16">
        <v>95118.080000000002</v>
      </c>
      <c r="AQ158" s="16">
        <v>17470.16</v>
      </c>
      <c r="AR158" s="16">
        <v>4905857.88</v>
      </c>
      <c r="AS158" s="16">
        <v>13637057.439999999</v>
      </c>
      <c r="AT158" s="16">
        <f t="shared" si="42"/>
        <v>59333159.479999997</v>
      </c>
      <c r="AU158" s="16">
        <f t="shared" si="43"/>
        <v>1615177.4200000002</v>
      </c>
      <c r="AV158" s="16">
        <f t="shared" si="44"/>
        <v>18542915.32</v>
      </c>
      <c r="AW158" s="16">
        <f t="shared" si="45"/>
        <v>79491252.219999999</v>
      </c>
      <c r="AX158" s="16">
        <f t="shared" si="46"/>
        <v>159300.78000000119</v>
      </c>
      <c r="AY158" s="17">
        <f t="shared" si="51"/>
        <v>79650553</v>
      </c>
    </row>
    <row r="159" spans="1:51" x14ac:dyDescent="0.2">
      <c r="A159" s="4">
        <f t="shared" si="47"/>
        <v>2030</v>
      </c>
      <c r="B159" s="4">
        <f t="shared" si="48"/>
        <v>6</v>
      </c>
      <c r="C159" s="11">
        <f t="shared" si="31"/>
        <v>47635</v>
      </c>
      <c r="E159" s="15">
        <v>21471537</v>
      </c>
      <c r="F159" s="16">
        <v>15440711</v>
      </c>
      <c r="G159" s="16">
        <v>884006</v>
      </c>
      <c r="H159" s="16">
        <v>987841</v>
      </c>
      <c r="I159" s="16">
        <v>115781</v>
      </c>
      <c r="J159" s="16">
        <v>58038</v>
      </c>
      <c r="K159" s="16">
        <v>16669</v>
      </c>
      <c r="L159" s="16">
        <v>4480051</v>
      </c>
      <c r="M159" s="16">
        <v>12855291</v>
      </c>
      <c r="N159" s="16">
        <f t="shared" si="32"/>
        <v>37928704</v>
      </c>
      <c r="O159" s="16">
        <f t="shared" si="33"/>
        <v>1045879</v>
      </c>
      <c r="P159" s="16">
        <f t="shared" si="34"/>
        <v>17335342</v>
      </c>
      <c r="Q159" s="16">
        <f t="shared" si="35"/>
        <v>56309925</v>
      </c>
      <c r="R159" s="16">
        <f t="shared" si="36"/>
        <v>112846</v>
      </c>
      <c r="S159" s="17">
        <f t="shared" si="49"/>
        <v>56422771</v>
      </c>
      <c r="U159" s="15">
        <v>22375955</v>
      </c>
      <c r="V159" s="16">
        <v>16262077</v>
      </c>
      <c r="W159" s="16">
        <v>1141098</v>
      </c>
      <c r="X159" s="16">
        <v>1058955</v>
      </c>
      <c r="Y159" s="16">
        <v>115781</v>
      </c>
      <c r="Z159" s="16">
        <v>86156</v>
      </c>
      <c r="AA159" s="16">
        <v>16669</v>
      </c>
      <c r="AB159" s="16">
        <v>4480051</v>
      </c>
      <c r="AC159" s="16">
        <v>12855291</v>
      </c>
      <c r="AD159" s="16">
        <f t="shared" si="37"/>
        <v>39911580</v>
      </c>
      <c r="AE159" s="16">
        <f t="shared" si="38"/>
        <v>1145111</v>
      </c>
      <c r="AF159" s="16">
        <f t="shared" si="39"/>
        <v>17335342</v>
      </c>
      <c r="AG159" s="16">
        <f t="shared" si="40"/>
        <v>58392033</v>
      </c>
      <c r="AH159" s="16">
        <f t="shared" si="41"/>
        <v>117018</v>
      </c>
      <c r="AI159" s="17">
        <f t="shared" si="50"/>
        <v>58509051</v>
      </c>
      <c r="AK159" s="15">
        <v>22197567.399999999</v>
      </c>
      <c r="AL159" s="16">
        <v>16150967.109999999</v>
      </c>
      <c r="AM159" s="16">
        <v>1134888.8400000001</v>
      </c>
      <c r="AN159" s="16">
        <v>1053423.77</v>
      </c>
      <c r="AO159" s="16">
        <v>115781.42</v>
      </c>
      <c r="AP159" s="16">
        <v>85217.49</v>
      </c>
      <c r="AQ159" s="16">
        <v>16669.150000000001</v>
      </c>
      <c r="AR159" s="16">
        <v>4480050.9400000004</v>
      </c>
      <c r="AS159" s="16">
        <v>12855290.6</v>
      </c>
      <c r="AT159" s="16">
        <f t="shared" si="42"/>
        <v>39615873.920000002</v>
      </c>
      <c r="AU159" s="16">
        <f t="shared" si="43"/>
        <v>1138641.26</v>
      </c>
      <c r="AV159" s="16">
        <f t="shared" si="44"/>
        <v>17335341.539999999</v>
      </c>
      <c r="AW159" s="16">
        <f t="shared" si="45"/>
        <v>58089856.719999999</v>
      </c>
      <c r="AX159" s="16">
        <f t="shared" si="46"/>
        <v>116412.28000000119</v>
      </c>
      <c r="AY159" s="17">
        <f t="shared" si="51"/>
        <v>58206269</v>
      </c>
    </row>
    <row r="160" spans="1:51" x14ac:dyDescent="0.2">
      <c r="A160" s="4">
        <f t="shared" si="47"/>
        <v>2030</v>
      </c>
      <c r="B160" s="4">
        <f t="shared" si="48"/>
        <v>7</v>
      </c>
      <c r="C160" s="11">
        <f t="shared" si="31"/>
        <v>47665</v>
      </c>
      <c r="E160" s="15">
        <v>14708665</v>
      </c>
      <c r="F160" s="16">
        <v>12627095</v>
      </c>
      <c r="G160" s="16">
        <v>785200</v>
      </c>
      <c r="H160" s="16">
        <v>878502</v>
      </c>
      <c r="I160" s="16">
        <v>109545</v>
      </c>
      <c r="J160" s="16">
        <v>53318</v>
      </c>
      <c r="K160" s="16">
        <v>17013</v>
      </c>
      <c r="L160" s="16">
        <v>4256608</v>
      </c>
      <c r="M160" s="16">
        <v>12979305</v>
      </c>
      <c r="N160" s="16">
        <f t="shared" si="32"/>
        <v>28247518</v>
      </c>
      <c r="O160" s="16">
        <f t="shared" si="33"/>
        <v>931820</v>
      </c>
      <c r="P160" s="16">
        <f t="shared" si="34"/>
        <v>17235913</v>
      </c>
      <c r="Q160" s="16">
        <f t="shared" si="35"/>
        <v>46415251</v>
      </c>
      <c r="R160" s="16">
        <f t="shared" si="36"/>
        <v>93017</v>
      </c>
      <c r="S160" s="17">
        <f t="shared" si="49"/>
        <v>46508268</v>
      </c>
      <c r="U160" s="15">
        <v>15648231</v>
      </c>
      <c r="V160" s="16">
        <v>13509695</v>
      </c>
      <c r="W160" s="16">
        <v>1061828</v>
      </c>
      <c r="X160" s="16">
        <v>958246</v>
      </c>
      <c r="Y160" s="16">
        <v>109545</v>
      </c>
      <c r="Z160" s="16">
        <v>82775</v>
      </c>
      <c r="AA160" s="16">
        <v>17013</v>
      </c>
      <c r="AB160" s="16">
        <v>4256608</v>
      </c>
      <c r="AC160" s="16">
        <v>12979305</v>
      </c>
      <c r="AD160" s="16">
        <f t="shared" si="37"/>
        <v>30346312</v>
      </c>
      <c r="AE160" s="16">
        <f t="shared" si="38"/>
        <v>1041021</v>
      </c>
      <c r="AF160" s="16">
        <f t="shared" si="39"/>
        <v>17235913</v>
      </c>
      <c r="AG160" s="16">
        <f t="shared" si="40"/>
        <v>48623246</v>
      </c>
      <c r="AH160" s="16">
        <f t="shared" si="41"/>
        <v>97441</v>
      </c>
      <c r="AI160" s="17">
        <f t="shared" si="50"/>
        <v>48720687</v>
      </c>
      <c r="AK160" s="15">
        <v>15461069.6</v>
      </c>
      <c r="AL160" s="16">
        <v>13389282.51</v>
      </c>
      <c r="AM160" s="16">
        <v>1055241.67</v>
      </c>
      <c r="AN160" s="16">
        <v>951787.83</v>
      </c>
      <c r="AO160" s="16">
        <v>109544.94</v>
      </c>
      <c r="AP160" s="16">
        <v>81806.11</v>
      </c>
      <c r="AQ160" s="16">
        <v>17013.39</v>
      </c>
      <c r="AR160" s="16">
        <v>4256607.99</v>
      </c>
      <c r="AS160" s="16">
        <v>12979305.15</v>
      </c>
      <c r="AT160" s="16">
        <f t="shared" si="42"/>
        <v>30032152.110000003</v>
      </c>
      <c r="AU160" s="16">
        <f t="shared" si="43"/>
        <v>1033593.94</v>
      </c>
      <c r="AV160" s="16">
        <f t="shared" si="44"/>
        <v>17235913.140000001</v>
      </c>
      <c r="AW160" s="16">
        <f t="shared" si="45"/>
        <v>48301659.190000005</v>
      </c>
      <c r="AX160" s="16">
        <f t="shared" si="46"/>
        <v>96796.809999994934</v>
      </c>
      <c r="AY160" s="17">
        <f t="shared" si="51"/>
        <v>48398456</v>
      </c>
    </row>
    <row r="161" spans="1:51" x14ac:dyDescent="0.2">
      <c r="A161" s="4">
        <f t="shared" si="47"/>
        <v>2030</v>
      </c>
      <c r="B161" s="4">
        <f t="shared" si="48"/>
        <v>8</v>
      </c>
      <c r="C161" s="11">
        <f t="shared" si="31"/>
        <v>47696</v>
      </c>
      <c r="E161" s="15">
        <v>13266756</v>
      </c>
      <c r="F161" s="16">
        <v>12486683</v>
      </c>
      <c r="G161" s="16">
        <v>755095</v>
      </c>
      <c r="H161" s="16">
        <v>831243</v>
      </c>
      <c r="I161" s="16">
        <v>108301</v>
      </c>
      <c r="J161" s="16">
        <v>51338</v>
      </c>
      <c r="K161" s="16">
        <v>16995</v>
      </c>
      <c r="L161" s="16">
        <v>4035539</v>
      </c>
      <c r="M161" s="16">
        <v>12952538</v>
      </c>
      <c r="N161" s="16">
        <f t="shared" si="32"/>
        <v>26633830</v>
      </c>
      <c r="O161" s="16">
        <f t="shared" si="33"/>
        <v>882581</v>
      </c>
      <c r="P161" s="16">
        <f t="shared" si="34"/>
        <v>16988077</v>
      </c>
      <c r="Q161" s="16">
        <f t="shared" si="35"/>
        <v>44504488</v>
      </c>
      <c r="R161" s="16">
        <f t="shared" si="36"/>
        <v>89187</v>
      </c>
      <c r="S161" s="17">
        <f t="shared" si="49"/>
        <v>44593675</v>
      </c>
      <c r="U161" s="15">
        <v>14310977</v>
      </c>
      <c r="V161" s="16">
        <v>13420283</v>
      </c>
      <c r="W161" s="16">
        <v>1053285</v>
      </c>
      <c r="X161" s="16">
        <v>915116</v>
      </c>
      <c r="Y161" s="16">
        <v>108301</v>
      </c>
      <c r="Z161" s="16">
        <v>82232</v>
      </c>
      <c r="AA161" s="16">
        <v>16995</v>
      </c>
      <c r="AB161" s="16">
        <v>4035539</v>
      </c>
      <c r="AC161" s="16">
        <v>12952538</v>
      </c>
      <c r="AD161" s="16">
        <f t="shared" si="37"/>
        <v>28909841</v>
      </c>
      <c r="AE161" s="16">
        <f t="shared" si="38"/>
        <v>997348</v>
      </c>
      <c r="AF161" s="16">
        <f t="shared" si="39"/>
        <v>16988077</v>
      </c>
      <c r="AG161" s="16">
        <f t="shared" si="40"/>
        <v>46895266</v>
      </c>
      <c r="AH161" s="16">
        <f t="shared" si="41"/>
        <v>93978</v>
      </c>
      <c r="AI161" s="17">
        <f t="shared" si="50"/>
        <v>46989244</v>
      </c>
      <c r="AK161" s="15">
        <v>14099040.57</v>
      </c>
      <c r="AL161" s="16">
        <v>13294735.720000001</v>
      </c>
      <c r="AM161" s="16">
        <v>1046386.17</v>
      </c>
      <c r="AN161" s="16">
        <v>908273.2</v>
      </c>
      <c r="AO161" s="16">
        <v>108300.7</v>
      </c>
      <c r="AP161" s="16">
        <v>81244.08</v>
      </c>
      <c r="AQ161" s="16">
        <v>16995.27</v>
      </c>
      <c r="AR161" s="16">
        <v>4035538.89</v>
      </c>
      <c r="AS161" s="16">
        <v>12952538.189999999</v>
      </c>
      <c r="AT161" s="16">
        <f t="shared" si="42"/>
        <v>28565458.43</v>
      </c>
      <c r="AU161" s="16">
        <f t="shared" si="43"/>
        <v>989517.27999999991</v>
      </c>
      <c r="AV161" s="16">
        <f t="shared" si="44"/>
        <v>16988077.079999998</v>
      </c>
      <c r="AW161" s="16">
        <f t="shared" si="45"/>
        <v>46543052.789999999</v>
      </c>
      <c r="AX161" s="16">
        <f t="shared" si="46"/>
        <v>93272.210000000894</v>
      </c>
      <c r="AY161" s="17">
        <f t="shared" si="51"/>
        <v>46636325</v>
      </c>
    </row>
    <row r="162" spans="1:51" x14ac:dyDescent="0.2">
      <c r="A162" s="4">
        <f t="shared" si="47"/>
        <v>2030</v>
      </c>
      <c r="B162" s="4">
        <f t="shared" si="48"/>
        <v>9</v>
      </c>
      <c r="C162" s="11">
        <f t="shared" ref="C162:C225" si="52">DATE(A162,B162,1)</f>
        <v>47727</v>
      </c>
      <c r="E162" s="15">
        <v>16915829</v>
      </c>
      <c r="F162" s="16">
        <v>13171174</v>
      </c>
      <c r="G162" s="16">
        <v>824708</v>
      </c>
      <c r="H162" s="16">
        <v>832982</v>
      </c>
      <c r="I162" s="16">
        <v>112206</v>
      </c>
      <c r="J162" s="16">
        <v>55713</v>
      </c>
      <c r="K162" s="16">
        <v>16620</v>
      </c>
      <c r="L162" s="16">
        <v>3997274</v>
      </c>
      <c r="M162" s="16">
        <v>12782621</v>
      </c>
      <c r="N162" s="16">
        <f t="shared" ref="N162:N225" si="53">SUM(E162:G162,I162,K162)</f>
        <v>31040537</v>
      </c>
      <c r="O162" s="16">
        <f t="shared" ref="O162:O225" si="54">SUM(H162,J162)</f>
        <v>888695</v>
      </c>
      <c r="P162" s="16">
        <f t="shared" ref="P162:P225" si="55">SUM(L162:M162)</f>
        <v>16779895</v>
      </c>
      <c r="Q162" s="16">
        <f t="shared" ref="Q162:Q225" si="56">SUM(N162:P162)</f>
        <v>48709127</v>
      </c>
      <c r="R162" s="16">
        <f t="shared" ref="R162:R225" si="57">S162-Q162</f>
        <v>97613</v>
      </c>
      <c r="S162" s="17">
        <f t="shared" si="49"/>
        <v>48806740</v>
      </c>
      <c r="U162" s="15">
        <v>18329826</v>
      </c>
      <c r="V162" s="16">
        <v>14104827</v>
      </c>
      <c r="W162" s="16">
        <v>1110377</v>
      </c>
      <c r="X162" s="16">
        <v>914331</v>
      </c>
      <c r="Y162" s="16">
        <v>112206</v>
      </c>
      <c r="Z162" s="16">
        <v>84682</v>
      </c>
      <c r="AA162" s="16">
        <v>16620</v>
      </c>
      <c r="AB162" s="16">
        <v>3997274</v>
      </c>
      <c r="AC162" s="16">
        <v>12782621</v>
      </c>
      <c r="AD162" s="16">
        <f t="shared" ref="AD162:AD225" si="58">SUM(U162:W162,Y162,AA162)</f>
        <v>33673856</v>
      </c>
      <c r="AE162" s="16">
        <f t="shared" ref="AE162:AE225" si="59">SUM(X162,Z162)</f>
        <v>999013</v>
      </c>
      <c r="AF162" s="16">
        <f t="shared" ref="AF162:AF225" si="60">SUM(AB162:AC162)</f>
        <v>16779895</v>
      </c>
      <c r="AG162" s="16">
        <f t="shared" ref="AG162:AG225" si="61">SUM(AD162:AF162)</f>
        <v>51452764</v>
      </c>
      <c r="AH162" s="16">
        <f t="shared" ref="AH162:AH225" si="62">AI162-AG162</f>
        <v>103112</v>
      </c>
      <c r="AI162" s="17">
        <f t="shared" si="50"/>
        <v>51555876</v>
      </c>
      <c r="AK162" s="15">
        <v>18055236.469999999</v>
      </c>
      <c r="AL162" s="16">
        <v>13982043.92</v>
      </c>
      <c r="AM162" s="16">
        <v>1103457.3999999999</v>
      </c>
      <c r="AN162" s="16">
        <v>907823.29</v>
      </c>
      <c r="AO162" s="16">
        <v>112205.73</v>
      </c>
      <c r="AP162" s="16">
        <v>83713.399999999994</v>
      </c>
      <c r="AQ162" s="16">
        <v>16620.07</v>
      </c>
      <c r="AR162" s="16">
        <v>3997273.63</v>
      </c>
      <c r="AS162" s="16">
        <v>12782620.98</v>
      </c>
      <c r="AT162" s="16">
        <f t="shared" ref="AT162:AT225" si="63">SUM(AK162:AM162,AO162,AQ162)</f>
        <v>33269563.59</v>
      </c>
      <c r="AU162" s="16">
        <f t="shared" ref="AU162:AU225" si="64">SUM(AN162,AP162)</f>
        <v>991536.69000000006</v>
      </c>
      <c r="AV162" s="16">
        <f t="shared" ref="AV162:AV225" si="65">SUM(AR162:AS162)</f>
        <v>16779894.609999999</v>
      </c>
      <c r="AW162" s="16">
        <f t="shared" ref="AW162:AW225" si="66">SUM(AT162:AV162)</f>
        <v>51040994.890000001</v>
      </c>
      <c r="AX162" s="16">
        <f t="shared" ref="AX162:AX225" si="67">AY162-AW162</f>
        <v>102286.1099999994</v>
      </c>
      <c r="AY162" s="17">
        <f t="shared" si="51"/>
        <v>51143281</v>
      </c>
    </row>
    <row r="163" spans="1:51" x14ac:dyDescent="0.2">
      <c r="A163" s="4">
        <f t="shared" ref="A163:A226" si="68">IF(B163=1,A162+1,A162)</f>
        <v>2030</v>
      </c>
      <c r="B163" s="4">
        <f t="shared" ref="B163:B226" si="69">IF(B162=12,1,B162+1)</f>
        <v>10</v>
      </c>
      <c r="C163" s="11">
        <f t="shared" si="52"/>
        <v>47757</v>
      </c>
      <c r="E163" s="15">
        <v>38674790</v>
      </c>
      <c r="F163" s="16">
        <v>20136878</v>
      </c>
      <c r="G163" s="16">
        <v>1342264</v>
      </c>
      <c r="H163" s="16">
        <v>1056427</v>
      </c>
      <c r="I163" s="16">
        <v>136426</v>
      </c>
      <c r="J163" s="16">
        <v>66859</v>
      </c>
      <c r="K163" s="16">
        <v>17641</v>
      </c>
      <c r="L163" s="16">
        <v>4650195</v>
      </c>
      <c r="M163" s="16">
        <v>13878244</v>
      </c>
      <c r="N163" s="16">
        <f t="shared" si="53"/>
        <v>60307999</v>
      </c>
      <c r="O163" s="16">
        <f t="shared" si="54"/>
        <v>1123286</v>
      </c>
      <c r="P163" s="16">
        <f t="shared" si="55"/>
        <v>18528439</v>
      </c>
      <c r="Q163" s="16">
        <f t="shared" si="56"/>
        <v>79959724</v>
      </c>
      <c r="R163" s="16">
        <f t="shared" si="57"/>
        <v>160240</v>
      </c>
      <c r="S163" s="17">
        <f t="shared" ref="S163:S226" si="70">ROUND(Q163/0.998, 0)</f>
        <v>80119964</v>
      </c>
      <c r="U163" s="15">
        <v>41442176</v>
      </c>
      <c r="V163" s="16">
        <v>21608995</v>
      </c>
      <c r="W163" s="16">
        <v>1702422</v>
      </c>
      <c r="X163" s="16">
        <v>1167860</v>
      </c>
      <c r="Y163" s="16">
        <v>136426</v>
      </c>
      <c r="Z163" s="16">
        <v>101275</v>
      </c>
      <c r="AA163" s="16">
        <v>17641</v>
      </c>
      <c r="AB163" s="16">
        <v>4650195</v>
      </c>
      <c r="AC163" s="16">
        <v>13878244</v>
      </c>
      <c r="AD163" s="16">
        <f t="shared" si="58"/>
        <v>64907660</v>
      </c>
      <c r="AE163" s="16">
        <f t="shared" si="59"/>
        <v>1269135</v>
      </c>
      <c r="AF163" s="16">
        <f t="shared" si="60"/>
        <v>18528439</v>
      </c>
      <c r="AG163" s="16">
        <f t="shared" si="61"/>
        <v>84705234</v>
      </c>
      <c r="AH163" s="16">
        <f t="shared" si="62"/>
        <v>169750</v>
      </c>
      <c r="AI163" s="17">
        <f t="shared" ref="AI163:AI226" si="71">ROUND(AG163/0.998, 0)</f>
        <v>84874984</v>
      </c>
      <c r="AK163" s="15">
        <v>40952069.310000002</v>
      </c>
      <c r="AL163" s="16">
        <v>21373560.120000001</v>
      </c>
      <c r="AM163" s="16">
        <v>1687314.65</v>
      </c>
      <c r="AN163" s="16">
        <v>1157806.04</v>
      </c>
      <c r="AO163" s="16">
        <v>136425.82</v>
      </c>
      <c r="AP163" s="16">
        <v>99308.49</v>
      </c>
      <c r="AQ163" s="16">
        <v>17640.54</v>
      </c>
      <c r="AR163" s="16">
        <v>4650195.24</v>
      </c>
      <c r="AS163" s="16">
        <v>13878244.34</v>
      </c>
      <c r="AT163" s="16">
        <f t="shared" si="63"/>
        <v>64167010.440000005</v>
      </c>
      <c r="AU163" s="16">
        <f t="shared" si="64"/>
        <v>1257114.53</v>
      </c>
      <c r="AV163" s="16">
        <f t="shared" si="65"/>
        <v>18528439.579999998</v>
      </c>
      <c r="AW163" s="16">
        <f t="shared" si="66"/>
        <v>83952564.550000012</v>
      </c>
      <c r="AX163" s="16">
        <f t="shared" si="67"/>
        <v>168241.44999998808</v>
      </c>
      <c r="AY163" s="17">
        <f t="shared" ref="AY163:AY226" si="72">ROUND(AW163/0.998, 0)</f>
        <v>84120806</v>
      </c>
    </row>
    <row r="164" spans="1:51" x14ac:dyDescent="0.2">
      <c r="A164" s="4">
        <f t="shared" si="68"/>
        <v>2030</v>
      </c>
      <c r="B164" s="4">
        <f t="shared" si="69"/>
        <v>11</v>
      </c>
      <c r="C164" s="11">
        <f t="shared" si="52"/>
        <v>47788</v>
      </c>
      <c r="E164" s="15">
        <v>72973057</v>
      </c>
      <c r="F164" s="16">
        <v>29338047</v>
      </c>
      <c r="G164" s="16">
        <v>1927711</v>
      </c>
      <c r="H164" s="16">
        <v>1544837</v>
      </c>
      <c r="I164" s="16">
        <v>149361</v>
      </c>
      <c r="J164" s="16">
        <v>71651</v>
      </c>
      <c r="K164" s="16">
        <v>17472</v>
      </c>
      <c r="L164" s="16">
        <v>5087028</v>
      </c>
      <c r="M164" s="16">
        <v>14004858</v>
      </c>
      <c r="N164" s="16">
        <f t="shared" si="53"/>
        <v>104405648</v>
      </c>
      <c r="O164" s="16">
        <f t="shared" si="54"/>
        <v>1616488</v>
      </c>
      <c r="P164" s="16">
        <f t="shared" si="55"/>
        <v>19091886</v>
      </c>
      <c r="Q164" s="16">
        <f t="shared" si="56"/>
        <v>125114022</v>
      </c>
      <c r="R164" s="16">
        <f t="shared" si="57"/>
        <v>250730</v>
      </c>
      <c r="S164" s="17">
        <f t="shared" si="70"/>
        <v>125364752</v>
      </c>
      <c r="U164" s="15">
        <v>77317447</v>
      </c>
      <c r="V164" s="16">
        <v>31723166</v>
      </c>
      <c r="W164" s="16">
        <v>2318210</v>
      </c>
      <c r="X164" s="16">
        <v>1690725</v>
      </c>
      <c r="Y164" s="16">
        <v>149361</v>
      </c>
      <c r="Z164" s="16">
        <v>109821</v>
      </c>
      <c r="AA164" s="16">
        <v>17472</v>
      </c>
      <c r="AB164" s="16">
        <v>5087028</v>
      </c>
      <c r="AC164" s="16">
        <v>14004858</v>
      </c>
      <c r="AD164" s="16">
        <f t="shared" si="58"/>
        <v>111525656</v>
      </c>
      <c r="AE164" s="16">
        <f t="shared" si="59"/>
        <v>1800546</v>
      </c>
      <c r="AF164" s="16">
        <f t="shared" si="60"/>
        <v>19091886</v>
      </c>
      <c r="AG164" s="16">
        <f t="shared" si="61"/>
        <v>132418088</v>
      </c>
      <c r="AH164" s="16">
        <f t="shared" si="62"/>
        <v>265367</v>
      </c>
      <c r="AI164" s="17">
        <f t="shared" si="71"/>
        <v>132683455</v>
      </c>
      <c r="AK164" s="15">
        <v>76495019.450000003</v>
      </c>
      <c r="AL164" s="16">
        <v>31153391.199999999</v>
      </c>
      <c r="AM164" s="16">
        <v>2276075.71</v>
      </c>
      <c r="AN164" s="16">
        <v>1672853.55</v>
      </c>
      <c r="AO164" s="16">
        <v>149360.88</v>
      </c>
      <c r="AP164" s="16">
        <v>104483.95</v>
      </c>
      <c r="AQ164" s="16">
        <v>17471.72</v>
      </c>
      <c r="AR164" s="16">
        <v>5087027.53</v>
      </c>
      <c r="AS164" s="16">
        <v>14004857.949999999</v>
      </c>
      <c r="AT164" s="16">
        <f t="shared" si="63"/>
        <v>110091318.95999999</v>
      </c>
      <c r="AU164" s="16">
        <f t="shared" si="64"/>
        <v>1777337.5</v>
      </c>
      <c r="AV164" s="16">
        <f t="shared" si="65"/>
        <v>19091885.48</v>
      </c>
      <c r="AW164" s="16">
        <f t="shared" si="66"/>
        <v>130960541.94</v>
      </c>
      <c r="AX164" s="16">
        <f t="shared" si="67"/>
        <v>262446.06000000238</v>
      </c>
      <c r="AY164" s="17">
        <f t="shared" si="72"/>
        <v>131222988</v>
      </c>
    </row>
    <row r="165" spans="1:51" x14ac:dyDescent="0.2">
      <c r="A165" s="4">
        <f t="shared" si="68"/>
        <v>2030</v>
      </c>
      <c r="B165" s="4">
        <f t="shared" si="69"/>
        <v>12</v>
      </c>
      <c r="C165" s="11">
        <f t="shared" si="52"/>
        <v>47818</v>
      </c>
      <c r="E165" s="15">
        <v>104093856</v>
      </c>
      <c r="F165" s="16">
        <v>38793347</v>
      </c>
      <c r="G165" s="16">
        <v>2558767</v>
      </c>
      <c r="H165" s="16">
        <v>2082719</v>
      </c>
      <c r="I165" s="16">
        <v>165934</v>
      </c>
      <c r="J165" s="16">
        <v>108237</v>
      </c>
      <c r="K165" s="16">
        <v>18330</v>
      </c>
      <c r="L165" s="16">
        <v>5882707</v>
      </c>
      <c r="M165" s="16">
        <v>14866633</v>
      </c>
      <c r="N165" s="16">
        <f t="shared" si="53"/>
        <v>145630234</v>
      </c>
      <c r="O165" s="16">
        <f t="shared" si="54"/>
        <v>2190956</v>
      </c>
      <c r="P165" s="16">
        <f t="shared" si="55"/>
        <v>20749340</v>
      </c>
      <c r="Q165" s="16">
        <f t="shared" si="56"/>
        <v>168570530</v>
      </c>
      <c r="R165" s="16">
        <f t="shared" si="57"/>
        <v>337817</v>
      </c>
      <c r="S165" s="17">
        <f t="shared" si="70"/>
        <v>168908347</v>
      </c>
      <c r="U165" s="15">
        <v>109683557</v>
      </c>
      <c r="V165" s="16">
        <v>41972126</v>
      </c>
      <c r="W165" s="16">
        <v>2945524</v>
      </c>
      <c r="X165" s="16">
        <v>2111223</v>
      </c>
      <c r="Y165" s="16">
        <v>165934</v>
      </c>
      <c r="Z165" s="16">
        <v>121609</v>
      </c>
      <c r="AA165" s="16">
        <v>18330</v>
      </c>
      <c r="AB165" s="16">
        <v>5882707</v>
      </c>
      <c r="AC165" s="16">
        <v>14866633</v>
      </c>
      <c r="AD165" s="16">
        <f t="shared" si="58"/>
        <v>154785471</v>
      </c>
      <c r="AE165" s="16">
        <f t="shared" si="59"/>
        <v>2232832</v>
      </c>
      <c r="AF165" s="16">
        <f t="shared" si="60"/>
        <v>20749340</v>
      </c>
      <c r="AG165" s="16">
        <f t="shared" si="61"/>
        <v>177767643</v>
      </c>
      <c r="AH165" s="16">
        <f t="shared" si="62"/>
        <v>356248</v>
      </c>
      <c r="AI165" s="17">
        <f t="shared" si="71"/>
        <v>178123891</v>
      </c>
      <c r="AK165" s="15">
        <v>108813781.86</v>
      </c>
      <c r="AL165" s="16">
        <v>41279770.329999998</v>
      </c>
      <c r="AM165" s="16">
        <v>2895707.33</v>
      </c>
      <c r="AN165" s="16">
        <v>2097166.42</v>
      </c>
      <c r="AO165" s="16">
        <v>165934.39000000001</v>
      </c>
      <c r="AP165" s="16">
        <v>114966.03</v>
      </c>
      <c r="AQ165" s="16">
        <v>18329.62</v>
      </c>
      <c r="AR165" s="16">
        <v>5882707.46</v>
      </c>
      <c r="AS165" s="16">
        <v>14866633.32</v>
      </c>
      <c r="AT165" s="16">
        <f t="shared" si="63"/>
        <v>153173523.53</v>
      </c>
      <c r="AU165" s="16">
        <f t="shared" si="64"/>
        <v>2212132.4499999997</v>
      </c>
      <c r="AV165" s="16">
        <f t="shared" si="65"/>
        <v>20749340.780000001</v>
      </c>
      <c r="AW165" s="16">
        <f t="shared" si="66"/>
        <v>176134996.75999999</v>
      </c>
      <c r="AX165" s="16">
        <f t="shared" si="67"/>
        <v>352976.24000000954</v>
      </c>
      <c r="AY165" s="17">
        <f t="shared" si="72"/>
        <v>176487973</v>
      </c>
    </row>
    <row r="166" spans="1:51" x14ac:dyDescent="0.2">
      <c r="A166" s="4">
        <f t="shared" si="68"/>
        <v>2031</v>
      </c>
      <c r="B166" s="4">
        <f t="shared" si="69"/>
        <v>1</v>
      </c>
      <c r="C166" s="11">
        <f t="shared" si="52"/>
        <v>47849</v>
      </c>
      <c r="E166" s="15">
        <v>103937104</v>
      </c>
      <c r="F166" s="16">
        <v>39948288</v>
      </c>
      <c r="G166" s="16">
        <v>2500183</v>
      </c>
      <c r="H166" s="16">
        <v>2038304</v>
      </c>
      <c r="I166" s="16">
        <v>163166</v>
      </c>
      <c r="J166" s="16">
        <v>81353</v>
      </c>
      <c r="K166" s="16">
        <v>18283</v>
      </c>
      <c r="L166" s="16">
        <v>6158061</v>
      </c>
      <c r="M166" s="16">
        <v>14798849</v>
      </c>
      <c r="N166" s="16">
        <f t="shared" si="53"/>
        <v>146567024</v>
      </c>
      <c r="O166" s="16">
        <f t="shared" si="54"/>
        <v>2119657</v>
      </c>
      <c r="P166" s="16">
        <f t="shared" si="55"/>
        <v>20956910</v>
      </c>
      <c r="Q166" s="16">
        <f t="shared" si="56"/>
        <v>169643591</v>
      </c>
      <c r="R166" s="16">
        <f t="shared" si="57"/>
        <v>339967</v>
      </c>
      <c r="S166" s="17">
        <f t="shared" si="70"/>
        <v>169983558</v>
      </c>
      <c r="U166" s="15">
        <v>108617925</v>
      </c>
      <c r="V166" s="16">
        <v>42512646</v>
      </c>
      <c r="W166" s="16">
        <v>2850670</v>
      </c>
      <c r="X166" s="16">
        <v>2216483</v>
      </c>
      <c r="Y166" s="16">
        <v>163166</v>
      </c>
      <c r="Z166" s="16">
        <v>120226</v>
      </c>
      <c r="AA166" s="16">
        <v>18283</v>
      </c>
      <c r="AB166" s="16">
        <v>6158061</v>
      </c>
      <c r="AC166" s="16">
        <v>14798849</v>
      </c>
      <c r="AD166" s="16">
        <f t="shared" si="58"/>
        <v>154162690</v>
      </c>
      <c r="AE166" s="16">
        <f t="shared" si="59"/>
        <v>2336709</v>
      </c>
      <c r="AF166" s="16">
        <f t="shared" si="60"/>
        <v>20956910</v>
      </c>
      <c r="AG166" s="16">
        <f t="shared" si="61"/>
        <v>177456309</v>
      </c>
      <c r="AH166" s="16">
        <f t="shared" si="62"/>
        <v>355624</v>
      </c>
      <c r="AI166" s="17">
        <f t="shared" si="71"/>
        <v>177811933</v>
      </c>
      <c r="AK166" s="15">
        <v>107865426.91</v>
      </c>
      <c r="AL166" s="16">
        <v>41938749.380000003</v>
      </c>
      <c r="AM166" s="16">
        <v>2809486.4</v>
      </c>
      <c r="AN166" s="16">
        <v>2198061.19</v>
      </c>
      <c r="AO166" s="16">
        <v>163166.07</v>
      </c>
      <c r="AP166" s="16">
        <v>114246.55</v>
      </c>
      <c r="AQ166" s="16">
        <v>18283.189999999999</v>
      </c>
      <c r="AR166" s="16">
        <v>6158060.6200000001</v>
      </c>
      <c r="AS166" s="16">
        <v>14798848.58</v>
      </c>
      <c r="AT166" s="16">
        <f t="shared" si="63"/>
        <v>152795111.94999999</v>
      </c>
      <c r="AU166" s="16">
        <f t="shared" si="64"/>
        <v>2312307.7399999998</v>
      </c>
      <c r="AV166" s="16">
        <f t="shared" si="65"/>
        <v>20956909.199999999</v>
      </c>
      <c r="AW166" s="16">
        <f t="shared" si="66"/>
        <v>176064328.88999999</v>
      </c>
      <c r="AX166" s="16">
        <f t="shared" si="67"/>
        <v>352834.11000001431</v>
      </c>
      <c r="AY166" s="17">
        <f t="shared" si="72"/>
        <v>176417163</v>
      </c>
    </row>
    <row r="167" spans="1:51" x14ac:dyDescent="0.2">
      <c r="A167" s="4">
        <f t="shared" si="68"/>
        <v>2031</v>
      </c>
      <c r="B167" s="4">
        <f t="shared" si="69"/>
        <v>2</v>
      </c>
      <c r="C167" s="11">
        <f t="shared" si="52"/>
        <v>47880</v>
      </c>
      <c r="E167" s="15">
        <v>87995277</v>
      </c>
      <c r="F167" s="16">
        <v>34945766</v>
      </c>
      <c r="G167" s="16">
        <v>2165075</v>
      </c>
      <c r="H167" s="16">
        <v>1806108</v>
      </c>
      <c r="I167" s="16">
        <v>143698</v>
      </c>
      <c r="J167" s="16">
        <v>77377</v>
      </c>
      <c r="K167" s="16">
        <v>16445</v>
      </c>
      <c r="L167" s="16">
        <v>5446570</v>
      </c>
      <c r="M167" s="16">
        <v>13266485</v>
      </c>
      <c r="N167" s="16">
        <f t="shared" si="53"/>
        <v>125266261</v>
      </c>
      <c r="O167" s="16">
        <f t="shared" si="54"/>
        <v>1883485</v>
      </c>
      <c r="P167" s="16">
        <f t="shared" si="55"/>
        <v>18713055</v>
      </c>
      <c r="Q167" s="16">
        <f t="shared" si="56"/>
        <v>145862801</v>
      </c>
      <c r="R167" s="16">
        <f t="shared" si="57"/>
        <v>292310</v>
      </c>
      <c r="S167" s="17">
        <f t="shared" si="70"/>
        <v>146155111</v>
      </c>
      <c r="U167" s="15">
        <v>91347378</v>
      </c>
      <c r="V167" s="16">
        <v>36664353</v>
      </c>
      <c r="W167" s="16">
        <v>2432267</v>
      </c>
      <c r="X167" s="16">
        <v>1927016</v>
      </c>
      <c r="Y167" s="16">
        <v>143698</v>
      </c>
      <c r="Z167" s="16">
        <v>106540</v>
      </c>
      <c r="AA167" s="16">
        <v>16445</v>
      </c>
      <c r="AB167" s="16">
        <v>5446570</v>
      </c>
      <c r="AC167" s="16">
        <v>13266485</v>
      </c>
      <c r="AD167" s="16">
        <f t="shared" si="58"/>
        <v>130604141</v>
      </c>
      <c r="AE167" s="16">
        <f t="shared" si="59"/>
        <v>2033556</v>
      </c>
      <c r="AF167" s="16">
        <f t="shared" si="60"/>
        <v>18713055</v>
      </c>
      <c r="AG167" s="16">
        <f t="shared" si="61"/>
        <v>151350752</v>
      </c>
      <c r="AH167" s="16">
        <f t="shared" si="62"/>
        <v>303308</v>
      </c>
      <c r="AI167" s="17">
        <f t="shared" si="71"/>
        <v>151654060</v>
      </c>
      <c r="AK167" s="15">
        <v>90821609.409999996</v>
      </c>
      <c r="AL167" s="16">
        <v>36325289.100000001</v>
      </c>
      <c r="AM167" s="16">
        <v>2408311.84</v>
      </c>
      <c r="AN167" s="16">
        <v>1916120.69</v>
      </c>
      <c r="AO167" s="16">
        <v>143697.73000000001</v>
      </c>
      <c r="AP167" s="16">
        <v>103064.93</v>
      </c>
      <c r="AQ167" s="16">
        <v>16444.78</v>
      </c>
      <c r="AR167" s="16">
        <v>5446570.2400000002</v>
      </c>
      <c r="AS167" s="16">
        <v>13266484.93</v>
      </c>
      <c r="AT167" s="16">
        <f t="shared" si="63"/>
        <v>129715352.86</v>
      </c>
      <c r="AU167" s="16">
        <f t="shared" si="64"/>
        <v>2019185.6199999999</v>
      </c>
      <c r="AV167" s="16">
        <f t="shared" si="65"/>
        <v>18713055.170000002</v>
      </c>
      <c r="AW167" s="16">
        <f t="shared" si="66"/>
        <v>150447593.65000001</v>
      </c>
      <c r="AX167" s="16">
        <f t="shared" si="67"/>
        <v>301498.34999999404</v>
      </c>
      <c r="AY167" s="17">
        <f t="shared" si="72"/>
        <v>150749092</v>
      </c>
    </row>
    <row r="168" spans="1:51" x14ac:dyDescent="0.2">
      <c r="A168" s="4">
        <f t="shared" si="68"/>
        <v>2031</v>
      </c>
      <c r="B168" s="4">
        <f t="shared" si="69"/>
        <v>3</v>
      </c>
      <c r="C168" s="11">
        <f t="shared" si="52"/>
        <v>47908</v>
      </c>
      <c r="E168" s="15">
        <v>82093796</v>
      </c>
      <c r="F168" s="16">
        <v>33358579</v>
      </c>
      <c r="G168" s="16">
        <v>2045972</v>
      </c>
      <c r="H168" s="16">
        <v>1850501</v>
      </c>
      <c r="I168" s="16">
        <v>150802</v>
      </c>
      <c r="J168" s="16">
        <v>78173</v>
      </c>
      <c r="K168" s="16">
        <v>18033</v>
      </c>
      <c r="L168" s="16">
        <v>5812078</v>
      </c>
      <c r="M168" s="16">
        <v>14437454</v>
      </c>
      <c r="N168" s="16">
        <f t="shared" si="53"/>
        <v>117667182</v>
      </c>
      <c r="O168" s="16">
        <f t="shared" si="54"/>
        <v>1928674</v>
      </c>
      <c r="P168" s="16">
        <f t="shared" si="55"/>
        <v>20249532</v>
      </c>
      <c r="Q168" s="16">
        <f t="shared" si="56"/>
        <v>139845388</v>
      </c>
      <c r="R168" s="16">
        <f t="shared" si="57"/>
        <v>280251</v>
      </c>
      <c r="S168" s="17">
        <f t="shared" si="70"/>
        <v>140125639</v>
      </c>
      <c r="U168" s="15">
        <v>85327078</v>
      </c>
      <c r="V168" s="16">
        <v>35015231</v>
      </c>
      <c r="W168" s="16">
        <v>2352072</v>
      </c>
      <c r="X168" s="16">
        <v>1979347</v>
      </c>
      <c r="Y168" s="16">
        <v>150802</v>
      </c>
      <c r="Z168" s="16">
        <v>112817</v>
      </c>
      <c r="AA168" s="16">
        <v>18033</v>
      </c>
      <c r="AB168" s="16">
        <v>5812078</v>
      </c>
      <c r="AC168" s="16">
        <v>14437454</v>
      </c>
      <c r="AD168" s="16">
        <f t="shared" si="58"/>
        <v>122863216</v>
      </c>
      <c r="AE168" s="16">
        <f t="shared" si="59"/>
        <v>2092164</v>
      </c>
      <c r="AF168" s="16">
        <f t="shared" si="60"/>
        <v>20249532</v>
      </c>
      <c r="AG168" s="16">
        <f t="shared" si="61"/>
        <v>145204912</v>
      </c>
      <c r="AH168" s="16">
        <f t="shared" si="62"/>
        <v>290992</v>
      </c>
      <c r="AI168" s="17">
        <f t="shared" si="71"/>
        <v>145495904</v>
      </c>
      <c r="AK168" s="15">
        <v>84843802.450000003</v>
      </c>
      <c r="AL168" s="16">
        <v>34722918.18</v>
      </c>
      <c r="AM168" s="16">
        <v>2332449.5699999998</v>
      </c>
      <c r="AN168" s="16">
        <v>1968468.16</v>
      </c>
      <c r="AO168" s="16">
        <v>150801.93</v>
      </c>
      <c r="AP168" s="16">
        <v>109821.96</v>
      </c>
      <c r="AQ168" s="16">
        <v>18033.189999999999</v>
      </c>
      <c r="AR168" s="16">
        <v>5812078.3099999996</v>
      </c>
      <c r="AS168" s="16">
        <v>14437453.789999999</v>
      </c>
      <c r="AT168" s="16">
        <f t="shared" si="63"/>
        <v>122068005.31999999</v>
      </c>
      <c r="AU168" s="16">
        <f t="shared" si="64"/>
        <v>2078290.1199999999</v>
      </c>
      <c r="AV168" s="16">
        <f t="shared" si="65"/>
        <v>20249532.099999998</v>
      </c>
      <c r="AW168" s="16">
        <f t="shared" si="66"/>
        <v>144395827.53999999</v>
      </c>
      <c r="AX168" s="16">
        <f t="shared" si="67"/>
        <v>289370.46000000834</v>
      </c>
      <c r="AY168" s="17">
        <f t="shared" si="72"/>
        <v>144685198</v>
      </c>
    </row>
    <row r="169" spans="1:51" x14ac:dyDescent="0.2">
      <c r="A169" s="4">
        <f t="shared" si="68"/>
        <v>2031</v>
      </c>
      <c r="B169" s="4">
        <f t="shared" si="69"/>
        <v>4</v>
      </c>
      <c r="C169" s="11">
        <f t="shared" si="52"/>
        <v>47939</v>
      </c>
      <c r="E169" s="15">
        <v>57026250</v>
      </c>
      <c r="F169" s="16">
        <v>25838139</v>
      </c>
      <c r="G169" s="16">
        <v>1601162</v>
      </c>
      <c r="H169" s="16">
        <v>1583278</v>
      </c>
      <c r="I169" s="16">
        <v>135093</v>
      </c>
      <c r="J169" s="16">
        <v>71691</v>
      </c>
      <c r="K169" s="16">
        <v>17217</v>
      </c>
      <c r="L169" s="16">
        <v>5256965</v>
      </c>
      <c r="M169" s="16">
        <v>13811976</v>
      </c>
      <c r="N169" s="16">
        <f t="shared" si="53"/>
        <v>84617861</v>
      </c>
      <c r="O169" s="16">
        <f t="shared" si="54"/>
        <v>1654969</v>
      </c>
      <c r="P169" s="16">
        <f t="shared" si="55"/>
        <v>19068941</v>
      </c>
      <c r="Q169" s="16">
        <f t="shared" si="56"/>
        <v>105341771</v>
      </c>
      <c r="R169" s="16">
        <f t="shared" si="57"/>
        <v>211106</v>
      </c>
      <c r="S169" s="17">
        <f t="shared" si="70"/>
        <v>105552877</v>
      </c>
      <c r="U169" s="15">
        <v>59581256</v>
      </c>
      <c r="V169" s="16">
        <v>27106552</v>
      </c>
      <c r="W169" s="16">
        <v>1868965</v>
      </c>
      <c r="X169" s="16">
        <v>1686012</v>
      </c>
      <c r="Y169" s="16">
        <v>135093</v>
      </c>
      <c r="Z169" s="16">
        <v>102246</v>
      </c>
      <c r="AA169" s="16">
        <v>17217</v>
      </c>
      <c r="AB169" s="16">
        <v>5256965</v>
      </c>
      <c r="AC169" s="16">
        <v>13811976</v>
      </c>
      <c r="AD169" s="16">
        <f t="shared" si="58"/>
        <v>88709083</v>
      </c>
      <c r="AE169" s="16">
        <f t="shared" si="59"/>
        <v>1788258</v>
      </c>
      <c r="AF169" s="16">
        <f t="shared" si="60"/>
        <v>19068941</v>
      </c>
      <c r="AG169" s="16">
        <f t="shared" si="61"/>
        <v>109566282</v>
      </c>
      <c r="AH169" s="16">
        <f t="shared" si="62"/>
        <v>219572</v>
      </c>
      <c r="AI169" s="17">
        <f t="shared" si="71"/>
        <v>109785854</v>
      </c>
      <c r="AK169" s="15">
        <v>59259597.899999999</v>
      </c>
      <c r="AL169" s="16">
        <v>26921948.300000001</v>
      </c>
      <c r="AM169" s="16">
        <v>1857328.28</v>
      </c>
      <c r="AN169" s="16">
        <v>1678149.59</v>
      </c>
      <c r="AO169" s="16">
        <v>135092.76</v>
      </c>
      <c r="AP169" s="16">
        <v>100433.23</v>
      </c>
      <c r="AQ169" s="16">
        <v>17217.21</v>
      </c>
      <c r="AR169" s="16">
        <v>5256965.17</v>
      </c>
      <c r="AS169" s="16">
        <v>13811975.779999999</v>
      </c>
      <c r="AT169" s="16">
        <f t="shared" si="63"/>
        <v>88191184.450000003</v>
      </c>
      <c r="AU169" s="16">
        <f t="shared" si="64"/>
        <v>1778582.82</v>
      </c>
      <c r="AV169" s="16">
        <f t="shared" si="65"/>
        <v>19068940.949999999</v>
      </c>
      <c r="AW169" s="16">
        <f t="shared" si="66"/>
        <v>109038708.22</v>
      </c>
      <c r="AX169" s="16">
        <f t="shared" si="67"/>
        <v>218514.78000000119</v>
      </c>
      <c r="AY169" s="17">
        <f t="shared" si="72"/>
        <v>109257223</v>
      </c>
    </row>
    <row r="170" spans="1:51" x14ac:dyDescent="0.2">
      <c r="A170" s="4">
        <f t="shared" si="68"/>
        <v>2031</v>
      </c>
      <c r="B170" s="4">
        <f t="shared" si="69"/>
        <v>5</v>
      </c>
      <c r="C170" s="11">
        <f t="shared" si="52"/>
        <v>47969</v>
      </c>
      <c r="E170" s="15">
        <v>36224031</v>
      </c>
      <c r="F170" s="16">
        <v>20009929</v>
      </c>
      <c r="G170" s="16">
        <v>1262239</v>
      </c>
      <c r="H170" s="16">
        <v>1362673</v>
      </c>
      <c r="I170" s="16">
        <v>125072</v>
      </c>
      <c r="J170" s="16">
        <v>66166</v>
      </c>
      <c r="K170" s="16">
        <v>17470</v>
      </c>
      <c r="L170" s="16">
        <v>4940997</v>
      </c>
      <c r="M170" s="16">
        <v>13626123</v>
      </c>
      <c r="N170" s="16">
        <f t="shared" si="53"/>
        <v>57638741</v>
      </c>
      <c r="O170" s="16">
        <f t="shared" si="54"/>
        <v>1428839</v>
      </c>
      <c r="P170" s="16">
        <f t="shared" si="55"/>
        <v>18567120</v>
      </c>
      <c r="Q170" s="16">
        <f t="shared" si="56"/>
        <v>77634700</v>
      </c>
      <c r="R170" s="16">
        <f t="shared" si="57"/>
        <v>155581</v>
      </c>
      <c r="S170" s="17">
        <f t="shared" si="70"/>
        <v>77790281</v>
      </c>
      <c r="U170" s="15">
        <v>37640042</v>
      </c>
      <c r="V170" s="16">
        <v>21051541</v>
      </c>
      <c r="W170" s="16">
        <v>1523332</v>
      </c>
      <c r="X170" s="16">
        <v>1456124</v>
      </c>
      <c r="Y170" s="16">
        <v>125072</v>
      </c>
      <c r="Z170" s="16">
        <v>96160</v>
      </c>
      <c r="AA170" s="16">
        <v>17470</v>
      </c>
      <c r="AB170" s="16">
        <v>4940997</v>
      </c>
      <c r="AC170" s="16">
        <v>13626123</v>
      </c>
      <c r="AD170" s="16">
        <f t="shared" si="58"/>
        <v>60357457</v>
      </c>
      <c r="AE170" s="16">
        <f t="shared" si="59"/>
        <v>1552284</v>
      </c>
      <c r="AF170" s="16">
        <f t="shared" si="60"/>
        <v>18567120</v>
      </c>
      <c r="AG170" s="16">
        <f t="shared" si="61"/>
        <v>80476861</v>
      </c>
      <c r="AH170" s="16">
        <f t="shared" si="62"/>
        <v>161276</v>
      </c>
      <c r="AI170" s="17">
        <f t="shared" si="71"/>
        <v>80638137</v>
      </c>
      <c r="AK170" s="15">
        <v>37411838.060000002</v>
      </c>
      <c r="AL170" s="16">
        <v>20923540.02</v>
      </c>
      <c r="AM170" s="16">
        <v>1515970.62</v>
      </c>
      <c r="AN170" s="16">
        <v>1449668.79</v>
      </c>
      <c r="AO170" s="16">
        <v>125071.62</v>
      </c>
      <c r="AP170" s="16">
        <v>94995.19</v>
      </c>
      <c r="AQ170" s="16">
        <v>17470.16</v>
      </c>
      <c r="AR170" s="16">
        <v>4940997.34</v>
      </c>
      <c r="AS170" s="16">
        <v>13626122.970000001</v>
      </c>
      <c r="AT170" s="16">
        <f t="shared" si="63"/>
        <v>59993890.479999989</v>
      </c>
      <c r="AU170" s="16">
        <f t="shared" si="64"/>
        <v>1544663.98</v>
      </c>
      <c r="AV170" s="16">
        <f t="shared" si="65"/>
        <v>18567120.310000002</v>
      </c>
      <c r="AW170" s="16">
        <f t="shared" si="66"/>
        <v>80105674.769999981</v>
      </c>
      <c r="AX170" s="16">
        <f t="shared" si="67"/>
        <v>160532.23000001907</v>
      </c>
      <c r="AY170" s="17">
        <f t="shared" si="72"/>
        <v>80266207</v>
      </c>
    </row>
    <row r="171" spans="1:51" x14ac:dyDescent="0.2">
      <c r="A171" s="4">
        <f t="shared" si="68"/>
        <v>2031</v>
      </c>
      <c r="B171" s="4">
        <f t="shared" si="69"/>
        <v>6</v>
      </c>
      <c r="C171" s="11">
        <f t="shared" si="52"/>
        <v>48000</v>
      </c>
      <c r="E171" s="15">
        <v>21665938</v>
      </c>
      <c r="F171" s="16">
        <v>15603095</v>
      </c>
      <c r="G171" s="16">
        <v>874098</v>
      </c>
      <c r="H171" s="16">
        <v>935085</v>
      </c>
      <c r="I171" s="16">
        <v>110271</v>
      </c>
      <c r="J171" s="16">
        <v>57842</v>
      </c>
      <c r="K171" s="16">
        <v>16669</v>
      </c>
      <c r="L171" s="16">
        <v>4512935</v>
      </c>
      <c r="M171" s="16">
        <v>12844167</v>
      </c>
      <c r="N171" s="16">
        <f t="shared" si="53"/>
        <v>38270071</v>
      </c>
      <c r="O171" s="16">
        <f t="shared" si="54"/>
        <v>992927</v>
      </c>
      <c r="P171" s="16">
        <f t="shared" si="55"/>
        <v>17357102</v>
      </c>
      <c r="Q171" s="16">
        <f t="shared" si="56"/>
        <v>56620100</v>
      </c>
      <c r="R171" s="16">
        <f t="shared" si="57"/>
        <v>113467</v>
      </c>
      <c r="S171" s="17">
        <f t="shared" si="70"/>
        <v>56733567</v>
      </c>
      <c r="U171" s="15">
        <v>22605887</v>
      </c>
      <c r="V171" s="16">
        <v>16519517</v>
      </c>
      <c r="W171" s="16">
        <v>1131671</v>
      </c>
      <c r="X171" s="16">
        <v>1013985</v>
      </c>
      <c r="Y171" s="16">
        <v>110271</v>
      </c>
      <c r="Z171" s="16">
        <v>86031</v>
      </c>
      <c r="AA171" s="16">
        <v>16669</v>
      </c>
      <c r="AB171" s="16">
        <v>4512935</v>
      </c>
      <c r="AC171" s="16">
        <v>12844167</v>
      </c>
      <c r="AD171" s="16">
        <f t="shared" si="58"/>
        <v>40384015</v>
      </c>
      <c r="AE171" s="16">
        <f t="shared" si="59"/>
        <v>1100016</v>
      </c>
      <c r="AF171" s="16">
        <f t="shared" si="60"/>
        <v>17357102</v>
      </c>
      <c r="AG171" s="16">
        <f t="shared" si="61"/>
        <v>58841133</v>
      </c>
      <c r="AH171" s="16">
        <f t="shared" si="62"/>
        <v>117918</v>
      </c>
      <c r="AI171" s="17">
        <f t="shared" si="71"/>
        <v>58959051</v>
      </c>
      <c r="AK171" s="15">
        <v>22427506.309999999</v>
      </c>
      <c r="AL171" s="16">
        <v>16408337.91</v>
      </c>
      <c r="AM171" s="16">
        <v>1125461.8400000001</v>
      </c>
      <c r="AN171" s="16">
        <v>1008447.97</v>
      </c>
      <c r="AO171" s="16">
        <v>110270.94</v>
      </c>
      <c r="AP171" s="16">
        <v>85092.45</v>
      </c>
      <c r="AQ171" s="16">
        <v>16669.150000000001</v>
      </c>
      <c r="AR171" s="16">
        <v>4512934.8</v>
      </c>
      <c r="AS171" s="16">
        <v>12844166.880000001</v>
      </c>
      <c r="AT171" s="16">
        <f t="shared" si="63"/>
        <v>40088246.149999999</v>
      </c>
      <c r="AU171" s="16">
        <f t="shared" si="64"/>
        <v>1093540.42</v>
      </c>
      <c r="AV171" s="16">
        <f t="shared" si="65"/>
        <v>17357101.68</v>
      </c>
      <c r="AW171" s="16">
        <f t="shared" si="66"/>
        <v>58538888.25</v>
      </c>
      <c r="AX171" s="16">
        <f t="shared" si="67"/>
        <v>117312.75</v>
      </c>
      <c r="AY171" s="17">
        <f t="shared" si="72"/>
        <v>58656201</v>
      </c>
    </row>
    <row r="172" spans="1:51" x14ac:dyDescent="0.2">
      <c r="A172" s="4">
        <f t="shared" si="68"/>
        <v>2031</v>
      </c>
      <c r="B172" s="4">
        <f t="shared" si="69"/>
        <v>7</v>
      </c>
      <c r="C172" s="11">
        <f t="shared" si="52"/>
        <v>48030</v>
      </c>
      <c r="E172" s="15">
        <v>14831856</v>
      </c>
      <c r="F172" s="16">
        <v>12771052</v>
      </c>
      <c r="G172" s="16">
        <v>775966</v>
      </c>
      <c r="H172" s="16">
        <v>831195</v>
      </c>
      <c r="I172" s="16">
        <v>104385</v>
      </c>
      <c r="J172" s="16">
        <v>53112</v>
      </c>
      <c r="K172" s="16">
        <v>17013</v>
      </c>
      <c r="L172" s="16">
        <v>4290657</v>
      </c>
      <c r="M172" s="16">
        <v>12967202</v>
      </c>
      <c r="N172" s="16">
        <f t="shared" si="53"/>
        <v>28500272</v>
      </c>
      <c r="O172" s="16">
        <f t="shared" si="54"/>
        <v>884307</v>
      </c>
      <c r="P172" s="16">
        <f t="shared" si="55"/>
        <v>17257859</v>
      </c>
      <c r="Q172" s="16">
        <f t="shared" si="56"/>
        <v>46642438</v>
      </c>
      <c r="R172" s="16">
        <f t="shared" si="57"/>
        <v>93472</v>
      </c>
      <c r="S172" s="17">
        <f t="shared" si="70"/>
        <v>46735910</v>
      </c>
      <c r="U172" s="15">
        <v>15803179</v>
      </c>
      <c r="V172" s="16">
        <v>13754875</v>
      </c>
      <c r="W172" s="16">
        <v>1053066</v>
      </c>
      <c r="X172" s="16">
        <v>919493</v>
      </c>
      <c r="Y172" s="16">
        <v>104385</v>
      </c>
      <c r="Z172" s="16">
        <v>82639</v>
      </c>
      <c r="AA172" s="16">
        <v>17013</v>
      </c>
      <c r="AB172" s="16">
        <v>4290657</v>
      </c>
      <c r="AC172" s="16">
        <v>12967202</v>
      </c>
      <c r="AD172" s="16">
        <f t="shared" si="58"/>
        <v>30732518</v>
      </c>
      <c r="AE172" s="16">
        <f t="shared" si="59"/>
        <v>1002132</v>
      </c>
      <c r="AF172" s="16">
        <f t="shared" si="60"/>
        <v>17257859</v>
      </c>
      <c r="AG172" s="16">
        <f t="shared" si="61"/>
        <v>48992509</v>
      </c>
      <c r="AH172" s="16">
        <f t="shared" si="62"/>
        <v>98181</v>
      </c>
      <c r="AI172" s="17">
        <f t="shared" si="71"/>
        <v>49090690</v>
      </c>
      <c r="AK172" s="15">
        <v>15616032.4</v>
      </c>
      <c r="AL172" s="16">
        <v>13634395.859999999</v>
      </c>
      <c r="AM172" s="16">
        <v>1046479.87</v>
      </c>
      <c r="AN172" s="16">
        <v>913030.93</v>
      </c>
      <c r="AO172" s="16">
        <v>104385.19</v>
      </c>
      <c r="AP172" s="16">
        <v>81670.06</v>
      </c>
      <c r="AQ172" s="16">
        <v>17013.39</v>
      </c>
      <c r="AR172" s="16">
        <v>4290656.8099999996</v>
      </c>
      <c r="AS172" s="16">
        <v>12967202.48</v>
      </c>
      <c r="AT172" s="16">
        <f t="shared" si="63"/>
        <v>30418306.710000001</v>
      </c>
      <c r="AU172" s="16">
        <f t="shared" si="64"/>
        <v>994700.99</v>
      </c>
      <c r="AV172" s="16">
        <f t="shared" si="65"/>
        <v>17257859.289999999</v>
      </c>
      <c r="AW172" s="16">
        <f t="shared" si="66"/>
        <v>48670866.989999995</v>
      </c>
      <c r="AX172" s="16">
        <f t="shared" si="67"/>
        <v>97537.010000005364</v>
      </c>
      <c r="AY172" s="17">
        <f t="shared" si="72"/>
        <v>48768404</v>
      </c>
    </row>
    <row r="173" spans="1:51" x14ac:dyDescent="0.2">
      <c r="A173" s="4">
        <f t="shared" si="68"/>
        <v>2031</v>
      </c>
      <c r="B173" s="4">
        <f t="shared" si="69"/>
        <v>8</v>
      </c>
      <c r="C173" s="11">
        <f t="shared" si="52"/>
        <v>48061</v>
      </c>
      <c r="E173" s="15">
        <v>13370626</v>
      </c>
      <c r="F173" s="16">
        <v>12624180</v>
      </c>
      <c r="G173" s="16">
        <v>745974</v>
      </c>
      <c r="H173" s="16">
        <v>786051</v>
      </c>
      <c r="I173" s="16">
        <v>103172</v>
      </c>
      <c r="J173" s="16">
        <v>51128</v>
      </c>
      <c r="K173" s="16">
        <v>16995</v>
      </c>
      <c r="L173" s="16">
        <v>4069514</v>
      </c>
      <c r="M173" s="16">
        <v>12939801</v>
      </c>
      <c r="N173" s="16">
        <f t="shared" si="53"/>
        <v>26860947</v>
      </c>
      <c r="O173" s="16">
        <f t="shared" si="54"/>
        <v>837179</v>
      </c>
      <c r="P173" s="16">
        <f t="shared" si="55"/>
        <v>17009315</v>
      </c>
      <c r="Q173" s="16">
        <f t="shared" si="56"/>
        <v>44707441</v>
      </c>
      <c r="R173" s="16">
        <f t="shared" si="57"/>
        <v>89594</v>
      </c>
      <c r="S173" s="17">
        <f t="shared" si="70"/>
        <v>44797035</v>
      </c>
      <c r="U173" s="15">
        <v>14448080</v>
      </c>
      <c r="V173" s="16">
        <v>13663404</v>
      </c>
      <c r="W173" s="16">
        <v>1044597</v>
      </c>
      <c r="X173" s="16">
        <v>878789</v>
      </c>
      <c r="Y173" s="16">
        <v>103172</v>
      </c>
      <c r="Z173" s="16">
        <v>82089</v>
      </c>
      <c r="AA173" s="16">
        <v>16995</v>
      </c>
      <c r="AB173" s="16">
        <v>4069514</v>
      </c>
      <c r="AC173" s="16">
        <v>12939801</v>
      </c>
      <c r="AD173" s="16">
        <f t="shared" si="58"/>
        <v>29276248</v>
      </c>
      <c r="AE173" s="16">
        <f t="shared" si="59"/>
        <v>960878</v>
      </c>
      <c r="AF173" s="16">
        <f t="shared" si="60"/>
        <v>17009315</v>
      </c>
      <c r="AG173" s="16">
        <f t="shared" si="61"/>
        <v>47246441</v>
      </c>
      <c r="AH173" s="16">
        <f t="shared" si="62"/>
        <v>94682</v>
      </c>
      <c r="AI173" s="17">
        <f t="shared" si="71"/>
        <v>47341123</v>
      </c>
      <c r="AK173" s="15">
        <v>14236142.039999999</v>
      </c>
      <c r="AL173" s="16">
        <v>13537859.85</v>
      </c>
      <c r="AM173" s="16">
        <v>1037698.14</v>
      </c>
      <c r="AN173" s="16">
        <v>871944.58</v>
      </c>
      <c r="AO173" s="16">
        <v>103171.77</v>
      </c>
      <c r="AP173" s="16">
        <v>81100.83</v>
      </c>
      <c r="AQ173" s="16">
        <v>16995.27</v>
      </c>
      <c r="AR173" s="16">
        <v>4069513.9</v>
      </c>
      <c r="AS173" s="16">
        <v>12939801.300000001</v>
      </c>
      <c r="AT173" s="16">
        <f t="shared" si="63"/>
        <v>28931867.07</v>
      </c>
      <c r="AU173" s="16">
        <f t="shared" si="64"/>
        <v>953045.40999999992</v>
      </c>
      <c r="AV173" s="16">
        <f t="shared" si="65"/>
        <v>17009315.199999999</v>
      </c>
      <c r="AW173" s="16">
        <f t="shared" si="66"/>
        <v>46894227.68</v>
      </c>
      <c r="AX173" s="16">
        <f t="shared" si="67"/>
        <v>93976.320000000298</v>
      </c>
      <c r="AY173" s="17">
        <f t="shared" si="72"/>
        <v>46988204</v>
      </c>
    </row>
    <row r="174" spans="1:51" x14ac:dyDescent="0.2">
      <c r="A174" s="4">
        <f t="shared" si="68"/>
        <v>2031</v>
      </c>
      <c r="B174" s="4">
        <f t="shared" si="69"/>
        <v>9</v>
      </c>
      <c r="C174" s="11">
        <f t="shared" si="52"/>
        <v>48092</v>
      </c>
      <c r="E174" s="15">
        <v>17025372</v>
      </c>
      <c r="F174" s="16">
        <v>13307897</v>
      </c>
      <c r="G174" s="16">
        <v>815240</v>
      </c>
      <c r="H174" s="16">
        <v>787517</v>
      </c>
      <c r="I174" s="16">
        <v>106776</v>
      </c>
      <c r="J174" s="16">
        <v>55516</v>
      </c>
      <c r="K174" s="16">
        <v>16620</v>
      </c>
      <c r="L174" s="16">
        <v>4030288</v>
      </c>
      <c r="M174" s="16">
        <v>12769665</v>
      </c>
      <c r="N174" s="16">
        <f t="shared" si="53"/>
        <v>31271905</v>
      </c>
      <c r="O174" s="16">
        <f t="shared" si="54"/>
        <v>843033</v>
      </c>
      <c r="P174" s="16">
        <f t="shared" si="55"/>
        <v>16799953</v>
      </c>
      <c r="Q174" s="16">
        <f t="shared" si="56"/>
        <v>48914891</v>
      </c>
      <c r="R174" s="16">
        <f t="shared" si="57"/>
        <v>98026</v>
      </c>
      <c r="S174" s="17">
        <f t="shared" si="70"/>
        <v>49012917</v>
      </c>
      <c r="U174" s="15">
        <v>18506625</v>
      </c>
      <c r="V174" s="16">
        <v>14345083</v>
      </c>
      <c r="W174" s="16">
        <v>1101203</v>
      </c>
      <c r="X174" s="16">
        <v>877375</v>
      </c>
      <c r="Y174" s="16">
        <v>106776</v>
      </c>
      <c r="Z174" s="16">
        <v>84536</v>
      </c>
      <c r="AA174" s="16">
        <v>16620</v>
      </c>
      <c r="AB174" s="16">
        <v>4030288</v>
      </c>
      <c r="AC174" s="16">
        <v>12769665</v>
      </c>
      <c r="AD174" s="16">
        <f t="shared" si="58"/>
        <v>34076307</v>
      </c>
      <c r="AE174" s="16">
        <f t="shared" si="59"/>
        <v>961911</v>
      </c>
      <c r="AF174" s="16">
        <f t="shared" si="60"/>
        <v>16799953</v>
      </c>
      <c r="AG174" s="16">
        <f t="shared" si="61"/>
        <v>51838171</v>
      </c>
      <c r="AH174" s="16">
        <f t="shared" si="62"/>
        <v>103884</v>
      </c>
      <c r="AI174" s="17">
        <f t="shared" si="71"/>
        <v>51942055</v>
      </c>
      <c r="AK174" s="15">
        <v>18231998.739999998</v>
      </c>
      <c r="AL174" s="16">
        <v>14222374.380000001</v>
      </c>
      <c r="AM174" s="16">
        <v>1094282.98</v>
      </c>
      <c r="AN174" s="16">
        <v>870868.49</v>
      </c>
      <c r="AO174" s="16">
        <v>106776.06</v>
      </c>
      <c r="AP174" s="16">
        <v>83567.61</v>
      </c>
      <c r="AQ174" s="16">
        <v>16620.07</v>
      </c>
      <c r="AR174" s="16">
        <v>4030288.31</v>
      </c>
      <c r="AS174" s="16">
        <v>12769665.039999999</v>
      </c>
      <c r="AT174" s="16">
        <f t="shared" si="63"/>
        <v>33672052.229999997</v>
      </c>
      <c r="AU174" s="16">
        <f t="shared" si="64"/>
        <v>954436.1</v>
      </c>
      <c r="AV174" s="16">
        <f t="shared" si="65"/>
        <v>16799953.349999998</v>
      </c>
      <c r="AW174" s="16">
        <f t="shared" si="66"/>
        <v>51426441.679999992</v>
      </c>
      <c r="AX174" s="16">
        <f t="shared" si="67"/>
        <v>103059.32000000775</v>
      </c>
      <c r="AY174" s="17">
        <f t="shared" si="72"/>
        <v>51529501</v>
      </c>
    </row>
    <row r="175" spans="1:51" x14ac:dyDescent="0.2">
      <c r="A175" s="4">
        <f t="shared" si="68"/>
        <v>2031</v>
      </c>
      <c r="B175" s="4">
        <f t="shared" si="69"/>
        <v>10</v>
      </c>
      <c r="C175" s="11">
        <f t="shared" si="52"/>
        <v>48122</v>
      </c>
      <c r="E175" s="15">
        <v>38900982</v>
      </c>
      <c r="F175" s="16">
        <v>20278625</v>
      </c>
      <c r="G175" s="16">
        <v>1327949</v>
      </c>
      <c r="H175" s="16">
        <v>994288</v>
      </c>
      <c r="I175" s="16">
        <v>129585</v>
      </c>
      <c r="J175" s="16">
        <v>66657</v>
      </c>
      <c r="K175" s="16">
        <v>17641</v>
      </c>
      <c r="L175" s="16">
        <v>4685457</v>
      </c>
      <c r="M175" s="16">
        <v>13864202</v>
      </c>
      <c r="N175" s="16">
        <f t="shared" si="53"/>
        <v>60654782</v>
      </c>
      <c r="O175" s="16">
        <f t="shared" si="54"/>
        <v>1060945</v>
      </c>
      <c r="P175" s="16">
        <f t="shared" si="55"/>
        <v>18549659</v>
      </c>
      <c r="Q175" s="16">
        <f t="shared" si="56"/>
        <v>80265386</v>
      </c>
      <c r="R175" s="16">
        <f t="shared" si="57"/>
        <v>160852</v>
      </c>
      <c r="S175" s="17">
        <f t="shared" si="70"/>
        <v>80426238</v>
      </c>
      <c r="U175" s="15">
        <v>41859797</v>
      </c>
      <c r="V175" s="16">
        <v>21896534</v>
      </c>
      <c r="W175" s="16">
        <v>1688320</v>
      </c>
      <c r="X175" s="16">
        <v>1117061</v>
      </c>
      <c r="Y175" s="16">
        <v>129585</v>
      </c>
      <c r="Z175" s="16">
        <v>101117</v>
      </c>
      <c r="AA175" s="16">
        <v>17641</v>
      </c>
      <c r="AB175" s="16">
        <v>4685457</v>
      </c>
      <c r="AC175" s="16">
        <v>13864202</v>
      </c>
      <c r="AD175" s="16">
        <f t="shared" si="58"/>
        <v>65591877</v>
      </c>
      <c r="AE175" s="16">
        <f t="shared" si="59"/>
        <v>1218178</v>
      </c>
      <c r="AF175" s="16">
        <f t="shared" si="60"/>
        <v>18549659</v>
      </c>
      <c r="AG175" s="16">
        <f t="shared" si="61"/>
        <v>85359714</v>
      </c>
      <c r="AH175" s="16">
        <f t="shared" si="62"/>
        <v>171062</v>
      </c>
      <c r="AI175" s="17">
        <f t="shared" si="71"/>
        <v>85530776</v>
      </c>
      <c r="AK175" s="15">
        <v>41369629.740000002</v>
      </c>
      <c r="AL175" s="16">
        <v>21661366.43</v>
      </c>
      <c r="AM175" s="16">
        <v>1673212.57</v>
      </c>
      <c r="AN175" s="16">
        <v>1107014.4099999999</v>
      </c>
      <c r="AO175" s="16">
        <v>129585.11</v>
      </c>
      <c r="AP175" s="16">
        <v>99150.31</v>
      </c>
      <c r="AQ175" s="16">
        <v>17640.54</v>
      </c>
      <c r="AR175" s="16">
        <v>4685456.63</v>
      </c>
      <c r="AS175" s="16">
        <v>13864201.789999999</v>
      </c>
      <c r="AT175" s="16">
        <f t="shared" si="63"/>
        <v>64851434.390000001</v>
      </c>
      <c r="AU175" s="16">
        <f t="shared" si="64"/>
        <v>1206164.72</v>
      </c>
      <c r="AV175" s="16">
        <f t="shared" si="65"/>
        <v>18549658.419999998</v>
      </c>
      <c r="AW175" s="16">
        <f t="shared" si="66"/>
        <v>84607257.530000001</v>
      </c>
      <c r="AX175" s="16">
        <f t="shared" si="67"/>
        <v>169553.46999999881</v>
      </c>
      <c r="AY175" s="17">
        <f t="shared" si="72"/>
        <v>84776811</v>
      </c>
    </row>
    <row r="176" spans="1:51" x14ac:dyDescent="0.2">
      <c r="A176" s="4">
        <f t="shared" si="68"/>
        <v>2031</v>
      </c>
      <c r="B176" s="4">
        <f t="shared" si="69"/>
        <v>11</v>
      </c>
      <c r="C176" s="11">
        <f t="shared" si="52"/>
        <v>48153</v>
      </c>
      <c r="E176" s="15">
        <v>73441377</v>
      </c>
      <c r="F176" s="16">
        <v>29498615</v>
      </c>
      <c r="G176" s="16">
        <v>1908379</v>
      </c>
      <c r="H176" s="16">
        <v>1449306</v>
      </c>
      <c r="I176" s="16">
        <v>141684</v>
      </c>
      <c r="J176" s="16">
        <v>71464</v>
      </c>
      <c r="K176" s="16">
        <v>17472</v>
      </c>
      <c r="L176" s="16">
        <v>5122635</v>
      </c>
      <c r="M176" s="16">
        <v>13990656</v>
      </c>
      <c r="N176" s="16">
        <f t="shared" si="53"/>
        <v>105007527</v>
      </c>
      <c r="O176" s="16">
        <f t="shared" si="54"/>
        <v>1520770</v>
      </c>
      <c r="P176" s="16">
        <f t="shared" si="55"/>
        <v>19113291</v>
      </c>
      <c r="Q176" s="16">
        <f t="shared" si="56"/>
        <v>125641588</v>
      </c>
      <c r="R176" s="16">
        <f t="shared" si="57"/>
        <v>251787</v>
      </c>
      <c r="S176" s="17">
        <f t="shared" si="70"/>
        <v>125893375</v>
      </c>
      <c r="U176" s="15">
        <v>78110667</v>
      </c>
      <c r="V176" s="16">
        <v>32062036</v>
      </c>
      <c r="W176" s="16">
        <v>2298944</v>
      </c>
      <c r="X176" s="16">
        <v>1608904</v>
      </c>
      <c r="Y176" s="16">
        <v>141684</v>
      </c>
      <c r="Z176" s="16">
        <v>109662</v>
      </c>
      <c r="AA176" s="16">
        <v>17472</v>
      </c>
      <c r="AB176" s="16">
        <v>5122635</v>
      </c>
      <c r="AC176" s="16">
        <v>13990656</v>
      </c>
      <c r="AD176" s="16">
        <f t="shared" si="58"/>
        <v>112630803</v>
      </c>
      <c r="AE176" s="16">
        <f t="shared" si="59"/>
        <v>1718566</v>
      </c>
      <c r="AF176" s="16">
        <f t="shared" si="60"/>
        <v>19113291</v>
      </c>
      <c r="AG176" s="16">
        <f t="shared" si="61"/>
        <v>133462660</v>
      </c>
      <c r="AH176" s="16">
        <f t="shared" si="62"/>
        <v>267460</v>
      </c>
      <c r="AI176" s="17">
        <f t="shared" si="71"/>
        <v>133730120</v>
      </c>
      <c r="AK176" s="15">
        <v>77288194.549999997</v>
      </c>
      <c r="AL176" s="16">
        <v>31492682.170000002</v>
      </c>
      <c r="AM176" s="16">
        <v>2256808.69</v>
      </c>
      <c r="AN176" s="16">
        <v>1591044.48</v>
      </c>
      <c r="AO176" s="16">
        <v>141683.57999999999</v>
      </c>
      <c r="AP176" s="16">
        <v>104323.73</v>
      </c>
      <c r="AQ176" s="16">
        <v>17471.72</v>
      </c>
      <c r="AR176" s="16">
        <v>5122634.93</v>
      </c>
      <c r="AS176" s="16">
        <v>13990656.26</v>
      </c>
      <c r="AT176" s="16">
        <f t="shared" si="63"/>
        <v>111196840.70999999</v>
      </c>
      <c r="AU176" s="16">
        <f t="shared" si="64"/>
        <v>1695368.21</v>
      </c>
      <c r="AV176" s="16">
        <f t="shared" si="65"/>
        <v>19113291.189999998</v>
      </c>
      <c r="AW176" s="16">
        <f t="shared" si="66"/>
        <v>132005500.10999998</v>
      </c>
      <c r="AX176" s="16">
        <f t="shared" si="67"/>
        <v>264539.8900000155</v>
      </c>
      <c r="AY176" s="17">
        <f t="shared" si="72"/>
        <v>132270040</v>
      </c>
    </row>
    <row r="177" spans="1:51" x14ac:dyDescent="0.2">
      <c r="A177" s="4">
        <f t="shared" si="68"/>
        <v>2031</v>
      </c>
      <c r="B177" s="4">
        <f t="shared" si="69"/>
        <v>12</v>
      </c>
      <c r="C177" s="11">
        <f t="shared" si="52"/>
        <v>48183</v>
      </c>
      <c r="E177" s="15">
        <v>104736830</v>
      </c>
      <c r="F177" s="16">
        <v>38950664</v>
      </c>
      <c r="G177" s="16">
        <v>2534327</v>
      </c>
      <c r="H177" s="16">
        <v>1975718</v>
      </c>
      <c r="I177" s="16">
        <v>157268</v>
      </c>
      <c r="J177" s="16">
        <v>108150</v>
      </c>
      <c r="K177" s="16">
        <v>18330</v>
      </c>
      <c r="L177" s="16">
        <v>5917090</v>
      </c>
      <c r="M177" s="16">
        <v>14851377</v>
      </c>
      <c r="N177" s="16">
        <f t="shared" si="53"/>
        <v>146397419</v>
      </c>
      <c r="O177" s="16">
        <f t="shared" si="54"/>
        <v>2083868</v>
      </c>
      <c r="P177" s="16">
        <f t="shared" si="55"/>
        <v>20768467</v>
      </c>
      <c r="Q177" s="16">
        <f t="shared" si="56"/>
        <v>169249754</v>
      </c>
      <c r="R177" s="16">
        <f t="shared" si="57"/>
        <v>339178</v>
      </c>
      <c r="S177" s="17">
        <f t="shared" si="70"/>
        <v>169588932</v>
      </c>
      <c r="U177" s="15">
        <v>110813484</v>
      </c>
      <c r="V177" s="16">
        <v>42372665</v>
      </c>
      <c r="W177" s="16">
        <v>2921053</v>
      </c>
      <c r="X177" s="16">
        <v>2004181</v>
      </c>
      <c r="Y177" s="16">
        <v>157268</v>
      </c>
      <c r="Z177" s="16">
        <v>121438</v>
      </c>
      <c r="AA177" s="16">
        <v>18330</v>
      </c>
      <c r="AB177" s="16">
        <v>5917090</v>
      </c>
      <c r="AC177" s="16">
        <v>14851377</v>
      </c>
      <c r="AD177" s="16">
        <f t="shared" si="58"/>
        <v>156282800</v>
      </c>
      <c r="AE177" s="16">
        <f t="shared" si="59"/>
        <v>2125619</v>
      </c>
      <c r="AF177" s="16">
        <f t="shared" si="60"/>
        <v>20768467</v>
      </c>
      <c r="AG177" s="16">
        <f t="shared" si="61"/>
        <v>179176886</v>
      </c>
      <c r="AH177" s="16">
        <f t="shared" si="62"/>
        <v>359072</v>
      </c>
      <c r="AI177" s="17">
        <f t="shared" si="71"/>
        <v>179535958</v>
      </c>
      <c r="AK177" s="15">
        <v>109943691.09</v>
      </c>
      <c r="AL177" s="16">
        <v>41680515.060000002</v>
      </c>
      <c r="AM177" s="16">
        <v>2871236.21</v>
      </c>
      <c r="AN177" s="16">
        <v>1990129.58</v>
      </c>
      <c r="AO177" s="16">
        <v>157267.51</v>
      </c>
      <c r="AP177" s="16">
        <v>114794.16</v>
      </c>
      <c r="AQ177" s="16">
        <v>18329.62</v>
      </c>
      <c r="AR177" s="16">
        <v>5917090.3300000001</v>
      </c>
      <c r="AS177" s="16">
        <v>14851377.15</v>
      </c>
      <c r="AT177" s="16">
        <f t="shared" si="63"/>
        <v>154671039.49000001</v>
      </c>
      <c r="AU177" s="16">
        <f t="shared" si="64"/>
        <v>2104923.7400000002</v>
      </c>
      <c r="AV177" s="16">
        <f t="shared" si="65"/>
        <v>20768467.48</v>
      </c>
      <c r="AW177" s="16">
        <f t="shared" si="66"/>
        <v>177544430.71000001</v>
      </c>
      <c r="AX177" s="16">
        <f t="shared" si="67"/>
        <v>355800.28999999166</v>
      </c>
      <c r="AY177" s="17">
        <f t="shared" si="72"/>
        <v>177900231</v>
      </c>
    </row>
    <row r="178" spans="1:51" x14ac:dyDescent="0.2">
      <c r="A178" s="4">
        <f t="shared" si="68"/>
        <v>2032</v>
      </c>
      <c r="B178" s="4">
        <f t="shared" si="69"/>
        <v>1</v>
      </c>
      <c r="C178" s="11">
        <f t="shared" si="52"/>
        <v>48214</v>
      </c>
      <c r="E178" s="15">
        <v>104642843</v>
      </c>
      <c r="F178" s="16">
        <v>40128491</v>
      </c>
      <c r="G178" s="16">
        <v>2476498</v>
      </c>
      <c r="H178" s="16">
        <v>1906851</v>
      </c>
      <c r="I178" s="16">
        <v>154603</v>
      </c>
      <c r="J178" s="16">
        <v>81188</v>
      </c>
      <c r="K178" s="16">
        <v>18283</v>
      </c>
      <c r="L178" s="16">
        <v>6187469</v>
      </c>
      <c r="M178" s="16">
        <v>14783092</v>
      </c>
      <c r="N178" s="16">
        <f t="shared" si="53"/>
        <v>147420718</v>
      </c>
      <c r="O178" s="16">
        <f t="shared" si="54"/>
        <v>1988039</v>
      </c>
      <c r="P178" s="16">
        <f t="shared" si="55"/>
        <v>20970561</v>
      </c>
      <c r="Q178" s="16">
        <f t="shared" si="56"/>
        <v>170379318</v>
      </c>
      <c r="R178" s="16">
        <f t="shared" si="57"/>
        <v>341442</v>
      </c>
      <c r="S178" s="17">
        <f t="shared" si="70"/>
        <v>170720760</v>
      </c>
      <c r="U178" s="15">
        <v>109732068</v>
      </c>
      <c r="V178" s="16">
        <v>42913135</v>
      </c>
      <c r="W178" s="16">
        <v>2826997</v>
      </c>
      <c r="X178" s="16">
        <v>2101897</v>
      </c>
      <c r="Y178" s="16">
        <v>154603</v>
      </c>
      <c r="Z178" s="16">
        <v>120049</v>
      </c>
      <c r="AA178" s="16">
        <v>18283</v>
      </c>
      <c r="AB178" s="16">
        <v>6187469</v>
      </c>
      <c r="AC178" s="16">
        <v>14783092</v>
      </c>
      <c r="AD178" s="16">
        <f t="shared" si="58"/>
        <v>155645086</v>
      </c>
      <c r="AE178" s="16">
        <f t="shared" si="59"/>
        <v>2221946</v>
      </c>
      <c r="AF178" s="16">
        <f t="shared" si="60"/>
        <v>20970561</v>
      </c>
      <c r="AG178" s="16">
        <f t="shared" si="61"/>
        <v>178837593</v>
      </c>
      <c r="AH178" s="16">
        <f t="shared" si="62"/>
        <v>358392</v>
      </c>
      <c r="AI178" s="17">
        <f t="shared" si="71"/>
        <v>179195985</v>
      </c>
      <c r="AK178" s="15">
        <v>108979575.03</v>
      </c>
      <c r="AL178" s="16">
        <v>42339200.689999998</v>
      </c>
      <c r="AM178" s="16">
        <v>2785812.94</v>
      </c>
      <c r="AN178" s="16">
        <v>2083477.02</v>
      </c>
      <c r="AO178" s="16">
        <v>154602.56</v>
      </c>
      <c r="AP178" s="16">
        <v>114069.4</v>
      </c>
      <c r="AQ178" s="16">
        <v>18283.189999999999</v>
      </c>
      <c r="AR178" s="16">
        <v>6187469.0800000001</v>
      </c>
      <c r="AS178" s="16">
        <v>14783091.84</v>
      </c>
      <c r="AT178" s="16">
        <f t="shared" si="63"/>
        <v>154277474.41</v>
      </c>
      <c r="AU178" s="16">
        <f t="shared" si="64"/>
        <v>2197546.42</v>
      </c>
      <c r="AV178" s="16">
        <f t="shared" si="65"/>
        <v>20970560.920000002</v>
      </c>
      <c r="AW178" s="16">
        <f t="shared" si="66"/>
        <v>177445581.75</v>
      </c>
      <c r="AX178" s="16">
        <f t="shared" si="67"/>
        <v>355602.25</v>
      </c>
      <c r="AY178" s="17">
        <f t="shared" si="72"/>
        <v>177801184</v>
      </c>
    </row>
    <row r="179" spans="1:51" x14ac:dyDescent="0.2">
      <c r="A179" s="4">
        <f t="shared" si="68"/>
        <v>2032</v>
      </c>
      <c r="B179" s="4">
        <f t="shared" si="69"/>
        <v>2</v>
      </c>
      <c r="C179" s="11">
        <f t="shared" si="52"/>
        <v>48245</v>
      </c>
      <c r="E179" s="15">
        <v>89938445</v>
      </c>
      <c r="F179" s="16">
        <v>35821179</v>
      </c>
      <c r="G179" s="16">
        <v>2177504</v>
      </c>
      <c r="H179" s="16">
        <v>1738583</v>
      </c>
      <c r="I179" s="16">
        <v>139249</v>
      </c>
      <c r="J179" s="16">
        <v>79062</v>
      </c>
      <c r="K179" s="16">
        <v>16990</v>
      </c>
      <c r="L179" s="16">
        <v>5633616</v>
      </c>
      <c r="M179" s="16">
        <v>13664810</v>
      </c>
      <c r="N179" s="16">
        <f t="shared" si="53"/>
        <v>128093367</v>
      </c>
      <c r="O179" s="16">
        <f t="shared" si="54"/>
        <v>1817645</v>
      </c>
      <c r="P179" s="16">
        <f t="shared" si="55"/>
        <v>19298426</v>
      </c>
      <c r="Q179" s="16">
        <f t="shared" si="56"/>
        <v>149209438</v>
      </c>
      <c r="R179" s="16">
        <f t="shared" si="57"/>
        <v>299017</v>
      </c>
      <c r="S179" s="17">
        <f t="shared" si="70"/>
        <v>149508455</v>
      </c>
      <c r="U179" s="15">
        <v>93632354</v>
      </c>
      <c r="V179" s="16">
        <v>37734287</v>
      </c>
      <c r="W179" s="16">
        <v>2449109</v>
      </c>
      <c r="X179" s="16">
        <v>1874703</v>
      </c>
      <c r="Y179" s="16">
        <v>139249</v>
      </c>
      <c r="Z179" s="16">
        <v>108934</v>
      </c>
      <c r="AA179" s="16">
        <v>16990</v>
      </c>
      <c r="AB179" s="16">
        <v>5633616</v>
      </c>
      <c r="AC179" s="16">
        <v>13664810</v>
      </c>
      <c r="AD179" s="16">
        <f t="shared" si="58"/>
        <v>133971989</v>
      </c>
      <c r="AE179" s="16">
        <f t="shared" si="59"/>
        <v>1983637</v>
      </c>
      <c r="AF179" s="16">
        <f t="shared" si="60"/>
        <v>19298426</v>
      </c>
      <c r="AG179" s="16">
        <f t="shared" si="61"/>
        <v>155254052</v>
      </c>
      <c r="AH179" s="16">
        <f t="shared" si="62"/>
        <v>311130</v>
      </c>
      <c r="AI179" s="17">
        <f t="shared" si="71"/>
        <v>155565182</v>
      </c>
      <c r="AK179" s="15">
        <v>93098394.629999995</v>
      </c>
      <c r="AL179" s="16">
        <v>37388310.850000001</v>
      </c>
      <c r="AM179" s="16">
        <v>2424759.09</v>
      </c>
      <c r="AN179" s="16">
        <v>1863509.51</v>
      </c>
      <c r="AO179" s="16">
        <v>139248.76999999999</v>
      </c>
      <c r="AP179" s="16">
        <v>105373.55</v>
      </c>
      <c r="AQ179" s="16">
        <v>16990.09</v>
      </c>
      <c r="AR179" s="16">
        <v>5633616.1900000004</v>
      </c>
      <c r="AS179" s="16">
        <v>13664810.49</v>
      </c>
      <c r="AT179" s="16">
        <f t="shared" si="63"/>
        <v>133067703.42999999</v>
      </c>
      <c r="AU179" s="16">
        <f t="shared" si="64"/>
        <v>1968883.06</v>
      </c>
      <c r="AV179" s="16">
        <f t="shared" si="65"/>
        <v>19298426.68</v>
      </c>
      <c r="AW179" s="16">
        <f t="shared" si="66"/>
        <v>154335013.16999999</v>
      </c>
      <c r="AX179" s="16">
        <f t="shared" si="67"/>
        <v>309288.83000001311</v>
      </c>
      <c r="AY179" s="17">
        <f t="shared" si="72"/>
        <v>154644302</v>
      </c>
    </row>
    <row r="180" spans="1:51" x14ac:dyDescent="0.2">
      <c r="A180" s="4">
        <f t="shared" si="68"/>
        <v>2032</v>
      </c>
      <c r="B180" s="4">
        <f t="shared" si="69"/>
        <v>3</v>
      </c>
      <c r="C180" s="11">
        <f t="shared" si="52"/>
        <v>48274</v>
      </c>
      <c r="E180" s="15">
        <v>82664701</v>
      </c>
      <c r="F180" s="16">
        <v>33545609</v>
      </c>
      <c r="G180" s="16">
        <v>2024571</v>
      </c>
      <c r="H180" s="16">
        <v>1721393</v>
      </c>
      <c r="I180" s="16">
        <v>142855</v>
      </c>
      <c r="J180" s="16">
        <v>77944</v>
      </c>
      <c r="K180" s="16">
        <v>18033</v>
      </c>
      <c r="L180" s="16">
        <v>5792604</v>
      </c>
      <c r="M180" s="16">
        <v>14421054</v>
      </c>
      <c r="N180" s="16">
        <f t="shared" si="53"/>
        <v>118395769</v>
      </c>
      <c r="O180" s="16">
        <f t="shared" si="54"/>
        <v>1799337</v>
      </c>
      <c r="P180" s="16">
        <f t="shared" si="55"/>
        <v>20213658</v>
      </c>
      <c r="Q180" s="16">
        <f t="shared" si="56"/>
        <v>140408764</v>
      </c>
      <c r="R180" s="16">
        <f t="shared" si="57"/>
        <v>281380</v>
      </c>
      <c r="S180" s="17">
        <f t="shared" si="70"/>
        <v>140690144</v>
      </c>
      <c r="U180" s="15">
        <v>86188414</v>
      </c>
      <c r="V180" s="16">
        <v>35367436</v>
      </c>
      <c r="W180" s="16">
        <v>2332673</v>
      </c>
      <c r="X180" s="16">
        <v>1861556</v>
      </c>
      <c r="Y180" s="16">
        <v>142855</v>
      </c>
      <c r="Z180" s="16">
        <v>112633</v>
      </c>
      <c r="AA180" s="16">
        <v>18033</v>
      </c>
      <c r="AB180" s="16">
        <v>5792604</v>
      </c>
      <c r="AC180" s="16">
        <v>14421054</v>
      </c>
      <c r="AD180" s="16">
        <f t="shared" si="58"/>
        <v>124049411</v>
      </c>
      <c r="AE180" s="16">
        <f t="shared" si="59"/>
        <v>1974189</v>
      </c>
      <c r="AF180" s="16">
        <f t="shared" si="60"/>
        <v>20213658</v>
      </c>
      <c r="AG180" s="16">
        <f t="shared" si="61"/>
        <v>146237258</v>
      </c>
      <c r="AH180" s="16">
        <f t="shared" si="62"/>
        <v>293061</v>
      </c>
      <c r="AI180" s="17">
        <f t="shared" si="71"/>
        <v>146530319</v>
      </c>
      <c r="AK180" s="15">
        <v>85701956.469999999</v>
      </c>
      <c r="AL180" s="16">
        <v>35073568.270000003</v>
      </c>
      <c r="AM180" s="16">
        <v>2312923.52</v>
      </c>
      <c r="AN180" s="16">
        <v>1850744.16</v>
      </c>
      <c r="AO180" s="16">
        <v>142854.54999999999</v>
      </c>
      <c r="AP180" s="16">
        <v>109632.62</v>
      </c>
      <c r="AQ180" s="16">
        <v>18033.189999999999</v>
      </c>
      <c r="AR180" s="16">
        <v>5792603.75</v>
      </c>
      <c r="AS180" s="16">
        <v>14421054.32</v>
      </c>
      <c r="AT180" s="16">
        <f t="shared" si="63"/>
        <v>123249336</v>
      </c>
      <c r="AU180" s="16">
        <f t="shared" si="64"/>
        <v>1960376.7799999998</v>
      </c>
      <c r="AV180" s="16">
        <f t="shared" si="65"/>
        <v>20213658.07</v>
      </c>
      <c r="AW180" s="16">
        <f t="shared" si="66"/>
        <v>145423370.84999999</v>
      </c>
      <c r="AX180" s="16">
        <f t="shared" si="67"/>
        <v>291429.15000000596</v>
      </c>
      <c r="AY180" s="17">
        <f t="shared" si="72"/>
        <v>145714800</v>
      </c>
    </row>
    <row r="181" spans="1:51" x14ac:dyDescent="0.2">
      <c r="A181" s="4">
        <f t="shared" si="68"/>
        <v>2032</v>
      </c>
      <c r="B181" s="4">
        <f t="shared" si="69"/>
        <v>4</v>
      </c>
      <c r="C181" s="11">
        <f t="shared" si="52"/>
        <v>48305</v>
      </c>
      <c r="E181" s="15">
        <v>57395063</v>
      </c>
      <c r="F181" s="16">
        <v>26014014</v>
      </c>
      <c r="G181" s="16">
        <v>1585590</v>
      </c>
      <c r="H181" s="16">
        <v>1487468</v>
      </c>
      <c r="I181" s="16">
        <v>127996</v>
      </c>
      <c r="J181" s="16">
        <v>71525</v>
      </c>
      <c r="K181" s="16">
        <v>17217</v>
      </c>
      <c r="L181" s="16">
        <v>5284051</v>
      </c>
      <c r="M181" s="16">
        <v>13796010</v>
      </c>
      <c r="N181" s="16">
        <f t="shared" si="53"/>
        <v>85139880</v>
      </c>
      <c r="O181" s="16">
        <f t="shared" si="54"/>
        <v>1558993</v>
      </c>
      <c r="P181" s="16">
        <f t="shared" si="55"/>
        <v>19080061</v>
      </c>
      <c r="Q181" s="16">
        <f t="shared" si="56"/>
        <v>105778934</v>
      </c>
      <c r="R181" s="16">
        <f t="shared" si="57"/>
        <v>211982</v>
      </c>
      <c r="S181" s="17">
        <f t="shared" si="70"/>
        <v>105990916</v>
      </c>
      <c r="U181" s="15">
        <v>60169799</v>
      </c>
      <c r="V181" s="16">
        <v>27407286</v>
      </c>
      <c r="W181" s="16">
        <v>1853403</v>
      </c>
      <c r="X181" s="16">
        <v>1599989</v>
      </c>
      <c r="Y181" s="16">
        <v>127996</v>
      </c>
      <c r="Z181" s="16">
        <v>102066</v>
      </c>
      <c r="AA181" s="16">
        <v>17217</v>
      </c>
      <c r="AB181" s="16">
        <v>5284051</v>
      </c>
      <c r="AC181" s="16">
        <v>13796010</v>
      </c>
      <c r="AD181" s="16">
        <f t="shared" si="58"/>
        <v>89575701</v>
      </c>
      <c r="AE181" s="16">
        <f t="shared" si="59"/>
        <v>1702055</v>
      </c>
      <c r="AF181" s="16">
        <f t="shared" si="60"/>
        <v>19080061</v>
      </c>
      <c r="AG181" s="16">
        <f t="shared" si="61"/>
        <v>110357817</v>
      </c>
      <c r="AH181" s="16">
        <f t="shared" si="62"/>
        <v>221158</v>
      </c>
      <c r="AI181" s="17">
        <f t="shared" si="71"/>
        <v>110578975</v>
      </c>
      <c r="AK181" s="15">
        <v>59848164.990000002</v>
      </c>
      <c r="AL181" s="16">
        <v>27222593.219999999</v>
      </c>
      <c r="AM181" s="16">
        <v>1841766.17</v>
      </c>
      <c r="AN181" s="16">
        <v>1592116.34</v>
      </c>
      <c r="AO181" s="16">
        <v>127996.1</v>
      </c>
      <c r="AP181" s="16">
        <v>100253.78</v>
      </c>
      <c r="AQ181" s="16">
        <v>17217.21</v>
      </c>
      <c r="AR181" s="16">
        <v>5284051.38</v>
      </c>
      <c r="AS181" s="16">
        <v>13796009.74</v>
      </c>
      <c r="AT181" s="16">
        <f t="shared" si="63"/>
        <v>89057737.689999998</v>
      </c>
      <c r="AU181" s="16">
        <f t="shared" si="64"/>
        <v>1692370.12</v>
      </c>
      <c r="AV181" s="16">
        <f t="shared" si="65"/>
        <v>19080061.120000001</v>
      </c>
      <c r="AW181" s="16">
        <f t="shared" si="66"/>
        <v>109830168.93000001</v>
      </c>
      <c r="AX181" s="16">
        <f t="shared" si="67"/>
        <v>220100.06999999285</v>
      </c>
      <c r="AY181" s="17">
        <f t="shared" si="72"/>
        <v>110050269</v>
      </c>
    </row>
    <row r="182" spans="1:51" x14ac:dyDescent="0.2">
      <c r="A182" s="4">
        <f t="shared" si="68"/>
        <v>2032</v>
      </c>
      <c r="B182" s="4">
        <f t="shared" si="69"/>
        <v>5</v>
      </c>
      <c r="C182" s="11">
        <f t="shared" si="52"/>
        <v>48335</v>
      </c>
      <c r="E182" s="15">
        <v>36490301</v>
      </c>
      <c r="F182" s="16">
        <v>20171310</v>
      </c>
      <c r="G182" s="16">
        <v>1249542</v>
      </c>
      <c r="H182" s="16">
        <v>1281396</v>
      </c>
      <c r="I182" s="16">
        <v>118559</v>
      </c>
      <c r="J182" s="16">
        <v>65996</v>
      </c>
      <c r="K182" s="16">
        <v>17470</v>
      </c>
      <c r="L182" s="16">
        <v>4968637</v>
      </c>
      <c r="M182" s="16">
        <v>13609637</v>
      </c>
      <c r="N182" s="16">
        <f t="shared" si="53"/>
        <v>58047182</v>
      </c>
      <c r="O182" s="16">
        <f t="shared" si="54"/>
        <v>1347392</v>
      </c>
      <c r="P182" s="16">
        <f t="shared" si="55"/>
        <v>18578274</v>
      </c>
      <c r="Q182" s="16">
        <f t="shared" si="56"/>
        <v>77972848</v>
      </c>
      <c r="R182" s="16">
        <f t="shared" si="57"/>
        <v>156258</v>
      </c>
      <c r="S182" s="17">
        <f t="shared" si="70"/>
        <v>78129106</v>
      </c>
      <c r="U182" s="15">
        <v>37992551</v>
      </c>
      <c r="V182" s="16">
        <v>21321770</v>
      </c>
      <c r="W182" s="16">
        <v>1510644</v>
      </c>
      <c r="X182" s="16">
        <v>1383594</v>
      </c>
      <c r="Y182" s="16">
        <v>118559</v>
      </c>
      <c r="Z182" s="16">
        <v>95975</v>
      </c>
      <c r="AA182" s="16">
        <v>17470</v>
      </c>
      <c r="AB182" s="16">
        <v>4968637</v>
      </c>
      <c r="AC182" s="16">
        <v>13609637</v>
      </c>
      <c r="AD182" s="16">
        <f t="shared" si="58"/>
        <v>60960994</v>
      </c>
      <c r="AE182" s="16">
        <f t="shared" si="59"/>
        <v>1479569</v>
      </c>
      <c r="AF182" s="16">
        <f t="shared" si="60"/>
        <v>18578274</v>
      </c>
      <c r="AG182" s="16">
        <f t="shared" si="61"/>
        <v>81018837</v>
      </c>
      <c r="AH182" s="16">
        <f t="shared" si="62"/>
        <v>162362</v>
      </c>
      <c r="AI182" s="17">
        <f t="shared" si="71"/>
        <v>81181199</v>
      </c>
      <c r="AK182" s="15">
        <v>37764394.899999999</v>
      </c>
      <c r="AL182" s="16">
        <v>21193661.920000002</v>
      </c>
      <c r="AM182" s="16">
        <v>1503283.04</v>
      </c>
      <c r="AN182" s="16">
        <v>1377135.05</v>
      </c>
      <c r="AO182" s="16">
        <v>118558.88</v>
      </c>
      <c r="AP182" s="16">
        <v>94809.91</v>
      </c>
      <c r="AQ182" s="16">
        <v>17470.16</v>
      </c>
      <c r="AR182" s="16">
        <v>4968636.72</v>
      </c>
      <c r="AS182" s="16">
        <v>13609636.890000001</v>
      </c>
      <c r="AT182" s="16">
        <f t="shared" si="63"/>
        <v>60597368.899999999</v>
      </c>
      <c r="AU182" s="16">
        <f t="shared" si="64"/>
        <v>1471944.96</v>
      </c>
      <c r="AV182" s="16">
        <f t="shared" si="65"/>
        <v>18578273.609999999</v>
      </c>
      <c r="AW182" s="16">
        <f t="shared" si="66"/>
        <v>80647587.469999999</v>
      </c>
      <c r="AX182" s="16">
        <f t="shared" si="67"/>
        <v>161618.53000000119</v>
      </c>
      <c r="AY182" s="17">
        <f t="shared" si="72"/>
        <v>80809206</v>
      </c>
    </row>
    <row r="183" spans="1:51" x14ac:dyDescent="0.2">
      <c r="A183" s="4">
        <f t="shared" si="68"/>
        <v>2032</v>
      </c>
      <c r="B183" s="4">
        <f t="shared" si="69"/>
        <v>6</v>
      </c>
      <c r="C183" s="11">
        <f t="shared" si="52"/>
        <v>48366</v>
      </c>
      <c r="E183" s="15">
        <v>21820476</v>
      </c>
      <c r="F183" s="16">
        <v>15747233</v>
      </c>
      <c r="G183" s="16">
        <v>864639</v>
      </c>
      <c r="H183" s="16">
        <v>880863</v>
      </c>
      <c r="I183" s="16">
        <v>104573</v>
      </c>
      <c r="J183" s="16">
        <v>57677</v>
      </c>
      <c r="K183" s="16">
        <v>16669</v>
      </c>
      <c r="L183" s="16">
        <v>4538537</v>
      </c>
      <c r="M183" s="16">
        <v>12828277</v>
      </c>
      <c r="N183" s="16">
        <f t="shared" si="53"/>
        <v>38553590</v>
      </c>
      <c r="O183" s="16">
        <f t="shared" si="54"/>
        <v>938540</v>
      </c>
      <c r="P183" s="16">
        <f t="shared" si="55"/>
        <v>17366814</v>
      </c>
      <c r="Q183" s="16">
        <f t="shared" si="56"/>
        <v>56858944</v>
      </c>
      <c r="R183" s="16">
        <f t="shared" si="57"/>
        <v>113946</v>
      </c>
      <c r="S183" s="17">
        <f t="shared" si="70"/>
        <v>56972890</v>
      </c>
      <c r="U183" s="15">
        <v>22797051</v>
      </c>
      <c r="V183" s="16">
        <v>16758220</v>
      </c>
      <c r="W183" s="16">
        <v>1122221</v>
      </c>
      <c r="X183" s="16">
        <v>966963</v>
      </c>
      <c r="Y183" s="16">
        <v>104573</v>
      </c>
      <c r="Z183" s="16">
        <v>85852</v>
      </c>
      <c r="AA183" s="16">
        <v>16669</v>
      </c>
      <c r="AB183" s="16">
        <v>4538537</v>
      </c>
      <c r="AC183" s="16">
        <v>12828277</v>
      </c>
      <c r="AD183" s="16">
        <f t="shared" si="58"/>
        <v>40798734</v>
      </c>
      <c r="AE183" s="16">
        <f t="shared" si="59"/>
        <v>1052815</v>
      </c>
      <c r="AF183" s="16">
        <f t="shared" si="60"/>
        <v>17366814</v>
      </c>
      <c r="AG183" s="16">
        <f t="shared" si="61"/>
        <v>59218363</v>
      </c>
      <c r="AH183" s="16">
        <f t="shared" si="62"/>
        <v>118674</v>
      </c>
      <c r="AI183" s="17">
        <f t="shared" si="71"/>
        <v>59337037</v>
      </c>
      <c r="AK183" s="15">
        <v>22618717.969999999</v>
      </c>
      <c r="AL183" s="16">
        <v>16646979.720000001</v>
      </c>
      <c r="AM183" s="16">
        <v>1116012.1200000001</v>
      </c>
      <c r="AN183" s="16">
        <v>961421.19</v>
      </c>
      <c r="AO183" s="16">
        <v>104572.73</v>
      </c>
      <c r="AP183" s="16">
        <v>84913.83</v>
      </c>
      <c r="AQ183" s="16">
        <v>16669.150000000001</v>
      </c>
      <c r="AR183" s="16">
        <v>4538537.12</v>
      </c>
      <c r="AS183" s="16">
        <v>12828276.83</v>
      </c>
      <c r="AT183" s="16">
        <f t="shared" si="63"/>
        <v>40502951.68999999</v>
      </c>
      <c r="AU183" s="16">
        <f t="shared" si="64"/>
        <v>1046335.0199999999</v>
      </c>
      <c r="AV183" s="16">
        <f t="shared" si="65"/>
        <v>17366813.949999999</v>
      </c>
      <c r="AW183" s="16">
        <f t="shared" si="66"/>
        <v>58916100.659999996</v>
      </c>
      <c r="AX183" s="16">
        <f t="shared" si="67"/>
        <v>118068.34000000358</v>
      </c>
      <c r="AY183" s="17">
        <f t="shared" si="72"/>
        <v>59034169</v>
      </c>
    </row>
    <row r="184" spans="1:51" x14ac:dyDescent="0.2">
      <c r="A184" s="4">
        <f t="shared" si="68"/>
        <v>2032</v>
      </c>
      <c r="B184" s="4">
        <f t="shared" si="69"/>
        <v>7</v>
      </c>
      <c r="C184" s="11">
        <f t="shared" si="52"/>
        <v>48396</v>
      </c>
      <c r="E184" s="15">
        <v>14911750</v>
      </c>
      <c r="F184" s="16">
        <v>12897949</v>
      </c>
      <c r="G184" s="16">
        <v>767174</v>
      </c>
      <c r="H184" s="16">
        <v>782493</v>
      </c>
      <c r="I184" s="16">
        <v>99034</v>
      </c>
      <c r="J184" s="16">
        <v>52943</v>
      </c>
      <c r="K184" s="16">
        <v>17013</v>
      </c>
      <c r="L184" s="16">
        <v>4317040</v>
      </c>
      <c r="M184" s="16">
        <v>12950885</v>
      </c>
      <c r="N184" s="16">
        <f t="shared" si="53"/>
        <v>28692920</v>
      </c>
      <c r="O184" s="16">
        <f t="shared" si="54"/>
        <v>835436</v>
      </c>
      <c r="P184" s="16">
        <f t="shared" si="55"/>
        <v>17267925</v>
      </c>
      <c r="Q184" s="16">
        <f t="shared" si="56"/>
        <v>46796281</v>
      </c>
      <c r="R184" s="16">
        <f t="shared" si="57"/>
        <v>93780</v>
      </c>
      <c r="S184" s="17">
        <f t="shared" si="70"/>
        <v>46890061</v>
      </c>
      <c r="U184" s="15">
        <v>15915736</v>
      </c>
      <c r="V184" s="16">
        <v>13981929</v>
      </c>
      <c r="W184" s="16">
        <v>1044284</v>
      </c>
      <c r="X184" s="16">
        <v>878612</v>
      </c>
      <c r="Y184" s="16">
        <v>99034</v>
      </c>
      <c r="Z184" s="16">
        <v>82456</v>
      </c>
      <c r="AA184" s="16">
        <v>17013</v>
      </c>
      <c r="AB184" s="16">
        <v>4317040</v>
      </c>
      <c r="AC184" s="16">
        <v>12950885</v>
      </c>
      <c r="AD184" s="16">
        <f t="shared" si="58"/>
        <v>31057996</v>
      </c>
      <c r="AE184" s="16">
        <f t="shared" si="59"/>
        <v>961068</v>
      </c>
      <c r="AF184" s="16">
        <f t="shared" si="60"/>
        <v>17267925</v>
      </c>
      <c r="AG184" s="16">
        <f t="shared" si="61"/>
        <v>49286989</v>
      </c>
      <c r="AH184" s="16">
        <f t="shared" si="62"/>
        <v>98772</v>
      </c>
      <c r="AI184" s="17">
        <f t="shared" si="71"/>
        <v>49385761</v>
      </c>
      <c r="AK184" s="15">
        <v>15728661.140000001</v>
      </c>
      <c r="AL184" s="16">
        <v>13861391.57</v>
      </c>
      <c r="AM184" s="16">
        <v>1037698.18</v>
      </c>
      <c r="AN184" s="16">
        <v>872146.28</v>
      </c>
      <c r="AO184" s="16">
        <v>99033.77</v>
      </c>
      <c r="AP184" s="16">
        <v>81486.63</v>
      </c>
      <c r="AQ184" s="16">
        <v>17013.39</v>
      </c>
      <c r="AR184" s="16">
        <v>4317040.01</v>
      </c>
      <c r="AS184" s="16">
        <v>12950884.960000001</v>
      </c>
      <c r="AT184" s="16">
        <f t="shared" si="63"/>
        <v>30743798.050000001</v>
      </c>
      <c r="AU184" s="16">
        <f t="shared" si="64"/>
        <v>953632.91</v>
      </c>
      <c r="AV184" s="16">
        <f t="shared" si="65"/>
        <v>17267924.969999999</v>
      </c>
      <c r="AW184" s="16">
        <f t="shared" si="66"/>
        <v>48965355.93</v>
      </c>
      <c r="AX184" s="16">
        <f t="shared" si="67"/>
        <v>98127.070000000298</v>
      </c>
      <c r="AY184" s="17">
        <f t="shared" si="72"/>
        <v>49063483</v>
      </c>
    </row>
    <row r="185" spans="1:51" x14ac:dyDescent="0.2">
      <c r="A185" s="4">
        <f t="shared" si="68"/>
        <v>2032</v>
      </c>
      <c r="B185" s="4">
        <f t="shared" si="69"/>
        <v>8</v>
      </c>
      <c r="C185" s="11">
        <f t="shared" si="52"/>
        <v>48427</v>
      </c>
      <c r="E185" s="15">
        <v>13428673</v>
      </c>
      <c r="F185" s="16">
        <v>12746138</v>
      </c>
      <c r="G185" s="16">
        <v>737257</v>
      </c>
      <c r="H185" s="16">
        <v>739603</v>
      </c>
      <c r="I185" s="16">
        <v>97855</v>
      </c>
      <c r="J185" s="16">
        <v>50960</v>
      </c>
      <c r="K185" s="16">
        <v>16995</v>
      </c>
      <c r="L185" s="16">
        <v>4095711</v>
      </c>
      <c r="M185" s="16">
        <v>12923758</v>
      </c>
      <c r="N185" s="16">
        <f t="shared" si="53"/>
        <v>27026918</v>
      </c>
      <c r="O185" s="16">
        <f t="shared" si="54"/>
        <v>790563</v>
      </c>
      <c r="P185" s="16">
        <f t="shared" si="55"/>
        <v>17019469</v>
      </c>
      <c r="Q185" s="16">
        <f t="shared" si="56"/>
        <v>44836950</v>
      </c>
      <c r="R185" s="16">
        <f t="shared" si="57"/>
        <v>89854</v>
      </c>
      <c r="S185" s="17">
        <f t="shared" si="70"/>
        <v>44926804</v>
      </c>
      <c r="U185" s="15">
        <v>14540698</v>
      </c>
      <c r="V185" s="16">
        <v>13888851</v>
      </c>
      <c r="W185" s="16">
        <v>1035894</v>
      </c>
      <c r="X185" s="16">
        <v>840337</v>
      </c>
      <c r="Y185" s="16">
        <v>97855</v>
      </c>
      <c r="Z185" s="16">
        <v>81908</v>
      </c>
      <c r="AA185" s="16">
        <v>16995</v>
      </c>
      <c r="AB185" s="16">
        <v>4095711</v>
      </c>
      <c r="AC185" s="16">
        <v>12923758</v>
      </c>
      <c r="AD185" s="16">
        <f t="shared" si="58"/>
        <v>29580293</v>
      </c>
      <c r="AE185" s="16">
        <f t="shared" si="59"/>
        <v>922245</v>
      </c>
      <c r="AF185" s="16">
        <f t="shared" si="60"/>
        <v>17019469</v>
      </c>
      <c r="AG185" s="16">
        <f t="shared" si="61"/>
        <v>47522007</v>
      </c>
      <c r="AH185" s="16">
        <f t="shared" si="62"/>
        <v>95234</v>
      </c>
      <c r="AI185" s="17">
        <f t="shared" si="71"/>
        <v>47617241</v>
      </c>
      <c r="AK185" s="15">
        <v>14328752.68</v>
      </c>
      <c r="AL185" s="16">
        <v>13763309.41</v>
      </c>
      <c r="AM185" s="16">
        <v>1028994.81</v>
      </c>
      <c r="AN185" s="16">
        <v>833491.38</v>
      </c>
      <c r="AO185" s="16">
        <v>97854.8</v>
      </c>
      <c r="AP185" s="16">
        <v>80920.39</v>
      </c>
      <c r="AQ185" s="16">
        <v>16995.27</v>
      </c>
      <c r="AR185" s="16">
        <v>4095710.66</v>
      </c>
      <c r="AS185" s="16">
        <v>12923757.630000001</v>
      </c>
      <c r="AT185" s="16">
        <f t="shared" si="63"/>
        <v>29235906.969999999</v>
      </c>
      <c r="AU185" s="16">
        <f t="shared" si="64"/>
        <v>914411.77</v>
      </c>
      <c r="AV185" s="16">
        <f t="shared" si="65"/>
        <v>17019468.289999999</v>
      </c>
      <c r="AW185" s="16">
        <f t="shared" si="66"/>
        <v>47169787.030000001</v>
      </c>
      <c r="AX185" s="16">
        <f t="shared" si="67"/>
        <v>94528.969999998808</v>
      </c>
      <c r="AY185" s="17">
        <f t="shared" si="72"/>
        <v>47264316</v>
      </c>
    </row>
    <row r="186" spans="1:51" x14ac:dyDescent="0.2">
      <c r="A186" s="4">
        <f t="shared" si="68"/>
        <v>2032</v>
      </c>
      <c r="B186" s="4">
        <f t="shared" si="69"/>
        <v>9</v>
      </c>
      <c r="C186" s="11">
        <f t="shared" si="52"/>
        <v>48458</v>
      </c>
      <c r="E186" s="15">
        <v>17087389</v>
      </c>
      <c r="F186" s="16">
        <v>13431302</v>
      </c>
      <c r="G186" s="16">
        <v>806042</v>
      </c>
      <c r="H186" s="16">
        <v>740969</v>
      </c>
      <c r="I186" s="16">
        <v>101169</v>
      </c>
      <c r="J186" s="16">
        <v>55358</v>
      </c>
      <c r="K186" s="16">
        <v>16620</v>
      </c>
      <c r="L186" s="16">
        <v>4055650</v>
      </c>
      <c r="M186" s="16">
        <v>12754738</v>
      </c>
      <c r="N186" s="16">
        <f t="shared" si="53"/>
        <v>31442522</v>
      </c>
      <c r="O186" s="16">
        <f t="shared" si="54"/>
        <v>796327</v>
      </c>
      <c r="P186" s="16">
        <f t="shared" si="55"/>
        <v>16810388</v>
      </c>
      <c r="Q186" s="16">
        <f t="shared" si="56"/>
        <v>49049237</v>
      </c>
      <c r="R186" s="16">
        <f t="shared" si="57"/>
        <v>98295</v>
      </c>
      <c r="S186" s="17">
        <f t="shared" si="70"/>
        <v>49147532</v>
      </c>
      <c r="U186" s="15">
        <v>18638613</v>
      </c>
      <c r="V186" s="16">
        <v>14568563</v>
      </c>
      <c r="W186" s="16">
        <v>1092020</v>
      </c>
      <c r="X186" s="16">
        <v>838381</v>
      </c>
      <c r="Y186" s="16">
        <v>101169</v>
      </c>
      <c r="Z186" s="16">
        <v>84369</v>
      </c>
      <c r="AA186" s="16">
        <v>16620</v>
      </c>
      <c r="AB186" s="16">
        <v>4055650</v>
      </c>
      <c r="AC186" s="16">
        <v>12754738</v>
      </c>
      <c r="AD186" s="16">
        <f t="shared" si="58"/>
        <v>34416985</v>
      </c>
      <c r="AE186" s="16">
        <f t="shared" si="59"/>
        <v>922750</v>
      </c>
      <c r="AF186" s="16">
        <f t="shared" si="60"/>
        <v>16810388</v>
      </c>
      <c r="AG186" s="16">
        <f t="shared" si="61"/>
        <v>52150123</v>
      </c>
      <c r="AH186" s="16">
        <f t="shared" si="62"/>
        <v>104509</v>
      </c>
      <c r="AI186" s="17">
        <f t="shared" si="71"/>
        <v>52254632</v>
      </c>
      <c r="AK186" s="15">
        <v>18363856.23</v>
      </c>
      <c r="AL186" s="16">
        <v>14445919.720000001</v>
      </c>
      <c r="AM186" s="16">
        <v>1085099.92</v>
      </c>
      <c r="AN186" s="16">
        <v>831876.31</v>
      </c>
      <c r="AO186" s="16">
        <v>101168.86</v>
      </c>
      <c r="AP186" s="16">
        <v>83399.649999999994</v>
      </c>
      <c r="AQ186" s="16">
        <v>16620.07</v>
      </c>
      <c r="AR186" s="16">
        <v>4055650.23</v>
      </c>
      <c r="AS186" s="16">
        <v>12754738.210000001</v>
      </c>
      <c r="AT186" s="16">
        <f t="shared" si="63"/>
        <v>34012664.800000004</v>
      </c>
      <c r="AU186" s="16">
        <f t="shared" si="64"/>
        <v>915275.96000000008</v>
      </c>
      <c r="AV186" s="16">
        <f t="shared" si="65"/>
        <v>16810388.440000001</v>
      </c>
      <c r="AW186" s="16">
        <f t="shared" si="66"/>
        <v>51738329.200000003</v>
      </c>
      <c r="AX186" s="16">
        <f t="shared" si="67"/>
        <v>103683.79999999702</v>
      </c>
      <c r="AY186" s="17">
        <f t="shared" si="72"/>
        <v>51842013</v>
      </c>
    </row>
    <row r="187" spans="1:51" x14ac:dyDescent="0.2">
      <c r="A187" s="4">
        <f t="shared" si="68"/>
        <v>2032</v>
      </c>
      <c r="B187" s="4">
        <f t="shared" si="69"/>
        <v>10</v>
      </c>
      <c r="C187" s="11">
        <f t="shared" si="52"/>
        <v>48488</v>
      </c>
      <c r="E187" s="15">
        <v>39071595</v>
      </c>
      <c r="F187" s="16">
        <v>20408803</v>
      </c>
      <c r="G187" s="16">
        <v>1313828</v>
      </c>
      <c r="H187" s="16">
        <v>931405</v>
      </c>
      <c r="I187" s="16">
        <v>122566</v>
      </c>
      <c r="J187" s="16">
        <v>66505</v>
      </c>
      <c r="K187" s="16">
        <v>17641</v>
      </c>
      <c r="L187" s="16">
        <v>4712476</v>
      </c>
      <c r="M187" s="16">
        <v>13849842</v>
      </c>
      <c r="N187" s="16">
        <f t="shared" si="53"/>
        <v>60934433</v>
      </c>
      <c r="O187" s="16">
        <f t="shared" si="54"/>
        <v>997910</v>
      </c>
      <c r="P187" s="16">
        <f t="shared" si="55"/>
        <v>18562318</v>
      </c>
      <c r="Q187" s="16">
        <f t="shared" si="56"/>
        <v>80494661</v>
      </c>
      <c r="R187" s="16">
        <f t="shared" si="57"/>
        <v>161312</v>
      </c>
      <c r="S187" s="17">
        <f t="shared" si="70"/>
        <v>80655973</v>
      </c>
      <c r="U187" s="15">
        <v>42227876</v>
      </c>
      <c r="V187" s="16">
        <v>22165597</v>
      </c>
      <c r="W187" s="16">
        <v>1674218</v>
      </c>
      <c r="X187" s="16">
        <v>1064141</v>
      </c>
      <c r="Y187" s="16">
        <v>122566</v>
      </c>
      <c r="Z187" s="16">
        <v>100956</v>
      </c>
      <c r="AA187" s="16">
        <v>17641</v>
      </c>
      <c r="AB187" s="16">
        <v>4712476</v>
      </c>
      <c r="AC187" s="16">
        <v>13849842</v>
      </c>
      <c r="AD187" s="16">
        <f t="shared" si="58"/>
        <v>66207898</v>
      </c>
      <c r="AE187" s="16">
        <f t="shared" si="59"/>
        <v>1165097</v>
      </c>
      <c r="AF187" s="16">
        <f t="shared" si="60"/>
        <v>18562318</v>
      </c>
      <c r="AG187" s="16">
        <f t="shared" si="61"/>
        <v>85935313</v>
      </c>
      <c r="AH187" s="16">
        <f t="shared" si="62"/>
        <v>172215</v>
      </c>
      <c r="AI187" s="17">
        <f t="shared" si="71"/>
        <v>86107528</v>
      </c>
      <c r="AK187" s="15">
        <v>41737498.409999996</v>
      </c>
      <c r="AL187" s="16">
        <v>21930669.199999999</v>
      </c>
      <c r="AM187" s="16">
        <v>1659110.12</v>
      </c>
      <c r="AN187" s="16">
        <v>1054101.72</v>
      </c>
      <c r="AO187" s="16">
        <v>122566.26</v>
      </c>
      <c r="AP187" s="16">
        <v>98988.56</v>
      </c>
      <c r="AQ187" s="16">
        <v>17640.54</v>
      </c>
      <c r="AR187" s="16">
        <v>4712475.75</v>
      </c>
      <c r="AS187" s="16">
        <v>13849842.35</v>
      </c>
      <c r="AT187" s="16">
        <f t="shared" si="63"/>
        <v>65467484.529999994</v>
      </c>
      <c r="AU187" s="16">
        <f t="shared" si="64"/>
        <v>1153090.28</v>
      </c>
      <c r="AV187" s="16">
        <f t="shared" si="65"/>
        <v>18562318.100000001</v>
      </c>
      <c r="AW187" s="16">
        <f t="shared" si="66"/>
        <v>85182892.909999996</v>
      </c>
      <c r="AX187" s="16">
        <f t="shared" si="67"/>
        <v>170707.09000000358</v>
      </c>
      <c r="AY187" s="17">
        <f t="shared" si="72"/>
        <v>85353600</v>
      </c>
    </row>
    <row r="188" spans="1:51" x14ac:dyDescent="0.2">
      <c r="A188" s="4">
        <f t="shared" si="68"/>
        <v>2032</v>
      </c>
      <c r="B188" s="4">
        <f t="shared" si="69"/>
        <v>11</v>
      </c>
      <c r="C188" s="11">
        <f t="shared" si="52"/>
        <v>48519</v>
      </c>
      <c r="E188" s="15">
        <v>73850379</v>
      </c>
      <c r="F188" s="16">
        <v>29648751</v>
      </c>
      <c r="G188" s="16">
        <v>1889104</v>
      </c>
      <c r="H188" s="16">
        <v>1353389</v>
      </c>
      <c r="I188" s="16">
        <v>133840</v>
      </c>
      <c r="J188" s="16">
        <v>71332</v>
      </c>
      <c r="K188" s="16">
        <v>17472</v>
      </c>
      <c r="L188" s="16">
        <v>5149905</v>
      </c>
      <c r="M188" s="16">
        <v>13978032</v>
      </c>
      <c r="N188" s="16">
        <f t="shared" si="53"/>
        <v>105539546</v>
      </c>
      <c r="O188" s="16">
        <f t="shared" si="54"/>
        <v>1424721</v>
      </c>
      <c r="P188" s="16">
        <f t="shared" si="55"/>
        <v>19127937</v>
      </c>
      <c r="Q188" s="16">
        <f t="shared" si="56"/>
        <v>126092204</v>
      </c>
      <c r="R188" s="16">
        <f t="shared" si="57"/>
        <v>252690</v>
      </c>
      <c r="S188" s="17">
        <f t="shared" si="70"/>
        <v>126344894</v>
      </c>
      <c r="U188" s="15">
        <v>78851849</v>
      </c>
      <c r="V188" s="16">
        <v>32381609</v>
      </c>
      <c r="W188" s="16">
        <v>2279686</v>
      </c>
      <c r="X188" s="16">
        <v>1525049</v>
      </c>
      <c r="Y188" s="16">
        <v>133840</v>
      </c>
      <c r="Z188" s="16">
        <v>109520</v>
      </c>
      <c r="AA188" s="16">
        <v>17472</v>
      </c>
      <c r="AB188" s="16">
        <v>5149905</v>
      </c>
      <c r="AC188" s="16">
        <v>13978032</v>
      </c>
      <c r="AD188" s="16">
        <f t="shared" si="58"/>
        <v>113664456</v>
      </c>
      <c r="AE188" s="16">
        <f t="shared" si="59"/>
        <v>1634569</v>
      </c>
      <c r="AF188" s="16">
        <f t="shared" si="60"/>
        <v>19127937</v>
      </c>
      <c r="AG188" s="16">
        <f t="shared" si="61"/>
        <v>134426962</v>
      </c>
      <c r="AH188" s="16">
        <f t="shared" si="62"/>
        <v>269393</v>
      </c>
      <c r="AI188" s="17">
        <f t="shared" si="71"/>
        <v>134696355</v>
      </c>
      <c r="AK188" s="15">
        <v>78029228.819999993</v>
      </c>
      <c r="AL188" s="16">
        <v>31812636.399999999</v>
      </c>
      <c r="AM188" s="16">
        <v>2237550.7000000002</v>
      </c>
      <c r="AN188" s="16">
        <v>1507200.82</v>
      </c>
      <c r="AO188" s="16">
        <v>133839.82</v>
      </c>
      <c r="AP188" s="16">
        <v>104181.31</v>
      </c>
      <c r="AQ188" s="16">
        <v>17471.72</v>
      </c>
      <c r="AR188" s="16">
        <v>5149905.2699999996</v>
      </c>
      <c r="AS188" s="16">
        <v>13978032.300000001</v>
      </c>
      <c r="AT188" s="16">
        <f t="shared" si="63"/>
        <v>112230727.45999999</v>
      </c>
      <c r="AU188" s="16">
        <f t="shared" si="64"/>
        <v>1611382.1300000001</v>
      </c>
      <c r="AV188" s="16">
        <f t="shared" si="65"/>
        <v>19127937.57</v>
      </c>
      <c r="AW188" s="16">
        <f t="shared" si="66"/>
        <v>132970047.16</v>
      </c>
      <c r="AX188" s="16">
        <f t="shared" si="67"/>
        <v>266472.84000000358</v>
      </c>
      <c r="AY188" s="17">
        <f t="shared" si="72"/>
        <v>133236520</v>
      </c>
    </row>
    <row r="189" spans="1:51" x14ac:dyDescent="0.2">
      <c r="A189" s="4">
        <f t="shared" si="68"/>
        <v>2032</v>
      </c>
      <c r="B189" s="4">
        <f t="shared" si="69"/>
        <v>12</v>
      </c>
      <c r="C189" s="11">
        <f t="shared" si="52"/>
        <v>48549</v>
      </c>
      <c r="E189" s="15">
        <v>105311017</v>
      </c>
      <c r="F189" s="16">
        <v>39102735</v>
      </c>
      <c r="G189" s="16">
        <v>2509859</v>
      </c>
      <c r="H189" s="16">
        <v>1866729</v>
      </c>
      <c r="I189" s="16">
        <v>148436</v>
      </c>
      <c r="J189" s="16">
        <v>108018</v>
      </c>
      <c r="K189" s="16">
        <v>18330</v>
      </c>
      <c r="L189" s="16">
        <v>5943051</v>
      </c>
      <c r="M189" s="16">
        <v>14839628</v>
      </c>
      <c r="N189" s="16">
        <f t="shared" si="53"/>
        <v>147090377</v>
      </c>
      <c r="O189" s="16">
        <f t="shared" si="54"/>
        <v>1974747</v>
      </c>
      <c r="P189" s="16">
        <f t="shared" si="55"/>
        <v>20782679</v>
      </c>
      <c r="Q189" s="16">
        <f t="shared" si="56"/>
        <v>169847803</v>
      </c>
      <c r="R189" s="16">
        <f t="shared" si="57"/>
        <v>340376</v>
      </c>
      <c r="S189" s="17">
        <f t="shared" si="70"/>
        <v>170188179</v>
      </c>
      <c r="U189" s="15">
        <v>111885261</v>
      </c>
      <c r="V189" s="16">
        <v>42753333</v>
      </c>
      <c r="W189" s="16">
        <v>2896600</v>
      </c>
      <c r="X189" s="16">
        <v>1895147</v>
      </c>
      <c r="Y189" s="16">
        <v>148436</v>
      </c>
      <c r="Z189" s="16">
        <v>121306</v>
      </c>
      <c r="AA189" s="16">
        <v>18330</v>
      </c>
      <c r="AB189" s="16">
        <v>5943051</v>
      </c>
      <c r="AC189" s="16">
        <v>14839628</v>
      </c>
      <c r="AD189" s="16">
        <f t="shared" si="58"/>
        <v>157701960</v>
      </c>
      <c r="AE189" s="16">
        <f t="shared" si="59"/>
        <v>2016453</v>
      </c>
      <c r="AF189" s="16">
        <f t="shared" si="60"/>
        <v>20782679</v>
      </c>
      <c r="AG189" s="16">
        <f t="shared" si="61"/>
        <v>180501092</v>
      </c>
      <c r="AH189" s="16">
        <f t="shared" si="62"/>
        <v>361726</v>
      </c>
      <c r="AI189" s="17">
        <f t="shared" si="71"/>
        <v>180862818</v>
      </c>
      <c r="AK189" s="15">
        <v>111015412.94</v>
      </c>
      <c r="AL189" s="16">
        <v>42061370.219999999</v>
      </c>
      <c r="AM189" s="16">
        <v>2846783.8</v>
      </c>
      <c r="AN189" s="16">
        <v>1881100.97</v>
      </c>
      <c r="AO189" s="16">
        <v>148435.76999999999</v>
      </c>
      <c r="AP189" s="16">
        <v>114661.79</v>
      </c>
      <c r="AQ189" s="16">
        <v>18329.62</v>
      </c>
      <c r="AR189" s="16">
        <v>5943051.3300000001</v>
      </c>
      <c r="AS189" s="16">
        <v>14839627.970000001</v>
      </c>
      <c r="AT189" s="16">
        <f t="shared" si="63"/>
        <v>156090332.35000002</v>
      </c>
      <c r="AU189" s="16">
        <f t="shared" si="64"/>
        <v>1995762.76</v>
      </c>
      <c r="AV189" s="16">
        <f t="shared" si="65"/>
        <v>20782679.300000001</v>
      </c>
      <c r="AW189" s="16">
        <f t="shared" si="66"/>
        <v>178868774.41000003</v>
      </c>
      <c r="AX189" s="16">
        <f t="shared" si="67"/>
        <v>358454.58999997377</v>
      </c>
      <c r="AY189" s="17">
        <f t="shared" si="72"/>
        <v>179227229</v>
      </c>
    </row>
    <row r="190" spans="1:51" x14ac:dyDescent="0.2">
      <c r="A190" s="4">
        <f t="shared" si="68"/>
        <v>2033</v>
      </c>
      <c r="B190" s="4">
        <f t="shared" si="69"/>
        <v>1</v>
      </c>
      <c r="C190" s="11">
        <f t="shared" si="52"/>
        <v>48580</v>
      </c>
      <c r="E190" s="15">
        <v>105273801</v>
      </c>
      <c r="F190" s="16">
        <v>40302288</v>
      </c>
      <c r="G190" s="16">
        <v>2452935</v>
      </c>
      <c r="H190" s="16">
        <v>1775275</v>
      </c>
      <c r="I190" s="16">
        <v>145882</v>
      </c>
      <c r="J190" s="16">
        <v>80981</v>
      </c>
      <c r="K190" s="16">
        <v>18283</v>
      </c>
      <c r="L190" s="16">
        <v>6210327</v>
      </c>
      <c r="M190" s="16">
        <v>14772390</v>
      </c>
      <c r="N190" s="16">
        <f t="shared" si="53"/>
        <v>148193189</v>
      </c>
      <c r="O190" s="16">
        <f t="shared" si="54"/>
        <v>1856256</v>
      </c>
      <c r="P190" s="16">
        <f t="shared" si="55"/>
        <v>20982717</v>
      </c>
      <c r="Q190" s="16">
        <f t="shared" si="56"/>
        <v>171032162</v>
      </c>
      <c r="R190" s="16">
        <f t="shared" si="57"/>
        <v>342750</v>
      </c>
      <c r="S190" s="17">
        <f t="shared" si="70"/>
        <v>171374912</v>
      </c>
      <c r="U190" s="15">
        <v>110782076</v>
      </c>
      <c r="V190" s="16">
        <v>43295823</v>
      </c>
      <c r="W190" s="16">
        <v>2803350</v>
      </c>
      <c r="X190" s="16">
        <v>1985698</v>
      </c>
      <c r="Y190" s="16">
        <v>145882</v>
      </c>
      <c r="Z190" s="16">
        <v>119928</v>
      </c>
      <c r="AA190" s="16">
        <v>18283</v>
      </c>
      <c r="AB190" s="16">
        <v>6210327</v>
      </c>
      <c r="AC190" s="16">
        <v>14772390</v>
      </c>
      <c r="AD190" s="16">
        <f t="shared" si="58"/>
        <v>157045414</v>
      </c>
      <c r="AE190" s="16">
        <f t="shared" si="59"/>
        <v>2105626</v>
      </c>
      <c r="AF190" s="16">
        <f t="shared" si="60"/>
        <v>20982717</v>
      </c>
      <c r="AG190" s="16">
        <f t="shared" si="61"/>
        <v>180133757</v>
      </c>
      <c r="AH190" s="16">
        <f t="shared" si="62"/>
        <v>360989</v>
      </c>
      <c r="AI190" s="17">
        <f t="shared" si="71"/>
        <v>180494746</v>
      </c>
      <c r="AK190" s="15">
        <v>110029596.13</v>
      </c>
      <c r="AL190" s="16">
        <v>42721853.280000001</v>
      </c>
      <c r="AM190" s="16">
        <v>2762165.92</v>
      </c>
      <c r="AN190" s="16">
        <v>1967280.18</v>
      </c>
      <c r="AO190" s="16">
        <v>145882.34</v>
      </c>
      <c r="AP190" s="16">
        <v>113949.09</v>
      </c>
      <c r="AQ190" s="16">
        <v>18283.189999999999</v>
      </c>
      <c r="AR190" s="16">
        <v>6210327.3799999999</v>
      </c>
      <c r="AS190" s="16">
        <v>14772390.460000001</v>
      </c>
      <c r="AT190" s="16">
        <f t="shared" si="63"/>
        <v>155677780.85999998</v>
      </c>
      <c r="AU190" s="16">
        <f t="shared" si="64"/>
        <v>2081229.27</v>
      </c>
      <c r="AV190" s="16">
        <f t="shared" si="65"/>
        <v>20982717.84</v>
      </c>
      <c r="AW190" s="16">
        <f t="shared" si="66"/>
        <v>178741727.97</v>
      </c>
      <c r="AX190" s="16">
        <f t="shared" si="67"/>
        <v>358200.03000000119</v>
      </c>
      <c r="AY190" s="17">
        <f t="shared" si="72"/>
        <v>179099928</v>
      </c>
    </row>
    <row r="191" spans="1:51" x14ac:dyDescent="0.2">
      <c r="A191" s="4">
        <f t="shared" si="68"/>
        <v>2033</v>
      </c>
      <c r="B191" s="4">
        <f t="shared" si="69"/>
        <v>2</v>
      </c>
      <c r="C191" s="11">
        <f t="shared" si="52"/>
        <v>48611</v>
      </c>
      <c r="E191" s="15">
        <v>89218088</v>
      </c>
      <c r="F191" s="16">
        <v>35324093</v>
      </c>
      <c r="G191" s="16">
        <v>2124760</v>
      </c>
      <c r="H191" s="16">
        <v>1582523</v>
      </c>
      <c r="I191" s="16">
        <v>128422</v>
      </c>
      <c r="J191" s="16">
        <v>77052</v>
      </c>
      <c r="K191" s="16">
        <v>16445</v>
      </c>
      <c r="L191" s="16">
        <v>5491317</v>
      </c>
      <c r="M191" s="16">
        <v>13242894</v>
      </c>
      <c r="N191" s="16">
        <f t="shared" si="53"/>
        <v>126811808</v>
      </c>
      <c r="O191" s="16">
        <f t="shared" si="54"/>
        <v>1659575</v>
      </c>
      <c r="P191" s="16">
        <f t="shared" si="55"/>
        <v>18734211</v>
      </c>
      <c r="Q191" s="16">
        <f t="shared" si="56"/>
        <v>147205594</v>
      </c>
      <c r="R191" s="16">
        <f t="shared" si="57"/>
        <v>295001</v>
      </c>
      <c r="S191" s="17">
        <f t="shared" si="70"/>
        <v>147500595</v>
      </c>
      <c r="U191" s="15">
        <v>93147614</v>
      </c>
      <c r="V191" s="16">
        <v>37348529</v>
      </c>
      <c r="W191" s="16">
        <v>2391893</v>
      </c>
      <c r="X191" s="16">
        <v>1725665</v>
      </c>
      <c r="Y191" s="16">
        <v>128422</v>
      </c>
      <c r="Z191" s="16">
        <v>106275</v>
      </c>
      <c r="AA191" s="16">
        <v>16445</v>
      </c>
      <c r="AB191" s="16">
        <v>5491317</v>
      </c>
      <c r="AC191" s="16">
        <v>13242894</v>
      </c>
      <c r="AD191" s="16">
        <f t="shared" si="58"/>
        <v>133032903</v>
      </c>
      <c r="AE191" s="16">
        <f t="shared" si="59"/>
        <v>1831940</v>
      </c>
      <c r="AF191" s="16">
        <f t="shared" si="60"/>
        <v>18734211</v>
      </c>
      <c r="AG191" s="16">
        <f t="shared" si="61"/>
        <v>153599054</v>
      </c>
      <c r="AH191" s="16">
        <f t="shared" si="62"/>
        <v>307814</v>
      </c>
      <c r="AI191" s="17">
        <f t="shared" si="71"/>
        <v>153906868</v>
      </c>
      <c r="AK191" s="15">
        <v>92621856.159999996</v>
      </c>
      <c r="AL191" s="16">
        <v>37009427.530000001</v>
      </c>
      <c r="AM191" s="16">
        <v>2367938.35</v>
      </c>
      <c r="AN191" s="16">
        <v>1714768.58</v>
      </c>
      <c r="AO191" s="16">
        <v>128421.79</v>
      </c>
      <c r="AP191" s="16">
        <v>102799.67999999999</v>
      </c>
      <c r="AQ191" s="16">
        <v>16444.78</v>
      </c>
      <c r="AR191" s="16">
        <v>5491316.54</v>
      </c>
      <c r="AS191" s="16">
        <v>13242894.42</v>
      </c>
      <c r="AT191" s="16">
        <f t="shared" si="63"/>
        <v>132144088.61</v>
      </c>
      <c r="AU191" s="16">
        <f t="shared" si="64"/>
        <v>1817568.26</v>
      </c>
      <c r="AV191" s="16">
        <f t="shared" si="65"/>
        <v>18734210.960000001</v>
      </c>
      <c r="AW191" s="16">
        <f t="shared" si="66"/>
        <v>152695867.83000001</v>
      </c>
      <c r="AX191" s="16">
        <f t="shared" si="67"/>
        <v>306004.16999998689</v>
      </c>
      <c r="AY191" s="17">
        <f t="shared" si="72"/>
        <v>153001872</v>
      </c>
    </row>
    <row r="192" spans="1:51" x14ac:dyDescent="0.2">
      <c r="A192" s="4">
        <f t="shared" si="68"/>
        <v>2033</v>
      </c>
      <c r="B192" s="4">
        <f t="shared" si="69"/>
        <v>3</v>
      </c>
      <c r="C192" s="11">
        <f t="shared" si="52"/>
        <v>48639</v>
      </c>
      <c r="E192" s="15">
        <v>83201836</v>
      </c>
      <c r="F192" s="16">
        <v>33745242</v>
      </c>
      <c r="G192" s="16">
        <v>2007034</v>
      </c>
      <c r="H192" s="16">
        <v>1621196</v>
      </c>
      <c r="I192" s="16">
        <v>134765</v>
      </c>
      <c r="J192" s="16">
        <v>77807</v>
      </c>
      <c r="K192" s="16">
        <v>18033</v>
      </c>
      <c r="L192" s="16">
        <v>5861818</v>
      </c>
      <c r="M192" s="16">
        <v>14411469</v>
      </c>
      <c r="N192" s="16">
        <f t="shared" si="53"/>
        <v>119106910</v>
      </c>
      <c r="O192" s="16">
        <f t="shared" si="54"/>
        <v>1699003</v>
      </c>
      <c r="P192" s="16">
        <f t="shared" si="55"/>
        <v>20273287</v>
      </c>
      <c r="Q192" s="16">
        <f t="shared" si="56"/>
        <v>141079200</v>
      </c>
      <c r="R192" s="16">
        <f t="shared" si="57"/>
        <v>282724</v>
      </c>
      <c r="S192" s="17">
        <f t="shared" si="70"/>
        <v>141361924</v>
      </c>
      <c r="U192" s="15">
        <v>86975858</v>
      </c>
      <c r="V192" s="16">
        <v>35706377</v>
      </c>
      <c r="W192" s="16">
        <v>2313063</v>
      </c>
      <c r="X192" s="16">
        <v>1773329</v>
      </c>
      <c r="Y192" s="16">
        <v>134765</v>
      </c>
      <c r="Z192" s="16">
        <v>112525</v>
      </c>
      <c r="AA192" s="16">
        <v>18033</v>
      </c>
      <c r="AB192" s="16">
        <v>5861818</v>
      </c>
      <c r="AC192" s="16">
        <v>14411469</v>
      </c>
      <c r="AD192" s="16">
        <f t="shared" si="58"/>
        <v>125148096</v>
      </c>
      <c r="AE192" s="16">
        <f t="shared" si="59"/>
        <v>1885854</v>
      </c>
      <c r="AF192" s="16">
        <f t="shared" si="60"/>
        <v>20273287</v>
      </c>
      <c r="AG192" s="16">
        <f t="shared" si="61"/>
        <v>147307237</v>
      </c>
      <c r="AH192" s="16">
        <f t="shared" si="62"/>
        <v>295205</v>
      </c>
      <c r="AI192" s="17">
        <f t="shared" si="71"/>
        <v>147602442</v>
      </c>
      <c r="AK192" s="15">
        <v>86492649.129999995</v>
      </c>
      <c r="AL192" s="16">
        <v>35413895.119999997</v>
      </c>
      <c r="AM192" s="16">
        <v>2293440.75</v>
      </c>
      <c r="AN192" s="16">
        <v>1762446.92</v>
      </c>
      <c r="AO192" s="16">
        <v>134765.46</v>
      </c>
      <c r="AP192" s="16">
        <v>109529.94</v>
      </c>
      <c r="AQ192" s="16">
        <v>18033.189999999999</v>
      </c>
      <c r="AR192" s="16">
        <v>5861818.3300000001</v>
      </c>
      <c r="AS192" s="16">
        <v>14411469.460000001</v>
      </c>
      <c r="AT192" s="16">
        <f t="shared" si="63"/>
        <v>124352783.64999999</v>
      </c>
      <c r="AU192" s="16">
        <f t="shared" si="64"/>
        <v>1871976.8599999999</v>
      </c>
      <c r="AV192" s="16">
        <f t="shared" si="65"/>
        <v>20273287.789999999</v>
      </c>
      <c r="AW192" s="16">
        <f t="shared" si="66"/>
        <v>146498048.29999998</v>
      </c>
      <c r="AX192" s="16">
        <f t="shared" si="67"/>
        <v>293583.70000001788</v>
      </c>
      <c r="AY192" s="17">
        <f t="shared" si="72"/>
        <v>146791632</v>
      </c>
    </row>
    <row r="193" spans="1:51" x14ac:dyDescent="0.2">
      <c r="A193" s="4">
        <f t="shared" si="68"/>
        <v>2033</v>
      </c>
      <c r="B193" s="4">
        <f t="shared" si="69"/>
        <v>4</v>
      </c>
      <c r="C193" s="11">
        <f t="shared" si="52"/>
        <v>48670</v>
      </c>
      <c r="E193" s="15">
        <v>57683882</v>
      </c>
      <c r="F193" s="16">
        <v>26184415</v>
      </c>
      <c r="G193" s="16">
        <v>1570138</v>
      </c>
      <c r="H193" s="16">
        <v>1391263</v>
      </c>
      <c r="I193" s="16">
        <v>120767</v>
      </c>
      <c r="J193" s="16">
        <v>71340</v>
      </c>
      <c r="K193" s="16">
        <v>17217</v>
      </c>
      <c r="L193" s="16">
        <v>5303688</v>
      </c>
      <c r="M193" s="16">
        <v>13786792</v>
      </c>
      <c r="N193" s="16">
        <f t="shared" si="53"/>
        <v>85576419</v>
      </c>
      <c r="O193" s="16">
        <f t="shared" si="54"/>
        <v>1462603</v>
      </c>
      <c r="P193" s="16">
        <f t="shared" si="55"/>
        <v>19090480</v>
      </c>
      <c r="Q193" s="16">
        <f t="shared" si="56"/>
        <v>106129502</v>
      </c>
      <c r="R193" s="16">
        <f t="shared" si="57"/>
        <v>212684</v>
      </c>
      <c r="S193" s="17">
        <f t="shared" si="70"/>
        <v>106342186</v>
      </c>
      <c r="U193" s="15">
        <v>60682980</v>
      </c>
      <c r="V193" s="16">
        <v>27696225</v>
      </c>
      <c r="W193" s="16">
        <v>1837876</v>
      </c>
      <c r="X193" s="16">
        <v>1512476</v>
      </c>
      <c r="Y193" s="16">
        <v>120767</v>
      </c>
      <c r="Z193" s="16">
        <v>101963</v>
      </c>
      <c r="AA193" s="16">
        <v>17217</v>
      </c>
      <c r="AB193" s="16">
        <v>5303688</v>
      </c>
      <c r="AC193" s="16">
        <v>13786792</v>
      </c>
      <c r="AD193" s="16">
        <f t="shared" si="58"/>
        <v>90355065</v>
      </c>
      <c r="AE193" s="16">
        <f t="shared" si="59"/>
        <v>1614439</v>
      </c>
      <c r="AF193" s="16">
        <f t="shared" si="60"/>
        <v>19090480</v>
      </c>
      <c r="AG193" s="16">
        <f t="shared" si="61"/>
        <v>111059984</v>
      </c>
      <c r="AH193" s="16">
        <f t="shared" si="62"/>
        <v>222565</v>
      </c>
      <c r="AI193" s="17">
        <f t="shared" si="71"/>
        <v>111282549</v>
      </c>
      <c r="AK193" s="15">
        <v>60361415.109999999</v>
      </c>
      <c r="AL193" s="16">
        <v>27511451.710000001</v>
      </c>
      <c r="AM193" s="16">
        <v>1826238.82</v>
      </c>
      <c r="AN193" s="16">
        <v>1504608.94</v>
      </c>
      <c r="AO193" s="16">
        <v>120766.93</v>
      </c>
      <c r="AP193" s="16">
        <v>100150.18</v>
      </c>
      <c r="AQ193" s="16">
        <v>17217.21</v>
      </c>
      <c r="AR193" s="16">
        <v>5303688.1500000004</v>
      </c>
      <c r="AS193" s="16">
        <v>13786792.359999999</v>
      </c>
      <c r="AT193" s="16">
        <f t="shared" si="63"/>
        <v>89837089.779999986</v>
      </c>
      <c r="AU193" s="16">
        <f t="shared" si="64"/>
        <v>1604759.1199999999</v>
      </c>
      <c r="AV193" s="16">
        <f t="shared" si="65"/>
        <v>19090480.509999998</v>
      </c>
      <c r="AW193" s="16">
        <f t="shared" si="66"/>
        <v>110532329.41</v>
      </c>
      <c r="AX193" s="16">
        <f t="shared" si="67"/>
        <v>221507.59000000358</v>
      </c>
      <c r="AY193" s="17">
        <f t="shared" si="72"/>
        <v>110753837</v>
      </c>
    </row>
    <row r="194" spans="1:51" x14ac:dyDescent="0.2">
      <c r="A194" s="4">
        <f t="shared" si="68"/>
        <v>2033</v>
      </c>
      <c r="B194" s="4">
        <f t="shared" si="69"/>
        <v>5</v>
      </c>
      <c r="C194" s="11">
        <f t="shared" si="52"/>
        <v>48700</v>
      </c>
      <c r="E194" s="15">
        <v>36672913</v>
      </c>
      <c r="F194" s="16">
        <v>20325683</v>
      </c>
      <c r="G194" s="16">
        <v>1236967</v>
      </c>
      <c r="H194" s="16">
        <v>1199531</v>
      </c>
      <c r="I194" s="16">
        <v>111912</v>
      </c>
      <c r="J194" s="16">
        <v>65806</v>
      </c>
      <c r="K194" s="16">
        <v>17470</v>
      </c>
      <c r="L194" s="16">
        <v>4988137</v>
      </c>
      <c r="M194" s="16">
        <v>13600056</v>
      </c>
      <c r="N194" s="16">
        <f t="shared" si="53"/>
        <v>58364945</v>
      </c>
      <c r="O194" s="16">
        <f t="shared" si="54"/>
        <v>1265337</v>
      </c>
      <c r="P194" s="16">
        <f t="shared" si="55"/>
        <v>18588193</v>
      </c>
      <c r="Q194" s="16">
        <f t="shared" si="56"/>
        <v>78218475</v>
      </c>
      <c r="R194" s="16">
        <f t="shared" si="57"/>
        <v>156750</v>
      </c>
      <c r="S194" s="17">
        <f t="shared" si="70"/>
        <v>78375225</v>
      </c>
      <c r="U194" s="15">
        <v>38262592</v>
      </c>
      <c r="V194" s="16">
        <v>21580050</v>
      </c>
      <c r="W194" s="16">
        <v>1497992</v>
      </c>
      <c r="X194" s="16">
        <v>1309673</v>
      </c>
      <c r="Y194" s="16">
        <v>111912</v>
      </c>
      <c r="Z194" s="16">
        <v>95867</v>
      </c>
      <c r="AA194" s="16">
        <v>17470</v>
      </c>
      <c r="AB194" s="16">
        <v>4988137</v>
      </c>
      <c r="AC194" s="16">
        <v>13600056</v>
      </c>
      <c r="AD194" s="16">
        <f t="shared" si="58"/>
        <v>61470016</v>
      </c>
      <c r="AE194" s="16">
        <f t="shared" si="59"/>
        <v>1405540</v>
      </c>
      <c r="AF194" s="16">
        <f t="shared" si="60"/>
        <v>18588193</v>
      </c>
      <c r="AG194" s="16">
        <f t="shared" si="61"/>
        <v>81463749</v>
      </c>
      <c r="AH194" s="16">
        <f t="shared" si="62"/>
        <v>163254</v>
      </c>
      <c r="AI194" s="17">
        <f t="shared" si="71"/>
        <v>81627003</v>
      </c>
      <c r="AK194" s="15">
        <v>38034574.32</v>
      </c>
      <c r="AL194" s="16">
        <v>21451844.719999999</v>
      </c>
      <c r="AM194" s="16">
        <v>1490631.01</v>
      </c>
      <c r="AN194" s="16">
        <v>1303210.1299999999</v>
      </c>
      <c r="AO194" s="16">
        <v>111912.28</v>
      </c>
      <c r="AP194" s="16">
        <v>94702.23</v>
      </c>
      <c r="AQ194" s="16">
        <v>17470.16</v>
      </c>
      <c r="AR194" s="16">
        <v>4988137.43</v>
      </c>
      <c r="AS194" s="16">
        <v>13600055.51</v>
      </c>
      <c r="AT194" s="16">
        <f t="shared" si="63"/>
        <v>61106432.489999995</v>
      </c>
      <c r="AU194" s="16">
        <f t="shared" si="64"/>
        <v>1397912.3599999999</v>
      </c>
      <c r="AV194" s="16">
        <f t="shared" si="65"/>
        <v>18588192.939999998</v>
      </c>
      <c r="AW194" s="16">
        <f t="shared" si="66"/>
        <v>81092537.789999992</v>
      </c>
      <c r="AX194" s="16">
        <f t="shared" si="67"/>
        <v>162510.21000000834</v>
      </c>
      <c r="AY194" s="17">
        <f t="shared" si="72"/>
        <v>81255048</v>
      </c>
    </row>
    <row r="195" spans="1:51" x14ac:dyDescent="0.2">
      <c r="A195" s="4">
        <f t="shared" si="68"/>
        <v>2033</v>
      </c>
      <c r="B195" s="4">
        <f t="shared" si="69"/>
        <v>6</v>
      </c>
      <c r="C195" s="11">
        <f t="shared" si="52"/>
        <v>48731</v>
      </c>
      <c r="E195" s="15">
        <v>21888837</v>
      </c>
      <c r="F195" s="16">
        <v>15883431</v>
      </c>
      <c r="G195" s="16">
        <v>855299</v>
      </c>
      <c r="H195" s="16">
        <v>825956</v>
      </c>
      <c r="I195" s="16">
        <v>98747</v>
      </c>
      <c r="J195" s="16">
        <v>57494</v>
      </c>
      <c r="K195" s="16">
        <v>16669</v>
      </c>
      <c r="L195" s="16">
        <v>4555902</v>
      </c>
      <c r="M195" s="16">
        <v>12819085</v>
      </c>
      <c r="N195" s="16">
        <f t="shared" si="53"/>
        <v>38742983</v>
      </c>
      <c r="O195" s="16">
        <f t="shared" si="54"/>
        <v>883450</v>
      </c>
      <c r="P195" s="16">
        <f t="shared" si="55"/>
        <v>17374987</v>
      </c>
      <c r="Q195" s="16">
        <f t="shared" si="56"/>
        <v>57001420</v>
      </c>
      <c r="R195" s="16">
        <f t="shared" si="57"/>
        <v>114231</v>
      </c>
      <c r="S195" s="17">
        <f t="shared" si="70"/>
        <v>57115651</v>
      </c>
      <c r="U195" s="15">
        <v>22902227</v>
      </c>
      <c r="V195" s="16">
        <v>16985031</v>
      </c>
      <c r="W195" s="16">
        <v>1112806</v>
      </c>
      <c r="X195" s="16">
        <v>918621</v>
      </c>
      <c r="Y195" s="16">
        <v>98747</v>
      </c>
      <c r="Z195" s="16">
        <v>85749</v>
      </c>
      <c r="AA195" s="16">
        <v>16669</v>
      </c>
      <c r="AB195" s="16">
        <v>4555902</v>
      </c>
      <c r="AC195" s="16">
        <v>12819085</v>
      </c>
      <c r="AD195" s="16">
        <f t="shared" si="58"/>
        <v>41115480</v>
      </c>
      <c r="AE195" s="16">
        <f t="shared" si="59"/>
        <v>1004370</v>
      </c>
      <c r="AF195" s="16">
        <f t="shared" si="60"/>
        <v>17374987</v>
      </c>
      <c r="AG195" s="16">
        <f t="shared" si="61"/>
        <v>59494837</v>
      </c>
      <c r="AH195" s="16">
        <f t="shared" si="62"/>
        <v>119228</v>
      </c>
      <c r="AI195" s="17">
        <f t="shared" si="71"/>
        <v>59614065</v>
      </c>
      <c r="AK195" s="15">
        <v>22724026.48</v>
      </c>
      <c r="AL195" s="16">
        <v>16873736.210000001</v>
      </c>
      <c r="AM195" s="16">
        <v>1106596.72</v>
      </c>
      <c r="AN195" s="16">
        <v>913074.85</v>
      </c>
      <c r="AO195" s="16">
        <v>98747</v>
      </c>
      <c r="AP195" s="16">
        <v>84810.5</v>
      </c>
      <c r="AQ195" s="16">
        <v>16669.150000000001</v>
      </c>
      <c r="AR195" s="16">
        <v>4555901.95</v>
      </c>
      <c r="AS195" s="16">
        <v>12819084.83</v>
      </c>
      <c r="AT195" s="16">
        <f t="shared" si="63"/>
        <v>40819775.559999995</v>
      </c>
      <c r="AU195" s="16">
        <f t="shared" si="64"/>
        <v>997885.35</v>
      </c>
      <c r="AV195" s="16">
        <f t="shared" si="65"/>
        <v>17374986.780000001</v>
      </c>
      <c r="AW195" s="16">
        <f t="shared" si="66"/>
        <v>59192647.689999998</v>
      </c>
      <c r="AX195" s="16">
        <f t="shared" si="67"/>
        <v>118622.31000000238</v>
      </c>
      <c r="AY195" s="17">
        <f t="shared" si="72"/>
        <v>59311270</v>
      </c>
    </row>
    <row r="196" spans="1:51" x14ac:dyDescent="0.2">
      <c r="A196" s="4">
        <f t="shared" si="68"/>
        <v>2033</v>
      </c>
      <c r="B196" s="4">
        <f t="shared" si="69"/>
        <v>7</v>
      </c>
      <c r="C196" s="11">
        <f t="shared" si="52"/>
        <v>48761</v>
      </c>
      <c r="E196" s="15">
        <v>14893338</v>
      </c>
      <c r="F196" s="16">
        <v>13015265</v>
      </c>
      <c r="G196" s="16">
        <v>758512</v>
      </c>
      <c r="H196" s="16">
        <v>733058</v>
      </c>
      <c r="I196" s="16">
        <v>93552</v>
      </c>
      <c r="J196" s="16">
        <v>52756</v>
      </c>
      <c r="K196" s="16">
        <v>17013</v>
      </c>
      <c r="L196" s="16">
        <v>4334358</v>
      </c>
      <c r="M196" s="16">
        <v>12941767</v>
      </c>
      <c r="N196" s="16">
        <f t="shared" si="53"/>
        <v>28777680</v>
      </c>
      <c r="O196" s="16">
        <f t="shared" si="54"/>
        <v>785814</v>
      </c>
      <c r="P196" s="16">
        <f t="shared" si="55"/>
        <v>17276125</v>
      </c>
      <c r="Q196" s="16">
        <f t="shared" si="56"/>
        <v>46839619</v>
      </c>
      <c r="R196" s="16">
        <f t="shared" si="57"/>
        <v>93867</v>
      </c>
      <c r="S196" s="17">
        <f t="shared" si="70"/>
        <v>46933486</v>
      </c>
      <c r="U196" s="15">
        <v>15929813</v>
      </c>
      <c r="V196" s="16">
        <v>14195992</v>
      </c>
      <c r="W196" s="16">
        <v>1035539</v>
      </c>
      <c r="X196" s="16">
        <v>836366</v>
      </c>
      <c r="Y196" s="16">
        <v>93552</v>
      </c>
      <c r="Z196" s="16">
        <v>82353</v>
      </c>
      <c r="AA196" s="16">
        <v>17013</v>
      </c>
      <c r="AB196" s="16">
        <v>4334358</v>
      </c>
      <c r="AC196" s="16">
        <v>12941767</v>
      </c>
      <c r="AD196" s="16">
        <f t="shared" si="58"/>
        <v>31271909</v>
      </c>
      <c r="AE196" s="16">
        <f t="shared" si="59"/>
        <v>918719</v>
      </c>
      <c r="AF196" s="16">
        <f t="shared" si="60"/>
        <v>17276125</v>
      </c>
      <c r="AG196" s="16">
        <f t="shared" si="61"/>
        <v>49466753</v>
      </c>
      <c r="AH196" s="16">
        <f t="shared" si="62"/>
        <v>99132</v>
      </c>
      <c r="AI196" s="17">
        <f t="shared" si="71"/>
        <v>49565885</v>
      </c>
      <c r="AK196" s="15">
        <v>15742940.380000001</v>
      </c>
      <c r="AL196" s="16">
        <v>14075402.699999999</v>
      </c>
      <c r="AM196" s="16">
        <v>1028953.3</v>
      </c>
      <c r="AN196" s="16">
        <v>829895.93</v>
      </c>
      <c r="AO196" s="16">
        <v>93552.25</v>
      </c>
      <c r="AP196" s="16">
        <v>81384.14</v>
      </c>
      <c r="AQ196" s="16">
        <v>17013.39</v>
      </c>
      <c r="AR196" s="16">
        <v>4334358.2699999996</v>
      </c>
      <c r="AS196" s="16">
        <v>12941767.32</v>
      </c>
      <c r="AT196" s="16">
        <f t="shared" si="63"/>
        <v>30957862.02</v>
      </c>
      <c r="AU196" s="16">
        <f t="shared" si="64"/>
        <v>911280.07000000007</v>
      </c>
      <c r="AV196" s="16">
        <f t="shared" si="65"/>
        <v>17276125.59</v>
      </c>
      <c r="AW196" s="16">
        <f t="shared" si="66"/>
        <v>49145267.68</v>
      </c>
      <c r="AX196" s="16">
        <f t="shared" si="67"/>
        <v>98487.320000000298</v>
      </c>
      <c r="AY196" s="17">
        <f t="shared" si="72"/>
        <v>49243755</v>
      </c>
    </row>
    <row r="197" spans="1:51" x14ac:dyDescent="0.2">
      <c r="A197" s="4">
        <f t="shared" si="68"/>
        <v>2033</v>
      </c>
      <c r="B197" s="4">
        <f t="shared" si="69"/>
        <v>8</v>
      </c>
      <c r="C197" s="11">
        <f t="shared" si="52"/>
        <v>48792</v>
      </c>
      <c r="E197" s="15">
        <v>13377532</v>
      </c>
      <c r="F197" s="16">
        <v>12856896</v>
      </c>
      <c r="G197" s="16">
        <v>728681</v>
      </c>
      <c r="H197" s="16">
        <v>692355</v>
      </c>
      <c r="I197" s="16">
        <v>92409</v>
      </c>
      <c r="J197" s="16">
        <v>50771</v>
      </c>
      <c r="K197" s="16">
        <v>16995</v>
      </c>
      <c r="L197" s="16">
        <v>4112311</v>
      </c>
      <c r="M197" s="16">
        <v>12915082</v>
      </c>
      <c r="N197" s="16">
        <f t="shared" si="53"/>
        <v>27072513</v>
      </c>
      <c r="O197" s="16">
        <f t="shared" si="54"/>
        <v>743126</v>
      </c>
      <c r="P197" s="16">
        <f t="shared" si="55"/>
        <v>17027393</v>
      </c>
      <c r="Q197" s="16">
        <f t="shared" si="56"/>
        <v>44843032</v>
      </c>
      <c r="R197" s="16">
        <f t="shared" si="57"/>
        <v>89866</v>
      </c>
      <c r="S197" s="17">
        <f t="shared" si="70"/>
        <v>44932898</v>
      </c>
      <c r="U197" s="15">
        <v>14524773</v>
      </c>
      <c r="V197" s="16">
        <v>14100340</v>
      </c>
      <c r="W197" s="16">
        <v>1027228</v>
      </c>
      <c r="X197" s="16">
        <v>800512</v>
      </c>
      <c r="Y197" s="16">
        <v>92409</v>
      </c>
      <c r="Z197" s="16">
        <v>81811</v>
      </c>
      <c r="AA197" s="16">
        <v>16995</v>
      </c>
      <c r="AB197" s="16">
        <v>4112311</v>
      </c>
      <c r="AC197" s="16">
        <v>12915082</v>
      </c>
      <c r="AD197" s="16">
        <f t="shared" si="58"/>
        <v>29761745</v>
      </c>
      <c r="AE197" s="16">
        <f t="shared" si="59"/>
        <v>882323</v>
      </c>
      <c r="AF197" s="16">
        <f t="shared" si="60"/>
        <v>17027393</v>
      </c>
      <c r="AG197" s="16">
        <f t="shared" si="61"/>
        <v>47671461</v>
      </c>
      <c r="AH197" s="16">
        <f t="shared" si="62"/>
        <v>95534</v>
      </c>
      <c r="AI197" s="17">
        <f t="shared" si="71"/>
        <v>47766995</v>
      </c>
      <c r="AK197" s="15">
        <v>14312807.82</v>
      </c>
      <c r="AL197" s="16">
        <v>13974800.93</v>
      </c>
      <c r="AM197" s="16">
        <v>1020329.03</v>
      </c>
      <c r="AN197" s="16">
        <v>793664.96</v>
      </c>
      <c r="AO197" s="16">
        <v>92408.7</v>
      </c>
      <c r="AP197" s="16">
        <v>80822.820000000007</v>
      </c>
      <c r="AQ197" s="16">
        <v>16995.27</v>
      </c>
      <c r="AR197" s="16">
        <v>4112310.74</v>
      </c>
      <c r="AS197" s="16">
        <v>12915081.6</v>
      </c>
      <c r="AT197" s="16">
        <f t="shared" si="63"/>
        <v>29417341.75</v>
      </c>
      <c r="AU197" s="16">
        <f t="shared" si="64"/>
        <v>874487.78</v>
      </c>
      <c r="AV197" s="16">
        <f t="shared" si="65"/>
        <v>17027392.34</v>
      </c>
      <c r="AW197" s="16">
        <f t="shared" si="66"/>
        <v>47319221.870000005</v>
      </c>
      <c r="AX197" s="16">
        <f t="shared" si="67"/>
        <v>94828.129999995232</v>
      </c>
      <c r="AY197" s="17">
        <f t="shared" si="72"/>
        <v>47414050</v>
      </c>
    </row>
    <row r="198" spans="1:51" x14ac:dyDescent="0.2">
      <c r="A198" s="4">
        <f t="shared" si="68"/>
        <v>2033</v>
      </c>
      <c r="B198" s="4">
        <f t="shared" si="69"/>
        <v>9</v>
      </c>
      <c r="C198" s="11">
        <f t="shared" si="52"/>
        <v>48823</v>
      </c>
      <c r="E198" s="15">
        <v>17033031</v>
      </c>
      <c r="F198" s="16">
        <v>13542235</v>
      </c>
      <c r="G198" s="16">
        <v>796979</v>
      </c>
      <c r="H198" s="16">
        <v>693562</v>
      </c>
      <c r="I198" s="16">
        <v>95437</v>
      </c>
      <c r="J198" s="16">
        <v>55177</v>
      </c>
      <c r="K198" s="16">
        <v>16620</v>
      </c>
      <c r="L198" s="16">
        <v>4071219</v>
      </c>
      <c r="M198" s="16">
        <v>12746504</v>
      </c>
      <c r="N198" s="16">
        <f t="shared" si="53"/>
        <v>31484302</v>
      </c>
      <c r="O198" s="16">
        <f t="shared" si="54"/>
        <v>748739</v>
      </c>
      <c r="P198" s="16">
        <f t="shared" si="55"/>
        <v>16817723</v>
      </c>
      <c r="Q198" s="16">
        <f t="shared" si="56"/>
        <v>49050764</v>
      </c>
      <c r="R198" s="16">
        <f t="shared" si="57"/>
        <v>98298</v>
      </c>
      <c r="S198" s="17">
        <f t="shared" si="70"/>
        <v>49149062</v>
      </c>
      <c r="U198" s="15">
        <v>18656881</v>
      </c>
      <c r="V198" s="16">
        <v>14777371</v>
      </c>
      <c r="W198" s="16">
        <v>1082871</v>
      </c>
      <c r="X198" s="16">
        <v>798048</v>
      </c>
      <c r="Y198" s="16">
        <v>95437</v>
      </c>
      <c r="Z198" s="16">
        <v>84276</v>
      </c>
      <c r="AA198" s="16">
        <v>16620</v>
      </c>
      <c r="AB198" s="16">
        <v>4071219</v>
      </c>
      <c r="AC198" s="16">
        <v>12746504</v>
      </c>
      <c r="AD198" s="16">
        <f t="shared" si="58"/>
        <v>34629180</v>
      </c>
      <c r="AE198" s="16">
        <f t="shared" si="59"/>
        <v>882324</v>
      </c>
      <c r="AF198" s="16">
        <f t="shared" si="60"/>
        <v>16817723</v>
      </c>
      <c r="AG198" s="16">
        <f t="shared" si="61"/>
        <v>52329227</v>
      </c>
      <c r="AH198" s="16">
        <f t="shared" si="62"/>
        <v>104868</v>
      </c>
      <c r="AI198" s="17">
        <f t="shared" si="71"/>
        <v>52434095</v>
      </c>
      <c r="AK198" s="15">
        <v>18381753.620000001</v>
      </c>
      <c r="AL198" s="16">
        <v>14654785.119999999</v>
      </c>
      <c r="AM198" s="16">
        <v>1075950.94</v>
      </c>
      <c r="AN198" s="16">
        <v>791543.71</v>
      </c>
      <c r="AO198" s="16">
        <v>95436.58</v>
      </c>
      <c r="AP198" s="16">
        <v>83307</v>
      </c>
      <c r="AQ198" s="16">
        <v>16620.07</v>
      </c>
      <c r="AR198" s="16">
        <v>4071218.98</v>
      </c>
      <c r="AS198" s="16">
        <v>12746504.140000001</v>
      </c>
      <c r="AT198" s="16">
        <f t="shared" si="63"/>
        <v>34224546.329999998</v>
      </c>
      <c r="AU198" s="16">
        <f t="shared" si="64"/>
        <v>874850.71</v>
      </c>
      <c r="AV198" s="16">
        <f t="shared" si="65"/>
        <v>16817723.120000001</v>
      </c>
      <c r="AW198" s="16">
        <f t="shared" si="66"/>
        <v>51917120.159999996</v>
      </c>
      <c r="AX198" s="16">
        <f t="shared" si="67"/>
        <v>104041.84000000358</v>
      </c>
      <c r="AY198" s="17">
        <f t="shared" si="72"/>
        <v>52021162</v>
      </c>
    </row>
    <row r="199" spans="1:51" x14ac:dyDescent="0.2">
      <c r="A199" s="4">
        <f t="shared" si="68"/>
        <v>2033</v>
      </c>
      <c r="B199" s="4">
        <f t="shared" si="69"/>
        <v>10</v>
      </c>
      <c r="C199" s="11">
        <f t="shared" si="52"/>
        <v>48853</v>
      </c>
      <c r="E199" s="15">
        <v>39111902</v>
      </c>
      <c r="F199" s="16">
        <v>20524699</v>
      </c>
      <c r="G199" s="16">
        <v>1299858</v>
      </c>
      <c r="H199" s="16">
        <v>867590</v>
      </c>
      <c r="I199" s="16">
        <v>115417</v>
      </c>
      <c r="J199" s="16">
        <v>66302</v>
      </c>
      <c r="K199" s="16">
        <v>17641</v>
      </c>
      <c r="L199" s="16">
        <v>4728873</v>
      </c>
      <c r="M199" s="16">
        <v>13841009</v>
      </c>
      <c r="N199" s="16">
        <f t="shared" si="53"/>
        <v>61069517</v>
      </c>
      <c r="O199" s="16">
        <f t="shared" si="54"/>
        <v>933892</v>
      </c>
      <c r="P199" s="16">
        <f t="shared" si="55"/>
        <v>18569882</v>
      </c>
      <c r="Q199" s="16">
        <f t="shared" si="56"/>
        <v>80573291</v>
      </c>
      <c r="R199" s="16">
        <f t="shared" si="57"/>
        <v>161470</v>
      </c>
      <c r="S199" s="17">
        <f t="shared" si="70"/>
        <v>80734761</v>
      </c>
      <c r="U199" s="15">
        <v>42471595</v>
      </c>
      <c r="V199" s="16">
        <v>22417995</v>
      </c>
      <c r="W199" s="16">
        <v>1660143</v>
      </c>
      <c r="X199" s="16">
        <v>1009790</v>
      </c>
      <c r="Y199" s="16">
        <v>115417</v>
      </c>
      <c r="Z199" s="16">
        <v>100856</v>
      </c>
      <c r="AA199" s="16">
        <v>17641</v>
      </c>
      <c r="AB199" s="16">
        <v>4728873</v>
      </c>
      <c r="AC199" s="16">
        <v>13841009</v>
      </c>
      <c r="AD199" s="16">
        <f t="shared" si="58"/>
        <v>66682791</v>
      </c>
      <c r="AE199" s="16">
        <f t="shared" si="59"/>
        <v>1110646</v>
      </c>
      <c r="AF199" s="16">
        <f t="shared" si="60"/>
        <v>18569882</v>
      </c>
      <c r="AG199" s="16">
        <f t="shared" si="61"/>
        <v>86363319</v>
      </c>
      <c r="AH199" s="16">
        <f t="shared" si="62"/>
        <v>173073</v>
      </c>
      <c r="AI199" s="17">
        <f t="shared" si="71"/>
        <v>86536392</v>
      </c>
      <c r="AK199" s="15">
        <v>41980628.740000002</v>
      </c>
      <c r="AL199" s="16">
        <v>22183276.210000001</v>
      </c>
      <c r="AM199" s="16">
        <v>1645035.96</v>
      </c>
      <c r="AN199" s="16">
        <v>999758.09</v>
      </c>
      <c r="AO199" s="16">
        <v>115416.67</v>
      </c>
      <c r="AP199" s="16">
        <v>98889.06</v>
      </c>
      <c r="AQ199" s="16">
        <v>17640.54</v>
      </c>
      <c r="AR199" s="16">
        <v>4728872.84</v>
      </c>
      <c r="AS199" s="16">
        <v>13841009.07</v>
      </c>
      <c r="AT199" s="16">
        <f t="shared" si="63"/>
        <v>65941998.120000005</v>
      </c>
      <c r="AU199" s="16">
        <f t="shared" si="64"/>
        <v>1098647.1499999999</v>
      </c>
      <c r="AV199" s="16">
        <f t="shared" si="65"/>
        <v>18569881.91</v>
      </c>
      <c r="AW199" s="16">
        <f t="shared" si="66"/>
        <v>85610527.180000007</v>
      </c>
      <c r="AX199" s="16">
        <f t="shared" si="67"/>
        <v>171563.81999999285</v>
      </c>
      <c r="AY199" s="17">
        <f t="shared" si="72"/>
        <v>85782091</v>
      </c>
    </row>
    <row r="200" spans="1:51" x14ac:dyDescent="0.2">
      <c r="A200" s="4">
        <f t="shared" si="68"/>
        <v>2033</v>
      </c>
      <c r="B200" s="4">
        <f t="shared" si="69"/>
        <v>11</v>
      </c>
      <c r="C200" s="11">
        <f t="shared" si="52"/>
        <v>48884</v>
      </c>
      <c r="E200" s="15">
        <v>74125579</v>
      </c>
      <c r="F200" s="16">
        <v>29781734</v>
      </c>
      <c r="G200" s="16">
        <v>1869963</v>
      </c>
      <c r="H200" s="16">
        <v>1256445</v>
      </c>
      <c r="I200" s="16">
        <v>125867</v>
      </c>
      <c r="J200" s="16">
        <v>71135</v>
      </c>
      <c r="K200" s="16">
        <v>17472</v>
      </c>
      <c r="L200" s="16">
        <v>5166401</v>
      </c>
      <c r="M200" s="16">
        <v>13968936</v>
      </c>
      <c r="N200" s="16">
        <f t="shared" si="53"/>
        <v>105920615</v>
      </c>
      <c r="O200" s="16">
        <f t="shared" si="54"/>
        <v>1327580</v>
      </c>
      <c r="P200" s="16">
        <f t="shared" si="55"/>
        <v>19135337</v>
      </c>
      <c r="Q200" s="16">
        <f t="shared" si="56"/>
        <v>126383532</v>
      </c>
      <c r="R200" s="16">
        <f t="shared" si="57"/>
        <v>253274</v>
      </c>
      <c r="S200" s="17">
        <f t="shared" si="70"/>
        <v>126636806</v>
      </c>
      <c r="U200" s="15">
        <v>79466102</v>
      </c>
      <c r="V200" s="16">
        <v>32682870</v>
      </c>
      <c r="W200" s="16">
        <v>2260446</v>
      </c>
      <c r="X200" s="16">
        <v>1439773</v>
      </c>
      <c r="Y200" s="16">
        <v>125867</v>
      </c>
      <c r="Z200" s="16">
        <v>109417</v>
      </c>
      <c r="AA200" s="16">
        <v>17472</v>
      </c>
      <c r="AB200" s="16">
        <v>5166401</v>
      </c>
      <c r="AC200" s="16">
        <v>13968936</v>
      </c>
      <c r="AD200" s="16">
        <f t="shared" si="58"/>
        <v>114552757</v>
      </c>
      <c r="AE200" s="16">
        <f t="shared" si="59"/>
        <v>1549190</v>
      </c>
      <c r="AF200" s="16">
        <f t="shared" si="60"/>
        <v>19135337</v>
      </c>
      <c r="AG200" s="16">
        <f t="shared" si="61"/>
        <v>135237284</v>
      </c>
      <c r="AH200" s="16">
        <f t="shared" si="62"/>
        <v>271017</v>
      </c>
      <c r="AI200" s="17">
        <f t="shared" si="71"/>
        <v>135508301</v>
      </c>
      <c r="AK200" s="15">
        <v>78643074.430000007</v>
      </c>
      <c r="AL200" s="16">
        <v>32114227.440000001</v>
      </c>
      <c r="AM200" s="16">
        <v>2218311.1</v>
      </c>
      <c r="AN200" s="16">
        <v>1421934.65</v>
      </c>
      <c r="AO200" s="16">
        <v>125866.86</v>
      </c>
      <c r="AP200" s="16">
        <v>104078.69</v>
      </c>
      <c r="AQ200" s="16">
        <v>17471.72</v>
      </c>
      <c r="AR200" s="16">
        <v>5166401.07</v>
      </c>
      <c r="AS200" s="16">
        <v>13968935.880000001</v>
      </c>
      <c r="AT200" s="16">
        <f t="shared" si="63"/>
        <v>113118951.55</v>
      </c>
      <c r="AU200" s="16">
        <f t="shared" si="64"/>
        <v>1526013.3399999999</v>
      </c>
      <c r="AV200" s="16">
        <f t="shared" si="65"/>
        <v>19135336.950000003</v>
      </c>
      <c r="AW200" s="16">
        <f t="shared" si="66"/>
        <v>133780301.84</v>
      </c>
      <c r="AX200" s="16">
        <f t="shared" si="67"/>
        <v>268097.15999999642</v>
      </c>
      <c r="AY200" s="17">
        <f t="shared" si="72"/>
        <v>134048399</v>
      </c>
    </row>
    <row r="201" spans="1:51" x14ac:dyDescent="0.2">
      <c r="A201" s="4">
        <f t="shared" si="68"/>
        <v>2033</v>
      </c>
      <c r="B201" s="4">
        <f t="shared" si="69"/>
        <v>12</v>
      </c>
      <c r="C201" s="11">
        <f t="shared" si="52"/>
        <v>48914</v>
      </c>
      <c r="E201" s="15">
        <v>105740735</v>
      </c>
      <c r="F201" s="16">
        <v>39232917</v>
      </c>
      <c r="G201" s="16">
        <v>2485511</v>
      </c>
      <c r="H201" s="16">
        <v>1756260</v>
      </c>
      <c r="I201" s="16">
        <v>139467</v>
      </c>
      <c r="J201" s="16">
        <v>107903</v>
      </c>
      <c r="K201" s="16">
        <v>18330</v>
      </c>
      <c r="L201" s="16">
        <v>5957698</v>
      </c>
      <c r="M201" s="16">
        <v>14829788</v>
      </c>
      <c r="N201" s="16">
        <f t="shared" si="53"/>
        <v>147616960</v>
      </c>
      <c r="O201" s="16">
        <f t="shared" si="54"/>
        <v>1864163</v>
      </c>
      <c r="P201" s="16">
        <f t="shared" si="55"/>
        <v>20787486</v>
      </c>
      <c r="Q201" s="16">
        <f t="shared" si="56"/>
        <v>170268609</v>
      </c>
      <c r="R201" s="16">
        <f t="shared" si="57"/>
        <v>341220</v>
      </c>
      <c r="S201" s="17">
        <f t="shared" si="70"/>
        <v>170609829</v>
      </c>
      <c r="U201" s="15">
        <v>112820118</v>
      </c>
      <c r="V201" s="16">
        <v>43112123</v>
      </c>
      <c r="W201" s="16">
        <v>2872158</v>
      </c>
      <c r="X201" s="16">
        <v>1784641</v>
      </c>
      <c r="Y201" s="16">
        <v>139467</v>
      </c>
      <c r="Z201" s="16">
        <v>121195</v>
      </c>
      <c r="AA201" s="16">
        <v>18330</v>
      </c>
      <c r="AB201" s="16">
        <v>5957698</v>
      </c>
      <c r="AC201" s="16">
        <v>14829788</v>
      </c>
      <c r="AD201" s="16">
        <f t="shared" si="58"/>
        <v>158962196</v>
      </c>
      <c r="AE201" s="16">
        <f t="shared" si="59"/>
        <v>1905836</v>
      </c>
      <c r="AF201" s="16">
        <f t="shared" si="60"/>
        <v>20787486</v>
      </c>
      <c r="AG201" s="16">
        <f t="shared" si="61"/>
        <v>181655518</v>
      </c>
      <c r="AH201" s="16">
        <f t="shared" si="62"/>
        <v>364039</v>
      </c>
      <c r="AI201" s="17">
        <f t="shared" si="71"/>
        <v>182019557</v>
      </c>
      <c r="AK201" s="15">
        <v>111950116.3</v>
      </c>
      <c r="AL201" s="16">
        <v>42420321.710000001</v>
      </c>
      <c r="AM201" s="16">
        <v>2822341.78</v>
      </c>
      <c r="AN201" s="16">
        <v>1770600.92</v>
      </c>
      <c r="AO201" s="16">
        <v>139466.71</v>
      </c>
      <c r="AP201" s="16">
        <v>114550.93</v>
      </c>
      <c r="AQ201" s="16">
        <v>18329.62</v>
      </c>
      <c r="AR201" s="16">
        <v>5957697.9199999999</v>
      </c>
      <c r="AS201" s="16">
        <v>14829787.67</v>
      </c>
      <c r="AT201" s="16">
        <f t="shared" si="63"/>
        <v>157350576.12</v>
      </c>
      <c r="AU201" s="16">
        <f t="shared" si="64"/>
        <v>1885151.8499999999</v>
      </c>
      <c r="AV201" s="16">
        <f t="shared" si="65"/>
        <v>20787485.59</v>
      </c>
      <c r="AW201" s="16">
        <f t="shared" si="66"/>
        <v>180023213.56</v>
      </c>
      <c r="AX201" s="16">
        <f t="shared" si="67"/>
        <v>360768.43999999762</v>
      </c>
      <c r="AY201" s="17">
        <f t="shared" si="72"/>
        <v>180383982</v>
      </c>
    </row>
    <row r="202" spans="1:51" x14ac:dyDescent="0.2">
      <c r="A202" s="4">
        <f t="shared" si="68"/>
        <v>2034</v>
      </c>
      <c r="B202" s="4">
        <f t="shared" si="69"/>
        <v>1</v>
      </c>
      <c r="C202" s="11">
        <f t="shared" si="52"/>
        <v>48945</v>
      </c>
      <c r="E202" s="15">
        <v>105788358</v>
      </c>
      <c r="F202" s="16">
        <v>40455636</v>
      </c>
      <c r="G202" s="16">
        <v>2429372</v>
      </c>
      <c r="H202" s="16">
        <v>1644925</v>
      </c>
      <c r="I202" s="16">
        <v>137020</v>
      </c>
      <c r="J202" s="16">
        <v>80786</v>
      </c>
      <c r="K202" s="16">
        <v>18283</v>
      </c>
      <c r="L202" s="16">
        <v>6239602</v>
      </c>
      <c r="M202" s="16">
        <v>14762489</v>
      </c>
      <c r="N202" s="16">
        <f t="shared" si="53"/>
        <v>148828669</v>
      </c>
      <c r="O202" s="16">
        <f t="shared" si="54"/>
        <v>1725711</v>
      </c>
      <c r="P202" s="16">
        <f t="shared" si="55"/>
        <v>21002091</v>
      </c>
      <c r="Q202" s="16">
        <f t="shared" si="56"/>
        <v>171556471</v>
      </c>
      <c r="R202" s="16">
        <f t="shared" si="57"/>
        <v>343801</v>
      </c>
      <c r="S202" s="17">
        <f t="shared" si="70"/>
        <v>171900272</v>
      </c>
      <c r="U202" s="15">
        <v>111720836</v>
      </c>
      <c r="V202" s="16">
        <v>43658640</v>
      </c>
      <c r="W202" s="16">
        <v>2779708</v>
      </c>
      <c r="X202" s="16">
        <v>1869978</v>
      </c>
      <c r="Y202" s="16">
        <v>137020</v>
      </c>
      <c r="Z202" s="16">
        <v>119817</v>
      </c>
      <c r="AA202" s="16">
        <v>18283</v>
      </c>
      <c r="AB202" s="16">
        <v>6239602</v>
      </c>
      <c r="AC202" s="16">
        <v>14762489</v>
      </c>
      <c r="AD202" s="16">
        <f t="shared" si="58"/>
        <v>158314487</v>
      </c>
      <c r="AE202" s="16">
        <f t="shared" si="59"/>
        <v>1989795</v>
      </c>
      <c r="AF202" s="16">
        <f t="shared" si="60"/>
        <v>21002091</v>
      </c>
      <c r="AG202" s="16">
        <f t="shared" si="61"/>
        <v>181306373</v>
      </c>
      <c r="AH202" s="16">
        <f t="shared" si="62"/>
        <v>363339</v>
      </c>
      <c r="AI202" s="17">
        <f t="shared" si="71"/>
        <v>181669712</v>
      </c>
      <c r="AK202" s="15">
        <v>110968386.88</v>
      </c>
      <c r="AL202" s="16">
        <v>43084639.43</v>
      </c>
      <c r="AM202" s="16">
        <v>2738523.73</v>
      </c>
      <c r="AN202" s="16">
        <v>1851561.68</v>
      </c>
      <c r="AO202" s="16">
        <v>137020.26</v>
      </c>
      <c r="AP202" s="16">
        <v>113837.77</v>
      </c>
      <c r="AQ202" s="16">
        <v>18283.189999999999</v>
      </c>
      <c r="AR202" s="16">
        <v>6239602.0999999996</v>
      </c>
      <c r="AS202" s="16">
        <v>14762488.689999999</v>
      </c>
      <c r="AT202" s="16">
        <f t="shared" si="63"/>
        <v>156946853.48999998</v>
      </c>
      <c r="AU202" s="16">
        <f t="shared" si="64"/>
        <v>1965399.45</v>
      </c>
      <c r="AV202" s="16">
        <f t="shared" si="65"/>
        <v>21002090.789999999</v>
      </c>
      <c r="AW202" s="16">
        <f t="shared" si="66"/>
        <v>179914343.72999996</v>
      </c>
      <c r="AX202" s="16">
        <f t="shared" si="67"/>
        <v>360550.27000004053</v>
      </c>
      <c r="AY202" s="17">
        <f t="shared" si="72"/>
        <v>180274894</v>
      </c>
    </row>
    <row r="203" spans="1:51" x14ac:dyDescent="0.2">
      <c r="A203" s="4">
        <f t="shared" si="68"/>
        <v>2034</v>
      </c>
      <c r="B203" s="4">
        <f t="shared" si="69"/>
        <v>2</v>
      </c>
      <c r="C203" s="11">
        <f t="shared" si="52"/>
        <v>48976</v>
      </c>
      <c r="E203" s="15">
        <v>89714345</v>
      </c>
      <c r="F203" s="16">
        <v>35493758</v>
      </c>
      <c r="G203" s="16">
        <v>2104652</v>
      </c>
      <c r="H203" s="16">
        <v>1471437</v>
      </c>
      <c r="I203" s="16">
        <v>120585</v>
      </c>
      <c r="J203" s="16">
        <v>76886</v>
      </c>
      <c r="K203" s="16">
        <v>16445</v>
      </c>
      <c r="L203" s="16">
        <v>5517794</v>
      </c>
      <c r="M203" s="16">
        <v>13234056</v>
      </c>
      <c r="N203" s="16">
        <f t="shared" si="53"/>
        <v>127449785</v>
      </c>
      <c r="O203" s="16">
        <f t="shared" si="54"/>
        <v>1548323</v>
      </c>
      <c r="P203" s="16">
        <f t="shared" si="55"/>
        <v>18751850</v>
      </c>
      <c r="Q203" s="16">
        <f t="shared" si="56"/>
        <v>147749958</v>
      </c>
      <c r="R203" s="16">
        <f t="shared" si="57"/>
        <v>296092</v>
      </c>
      <c r="S203" s="17">
        <f t="shared" si="70"/>
        <v>148046050</v>
      </c>
      <c r="U203" s="15">
        <v>93939676</v>
      </c>
      <c r="V203" s="16">
        <v>37667904</v>
      </c>
      <c r="W203" s="16">
        <v>2371723</v>
      </c>
      <c r="X203" s="16">
        <v>1624640</v>
      </c>
      <c r="Y203" s="16">
        <v>120585</v>
      </c>
      <c r="Z203" s="16">
        <v>106175</v>
      </c>
      <c r="AA203" s="16">
        <v>16445</v>
      </c>
      <c r="AB203" s="16">
        <v>5517794</v>
      </c>
      <c r="AC203" s="16">
        <v>13234056</v>
      </c>
      <c r="AD203" s="16">
        <f t="shared" si="58"/>
        <v>134116333</v>
      </c>
      <c r="AE203" s="16">
        <f t="shared" si="59"/>
        <v>1730815</v>
      </c>
      <c r="AF203" s="16">
        <f t="shared" si="60"/>
        <v>18751850</v>
      </c>
      <c r="AG203" s="16">
        <f t="shared" si="61"/>
        <v>154598998</v>
      </c>
      <c r="AH203" s="16">
        <f t="shared" si="62"/>
        <v>309818</v>
      </c>
      <c r="AI203" s="17">
        <f t="shared" si="71"/>
        <v>154908816</v>
      </c>
      <c r="AK203" s="15">
        <v>93413933.439999998</v>
      </c>
      <c r="AL203" s="16">
        <v>37328787.240000002</v>
      </c>
      <c r="AM203" s="16">
        <v>2347767.67</v>
      </c>
      <c r="AN203" s="16">
        <v>1613742.18</v>
      </c>
      <c r="AO203" s="16">
        <v>120584.69</v>
      </c>
      <c r="AP203" s="16">
        <v>102700.31</v>
      </c>
      <c r="AQ203" s="16">
        <v>16444.78</v>
      </c>
      <c r="AR203" s="16">
        <v>5517794.1799999997</v>
      </c>
      <c r="AS203" s="16">
        <v>13234056.369999999</v>
      </c>
      <c r="AT203" s="16">
        <f t="shared" si="63"/>
        <v>133227517.82000001</v>
      </c>
      <c r="AU203" s="16">
        <f t="shared" si="64"/>
        <v>1716442.49</v>
      </c>
      <c r="AV203" s="16">
        <f t="shared" si="65"/>
        <v>18751850.549999997</v>
      </c>
      <c r="AW203" s="16">
        <f t="shared" si="66"/>
        <v>153695810.86000001</v>
      </c>
      <c r="AX203" s="16">
        <f t="shared" si="67"/>
        <v>308007.13999998569</v>
      </c>
      <c r="AY203" s="17">
        <f t="shared" si="72"/>
        <v>154003818</v>
      </c>
    </row>
    <row r="204" spans="1:51" x14ac:dyDescent="0.2">
      <c r="A204" s="4">
        <f t="shared" si="68"/>
        <v>2034</v>
      </c>
      <c r="B204" s="4">
        <f t="shared" si="69"/>
        <v>3</v>
      </c>
      <c r="C204" s="11">
        <f t="shared" si="52"/>
        <v>49004</v>
      </c>
      <c r="E204" s="15">
        <v>83654720</v>
      </c>
      <c r="F204" s="16">
        <v>33922178</v>
      </c>
      <c r="G204" s="16">
        <v>1987623</v>
      </c>
      <c r="H204" s="16">
        <v>1507409</v>
      </c>
      <c r="I204" s="16">
        <v>126527</v>
      </c>
      <c r="J204" s="16">
        <v>77613</v>
      </c>
      <c r="K204" s="16">
        <v>18033</v>
      </c>
      <c r="L204" s="16">
        <v>5893272</v>
      </c>
      <c r="M204" s="16">
        <v>14401664</v>
      </c>
      <c r="N204" s="16">
        <f t="shared" si="53"/>
        <v>119709081</v>
      </c>
      <c r="O204" s="16">
        <f t="shared" si="54"/>
        <v>1585022</v>
      </c>
      <c r="P204" s="16">
        <f t="shared" si="55"/>
        <v>20294936</v>
      </c>
      <c r="Q204" s="16">
        <f t="shared" si="56"/>
        <v>141589039</v>
      </c>
      <c r="R204" s="16">
        <f t="shared" si="57"/>
        <v>283746</v>
      </c>
      <c r="S204" s="17">
        <f t="shared" si="70"/>
        <v>141872785</v>
      </c>
      <c r="U204" s="15">
        <v>87705152</v>
      </c>
      <c r="V204" s="16">
        <v>36031426</v>
      </c>
      <c r="W204" s="16">
        <v>2293576</v>
      </c>
      <c r="X204" s="16">
        <v>1669929</v>
      </c>
      <c r="Y204" s="16">
        <v>126527</v>
      </c>
      <c r="Z204" s="16">
        <v>112415</v>
      </c>
      <c r="AA204" s="16">
        <v>18033</v>
      </c>
      <c r="AB204" s="16">
        <v>5893272</v>
      </c>
      <c r="AC204" s="16">
        <v>14401664</v>
      </c>
      <c r="AD204" s="16">
        <f t="shared" si="58"/>
        <v>126174714</v>
      </c>
      <c r="AE204" s="16">
        <f t="shared" si="59"/>
        <v>1782344</v>
      </c>
      <c r="AF204" s="16">
        <f t="shared" si="60"/>
        <v>20294936</v>
      </c>
      <c r="AG204" s="16">
        <f t="shared" si="61"/>
        <v>148251994</v>
      </c>
      <c r="AH204" s="16">
        <f t="shared" si="62"/>
        <v>297098</v>
      </c>
      <c r="AI204" s="17">
        <f t="shared" si="71"/>
        <v>148549092</v>
      </c>
      <c r="AK204" s="15">
        <v>87222019.060000002</v>
      </c>
      <c r="AL204" s="16">
        <v>35738869.170000002</v>
      </c>
      <c r="AM204" s="16">
        <v>2273953.6800000002</v>
      </c>
      <c r="AN204" s="16">
        <v>1659045.26</v>
      </c>
      <c r="AO204" s="16">
        <v>126527.15</v>
      </c>
      <c r="AP204" s="16">
        <v>109419.75</v>
      </c>
      <c r="AQ204" s="16">
        <v>18033.189999999999</v>
      </c>
      <c r="AR204" s="16">
        <v>5893272.0300000003</v>
      </c>
      <c r="AS204" s="16">
        <v>14401664.199999999</v>
      </c>
      <c r="AT204" s="16">
        <f t="shared" si="63"/>
        <v>125379402.25000001</v>
      </c>
      <c r="AU204" s="16">
        <f t="shared" si="64"/>
        <v>1768465.01</v>
      </c>
      <c r="AV204" s="16">
        <f t="shared" si="65"/>
        <v>20294936.23</v>
      </c>
      <c r="AW204" s="16">
        <f t="shared" si="66"/>
        <v>147442803.49000001</v>
      </c>
      <c r="AX204" s="16">
        <f t="shared" si="67"/>
        <v>295476.50999999046</v>
      </c>
      <c r="AY204" s="17">
        <f t="shared" si="72"/>
        <v>147738280</v>
      </c>
    </row>
    <row r="205" spans="1:51" x14ac:dyDescent="0.2">
      <c r="A205" s="4">
        <f t="shared" si="68"/>
        <v>2034</v>
      </c>
      <c r="B205" s="4">
        <f t="shared" si="69"/>
        <v>4</v>
      </c>
      <c r="C205" s="11">
        <f t="shared" si="52"/>
        <v>49035</v>
      </c>
      <c r="E205" s="15">
        <v>57941777</v>
      </c>
      <c r="F205" s="16">
        <v>26346791</v>
      </c>
      <c r="G205" s="16">
        <v>1554678</v>
      </c>
      <c r="H205" s="16">
        <v>1295901</v>
      </c>
      <c r="I205" s="16">
        <v>113392</v>
      </c>
      <c r="J205" s="16">
        <v>71151</v>
      </c>
      <c r="K205" s="16">
        <v>17217</v>
      </c>
      <c r="L205" s="16">
        <v>5335116</v>
      </c>
      <c r="M205" s="16">
        <v>13776927</v>
      </c>
      <c r="N205" s="16">
        <f t="shared" si="53"/>
        <v>85973855</v>
      </c>
      <c r="O205" s="16">
        <f t="shared" si="54"/>
        <v>1367052</v>
      </c>
      <c r="P205" s="16">
        <f t="shared" si="55"/>
        <v>19112043</v>
      </c>
      <c r="Q205" s="16">
        <f t="shared" si="56"/>
        <v>106452950</v>
      </c>
      <c r="R205" s="16">
        <f t="shared" si="57"/>
        <v>213333</v>
      </c>
      <c r="S205" s="17">
        <f t="shared" si="70"/>
        <v>106666283</v>
      </c>
      <c r="U205" s="15">
        <v>61167470</v>
      </c>
      <c r="V205" s="16">
        <v>27976397</v>
      </c>
      <c r="W205" s="16">
        <v>1822346</v>
      </c>
      <c r="X205" s="16">
        <v>1425306</v>
      </c>
      <c r="Y205" s="16">
        <v>113392</v>
      </c>
      <c r="Z205" s="16">
        <v>101852</v>
      </c>
      <c r="AA205" s="16">
        <v>17217</v>
      </c>
      <c r="AB205" s="16">
        <v>5335116</v>
      </c>
      <c r="AC205" s="16">
        <v>13776927</v>
      </c>
      <c r="AD205" s="16">
        <f t="shared" si="58"/>
        <v>91096822</v>
      </c>
      <c r="AE205" s="16">
        <f t="shared" si="59"/>
        <v>1527158</v>
      </c>
      <c r="AF205" s="16">
        <f t="shared" si="60"/>
        <v>19112043</v>
      </c>
      <c r="AG205" s="16">
        <f t="shared" si="61"/>
        <v>111736023</v>
      </c>
      <c r="AH205" s="16">
        <f t="shared" si="62"/>
        <v>223920</v>
      </c>
      <c r="AI205" s="17">
        <f t="shared" si="71"/>
        <v>111959943</v>
      </c>
      <c r="AK205" s="15">
        <v>60845990.280000001</v>
      </c>
      <c r="AL205" s="16">
        <v>27791546.489999998</v>
      </c>
      <c r="AM205" s="16">
        <v>1810709.07</v>
      </c>
      <c r="AN205" s="16">
        <v>1417436.17</v>
      </c>
      <c r="AO205" s="16">
        <v>113392.27</v>
      </c>
      <c r="AP205" s="16">
        <v>100039.3</v>
      </c>
      <c r="AQ205" s="16">
        <v>17217.21</v>
      </c>
      <c r="AR205" s="16">
        <v>5335115.53</v>
      </c>
      <c r="AS205" s="16">
        <v>13776927.32</v>
      </c>
      <c r="AT205" s="16">
        <f t="shared" si="63"/>
        <v>90578855.319999978</v>
      </c>
      <c r="AU205" s="16">
        <f t="shared" si="64"/>
        <v>1517475.47</v>
      </c>
      <c r="AV205" s="16">
        <f t="shared" si="65"/>
        <v>19112042.850000001</v>
      </c>
      <c r="AW205" s="16">
        <f t="shared" si="66"/>
        <v>111208373.63999999</v>
      </c>
      <c r="AX205" s="16">
        <f t="shared" si="67"/>
        <v>222862.36000001431</v>
      </c>
      <c r="AY205" s="17">
        <f t="shared" si="72"/>
        <v>111431236</v>
      </c>
    </row>
    <row r="206" spans="1:51" x14ac:dyDescent="0.2">
      <c r="A206" s="4">
        <f t="shared" si="68"/>
        <v>2034</v>
      </c>
      <c r="B206" s="4">
        <f t="shared" si="69"/>
        <v>5</v>
      </c>
      <c r="C206" s="11">
        <f t="shared" si="52"/>
        <v>49065</v>
      </c>
      <c r="E206" s="15">
        <v>36857162</v>
      </c>
      <c r="F206" s="16">
        <v>20477453</v>
      </c>
      <c r="G206" s="16">
        <v>1224380</v>
      </c>
      <c r="H206" s="16">
        <v>1118574</v>
      </c>
      <c r="I206" s="16">
        <v>105116</v>
      </c>
      <c r="J206" s="16">
        <v>65605</v>
      </c>
      <c r="K206" s="16">
        <v>17470</v>
      </c>
      <c r="L206" s="16">
        <v>5021992</v>
      </c>
      <c r="M206" s="16">
        <v>13589210</v>
      </c>
      <c r="N206" s="16">
        <f t="shared" si="53"/>
        <v>58681581</v>
      </c>
      <c r="O206" s="16">
        <f t="shared" si="54"/>
        <v>1184179</v>
      </c>
      <c r="P206" s="16">
        <f t="shared" si="55"/>
        <v>18611202</v>
      </c>
      <c r="Q206" s="16">
        <f t="shared" si="56"/>
        <v>78476962</v>
      </c>
      <c r="R206" s="16">
        <f t="shared" si="57"/>
        <v>157268</v>
      </c>
      <c r="S206" s="17">
        <f t="shared" si="70"/>
        <v>78634230</v>
      </c>
      <c r="U206" s="15">
        <v>38535185</v>
      </c>
      <c r="V206" s="16">
        <v>21834836</v>
      </c>
      <c r="W206" s="16">
        <v>1485335</v>
      </c>
      <c r="X206" s="16">
        <v>1236013</v>
      </c>
      <c r="Y206" s="16">
        <v>105116</v>
      </c>
      <c r="Z206" s="16">
        <v>95745</v>
      </c>
      <c r="AA206" s="16">
        <v>17470</v>
      </c>
      <c r="AB206" s="16">
        <v>5021992</v>
      </c>
      <c r="AC206" s="16">
        <v>13589210</v>
      </c>
      <c r="AD206" s="16">
        <f t="shared" si="58"/>
        <v>61977942</v>
      </c>
      <c r="AE206" s="16">
        <f t="shared" si="59"/>
        <v>1331758</v>
      </c>
      <c r="AF206" s="16">
        <f t="shared" si="60"/>
        <v>18611202</v>
      </c>
      <c r="AG206" s="16">
        <f t="shared" si="61"/>
        <v>81920902</v>
      </c>
      <c r="AH206" s="16">
        <f t="shared" si="62"/>
        <v>164170</v>
      </c>
      <c r="AI206" s="17">
        <f t="shared" si="71"/>
        <v>82085072</v>
      </c>
      <c r="AK206" s="15">
        <v>38307298.450000003</v>
      </c>
      <c r="AL206" s="16">
        <v>21706535.809999999</v>
      </c>
      <c r="AM206" s="16">
        <v>1477973.58</v>
      </c>
      <c r="AN206" s="16">
        <v>1229547.25</v>
      </c>
      <c r="AO206" s="16">
        <v>105115.67</v>
      </c>
      <c r="AP206" s="16">
        <v>94580.35</v>
      </c>
      <c r="AQ206" s="16">
        <v>17470.16</v>
      </c>
      <c r="AR206" s="16">
        <v>5021992.1500000004</v>
      </c>
      <c r="AS206" s="16">
        <v>13589210.15</v>
      </c>
      <c r="AT206" s="16">
        <f t="shared" si="63"/>
        <v>61614393.670000002</v>
      </c>
      <c r="AU206" s="16">
        <f t="shared" si="64"/>
        <v>1324127.6000000001</v>
      </c>
      <c r="AV206" s="16">
        <f t="shared" si="65"/>
        <v>18611202.300000001</v>
      </c>
      <c r="AW206" s="16">
        <f t="shared" si="66"/>
        <v>81549723.570000008</v>
      </c>
      <c r="AX206" s="16">
        <f t="shared" si="67"/>
        <v>163426.42999999225</v>
      </c>
      <c r="AY206" s="17">
        <f t="shared" si="72"/>
        <v>81713150</v>
      </c>
    </row>
    <row r="207" spans="1:51" x14ac:dyDescent="0.2">
      <c r="A207" s="4">
        <f t="shared" si="68"/>
        <v>2034</v>
      </c>
      <c r="B207" s="4">
        <f t="shared" si="69"/>
        <v>6</v>
      </c>
      <c r="C207" s="11">
        <f t="shared" si="52"/>
        <v>49096</v>
      </c>
      <c r="E207" s="15">
        <v>21994925</v>
      </c>
      <c r="F207" s="16">
        <v>16022760</v>
      </c>
      <c r="G207" s="16">
        <v>845946</v>
      </c>
      <c r="H207" s="16">
        <v>771861</v>
      </c>
      <c r="I207" s="16">
        <v>92777</v>
      </c>
      <c r="J207" s="16">
        <v>57292</v>
      </c>
      <c r="K207" s="16">
        <v>16669</v>
      </c>
      <c r="L207" s="16">
        <v>4588924</v>
      </c>
      <c r="M207" s="16">
        <v>12807887</v>
      </c>
      <c r="N207" s="16">
        <f t="shared" si="53"/>
        <v>38973077</v>
      </c>
      <c r="O207" s="16">
        <f t="shared" si="54"/>
        <v>829153</v>
      </c>
      <c r="P207" s="16">
        <f t="shared" si="55"/>
        <v>17396811</v>
      </c>
      <c r="Q207" s="16">
        <f t="shared" si="56"/>
        <v>57199041</v>
      </c>
      <c r="R207" s="16">
        <f t="shared" si="57"/>
        <v>114627</v>
      </c>
      <c r="S207" s="17">
        <f t="shared" si="70"/>
        <v>57313668</v>
      </c>
      <c r="U207" s="15">
        <v>23045755</v>
      </c>
      <c r="V207" s="16">
        <v>17213763</v>
      </c>
      <c r="W207" s="16">
        <v>1103381</v>
      </c>
      <c r="X207" s="16">
        <v>870499</v>
      </c>
      <c r="Y207" s="16">
        <v>92777</v>
      </c>
      <c r="Z207" s="16">
        <v>85623</v>
      </c>
      <c r="AA207" s="16">
        <v>16669</v>
      </c>
      <c r="AB207" s="16">
        <v>4588924</v>
      </c>
      <c r="AC207" s="16">
        <v>12807887</v>
      </c>
      <c r="AD207" s="16">
        <f t="shared" si="58"/>
        <v>41472345</v>
      </c>
      <c r="AE207" s="16">
        <f t="shared" si="59"/>
        <v>956122</v>
      </c>
      <c r="AF207" s="16">
        <f t="shared" si="60"/>
        <v>17396811</v>
      </c>
      <c r="AG207" s="16">
        <f t="shared" si="61"/>
        <v>59825278</v>
      </c>
      <c r="AH207" s="16">
        <f t="shared" si="62"/>
        <v>119890</v>
      </c>
      <c r="AI207" s="17">
        <f t="shared" si="71"/>
        <v>59945168</v>
      </c>
      <c r="AK207" s="15">
        <v>22867646.550000001</v>
      </c>
      <c r="AL207" s="16">
        <v>17102412.149999999</v>
      </c>
      <c r="AM207" s="16">
        <v>1097172.3</v>
      </c>
      <c r="AN207" s="16">
        <v>864948.65</v>
      </c>
      <c r="AO207" s="16">
        <v>92777.01</v>
      </c>
      <c r="AP207" s="16">
        <v>84684.62</v>
      </c>
      <c r="AQ207" s="16">
        <v>16669.150000000001</v>
      </c>
      <c r="AR207" s="16">
        <v>4588924.32</v>
      </c>
      <c r="AS207" s="16">
        <v>12807887.25</v>
      </c>
      <c r="AT207" s="16">
        <f t="shared" si="63"/>
        <v>41176677.159999996</v>
      </c>
      <c r="AU207" s="16">
        <f t="shared" si="64"/>
        <v>949633.27</v>
      </c>
      <c r="AV207" s="16">
        <f t="shared" si="65"/>
        <v>17396811.57</v>
      </c>
      <c r="AW207" s="16">
        <f t="shared" si="66"/>
        <v>59523122</v>
      </c>
      <c r="AX207" s="16">
        <f t="shared" si="67"/>
        <v>119285</v>
      </c>
      <c r="AY207" s="17">
        <f t="shared" si="72"/>
        <v>59642407</v>
      </c>
    </row>
    <row r="208" spans="1:51" x14ac:dyDescent="0.2">
      <c r="A208" s="4">
        <f t="shared" si="68"/>
        <v>2034</v>
      </c>
      <c r="B208" s="4">
        <f t="shared" si="69"/>
        <v>7</v>
      </c>
      <c r="C208" s="11">
        <f t="shared" si="52"/>
        <v>49126</v>
      </c>
      <c r="E208" s="15">
        <v>14959311</v>
      </c>
      <c r="F208" s="16">
        <v>13141856</v>
      </c>
      <c r="G208" s="16">
        <v>749829</v>
      </c>
      <c r="H208" s="16">
        <v>684622</v>
      </c>
      <c r="I208" s="16">
        <v>87923</v>
      </c>
      <c r="J208" s="16">
        <v>52539</v>
      </c>
      <c r="K208" s="16">
        <v>17013</v>
      </c>
      <c r="L208" s="16">
        <v>4370337</v>
      </c>
      <c r="M208" s="16">
        <v>12929532</v>
      </c>
      <c r="N208" s="16">
        <f t="shared" si="53"/>
        <v>28955932</v>
      </c>
      <c r="O208" s="16">
        <f t="shared" si="54"/>
        <v>737161</v>
      </c>
      <c r="P208" s="16">
        <f t="shared" si="55"/>
        <v>17299869</v>
      </c>
      <c r="Q208" s="16">
        <f t="shared" si="56"/>
        <v>46992962</v>
      </c>
      <c r="R208" s="16">
        <f t="shared" si="57"/>
        <v>94174</v>
      </c>
      <c r="S208" s="17">
        <f t="shared" si="70"/>
        <v>47087136</v>
      </c>
      <c r="U208" s="15">
        <v>16029278</v>
      </c>
      <c r="V208" s="16">
        <v>14417766</v>
      </c>
      <c r="W208" s="16">
        <v>1026780</v>
      </c>
      <c r="X208" s="16">
        <v>794420</v>
      </c>
      <c r="Y208" s="16">
        <v>87923</v>
      </c>
      <c r="Z208" s="16">
        <v>82215</v>
      </c>
      <c r="AA208" s="16">
        <v>17013</v>
      </c>
      <c r="AB208" s="16">
        <v>4370337</v>
      </c>
      <c r="AC208" s="16">
        <v>12929532</v>
      </c>
      <c r="AD208" s="16">
        <f t="shared" si="58"/>
        <v>31578760</v>
      </c>
      <c r="AE208" s="16">
        <f t="shared" si="59"/>
        <v>876635</v>
      </c>
      <c r="AF208" s="16">
        <f t="shared" si="60"/>
        <v>17299869</v>
      </c>
      <c r="AG208" s="16">
        <f t="shared" si="61"/>
        <v>49755264</v>
      </c>
      <c r="AH208" s="16">
        <f t="shared" si="62"/>
        <v>99710</v>
      </c>
      <c r="AI208" s="17">
        <f t="shared" si="71"/>
        <v>49854974</v>
      </c>
      <c r="AK208" s="15">
        <v>15842490.4</v>
      </c>
      <c r="AL208" s="16">
        <v>14297121.92</v>
      </c>
      <c r="AM208" s="16">
        <v>1020193.98</v>
      </c>
      <c r="AN208" s="16">
        <v>787946.82</v>
      </c>
      <c r="AO208" s="16">
        <v>87922.54</v>
      </c>
      <c r="AP208" s="16">
        <v>81246.600000000006</v>
      </c>
      <c r="AQ208" s="16">
        <v>17013.39</v>
      </c>
      <c r="AR208" s="16">
        <v>4370337.1399999997</v>
      </c>
      <c r="AS208" s="16">
        <v>12929531.75</v>
      </c>
      <c r="AT208" s="16">
        <f t="shared" si="63"/>
        <v>31264742.23</v>
      </c>
      <c r="AU208" s="16">
        <f t="shared" si="64"/>
        <v>869193.41999999993</v>
      </c>
      <c r="AV208" s="16">
        <f t="shared" si="65"/>
        <v>17299868.890000001</v>
      </c>
      <c r="AW208" s="16">
        <f t="shared" si="66"/>
        <v>49433804.539999999</v>
      </c>
      <c r="AX208" s="16">
        <f t="shared" si="67"/>
        <v>99065.460000000894</v>
      </c>
      <c r="AY208" s="17">
        <f t="shared" si="72"/>
        <v>49532870</v>
      </c>
    </row>
    <row r="209" spans="1:51" x14ac:dyDescent="0.2">
      <c r="A209" s="4">
        <f t="shared" si="68"/>
        <v>2034</v>
      </c>
      <c r="B209" s="4">
        <f t="shared" si="69"/>
        <v>8</v>
      </c>
      <c r="C209" s="11">
        <f t="shared" si="52"/>
        <v>49157</v>
      </c>
      <c r="E209" s="15">
        <v>13456802</v>
      </c>
      <c r="F209" s="16">
        <v>12982892</v>
      </c>
      <c r="G209" s="16">
        <v>720077</v>
      </c>
      <c r="H209" s="16">
        <v>646262</v>
      </c>
      <c r="I209" s="16">
        <v>86815</v>
      </c>
      <c r="J209" s="16">
        <v>50539</v>
      </c>
      <c r="K209" s="16">
        <v>16995</v>
      </c>
      <c r="L209" s="16">
        <v>4149952</v>
      </c>
      <c r="M209" s="16">
        <v>12902158</v>
      </c>
      <c r="N209" s="16">
        <f t="shared" si="53"/>
        <v>27263581</v>
      </c>
      <c r="O209" s="16">
        <f t="shared" si="54"/>
        <v>696801</v>
      </c>
      <c r="P209" s="16">
        <f t="shared" si="55"/>
        <v>17052110</v>
      </c>
      <c r="Q209" s="16">
        <f t="shared" si="56"/>
        <v>45012492</v>
      </c>
      <c r="R209" s="16">
        <f t="shared" si="57"/>
        <v>90205</v>
      </c>
      <c r="S209" s="17">
        <f t="shared" si="70"/>
        <v>45102697</v>
      </c>
      <c r="U209" s="15">
        <v>14639591</v>
      </c>
      <c r="V209" s="16">
        <v>14324736</v>
      </c>
      <c r="W209" s="16">
        <v>1018542</v>
      </c>
      <c r="X209" s="16">
        <v>761057</v>
      </c>
      <c r="Y209" s="16">
        <v>86815</v>
      </c>
      <c r="Z209" s="16">
        <v>81665</v>
      </c>
      <c r="AA209" s="16">
        <v>16995</v>
      </c>
      <c r="AB209" s="16">
        <v>4149952</v>
      </c>
      <c r="AC209" s="16">
        <v>12902158</v>
      </c>
      <c r="AD209" s="16">
        <f t="shared" si="58"/>
        <v>30086679</v>
      </c>
      <c r="AE209" s="16">
        <f t="shared" si="59"/>
        <v>842722</v>
      </c>
      <c r="AF209" s="16">
        <f t="shared" si="60"/>
        <v>17052110</v>
      </c>
      <c r="AG209" s="16">
        <f t="shared" si="61"/>
        <v>47981511</v>
      </c>
      <c r="AH209" s="16">
        <f t="shared" si="62"/>
        <v>96155</v>
      </c>
      <c r="AI209" s="17">
        <f t="shared" si="71"/>
        <v>48077666</v>
      </c>
      <c r="AK209" s="15">
        <v>14427621.57</v>
      </c>
      <c r="AL209" s="16">
        <v>14199200.310000001</v>
      </c>
      <c r="AM209" s="16">
        <v>1011643.29</v>
      </c>
      <c r="AN209" s="16">
        <v>754207.96</v>
      </c>
      <c r="AO209" s="16">
        <v>86815.26</v>
      </c>
      <c r="AP209" s="16">
        <v>80677.48</v>
      </c>
      <c r="AQ209" s="16">
        <v>16995.27</v>
      </c>
      <c r="AR209" s="16">
        <v>4149951.9</v>
      </c>
      <c r="AS209" s="16">
        <v>12902158.49</v>
      </c>
      <c r="AT209" s="16">
        <f t="shared" si="63"/>
        <v>29742275.700000003</v>
      </c>
      <c r="AU209" s="16">
        <f t="shared" si="64"/>
        <v>834885.44</v>
      </c>
      <c r="AV209" s="16">
        <f t="shared" si="65"/>
        <v>17052110.390000001</v>
      </c>
      <c r="AW209" s="16">
        <f t="shared" si="66"/>
        <v>47629271.530000001</v>
      </c>
      <c r="AX209" s="16">
        <f t="shared" si="67"/>
        <v>95449.469999998808</v>
      </c>
      <c r="AY209" s="17">
        <f t="shared" si="72"/>
        <v>47724721</v>
      </c>
    </row>
    <row r="210" spans="1:51" x14ac:dyDescent="0.2">
      <c r="A210" s="4">
        <f t="shared" si="68"/>
        <v>2034</v>
      </c>
      <c r="B210" s="4">
        <f t="shared" si="69"/>
        <v>9</v>
      </c>
      <c r="C210" s="11">
        <f t="shared" si="52"/>
        <v>49188</v>
      </c>
      <c r="E210" s="15">
        <v>17143562</v>
      </c>
      <c r="F210" s="16">
        <v>13673597</v>
      </c>
      <c r="G210" s="16">
        <v>787884</v>
      </c>
      <c r="H210" s="16">
        <v>647389</v>
      </c>
      <c r="I210" s="16">
        <v>89563</v>
      </c>
      <c r="J210" s="16">
        <v>54943</v>
      </c>
      <c r="K210" s="16">
        <v>16620</v>
      </c>
      <c r="L210" s="16">
        <v>4109415</v>
      </c>
      <c r="M210" s="16">
        <v>12733177</v>
      </c>
      <c r="N210" s="16">
        <f t="shared" si="53"/>
        <v>31711226</v>
      </c>
      <c r="O210" s="16">
        <f t="shared" si="54"/>
        <v>702332</v>
      </c>
      <c r="P210" s="16">
        <f t="shared" si="55"/>
        <v>16842592</v>
      </c>
      <c r="Q210" s="16">
        <f t="shared" si="56"/>
        <v>49256150</v>
      </c>
      <c r="R210" s="16">
        <f t="shared" si="57"/>
        <v>98710</v>
      </c>
      <c r="S210" s="17">
        <f t="shared" si="70"/>
        <v>49354860</v>
      </c>
      <c r="U210" s="15">
        <v>18838715</v>
      </c>
      <c r="V210" s="16">
        <v>15003320</v>
      </c>
      <c r="W210" s="16">
        <v>1073698</v>
      </c>
      <c r="X210" s="16">
        <v>758116</v>
      </c>
      <c r="Y210" s="16">
        <v>89563</v>
      </c>
      <c r="Z210" s="16">
        <v>84126</v>
      </c>
      <c r="AA210" s="16">
        <v>16620</v>
      </c>
      <c r="AB210" s="16">
        <v>4109415</v>
      </c>
      <c r="AC210" s="16">
        <v>12733177</v>
      </c>
      <c r="AD210" s="16">
        <f t="shared" si="58"/>
        <v>35021916</v>
      </c>
      <c r="AE210" s="16">
        <f t="shared" si="59"/>
        <v>842242</v>
      </c>
      <c r="AF210" s="16">
        <f t="shared" si="60"/>
        <v>16842592</v>
      </c>
      <c r="AG210" s="16">
        <f t="shared" si="61"/>
        <v>52706750</v>
      </c>
      <c r="AH210" s="16">
        <f t="shared" si="62"/>
        <v>105625</v>
      </c>
      <c r="AI210" s="17">
        <f t="shared" si="71"/>
        <v>52812375</v>
      </c>
      <c r="AK210" s="15">
        <v>18563572.23</v>
      </c>
      <c r="AL210" s="16">
        <v>14880797.539999999</v>
      </c>
      <c r="AM210" s="16">
        <v>1066777.8899999999</v>
      </c>
      <c r="AN210" s="16">
        <v>751613.6</v>
      </c>
      <c r="AO210" s="16">
        <v>89562.63</v>
      </c>
      <c r="AP210" s="16">
        <v>83157.05</v>
      </c>
      <c r="AQ210" s="16">
        <v>16620.07</v>
      </c>
      <c r="AR210" s="16">
        <v>4109415.15</v>
      </c>
      <c r="AS210" s="16">
        <v>12733177.390000001</v>
      </c>
      <c r="AT210" s="16">
        <f t="shared" si="63"/>
        <v>34617330.359999999</v>
      </c>
      <c r="AU210" s="16">
        <f t="shared" si="64"/>
        <v>834770.65</v>
      </c>
      <c r="AV210" s="16">
        <f t="shared" si="65"/>
        <v>16842592.539999999</v>
      </c>
      <c r="AW210" s="16">
        <f t="shared" si="66"/>
        <v>52294693.549999997</v>
      </c>
      <c r="AX210" s="16">
        <f t="shared" si="67"/>
        <v>104799.45000000298</v>
      </c>
      <c r="AY210" s="17">
        <f t="shared" si="72"/>
        <v>52399493</v>
      </c>
    </row>
    <row r="211" spans="1:51" x14ac:dyDescent="0.2">
      <c r="A211" s="4">
        <f t="shared" si="68"/>
        <v>2034</v>
      </c>
      <c r="B211" s="4">
        <f t="shared" si="69"/>
        <v>10</v>
      </c>
      <c r="C211" s="11">
        <f t="shared" si="52"/>
        <v>49218</v>
      </c>
      <c r="E211" s="15">
        <v>39350907</v>
      </c>
      <c r="F211" s="16">
        <v>20667518</v>
      </c>
      <c r="G211" s="16">
        <v>1285851</v>
      </c>
      <c r="H211" s="16">
        <v>805498</v>
      </c>
      <c r="I211" s="16">
        <v>108122</v>
      </c>
      <c r="J211" s="16">
        <v>66036</v>
      </c>
      <c r="K211" s="16">
        <v>17641</v>
      </c>
      <c r="L211" s="16">
        <v>4771200</v>
      </c>
      <c r="M211" s="16">
        <v>13826107</v>
      </c>
      <c r="N211" s="16">
        <f t="shared" si="53"/>
        <v>61430039</v>
      </c>
      <c r="O211" s="16">
        <f t="shared" si="54"/>
        <v>871534</v>
      </c>
      <c r="P211" s="16">
        <f t="shared" si="55"/>
        <v>18597307</v>
      </c>
      <c r="Q211" s="16">
        <f t="shared" si="56"/>
        <v>80898880</v>
      </c>
      <c r="R211" s="16">
        <f t="shared" si="57"/>
        <v>162122</v>
      </c>
      <c r="S211" s="17">
        <f t="shared" si="70"/>
        <v>81061002</v>
      </c>
      <c r="U211" s="15">
        <v>42911517</v>
      </c>
      <c r="V211" s="16">
        <v>22691566</v>
      </c>
      <c r="W211" s="16">
        <v>1646041</v>
      </c>
      <c r="X211" s="16">
        <v>956005</v>
      </c>
      <c r="Y211" s="16">
        <v>108122</v>
      </c>
      <c r="Z211" s="16">
        <v>100689</v>
      </c>
      <c r="AA211" s="16">
        <v>17641</v>
      </c>
      <c r="AB211" s="16">
        <v>4771200</v>
      </c>
      <c r="AC211" s="16">
        <v>13826107</v>
      </c>
      <c r="AD211" s="16">
        <f t="shared" si="58"/>
        <v>67374887</v>
      </c>
      <c r="AE211" s="16">
        <f t="shared" si="59"/>
        <v>1056694</v>
      </c>
      <c r="AF211" s="16">
        <f t="shared" si="60"/>
        <v>18597307</v>
      </c>
      <c r="AG211" s="16">
        <f t="shared" si="61"/>
        <v>87028888</v>
      </c>
      <c r="AH211" s="16">
        <f t="shared" si="62"/>
        <v>174407</v>
      </c>
      <c r="AI211" s="17">
        <f t="shared" si="71"/>
        <v>87203295</v>
      </c>
      <c r="AK211" s="15">
        <v>42420585.590000004</v>
      </c>
      <c r="AL211" s="16">
        <v>22457088.960000001</v>
      </c>
      <c r="AM211" s="16">
        <v>1630933.07</v>
      </c>
      <c r="AN211" s="16">
        <v>945979.22</v>
      </c>
      <c r="AO211" s="16">
        <v>108121.88</v>
      </c>
      <c r="AP211" s="16">
        <v>98721.2</v>
      </c>
      <c r="AQ211" s="16">
        <v>17640.54</v>
      </c>
      <c r="AR211" s="16">
        <v>4771200.08</v>
      </c>
      <c r="AS211" s="16">
        <v>13826107.27</v>
      </c>
      <c r="AT211" s="16">
        <f t="shared" si="63"/>
        <v>66634370.040000007</v>
      </c>
      <c r="AU211" s="16">
        <f t="shared" si="64"/>
        <v>1044700.4199999999</v>
      </c>
      <c r="AV211" s="16">
        <f t="shared" si="65"/>
        <v>18597307.350000001</v>
      </c>
      <c r="AW211" s="16">
        <f t="shared" si="66"/>
        <v>86276377.810000002</v>
      </c>
      <c r="AX211" s="16">
        <f t="shared" si="67"/>
        <v>172898.18999999762</v>
      </c>
      <c r="AY211" s="17">
        <f t="shared" si="72"/>
        <v>86449276</v>
      </c>
    </row>
    <row r="212" spans="1:51" x14ac:dyDescent="0.2">
      <c r="A212" s="4">
        <f t="shared" si="68"/>
        <v>2034</v>
      </c>
      <c r="B212" s="4">
        <f t="shared" si="69"/>
        <v>11</v>
      </c>
      <c r="C212" s="11">
        <f t="shared" si="52"/>
        <v>49249</v>
      </c>
      <c r="E212" s="15">
        <v>74614336</v>
      </c>
      <c r="F212" s="16">
        <v>29944707</v>
      </c>
      <c r="G212" s="16">
        <v>1850781</v>
      </c>
      <c r="H212" s="16">
        <v>1161503</v>
      </c>
      <c r="I212" s="16">
        <v>117755</v>
      </c>
      <c r="J212" s="16">
        <v>70867</v>
      </c>
      <c r="K212" s="16">
        <v>17472</v>
      </c>
      <c r="L212" s="16">
        <v>5210506</v>
      </c>
      <c r="M212" s="16">
        <v>13953086</v>
      </c>
      <c r="N212" s="16">
        <f t="shared" si="53"/>
        <v>106545051</v>
      </c>
      <c r="O212" s="16">
        <f t="shared" si="54"/>
        <v>1232370</v>
      </c>
      <c r="P212" s="16">
        <f t="shared" si="55"/>
        <v>19163592</v>
      </c>
      <c r="Q212" s="16">
        <f t="shared" si="56"/>
        <v>126941013</v>
      </c>
      <c r="R212" s="16">
        <f t="shared" si="57"/>
        <v>254391</v>
      </c>
      <c r="S212" s="17">
        <f t="shared" si="70"/>
        <v>127195404</v>
      </c>
      <c r="U212" s="15">
        <v>80293286</v>
      </c>
      <c r="V212" s="16">
        <v>33007468</v>
      </c>
      <c r="W212" s="16">
        <v>2241175</v>
      </c>
      <c r="X212" s="16">
        <v>1355133</v>
      </c>
      <c r="Y212" s="16">
        <v>117755</v>
      </c>
      <c r="Z212" s="16">
        <v>109239</v>
      </c>
      <c r="AA212" s="16">
        <v>17472</v>
      </c>
      <c r="AB212" s="16">
        <v>5210506</v>
      </c>
      <c r="AC212" s="16">
        <v>13953086</v>
      </c>
      <c r="AD212" s="16">
        <f t="shared" si="58"/>
        <v>115677156</v>
      </c>
      <c r="AE212" s="16">
        <f t="shared" si="59"/>
        <v>1464372</v>
      </c>
      <c r="AF212" s="16">
        <f t="shared" si="60"/>
        <v>19163592</v>
      </c>
      <c r="AG212" s="16">
        <f t="shared" si="61"/>
        <v>136305120</v>
      </c>
      <c r="AH212" s="16">
        <f t="shared" si="62"/>
        <v>273157</v>
      </c>
      <c r="AI212" s="17">
        <f t="shared" si="71"/>
        <v>136578277</v>
      </c>
      <c r="AK212" s="15">
        <v>79470316.219999999</v>
      </c>
      <c r="AL212" s="16">
        <v>32439220.800000001</v>
      </c>
      <c r="AM212" s="16">
        <v>2199039.39</v>
      </c>
      <c r="AN212" s="16">
        <v>1337305.1299999999</v>
      </c>
      <c r="AO212" s="16">
        <v>117754.85</v>
      </c>
      <c r="AP212" s="16">
        <v>103899.87</v>
      </c>
      <c r="AQ212" s="16">
        <v>17471.72</v>
      </c>
      <c r="AR212" s="16">
        <v>5210506.21</v>
      </c>
      <c r="AS212" s="16">
        <v>13953086.039999999</v>
      </c>
      <c r="AT212" s="16">
        <f t="shared" si="63"/>
        <v>114243802.97999999</v>
      </c>
      <c r="AU212" s="16">
        <f t="shared" si="64"/>
        <v>1441205</v>
      </c>
      <c r="AV212" s="16">
        <f t="shared" si="65"/>
        <v>19163592.25</v>
      </c>
      <c r="AW212" s="16">
        <f t="shared" si="66"/>
        <v>134848600.22999999</v>
      </c>
      <c r="AX212" s="16">
        <f t="shared" si="67"/>
        <v>270237.77000001073</v>
      </c>
      <c r="AY212" s="17">
        <f t="shared" si="72"/>
        <v>135118838</v>
      </c>
    </row>
    <row r="213" spans="1:51" x14ac:dyDescent="0.2">
      <c r="A213" s="4">
        <f t="shared" si="68"/>
        <v>2034</v>
      </c>
      <c r="B213" s="4">
        <f t="shared" si="69"/>
        <v>12</v>
      </c>
      <c r="C213" s="11">
        <f t="shared" si="52"/>
        <v>49279</v>
      </c>
      <c r="E213" s="15">
        <v>106412448</v>
      </c>
      <c r="F213" s="16">
        <v>39399894</v>
      </c>
      <c r="G213" s="16">
        <v>2461115</v>
      </c>
      <c r="H213" s="16">
        <v>1646346</v>
      </c>
      <c r="I213" s="16">
        <v>130356</v>
      </c>
      <c r="J213" s="16">
        <v>107697</v>
      </c>
      <c r="K213" s="16">
        <v>18330</v>
      </c>
      <c r="L213" s="16">
        <v>6001860</v>
      </c>
      <c r="M213" s="16">
        <v>14811540</v>
      </c>
      <c r="N213" s="16">
        <f t="shared" si="53"/>
        <v>148422143</v>
      </c>
      <c r="O213" s="16">
        <f t="shared" si="54"/>
        <v>1754043</v>
      </c>
      <c r="P213" s="16">
        <f t="shared" si="55"/>
        <v>20813400</v>
      </c>
      <c r="Q213" s="16">
        <f t="shared" si="56"/>
        <v>170989586</v>
      </c>
      <c r="R213" s="16">
        <f t="shared" si="57"/>
        <v>342665</v>
      </c>
      <c r="S213" s="17">
        <f t="shared" si="70"/>
        <v>171332251</v>
      </c>
      <c r="U213" s="15">
        <v>113998250</v>
      </c>
      <c r="V213" s="16">
        <v>43498523</v>
      </c>
      <c r="W213" s="16">
        <v>2847676</v>
      </c>
      <c r="X213" s="16">
        <v>1674680</v>
      </c>
      <c r="Y213" s="16">
        <v>130356</v>
      </c>
      <c r="Z213" s="16">
        <v>120990</v>
      </c>
      <c r="AA213" s="16">
        <v>18330</v>
      </c>
      <c r="AB213" s="16">
        <v>6001860</v>
      </c>
      <c r="AC213" s="16">
        <v>14811540</v>
      </c>
      <c r="AD213" s="16">
        <f t="shared" si="58"/>
        <v>160493135</v>
      </c>
      <c r="AE213" s="16">
        <f t="shared" si="59"/>
        <v>1795670</v>
      </c>
      <c r="AF213" s="16">
        <f t="shared" si="60"/>
        <v>20813400</v>
      </c>
      <c r="AG213" s="16">
        <f t="shared" si="61"/>
        <v>183102205</v>
      </c>
      <c r="AH213" s="16">
        <f t="shared" si="62"/>
        <v>366938</v>
      </c>
      <c r="AI213" s="17">
        <f t="shared" si="71"/>
        <v>183469143</v>
      </c>
      <c r="AK213" s="15">
        <v>113128281.54000001</v>
      </c>
      <c r="AL213" s="16">
        <v>42806919.920000002</v>
      </c>
      <c r="AM213" s="16">
        <v>2797859.56</v>
      </c>
      <c r="AN213" s="16">
        <v>1660645</v>
      </c>
      <c r="AO213" s="16">
        <v>130355.91</v>
      </c>
      <c r="AP213" s="16">
        <v>114345.35</v>
      </c>
      <c r="AQ213" s="16">
        <v>18329.62</v>
      </c>
      <c r="AR213" s="16">
        <v>6001859.8300000001</v>
      </c>
      <c r="AS213" s="16">
        <v>14811540.07</v>
      </c>
      <c r="AT213" s="16">
        <f t="shared" si="63"/>
        <v>158881746.55000001</v>
      </c>
      <c r="AU213" s="16">
        <f t="shared" si="64"/>
        <v>1774990.35</v>
      </c>
      <c r="AV213" s="16">
        <f t="shared" si="65"/>
        <v>20813399.899999999</v>
      </c>
      <c r="AW213" s="16">
        <f t="shared" si="66"/>
        <v>181470136.80000001</v>
      </c>
      <c r="AX213" s="16">
        <f t="shared" si="67"/>
        <v>363667.19999998808</v>
      </c>
      <c r="AY213" s="17">
        <f t="shared" si="72"/>
        <v>181833804</v>
      </c>
    </row>
    <row r="214" spans="1:51" x14ac:dyDescent="0.2">
      <c r="A214" s="4">
        <f t="shared" si="68"/>
        <v>2035</v>
      </c>
      <c r="B214" s="4">
        <f t="shared" si="69"/>
        <v>1</v>
      </c>
      <c r="C214" s="11">
        <f t="shared" si="52"/>
        <v>49310</v>
      </c>
      <c r="E214" s="15">
        <v>106521937</v>
      </c>
      <c r="F214" s="16">
        <v>40641299</v>
      </c>
      <c r="G214" s="16">
        <v>2405839</v>
      </c>
      <c r="H214" s="16">
        <v>1521339</v>
      </c>
      <c r="I214" s="16">
        <v>128019</v>
      </c>
      <c r="J214" s="16">
        <v>80390</v>
      </c>
      <c r="K214" s="16">
        <v>18283</v>
      </c>
      <c r="L214" s="16">
        <v>6338757</v>
      </c>
      <c r="M214" s="16">
        <v>14742009</v>
      </c>
      <c r="N214" s="16">
        <f t="shared" si="53"/>
        <v>149715377</v>
      </c>
      <c r="O214" s="16">
        <f t="shared" si="54"/>
        <v>1601729</v>
      </c>
      <c r="P214" s="16">
        <f t="shared" si="55"/>
        <v>21080766</v>
      </c>
      <c r="Q214" s="16">
        <f t="shared" si="56"/>
        <v>172397872</v>
      </c>
      <c r="R214" s="16">
        <f t="shared" si="57"/>
        <v>345487</v>
      </c>
      <c r="S214" s="17">
        <f t="shared" si="70"/>
        <v>172743359</v>
      </c>
      <c r="U214" s="15">
        <v>112881007</v>
      </c>
      <c r="V214" s="16">
        <v>44046344</v>
      </c>
      <c r="W214" s="16">
        <v>2756015</v>
      </c>
      <c r="X214" s="16">
        <v>1759966</v>
      </c>
      <c r="Y214" s="16">
        <v>128019</v>
      </c>
      <c r="Z214" s="16">
        <v>119587</v>
      </c>
      <c r="AA214" s="16">
        <v>18283</v>
      </c>
      <c r="AB214" s="16">
        <v>6338757</v>
      </c>
      <c r="AC214" s="16">
        <v>14742009</v>
      </c>
      <c r="AD214" s="16">
        <f t="shared" si="58"/>
        <v>159829668</v>
      </c>
      <c r="AE214" s="16">
        <f t="shared" si="59"/>
        <v>1879553</v>
      </c>
      <c r="AF214" s="16">
        <f t="shared" si="60"/>
        <v>21080766</v>
      </c>
      <c r="AG214" s="16">
        <f t="shared" si="61"/>
        <v>182789987</v>
      </c>
      <c r="AH214" s="16">
        <f t="shared" si="62"/>
        <v>366313</v>
      </c>
      <c r="AI214" s="17">
        <f t="shared" si="71"/>
        <v>183156300</v>
      </c>
      <c r="AK214" s="15">
        <v>112128551.3</v>
      </c>
      <c r="AL214" s="16">
        <v>43472306.520000003</v>
      </c>
      <c r="AM214" s="16">
        <v>2714830.77</v>
      </c>
      <c r="AN214" s="16">
        <v>1741551.66</v>
      </c>
      <c r="AO214" s="16">
        <v>128018.78</v>
      </c>
      <c r="AP214" s="16">
        <v>113607.52</v>
      </c>
      <c r="AQ214" s="16">
        <v>18283.189999999999</v>
      </c>
      <c r="AR214" s="16">
        <v>6338757.3499999996</v>
      </c>
      <c r="AS214" s="16">
        <v>14742008.810000001</v>
      </c>
      <c r="AT214" s="16">
        <f t="shared" si="63"/>
        <v>158461990.56</v>
      </c>
      <c r="AU214" s="16">
        <f t="shared" si="64"/>
        <v>1855159.18</v>
      </c>
      <c r="AV214" s="16">
        <f t="shared" si="65"/>
        <v>21080766.16</v>
      </c>
      <c r="AW214" s="16">
        <f t="shared" si="66"/>
        <v>181397915.90000001</v>
      </c>
      <c r="AX214" s="16">
        <f t="shared" si="67"/>
        <v>363523.09999999404</v>
      </c>
      <c r="AY214" s="17">
        <f t="shared" si="72"/>
        <v>181761439</v>
      </c>
    </row>
    <row r="215" spans="1:51" x14ac:dyDescent="0.2">
      <c r="A215" s="4">
        <f t="shared" si="68"/>
        <v>2035</v>
      </c>
      <c r="B215" s="4">
        <f t="shared" si="69"/>
        <v>2</v>
      </c>
      <c r="C215" s="11">
        <f t="shared" si="52"/>
        <v>49341</v>
      </c>
      <c r="E215" s="15">
        <v>90389153</v>
      </c>
      <c r="F215" s="16">
        <v>35688258</v>
      </c>
      <c r="G215" s="16">
        <v>2084554</v>
      </c>
      <c r="H215" s="16">
        <v>1365955</v>
      </c>
      <c r="I215" s="16">
        <v>112624</v>
      </c>
      <c r="J215" s="16">
        <v>76521</v>
      </c>
      <c r="K215" s="16">
        <v>16445</v>
      </c>
      <c r="L215" s="16">
        <v>5604401</v>
      </c>
      <c r="M215" s="16">
        <v>13213522</v>
      </c>
      <c r="N215" s="16">
        <f t="shared" si="53"/>
        <v>128291034</v>
      </c>
      <c r="O215" s="16">
        <f t="shared" si="54"/>
        <v>1442476</v>
      </c>
      <c r="P215" s="16">
        <f t="shared" si="55"/>
        <v>18817923</v>
      </c>
      <c r="Q215" s="16">
        <f t="shared" si="56"/>
        <v>148551433</v>
      </c>
      <c r="R215" s="16">
        <f t="shared" si="57"/>
        <v>297698</v>
      </c>
      <c r="S215" s="17">
        <f t="shared" si="70"/>
        <v>148849131</v>
      </c>
      <c r="U215" s="15">
        <v>94911878</v>
      </c>
      <c r="V215" s="16">
        <v>38007464</v>
      </c>
      <c r="W215" s="16">
        <v>2351496</v>
      </c>
      <c r="X215" s="16">
        <v>1528538</v>
      </c>
      <c r="Y215" s="16">
        <v>112624</v>
      </c>
      <c r="Z215" s="16">
        <v>105944</v>
      </c>
      <c r="AA215" s="16">
        <v>16445</v>
      </c>
      <c r="AB215" s="16">
        <v>5604401</v>
      </c>
      <c r="AC215" s="16">
        <v>13213522</v>
      </c>
      <c r="AD215" s="16">
        <f t="shared" si="58"/>
        <v>135399907</v>
      </c>
      <c r="AE215" s="16">
        <f t="shared" si="59"/>
        <v>1634482</v>
      </c>
      <c r="AF215" s="16">
        <f t="shared" si="60"/>
        <v>18817923</v>
      </c>
      <c r="AG215" s="16">
        <f t="shared" si="61"/>
        <v>155852312</v>
      </c>
      <c r="AH215" s="16">
        <f t="shared" si="62"/>
        <v>312329</v>
      </c>
      <c r="AI215" s="17">
        <f t="shared" si="71"/>
        <v>156164641</v>
      </c>
      <c r="AK215" s="15">
        <v>94386131.700000003</v>
      </c>
      <c r="AL215" s="16">
        <v>37668328.18</v>
      </c>
      <c r="AM215" s="16">
        <v>2327540.63</v>
      </c>
      <c r="AN215" s="16">
        <v>1517639.63</v>
      </c>
      <c r="AO215" s="16">
        <v>112623.7</v>
      </c>
      <c r="AP215" s="16">
        <v>102469.43</v>
      </c>
      <c r="AQ215" s="16">
        <v>16444.78</v>
      </c>
      <c r="AR215" s="16">
        <v>5604401.3300000001</v>
      </c>
      <c r="AS215" s="16">
        <v>13213522.49</v>
      </c>
      <c r="AT215" s="16">
        <f t="shared" si="63"/>
        <v>134511068.98999998</v>
      </c>
      <c r="AU215" s="16">
        <f t="shared" si="64"/>
        <v>1620109.0599999998</v>
      </c>
      <c r="AV215" s="16">
        <f t="shared" si="65"/>
        <v>18817923.82</v>
      </c>
      <c r="AW215" s="16">
        <f t="shared" si="66"/>
        <v>154949101.86999997</v>
      </c>
      <c r="AX215" s="16">
        <f t="shared" si="67"/>
        <v>310519.13000002503</v>
      </c>
      <c r="AY215" s="17">
        <f t="shared" si="72"/>
        <v>155259621</v>
      </c>
    </row>
    <row r="216" spans="1:51" x14ac:dyDescent="0.2">
      <c r="A216" s="4">
        <f t="shared" si="68"/>
        <v>2035</v>
      </c>
      <c r="B216" s="4">
        <f t="shared" si="69"/>
        <v>3</v>
      </c>
      <c r="C216" s="11">
        <f t="shared" si="52"/>
        <v>49369</v>
      </c>
      <c r="E216" s="15">
        <v>84283389</v>
      </c>
      <c r="F216" s="16">
        <v>34124099</v>
      </c>
      <c r="G216" s="16">
        <v>1968221</v>
      </c>
      <c r="H216" s="16">
        <v>1399826</v>
      </c>
      <c r="I216" s="16">
        <v>118153</v>
      </c>
      <c r="J216" s="16">
        <v>77169</v>
      </c>
      <c r="K216" s="16">
        <v>18033</v>
      </c>
      <c r="L216" s="16">
        <v>5990636</v>
      </c>
      <c r="M216" s="16">
        <v>14377073</v>
      </c>
      <c r="N216" s="16">
        <f t="shared" si="53"/>
        <v>120511895</v>
      </c>
      <c r="O216" s="16">
        <f t="shared" si="54"/>
        <v>1476995</v>
      </c>
      <c r="P216" s="16">
        <f t="shared" si="55"/>
        <v>20367709</v>
      </c>
      <c r="Q216" s="16">
        <f t="shared" si="56"/>
        <v>142356599</v>
      </c>
      <c r="R216" s="16">
        <f t="shared" si="57"/>
        <v>285284</v>
      </c>
      <c r="S216" s="17">
        <f t="shared" si="70"/>
        <v>142641883</v>
      </c>
      <c r="U216" s="15">
        <v>88612268</v>
      </c>
      <c r="V216" s="16">
        <v>36376310</v>
      </c>
      <c r="W216" s="16">
        <v>2274017</v>
      </c>
      <c r="X216" s="16">
        <v>1571961</v>
      </c>
      <c r="Y216" s="16">
        <v>118153</v>
      </c>
      <c r="Z216" s="16">
        <v>112138</v>
      </c>
      <c r="AA216" s="16">
        <v>18033</v>
      </c>
      <c r="AB216" s="16">
        <v>5990636</v>
      </c>
      <c r="AC216" s="16">
        <v>14377073</v>
      </c>
      <c r="AD216" s="16">
        <f t="shared" si="58"/>
        <v>127398781</v>
      </c>
      <c r="AE216" s="16">
        <f t="shared" si="59"/>
        <v>1684099</v>
      </c>
      <c r="AF216" s="16">
        <f t="shared" si="60"/>
        <v>20367709</v>
      </c>
      <c r="AG216" s="16">
        <f t="shared" si="61"/>
        <v>149450589</v>
      </c>
      <c r="AH216" s="16">
        <f t="shared" si="62"/>
        <v>299500</v>
      </c>
      <c r="AI216" s="17">
        <f t="shared" si="71"/>
        <v>149750089</v>
      </c>
      <c r="AK216" s="15">
        <v>88129120.969999999</v>
      </c>
      <c r="AL216" s="16">
        <v>36083667.729999997</v>
      </c>
      <c r="AM216" s="16">
        <v>2254395.25</v>
      </c>
      <c r="AN216" s="16">
        <v>1561076.24</v>
      </c>
      <c r="AO216" s="16">
        <v>118153.23</v>
      </c>
      <c r="AP216" s="16">
        <v>109143.38</v>
      </c>
      <c r="AQ216" s="16">
        <v>18033.189999999999</v>
      </c>
      <c r="AR216" s="16">
        <v>5990636.2400000002</v>
      </c>
      <c r="AS216" s="16">
        <v>14377073.17</v>
      </c>
      <c r="AT216" s="16">
        <f t="shared" si="63"/>
        <v>126603370.36999999</v>
      </c>
      <c r="AU216" s="16">
        <f t="shared" si="64"/>
        <v>1670219.62</v>
      </c>
      <c r="AV216" s="16">
        <f t="shared" si="65"/>
        <v>20367709.41</v>
      </c>
      <c r="AW216" s="16">
        <f t="shared" si="66"/>
        <v>148641299.40000001</v>
      </c>
      <c r="AX216" s="16">
        <f t="shared" si="67"/>
        <v>297878.59999999404</v>
      </c>
      <c r="AY216" s="17">
        <f t="shared" si="72"/>
        <v>148939178</v>
      </c>
    </row>
    <row r="217" spans="1:51" x14ac:dyDescent="0.2">
      <c r="A217" s="4">
        <f t="shared" si="68"/>
        <v>2035</v>
      </c>
      <c r="B217" s="4">
        <f t="shared" si="69"/>
        <v>4</v>
      </c>
      <c r="C217" s="11">
        <f t="shared" si="52"/>
        <v>49400</v>
      </c>
      <c r="E217" s="15">
        <v>58348261</v>
      </c>
      <c r="F217" s="16">
        <v>26529600</v>
      </c>
      <c r="G217" s="16">
        <v>1539219</v>
      </c>
      <c r="H217" s="16">
        <v>1206232</v>
      </c>
      <c r="I217" s="16">
        <v>105887</v>
      </c>
      <c r="J217" s="16">
        <v>70715</v>
      </c>
      <c r="K217" s="16">
        <v>17217</v>
      </c>
      <c r="L217" s="16">
        <v>5428218</v>
      </c>
      <c r="M217" s="16">
        <v>13751994</v>
      </c>
      <c r="N217" s="16">
        <f t="shared" si="53"/>
        <v>86540184</v>
      </c>
      <c r="O217" s="16">
        <f t="shared" si="54"/>
        <v>1276947</v>
      </c>
      <c r="P217" s="16">
        <f t="shared" si="55"/>
        <v>19180212</v>
      </c>
      <c r="Q217" s="16">
        <f t="shared" si="56"/>
        <v>106997343</v>
      </c>
      <c r="R217" s="16">
        <f t="shared" si="57"/>
        <v>214424</v>
      </c>
      <c r="S217" s="17">
        <f t="shared" si="70"/>
        <v>107211767</v>
      </c>
      <c r="U217" s="15">
        <v>61802528</v>
      </c>
      <c r="V217" s="16">
        <v>28272939</v>
      </c>
      <c r="W217" s="16">
        <v>1806743</v>
      </c>
      <c r="X217" s="16">
        <v>1343234</v>
      </c>
      <c r="Y217" s="16">
        <v>105887</v>
      </c>
      <c r="Z217" s="16">
        <v>101571</v>
      </c>
      <c r="AA217" s="16">
        <v>17217</v>
      </c>
      <c r="AB217" s="16">
        <v>5428218</v>
      </c>
      <c r="AC217" s="16">
        <v>13751994</v>
      </c>
      <c r="AD217" s="16">
        <f t="shared" si="58"/>
        <v>92005314</v>
      </c>
      <c r="AE217" s="16">
        <f t="shared" si="59"/>
        <v>1444805</v>
      </c>
      <c r="AF217" s="16">
        <f t="shared" si="60"/>
        <v>19180212</v>
      </c>
      <c r="AG217" s="16">
        <f t="shared" si="61"/>
        <v>112630331</v>
      </c>
      <c r="AH217" s="16">
        <f t="shared" si="62"/>
        <v>225712</v>
      </c>
      <c r="AI217" s="17">
        <f t="shared" si="71"/>
        <v>112856043</v>
      </c>
      <c r="AK217" s="15">
        <v>61481032.619999997</v>
      </c>
      <c r="AL217" s="16">
        <v>28088002.739999998</v>
      </c>
      <c r="AM217" s="16">
        <v>1795106.83</v>
      </c>
      <c r="AN217" s="16">
        <v>1335361.76</v>
      </c>
      <c r="AO217" s="16">
        <v>105886.89</v>
      </c>
      <c r="AP217" s="16">
        <v>99759.07</v>
      </c>
      <c r="AQ217" s="16">
        <v>17217.21</v>
      </c>
      <c r="AR217" s="16">
        <v>5428217.7999999998</v>
      </c>
      <c r="AS217" s="16">
        <v>13751994.359999999</v>
      </c>
      <c r="AT217" s="16">
        <f t="shared" si="63"/>
        <v>91487246.289999992</v>
      </c>
      <c r="AU217" s="16">
        <f t="shared" si="64"/>
        <v>1435120.83</v>
      </c>
      <c r="AV217" s="16">
        <f t="shared" si="65"/>
        <v>19180212.16</v>
      </c>
      <c r="AW217" s="16">
        <f t="shared" si="66"/>
        <v>112102579.27999999</v>
      </c>
      <c r="AX217" s="16">
        <f t="shared" si="67"/>
        <v>224654.72000001371</v>
      </c>
      <c r="AY217" s="17">
        <f t="shared" si="72"/>
        <v>112327234</v>
      </c>
    </row>
    <row r="218" spans="1:51" x14ac:dyDescent="0.2">
      <c r="A218" s="4">
        <f t="shared" si="68"/>
        <v>2035</v>
      </c>
      <c r="B218" s="4">
        <f t="shared" si="69"/>
        <v>5</v>
      </c>
      <c r="C218" s="11">
        <f t="shared" si="52"/>
        <v>49430</v>
      </c>
      <c r="E218" s="15">
        <v>37170136</v>
      </c>
      <c r="F218" s="16">
        <v>20646141</v>
      </c>
      <c r="G218" s="16">
        <v>1211793</v>
      </c>
      <c r="H218" s="16">
        <v>1043260</v>
      </c>
      <c r="I218" s="16">
        <v>98184</v>
      </c>
      <c r="J218" s="16">
        <v>65151</v>
      </c>
      <c r="K218" s="16">
        <v>17470</v>
      </c>
      <c r="L218" s="16">
        <v>5117622</v>
      </c>
      <c r="M218" s="16">
        <v>13562717</v>
      </c>
      <c r="N218" s="16">
        <f t="shared" si="53"/>
        <v>59143724</v>
      </c>
      <c r="O218" s="16">
        <f t="shared" si="54"/>
        <v>1108411</v>
      </c>
      <c r="P218" s="16">
        <f t="shared" si="55"/>
        <v>18680339</v>
      </c>
      <c r="Q218" s="16">
        <f t="shared" si="56"/>
        <v>78932474</v>
      </c>
      <c r="R218" s="16">
        <f t="shared" si="57"/>
        <v>158181</v>
      </c>
      <c r="S218" s="17">
        <f t="shared" si="70"/>
        <v>79090655</v>
      </c>
      <c r="U218" s="15">
        <v>38938079</v>
      </c>
      <c r="V218" s="16">
        <v>22103210</v>
      </c>
      <c r="W218" s="16">
        <v>1472602</v>
      </c>
      <c r="X218" s="16">
        <v>1167462</v>
      </c>
      <c r="Y218" s="16">
        <v>98184</v>
      </c>
      <c r="Z218" s="16">
        <v>95447</v>
      </c>
      <c r="AA218" s="16">
        <v>17470</v>
      </c>
      <c r="AB218" s="16">
        <v>5117622</v>
      </c>
      <c r="AC218" s="16">
        <v>13562717</v>
      </c>
      <c r="AD218" s="16">
        <f t="shared" si="58"/>
        <v>62629545</v>
      </c>
      <c r="AE218" s="16">
        <f t="shared" si="59"/>
        <v>1262909</v>
      </c>
      <c r="AF218" s="16">
        <f t="shared" si="60"/>
        <v>18680339</v>
      </c>
      <c r="AG218" s="16">
        <f t="shared" si="61"/>
        <v>82572793</v>
      </c>
      <c r="AH218" s="16">
        <f t="shared" si="62"/>
        <v>165477</v>
      </c>
      <c r="AI218" s="17">
        <f t="shared" si="71"/>
        <v>82738270</v>
      </c>
      <c r="AK218" s="15">
        <v>38710173.259999998</v>
      </c>
      <c r="AL218" s="16">
        <v>21974807.359999999</v>
      </c>
      <c r="AM218" s="16">
        <v>1465240.98</v>
      </c>
      <c r="AN218" s="16">
        <v>1160992.6100000001</v>
      </c>
      <c r="AO218" s="16">
        <v>98183.77</v>
      </c>
      <c r="AP218" s="16">
        <v>94282.61</v>
      </c>
      <c r="AQ218" s="16">
        <v>17470.16</v>
      </c>
      <c r="AR218" s="16">
        <v>5117621.76</v>
      </c>
      <c r="AS218" s="16">
        <v>13562717.359999999</v>
      </c>
      <c r="AT218" s="16">
        <f t="shared" si="63"/>
        <v>62265875.529999994</v>
      </c>
      <c r="AU218" s="16">
        <f t="shared" si="64"/>
        <v>1255275.2200000002</v>
      </c>
      <c r="AV218" s="16">
        <f t="shared" si="65"/>
        <v>18680339.119999997</v>
      </c>
      <c r="AW218" s="16">
        <f t="shared" si="66"/>
        <v>82201489.86999999</v>
      </c>
      <c r="AX218" s="16">
        <f t="shared" si="67"/>
        <v>164732.13000001013</v>
      </c>
      <c r="AY218" s="17">
        <f t="shared" si="72"/>
        <v>82366222</v>
      </c>
    </row>
    <row r="219" spans="1:51" x14ac:dyDescent="0.2">
      <c r="A219" s="4">
        <f t="shared" si="68"/>
        <v>2035</v>
      </c>
      <c r="B219" s="4">
        <f t="shared" si="69"/>
        <v>6</v>
      </c>
      <c r="C219" s="11">
        <f t="shared" si="52"/>
        <v>49461</v>
      </c>
      <c r="E219" s="15">
        <v>22196862</v>
      </c>
      <c r="F219" s="16">
        <v>16174222</v>
      </c>
      <c r="G219" s="16">
        <v>836594</v>
      </c>
      <c r="H219" s="16">
        <v>722942</v>
      </c>
      <c r="I219" s="16">
        <v>86676</v>
      </c>
      <c r="J219" s="16">
        <v>56846</v>
      </c>
      <c r="K219" s="16">
        <v>16669</v>
      </c>
      <c r="L219" s="16">
        <v>4678422</v>
      </c>
      <c r="M219" s="16">
        <v>12781614</v>
      </c>
      <c r="N219" s="16">
        <f t="shared" si="53"/>
        <v>39311023</v>
      </c>
      <c r="O219" s="16">
        <f t="shared" si="54"/>
        <v>779788</v>
      </c>
      <c r="P219" s="16">
        <f t="shared" si="55"/>
        <v>17460036</v>
      </c>
      <c r="Q219" s="16">
        <f t="shared" si="56"/>
        <v>57550847</v>
      </c>
      <c r="R219" s="16">
        <f t="shared" si="57"/>
        <v>115332</v>
      </c>
      <c r="S219" s="17">
        <f t="shared" si="70"/>
        <v>57666179</v>
      </c>
      <c r="U219" s="15">
        <v>23286037</v>
      </c>
      <c r="V219" s="16">
        <v>17451944</v>
      </c>
      <c r="W219" s="16">
        <v>1093885</v>
      </c>
      <c r="X219" s="16">
        <v>827145</v>
      </c>
      <c r="Y219" s="16">
        <v>86676</v>
      </c>
      <c r="Z219" s="16">
        <v>85327</v>
      </c>
      <c r="AA219" s="16">
        <v>16669</v>
      </c>
      <c r="AB219" s="16">
        <v>4678422</v>
      </c>
      <c r="AC219" s="16">
        <v>12781614</v>
      </c>
      <c r="AD219" s="16">
        <f t="shared" si="58"/>
        <v>41935211</v>
      </c>
      <c r="AE219" s="16">
        <f t="shared" si="59"/>
        <v>912472</v>
      </c>
      <c r="AF219" s="16">
        <f t="shared" si="60"/>
        <v>17460036</v>
      </c>
      <c r="AG219" s="16">
        <f t="shared" si="61"/>
        <v>60307719</v>
      </c>
      <c r="AH219" s="16">
        <f t="shared" si="62"/>
        <v>120857</v>
      </c>
      <c r="AI219" s="17">
        <f t="shared" si="71"/>
        <v>60428576</v>
      </c>
      <c r="AK219" s="15">
        <v>23107918.41</v>
      </c>
      <c r="AL219" s="16">
        <v>17340535</v>
      </c>
      <c r="AM219" s="16">
        <v>1087675.8700000001</v>
      </c>
      <c r="AN219" s="16">
        <v>821590.27</v>
      </c>
      <c r="AO219" s="16">
        <v>86675.62</v>
      </c>
      <c r="AP219" s="16">
        <v>84389.29</v>
      </c>
      <c r="AQ219" s="16">
        <v>16669.150000000001</v>
      </c>
      <c r="AR219" s="16">
        <v>4678422.08</v>
      </c>
      <c r="AS219" s="16">
        <v>12781614.359999999</v>
      </c>
      <c r="AT219" s="16">
        <f t="shared" si="63"/>
        <v>41639474.04999999</v>
      </c>
      <c r="AU219" s="16">
        <f t="shared" si="64"/>
        <v>905979.56</v>
      </c>
      <c r="AV219" s="16">
        <f t="shared" si="65"/>
        <v>17460036.439999998</v>
      </c>
      <c r="AW219" s="16">
        <f t="shared" si="66"/>
        <v>60005490.04999999</v>
      </c>
      <c r="AX219" s="16">
        <f t="shared" si="67"/>
        <v>120251.95000001043</v>
      </c>
      <c r="AY219" s="17">
        <f t="shared" si="72"/>
        <v>60125742</v>
      </c>
    </row>
    <row r="220" spans="1:51" x14ac:dyDescent="0.2">
      <c r="A220" s="4">
        <f t="shared" si="68"/>
        <v>2035</v>
      </c>
      <c r="B220" s="4">
        <f t="shared" si="69"/>
        <v>7</v>
      </c>
      <c r="C220" s="11">
        <f t="shared" si="52"/>
        <v>49491</v>
      </c>
      <c r="E220" s="15">
        <v>15086438</v>
      </c>
      <c r="F220" s="16">
        <v>13276288</v>
      </c>
      <c r="G220" s="16">
        <v>741150</v>
      </c>
      <c r="H220" s="16">
        <v>641774</v>
      </c>
      <c r="I220" s="16">
        <v>82157</v>
      </c>
      <c r="J220" s="16">
        <v>52064</v>
      </c>
      <c r="K220" s="16">
        <v>17013</v>
      </c>
      <c r="L220" s="16">
        <v>4463057</v>
      </c>
      <c r="M220" s="16">
        <v>12901528</v>
      </c>
      <c r="N220" s="16">
        <f t="shared" si="53"/>
        <v>29203046</v>
      </c>
      <c r="O220" s="16">
        <f t="shared" si="54"/>
        <v>693838</v>
      </c>
      <c r="P220" s="16">
        <f t="shared" si="55"/>
        <v>17364585</v>
      </c>
      <c r="Q220" s="16">
        <f t="shared" si="56"/>
        <v>47261469</v>
      </c>
      <c r="R220" s="16">
        <f t="shared" si="57"/>
        <v>94712</v>
      </c>
      <c r="S220" s="17">
        <f t="shared" si="70"/>
        <v>47356181</v>
      </c>
      <c r="U220" s="15">
        <v>16190713</v>
      </c>
      <c r="V220" s="16">
        <v>14645204</v>
      </c>
      <c r="W220" s="16">
        <v>1017945</v>
      </c>
      <c r="X220" s="16">
        <v>757679</v>
      </c>
      <c r="Y220" s="16">
        <v>82157</v>
      </c>
      <c r="Z220" s="16">
        <v>81901</v>
      </c>
      <c r="AA220" s="16">
        <v>17013</v>
      </c>
      <c r="AB220" s="16">
        <v>4463057</v>
      </c>
      <c r="AC220" s="16">
        <v>12901528</v>
      </c>
      <c r="AD220" s="16">
        <f t="shared" si="58"/>
        <v>31953032</v>
      </c>
      <c r="AE220" s="16">
        <f t="shared" si="59"/>
        <v>839580</v>
      </c>
      <c r="AF220" s="16">
        <f t="shared" si="60"/>
        <v>17364585</v>
      </c>
      <c r="AG220" s="16">
        <f t="shared" si="61"/>
        <v>50157197</v>
      </c>
      <c r="AH220" s="16">
        <f t="shared" si="62"/>
        <v>100515</v>
      </c>
      <c r="AI220" s="17">
        <f t="shared" si="71"/>
        <v>50257712</v>
      </c>
      <c r="AK220" s="15">
        <v>16003923.369999999</v>
      </c>
      <c r="AL220" s="16">
        <v>14524505.02</v>
      </c>
      <c r="AM220" s="16">
        <v>1011359.44</v>
      </c>
      <c r="AN220" s="16">
        <v>751202.27</v>
      </c>
      <c r="AO220" s="16">
        <v>82156.740000000005</v>
      </c>
      <c r="AP220" s="16">
        <v>80931.820000000007</v>
      </c>
      <c r="AQ220" s="16">
        <v>17013.39</v>
      </c>
      <c r="AR220" s="16">
        <v>4463057.05</v>
      </c>
      <c r="AS220" s="16">
        <v>12901528.460000001</v>
      </c>
      <c r="AT220" s="16">
        <f t="shared" si="63"/>
        <v>31638957.960000001</v>
      </c>
      <c r="AU220" s="16">
        <f t="shared" si="64"/>
        <v>832134.09000000008</v>
      </c>
      <c r="AV220" s="16">
        <f t="shared" si="65"/>
        <v>17364585.510000002</v>
      </c>
      <c r="AW220" s="16">
        <f t="shared" si="66"/>
        <v>49835677.560000002</v>
      </c>
      <c r="AX220" s="16">
        <f t="shared" si="67"/>
        <v>99871.439999997616</v>
      </c>
      <c r="AY220" s="17">
        <f t="shared" si="72"/>
        <v>49935549</v>
      </c>
    </row>
    <row r="221" spans="1:51" x14ac:dyDescent="0.2">
      <c r="A221" s="4">
        <f t="shared" si="68"/>
        <v>2035</v>
      </c>
      <c r="B221" s="4">
        <f t="shared" si="69"/>
        <v>8</v>
      </c>
      <c r="C221" s="11">
        <f t="shared" si="52"/>
        <v>49522</v>
      </c>
      <c r="E221" s="15">
        <v>13559423</v>
      </c>
      <c r="F221" s="16">
        <v>13111885</v>
      </c>
      <c r="G221" s="16">
        <v>711482</v>
      </c>
      <c r="H221" s="16">
        <v>605958</v>
      </c>
      <c r="I221" s="16">
        <v>81086</v>
      </c>
      <c r="J221" s="16">
        <v>50039</v>
      </c>
      <c r="K221" s="16">
        <v>16995</v>
      </c>
      <c r="L221" s="16">
        <v>4242546</v>
      </c>
      <c r="M221" s="16">
        <v>12873230</v>
      </c>
      <c r="N221" s="16">
        <f t="shared" si="53"/>
        <v>27480871</v>
      </c>
      <c r="O221" s="16">
        <f t="shared" si="54"/>
        <v>655997</v>
      </c>
      <c r="P221" s="16">
        <f t="shared" si="55"/>
        <v>17115776</v>
      </c>
      <c r="Q221" s="16">
        <f t="shared" si="56"/>
        <v>45252644</v>
      </c>
      <c r="R221" s="16">
        <f t="shared" si="57"/>
        <v>90687</v>
      </c>
      <c r="S221" s="17">
        <f t="shared" si="70"/>
        <v>45343331</v>
      </c>
      <c r="U221" s="15">
        <v>14778114</v>
      </c>
      <c r="V221" s="16">
        <v>14550508</v>
      </c>
      <c r="W221" s="16">
        <v>1009780</v>
      </c>
      <c r="X221" s="16">
        <v>727065</v>
      </c>
      <c r="Y221" s="16">
        <v>81086</v>
      </c>
      <c r="Z221" s="16">
        <v>81340</v>
      </c>
      <c r="AA221" s="16">
        <v>16995</v>
      </c>
      <c r="AB221" s="16">
        <v>4242546</v>
      </c>
      <c r="AC221" s="16">
        <v>12873230</v>
      </c>
      <c r="AD221" s="16">
        <f t="shared" si="58"/>
        <v>30436483</v>
      </c>
      <c r="AE221" s="16">
        <f t="shared" si="59"/>
        <v>808405</v>
      </c>
      <c r="AF221" s="16">
        <f t="shared" si="60"/>
        <v>17115776</v>
      </c>
      <c r="AG221" s="16">
        <f t="shared" si="61"/>
        <v>48360664</v>
      </c>
      <c r="AH221" s="16">
        <f t="shared" si="62"/>
        <v>96915</v>
      </c>
      <c r="AI221" s="17">
        <f t="shared" si="71"/>
        <v>48457579</v>
      </c>
      <c r="AK221" s="15">
        <v>14566144.550000001</v>
      </c>
      <c r="AL221" s="16">
        <v>14424974.779999999</v>
      </c>
      <c r="AM221" s="16">
        <v>1002881.37</v>
      </c>
      <c r="AN221" s="16">
        <v>720214.98</v>
      </c>
      <c r="AO221" s="16">
        <v>81085.789999999994</v>
      </c>
      <c r="AP221" s="16">
        <v>80352.14</v>
      </c>
      <c r="AQ221" s="16">
        <v>16995.27</v>
      </c>
      <c r="AR221" s="16">
        <v>4242546.1399999997</v>
      </c>
      <c r="AS221" s="16">
        <v>12873230.32</v>
      </c>
      <c r="AT221" s="16">
        <f t="shared" si="63"/>
        <v>30092081.759999998</v>
      </c>
      <c r="AU221" s="16">
        <f t="shared" si="64"/>
        <v>800567.12</v>
      </c>
      <c r="AV221" s="16">
        <f t="shared" si="65"/>
        <v>17115776.460000001</v>
      </c>
      <c r="AW221" s="16">
        <f t="shared" si="66"/>
        <v>48008425.340000004</v>
      </c>
      <c r="AX221" s="16">
        <f t="shared" si="67"/>
        <v>96209.659999996424</v>
      </c>
      <c r="AY221" s="17">
        <f t="shared" si="72"/>
        <v>48104635</v>
      </c>
    </row>
    <row r="222" spans="1:51" x14ac:dyDescent="0.2">
      <c r="A222" s="4">
        <f t="shared" si="68"/>
        <v>2035</v>
      </c>
      <c r="B222" s="4">
        <f t="shared" si="69"/>
        <v>9</v>
      </c>
      <c r="C222" s="11">
        <f t="shared" si="52"/>
        <v>49553</v>
      </c>
      <c r="E222" s="15">
        <v>17244741</v>
      </c>
      <c r="F222" s="16">
        <v>13803514</v>
      </c>
      <c r="G222" s="16">
        <v>778797</v>
      </c>
      <c r="H222" s="16">
        <v>606924</v>
      </c>
      <c r="I222" s="16">
        <v>83558</v>
      </c>
      <c r="J222" s="16">
        <v>54449</v>
      </c>
      <c r="K222" s="16">
        <v>16620</v>
      </c>
      <c r="L222" s="16">
        <v>4199466</v>
      </c>
      <c r="M222" s="16">
        <v>12704440</v>
      </c>
      <c r="N222" s="16">
        <f t="shared" si="53"/>
        <v>31927230</v>
      </c>
      <c r="O222" s="16">
        <f t="shared" si="54"/>
        <v>661373</v>
      </c>
      <c r="P222" s="16">
        <f t="shared" si="55"/>
        <v>16903906</v>
      </c>
      <c r="Q222" s="16">
        <f t="shared" si="56"/>
        <v>49492509</v>
      </c>
      <c r="R222" s="16">
        <f t="shared" si="57"/>
        <v>99183</v>
      </c>
      <c r="S222" s="17">
        <f t="shared" si="70"/>
        <v>49591692</v>
      </c>
      <c r="U222" s="15">
        <v>19011768</v>
      </c>
      <c r="V222" s="16">
        <v>15226677</v>
      </c>
      <c r="W222" s="16">
        <v>1064452</v>
      </c>
      <c r="X222" s="16">
        <v>723637</v>
      </c>
      <c r="Y222" s="16">
        <v>83558</v>
      </c>
      <c r="Z222" s="16">
        <v>83803</v>
      </c>
      <c r="AA222" s="16">
        <v>16620</v>
      </c>
      <c r="AB222" s="16">
        <v>4199466</v>
      </c>
      <c r="AC222" s="16">
        <v>12704440</v>
      </c>
      <c r="AD222" s="16">
        <f t="shared" si="58"/>
        <v>35403075</v>
      </c>
      <c r="AE222" s="16">
        <f t="shared" si="59"/>
        <v>807440</v>
      </c>
      <c r="AF222" s="16">
        <f t="shared" si="60"/>
        <v>16903906</v>
      </c>
      <c r="AG222" s="16">
        <f t="shared" si="61"/>
        <v>53114421</v>
      </c>
      <c r="AH222" s="16">
        <f t="shared" si="62"/>
        <v>106442</v>
      </c>
      <c r="AI222" s="17">
        <f t="shared" si="71"/>
        <v>53220863</v>
      </c>
      <c r="AK222" s="15">
        <v>18736594.5</v>
      </c>
      <c r="AL222" s="16">
        <v>15104216.49</v>
      </c>
      <c r="AM222" s="16">
        <v>1057531.68</v>
      </c>
      <c r="AN222" s="16">
        <v>717135.25</v>
      </c>
      <c r="AO222" s="16">
        <v>83557.67</v>
      </c>
      <c r="AP222" s="16">
        <v>82833.679999999993</v>
      </c>
      <c r="AQ222" s="16">
        <v>16620.07</v>
      </c>
      <c r="AR222" s="16">
        <v>4199465.9800000004</v>
      </c>
      <c r="AS222" s="16">
        <v>12704439.93</v>
      </c>
      <c r="AT222" s="16">
        <f t="shared" si="63"/>
        <v>34998520.410000004</v>
      </c>
      <c r="AU222" s="16">
        <f t="shared" si="64"/>
        <v>799968.92999999993</v>
      </c>
      <c r="AV222" s="16">
        <f t="shared" si="65"/>
        <v>16903905.91</v>
      </c>
      <c r="AW222" s="16">
        <f t="shared" si="66"/>
        <v>52702395.25</v>
      </c>
      <c r="AX222" s="16">
        <f t="shared" si="67"/>
        <v>105615.75</v>
      </c>
      <c r="AY222" s="17">
        <f t="shared" si="72"/>
        <v>52808011</v>
      </c>
    </row>
    <row r="223" spans="1:51" x14ac:dyDescent="0.2">
      <c r="A223" s="4">
        <f t="shared" si="68"/>
        <v>2035</v>
      </c>
      <c r="B223" s="4">
        <f t="shared" si="69"/>
        <v>10</v>
      </c>
      <c r="C223" s="11">
        <f t="shared" si="52"/>
        <v>49583</v>
      </c>
      <c r="E223" s="15">
        <v>39553842</v>
      </c>
      <c r="F223" s="16">
        <v>20804356</v>
      </c>
      <c r="G223" s="16">
        <v>1271869</v>
      </c>
      <c r="H223" s="16">
        <v>749872</v>
      </c>
      <c r="I223" s="16">
        <v>100693</v>
      </c>
      <c r="J223" s="16">
        <v>65498</v>
      </c>
      <c r="K223" s="16">
        <v>17641</v>
      </c>
      <c r="L223" s="16">
        <v>4867276</v>
      </c>
      <c r="M223" s="16">
        <v>13795998</v>
      </c>
      <c r="N223" s="16">
        <f t="shared" si="53"/>
        <v>61748401</v>
      </c>
      <c r="O223" s="16">
        <f t="shared" si="54"/>
        <v>815370</v>
      </c>
      <c r="P223" s="16">
        <f t="shared" si="55"/>
        <v>18663274</v>
      </c>
      <c r="Q223" s="16">
        <f t="shared" si="56"/>
        <v>81227045</v>
      </c>
      <c r="R223" s="16">
        <f t="shared" si="57"/>
        <v>162780</v>
      </c>
      <c r="S223" s="17">
        <f t="shared" si="70"/>
        <v>81389825</v>
      </c>
      <c r="U223" s="15">
        <v>43316844</v>
      </c>
      <c r="V223" s="16">
        <v>22958519</v>
      </c>
      <c r="W223" s="16">
        <v>1631866</v>
      </c>
      <c r="X223" s="16">
        <v>908451</v>
      </c>
      <c r="Y223" s="16">
        <v>100693</v>
      </c>
      <c r="Z223" s="16">
        <v>100350</v>
      </c>
      <c r="AA223" s="16">
        <v>17641</v>
      </c>
      <c r="AB223" s="16">
        <v>4867276</v>
      </c>
      <c r="AC223" s="16">
        <v>13795998</v>
      </c>
      <c r="AD223" s="16">
        <f t="shared" si="58"/>
        <v>68025563</v>
      </c>
      <c r="AE223" s="16">
        <f t="shared" si="59"/>
        <v>1008801</v>
      </c>
      <c r="AF223" s="16">
        <f t="shared" si="60"/>
        <v>18663274</v>
      </c>
      <c r="AG223" s="16">
        <f t="shared" si="61"/>
        <v>87697638</v>
      </c>
      <c r="AH223" s="16">
        <f t="shared" si="62"/>
        <v>175747</v>
      </c>
      <c r="AI223" s="17">
        <f t="shared" si="71"/>
        <v>87873385</v>
      </c>
      <c r="AK223" s="15">
        <v>42825849.460000001</v>
      </c>
      <c r="AL223" s="16">
        <v>22724270.34</v>
      </c>
      <c r="AM223" s="16">
        <v>1616758.19</v>
      </c>
      <c r="AN223" s="16">
        <v>898432.02</v>
      </c>
      <c r="AO223" s="16">
        <v>100693.04</v>
      </c>
      <c r="AP223" s="16">
        <v>98382.02</v>
      </c>
      <c r="AQ223" s="16">
        <v>17640.54</v>
      </c>
      <c r="AR223" s="16">
        <v>4867276.16</v>
      </c>
      <c r="AS223" s="16">
        <v>13795997.560000001</v>
      </c>
      <c r="AT223" s="16">
        <f t="shared" si="63"/>
        <v>67285211.570000008</v>
      </c>
      <c r="AU223" s="16">
        <f t="shared" si="64"/>
        <v>996814.04</v>
      </c>
      <c r="AV223" s="16">
        <f t="shared" si="65"/>
        <v>18663273.719999999</v>
      </c>
      <c r="AW223" s="16">
        <f t="shared" si="66"/>
        <v>86945299.330000013</v>
      </c>
      <c r="AX223" s="16">
        <f t="shared" si="67"/>
        <v>174238.66999998689</v>
      </c>
      <c r="AY223" s="17">
        <f t="shared" si="72"/>
        <v>87119538</v>
      </c>
    </row>
    <row r="224" spans="1:51" x14ac:dyDescent="0.2">
      <c r="A224" s="4">
        <f t="shared" si="68"/>
        <v>2035</v>
      </c>
      <c r="B224" s="4">
        <f t="shared" si="69"/>
        <v>11</v>
      </c>
      <c r="C224" s="11">
        <f t="shared" si="52"/>
        <v>49614</v>
      </c>
      <c r="E224" s="15">
        <v>75044173</v>
      </c>
      <c r="F224" s="16">
        <v>30096848</v>
      </c>
      <c r="G224" s="16">
        <v>1831630</v>
      </c>
      <c r="H224" s="16">
        <v>1073092</v>
      </c>
      <c r="I224" s="16">
        <v>109515</v>
      </c>
      <c r="J224" s="16">
        <v>70357</v>
      </c>
      <c r="K224" s="16">
        <v>17472</v>
      </c>
      <c r="L224" s="16">
        <v>5307424</v>
      </c>
      <c r="M224" s="16">
        <v>13923951</v>
      </c>
      <c r="N224" s="16">
        <f t="shared" si="53"/>
        <v>107099638</v>
      </c>
      <c r="O224" s="16">
        <f t="shared" si="54"/>
        <v>1143449</v>
      </c>
      <c r="P224" s="16">
        <f t="shared" si="55"/>
        <v>19231375</v>
      </c>
      <c r="Q224" s="16">
        <f t="shared" si="56"/>
        <v>127474462</v>
      </c>
      <c r="R224" s="16">
        <f t="shared" si="57"/>
        <v>255460</v>
      </c>
      <c r="S224" s="17">
        <f t="shared" si="70"/>
        <v>127729922</v>
      </c>
      <c r="U224" s="15">
        <v>81063210</v>
      </c>
      <c r="V224" s="16">
        <v>33322037</v>
      </c>
      <c r="W224" s="16">
        <v>2221841</v>
      </c>
      <c r="X224" s="16">
        <v>1276868</v>
      </c>
      <c r="Y224" s="16">
        <v>109515</v>
      </c>
      <c r="Z224" s="16">
        <v>108911</v>
      </c>
      <c r="AA224" s="16">
        <v>17472</v>
      </c>
      <c r="AB224" s="16">
        <v>5307424</v>
      </c>
      <c r="AC224" s="16">
        <v>13923951</v>
      </c>
      <c r="AD224" s="16">
        <f t="shared" si="58"/>
        <v>116734075</v>
      </c>
      <c r="AE224" s="16">
        <f t="shared" si="59"/>
        <v>1385779</v>
      </c>
      <c r="AF224" s="16">
        <f t="shared" si="60"/>
        <v>19231375</v>
      </c>
      <c r="AG224" s="16">
        <f t="shared" si="61"/>
        <v>137351229</v>
      </c>
      <c r="AH224" s="16">
        <f t="shared" si="62"/>
        <v>275253</v>
      </c>
      <c r="AI224" s="17">
        <f t="shared" si="71"/>
        <v>137626482</v>
      </c>
      <c r="AK224" s="15">
        <v>80240187.099999994</v>
      </c>
      <c r="AL224" s="16">
        <v>32754156.460000001</v>
      </c>
      <c r="AM224" s="16">
        <v>2179704.91</v>
      </c>
      <c r="AN224" s="16">
        <v>1259050.75</v>
      </c>
      <c r="AO224" s="16">
        <v>109515.09</v>
      </c>
      <c r="AP224" s="16">
        <v>103571.17</v>
      </c>
      <c r="AQ224" s="16">
        <v>17471.72</v>
      </c>
      <c r="AR224" s="16">
        <v>5307423.84</v>
      </c>
      <c r="AS224" s="16">
        <v>13923950.779999999</v>
      </c>
      <c r="AT224" s="16">
        <f t="shared" si="63"/>
        <v>115301035.28</v>
      </c>
      <c r="AU224" s="16">
        <f t="shared" si="64"/>
        <v>1362621.92</v>
      </c>
      <c r="AV224" s="16">
        <f t="shared" si="65"/>
        <v>19231374.619999997</v>
      </c>
      <c r="AW224" s="16">
        <f t="shared" si="66"/>
        <v>135895031.81999999</v>
      </c>
      <c r="AX224" s="16">
        <f t="shared" si="67"/>
        <v>272335.18000000715</v>
      </c>
      <c r="AY224" s="17">
        <f t="shared" si="72"/>
        <v>136167367</v>
      </c>
    </row>
    <row r="225" spans="1:51" x14ac:dyDescent="0.2">
      <c r="A225" s="4">
        <f t="shared" si="68"/>
        <v>2035</v>
      </c>
      <c r="B225" s="4">
        <f t="shared" si="69"/>
        <v>12</v>
      </c>
      <c r="C225" s="11">
        <f t="shared" si="52"/>
        <v>49644</v>
      </c>
      <c r="E225" s="15">
        <v>107000180</v>
      </c>
      <c r="F225" s="16">
        <v>39550177</v>
      </c>
      <c r="G225" s="16">
        <v>2436755</v>
      </c>
      <c r="H225" s="16">
        <v>1542479</v>
      </c>
      <c r="I225" s="16">
        <v>121116</v>
      </c>
      <c r="J225" s="16">
        <v>107359</v>
      </c>
      <c r="K225" s="16">
        <v>18330</v>
      </c>
      <c r="L225" s="16">
        <v>6095581</v>
      </c>
      <c r="M225" s="16">
        <v>14781886</v>
      </c>
      <c r="N225" s="16">
        <f t="shared" si="53"/>
        <v>149126558</v>
      </c>
      <c r="O225" s="16">
        <f t="shared" si="54"/>
        <v>1649838</v>
      </c>
      <c r="P225" s="16">
        <f t="shared" si="55"/>
        <v>20877467</v>
      </c>
      <c r="Q225" s="16">
        <f t="shared" si="56"/>
        <v>171653863</v>
      </c>
      <c r="R225" s="16">
        <f t="shared" si="57"/>
        <v>343996</v>
      </c>
      <c r="S225" s="17">
        <f t="shared" si="70"/>
        <v>171997859</v>
      </c>
      <c r="U225" s="15">
        <v>115093780</v>
      </c>
      <c r="V225" s="16">
        <v>43871585</v>
      </c>
      <c r="W225" s="16">
        <v>2823141</v>
      </c>
      <c r="X225" s="16">
        <v>1570783</v>
      </c>
      <c r="Y225" s="16">
        <v>121116</v>
      </c>
      <c r="Z225" s="16">
        <v>120656</v>
      </c>
      <c r="AA225" s="16">
        <v>18330</v>
      </c>
      <c r="AB225" s="16">
        <v>6095581</v>
      </c>
      <c r="AC225" s="16">
        <v>14781886</v>
      </c>
      <c r="AD225" s="16">
        <f t="shared" si="58"/>
        <v>161927952</v>
      </c>
      <c r="AE225" s="16">
        <f t="shared" si="59"/>
        <v>1691439</v>
      </c>
      <c r="AF225" s="16">
        <f t="shared" si="60"/>
        <v>20877467</v>
      </c>
      <c r="AG225" s="16">
        <f t="shared" si="61"/>
        <v>184496858</v>
      </c>
      <c r="AH225" s="16">
        <f t="shared" si="62"/>
        <v>369733</v>
      </c>
      <c r="AI225" s="17">
        <f t="shared" si="71"/>
        <v>184866591</v>
      </c>
      <c r="AK225" s="15">
        <v>114223788.81999999</v>
      </c>
      <c r="AL225" s="16">
        <v>43180164.409999996</v>
      </c>
      <c r="AM225" s="16">
        <v>2773323.71</v>
      </c>
      <c r="AN225" s="16">
        <v>1556752.69</v>
      </c>
      <c r="AO225" s="16">
        <v>121115.76</v>
      </c>
      <c r="AP225" s="16">
        <v>114011.26</v>
      </c>
      <c r="AQ225" s="16">
        <v>18329.62</v>
      </c>
      <c r="AR225" s="16">
        <v>6095580.79</v>
      </c>
      <c r="AS225" s="16">
        <v>14781885.98</v>
      </c>
      <c r="AT225" s="16">
        <f t="shared" si="63"/>
        <v>160316722.31999999</v>
      </c>
      <c r="AU225" s="16">
        <f t="shared" si="64"/>
        <v>1670763.95</v>
      </c>
      <c r="AV225" s="16">
        <f t="shared" si="65"/>
        <v>20877466.77</v>
      </c>
      <c r="AW225" s="16">
        <f t="shared" si="66"/>
        <v>182864953.03999999</v>
      </c>
      <c r="AX225" s="16">
        <f t="shared" si="67"/>
        <v>366462.96000000834</v>
      </c>
      <c r="AY225" s="17">
        <f t="shared" si="72"/>
        <v>183231416</v>
      </c>
    </row>
    <row r="226" spans="1:51" x14ac:dyDescent="0.2">
      <c r="A226" s="4">
        <f t="shared" si="68"/>
        <v>2036</v>
      </c>
      <c r="B226" s="4">
        <f t="shared" si="69"/>
        <v>1</v>
      </c>
      <c r="C226" s="11">
        <f t="shared" ref="C226:C289" si="73">DATE(A226,B226,1)</f>
        <v>49675</v>
      </c>
      <c r="E226" s="15">
        <v>107182248</v>
      </c>
      <c r="F226" s="16">
        <v>40813520</v>
      </c>
      <c r="G226" s="16">
        <v>2382344</v>
      </c>
      <c r="H226" s="16">
        <v>1393146</v>
      </c>
      <c r="I226" s="16">
        <v>118891</v>
      </c>
      <c r="J226" s="16">
        <v>79820</v>
      </c>
      <c r="K226" s="16">
        <v>18283</v>
      </c>
      <c r="L226" s="16">
        <v>6398197</v>
      </c>
      <c r="M226" s="16">
        <v>14713249</v>
      </c>
      <c r="N226" s="16">
        <f t="shared" ref="N226:N289" si="74">SUM(E226:G226,I226,K226)</f>
        <v>150515286</v>
      </c>
      <c r="O226" s="16">
        <f t="shared" ref="O226:O289" si="75">SUM(H226,J226)</f>
        <v>1472966</v>
      </c>
      <c r="P226" s="16">
        <f t="shared" ref="P226:P289" si="76">SUM(L226:M226)</f>
        <v>21111446</v>
      </c>
      <c r="Q226" s="16">
        <f t="shared" ref="Q226:Q261" si="77">SUM(N226:P226)</f>
        <v>173099698</v>
      </c>
      <c r="R226" s="16">
        <f t="shared" ref="R226:R289" si="78">S226-Q226</f>
        <v>346893</v>
      </c>
      <c r="S226" s="17">
        <f t="shared" si="70"/>
        <v>173446591</v>
      </c>
      <c r="U226" s="15">
        <v>113968492</v>
      </c>
      <c r="V226" s="16">
        <v>44423800</v>
      </c>
      <c r="W226" s="16">
        <v>2732283</v>
      </c>
      <c r="X226" s="16">
        <v>1644513</v>
      </c>
      <c r="Y226" s="16">
        <v>118891</v>
      </c>
      <c r="Z226" s="16">
        <v>119263</v>
      </c>
      <c r="AA226" s="16">
        <v>18283</v>
      </c>
      <c r="AB226" s="16">
        <v>6398197</v>
      </c>
      <c r="AC226" s="16">
        <v>14713249</v>
      </c>
      <c r="AD226" s="16">
        <f t="shared" ref="AD226:AD289" si="79">SUM(U226:W226,Y226,AA226)</f>
        <v>161261749</v>
      </c>
      <c r="AE226" s="16">
        <f t="shared" ref="AE226:AE289" si="80">SUM(X226,Z226)</f>
        <v>1763776</v>
      </c>
      <c r="AF226" s="16">
        <f t="shared" ref="AF226:AF289" si="81">SUM(AB226:AC226)</f>
        <v>21111446</v>
      </c>
      <c r="AG226" s="16">
        <f t="shared" ref="AG226:AG261" si="82">SUM(AD226:AF226)</f>
        <v>184136971</v>
      </c>
      <c r="AH226" s="16">
        <f t="shared" ref="AH226:AH289" si="83">AI226-AG226</f>
        <v>369012</v>
      </c>
      <c r="AI226" s="17">
        <f t="shared" si="71"/>
        <v>184505983</v>
      </c>
      <c r="AK226" s="15">
        <v>113216040.54000001</v>
      </c>
      <c r="AL226" s="16">
        <v>43849727.469999999</v>
      </c>
      <c r="AM226" s="16">
        <v>2691099.49</v>
      </c>
      <c r="AN226" s="16">
        <v>1626100.32</v>
      </c>
      <c r="AO226" s="16">
        <v>118891.16</v>
      </c>
      <c r="AP226" s="16">
        <v>113284.18</v>
      </c>
      <c r="AQ226" s="16">
        <v>18283.189999999999</v>
      </c>
      <c r="AR226" s="16">
        <v>6398197.4000000004</v>
      </c>
      <c r="AS226" s="16">
        <v>14713248.77</v>
      </c>
      <c r="AT226" s="16">
        <f t="shared" ref="AT226:AT289" si="84">SUM(AK226:AM226,AO226,AQ226)</f>
        <v>159894041.84999999</v>
      </c>
      <c r="AU226" s="16">
        <f t="shared" ref="AU226:AU289" si="85">SUM(AN226,AP226)</f>
        <v>1739384.5</v>
      </c>
      <c r="AV226" s="16">
        <f t="shared" ref="AV226:AV289" si="86">SUM(AR226:AS226)</f>
        <v>21111446.170000002</v>
      </c>
      <c r="AW226" s="16">
        <f t="shared" ref="AW226:AW289" si="87">SUM(AT226:AV226)</f>
        <v>182744872.51999998</v>
      </c>
      <c r="AX226" s="16">
        <f t="shared" ref="AX226:AX289" si="88">AY226-AW226</f>
        <v>366222.48000001907</v>
      </c>
      <c r="AY226" s="17">
        <f t="shared" si="72"/>
        <v>183111095</v>
      </c>
    </row>
    <row r="227" spans="1:51" x14ac:dyDescent="0.2">
      <c r="A227" s="4">
        <f t="shared" ref="A227:A290" si="89">IF(B227=1,A226+1,A226)</f>
        <v>2036</v>
      </c>
      <c r="B227" s="4">
        <f t="shared" ref="B227:B290" si="90">IF(B226=12,1,B226+1)</f>
        <v>2</v>
      </c>
      <c r="C227" s="11">
        <f t="shared" si="73"/>
        <v>49706</v>
      </c>
      <c r="E227" s="15">
        <v>92333070</v>
      </c>
      <c r="F227" s="16">
        <v>36579619</v>
      </c>
      <c r="G227" s="16">
        <v>2095918</v>
      </c>
      <c r="H227" s="16">
        <v>1289206</v>
      </c>
      <c r="I227" s="16">
        <v>106983</v>
      </c>
      <c r="J227" s="16">
        <v>77847</v>
      </c>
      <c r="K227" s="16">
        <v>16990</v>
      </c>
      <c r="L227" s="16">
        <v>5823732</v>
      </c>
      <c r="M227" s="16">
        <v>13599255</v>
      </c>
      <c r="N227" s="16">
        <f t="shared" si="74"/>
        <v>131132580</v>
      </c>
      <c r="O227" s="16">
        <f t="shared" si="75"/>
        <v>1367053</v>
      </c>
      <c r="P227" s="16">
        <f t="shared" si="76"/>
        <v>19422987</v>
      </c>
      <c r="Q227" s="16">
        <f t="shared" si="77"/>
        <v>151922620</v>
      </c>
      <c r="R227" s="16">
        <f t="shared" si="78"/>
        <v>304454</v>
      </c>
      <c r="S227" s="17">
        <f t="shared" ref="S227:S290" si="91">ROUND(Q227/0.998, 0)</f>
        <v>152227074</v>
      </c>
      <c r="U227" s="15">
        <v>97228539</v>
      </c>
      <c r="V227" s="16">
        <v>39096266</v>
      </c>
      <c r="W227" s="16">
        <v>2367066</v>
      </c>
      <c r="X227" s="16">
        <v>1465224</v>
      </c>
      <c r="Y227" s="16">
        <v>106983</v>
      </c>
      <c r="Z227" s="16">
        <v>108197</v>
      </c>
      <c r="AA227" s="16">
        <v>16990</v>
      </c>
      <c r="AB227" s="16">
        <v>5823732</v>
      </c>
      <c r="AC227" s="16">
        <v>13599255</v>
      </c>
      <c r="AD227" s="16">
        <f t="shared" si="79"/>
        <v>138815844</v>
      </c>
      <c r="AE227" s="16">
        <f t="shared" si="80"/>
        <v>1573421</v>
      </c>
      <c r="AF227" s="16">
        <f t="shared" si="81"/>
        <v>19422987</v>
      </c>
      <c r="AG227" s="16">
        <f t="shared" si="82"/>
        <v>159812252</v>
      </c>
      <c r="AH227" s="16">
        <f t="shared" si="83"/>
        <v>320265</v>
      </c>
      <c r="AI227" s="17">
        <f t="shared" ref="AI227:AI290" si="92">ROUND(AG227/0.998, 0)</f>
        <v>160132517</v>
      </c>
      <c r="AK227" s="15">
        <v>96694627.230000004</v>
      </c>
      <c r="AL227" s="16">
        <v>38750144.850000001</v>
      </c>
      <c r="AM227" s="16">
        <v>2342715.7999999998</v>
      </c>
      <c r="AN227" s="16">
        <v>1454026.69</v>
      </c>
      <c r="AO227" s="16">
        <v>106983.36</v>
      </c>
      <c r="AP227" s="16">
        <v>104636.72</v>
      </c>
      <c r="AQ227" s="16">
        <v>16990.09</v>
      </c>
      <c r="AR227" s="16">
        <v>5823732.2800000003</v>
      </c>
      <c r="AS227" s="16">
        <v>13599254.880000001</v>
      </c>
      <c r="AT227" s="16">
        <f t="shared" si="84"/>
        <v>137911461.33000004</v>
      </c>
      <c r="AU227" s="16">
        <f t="shared" si="85"/>
        <v>1558663.41</v>
      </c>
      <c r="AV227" s="16">
        <f t="shared" si="86"/>
        <v>19422987.16</v>
      </c>
      <c r="AW227" s="16">
        <f t="shared" si="87"/>
        <v>158893111.90000004</v>
      </c>
      <c r="AX227" s="16">
        <f t="shared" si="88"/>
        <v>318423.09999996424</v>
      </c>
      <c r="AY227" s="17">
        <f t="shared" ref="AY227:AY290" si="93">ROUND(AW227/0.998, 0)</f>
        <v>159211535</v>
      </c>
    </row>
    <row r="228" spans="1:51" x14ac:dyDescent="0.2">
      <c r="A228" s="4">
        <f t="shared" si="89"/>
        <v>2036</v>
      </c>
      <c r="B228" s="4">
        <f t="shared" si="90"/>
        <v>3</v>
      </c>
      <c r="C228" s="11">
        <f t="shared" si="73"/>
        <v>49735</v>
      </c>
      <c r="E228" s="15">
        <v>84830089</v>
      </c>
      <c r="F228" s="16">
        <v>34309494</v>
      </c>
      <c r="G228" s="16">
        <v>1947021</v>
      </c>
      <c r="H228" s="16">
        <v>1277066</v>
      </c>
      <c r="I228" s="16">
        <v>109660</v>
      </c>
      <c r="J228" s="16">
        <v>76563</v>
      </c>
      <c r="K228" s="16">
        <v>18033</v>
      </c>
      <c r="L228" s="16">
        <v>6000824</v>
      </c>
      <c r="M228" s="16">
        <v>14350736</v>
      </c>
      <c r="N228" s="16">
        <f t="shared" si="74"/>
        <v>121214297</v>
      </c>
      <c r="O228" s="16">
        <f t="shared" si="75"/>
        <v>1353629</v>
      </c>
      <c r="P228" s="16">
        <f t="shared" si="76"/>
        <v>20351560</v>
      </c>
      <c r="Q228" s="16">
        <f t="shared" si="77"/>
        <v>142919486</v>
      </c>
      <c r="R228" s="16">
        <f t="shared" si="78"/>
        <v>286412</v>
      </c>
      <c r="S228" s="17">
        <f t="shared" si="91"/>
        <v>143205898</v>
      </c>
      <c r="U228" s="15">
        <v>89468283</v>
      </c>
      <c r="V228" s="16">
        <v>36717637</v>
      </c>
      <c r="W228" s="16">
        <v>2254576</v>
      </c>
      <c r="X228" s="16">
        <v>1456961</v>
      </c>
      <c r="Y228" s="16">
        <v>109660</v>
      </c>
      <c r="Z228" s="16">
        <v>111842</v>
      </c>
      <c r="AA228" s="16">
        <v>18033</v>
      </c>
      <c r="AB228" s="16">
        <v>6000824</v>
      </c>
      <c r="AC228" s="16">
        <v>14350736</v>
      </c>
      <c r="AD228" s="16">
        <f t="shared" si="79"/>
        <v>128568189</v>
      </c>
      <c r="AE228" s="16">
        <f t="shared" si="80"/>
        <v>1568803</v>
      </c>
      <c r="AF228" s="16">
        <f t="shared" si="81"/>
        <v>20351560</v>
      </c>
      <c r="AG228" s="16">
        <f t="shared" si="82"/>
        <v>150488552</v>
      </c>
      <c r="AH228" s="16">
        <f t="shared" si="83"/>
        <v>301580</v>
      </c>
      <c r="AI228" s="17">
        <f t="shared" si="92"/>
        <v>150790132</v>
      </c>
      <c r="AK228" s="15">
        <v>88981937.430000007</v>
      </c>
      <c r="AL228" s="16">
        <v>36423465.659999996</v>
      </c>
      <c r="AM228" s="16">
        <v>2234826.4300000002</v>
      </c>
      <c r="AN228" s="16">
        <v>1446140.8</v>
      </c>
      <c r="AO228" s="16">
        <v>109660.37</v>
      </c>
      <c r="AP228" s="16">
        <v>108842.32</v>
      </c>
      <c r="AQ228" s="16">
        <v>18033.189999999999</v>
      </c>
      <c r="AR228" s="16">
        <v>6000824.3399999999</v>
      </c>
      <c r="AS228" s="16">
        <v>14350736.039999999</v>
      </c>
      <c r="AT228" s="16">
        <f t="shared" si="84"/>
        <v>127767923.08000001</v>
      </c>
      <c r="AU228" s="16">
        <f t="shared" si="85"/>
        <v>1554983.12</v>
      </c>
      <c r="AV228" s="16">
        <f t="shared" si="86"/>
        <v>20351560.379999999</v>
      </c>
      <c r="AW228" s="16">
        <f t="shared" si="87"/>
        <v>149674466.58000001</v>
      </c>
      <c r="AX228" s="16">
        <f t="shared" si="88"/>
        <v>299948.41999998689</v>
      </c>
      <c r="AY228" s="17">
        <f t="shared" si="93"/>
        <v>149974415</v>
      </c>
    </row>
    <row r="229" spans="1:51" x14ac:dyDescent="0.2">
      <c r="A229" s="4">
        <f t="shared" si="89"/>
        <v>2036</v>
      </c>
      <c r="B229" s="4">
        <f t="shared" si="90"/>
        <v>4</v>
      </c>
      <c r="C229" s="11">
        <f t="shared" si="73"/>
        <v>49766</v>
      </c>
      <c r="E229" s="15">
        <v>58716908</v>
      </c>
      <c r="F229" s="16">
        <v>26711445</v>
      </c>
      <c r="G229" s="16">
        <v>1523831</v>
      </c>
      <c r="H229" s="16">
        <v>1112273</v>
      </c>
      <c r="I229" s="16">
        <v>98270</v>
      </c>
      <c r="J229" s="16">
        <v>70209</v>
      </c>
      <c r="K229" s="16">
        <v>17217</v>
      </c>
      <c r="L229" s="16">
        <v>5485732</v>
      </c>
      <c r="M229" s="16">
        <v>13727624</v>
      </c>
      <c r="N229" s="16">
        <f t="shared" si="74"/>
        <v>87067671</v>
      </c>
      <c r="O229" s="16">
        <f t="shared" si="75"/>
        <v>1182482</v>
      </c>
      <c r="P229" s="16">
        <f t="shared" si="76"/>
        <v>19213356</v>
      </c>
      <c r="Q229" s="16">
        <f t="shared" si="77"/>
        <v>107463509</v>
      </c>
      <c r="R229" s="16">
        <f t="shared" si="78"/>
        <v>215358</v>
      </c>
      <c r="S229" s="17">
        <f t="shared" si="91"/>
        <v>107678867</v>
      </c>
      <c r="U229" s="15">
        <v>62399919</v>
      </c>
      <c r="V229" s="16">
        <v>28568944</v>
      </c>
      <c r="W229" s="16">
        <v>1791146</v>
      </c>
      <c r="X229" s="16">
        <v>1256364</v>
      </c>
      <c r="Y229" s="16">
        <v>98270</v>
      </c>
      <c r="Z229" s="16">
        <v>101297</v>
      </c>
      <c r="AA229" s="16">
        <v>17217</v>
      </c>
      <c r="AB229" s="16">
        <v>5485732</v>
      </c>
      <c r="AC229" s="16">
        <v>13727624</v>
      </c>
      <c r="AD229" s="16">
        <f t="shared" si="79"/>
        <v>92875496</v>
      </c>
      <c r="AE229" s="16">
        <f t="shared" si="80"/>
        <v>1357661</v>
      </c>
      <c r="AF229" s="16">
        <f t="shared" si="81"/>
        <v>19213356</v>
      </c>
      <c r="AG229" s="16">
        <f t="shared" si="82"/>
        <v>113446513</v>
      </c>
      <c r="AH229" s="16">
        <f t="shared" si="83"/>
        <v>227348</v>
      </c>
      <c r="AI229" s="17">
        <f t="shared" si="92"/>
        <v>113673861</v>
      </c>
      <c r="AK229" s="15">
        <v>62078431.18</v>
      </c>
      <c r="AL229" s="16">
        <v>28383924.5</v>
      </c>
      <c r="AM229" s="16">
        <v>1779509.41</v>
      </c>
      <c r="AN229" s="16">
        <v>1248482.1100000001</v>
      </c>
      <c r="AO229" s="16">
        <v>98269.81</v>
      </c>
      <c r="AP229" s="16">
        <v>99485.16</v>
      </c>
      <c r="AQ229" s="16">
        <v>17217.21</v>
      </c>
      <c r="AR229" s="16">
        <v>5485731.9100000001</v>
      </c>
      <c r="AS229" s="16">
        <v>13727624.310000001</v>
      </c>
      <c r="AT229" s="16">
        <f t="shared" si="84"/>
        <v>92357352.109999999</v>
      </c>
      <c r="AU229" s="16">
        <f t="shared" si="85"/>
        <v>1347967.27</v>
      </c>
      <c r="AV229" s="16">
        <f t="shared" si="86"/>
        <v>19213356.219999999</v>
      </c>
      <c r="AW229" s="16">
        <f t="shared" si="87"/>
        <v>112918675.59999999</v>
      </c>
      <c r="AX229" s="16">
        <f t="shared" si="88"/>
        <v>226290.40000000596</v>
      </c>
      <c r="AY229" s="17">
        <f t="shared" si="93"/>
        <v>113144966</v>
      </c>
    </row>
    <row r="230" spans="1:51" x14ac:dyDescent="0.2">
      <c r="A230" s="4">
        <f t="shared" si="89"/>
        <v>2036</v>
      </c>
      <c r="B230" s="4">
        <f t="shared" si="90"/>
        <v>5</v>
      </c>
      <c r="C230" s="11">
        <f t="shared" si="73"/>
        <v>49796</v>
      </c>
      <c r="E230" s="15">
        <v>37457730</v>
      </c>
      <c r="F230" s="16">
        <v>20817195</v>
      </c>
      <c r="G230" s="16">
        <v>1199285</v>
      </c>
      <c r="H230" s="16">
        <v>963707</v>
      </c>
      <c r="I230" s="16">
        <v>91140</v>
      </c>
      <c r="J230" s="16">
        <v>64644</v>
      </c>
      <c r="K230" s="16">
        <v>17470</v>
      </c>
      <c r="L230" s="16">
        <v>5177366</v>
      </c>
      <c r="M230" s="16">
        <v>13538539</v>
      </c>
      <c r="N230" s="16">
        <f t="shared" si="74"/>
        <v>59582820</v>
      </c>
      <c r="O230" s="16">
        <f t="shared" si="75"/>
        <v>1028351</v>
      </c>
      <c r="P230" s="16">
        <f t="shared" si="76"/>
        <v>18715905</v>
      </c>
      <c r="Q230" s="16">
        <f t="shared" si="77"/>
        <v>79327076</v>
      </c>
      <c r="R230" s="16">
        <f t="shared" si="78"/>
        <v>158972</v>
      </c>
      <c r="S230" s="17">
        <f t="shared" si="91"/>
        <v>79486048</v>
      </c>
      <c r="U230" s="15">
        <v>39315728</v>
      </c>
      <c r="V230" s="16">
        <v>22373690</v>
      </c>
      <c r="W230" s="16">
        <v>1459883</v>
      </c>
      <c r="X230" s="16">
        <v>1094006</v>
      </c>
      <c r="Y230" s="16">
        <v>91140</v>
      </c>
      <c r="Z230" s="16">
        <v>95175</v>
      </c>
      <c r="AA230" s="16">
        <v>17470</v>
      </c>
      <c r="AB230" s="16">
        <v>5177366</v>
      </c>
      <c r="AC230" s="16">
        <v>13538539</v>
      </c>
      <c r="AD230" s="16">
        <f t="shared" si="79"/>
        <v>63257911</v>
      </c>
      <c r="AE230" s="16">
        <f t="shared" si="80"/>
        <v>1189181</v>
      </c>
      <c r="AF230" s="16">
        <f t="shared" si="81"/>
        <v>18715905</v>
      </c>
      <c r="AG230" s="16">
        <f t="shared" si="82"/>
        <v>83162997</v>
      </c>
      <c r="AH230" s="16">
        <f t="shared" si="83"/>
        <v>166659</v>
      </c>
      <c r="AI230" s="17">
        <f t="shared" si="92"/>
        <v>83329656</v>
      </c>
      <c r="AK230" s="15">
        <v>39087827.840000004</v>
      </c>
      <c r="AL230" s="16">
        <v>22245186.140000001</v>
      </c>
      <c r="AM230" s="16">
        <v>1452521.77</v>
      </c>
      <c r="AN230" s="16">
        <v>1087533.08</v>
      </c>
      <c r="AO230" s="16">
        <v>91139.72</v>
      </c>
      <c r="AP230" s="16">
        <v>94010.89</v>
      </c>
      <c r="AQ230" s="16">
        <v>17470.16</v>
      </c>
      <c r="AR230" s="16">
        <v>5177365.7699999996</v>
      </c>
      <c r="AS230" s="16">
        <v>13538539.07</v>
      </c>
      <c r="AT230" s="16">
        <f t="shared" si="84"/>
        <v>62894145.630000003</v>
      </c>
      <c r="AU230" s="16">
        <f t="shared" si="85"/>
        <v>1181543.97</v>
      </c>
      <c r="AV230" s="16">
        <f t="shared" si="86"/>
        <v>18715904.84</v>
      </c>
      <c r="AW230" s="16">
        <f t="shared" si="87"/>
        <v>82791594.439999998</v>
      </c>
      <c r="AX230" s="16">
        <f t="shared" si="88"/>
        <v>165914.56000000238</v>
      </c>
      <c r="AY230" s="17">
        <f t="shared" si="93"/>
        <v>82957509</v>
      </c>
    </row>
    <row r="231" spans="1:51" x14ac:dyDescent="0.2">
      <c r="A231" s="4">
        <f t="shared" si="89"/>
        <v>2036</v>
      </c>
      <c r="B231" s="4">
        <f t="shared" si="90"/>
        <v>6</v>
      </c>
      <c r="C231" s="11">
        <f t="shared" si="73"/>
        <v>49827</v>
      </c>
      <c r="E231" s="15">
        <v>22388713</v>
      </c>
      <c r="F231" s="16">
        <v>16331040</v>
      </c>
      <c r="G231" s="16">
        <v>827329</v>
      </c>
      <c r="H231" s="16">
        <v>670023</v>
      </c>
      <c r="I231" s="16">
        <v>80469</v>
      </c>
      <c r="J231" s="16">
        <v>56365</v>
      </c>
      <c r="K231" s="16">
        <v>16669</v>
      </c>
      <c r="L231" s="16">
        <v>4734967</v>
      </c>
      <c r="M231" s="16">
        <v>12759017</v>
      </c>
      <c r="N231" s="16">
        <f t="shared" si="74"/>
        <v>39644220</v>
      </c>
      <c r="O231" s="16">
        <f t="shared" si="75"/>
        <v>726388</v>
      </c>
      <c r="P231" s="16">
        <f t="shared" si="76"/>
        <v>17493984</v>
      </c>
      <c r="Q231" s="16">
        <f t="shared" si="77"/>
        <v>57864592</v>
      </c>
      <c r="R231" s="16">
        <f t="shared" si="78"/>
        <v>115961</v>
      </c>
      <c r="S231" s="17">
        <f t="shared" si="91"/>
        <v>57980553</v>
      </c>
      <c r="U231" s="15">
        <v>23516488</v>
      </c>
      <c r="V231" s="16">
        <v>17694638</v>
      </c>
      <c r="W231" s="16">
        <v>1084408</v>
      </c>
      <c r="X231" s="16">
        <v>779184</v>
      </c>
      <c r="Y231" s="16">
        <v>80469</v>
      </c>
      <c r="Z231" s="16">
        <v>85073</v>
      </c>
      <c r="AA231" s="16">
        <v>16669</v>
      </c>
      <c r="AB231" s="16">
        <v>4734967</v>
      </c>
      <c r="AC231" s="16">
        <v>12759017</v>
      </c>
      <c r="AD231" s="16">
        <f t="shared" si="79"/>
        <v>42392672</v>
      </c>
      <c r="AE231" s="16">
        <f t="shared" si="80"/>
        <v>864257</v>
      </c>
      <c r="AF231" s="16">
        <f t="shared" si="81"/>
        <v>17493984</v>
      </c>
      <c r="AG231" s="16">
        <f t="shared" si="82"/>
        <v>60750913</v>
      </c>
      <c r="AH231" s="16">
        <f t="shared" si="83"/>
        <v>121745</v>
      </c>
      <c r="AI231" s="17">
        <f t="shared" si="92"/>
        <v>60872658</v>
      </c>
      <c r="AK231" s="15">
        <v>23338367.84</v>
      </c>
      <c r="AL231" s="16">
        <v>17583171.399999999</v>
      </c>
      <c r="AM231" s="16">
        <v>1078199.28</v>
      </c>
      <c r="AN231" s="16">
        <v>773624.51</v>
      </c>
      <c r="AO231" s="16">
        <v>80468.55</v>
      </c>
      <c r="AP231" s="16">
        <v>84135.27</v>
      </c>
      <c r="AQ231" s="16">
        <v>16669.150000000001</v>
      </c>
      <c r="AR231" s="16">
        <v>4734967.49</v>
      </c>
      <c r="AS231" s="16">
        <v>12759017.220000001</v>
      </c>
      <c r="AT231" s="16">
        <f t="shared" si="84"/>
        <v>42096876.219999991</v>
      </c>
      <c r="AU231" s="16">
        <f t="shared" si="85"/>
        <v>857759.78</v>
      </c>
      <c r="AV231" s="16">
        <f t="shared" si="86"/>
        <v>17493984.710000001</v>
      </c>
      <c r="AW231" s="16">
        <f t="shared" si="87"/>
        <v>60448620.709999993</v>
      </c>
      <c r="AX231" s="16">
        <f t="shared" si="88"/>
        <v>121139.29000000656</v>
      </c>
      <c r="AY231" s="17">
        <f t="shared" si="93"/>
        <v>60569760</v>
      </c>
    </row>
    <row r="232" spans="1:51" x14ac:dyDescent="0.2">
      <c r="A232" s="4">
        <f t="shared" si="89"/>
        <v>2036</v>
      </c>
      <c r="B232" s="4">
        <f t="shared" si="90"/>
        <v>7</v>
      </c>
      <c r="C232" s="11">
        <f t="shared" si="73"/>
        <v>49857</v>
      </c>
      <c r="E232" s="15">
        <v>15221465</v>
      </c>
      <c r="F232" s="16">
        <v>13419357</v>
      </c>
      <c r="G232" s="16">
        <v>732572</v>
      </c>
      <c r="H232" s="16">
        <v>594730</v>
      </c>
      <c r="I232" s="16">
        <v>76284</v>
      </c>
      <c r="J232" s="16">
        <v>51569</v>
      </c>
      <c r="K232" s="16">
        <v>17013</v>
      </c>
      <c r="L232" s="16">
        <v>4522396</v>
      </c>
      <c r="M232" s="16">
        <v>12878820</v>
      </c>
      <c r="N232" s="16">
        <f t="shared" si="74"/>
        <v>29466691</v>
      </c>
      <c r="O232" s="16">
        <f t="shared" si="75"/>
        <v>646299</v>
      </c>
      <c r="P232" s="16">
        <f t="shared" si="76"/>
        <v>17401216</v>
      </c>
      <c r="Q232" s="16">
        <f t="shared" si="77"/>
        <v>47514206</v>
      </c>
      <c r="R232" s="16">
        <f t="shared" si="78"/>
        <v>95219</v>
      </c>
      <c r="S232" s="17">
        <f t="shared" si="91"/>
        <v>47609425</v>
      </c>
      <c r="U232" s="15">
        <v>16360475</v>
      </c>
      <c r="V232" s="16">
        <v>14879835</v>
      </c>
      <c r="W232" s="16">
        <v>1009139</v>
      </c>
      <c r="X232" s="16">
        <v>716011</v>
      </c>
      <c r="Y232" s="16">
        <v>76284</v>
      </c>
      <c r="Z232" s="16">
        <v>81645</v>
      </c>
      <c r="AA232" s="16">
        <v>17013</v>
      </c>
      <c r="AB232" s="16">
        <v>4522396</v>
      </c>
      <c r="AC232" s="16">
        <v>12878820</v>
      </c>
      <c r="AD232" s="16">
        <f t="shared" si="79"/>
        <v>32342746</v>
      </c>
      <c r="AE232" s="16">
        <f t="shared" si="80"/>
        <v>797656</v>
      </c>
      <c r="AF232" s="16">
        <f t="shared" si="81"/>
        <v>17401216</v>
      </c>
      <c r="AG232" s="16">
        <f t="shared" si="82"/>
        <v>50541618</v>
      </c>
      <c r="AH232" s="16">
        <f t="shared" si="83"/>
        <v>101286</v>
      </c>
      <c r="AI232" s="17">
        <f t="shared" si="92"/>
        <v>50642904</v>
      </c>
      <c r="AK232" s="15">
        <v>16173671.07</v>
      </c>
      <c r="AL232" s="16">
        <v>14759080.83</v>
      </c>
      <c r="AM232" s="16">
        <v>1002552.63</v>
      </c>
      <c r="AN232" s="16">
        <v>709531.28</v>
      </c>
      <c r="AO232" s="16">
        <v>76284.240000000005</v>
      </c>
      <c r="AP232" s="16">
        <v>80676.55</v>
      </c>
      <c r="AQ232" s="16">
        <v>17013.39</v>
      </c>
      <c r="AR232" s="16">
        <v>4522395.6100000003</v>
      </c>
      <c r="AS232" s="16">
        <v>12878819.59</v>
      </c>
      <c r="AT232" s="16">
        <f t="shared" si="84"/>
        <v>32028602.159999996</v>
      </c>
      <c r="AU232" s="16">
        <f t="shared" si="85"/>
        <v>790207.83000000007</v>
      </c>
      <c r="AV232" s="16">
        <f t="shared" si="86"/>
        <v>17401215.199999999</v>
      </c>
      <c r="AW232" s="16">
        <f t="shared" si="87"/>
        <v>50220025.189999998</v>
      </c>
      <c r="AX232" s="16">
        <f t="shared" si="88"/>
        <v>100641.81000000238</v>
      </c>
      <c r="AY232" s="17">
        <f t="shared" si="93"/>
        <v>50320667</v>
      </c>
    </row>
    <row r="233" spans="1:51" x14ac:dyDescent="0.2">
      <c r="A233" s="4">
        <f t="shared" si="89"/>
        <v>2036</v>
      </c>
      <c r="B233" s="4">
        <f t="shared" si="90"/>
        <v>8</v>
      </c>
      <c r="C233" s="11">
        <f t="shared" si="73"/>
        <v>49888</v>
      </c>
      <c r="E233" s="15">
        <v>13687963</v>
      </c>
      <c r="F233" s="16">
        <v>13253048</v>
      </c>
      <c r="G233" s="16">
        <v>703002</v>
      </c>
      <c r="H233" s="16">
        <v>561406</v>
      </c>
      <c r="I233" s="16">
        <v>75252</v>
      </c>
      <c r="J233" s="16">
        <v>49531</v>
      </c>
      <c r="K233" s="16">
        <v>16995</v>
      </c>
      <c r="L233" s="16">
        <v>4302546</v>
      </c>
      <c r="M233" s="16">
        <v>12851028</v>
      </c>
      <c r="N233" s="16">
        <f t="shared" si="74"/>
        <v>27736260</v>
      </c>
      <c r="O233" s="16">
        <f t="shared" si="75"/>
        <v>610937</v>
      </c>
      <c r="P233" s="16">
        <f t="shared" si="76"/>
        <v>17153574</v>
      </c>
      <c r="Q233" s="16">
        <f t="shared" si="77"/>
        <v>45500771</v>
      </c>
      <c r="R233" s="16">
        <f t="shared" si="78"/>
        <v>91184</v>
      </c>
      <c r="S233" s="17">
        <f t="shared" si="91"/>
        <v>45591955</v>
      </c>
      <c r="U233" s="15">
        <v>14942935</v>
      </c>
      <c r="V233" s="16">
        <v>14786096</v>
      </c>
      <c r="W233" s="16">
        <v>1001053</v>
      </c>
      <c r="X233" s="16">
        <v>687988</v>
      </c>
      <c r="Y233" s="16">
        <v>75252</v>
      </c>
      <c r="Z233" s="16">
        <v>81090</v>
      </c>
      <c r="AA233" s="16">
        <v>16995</v>
      </c>
      <c r="AB233" s="16">
        <v>4302546</v>
      </c>
      <c r="AC233" s="16">
        <v>12851028</v>
      </c>
      <c r="AD233" s="16">
        <f t="shared" si="79"/>
        <v>30822331</v>
      </c>
      <c r="AE233" s="16">
        <f t="shared" si="80"/>
        <v>769078</v>
      </c>
      <c r="AF233" s="16">
        <f t="shared" si="81"/>
        <v>17153574</v>
      </c>
      <c r="AG233" s="16">
        <f t="shared" si="82"/>
        <v>48744983</v>
      </c>
      <c r="AH233" s="16">
        <f t="shared" si="83"/>
        <v>97685</v>
      </c>
      <c r="AI233" s="17">
        <f t="shared" si="92"/>
        <v>48842668</v>
      </c>
      <c r="AK233" s="15">
        <v>14730967.779999999</v>
      </c>
      <c r="AL233" s="16">
        <v>14660565.73</v>
      </c>
      <c r="AM233" s="16">
        <v>994154.07</v>
      </c>
      <c r="AN233" s="16">
        <v>681136.92</v>
      </c>
      <c r="AO233" s="16">
        <v>75251.63</v>
      </c>
      <c r="AP233" s="16">
        <v>80102.44</v>
      </c>
      <c r="AQ233" s="16">
        <v>16995.27</v>
      </c>
      <c r="AR233" s="16">
        <v>4302546.1399999997</v>
      </c>
      <c r="AS233" s="16">
        <v>12851028.16</v>
      </c>
      <c r="AT233" s="16">
        <f t="shared" si="84"/>
        <v>30477934.479999997</v>
      </c>
      <c r="AU233" s="16">
        <f t="shared" si="85"/>
        <v>761239.3600000001</v>
      </c>
      <c r="AV233" s="16">
        <f t="shared" si="86"/>
        <v>17153574.300000001</v>
      </c>
      <c r="AW233" s="16">
        <f t="shared" si="87"/>
        <v>48392748.140000001</v>
      </c>
      <c r="AX233" s="16">
        <f t="shared" si="88"/>
        <v>96979.859999999404</v>
      </c>
      <c r="AY233" s="17">
        <f t="shared" si="93"/>
        <v>48489728</v>
      </c>
    </row>
    <row r="234" spans="1:51" x14ac:dyDescent="0.2">
      <c r="A234" s="4">
        <f t="shared" si="89"/>
        <v>2036</v>
      </c>
      <c r="B234" s="4">
        <f t="shared" si="90"/>
        <v>9</v>
      </c>
      <c r="C234" s="11">
        <f t="shared" si="73"/>
        <v>49919</v>
      </c>
      <c r="E234" s="15">
        <v>17385825</v>
      </c>
      <c r="F234" s="16">
        <v>13948634</v>
      </c>
      <c r="G234" s="16">
        <v>769826</v>
      </c>
      <c r="H234" s="16">
        <v>562324</v>
      </c>
      <c r="I234" s="16">
        <v>77453</v>
      </c>
      <c r="J234" s="16">
        <v>53964</v>
      </c>
      <c r="K234" s="16">
        <v>16620</v>
      </c>
      <c r="L234" s="16">
        <v>4258492</v>
      </c>
      <c r="M234" s="16">
        <v>12683379</v>
      </c>
      <c r="N234" s="16">
        <f t="shared" si="74"/>
        <v>32198358</v>
      </c>
      <c r="O234" s="16">
        <f t="shared" si="75"/>
        <v>616288</v>
      </c>
      <c r="P234" s="16">
        <f t="shared" si="76"/>
        <v>16941871</v>
      </c>
      <c r="Q234" s="16">
        <f t="shared" si="77"/>
        <v>49756517</v>
      </c>
      <c r="R234" s="16">
        <f t="shared" si="78"/>
        <v>99712</v>
      </c>
      <c r="S234" s="17">
        <f t="shared" si="91"/>
        <v>49856229</v>
      </c>
      <c r="U234" s="15">
        <v>19224571</v>
      </c>
      <c r="V234" s="16">
        <v>15461966</v>
      </c>
      <c r="W234" s="16">
        <v>1055245</v>
      </c>
      <c r="X234" s="16">
        <v>684137</v>
      </c>
      <c r="Y234" s="16">
        <v>77453</v>
      </c>
      <c r="Z234" s="16">
        <v>83566</v>
      </c>
      <c r="AA234" s="16">
        <v>16620</v>
      </c>
      <c r="AB234" s="16">
        <v>4258492</v>
      </c>
      <c r="AC234" s="16">
        <v>12683379</v>
      </c>
      <c r="AD234" s="16">
        <f t="shared" si="79"/>
        <v>35835855</v>
      </c>
      <c r="AE234" s="16">
        <f t="shared" si="80"/>
        <v>767703</v>
      </c>
      <c r="AF234" s="16">
        <f t="shared" si="81"/>
        <v>16941871</v>
      </c>
      <c r="AG234" s="16">
        <f t="shared" si="82"/>
        <v>53545429</v>
      </c>
      <c r="AH234" s="16">
        <f t="shared" si="83"/>
        <v>107305</v>
      </c>
      <c r="AI234" s="17">
        <f t="shared" si="92"/>
        <v>53652734</v>
      </c>
      <c r="AK234" s="15">
        <v>18949453.620000001</v>
      </c>
      <c r="AL234" s="16">
        <v>15339568.65</v>
      </c>
      <c r="AM234" s="16">
        <v>1048324.56</v>
      </c>
      <c r="AN234" s="16">
        <v>677635.97</v>
      </c>
      <c r="AO234" s="16">
        <v>77452.740000000005</v>
      </c>
      <c r="AP234" s="16">
        <v>82596.7</v>
      </c>
      <c r="AQ234" s="16">
        <v>16620.07</v>
      </c>
      <c r="AR234" s="16">
        <v>4258491.6399999997</v>
      </c>
      <c r="AS234" s="16">
        <v>12683378.810000001</v>
      </c>
      <c r="AT234" s="16">
        <f t="shared" si="84"/>
        <v>35431419.640000008</v>
      </c>
      <c r="AU234" s="16">
        <f t="shared" si="85"/>
        <v>760232.66999999993</v>
      </c>
      <c r="AV234" s="16">
        <f t="shared" si="86"/>
        <v>16941870.449999999</v>
      </c>
      <c r="AW234" s="16">
        <f t="shared" si="87"/>
        <v>53133522.760000005</v>
      </c>
      <c r="AX234" s="16">
        <f t="shared" si="88"/>
        <v>106480.23999999464</v>
      </c>
      <c r="AY234" s="17">
        <f t="shared" si="93"/>
        <v>53240003</v>
      </c>
    </row>
    <row r="235" spans="1:51" x14ac:dyDescent="0.2">
      <c r="A235" s="4">
        <f t="shared" si="89"/>
        <v>2036</v>
      </c>
      <c r="B235" s="4">
        <f t="shared" si="90"/>
        <v>10</v>
      </c>
      <c r="C235" s="11">
        <f t="shared" si="73"/>
        <v>49949</v>
      </c>
      <c r="E235" s="15">
        <v>39807494</v>
      </c>
      <c r="F235" s="16">
        <v>20961866</v>
      </c>
      <c r="G235" s="16">
        <v>1258029</v>
      </c>
      <c r="H235" s="16">
        <v>689934</v>
      </c>
      <c r="I235" s="16">
        <v>93162</v>
      </c>
      <c r="J235" s="16">
        <v>64971</v>
      </c>
      <c r="K235" s="16">
        <v>17641</v>
      </c>
      <c r="L235" s="16">
        <v>4930810</v>
      </c>
      <c r="M235" s="16">
        <v>13774663</v>
      </c>
      <c r="N235" s="16">
        <f t="shared" si="74"/>
        <v>62138192</v>
      </c>
      <c r="O235" s="16">
        <f t="shared" si="75"/>
        <v>754905</v>
      </c>
      <c r="P235" s="16">
        <f t="shared" si="76"/>
        <v>18705473</v>
      </c>
      <c r="Q235" s="16">
        <f t="shared" si="77"/>
        <v>81598570</v>
      </c>
      <c r="R235" s="16">
        <f t="shared" si="78"/>
        <v>163524</v>
      </c>
      <c r="S235" s="17">
        <f t="shared" si="91"/>
        <v>81762094</v>
      </c>
      <c r="U235" s="15">
        <v>43772092</v>
      </c>
      <c r="V235" s="16">
        <v>23240612</v>
      </c>
      <c r="W235" s="16">
        <v>1617736</v>
      </c>
      <c r="X235" s="16">
        <v>855322</v>
      </c>
      <c r="Y235" s="16">
        <v>93162</v>
      </c>
      <c r="Z235" s="16">
        <v>100110</v>
      </c>
      <c r="AA235" s="16">
        <v>17641</v>
      </c>
      <c r="AB235" s="16">
        <v>4930810</v>
      </c>
      <c r="AC235" s="16">
        <v>13774663</v>
      </c>
      <c r="AD235" s="16">
        <f t="shared" si="79"/>
        <v>68741243</v>
      </c>
      <c r="AE235" s="16">
        <f t="shared" si="80"/>
        <v>955432</v>
      </c>
      <c r="AF235" s="16">
        <f t="shared" si="81"/>
        <v>18705473</v>
      </c>
      <c r="AG235" s="16">
        <f t="shared" si="82"/>
        <v>88402148</v>
      </c>
      <c r="AH235" s="16">
        <f t="shared" si="83"/>
        <v>177159</v>
      </c>
      <c r="AI235" s="17">
        <f t="shared" si="92"/>
        <v>88579307</v>
      </c>
      <c r="AK235" s="15">
        <v>43281196.710000001</v>
      </c>
      <c r="AL235" s="16">
        <v>23006603.489999998</v>
      </c>
      <c r="AM235" s="16">
        <v>1602627.74</v>
      </c>
      <c r="AN235" s="16">
        <v>845309.41</v>
      </c>
      <c r="AO235" s="16">
        <v>93161.66</v>
      </c>
      <c r="AP235" s="16">
        <v>98141.7</v>
      </c>
      <c r="AQ235" s="16">
        <v>17640.54</v>
      </c>
      <c r="AR235" s="16">
        <v>4930810.22</v>
      </c>
      <c r="AS235" s="16">
        <v>13774663.460000001</v>
      </c>
      <c r="AT235" s="16">
        <f t="shared" si="84"/>
        <v>68001230.140000001</v>
      </c>
      <c r="AU235" s="16">
        <f t="shared" si="85"/>
        <v>943451.11</v>
      </c>
      <c r="AV235" s="16">
        <f t="shared" si="86"/>
        <v>18705473.68</v>
      </c>
      <c r="AW235" s="16">
        <f t="shared" si="87"/>
        <v>87650154.930000007</v>
      </c>
      <c r="AX235" s="16">
        <f t="shared" si="88"/>
        <v>175652.06999999285</v>
      </c>
      <c r="AY235" s="17">
        <f t="shared" si="93"/>
        <v>87825807</v>
      </c>
    </row>
    <row r="236" spans="1:51" x14ac:dyDescent="0.2">
      <c r="A236" s="4">
        <f t="shared" si="89"/>
        <v>2036</v>
      </c>
      <c r="B236" s="4">
        <f t="shared" si="90"/>
        <v>11</v>
      </c>
      <c r="C236" s="11">
        <f t="shared" si="73"/>
        <v>49980</v>
      </c>
      <c r="E236" s="15">
        <v>75529158</v>
      </c>
      <c r="F236" s="16">
        <v>30273334</v>
      </c>
      <c r="G236" s="16">
        <v>1812615</v>
      </c>
      <c r="H236" s="16">
        <v>980626</v>
      </c>
      <c r="I236" s="16">
        <v>101176</v>
      </c>
      <c r="J236" s="16">
        <v>69866</v>
      </c>
      <c r="K236" s="16">
        <v>17472</v>
      </c>
      <c r="L236" s="16">
        <v>5371982</v>
      </c>
      <c r="M236" s="16">
        <v>13903728</v>
      </c>
      <c r="N236" s="16">
        <f t="shared" si="74"/>
        <v>107733755</v>
      </c>
      <c r="O236" s="16">
        <f t="shared" si="75"/>
        <v>1050492</v>
      </c>
      <c r="P236" s="16">
        <f t="shared" si="76"/>
        <v>19275710</v>
      </c>
      <c r="Q236" s="16">
        <f t="shared" si="77"/>
        <v>128059957</v>
      </c>
      <c r="R236" s="16">
        <f t="shared" si="78"/>
        <v>256633</v>
      </c>
      <c r="S236" s="17">
        <f t="shared" si="91"/>
        <v>128316590</v>
      </c>
      <c r="U236" s="15">
        <v>81887735</v>
      </c>
      <c r="V236" s="16">
        <v>33654252</v>
      </c>
      <c r="W236" s="16">
        <v>2202552</v>
      </c>
      <c r="X236" s="16">
        <v>1192997</v>
      </c>
      <c r="Y236" s="16">
        <v>101176</v>
      </c>
      <c r="Z236" s="16">
        <v>108684</v>
      </c>
      <c r="AA236" s="16">
        <v>17472</v>
      </c>
      <c r="AB236" s="16">
        <v>5371982</v>
      </c>
      <c r="AC236" s="16">
        <v>13903728</v>
      </c>
      <c r="AD236" s="16">
        <f t="shared" si="79"/>
        <v>117863187</v>
      </c>
      <c r="AE236" s="16">
        <f t="shared" si="80"/>
        <v>1301681</v>
      </c>
      <c r="AF236" s="16">
        <f t="shared" si="81"/>
        <v>19275710</v>
      </c>
      <c r="AG236" s="16">
        <f t="shared" si="82"/>
        <v>138440578</v>
      </c>
      <c r="AH236" s="16">
        <f t="shared" si="83"/>
        <v>277436</v>
      </c>
      <c r="AI236" s="17">
        <f t="shared" si="92"/>
        <v>138718014</v>
      </c>
      <c r="AK236" s="15">
        <v>81064788.030000001</v>
      </c>
      <c r="AL236" s="16">
        <v>33086765.52</v>
      </c>
      <c r="AM236" s="16">
        <v>2160415.5099999998</v>
      </c>
      <c r="AN236" s="16">
        <v>1175189.8700000001</v>
      </c>
      <c r="AO236" s="16">
        <v>101176.11</v>
      </c>
      <c r="AP236" s="16">
        <v>103343.02</v>
      </c>
      <c r="AQ236" s="16">
        <v>17471.72</v>
      </c>
      <c r="AR236" s="16">
        <v>5371982.1500000004</v>
      </c>
      <c r="AS236" s="16">
        <v>13903728.109999999</v>
      </c>
      <c r="AT236" s="16">
        <f t="shared" si="84"/>
        <v>116430616.89</v>
      </c>
      <c r="AU236" s="16">
        <f t="shared" si="85"/>
        <v>1278532.8900000001</v>
      </c>
      <c r="AV236" s="16">
        <f t="shared" si="86"/>
        <v>19275710.259999998</v>
      </c>
      <c r="AW236" s="16">
        <f t="shared" si="87"/>
        <v>136984860.03999999</v>
      </c>
      <c r="AX236" s="16">
        <f t="shared" si="88"/>
        <v>274518.96000000834</v>
      </c>
      <c r="AY236" s="17">
        <f t="shared" si="93"/>
        <v>137259379</v>
      </c>
    </row>
    <row r="237" spans="1:51" x14ac:dyDescent="0.2">
      <c r="A237" s="4">
        <f t="shared" si="89"/>
        <v>2036</v>
      </c>
      <c r="B237" s="4">
        <f t="shared" si="90"/>
        <v>12</v>
      </c>
      <c r="C237" s="11">
        <f t="shared" si="73"/>
        <v>50010</v>
      </c>
      <c r="E237" s="15">
        <v>107651395</v>
      </c>
      <c r="F237" s="16">
        <v>39730747</v>
      </c>
      <c r="G237" s="16">
        <v>2412526</v>
      </c>
      <c r="H237" s="16">
        <v>1433186</v>
      </c>
      <c r="I237" s="16">
        <v>111772</v>
      </c>
      <c r="J237" s="16">
        <v>107125</v>
      </c>
      <c r="K237" s="16">
        <v>18330</v>
      </c>
      <c r="L237" s="16">
        <v>6158772</v>
      </c>
      <c r="M237" s="16">
        <v>14761444</v>
      </c>
      <c r="N237" s="16">
        <f t="shared" si="74"/>
        <v>149924770</v>
      </c>
      <c r="O237" s="16">
        <f t="shared" si="75"/>
        <v>1540311</v>
      </c>
      <c r="P237" s="16">
        <f t="shared" si="76"/>
        <v>20920216</v>
      </c>
      <c r="Q237" s="16">
        <f t="shared" si="77"/>
        <v>172385297</v>
      </c>
      <c r="R237" s="16">
        <f t="shared" si="78"/>
        <v>345462</v>
      </c>
      <c r="S237" s="17">
        <f t="shared" si="91"/>
        <v>172730759</v>
      </c>
      <c r="U237" s="15">
        <v>116252542</v>
      </c>
      <c r="V237" s="16">
        <v>44265346</v>
      </c>
      <c r="W237" s="16">
        <v>2798652</v>
      </c>
      <c r="X237" s="16">
        <v>1461445</v>
      </c>
      <c r="Y237" s="16">
        <v>111772</v>
      </c>
      <c r="Z237" s="16">
        <v>120426</v>
      </c>
      <c r="AA237" s="16">
        <v>18330</v>
      </c>
      <c r="AB237" s="16">
        <v>6158772</v>
      </c>
      <c r="AC237" s="16">
        <v>14761444</v>
      </c>
      <c r="AD237" s="16">
        <f t="shared" si="79"/>
        <v>163446642</v>
      </c>
      <c r="AE237" s="16">
        <f t="shared" si="80"/>
        <v>1581871</v>
      </c>
      <c r="AF237" s="16">
        <f t="shared" si="81"/>
        <v>20920216</v>
      </c>
      <c r="AG237" s="16">
        <f t="shared" si="82"/>
        <v>185948729</v>
      </c>
      <c r="AH237" s="16">
        <f t="shared" si="83"/>
        <v>372643</v>
      </c>
      <c r="AI237" s="17">
        <f t="shared" si="92"/>
        <v>186321372</v>
      </c>
      <c r="AK237" s="15">
        <v>115382581.37</v>
      </c>
      <c r="AL237" s="16">
        <v>43574122.840000004</v>
      </c>
      <c r="AM237" s="16">
        <v>2748834.53</v>
      </c>
      <c r="AN237" s="16">
        <v>1447419.95</v>
      </c>
      <c r="AO237" s="16">
        <v>111772.31</v>
      </c>
      <c r="AP237" s="16">
        <v>113780.96</v>
      </c>
      <c r="AQ237" s="16">
        <v>18329.62</v>
      </c>
      <c r="AR237" s="16">
        <v>6158772.2000000002</v>
      </c>
      <c r="AS237" s="16">
        <v>14761444.470000001</v>
      </c>
      <c r="AT237" s="16">
        <f t="shared" si="84"/>
        <v>161835640.67000002</v>
      </c>
      <c r="AU237" s="16">
        <f t="shared" si="85"/>
        <v>1561200.91</v>
      </c>
      <c r="AV237" s="16">
        <f t="shared" si="86"/>
        <v>20920216.670000002</v>
      </c>
      <c r="AW237" s="16">
        <f t="shared" si="87"/>
        <v>184317058.25</v>
      </c>
      <c r="AX237" s="16">
        <f t="shared" si="88"/>
        <v>369372.75</v>
      </c>
      <c r="AY237" s="17">
        <f t="shared" si="93"/>
        <v>184686431</v>
      </c>
    </row>
    <row r="238" spans="1:51" x14ac:dyDescent="0.2">
      <c r="A238" s="4">
        <f t="shared" si="89"/>
        <v>2037</v>
      </c>
      <c r="B238" s="4">
        <f t="shared" si="90"/>
        <v>1</v>
      </c>
      <c r="C238" s="11">
        <f t="shared" si="73"/>
        <v>50041</v>
      </c>
      <c r="E238" s="15">
        <v>107879267</v>
      </c>
      <c r="F238" s="16">
        <v>41009958</v>
      </c>
      <c r="G238" s="16">
        <v>2358985</v>
      </c>
      <c r="H238" s="16">
        <v>1265092</v>
      </c>
      <c r="I238" s="16">
        <v>109659</v>
      </c>
      <c r="J238" s="16">
        <v>79251</v>
      </c>
      <c r="K238" s="16">
        <v>18283</v>
      </c>
      <c r="L238" s="16">
        <v>6458601</v>
      </c>
      <c r="M238" s="16">
        <v>14693262</v>
      </c>
      <c r="N238" s="16">
        <f t="shared" si="74"/>
        <v>151376152</v>
      </c>
      <c r="O238" s="16">
        <f t="shared" si="75"/>
        <v>1344343</v>
      </c>
      <c r="P238" s="16">
        <f t="shared" si="76"/>
        <v>21151863</v>
      </c>
      <c r="Q238" s="16">
        <f t="shared" si="77"/>
        <v>173872358</v>
      </c>
      <c r="R238" s="16">
        <f t="shared" si="78"/>
        <v>348442</v>
      </c>
      <c r="S238" s="17">
        <f t="shared" si="91"/>
        <v>174220800</v>
      </c>
      <c r="U238" s="15">
        <v>115092919</v>
      </c>
      <c r="V238" s="16">
        <v>44817155</v>
      </c>
      <c r="W238" s="16">
        <v>2708597</v>
      </c>
      <c r="X238" s="16">
        <v>1527989</v>
      </c>
      <c r="Y238" s="16">
        <v>109659</v>
      </c>
      <c r="Z238" s="16">
        <v>119039</v>
      </c>
      <c r="AA238" s="16">
        <v>18283</v>
      </c>
      <c r="AB238" s="16">
        <v>6458601</v>
      </c>
      <c r="AC238" s="16">
        <v>14693262</v>
      </c>
      <c r="AD238" s="16">
        <f t="shared" si="79"/>
        <v>162746613</v>
      </c>
      <c r="AE238" s="16">
        <f t="shared" si="80"/>
        <v>1647028</v>
      </c>
      <c r="AF238" s="16">
        <f t="shared" si="81"/>
        <v>21151863</v>
      </c>
      <c r="AG238" s="16">
        <f t="shared" si="82"/>
        <v>185545504</v>
      </c>
      <c r="AH238" s="16">
        <f t="shared" si="83"/>
        <v>371835</v>
      </c>
      <c r="AI238" s="17">
        <f t="shared" si="92"/>
        <v>185917339</v>
      </c>
      <c r="AK238" s="15">
        <v>114340464.64</v>
      </c>
      <c r="AL238" s="16">
        <v>44243046.140000001</v>
      </c>
      <c r="AM238" s="16">
        <v>2667412.69</v>
      </c>
      <c r="AN238" s="16">
        <v>1509577.51</v>
      </c>
      <c r="AO238" s="16">
        <v>109658.65</v>
      </c>
      <c r="AP238" s="16">
        <v>113059.49</v>
      </c>
      <c r="AQ238" s="16">
        <v>18283.189999999999</v>
      </c>
      <c r="AR238" s="16">
        <v>6458601.1699999999</v>
      </c>
      <c r="AS238" s="16">
        <v>14693262.43</v>
      </c>
      <c r="AT238" s="16">
        <f t="shared" si="84"/>
        <v>161378865.31</v>
      </c>
      <c r="AU238" s="16">
        <f t="shared" si="85"/>
        <v>1622637</v>
      </c>
      <c r="AV238" s="16">
        <f t="shared" si="86"/>
        <v>21151863.600000001</v>
      </c>
      <c r="AW238" s="16">
        <f t="shared" si="87"/>
        <v>184153365.91</v>
      </c>
      <c r="AX238" s="16">
        <f t="shared" si="88"/>
        <v>369045.09000000358</v>
      </c>
      <c r="AY238" s="17">
        <f t="shared" si="93"/>
        <v>184522411</v>
      </c>
    </row>
    <row r="239" spans="1:51" x14ac:dyDescent="0.2">
      <c r="A239" s="4">
        <f t="shared" si="89"/>
        <v>2037</v>
      </c>
      <c r="B239" s="4">
        <f t="shared" si="90"/>
        <v>2</v>
      </c>
      <c r="C239" s="11">
        <f t="shared" si="73"/>
        <v>50072</v>
      </c>
      <c r="E239" s="15">
        <v>91634917</v>
      </c>
      <c r="F239" s="16">
        <v>36076119</v>
      </c>
      <c r="G239" s="16">
        <v>2044550</v>
      </c>
      <c r="H239" s="16">
        <v>1146625</v>
      </c>
      <c r="I239" s="16">
        <v>96383</v>
      </c>
      <c r="J239" s="16">
        <v>75566</v>
      </c>
      <c r="K239" s="16">
        <v>16445</v>
      </c>
      <c r="L239" s="16">
        <v>5708267</v>
      </c>
      <c r="M239" s="16">
        <v>13170849</v>
      </c>
      <c r="N239" s="16">
        <f t="shared" si="74"/>
        <v>129868414</v>
      </c>
      <c r="O239" s="16">
        <f t="shared" si="75"/>
        <v>1222191</v>
      </c>
      <c r="P239" s="16">
        <f t="shared" si="76"/>
        <v>18879116</v>
      </c>
      <c r="Q239" s="16">
        <f t="shared" si="77"/>
        <v>149969721</v>
      </c>
      <c r="R239" s="16">
        <f t="shared" si="78"/>
        <v>300541</v>
      </c>
      <c r="S239" s="17">
        <f t="shared" si="91"/>
        <v>150270262</v>
      </c>
      <c r="U239" s="15">
        <v>96753555</v>
      </c>
      <c r="V239" s="16">
        <v>38683535</v>
      </c>
      <c r="W239" s="16">
        <v>2311039</v>
      </c>
      <c r="X239" s="16">
        <v>1325909</v>
      </c>
      <c r="Y239" s="16">
        <v>96383</v>
      </c>
      <c r="Z239" s="16">
        <v>105464</v>
      </c>
      <c r="AA239" s="16">
        <v>16445</v>
      </c>
      <c r="AB239" s="16">
        <v>5708267</v>
      </c>
      <c r="AC239" s="16">
        <v>13170849</v>
      </c>
      <c r="AD239" s="16">
        <f t="shared" si="79"/>
        <v>137860957</v>
      </c>
      <c r="AE239" s="16">
        <f t="shared" si="80"/>
        <v>1431373</v>
      </c>
      <c r="AF239" s="16">
        <f t="shared" si="81"/>
        <v>18879116</v>
      </c>
      <c r="AG239" s="16">
        <f t="shared" si="82"/>
        <v>158171446</v>
      </c>
      <c r="AH239" s="16">
        <f t="shared" si="83"/>
        <v>316977</v>
      </c>
      <c r="AI239" s="17">
        <f t="shared" si="92"/>
        <v>158488423</v>
      </c>
      <c r="AK239" s="15">
        <v>96227811</v>
      </c>
      <c r="AL239" s="16">
        <v>38344363.060000002</v>
      </c>
      <c r="AM239" s="16">
        <v>2287084.04</v>
      </c>
      <c r="AN239" s="16">
        <v>1315009.75</v>
      </c>
      <c r="AO239" s="16">
        <v>96383.43</v>
      </c>
      <c r="AP239" s="16">
        <v>101989.62</v>
      </c>
      <c r="AQ239" s="16">
        <v>16444.78</v>
      </c>
      <c r="AR239" s="16">
        <v>5708266.5999999996</v>
      </c>
      <c r="AS239" s="16">
        <v>13170848.58</v>
      </c>
      <c r="AT239" s="16">
        <f t="shared" si="84"/>
        <v>136972086.31</v>
      </c>
      <c r="AU239" s="16">
        <f t="shared" si="85"/>
        <v>1416999.37</v>
      </c>
      <c r="AV239" s="16">
        <f t="shared" si="86"/>
        <v>18879115.18</v>
      </c>
      <c r="AW239" s="16">
        <f t="shared" si="87"/>
        <v>157268200.86000001</v>
      </c>
      <c r="AX239" s="16">
        <f t="shared" si="88"/>
        <v>315167.13999998569</v>
      </c>
      <c r="AY239" s="17">
        <f t="shared" si="93"/>
        <v>157583368</v>
      </c>
    </row>
    <row r="240" spans="1:51" x14ac:dyDescent="0.2">
      <c r="A240" s="4">
        <f t="shared" si="89"/>
        <v>2037</v>
      </c>
      <c r="B240" s="4">
        <f t="shared" si="90"/>
        <v>3</v>
      </c>
      <c r="C240" s="11">
        <f t="shared" si="73"/>
        <v>50100</v>
      </c>
      <c r="E240" s="15">
        <v>85422587</v>
      </c>
      <c r="F240" s="16">
        <v>34528629</v>
      </c>
      <c r="G240" s="16">
        <v>1929673</v>
      </c>
      <c r="H240" s="16">
        <v>1175523</v>
      </c>
      <c r="I240" s="16">
        <v>101057</v>
      </c>
      <c r="J240" s="16">
        <v>76053</v>
      </c>
      <c r="K240" s="16">
        <v>18033</v>
      </c>
      <c r="L240" s="16">
        <v>6106681</v>
      </c>
      <c r="M240" s="16">
        <v>14331122</v>
      </c>
      <c r="N240" s="16">
        <f t="shared" si="74"/>
        <v>121999979</v>
      </c>
      <c r="O240" s="16">
        <f t="shared" si="75"/>
        <v>1251576</v>
      </c>
      <c r="P240" s="16">
        <f t="shared" si="76"/>
        <v>20437803</v>
      </c>
      <c r="Q240" s="16">
        <f t="shared" si="77"/>
        <v>143689358</v>
      </c>
      <c r="R240" s="16">
        <f t="shared" si="78"/>
        <v>287955</v>
      </c>
      <c r="S240" s="17">
        <f t="shared" si="91"/>
        <v>143977313</v>
      </c>
      <c r="U240" s="15">
        <v>90309098</v>
      </c>
      <c r="V240" s="16">
        <v>37063222</v>
      </c>
      <c r="W240" s="16">
        <v>2234922</v>
      </c>
      <c r="X240" s="16">
        <v>1364568</v>
      </c>
      <c r="Y240" s="16">
        <v>101057</v>
      </c>
      <c r="Z240" s="16">
        <v>111621</v>
      </c>
      <c r="AA240" s="16">
        <v>18033</v>
      </c>
      <c r="AB240" s="16">
        <v>6106681</v>
      </c>
      <c r="AC240" s="16">
        <v>14331122</v>
      </c>
      <c r="AD240" s="16">
        <f t="shared" si="79"/>
        <v>129726332</v>
      </c>
      <c r="AE240" s="16">
        <f t="shared" si="80"/>
        <v>1476189</v>
      </c>
      <c r="AF240" s="16">
        <f t="shared" si="81"/>
        <v>20437803</v>
      </c>
      <c r="AG240" s="16">
        <f t="shared" si="82"/>
        <v>151640324</v>
      </c>
      <c r="AH240" s="16">
        <f t="shared" si="83"/>
        <v>303888</v>
      </c>
      <c r="AI240" s="17">
        <f t="shared" si="92"/>
        <v>151944212</v>
      </c>
      <c r="AK240" s="15">
        <v>89825970.700000003</v>
      </c>
      <c r="AL240" s="16">
        <v>36770415.280000001</v>
      </c>
      <c r="AM240" s="16">
        <v>2215300.11</v>
      </c>
      <c r="AN240" s="16">
        <v>1353679.24</v>
      </c>
      <c r="AO240" s="16">
        <v>101057.37</v>
      </c>
      <c r="AP240" s="16">
        <v>108626.96</v>
      </c>
      <c r="AQ240" s="16">
        <v>18033.189999999999</v>
      </c>
      <c r="AR240" s="16">
        <v>6106680.7000000002</v>
      </c>
      <c r="AS240" s="16">
        <v>14331121.630000001</v>
      </c>
      <c r="AT240" s="16">
        <f t="shared" si="84"/>
        <v>128930776.65000001</v>
      </c>
      <c r="AU240" s="16">
        <f t="shared" si="85"/>
        <v>1462306.2</v>
      </c>
      <c r="AV240" s="16">
        <f t="shared" si="86"/>
        <v>20437802.330000002</v>
      </c>
      <c r="AW240" s="16">
        <f t="shared" si="87"/>
        <v>150830885.18000001</v>
      </c>
      <c r="AX240" s="16">
        <f t="shared" si="88"/>
        <v>302265.81999999285</v>
      </c>
      <c r="AY240" s="17">
        <f t="shared" si="93"/>
        <v>151133151</v>
      </c>
    </row>
    <row r="241" spans="1:51" x14ac:dyDescent="0.2">
      <c r="A241" s="4">
        <f t="shared" si="89"/>
        <v>2037</v>
      </c>
      <c r="B241" s="4">
        <f t="shared" si="90"/>
        <v>4</v>
      </c>
      <c r="C241" s="11">
        <f t="shared" si="73"/>
        <v>50131</v>
      </c>
      <c r="E241" s="15">
        <v>59044657</v>
      </c>
      <c r="F241" s="16">
        <v>26895698</v>
      </c>
      <c r="G241" s="16">
        <v>1508551</v>
      </c>
      <c r="H241" s="16">
        <v>1017978</v>
      </c>
      <c r="I241" s="16">
        <v>90543</v>
      </c>
      <c r="J241" s="16">
        <v>69667</v>
      </c>
      <c r="K241" s="16">
        <v>17217</v>
      </c>
      <c r="L241" s="16">
        <v>5538310</v>
      </c>
      <c r="M241" s="16">
        <v>13708324</v>
      </c>
      <c r="N241" s="16">
        <f t="shared" si="74"/>
        <v>87556666</v>
      </c>
      <c r="O241" s="16">
        <f t="shared" si="75"/>
        <v>1087645</v>
      </c>
      <c r="P241" s="16">
        <f t="shared" si="76"/>
        <v>19246634</v>
      </c>
      <c r="Q241" s="16">
        <f t="shared" si="77"/>
        <v>107890945</v>
      </c>
      <c r="R241" s="16">
        <f t="shared" si="78"/>
        <v>216214</v>
      </c>
      <c r="S241" s="17">
        <f t="shared" si="91"/>
        <v>108107159</v>
      </c>
      <c r="U241" s="15">
        <v>62956320</v>
      </c>
      <c r="V241" s="16">
        <v>28862859</v>
      </c>
      <c r="W241" s="16">
        <v>1775575</v>
      </c>
      <c r="X241" s="16">
        <v>1168254</v>
      </c>
      <c r="Y241" s="16">
        <v>90543</v>
      </c>
      <c r="Z241" s="16">
        <v>101080</v>
      </c>
      <c r="AA241" s="16">
        <v>17217</v>
      </c>
      <c r="AB241" s="16">
        <v>5538310</v>
      </c>
      <c r="AC241" s="16">
        <v>13708324</v>
      </c>
      <c r="AD241" s="16">
        <f t="shared" si="79"/>
        <v>93702514</v>
      </c>
      <c r="AE241" s="16">
        <f t="shared" si="80"/>
        <v>1269334</v>
      </c>
      <c r="AF241" s="16">
        <f t="shared" si="81"/>
        <v>19246634</v>
      </c>
      <c r="AG241" s="16">
        <f t="shared" si="82"/>
        <v>114218482</v>
      </c>
      <c r="AH241" s="16">
        <f t="shared" si="83"/>
        <v>228895</v>
      </c>
      <c r="AI241" s="17">
        <f t="shared" si="92"/>
        <v>114447377</v>
      </c>
      <c r="AK241" s="15">
        <v>62634860.420000002</v>
      </c>
      <c r="AL241" s="16">
        <v>28677759.48</v>
      </c>
      <c r="AM241" s="16">
        <v>1763938.27</v>
      </c>
      <c r="AN241" s="16">
        <v>1160377.02</v>
      </c>
      <c r="AO241" s="16">
        <v>90542.87</v>
      </c>
      <c r="AP241" s="16">
        <v>99268.23</v>
      </c>
      <c r="AQ241" s="16">
        <v>17217.21</v>
      </c>
      <c r="AR241" s="16">
        <v>5538310.46</v>
      </c>
      <c r="AS241" s="16">
        <v>13708324.279999999</v>
      </c>
      <c r="AT241" s="16">
        <f t="shared" si="84"/>
        <v>93184318.25</v>
      </c>
      <c r="AU241" s="16">
        <f t="shared" si="85"/>
        <v>1259645.25</v>
      </c>
      <c r="AV241" s="16">
        <f t="shared" si="86"/>
        <v>19246634.739999998</v>
      </c>
      <c r="AW241" s="16">
        <f t="shared" si="87"/>
        <v>113690598.23999999</v>
      </c>
      <c r="AX241" s="16">
        <f t="shared" si="88"/>
        <v>227836.76000000536</v>
      </c>
      <c r="AY241" s="17">
        <f t="shared" si="93"/>
        <v>113918435</v>
      </c>
    </row>
    <row r="242" spans="1:51" x14ac:dyDescent="0.2">
      <c r="A242" s="4">
        <f t="shared" si="89"/>
        <v>2037</v>
      </c>
      <c r="B242" s="4">
        <f t="shared" si="90"/>
        <v>5</v>
      </c>
      <c r="C242" s="11">
        <f t="shared" si="73"/>
        <v>50161</v>
      </c>
      <c r="E242" s="15">
        <v>37672180</v>
      </c>
      <c r="F242" s="16">
        <v>20983542</v>
      </c>
      <c r="G242" s="16">
        <v>1186879</v>
      </c>
      <c r="H242" s="16">
        <v>883552</v>
      </c>
      <c r="I242" s="16">
        <v>83979</v>
      </c>
      <c r="J242" s="16">
        <v>64083</v>
      </c>
      <c r="K242" s="16">
        <v>17470</v>
      </c>
      <c r="L242" s="16">
        <v>5229779</v>
      </c>
      <c r="M242" s="16">
        <v>13518059</v>
      </c>
      <c r="N242" s="16">
        <f t="shared" si="74"/>
        <v>59944050</v>
      </c>
      <c r="O242" s="16">
        <f t="shared" si="75"/>
        <v>947635</v>
      </c>
      <c r="P242" s="16">
        <f t="shared" si="76"/>
        <v>18747838</v>
      </c>
      <c r="Q242" s="16">
        <f t="shared" si="77"/>
        <v>79639523</v>
      </c>
      <c r="R242" s="16">
        <f t="shared" si="78"/>
        <v>159598</v>
      </c>
      <c r="S242" s="17">
        <f t="shared" si="91"/>
        <v>79799121</v>
      </c>
      <c r="U242" s="15">
        <v>39619846</v>
      </c>
      <c r="V242" s="16">
        <v>22635633</v>
      </c>
      <c r="W242" s="16">
        <v>1447183</v>
      </c>
      <c r="X242" s="16">
        <v>1019408</v>
      </c>
      <c r="Y242" s="16">
        <v>83979</v>
      </c>
      <c r="Z242" s="16">
        <v>94945</v>
      </c>
      <c r="AA242" s="16">
        <v>17470</v>
      </c>
      <c r="AB242" s="16">
        <v>5229779</v>
      </c>
      <c r="AC242" s="16">
        <v>13518059</v>
      </c>
      <c r="AD242" s="16">
        <f t="shared" si="79"/>
        <v>63804111</v>
      </c>
      <c r="AE242" s="16">
        <f t="shared" si="80"/>
        <v>1114353</v>
      </c>
      <c r="AF242" s="16">
        <f t="shared" si="81"/>
        <v>18747838</v>
      </c>
      <c r="AG242" s="16">
        <f t="shared" si="82"/>
        <v>83666302</v>
      </c>
      <c r="AH242" s="16">
        <f t="shared" si="83"/>
        <v>167668</v>
      </c>
      <c r="AI242" s="17">
        <f t="shared" si="92"/>
        <v>83833970</v>
      </c>
      <c r="AK242" s="15">
        <v>39392028.579999998</v>
      </c>
      <c r="AL242" s="16">
        <v>22507035.539999999</v>
      </c>
      <c r="AM242" s="16">
        <v>1439822.26</v>
      </c>
      <c r="AN242" s="16">
        <v>1012931.82</v>
      </c>
      <c r="AO242" s="16">
        <v>83978.6</v>
      </c>
      <c r="AP242" s="16">
        <v>93780.73</v>
      </c>
      <c r="AQ242" s="16">
        <v>17470.16</v>
      </c>
      <c r="AR242" s="16">
        <v>5229779.46</v>
      </c>
      <c r="AS242" s="16">
        <v>13518059.4</v>
      </c>
      <c r="AT242" s="16">
        <f t="shared" si="84"/>
        <v>63440335.139999993</v>
      </c>
      <c r="AU242" s="16">
        <f t="shared" si="85"/>
        <v>1106712.55</v>
      </c>
      <c r="AV242" s="16">
        <f t="shared" si="86"/>
        <v>18747838.859999999</v>
      </c>
      <c r="AW242" s="16">
        <f t="shared" si="87"/>
        <v>83294886.549999982</v>
      </c>
      <c r="AX242" s="16">
        <f t="shared" si="88"/>
        <v>166923.45000001788</v>
      </c>
      <c r="AY242" s="17">
        <f t="shared" si="93"/>
        <v>83461810</v>
      </c>
    </row>
    <row r="243" spans="1:51" x14ac:dyDescent="0.2">
      <c r="A243" s="4">
        <f t="shared" si="89"/>
        <v>2037</v>
      </c>
      <c r="B243" s="4">
        <f t="shared" si="90"/>
        <v>6</v>
      </c>
      <c r="C243" s="11">
        <f t="shared" si="73"/>
        <v>50192</v>
      </c>
      <c r="E243" s="15">
        <v>22473508</v>
      </c>
      <c r="F243" s="16">
        <v>16476645</v>
      </c>
      <c r="G243" s="16">
        <v>818157</v>
      </c>
      <c r="H243" s="16">
        <v>616384</v>
      </c>
      <c r="I243" s="16">
        <v>74145</v>
      </c>
      <c r="J243" s="16">
        <v>55820</v>
      </c>
      <c r="K243" s="16">
        <v>16669</v>
      </c>
      <c r="L243" s="16">
        <v>4782295</v>
      </c>
      <c r="M243" s="16">
        <v>12738702</v>
      </c>
      <c r="N243" s="16">
        <f t="shared" si="74"/>
        <v>39859124</v>
      </c>
      <c r="O243" s="16">
        <f t="shared" si="75"/>
        <v>672204</v>
      </c>
      <c r="P243" s="16">
        <f t="shared" si="76"/>
        <v>17520997</v>
      </c>
      <c r="Q243" s="16">
        <f t="shared" si="77"/>
        <v>58052325</v>
      </c>
      <c r="R243" s="16">
        <f t="shared" si="78"/>
        <v>116337</v>
      </c>
      <c r="S243" s="17">
        <f t="shared" si="91"/>
        <v>58168662</v>
      </c>
      <c r="U243" s="15">
        <v>23639499</v>
      </c>
      <c r="V243" s="16">
        <v>17923083</v>
      </c>
      <c r="W243" s="16">
        <v>1074944</v>
      </c>
      <c r="X243" s="16">
        <v>730099</v>
      </c>
      <c r="Y243" s="16">
        <v>74145</v>
      </c>
      <c r="Z243" s="16">
        <v>84845</v>
      </c>
      <c r="AA243" s="16">
        <v>16669</v>
      </c>
      <c r="AB243" s="16">
        <v>4782295</v>
      </c>
      <c r="AC243" s="16">
        <v>12738702</v>
      </c>
      <c r="AD243" s="16">
        <f t="shared" si="79"/>
        <v>42728340</v>
      </c>
      <c r="AE243" s="16">
        <f t="shared" si="80"/>
        <v>814944</v>
      </c>
      <c r="AF243" s="16">
        <f t="shared" si="81"/>
        <v>17520997</v>
      </c>
      <c r="AG243" s="16">
        <f t="shared" si="82"/>
        <v>61064281</v>
      </c>
      <c r="AH243" s="16">
        <f t="shared" si="83"/>
        <v>122373</v>
      </c>
      <c r="AI243" s="17">
        <f t="shared" si="92"/>
        <v>61186654</v>
      </c>
      <c r="AK243" s="15">
        <v>23461482.66</v>
      </c>
      <c r="AL243" s="16">
        <v>17811564.43</v>
      </c>
      <c r="AM243" s="16">
        <v>1068735.44</v>
      </c>
      <c r="AN243" s="16">
        <v>724535.39</v>
      </c>
      <c r="AO243" s="16">
        <v>74144.91</v>
      </c>
      <c r="AP243" s="16">
        <v>83906.9</v>
      </c>
      <c r="AQ243" s="16">
        <v>16669.150000000001</v>
      </c>
      <c r="AR243" s="16">
        <v>4782294.74</v>
      </c>
      <c r="AS243" s="16">
        <v>12738701.5</v>
      </c>
      <c r="AT243" s="16">
        <f t="shared" si="84"/>
        <v>42432596.589999996</v>
      </c>
      <c r="AU243" s="16">
        <f t="shared" si="85"/>
        <v>808442.29</v>
      </c>
      <c r="AV243" s="16">
        <f t="shared" si="86"/>
        <v>17520996.240000002</v>
      </c>
      <c r="AW243" s="16">
        <f t="shared" si="87"/>
        <v>60762035.119999997</v>
      </c>
      <c r="AX243" s="16">
        <f t="shared" si="88"/>
        <v>121767.88000000268</v>
      </c>
      <c r="AY243" s="17">
        <f t="shared" si="93"/>
        <v>60883803</v>
      </c>
    </row>
    <row r="244" spans="1:51" x14ac:dyDescent="0.2">
      <c r="A244" s="4">
        <f t="shared" si="89"/>
        <v>2037</v>
      </c>
      <c r="B244" s="4">
        <f t="shared" si="90"/>
        <v>7</v>
      </c>
      <c r="C244" s="11">
        <f t="shared" si="73"/>
        <v>50222</v>
      </c>
      <c r="E244" s="15">
        <v>15198289</v>
      </c>
      <c r="F244" s="16">
        <v>13543935</v>
      </c>
      <c r="G244" s="16">
        <v>724091</v>
      </c>
      <c r="H244" s="16">
        <v>546868</v>
      </c>
      <c r="I244" s="16">
        <v>70288</v>
      </c>
      <c r="J244" s="16">
        <v>50995</v>
      </c>
      <c r="K244" s="16">
        <v>17013</v>
      </c>
      <c r="L244" s="16">
        <v>4569724</v>
      </c>
      <c r="M244" s="16">
        <v>12857530</v>
      </c>
      <c r="N244" s="16">
        <f t="shared" si="74"/>
        <v>29553616</v>
      </c>
      <c r="O244" s="16">
        <f t="shared" si="75"/>
        <v>597863</v>
      </c>
      <c r="P244" s="16">
        <f t="shared" si="76"/>
        <v>17427254</v>
      </c>
      <c r="Q244" s="16">
        <f t="shared" si="77"/>
        <v>47578733</v>
      </c>
      <c r="R244" s="16">
        <f t="shared" si="78"/>
        <v>95348</v>
      </c>
      <c r="S244" s="17">
        <f t="shared" si="91"/>
        <v>47674081</v>
      </c>
      <c r="U244" s="15">
        <v>16371080</v>
      </c>
      <c r="V244" s="16">
        <v>15093380</v>
      </c>
      <c r="W244" s="16">
        <v>1000340</v>
      </c>
      <c r="X244" s="16">
        <v>673147</v>
      </c>
      <c r="Y244" s="16">
        <v>70288</v>
      </c>
      <c r="Z244" s="16">
        <v>81406</v>
      </c>
      <c r="AA244" s="16">
        <v>17013</v>
      </c>
      <c r="AB244" s="16">
        <v>4569724</v>
      </c>
      <c r="AC244" s="16">
        <v>12857530</v>
      </c>
      <c r="AD244" s="16">
        <f t="shared" si="79"/>
        <v>32552101</v>
      </c>
      <c r="AE244" s="16">
        <f t="shared" si="80"/>
        <v>754553</v>
      </c>
      <c r="AF244" s="16">
        <f t="shared" si="81"/>
        <v>17427254</v>
      </c>
      <c r="AG244" s="16">
        <f t="shared" si="82"/>
        <v>50733908</v>
      </c>
      <c r="AH244" s="16">
        <f t="shared" si="83"/>
        <v>101671</v>
      </c>
      <c r="AI244" s="17">
        <f t="shared" si="92"/>
        <v>50835579</v>
      </c>
      <c r="AK244" s="15">
        <v>16184471.550000001</v>
      </c>
      <c r="AL244" s="16">
        <v>14972578.98</v>
      </c>
      <c r="AM244" s="16">
        <v>993754.48</v>
      </c>
      <c r="AN244" s="16">
        <v>666663.27</v>
      </c>
      <c r="AO244" s="16">
        <v>70288.289999999994</v>
      </c>
      <c r="AP244" s="16">
        <v>80437.23</v>
      </c>
      <c r="AQ244" s="16">
        <v>17013.39</v>
      </c>
      <c r="AR244" s="16">
        <v>4569723.62</v>
      </c>
      <c r="AS244" s="16">
        <v>12857529.710000001</v>
      </c>
      <c r="AT244" s="16">
        <f t="shared" si="84"/>
        <v>32238106.690000001</v>
      </c>
      <c r="AU244" s="16">
        <f t="shared" si="85"/>
        <v>747100.5</v>
      </c>
      <c r="AV244" s="16">
        <f t="shared" si="86"/>
        <v>17427253.330000002</v>
      </c>
      <c r="AW244" s="16">
        <f t="shared" si="87"/>
        <v>50412460.520000003</v>
      </c>
      <c r="AX244" s="16">
        <f t="shared" si="88"/>
        <v>101026.47999999672</v>
      </c>
      <c r="AY244" s="17">
        <f t="shared" si="93"/>
        <v>50513487</v>
      </c>
    </row>
    <row r="245" spans="1:51" x14ac:dyDescent="0.2">
      <c r="A245" s="4">
        <f t="shared" si="89"/>
        <v>2037</v>
      </c>
      <c r="B245" s="4">
        <f t="shared" si="90"/>
        <v>8</v>
      </c>
      <c r="C245" s="11">
        <f t="shared" si="73"/>
        <v>50253</v>
      </c>
      <c r="E245" s="15">
        <v>13608375</v>
      </c>
      <c r="F245" s="16">
        <v>13368749</v>
      </c>
      <c r="G245" s="16">
        <v>694624</v>
      </c>
      <c r="H245" s="16">
        <v>515938</v>
      </c>
      <c r="I245" s="16">
        <v>69291</v>
      </c>
      <c r="J245" s="16">
        <v>48931</v>
      </c>
      <c r="K245" s="16">
        <v>16995</v>
      </c>
      <c r="L245" s="16">
        <v>4348110</v>
      </c>
      <c r="M245" s="16">
        <v>12829702</v>
      </c>
      <c r="N245" s="16">
        <f t="shared" si="74"/>
        <v>27758034</v>
      </c>
      <c r="O245" s="16">
        <f t="shared" si="75"/>
        <v>564869</v>
      </c>
      <c r="P245" s="16">
        <f t="shared" si="76"/>
        <v>17177812</v>
      </c>
      <c r="Q245" s="16">
        <f t="shared" si="77"/>
        <v>45500715</v>
      </c>
      <c r="R245" s="16">
        <f t="shared" si="78"/>
        <v>91184</v>
      </c>
      <c r="S245" s="17">
        <f t="shared" si="91"/>
        <v>45591899</v>
      </c>
      <c r="U245" s="15">
        <v>14900187</v>
      </c>
      <c r="V245" s="16">
        <v>14994388</v>
      </c>
      <c r="W245" s="16">
        <v>992332</v>
      </c>
      <c r="X245" s="16">
        <v>647681</v>
      </c>
      <c r="Y245" s="16">
        <v>69291</v>
      </c>
      <c r="Z245" s="16">
        <v>80850</v>
      </c>
      <c r="AA245" s="16">
        <v>16995</v>
      </c>
      <c r="AB245" s="16">
        <v>4348110</v>
      </c>
      <c r="AC245" s="16">
        <v>12829702</v>
      </c>
      <c r="AD245" s="16">
        <f t="shared" si="79"/>
        <v>30973193</v>
      </c>
      <c r="AE245" s="16">
        <f t="shared" si="80"/>
        <v>728531</v>
      </c>
      <c r="AF245" s="16">
        <f t="shared" si="81"/>
        <v>17177812</v>
      </c>
      <c r="AG245" s="16">
        <f t="shared" si="82"/>
        <v>48879536</v>
      </c>
      <c r="AH245" s="16">
        <f t="shared" si="83"/>
        <v>97955</v>
      </c>
      <c r="AI245" s="17">
        <f t="shared" si="92"/>
        <v>48977491</v>
      </c>
      <c r="AK245" s="15">
        <v>14688197.15</v>
      </c>
      <c r="AL245" s="16">
        <v>14868859.560000001</v>
      </c>
      <c r="AM245" s="16">
        <v>985432.79</v>
      </c>
      <c r="AN245" s="16">
        <v>640828.1</v>
      </c>
      <c r="AO245" s="16">
        <v>69291.39</v>
      </c>
      <c r="AP245" s="16">
        <v>79862.59</v>
      </c>
      <c r="AQ245" s="16">
        <v>16995.27</v>
      </c>
      <c r="AR245" s="16">
        <v>4348109.8899999997</v>
      </c>
      <c r="AS245" s="16">
        <v>12829701.9</v>
      </c>
      <c r="AT245" s="16">
        <f t="shared" si="84"/>
        <v>30628776.16</v>
      </c>
      <c r="AU245" s="16">
        <f t="shared" si="85"/>
        <v>720690.69</v>
      </c>
      <c r="AV245" s="16">
        <f t="shared" si="86"/>
        <v>17177811.789999999</v>
      </c>
      <c r="AW245" s="16">
        <f t="shared" si="87"/>
        <v>48527278.640000001</v>
      </c>
      <c r="AX245" s="16">
        <f t="shared" si="88"/>
        <v>97249.359999999404</v>
      </c>
      <c r="AY245" s="17">
        <f t="shared" si="93"/>
        <v>48624528</v>
      </c>
    </row>
    <row r="246" spans="1:51" x14ac:dyDescent="0.2">
      <c r="A246" s="4">
        <f t="shared" si="89"/>
        <v>2037</v>
      </c>
      <c r="B246" s="4">
        <f t="shared" si="90"/>
        <v>9</v>
      </c>
      <c r="C246" s="11">
        <f t="shared" si="73"/>
        <v>50284</v>
      </c>
      <c r="E246" s="15">
        <v>17281922</v>
      </c>
      <c r="F246" s="16">
        <v>14062526</v>
      </c>
      <c r="G246" s="16">
        <v>760954</v>
      </c>
      <c r="H246" s="16">
        <v>516736</v>
      </c>
      <c r="I246" s="16">
        <v>71224</v>
      </c>
      <c r="J246" s="16">
        <v>53390</v>
      </c>
      <c r="K246" s="16">
        <v>16620</v>
      </c>
      <c r="L246" s="16">
        <v>4301307</v>
      </c>
      <c r="M246" s="16">
        <v>12662964</v>
      </c>
      <c r="N246" s="16">
        <f t="shared" si="74"/>
        <v>32193246</v>
      </c>
      <c r="O246" s="16">
        <f t="shared" si="75"/>
        <v>570126</v>
      </c>
      <c r="P246" s="16">
        <f t="shared" si="76"/>
        <v>16964271</v>
      </c>
      <c r="Q246" s="16">
        <f t="shared" si="77"/>
        <v>49727643</v>
      </c>
      <c r="R246" s="16">
        <f t="shared" si="78"/>
        <v>99655</v>
      </c>
      <c r="S246" s="17">
        <f t="shared" si="91"/>
        <v>49827298</v>
      </c>
      <c r="U246" s="15">
        <v>19196258</v>
      </c>
      <c r="V246" s="16">
        <v>15665071</v>
      </c>
      <c r="W246" s="16">
        <v>1046043</v>
      </c>
      <c r="X246" s="16">
        <v>643417</v>
      </c>
      <c r="Y246" s="16">
        <v>71224</v>
      </c>
      <c r="Z246" s="16">
        <v>83336</v>
      </c>
      <c r="AA246" s="16">
        <v>16620</v>
      </c>
      <c r="AB246" s="16">
        <v>4301307</v>
      </c>
      <c r="AC246" s="16">
        <v>12662964</v>
      </c>
      <c r="AD246" s="16">
        <f t="shared" si="79"/>
        <v>35995216</v>
      </c>
      <c r="AE246" s="16">
        <f t="shared" si="80"/>
        <v>726753</v>
      </c>
      <c r="AF246" s="16">
        <f t="shared" si="81"/>
        <v>16964271</v>
      </c>
      <c r="AG246" s="16">
        <f t="shared" si="82"/>
        <v>53686240</v>
      </c>
      <c r="AH246" s="16">
        <f t="shared" si="83"/>
        <v>107588</v>
      </c>
      <c r="AI246" s="17">
        <f t="shared" si="92"/>
        <v>53793828</v>
      </c>
      <c r="AK246" s="15">
        <v>18920691.329999998</v>
      </c>
      <c r="AL246" s="16">
        <v>15542723.050000001</v>
      </c>
      <c r="AM246" s="16">
        <v>1039122.28</v>
      </c>
      <c r="AN246" s="16">
        <v>636917.73</v>
      </c>
      <c r="AO246" s="16">
        <v>71223.509999999995</v>
      </c>
      <c r="AP246" s="16">
        <v>82366.990000000005</v>
      </c>
      <c r="AQ246" s="16">
        <v>16620.07</v>
      </c>
      <c r="AR246" s="16">
        <v>4301306.7699999996</v>
      </c>
      <c r="AS246" s="16">
        <v>12662964.359999999</v>
      </c>
      <c r="AT246" s="16">
        <f t="shared" si="84"/>
        <v>35590380.239999995</v>
      </c>
      <c r="AU246" s="16">
        <f t="shared" si="85"/>
        <v>719284.72</v>
      </c>
      <c r="AV246" s="16">
        <f t="shared" si="86"/>
        <v>16964271.129999999</v>
      </c>
      <c r="AW246" s="16">
        <f t="shared" si="87"/>
        <v>53273936.089999989</v>
      </c>
      <c r="AX246" s="16">
        <f t="shared" si="88"/>
        <v>106760.91000001132</v>
      </c>
      <c r="AY246" s="17">
        <f t="shared" si="93"/>
        <v>53380697</v>
      </c>
    </row>
    <row r="247" spans="1:51" x14ac:dyDescent="0.2">
      <c r="A247" s="4">
        <f t="shared" si="89"/>
        <v>2037</v>
      </c>
      <c r="B247" s="4">
        <f t="shared" si="90"/>
        <v>10</v>
      </c>
      <c r="C247" s="11">
        <f t="shared" si="73"/>
        <v>50314</v>
      </c>
      <c r="E247" s="15">
        <v>39773360</v>
      </c>
      <c r="F247" s="16">
        <v>21080318</v>
      </c>
      <c r="G247" s="16">
        <v>1244309</v>
      </c>
      <c r="H247" s="16">
        <v>628901</v>
      </c>
      <c r="I247" s="16">
        <v>85500</v>
      </c>
      <c r="J247" s="16">
        <v>64342</v>
      </c>
      <c r="K247" s="16">
        <v>17641</v>
      </c>
      <c r="L247" s="16">
        <v>4975433</v>
      </c>
      <c r="M247" s="16">
        <v>13754034</v>
      </c>
      <c r="N247" s="16">
        <f t="shared" si="74"/>
        <v>62201128</v>
      </c>
      <c r="O247" s="16">
        <f t="shared" si="75"/>
        <v>693243</v>
      </c>
      <c r="P247" s="16">
        <f t="shared" si="76"/>
        <v>18729467</v>
      </c>
      <c r="Q247" s="16">
        <f t="shared" si="77"/>
        <v>81623838</v>
      </c>
      <c r="R247" s="16">
        <f t="shared" si="78"/>
        <v>163575</v>
      </c>
      <c r="S247" s="17">
        <f t="shared" si="91"/>
        <v>81787413</v>
      </c>
      <c r="U247" s="15">
        <v>43946969</v>
      </c>
      <c r="V247" s="16">
        <v>23483797</v>
      </c>
      <c r="W247" s="16">
        <v>1603611</v>
      </c>
      <c r="X247" s="16">
        <v>800890</v>
      </c>
      <c r="Y247" s="16">
        <v>85500</v>
      </c>
      <c r="Z247" s="16">
        <v>99878</v>
      </c>
      <c r="AA247" s="16">
        <v>17641</v>
      </c>
      <c r="AB247" s="16">
        <v>4975433</v>
      </c>
      <c r="AC247" s="16">
        <v>13754034</v>
      </c>
      <c r="AD247" s="16">
        <f t="shared" si="79"/>
        <v>69137518</v>
      </c>
      <c r="AE247" s="16">
        <f t="shared" si="80"/>
        <v>900768</v>
      </c>
      <c r="AF247" s="16">
        <f t="shared" si="81"/>
        <v>18729467</v>
      </c>
      <c r="AG247" s="16">
        <f t="shared" si="82"/>
        <v>88767753</v>
      </c>
      <c r="AH247" s="16">
        <f t="shared" si="83"/>
        <v>177891</v>
      </c>
      <c r="AI247" s="17">
        <f t="shared" si="92"/>
        <v>88945644</v>
      </c>
      <c r="AK247" s="15">
        <v>43455331.630000003</v>
      </c>
      <c r="AL247" s="16">
        <v>23249969.239999998</v>
      </c>
      <c r="AM247" s="16">
        <v>1588502.41</v>
      </c>
      <c r="AN247" s="16">
        <v>790883.83999999997</v>
      </c>
      <c r="AO247" s="16">
        <v>85499.63</v>
      </c>
      <c r="AP247" s="16">
        <v>97909.3</v>
      </c>
      <c r="AQ247" s="16">
        <v>17640.54</v>
      </c>
      <c r="AR247" s="16">
        <v>4975433.1399999997</v>
      </c>
      <c r="AS247" s="16">
        <v>13754033.57</v>
      </c>
      <c r="AT247" s="16">
        <f t="shared" si="84"/>
        <v>68396943.450000003</v>
      </c>
      <c r="AU247" s="16">
        <f t="shared" si="85"/>
        <v>888793.14</v>
      </c>
      <c r="AV247" s="16">
        <f t="shared" si="86"/>
        <v>18729466.710000001</v>
      </c>
      <c r="AW247" s="16">
        <f t="shared" si="87"/>
        <v>88015203.300000012</v>
      </c>
      <c r="AX247" s="16">
        <f t="shared" si="88"/>
        <v>176382.69999998808</v>
      </c>
      <c r="AY247" s="17">
        <f t="shared" si="93"/>
        <v>88191586</v>
      </c>
    </row>
    <row r="248" spans="1:51" x14ac:dyDescent="0.2">
      <c r="A248" s="4">
        <f t="shared" si="89"/>
        <v>2037</v>
      </c>
      <c r="B248" s="4">
        <f t="shared" si="90"/>
        <v>11</v>
      </c>
      <c r="C248" s="11">
        <f t="shared" si="73"/>
        <v>50345</v>
      </c>
      <c r="E248" s="15">
        <v>75708941</v>
      </c>
      <c r="F248" s="16">
        <v>30404758</v>
      </c>
      <c r="G248" s="16">
        <v>1793714</v>
      </c>
      <c r="H248" s="16">
        <v>887030</v>
      </c>
      <c r="I248" s="16">
        <v>92709</v>
      </c>
      <c r="J248" s="16">
        <v>69283</v>
      </c>
      <c r="K248" s="16">
        <v>17472</v>
      </c>
      <c r="L248" s="16">
        <v>5416228</v>
      </c>
      <c r="M248" s="16">
        <v>13884249</v>
      </c>
      <c r="N248" s="16">
        <f t="shared" si="74"/>
        <v>108017594</v>
      </c>
      <c r="O248" s="16">
        <f t="shared" si="75"/>
        <v>956313</v>
      </c>
      <c r="P248" s="16">
        <f t="shared" si="76"/>
        <v>19300477</v>
      </c>
      <c r="Q248" s="16">
        <f t="shared" si="77"/>
        <v>128274384</v>
      </c>
      <c r="R248" s="16">
        <f t="shared" si="78"/>
        <v>257063</v>
      </c>
      <c r="S248" s="17">
        <f t="shared" si="91"/>
        <v>128531447</v>
      </c>
      <c r="U248" s="15">
        <v>82412141</v>
      </c>
      <c r="V248" s="16">
        <v>33942974</v>
      </c>
      <c r="W248" s="16">
        <v>2183268</v>
      </c>
      <c r="X248" s="16">
        <v>1107840</v>
      </c>
      <c r="Y248" s="16">
        <v>92709</v>
      </c>
      <c r="Z248" s="16">
        <v>108465</v>
      </c>
      <c r="AA248" s="16">
        <v>17472</v>
      </c>
      <c r="AB248" s="16">
        <v>5416228</v>
      </c>
      <c r="AC248" s="16">
        <v>13884249</v>
      </c>
      <c r="AD248" s="16">
        <f t="shared" si="79"/>
        <v>118648564</v>
      </c>
      <c r="AE248" s="16">
        <f t="shared" si="80"/>
        <v>1216305</v>
      </c>
      <c r="AF248" s="16">
        <f t="shared" si="81"/>
        <v>19300477</v>
      </c>
      <c r="AG248" s="16">
        <f t="shared" si="82"/>
        <v>139165346</v>
      </c>
      <c r="AH248" s="16">
        <f t="shared" si="83"/>
        <v>278888</v>
      </c>
      <c r="AI248" s="17">
        <f t="shared" si="92"/>
        <v>139444234</v>
      </c>
      <c r="AK248" s="15">
        <v>81588660.670000002</v>
      </c>
      <c r="AL248" s="16">
        <v>33375773.449999999</v>
      </c>
      <c r="AM248" s="16">
        <v>2141131.34</v>
      </c>
      <c r="AN248" s="16">
        <v>1090042.57</v>
      </c>
      <c r="AO248" s="16">
        <v>92708.79</v>
      </c>
      <c r="AP248" s="16">
        <v>103123.25</v>
      </c>
      <c r="AQ248" s="16">
        <v>17471.72</v>
      </c>
      <c r="AR248" s="16">
        <v>5416227.9400000004</v>
      </c>
      <c r="AS248" s="16">
        <v>13884248.98</v>
      </c>
      <c r="AT248" s="16">
        <f t="shared" si="84"/>
        <v>117215745.97000001</v>
      </c>
      <c r="AU248" s="16">
        <f t="shared" si="85"/>
        <v>1193165.82</v>
      </c>
      <c r="AV248" s="16">
        <f t="shared" si="86"/>
        <v>19300476.920000002</v>
      </c>
      <c r="AW248" s="16">
        <f t="shared" si="87"/>
        <v>137709388.71000001</v>
      </c>
      <c r="AX248" s="16">
        <f t="shared" si="88"/>
        <v>275970.28999999166</v>
      </c>
      <c r="AY248" s="17">
        <f t="shared" si="93"/>
        <v>137985359</v>
      </c>
    </row>
    <row r="249" spans="1:51" x14ac:dyDescent="0.2">
      <c r="A249" s="4">
        <f t="shared" si="89"/>
        <v>2037</v>
      </c>
      <c r="B249" s="4">
        <f t="shared" si="90"/>
        <v>12</v>
      </c>
      <c r="C249" s="11">
        <f t="shared" si="73"/>
        <v>50375</v>
      </c>
      <c r="E249" s="15">
        <v>107961922</v>
      </c>
      <c r="F249" s="16">
        <v>39856372</v>
      </c>
      <c r="G249" s="16">
        <v>2388404</v>
      </c>
      <c r="H249" s="16">
        <v>1322552</v>
      </c>
      <c r="I249" s="16">
        <v>102295</v>
      </c>
      <c r="J249" s="16">
        <v>106897</v>
      </c>
      <c r="K249" s="16">
        <v>18330</v>
      </c>
      <c r="L249" s="16">
        <v>6199269</v>
      </c>
      <c r="M249" s="16">
        <v>14741615</v>
      </c>
      <c r="N249" s="16">
        <f t="shared" si="74"/>
        <v>150327323</v>
      </c>
      <c r="O249" s="16">
        <f t="shared" si="75"/>
        <v>1429449</v>
      </c>
      <c r="P249" s="16">
        <f t="shared" si="76"/>
        <v>20940884</v>
      </c>
      <c r="Q249" s="16">
        <f t="shared" si="77"/>
        <v>172697656</v>
      </c>
      <c r="R249" s="16">
        <f t="shared" si="78"/>
        <v>346087</v>
      </c>
      <c r="S249" s="17">
        <f t="shared" si="91"/>
        <v>173043743</v>
      </c>
      <c r="U249" s="15">
        <v>117073054</v>
      </c>
      <c r="V249" s="16">
        <v>44608144</v>
      </c>
      <c r="W249" s="16">
        <v>2774167</v>
      </c>
      <c r="X249" s="16">
        <v>1350786</v>
      </c>
      <c r="Y249" s="16">
        <v>102295</v>
      </c>
      <c r="Z249" s="16">
        <v>120203</v>
      </c>
      <c r="AA249" s="16">
        <v>18330</v>
      </c>
      <c r="AB249" s="16">
        <v>6199269</v>
      </c>
      <c r="AC249" s="16">
        <v>14741615</v>
      </c>
      <c r="AD249" s="16">
        <f t="shared" si="79"/>
        <v>164575990</v>
      </c>
      <c r="AE249" s="16">
        <f t="shared" si="80"/>
        <v>1470989</v>
      </c>
      <c r="AF249" s="16">
        <f t="shared" si="81"/>
        <v>20940884</v>
      </c>
      <c r="AG249" s="16">
        <f t="shared" si="82"/>
        <v>186987863</v>
      </c>
      <c r="AH249" s="16">
        <f t="shared" si="83"/>
        <v>374725</v>
      </c>
      <c r="AI249" s="17">
        <f t="shared" si="92"/>
        <v>187362588</v>
      </c>
      <c r="AK249" s="15">
        <v>116202886.52</v>
      </c>
      <c r="AL249" s="16">
        <v>43917059.530000001</v>
      </c>
      <c r="AM249" s="16">
        <v>2724349.98</v>
      </c>
      <c r="AN249" s="16">
        <v>1336765.32</v>
      </c>
      <c r="AO249" s="16">
        <v>102294.58</v>
      </c>
      <c r="AP249" s="16">
        <v>113557.56</v>
      </c>
      <c r="AQ249" s="16">
        <v>18329.62</v>
      </c>
      <c r="AR249" s="16">
        <v>6199268.79</v>
      </c>
      <c r="AS249" s="16">
        <v>14741615.1</v>
      </c>
      <c r="AT249" s="16">
        <f t="shared" si="84"/>
        <v>162964920.23000002</v>
      </c>
      <c r="AU249" s="16">
        <f t="shared" si="85"/>
        <v>1450322.8800000001</v>
      </c>
      <c r="AV249" s="16">
        <f t="shared" si="86"/>
        <v>20940883.890000001</v>
      </c>
      <c r="AW249" s="16">
        <f t="shared" si="87"/>
        <v>185356127</v>
      </c>
      <c r="AX249" s="16">
        <f t="shared" si="88"/>
        <v>371455</v>
      </c>
      <c r="AY249" s="17">
        <f t="shared" si="93"/>
        <v>185727582</v>
      </c>
    </row>
    <row r="250" spans="1:51" x14ac:dyDescent="0.2">
      <c r="A250" s="4">
        <f t="shared" si="89"/>
        <v>2038</v>
      </c>
      <c r="B250" s="4">
        <f t="shared" si="90"/>
        <v>1</v>
      </c>
      <c r="C250" s="11">
        <f t="shared" si="73"/>
        <v>50406</v>
      </c>
      <c r="E250" s="15">
        <v>108285554</v>
      </c>
      <c r="F250" s="16">
        <v>41158807</v>
      </c>
      <c r="G250" s="16">
        <v>2335585</v>
      </c>
      <c r="H250" s="16">
        <v>1137677</v>
      </c>
      <c r="I250" s="16">
        <v>100291</v>
      </c>
      <c r="J250" s="16">
        <v>78722</v>
      </c>
      <c r="K250" s="16">
        <v>18283</v>
      </c>
      <c r="L250" s="16">
        <v>6510930</v>
      </c>
      <c r="M250" s="16">
        <v>14673380</v>
      </c>
      <c r="N250" s="16">
        <f t="shared" si="74"/>
        <v>151898520</v>
      </c>
      <c r="O250" s="16">
        <f t="shared" si="75"/>
        <v>1216399</v>
      </c>
      <c r="P250" s="16">
        <f t="shared" si="76"/>
        <v>21184310</v>
      </c>
      <c r="Q250" s="16">
        <f t="shared" si="77"/>
        <v>174299229</v>
      </c>
      <c r="R250" s="16">
        <f t="shared" si="78"/>
        <v>349297</v>
      </c>
      <c r="S250" s="17">
        <f t="shared" si="91"/>
        <v>174648526</v>
      </c>
      <c r="U250" s="15">
        <v>115926148</v>
      </c>
      <c r="V250" s="16">
        <v>45166082</v>
      </c>
      <c r="W250" s="16">
        <v>2684912</v>
      </c>
      <c r="X250" s="16">
        <v>1411535</v>
      </c>
      <c r="Y250" s="16">
        <v>100291</v>
      </c>
      <c r="Z250" s="16">
        <v>118815</v>
      </c>
      <c r="AA250" s="16">
        <v>18283</v>
      </c>
      <c r="AB250" s="16">
        <v>6510930</v>
      </c>
      <c r="AC250" s="16">
        <v>14673380</v>
      </c>
      <c r="AD250" s="16">
        <f t="shared" si="79"/>
        <v>163895716</v>
      </c>
      <c r="AE250" s="16">
        <f t="shared" si="80"/>
        <v>1530350</v>
      </c>
      <c r="AF250" s="16">
        <f t="shared" si="81"/>
        <v>21184310</v>
      </c>
      <c r="AG250" s="16">
        <f t="shared" si="82"/>
        <v>186610376</v>
      </c>
      <c r="AH250" s="16">
        <f t="shared" si="83"/>
        <v>373969</v>
      </c>
      <c r="AI250" s="17">
        <f t="shared" si="92"/>
        <v>186984345</v>
      </c>
      <c r="AK250" s="15">
        <v>115173735.12</v>
      </c>
      <c r="AL250" s="16">
        <v>44591946</v>
      </c>
      <c r="AM250" s="16">
        <v>2643728.0699999998</v>
      </c>
      <c r="AN250" s="16">
        <v>1393125.31</v>
      </c>
      <c r="AO250" s="16">
        <v>100290.57</v>
      </c>
      <c r="AP250" s="16">
        <v>112835.96</v>
      </c>
      <c r="AQ250" s="16">
        <v>18283.189999999999</v>
      </c>
      <c r="AR250" s="16">
        <v>6510929.6299999999</v>
      </c>
      <c r="AS250" s="16">
        <v>14673380.23</v>
      </c>
      <c r="AT250" s="16">
        <f t="shared" si="84"/>
        <v>162527982.94999999</v>
      </c>
      <c r="AU250" s="16">
        <f t="shared" si="85"/>
        <v>1505961.27</v>
      </c>
      <c r="AV250" s="16">
        <f t="shared" si="86"/>
        <v>21184309.859999999</v>
      </c>
      <c r="AW250" s="16">
        <f t="shared" si="87"/>
        <v>185218254.07999998</v>
      </c>
      <c r="AX250" s="16">
        <f t="shared" si="88"/>
        <v>371178.92000001669</v>
      </c>
      <c r="AY250" s="17">
        <f t="shared" si="93"/>
        <v>185589433</v>
      </c>
    </row>
    <row r="251" spans="1:51" x14ac:dyDescent="0.2">
      <c r="A251" s="4">
        <f t="shared" si="89"/>
        <v>2038</v>
      </c>
      <c r="B251" s="4">
        <f t="shared" si="90"/>
        <v>2</v>
      </c>
      <c r="C251" s="11">
        <f t="shared" si="73"/>
        <v>50437</v>
      </c>
      <c r="E251" s="15">
        <v>92043596</v>
      </c>
      <c r="F251" s="16">
        <v>36241999</v>
      </c>
      <c r="G251" s="16">
        <v>2024569</v>
      </c>
      <c r="H251" s="16">
        <v>1037312</v>
      </c>
      <c r="I251" s="16">
        <v>88092</v>
      </c>
      <c r="J251" s="16">
        <v>75117</v>
      </c>
      <c r="K251" s="16">
        <v>16445</v>
      </c>
      <c r="L251" s="16">
        <v>5755378</v>
      </c>
      <c r="M251" s="16">
        <v>13152712</v>
      </c>
      <c r="N251" s="16">
        <f t="shared" si="74"/>
        <v>130414701</v>
      </c>
      <c r="O251" s="16">
        <f t="shared" si="75"/>
        <v>1112429</v>
      </c>
      <c r="P251" s="16">
        <f t="shared" si="76"/>
        <v>18908090</v>
      </c>
      <c r="Q251" s="16">
        <f t="shared" si="77"/>
        <v>150435220</v>
      </c>
      <c r="R251" s="16">
        <f t="shared" si="78"/>
        <v>301473</v>
      </c>
      <c r="S251" s="17">
        <f t="shared" si="91"/>
        <v>150736693</v>
      </c>
      <c r="U251" s="15">
        <v>97460149</v>
      </c>
      <c r="V251" s="16">
        <v>38992673</v>
      </c>
      <c r="W251" s="16">
        <v>2290829</v>
      </c>
      <c r="X251" s="16">
        <v>1224125</v>
      </c>
      <c r="Y251" s="16">
        <v>88092</v>
      </c>
      <c r="Z251" s="16">
        <v>105261</v>
      </c>
      <c r="AA251" s="16">
        <v>16445</v>
      </c>
      <c r="AB251" s="16">
        <v>5755378</v>
      </c>
      <c r="AC251" s="16">
        <v>13152712</v>
      </c>
      <c r="AD251" s="16">
        <f t="shared" si="79"/>
        <v>138848188</v>
      </c>
      <c r="AE251" s="16">
        <f t="shared" si="80"/>
        <v>1329386</v>
      </c>
      <c r="AF251" s="16">
        <f t="shared" si="81"/>
        <v>18908090</v>
      </c>
      <c r="AG251" s="16">
        <f t="shared" si="82"/>
        <v>159085664</v>
      </c>
      <c r="AH251" s="16">
        <f t="shared" si="83"/>
        <v>318809</v>
      </c>
      <c r="AI251" s="17">
        <f t="shared" si="92"/>
        <v>159404473</v>
      </c>
      <c r="AK251" s="15">
        <v>96934424.810000002</v>
      </c>
      <c r="AL251" s="16">
        <v>38653487.390000001</v>
      </c>
      <c r="AM251" s="16">
        <v>2266873.65</v>
      </c>
      <c r="AN251" s="16">
        <v>1213225.31</v>
      </c>
      <c r="AO251" s="16">
        <v>88091.8</v>
      </c>
      <c r="AP251" s="16">
        <v>101785.7</v>
      </c>
      <c r="AQ251" s="16">
        <v>16444.78</v>
      </c>
      <c r="AR251" s="16">
        <v>5755377.7999999998</v>
      </c>
      <c r="AS251" s="16">
        <v>13152712.140000001</v>
      </c>
      <c r="AT251" s="16">
        <f t="shared" si="84"/>
        <v>137959322.43000001</v>
      </c>
      <c r="AU251" s="16">
        <f t="shared" si="85"/>
        <v>1315011.01</v>
      </c>
      <c r="AV251" s="16">
        <f t="shared" si="86"/>
        <v>18908089.940000001</v>
      </c>
      <c r="AW251" s="16">
        <f t="shared" si="87"/>
        <v>158182423.38</v>
      </c>
      <c r="AX251" s="16">
        <f t="shared" si="88"/>
        <v>316998.62000000477</v>
      </c>
      <c r="AY251" s="17">
        <f t="shared" si="93"/>
        <v>158499422</v>
      </c>
    </row>
    <row r="252" spans="1:51" x14ac:dyDescent="0.2">
      <c r="A252" s="4">
        <f t="shared" si="89"/>
        <v>2038</v>
      </c>
      <c r="B252" s="4">
        <f t="shared" si="90"/>
        <v>3</v>
      </c>
      <c r="C252" s="11">
        <f t="shared" si="73"/>
        <v>50465</v>
      </c>
      <c r="E252" s="15">
        <v>85792688</v>
      </c>
      <c r="F252" s="16">
        <v>34705210</v>
      </c>
      <c r="G252" s="16">
        <v>1910418</v>
      </c>
      <c r="H252" s="16">
        <v>1063710</v>
      </c>
      <c r="I252" s="16">
        <v>92318</v>
      </c>
      <c r="J252" s="16">
        <v>75519</v>
      </c>
      <c r="K252" s="16">
        <v>18033</v>
      </c>
      <c r="L252" s="16">
        <v>6162141</v>
      </c>
      <c r="M252" s="16">
        <v>14310996</v>
      </c>
      <c r="N252" s="16">
        <f t="shared" si="74"/>
        <v>122518667</v>
      </c>
      <c r="O252" s="16">
        <f t="shared" si="75"/>
        <v>1139229</v>
      </c>
      <c r="P252" s="16">
        <f t="shared" si="76"/>
        <v>20473137</v>
      </c>
      <c r="Q252" s="16">
        <f t="shared" si="77"/>
        <v>144131033</v>
      </c>
      <c r="R252" s="16">
        <f t="shared" si="78"/>
        <v>288840</v>
      </c>
      <c r="S252" s="17">
        <f t="shared" si="91"/>
        <v>144419873</v>
      </c>
      <c r="U252" s="15">
        <v>90957239</v>
      </c>
      <c r="V252" s="16">
        <v>37379782</v>
      </c>
      <c r="W252" s="16">
        <v>2215391</v>
      </c>
      <c r="X252" s="16">
        <v>1260336</v>
      </c>
      <c r="Y252" s="16">
        <v>92318</v>
      </c>
      <c r="Z252" s="16">
        <v>111395</v>
      </c>
      <c r="AA252" s="16">
        <v>18033</v>
      </c>
      <c r="AB252" s="16">
        <v>6162141</v>
      </c>
      <c r="AC252" s="16">
        <v>14310996</v>
      </c>
      <c r="AD252" s="16">
        <f t="shared" si="79"/>
        <v>130662763</v>
      </c>
      <c r="AE252" s="16">
        <f t="shared" si="80"/>
        <v>1371731</v>
      </c>
      <c r="AF252" s="16">
        <f t="shared" si="81"/>
        <v>20473137</v>
      </c>
      <c r="AG252" s="16">
        <f t="shared" si="82"/>
        <v>152507631</v>
      </c>
      <c r="AH252" s="16">
        <f t="shared" si="83"/>
        <v>305627</v>
      </c>
      <c r="AI252" s="17">
        <f t="shared" si="92"/>
        <v>152813258</v>
      </c>
      <c r="AK252" s="15">
        <v>90474211.900000006</v>
      </c>
      <c r="AL252" s="16">
        <v>37086908.109999999</v>
      </c>
      <c r="AM252" s="16">
        <v>2195769</v>
      </c>
      <c r="AN252" s="16">
        <v>1249446.6399999999</v>
      </c>
      <c r="AO252" s="16">
        <v>92318.18</v>
      </c>
      <c r="AP252" s="16">
        <v>108400.79</v>
      </c>
      <c r="AQ252" s="16">
        <v>18033.189999999999</v>
      </c>
      <c r="AR252" s="16">
        <v>6162140.79</v>
      </c>
      <c r="AS252" s="16">
        <v>14310996.32</v>
      </c>
      <c r="AT252" s="16">
        <f t="shared" si="84"/>
        <v>129867240.38000001</v>
      </c>
      <c r="AU252" s="16">
        <f t="shared" si="85"/>
        <v>1357847.43</v>
      </c>
      <c r="AV252" s="16">
        <f t="shared" si="86"/>
        <v>20473137.109999999</v>
      </c>
      <c r="AW252" s="16">
        <f t="shared" si="87"/>
        <v>151698224.92000002</v>
      </c>
      <c r="AX252" s="16">
        <f t="shared" si="88"/>
        <v>304004.07999998331</v>
      </c>
      <c r="AY252" s="17">
        <f t="shared" si="93"/>
        <v>152002229</v>
      </c>
    </row>
    <row r="253" spans="1:51" x14ac:dyDescent="0.2">
      <c r="A253" s="4">
        <f t="shared" si="89"/>
        <v>2038</v>
      </c>
      <c r="B253" s="4">
        <f t="shared" si="90"/>
        <v>4</v>
      </c>
      <c r="C253" s="11">
        <f t="shared" si="73"/>
        <v>50496</v>
      </c>
      <c r="E253" s="15">
        <v>59239248</v>
      </c>
      <c r="F253" s="16">
        <v>27059437</v>
      </c>
      <c r="G253" s="16">
        <v>1493235</v>
      </c>
      <c r="H253" s="16">
        <v>923998</v>
      </c>
      <c r="I253" s="16">
        <v>82685</v>
      </c>
      <c r="J253" s="16">
        <v>69166</v>
      </c>
      <c r="K253" s="16">
        <v>17217</v>
      </c>
      <c r="L253" s="16">
        <v>5593412</v>
      </c>
      <c r="M253" s="16">
        <v>13689154</v>
      </c>
      <c r="N253" s="16">
        <f t="shared" si="74"/>
        <v>87891822</v>
      </c>
      <c r="O253" s="16">
        <f t="shared" si="75"/>
        <v>993164</v>
      </c>
      <c r="P253" s="16">
        <f t="shared" si="76"/>
        <v>19282566</v>
      </c>
      <c r="Q253" s="16">
        <f t="shared" si="77"/>
        <v>108167552</v>
      </c>
      <c r="R253" s="16">
        <f t="shared" si="78"/>
        <v>216769</v>
      </c>
      <c r="S253" s="17">
        <f t="shared" si="91"/>
        <v>108384321</v>
      </c>
      <c r="U253" s="15">
        <v>63378602</v>
      </c>
      <c r="V253" s="16">
        <v>29137489</v>
      </c>
      <c r="W253" s="16">
        <v>1760006</v>
      </c>
      <c r="X253" s="16">
        <v>1080219</v>
      </c>
      <c r="Y253" s="16">
        <v>82685</v>
      </c>
      <c r="Z253" s="16">
        <v>100865</v>
      </c>
      <c r="AA253" s="16">
        <v>17217</v>
      </c>
      <c r="AB253" s="16">
        <v>5593412</v>
      </c>
      <c r="AC253" s="16">
        <v>13689154</v>
      </c>
      <c r="AD253" s="16">
        <f t="shared" si="79"/>
        <v>94375999</v>
      </c>
      <c r="AE253" s="16">
        <f t="shared" si="80"/>
        <v>1181084</v>
      </c>
      <c r="AF253" s="16">
        <f t="shared" si="81"/>
        <v>19282566</v>
      </c>
      <c r="AG253" s="16">
        <f t="shared" si="82"/>
        <v>114839649</v>
      </c>
      <c r="AH253" s="16">
        <f t="shared" si="83"/>
        <v>230140</v>
      </c>
      <c r="AI253" s="17">
        <f t="shared" si="92"/>
        <v>115069789</v>
      </c>
      <c r="AK253" s="15">
        <v>63057252.469999999</v>
      </c>
      <c r="AL253" s="16">
        <v>28952320.890000001</v>
      </c>
      <c r="AM253" s="16">
        <v>1748369.38</v>
      </c>
      <c r="AN253" s="16">
        <v>1072339.3500000001</v>
      </c>
      <c r="AO253" s="16">
        <v>82685.039999999994</v>
      </c>
      <c r="AP253" s="16">
        <v>99052.76</v>
      </c>
      <c r="AQ253" s="16">
        <v>17217.21</v>
      </c>
      <c r="AR253" s="16">
        <v>5593412.2400000002</v>
      </c>
      <c r="AS253" s="16">
        <v>13689153.5</v>
      </c>
      <c r="AT253" s="16">
        <f t="shared" si="84"/>
        <v>93857844.989999995</v>
      </c>
      <c r="AU253" s="16">
        <f t="shared" si="85"/>
        <v>1171392.1100000001</v>
      </c>
      <c r="AV253" s="16">
        <f t="shared" si="86"/>
        <v>19282565.740000002</v>
      </c>
      <c r="AW253" s="16">
        <f t="shared" si="87"/>
        <v>114311802.84</v>
      </c>
      <c r="AX253" s="16">
        <f t="shared" si="88"/>
        <v>229082.15999999642</v>
      </c>
      <c r="AY253" s="17">
        <f t="shared" si="93"/>
        <v>114540885</v>
      </c>
    </row>
    <row r="254" spans="1:51" x14ac:dyDescent="0.2">
      <c r="A254" s="4">
        <f t="shared" si="89"/>
        <v>2038</v>
      </c>
      <c r="B254" s="4">
        <f t="shared" si="90"/>
        <v>5</v>
      </c>
      <c r="C254" s="11">
        <f t="shared" si="73"/>
        <v>50526</v>
      </c>
      <c r="E254" s="15">
        <v>37809727</v>
      </c>
      <c r="F254" s="16">
        <v>21138756</v>
      </c>
      <c r="G254" s="16">
        <v>1174442</v>
      </c>
      <c r="H254" s="16">
        <v>803751</v>
      </c>
      <c r="I254" s="16">
        <v>76684</v>
      </c>
      <c r="J254" s="16">
        <v>63576</v>
      </c>
      <c r="K254" s="16">
        <v>17470</v>
      </c>
      <c r="L254" s="16">
        <v>5288778</v>
      </c>
      <c r="M254" s="16">
        <v>13498789</v>
      </c>
      <c r="N254" s="16">
        <f t="shared" si="74"/>
        <v>60217079</v>
      </c>
      <c r="O254" s="16">
        <f t="shared" si="75"/>
        <v>867327</v>
      </c>
      <c r="P254" s="16">
        <f t="shared" si="76"/>
        <v>18787567</v>
      </c>
      <c r="Q254" s="16">
        <f t="shared" si="77"/>
        <v>79871973</v>
      </c>
      <c r="R254" s="16">
        <f t="shared" si="78"/>
        <v>160064</v>
      </c>
      <c r="S254" s="17">
        <f t="shared" si="91"/>
        <v>80032037</v>
      </c>
      <c r="U254" s="15">
        <v>39846530</v>
      </c>
      <c r="V254" s="16">
        <v>22887238</v>
      </c>
      <c r="W254" s="16">
        <v>1434491</v>
      </c>
      <c r="X254" s="16">
        <v>944793</v>
      </c>
      <c r="Y254" s="16">
        <v>76684</v>
      </c>
      <c r="Z254" s="16">
        <v>94728</v>
      </c>
      <c r="AA254" s="16">
        <v>17470</v>
      </c>
      <c r="AB254" s="16">
        <v>5288778</v>
      </c>
      <c r="AC254" s="16">
        <v>13498789</v>
      </c>
      <c r="AD254" s="16">
        <f t="shared" si="79"/>
        <v>64262413</v>
      </c>
      <c r="AE254" s="16">
        <f t="shared" si="80"/>
        <v>1039521</v>
      </c>
      <c r="AF254" s="16">
        <f t="shared" si="81"/>
        <v>18787567</v>
      </c>
      <c r="AG254" s="16">
        <f t="shared" si="82"/>
        <v>84089501</v>
      </c>
      <c r="AH254" s="16">
        <f t="shared" si="83"/>
        <v>168516</v>
      </c>
      <c r="AI254" s="17">
        <f t="shared" si="92"/>
        <v>84258017</v>
      </c>
      <c r="AK254" s="15">
        <v>39618877.75</v>
      </c>
      <c r="AL254" s="16">
        <v>22758554.890000001</v>
      </c>
      <c r="AM254" s="16">
        <v>1427130.21</v>
      </c>
      <c r="AN254" s="16">
        <v>938314.43</v>
      </c>
      <c r="AO254" s="16">
        <v>76683.679999999993</v>
      </c>
      <c r="AP254" s="16">
        <v>93564.17</v>
      </c>
      <c r="AQ254" s="16">
        <v>17470.16</v>
      </c>
      <c r="AR254" s="16">
        <v>5288777.72</v>
      </c>
      <c r="AS254" s="16">
        <v>13498788.939999999</v>
      </c>
      <c r="AT254" s="16">
        <f t="shared" si="84"/>
        <v>63898716.689999998</v>
      </c>
      <c r="AU254" s="16">
        <f t="shared" si="85"/>
        <v>1031878.6000000001</v>
      </c>
      <c r="AV254" s="16">
        <f t="shared" si="86"/>
        <v>18787566.66</v>
      </c>
      <c r="AW254" s="16">
        <f t="shared" si="87"/>
        <v>83718161.950000003</v>
      </c>
      <c r="AX254" s="16">
        <f t="shared" si="88"/>
        <v>167772.04999999702</v>
      </c>
      <c r="AY254" s="17">
        <f t="shared" si="93"/>
        <v>83885934</v>
      </c>
    </row>
    <row r="255" spans="1:51" x14ac:dyDescent="0.2">
      <c r="A255" s="4">
        <f t="shared" si="89"/>
        <v>2038</v>
      </c>
      <c r="B255" s="4">
        <f t="shared" si="90"/>
        <v>6</v>
      </c>
      <c r="C255" s="11">
        <f t="shared" si="73"/>
        <v>50557</v>
      </c>
      <c r="E255" s="15">
        <v>22551134</v>
      </c>
      <c r="F255" s="16">
        <v>16621054</v>
      </c>
      <c r="G255" s="16">
        <v>808960</v>
      </c>
      <c r="H255" s="16">
        <v>563043</v>
      </c>
      <c r="I255" s="16">
        <v>67693</v>
      </c>
      <c r="J255" s="16">
        <v>55337</v>
      </c>
      <c r="K255" s="16">
        <v>16669</v>
      </c>
      <c r="L255" s="16">
        <v>4839601</v>
      </c>
      <c r="M255" s="16">
        <v>12720574</v>
      </c>
      <c r="N255" s="16">
        <f t="shared" si="74"/>
        <v>40065510</v>
      </c>
      <c r="O255" s="16">
        <f t="shared" si="75"/>
        <v>618380</v>
      </c>
      <c r="P255" s="16">
        <f t="shared" si="76"/>
        <v>17560175</v>
      </c>
      <c r="Q255" s="16">
        <f t="shared" si="77"/>
        <v>58244065</v>
      </c>
      <c r="R255" s="16">
        <f t="shared" si="78"/>
        <v>116722</v>
      </c>
      <c r="S255" s="17">
        <f t="shared" si="91"/>
        <v>58360787</v>
      </c>
      <c r="U255" s="15">
        <v>23755581</v>
      </c>
      <c r="V255" s="16">
        <v>18150793</v>
      </c>
      <c r="W255" s="16">
        <v>1065492</v>
      </c>
      <c r="X255" s="16">
        <v>680983</v>
      </c>
      <c r="Y255" s="16">
        <v>67693</v>
      </c>
      <c r="Z255" s="16">
        <v>84641</v>
      </c>
      <c r="AA255" s="16">
        <v>16669</v>
      </c>
      <c r="AB255" s="16">
        <v>4839601</v>
      </c>
      <c r="AC255" s="16">
        <v>12720574</v>
      </c>
      <c r="AD255" s="16">
        <f t="shared" si="79"/>
        <v>43056228</v>
      </c>
      <c r="AE255" s="16">
        <f t="shared" si="80"/>
        <v>765624</v>
      </c>
      <c r="AF255" s="16">
        <f t="shared" si="81"/>
        <v>17560175</v>
      </c>
      <c r="AG255" s="16">
        <f t="shared" si="82"/>
        <v>61382027</v>
      </c>
      <c r="AH255" s="16">
        <f t="shared" si="83"/>
        <v>123010</v>
      </c>
      <c r="AI255" s="17">
        <f t="shared" si="92"/>
        <v>61505037</v>
      </c>
      <c r="AK255" s="15">
        <v>23577673.870000001</v>
      </c>
      <c r="AL255" s="16">
        <v>18039224.460000001</v>
      </c>
      <c r="AM255" s="16">
        <v>1059283.6299999999</v>
      </c>
      <c r="AN255" s="16">
        <v>675415.69</v>
      </c>
      <c r="AO255" s="16">
        <v>67693.22</v>
      </c>
      <c r="AP255" s="16">
        <v>83703.13</v>
      </c>
      <c r="AQ255" s="16">
        <v>16669.150000000001</v>
      </c>
      <c r="AR255" s="16">
        <v>4839601.47</v>
      </c>
      <c r="AS255" s="16">
        <v>12720573.74</v>
      </c>
      <c r="AT255" s="16">
        <f t="shared" si="84"/>
        <v>42760544.329999998</v>
      </c>
      <c r="AU255" s="16">
        <f t="shared" si="85"/>
        <v>759118.82</v>
      </c>
      <c r="AV255" s="16">
        <f t="shared" si="86"/>
        <v>17560175.210000001</v>
      </c>
      <c r="AW255" s="16">
        <f t="shared" si="87"/>
        <v>61079838.359999999</v>
      </c>
      <c r="AX255" s="16">
        <f t="shared" si="88"/>
        <v>122404.6400000006</v>
      </c>
      <c r="AY255" s="17">
        <f t="shared" si="93"/>
        <v>61202243</v>
      </c>
    </row>
    <row r="256" spans="1:51" x14ac:dyDescent="0.2">
      <c r="A256" s="4">
        <f t="shared" si="89"/>
        <v>2038</v>
      </c>
      <c r="B256" s="4">
        <f t="shared" si="90"/>
        <v>7</v>
      </c>
      <c r="C256" s="11">
        <f t="shared" si="73"/>
        <v>50587</v>
      </c>
      <c r="E256" s="15">
        <v>15254121</v>
      </c>
      <c r="F256" s="16">
        <v>13677584</v>
      </c>
      <c r="G256" s="16">
        <v>715583</v>
      </c>
      <c r="H256" s="16">
        <v>499417</v>
      </c>
      <c r="I256" s="16">
        <v>64161</v>
      </c>
      <c r="J256" s="16">
        <v>50494</v>
      </c>
      <c r="K256" s="16">
        <v>17013</v>
      </c>
      <c r="L256" s="16">
        <v>4631807</v>
      </c>
      <c r="M256" s="16">
        <v>12839149</v>
      </c>
      <c r="N256" s="16">
        <f t="shared" si="74"/>
        <v>29728462</v>
      </c>
      <c r="O256" s="16">
        <f t="shared" si="75"/>
        <v>549911</v>
      </c>
      <c r="P256" s="16">
        <f t="shared" si="76"/>
        <v>17470956</v>
      </c>
      <c r="Q256" s="16">
        <f t="shared" si="77"/>
        <v>47749329</v>
      </c>
      <c r="R256" s="16">
        <f t="shared" si="78"/>
        <v>95690</v>
      </c>
      <c r="S256" s="17">
        <f t="shared" si="91"/>
        <v>47845019</v>
      </c>
      <c r="U256" s="15">
        <v>16461704</v>
      </c>
      <c r="V256" s="16">
        <v>15316293</v>
      </c>
      <c r="W256" s="16">
        <v>991558</v>
      </c>
      <c r="X256" s="16">
        <v>630306</v>
      </c>
      <c r="Y256" s="16">
        <v>64161</v>
      </c>
      <c r="Z256" s="16">
        <v>81199</v>
      </c>
      <c r="AA256" s="16">
        <v>17013</v>
      </c>
      <c r="AB256" s="16">
        <v>4631807</v>
      </c>
      <c r="AC256" s="16">
        <v>12839149</v>
      </c>
      <c r="AD256" s="16">
        <f t="shared" si="79"/>
        <v>32850729</v>
      </c>
      <c r="AE256" s="16">
        <f t="shared" si="80"/>
        <v>711505</v>
      </c>
      <c r="AF256" s="16">
        <f t="shared" si="81"/>
        <v>17470956</v>
      </c>
      <c r="AG256" s="16">
        <f t="shared" si="82"/>
        <v>51033190</v>
      </c>
      <c r="AH256" s="16">
        <f t="shared" si="83"/>
        <v>102271</v>
      </c>
      <c r="AI256" s="17">
        <f t="shared" si="92"/>
        <v>51135461</v>
      </c>
      <c r="AK256" s="15">
        <v>16275181.52</v>
      </c>
      <c r="AL256" s="16">
        <v>15195442.550000001</v>
      </c>
      <c r="AM256" s="16">
        <v>984971.82</v>
      </c>
      <c r="AN256" s="16">
        <v>623818.81000000006</v>
      </c>
      <c r="AO256" s="16">
        <v>64161.24</v>
      </c>
      <c r="AP256" s="16">
        <v>80230.61</v>
      </c>
      <c r="AQ256" s="16">
        <v>17013.39</v>
      </c>
      <c r="AR256" s="16">
        <v>4631806.62</v>
      </c>
      <c r="AS256" s="16">
        <v>12839148.529999999</v>
      </c>
      <c r="AT256" s="16">
        <f t="shared" si="84"/>
        <v>32536770.52</v>
      </c>
      <c r="AU256" s="16">
        <f t="shared" si="85"/>
        <v>704049.42</v>
      </c>
      <c r="AV256" s="16">
        <f t="shared" si="86"/>
        <v>17470955.149999999</v>
      </c>
      <c r="AW256" s="16">
        <f t="shared" si="87"/>
        <v>50711775.090000004</v>
      </c>
      <c r="AX256" s="16">
        <f t="shared" si="88"/>
        <v>101626.90999999642</v>
      </c>
      <c r="AY256" s="17">
        <f t="shared" si="93"/>
        <v>50813402</v>
      </c>
    </row>
    <row r="257" spans="1:51" x14ac:dyDescent="0.2">
      <c r="A257" s="4">
        <f t="shared" si="89"/>
        <v>2038</v>
      </c>
      <c r="B257" s="4">
        <f t="shared" si="90"/>
        <v>8</v>
      </c>
      <c r="C257" s="11">
        <f t="shared" si="73"/>
        <v>50618</v>
      </c>
      <c r="E257" s="15">
        <v>13694849</v>
      </c>
      <c r="F257" s="16">
        <v>13503723</v>
      </c>
      <c r="G257" s="16">
        <v>686217</v>
      </c>
      <c r="H257" s="16">
        <v>470985</v>
      </c>
      <c r="I257" s="16">
        <v>63201</v>
      </c>
      <c r="J257" s="16">
        <v>48410</v>
      </c>
      <c r="K257" s="16">
        <v>16995</v>
      </c>
      <c r="L257" s="16">
        <v>4412742</v>
      </c>
      <c r="M257" s="16">
        <v>12811448</v>
      </c>
      <c r="N257" s="16">
        <f t="shared" si="74"/>
        <v>27964985</v>
      </c>
      <c r="O257" s="16">
        <f t="shared" si="75"/>
        <v>519395</v>
      </c>
      <c r="P257" s="16">
        <f t="shared" si="76"/>
        <v>17224190</v>
      </c>
      <c r="Q257" s="16">
        <f t="shared" si="77"/>
        <v>45708570</v>
      </c>
      <c r="R257" s="16">
        <f t="shared" si="78"/>
        <v>91600</v>
      </c>
      <c r="S257" s="17">
        <f t="shared" si="91"/>
        <v>45800170</v>
      </c>
      <c r="U257" s="15">
        <v>15023817</v>
      </c>
      <c r="V257" s="16">
        <v>15221735</v>
      </c>
      <c r="W257" s="16">
        <v>983626</v>
      </c>
      <c r="X257" s="16">
        <v>607445</v>
      </c>
      <c r="Y257" s="16">
        <v>63201</v>
      </c>
      <c r="Z257" s="16">
        <v>80645</v>
      </c>
      <c r="AA257" s="16">
        <v>16995</v>
      </c>
      <c r="AB257" s="16">
        <v>4412742</v>
      </c>
      <c r="AC257" s="16">
        <v>12811448</v>
      </c>
      <c r="AD257" s="16">
        <f t="shared" si="79"/>
        <v>31309374</v>
      </c>
      <c r="AE257" s="16">
        <f t="shared" si="80"/>
        <v>688090</v>
      </c>
      <c r="AF257" s="16">
        <f t="shared" si="81"/>
        <v>17224190</v>
      </c>
      <c r="AG257" s="16">
        <f t="shared" si="82"/>
        <v>49221654</v>
      </c>
      <c r="AH257" s="16">
        <f t="shared" si="83"/>
        <v>98641</v>
      </c>
      <c r="AI257" s="17">
        <f t="shared" si="92"/>
        <v>49320295</v>
      </c>
      <c r="AK257" s="15">
        <v>14811825.039999999</v>
      </c>
      <c r="AL257" s="16">
        <v>15096208.949999999</v>
      </c>
      <c r="AM257" s="16">
        <v>976727.76</v>
      </c>
      <c r="AN257" s="16">
        <v>600591.03</v>
      </c>
      <c r="AO257" s="16">
        <v>63201.02</v>
      </c>
      <c r="AP257" s="16">
        <v>79657.3</v>
      </c>
      <c r="AQ257" s="16">
        <v>16995.27</v>
      </c>
      <c r="AR257" s="16">
        <v>4412741.93</v>
      </c>
      <c r="AS257" s="16">
        <v>12811447.77</v>
      </c>
      <c r="AT257" s="16">
        <f t="shared" si="84"/>
        <v>30964958.039999999</v>
      </c>
      <c r="AU257" s="16">
        <f t="shared" si="85"/>
        <v>680248.33000000007</v>
      </c>
      <c r="AV257" s="16">
        <f t="shared" si="86"/>
        <v>17224189.699999999</v>
      </c>
      <c r="AW257" s="16">
        <f t="shared" si="87"/>
        <v>48869396.069999993</v>
      </c>
      <c r="AX257" s="16">
        <f t="shared" si="88"/>
        <v>97934.930000007153</v>
      </c>
      <c r="AY257" s="17">
        <f t="shared" si="93"/>
        <v>48967331</v>
      </c>
    </row>
    <row r="258" spans="1:51" x14ac:dyDescent="0.2">
      <c r="A258" s="4">
        <f t="shared" si="89"/>
        <v>2038</v>
      </c>
      <c r="B258" s="4">
        <f t="shared" si="90"/>
        <v>9</v>
      </c>
      <c r="C258" s="11">
        <f t="shared" si="73"/>
        <v>50649</v>
      </c>
      <c r="E258" s="15">
        <v>17412488</v>
      </c>
      <c r="F258" s="16">
        <v>14204638</v>
      </c>
      <c r="G258" s="16">
        <v>752052</v>
      </c>
      <c r="H258" s="16">
        <v>471720</v>
      </c>
      <c r="I258" s="16">
        <v>64869</v>
      </c>
      <c r="J258" s="16">
        <v>52889</v>
      </c>
      <c r="K258" s="16">
        <v>16620</v>
      </c>
      <c r="L258" s="16">
        <v>4366594</v>
      </c>
      <c r="M258" s="16">
        <v>12645207</v>
      </c>
      <c r="N258" s="16">
        <f t="shared" si="74"/>
        <v>32450667</v>
      </c>
      <c r="O258" s="16">
        <f t="shared" si="75"/>
        <v>524609</v>
      </c>
      <c r="P258" s="16">
        <f t="shared" si="76"/>
        <v>17011801</v>
      </c>
      <c r="Q258" s="16">
        <f t="shared" si="77"/>
        <v>49987077</v>
      </c>
      <c r="R258" s="16">
        <f t="shared" si="78"/>
        <v>100175</v>
      </c>
      <c r="S258" s="17">
        <f t="shared" si="91"/>
        <v>50087252</v>
      </c>
      <c r="U258" s="15">
        <v>19399508</v>
      </c>
      <c r="V258" s="16">
        <v>15895446</v>
      </c>
      <c r="W258" s="16">
        <v>1036855</v>
      </c>
      <c r="X258" s="16">
        <v>602798</v>
      </c>
      <c r="Y258" s="16">
        <v>64869</v>
      </c>
      <c r="Z258" s="16">
        <v>83137</v>
      </c>
      <c r="AA258" s="16">
        <v>16620</v>
      </c>
      <c r="AB258" s="16">
        <v>4366594</v>
      </c>
      <c r="AC258" s="16">
        <v>12645207</v>
      </c>
      <c r="AD258" s="16">
        <f t="shared" si="79"/>
        <v>36413298</v>
      </c>
      <c r="AE258" s="16">
        <f t="shared" si="80"/>
        <v>685935</v>
      </c>
      <c r="AF258" s="16">
        <f t="shared" si="81"/>
        <v>17011801</v>
      </c>
      <c r="AG258" s="16">
        <f t="shared" si="82"/>
        <v>54111034</v>
      </c>
      <c r="AH258" s="16">
        <f t="shared" si="83"/>
        <v>108439</v>
      </c>
      <c r="AI258" s="17">
        <f t="shared" si="92"/>
        <v>54219473</v>
      </c>
      <c r="AK258" s="15">
        <v>19123987.07</v>
      </c>
      <c r="AL258" s="16">
        <v>15773157.32</v>
      </c>
      <c r="AM258" s="16">
        <v>1029934.2</v>
      </c>
      <c r="AN258" s="16">
        <v>596299</v>
      </c>
      <c r="AO258" s="16">
        <v>64869.23</v>
      </c>
      <c r="AP258" s="16">
        <v>82167.179999999993</v>
      </c>
      <c r="AQ258" s="16">
        <v>16620.07</v>
      </c>
      <c r="AR258" s="16">
        <v>4366594.28</v>
      </c>
      <c r="AS258" s="16">
        <v>12645207.42</v>
      </c>
      <c r="AT258" s="16">
        <f t="shared" si="84"/>
        <v>36008567.890000001</v>
      </c>
      <c r="AU258" s="16">
        <f t="shared" si="85"/>
        <v>678466.17999999993</v>
      </c>
      <c r="AV258" s="16">
        <f t="shared" si="86"/>
        <v>17011801.699999999</v>
      </c>
      <c r="AW258" s="16">
        <f t="shared" si="87"/>
        <v>53698835.769999996</v>
      </c>
      <c r="AX258" s="16">
        <f t="shared" si="88"/>
        <v>107613.23000000417</v>
      </c>
      <c r="AY258" s="17">
        <f t="shared" si="93"/>
        <v>53806449</v>
      </c>
    </row>
    <row r="259" spans="1:51" x14ac:dyDescent="0.2">
      <c r="A259" s="4">
        <f t="shared" si="89"/>
        <v>2038</v>
      </c>
      <c r="B259" s="4">
        <f t="shared" si="90"/>
        <v>10</v>
      </c>
      <c r="C259" s="11">
        <f t="shared" si="73"/>
        <v>50679</v>
      </c>
      <c r="E259" s="15">
        <v>40037086</v>
      </c>
      <c r="F259" s="16">
        <v>21236732</v>
      </c>
      <c r="G259" s="16">
        <v>1230547</v>
      </c>
      <c r="H259" s="16">
        <v>568758</v>
      </c>
      <c r="I259" s="16">
        <v>77709</v>
      </c>
      <c r="J259" s="16">
        <v>63786</v>
      </c>
      <c r="K259" s="16">
        <v>17641</v>
      </c>
      <c r="L259" s="16">
        <v>5047377</v>
      </c>
      <c r="M259" s="16">
        <v>13735413</v>
      </c>
      <c r="N259" s="16">
        <f t="shared" si="74"/>
        <v>62599715</v>
      </c>
      <c r="O259" s="16">
        <f t="shared" si="75"/>
        <v>632544</v>
      </c>
      <c r="P259" s="16">
        <f t="shared" si="76"/>
        <v>18782790</v>
      </c>
      <c r="Q259" s="16">
        <f t="shared" si="77"/>
        <v>82015049</v>
      </c>
      <c r="R259" s="16">
        <f t="shared" si="78"/>
        <v>164359</v>
      </c>
      <c r="S259" s="17">
        <f t="shared" si="91"/>
        <v>82179408</v>
      </c>
      <c r="U259" s="15">
        <v>44412748</v>
      </c>
      <c r="V259" s="16">
        <v>23762682</v>
      </c>
      <c r="W259" s="16">
        <v>1589497</v>
      </c>
      <c r="X259" s="16">
        <v>746662</v>
      </c>
      <c r="Y259" s="16">
        <v>77709</v>
      </c>
      <c r="Z259" s="16">
        <v>99669</v>
      </c>
      <c r="AA259" s="16">
        <v>17641</v>
      </c>
      <c r="AB259" s="16">
        <v>5047377</v>
      </c>
      <c r="AC259" s="16">
        <v>13735413</v>
      </c>
      <c r="AD259" s="16">
        <f t="shared" si="79"/>
        <v>69860277</v>
      </c>
      <c r="AE259" s="16">
        <f t="shared" si="80"/>
        <v>846331</v>
      </c>
      <c r="AF259" s="16">
        <f t="shared" si="81"/>
        <v>18782790</v>
      </c>
      <c r="AG259" s="16">
        <f t="shared" si="82"/>
        <v>89489398</v>
      </c>
      <c r="AH259" s="16">
        <f t="shared" si="83"/>
        <v>179337</v>
      </c>
      <c r="AI259" s="17">
        <f t="shared" si="92"/>
        <v>89668735</v>
      </c>
      <c r="AK259" s="15">
        <v>43921264.140000001</v>
      </c>
      <c r="AL259" s="16">
        <v>23529083.600000001</v>
      </c>
      <c r="AM259" s="16">
        <v>1574388.25</v>
      </c>
      <c r="AN259" s="16">
        <v>736662.22</v>
      </c>
      <c r="AO259" s="16">
        <v>77709.36</v>
      </c>
      <c r="AP259" s="16">
        <v>97699.55</v>
      </c>
      <c r="AQ259" s="16">
        <v>17640.54</v>
      </c>
      <c r="AR259" s="16">
        <v>5047376.74</v>
      </c>
      <c r="AS259" s="16">
        <v>13735413.33</v>
      </c>
      <c r="AT259" s="16">
        <f t="shared" si="84"/>
        <v>69120085.890000015</v>
      </c>
      <c r="AU259" s="16">
        <f t="shared" si="85"/>
        <v>834361.77</v>
      </c>
      <c r="AV259" s="16">
        <f t="shared" si="86"/>
        <v>18782790.07</v>
      </c>
      <c r="AW259" s="16">
        <f t="shared" si="87"/>
        <v>88737237.730000019</v>
      </c>
      <c r="AX259" s="16">
        <f t="shared" si="88"/>
        <v>177830.26999998093</v>
      </c>
      <c r="AY259" s="17">
        <f t="shared" si="93"/>
        <v>88915068</v>
      </c>
    </row>
    <row r="260" spans="1:51" x14ac:dyDescent="0.2">
      <c r="A260" s="4">
        <f t="shared" si="89"/>
        <v>2038</v>
      </c>
      <c r="B260" s="4">
        <f t="shared" si="90"/>
        <v>11</v>
      </c>
      <c r="C260" s="11">
        <f t="shared" si="73"/>
        <v>50710</v>
      </c>
      <c r="E260" s="15">
        <v>76220382</v>
      </c>
      <c r="F260" s="16">
        <v>30580589</v>
      </c>
      <c r="G260" s="16">
        <v>1774769</v>
      </c>
      <c r="H260" s="16">
        <v>794574</v>
      </c>
      <c r="I260" s="16">
        <v>84118</v>
      </c>
      <c r="J260" s="16">
        <v>68761</v>
      </c>
      <c r="K260" s="16">
        <v>17472</v>
      </c>
      <c r="L260" s="16">
        <v>5490817</v>
      </c>
      <c r="M260" s="16">
        <v>13866005</v>
      </c>
      <c r="N260" s="16">
        <f t="shared" si="74"/>
        <v>108677330</v>
      </c>
      <c r="O260" s="16">
        <f t="shared" si="75"/>
        <v>863335</v>
      </c>
      <c r="P260" s="16">
        <f t="shared" si="76"/>
        <v>19356822</v>
      </c>
      <c r="Q260" s="16">
        <f t="shared" si="77"/>
        <v>128897487</v>
      </c>
      <c r="R260" s="16">
        <f t="shared" si="78"/>
        <v>258312</v>
      </c>
      <c r="S260" s="17">
        <f t="shared" si="91"/>
        <v>129155799</v>
      </c>
      <c r="U260" s="15">
        <v>83263013</v>
      </c>
      <c r="V260" s="16">
        <v>34273111</v>
      </c>
      <c r="W260" s="16">
        <v>2163992</v>
      </c>
      <c r="X260" s="16">
        <v>1022945</v>
      </c>
      <c r="Y260" s="16">
        <v>84118</v>
      </c>
      <c r="Z260" s="16">
        <v>108260</v>
      </c>
      <c r="AA260" s="16">
        <v>17472</v>
      </c>
      <c r="AB260" s="16">
        <v>5490817</v>
      </c>
      <c r="AC260" s="16">
        <v>13866005</v>
      </c>
      <c r="AD260" s="16">
        <f t="shared" si="79"/>
        <v>119801706</v>
      </c>
      <c r="AE260" s="16">
        <f t="shared" si="80"/>
        <v>1131205</v>
      </c>
      <c r="AF260" s="16">
        <f t="shared" si="81"/>
        <v>19356822</v>
      </c>
      <c r="AG260" s="16">
        <f t="shared" si="82"/>
        <v>140289733</v>
      </c>
      <c r="AH260" s="16">
        <f t="shared" si="83"/>
        <v>281142</v>
      </c>
      <c r="AI260" s="17">
        <f t="shared" si="92"/>
        <v>140570875</v>
      </c>
      <c r="AK260" s="15">
        <v>82439684.920000002</v>
      </c>
      <c r="AL260" s="16">
        <v>33706296.310000002</v>
      </c>
      <c r="AM260" s="16">
        <v>2121854.61</v>
      </c>
      <c r="AN260" s="16">
        <v>1005157.69</v>
      </c>
      <c r="AO260" s="16">
        <v>84118.399999999994</v>
      </c>
      <c r="AP260" s="16">
        <v>102917.41</v>
      </c>
      <c r="AQ260" s="16">
        <v>17471.72</v>
      </c>
      <c r="AR260" s="16">
        <v>5490816.6299999999</v>
      </c>
      <c r="AS260" s="16">
        <v>13866005.470000001</v>
      </c>
      <c r="AT260" s="16">
        <f t="shared" si="84"/>
        <v>118369425.96000001</v>
      </c>
      <c r="AU260" s="16">
        <f t="shared" si="85"/>
        <v>1108075.0999999999</v>
      </c>
      <c r="AV260" s="16">
        <f t="shared" si="86"/>
        <v>19356822.100000001</v>
      </c>
      <c r="AW260" s="16">
        <f t="shared" si="87"/>
        <v>138834323.16</v>
      </c>
      <c r="AX260" s="16">
        <f t="shared" si="88"/>
        <v>278224.84000000358</v>
      </c>
      <c r="AY260" s="17">
        <f t="shared" si="93"/>
        <v>139112548</v>
      </c>
    </row>
    <row r="261" spans="1:51" x14ac:dyDescent="0.2">
      <c r="A261" s="4">
        <f t="shared" si="89"/>
        <v>2038</v>
      </c>
      <c r="B261" s="4">
        <f t="shared" si="90"/>
        <v>12</v>
      </c>
      <c r="C261" s="11">
        <f t="shared" si="73"/>
        <v>50740</v>
      </c>
      <c r="E261" s="15">
        <v>108658297</v>
      </c>
      <c r="F261" s="16">
        <v>40036147</v>
      </c>
      <c r="G261" s="16">
        <v>2364241</v>
      </c>
      <c r="H261" s="16">
        <v>1212116</v>
      </c>
      <c r="I261" s="16">
        <v>92691</v>
      </c>
      <c r="J261" s="16">
        <v>106687</v>
      </c>
      <c r="K261" s="16">
        <v>18330</v>
      </c>
      <c r="L261" s="16">
        <v>6273792</v>
      </c>
      <c r="M261" s="16">
        <v>14722832</v>
      </c>
      <c r="N261" s="16">
        <f t="shared" si="74"/>
        <v>151169706</v>
      </c>
      <c r="O261" s="16">
        <f t="shared" si="75"/>
        <v>1318803</v>
      </c>
      <c r="P261" s="16">
        <f t="shared" si="76"/>
        <v>20996624</v>
      </c>
      <c r="Q261" s="16">
        <f t="shared" si="77"/>
        <v>173485133</v>
      </c>
      <c r="R261" s="16">
        <f t="shared" si="78"/>
        <v>347666</v>
      </c>
      <c r="S261" s="17">
        <f t="shared" si="91"/>
        <v>173832799</v>
      </c>
      <c r="U261" s="15">
        <v>118276614</v>
      </c>
      <c r="V261" s="16">
        <v>45001146</v>
      </c>
      <c r="W261" s="16">
        <v>2749690</v>
      </c>
      <c r="X261" s="16">
        <v>1240317</v>
      </c>
      <c r="Y261" s="16">
        <v>92691</v>
      </c>
      <c r="Z261" s="16">
        <v>119992</v>
      </c>
      <c r="AA261" s="16">
        <v>18330</v>
      </c>
      <c r="AB261" s="16">
        <v>6273792</v>
      </c>
      <c r="AC261" s="16">
        <v>14722832</v>
      </c>
      <c r="AD261" s="16">
        <f t="shared" si="79"/>
        <v>166138471</v>
      </c>
      <c r="AE261" s="16">
        <f t="shared" si="80"/>
        <v>1360309</v>
      </c>
      <c r="AF261" s="16">
        <f t="shared" si="81"/>
        <v>20996624</v>
      </c>
      <c r="AG261" s="16">
        <f t="shared" si="82"/>
        <v>188495404</v>
      </c>
      <c r="AH261" s="16">
        <f t="shared" si="83"/>
        <v>377746</v>
      </c>
      <c r="AI261" s="17">
        <f t="shared" si="92"/>
        <v>188873150</v>
      </c>
      <c r="AK261" s="15">
        <v>117406519.34</v>
      </c>
      <c r="AL261" s="16">
        <v>44310259.530000001</v>
      </c>
      <c r="AM261" s="16">
        <v>2699872.03</v>
      </c>
      <c r="AN261" s="16">
        <v>1226301.55</v>
      </c>
      <c r="AO261" s="16">
        <v>92690.84</v>
      </c>
      <c r="AP261" s="16">
        <v>113345.95</v>
      </c>
      <c r="AQ261" s="16">
        <v>18329.62</v>
      </c>
      <c r="AR261" s="16">
        <v>6273791.8799999999</v>
      </c>
      <c r="AS261" s="16">
        <v>14722832.460000001</v>
      </c>
      <c r="AT261" s="16">
        <f t="shared" si="84"/>
        <v>164527671.36000001</v>
      </c>
      <c r="AU261" s="16">
        <f t="shared" si="85"/>
        <v>1339647.5</v>
      </c>
      <c r="AV261" s="16">
        <f t="shared" si="86"/>
        <v>20996624.34</v>
      </c>
      <c r="AW261" s="16">
        <f t="shared" si="87"/>
        <v>186863943.20000002</v>
      </c>
      <c r="AX261" s="16">
        <f t="shared" si="88"/>
        <v>374476.79999998212</v>
      </c>
      <c r="AY261" s="17">
        <f t="shared" si="93"/>
        <v>187238420</v>
      </c>
    </row>
    <row r="262" spans="1:51" x14ac:dyDescent="0.2">
      <c r="A262" s="4">
        <f t="shared" si="89"/>
        <v>2039</v>
      </c>
      <c r="B262" s="4">
        <f t="shared" si="90"/>
        <v>1</v>
      </c>
      <c r="C262" s="11">
        <f t="shared" si="73"/>
        <v>50771</v>
      </c>
      <c r="E262" s="15">
        <v>109049831</v>
      </c>
      <c r="F262" s="16">
        <v>41357387</v>
      </c>
      <c r="G262" s="16">
        <v>2311761</v>
      </c>
      <c r="H262" s="16">
        <v>1011250</v>
      </c>
      <c r="I262" s="16">
        <v>90798</v>
      </c>
      <c r="J262" s="16">
        <v>78655</v>
      </c>
      <c r="K262" s="16">
        <v>18283</v>
      </c>
      <c r="L262" s="16">
        <v>6593881</v>
      </c>
      <c r="M262" s="16">
        <v>14655123</v>
      </c>
      <c r="N262" s="16">
        <f t="shared" si="74"/>
        <v>152828060</v>
      </c>
      <c r="O262" s="16">
        <f t="shared" si="75"/>
        <v>1089905</v>
      </c>
      <c r="P262" s="16">
        <f t="shared" si="76"/>
        <v>21249004</v>
      </c>
      <c r="Q262" s="16">
        <f t="shared" ref="Q262:Q285" si="94">SUM(N262:P262)</f>
        <v>175166969</v>
      </c>
      <c r="R262" s="16">
        <f t="shared" si="78"/>
        <v>351036</v>
      </c>
      <c r="S262" s="17">
        <f t="shared" si="91"/>
        <v>175518005</v>
      </c>
      <c r="U262" s="15">
        <v>117117950</v>
      </c>
      <c r="V262" s="16">
        <v>45561927</v>
      </c>
      <c r="W262" s="16">
        <v>2661237</v>
      </c>
      <c r="X262" s="16">
        <v>1295034</v>
      </c>
      <c r="Y262" s="16">
        <v>90798</v>
      </c>
      <c r="Z262" s="16">
        <v>118610</v>
      </c>
      <c r="AA262" s="16">
        <v>18283</v>
      </c>
      <c r="AB262" s="16">
        <v>6593881</v>
      </c>
      <c r="AC262" s="16">
        <v>14655123</v>
      </c>
      <c r="AD262" s="16">
        <f t="shared" si="79"/>
        <v>165450195</v>
      </c>
      <c r="AE262" s="16">
        <f t="shared" si="80"/>
        <v>1413644</v>
      </c>
      <c r="AF262" s="16">
        <f t="shared" si="81"/>
        <v>21249004</v>
      </c>
      <c r="AG262" s="16">
        <f t="shared" ref="AG262:AG285" si="95">SUM(AD262:AF262)</f>
        <v>188112843</v>
      </c>
      <c r="AH262" s="16">
        <f t="shared" si="83"/>
        <v>376980</v>
      </c>
      <c r="AI262" s="17">
        <f t="shared" si="92"/>
        <v>188489823</v>
      </c>
      <c r="AK262" s="15">
        <v>116365520.3</v>
      </c>
      <c r="AL262" s="16">
        <v>44987753.600000001</v>
      </c>
      <c r="AM262" s="16">
        <v>2620052.7799999998</v>
      </c>
      <c r="AN262" s="16">
        <v>1276626.02</v>
      </c>
      <c r="AO262" s="16">
        <v>90797.73</v>
      </c>
      <c r="AP262" s="16">
        <v>112630.7</v>
      </c>
      <c r="AQ262" s="16">
        <v>18283.189999999999</v>
      </c>
      <c r="AR262" s="16">
        <v>6593880.5499999998</v>
      </c>
      <c r="AS262" s="16">
        <v>14655122.57</v>
      </c>
      <c r="AT262" s="16">
        <f t="shared" si="84"/>
        <v>164082407.59999999</v>
      </c>
      <c r="AU262" s="16">
        <f t="shared" si="85"/>
        <v>1389256.72</v>
      </c>
      <c r="AV262" s="16">
        <f t="shared" si="86"/>
        <v>21249003.120000001</v>
      </c>
      <c r="AW262" s="16">
        <f t="shared" si="87"/>
        <v>186720667.44</v>
      </c>
      <c r="AX262" s="16">
        <f t="shared" si="88"/>
        <v>374189.56000000238</v>
      </c>
      <c r="AY262" s="17">
        <f t="shared" si="93"/>
        <v>187094857</v>
      </c>
    </row>
    <row r="263" spans="1:51" x14ac:dyDescent="0.2">
      <c r="A263" s="4">
        <f t="shared" si="89"/>
        <v>2039</v>
      </c>
      <c r="B263" s="4">
        <f t="shared" si="90"/>
        <v>2</v>
      </c>
      <c r="C263" s="11">
        <f t="shared" si="73"/>
        <v>50802</v>
      </c>
      <c r="E263" s="15">
        <v>92753325</v>
      </c>
      <c r="F263" s="16">
        <v>36449220</v>
      </c>
      <c r="G263" s="16">
        <v>2004251</v>
      </c>
      <c r="H263" s="16">
        <v>928624</v>
      </c>
      <c r="I263" s="16">
        <v>79689</v>
      </c>
      <c r="J263" s="16">
        <v>75051</v>
      </c>
      <c r="K263" s="16">
        <v>16445</v>
      </c>
      <c r="L263" s="16">
        <v>5828277</v>
      </c>
      <c r="M263" s="16">
        <v>13136870</v>
      </c>
      <c r="N263" s="16">
        <f t="shared" si="74"/>
        <v>131302930</v>
      </c>
      <c r="O263" s="16">
        <f t="shared" si="75"/>
        <v>1003675</v>
      </c>
      <c r="P263" s="16">
        <f t="shared" si="76"/>
        <v>18965147</v>
      </c>
      <c r="Q263" s="16">
        <f t="shared" si="94"/>
        <v>151271752</v>
      </c>
      <c r="R263" s="16">
        <f t="shared" si="78"/>
        <v>303150</v>
      </c>
      <c r="S263" s="17">
        <f t="shared" si="91"/>
        <v>151574902</v>
      </c>
      <c r="U263" s="15">
        <v>98468152</v>
      </c>
      <c r="V263" s="16">
        <v>39341325</v>
      </c>
      <c r="W263" s="16">
        <v>2270631</v>
      </c>
      <c r="X263" s="16">
        <v>1122275</v>
      </c>
      <c r="Y263" s="16">
        <v>79689</v>
      </c>
      <c r="Z263" s="16">
        <v>105082</v>
      </c>
      <c r="AA263" s="16">
        <v>16445</v>
      </c>
      <c r="AB263" s="16">
        <v>5828277</v>
      </c>
      <c r="AC263" s="16">
        <v>13136870</v>
      </c>
      <c r="AD263" s="16">
        <f t="shared" si="79"/>
        <v>140176242</v>
      </c>
      <c r="AE263" s="16">
        <f t="shared" si="80"/>
        <v>1227357</v>
      </c>
      <c r="AF263" s="16">
        <f t="shared" si="81"/>
        <v>18965147</v>
      </c>
      <c r="AG263" s="16">
        <f t="shared" si="95"/>
        <v>160368746</v>
      </c>
      <c r="AH263" s="16">
        <f t="shared" si="83"/>
        <v>321380</v>
      </c>
      <c r="AI263" s="17">
        <f t="shared" si="92"/>
        <v>160690126</v>
      </c>
      <c r="AK263" s="15">
        <v>97942419.689999998</v>
      </c>
      <c r="AL263" s="16">
        <v>39002119.869999997</v>
      </c>
      <c r="AM263" s="16">
        <v>2246675.61</v>
      </c>
      <c r="AN263" s="16">
        <v>1111374.79</v>
      </c>
      <c r="AO263" s="16">
        <v>79688.61</v>
      </c>
      <c r="AP263" s="16">
        <v>101607.57</v>
      </c>
      <c r="AQ263" s="16">
        <v>16444.78</v>
      </c>
      <c r="AR263" s="16">
        <v>5828277.2400000002</v>
      </c>
      <c r="AS263" s="16">
        <v>13136869.890000001</v>
      </c>
      <c r="AT263" s="16">
        <f t="shared" si="84"/>
        <v>139287348.56000003</v>
      </c>
      <c r="AU263" s="16">
        <f t="shared" si="85"/>
        <v>1212982.3600000001</v>
      </c>
      <c r="AV263" s="16">
        <f t="shared" si="86"/>
        <v>18965147.130000003</v>
      </c>
      <c r="AW263" s="16">
        <f t="shared" si="87"/>
        <v>159465478.05000004</v>
      </c>
      <c r="AX263" s="16">
        <f t="shared" si="88"/>
        <v>319569.94999995828</v>
      </c>
      <c r="AY263" s="17">
        <f t="shared" si="93"/>
        <v>159785048</v>
      </c>
    </row>
    <row r="264" spans="1:51" x14ac:dyDescent="0.2">
      <c r="A264" s="4">
        <f t="shared" si="89"/>
        <v>2039</v>
      </c>
      <c r="B264" s="4">
        <f t="shared" si="90"/>
        <v>3</v>
      </c>
      <c r="C264" s="11">
        <f t="shared" si="73"/>
        <v>50830</v>
      </c>
      <c r="E264" s="15">
        <v>86469996</v>
      </c>
      <c r="F264" s="16">
        <v>34924284</v>
      </c>
      <c r="G264" s="16">
        <v>1890760</v>
      </c>
      <c r="H264" s="16">
        <v>952558</v>
      </c>
      <c r="I264" s="16">
        <v>83457</v>
      </c>
      <c r="J264" s="16">
        <v>75471</v>
      </c>
      <c r="K264" s="16">
        <v>18033</v>
      </c>
      <c r="L264" s="16">
        <v>6244369</v>
      </c>
      <c r="M264" s="16">
        <v>14294000</v>
      </c>
      <c r="N264" s="16">
        <f t="shared" si="74"/>
        <v>123386530</v>
      </c>
      <c r="O264" s="16">
        <f t="shared" si="75"/>
        <v>1028029</v>
      </c>
      <c r="P264" s="16">
        <f t="shared" si="76"/>
        <v>20538369</v>
      </c>
      <c r="Q264" s="16">
        <f t="shared" si="94"/>
        <v>144952928</v>
      </c>
      <c r="R264" s="16">
        <f t="shared" si="78"/>
        <v>290487</v>
      </c>
      <c r="S264" s="17">
        <f t="shared" si="91"/>
        <v>145243415</v>
      </c>
      <c r="U264" s="15">
        <v>91914238</v>
      </c>
      <c r="V264" s="16">
        <v>37737004</v>
      </c>
      <c r="W264" s="16">
        <v>2195876</v>
      </c>
      <c r="X264" s="16">
        <v>1156039</v>
      </c>
      <c r="Y264" s="16">
        <v>83457</v>
      </c>
      <c r="Z264" s="16">
        <v>111204</v>
      </c>
      <c r="AA264" s="16">
        <v>18033</v>
      </c>
      <c r="AB264" s="16">
        <v>6244369</v>
      </c>
      <c r="AC264" s="16">
        <v>14294000</v>
      </c>
      <c r="AD264" s="16">
        <f t="shared" si="79"/>
        <v>131948608</v>
      </c>
      <c r="AE264" s="16">
        <f t="shared" si="80"/>
        <v>1267243</v>
      </c>
      <c r="AF264" s="16">
        <f t="shared" si="81"/>
        <v>20538369</v>
      </c>
      <c r="AG264" s="16">
        <f t="shared" si="95"/>
        <v>153754220</v>
      </c>
      <c r="AH264" s="16">
        <f t="shared" si="83"/>
        <v>308125</v>
      </c>
      <c r="AI264" s="17">
        <f t="shared" si="92"/>
        <v>154062345</v>
      </c>
      <c r="AK264" s="15">
        <v>91431161.319999993</v>
      </c>
      <c r="AL264" s="16">
        <v>37444042.399999999</v>
      </c>
      <c r="AM264" s="16">
        <v>2176254.3199999998</v>
      </c>
      <c r="AN264" s="16">
        <v>1145148</v>
      </c>
      <c r="AO264" s="16">
        <v>83456.73</v>
      </c>
      <c r="AP264" s="16">
        <v>108209.78</v>
      </c>
      <c r="AQ264" s="16">
        <v>18033.189999999999</v>
      </c>
      <c r="AR264" s="16">
        <v>6244369.3099999996</v>
      </c>
      <c r="AS264" s="16">
        <v>14294000.279999999</v>
      </c>
      <c r="AT264" s="16">
        <f t="shared" si="84"/>
        <v>131152947.95999999</v>
      </c>
      <c r="AU264" s="16">
        <f t="shared" si="85"/>
        <v>1253357.78</v>
      </c>
      <c r="AV264" s="16">
        <f t="shared" si="86"/>
        <v>20538369.59</v>
      </c>
      <c r="AW264" s="16">
        <f t="shared" si="87"/>
        <v>152944675.32999998</v>
      </c>
      <c r="AX264" s="16">
        <f t="shared" si="88"/>
        <v>306502.67000001669</v>
      </c>
      <c r="AY264" s="17">
        <f t="shared" si="93"/>
        <v>153251178</v>
      </c>
    </row>
    <row r="265" spans="1:51" x14ac:dyDescent="0.2">
      <c r="A265" s="4">
        <f t="shared" si="89"/>
        <v>2039</v>
      </c>
      <c r="B265" s="4">
        <f t="shared" si="90"/>
        <v>4</v>
      </c>
      <c r="C265" s="11">
        <f t="shared" si="73"/>
        <v>50861</v>
      </c>
      <c r="E265" s="15">
        <v>59704485</v>
      </c>
      <c r="F265" s="16">
        <v>27260550</v>
      </c>
      <c r="G265" s="16">
        <v>1477550</v>
      </c>
      <c r="H265" s="16">
        <v>830509</v>
      </c>
      <c r="I265" s="16">
        <v>74710</v>
      </c>
      <c r="J265" s="16">
        <v>69118</v>
      </c>
      <c r="K265" s="16">
        <v>17217</v>
      </c>
      <c r="L265" s="16">
        <v>5672427</v>
      </c>
      <c r="M265" s="16">
        <v>13672819</v>
      </c>
      <c r="N265" s="16">
        <f t="shared" si="74"/>
        <v>88534512</v>
      </c>
      <c r="O265" s="16">
        <f t="shared" si="75"/>
        <v>899627</v>
      </c>
      <c r="P265" s="16">
        <f t="shared" si="76"/>
        <v>19345246</v>
      </c>
      <c r="Q265" s="16">
        <f t="shared" si="94"/>
        <v>108779385</v>
      </c>
      <c r="R265" s="16">
        <f t="shared" si="78"/>
        <v>217995</v>
      </c>
      <c r="S265" s="17">
        <f t="shared" si="91"/>
        <v>108997380</v>
      </c>
      <c r="U265" s="15">
        <v>64073783</v>
      </c>
      <c r="V265" s="16">
        <v>29448188</v>
      </c>
      <c r="W265" s="16">
        <v>1744452</v>
      </c>
      <c r="X265" s="16">
        <v>992108</v>
      </c>
      <c r="Y265" s="16">
        <v>74710</v>
      </c>
      <c r="Z265" s="16">
        <v>100681</v>
      </c>
      <c r="AA265" s="16">
        <v>17217</v>
      </c>
      <c r="AB265" s="16">
        <v>5672427</v>
      </c>
      <c r="AC265" s="16">
        <v>13672819</v>
      </c>
      <c r="AD265" s="16">
        <f t="shared" si="79"/>
        <v>95358350</v>
      </c>
      <c r="AE265" s="16">
        <f t="shared" si="80"/>
        <v>1092789</v>
      </c>
      <c r="AF265" s="16">
        <f t="shared" si="81"/>
        <v>19345246</v>
      </c>
      <c r="AG265" s="16">
        <f t="shared" si="95"/>
        <v>115796385</v>
      </c>
      <c r="AH265" s="16">
        <f t="shared" si="83"/>
        <v>232057</v>
      </c>
      <c r="AI265" s="17">
        <f t="shared" si="92"/>
        <v>116028442</v>
      </c>
      <c r="AK265" s="15">
        <v>63752371.689999998</v>
      </c>
      <c r="AL265" s="16">
        <v>29262931.059999999</v>
      </c>
      <c r="AM265" s="16">
        <v>1732815.43</v>
      </c>
      <c r="AN265" s="16">
        <v>984226.49</v>
      </c>
      <c r="AO265" s="16">
        <v>74710.05</v>
      </c>
      <c r="AP265" s="16">
        <v>98869.18</v>
      </c>
      <c r="AQ265" s="16">
        <v>17217.21</v>
      </c>
      <c r="AR265" s="16">
        <v>5672426.7599999998</v>
      </c>
      <c r="AS265" s="16">
        <v>13672819.32</v>
      </c>
      <c r="AT265" s="16">
        <f t="shared" si="84"/>
        <v>94840045.439999998</v>
      </c>
      <c r="AU265" s="16">
        <f t="shared" si="85"/>
        <v>1083095.67</v>
      </c>
      <c r="AV265" s="16">
        <f t="shared" si="86"/>
        <v>19345246.079999998</v>
      </c>
      <c r="AW265" s="16">
        <f t="shared" si="87"/>
        <v>115268387.19</v>
      </c>
      <c r="AX265" s="16">
        <f t="shared" si="88"/>
        <v>230998.81000000238</v>
      </c>
      <c r="AY265" s="17">
        <f t="shared" si="93"/>
        <v>115499386</v>
      </c>
    </row>
    <row r="266" spans="1:51" x14ac:dyDescent="0.2">
      <c r="A266" s="4">
        <f t="shared" si="89"/>
        <v>2039</v>
      </c>
      <c r="B266" s="4">
        <f t="shared" si="90"/>
        <v>5</v>
      </c>
      <c r="C266" s="11">
        <f t="shared" si="73"/>
        <v>50891</v>
      </c>
      <c r="E266" s="15">
        <v>38195957</v>
      </c>
      <c r="F266" s="16">
        <v>21328586</v>
      </c>
      <c r="G266" s="16">
        <v>1161631</v>
      </c>
      <c r="H266" s="16">
        <v>724359</v>
      </c>
      <c r="I266" s="16">
        <v>69269</v>
      </c>
      <c r="J266" s="16">
        <v>63526</v>
      </c>
      <c r="K266" s="16">
        <v>17470</v>
      </c>
      <c r="L266" s="16">
        <v>5370322</v>
      </c>
      <c r="M266" s="16">
        <v>13481812</v>
      </c>
      <c r="N266" s="16">
        <f t="shared" si="74"/>
        <v>60772913</v>
      </c>
      <c r="O266" s="16">
        <f t="shared" si="75"/>
        <v>787885</v>
      </c>
      <c r="P266" s="16">
        <f t="shared" si="76"/>
        <v>18852134</v>
      </c>
      <c r="Q266" s="16">
        <f t="shared" si="94"/>
        <v>80412932</v>
      </c>
      <c r="R266" s="16">
        <f t="shared" si="78"/>
        <v>161148</v>
      </c>
      <c r="S266" s="17">
        <f t="shared" si="91"/>
        <v>80574080</v>
      </c>
      <c r="U266" s="15">
        <v>40324591</v>
      </c>
      <c r="V266" s="16">
        <v>23172464</v>
      </c>
      <c r="W266" s="16">
        <v>1421811</v>
      </c>
      <c r="X266" s="16">
        <v>870093</v>
      </c>
      <c r="Y266" s="16">
        <v>69269</v>
      </c>
      <c r="Z266" s="16">
        <v>94537</v>
      </c>
      <c r="AA266" s="16">
        <v>17470</v>
      </c>
      <c r="AB266" s="16">
        <v>5370322</v>
      </c>
      <c r="AC266" s="16">
        <v>13481812</v>
      </c>
      <c r="AD266" s="16">
        <f t="shared" si="79"/>
        <v>65005605</v>
      </c>
      <c r="AE266" s="16">
        <f t="shared" si="80"/>
        <v>964630</v>
      </c>
      <c r="AF266" s="16">
        <f t="shared" si="81"/>
        <v>18852134</v>
      </c>
      <c r="AG266" s="16">
        <f t="shared" si="95"/>
        <v>84822369</v>
      </c>
      <c r="AH266" s="16">
        <f t="shared" si="83"/>
        <v>169985</v>
      </c>
      <c r="AI266" s="17">
        <f t="shared" si="92"/>
        <v>84992354</v>
      </c>
      <c r="AK266" s="15">
        <v>40096824.289999999</v>
      </c>
      <c r="AL266" s="16">
        <v>23043675.600000001</v>
      </c>
      <c r="AM266" s="16">
        <v>1414450.54</v>
      </c>
      <c r="AN266" s="16">
        <v>863610.92</v>
      </c>
      <c r="AO266" s="16">
        <v>69269</v>
      </c>
      <c r="AP266" s="16">
        <v>93373.37</v>
      </c>
      <c r="AQ266" s="16">
        <v>17470.16</v>
      </c>
      <c r="AR266" s="16">
        <v>5370322.3200000003</v>
      </c>
      <c r="AS266" s="16">
        <v>13481811.640000001</v>
      </c>
      <c r="AT266" s="16">
        <f t="shared" si="84"/>
        <v>64641689.589999996</v>
      </c>
      <c r="AU266" s="16">
        <f t="shared" si="85"/>
        <v>956984.29</v>
      </c>
      <c r="AV266" s="16">
        <f t="shared" si="86"/>
        <v>18852133.960000001</v>
      </c>
      <c r="AW266" s="16">
        <f t="shared" si="87"/>
        <v>84450807.840000004</v>
      </c>
      <c r="AX266" s="16">
        <f t="shared" si="88"/>
        <v>169240.15999999642</v>
      </c>
      <c r="AY266" s="17">
        <f t="shared" si="93"/>
        <v>84620048</v>
      </c>
    </row>
    <row r="267" spans="1:51" x14ac:dyDescent="0.2">
      <c r="A267" s="4">
        <f t="shared" si="89"/>
        <v>2039</v>
      </c>
      <c r="B267" s="4">
        <f t="shared" si="90"/>
        <v>6</v>
      </c>
      <c r="C267" s="11">
        <f t="shared" si="73"/>
        <v>50922</v>
      </c>
      <c r="E267" s="15">
        <v>22835148</v>
      </c>
      <c r="F267" s="16">
        <v>16795155</v>
      </c>
      <c r="G267" s="16">
        <v>799385</v>
      </c>
      <c r="H267" s="16">
        <v>510003</v>
      </c>
      <c r="I267" s="16">
        <v>61127</v>
      </c>
      <c r="J267" s="16">
        <v>55288</v>
      </c>
      <c r="K267" s="16">
        <v>16669</v>
      </c>
      <c r="L267" s="16">
        <v>4916452</v>
      </c>
      <c r="M267" s="16">
        <v>12704155</v>
      </c>
      <c r="N267" s="16">
        <f t="shared" si="74"/>
        <v>40507484</v>
      </c>
      <c r="O267" s="16">
        <f t="shared" si="75"/>
        <v>565291</v>
      </c>
      <c r="P267" s="16">
        <f t="shared" si="76"/>
        <v>17620607</v>
      </c>
      <c r="Q267" s="16">
        <f t="shared" si="94"/>
        <v>58693382</v>
      </c>
      <c r="R267" s="16">
        <f t="shared" si="78"/>
        <v>117622</v>
      </c>
      <c r="S267" s="17">
        <f t="shared" si="91"/>
        <v>58811004</v>
      </c>
      <c r="U267" s="15">
        <v>24079732</v>
      </c>
      <c r="V267" s="16">
        <v>18407318</v>
      </c>
      <c r="W267" s="16">
        <v>1056050</v>
      </c>
      <c r="X267" s="16">
        <v>631776</v>
      </c>
      <c r="Y267" s="16">
        <v>61127</v>
      </c>
      <c r="Z267" s="16">
        <v>84456</v>
      </c>
      <c r="AA267" s="16">
        <v>16669</v>
      </c>
      <c r="AB267" s="16">
        <v>4916452</v>
      </c>
      <c r="AC267" s="16">
        <v>12704155</v>
      </c>
      <c r="AD267" s="16">
        <f t="shared" si="79"/>
        <v>43620896</v>
      </c>
      <c r="AE267" s="16">
        <f t="shared" si="80"/>
        <v>716232</v>
      </c>
      <c r="AF267" s="16">
        <f t="shared" si="81"/>
        <v>17620607</v>
      </c>
      <c r="AG267" s="16">
        <f t="shared" si="95"/>
        <v>61957735</v>
      </c>
      <c r="AH267" s="16">
        <f t="shared" si="83"/>
        <v>124164</v>
      </c>
      <c r="AI267" s="17">
        <f t="shared" si="92"/>
        <v>62081899</v>
      </c>
      <c r="AK267" s="15">
        <v>23901723.280000001</v>
      </c>
      <c r="AL267" s="16">
        <v>18295690</v>
      </c>
      <c r="AM267" s="16">
        <v>1049841.33</v>
      </c>
      <c r="AN267" s="16">
        <v>626204.89</v>
      </c>
      <c r="AO267" s="16">
        <v>61127.23</v>
      </c>
      <c r="AP267" s="16">
        <v>83518.570000000007</v>
      </c>
      <c r="AQ267" s="16">
        <v>16669.150000000001</v>
      </c>
      <c r="AR267" s="16">
        <v>4916452.13</v>
      </c>
      <c r="AS267" s="16">
        <v>12704155.35</v>
      </c>
      <c r="AT267" s="16">
        <f t="shared" si="84"/>
        <v>43325050.989999995</v>
      </c>
      <c r="AU267" s="16">
        <f t="shared" si="85"/>
        <v>709723.46</v>
      </c>
      <c r="AV267" s="16">
        <f t="shared" si="86"/>
        <v>17620607.48</v>
      </c>
      <c r="AW267" s="16">
        <f t="shared" si="87"/>
        <v>61655381.929999992</v>
      </c>
      <c r="AX267" s="16">
        <f t="shared" si="88"/>
        <v>123558.07000000775</v>
      </c>
      <c r="AY267" s="17">
        <f t="shared" si="93"/>
        <v>61778940</v>
      </c>
    </row>
    <row r="268" spans="1:51" x14ac:dyDescent="0.2">
      <c r="A268" s="4">
        <f t="shared" si="89"/>
        <v>2039</v>
      </c>
      <c r="B268" s="4">
        <f t="shared" si="90"/>
        <v>7</v>
      </c>
      <c r="C268" s="11">
        <f t="shared" si="73"/>
        <v>50952</v>
      </c>
      <c r="E268" s="15">
        <v>15476406</v>
      </c>
      <c r="F268" s="16">
        <v>13837467</v>
      </c>
      <c r="G268" s="16">
        <v>706666</v>
      </c>
      <c r="H268" s="16">
        <v>452333</v>
      </c>
      <c r="I268" s="16">
        <v>57918</v>
      </c>
      <c r="J268" s="16">
        <v>50451</v>
      </c>
      <c r="K268" s="16">
        <v>17013</v>
      </c>
      <c r="L268" s="16">
        <v>4711757</v>
      </c>
      <c r="M268" s="16">
        <v>12822569</v>
      </c>
      <c r="N268" s="16">
        <f t="shared" si="74"/>
        <v>30095470</v>
      </c>
      <c r="O268" s="16">
        <f t="shared" si="75"/>
        <v>502784</v>
      </c>
      <c r="P268" s="16">
        <f t="shared" si="76"/>
        <v>17534326</v>
      </c>
      <c r="Q268" s="16">
        <f t="shared" si="94"/>
        <v>48132580</v>
      </c>
      <c r="R268" s="16">
        <f t="shared" si="78"/>
        <v>96458</v>
      </c>
      <c r="S268" s="17">
        <f t="shared" si="91"/>
        <v>48229038</v>
      </c>
      <c r="U268" s="15">
        <v>16720536</v>
      </c>
      <c r="V268" s="16">
        <v>15564736</v>
      </c>
      <c r="W268" s="16">
        <v>982785</v>
      </c>
      <c r="X268" s="16">
        <v>587424</v>
      </c>
      <c r="Y268" s="16">
        <v>57918</v>
      </c>
      <c r="Z268" s="16">
        <v>81012</v>
      </c>
      <c r="AA268" s="16">
        <v>17013</v>
      </c>
      <c r="AB268" s="16">
        <v>4711757</v>
      </c>
      <c r="AC268" s="16">
        <v>12822569</v>
      </c>
      <c r="AD268" s="16">
        <f t="shared" si="79"/>
        <v>33342988</v>
      </c>
      <c r="AE268" s="16">
        <f t="shared" si="80"/>
        <v>668436</v>
      </c>
      <c r="AF268" s="16">
        <f t="shared" si="81"/>
        <v>17534326</v>
      </c>
      <c r="AG268" s="16">
        <f t="shared" si="95"/>
        <v>51545750</v>
      </c>
      <c r="AH268" s="16">
        <f t="shared" si="83"/>
        <v>103298</v>
      </c>
      <c r="AI268" s="17">
        <f t="shared" si="92"/>
        <v>51649048</v>
      </c>
      <c r="AK268" s="15">
        <v>16533875.560000001</v>
      </c>
      <c r="AL268" s="16">
        <v>15443829.57</v>
      </c>
      <c r="AM268" s="16">
        <v>976199.11</v>
      </c>
      <c r="AN268" s="16">
        <v>580933.5</v>
      </c>
      <c r="AO268" s="16">
        <v>57918.16</v>
      </c>
      <c r="AP268" s="16">
        <v>80044.23</v>
      </c>
      <c r="AQ268" s="16">
        <v>17013.39</v>
      </c>
      <c r="AR268" s="16">
        <v>4711757.47</v>
      </c>
      <c r="AS268" s="16">
        <v>12822568.76</v>
      </c>
      <c r="AT268" s="16">
        <f t="shared" si="84"/>
        <v>33028835.790000003</v>
      </c>
      <c r="AU268" s="16">
        <f t="shared" si="85"/>
        <v>660977.73</v>
      </c>
      <c r="AV268" s="16">
        <f t="shared" si="86"/>
        <v>17534326.23</v>
      </c>
      <c r="AW268" s="16">
        <f t="shared" si="87"/>
        <v>51224139.75</v>
      </c>
      <c r="AX268" s="16">
        <f t="shared" si="88"/>
        <v>102653.25</v>
      </c>
      <c r="AY268" s="17">
        <f t="shared" si="93"/>
        <v>51326793</v>
      </c>
    </row>
    <row r="269" spans="1:51" x14ac:dyDescent="0.2">
      <c r="A269" s="4">
        <f t="shared" si="89"/>
        <v>2039</v>
      </c>
      <c r="B269" s="4">
        <f t="shared" si="90"/>
        <v>8</v>
      </c>
      <c r="C269" s="11">
        <f t="shared" si="73"/>
        <v>50983</v>
      </c>
      <c r="E269" s="15">
        <v>13902465</v>
      </c>
      <c r="F269" s="16">
        <v>13660789</v>
      </c>
      <c r="G269" s="16">
        <v>677365</v>
      </c>
      <c r="H269" s="16">
        <v>426438</v>
      </c>
      <c r="I269" s="16">
        <v>56997</v>
      </c>
      <c r="J269" s="16">
        <v>48385</v>
      </c>
      <c r="K269" s="16">
        <v>16995</v>
      </c>
      <c r="L269" s="16">
        <v>4492936</v>
      </c>
      <c r="M269" s="16">
        <v>12795645</v>
      </c>
      <c r="N269" s="16">
        <f t="shared" si="74"/>
        <v>28314611</v>
      </c>
      <c r="O269" s="16">
        <f t="shared" si="75"/>
        <v>474823</v>
      </c>
      <c r="P269" s="16">
        <f t="shared" si="76"/>
        <v>17288581</v>
      </c>
      <c r="Q269" s="16">
        <f t="shared" si="94"/>
        <v>46078015</v>
      </c>
      <c r="R269" s="16">
        <f t="shared" si="78"/>
        <v>92341</v>
      </c>
      <c r="S269" s="17">
        <f t="shared" si="91"/>
        <v>46170356</v>
      </c>
      <c r="U269" s="15">
        <v>15268806</v>
      </c>
      <c r="V269" s="16">
        <v>15470589</v>
      </c>
      <c r="W269" s="16">
        <v>974934</v>
      </c>
      <c r="X269" s="16">
        <v>567219</v>
      </c>
      <c r="Y269" s="16">
        <v>56997</v>
      </c>
      <c r="Z269" s="16">
        <v>80467</v>
      </c>
      <c r="AA269" s="16">
        <v>16995</v>
      </c>
      <c r="AB269" s="16">
        <v>4492936</v>
      </c>
      <c r="AC269" s="16">
        <v>12795645</v>
      </c>
      <c r="AD269" s="16">
        <f t="shared" si="79"/>
        <v>31788321</v>
      </c>
      <c r="AE269" s="16">
        <f t="shared" si="80"/>
        <v>647686</v>
      </c>
      <c r="AF269" s="16">
        <f t="shared" si="81"/>
        <v>17288581</v>
      </c>
      <c r="AG269" s="16">
        <f t="shared" si="95"/>
        <v>49724588</v>
      </c>
      <c r="AH269" s="16">
        <f t="shared" si="83"/>
        <v>99648</v>
      </c>
      <c r="AI269" s="17">
        <f t="shared" si="92"/>
        <v>49824236</v>
      </c>
      <c r="AK269" s="15">
        <v>15056826.689999999</v>
      </c>
      <c r="AL269" s="16">
        <v>15345066.15</v>
      </c>
      <c r="AM269" s="16">
        <v>968035.68</v>
      </c>
      <c r="AN269" s="16">
        <v>560364.09</v>
      </c>
      <c r="AO269" s="16">
        <v>56997.07</v>
      </c>
      <c r="AP269" s="16">
        <v>79479.570000000007</v>
      </c>
      <c r="AQ269" s="16">
        <v>16995.27</v>
      </c>
      <c r="AR269" s="16">
        <v>4492935.76</v>
      </c>
      <c r="AS269" s="16">
        <v>12795645.4</v>
      </c>
      <c r="AT269" s="16">
        <f t="shared" si="84"/>
        <v>31443920.859999999</v>
      </c>
      <c r="AU269" s="16">
        <f t="shared" si="85"/>
        <v>639843.65999999992</v>
      </c>
      <c r="AV269" s="16">
        <f t="shared" si="86"/>
        <v>17288581.16</v>
      </c>
      <c r="AW269" s="16">
        <f t="shared" si="87"/>
        <v>49372345.68</v>
      </c>
      <c r="AX269" s="16">
        <f t="shared" si="88"/>
        <v>98942.320000000298</v>
      </c>
      <c r="AY269" s="17">
        <f t="shared" si="93"/>
        <v>49471288</v>
      </c>
    </row>
    <row r="270" spans="1:51" x14ac:dyDescent="0.2">
      <c r="A270" s="4">
        <f t="shared" si="89"/>
        <v>2039</v>
      </c>
      <c r="B270" s="4">
        <f t="shared" si="90"/>
        <v>9</v>
      </c>
      <c r="C270" s="11">
        <f t="shared" si="73"/>
        <v>51014</v>
      </c>
      <c r="E270" s="15">
        <v>17622968</v>
      </c>
      <c r="F270" s="16">
        <v>14364537</v>
      </c>
      <c r="G270" s="16">
        <v>742726</v>
      </c>
      <c r="H270" s="16">
        <v>427107</v>
      </c>
      <c r="I270" s="16">
        <v>58408</v>
      </c>
      <c r="J270" s="16">
        <v>52874</v>
      </c>
      <c r="K270" s="16">
        <v>16620</v>
      </c>
      <c r="L270" s="16">
        <v>4444868</v>
      </c>
      <c r="M270" s="16">
        <v>12631002</v>
      </c>
      <c r="N270" s="16">
        <f t="shared" si="74"/>
        <v>32805259</v>
      </c>
      <c r="O270" s="16">
        <f t="shared" si="75"/>
        <v>479981</v>
      </c>
      <c r="P270" s="16">
        <f t="shared" si="76"/>
        <v>17075870</v>
      </c>
      <c r="Q270" s="16">
        <f t="shared" si="94"/>
        <v>50361110</v>
      </c>
      <c r="R270" s="16">
        <f t="shared" si="78"/>
        <v>100924</v>
      </c>
      <c r="S270" s="17">
        <f t="shared" si="91"/>
        <v>50462034</v>
      </c>
      <c r="U270" s="15">
        <v>19681668</v>
      </c>
      <c r="V270" s="16">
        <v>16143173</v>
      </c>
      <c r="W270" s="16">
        <v>1027685</v>
      </c>
      <c r="X270" s="16">
        <v>562225</v>
      </c>
      <c r="Y270" s="16">
        <v>58408</v>
      </c>
      <c r="Z270" s="16">
        <v>82977</v>
      </c>
      <c r="AA270" s="16">
        <v>16620</v>
      </c>
      <c r="AB270" s="16">
        <v>4444868</v>
      </c>
      <c r="AC270" s="16">
        <v>12631002</v>
      </c>
      <c r="AD270" s="16">
        <f t="shared" si="79"/>
        <v>36927554</v>
      </c>
      <c r="AE270" s="16">
        <f t="shared" si="80"/>
        <v>645202</v>
      </c>
      <c r="AF270" s="16">
        <f t="shared" si="81"/>
        <v>17075870</v>
      </c>
      <c r="AG270" s="16">
        <f t="shared" si="95"/>
        <v>54648626</v>
      </c>
      <c r="AH270" s="16">
        <f t="shared" si="83"/>
        <v>109516</v>
      </c>
      <c r="AI270" s="17">
        <f t="shared" si="92"/>
        <v>54758142</v>
      </c>
      <c r="AK270" s="15">
        <v>19406355.82</v>
      </c>
      <c r="AL270" s="16">
        <v>16020947.609999999</v>
      </c>
      <c r="AM270" s="16">
        <v>1020764.13</v>
      </c>
      <c r="AN270" s="16">
        <v>555727.12</v>
      </c>
      <c r="AO270" s="16">
        <v>58407.58</v>
      </c>
      <c r="AP270" s="16">
        <v>82007.33</v>
      </c>
      <c r="AQ270" s="16">
        <v>16620.07</v>
      </c>
      <c r="AR270" s="16">
        <v>4444868.18</v>
      </c>
      <c r="AS270" s="16">
        <v>12631001.859999999</v>
      </c>
      <c r="AT270" s="16">
        <f t="shared" si="84"/>
        <v>36523095.210000001</v>
      </c>
      <c r="AU270" s="16">
        <f t="shared" si="85"/>
        <v>637734.44999999995</v>
      </c>
      <c r="AV270" s="16">
        <f t="shared" si="86"/>
        <v>17075870.039999999</v>
      </c>
      <c r="AW270" s="16">
        <f t="shared" si="87"/>
        <v>54236699.700000003</v>
      </c>
      <c r="AX270" s="16">
        <f t="shared" si="88"/>
        <v>108690.29999999702</v>
      </c>
      <c r="AY270" s="17">
        <f t="shared" si="93"/>
        <v>54345390</v>
      </c>
    </row>
    <row r="271" spans="1:51" x14ac:dyDescent="0.2">
      <c r="A271" s="4">
        <f t="shared" si="89"/>
        <v>2039</v>
      </c>
      <c r="B271" s="4">
        <f t="shared" si="90"/>
        <v>10</v>
      </c>
      <c r="C271" s="11">
        <f t="shared" si="73"/>
        <v>51044</v>
      </c>
      <c r="E271" s="15">
        <v>40355357</v>
      </c>
      <c r="F271" s="16">
        <v>21409297</v>
      </c>
      <c r="G271" s="16">
        <v>1216264</v>
      </c>
      <c r="H271" s="16">
        <v>509204</v>
      </c>
      <c r="I271" s="16">
        <v>69811</v>
      </c>
      <c r="J271" s="16">
        <v>63803</v>
      </c>
      <c r="K271" s="16">
        <v>17641</v>
      </c>
      <c r="L271" s="16">
        <v>5131020</v>
      </c>
      <c r="M271" s="16">
        <v>13722060</v>
      </c>
      <c r="N271" s="16">
        <f t="shared" si="74"/>
        <v>63068370</v>
      </c>
      <c r="O271" s="16">
        <f t="shared" si="75"/>
        <v>573007</v>
      </c>
      <c r="P271" s="16">
        <f t="shared" si="76"/>
        <v>18853080</v>
      </c>
      <c r="Q271" s="16">
        <f t="shared" si="94"/>
        <v>82494457</v>
      </c>
      <c r="R271" s="16">
        <f t="shared" si="78"/>
        <v>165320</v>
      </c>
      <c r="S271" s="17">
        <f t="shared" si="91"/>
        <v>82659777</v>
      </c>
      <c r="U271" s="15">
        <v>44931532</v>
      </c>
      <c r="V271" s="16">
        <v>24057425</v>
      </c>
      <c r="W271" s="16">
        <v>1575409</v>
      </c>
      <c r="X271" s="16">
        <v>692576</v>
      </c>
      <c r="Y271" s="16">
        <v>69811</v>
      </c>
      <c r="Z271" s="16">
        <v>99519</v>
      </c>
      <c r="AA271" s="16">
        <v>17641</v>
      </c>
      <c r="AB271" s="16">
        <v>5131020</v>
      </c>
      <c r="AC271" s="16">
        <v>13722060</v>
      </c>
      <c r="AD271" s="16">
        <f t="shared" si="79"/>
        <v>70651818</v>
      </c>
      <c r="AE271" s="16">
        <f t="shared" si="80"/>
        <v>792095</v>
      </c>
      <c r="AF271" s="16">
        <f t="shared" si="81"/>
        <v>18853080</v>
      </c>
      <c r="AG271" s="16">
        <f t="shared" si="95"/>
        <v>90296993</v>
      </c>
      <c r="AH271" s="16">
        <f t="shared" si="83"/>
        <v>180956</v>
      </c>
      <c r="AI271" s="17">
        <f t="shared" si="92"/>
        <v>90477949</v>
      </c>
      <c r="AK271" s="15">
        <v>44440360.100000001</v>
      </c>
      <c r="AL271" s="16">
        <v>23824069.030000001</v>
      </c>
      <c r="AM271" s="16">
        <v>1560300.13</v>
      </c>
      <c r="AN271" s="16">
        <v>682582.87</v>
      </c>
      <c r="AO271" s="16">
        <v>69810.789999999994</v>
      </c>
      <c r="AP271" s="16">
        <v>97549.119999999995</v>
      </c>
      <c r="AQ271" s="16">
        <v>17640.54</v>
      </c>
      <c r="AR271" s="16">
        <v>5131019.88</v>
      </c>
      <c r="AS271" s="16">
        <v>13722059.6</v>
      </c>
      <c r="AT271" s="16">
        <f t="shared" si="84"/>
        <v>69912180.590000004</v>
      </c>
      <c r="AU271" s="16">
        <f t="shared" si="85"/>
        <v>780131.99</v>
      </c>
      <c r="AV271" s="16">
        <f t="shared" si="86"/>
        <v>18853079.48</v>
      </c>
      <c r="AW271" s="16">
        <f t="shared" si="87"/>
        <v>89545392.060000002</v>
      </c>
      <c r="AX271" s="16">
        <f t="shared" si="88"/>
        <v>179449.93999999762</v>
      </c>
      <c r="AY271" s="17">
        <f t="shared" si="93"/>
        <v>89724842</v>
      </c>
    </row>
    <row r="272" spans="1:51" x14ac:dyDescent="0.2">
      <c r="A272" s="4">
        <f t="shared" si="89"/>
        <v>2039</v>
      </c>
      <c r="B272" s="4">
        <f t="shared" si="90"/>
        <v>11</v>
      </c>
      <c r="C272" s="11">
        <f t="shared" si="73"/>
        <v>51075</v>
      </c>
      <c r="E272" s="15">
        <v>76757830</v>
      </c>
      <c r="F272" s="16">
        <v>30770472</v>
      </c>
      <c r="G272" s="16">
        <v>1755339</v>
      </c>
      <c r="H272" s="16">
        <v>702841</v>
      </c>
      <c r="I272" s="16">
        <v>75426</v>
      </c>
      <c r="J272" s="16">
        <v>68784</v>
      </c>
      <c r="K272" s="16">
        <v>17472</v>
      </c>
      <c r="L272" s="16">
        <v>5575215</v>
      </c>
      <c r="M272" s="16">
        <v>13854041</v>
      </c>
      <c r="N272" s="16">
        <f t="shared" si="74"/>
        <v>109376539</v>
      </c>
      <c r="O272" s="16">
        <f t="shared" si="75"/>
        <v>771625</v>
      </c>
      <c r="P272" s="16">
        <f t="shared" si="76"/>
        <v>19429256</v>
      </c>
      <c r="Q272" s="16">
        <f t="shared" si="94"/>
        <v>129577420</v>
      </c>
      <c r="R272" s="16">
        <f t="shared" si="78"/>
        <v>259674</v>
      </c>
      <c r="S272" s="17">
        <f t="shared" si="91"/>
        <v>129837094</v>
      </c>
      <c r="U272" s="15">
        <v>84139062</v>
      </c>
      <c r="V272" s="16">
        <v>34617618</v>
      </c>
      <c r="W272" s="16">
        <v>2144746</v>
      </c>
      <c r="X272" s="16">
        <v>938255</v>
      </c>
      <c r="Y272" s="16">
        <v>75426</v>
      </c>
      <c r="Z272" s="16">
        <v>108125</v>
      </c>
      <c r="AA272" s="16">
        <v>17472</v>
      </c>
      <c r="AB272" s="16">
        <v>5575215</v>
      </c>
      <c r="AC272" s="16">
        <v>13854041</v>
      </c>
      <c r="AD272" s="16">
        <f t="shared" si="79"/>
        <v>120994324</v>
      </c>
      <c r="AE272" s="16">
        <f t="shared" si="80"/>
        <v>1046380</v>
      </c>
      <c r="AF272" s="16">
        <f t="shared" si="81"/>
        <v>19429256</v>
      </c>
      <c r="AG272" s="16">
        <f t="shared" si="95"/>
        <v>141469960</v>
      </c>
      <c r="AH272" s="16">
        <f t="shared" si="83"/>
        <v>283507</v>
      </c>
      <c r="AI272" s="17">
        <f t="shared" si="92"/>
        <v>141753467</v>
      </c>
      <c r="AK272" s="15">
        <v>83315941.040000007</v>
      </c>
      <c r="AL272" s="16">
        <v>34051204.840000004</v>
      </c>
      <c r="AM272" s="16">
        <v>2102608.66</v>
      </c>
      <c r="AN272" s="16">
        <v>920476.94</v>
      </c>
      <c r="AO272" s="16">
        <v>75425.61</v>
      </c>
      <c r="AP272" s="16">
        <v>102782.43</v>
      </c>
      <c r="AQ272" s="16">
        <v>17471.72</v>
      </c>
      <c r="AR272" s="16">
        <v>5575215.4800000004</v>
      </c>
      <c r="AS272" s="16">
        <v>13854041.439999999</v>
      </c>
      <c r="AT272" s="16">
        <f t="shared" si="84"/>
        <v>119562651.87</v>
      </c>
      <c r="AU272" s="16">
        <f t="shared" si="85"/>
        <v>1023259.3699999999</v>
      </c>
      <c r="AV272" s="16">
        <f t="shared" si="86"/>
        <v>19429256.920000002</v>
      </c>
      <c r="AW272" s="16">
        <f t="shared" si="87"/>
        <v>140015168.16000003</v>
      </c>
      <c r="AX272" s="16">
        <f t="shared" si="88"/>
        <v>280591.83999997377</v>
      </c>
      <c r="AY272" s="17">
        <f t="shared" si="93"/>
        <v>140295760</v>
      </c>
    </row>
    <row r="273" spans="1:51" x14ac:dyDescent="0.2">
      <c r="A273" s="4">
        <f t="shared" si="89"/>
        <v>2039</v>
      </c>
      <c r="B273" s="4">
        <f t="shared" si="90"/>
        <v>12</v>
      </c>
      <c r="C273" s="11">
        <f t="shared" si="73"/>
        <v>51105</v>
      </c>
      <c r="E273" s="15">
        <v>109355350</v>
      </c>
      <c r="F273" s="16">
        <v>40228295</v>
      </c>
      <c r="G273" s="16">
        <v>2339621</v>
      </c>
      <c r="H273" s="16">
        <v>1101830</v>
      </c>
      <c r="I273" s="16">
        <v>82983</v>
      </c>
      <c r="J273" s="16">
        <v>106567</v>
      </c>
      <c r="K273" s="16">
        <v>18330</v>
      </c>
      <c r="L273" s="16">
        <v>6356229</v>
      </c>
      <c r="M273" s="16">
        <v>14710491</v>
      </c>
      <c r="N273" s="16">
        <f t="shared" si="74"/>
        <v>152024579</v>
      </c>
      <c r="O273" s="16">
        <f t="shared" si="75"/>
        <v>1208397</v>
      </c>
      <c r="P273" s="16">
        <f t="shared" si="76"/>
        <v>21066720</v>
      </c>
      <c r="Q273" s="16">
        <f t="shared" si="94"/>
        <v>174299696</v>
      </c>
      <c r="R273" s="16">
        <f t="shared" si="78"/>
        <v>349298</v>
      </c>
      <c r="S273" s="17">
        <f t="shared" si="91"/>
        <v>174648994</v>
      </c>
      <c r="U273" s="15">
        <v>119480178</v>
      </c>
      <c r="V273" s="16">
        <v>45408103</v>
      </c>
      <c r="W273" s="16">
        <v>2725243</v>
      </c>
      <c r="X273" s="16">
        <v>1130005</v>
      </c>
      <c r="Y273" s="16">
        <v>82983</v>
      </c>
      <c r="Z273" s="16">
        <v>119853</v>
      </c>
      <c r="AA273" s="16">
        <v>18330</v>
      </c>
      <c r="AB273" s="16">
        <v>6356229</v>
      </c>
      <c r="AC273" s="16">
        <v>14710491</v>
      </c>
      <c r="AD273" s="16">
        <f t="shared" si="79"/>
        <v>167714837</v>
      </c>
      <c r="AE273" s="16">
        <f t="shared" si="80"/>
        <v>1249858</v>
      </c>
      <c r="AF273" s="16">
        <f t="shared" si="81"/>
        <v>21066720</v>
      </c>
      <c r="AG273" s="16">
        <f t="shared" si="95"/>
        <v>190031415</v>
      </c>
      <c r="AH273" s="16">
        <f t="shared" si="83"/>
        <v>380824</v>
      </c>
      <c r="AI273" s="17">
        <f t="shared" si="92"/>
        <v>190412239</v>
      </c>
      <c r="AK273" s="15">
        <v>118610158.13</v>
      </c>
      <c r="AL273" s="16">
        <v>44717419.740000002</v>
      </c>
      <c r="AM273" s="16">
        <v>2675425.73</v>
      </c>
      <c r="AN273" s="16">
        <v>1115994.27</v>
      </c>
      <c r="AO273" s="16">
        <v>82983.429999999993</v>
      </c>
      <c r="AP273" s="16">
        <v>113206.9</v>
      </c>
      <c r="AQ273" s="16">
        <v>18329.62</v>
      </c>
      <c r="AR273" s="16">
        <v>6356228.6500000004</v>
      </c>
      <c r="AS273" s="16">
        <v>14710490.609999999</v>
      </c>
      <c r="AT273" s="16">
        <f t="shared" si="84"/>
        <v>166104316.65000001</v>
      </c>
      <c r="AU273" s="16">
        <f t="shared" si="85"/>
        <v>1229201.17</v>
      </c>
      <c r="AV273" s="16">
        <f t="shared" si="86"/>
        <v>21066719.259999998</v>
      </c>
      <c r="AW273" s="16">
        <f t="shared" si="87"/>
        <v>188400237.07999998</v>
      </c>
      <c r="AX273" s="16">
        <f t="shared" si="88"/>
        <v>377555.92000001669</v>
      </c>
      <c r="AY273" s="17">
        <f t="shared" si="93"/>
        <v>188777793</v>
      </c>
    </row>
    <row r="274" spans="1:51" x14ac:dyDescent="0.2">
      <c r="A274" s="4">
        <f t="shared" si="89"/>
        <v>2040</v>
      </c>
      <c r="B274" s="4">
        <f t="shared" si="90"/>
        <v>1</v>
      </c>
      <c r="C274" s="11">
        <f t="shared" si="73"/>
        <v>51136</v>
      </c>
      <c r="E274" s="15">
        <v>109743084</v>
      </c>
      <c r="F274" s="16">
        <v>41543288</v>
      </c>
      <c r="G274" s="16">
        <v>2288256</v>
      </c>
      <c r="H274" s="16">
        <v>881953</v>
      </c>
      <c r="I274" s="16">
        <v>81203</v>
      </c>
      <c r="J274" s="16">
        <v>78350</v>
      </c>
      <c r="K274" s="16">
        <v>18283</v>
      </c>
      <c r="L274" s="16">
        <v>6674690</v>
      </c>
      <c r="M274" s="16">
        <v>14641480</v>
      </c>
      <c r="N274" s="16">
        <f t="shared" si="74"/>
        <v>153674114</v>
      </c>
      <c r="O274" s="16">
        <f t="shared" si="75"/>
        <v>960303</v>
      </c>
      <c r="P274" s="16">
        <f t="shared" si="76"/>
        <v>21316170</v>
      </c>
      <c r="Q274" s="16">
        <f t="shared" si="94"/>
        <v>175950587</v>
      </c>
      <c r="R274" s="16">
        <f t="shared" si="78"/>
        <v>352606</v>
      </c>
      <c r="S274" s="17">
        <f t="shared" si="91"/>
        <v>176303193</v>
      </c>
      <c r="U274" s="15">
        <v>118309376</v>
      </c>
      <c r="V274" s="16">
        <v>45973230</v>
      </c>
      <c r="W274" s="16">
        <v>2637584</v>
      </c>
      <c r="X274" s="16">
        <v>1177417</v>
      </c>
      <c r="Y274" s="16">
        <v>81203</v>
      </c>
      <c r="Z274" s="16">
        <v>118456</v>
      </c>
      <c r="AA274" s="16">
        <v>18283</v>
      </c>
      <c r="AB274" s="16">
        <v>6674690</v>
      </c>
      <c r="AC274" s="16">
        <v>14641480</v>
      </c>
      <c r="AD274" s="16">
        <f t="shared" si="79"/>
        <v>167019676</v>
      </c>
      <c r="AE274" s="16">
        <f t="shared" si="80"/>
        <v>1295873</v>
      </c>
      <c r="AF274" s="16">
        <f t="shared" si="81"/>
        <v>21316170</v>
      </c>
      <c r="AG274" s="16">
        <f t="shared" si="95"/>
        <v>189631719</v>
      </c>
      <c r="AH274" s="16">
        <f t="shared" si="83"/>
        <v>380023</v>
      </c>
      <c r="AI274" s="17">
        <f t="shared" si="92"/>
        <v>190011742</v>
      </c>
      <c r="AK274" s="15">
        <v>117556929.97</v>
      </c>
      <c r="AL274" s="16">
        <v>45399018.009999998</v>
      </c>
      <c r="AM274" s="16">
        <v>2596400.5699999998</v>
      </c>
      <c r="AN274" s="16">
        <v>1159010.57</v>
      </c>
      <c r="AO274" s="16">
        <v>81202.929999999993</v>
      </c>
      <c r="AP274" s="16">
        <v>112477.31</v>
      </c>
      <c r="AQ274" s="16">
        <v>18283.189999999999</v>
      </c>
      <c r="AR274" s="16">
        <v>6674690.2199999997</v>
      </c>
      <c r="AS274" s="16">
        <v>14641479.67</v>
      </c>
      <c r="AT274" s="16">
        <f t="shared" si="84"/>
        <v>165651834.66999999</v>
      </c>
      <c r="AU274" s="16">
        <f t="shared" si="85"/>
        <v>1271487.8800000001</v>
      </c>
      <c r="AV274" s="16">
        <f t="shared" si="86"/>
        <v>21316169.890000001</v>
      </c>
      <c r="AW274" s="16">
        <f t="shared" si="87"/>
        <v>188239492.44</v>
      </c>
      <c r="AX274" s="16">
        <f t="shared" si="88"/>
        <v>377233.56000000238</v>
      </c>
      <c r="AY274" s="17">
        <f t="shared" si="93"/>
        <v>188616726</v>
      </c>
    </row>
    <row r="275" spans="1:51" x14ac:dyDescent="0.2">
      <c r="A275" s="4">
        <f t="shared" si="89"/>
        <v>2040</v>
      </c>
      <c r="B275" s="4">
        <f t="shared" si="90"/>
        <v>2</v>
      </c>
      <c r="C275" s="11">
        <f t="shared" si="73"/>
        <v>51167</v>
      </c>
      <c r="E275" s="15">
        <v>94772819</v>
      </c>
      <c r="F275" s="16">
        <v>37378916</v>
      </c>
      <c r="G275" s="16">
        <v>2014385</v>
      </c>
      <c r="H275" s="16">
        <v>839175</v>
      </c>
      <c r="I275" s="16">
        <v>72872</v>
      </c>
      <c r="J275" s="16">
        <v>76539</v>
      </c>
      <c r="K275" s="16">
        <v>16990</v>
      </c>
      <c r="L275" s="16">
        <v>6073433</v>
      </c>
      <c r="M275" s="16">
        <v>13531185</v>
      </c>
      <c r="N275" s="16">
        <f t="shared" si="74"/>
        <v>134255982</v>
      </c>
      <c r="O275" s="16">
        <f t="shared" si="75"/>
        <v>915714</v>
      </c>
      <c r="P275" s="16">
        <f t="shared" si="76"/>
        <v>19604618</v>
      </c>
      <c r="Q275" s="16">
        <f t="shared" si="94"/>
        <v>154776314</v>
      </c>
      <c r="R275" s="16">
        <f t="shared" si="78"/>
        <v>310173</v>
      </c>
      <c r="S275" s="17">
        <f t="shared" si="91"/>
        <v>155086487</v>
      </c>
      <c r="U275" s="15">
        <v>100928992</v>
      </c>
      <c r="V275" s="16">
        <v>40496056</v>
      </c>
      <c r="W275" s="16">
        <v>2285032</v>
      </c>
      <c r="X275" s="16">
        <v>1046438</v>
      </c>
      <c r="Y275" s="16">
        <v>72872</v>
      </c>
      <c r="Z275" s="16">
        <v>107432</v>
      </c>
      <c r="AA275" s="16">
        <v>16990</v>
      </c>
      <c r="AB275" s="16">
        <v>6073433</v>
      </c>
      <c r="AC275" s="16">
        <v>13531185</v>
      </c>
      <c r="AD275" s="16">
        <f t="shared" si="79"/>
        <v>143799942</v>
      </c>
      <c r="AE275" s="16">
        <f t="shared" si="80"/>
        <v>1153870</v>
      </c>
      <c r="AF275" s="16">
        <f t="shared" si="81"/>
        <v>19604618</v>
      </c>
      <c r="AG275" s="16">
        <f t="shared" si="95"/>
        <v>164558430</v>
      </c>
      <c r="AH275" s="16">
        <f t="shared" si="83"/>
        <v>329776</v>
      </c>
      <c r="AI275" s="17">
        <f t="shared" si="92"/>
        <v>164888206</v>
      </c>
      <c r="AK275" s="15">
        <v>100395086.48</v>
      </c>
      <c r="AL275" s="16">
        <v>40149788.810000002</v>
      </c>
      <c r="AM275" s="16">
        <v>2260682.84</v>
      </c>
      <c r="AN275" s="16">
        <v>1035236.22</v>
      </c>
      <c r="AO275" s="16">
        <v>72871.67</v>
      </c>
      <c r="AP275" s="16">
        <v>103871.63</v>
      </c>
      <c r="AQ275" s="16">
        <v>16990.09</v>
      </c>
      <c r="AR275" s="16">
        <v>6073433.2400000002</v>
      </c>
      <c r="AS275" s="16">
        <v>13531185.1</v>
      </c>
      <c r="AT275" s="16">
        <f t="shared" si="84"/>
        <v>142895419.89000002</v>
      </c>
      <c r="AU275" s="16">
        <f t="shared" si="85"/>
        <v>1139107.8500000001</v>
      </c>
      <c r="AV275" s="16">
        <f t="shared" si="86"/>
        <v>19604618.34</v>
      </c>
      <c r="AW275" s="16">
        <f t="shared" si="87"/>
        <v>163639146.08000001</v>
      </c>
      <c r="AX275" s="16">
        <f t="shared" si="88"/>
        <v>327933.91999998689</v>
      </c>
      <c r="AY275" s="17">
        <f t="shared" si="93"/>
        <v>163967080</v>
      </c>
    </row>
    <row r="276" spans="1:51" x14ac:dyDescent="0.2">
      <c r="A276" s="4">
        <f t="shared" si="89"/>
        <v>2040</v>
      </c>
      <c r="B276" s="4">
        <f t="shared" si="90"/>
        <v>3</v>
      </c>
      <c r="C276" s="11">
        <f t="shared" si="73"/>
        <v>51196</v>
      </c>
      <c r="E276" s="15">
        <v>87062874</v>
      </c>
      <c r="F276" s="16">
        <v>35125292</v>
      </c>
      <c r="G276" s="16">
        <v>1869531</v>
      </c>
      <c r="H276" s="16">
        <v>832152</v>
      </c>
      <c r="I276" s="16">
        <v>74495</v>
      </c>
      <c r="J276" s="16">
        <v>75068</v>
      </c>
      <c r="K276" s="16">
        <v>18033</v>
      </c>
      <c r="L276" s="16">
        <v>6273405</v>
      </c>
      <c r="M276" s="16">
        <v>14277193</v>
      </c>
      <c r="N276" s="16">
        <f t="shared" si="74"/>
        <v>124150225</v>
      </c>
      <c r="O276" s="16">
        <f t="shared" si="75"/>
        <v>907220</v>
      </c>
      <c r="P276" s="16">
        <f t="shared" si="76"/>
        <v>20550598</v>
      </c>
      <c r="Q276" s="16">
        <f t="shared" si="94"/>
        <v>145608043</v>
      </c>
      <c r="R276" s="16">
        <f t="shared" si="78"/>
        <v>291800</v>
      </c>
      <c r="S276" s="17">
        <f t="shared" si="91"/>
        <v>145899843</v>
      </c>
      <c r="U276" s="15">
        <v>92870822</v>
      </c>
      <c r="V276" s="16">
        <v>38110119</v>
      </c>
      <c r="W276" s="16">
        <v>2176487</v>
      </c>
      <c r="X276" s="16">
        <v>1042440</v>
      </c>
      <c r="Y276" s="16">
        <v>74495</v>
      </c>
      <c r="Z276" s="16">
        <v>111015</v>
      </c>
      <c r="AA276" s="16">
        <v>18033</v>
      </c>
      <c r="AB276" s="16">
        <v>6273405</v>
      </c>
      <c r="AC276" s="16">
        <v>14277193</v>
      </c>
      <c r="AD276" s="16">
        <f t="shared" si="79"/>
        <v>133249956</v>
      </c>
      <c r="AE276" s="16">
        <f t="shared" si="80"/>
        <v>1153455</v>
      </c>
      <c r="AF276" s="16">
        <f t="shared" si="81"/>
        <v>20550598</v>
      </c>
      <c r="AG276" s="16">
        <f t="shared" si="95"/>
        <v>154954009</v>
      </c>
      <c r="AH276" s="16">
        <f t="shared" si="83"/>
        <v>310529</v>
      </c>
      <c r="AI276" s="17">
        <f t="shared" si="92"/>
        <v>155264538</v>
      </c>
      <c r="AK276" s="15">
        <v>92384489.480000004</v>
      </c>
      <c r="AL276" s="16">
        <v>37815641.5</v>
      </c>
      <c r="AM276" s="16">
        <v>2156737.94</v>
      </c>
      <c r="AN276" s="16">
        <v>1031612.81</v>
      </c>
      <c r="AO276" s="16">
        <v>74495.490000000005</v>
      </c>
      <c r="AP276" s="16">
        <v>108015.79</v>
      </c>
      <c r="AQ276" s="16">
        <v>18033.189999999999</v>
      </c>
      <c r="AR276" s="16">
        <v>6273404.7300000004</v>
      </c>
      <c r="AS276" s="16">
        <v>14277192.710000001</v>
      </c>
      <c r="AT276" s="16">
        <f t="shared" si="84"/>
        <v>132449397.59999999</v>
      </c>
      <c r="AU276" s="16">
        <f t="shared" si="85"/>
        <v>1139628.6000000001</v>
      </c>
      <c r="AV276" s="16">
        <f t="shared" si="86"/>
        <v>20550597.440000001</v>
      </c>
      <c r="AW276" s="16">
        <f t="shared" si="87"/>
        <v>154139623.63999999</v>
      </c>
      <c r="AX276" s="16">
        <f t="shared" si="88"/>
        <v>308897.36000001431</v>
      </c>
      <c r="AY276" s="17">
        <f t="shared" si="93"/>
        <v>154448521</v>
      </c>
    </row>
    <row r="277" spans="1:51" x14ac:dyDescent="0.2">
      <c r="A277" s="4">
        <f t="shared" si="89"/>
        <v>2040</v>
      </c>
      <c r="B277" s="4">
        <f t="shared" si="90"/>
        <v>4</v>
      </c>
      <c r="C277" s="11">
        <f t="shared" si="73"/>
        <v>51227</v>
      </c>
      <c r="E277" s="15">
        <v>60132165</v>
      </c>
      <c r="F277" s="16">
        <v>27460773</v>
      </c>
      <c r="G277" s="16">
        <v>1462130</v>
      </c>
      <c r="H277" s="16">
        <v>734970</v>
      </c>
      <c r="I277" s="16">
        <v>66639</v>
      </c>
      <c r="J277" s="16">
        <v>68792</v>
      </c>
      <c r="K277" s="16">
        <v>17217</v>
      </c>
      <c r="L277" s="16">
        <v>5749307</v>
      </c>
      <c r="M277" s="16">
        <v>13656511</v>
      </c>
      <c r="N277" s="16">
        <f t="shared" si="74"/>
        <v>89138924</v>
      </c>
      <c r="O277" s="16">
        <f t="shared" si="75"/>
        <v>803762</v>
      </c>
      <c r="P277" s="16">
        <f t="shared" si="76"/>
        <v>19405818</v>
      </c>
      <c r="Q277" s="16">
        <f t="shared" si="94"/>
        <v>109348504</v>
      </c>
      <c r="R277" s="16">
        <f t="shared" si="78"/>
        <v>219135</v>
      </c>
      <c r="S277" s="17">
        <f t="shared" si="91"/>
        <v>109567639</v>
      </c>
      <c r="U277" s="15">
        <v>64769172</v>
      </c>
      <c r="V277" s="16">
        <v>29773362</v>
      </c>
      <c r="W277" s="16">
        <v>1728899</v>
      </c>
      <c r="X277" s="16">
        <v>903071</v>
      </c>
      <c r="Y277" s="16">
        <v>66639</v>
      </c>
      <c r="Z277" s="16">
        <v>100498</v>
      </c>
      <c r="AA277" s="16">
        <v>17217</v>
      </c>
      <c r="AB277" s="16">
        <v>5749307</v>
      </c>
      <c r="AC277" s="16">
        <v>13656511</v>
      </c>
      <c r="AD277" s="16">
        <f t="shared" si="79"/>
        <v>96355289</v>
      </c>
      <c r="AE277" s="16">
        <f t="shared" si="80"/>
        <v>1003569</v>
      </c>
      <c r="AF277" s="16">
        <f t="shared" si="81"/>
        <v>19405818</v>
      </c>
      <c r="AG277" s="16">
        <f t="shared" si="95"/>
        <v>116764676</v>
      </c>
      <c r="AH277" s="16">
        <f t="shared" si="83"/>
        <v>233997</v>
      </c>
      <c r="AI277" s="17">
        <f t="shared" si="92"/>
        <v>116998673</v>
      </c>
      <c r="AK277" s="15">
        <v>64447697.5</v>
      </c>
      <c r="AL277" s="16">
        <v>29588015.18</v>
      </c>
      <c r="AM277" s="16">
        <v>1717262.97</v>
      </c>
      <c r="AN277" s="16">
        <v>895179.74</v>
      </c>
      <c r="AO277" s="16">
        <v>66639.009999999995</v>
      </c>
      <c r="AP277" s="16">
        <v>98685.89</v>
      </c>
      <c r="AQ277" s="16">
        <v>17217.21</v>
      </c>
      <c r="AR277" s="16">
        <v>5749306.9900000002</v>
      </c>
      <c r="AS277" s="16">
        <v>13656511.460000001</v>
      </c>
      <c r="AT277" s="16">
        <f t="shared" si="84"/>
        <v>95836831.870000005</v>
      </c>
      <c r="AU277" s="16">
        <f t="shared" si="85"/>
        <v>993865.63</v>
      </c>
      <c r="AV277" s="16">
        <f t="shared" si="86"/>
        <v>19405818.450000003</v>
      </c>
      <c r="AW277" s="16">
        <f t="shared" si="87"/>
        <v>116236515.95</v>
      </c>
      <c r="AX277" s="16">
        <f t="shared" si="88"/>
        <v>232939.04999999702</v>
      </c>
      <c r="AY277" s="17">
        <f t="shared" si="93"/>
        <v>116469455</v>
      </c>
    </row>
    <row r="278" spans="1:51" x14ac:dyDescent="0.2">
      <c r="A278" s="4">
        <f t="shared" si="89"/>
        <v>2040</v>
      </c>
      <c r="B278" s="4">
        <f t="shared" si="90"/>
        <v>5</v>
      </c>
      <c r="C278" s="11">
        <f t="shared" si="73"/>
        <v>51257</v>
      </c>
      <c r="E278" s="15">
        <v>38568748</v>
      </c>
      <c r="F278" s="16">
        <v>21518685</v>
      </c>
      <c r="G278" s="16">
        <v>1149091</v>
      </c>
      <c r="H278" s="16">
        <v>643052</v>
      </c>
      <c r="I278" s="16">
        <v>61755</v>
      </c>
      <c r="J278" s="16">
        <v>63201</v>
      </c>
      <c r="K278" s="16">
        <v>17470</v>
      </c>
      <c r="L278" s="16">
        <v>5449639</v>
      </c>
      <c r="M278" s="16">
        <v>13465722</v>
      </c>
      <c r="N278" s="16">
        <f t="shared" si="74"/>
        <v>61315749</v>
      </c>
      <c r="O278" s="16">
        <f t="shared" si="75"/>
        <v>706253</v>
      </c>
      <c r="P278" s="16">
        <f t="shared" si="76"/>
        <v>18915361</v>
      </c>
      <c r="Q278" s="16">
        <f t="shared" si="94"/>
        <v>80937363</v>
      </c>
      <c r="R278" s="16">
        <f t="shared" si="78"/>
        <v>162199</v>
      </c>
      <c r="S278" s="17">
        <f t="shared" si="91"/>
        <v>81099562</v>
      </c>
      <c r="U278" s="15">
        <v>40803426</v>
      </c>
      <c r="V278" s="16">
        <v>23471342</v>
      </c>
      <c r="W278" s="16">
        <v>1409137</v>
      </c>
      <c r="X278" s="16">
        <v>794337</v>
      </c>
      <c r="Y278" s="16">
        <v>61755</v>
      </c>
      <c r="Z278" s="16">
        <v>94356</v>
      </c>
      <c r="AA278" s="16">
        <v>17470</v>
      </c>
      <c r="AB278" s="16">
        <v>5449639</v>
      </c>
      <c r="AC278" s="16">
        <v>13465722</v>
      </c>
      <c r="AD278" s="16">
        <f t="shared" si="79"/>
        <v>65763130</v>
      </c>
      <c r="AE278" s="16">
        <f t="shared" si="80"/>
        <v>888693</v>
      </c>
      <c r="AF278" s="16">
        <f t="shared" si="81"/>
        <v>18915361</v>
      </c>
      <c r="AG278" s="16">
        <f t="shared" si="95"/>
        <v>85567184</v>
      </c>
      <c r="AH278" s="16">
        <f t="shared" si="83"/>
        <v>171477</v>
      </c>
      <c r="AI278" s="17">
        <f t="shared" si="92"/>
        <v>85738661</v>
      </c>
      <c r="AK278" s="15">
        <v>40575545.670000002</v>
      </c>
      <c r="AL278" s="16">
        <v>23342445.489999998</v>
      </c>
      <c r="AM278" s="16">
        <v>1401776.43</v>
      </c>
      <c r="AN278" s="16">
        <v>787851.7</v>
      </c>
      <c r="AO278" s="16">
        <v>61755.12</v>
      </c>
      <c r="AP278" s="16">
        <v>93192.55</v>
      </c>
      <c r="AQ278" s="16">
        <v>17470.16</v>
      </c>
      <c r="AR278" s="16">
        <v>5449639.2199999997</v>
      </c>
      <c r="AS278" s="16">
        <v>13465721.890000001</v>
      </c>
      <c r="AT278" s="16">
        <f t="shared" si="84"/>
        <v>65398992.86999999</v>
      </c>
      <c r="AU278" s="16">
        <f t="shared" si="85"/>
        <v>881044.25</v>
      </c>
      <c r="AV278" s="16">
        <f t="shared" si="86"/>
        <v>18915361.109999999</v>
      </c>
      <c r="AW278" s="16">
        <f t="shared" si="87"/>
        <v>85195398.229999989</v>
      </c>
      <c r="AX278" s="16">
        <f t="shared" si="88"/>
        <v>170731.77000001073</v>
      </c>
      <c r="AY278" s="17">
        <f t="shared" si="93"/>
        <v>85366130</v>
      </c>
    </row>
    <row r="279" spans="1:51" x14ac:dyDescent="0.2">
      <c r="A279" s="4">
        <f t="shared" si="89"/>
        <v>2040</v>
      </c>
      <c r="B279" s="4">
        <f t="shared" si="90"/>
        <v>6</v>
      </c>
      <c r="C279" s="11">
        <f t="shared" si="73"/>
        <v>51288</v>
      </c>
      <c r="E279" s="15">
        <v>23114448</v>
      </c>
      <c r="F279" s="16">
        <v>16969998</v>
      </c>
      <c r="G279" s="16">
        <v>790086</v>
      </c>
      <c r="H279" s="16">
        <v>455243</v>
      </c>
      <c r="I279" s="16">
        <v>54465</v>
      </c>
      <c r="J279" s="16">
        <v>54983</v>
      </c>
      <c r="K279" s="16">
        <v>16669</v>
      </c>
      <c r="L279" s="16">
        <v>4991186</v>
      </c>
      <c r="M279" s="16">
        <v>12689347</v>
      </c>
      <c r="N279" s="16">
        <f t="shared" si="74"/>
        <v>40945666</v>
      </c>
      <c r="O279" s="16">
        <f t="shared" si="75"/>
        <v>510226</v>
      </c>
      <c r="P279" s="16">
        <f t="shared" si="76"/>
        <v>17680533</v>
      </c>
      <c r="Q279" s="16">
        <f t="shared" si="94"/>
        <v>59136425</v>
      </c>
      <c r="R279" s="16">
        <f t="shared" si="78"/>
        <v>118510</v>
      </c>
      <c r="S279" s="17">
        <f t="shared" si="91"/>
        <v>59254935</v>
      </c>
      <c r="U279" s="15">
        <v>24404738</v>
      </c>
      <c r="V279" s="16">
        <v>18676081</v>
      </c>
      <c r="W279" s="16">
        <v>1046616</v>
      </c>
      <c r="X279" s="16">
        <v>581555</v>
      </c>
      <c r="Y279" s="16">
        <v>54465</v>
      </c>
      <c r="Z279" s="16">
        <v>84290</v>
      </c>
      <c r="AA279" s="16">
        <v>16669</v>
      </c>
      <c r="AB279" s="16">
        <v>4991186</v>
      </c>
      <c r="AC279" s="16">
        <v>12689347</v>
      </c>
      <c r="AD279" s="16">
        <f t="shared" si="79"/>
        <v>44198569</v>
      </c>
      <c r="AE279" s="16">
        <f t="shared" si="80"/>
        <v>665845</v>
      </c>
      <c r="AF279" s="16">
        <f t="shared" si="81"/>
        <v>17680533</v>
      </c>
      <c r="AG279" s="16">
        <f t="shared" si="95"/>
        <v>62544947</v>
      </c>
      <c r="AH279" s="16">
        <f t="shared" si="83"/>
        <v>125341</v>
      </c>
      <c r="AI279" s="17">
        <f t="shared" si="92"/>
        <v>62670288</v>
      </c>
      <c r="AK279" s="15">
        <v>24226629.800000001</v>
      </c>
      <c r="AL279" s="16">
        <v>18564392.280000001</v>
      </c>
      <c r="AM279" s="16">
        <v>1040407.86</v>
      </c>
      <c r="AN279" s="16">
        <v>575978.91</v>
      </c>
      <c r="AO279" s="16">
        <v>54464.66</v>
      </c>
      <c r="AP279" s="16">
        <v>83352.100000000006</v>
      </c>
      <c r="AQ279" s="16">
        <v>16669.150000000001</v>
      </c>
      <c r="AR279" s="16">
        <v>4991186.3099999996</v>
      </c>
      <c r="AS279" s="16">
        <v>12689346.84</v>
      </c>
      <c r="AT279" s="16">
        <f t="shared" si="84"/>
        <v>43902563.749999993</v>
      </c>
      <c r="AU279" s="16">
        <f t="shared" si="85"/>
        <v>659331.01</v>
      </c>
      <c r="AV279" s="16">
        <f t="shared" si="86"/>
        <v>17680533.149999999</v>
      </c>
      <c r="AW279" s="16">
        <f t="shared" si="87"/>
        <v>62242427.909999989</v>
      </c>
      <c r="AX279" s="16">
        <f t="shared" si="88"/>
        <v>124734.09000001103</v>
      </c>
      <c r="AY279" s="17">
        <f t="shared" si="93"/>
        <v>62367162</v>
      </c>
    </row>
    <row r="280" spans="1:51" x14ac:dyDescent="0.2">
      <c r="A280" s="4">
        <f t="shared" si="89"/>
        <v>2040</v>
      </c>
      <c r="B280" s="4">
        <f t="shared" si="90"/>
        <v>7</v>
      </c>
      <c r="C280" s="11">
        <f t="shared" si="73"/>
        <v>51318</v>
      </c>
      <c r="E280" s="15">
        <v>15695277</v>
      </c>
      <c r="F280" s="16">
        <v>13996600</v>
      </c>
      <c r="G280" s="16">
        <v>698047</v>
      </c>
      <c r="H280" s="16">
        <v>403404</v>
      </c>
      <c r="I280" s="16">
        <v>51574</v>
      </c>
      <c r="J280" s="16">
        <v>50135</v>
      </c>
      <c r="K280" s="16">
        <v>17013</v>
      </c>
      <c r="L280" s="16">
        <v>4789516</v>
      </c>
      <c r="M280" s="16">
        <v>12807466</v>
      </c>
      <c r="N280" s="16">
        <f t="shared" si="74"/>
        <v>30458511</v>
      </c>
      <c r="O280" s="16">
        <f t="shared" si="75"/>
        <v>453539</v>
      </c>
      <c r="P280" s="16">
        <f t="shared" si="76"/>
        <v>17596982</v>
      </c>
      <c r="Q280" s="16">
        <f t="shared" si="94"/>
        <v>48509032</v>
      </c>
      <c r="R280" s="16">
        <f t="shared" si="78"/>
        <v>97212</v>
      </c>
      <c r="S280" s="17">
        <f t="shared" si="91"/>
        <v>48606244</v>
      </c>
      <c r="U280" s="15">
        <v>16980764</v>
      </c>
      <c r="V280" s="16">
        <v>15824711</v>
      </c>
      <c r="W280" s="16">
        <v>974020</v>
      </c>
      <c r="X280" s="16">
        <v>543466</v>
      </c>
      <c r="Y280" s="16">
        <v>51574</v>
      </c>
      <c r="Z280" s="16">
        <v>80843</v>
      </c>
      <c r="AA280" s="16">
        <v>17013</v>
      </c>
      <c r="AB280" s="16">
        <v>4789516</v>
      </c>
      <c r="AC280" s="16">
        <v>12807466</v>
      </c>
      <c r="AD280" s="16">
        <f t="shared" si="79"/>
        <v>33848082</v>
      </c>
      <c r="AE280" s="16">
        <f t="shared" si="80"/>
        <v>624309</v>
      </c>
      <c r="AF280" s="16">
        <f t="shared" si="81"/>
        <v>17596982</v>
      </c>
      <c r="AG280" s="16">
        <f t="shared" si="95"/>
        <v>52069373</v>
      </c>
      <c r="AH280" s="16">
        <f t="shared" si="83"/>
        <v>104347</v>
      </c>
      <c r="AI280" s="17">
        <f t="shared" si="92"/>
        <v>52173720</v>
      </c>
      <c r="AK280" s="15">
        <v>16793966.91</v>
      </c>
      <c r="AL280" s="16">
        <v>15703747.390000001</v>
      </c>
      <c r="AM280" s="16">
        <v>967434.63</v>
      </c>
      <c r="AN280" s="16">
        <v>536972.18999999994</v>
      </c>
      <c r="AO280" s="16">
        <v>51573.93</v>
      </c>
      <c r="AP280" s="16">
        <v>79874.47</v>
      </c>
      <c r="AQ280" s="16">
        <v>17013.39</v>
      </c>
      <c r="AR280" s="16">
        <v>4789515.67</v>
      </c>
      <c r="AS280" s="16">
        <v>12807465.939999999</v>
      </c>
      <c r="AT280" s="16">
        <f t="shared" si="84"/>
        <v>33533736.25</v>
      </c>
      <c r="AU280" s="16">
        <f t="shared" si="85"/>
        <v>616846.65999999992</v>
      </c>
      <c r="AV280" s="16">
        <f t="shared" si="86"/>
        <v>17596981.609999999</v>
      </c>
      <c r="AW280" s="16">
        <f t="shared" si="87"/>
        <v>51747564.519999996</v>
      </c>
      <c r="AX280" s="16">
        <f t="shared" si="88"/>
        <v>103702.48000000417</v>
      </c>
      <c r="AY280" s="17">
        <f t="shared" si="93"/>
        <v>51851267</v>
      </c>
    </row>
    <row r="281" spans="1:51" x14ac:dyDescent="0.2">
      <c r="A281" s="4">
        <f t="shared" si="89"/>
        <v>2040</v>
      </c>
      <c r="B281" s="4">
        <f t="shared" si="90"/>
        <v>8</v>
      </c>
      <c r="C281" s="11">
        <f t="shared" si="73"/>
        <v>51349</v>
      </c>
      <c r="E281" s="15">
        <v>14106833</v>
      </c>
      <c r="F281" s="16">
        <v>13816097</v>
      </c>
      <c r="G281" s="16">
        <v>668834</v>
      </c>
      <c r="H281" s="16">
        <v>379996</v>
      </c>
      <c r="I281" s="16">
        <v>50690</v>
      </c>
      <c r="J281" s="16">
        <v>48053</v>
      </c>
      <c r="K281" s="16">
        <v>16995</v>
      </c>
      <c r="L281" s="16">
        <v>4570939</v>
      </c>
      <c r="M281" s="16">
        <v>12780200</v>
      </c>
      <c r="N281" s="16">
        <f t="shared" si="74"/>
        <v>28659449</v>
      </c>
      <c r="O281" s="16">
        <f t="shared" si="75"/>
        <v>428049</v>
      </c>
      <c r="P281" s="16">
        <f t="shared" si="76"/>
        <v>17351139</v>
      </c>
      <c r="Q281" s="16">
        <f t="shared" si="94"/>
        <v>46438637</v>
      </c>
      <c r="R281" s="16">
        <f t="shared" si="78"/>
        <v>93063</v>
      </c>
      <c r="S281" s="17">
        <f t="shared" si="91"/>
        <v>46531700</v>
      </c>
      <c r="U281" s="15">
        <v>15515435</v>
      </c>
      <c r="V281" s="16">
        <v>15730294</v>
      </c>
      <c r="W281" s="16">
        <v>966245</v>
      </c>
      <c r="X281" s="16">
        <v>525884</v>
      </c>
      <c r="Y281" s="16">
        <v>50690</v>
      </c>
      <c r="Z281" s="16">
        <v>80294</v>
      </c>
      <c r="AA281" s="16">
        <v>16995</v>
      </c>
      <c r="AB281" s="16">
        <v>4570939</v>
      </c>
      <c r="AC281" s="16">
        <v>12780200</v>
      </c>
      <c r="AD281" s="16">
        <f t="shared" si="79"/>
        <v>32279659</v>
      </c>
      <c r="AE281" s="16">
        <f t="shared" si="80"/>
        <v>606178</v>
      </c>
      <c r="AF281" s="16">
        <f t="shared" si="81"/>
        <v>17351139</v>
      </c>
      <c r="AG281" s="16">
        <f t="shared" si="95"/>
        <v>50236976</v>
      </c>
      <c r="AH281" s="16">
        <f t="shared" si="83"/>
        <v>100675</v>
      </c>
      <c r="AI281" s="17">
        <f t="shared" si="92"/>
        <v>50337651</v>
      </c>
      <c r="AK281" s="15">
        <v>15303467.859999999</v>
      </c>
      <c r="AL281" s="16">
        <v>15604773.939999999</v>
      </c>
      <c r="AM281" s="16">
        <v>959346.59</v>
      </c>
      <c r="AN281" s="16">
        <v>519028.21</v>
      </c>
      <c r="AO281" s="16">
        <v>50690</v>
      </c>
      <c r="AP281" s="16">
        <v>79305.86</v>
      </c>
      <c r="AQ281" s="16">
        <v>16995.27</v>
      </c>
      <c r="AR281" s="16">
        <v>4570939.3</v>
      </c>
      <c r="AS281" s="16">
        <v>12780199.68</v>
      </c>
      <c r="AT281" s="16">
        <f t="shared" si="84"/>
        <v>31935273.659999996</v>
      </c>
      <c r="AU281" s="16">
        <f t="shared" si="85"/>
        <v>598334.07000000007</v>
      </c>
      <c r="AV281" s="16">
        <f t="shared" si="86"/>
        <v>17351138.98</v>
      </c>
      <c r="AW281" s="16">
        <f t="shared" si="87"/>
        <v>49884746.709999993</v>
      </c>
      <c r="AX281" s="16">
        <f t="shared" si="88"/>
        <v>99969.290000006557</v>
      </c>
      <c r="AY281" s="17">
        <f t="shared" si="93"/>
        <v>49984716</v>
      </c>
    </row>
    <row r="282" spans="1:51" x14ac:dyDescent="0.2">
      <c r="A282" s="4">
        <f t="shared" si="89"/>
        <v>2040</v>
      </c>
      <c r="B282" s="4">
        <f t="shared" si="90"/>
        <v>9</v>
      </c>
      <c r="C282" s="11">
        <f t="shared" si="73"/>
        <v>51380</v>
      </c>
      <c r="E282" s="15">
        <v>17824577</v>
      </c>
      <c r="F282" s="16">
        <v>14522428</v>
      </c>
      <c r="G282" s="16">
        <v>733703</v>
      </c>
      <c r="H282" s="16">
        <v>380657</v>
      </c>
      <c r="I282" s="16">
        <v>51844</v>
      </c>
      <c r="J282" s="16">
        <v>52545</v>
      </c>
      <c r="K282" s="16">
        <v>16620</v>
      </c>
      <c r="L282" s="16">
        <v>4521011</v>
      </c>
      <c r="M282" s="16">
        <v>12615403</v>
      </c>
      <c r="N282" s="16">
        <f t="shared" si="74"/>
        <v>33149172</v>
      </c>
      <c r="O282" s="16">
        <f t="shared" si="75"/>
        <v>433202</v>
      </c>
      <c r="P282" s="16">
        <f t="shared" si="76"/>
        <v>17136414</v>
      </c>
      <c r="Q282" s="16">
        <f t="shared" si="94"/>
        <v>50718788</v>
      </c>
      <c r="R282" s="16">
        <f t="shared" si="78"/>
        <v>101641</v>
      </c>
      <c r="S282" s="17">
        <f t="shared" si="91"/>
        <v>50820429</v>
      </c>
      <c r="U282" s="15">
        <v>19965356</v>
      </c>
      <c r="V282" s="16">
        <v>16400757</v>
      </c>
      <c r="W282" s="16">
        <v>1018509</v>
      </c>
      <c r="X282" s="16">
        <v>520547</v>
      </c>
      <c r="Y282" s="16">
        <v>51844</v>
      </c>
      <c r="Z282" s="16">
        <v>82802</v>
      </c>
      <c r="AA282" s="16">
        <v>16620</v>
      </c>
      <c r="AB282" s="16">
        <v>4521011</v>
      </c>
      <c r="AC282" s="16">
        <v>12615403</v>
      </c>
      <c r="AD282" s="16">
        <f t="shared" si="79"/>
        <v>37453086</v>
      </c>
      <c r="AE282" s="16">
        <f t="shared" si="80"/>
        <v>603349</v>
      </c>
      <c r="AF282" s="16">
        <f t="shared" si="81"/>
        <v>17136414</v>
      </c>
      <c r="AG282" s="16">
        <f t="shared" si="95"/>
        <v>55192849</v>
      </c>
      <c r="AH282" s="16">
        <f t="shared" si="83"/>
        <v>110607</v>
      </c>
      <c r="AI282" s="17">
        <f t="shared" si="92"/>
        <v>55303456</v>
      </c>
      <c r="AK282" s="15">
        <v>19690251.760000002</v>
      </c>
      <c r="AL282" s="16">
        <v>16278595.560000001</v>
      </c>
      <c r="AM282" s="16">
        <v>1011588.83</v>
      </c>
      <c r="AN282" s="16">
        <v>514050.5</v>
      </c>
      <c r="AO282" s="16">
        <v>51843.82</v>
      </c>
      <c r="AP282" s="16">
        <v>81831.8</v>
      </c>
      <c r="AQ282" s="16">
        <v>16620.07</v>
      </c>
      <c r="AR282" s="16">
        <v>4521010.54</v>
      </c>
      <c r="AS282" s="16">
        <v>12615402.73</v>
      </c>
      <c r="AT282" s="16">
        <f t="shared" si="84"/>
        <v>37048900.039999999</v>
      </c>
      <c r="AU282" s="16">
        <f t="shared" si="85"/>
        <v>595882.30000000005</v>
      </c>
      <c r="AV282" s="16">
        <f t="shared" si="86"/>
        <v>17136413.27</v>
      </c>
      <c r="AW282" s="16">
        <f t="shared" si="87"/>
        <v>54781195.609999999</v>
      </c>
      <c r="AX282" s="16">
        <f t="shared" si="88"/>
        <v>109782.3900000006</v>
      </c>
      <c r="AY282" s="17">
        <f t="shared" si="93"/>
        <v>54890978</v>
      </c>
    </row>
    <row r="283" spans="1:51" x14ac:dyDescent="0.2">
      <c r="A283" s="4">
        <f t="shared" si="89"/>
        <v>2040</v>
      </c>
      <c r="B283" s="4">
        <f t="shared" si="90"/>
        <v>10</v>
      </c>
      <c r="C283" s="11">
        <f t="shared" si="73"/>
        <v>51410</v>
      </c>
      <c r="E283" s="15">
        <v>40642976</v>
      </c>
      <c r="F283" s="16">
        <v>21575822</v>
      </c>
      <c r="G283" s="16">
        <v>1202348</v>
      </c>
      <c r="H283" s="16">
        <v>447490</v>
      </c>
      <c r="I283" s="16">
        <v>61804</v>
      </c>
      <c r="J283" s="16">
        <v>63434</v>
      </c>
      <c r="K283" s="16">
        <v>17641</v>
      </c>
      <c r="L283" s="16">
        <v>5212335</v>
      </c>
      <c r="M283" s="16">
        <v>13705186</v>
      </c>
      <c r="N283" s="16">
        <f t="shared" si="74"/>
        <v>63500591</v>
      </c>
      <c r="O283" s="16">
        <f t="shared" si="75"/>
        <v>510924</v>
      </c>
      <c r="P283" s="16">
        <f t="shared" si="76"/>
        <v>18917521</v>
      </c>
      <c r="Q283" s="16">
        <f t="shared" si="94"/>
        <v>82929036</v>
      </c>
      <c r="R283" s="16">
        <f t="shared" si="78"/>
        <v>166190</v>
      </c>
      <c r="S283" s="17">
        <f t="shared" si="91"/>
        <v>83095226</v>
      </c>
      <c r="U283" s="15">
        <v>45450254</v>
      </c>
      <c r="V283" s="16">
        <v>24362330</v>
      </c>
      <c r="W283" s="16">
        <v>1561306</v>
      </c>
      <c r="X283" s="16">
        <v>637293</v>
      </c>
      <c r="Y283" s="16">
        <v>61804</v>
      </c>
      <c r="Z283" s="16">
        <v>99329</v>
      </c>
      <c r="AA283" s="16">
        <v>17641</v>
      </c>
      <c r="AB283" s="16">
        <v>5212335</v>
      </c>
      <c r="AC283" s="16">
        <v>13705186</v>
      </c>
      <c r="AD283" s="16">
        <f t="shared" si="79"/>
        <v>71453335</v>
      </c>
      <c r="AE283" s="16">
        <f t="shared" si="80"/>
        <v>736622</v>
      </c>
      <c r="AF283" s="16">
        <f t="shared" si="81"/>
        <v>18917521</v>
      </c>
      <c r="AG283" s="16">
        <f t="shared" si="95"/>
        <v>91107478</v>
      </c>
      <c r="AH283" s="16">
        <f t="shared" si="83"/>
        <v>182580</v>
      </c>
      <c r="AI283" s="17">
        <f t="shared" si="92"/>
        <v>91290058</v>
      </c>
      <c r="AK283" s="15">
        <v>44959392.390000001</v>
      </c>
      <c r="AL283" s="16">
        <v>24129219.329999998</v>
      </c>
      <c r="AM283" s="16">
        <v>1546196.92</v>
      </c>
      <c r="AN283" s="16">
        <v>627306.1</v>
      </c>
      <c r="AO283" s="16">
        <v>61804.1</v>
      </c>
      <c r="AP283" s="16">
        <v>97359.03</v>
      </c>
      <c r="AQ283" s="16">
        <v>17640.54</v>
      </c>
      <c r="AR283" s="16">
        <v>5212335.37</v>
      </c>
      <c r="AS283" s="16">
        <v>13705185.66</v>
      </c>
      <c r="AT283" s="16">
        <f t="shared" si="84"/>
        <v>70714253.280000001</v>
      </c>
      <c r="AU283" s="16">
        <f t="shared" si="85"/>
        <v>724665.13</v>
      </c>
      <c r="AV283" s="16">
        <f t="shared" si="86"/>
        <v>18917521.030000001</v>
      </c>
      <c r="AW283" s="16">
        <f t="shared" si="87"/>
        <v>90356439.439999998</v>
      </c>
      <c r="AX283" s="16">
        <f t="shared" si="88"/>
        <v>181074.56000000238</v>
      </c>
      <c r="AY283" s="17">
        <f t="shared" si="93"/>
        <v>90537514</v>
      </c>
    </row>
    <row r="284" spans="1:51" x14ac:dyDescent="0.2">
      <c r="A284" s="4">
        <f t="shared" si="89"/>
        <v>2040</v>
      </c>
      <c r="B284" s="4">
        <f t="shared" si="90"/>
        <v>11</v>
      </c>
      <c r="C284" s="11">
        <f t="shared" si="73"/>
        <v>51441</v>
      </c>
      <c r="E284" s="15">
        <v>77241619</v>
      </c>
      <c r="F284" s="16">
        <v>30950317</v>
      </c>
      <c r="G284" s="16">
        <v>1736251</v>
      </c>
      <c r="H284" s="16">
        <v>608748</v>
      </c>
      <c r="I284" s="16">
        <v>66626</v>
      </c>
      <c r="J284" s="16">
        <v>68432</v>
      </c>
      <c r="K284" s="16">
        <v>17472</v>
      </c>
      <c r="L284" s="16">
        <v>5657217</v>
      </c>
      <c r="M284" s="16">
        <v>13837288</v>
      </c>
      <c r="N284" s="16">
        <f t="shared" si="74"/>
        <v>110012285</v>
      </c>
      <c r="O284" s="16">
        <f t="shared" si="75"/>
        <v>677180</v>
      </c>
      <c r="P284" s="16">
        <f t="shared" si="76"/>
        <v>19494505</v>
      </c>
      <c r="Q284" s="16">
        <f t="shared" si="94"/>
        <v>130183970</v>
      </c>
      <c r="R284" s="16">
        <f t="shared" si="78"/>
        <v>260890</v>
      </c>
      <c r="S284" s="17">
        <f t="shared" si="91"/>
        <v>130444860</v>
      </c>
      <c r="U284" s="15">
        <v>85012739</v>
      </c>
      <c r="V284" s="16">
        <v>34972100</v>
      </c>
      <c r="W284" s="16">
        <v>2125479</v>
      </c>
      <c r="X284" s="16">
        <v>852371</v>
      </c>
      <c r="Y284" s="16">
        <v>66626</v>
      </c>
      <c r="Z284" s="16">
        <v>107937</v>
      </c>
      <c r="AA284" s="16">
        <v>17472</v>
      </c>
      <c r="AB284" s="16">
        <v>5657217</v>
      </c>
      <c r="AC284" s="16">
        <v>13837288</v>
      </c>
      <c r="AD284" s="16">
        <f t="shared" si="79"/>
        <v>122194416</v>
      </c>
      <c r="AE284" s="16">
        <f t="shared" si="80"/>
        <v>960308</v>
      </c>
      <c r="AF284" s="16">
        <f t="shared" si="81"/>
        <v>19494505</v>
      </c>
      <c r="AG284" s="16">
        <f t="shared" si="95"/>
        <v>142649229</v>
      </c>
      <c r="AH284" s="16">
        <f t="shared" si="83"/>
        <v>285870</v>
      </c>
      <c r="AI284" s="17">
        <f t="shared" si="92"/>
        <v>142935099</v>
      </c>
      <c r="AK284" s="15">
        <v>84189823.209999993</v>
      </c>
      <c r="AL284" s="16">
        <v>34406093.770000003</v>
      </c>
      <c r="AM284" s="16">
        <v>2083341.62</v>
      </c>
      <c r="AN284" s="16">
        <v>834603.74</v>
      </c>
      <c r="AO284" s="16">
        <v>66625.64</v>
      </c>
      <c r="AP284" s="16">
        <v>102593.41</v>
      </c>
      <c r="AQ284" s="16">
        <v>17471.72</v>
      </c>
      <c r="AR284" s="16">
        <v>5657216.6600000001</v>
      </c>
      <c r="AS284" s="16">
        <v>13837288.27</v>
      </c>
      <c r="AT284" s="16">
        <f t="shared" si="84"/>
        <v>120763355.95999999</v>
      </c>
      <c r="AU284" s="16">
        <f t="shared" si="85"/>
        <v>937197.15</v>
      </c>
      <c r="AV284" s="16">
        <f t="shared" si="86"/>
        <v>19494504.93</v>
      </c>
      <c r="AW284" s="16">
        <f t="shared" si="87"/>
        <v>141195058.03999999</v>
      </c>
      <c r="AX284" s="16">
        <f t="shared" si="88"/>
        <v>282955.96000000834</v>
      </c>
      <c r="AY284" s="17">
        <f t="shared" si="93"/>
        <v>141478014</v>
      </c>
    </row>
    <row r="285" spans="1:51" x14ac:dyDescent="0.2">
      <c r="A285" s="4">
        <f t="shared" si="89"/>
        <v>2040</v>
      </c>
      <c r="B285" s="4">
        <f t="shared" si="90"/>
        <v>12</v>
      </c>
      <c r="C285" s="11">
        <f t="shared" si="73"/>
        <v>51471</v>
      </c>
      <c r="E285" s="15">
        <v>109970037</v>
      </c>
      <c r="F285" s="16">
        <v>40402522</v>
      </c>
      <c r="G285" s="16">
        <v>2315325</v>
      </c>
      <c r="H285" s="16">
        <v>990318</v>
      </c>
      <c r="I285" s="16">
        <v>73163</v>
      </c>
      <c r="J285" s="16">
        <v>106372</v>
      </c>
      <c r="K285" s="16">
        <v>18330</v>
      </c>
      <c r="L285" s="16">
        <v>6436294</v>
      </c>
      <c r="M285" s="16">
        <v>14693495</v>
      </c>
      <c r="N285" s="16">
        <f t="shared" si="74"/>
        <v>152779377</v>
      </c>
      <c r="O285" s="16">
        <f t="shared" si="75"/>
        <v>1096690</v>
      </c>
      <c r="P285" s="16">
        <f t="shared" si="76"/>
        <v>21129789</v>
      </c>
      <c r="Q285" s="16">
        <f t="shared" si="94"/>
        <v>175005856</v>
      </c>
      <c r="R285" s="16">
        <f t="shared" si="78"/>
        <v>350713</v>
      </c>
      <c r="S285" s="17">
        <f t="shared" si="91"/>
        <v>175356569</v>
      </c>
      <c r="U285" s="15">
        <v>120679215</v>
      </c>
      <c r="V285" s="16">
        <v>45824816</v>
      </c>
      <c r="W285" s="16">
        <v>2700777</v>
      </c>
      <c r="X285" s="16">
        <v>1018468</v>
      </c>
      <c r="Y285" s="16">
        <v>73163</v>
      </c>
      <c r="Z285" s="16">
        <v>119662</v>
      </c>
      <c r="AA285" s="16">
        <v>18330</v>
      </c>
      <c r="AB285" s="16">
        <v>6436294</v>
      </c>
      <c r="AC285" s="16">
        <v>14693495</v>
      </c>
      <c r="AD285" s="16">
        <f t="shared" si="79"/>
        <v>169296301</v>
      </c>
      <c r="AE285" s="16">
        <f t="shared" si="80"/>
        <v>1138130</v>
      </c>
      <c r="AF285" s="16">
        <f t="shared" si="81"/>
        <v>21129789</v>
      </c>
      <c r="AG285" s="16">
        <f t="shared" si="95"/>
        <v>191564220</v>
      </c>
      <c r="AH285" s="16">
        <f t="shared" si="83"/>
        <v>383896</v>
      </c>
      <c r="AI285" s="17">
        <f t="shared" si="92"/>
        <v>191948116</v>
      </c>
      <c r="AK285" s="15">
        <v>119809268.05</v>
      </c>
      <c r="AL285" s="16">
        <v>45134338.130000003</v>
      </c>
      <c r="AM285" s="16">
        <v>2650958.94</v>
      </c>
      <c r="AN285" s="16">
        <v>1004462.5</v>
      </c>
      <c r="AO285" s="16">
        <v>73162.78</v>
      </c>
      <c r="AP285" s="16">
        <v>113015.41</v>
      </c>
      <c r="AQ285" s="16">
        <v>18329.62</v>
      </c>
      <c r="AR285" s="16">
        <v>6436293.8499999996</v>
      </c>
      <c r="AS285" s="16">
        <v>14693494.57</v>
      </c>
      <c r="AT285" s="16">
        <f t="shared" si="84"/>
        <v>167686057.52000001</v>
      </c>
      <c r="AU285" s="16">
        <f t="shared" si="85"/>
        <v>1117477.9099999999</v>
      </c>
      <c r="AV285" s="16">
        <f t="shared" si="86"/>
        <v>21129788.420000002</v>
      </c>
      <c r="AW285" s="16">
        <f t="shared" si="87"/>
        <v>189933323.85000002</v>
      </c>
      <c r="AX285" s="16">
        <f t="shared" si="88"/>
        <v>380628.14999997616</v>
      </c>
      <c r="AY285" s="17">
        <f t="shared" si="93"/>
        <v>190313952</v>
      </c>
    </row>
    <row r="286" spans="1:51" x14ac:dyDescent="0.2">
      <c r="A286" s="4">
        <f t="shared" si="89"/>
        <v>2041</v>
      </c>
      <c r="B286" s="4">
        <f t="shared" si="90"/>
        <v>1</v>
      </c>
      <c r="C286" s="11">
        <f t="shared" si="73"/>
        <v>51502</v>
      </c>
      <c r="E286" s="15">
        <v>110406385</v>
      </c>
      <c r="F286" s="16">
        <v>41727138</v>
      </c>
      <c r="G286" s="16">
        <v>2264693</v>
      </c>
      <c r="H286" s="16">
        <v>753071</v>
      </c>
      <c r="I286" s="16">
        <v>71493</v>
      </c>
      <c r="J286" s="16">
        <v>78077</v>
      </c>
      <c r="K286" s="16">
        <v>18283</v>
      </c>
      <c r="L286" s="16">
        <v>6766583</v>
      </c>
      <c r="M286" s="16">
        <v>14625791</v>
      </c>
      <c r="N286" s="16">
        <f t="shared" si="74"/>
        <v>154487992</v>
      </c>
      <c r="O286" s="16">
        <f t="shared" si="75"/>
        <v>831148</v>
      </c>
      <c r="P286" s="16">
        <f t="shared" si="76"/>
        <v>21392374</v>
      </c>
      <c r="Q286" s="16">
        <f t="shared" ref="Q286:Q297" si="96">SUM(N286:P286)</f>
        <v>176711514</v>
      </c>
      <c r="R286" s="16">
        <f t="shared" si="78"/>
        <v>354131</v>
      </c>
      <c r="S286" s="17">
        <f t="shared" si="91"/>
        <v>177065645</v>
      </c>
      <c r="U286" s="15">
        <v>119496213</v>
      </c>
      <c r="V286" s="16">
        <v>46392807</v>
      </c>
      <c r="W286" s="16">
        <v>2613924</v>
      </c>
      <c r="X286" s="16">
        <v>1060249</v>
      </c>
      <c r="Y286" s="16">
        <v>71493</v>
      </c>
      <c r="Z286" s="16">
        <v>118280</v>
      </c>
      <c r="AA286" s="16">
        <v>18283</v>
      </c>
      <c r="AB286" s="16">
        <v>6766583</v>
      </c>
      <c r="AC286" s="16">
        <v>14625791</v>
      </c>
      <c r="AD286" s="16">
        <f t="shared" si="79"/>
        <v>168592720</v>
      </c>
      <c r="AE286" s="16">
        <f t="shared" si="80"/>
        <v>1178529</v>
      </c>
      <c r="AF286" s="16">
        <f t="shared" si="81"/>
        <v>21392374</v>
      </c>
      <c r="AG286" s="16">
        <f t="shared" ref="AG286:AG297" si="97">SUM(AD286:AF286)</f>
        <v>191163623</v>
      </c>
      <c r="AH286" s="16">
        <f t="shared" si="83"/>
        <v>383093</v>
      </c>
      <c r="AI286" s="17">
        <f t="shared" si="92"/>
        <v>191546716</v>
      </c>
      <c r="AK286" s="15">
        <v>118743751.47</v>
      </c>
      <c r="AL286" s="16">
        <v>45818555.43</v>
      </c>
      <c r="AM286" s="16">
        <v>2572740.04</v>
      </c>
      <c r="AN286" s="16">
        <v>1041844.31</v>
      </c>
      <c r="AO286" s="16">
        <v>71492.639999999999</v>
      </c>
      <c r="AP286" s="16">
        <v>112300.93</v>
      </c>
      <c r="AQ286" s="16">
        <v>18283.189999999999</v>
      </c>
      <c r="AR286" s="16">
        <v>6766583.1600000001</v>
      </c>
      <c r="AS286" s="16">
        <v>14625790.630000001</v>
      </c>
      <c r="AT286" s="16">
        <f t="shared" si="84"/>
        <v>167224822.76999998</v>
      </c>
      <c r="AU286" s="16">
        <f t="shared" si="85"/>
        <v>1154145.24</v>
      </c>
      <c r="AV286" s="16">
        <f t="shared" si="86"/>
        <v>21392373.789999999</v>
      </c>
      <c r="AW286" s="16">
        <f t="shared" si="87"/>
        <v>189771341.79999998</v>
      </c>
      <c r="AX286" s="16">
        <f t="shared" si="88"/>
        <v>380303.20000001788</v>
      </c>
      <c r="AY286" s="17">
        <f t="shared" si="93"/>
        <v>190151645</v>
      </c>
    </row>
    <row r="287" spans="1:51" x14ac:dyDescent="0.2">
      <c r="A287" s="4">
        <f t="shared" si="89"/>
        <v>2041</v>
      </c>
      <c r="B287" s="4">
        <f t="shared" si="90"/>
        <v>2</v>
      </c>
      <c r="C287" s="11">
        <f t="shared" si="73"/>
        <v>51533</v>
      </c>
      <c r="E287" s="15">
        <v>94052425</v>
      </c>
      <c r="F287" s="16">
        <v>36851308</v>
      </c>
      <c r="G287" s="16">
        <v>1964079</v>
      </c>
      <c r="H287" s="16">
        <v>707174</v>
      </c>
      <c r="I287" s="16">
        <v>62594</v>
      </c>
      <c r="J287" s="16">
        <v>74553</v>
      </c>
      <c r="K287" s="16">
        <v>16445</v>
      </c>
      <c r="L287" s="16">
        <v>5979972</v>
      </c>
      <c r="M287" s="16">
        <v>13110290</v>
      </c>
      <c r="N287" s="16">
        <f t="shared" si="74"/>
        <v>132946851</v>
      </c>
      <c r="O287" s="16">
        <f t="shared" si="75"/>
        <v>781727</v>
      </c>
      <c r="P287" s="16">
        <f t="shared" si="76"/>
        <v>19090262</v>
      </c>
      <c r="Q287" s="16">
        <f t="shared" si="96"/>
        <v>152818840</v>
      </c>
      <c r="R287" s="16">
        <f t="shared" si="78"/>
        <v>306250</v>
      </c>
      <c r="S287" s="17">
        <f t="shared" si="91"/>
        <v>153125090</v>
      </c>
      <c r="U287" s="15">
        <v>100479288</v>
      </c>
      <c r="V287" s="16">
        <v>40073980</v>
      </c>
      <c r="W287" s="16">
        <v>2230262</v>
      </c>
      <c r="X287" s="16">
        <v>916948</v>
      </c>
      <c r="Y287" s="16">
        <v>62594</v>
      </c>
      <c r="Z287" s="16">
        <v>104783</v>
      </c>
      <c r="AA287" s="16">
        <v>16445</v>
      </c>
      <c r="AB287" s="16">
        <v>5979972</v>
      </c>
      <c r="AC287" s="16">
        <v>13110290</v>
      </c>
      <c r="AD287" s="16">
        <f t="shared" si="79"/>
        <v>142862569</v>
      </c>
      <c r="AE287" s="16">
        <f t="shared" si="80"/>
        <v>1021731</v>
      </c>
      <c r="AF287" s="16">
        <f t="shared" si="81"/>
        <v>19090262</v>
      </c>
      <c r="AG287" s="16">
        <f t="shared" si="97"/>
        <v>162974562</v>
      </c>
      <c r="AH287" s="16">
        <f t="shared" si="83"/>
        <v>326602</v>
      </c>
      <c r="AI287" s="17">
        <f t="shared" si="92"/>
        <v>163301164</v>
      </c>
      <c r="AK287" s="15">
        <v>99953537.510000005</v>
      </c>
      <c r="AL287" s="16">
        <v>39734735.909999996</v>
      </c>
      <c r="AM287" s="16">
        <v>2206307.15</v>
      </c>
      <c r="AN287" s="16">
        <v>906045.99</v>
      </c>
      <c r="AO287" s="16">
        <v>62594.23</v>
      </c>
      <c r="AP287" s="16">
        <v>101308.71</v>
      </c>
      <c r="AQ287" s="16">
        <v>16444.78</v>
      </c>
      <c r="AR287" s="16">
        <v>5979971.5800000001</v>
      </c>
      <c r="AS287" s="16">
        <v>13110289.68</v>
      </c>
      <c r="AT287" s="16">
        <f t="shared" si="84"/>
        <v>141973619.58000001</v>
      </c>
      <c r="AU287" s="16">
        <f t="shared" si="85"/>
        <v>1007354.7</v>
      </c>
      <c r="AV287" s="16">
        <f t="shared" si="86"/>
        <v>19090261.259999998</v>
      </c>
      <c r="AW287" s="16">
        <f t="shared" si="87"/>
        <v>162071235.53999999</v>
      </c>
      <c r="AX287" s="16">
        <f t="shared" si="88"/>
        <v>324792.46000000834</v>
      </c>
      <c r="AY287" s="17">
        <f t="shared" si="93"/>
        <v>162396028</v>
      </c>
    </row>
    <row r="288" spans="1:51" x14ac:dyDescent="0.2">
      <c r="A288" s="4">
        <f t="shared" si="89"/>
        <v>2041</v>
      </c>
      <c r="B288" s="4">
        <f t="shared" si="90"/>
        <v>3</v>
      </c>
      <c r="C288" s="11">
        <f t="shared" si="73"/>
        <v>51561</v>
      </c>
      <c r="E288" s="15">
        <v>87712218</v>
      </c>
      <c r="F288" s="16">
        <v>35353316</v>
      </c>
      <c r="G288" s="16">
        <v>1851995</v>
      </c>
      <c r="H288" s="16">
        <v>725993</v>
      </c>
      <c r="I288" s="16">
        <v>65415</v>
      </c>
      <c r="J288" s="16">
        <v>74891</v>
      </c>
      <c r="K288" s="16">
        <v>18033</v>
      </c>
      <c r="L288" s="16">
        <v>6415393</v>
      </c>
      <c r="M288" s="16">
        <v>14264687</v>
      </c>
      <c r="N288" s="16">
        <f t="shared" si="74"/>
        <v>125000977</v>
      </c>
      <c r="O288" s="16">
        <f t="shared" si="75"/>
        <v>800884</v>
      </c>
      <c r="P288" s="16">
        <f t="shared" si="76"/>
        <v>20680080</v>
      </c>
      <c r="Q288" s="16">
        <f t="shared" si="96"/>
        <v>146481941</v>
      </c>
      <c r="R288" s="16">
        <f t="shared" si="78"/>
        <v>293551</v>
      </c>
      <c r="S288" s="17">
        <f t="shared" si="91"/>
        <v>146775492</v>
      </c>
      <c r="U288" s="15">
        <v>93823776</v>
      </c>
      <c r="V288" s="16">
        <v>38488335</v>
      </c>
      <c r="W288" s="16">
        <v>2156873</v>
      </c>
      <c r="X288" s="16">
        <v>945644</v>
      </c>
      <c r="Y288" s="16">
        <v>65415</v>
      </c>
      <c r="Z288" s="16">
        <v>110874</v>
      </c>
      <c r="AA288" s="16">
        <v>18033</v>
      </c>
      <c r="AB288" s="16">
        <v>6415393</v>
      </c>
      <c r="AC288" s="16">
        <v>14264687</v>
      </c>
      <c r="AD288" s="16">
        <f t="shared" si="79"/>
        <v>134552432</v>
      </c>
      <c r="AE288" s="16">
        <f t="shared" si="80"/>
        <v>1056518</v>
      </c>
      <c r="AF288" s="16">
        <f t="shared" si="81"/>
        <v>20680080</v>
      </c>
      <c r="AG288" s="16">
        <f t="shared" si="97"/>
        <v>156289030</v>
      </c>
      <c r="AH288" s="16">
        <f t="shared" si="83"/>
        <v>313204</v>
      </c>
      <c r="AI288" s="17">
        <f t="shared" si="92"/>
        <v>156602234</v>
      </c>
      <c r="AK288" s="15">
        <v>93340601.739999995</v>
      </c>
      <c r="AL288" s="16">
        <v>38195192.789999999</v>
      </c>
      <c r="AM288" s="16">
        <v>2137250.9300000002</v>
      </c>
      <c r="AN288" s="16">
        <v>934749.68</v>
      </c>
      <c r="AO288" s="16">
        <v>65414.83</v>
      </c>
      <c r="AP288" s="16">
        <v>107880.36</v>
      </c>
      <c r="AQ288" s="16">
        <v>18033.189999999999</v>
      </c>
      <c r="AR288" s="16">
        <v>6415392.7199999997</v>
      </c>
      <c r="AS288" s="16">
        <v>14264687.300000001</v>
      </c>
      <c r="AT288" s="16">
        <f t="shared" si="84"/>
        <v>133756493.48</v>
      </c>
      <c r="AU288" s="16">
        <f t="shared" si="85"/>
        <v>1042630.04</v>
      </c>
      <c r="AV288" s="16">
        <f t="shared" si="86"/>
        <v>20680080.02</v>
      </c>
      <c r="AW288" s="16">
        <f t="shared" si="87"/>
        <v>155479203.54000002</v>
      </c>
      <c r="AX288" s="16">
        <f t="shared" si="88"/>
        <v>311581.45999997854</v>
      </c>
      <c r="AY288" s="17">
        <f t="shared" si="93"/>
        <v>155790785</v>
      </c>
    </row>
    <row r="289" spans="1:53" x14ac:dyDescent="0.2">
      <c r="A289" s="4">
        <f t="shared" si="89"/>
        <v>2041</v>
      </c>
      <c r="B289" s="4">
        <f t="shared" si="90"/>
        <v>4</v>
      </c>
      <c r="C289" s="11">
        <f t="shared" si="73"/>
        <v>51592</v>
      </c>
      <c r="E289" s="15">
        <v>60543763</v>
      </c>
      <c r="F289" s="16">
        <v>27659028</v>
      </c>
      <c r="G289" s="16">
        <v>1446687</v>
      </c>
      <c r="H289" s="16">
        <v>639837</v>
      </c>
      <c r="I289" s="16">
        <v>58451</v>
      </c>
      <c r="J289" s="16">
        <v>68571</v>
      </c>
      <c r="K289" s="16">
        <v>17217</v>
      </c>
      <c r="L289" s="16">
        <v>5836716</v>
      </c>
      <c r="M289" s="16">
        <v>13644961</v>
      </c>
      <c r="N289" s="16">
        <f t="shared" si="74"/>
        <v>89725146</v>
      </c>
      <c r="O289" s="16">
        <f t="shared" si="75"/>
        <v>708408</v>
      </c>
      <c r="P289" s="16">
        <f t="shared" si="76"/>
        <v>19481677</v>
      </c>
      <c r="Q289" s="16">
        <f t="shared" si="96"/>
        <v>109915231</v>
      </c>
      <c r="R289" s="16">
        <f t="shared" si="78"/>
        <v>220271</v>
      </c>
      <c r="S289" s="17">
        <f t="shared" si="91"/>
        <v>110135502</v>
      </c>
      <c r="U289" s="15">
        <v>65462148</v>
      </c>
      <c r="V289" s="16">
        <v>30102054</v>
      </c>
      <c r="W289" s="16">
        <v>1713370</v>
      </c>
      <c r="X289" s="16">
        <v>814127</v>
      </c>
      <c r="Y289" s="16">
        <v>58451</v>
      </c>
      <c r="Z289" s="16">
        <v>100368</v>
      </c>
      <c r="AA289" s="16">
        <v>17217</v>
      </c>
      <c r="AB289" s="16">
        <v>5836716</v>
      </c>
      <c r="AC289" s="16">
        <v>13644961</v>
      </c>
      <c r="AD289" s="16">
        <f t="shared" si="79"/>
        <v>97353240</v>
      </c>
      <c r="AE289" s="16">
        <f t="shared" si="80"/>
        <v>914495</v>
      </c>
      <c r="AF289" s="16">
        <f t="shared" si="81"/>
        <v>19481677</v>
      </c>
      <c r="AG289" s="16">
        <f t="shared" si="97"/>
        <v>117749412</v>
      </c>
      <c r="AH289" s="16">
        <f t="shared" si="83"/>
        <v>235971</v>
      </c>
      <c r="AI289" s="17">
        <f t="shared" si="92"/>
        <v>117985383</v>
      </c>
      <c r="AK289" s="15">
        <v>65140612.170000002</v>
      </c>
      <c r="AL289" s="16">
        <v>29916617.350000001</v>
      </c>
      <c r="AM289" s="16">
        <v>1701733.83</v>
      </c>
      <c r="AN289" s="16">
        <v>806241.21</v>
      </c>
      <c r="AO289" s="16">
        <v>58450.61</v>
      </c>
      <c r="AP289" s="16">
        <v>98556.07</v>
      </c>
      <c r="AQ289" s="16">
        <v>17217.21</v>
      </c>
      <c r="AR289" s="16">
        <v>5836716.1900000004</v>
      </c>
      <c r="AS289" s="16">
        <v>13644961</v>
      </c>
      <c r="AT289" s="16">
        <f t="shared" si="84"/>
        <v>96834631.170000002</v>
      </c>
      <c r="AU289" s="16">
        <f t="shared" si="85"/>
        <v>904797.28</v>
      </c>
      <c r="AV289" s="16">
        <f t="shared" si="86"/>
        <v>19481677.190000001</v>
      </c>
      <c r="AW289" s="16">
        <f t="shared" si="87"/>
        <v>117221105.64</v>
      </c>
      <c r="AX289" s="16">
        <f t="shared" si="88"/>
        <v>234912.3599999994</v>
      </c>
      <c r="AY289" s="17">
        <f t="shared" si="93"/>
        <v>117456018</v>
      </c>
    </row>
    <row r="290" spans="1:53" x14ac:dyDescent="0.2">
      <c r="A290" s="4">
        <f t="shared" si="89"/>
        <v>2041</v>
      </c>
      <c r="B290" s="4">
        <f t="shared" si="90"/>
        <v>5</v>
      </c>
      <c r="C290" s="11">
        <f t="shared" ref="C290:C296" si="98">DATE(A290,B290,1)</f>
        <v>51622</v>
      </c>
      <c r="E290" s="15">
        <v>38934895</v>
      </c>
      <c r="F290" s="16">
        <v>21706538</v>
      </c>
      <c r="G290" s="16">
        <v>1136524</v>
      </c>
      <c r="H290" s="16">
        <v>562030</v>
      </c>
      <c r="I290" s="16">
        <v>54118</v>
      </c>
      <c r="J290" s="16">
        <v>62974</v>
      </c>
      <c r="K290" s="16">
        <v>17470</v>
      </c>
      <c r="L290" s="16">
        <v>5539817</v>
      </c>
      <c r="M290" s="16">
        <v>13453706</v>
      </c>
      <c r="N290" s="16">
        <f t="shared" ref="N290:N297" si="99">SUM(E290:G290,I290,K290)</f>
        <v>61849545</v>
      </c>
      <c r="O290" s="16">
        <f t="shared" ref="O290:O297" si="100">SUM(H290,J290)</f>
        <v>625004</v>
      </c>
      <c r="P290" s="16">
        <f t="shared" ref="P290:P297" si="101">SUM(L290:M290)</f>
        <v>18993523</v>
      </c>
      <c r="Q290" s="16">
        <f t="shared" si="96"/>
        <v>81468072</v>
      </c>
      <c r="R290" s="16">
        <f t="shared" ref="R290:R297" si="102">S290-Q290</f>
        <v>163263</v>
      </c>
      <c r="S290" s="17">
        <f t="shared" si="91"/>
        <v>81631335</v>
      </c>
      <c r="U290" s="15">
        <v>41280953</v>
      </c>
      <c r="V290" s="16">
        <v>23772651</v>
      </c>
      <c r="W290" s="16">
        <v>1396483</v>
      </c>
      <c r="X290" s="16">
        <v>718853</v>
      </c>
      <c r="Y290" s="16">
        <v>54118</v>
      </c>
      <c r="Z290" s="16">
        <v>94221</v>
      </c>
      <c r="AA290" s="16">
        <v>17470</v>
      </c>
      <c r="AB290" s="16">
        <v>5539817</v>
      </c>
      <c r="AC290" s="16">
        <v>13453706</v>
      </c>
      <c r="AD290" s="16">
        <f t="shared" ref="AD290:AD297" si="103">SUM(U290:W290,Y290,AA290)</f>
        <v>66521675</v>
      </c>
      <c r="AE290" s="16">
        <f t="shared" ref="AE290:AE297" si="104">SUM(X290,Z290)</f>
        <v>813074</v>
      </c>
      <c r="AF290" s="16">
        <f t="shared" ref="AF290:AF297" si="105">SUM(AB290:AC290)</f>
        <v>18993523</v>
      </c>
      <c r="AG290" s="16">
        <f t="shared" si="97"/>
        <v>86328272</v>
      </c>
      <c r="AH290" s="16">
        <f t="shared" ref="AH290:AH297" si="106">AI290-AG290</f>
        <v>173003</v>
      </c>
      <c r="AI290" s="17">
        <f t="shared" si="92"/>
        <v>86501275</v>
      </c>
      <c r="AK290" s="15">
        <v>41052960.43</v>
      </c>
      <c r="AL290" s="16">
        <v>23643647.190000001</v>
      </c>
      <c r="AM290" s="16">
        <v>1389122.46</v>
      </c>
      <c r="AN290" s="16">
        <v>712364.87</v>
      </c>
      <c r="AO290" s="16">
        <v>54118.19</v>
      </c>
      <c r="AP290" s="16">
        <v>93057.52</v>
      </c>
      <c r="AQ290" s="16">
        <v>17470.16</v>
      </c>
      <c r="AR290" s="16">
        <v>5539816.7699999996</v>
      </c>
      <c r="AS290" s="16">
        <v>13453706.039999999</v>
      </c>
      <c r="AT290" s="16">
        <f t="shared" ref="AT290:AT345" si="107">SUM(AK290:AM290,AO290,AQ290)</f>
        <v>66157318.43</v>
      </c>
      <c r="AU290" s="16">
        <f t="shared" ref="AU290:AU345" si="108">SUM(AN290,AP290)</f>
        <v>805422.39</v>
      </c>
      <c r="AV290" s="16">
        <f t="shared" ref="AV290:AV345" si="109">SUM(AR290:AS290)</f>
        <v>18993522.809999999</v>
      </c>
      <c r="AW290" s="16">
        <f t="shared" ref="AW290:AW345" si="110">SUM(AT290:AV290)</f>
        <v>85956263.629999995</v>
      </c>
      <c r="AX290" s="16">
        <f t="shared" ref="AX290:AX345" si="111">AY290-AW290</f>
        <v>172257.37000000477</v>
      </c>
      <c r="AY290" s="17">
        <f t="shared" si="93"/>
        <v>86128521</v>
      </c>
    </row>
    <row r="291" spans="1:53" x14ac:dyDescent="0.2">
      <c r="A291" s="4">
        <f t="shared" ref="A291:A296" si="112">IF(B291=1,A290+1,A290)</f>
        <v>2041</v>
      </c>
      <c r="B291" s="4">
        <f t="shared" ref="B291:B296" si="113">IF(B290=12,1,B290+1)</f>
        <v>6</v>
      </c>
      <c r="C291" s="11">
        <f t="shared" si="98"/>
        <v>51653</v>
      </c>
      <c r="E291" s="15">
        <v>23390921</v>
      </c>
      <c r="F291" s="16">
        <v>17142359</v>
      </c>
      <c r="G291" s="16">
        <v>780754</v>
      </c>
      <c r="H291" s="16">
        <v>400719</v>
      </c>
      <c r="I291" s="16">
        <v>47681</v>
      </c>
      <c r="J291" s="16">
        <v>54761</v>
      </c>
      <c r="K291" s="16">
        <v>16669</v>
      </c>
      <c r="L291" s="16">
        <v>5076126</v>
      </c>
      <c r="M291" s="16">
        <v>12677408</v>
      </c>
      <c r="N291" s="16">
        <f t="shared" si="99"/>
        <v>41378384</v>
      </c>
      <c r="O291" s="16">
        <f t="shared" si="100"/>
        <v>455480</v>
      </c>
      <c r="P291" s="16">
        <f t="shared" si="101"/>
        <v>17753534</v>
      </c>
      <c r="Q291" s="16">
        <f t="shared" si="96"/>
        <v>59587398</v>
      </c>
      <c r="R291" s="16">
        <f t="shared" si="102"/>
        <v>119414</v>
      </c>
      <c r="S291" s="17">
        <f t="shared" ref="S291:S297" si="114">ROUND(Q291/0.998, 0)</f>
        <v>59706812</v>
      </c>
      <c r="U291" s="15">
        <v>24729159</v>
      </c>
      <c r="V291" s="16">
        <v>18946289</v>
      </c>
      <c r="W291" s="16">
        <v>1037197</v>
      </c>
      <c r="X291" s="16">
        <v>531553</v>
      </c>
      <c r="Y291" s="16">
        <v>47681</v>
      </c>
      <c r="Z291" s="16">
        <v>84155</v>
      </c>
      <c r="AA291" s="16">
        <v>16669</v>
      </c>
      <c r="AB291" s="16">
        <v>5076126</v>
      </c>
      <c r="AC291" s="16">
        <v>12677408</v>
      </c>
      <c r="AD291" s="16">
        <f t="shared" si="103"/>
        <v>44776995</v>
      </c>
      <c r="AE291" s="16">
        <f t="shared" si="104"/>
        <v>615708</v>
      </c>
      <c r="AF291" s="16">
        <f t="shared" si="105"/>
        <v>17753534</v>
      </c>
      <c r="AG291" s="16">
        <f t="shared" si="97"/>
        <v>63146237</v>
      </c>
      <c r="AH291" s="16">
        <f t="shared" si="106"/>
        <v>126546</v>
      </c>
      <c r="AI291" s="17">
        <f t="shared" ref="AI291:AI297" si="115">ROUND(AG291/0.998, 0)</f>
        <v>63272783</v>
      </c>
      <c r="AK291" s="15">
        <v>24550952.620000001</v>
      </c>
      <c r="AL291" s="16">
        <v>18834541.02</v>
      </c>
      <c r="AM291" s="16">
        <v>1030988.8</v>
      </c>
      <c r="AN291" s="16">
        <v>525973.07999999996</v>
      </c>
      <c r="AO291" s="16">
        <v>47681.41</v>
      </c>
      <c r="AP291" s="16">
        <v>83217.899999999994</v>
      </c>
      <c r="AQ291" s="16">
        <v>16669.150000000001</v>
      </c>
      <c r="AR291" s="16">
        <v>5076125.7699999996</v>
      </c>
      <c r="AS291" s="16">
        <v>12677408.390000001</v>
      </c>
      <c r="AT291" s="16">
        <f t="shared" si="107"/>
        <v>44480832.999999993</v>
      </c>
      <c r="AU291" s="16">
        <f t="shared" si="108"/>
        <v>609190.98</v>
      </c>
      <c r="AV291" s="16">
        <f t="shared" si="109"/>
        <v>17753534.16</v>
      </c>
      <c r="AW291" s="16">
        <f t="shared" si="110"/>
        <v>62843558.139999986</v>
      </c>
      <c r="AX291" s="16">
        <f t="shared" si="111"/>
        <v>125938.86000001431</v>
      </c>
      <c r="AY291" s="17">
        <f t="shared" ref="AY291:AY345" si="116">ROUND(AW291/0.998, 0)</f>
        <v>62969497</v>
      </c>
    </row>
    <row r="292" spans="1:53" x14ac:dyDescent="0.2">
      <c r="A292" s="4">
        <f t="shared" si="112"/>
        <v>2041</v>
      </c>
      <c r="B292" s="4">
        <f t="shared" si="113"/>
        <v>7</v>
      </c>
      <c r="C292" s="11">
        <f t="shared" si="98"/>
        <v>51683</v>
      </c>
      <c r="E292" s="15">
        <v>15911899</v>
      </c>
      <c r="F292" s="16">
        <v>14152247</v>
      </c>
      <c r="G292" s="16">
        <v>689390</v>
      </c>
      <c r="H292" s="16">
        <v>354762</v>
      </c>
      <c r="I292" s="16">
        <v>45104</v>
      </c>
      <c r="J292" s="16">
        <v>49901</v>
      </c>
      <c r="K292" s="16">
        <v>17013</v>
      </c>
      <c r="L292" s="16">
        <v>4877899</v>
      </c>
      <c r="M292" s="16">
        <v>12794902</v>
      </c>
      <c r="N292" s="16">
        <f t="shared" si="99"/>
        <v>30815653</v>
      </c>
      <c r="O292" s="16">
        <f t="shared" si="100"/>
        <v>404663</v>
      </c>
      <c r="P292" s="16">
        <f t="shared" si="101"/>
        <v>17672801</v>
      </c>
      <c r="Q292" s="16">
        <f t="shared" si="96"/>
        <v>48893117</v>
      </c>
      <c r="R292" s="16">
        <f t="shared" si="102"/>
        <v>97982</v>
      </c>
      <c r="S292" s="17">
        <f t="shared" si="114"/>
        <v>48991099</v>
      </c>
      <c r="U292" s="15">
        <v>17240745</v>
      </c>
      <c r="V292" s="16">
        <v>16085397</v>
      </c>
      <c r="W292" s="16">
        <v>965269</v>
      </c>
      <c r="X292" s="16">
        <v>499775</v>
      </c>
      <c r="Y292" s="16">
        <v>45104</v>
      </c>
      <c r="Z292" s="16">
        <v>80701</v>
      </c>
      <c r="AA292" s="16">
        <v>17013</v>
      </c>
      <c r="AB292" s="16">
        <v>4877899</v>
      </c>
      <c r="AC292" s="16">
        <v>12794902</v>
      </c>
      <c r="AD292" s="16">
        <f t="shared" si="103"/>
        <v>34353528</v>
      </c>
      <c r="AE292" s="16">
        <f t="shared" si="104"/>
        <v>580476</v>
      </c>
      <c r="AF292" s="16">
        <f t="shared" si="105"/>
        <v>17672801</v>
      </c>
      <c r="AG292" s="16">
        <f t="shared" si="97"/>
        <v>52606805</v>
      </c>
      <c r="AH292" s="16">
        <f t="shared" si="106"/>
        <v>105424</v>
      </c>
      <c r="AI292" s="17">
        <f t="shared" si="115"/>
        <v>52712229</v>
      </c>
      <c r="AK292" s="15">
        <v>17053815.140000001</v>
      </c>
      <c r="AL292" s="16">
        <v>15964378.51</v>
      </c>
      <c r="AM292" s="16">
        <v>958683.06</v>
      </c>
      <c r="AN292" s="16">
        <v>493278.61</v>
      </c>
      <c r="AO292" s="16">
        <v>45103.53</v>
      </c>
      <c r="AP292" s="16">
        <v>79733.23</v>
      </c>
      <c r="AQ292" s="16">
        <v>17013.39</v>
      </c>
      <c r="AR292" s="16">
        <v>4877899.12</v>
      </c>
      <c r="AS292" s="16">
        <v>12794901.789999999</v>
      </c>
      <c r="AT292" s="16">
        <f t="shared" si="107"/>
        <v>34038993.630000003</v>
      </c>
      <c r="AU292" s="16">
        <f t="shared" si="108"/>
        <v>573011.84</v>
      </c>
      <c r="AV292" s="16">
        <f t="shared" si="109"/>
        <v>17672800.91</v>
      </c>
      <c r="AW292" s="16">
        <f t="shared" si="110"/>
        <v>52284806.38000001</v>
      </c>
      <c r="AX292" s="16">
        <f t="shared" si="111"/>
        <v>104779.61999998987</v>
      </c>
      <c r="AY292" s="17">
        <f t="shared" si="116"/>
        <v>52389586</v>
      </c>
    </row>
    <row r="293" spans="1:53" x14ac:dyDescent="0.2">
      <c r="A293" s="4">
        <f t="shared" si="112"/>
        <v>2041</v>
      </c>
      <c r="B293" s="4">
        <f t="shared" si="113"/>
        <v>8</v>
      </c>
      <c r="C293" s="11">
        <f t="shared" si="98"/>
        <v>51714</v>
      </c>
      <c r="E293" s="15">
        <v>14308963</v>
      </c>
      <c r="F293" s="16">
        <v>13967108</v>
      </c>
      <c r="G293" s="16">
        <v>660260</v>
      </c>
      <c r="H293" s="16">
        <v>333887</v>
      </c>
      <c r="I293" s="16">
        <v>44255</v>
      </c>
      <c r="J293" s="16">
        <v>47809</v>
      </c>
      <c r="K293" s="16">
        <v>16995</v>
      </c>
      <c r="L293" s="16">
        <v>4659605</v>
      </c>
      <c r="M293" s="16">
        <v>12767525</v>
      </c>
      <c r="N293" s="16">
        <f t="shared" si="99"/>
        <v>28997581</v>
      </c>
      <c r="O293" s="16">
        <f t="shared" si="100"/>
        <v>381696</v>
      </c>
      <c r="P293" s="16">
        <f t="shared" si="101"/>
        <v>17427130</v>
      </c>
      <c r="Q293" s="16">
        <f t="shared" si="96"/>
        <v>46806407</v>
      </c>
      <c r="R293" s="16">
        <f t="shared" si="102"/>
        <v>93800</v>
      </c>
      <c r="S293" s="17">
        <f t="shared" si="114"/>
        <v>46900207</v>
      </c>
      <c r="U293" s="15">
        <v>15761860</v>
      </c>
      <c r="V293" s="16">
        <v>15989917</v>
      </c>
      <c r="W293" s="16">
        <v>957570</v>
      </c>
      <c r="X293" s="16">
        <v>484852</v>
      </c>
      <c r="Y293" s="16">
        <v>44255</v>
      </c>
      <c r="Z293" s="16">
        <v>80151</v>
      </c>
      <c r="AA293" s="16">
        <v>16995</v>
      </c>
      <c r="AB293" s="16">
        <v>4659605</v>
      </c>
      <c r="AC293" s="16">
        <v>12767525</v>
      </c>
      <c r="AD293" s="16">
        <f t="shared" si="103"/>
        <v>32770597</v>
      </c>
      <c r="AE293" s="16">
        <f t="shared" si="104"/>
        <v>565003</v>
      </c>
      <c r="AF293" s="16">
        <f t="shared" si="105"/>
        <v>17427130</v>
      </c>
      <c r="AG293" s="16">
        <f t="shared" si="97"/>
        <v>50762730</v>
      </c>
      <c r="AH293" s="16">
        <f t="shared" si="106"/>
        <v>101729</v>
      </c>
      <c r="AI293" s="17">
        <f t="shared" si="115"/>
        <v>50864459</v>
      </c>
      <c r="AK293" s="15">
        <v>15549904.720000001</v>
      </c>
      <c r="AL293" s="16">
        <v>15864399.460000001</v>
      </c>
      <c r="AM293" s="16">
        <v>950671.47</v>
      </c>
      <c r="AN293" s="16">
        <v>477994.78</v>
      </c>
      <c r="AO293" s="16">
        <v>44255.39</v>
      </c>
      <c r="AP293" s="16">
        <v>79163.320000000007</v>
      </c>
      <c r="AQ293" s="16">
        <v>16995.27</v>
      </c>
      <c r="AR293" s="16">
        <v>4659604.71</v>
      </c>
      <c r="AS293" s="16">
        <v>12767525.439999999</v>
      </c>
      <c r="AT293" s="16">
        <f t="shared" si="107"/>
        <v>32426226.309999999</v>
      </c>
      <c r="AU293" s="16">
        <f t="shared" si="108"/>
        <v>557158.10000000009</v>
      </c>
      <c r="AV293" s="16">
        <f t="shared" si="109"/>
        <v>17427130.149999999</v>
      </c>
      <c r="AW293" s="16">
        <f t="shared" si="110"/>
        <v>50410514.560000002</v>
      </c>
      <c r="AX293" s="16">
        <f t="shared" si="111"/>
        <v>101023.43999999762</v>
      </c>
      <c r="AY293" s="17">
        <f t="shared" si="116"/>
        <v>50511538</v>
      </c>
    </row>
    <row r="294" spans="1:53" x14ac:dyDescent="0.2">
      <c r="A294" s="4">
        <f t="shared" si="112"/>
        <v>2041</v>
      </c>
      <c r="B294" s="4">
        <f t="shared" si="113"/>
        <v>9</v>
      </c>
      <c r="C294" s="11">
        <f t="shared" si="98"/>
        <v>51745</v>
      </c>
      <c r="E294" s="15">
        <v>18021810</v>
      </c>
      <c r="F294" s="16">
        <v>14675557</v>
      </c>
      <c r="G294" s="16">
        <v>724641</v>
      </c>
      <c r="H294" s="16">
        <v>334560</v>
      </c>
      <c r="I294" s="16">
        <v>45155</v>
      </c>
      <c r="J294" s="16">
        <v>52308</v>
      </c>
      <c r="K294" s="16">
        <v>16620</v>
      </c>
      <c r="L294" s="16">
        <v>4607569</v>
      </c>
      <c r="M294" s="16">
        <v>12603094</v>
      </c>
      <c r="N294" s="16">
        <f t="shared" si="99"/>
        <v>33483783</v>
      </c>
      <c r="O294" s="16">
        <f t="shared" si="100"/>
        <v>386868</v>
      </c>
      <c r="P294" s="16">
        <f t="shared" si="101"/>
        <v>17210663</v>
      </c>
      <c r="Q294" s="16">
        <f t="shared" si="96"/>
        <v>51081314</v>
      </c>
      <c r="R294" s="16">
        <f t="shared" si="102"/>
        <v>102367</v>
      </c>
      <c r="S294" s="17">
        <f t="shared" si="114"/>
        <v>51183681</v>
      </c>
      <c r="U294" s="15">
        <v>20248592</v>
      </c>
      <c r="V294" s="16">
        <v>16657382</v>
      </c>
      <c r="W294" s="16">
        <v>1009350</v>
      </c>
      <c r="X294" s="16">
        <v>479177</v>
      </c>
      <c r="Y294" s="16">
        <v>45155</v>
      </c>
      <c r="Z294" s="16">
        <v>82663</v>
      </c>
      <c r="AA294" s="16">
        <v>16620</v>
      </c>
      <c r="AB294" s="16">
        <v>4607569</v>
      </c>
      <c r="AC294" s="16">
        <v>12603094</v>
      </c>
      <c r="AD294" s="16">
        <f t="shared" si="103"/>
        <v>37977099</v>
      </c>
      <c r="AE294" s="16">
        <f t="shared" si="104"/>
        <v>561840</v>
      </c>
      <c r="AF294" s="16">
        <f t="shared" si="105"/>
        <v>17210663</v>
      </c>
      <c r="AG294" s="16">
        <f t="shared" si="97"/>
        <v>55749602</v>
      </c>
      <c r="AH294" s="16">
        <f t="shared" si="106"/>
        <v>111723</v>
      </c>
      <c r="AI294" s="17">
        <f t="shared" si="115"/>
        <v>55861325</v>
      </c>
      <c r="AK294" s="15">
        <v>19973690</v>
      </c>
      <c r="AL294" s="16">
        <v>16535282.18</v>
      </c>
      <c r="AM294" s="16">
        <v>1002429.88</v>
      </c>
      <c r="AN294" s="16">
        <v>472681.47</v>
      </c>
      <c r="AO294" s="16">
        <v>45155.34</v>
      </c>
      <c r="AP294" s="16">
        <v>81693.3</v>
      </c>
      <c r="AQ294" s="16">
        <v>16620.07</v>
      </c>
      <c r="AR294" s="16">
        <v>4607569.18</v>
      </c>
      <c r="AS294" s="16">
        <v>12603094.220000001</v>
      </c>
      <c r="AT294" s="16">
        <f t="shared" si="107"/>
        <v>37573177.470000006</v>
      </c>
      <c r="AU294" s="16">
        <f t="shared" si="108"/>
        <v>554374.77</v>
      </c>
      <c r="AV294" s="16">
        <f t="shared" si="109"/>
        <v>17210663.399999999</v>
      </c>
      <c r="AW294" s="16">
        <f t="shared" si="110"/>
        <v>55338215.640000008</v>
      </c>
      <c r="AX294" s="16">
        <f t="shared" si="111"/>
        <v>110898.35999999195</v>
      </c>
      <c r="AY294" s="17">
        <f t="shared" si="116"/>
        <v>55449114</v>
      </c>
    </row>
    <row r="295" spans="1:53" x14ac:dyDescent="0.2">
      <c r="A295" s="4">
        <f t="shared" si="112"/>
        <v>2041</v>
      </c>
      <c r="B295" s="4">
        <f t="shared" si="113"/>
        <v>10</v>
      </c>
      <c r="C295" s="11">
        <f t="shared" si="98"/>
        <v>51775</v>
      </c>
      <c r="E295" s="15">
        <v>40917991</v>
      </c>
      <c r="F295" s="16">
        <v>21734753</v>
      </c>
      <c r="G295" s="16">
        <v>1188384</v>
      </c>
      <c r="H295" s="16">
        <v>386263</v>
      </c>
      <c r="I295" s="16">
        <v>53667</v>
      </c>
      <c r="J295" s="16">
        <v>63174</v>
      </c>
      <c r="K295" s="16">
        <v>17641</v>
      </c>
      <c r="L295" s="16">
        <v>5304811</v>
      </c>
      <c r="M295" s="16">
        <v>13692425</v>
      </c>
      <c r="N295" s="16">
        <f t="shared" si="99"/>
        <v>63912436</v>
      </c>
      <c r="O295" s="16">
        <f t="shared" si="100"/>
        <v>449437</v>
      </c>
      <c r="P295" s="16">
        <f t="shared" si="101"/>
        <v>18997236</v>
      </c>
      <c r="Q295" s="16">
        <f t="shared" si="96"/>
        <v>83359109</v>
      </c>
      <c r="R295" s="16">
        <f t="shared" si="102"/>
        <v>167052</v>
      </c>
      <c r="S295" s="17">
        <f t="shared" si="114"/>
        <v>83526161</v>
      </c>
      <c r="U295" s="15">
        <v>45967330</v>
      </c>
      <c r="V295" s="16">
        <v>24664748</v>
      </c>
      <c r="W295" s="16">
        <v>1547223</v>
      </c>
      <c r="X295" s="16">
        <v>582425</v>
      </c>
      <c r="Y295" s="16">
        <v>53667</v>
      </c>
      <c r="Z295" s="16">
        <v>99185</v>
      </c>
      <c r="AA295" s="16">
        <v>17641</v>
      </c>
      <c r="AB295" s="16">
        <v>5304811</v>
      </c>
      <c r="AC295" s="16">
        <v>13692425</v>
      </c>
      <c r="AD295" s="16">
        <f t="shared" si="103"/>
        <v>72250609</v>
      </c>
      <c r="AE295" s="16">
        <f t="shared" si="104"/>
        <v>681610</v>
      </c>
      <c r="AF295" s="16">
        <f t="shared" si="105"/>
        <v>18997236</v>
      </c>
      <c r="AG295" s="16">
        <f t="shared" si="97"/>
        <v>91929455</v>
      </c>
      <c r="AH295" s="16">
        <f t="shared" si="106"/>
        <v>184227</v>
      </c>
      <c r="AI295" s="17">
        <f t="shared" si="115"/>
        <v>92113682</v>
      </c>
      <c r="AK295" s="15">
        <v>45476772.799999997</v>
      </c>
      <c r="AL295" s="16">
        <v>24431874.460000001</v>
      </c>
      <c r="AM295" s="16">
        <v>1532113.9</v>
      </c>
      <c r="AN295" s="16">
        <v>572444</v>
      </c>
      <c r="AO295" s="16">
        <v>53667.15</v>
      </c>
      <c r="AP295" s="16">
        <v>97215.28</v>
      </c>
      <c r="AQ295" s="16">
        <v>17640.54</v>
      </c>
      <c r="AR295" s="16">
        <v>5304810.75</v>
      </c>
      <c r="AS295" s="16">
        <v>13692424.68</v>
      </c>
      <c r="AT295" s="16">
        <f t="shared" si="107"/>
        <v>71512068.850000009</v>
      </c>
      <c r="AU295" s="16">
        <f t="shared" si="108"/>
        <v>669659.28</v>
      </c>
      <c r="AV295" s="16">
        <f t="shared" si="109"/>
        <v>18997235.43</v>
      </c>
      <c r="AW295" s="16">
        <f t="shared" si="110"/>
        <v>91178963.560000002</v>
      </c>
      <c r="AX295" s="16">
        <f t="shared" si="111"/>
        <v>182723.43999999762</v>
      </c>
      <c r="AY295" s="17">
        <f t="shared" si="116"/>
        <v>91361687</v>
      </c>
    </row>
    <row r="296" spans="1:53" x14ac:dyDescent="0.2">
      <c r="A296" s="4">
        <f t="shared" si="112"/>
        <v>2041</v>
      </c>
      <c r="B296" s="4">
        <f t="shared" si="113"/>
        <v>11</v>
      </c>
      <c r="C296" s="11">
        <f t="shared" si="98"/>
        <v>51806</v>
      </c>
      <c r="E296" s="15">
        <v>77703679</v>
      </c>
      <c r="F296" s="16">
        <v>31119091</v>
      </c>
      <c r="G296" s="16">
        <v>1717116</v>
      </c>
      <c r="H296" s="16">
        <v>515207</v>
      </c>
      <c r="I296" s="16">
        <v>57698</v>
      </c>
      <c r="J296" s="16">
        <v>68186</v>
      </c>
      <c r="K296" s="16">
        <v>17472</v>
      </c>
      <c r="L296" s="16">
        <v>5750515</v>
      </c>
      <c r="M296" s="16">
        <v>13824797</v>
      </c>
      <c r="N296" s="16">
        <f t="shared" si="99"/>
        <v>110615056</v>
      </c>
      <c r="O296" s="16">
        <f t="shared" si="100"/>
        <v>583393</v>
      </c>
      <c r="P296" s="16">
        <f t="shared" si="101"/>
        <v>19575312</v>
      </c>
      <c r="Q296" s="16">
        <f t="shared" si="96"/>
        <v>130773761</v>
      </c>
      <c r="R296" s="16">
        <f t="shared" si="102"/>
        <v>262072</v>
      </c>
      <c r="S296" s="17">
        <f t="shared" si="114"/>
        <v>131035833</v>
      </c>
      <c r="U296" s="15">
        <v>85882911</v>
      </c>
      <c r="V296" s="16">
        <v>35321938</v>
      </c>
      <c r="W296" s="16">
        <v>2106233</v>
      </c>
      <c r="X296" s="16">
        <v>766946</v>
      </c>
      <c r="Y296" s="16">
        <v>57698</v>
      </c>
      <c r="Z296" s="16">
        <v>107796</v>
      </c>
      <c r="AA296" s="16">
        <v>17472</v>
      </c>
      <c r="AB296" s="16">
        <v>5750515</v>
      </c>
      <c r="AC296" s="16">
        <v>13824797</v>
      </c>
      <c r="AD296" s="16">
        <f t="shared" si="103"/>
        <v>123386252</v>
      </c>
      <c r="AE296" s="16">
        <f t="shared" si="104"/>
        <v>874742</v>
      </c>
      <c r="AF296" s="16">
        <f t="shared" si="105"/>
        <v>19575312</v>
      </c>
      <c r="AG296" s="16">
        <f t="shared" si="97"/>
        <v>143836306</v>
      </c>
      <c r="AH296" s="16">
        <f t="shared" si="106"/>
        <v>288249</v>
      </c>
      <c r="AI296" s="17">
        <f t="shared" si="115"/>
        <v>144124555</v>
      </c>
      <c r="AK296" s="15">
        <v>85060196.290000007</v>
      </c>
      <c r="AL296" s="16">
        <v>34756325.579999998</v>
      </c>
      <c r="AM296" s="16">
        <v>2064095.48</v>
      </c>
      <c r="AN296" s="16">
        <v>749187.91</v>
      </c>
      <c r="AO296" s="16">
        <v>57698.19</v>
      </c>
      <c r="AP296" s="16">
        <v>102452.47</v>
      </c>
      <c r="AQ296" s="16">
        <v>17471.72</v>
      </c>
      <c r="AR296" s="16">
        <v>5750515.4500000002</v>
      </c>
      <c r="AS296" s="16">
        <v>13824797.35</v>
      </c>
      <c r="AT296" s="16">
        <f t="shared" si="107"/>
        <v>121955787.26000001</v>
      </c>
      <c r="AU296" s="16">
        <f t="shared" si="108"/>
        <v>851640.38</v>
      </c>
      <c r="AV296" s="16">
        <f t="shared" si="109"/>
        <v>19575312.800000001</v>
      </c>
      <c r="AW296" s="16">
        <f t="shared" si="110"/>
        <v>142382740.44</v>
      </c>
      <c r="AX296" s="16">
        <f t="shared" si="111"/>
        <v>285336.56000000238</v>
      </c>
      <c r="AY296" s="17">
        <f t="shared" si="116"/>
        <v>142668077</v>
      </c>
    </row>
    <row r="297" spans="1:53" ht="13.5" thickBot="1" x14ac:dyDescent="0.25">
      <c r="A297" s="4">
        <f>IF(B297=1,A296+1,A296)</f>
        <v>2041</v>
      </c>
      <c r="B297" s="4">
        <f>IF(B296=12,1,B296+1)</f>
        <v>12</v>
      </c>
      <c r="C297" s="11">
        <f>DATE(A297,B297,1)</f>
        <v>51836</v>
      </c>
      <c r="E297" s="18">
        <v>110552058</v>
      </c>
      <c r="F297" s="19">
        <v>40560155</v>
      </c>
      <c r="G297" s="19">
        <v>2290983</v>
      </c>
      <c r="H297" s="19">
        <v>879161</v>
      </c>
      <c r="I297" s="19">
        <v>63209</v>
      </c>
      <c r="J297" s="19">
        <v>106219</v>
      </c>
      <c r="K297" s="19">
        <v>18330</v>
      </c>
      <c r="L297" s="19">
        <v>6527330</v>
      </c>
      <c r="M297" s="19">
        <v>14680219</v>
      </c>
      <c r="N297" s="19">
        <f t="shared" si="99"/>
        <v>153484735</v>
      </c>
      <c r="O297" s="19">
        <f t="shared" si="100"/>
        <v>985380</v>
      </c>
      <c r="P297" s="19">
        <f t="shared" si="101"/>
        <v>21207549</v>
      </c>
      <c r="Q297" s="19">
        <f t="shared" si="96"/>
        <v>175677664</v>
      </c>
      <c r="R297" s="19">
        <f t="shared" si="102"/>
        <v>352059</v>
      </c>
      <c r="S297" s="20">
        <f t="shared" si="114"/>
        <v>176029723</v>
      </c>
      <c r="U297" s="18">
        <v>121873127</v>
      </c>
      <c r="V297" s="19">
        <v>46234025</v>
      </c>
      <c r="W297" s="19">
        <v>2676329</v>
      </c>
      <c r="X297" s="19">
        <v>907287</v>
      </c>
      <c r="Y297" s="19">
        <v>63209</v>
      </c>
      <c r="Z297" s="19">
        <v>119513</v>
      </c>
      <c r="AA297" s="19">
        <v>18330</v>
      </c>
      <c r="AB297" s="19">
        <v>6527330</v>
      </c>
      <c r="AC297" s="19">
        <v>14680219</v>
      </c>
      <c r="AD297" s="19">
        <f t="shared" si="103"/>
        <v>170865020</v>
      </c>
      <c r="AE297" s="19">
        <f t="shared" si="104"/>
        <v>1026800</v>
      </c>
      <c r="AF297" s="19">
        <f t="shared" si="105"/>
        <v>21207549</v>
      </c>
      <c r="AG297" s="19">
        <f t="shared" si="97"/>
        <v>193099369</v>
      </c>
      <c r="AH297" s="19">
        <f t="shared" si="106"/>
        <v>386973</v>
      </c>
      <c r="AI297" s="20">
        <f t="shared" si="115"/>
        <v>193486342</v>
      </c>
      <c r="AK297" s="15">
        <v>121003253.42</v>
      </c>
      <c r="AL297" s="16">
        <v>45543745.549999997</v>
      </c>
      <c r="AM297" s="16">
        <v>2626510.63</v>
      </c>
      <c r="AN297" s="16">
        <v>893285.78</v>
      </c>
      <c r="AO297" s="16">
        <v>63208.85</v>
      </c>
      <c r="AP297" s="16">
        <v>112865.84</v>
      </c>
      <c r="AQ297" s="16">
        <v>18329.62</v>
      </c>
      <c r="AR297" s="16">
        <v>6527330.2699999996</v>
      </c>
      <c r="AS297" s="16">
        <v>14680218.91</v>
      </c>
      <c r="AT297" s="16">
        <f t="shared" si="107"/>
        <v>169255048.06999999</v>
      </c>
      <c r="AU297" s="16">
        <f t="shared" si="108"/>
        <v>1006151.62</v>
      </c>
      <c r="AV297" s="16">
        <f t="shared" si="109"/>
        <v>21207549.18</v>
      </c>
      <c r="AW297" s="16">
        <f t="shared" si="110"/>
        <v>191468748.87</v>
      </c>
      <c r="AX297" s="16">
        <f t="shared" si="111"/>
        <v>383705.12999999523</v>
      </c>
      <c r="AY297" s="17">
        <f t="shared" si="116"/>
        <v>191852454</v>
      </c>
    </row>
    <row r="298" spans="1:53" x14ac:dyDescent="0.2">
      <c r="A298" s="4">
        <f t="shared" ref="A298:A345" si="117">IF(B298=1,A297+1,A297)</f>
        <v>2042</v>
      </c>
      <c r="B298" s="4">
        <f t="shared" ref="B298:B345" si="118">IF(B297=12,1,B297+1)</f>
        <v>1</v>
      </c>
      <c r="C298" s="11">
        <f t="shared" ref="C298:C345" si="119">DATE(A298,B298,1)</f>
        <v>51867</v>
      </c>
      <c r="AK298" s="15">
        <v>119925658.03</v>
      </c>
      <c r="AL298" s="16">
        <v>46228613.109999999</v>
      </c>
      <c r="AM298" s="16">
        <v>2549088.9</v>
      </c>
      <c r="AN298" s="16">
        <v>926238.63</v>
      </c>
      <c r="AO298" s="16">
        <v>61647.47</v>
      </c>
      <c r="AP298" s="16">
        <v>112144.34</v>
      </c>
      <c r="AQ298" s="16">
        <v>18283.189999999999</v>
      </c>
      <c r="AR298" s="16">
        <v>6879753.5599999996</v>
      </c>
      <c r="AS298" s="16">
        <v>14611862.369999999</v>
      </c>
      <c r="AT298" s="16">
        <f t="shared" si="107"/>
        <v>168783290.69999999</v>
      </c>
      <c r="AU298" s="16">
        <f t="shared" si="108"/>
        <v>1038382.97</v>
      </c>
      <c r="AV298" s="16">
        <f t="shared" si="109"/>
        <v>21491615.93</v>
      </c>
      <c r="AW298" s="16">
        <f t="shared" si="110"/>
        <v>191313289.59999999</v>
      </c>
      <c r="AX298" s="16">
        <f t="shared" si="111"/>
        <v>383393.40000000596</v>
      </c>
      <c r="AY298" s="17">
        <f t="shared" si="116"/>
        <v>191696683</v>
      </c>
      <c r="BA298" s="187">
        <f>(AY298-AV298)/(1-0.002)</f>
        <v>170546159.38877755</v>
      </c>
    </row>
    <row r="299" spans="1:53" x14ac:dyDescent="0.2">
      <c r="A299" s="4">
        <f t="shared" si="117"/>
        <v>2042</v>
      </c>
      <c r="B299" s="4">
        <f t="shared" si="118"/>
        <v>2</v>
      </c>
      <c r="C299" s="11">
        <f t="shared" si="119"/>
        <v>51898</v>
      </c>
      <c r="AK299" s="15">
        <v>100953158.25</v>
      </c>
      <c r="AL299" s="16">
        <v>40094083.859999999</v>
      </c>
      <c r="AM299" s="16">
        <v>2186124.64</v>
      </c>
      <c r="AN299" s="16">
        <v>804858.86</v>
      </c>
      <c r="AO299" s="16">
        <v>53870.7</v>
      </c>
      <c r="AP299" s="16">
        <v>101159.38</v>
      </c>
      <c r="AQ299" s="16">
        <v>16444.78</v>
      </c>
      <c r="AR299" s="16">
        <v>6079317.9800000004</v>
      </c>
      <c r="AS299" s="16">
        <v>13097008.1</v>
      </c>
      <c r="AT299" s="16">
        <f t="shared" si="107"/>
        <v>143303682.22999999</v>
      </c>
      <c r="AU299" s="16">
        <f t="shared" si="108"/>
        <v>906018.24</v>
      </c>
      <c r="AV299" s="16">
        <f t="shared" si="109"/>
        <v>19176326.079999998</v>
      </c>
      <c r="AW299" s="16">
        <f t="shared" si="110"/>
        <v>163386026.55000001</v>
      </c>
      <c r="AX299" s="16">
        <f t="shared" si="111"/>
        <v>327426.44999998808</v>
      </c>
      <c r="AY299" s="17">
        <f t="shared" si="116"/>
        <v>163713453</v>
      </c>
      <c r="BA299" s="187">
        <f t="shared" ref="BA299:BA345" si="120">(AY299-AV299)/(1-0.002)</f>
        <v>144826780.48096195</v>
      </c>
    </row>
    <row r="300" spans="1:53" x14ac:dyDescent="0.2">
      <c r="A300" s="4">
        <f t="shared" si="117"/>
        <v>2042</v>
      </c>
      <c r="B300" s="4">
        <f t="shared" si="118"/>
        <v>3</v>
      </c>
      <c r="C300" s="11">
        <f t="shared" si="119"/>
        <v>51926</v>
      </c>
      <c r="AK300" s="15">
        <v>94289963.099999994</v>
      </c>
      <c r="AL300" s="16">
        <v>38561606.240000002</v>
      </c>
      <c r="AM300" s="16">
        <v>2117747.73</v>
      </c>
      <c r="AN300" s="16">
        <v>831154.96</v>
      </c>
      <c r="AO300" s="16">
        <v>56196.27</v>
      </c>
      <c r="AP300" s="16">
        <v>107707.42</v>
      </c>
      <c r="AQ300" s="16">
        <v>18033.189999999999</v>
      </c>
      <c r="AR300" s="16">
        <v>6527443.5800000001</v>
      </c>
      <c r="AS300" s="16">
        <v>14249298.73</v>
      </c>
      <c r="AT300" s="16">
        <f t="shared" si="107"/>
        <v>135043546.53</v>
      </c>
      <c r="AU300" s="16">
        <f t="shared" si="108"/>
        <v>938862.38</v>
      </c>
      <c r="AV300" s="16">
        <f t="shared" si="109"/>
        <v>20776742.310000002</v>
      </c>
      <c r="AW300" s="16">
        <f t="shared" si="110"/>
        <v>156759151.22</v>
      </c>
      <c r="AX300" s="16">
        <f t="shared" si="111"/>
        <v>314146.78000000119</v>
      </c>
      <c r="AY300" s="17">
        <f t="shared" si="116"/>
        <v>157073298</v>
      </c>
      <c r="BA300" s="187">
        <f t="shared" si="120"/>
        <v>136569695.08016032</v>
      </c>
    </row>
    <row r="301" spans="1:53" x14ac:dyDescent="0.2">
      <c r="A301" s="4">
        <f t="shared" si="117"/>
        <v>2042</v>
      </c>
      <c r="B301" s="4">
        <f t="shared" si="118"/>
        <v>4</v>
      </c>
      <c r="C301" s="11">
        <f t="shared" si="119"/>
        <v>51957</v>
      </c>
      <c r="AK301" s="15">
        <v>65831228.259999998</v>
      </c>
      <c r="AL301" s="16">
        <v>30234001.579999998</v>
      </c>
      <c r="AM301" s="16">
        <v>1686188.49</v>
      </c>
      <c r="AN301" s="16">
        <v>718710.33</v>
      </c>
      <c r="AO301" s="16">
        <v>50127.63</v>
      </c>
      <c r="AP301" s="16">
        <v>98384.02</v>
      </c>
      <c r="AQ301" s="16">
        <v>17217.21</v>
      </c>
      <c r="AR301" s="16">
        <v>5944338.9699999997</v>
      </c>
      <c r="AS301" s="16">
        <v>13629653.43</v>
      </c>
      <c r="AT301" s="16">
        <f t="shared" si="107"/>
        <v>97818763.169999987</v>
      </c>
      <c r="AU301" s="16">
        <f t="shared" si="108"/>
        <v>817094.35</v>
      </c>
      <c r="AV301" s="16">
        <f t="shared" si="109"/>
        <v>19573992.399999999</v>
      </c>
      <c r="AW301" s="16">
        <f t="shared" si="110"/>
        <v>118209849.91999999</v>
      </c>
      <c r="AX301" s="16">
        <f t="shared" si="111"/>
        <v>236893.08000001311</v>
      </c>
      <c r="AY301" s="17">
        <f t="shared" si="116"/>
        <v>118446743</v>
      </c>
      <c r="BA301" s="187">
        <f t="shared" si="120"/>
        <v>99070892.384769529</v>
      </c>
    </row>
    <row r="302" spans="1:53" x14ac:dyDescent="0.2">
      <c r="A302" s="4">
        <f t="shared" si="117"/>
        <v>2042</v>
      </c>
      <c r="B302" s="4">
        <f t="shared" si="118"/>
        <v>5</v>
      </c>
      <c r="C302" s="11">
        <f t="shared" si="119"/>
        <v>51987</v>
      </c>
      <c r="AK302" s="15">
        <v>41529100.450000003</v>
      </c>
      <c r="AL302" s="16">
        <v>23933858.690000001</v>
      </c>
      <c r="AM302" s="16">
        <v>1376451.09</v>
      </c>
      <c r="AN302" s="16">
        <v>638167.72</v>
      </c>
      <c r="AO302" s="16">
        <v>46341.37</v>
      </c>
      <c r="AP302" s="16">
        <v>92877.19</v>
      </c>
      <c r="AQ302" s="16">
        <v>17470.16</v>
      </c>
      <c r="AR302" s="16">
        <v>5650846.5300000003</v>
      </c>
      <c r="AS302" s="16">
        <v>13437660.109999999</v>
      </c>
      <c r="AT302" s="16">
        <f t="shared" si="107"/>
        <v>66903221.759999998</v>
      </c>
      <c r="AU302" s="16">
        <f t="shared" si="108"/>
        <v>731044.90999999992</v>
      </c>
      <c r="AV302" s="16">
        <f t="shared" si="109"/>
        <v>19088506.640000001</v>
      </c>
      <c r="AW302" s="16">
        <f t="shared" si="110"/>
        <v>86722773.310000002</v>
      </c>
      <c r="AX302" s="16">
        <f t="shared" si="111"/>
        <v>173792.68999999762</v>
      </c>
      <c r="AY302" s="17">
        <f t="shared" si="116"/>
        <v>86896566</v>
      </c>
      <c r="BA302" s="187">
        <f t="shared" si="120"/>
        <v>67943947.254509017</v>
      </c>
    </row>
    <row r="303" spans="1:53" x14ac:dyDescent="0.2">
      <c r="A303" s="4">
        <f t="shared" si="117"/>
        <v>2042</v>
      </c>
      <c r="B303" s="4">
        <f t="shared" si="118"/>
        <v>6</v>
      </c>
      <c r="C303" s="11">
        <f t="shared" si="119"/>
        <v>52018</v>
      </c>
      <c r="AK303" s="15">
        <v>24874636.239999998</v>
      </c>
      <c r="AL303" s="16">
        <v>19094325.460000001</v>
      </c>
      <c r="AM303" s="16">
        <v>1021553.85</v>
      </c>
      <c r="AN303" s="16">
        <v>477149.96</v>
      </c>
      <c r="AO303" s="16">
        <v>40762.32</v>
      </c>
      <c r="AP303" s="16">
        <v>83041.89</v>
      </c>
      <c r="AQ303" s="16">
        <v>16669.150000000001</v>
      </c>
      <c r="AR303" s="16">
        <v>5180661.25</v>
      </c>
      <c r="AS303" s="16">
        <v>12661750.48</v>
      </c>
      <c r="AT303" s="16">
        <f t="shared" si="107"/>
        <v>45047947.020000003</v>
      </c>
      <c r="AU303" s="16">
        <f t="shared" si="108"/>
        <v>560191.85</v>
      </c>
      <c r="AV303" s="16">
        <f t="shared" si="109"/>
        <v>17842411.73</v>
      </c>
      <c r="AW303" s="16">
        <f t="shared" si="110"/>
        <v>63450550.600000009</v>
      </c>
      <c r="AX303" s="16">
        <f t="shared" si="111"/>
        <v>127155.39999999106</v>
      </c>
      <c r="AY303" s="17">
        <f t="shared" si="116"/>
        <v>63577706</v>
      </c>
      <c r="BA303" s="187">
        <f t="shared" si="120"/>
        <v>45826948.166332662</v>
      </c>
    </row>
    <row r="304" spans="1:53" x14ac:dyDescent="0.2">
      <c r="A304" s="4">
        <f t="shared" si="117"/>
        <v>2042</v>
      </c>
      <c r="B304" s="4">
        <f t="shared" si="118"/>
        <v>7</v>
      </c>
      <c r="C304" s="11">
        <f t="shared" si="119"/>
        <v>52048</v>
      </c>
      <c r="AK304" s="15">
        <v>17313286.969999999</v>
      </c>
      <c r="AL304" s="16">
        <v>16214721.800000001</v>
      </c>
      <c r="AM304" s="16">
        <v>949915.53</v>
      </c>
      <c r="AN304" s="16">
        <v>450909.86</v>
      </c>
      <c r="AO304" s="16">
        <v>38492.68</v>
      </c>
      <c r="AP304" s="16">
        <v>79549.89</v>
      </c>
      <c r="AQ304" s="16">
        <v>17013.39</v>
      </c>
      <c r="AR304" s="16">
        <v>4986684.5599999996</v>
      </c>
      <c r="AS304" s="16">
        <v>12778591.02</v>
      </c>
      <c r="AT304" s="16">
        <f t="shared" si="107"/>
        <v>34533430.369999997</v>
      </c>
      <c r="AU304" s="16">
        <f t="shared" si="108"/>
        <v>530459.75</v>
      </c>
      <c r="AV304" s="16">
        <f t="shared" si="109"/>
        <v>17765275.579999998</v>
      </c>
      <c r="AW304" s="16">
        <f t="shared" si="110"/>
        <v>52829165.699999996</v>
      </c>
      <c r="AX304" s="16">
        <f t="shared" si="111"/>
        <v>105870.30000000447</v>
      </c>
      <c r="AY304" s="17">
        <f t="shared" si="116"/>
        <v>52935036</v>
      </c>
      <c r="BA304" s="187">
        <f t="shared" si="120"/>
        <v>35240240.901803613</v>
      </c>
    </row>
    <row r="305" spans="1:53" x14ac:dyDescent="0.2">
      <c r="A305" s="4">
        <f t="shared" si="117"/>
        <v>2042</v>
      </c>
      <c r="B305" s="4">
        <f t="shared" si="118"/>
        <v>8</v>
      </c>
      <c r="C305" s="11">
        <f t="shared" si="119"/>
        <v>52079</v>
      </c>
      <c r="AK305" s="15">
        <v>15795973.189999999</v>
      </c>
      <c r="AL305" s="16">
        <v>16113574.779999999</v>
      </c>
      <c r="AM305" s="16">
        <v>941980.23</v>
      </c>
      <c r="AN305" s="16">
        <v>438381.28</v>
      </c>
      <c r="AO305" s="16">
        <v>37680.660000000003</v>
      </c>
      <c r="AP305" s="16">
        <v>78978.13</v>
      </c>
      <c r="AQ305" s="16">
        <v>16995.27</v>
      </c>
      <c r="AR305" s="16">
        <v>4768741.8600000003</v>
      </c>
      <c r="AS305" s="16">
        <v>12751058.77</v>
      </c>
      <c r="AT305" s="16">
        <f t="shared" si="107"/>
        <v>32906204.129999999</v>
      </c>
      <c r="AU305" s="16">
        <f t="shared" si="108"/>
        <v>517359.41000000003</v>
      </c>
      <c r="AV305" s="16">
        <f t="shared" si="109"/>
        <v>17519800.629999999</v>
      </c>
      <c r="AW305" s="16">
        <f t="shared" si="110"/>
        <v>50943364.170000002</v>
      </c>
      <c r="AX305" s="16">
        <f t="shared" si="111"/>
        <v>102090.82999999821</v>
      </c>
      <c r="AY305" s="17">
        <f t="shared" si="116"/>
        <v>51045455</v>
      </c>
      <c r="BA305" s="187">
        <f t="shared" si="120"/>
        <v>33592840.0501002</v>
      </c>
    </row>
    <row r="306" spans="1:53" x14ac:dyDescent="0.2">
      <c r="A306" s="4">
        <f t="shared" si="117"/>
        <v>2042</v>
      </c>
      <c r="B306" s="4">
        <f t="shared" si="118"/>
        <v>9</v>
      </c>
      <c r="C306" s="11">
        <f t="shared" si="119"/>
        <v>52110</v>
      </c>
      <c r="AK306" s="15">
        <v>20256555.059999999</v>
      </c>
      <c r="AL306" s="16">
        <v>16781627.02</v>
      </c>
      <c r="AM306" s="16">
        <v>993254.7</v>
      </c>
      <c r="AN306" s="16">
        <v>432745.79</v>
      </c>
      <c r="AO306" s="16">
        <v>38331.99</v>
      </c>
      <c r="AP306" s="16">
        <v>81511.89</v>
      </c>
      <c r="AQ306" s="16">
        <v>16620.07</v>
      </c>
      <c r="AR306" s="16">
        <v>4714126.95</v>
      </c>
      <c r="AS306" s="16">
        <v>12586972.029999999</v>
      </c>
      <c r="AT306" s="16">
        <f t="shared" si="107"/>
        <v>38086388.840000004</v>
      </c>
      <c r="AU306" s="16">
        <f t="shared" si="108"/>
        <v>514257.68</v>
      </c>
      <c r="AV306" s="16">
        <f t="shared" si="109"/>
        <v>17301098.98</v>
      </c>
      <c r="AW306" s="16">
        <f t="shared" si="110"/>
        <v>55901745.5</v>
      </c>
      <c r="AX306" s="16">
        <f t="shared" si="111"/>
        <v>112027.5</v>
      </c>
      <c r="AY306" s="17">
        <f t="shared" si="116"/>
        <v>56013773</v>
      </c>
      <c r="BA306" s="187">
        <f t="shared" si="120"/>
        <v>38790254.529058114</v>
      </c>
    </row>
    <row r="307" spans="1:53" x14ac:dyDescent="0.2">
      <c r="A307" s="4">
        <f t="shared" si="117"/>
        <v>2042</v>
      </c>
      <c r="B307" s="4">
        <f t="shared" si="118"/>
        <v>10</v>
      </c>
      <c r="C307" s="11">
        <f t="shared" si="119"/>
        <v>52140</v>
      </c>
      <c r="AK307" s="15">
        <v>45992687.710000001</v>
      </c>
      <c r="AL307" s="16">
        <v>24722375.370000001</v>
      </c>
      <c r="AM307" s="16">
        <v>1518013.28</v>
      </c>
      <c r="AN307" s="16">
        <v>519286.37</v>
      </c>
      <c r="AO307" s="16">
        <v>45391.99</v>
      </c>
      <c r="AP307" s="16">
        <v>97024.99</v>
      </c>
      <c r="AQ307" s="16">
        <v>17640.54</v>
      </c>
      <c r="AR307" s="16">
        <v>5418710.3799999999</v>
      </c>
      <c r="AS307" s="16">
        <v>13675533.140000001</v>
      </c>
      <c r="AT307" s="16">
        <f t="shared" si="107"/>
        <v>72296108.890000001</v>
      </c>
      <c r="AU307" s="16">
        <f t="shared" si="108"/>
        <v>616311.36</v>
      </c>
      <c r="AV307" s="16">
        <f t="shared" si="109"/>
        <v>19094243.52</v>
      </c>
      <c r="AW307" s="16">
        <f t="shared" si="110"/>
        <v>92006663.769999996</v>
      </c>
      <c r="AX307" s="16">
        <f t="shared" si="111"/>
        <v>184382.23000000417</v>
      </c>
      <c r="AY307" s="17">
        <f t="shared" si="116"/>
        <v>92191046</v>
      </c>
      <c r="BA307" s="187">
        <f t="shared" si="120"/>
        <v>73243289.058116242</v>
      </c>
    </row>
    <row r="308" spans="1:53" x14ac:dyDescent="0.2">
      <c r="A308" s="4">
        <f t="shared" si="117"/>
        <v>2042</v>
      </c>
      <c r="B308" s="4">
        <f t="shared" si="118"/>
        <v>11</v>
      </c>
      <c r="C308" s="11">
        <f t="shared" si="119"/>
        <v>52171</v>
      </c>
      <c r="AK308" s="15">
        <v>85927801.540000007</v>
      </c>
      <c r="AL308" s="16">
        <v>35092763.020000003</v>
      </c>
      <c r="AM308" s="16">
        <v>2044831.9</v>
      </c>
      <c r="AN308" s="16">
        <v>665561.5</v>
      </c>
      <c r="AO308" s="16">
        <v>48638.43</v>
      </c>
      <c r="AP308" s="16">
        <v>102265.48</v>
      </c>
      <c r="AQ308" s="16">
        <v>17471.72</v>
      </c>
      <c r="AR308" s="16">
        <v>5865500.9100000001</v>
      </c>
      <c r="AS308" s="16">
        <v>13808224.529999999</v>
      </c>
      <c r="AT308" s="16">
        <f t="shared" si="107"/>
        <v>123131506.61000001</v>
      </c>
      <c r="AU308" s="16">
        <f t="shared" si="108"/>
        <v>767826.98</v>
      </c>
      <c r="AV308" s="16">
        <f t="shared" si="109"/>
        <v>19673725.439999998</v>
      </c>
      <c r="AW308" s="16">
        <f t="shared" si="110"/>
        <v>143573059.03000003</v>
      </c>
      <c r="AX308" s="16">
        <f t="shared" si="111"/>
        <v>287721.96999996901</v>
      </c>
      <c r="AY308" s="17">
        <f t="shared" si="116"/>
        <v>143860781</v>
      </c>
      <c r="BA308" s="187">
        <f t="shared" si="120"/>
        <v>124435927.41482966</v>
      </c>
    </row>
    <row r="309" spans="1:53" x14ac:dyDescent="0.2">
      <c r="A309" s="4">
        <f t="shared" si="117"/>
        <v>2042</v>
      </c>
      <c r="B309" s="4">
        <f t="shared" si="118"/>
        <v>12</v>
      </c>
      <c r="C309" s="11">
        <f t="shared" si="119"/>
        <v>52201</v>
      </c>
      <c r="AK309" s="15">
        <v>122193382.73</v>
      </c>
      <c r="AL309" s="16">
        <v>45937740.780000001</v>
      </c>
      <c r="AM309" s="16">
        <v>2602045.1</v>
      </c>
      <c r="AN309" s="16">
        <v>783766.77</v>
      </c>
      <c r="AO309" s="16">
        <v>53119.85</v>
      </c>
      <c r="AP309" s="16">
        <v>112670.78</v>
      </c>
      <c r="AQ309" s="16">
        <v>18329.62</v>
      </c>
      <c r="AR309" s="16">
        <v>6639431.2400000002</v>
      </c>
      <c r="AS309" s="16">
        <v>14662905.9</v>
      </c>
      <c r="AT309" s="16">
        <f t="shared" si="107"/>
        <v>170804618.07999998</v>
      </c>
      <c r="AU309" s="16">
        <f t="shared" si="108"/>
        <v>896437.55</v>
      </c>
      <c r="AV309" s="16">
        <f t="shared" si="109"/>
        <v>21302337.140000001</v>
      </c>
      <c r="AW309" s="16">
        <f t="shared" si="110"/>
        <v>193003392.76999998</v>
      </c>
      <c r="AX309" s="16">
        <f t="shared" si="111"/>
        <v>386780.23000001907</v>
      </c>
      <c r="AY309" s="17">
        <f t="shared" si="116"/>
        <v>193390173</v>
      </c>
      <c r="BA309" s="187">
        <f t="shared" si="120"/>
        <v>172432701.26252505</v>
      </c>
    </row>
    <row r="310" spans="1:53" x14ac:dyDescent="0.2">
      <c r="A310" s="4">
        <f t="shared" si="117"/>
        <v>2043</v>
      </c>
      <c r="B310" s="4">
        <f t="shared" si="118"/>
        <v>1</v>
      </c>
      <c r="C310" s="11">
        <f t="shared" si="119"/>
        <v>52232</v>
      </c>
      <c r="AK310" s="15">
        <v>121103598.95999999</v>
      </c>
      <c r="AL310" s="16">
        <v>46624284.640000001</v>
      </c>
      <c r="AM310" s="16">
        <v>2525423.0299999998</v>
      </c>
      <c r="AN310" s="16">
        <v>803149.45</v>
      </c>
      <c r="AO310" s="16">
        <v>51668.92</v>
      </c>
      <c r="AP310" s="16">
        <v>111948.38</v>
      </c>
      <c r="AQ310" s="16">
        <v>18283.189999999999</v>
      </c>
      <c r="AR310" s="16">
        <v>6941315.8499999996</v>
      </c>
      <c r="AS310" s="16">
        <v>14594432.439999999</v>
      </c>
      <c r="AT310" s="16">
        <f t="shared" si="107"/>
        <v>170323258.73999998</v>
      </c>
      <c r="AU310" s="16">
        <f t="shared" si="108"/>
        <v>915097.83</v>
      </c>
      <c r="AV310" s="16">
        <f t="shared" si="109"/>
        <v>21535748.289999999</v>
      </c>
      <c r="AW310" s="16">
        <f t="shared" si="110"/>
        <v>192774104.85999998</v>
      </c>
      <c r="AX310" s="16">
        <f t="shared" si="111"/>
        <v>386321.1400000155</v>
      </c>
      <c r="AY310" s="17">
        <f t="shared" si="116"/>
        <v>193160426</v>
      </c>
      <c r="BA310" s="187">
        <f t="shared" si="120"/>
        <v>171968614.93987978</v>
      </c>
    </row>
    <row r="311" spans="1:53" x14ac:dyDescent="0.2">
      <c r="A311" s="4">
        <f t="shared" si="117"/>
        <v>2043</v>
      </c>
      <c r="B311" s="4">
        <f t="shared" si="118"/>
        <v>2</v>
      </c>
      <c r="C311" s="11">
        <f t="shared" si="119"/>
        <v>52263</v>
      </c>
      <c r="AK311" s="15">
        <v>101949325.44</v>
      </c>
      <c r="AL311" s="16">
        <v>40441760.670000002</v>
      </c>
      <c r="AM311" s="16">
        <v>2165931.6</v>
      </c>
      <c r="AN311" s="16">
        <v>697154.18</v>
      </c>
      <c r="AO311" s="16">
        <v>45028.18</v>
      </c>
      <c r="AP311" s="16">
        <v>100981.23</v>
      </c>
      <c r="AQ311" s="16">
        <v>16444.78</v>
      </c>
      <c r="AR311" s="16">
        <v>6133437.54</v>
      </c>
      <c r="AS311" s="16">
        <v>13081163.970000001</v>
      </c>
      <c r="AT311" s="16">
        <f t="shared" si="107"/>
        <v>144618490.67000002</v>
      </c>
      <c r="AU311" s="16">
        <f t="shared" si="108"/>
        <v>798135.41</v>
      </c>
      <c r="AV311" s="16">
        <f t="shared" si="109"/>
        <v>19214601.510000002</v>
      </c>
      <c r="AW311" s="16">
        <f t="shared" si="110"/>
        <v>164631227.59</v>
      </c>
      <c r="AX311" s="16">
        <f t="shared" si="111"/>
        <v>329922.40999999642</v>
      </c>
      <c r="AY311" s="17">
        <f t="shared" si="116"/>
        <v>164961150</v>
      </c>
      <c r="BA311" s="187">
        <f t="shared" si="120"/>
        <v>146038625.74148297</v>
      </c>
    </row>
    <row r="312" spans="1:53" x14ac:dyDescent="0.2">
      <c r="A312" s="4">
        <f t="shared" si="117"/>
        <v>2043</v>
      </c>
      <c r="B312" s="4">
        <f t="shared" si="118"/>
        <v>3</v>
      </c>
      <c r="C312" s="11">
        <f t="shared" si="119"/>
        <v>52291</v>
      </c>
      <c r="AK312" s="15">
        <v>95235994.170000002</v>
      </c>
      <c r="AL312" s="16">
        <v>38917021.289999999</v>
      </c>
      <c r="AM312" s="16">
        <v>2098235.15</v>
      </c>
      <c r="AN312" s="16">
        <v>720383.68</v>
      </c>
      <c r="AO312" s="16">
        <v>46847.42</v>
      </c>
      <c r="AP312" s="16">
        <v>107508.09</v>
      </c>
      <c r="AQ312" s="16">
        <v>18033.189999999999</v>
      </c>
      <c r="AR312" s="16">
        <v>6588419.0700000003</v>
      </c>
      <c r="AS312" s="16">
        <v>14231562.039999999</v>
      </c>
      <c r="AT312" s="16">
        <f t="shared" si="107"/>
        <v>136316131.22</v>
      </c>
      <c r="AU312" s="16">
        <f t="shared" si="108"/>
        <v>827891.77</v>
      </c>
      <c r="AV312" s="16">
        <f t="shared" si="109"/>
        <v>20819981.109999999</v>
      </c>
      <c r="AW312" s="16">
        <f t="shared" si="110"/>
        <v>157964004.10000002</v>
      </c>
      <c r="AX312" s="16">
        <f t="shared" si="111"/>
        <v>316560.89999997616</v>
      </c>
      <c r="AY312" s="17">
        <f t="shared" si="116"/>
        <v>158280565</v>
      </c>
      <c r="BA312" s="187">
        <f t="shared" si="120"/>
        <v>137736056.002004</v>
      </c>
    </row>
    <row r="313" spans="1:53" x14ac:dyDescent="0.2">
      <c r="A313" s="4">
        <f t="shared" si="117"/>
        <v>2043</v>
      </c>
      <c r="B313" s="4">
        <f t="shared" si="118"/>
        <v>4</v>
      </c>
      <c r="C313" s="11">
        <f t="shared" si="119"/>
        <v>52322</v>
      </c>
      <c r="AK313" s="15">
        <v>66519452.149999999</v>
      </c>
      <c r="AL313" s="16">
        <v>30542513.280000001</v>
      </c>
      <c r="AM313" s="16">
        <v>1670634.62</v>
      </c>
      <c r="AN313" s="16">
        <v>624393.46</v>
      </c>
      <c r="AO313" s="16">
        <v>41679.730000000003</v>
      </c>
      <c r="AP313" s="16">
        <v>98187.59</v>
      </c>
      <c r="AQ313" s="16">
        <v>17217.21</v>
      </c>
      <c r="AR313" s="16">
        <v>6002925.29</v>
      </c>
      <c r="AS313" s="16">
        <v>13612176.880000001</v>
      </c>
      <c r="AT313" s="16">
        <f t="shared" si="107"/>
        <v>98791496.99000001</v>
      </c>
      <c r="AU313" s="16">
        <f t="shared" si="108"/>
        <v>722581.04999999993</v>
      </c>
      <c r="AV313" s="16">
        <f t="shared" si="109"/>
        <v>19615102.170000002</v>
      </c>
      <c r="AW313" s="16">
        <f t="shared" si="110"/>
        <v>119129180.21000001</v>
      </c>
      <c r="AX313" s="16">
        <f t="shared" si="111"/>
        <v>238735.78999999166</v>
      </c>
      <c r="AY313" s="17">
        <f t="shared" si="116"/>
        <v>119367916</v>
      </c>
      <c r="BA313" s="187">
        <f t="shared" si="120"/>
        <v>99952719.268537074</v>
      </c>
    </row>
    <row r="314" spans="1:53" x14ac:dyDescent="0.2">
      <c r="A314" s="4">
        <f t="shared" si="117"/>
        <v>2043</v>
      </c>
      <c r="B314" s="4">
        <f t="shared" si="118"/>
        <v>5</v>
      </c>
      <c r="C314" s="11">
        <f t="shared" si="119"/>
        <v>52352</v>
      </c>
      <c r="AK314" s="15">
        <v>42003702.840000004</v>
      </c>
      <c r="AL314" s="16">
        <v>24216519.359999999</v>
      </c>
      <c r="AM314" s="16">
        <v>1363770.53</v>
      </c>
      <c r="AN314" s="16">
        <v>557111</v>
      </c>
      <c r="AO314" s="16">
        <v>38436.51</v>
      </c>
      <c r="AP314" s="16">
        <v>92670.69</v>
      </c>
      <c r="AQ314" s="16">
        <v>17470.16</v>
      </c>
      <c r="AR314" s="16">
        <v>5711285.0700000003</v>
      </c>
      <c r="AS314" s="16">
        <v>13419285.16</v>
      </c>
      <c r="AT314" s="16">
        <f t="shared" si="107"/>
        <v>67639899.400000006</v>
      </c>
      <c r="AU314" s="16">
        <f t="shared" si="108"/>
        <v>649781.68999999994</v>
      </c>
      <c r="AV314" s="16">
        <f t="shared" si="109"/>
        <v>19130570.23</v>
      </c>
      <c r="AW314" s="16">
        <f t="shared" si="110"/>
        <v>87420251.320000008</v>
      </c>
      <c r="AX314" s="16">
        <f t="shared" si="111"/>
        <v>175190.67999999225</v>
      </c>
      <c r="AY314" s="17">
        <f t="shared" si="116"/>
        <v>87595442</v>
      </c>
      <c r="BA314" s="187">
        <f t="shared" si="120"/>
        <v>68602075.921843678</v>
      </c>
    </row>
    <row r="315" spans="1:53" x14ac:dyDescent="0.2">
      <c r="A315" s="4">
        <f t="shared" si="117"/>
        <v>2043</v>
      </c>
      <c r="B315" s="4">
        <f t="shared" si="118"/>
        <v>6</v>
      </c>
      <c r="C315" s="11">
        <f t="shared" si="119"/>
        <v>52383</v>
      </c>
      <c r="AK315" s="15">
        <v>25197406.120000001</v>
      </c>
      <c r="AL315" s="16">
        <v>19347843.5</v>
      </c>
      <c r="AM315" s="16">
        <v>1012110.07</v>
      </c>
      <c r="AN315" s="16">
        <v>421852.68</v>
      </c>
      <c r="AO315" s="16">
        <v>33720.339999999997</v>
      </c>
      <c r="AP315" s="16">
        <v>82840.570000000007</v>
      </c>
      <c r="AQ315" s="16">
        <v>16669.150000000001</v>
      </c>
      <c r="AR315" s="16">
        <v>5237643.51</v>
      </c>
      <c r="AS315" s="16">
        <v>12643840.529999999</v>
      </c>
      <c r="AT315" s="16">
        <f t="shared" si="107"/>
        <v>45607749.180000007</v>
      </c>
      <c r="AU315" s="16">
        <f t="shared" si="108"/>
        <v>504693.25</v>
      </c>
      <c r="AV315" s="16">
        <f t="shared" si="109"/>
        <v>17881484.039999999</v>
      </c>
      <c r="AW315" s="16">
        <f t="shared" si="110"/>
        <v>63993926.470000006</v>
      </c>
      <c r="AX315" s="16">
        <f t="shared" si="111"/>
        <v>128244.52999999374</v>
      </c>
      <c r="AY315" s="17">
        <f t="shared" si="116"/>
        <v>64122171</v>
      </c>
      <c r="BA315" s="187">
        <f t="shared" si="120"/>
        <v>46333353.667334668</v>
      </c>
    </row>
    <row r="316" spans="1:53" x14ac:dyDescent="0.2">
      <c r="A316" s="4">
        <f t="shared" si="117"/>
        <v>2043</v>
      </c>
      <c r="B316" s="4">
        <f t="shared" si="118"/>
        <v>7</v>
      </c>
      <c r="C316" s="11">
        <f t="shared" si="119"/>
        <v>52413</v>
      </c>
      <c r="AK316" s="15">
        <v>17572167.800000001</v>
      </c>
      <c r="AL316" s="16">
        <v>16459629.99</v>
      </c>
      <c r="AM316" s="16">
        <v>941140.25</v>
      </c>
      <c r="AN316" s="16">
        <v>401602.32</v>
      </c>
      <c r="AO316" s="16">
        <v>31755.98</v>
      </c>
      <c r="AP316" s="16">
        <v>79343.759999999995</v>
      </c>
      <c r="AQ316" s="16">
        <v>17013.39</v>
      </c>
      <c r="AR316" s="16">
        <v>5045960.21</v>
      </c>
      <c r="AS316" s="16">
        <v>12760253.24</v>
      </c>
      <c r="AT316" s="16">
        <f t="shared" si="107"/>
        <v>35021707.409999996</v>
      </c>
      <c r="AU316" s="16">
        <f t="shared" si="108"/>
        <v>480946.08</v>
      </c>
      <c r="AV316" s="16">
        <f t="shared" si="109"/>
        <v>17806213.449999999</v>
      </c>
      <c r="AW316" s="16">
        <f t="shared" si="110"/>
        <v>53308866.939999998</v>
      </c>
      <c r="AX316" s="16">
        <f t="shared" si="111"/>
        <v>106831.06000000238</v>
      </c>
      <c r="AY316" s="17">
        <f t="shared" si="116"/>
        <v>53415698</v>
      </c>
      <c r="BA316" s="187">
        <f t="shared" si="120"/>
        <v>35680846.242484964</v>
      </c>
    </row>
    <row r="317" spans="1:53" x14ac:dyDescent="0.2">
      <c r="A317" s="4">
        <f t="shared" si="117"/>
        <v>2043</v>
      </c>
      <c r="B317" s="4">
        <f t="shared" si="118"/>
        <v>8</v>
      </c>
      <c r="C317" s="11">
        <f t="shared" si="119"/>
        <v>52444</v>
      </c>
      <c r="AK317" s="15">
        <v>16041546.25</v>
      </c>
      <c r="AL317" s="16">
        <v>16357965.5</v>
      </c>
      <c r="AM317" s="16">
        <v>933283.53</v>
      </c>
      <c r="AN317" s="16">
        <v>391603.73</v>
      </c>
      <c r="AO317" s="16">
        <v>30981.31</v>
      </c>
      <c r="AP317" s="16">
        <v>78775.789999999994</v>
      </c>
      <c r="AQ317" s="16">
        <v>16995.27</v>
      </c>
      <c r="AR317" s="16">
        <v>4828197.6500000004</v>
      </c>
      <c r="AS317" s="16">
        <v>12733067.84</v>
      </c>
      <c r="AT317" s="16">
        <f t="shared" si="107"/>
        <v>33380771.859999999</v>
      </c>
      <c r="AU317" s="16">
        <f t="shared" si="108"/>
        <v>470379.51999999996</v>
      </c>
      <c r="AV317" s="16">
        <f t="shared" si="109"/>
        <v>17561265.490000002</v>
      </c>
      <c r="AW317" s="16">
        <f t="shared" si="110"/>
        <v>51412416.870000005</v>
      </c>
      <c r="AX317" s="16">
        <f t="shared" si="111"/>
        <v>103031.12999999523</v>
      </c>
      <c r="AY317" s="17">
        <f t="shared" si="116"/>
        <v>51515448</v>
      </c>
      <c r="BA317" s="187">
        <f t="shared" si="120"/>
        <v>34022226.96392785</v>
      </c>
    </row>
    <row r="318" spans="1:53" x14ac:dyDescent="0.2">
      <c r="A318" s="4">
        <f t="shared" si="117"/>
        <v>2043</v>
      </c>
      <c r="B318" s="4">
        <f t="shared" si="118"/>
        <v>9</v>
      </c>
      <c r="C318" s="11">
        <f t="shared" si="119"/>
        <v>52475</v>
      </c>
      <c r="AK318" s="15">
        <v>20538763.960000001</v>
      </c>
      <c r="AL318" s="16">
        <v>17023928.129999999</v>
      </c>
      <c r="AM318" s="16">
        <v>984076.58</v>
      </c>
      <c r="AN318" s="16">
        <v>385745.76</v>
      </c>
      <c r="AO318" s="16">
        <v>31389.27</v>
      </c>
      <c r="AP318" s="16">
        <v>81319.679999999993</v>
      </c>
      <c r="AQ318" s="16">
        <v>16620.07</v>
      </c>
      <c r="AR318" s="16">
        <v>4772150.4000000004</v>
      </c>
      <c r="AS318" s="16">
        <v>12569891.15</v>
      </c>
      <c r="AT318" s="16">
        <f t="shared" si="107"/>
        <v>38594778.010000005</v>
      </c>
      <c r="AU318" s="16">
        <f t="shared" si="108"/>
        <v>467065.44</v>
      </c>
      <c r="AV318" s="16">
        <f t="shared" si="109"/>
        <v>17342041.550000001</v>
      </c>
      <c r="AW318" s="16">
        <f t="shared" si="110"/>
        <v>56403885</v>
      </c>
      <c r="AX318" s="16">
        <f t="shared" si="111"/>
        <v>113034</v>
      </c>
      <c r="AY318" s="17">
        <f t="shared" si="116"/>
        <v>56516919</v>
      </c>
      <c r="BA318" s="187">
        <f t="shared" si="120"/>
        <v>39253384.218436874</v>
      </c>
    </row>
    <row r="319" spans="1:53" x14ac:dyDescent="0.2">
      <c r="A319" s="4">
        <f t="shared" si="117"/>
        <v>2043</v>
      </c>
      <c r="B319" s="4">
        <f t="shared" si="118"/>
        <v>10</v>
      </c>
      <c r="C319" s="11">
        <f t="shared" si="119"/>
        <v>52505</v>
      </c>
      <c r="AK319" s="15">
        <v>46506888.07</v>
      </c>
      <c r="AL319" s="16">
        <v>25008832.32</v>
      </c>
      <c r="AM319" s="16">
        <v>1503911.66</v>
      </c>
      <c r="AN319" s="16">
        <v>458300.94</v>
      </c>
      <c r="AO319" s="16">
        <v>36994.79</v>
      </c>
      <c r="AP319" s="16">
        <v>96828.62</v>
      </c>
      <c r="AQ319" s="16">
        <v>17640.54</v>
      </c>
      <c r="AR319" s="16">
        <v>5480628.9800000004</v>
      </c>
      <c r="AS319" s="16">
        <v>13658101.83</v>
      </c>
      <c r="AT319" s="16">
        <f t="shared" si="107"/>
        <v>73074267.38000001</v>
      </c>
      <c r="AU319" s="16">
        <f t="shared" si="108"/>
        <v>555129.56000000006</v>
      </c>
      <c r="AV319" s="16">
        <f t="shared" si="109"/>
        <v>19138730.810000002</v>
      </c>
      <c r="AW319" s="16">
        <f t="shared" si="110"/>
        <v>92768127.750000015</v>
      </c>
      <c r="AX319" s="16">
        <f t="shared" si="111"/>
        <v>185908.2499999851</v>
      </c>
      <c r="AY319" s="17">
        <f t="shared" si="116"/>
        <v>92954036</v>
      </c>
      <c r="BA319" s="187">
        <f t="shared" si="120"/>
        <v>73963231.653306618</v>
      </c>
    </row>
    <row r="320" spans="1:53" x14ac:dyDescent="0.2">
      <c r="A320" s="4">
        <f t="shared" si="117"/>
        <v>2043</v>
      </c>
      <c r="B320" s="4">
        <f t="shared" si="118"/>
        <v>11</v>
      </c>
      <c r="C320" s="11">
        <f t="shared" si="119"/>
        <v>52536</v>
      </c>
      <c r="AK320" s="15">
        <v>86791968.140000001</v>
      </c>
      <c r="AL320" s="16">
        <v>35425454.359999999</v>
      </c>
      <c r="AM320" s="16">
        <v>2025569.48</v>
      </c>
      <c r="AN320" s="16">
        <v>574060.1</v>
      </c>
      <c r="AO320" s="16">
        <v>39461.81</v>
      </c>
      <c r="AP320" s="16">
        <v>102077.92</v>
      </c>
      <c r="AQ320" s="16">
        <v>17471.72</v>
      </c>
      <c r="AR320" s="16">
        <v>5927880.04</v>
      </c>
      <c r="AS320" s="16">
        <v>13791600.970000001</v>
      </c>
      <c r="AT320" s="16">
        <f t="shared" si="107"/>
        <v>124299925.51000001</v>
      </c>
      <c r="AU320" s="16">
        <f t="shared" si="108"/>
        <v>676138.02</v>
      </c>
      <c r="AV320" s="16">
        <f t="shared" si="109"/>
        <v>19719481.010000002</v>
      </c>
      <c r="AW320" s="16">
        <f t="shared" si="110"/>
        <v>144695544.53999999</v>
      </c>
      <c r="AX320" s="16">
        <f t="shared" si="111"/>
        <v>289971.46000000834</v>
      </c>
      <c r="AY320" s="17">
        <f t="shared" si="116"/>
        <v>144985516</v>
      </c>
      <c r="BA320" s="187">
        <f t="shared" si="120"/>
        <v>125517069.12825651</v>
      </c>
    </row>
    <row r="321" spans="1:53" x14ac:dyDescent="0.2">
      <c r="A321" s="4">
        <f t="shared" si="117"/>
        <v>2043</v>
      </c>
      <c r="B321" s="4">
        <f t="shared" si="118"/>
        <v>12</v>
      </c>
      <c r="C321" s="11">
        <f t="shared" si="119"/>
        <v>52566</v>
      </c>
      <c r="AK321" s="15">
        <v>123378469.28</v>
      </c>
      <c r="AL321" s="16">
        <v>46328756.079999998</v>
      </c>
      <c r="AM321" s="16">
        <v>2577583.9500000002</v>
      </c>
      <c r="AN321" s="16">
        <v>666626.32999999996</v>
      </c>
      <c r="AO321" s="16">
        <v>42911.44</v>
      </c>
      <c r="AP321" s="16">
        <v>112483.03</v>
      </c>
      <c r="AQ321" s="16">
        <v>18329.62</v>
      </c>
      <c r="AR321" s="16">
        <v>6700411.6399999997</v>
      </c>
      <c r="AS321" s="16">
        <v>14646241.630000001</v>
      </c>
      <c r="AT321" s="16">
        <f t="shared" si="107"/>
        <v>172346050.37</v>
      </c>
      <c r="AU321" s="16">
        <f t="shared" si="108"/>
        <v>779109.36</v>
      </c>
      <c r="AV321" s="16">
        <f t="shared" si="109"/>
        <v>21346653.27</v>
      </c>
      <c r="AW321" s="16">
        <f t="shared" si="110"/>
        <v>194471813.00000003</v>
      </c>
      <c r="AX321" s="16">
        <f t="shared" si="111"/>
        <v>389722.9999999702</v>
      </c>
      <c r="AY321" s="17">
        <f t="shared" si="116"/>
        <v>194861536</v>
      </c>
      <c r="BA321" s="187">
        <f t="shared" si="120"/>
        <v>173862607.94589177</v>
      </c>
    </row>
    <row r="322" spans="1:53" x14ac:dyDescent="0.2">
      <c r="A322" s="4">
        <f t="shared" si="117"/>
        <v>2044</v>
      </c>
      <c r="B322" s="4">
        <f t="shared" si="118"/>
        <v>1</v>
      </c>
      <c r="C322" s="11">
        <f t="shared" si="119"/>
        <v>52597</v>
      </c>
      <c r="AK322" s="15">
        <v>122276604.73</v>
      </c>
      <c r="AL322" s="16">
        <v>47018732.119999997</v>
      </c>
      <c r="AM322" s="16">
        <v>2501766.17</v>
      </c>
      <c r="AN322" s="16">
        <v>685568.21</v>
      </c>
      <c r="AO322" s="16">
        <v>41572.339999999997</v>
      </c>
      <c r="AP322" s="16">
        <v>111771.28</v>
      </c>
      <c r="AQ322" s="16">
        <v>18283.189999999999</v>
      </c>
      <c r="AR322" s="16">
        <v>7054818.5800000001</v>
      </c>
      <c r="AS322" s="16">
        <v>14578679.140000001</v>
      </c>
      <c r="AT322" s="16">
        <f t="shared" si="107"/>
        <v>171856958.54999998</v>
      </c>
      <c r="AU322" s="16">
        <f t="shared" si="108"/>
        <v>797339.49</v>
      </c>
      <c r="AV322" s="16">
        <f t="shared" si="109"/>
        <v>21633497.719999999</v>
      </c>
      <c r="AW322" s="16">
        <f t="shared" si="110"/>
        <v>194287795.75999999</v>
      </c>
      <c r="AX322" s="16">
        <f t="shared" si="111"/>
        <v>389354.24000000954</v>
      </c>
      <c r="AY322" s="17">
        <f t="shared" si="116"/>
        <v>194677150</v>
      </c>
      <c r="BA322" s="187">
        <f t="shared" si="120"/>
        <v>173390433.1462926</v>
      </c>
    </row>
    <row r="323" spans="1:53" x14ac:dyDescent="0.2">
      <c r="A323" s="4">
        <f t="shared" si="117"/>
        <v>2044</v>
      </c>
      <c r="B323" s="4">
        <f t="shared" si="118"/>
        <v>2</v>
      </c>
      <c r="C323" s="11">
        <f t="shared" si="119"/>
        <v>52628</v>
      </c>
      <c r="AK323" s="15">
        <v>104452947.65000001</v>
      </c>
      <c r="AL323" s="16">
        <v>41612719.670000002</v>
      </c>
      <c r="AM323" s="16">
        <v>2178723.0099999998</v>
      </c>
      <c r="AN323" s="16">
        <v>610113.04</v>
      </c>
      <c r="AO323" s="16">
        <v>36940.589999999997</v>
      </c>
      <c r="AP323" s="16">
        <v>103231.88</v>
      </c>
      <c r="AQ323" s="16">
        <v>16990.09</v>
      </c>
      <c r="AR323" s="16">
        <v>6417362.6900000004</v>
      </c>
      <c r="AS323" s="16">
        <v>13474265.369999999</v>
      </c>
      <c r="AT323" s="16">
        <f t="shared" si="107"/>
        <v>148298321.00999999</v>
      </c>
      <c r="AU323" s="16">
        <f t="shared" si="108"/>
        <v>713344.92</v>
      </c>
      <c r="AV323" s="16">
        <f t="shared" si="109"/>
        <v>19891628.059999999</v>
      </c>
      <c r="AW323" s="16">
        <f t="shared" si="110"/>
        <v>168903293.98999998</v>
      </c>
      <c r="AX323" s="16">
        <f t="shared" si="111"/>
        <v>338484.01000002027</v>
      </c>
      <c r="AY323" s="17">
        <f t="shared" si="116"/>
        <v>169241778</v>
      </c>
      <c r="BA323" s="187">
        <f t="shared" si="120"/>
        <v>149649448.83767536</v>
      </c>
    </row>
    <row r="324" spans="1:53" x14ac:dyDescent="0.2">
      <c r="A324" s="4">
        <f t="shared" si="117"/>
        <v>2044</v>
      </c>
      <c r="B324" s="4">
        <f t="shared" si="118"/>
        <v>3</v>
      </c>
      <c r="C324" s="11">
        <f t="shared" si="119"/>
        <v>52657</v>
      </c>
      <c r="AK324" s="15">
        <v>96175111.390000001</v>
      </c>
      <c r="AL324" s="16">
        <v>39273648.780000001</v>
      </c>
      <c r="AM324" s="16">
        <v>2078738.34</v>
      </c>
      <c r="AN324" s="16">
        <v>610296.05000000005</v>
      </c>
      <c r="AO324" s="16">
        <v>37383.47</v>
      </c>
      <c r="AP324" s="16">
        <v>107349.29</v>
      </c>
      <c r="AQ324" s="16">
        <v>18033.189999999999</v>
      </c>
      <c r="AR324" s="16">
        <v>6647709.04</v>
      </c>
      <c r="AS324" s="16">
        <v>14217888.41</v>
      </c>
      <c r="AT324" s="16">
        <f t="shared" si="107"/>
        <v>137582915.17000002</v>
      </c>
      <c r="AU324" s="16">
        <f t="shared" si="108"/>
        <v>717645.34000000008</v>
      </c>
      <c r="AV324" s="16">
        <f t="shared" si="109"/>
        <v>20865597.449999999</v>
      </c>
      <c r="AW324" s="16">
        <f t="shared" si="110"/>
        <v>159166157.96000001</v>
      </c>
      <c r="AX324" s="16">
        <f t="shared" si="111"/>
        <v>318970.03999999166</v>
      </c>
      <c r="AY324" s="17">
        <f t="shared" si="116"/>
        <v>159485128</v>
      </c>
      <c r="BA324" s="187">
        <f t="shared" si="120"/>
        <v>138897325.2004008</v>
      </c>
    </row>
    <row r="325" spans="1:53" x14ac:dyDescent="0.2">
      <c r="A325" s="4">
        <f t="shared" si="117"/>
        <v>2044</v>
      </c>
      <c r="B325" s="4">
        <f t="shared" si="118"/>
        <v>4</v>
      </c>
      <c r="C325" s="11">
        <f t="shared" si="119"/>
        <v>52688</v>
      </c>
      <c r="AK325" s="15">
        <v>67205216.290000007</v>
      </c>
      <c r="AL325" s="16">
        <v>30855116.02</v>
      </c>
      <c r="AM325" s="16">
        <v>1655104.06</v>
      </c>
      <c r="AN325" s="16">
        <v>535161.12</v>
      </c>
      <c r="AO325" s="16">
        <v>33121.94</v>
      </c>
      <c r="AP325" s="16">
        <v>98045.89</v>
      </c>
      <c r="AQ325" s="16">
        <v>17217.21</v>
      </c>
      <c r="AR325" s="16">
        <v>6110868.1500000004</v>
      </c>
      <c r="AS325" s="16">
        <v>13599568.75</v>
      </c>
      <c r="AT325" s="16">
        <f t="shared" si="107"/>
        <v>99765775.519999996</v>
      </c>
      <c r="AU325" s="16">
        <f t="shared" si="108"/>
        <v>633207.01</v>
      </c>
      <c r="AV325" s="16">
        <f t="shared" si="109"/>
        <v>19710436.899999999</v>
      </c>
      <c r="AW325" s="16">
        <f t="shared" si="110"/>
        <v>120109419.43000001</v>
      </c>
      <c r="AX325" s="16">
        <f t="shared" si="111"/>
        <v>240700.56999999285</v>
      </c>
      <c r="AY325" s="17">
        <f t="shared" si="116"/>
        <v>120350120</v>
      </c>
      <c r="BA325" s="187">
        <f t="shared" si="120"/>
        <v>100841365.83166333</v>
      </c>
    </row>
    <row r="326" spans="1:53" x14ac:dyDescent="0.2">
      <c r="A326" s="4">
        <f t="shared" si="117"/>
        <v>2044</v>
      </c>
      <c r="B326" s="4">
        <f t="shared" si="118"/>
        <v>5</v>
      </c>
      <c r="C326" s="11">
        <f t="shared" si="119"/>
        <v>52718</v>
      </c>
      <c r="AK326" s="15">
        <v>42476936.57</v>
      </c>
      <c r="AL326" s="16">
        <v>24504562.77</v>
      </c>
      <c r="AM326" s="16">
        <v>1351117.18</v>
      </c>
      <c r="AN326" s="16">
        <v>481043.95</v>
      </c>
      <c r="AO326" s="16">
        <v>30419.54</v>
      </c>
      <c r="AP326" s="16">
        <v>92528.53</v>
      </c>
      <c r="AQ326" s="16">
        <v>17470.16</v>
      </c>
      <c r="AR326" s="16">
        <v>5822645.3200000003</v>
      </c>
      <c r="AS326" s="16">
        <v>13406635.189999999</v>
      </c>
      <c r="AT326" s="16">
        <f t="shared" si="107"/>
        <v>68380506.220000014</v>
      </c>
      <c r="AU326" s="16">
        <f t="shared" si="108"/>
        <v>573572.48</v>
      </c>
      <c r="AV326" s="16">
        <f t="shared" si="109"/>
        <v>19229280.509999998</v>
      </c>
      <c r="AW326" s="16">
        <f t="shared" si="110"/>
        <v>88183359.210000008</v>
      </c>
      <c r="AX326" s="16">
        <f t="shared" si="111"/>
        <v>176719.78999999166</v>
      </c>
      <c r="AY326" s="17">
        <f t="shared" si="116"/>
        <v>88360079</v>
      </c>
      <c r="BA326" s="187">
        <f t="shared" si="120"/>
        <v>69269337.164328665</v>
      </c>
    </row>
    <row r="327" spans="1:53" x14ac:dyDescent="0.2">
      <c r="A327" s="4">
        <f t="shared" si="117"/>
        <v>2044</v>
      </c>
      <c r="B327" s="4">
        <f t="shared" si="118"/>
        <v>6</v>
      </c>
      <c r="C327" s="11">
        <f t="shared" si="119"/>
        <v>52749</v>
      </c>
      <c r="AK327" s="15">
        <v>25519520.469999999</v>
      </c>
      <c r="AL327" s="16">
        <v>19607430.010000002</v>
      </c>
      <c r="AM327" s="16">
        <v>1002694.19</v>
      </c>
      <c r="AN327" s="16">
        <v>371243.05</v>
      </c>
      <c r="AO327" s="16">
        <v>26571.01</v>
      </c>
      <c r="AP327" s="16">
        <v>82705.759999999995</v>
      </c>
      <c r="AQ327" s="16">
        <v>16669.150000000001</v>
      </c>
      <c r="AR327" s="16">
        <v>5342487.8099999996</v>
      </c>
      <c r="AS327" s="16">
        <v>12631847.810000001</v>
      </c>
      <c r="AT327" s="16">
        <f t="shared" si="107"/>
        <v>46172884.829999998</v>
      </c>
      <c r="AU327" s="16">
        <f t="shared" si="108"/>
        <v>453948.81</v>
      </c>
      <c r="AV327" s="16">
        <f t="shared" si="109"/>
        <v>17974335.620000001</v>
      </c>
      <c r="AW327" s="16">
        <f t="shared" si="110"/>
        <v>64601169.260000005</v>
      </c>
      <c r="AX327" s="16">
        <f t="shared" si="111"/>
        <v>129461.73999999464</v>
      </c>
      <c r="AY327" s="17">
        <f t="shared" si="116"/>
        <v>64730631</v>
      </c>
      <c r="BA327" s="187">
        <f t="shared" si="120"/>
        <v>46849995.370741479</v>
      </c>
    </row>
    <row r="328" spans="1:53" x14ac:dyDescent="0.2">
      <c r="A328" s="4">
        <f t="shared" si="117"/>
        <v>2044</v>
      </c>
      <c r="B328" s="4">
        <f t="shared" si="118"/>
        <v>7</v>
      </c>
      <c r="C328" s="11">
        <f t="shared" si="119"/>
        <v>52779</v>
      </c>
      <c r="AK328" s="15">
        <v>17830721.280000001</v>
      </c>
      <c r="AL328" s="16">
        <v>16711320.1</v>
      </c>
      <c r="AM328" s="16">
        <v>932394.17</v>
      </c>
      <c r="AN328" s="16">
        <v>357398.79</v>
      </c>
      <c r="AO328" s="16">
        <v>24909.15</v>
      </c>
      <c r="AP328" s="16">
        <v>79207.37</v>
      </c>
      <c r="AQ328" s="16">
        <v>17013.39</v>
      </c>
      <c r="AR328" s="16">
        <v>5155070.8099999996</v>
      </c>
      <c r="AS328" s="16">
        <v>12748120.439999999</v>
      </c>
      <c r="AT328" s="16">
        <f t="shared" si="107"/>
        <v>35516358.090000004</v>
      </c>
      <c r="AU328" s="16">
        <f t="shared" si="108"/>
        <v>436606.16</v>
      </c>
      <c r="AV328" s="16">
        <f t="shared" si="109"/>
        <v>17903191.25</v>
      </c>
      <c r="AW328" s="16">
        <f t="shared" si="110"/>
        <v>53856155.5</v>
      </c>
      <c r="AX328" s="16">
        <f t="shared" si="111"/>
        <v>107928.5</v>
      </c>
      <c r="AY328" s="17">
        <f t="shared" si="116"/>
        <v>53964084</v>
      </c>
      <c r="BA328" s="187">
        <f t="shared" si="120"/>
        <v>36133159.068136275</v>
      </c>
    </row>
    <row r="329" spans="1:53" x14ac:dyDescent="0.2">
      <c r="A329" s="4">
        <f t="shared" si="117"/>
        <v>2044</v>
      </c>
      <c r="B329" s="4">
        <f t="shared" si="118"/>
        <v>8</v>
      </c>
      <c r="C329" s="11">
        <f t="shared" si="119"/>
        <v>52810</v>
      </c>
      <c r="AK329" s="15">
        <v>16286825.91</v>
      </c>
      <c r="AL329" s="16">
        <v>16609714.689999999</v>
      </c>
      <c r="AM329" s="16">
        <v>924615.71</v>
      </c>
      <c r="AN329" s="16">
        <v>350160.58</v>
      </c>
      <c r="AO329" s="16">
        <v>24172.28</v>
      </c>
      <c r="AP329" s="16">
        <v>78642.649999999994</v>
      </c>
      <c r="AQ329" s="16">
        <v>16995.27</v>
      </c>
      <c r="AR329" s="16">
        <v>4937663.55</v>
      </c>
      <c r="AS329" s="16">
        <v>12721229.460000001</v>
      </c>
      <c r="AT329" s="16">
        <f t="shared" si="107"/>
        <v>33862323.860000007</v>
      </c>
      <c r="AU329" s="16">
        <f t="shared" si="108"/>
        <v>428803.23</v>
      </c>
      <c r="AV329" s="16">
        <f t="shared" si="109"/>
        <v>17658893.010000002</v>
      </c>
      <c r="AW329" s="16">
        <f t="shared" si="110"/>
        <v>51950020.100000009</v>
      </c>
      <c r="AX329" s="16">
        <f t="shared" si="111"/>
        <v>104107.89999999106</v>
      </c>
      <c r="AY329" s="17">
        <f t="shared" si="116"/>
        <v>52054128</v>
      </c>
      <c r="BA329" s="187">
        <f t="shared" si="120"/>
        <v>34464163.316633262</v>
      </c>
    </row>
    <row r="330" spans="1:53" x14ac:dyDescent="0.2">
      <c r="A330" s="4">
        <f t="shared" si="117"/>
        <v>2044</v>
      </c>
      <c r="B330" s="4">
        <f t="shared" si="118"/>
        <v>9</v>
      </c>
      <c r="C330" s="11">
        <f t="shared" si="119"/>
        <v>52841</v>
      </c>
      <c r="AK330" s="15">
        <v>20820437.690000001</v>
      </c>
      <c r="AL330" s="16">
        <v>17273884.309999999</v>
      </c>
      <c r="AM330" s="16">
        <v>974926.34</v>
      </c>
      <c r="AN330" s="16">
        <v>344040.39</v>
      </c>
      <c r="AO330" s="16">
        <v>24340.57</v>
      </c>
      <c r="AP330" s="16">
        <v>81194.460000000006</v>
      </c>
      <c r="AQ330" s="16">
        <v>16620.07</v>
      </c>
      <c r="AR330" s="16">
        <v>4879032.5999999996</v>
      </c>
      <c r="AS330" s="16">
        <v>12558762.91</v>
      </c>
      <c r="AT330" s="16">
        <f t="shared" si="107"/>
        <v>39110208.980000004</v>
      </c>
      <c r="AU330" s="16">
        <f t="shared" si="108"/>
        <v>425234.85000000003</v>
      </c>
      <c r="AV330" s="16">
        <f t="shared" si="109"/>
        <v>17437795.509999998</v>
      </c>
      <c r="AW330" s="16">
        <f t="shared" si="110"/>
        <v>56973239.340000004</v>
      </c>
      <c r="AX330" s="16">
        <f t="shared" si="111"/>
        <v>114174.65999999642</v>
      </c>
      <c r="AY330" s="17">
        <f t="shared" si="116"/>
        <v>57087414</v>
      </c>
      <c r="BA330" s="187">
        <f t="shared" si="120"/>
        <v>39729076.643286578</v>
      </c>
    </row>
    <row r="331" spans="1:53" x14ac:dyDescent="0.2">
      <c r="A331" s="4">
        <f t="shared" si="117"/>
        <v>2044</v>
      </c>
      <c r="B331" s="4">
        <f t="shared" si="118"/>
        <v>10</v>
      </c>
      <c r="C331" s="11">
        <f t="shared" si="119"/>
        <v>52871</v>
      </c>
      <c r="AK331" s="15">
        <v>47019426.119999997</v>
      </c>
      <c r="AL331" s="16">
        <v>25304470.780000001</v>
      </c>
      <c r="AM331" s="16">
        <v>1489839.44</v>
      </c>
      <c r="AN331" s="16">
        <v>403309.36</v>
      </c>
      <c r="AO331" s="16">
        <v>28488</v>
      </c>
      <c r="AP331" s="16">
        <v>96703.16</v>
      </c>
      <c r="AQ331" s="16">
        <v>17640.54</v>
      </c>
      <c r="AR331" s="16">
        <v>5594885.3200000003</v>
      </c>
      <c r="AS331" s="16">
        <v>13646964.99</v>
      </c>
      <c r="AT331" s="16">
        <f t="shared" si="107"/>
        <v>73859864.88000001</v>
      </c>
      <c r="AU331" s="16">
        <f t="shared" si="108"/>
        <v>500012.52</v>
      </c>
      <c r="AV331" s="16">
        <f t="shared" si="109"/>
        <v>19241850.310000002</v>
      </c>
      <c r="AW331" s="16">
        <f t="shared" si="110"/>
        <v>93601727.710000008</v>
      </c>
      <c r="AX331" s="16">
        <f t="shared" si="111"/>
        <v>187578.28999999166</v>
      </c>
      <c r="AY331" s="17">
        <f t="shared" si="116"/>
        <v>93789306</v>
      </c>
      <c r="BA331" s="187">
        <f t="shared" si="120"/>
        <v>74696849.388777554</v>
      </c>
    </row>
    <row r="332" spans="1:53" x14ac:dyDescent="0.2">
      <c r="A332" s="4">
        <f t="shared" si="117"/>
        <v>2044</v>
      </c>
      <c r="B332" s="4">
        <f t="shared" si="118"/>
        <v>11</v>
      </c>
      <c r="C332" s="11">
        <f t="shared" si="119"/>
        <v>52902</v>
      </c>
      <c r="AK332" s="15">
        <v>87652720.140000001</v>
      </c>
      <c r="AL332" s="16">
        <v>35768822.060000002</v>
      </c>
      <c r="AM332" s="16">
        <v>2006335.49</v>
      </c>
      <c r="AN332" s="16">
        <v>488671.01</v>
      </c>
      <c r="AO332" s="16">
        <v>30178.959999999999</v>
      </c>
      <c r="AP332" s="16">
        <v>101958.91</v>
      </c>
      <c r="AQ332" s="16">
        <v>17471.72</v>
      </c>
      <c r="AR332" s="16">
        <v>6043234.3600000003</v>
      </c>
      <c r="AS332" s="16">
        <v>13781053.84</v>
      </c>
      <c r="AT332" s="16">
        <f t="shared" si="107"/>
        <v>125475528.36999999</v>
      </c>
      <c r="AU332" s="16">
        <f t="shared" si="108"/>
        <v>590629.92000000004</v>
      </c>
      <c r="AV332" s="16">
        <f t="shared" si="109"/>
        <v>19824288.199999999</v>
      </c>
      <c r="AW332" s="16">
        <f t="shared" si="110"/>
        <v>145890446.48999998</v>
      </c>
      <c r="AX332" s="16">
        <f t="shared" si="111"/>
        <v>292365.51000002027</v>
      </c>
      <c r="AY332" s="17">
        <f t="shared" si="116"/>
        <v>146182812</v>
      </c>
      <c r="BA332" s="187">
        <f t="shared" si="120"/>
        <v>126611747.29458918</v>
      </c>
    </row>
    <row r="333" spans="1:53" x14ac:dyDescent="0.2">
      <c r="A333" s="4">
        <f t="shared" si="117"/>
        <v>2044</v>
      </c>
      <c r="B333" s="4">
        <f t="shared" si="118"/>
        <v>12</v>
      </c>
      <c r="C333" s="11">
        <f t="shared" si="119"/>
        <v>52932</v>
      </c>
      <c r="AK333" s="15">
        <v>124558578.31</v>
      </c>
      <c r="AL333" s="16">
        <v>46732406.469999999</v>
      </c>
      <c r="AM333" s="16">
        <v>2553149.61</v>
      </c>
      <c r="AN333" s="16">
        <v>555299.54</v>
      </c>
      <c r="AO333" s="16">
        <v>32592.97</v>
      </c>
      <c r="AP333" s="16">
        <v>112359.5</v>
      </c>
      <c r="AQ333" s="16">
        <v>18329.62</v>
      </c>
      <c r="AR333" s="16">
        <v>6812860.4100000001</v>
      </c>
      <c r="AS333" s="16">
        <v>14635277.49</v>
      </c>
      <c r="AT333" s="16">
        <f t="shared" si="107"/>
        <v>173895056.98000002</v>
      </c>
      <c r="AU333" s="16">
        <f t="shared" si="108"/>
        <v>667659.04</v>
      </c>
      <c r="AV333" s="16">
        <f t="shared" si="109"/>
        <v>21448137.899999999</v>
      </c>
      <c r="AW333" s="16">
        <f t="shared" si="110"/>
        <v>196010853.92000002</v>
      </c>
      <c r="AX333" s="16">
        <f t="shared" si="111"/>
        <v>392807.07999998331</v>
      </c>
      <c r="AY333" s="17">
        <f t="shared" si="116"/>
        <v>196403661</v>
      </c>
      <c r="BA333" s="187">
        <f t="shared" si="120"/>
        <v>175306135.37074149</v>
      </c>
    </row>
    <row r="334" spans="1:53" x14ac:dyDescent="0.2">
      <c r="A334" s="4">
        <f t="shared" si="117"/>
        <v>2045</v>
      </c>
      <c r="B334" s="4">
        <f t="shared" si="118"/>
        <v>1</v>
      </c>
      <c r="C334" s="11">
        <f t="shared" si="119"/>
        <v>52963</v>
      </c>
      <c r="AK334" s="15">
        <v>123444646.73</v>
      </c>
      <c r="AL334" s="16">
        <v>47426193.960000001</v>
      </c>
      <c r="AM334" s="16">
        <v>2478129.91</v>
      </c>
      <c r="AN334" s="16">
        <v>566125.07999999996</v>
      </c>
      <c r="AO334" s="16">
        <v>31365.41</v>
      </c>
      <c r="AP334" s="16">
        <v>111642.76</v>
      </c>
      <c r="AQ334" s="16">
        <v>18283.189999999999</v>
      </c>
      <c r="AR334" s="16">
        <v>7160466.5999999996</v>
      </c>
      <c r="AS334" s="16">
        <v>14567248.210000001</v>
      </c>
      <c r="AT334" s="16">
        <f t="shared" si="107"/>
        <v>173398619.19999999</v>
      </c>
      <c r="AU334" s="16">
        <f t="shared" si="108"/>
        <v>677767.84</v>
      </c>
      <c r="AV334" s="16">
        <f t="shared" si="109"/>
        <v>21727714.810000002</v>
      </c>
      <c r="AW334" s="16">
        <f t="shared" si="110"/>
        <v>195804101.84999999</v>
      </c>
      <c r="AX334" s="16">
        <f t="shared" si="111"/>
        <v>392393.15000000596</v>
      </c>
      <c r="AY334" s="17">
        <f t="shared" si="116"/>
        <v>196196495</v>
      </c>
      <c r="BA334" s="187">
        <f t="shared" si="120"/>
        <v>174818417.02404809</v>
      </c>
    </row>
    <row r="335" spans="1:53" x14ac:dyDescent="0.2">
      <c r="A335" s="4">
        <f t="shared" si="117"/>
        <v>2045</v>
      </c>
      <c r="B335" s="4">
        <f t="shared" si="118"/>
        <v>2</v>
      </c>
      <c r="C335" s="11">
        <f t="shared" si="119"/>
        <v>52994</v>
      </c>
      <c r="AK335" s="15">
        <v>103929282.48999999</v>
      </c>
      <c r="AL335" s="16">
        <v>41150145.020000003</v>
      </c>
      <c r="AM335" s="16">
        <v>2125583.2000000002</v>
      </c>
      <c r="AN335" s="16">
        <v>489614.15</v>
      </c>
      <c r="AO335" s="16">
        <v>27032.55</v>
      </c>
      <c r="AP335" s="16">
        <v>100709.81</v>
      </c>
      <c r="AQ335" s="16">
        <v>16444.78</v>
      </c>
      <c r="AR335" s="16">
        <v>6325822.2000000002</v>
      </c>
      <c r="AS335" s="16">
        <v>13057023.710000001</v>
      </c>
      <c r="AT335" s="16">
        <f t="shared" si="107"/>
        <v>147248488.03999999</v>
      </c>
      <c r="AU335" s="16">
        <f t="shared" si="108"/>
        <v>590323.96</v>
      </c>
      <c r="AV335" s="16">
        <f t="shared" si="109"/>
        <v>19382845.91</v>
      </c>
      <c r="AW335" s="16">
        <f t="shared" si="110"/>
        <v>167221657.91</v>
      </c>
      <c r="AX335" s="16">
        <f t="shared" si="111"/>
        <v>335113.09000000358</v>
      </c>
      <c r="AY335" s="17">
        <f t="shared" si="116"/>
        <v>167556771</v>
      </c>
      <c r="BA335" s="187">
        <f t="shared" si="120"/>
        <v>148470866.82364729</v>
      </c>
    </row>
    <row r="336" spans="1:53" x14ac:dyDescent="0.2">
      <c r="A336" s="4">
        <f t="shared" si="117"/>
        <v>2045</v>
      </c>
      <c r="B336" s="4">
        <f t="shared" si="118"/>
        <v>3</v>
      </c>
      <c r="C336" s="11">
        <f t="shared" si="119"/>
        <v>53022</v>
      </c>
      <c r="AK336" s="15">
        <v>97116657.030000001</v>
      </c>
      <c r="AL336" s="16">
        <v>39645362.909999996</v>
      </c>
      <c r="AM336" s="16">
        <v>2059255.64</v>
      </c>
      <c r="AN336" s="16">
        <v>507531.7</v>
      </c>
      <c r="AO336" s="16">
        <v>27808.45</v>
      </c>
      <c r="AP336" s="16">
        <v>107213.15</v>
      </c>
      <c r="AQ336" s="16">
        <v>18033.189999999999</v>
      </c>
      <c r="AR336" s="16">
        <v>6805401.71</v>
      </c>
      <c r="AS336" s="16">
        <v>14205317.59</v>
      </c>
      <c r="AT336" s="16">
        <f t="shared" si="107"/>
        <v>138867117.21999997</v>
      </c>
      <c r="AU336" s="16">
        <f t="shared" si="108"/>
        <v>614744.85</v>
      </c>
      <c r="AV336" s="16">
        <f t="shared" si="109"/>
        <v>21010719.300000001</v>
      </c>
      <c r="AW336" s="16">
        <f t="shared" si="110"/>
        <v>160492581.36999997</v>
      </c>
      <c r="AX336" s="16">
        <f t="shared" si="111"/>
        <v>321628.63000002503</v>
      </c>
      <c r="AY336" s="17">
        <f t="shared" si="116"/>
        <v>160814210</v>
      </c>
      <c r="BA336" s="187">
        <f t="shared" si="120"/>
        <v>140083658.01603204</v>
      </c>
    </row>
    <row r="337" spans="1:53" x14ac:dyDescent="0.2">
      <c r="A337" s="4">
        <f t="shared" si="117"/>
        <v>2045</v>
      </c>
      <c r="B337" s="4">
        <f t="shared" si="118"/>
        <v>4</v>
      </c>
      <c r="C337" s="11">
        <f t="shared" si="119"/>
        <v>53053</v>
      </c>
      <c r="AK337" s="15">
        <v>67888177.140000001</v>
      </c>
      <c r="AL337" s="16">
        <v>31178516.940000001</v>
      </c>
      <c r="AM337" s="16">
        <v>1639575.88</v>
      </c>
      <c r="AN337" s="16">
        <v>443923.74</v>
      </c>
      <c r="AO337" s="16">
        <v>24456.19</v>
      </c>
      <c r="AP337" s="16">
        <v>97907.53</v>
      </c>
      <c r="AQ337" s="16">
        <v>17217.21</v>
      </c>
      <c r="AR337" s="16">
        <v>6211334.9000000004</v>
      </c>
      <c r="AS337" s="16">
        <v>13587258.869999999</v>
      </c>
      <c r="AT337" s="16">
        <f t="shared" si="107"/>
        <v>100747943.35999998</v>
      </c>
      <c r="AU337" s="16">
        <f t="shared" si="108"/>
        <v>541831.27</v>
      </c>
      <c r="AV337" s="16">
        <f t="shared" si="109"/>
        <v>19798593.77</v>
      </c>
      <c r="AW337" s="16">
        <f t="shared" si="110"/>
        <v>121088368.39999998</v>
      </c>
      <c r="AX337" s="16">
        <f t="shared" si="111"/>
        <v>242661.60000002384</v>
      </c>
      <c r="AY337" s="17">
        <f t="shared" si="116"/>
        <v>121331030</v>
      </c>
      <c r="BA337" s="187">
        <f t="shared" si="120"/>
        <v>101735908.04609218</v>
      </c>
    </row>
    <row r="338" spans="1:53" x14ac:dyDescent="0.2">
      <c r="A338" s="4">
        <f t="shared" si="117"/>
        <v>2045</v>
      </c>
      <c r="B338" s="4">
        <f t="shared" si="118"/>
        <v>5</v>
      </c>
      <c r="C338" s="11">
        <f t="shared" si="119"/>
        <v>53083</v>
      </c>
      <c r="AK338" s="15">
        <v>42948344.920000002</v>
      </c>
      <c r="AL338" s="16">
        <v>24802544.609999999</v>
      </c>
      <c r="AM338" s="16">
        <v>1338464.71</v>
      </c>
      <c r="AN338" s="16">
        <v>403201.03</v>
      </c>
      <c r="AO338" s="16">
        <v>22290.49</v>
      </c>
      <c r="AP338" s="16">
        <v>92385.89</v>
      </c>
      <c r="AQ338" s="16">
        <v>17470.16</v>
      </c>
      <c r="AR338" s="16">
        <v>5926287.29</v>
      </c>
      <c r="AS338" s="16">
        <v>13393942.34</v>
      </c>
      <c r="AT338" s="16">
        <f t="shared" si="107"/>
        <v>69129114.889999986</v>
      </c>
      <c r="AU338" s="16">
        <f t="shared" si="108"/>
        <v>495586.92000000004</v>
      </c>
      <c r="AV338" s="16">
        <f t="shared" si="109"/>
        <v>19320229.629999999</v>
      </c>
      <c r="AW338" s="16">
        <f t="shared" si="110"/>
        <v>88944931.439999983</v>
      </c>
      <c r="AX338" s="16">
        <f t="shared" si="111"/>
        <v>178246.56000001729</v>
      </c>
      <c r="AY338" s="17">
        <f t="shared" si="116"/>
        <v>89123178</v>
      </c>
      <c r="BA338" s="187">
        <f t="shared" si="120"/>
        <v>69942834.038076162</v>
      </c>
    </row>
    <row r="339" spans="1:53" x14ac:dyDescent="0.2">
      <c r="A339" s="4">
        <f t="shared" si="117"/>
        <v>2045</v>
      </c>
      <c r="B339" s="4">
        <f t="shared" si="118"/>
        <v>6</v>
      </c>
      <c r="C339" s="11">
        <f t="shared" si="119"/>
        <v>53114</v>
      </c>
      <c r="AK339" s="15">
        <v>25840467.23</v>
      </c>
      <c r="AL339" s="16">
        <v>19875867.789999999</v>
      </c>
      <c r="AM339" s="16">
        <v>993277.75</v>
      </c>
      <c r="AN339" s="16">
        <v>318938.2</v>
      </c>
      <c r="AO339" s="16">
        <v>19312.7</v>
      </c>
      <c r="AP339" s="16">
        <v>82566.95</v>
      </c>
      <c r="AQ339" s="16">
        <v>16669.150000000001</v>
      </c>
      <c r="AR339" s="16">
        <v>5440072.0899999999</v>
      </c>
      <c r="AS339" s="16">
        <v>12619499.35</v>
      </c>
      <c r="AT339" s="16">
        <f t="shared" si="107"/>
        <v>46745594.619999997</v>
      </c>
      <c r="AU339" s="16">
        <f t="shared" si="108"/>
        <v>401505.15</v>
      </c>
      <c r="AV339" s="16">
        <f t="shared" si="109"/>
        <v>18059571.439999998</v>
      </c>
      <c r="AW339" s="16">
        <f t="shared" si="110"/>
        <v>65206671.209999993</v>
      </c>
      <c r="AX339" s="16">
        <f t="shared" si="111"/>
        <v>130674.79000000656</v>
      </c>
      <c r="AY339" s="17">
        <f t="shared" si="116"/>
        <v>65337346</v>
      </c>
      <c r="BA339" s="187">
        <f t="shared" si="120"/>
        <v>47372519.599198401</v>
      </c>
    </row>
    <row r="340" spans="1:53" x14ac:dyDescent="0.2">
      <c r="A340" s="4">
        <f t="shared" si="117"/>
        <v>2045</v>
      </c>
      <c r="B340" s="4">
        <f t="shared" si="118"/>
        <v>7</v>
      </c>
      <c r="C340" s="11">
        <f t="shared" si="119"/>
        <v>53144</v>
      </c>
      <c r="AK340" s="15">
        <v>18088377.129999999</v>
      </c>
      <c r="AL340" s="16">
        <v>16971444.969999999</v>
      </c>
      <c r="AM340" s="16">
        <v>923644.7</v>
      </c>
      <c r="AN340" s="16">
        <v>311395.90999999997</v>
      </c>
      <c r="AO340" s="16">
        <v>17949.2</v>
      </c>
      <c r="AP340" s="16">
        <v>79059.759999999995</v>
      </c>
      <c r="AQ340" s="16">
        <v>17013.39</v>
      </c>
      <c r="AR340" s="16">
        <v>5256620.82</v>
      </c>
      <c r="AS340" s="16">
        <v>12734988.02</v>
      </c>
      <c r="AT340" s="16">
        <f t="shared" si="107"/>
        <v>36018429.390000001</v>
      </c>
      <c r="AU340" s="16">
        <f t="shared" si="108"/>
        <v>390455.67</v>
      </c>
      <c r="AV340" s="16">
        <f t="shared" si="109"/>
        <v>17991608.84</v>
      </c>
      <c r="AW340" s="16">
        <f t="shared" si="110"/>
        <v>54400493.900000006</v>
      </c>
      <c r="AX340" s="16">
        <f t="shared" si="111"/>
        <v>109019.09999999404</v>
      </c>
      <c r="AY340" s="17">
        <f t="shared" si="116"/>
        <v>54509513</v>
      </c>
      <c r="BA340" s="187">
        <f t="shared" si="120"/>
        <v>36591086.332665324</v>
      </c>
    </row>
    <row r="341" spans="1:53" x14ac:dyDescent="0.2">
      <c r="A341" s="4">
        <f t="shared" si="117"/>
        <v>2045</v>
      </c>
      <c r="B341" s="4">
        <f t="shared" si="118"/>
        <v>8</v>
      </c>
      <c r="C341" s="11">
        <f t="shared" si="119"/>
        <v>53175</v>
      </c>
      <c r="AK341" s="15">
        <v>16531238.039999999</v>
      </c>
      <c r="AL341" s="16">
        <v>16869603.100000001</v>
      </c>
      <c r="AM341" s="16">
        <v>915940.35</v>
      </c>
      <c r="AN341" s="16">
        <v>306871.86</v>
      </c>
      <c r="AO341" s="16">
        <v>17249.599999999999</v>
      </c>
      <c r="AP341" s="16">
        <v>78487.7</v>
      </c>
      <c r="AQ341" s="16">
        <v>16995.27</v>
      </c>
      <c r="AR341" s="16">
        <v>5039541.38</v>
      </c>
      <c r="AS341" s="16">
        <v>12707451.65</v>
      </c>
      <c r="AT341" s="16">
        <f t="shared" si="107"/>
        <v>34351026.360000007</v>
      </c>
      <c r="AU341" s="16">
        <f t="shared" si="108"/>
        <v>385359.56</v>
      </c>
      <c r="AV341" s="16">
        <f t="shared" si="109"/>
        <v>17746993.030000001</v>
      </c>
      <c r="AW341" s="16">
        <f t="shared" si="110"/>
        <v>52483378.95000001</v>
      </c>
      <c r="AX341" s="16">
        <f t="shared" si="111"/>
        <v>105177.04999998957</v>
      </c>
      <c r="AY341" s="17">
        <f t="shared" si="116"/>
        <v>52588556</v>
      </c>
      <c r="BA341" s="187">
        <f t="shared" si="120"/>
        <v>34911385.741482966</v>
      </c>
    </row>
    <row r="342" spans="1:53" x14ac:dyDescent="0.2">
      <c r="A342" s="4">
        <f t="shared" si="117"/>
        <v>2045</v>
      </c>
      <c r="B342" s="4">
        <f t="shared" si="118"/>
        <v>9</v>
      </c>
      <c r="C342" s="11">
        <f t="shared" si="119"/>
        <v>53206</v>
      </c>
      <c r="AK342" s="15">
        <v>21101039.559999999</v>
      </c>
      <c r="AL342" s="16">
        <v>17531464.129999999</v>
      </c>
      <c r="AM342" s="16">
        <v>965763.82</v>
      </c>
      <c r="AN342" s="16">
        <v>300516.40000000002</v>
      </c>
      <c r="AO342" s="16">
        <v>17181.29</v>
      </c>
      <c r="AP342" s="16">
        <v>81035.44</v>
      </c>
      <c r="AQ342" s="16">
        <v>16620.07</v>
      </c>
      <c r="AR342" s="16">
        <v>4978501.95</v>
      </c>
      <c r="AS342" s="16">
        <v>12544631.220000001</v>
      </c>
      <c r="AT342" s="16">
        <f t="shared" si="107"/>
        <v>39632068.869999997</v>
      </c>
      <c r="AU342" s="16">
        <f t="shared" si="108"/>
        <v>381551.84</v>
      </c>
      <c r="AV342" s="16">
        <f t="shared" si="109"/>
        <v>17523133.170000002</v>
      </c>
      <c r="AW342" s="16">
        <f t="shared" si="110"/>
        <v>57536753.880000003</v>
      </c>
      <c r="AX342" s="16">
        <f t="shared" si="111"/>
        <v>115304.11999999732</v>
      </c>
      <c r="AY342" s="17">
        <f t="shared" si="116"/>
        <v>57652058</v>
      </c>
      <c r="BA342" s="187">
        <f t="shared" si="120"/>
        <v>40209343.517034069</v>
      </c>
    </row>
    <row r="343" spans="1:53" x14ac:dyDescent="0.2">
      <c r="A343" s="4">
        <f t="shared" si="117"/>
        <v>2045</v>
      </c>
      <c r="B343" s="4">
        <f t="shared" si="118"/>
        <v>10</v>
      </c>
      <c r="C343" s="11">
        <f t="shared" si="119"/>
        <v>53236</v>
      </c>
      <c r="AK343" s="15">
        <v>47529781.439999998</v>
      </c>
      <c r="AL343" s="16">
        <v>25608234.800000001</v>
      </c>
      <c r="AM343" s="16">
        <v>1475748.97</v>
      </c>
      <c r="AN343" s="16">
        <v>346340.87</v>
      </c>
      <c r="AO343" s="16">
        <v>19866.240000000002</v>
      </c>
      <c r="AP343" s="16">
        <v>96528.5</v>
      </c>
      <c r="AQ343" s="16">
        <v>17640.54</v>
      </c>
      <c r="AR343" s="16">
        <v>5701205.9199999999</v>
      </c>
      <c r="AS343" s="16">
        <v>13631461.529999999</v>
      </c>
      <c r="AT343" s="16">
        <f t="shared" si="107"/>
        <v>74651271.989999995</v>
      </c>
      <c r="AU343" s="16">
        <f t="shared" si="108"/>
        <v>442869.37</v>
      </c>
      <c r="AV343" s="16">
        <f t="shared" si="109"/>
        <v>19332667.449999999</v>
      </c>
      <c r="AW343" s="16">
        <f t="shared" si="110"/>
        <v>94426808.810000002</v>
      </c>
      <c r="AX343" s="16">
        <f t="shared" si="111"/>
        <v>189232.18999999762</v>
      </c>
      <c r="AY343" s="17">
        <f t="shared" si="116"/>
        <v>94616041</v>
      </c>
      <c r="BA343" s="187">
        <f t="shared" si="120"/>
        <v>75434242.034068137</v>
      </c>
    </row>
    <row r="344" spans="1:53" x14ac:dyDescent="0.2">
      <c r="A344" s="4">
        <f t="shared" si="117"/>
        <v>2045</v>
      </c>
      <c r="B344" s="4">
        <f t="shared" si="118"/>
        <v>11</v>
      </c>
      <c r="C344" s="11">
        <f t="shared" si="119"/>
        <v>53267</v>
      </c>
      <c r="AK344" s="15">
        <v>88509606.629999995</v>
      </c>
      <c r="AL344" s="16">
        <v>36120255.939999998</v>
      </c>
      <c r="AM344" s="16">
        <v>1987079.21</v>
      </c>
      <c r="AN344" s="16">
        <v>401316.14</v>
      </c>
      <c r="AO344" s="16">
        <v>20784.009999999998</v>
      </c>
      <c r="AP344" s="16">
        <v>101780.55</v>
      </c>
      <c r="AQ344" s="16">
        <v>17471.72</v>
      </c>
      <c r="AR344" s="16">
        <v>6150561.1699999999</v>
      </c>
      <c r="AS344" s="16">
        <v>13765246.24</v>
      </c>
      <c r="AT344" s="16">
        <f t="shared" si="107"/>
        <v>126655197.50999999</v>
      </c>
      <c r="AU344" s="16">
        <f t="shared" si="108"/>
        <v>503096.69</v>
      </c>
      <c r="AV344" s="16">
        <f t="shared" si="109"/>
        <v>19915807.41</v>
      </c>
      <c r="AW344" s="16">
        <f t="shared" si="110"/>
        <v>147074101.60999998</v>
      </c>
      <c r="AX344" s="16">
        <f t="shared" si="111"/>
        <v>294737.3900000155</v>
      </c>
      <c r="AY344" s="17">
        <f t="shared" si="116"/>
        <v>147368839</v>
      </c>
      <c r="BA344" s="187">
        <f t="shared" si="120"/>
        <v>127708448.48697396</v>
      </c>
    </row>
    <row r="345" spans="1:53" ht="13.5" thickBot="1" x14ac:dyDescent="0.25">
      <c r="A345" s="4">
        <f t="shared" si="117"/>
        <v>2045</v>
      </c>
      <c r="B345" s="4">
        <f t="shared" si="118"/>
        <v>12</v>
      </c>
      <c r="C345" s="11">
        <f t="shared" si="119"/>
        <v>53297</v>
      </c>
      <c r="AK345" s="18">
        <v>125723759.22</v>
      </c>
      <c r="AL345" s="19">
        <v>47143247.640000001</v>
      </c>
      <c r="AM345" s="19">
        <v>2528689.81</v>
      </c>
      <c r="AN345" s="19">
        <v>442015.14</v>
      </c>
      <c r="AO345" s="19">
        <v>22157.7</v>
      </c>
      <c r="AP345" s="19">
        <v>112168.64</v>
      </c>
      <c r="AQ345" s="19">
        <v>18329.62</v>
      </c>
      <c r="AR345" s="19">
        <v>6914549.8600000003</v>
      </c>
      <c r="AS345" s="19">
        <v>14618337.529999999</v>
      </c>
      <c r="AT345" s="19">
        <f t="shared" si="107"/>
        <v>175436183.99000001</v>
      </c>
      <c r="AU345" s="19">
        <f t="shared" si="108"/>
        <v>554183.78</v>
      </c>
      <c r="AV345" s="19">
        <f t="shared" si="109"/>
        <v>21532887.390000001</v>
      </c>
      <c r="AW345" s="19">
        <f t="shared" si="110"/>
        <v>197523255.16000003</v>
      </c>
      <c r="AX345" s="19">
        <f t="shared" si="111"/>
        <v>395837.83999997377</v>
      </c>
      <c r="AY345" s="20">
        <f t="shared" si="116"/>
        <v>197919093</v>
      </c>
      <c r="BA345" s="187">
        <f t="shared" si="120"/>
        <v>176739684.97995993</v>
      </c>
    </row>
  </sheetData>
  <mergeCells count="3">
    <mergeCell ref="E4:S4"/>
    <mergeCell ref="U4:AI4"/>
    <mergeCell ref="AK4:AY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49"/>
  <sheetViews>
    <sheetView workbookViewId="0">
      <pane xSplit="4" ySplit="6" topLeftCell="H7" activePane="bottomRight" state="frozen"/>
      <selection activeCell="I27" sqref="I27"/>
      <selection pane="topRight" activeCell="I27" sqref="I27"/>
      <selection pane="bottomLeft" activeCell="I27" sqref="I27"/>
      <selection pane="bottomRight" activeCell="R31" sqref="R31:U345"/>
    </sheetView>
  </sheetViews>
  <sheetFormatPr defaultRowHeight="12.75" outlineLevelCol="2" x14ac:dyDescent="0.2"/>
  <cols>
    <col min="1" max="2" width="9.140625" style="2"/>
    <col min="3" max="3" width="9.140625" style="2" hidden="1" customWidth="1" outlineLevel="1"/>
    <col min="4" max="4" width="2.7109375" style="2" customWidth="1" collapsed="1"/>
    <col min="5" max="5" width="21.85546875" style="2" hidden="1" customWidth="1" outlineLevel="1"/>
    <col min="6" max="6" width="2.7109375" style="2" hidden="1" customWidth="1" outlineLevel="1"/>
    <col min="7" max="7" width="21.85546875" style="2" hidden="1" customWidth="1" outlineLevel="2"/>
    <col min="8" max="8" width="3.42578125" style="2" customWidth="1" collapsed="1"/>
    <col min="9" max="10" width="12.42578125" bestFit="1" customWidth="1"/>
    <col min="11" max="11" width="11" bestFit="1" customWidth="1"/>
    <col min="12" max="12" width="13.5703125" bestFit="1" customWidth="1"/>
    <col min="13" max="13" width="10" bestFit="1" customWidth="1"/>
    <col min="14" max="14" width="13.5703125" bestFit="1" customWidth="1"/>
    <col min="18" max="19" width="12.42578125" bestFit="1" customWidth="1"/>
    <col min="20" max="20" width="11" bestFit="1" customWidth="1"/>
    <col min="21" max="21" width="13.5703125" bestFit="1" customWidth="1"/>
  </cols>
  <sheetData>
    <row r="1" spans="1:16" ht="31.5" x14ac:dyDescent="0.5">
      <c r="A1" s="1" t="str">
        <f>'[3]Gas - Sales'!A1</f>
        <v>F20 Final Gas Load Forecast</v>
      </c>
    </row>
    <row r="2" spans="1:16" ht="21" x14ac:dyDescent="0.35">
      <c r="A2" s="3" t="s">
        <v>90</v>
      </c>
      <c r="E2" s="115"/>
      <c r="F2" s="2" t="s">
        <v>118</v>
      </c>
    </row>
    <row r="3" spans="1:16" ht="13.5" thickBot="1" x14ac:dyDescent="0.25">
      <c r="A3" s="2" t="s">
        <v>91</v>
      </c>
      <c r="E3" s="115"/>
      <c r="F3" s="115"/>
      <c r="G3" s="115"/>
      <c r="H3" s="115"/>
    </row>
    <row r="4" spans="1:16" x14ac:dyDescent="0.2">
      <c r="E4" s="116" t="s">
        <v>3</v>
      </c>
      <c r="G4" s="116" t="s">
        <v>4</v>
      </c>
      <c r="I4" s="262" t="s">
        <v>119</v>
      </c>
      <c r="J4" s="263"/>
      <c r="K4" s="263"/>
      <c r="L4" s="263"/>
      <c r="M4" s="263"/>
      <c r="N4" s="264"/>
    </row>
    <row r="5" spans="1:16" ht="13.5" thickBot="1" x14ac:dyDescent="0.25">
      <c r="A5" s="4" t="s">
        <v>6</v>
      </c>
      <c r="B5" s="4" t="s">
        <v>7</v>
      </c>
      <c r="C5" s="4" t="s">
        <v>8</v>
      </c>
      <c r="E5" s="117" t="s">
        <v>93</v>
      </c>
      <c r="G5" s="117" t="str">
        <f>E5</f>
        <v>Design Peak (13 Degrees)</v>
      </c>
      <c r="I5" s="169" t="s">
        <v>9</v>
      </c>
      <c r="J5" s="170" t="s">
        <v>10</v>
      </c>
      <c r="K5" s="170" t="s">
        <v>11</v>
      </c>
      <c r="L5" s="170" t="s">
        <v>69</v>
      </c>
      <c r="M5" s="170" t="s">
        <v>22</v>
      </c>
      <c r="N5" s="171" t="s">
        <v>95</v>
      </c>
    </row>
    <row r="6" spans="1:16" ht="3" customHeight="1" thickBot="1" x14ac:dyDescent="0.25">
      <c r="E6" s="9"/>
      <c r="G6" s="9"/>
    </row>
    <row r="7" spans="1:16" x14ac:dyDescent="0.2">
      <c r="A7" s="4">
        <v>2020</v>
      </c>
      <c r="B7" s="259" t="s">
        <v>120</v>
      </c>
      <c r="C7" s="11"/>
      <c r="E7" s="118">
        <v>9554046</v>
      </c>
      <c r="G7" s="118">
        <v>9605136</v>
      </c>
      <c r="H7" s="119"/>
      <c r="I7" s="172">
        <v>5963213.7000000002</v>
      </c>
      <c r="J7" s="173">
        <v>2606464.1</v>
      </c>
      <c r="K7" s="173">
        <v>965259.9</v>
      </c>
      <c r="L7" s="173">
        <v>9534937.5999999996</v>
      </c>
      <c r="M7" s="173">
        <v>19108.099999999999</v>
      </c>
      <c r="N7" s="174">
        <v>9554045.6999999993</v>
      </c>
      <c r="P7" s="125">
        <f>N7/10000</f>
        <v>955.40456999999992</v>
      </c>
    </row>
    <row r="8" spans="1:16" x14ac:dyDescent="0.2">
      <c r="A8" s="4">
        <f t="shared" ref="A8:A27" si="0">A7+1</f>
        <v>2021</v>
      </c>
      <c r="B8" s="259"/>
      <c r="C8" s="11"/>
      <c r="E8" s="120">
        <v>9570023</v>
      </c>
      <c r="G8" s="120">
        <v>9671997</v>
      </c>
      <c r="H8" s="119"/>
      <c r="I8" s="175">
        <v>5983391.2999999998</v>
      </c>
      <c r="J8" s="176">
        <v>2601065.9</v>
      </c>
      <c r="K8" s="176">
        <v>966425.70000000007</v>
      </c>
      <c r="L8" s="176">
        <v>9550883</v>
      </c>
      <c r="M8" s="176">
        <v>19140</v>
      </c>
      <c r="N8" s="177">
        <v>9570023</v>
      </c>
      <c r="P8" s="125">
        <f t="shared" ref="P8:P32" si="1">N8/10000</f>
        <v>957.00229999999999</v>
      </c>
    </row>
    <row r="9" spans="1:16" x14ac:dyDescent="0.2">
      <c r="A9" s="4">
        <f t="shared" si="0"/>
        <v>2022</v>
      </c>
      <c r="B9" s="259"/>
      <c r="C9" s="11"/>
      <c r="E9" s="120">
        <v>9665605</v>
      </c>
      <c r="G9" s="120">
        <v>9769764</v>
      </c>
      <c r="H9" s="119"/>
      <c r="I9" s="175">
        <v>6052561.7000000002</v>
      </c>
      <c r="J9" s="176">
        <v>2627139.0999999996</v>
      </c>
      <c r="K9" s="176">
        <v>966573</v>
      </c>
      <c r="L9" s="176">
        <v>9646273.8000000007</v>
      </c>
      <c r="M9" s="176">
        <v>19331.199999999997</v>
      </c>
      <c r="N9" s="177">
        <v>9665605</v>
      </c>
      <c r="P9" s="125">
        <f t="shared" si="1"/>
        <v>966.56050000000005</v>
      </c>
    </row>
    <row r="10" spans="1:16" x14ac:dyDescent="0.2">
      <c r="A10" s="4">
        <f t="shared" si="0"/>
        <v>2023</v>
      </c>
      <c r="B10" s="259"/>
      <c r="C10" s="11"/>
      <c r="E10" s="120">
        <v>9702983</v>
      </c>
      <c r="G10" s="120">
        <v>9869263</v>
      </c>
      <c r="H10" s="119"/>
      <c r="I10" s="175">
        <v>6123732.8000000007</v>
      </c>
      <c r="J10" s="176">
        <v>2655021.2000000002</v>
      </c>
      <c r="K10" s="176">
        <v>966820</v>
      </c>
      <c r="L10" s="176">
        <v>9745574</v>
      </c>
      <c r="M10" s="176">
        <v>19530.2</v>
      </c>
      <c r="N10" s="177">
        <v>9765104.2000000011</v>
      </c>
      <c r="P10" s="125">
        <f t="shared" si="1"/>
        <v>976.51042000000007</v>
      </c>
    </row>
    <row r="11" spans="1:16" x14ac:dyDescent="0.2">
      <c r="A11" s="4">
        <f t="shared" si="0"/>
        <v>2024</v>
      </c>
      <c r="B11" s="259"/>
      <c r="C11" s="11"/>
      <c r="E11" s="120">
        <v>9789475</v>
      </c>
      <c r="G11" s="120">
        <v>9983653</v>
      </c>
      <c r="H11" s="119"/>
      <c r="I11" s="175">
        <v>6215970.6999999993</v>
      </c>
      <c r="J11" s="176">
        <v>2676982.5</v>
      </c>
      <c r="K11" s="176">
        <v>966782.4</v>
      </c>
      <c r="L11" s="176">
        <v>9859735.6000000015</v>
      </c>
      <c r="M11" s="176">
        <v>19759</v>
      </c>
      <c r="N11" s="177">
        <v>9879494.5999999996</v>
      </c>
      <c r="P11" s="125">
        <f t="shared" si="1"/>
        <v>987.94945999999993</v>
      </c>
    </row>
    <row r="12" spans="1:16" x14ac:dyDescent="0.2">
      <c r="A12" s="4">
        <f t="shared" si="0"/>
        <v>2025</v>
      </c>
      <c r="B12" s="259"/>
      <c r="C12" s="11"/>
      <c r="E12" s="120">
        <v>9830975</v>
      </c>
      <c r="G12" s="120">
        <v>10057550</v>
      </c>
      <c r="H12" s="119"/>
      <c r="I12" s="175">
        <v>6268475.7999999998</v>
      </c>
      <c r="J12" s="176">
        <v>2697922.5</v>
      </c>
      <c r="K12" s="176">
        <v>967086.5</v>
      </c>
      <c r="L12" s="176">
        <v>9933484.8000000007</v>
      </c>
      <c r="M12" s="176">
        <v>19906.8</v>
      </c>
      <c r="N12" s="177">
        <v>9953391.5999999996</v>
      </c>
      <c r="P12" s="125">
        <f t="shared" si="1"/>
        <v>995.33915999999999</v>
      </c>
    </row>
    <row r="13" spans="1:16" x14ac:dyDescent="0.2">
      <c r="A13" s="4">
        <f t="shared" si="0"/>
        <v>2026</v>
      </c>
      <c r="B13" s="259"/>
      <c r="C13" s="11"/>
      <c r="E13" s="120">
        <v>9875090</v>
      </c>
      <c r="G13" s="120">
        <v>10137735</v>
      </c>
      <c r="H13" s="119"/>
      <c r="I13" s="175">
        <v>6332527</v>
      </c>
      <c r="J13" s="176">
        <v>2714011.5</v>
      </c>
      <c r="K13" s="176">
        <v>966971.1</v>
      </c>
      <c r="L13" s="176">
        <v>10013509.5</v>
      </c>
      <c r="M13" s="176">
        <v>20067.2</v>
      </c>
      <c r="N13" s="177">
        <v>10033576.700000001</v>
      </c>
      <c r="P13" s="125">
        <f t="shared" si="1"/>
        <v>1003.3576700000001</v>
      </c>
    </row>
    <row r="14" spans="1:16" x14ac:dyDescent="0.2">
      <c r="A14" s="4">
        <f t="shared" si="0"/>
        <v>2027</v>
      </c>
      <c r="B14" s="259"/>
      <c r="C14" s="11"/>
      <c r="E14" s="120">
        <v>9912708</v>
      </c>
      <c r="G14" s="120">
        <v>10216336</v>
      </c>
      <c r="H14" s="119"/>
      <c r="I14" s="175">
        <v>6395708.3999999994</v>
      </c>
      <c r="J14" s="176">
        <v>2729430.3000000003</v>
      </c>
      <c r="K14" s="176">
        <v>966813.8</v>
      </c>
      <c r="L14" s="176">
        <v>10091952.5</v>
      </c>
      <c r="M14" s="176">
        <v>20224.400000000001</v>
      </c>
      <c r="N14" s="177">
        <v>10112176.899999999</v>
      </c>
      <c r="P14" s="125">
        <f t="shared" si="1"/>
        <v>1011.2176899999998</v>
      </c>
    </row>
    <row r="15" spans="1:16" x14ac:dyDescent="0.2">
      <c r="A15" s="4">
        <f t="shared" si="0"/>
        <v>2028</v>
      </c>
      <c r="B15" s="259"/>
      <c r="C15" s="11"/>
      <c r="E15" s="120">
        <v>9963811</v>
      </c>
      <c r="G15" s="120">
        <v>10311736</v>
      </c>
      <c r="H15" s="119"/>
      <c r="I15" s="175">
        <v>6478896.4000000004</v>
      </c>
      <c r="J15" s="176">
        <v>2741865.8000000003</v>
      </c>
      <c r="K15" s="176">
        <v>966399.7</v>
      </c>
      <c r="L15" s="176">
        <v>10187162</v>
      </c>
      <c r="M15" s="176">
        <v>20415.2</v>
      </c>
      <c r="N15" s="177">
        <v>10207577.1</v>
      </c>
      <c r="P15" s="125">
        <f t="shared" si="1"/>
        <v>1020.75771</v>
      </c>
    </row>
    <row r="16" spans="1:16" x14ac:dyDescent="0.2">
      <c r="A16" s="4">
        <f t="shared" si="0"/>
        <v>2029</v>
      </c>
      <c r="B16" s="259"/>
      <c r="C16" s="11"/>
      <c r="E16" s="120">
        <v>9982295</v>
      </c>
      <c r="G16" s="120">
        <v>10377308</v>
      </c>
      <c r="H16" s="119"/>
      <c r="I16" s="175">
        <v>6524147</v>
      </c>
      <c r="J16" s="176">
        <v>2761953.8</v>
      </c>
      <c r="K16" s="176">
        <v>966502.2</v>
      </c>
      <c r="L16" s="176">
        <v>10252603.100000001</v>
      </c>
      <c r="M16" s="176">
        <v>20546.300000000003</v>
      </c>
      <c r="N16" s="177">
        <v>10273149.399999999</v>
      </c>
      <c r="P16" s="125">
        <f t="shared" si="1"/>
        <v>1027.3149399999998</v>
      </c>
    </row>
    <row r="17" spans="1:21" x14ac:dyDescent="0.2">
      <c r="A17" s="4">
        <f t="shared" si="0"/>
        <v>2030</v>
      </c>
      <c r="B17" s="259"/>
      <c r="C17" s="11"/>
      <c r="E17" s="120">
        <v>10025025</v>
      </c>
      <c r="G17" s="120">
        <v>10460683</v>
      </c>
      <c r="H17" s="119"/>
      <c r="I17" s="175">
        <v>6589702.9000000004</v>
      </c>
      <c r="J17" s="176">
        <v>2779748</v>
      </c>
      <c r="K17" s="176">
        <v>966360.5</v>
      </c>
      <c r="L17" s="176">
        <v>10335811.4</v>
      </c>
      <c r="M17" s="176">
        <v>20713</v>
      </c>
      <c r="N17" s="177">
        <v>10356524.5</v>
      </c>
      <c r="P17" s="125">
        <f t="shared" si="1"/>
        <v>1035.65245</v>
      </c>
    </row>
    <row r="18" spans="1:21" x14ac:dyDescent="0.2">
      <c r="A18" s="4">
        <f t="shared" si="0"/>
        <v>2031</v>
      </c>
      <c r="B18" s="259"/>
      <c r="C18" s="11"/>
      <c r="E18" s="120">
        <v>10071874</v>
      </c>
      <c r="G18" s="120">
        <v>10549580</v>
      </c>
      <c r="H18" s="119"/>
      <c r="I18" s="175">
        <v>6659841</v>
      </c>
      <c r="J18" s="176">
        <v>2798412.7</v>
      </c>
      <c r="K18" s="176">
        <v>966276.79999999993</v>
      </c>
      <c r="L18" s="176">
        <v>10424530.5</v>
      </c>
      <c r="M18" s="176">
        <v>20890.8</v>
      </c>
      <c r="N18" s="177">
        <v>10445421.4</v>
      </c>
      <c r="P18" s="125">
        <f t="shared" si="1"/>
        <v>1044.54214</v>
      </c>
    </row>
    <row r="19" spans="1:21" x14ac:dyDescent="0.2">
      <c r="A19" s="4">
        <f t="shared" si="0"/>
        <v>2032</v>
      </c>
      <c r="B19" s="259"/>
      <c r="C19" s="11"/>
      <c r="E19" s="120">
        <v>10132023</v>
      </c>
      <c r="G19" s="120">
        <v>10651564</v>
      </c>
      <c r="H19" s="119"/>
      <c r="I19" s="175">
        <v>6747962.2999999998</v>
      </c>
      <c r="J19" s="176">
        <v>2812468.4000000004</v>
      </c>
      <c r="K19" s="176">
        <v>965879.7</v>
      </c>
      <c r="L19" s="176">
        <v>10526310.4</v>
      </c>
      <c r="M19" s="176">
        <v>21094.799999999999</v>
      </c>
      <c r="N19" s="177">
        <v>10547405.199999999</v>
      </c>
      <c r="P19" s="125">
        <f t="shared" si="1"/>
        <v>1054.7405199999998</v>
      </c>
    </row>
    <row r="20" spans="1:21" x14ac:dyDescent="0.2">
      <c r="A20" s="4">
        <f t="shared" si="0"/>
        <v>2033</v>
      </c>
      <c r="B20" s="259"/>
      <c r="C20" s="11"/>
      <c r="E20" s="120">
        <v>10158264</v>
      </c>
      <c r="G20" s="120">
        <v>10720049</v>
      </c>
      <c r="H20" s="119"/>
      <c r="I20" s="175">
        <v>6795426.8999999994</v>
      </c>
      <c r="J20" s="176">
        <v>2833286.0999999996</v>
      </c>
      <c r="K20" s="176">
        <v>965945.6</v>
      </c>
      <c r="L20" s="176">
        <v>10594658.5</v>
      </c>
      <c r="M20" s="176">
        <v>21231.8</v>
      </c>
      <c r="N20" s="177">
        <v>10615890.300000001</v>
      </c>
      <c r="P20" s="125">
        <f t="shared" si="1"/>
        <v>1061.5890300000001</v>
      </c>
    </row>
    <row r="21" spans="1:21" x14ac:dyDescent="0.2">
      <c r="A21" s="4">
        <f t="shared" si="0"/>
        <v>2034</v>
      </c>
      <c r="B21" s="259"/>
      <c r="C21" s="11"/>
      <c r="E21" s="120">
        <v>10201384</v>
      </c>
      <c r="G21" s="120">
        <v>10804972</v>
      </c>
      <c r="H21" s="119"/>
      <c r="I21" s="175">
        <v>6863312.9000000004</v>
      </c>
      <c r="J21" s="176">
        <v>2850351.3</v>
      </c>
      <c r="K21" s="176">
        <v>965747.10000000009</v>
      </c>
      <c r="L21" s="176">
        <v>10679411.299999999</v>
      </c>
      <c r="M21" s="176">
        <v>21401.599999999999</v>
      </c>
      <c r="N21" s="177">
        <v>10700812.9</v>
      </c>
      <c r="P21" s="125">
        <f t="shared" si="1"/>
        <v>1070.0812900000001</v>
      </c>
    </row>
    <row r="22" spans="1:21" x14ac:dyDescent="0.2">
      <c r="A22" s="4">
        <f t="shared" si="0"/>
        <v>2035</v>
      </c>
      <c r="B22" s="259"/>
      <c r="C22" s="11"/>
      <c r="E22" s="120">
        <v>10245719</v>
      </c>
      <c r="G22" s="120">
        <v>10891406</v>
      </c>
      <c r="H22" s="119"/>
      <c r="I22" s="175">
        <v>6932650.2000000002</v>
      </c>
      <c r="J22" s="176">
        <v>2867473.5</v>
      </c>
      <c r="K22" s="176">
        <v>965548.7</v>
      </c>
      <c r="L22" s="176">
        <v>10765672.4</v>
      </c>
      <c r="M22" s="176">
        <v>21574.5</v>
      </c>
      <c r="N22" s="177">
        <v>10787246.899999999</v>
      </c>
      <c r="P22" s="125">
        <f t="shared" si="1"/>
        <v>1078.7246899999998</v>
      </c>
    </row>
    <row r="23" spans="1:21" x14ac:dyDescent="0.2">
      <c r="A23" s="4">
        <f t="shared" si="0"/>
        <v>2036</v>
      </c>
      <c r="B23" s="259"/>
      <c r="C23" s="11"/>
      <c r="E23" s="120">
        <v>10306320</v>
      </c>
      <c r="G23" s="120">
        <v>10993469</v>
      </c>
      <c r="H23" s="119"/>
      <c r="I23" s="175">
        <v>7021492</v>
      </c>
      <c r="J23" s="176">
        <v>2880962.1</v>
      </c>
      <c r="K23" s="176">
        <v>965077.29999999993</v>
      </c>
      <c r="L23" s="176">
        <v>10867531.299999999</v>
      </c>
      <c r="M23" s="176">
        <v>21778.600000000002</v>
      </c>
      <c r="N23" s="177">
        <v>10889309.9</v>
      </c>
      <c r="P23" s="125">
        <f t="shared" si="1"/>
        <v>1088.9309900000001</v>
      </c>
    </row>
    <row r="24" spans="1:21" x14ac:dyDescent="0.2">
      <c r="A24" s="4">
        <f t="shared" si="0"/>
        <v>2037</v>
      </c>
      <c r="B24" s="259"/>
      <c r="C24" s="11"/>
      <c r="E24" s="120">
        <v>10330453</v>
      </c>
      <c r="G24" s="120">
        <v>11059318</v>
      </c>
      <c r="H24" s="119"/>
      <c r="I24" s="175">
        <v>7066716.6000000006</v>
      </c>
      <c r="J24" s="176">
        <v>2901499.0999999996</v>
      </c>
      <c r="K24" s="176">
        <v>965033.5</v>
      </c>
      <c r="L24" s="176">
        <v>10933249.199999999</v>
      </c>
      <c r="M24" s="176">
        <v>21910.300000000003</v>
      </c>
      <c r="N24" s="177">
        <v>10955159.5</v>
      </c>
      <c r="P24" s="125">
        <f t="shared" si="1"/>
        <v>1095.51595</v>
      </c>
    </row>
    <row r="25" spans="1:21" x14ac:dyDescent="0.2">
      <c r="A25" s="4">
        <f t="shared" si="0"/>
        <v>2038</v>
      </c>
      <c r="B25" s="259"/>
      <c r="C25" s="11"/>
      <c r="E25" s="120">
        <v>10371432</v>
      </c>
      <c r="G25" s="120">
        <v>11141767</v>
      </c>
      <c r="H25" s="119"/>
      <c r="I25" s="175">
        <v>7132609.7999999998</v>
      </c>
      <c r="J25" s="176">
        <v>2918191.9</v>
      </c>
      <c r="K25" s="176">
        <v>964731.3</v>
      </c>
      <c r="L25" s="176">
        <v>11015532.9</v>
      </c>
      <c r="M25" s="176">
        <v>22075.200000000001</v>
      </c>
      <c r="N25" s="177">
        <v>11037608.200000001</v>
      </c>
      <c r="P25" s="125">
        <f t="shared" si="1"/>
        <v>1103.7608200000002</v>
      </c>
    </row>
    <row r="26" spans="1:21" x14ac:dyDescent="0.2">
      <c r="A26" s="4">
        <f t="shared" si="0"/>
        <v>2039</v>
      </c>
      <c r="B26" s="259"/>
      <c r="C26" s="11"/>
      <c r="E26" s="120">
        <v>10417442</v>
      </c>
      <c r="G26" s="120">
        <v>11229345</v>
      </c>
      <c r="H26" s="119"/>
      <c r="I26" s="175">
        <v>7202741.7000000002</v>
      </c>
      <c r="J26" s="176">
        <v>2935716.2</v>
      </c>
      <c r="K26" s="176">
        <v>964477.6</v>
      </c>
      <c r="L26" s="176">
        <v>11102935.5</v>
      </c>
      <c r="M26" s="176">
        <v>22250.400000000001</v>
      </c>
      <c r="N26" s="177">
        <v>11125185.9</v>
      </c>
      <c r="P26" s="125">
        <f t="shared" si="1"/>
        <v>1112.5185900000001</v>
      </c>
    </row>
    <row r="27" spans="1:21" x14ac:dyDescent="0.2">
      <c r="A27" s="4">
        <f t="shared" si="0"/>
        <v>2040</v>
      </c>
      <c r="B27" s="259"/>
      <c r="C27" s="11"/>
      <c r="E27" s="120">
        <v>10474881</v>
      </c>
      <c r="G27" s="120">
        <v>11333899</v>
      </c>
      <c r="H27" s="119"/>
      <c r="I27" s="175">
        <v>7293421.8000000007</v>
      </c>
      <c r="J27" s="176">
        <v>2949887.7</v>
      </c>
      <c r="K27" s="176">
        <v>963970.89999999991</v>
      </c>
      <c r="L27" s="176">
        <v>11207280.4</v>
      </c>
      <c r="M27" s="176">
        <v>22459.5</v>
      </c>
      <c r="N27" s="177">
        <v>11229739.800000001</v>
      </c>
      <c r="P27" s="125">
        <f t="shared" si="1"/>
        <v>1122.97398</v>
      </c>
    </row>
    <row r="28" spans="1:21" ht="13.5" thickBot="1" x14ac:dyDescent="0.25">
      <c r="A28" s="4">
        <f>A27+1</f>
        <v>2041</v>
      </c>
      <c r="B28" s="167"/>
      <c r="C28" s="11"/>
      <c r="E28" s="121">
        <v>10496819</v>
      </c>
      <c r="G28" s="121">
        <v>11404991</v>
      </c>
      <c r="H28" s="119"/>
      <c r="I28" s="175">
        <v>7342452.5999999996</v>
      </c>
      <c r="J28" s="176">
        <v>2971854.1999999997</v>
      </c>
      <c r="K28" s="176">
        <v>963923.7</v>
      </c>
      <c r="L28" s="176">
        <v>11278230.5</v>
      </c>
      <c r="M28" s="176">
        <v>22601.7</v>
      </c>
      <c r="N28" s="177">
        <v>11300832.199999999</v>
      </c>
      <c r="P28" s="125">
        <f t="shared" si="1"/>
        <v>1130.08322</v>
      </c>
    </row>
    <row r="29" spans="1:21" x14ac:dyDescent="0.2">
      <c r="A29" s="4">
        <f t="shared" ref="A29:A32" si="2">A28+1</f>
        <v>2042</v>
      </c>
      <c r="B29" s="167"/>
      <c r="C29" s="11"/>
      <c r="E29" s="16"/>
      <c r="G29" s="16"/>
      <c r="H29" s="119"/>
      <c r="I29" s="175">
        <v>7411852.9000000004</v>
      </c>
      <c r="J29" s="176">
        <v>2989325.5</v>
      </c>
      <c r="K29" s="176">
        <v>963607.70000000007</v>
      </c>
      <c r="L29" s="176">
        <v>11364786.100000001</v>
      </c>
      <c r="M29" s="176">
        <v>22775.100000000002</v>
      </c>
      <c r="N29" s="177">
        <v>11387561.200000001</v>
      </c>
      <c r="P29" s="125">
        <f t="shared" si="1"/>
        <v>1138.75612</v>
      </c>
    </row>
    <row r="30" spans="1:21" x14ac:dyDescent="0.2">
      <c r="A30" s="4">
        <f t="shared" si="2"/>
        <v>2043</v>
      </c>
      <c r="B30" s="167"/>
      <c r="C30" s="11"/>
      <c r="E30" s="16"/>
      <c r="G30" s="16"/>
      <c r="H30" s="119"/>
      <c r="I30" s="175">
        <v>7480966.8000000007</v>
      </c>
      <c r="J30" s="176">
        <v>3006366.4000000004</v>
      </c>
      <c r="K30" s="176">
        <v>963266.3</v>
      </c>
      <c r="L30" s="176">
        <v>11450599.6</v>
      </c>
      <c r="M30" s="176">
        <v>22947.1</v>
      </c>
      <c r="N30" s="177">
        <v>11473546.6</v>
      </c>
      <c r="P30" s="125">
        <f t="shared" si="1"/>
        <v>1147.35466</v>
      </c>
    </row>
    <row r="31" spans="1:21" x14ac:dyDescent="0.2">
      <c r="A31" s="4">
        <f t="shared" si="2"/>
        <v>2044</v>
      </c>
      <c r="B31" s="167"/>
      <c r="C31" s="11"/>
      <c r="E31" s="16"/>
      <c r="G31" s="16"/>
      <c r="H31" s="119"/>
      <c r="I31" s="175">
        <v>7571332.5</v>
      </c>
      <c r="J31" s="176">
        <v>3019603.8</v>
      </c>
      <c r="K31" s="176">
        <v>962680.3</v>
      </c>
      <c r="L31" s="176">
        <v>11553616.5</v>
      </c>
      <c r="M31" s="176">
        <v>23153.5</v>
      </c>
      <c r="N31" s="177">
        <v>11576770.1</v>
      </c>
      <c r="P31" s="125">
        <f t="shared" si="1"/>
        <v>1157.6770099999999</v>
      </c>
      <c r="R31" s="260" t="s">
        <v>97</v>
      </c>
      <c r="S31" s="260"/>
      <c r="T31" s="260"/>
    </row>
    <row r="32" spans="1:21" ht="13.5" thickBot="1" x14ac:dyDescent="0.25">
      <c r="A32" s="4">
        <f t="shared" si="2"/>
        <v>2045</v>
      </c>
      <c r="B32" s="167"/>
      <c r="C32" s="11"/>
      <c r="E32" s="16"/>
      <c r="G32" s="16"/>
      <c r="H32" s="119"/>
      <c r="I32" s="178">
        <v>7618410</v>
      </c>
      <c r="J32" s="179">
        <v>3041238.7</v>
      </c>
      <c r="K32" s="179">
        <v>962536.9</v>
      </c>
      <c r="L32" s="179">
        <v>11622185.600000001</v>
      </c>
      <c r="M32" s="179">
        <v>23291</v>
      </c>
      <c r="N32" s="180">
        <v>11645476.5</v>
      </c>
      <c r="P32" s="125">
        <f t="shared" si="1"/>
        <v>1164.54765</v>
      </c>
      <c r="R32" t="s">
        <v>9</v>
      </c>
      <c r="S32" t="s">
        <v>10</v>
      </c>
      <c r="T32" t="s">
        <v>11</v>
      </c>
      <c r="U32" t="s">
        <v>96</v>
      </c>
    </row>
    <row r="33" spans="1:21" ht="3" customHeight="1" thickBot="1" x14ac:dyDescent="0.25"/>
    <row r="34" spans="1:21" x14ac:dyDescent="0.2">
      <c r="A34" s="4">
        <v>2020</v>
      </c>
      <c r="B34" s="4">
        <v>1</v>
      </c>
      <c r="C34" s="11">
        <f t="shared" ref="C34:C97" si="3">DATE(A34,B34,1)</f>
        <v>43831</v>
      </c>
      <c r="I34" s="172">
        <v>5988058.7000000002</v>
      </c>
      <c r="J34" s="173">
        <v>2630848.7999999998</v>
      </c>
      <c r="K34" s="173">
        <v>900489.5</v>
      </c>
      <c r="L34" s="173">
        <v>9519397</v>
      </c>
      <c r="M34" s="173">
        <v>19076.900000000001</v>
      </c>
      <c r="N34" s="174">
        <v>9538473.9000000004</v>
      </c>
      <c r="R34" s="125">
        <f>IF(I34="",0,I34+I34/$L34*$M34)</f>
        <v>6000058.7875070162</v>
      </c>
      <c r="S34" s="125">
        <f t="shared" ref="S34" si="4">IF(J34="",0,J34+J34/$L34*$M34)</f>
        <v>2636121.0288473438</v>
      </c>
      <c r="T34" s="125">
        <f t="shared" ref="T34" si="5">IF(K34="",0,K34+K34/$L34*$M34)</f>
        <v>902294.08364563948</v>
      </c>
      <c r="U34" s="125">
        <f>SUM(R34:T34)</f>
        <v>9538473.9000000004</v>
      </c>
    </row>
    <row r="35" spans="1:21" x14ac:dyDescent="0.2">
      <c r="A35" s="4">
        <f t="shared" ref="A35:A98" si="6">IF(B35=1,A34+1,A34)</f>
        <v>2020</v>
      </c>
      <c r="B35" s="4">
        <f t="shared" ref="B35:B98" si="7">IF(B34=12,1,B34+1)</f>
        <v>2</v>
      </c>
      <c r="C35" s="11">
        <f t="shared" si="3"/>
        <v>43862</v>
      </c>
      <c r="I35" s="175">
        <v>5992498.7999999998</v>
      </c>
      <c r="J35" s="176">
        <v>2612923.2999999998</v>
      </c>
      <c r="K35" s="176">
        <v>877703.39999999991</v>
      </c>
      <c r="L35" s="176">
        <v>9483125.5</v>
      </c>
      <c r="M35" s="176">
        <v>19004.3</v>
      </c>
      <c r="N35" s="177">
        <v>9502129.8000000007</v>
      </c>
      <c r="R35" s="125">
        <f t="shared" ref="R35:R98" si="8">IF(I35="",0,I35+I35/$L35*$M35)</f>
        <v>6004507.8412116598</v>
      </c>
      <c r="S35" s="125">
        <f t="shared" ref="S35:S98" si="9">IF(J35="",0,J35+J35/$L35*$M35)</f>
        <v>2618159.6303923572</v>
      </c>
      <c r="T35" s="125">
        <f t="shared" ref="T35:T98" si="10">IF(K35="",0,K35+K35/$L35*$M35)</f>
        <v>879462.32839598285</v>
      </c>
      <c r="U35" s="125">
        <f t="shared" ref="U35:U98" si="11">SUM(R35:T35)</f>
        <v>9502129.8000000007</v>
      </c>
    </row>
    <row r="36" spans="1:21" x14ac:dyDescent="0.2">
      <c r="A36" s="4">
        <f t="shared" si="6"/>
        <v>2020</v>
      </c>
      <c r="B36" s="4">
        <f t="shared" si="7"/>
        <v>3</v>
      </c>
      <c r="C36" s="11">
        <f t="shared" si="3"/>
        <v>43891</v>
      </c>
      <c r="I36" s="175" t="s">
        <v>121</v>
      </c>
      <c r="J36" s="176" t="s">
        <v>121</v>
      </c>
      <c r="K36" s="176" t="s">
        <v>121</v>
      </c>
      <c r="L36" s="176" t="s">
        <v>121</v>
      </c>
      <c r="M36" s="176" t="s">
        <v>121</v>
      </c>
      <c r="N36" s="177" t="s">
        <v>121</v>
      </c>
      <c r="R36" s="125">
        <f t="shared" si="8"/>
        <v>0</v>
      </c>
      <c r="S36" s="125">
        <f t="shared" si="9"/>
        <v>0</v>
      </c>
      <c r="T36" s="125">
        <f t="shared" si="10"/>
        <v>0</v>
      </c>
      <c r="U36" s="125">
        <f t="shared" si="11"/>
        <v>0</v>
      </c>
    </row>
    <row r="37" spans="1:21" x14ac:dyDescent="0.2">
      <c r="A37" s="4">
        <f t="shared" si="6"/>
        <v>2020</v>
      </c>
      <c r="B37" s="4">
        <f t="shared" si="7"/>
        <v>4</v>
      </c>
      <c r="C37" s="11">
        <f t="shared" si="3"/>
        <v>43922</v>
      </c>
      <c r="I37" s="175" t="s">
        <v>121</v>
      </c>
      <c r="J37" s="176" t="s">
        <v>121</v>
      </c>
      <c r="K37" s="176" t="s">
        <v>121</v>
      </c>
      <c r="L37" s="176" t="s">
        <v>121</v>
      </c>
      <c r="M37" s="176" t="s">
        <v>121</v>
      </c>
      <c r="N37" s="177" t="s">
        <v>121</v>
      </c>
      <c r="R37" s="125">
        <f t="shared" si="8"/>
        <v>0</v>
      </c>
      <c r="S37" s="125">
        <f t="shared" si="9"/>
        <v>0</v>
      </c>
      <c r="T37" s="125">
        <f t="shared" si="10"/>
        <v>0</v>
      </c>
      <c r="U37" s="125">
        <f t="shared" si="11"/>
        <v>0</v>
      </c>
    </row>
    <row r="38" spans="1:21" x14ac:dyDescent="0.2">
      <c r="A38" s="4">
        <f t="shared" si="6"/>
        <v>2020</v>
      </c>
      <c r="B38" s="4">
        <f t="shared" si="7"/>
        <v>5</v>
      </c>
      <c r="C38" s="11">
        <f t="shared" si="3"/>
        <v>43952</v>
      </c>
      <c r="I38" s="175" t="s">
        <v>121</v>
      </c>
      <c r="J38" s="176" t="s">
        <v>121</v>
      </c>
      <c r="K38" s="176" t="s">
        <v>121</v>
      </c>
      <c r="L38" s="176" t="s">
        <v>121</v>
      </c>
      <c r="M38" s="176" t="s">
        <v>121</v>
      </c>
      <c r="N38" s="177" t="s">
        <v>121</v>
      </c>
      <c r="R38" s="125">
        <f t="shared" si="8"/>
        <v>0</v>
      </c>
      <c r="S38" s="125">
        <f t="shared" si="9"/>
        <v>0</v>
      </c>
      <c r="T38" s="125">
        <f t="shared" si="10"/>
        <v>0</v>
      </c>
      <c r="U38" s="125">
        <f t="shared" si="11"/>
        <v>0</v>
      </c>
    </row>
    <row r="39" spans="1:21" x14ac:dyDescent="0.2">
      <c r="A39" s="4">
        <f t="shared" si="6"/>
        <v>2020</v>
      </c>
      <c r="B39" s="4">
        <f t="shared" si="7"/>
        <v>6</v>
      </c>
      <c r="C39" s="11">
        <f t="shared" si="3"/>
        <v>43983</v>
      </c>
      <c r="I39" s="175" t="s">
        <v>121</v>
      </c>
      <c r="J39" s="176" t="s">
        <v>121</v>
      </c>
      <c r="K39" s="176" t="s">
        <v>121</v>
      </c>
      <c r="L39" s="176" t="s">
        <v>121</v>
      </c>
      <c r="M39" s="176" t="s">
        <v>121</v>
      </c>
      <c r="N39" s="177" t="s">
        <v>121</v>
      </c>
      <c r="R39" s="125">
        <f t="shared" si="8"/>
        <v>0</v>
      </c>
      <c r="S39" s="125">
        <f t="shared" si="9"/>
        <v>0</v>
      </c>
      <c r="T39" s="125">
        <f t="shared" si="10"/>
        <v>0</v>
      </c>
      <c r="U39" s="125">
        <f t="shared" si="11"/>
        <v>0</v>
      </c>
    </row>
    <row r="40" spans="1:21" x14ac:dyDescent="0.2">
      <c r="A40" s="4">
        <f t="shared" si="6"/>
        <v>2020</v>
      </c>
      <c r="B40" s="4">
        <f t="shared" si="7"/>
        <v>7</v>
      </c>
      <c r="C40" s="11">
        <f t="shared" si="3"/>
        <v>44013</v>
      </c>
      <c r="I40" s="175" t="s">
        <v>121</v>
      </c>
      <c r="J40" s="176" t="s">
        <v>121</v>
      </c>
      <c r="K40" s="176" t="s">
        <v>121</v>
      </c>
      <c r="L40" s="176" t="s">
        <v>121</v>
      </c>
      <c r="M40" s="176" t="s">
        <v>121</v>
      </c>
      <c r="N40" s="177" t="s">
        <v>121</v>
      </c>
      <c r="R40" s="125">
        <f t="shared" si="8"/>
        <v>0</v>
      </c>
      <c r="S40" s="125">
        <f t="shared" si="9"/>
        <v>0</v>
      </c>
      <c r="T40" s="125">
        <f t="shared" si="10"/>
        <v>0</v>
      </c>
      <c r="U40" s="125">
        <f t="shared" si="11"/>
        <v>0</v>
      </c>
    </row>
    <row r="41" spans="1:21" x14ac:dyDescent="0.2">
      <c r="A41" s="4">
        <f t="shared" si="6"/>
        <v>2020</v>
      </c>
      <c r="B41" s="4">
        <f t="shared" si="7"/>
        <v>8</v>
      </c>
      <c r="C41" s="11">
        <f t="shared" si="3"/>
        <v>44044</v>
      </c>
      <c r="I41" s="175" t="s">
        <v>121</v>
      </c>
      <c r="J41" s="176" t="s">
        <v>121</v>
      </c>
      <c r="K41" s="176" t="s">
        <v>121</v>
      </c>
      <c r="L41" s="176" t="s">
        <v>121</v>
      </c>
      <c r="M41" s="176" t="s">
        <v>121</v>
      </c>
      <c r="N41" s="177" t="s">
        <v>121</v>
      </c>
      <c r="R41" s="125">
        <f t="shared" si="8"/>
        <v>0</v>
      </c>
      <c r="S41" s="125">
        <f t="shared" si="9"/>
        <v>0</v>
      </c>
      <c r="T41" s="125">
        <f t="shared" si="10"/>
        <v>0</v>
      </c>
      <c r="U41" s="125">
        <f t="shared" si="11"/>
        <v>0</v>
      </c>
    </row>
    <row r="42" spans="1:21" x14ac:dyDescent="0.2">
      <c r="A42" s="4">
        <f t="shared" si="6"/>
        <v>2020</v>
      </c>
      <c r="B42" s="4">
        <f t="shared" si="7"/>
        <v>9</v>
      </c>
      <c r="C42" s="11">
        <f t="shared" si="3"/>
        <v>44075</v>
      </c>
      <c r="I42" s="175" t="s">
        <v>121</v>
      </c>
      <c r="J42" s="176" t="s">
        <v>121</v>
      </c>
      <c r="K42" s="176" t="s">
        <v>121</v>
      </c>
      <c r="L42" s="176" t="s">
        <v>121</v>
      </c>
      <c r="M42" s="176" t="s">
        <v>121</v>
      </c>
      <c r="N42" s="177" t="s">
        <v>121</v>
      </c>
      <c r="R42" s="125">
        <f t="shared" si="8"/>
        <v>0</v>
      </c>
      <c r="S42" s="125">
        <f t="shared" si="9"/>
        <v>0</v>
      </c>
      <c r="T42" s="125">
        <f t="shared" si="10"/>
        <v>0</v>
      </c>
      <c r="U42" s="125">
        <f t="shared" si="11"/>
        <v>0</v>
      </c>
    </row>
    <row r="43" spans="1:21" x14ac:dyDescent="0.2">
      <c r="A43" s="4">
        <f t="shared" si="6"/>
        <v>2020</v>
      </c>
      <c r="B43" s="4">
        <f t="shared" si="7"/>
        <v>10</v>
      </c>
      <c r="C43" s="11">
        <f t="shared" si="3"/>
        <v>44105</v>
      </c>
      <c r="I43" s="175" t="s">
        <v>121</v>
      </c>
      <c r="J43" s="176" t="s">
        <v>121</v>
      </c>
      <c r="K43" s="176" t="s">
        <v>121</v>
      </c>
      <c r="L43" s="176" t="s">
        <v>121</v>
      </c>
      <c r="M43" s="176" t="s">
        <v>121</v>
      </c>
      <c r="N43" s="177" t="s">
        <v>121</v>
      </c>
      <c r="R43" s="125">
        <f t="shared" si="8"/>
        <v>0</v>
      </c>
      <c r="S43" s="125">
        <f t="shared" si="9"/>
        <v>0</v>
      </c>
      <c r="T43" s="125">
        <f t="shared" si="10"/>
        <v>0</v>
      </c>
      <c r="U43" s="125">
        <f t="shared" si="11"/>
        <v>0</v>
      </c>
    </row>
    <row r="44" spans="1:21" x14ac:dyDescent="0.2">
      <c r="A44" s="4">
        <f t="shared" si="6"/>
        <v>2020</v>
      </c>
      <c r="B44" s="4">
        <f t="shared" si="7"/>
        <v>11</v>
      </c>
      <c r="C44" s="11">
        <f t="shared" si="3"/>
        <v>44136</v>
      </c>
      <c r="I44" s="175">
        <v>6038447.4000000004</v>
      </c>
      <c r="J44" s="176">
        <v>2430563.2000000002</v>
      </c>
      <c r="K44" s="176">
        <v>650809.30000000005</v>
      </c>
      <c r="L44" s="176">
        <v>9119819.9000000004</v>
      </c>
      <c r="M44" s="176">
        <v>18276.199999999997</v>
      </c>
      <c r="N44" s="177">
        <v>9138096.0999999996</v>
      </c>
      <c r="R44" s="125">
        <f t="shared" si="8"/>
        <v>6050548.5021689022</v>
      </c>
      <c r="S44" s="125">
        <f t="shared" si="9"/>
        <v>2435434.0702192509</v>
      </c>
      <c r="T44" s="125">
        <f t="shared" si="10"/>
        <v>652113.52761184797</v>
      </c>
      <c r="U44" s="125">
        <f t="shared" si="11"/>
        <v>9138096.1000000015</v>
      </c>
    </row>
    <row r="45" spans="1:21" x14ac:dyDescent="0.2">
      <c r="A45" s="4">
        <f t="shared" si="6"/>
        <v>2020</v>
      </c>
      <c r="B45" s="4">
        <f t="shared" si="7"/>
        <v>12</v>
      </c>
      <c r="C45" s="11">
        <f t="shared" si="3"/>
        <v>44166</v>
      </c>
      <c r="I45" s="175">
        <v>5963213.7000000002</v>
      </c>
      <c r="J45" s="176">
        <v>2606464.1</v>
      </c>
      <c r="K45" s="176">
        <v>965259.9</v>
      </c>
      <c r="L45" s="176">
        <v>9534937.5999999996</v>
      </c>
      <c r="M45" s="176">
        <v>19108.099999999999</v>
      </c>
      <c r="N45" s="177">
        <v>9554045.6999999993</v>
      </c>
      <c r="R45" s="125">
        <f t="shared" si="8"/>
        <v>5975164.0334453881</v>
      </c>
      <c r="S45" s="125">
        <f t="shared" si="9"/>
        <v>2611687.4773055012</v>
      </c>
      <c r="T45" s="125">
        <f t="shared" si="10"/>
        <v>967194.28944951145</v>
      </c>
      <c r="U45" s="125">
        <f t="shared" si="11"/>
        <v>9554045.8002004009</v>
      </c>
    </row>
    <row r="46" spans="1:21" x14ac:dyDescent="0.2">
      <c r="A46" s="4">
        <f t="shared" si="6"/>
        <v>2021</v>
      </c>
      <c r="B46" s="4">
        <f t="shared" si="7"/>
        <v>1</v>
      </c>
      <c r="C46" s="11">
        <f t="shared" si="3"/>
        <v>44197</v>
      </c>
      <c r="I46" s="175">
        <v>5979922.8000000007</v>
      </c>
      <c r="J46" s="176">
        <v>2563582.3000000003</v>
      </c>
      <c r="K46" s="176">
        <v>890767.8</v>
      </c>
      <c r="L46" s="176">
        <v>9434272.9000000004</v>
      </c>
      <c r="M46" s="176">
        <v>18906.400000000001</v>
      </c>
      <c r="N46" s="177">
        <v>9453179.3000000007</v>
      </c>
      <c r="R46" s="125">
        <f t="shared" si="8"/>
        <v>5991906.639520471</v>
      </c>
      <c r="S46" s="125">
        <f t="shared" si="9"/>
        <v>2568719.7507511568</v>
      </c>
      <c r="T46" s="125">
        <f t="shared" si="10"/>
        <v>892552.90972837352</v>
      </c>
      <c r="U46" s="125">
        <f t="shared" si="11"/>
        <v>9453179.3000000026</v>
      </c>
    </row>
    <row r="47" spans="1:21" x14ac:dyDescent="0.2">
      <c r="A47" s="4">
        <f t="shared" si="6"/>
        <v>2021</v>
      </c>
      <c r="B47" s="4">
        <f t="shared" si="7"/>
        <v>2</v>
      </c>
      <c r="C47" s="11">
        <f t="shared" si="3"/>
        <v>44228</v>
      </c>
      <c r="I47" s="175">
        <v>5993059.3999999994</v>
      </c>
      <c r="J47" s="176">
        <v>2558842.4</v>
      </c>
      <c r="K47" s="176">
        <v>869482.10000000009</v>
      </c>
      <c r="L47" s="176">
        <v>9421383.9000000004</v>
      </c>
      <c r="M47" s="176">
        <v>18880.5</v>
      </c>
      <c r="N47" s="177">
        <v>9440264.3999999985</v>
      </c>
      <c r="R47" s="125">
        <f t="shared" si="8"/>
        <v>6005069.5207214039</v>
      </c>
      <c r="S47" s="125">
        <f t="shared" si="9"/>
        <v>2563970.3328436241</v>
      </c>
      <c r="T47" s="125">
        <f t="shared" si="10"/>
        <v>871224.54643497127</v>
      </c>
      <c r="U47" s="125">
        <f t="shared" si="11"/>
        <v>9440264.3999999985</v>
      </c>
    </row>
    <row r="48" spans="1:21" x14ac:dyDescent="0.2">
      <c r="A48" s="4">
        <f t="shared" si="6"/>
        <v>2021</v>
      </c>
      <c r="B48" s="4">
        <f t="shared" si="7"/>
        <v>3</v>
      </c>
      <c r="C48" s="11">
        <f t="shared" si="3"/>
        <v>44256</v>
      </c>
      <c r="I48" s="175" t="s">
        <v>121</v>
      </c>
      <c r="J48" s="176" t="s">
        <v>121</v>
      </c>
      <c r="K48" s="176" t="s">
        <v>121</v>
      </c>
      <c r="L48" s="176" t="s">
        <v>121</v>
      </c>
      <c r="M48" s="176" t="s">
        <v>121</v>
      </c>
      <c r="N48" s="177" t="s">
        <v>121</v>
      </c>
      <c r="R48" s="125">
        <f t="shared" si="8"/>
        <v>0</v>
      </c>
      <c r="S48" s="125">
        <f t="shared" si="9"/>
        <v>0</v>
      </c>
      <c r="T48" s="125">
        <f t="shared" si="10"/>
        <v>0</v>
      </c>
      <c r="U48" s="125">
        <f t="shared" si="11"/>
        <v>0</v>
      </c>
    </row>
    <row r="49" spans="1:21" x14ac:dyDescent="0.2">
      <c r="A49" s="4">
        <f t="shared" si="6"/>
        <v>2021</v>
      </c>
      <c r="B49" s="4">
        <f t="shared" si="7"/>
        <v>4</v>
      </c>
      <c r="C49" s="11">
        <f t="shared" si="3"/>
        <v>44287</v>
      </c>
      <c r="I49" s="175" t="s">
        <v>121</v>
      </c>
      <c r="J49" s="176" t="s">
        <v>121</v>
      </c>
      <c r="K49" s="176" t="s">
        <v>121</v>
      </c>
      <c r="L49" s="176" t="s">
        <v>121</v>
      </c>
      <c r="M49" s="176" t="s">
        <v>121</v>
      </c>
      <c r="N49" s="177" t="s">
        <v>121</v>
      </c>
      <c r="R49" s="125">
        <f t="shared" si="8"/>
        <v>0</v>
      </c>
      <c r="S49" s="125">
        <f t="shared" si="9"/>
        <v>0</v>
      </c>
      <c r="T49" s="125">
        <f t="shared" si="10"/>
        <v>0</v>
      </c>
      <c r="U49" s="125">
        <f t="shared" si="11"/>
        <v>0</v>
      </c>
    </row>
    <row r="50" spans="1:21" x14ac:dyDescent="0.2">
      <c r="A50" s="4">
        <f t="shared" si="6"/>
        <v>2021</v>
      </c>
      <c r="B50" s="4">
        <f t="shared" si="7"/>
        <v>5</v>
      </c>
      <c r="C50" s="11">
        <f t="shared" si="3"/>
        <v>44317</v>
      </c>
      <c r="I50" s="175" t="s">
        <v>121</v>
      </c>
      <c r="J50" s="176" t="s">
        <v>121</v>
      </c>
      <c r="K50" s="176" t="s">
        <v>121</v>
      </c>
      <c r="L50" s="176" t="s">
        <v>121</v>
      </c>
      <c r="M50" s="176" t="s">
        <v>121</v>
      </c>
      <c r="N50" s="177" t="s">
        <v>121</v>
      </c>
      <c r="R50" s="125">
        <f t="shared" si="8"/>
        <v>0</v>
      </c>
      <c r="S50" s="125">
        <f t="shared" si="9"/>
        <v>0</v>
      </c>
      <c r="T50" s="125">
        <f t="shared" si="10"/>
        <v>0</v>
      </c>
      <c r="U50" s="125">
        <f t="shared" si="11"/>
        <v>0</v>
      </c>
    </row>
    <row r="51" spans="1:21" x14ac:dyDescent="0.2">
      <c r="A51" s="4">
        <f t="shared" si="6"/>
        <v>2021</v>
      </c>
      <c r="B51" s="4">
        <f t="shared" si="7"/>
        <v>6</v>
      </c>
      <c r="C51" s="11">
        <f t="shared" si="3"/>
        <v>44348</v>
      </c>
      <c r="I51" s="175" t="s">
        <v>121</v>
      </c>
      <c r="J51" s="176" t="s">
        <v>121</v>
      </c>
      <c r="K51" s="176" t="s">
        <v>121</v>
      </c>
      <c r="L51" s="176" t="s">
        <v>121</v>
      </c>
      <c r="M51" s="176" t="s">
        <v>121</v>
      </c>
      <c r="N51" s="177" t="s">
        <v>121</v>
      </c>
      <c r="R51" s="125">
        <f t="shared" si="8"/>
        <v>0</v>
      </c>
      <c r="S51" s="125">
        <f t="shared" si="9"/>
        <v>0</v>
      </c>
      <c r="T51" s="125">
        <f t="shared" si="10"/>
        <v>0</v>
      </c>
      <c r="U51" s="125">
        <f t="shared" si="11"/>
        <v>0</v>
      </c>
    </row>
    <row r="52" spans="1:21" x14ac:dyDescent="0.2">
      <c r="A52" s="4">
        <f t="shared" si="6"/>
        <v>2021</v>
      </c>
      <c r="B52" s="4">
        <f t="shared" si="7"/>
        <v>7</v>
      </c>
      <c r="C52" s="11">
        <f t="shared" si="3"/>
        <v>44378</v>
      </c>
      <c r="I52" s="175" t="s">
        <v>121</v>
      </c>
      <c r="J52" s="176" t="s">
        <v>121</v>
      </c>
      <c r="K52" s="176" t="s">
        <v>121</v>
      </c>
      <c r="L52" s="176" t="s">
        <v>121</v>
      </c>
      <c r="M52" s="176" t="s">
        <v>121</v>
      </c>
      <c r="N52" s="177" t="s">
        <v>121</v>
      </c>
      <c r="R52" s="125">
        <f t="shared" si="8"/>
        <v>0</v>
      </c>
      <c r="S52" s="125">
        <f t="shared" si="9"/>
        <v>0</v>
      </c>
      <c r="T52" s="125">
        <f t="shared" si="10"/>
        <v>0</v>
      </c>
      <c r="U52" s="125">
        <f t="shared" si="11"/>
        <v>0</v>
      </c>
    </row>
    <row r="53" spans="1:21" x14ac:dyDescent="0.2">
      <c r="A53" s="4">
        <f t="shared" si="6"/>
        <v>2021</v>
      </c>
      <c r="B53" s="4">
        <f t="shared" si="7"/>
        <v>8</v>
      </c>
      <c r="C53" s="11">
        <f t="shared" si="3"/>
        <v>44409</v>
      </c>
      <c r="I53" s="175" t="s">
        <v>121</v>
      </c>
      <c r="J53" s="176" t="s">
        <v>121</v>
      </c>
      <c r="K53" s="176" t="s">
        <v>121</v>
      </c>
      <c r="L53" s="176" t="s">
        <v>121</v>
      </c>
      <c r="M53" s="176" t="s">
        <v>121</v>
      </c>
      <c r="N53" s="177" t="s">
        <v>121</v>
      </c>
      <c r="R53" s="125">
        <f t="shared" si="8"/>
        <v>0</v>
      </c>
      <c r="S53" s="125">
        <f t="shared" si="9"/>
        <v>0</v>
      </c>
      <c r="T53" s="125">
        <f t="shared" si="10"/>
        <v>0</v>
      </c>
      <c r="U53" s="125">
        <f t="shared" si="11"/>
        <v>0</v>
      </c>
    </row>
    <row r="54" spans="1:21" x14ac:dyDescent="0.2">
      <c r="A54" s="4">
        <f t="shared" si="6"/>
        <v>2021</v>
      </c>
      <c r="B54" s="4">
        <f t="shared" si="7"/>
        <v>9</v>
      </c>
      <c r="C54" s="11">
        <f t="shared" si="3"/>
        <v>44440</v>
      </c>
      <c r="I54" s="175" t="s">
        <v>121</v>
      </c>
      <c r="J54" s="176" t="s">
        <v>121</v>
      </c>
      <c r="K54" s="176" t="s">
        <v>121</v>
      </c>
      <c r="L54" s="176" t="s">
        <v>121</v>
      </c>
      <c r="M54" s="176" t="s">
        <v>121</v>
      </c>
      <c r="N54" s="177" t="s">
        <v>121</v>
      </c>
      <c r="R54" s="125">
        <f t="shared" si="8"/>
        <v>0</v>
      </c>
      <c r="S54" s="125">
        <f t="shared" si="9"/>
        <v>0</v>
      </c>
      <c r="T54" s="125">
        <f t="shared" si="10"/>
        <v>0</v>
      </c>
      <c r="U54" s="125">
        <f t="shared" si="11"/>
        <v>0</v>
      </c>
    </row>
    <row r="55" spans="1:21" x14ac:dyDescent="0.2">
      <c r="A55" s="4">
        <f t="shared" si="6"/>
        <v>2021</v>
      </c>
      <c r="B55" s="4">
        <f t="shared" si="7"/>
        <v>10</v>
      </c>
      <c r="C55" s="11">
        <f t="shared" si="3"/>
        <v>44470</v>
      </c>
      <c r="I55" s="175" t="s">
        <v>121</v>
      </c>
      <c r="J55" s="176" t="s">
        <v>121</v>
      </c>
      <c r="K55" s="176" t="s">
        <v>121</v>
      </c>
      <c r="L55" s="176" t="s">
        <v>121</v>
      </c>
      <c r="M55" s="176" t="s">
        <v>121</v>
      </c>
      <c r="N55" s="177" t="s">
        <v>121</v>
      </c>
      <c r="R55" s="125">
        <f t="shared" si="8"/>
        <v>0</v>
      </c>
      <c r="S55" s="125">
        <f t="shared" si="9"/>
        <v>0</v>
      </c>
      <c r="T55" s="125">
        <f t="shared" si="10"/>
        <v>0</v>
      </c>
      <c r="U55" s="125">
        <f t="shared" si="11"/>
        <v>0</v>
      </c>
    </row>
    <row r="56" spans="1:21" x14ac:dyDescent="0.2">
      <c r="A56" s="4">
        <f t="shared" si="6"/>
        <v>2021</v>
      </c>
      <c r="B56" s="4">
        <f t="shared" si="7"/>
        <v>11</v>
      </c>
      <c r="C56" s="11">
        <f t="shared" si="3"/>
        <v>44501</v>
      </c>
      <c r="I56" s="175">
        <v>6061056.8000000007</v>
      </c>
      <c r="J56" s="176">
        <v>2425485.1999999997</v>
      </c>
      <c r="K56" s="176">
        <v>650872.9</v>
      </c>
      <c r="L56" s="176">
        <v>9137414.9000000004</v>
      </c>
      <c r="M56" s="176">
        <v>18311.5</v>
      </c>
      <c r="N56" s="177">
        <v>9155726.3000000007</v>
      </c>
      <c r="R56" s="125">
        <f t="shared" si="8"/>
        <v>6073203.2377844118</v>
      </c>
      <c r="S56" s="125">
        <f t="shared" si="9"/>
        <v>2430345.9043377005</v>
      </c>
      <c r="T56" s="125">
        <f t="shared" si="10"/>
        <v>652177.25787788839</v>
      </c>
      <c r="U56" s="125">
        <f t="shared" si="11"/>
        <v>9155726.4000000004</v>
      </c>
    </row>
    <row r="57" spans="1:21" x14ac:dyDescent="0.2">
      <c r="A57" s="4">
        <f t="shared" si="6"/>
        <v>2021</v>
      </c>
      <c r="B57" s="4">
        <f t="shared" si="7"/>
        <v>12</v>
      </c>
      <c r="C57" s="11">
        <f t="shared" si="3"/>
        <v>44531</v>
      </c>
      <c r="I57" s="175">
        <v>5983391.2999999998</v>
      </c>
      <c r="J57" s="176">
        <v>2601065.9</v>
      </c>
      <c r="K57" s="176">
        <v>966425.70000000007</v>
      </c>
      <c r="L57" s="176">
        <v>9550883</v>
      </c>
      <c r="M57" s="176">
        <v>19140</v>
      </c>
      <c r="N57" s="177">
        <v>9570023</v>
      </c>
      <c r="R57" s="125">
        <f t="shared" si="8"/>
        <v>5995382.0352526465</v>
      </c>
      <c r="S57" s="125">
        <f t="shared" si="9"/>
        <v>2606278.4443611861</v>
      </c>
      <c r="T57" s="125">
        <f t="shared" si="10"/>
        <v>968362.42018576723</v>
      </c>
      <c r="U57" s="125">
        <f t="shared" si="11"/>
        <v>9570022.8997996002</v>
      </c>
    </row>
    <row r="58" spans="1:21" x14ac:dyDescent="0.2">
      <c r="A58" s="4">
        <f t="shared" si="6"/>
        <v>2022</v>
      </c>
      <c r="B58" s="4">
        <f t="shared" si="7"/>
        <v>1</v>
      </c>
      <c r="C58" s="11">
        <f t="shared" si="3"/>
        <v>44562</v>
      </c>
      <c r="I58" s="175">
        <v>6005031.5</v>
      </c>
      <c r="J58" s="176">
        <v>2564203</v>
      </c>
      <c r="K58" s="176">
        <v>891791</v>
      </c>
      <c r="L58" s="176">
        <v>9461025.5</v>
      </c>
      <c r="M58" s="176">
        <v>18960</v>
      </c>
      <c r="N58" s="177">
        <v>9479985.5</v>
      </c>
      <c r="R58" s="125">
        <f t="shared" si="8"/>
        <v>6017065.6497060759</v>
      </c>
      <c r="S58" s="125">
        <f t="shared" si="9"/>
        <v>2569341.6912422972</v>
      </c>
      <c r="T58" s="125">
        <f t="shared" si="10"/>
        <v>893578.15905162715</v>
      </c>
      <c r="U58" s="125">
        <f t="shared" si="11"/>
        <v>9479985.5</v>
      </c>
    </row>
    <row r="59" spans="1:21" x14ac:dyDescent="0.2">
      <c r="A59" s="4">
        <f t="shared" si="6"/>
        <v>2022</v>
      </c>
      <c r="B59" s="4">
        <f t="shared" si="7"/>
        <v>2</v>
      </c>
      <c r="C59" s="11">
        <f t="shared" si="3"/>
        <v>44593</v>
      </c>
      <c r="I59" s="175">
        <v>6027095.2000000002</v>
      </c>
      <c r="J59" s="176">
        <v>2568033.5999999996</v>
      </c>
      <c r="K59" s="176">
        <v>870792.8</v>
      </c>
      <c r="L59" s="176">
        <v>9465921.5</v>
      </c>
      <c r="M59" s="176">
        <v>18969.8</v>
      </c>
      <c r="N59" s="177">
        <v>9484891.3000000007</v>
      </c>
      <c r="R59" s="125">
        <f t="shared" si="8"/>
        <v>6039173.5581952333</v>
      </c>
      <c r="S59" s="125">
        <f t="shared" si="9"/>
        <v>2573179.964649789</v>
      </c>
      <c r="T59" s="125">
        <f t="shared" si="10"/>
        <v>872537.87735537847</v>
      </c>
      <c r="U59" s="125">
        <f t="shared" si="11"/>
        <v>9484891.4002004005</v>
      </c>
    </row>
    <row r="60" spans="1:21" x14ac:dyDescent="0.2">
      <c r="A60" s="4">
        <f t="shared" si="6"/>
        <v>2022</v>
      </c>
      <c r="B60" s="4">
        <f t="shared" si="7"/>
        <v>3</v>
      </c>
      <c r="C60" s="11">
        <f t="shared" si="3"/>
        <v>44621</v>
      </c>
      <c r="I60" s="175" t="s">
        <v>121</v>
      </c>
      <c r="J60" s="176" t="s">
        <v>121</v>
      </c>
      <c r="K60" s="176" t="s">
        <v>121</v>
      </c>
      <c r="L60" s="176" t="s">
        <v>121</v>
      </c>
      <c r="M60" s="176" t="s">
        <v>121</v>
      </c>
      <c r="N60" s="177" t="s">
        <v>121</v>
      </c>
      <c r="R60" s="125">
        <f t="shared" si="8"/>
        <v>0</v>
      </c>
      <c r="S60" s="125">
        <f t="shared" si="9"/>
        <v>0</v>
      </c>
      <c r="T60" s="125">
        <f t="shared" si="10"/>
        <v>0</v>
      </c>
      <c r="U60" s="125">
        <f t="shared" si="11"/>
        <v>0</v>
      </c>
    </row>
    <row r="61" spans="1:21" x14ac:dyDescent="0.2">
      <c r="A61" s="4">
        <f t="shared" si="6"/>
        <v>2022</v>
      </c>
      <c r="B61" s="4">
        <f t="shared" si="7"/>
        <v>4</v>
      </c>
      <c r="C61" s="11">
        <f t="shared" si="3"/>
        <v>44652</v>
      </c>
      <c r="I61" s="175" t="s">
        <v>121</v>
      </c>
      <c r="J61" s="176" t="s">
        <v>121</v>
      </c>
      <c r="K61" s="176" t="s">
        <v>121</v>
      </c>
      <c r="L61" s="176" t="s">
        <v>121</v>
      </c>
      <c r="M61" s="176" t="s">
        <v>121</v>
      </c>
      <c r="N61" s="177" t="s">
        <v>121</v>
      </c>
      <c r="R61" s="125">
        <f t="shared" si="8"/>
        <v>0</v>
      </c>
      <c r="S61" s="125">
        <f t="shared" si="9"/>
        <v>0</v>
      </c>
      <c r="T61" s="125">
        <f t="shared" si="10"/>
        <v>0</v>
      </c>
      <c r="U61" s="125">
        <f t="shared" si="11"/>
        <v>0</v>
      </c>
    </row>
    <row r="62" spans="1:21" x14ac:dyDescent="0.2">
      <c r="A62" s="4">
        <f t="shared" si="6"/>
        <v>2022</v>
      </c>
      <c r="B62" s="4">
        <f t="shared" si="7"/>
        <v>5</v>
      </c>
      <c r="C62" s="11">
        <f t="shared" si="3"/>
        <v>44682</v>
      </c>
      <c r="I62" s="175" t="s">
        <v>121</v>
      </c>
      <c r="J62" s="176" t="s">
        <v>121</v>
      </c>
      <c r="K62" s="176" t="s">
        <v>121</v>
      </c>
      <c r="L62" s="176" t="s">
        <v>121</v>
      </c>
      <c r="M62" s="176" t="s">
        <v>121</v>
      </c>
      <c r="N62" s="177" t="s">
        <v>121</v>
      </c>
      <c r="R62" s="125">
        <f t="shared" si="8"/>
        <v>0</v>
      </c>
      <c r="S62" s="125">
        <f t="shared" si="9"/>
        <v>0</v>
      </c>
      <c r="T62" s="125">
        <f t="shared" si="10"/>
        <v>0</v>
      </c>
      <c r="U62" s="125">
        <f t="shared" si="11"/>
        <v>0</v>
      </c>
    </row>
    <row r="63" spans="1:21" x14ac:dyDescent="0.2">
      <c r="A63" s="4">
        <f t="shared" si="6"/>
        <v>2022</v>
      </c>
      <c r="B63" s="4">
        <f t="shared" si="7"/>
        <v>6</v>
      </c>
      <c r="C63" s="11">
        <f t="shared" si="3"/>
        <v>44713</v>
      </c>
      <c r="I63" s="175" t="s">
        <v>121</v>
      </c>
      <c r="J63" s="176" t="s">
        <v>121</v>
      </c>
      <c r="K63" s="176" t="s">
        <v>121</v>
      </c>
      <c r="L63" s="176" t="s">
        <v>121</v>
      </c>
      <c r="M63" s="176" t="s">
        <v>121</v>
      </c>
      <c r="N63" s="177" t="s">
        <v>121</v>
      </c>
      <c r="R63" s="125">
        <f t="shared" si="8"/>
        <v>0</v>
      </c>
      <c r="S63" s="125">
        <f t="shared" si="9"/>
        <v>0</v>
      </c>
      <c r="T63" s="125">
        <f t="shared" si="10"/>
        <v>0</v>
      </c>
      <c r="U63" s="125">
        <f t="shared" si="11"/>
        <v>0</v>
      </c>
    </row>
    <row r="64" spans="1:21" x14ac:dyDescent="0.2">
      <c r="A64" s="4">
        <f t="shared" si="6"/>
        <v>2022</v>
      </c>
      <c r="B64" s="4">
        <f t="shared" si="7"/>
        <v>7</v>
      </c>
      <c r="C64" s="11">
        <f t="shared" si="3"/>
        <v>44743</v>
      </c>
      <c r="I64" s="175" t="s">
        <v>121</v>
      </c>
      <c r="J64" s="176" t="s">
        <v>121</v>
      </c>
      <c r="K64" s="176" t="s">
        <v>121</v>
      </c>
      <c r="L64" s="176" t="s">
        <v>121</v>
      </c>
      <c r="M64" s="176" t="s">
        <v>121</v>
      </c>
      <c r="N64" s="177" t="s">
        <v>121</v>
      </c>
      <c r="R64" s="125">
        <f t="shared" si="8"/>
        <v>0</v>
      </c>
      <c r="S64" s="125">
        <f t="shared" si="9"/>
        <v>0</v>
      </c>
      <c r="T64" s="125">
        <f t="shared" si="10"/>
        <v>0</v>
      </c>
      <c r="U64" s="125">
        <f t="shared" si="11"/>
        <v>0</v>
      </c>
    </row>
    <row r="65" spans="1:21" x14ac:dyDescent="0.2">
      <c r="A65" s="4">
        <f t="shared" si="6"/>
        <v>2022</v>
      </c>
      <c r="B65" s="4">
        <f t="shared" si="7"/>
        <v>8</v>
      </c>
      <c r="C65" s="11">
        <f t="shared" si="3"/>
        <v>44774</v>
      </c>
      <c r="I65" s="175" t="s">
        <v>121</v>
      </c>
      <c r="J65" s="176" t="s">
        <v>121</v>
      </c>
      <c r="K65" s="176" t="s">
        <v>121</v>
      </c>
      <c r="L65" s="176" t="s">
        <v>121</v>
      </c>
      <c r="M65" s="176" t="s">
        <v>121</v>
      </c>
      <c r="N65" s="177" t="s">
        <v>121</v>
      </c>
      <c r="R65" s="125">
        <f t="shared" si="8"/>
        <v>0</v>
      </c>
      <c r="S65" s="125">
        <f t="shared" si="9"/>
        <v>0</v>
      </c>
      <c r="T65" s="125">
        <f t="shared" si="10"/>
        <v>0</v>
      </c>
      <c r="U65" s="125">
        <f t="shared" si="11"/>
        <v>0</v>
      </c>
    </row>
    <row r="66" spans="1:21" x14ac:dyDescent="0.2">
      <c r="A66" s="4">
        <f t="shared" si="6"/>
        <v>2022</v>
      </c>
      <c r="B66" s="4">
        <f t="shared" si="7"/>
        <v>9</v>
      </c>
      <c r="C66" s="11">
        <f t="shared" si="3"/>
        <v>44805</v>
      </c>
      <c r="I66" s="175" t="s">
        <v>121</v>
      </c>
      <c r="J66" s="176" t="s">
        <v>121</v>
      </c>
      <c r="K66" s="176" t="s">
        <v>121</v>
      </c>
      <c r="L66" s="176" t="s">
        <v>121</v>
      </c>
      <c r="M66" s="176" t="s">
        <v>121</v>
      </c>
      <c r="N66" s="177" t="s">
        <v>121</v>
      </c>
      <c r="R66" s="125">
        <f t="shared" si="8"/>
        <v>0</v>
      </c>
      <c r="S66" s="125">
        <f t="shared" si="9"/>
        <v>0</v>
      </c>
      <c r="T66" s="125">
        <f t="shared" si="10"/>
        <v>0</v>
      </c>
      <c r="U66" s="125">
        <f t="shared" si="11"/>
        <v>0</v>
      </c>
    </row>
    <row r="67" spans="1:21" x14ac:dyDescent="0.2">
      <c r="A67" s="4">
        <f t="shared" si="6"/>
        <v>2022</v>
      </c>
      <c r="B67" s="4">
        <f t="shared" si="7"/>
        <v>10</v>
      </c>
      <c r="C67" s="11">
        <f t="shared" si="3"/>
        <v>44835</v>
      </c>
      <c r="I67" s="175" t="s">
        <v>121</v>
      </c>
      <c r="J67" s="176" t="s">
        <v>121</v>
      </c>
      <c r="K67" s="176" t="s">
        <v>121</v>
      </c>
      <c r="L67" s="176" t="s">
        <v>121</v>
      </c>
      <c r="M67" s="176" t="s">
        <v>121</v>
      </c>
      <c r="N67" s="177" t="s">
        <v>121</v>
      </c>
      <c r="R67" s="125">
        <f t="shared" si="8"/>
        <v>0</v>
      </c>
      <c r="S67" s="125">
        <f t="shared" si="9"/>
        <v>0</v>
      </c>
      <c r="T67" s="125">
        <f t="shared" si="10"/>
        <v>0</v>
      </c>
      <c r="U67" s="125">
        <f t="shared" si="11"/>
        <v>0</v>
      </c>
    </row>
    <row r="68" spans="1:21" x14ac:dyDescent="0.2">
      <c r="A68" s="4">
        <f t="shared" si="6"/>
        <v>2022</v>
      </c>
      <c r="B68" s="4">
        <f t="shared" si="7"/>
        <v>11</v>
      </c>
      <c r="C68" s="11">
        <f t="shared" si="3"/>
        <v>44866</v>
      </c>
      <c r="I68" s="175">
        <v>6126826.2999999998</v>
      </c>
      <c r="J68" s="176">
        <v>2449624.5</v>
      </c>
      <c r="K68" s="176">
        <v>650113.39999999991</v>
      </c>
      <c r="L68" s="176">
        <v>9226564.2000000011</v>
      </c>
      <c r="M68" s="176">
        <v>18490.099999999999</v>
      </c>
      <c r="N68" s="177">
        <v>9245054.3000000007</v>
      </c>
      <c r="R68" s="125">
        <f t="shared" si="8"/>
        <v>6139104.5032958305</v>
      </c>
      <c r="S68" s="125">
        <f t="shared" si="9"/>
        <v>2454533.5648464193</v>
      </c>
      <c r="T68" s="125">
        <f t="shared" si="10"/>
        <v>651416.23185775033</v>
      </c>
      <c r="U68" s="125">
        <f t="shared" si="11"/>
        <v>9245054.3000000007</v>
      </c>
    </row>
    <row r="69" spans="1:21" x14ac:dyDescent="0.2">
      <c r="A69" s="4">
        <f t="shared" si="6"/>
        <v>2022</v>
      </c>
      <c r="B69" s="4">
        <f t="shared" si="7"/>
        <v>12</v>
      </c>
      <c r="C69" s="11">
        <f t="shared" si="3"/>
        <v>44896</v>
      </c>
      <c r="I69" s="175">
        <v>6052561.7000000002</v>
      </c>
      <c r="J69" s="176">
        <v>2627139.0999999996</v>
      </c>
      <c r="K69" s="176">
        <v>966573</v>
      </c>
      <c r="L69" s="176">
        <v>9646273.8000000007</v>
      </c>
      <c r="M69" s="176">
        <v>19331.199999999997</v>
      </c>
      <c r="N69" s="177">
        <v>9665605</v>
      </c>
      <c r="R69" s="125">
        <f t="shared" si="8"/>
        <v>6064691.0758772474</v>
      </c>
      <c r="S69" s="125">
        <f t="shared" si="9"/>
        <v>2632403.9050866975</v>
      </c>
      <c r="T69" s="125">
        <f t="shared" si="10"/>
        <v>968510.01903605519</v>
      </c>
      <c r="U69" s="125">
        <f t="shared" si="11"/>
        <v>9665605</v>
      </c>
    </row>
    <row r="70" spans="1:21" x14ac:dyDescent="0.2">
      <c r="A70" s="4">
        <f t="shared" si="6"/>
        <v>2023</v>
      </c>
      <c r="B70" s="4">
        <f t="shared" si="7"/>
        <v>1</v>
      </c>
      <c r="C70" s="11">
        <f t="shared" si="3"/>
        <v>44927</v>
      </c>
      <c r="I70" s="175">
        <v>6074655.2000000002</v>
      </c>
      <c r="J70" s="176">
        <v>2592402.6999999997</v>
      </c>
      <c r="K70" s="176">
        <v>891683</v>
      </c>
      <c r="L70" s="176">
        <v>9558740.9000000004</v>
      </c>
      <c r="M70" s="176">
        <v>19155.8</v>
      </c>
      <c r="N70" s="177">
        <v>9577896.7000000011</v>
      </c>
      <c r="R70" s="125">
        <f t="shared" si="8"/>
        <v>6086828.8619181886</v>
      </c>
      <c r="S70" s="125">
        <f t="shared" si="9"/>
        <v>2597597.8975851396</v>
      </c>
      <c r="T70" s="125">
        <f t="shared" si="10"/>
        <v>893469.94049667148</v>
      </c>
      <c r="U70" s="125">
        <f t="shared" si="11"/>
        <v>9577896.6999999993</v>
      </c>
    </row>
    <row r="71" spans="1:21" x14ac:dyDescent="0.2">
      <c r="A71" s="4">
        <f t="shared" si="6"/>
        <v>2023</v>
      </c>
      <c r="B71" s="4">
        <f t="shared" si="7"/>
        <v>2</v>
      </c>
      <c r="C71" s="11">
        <f t="shared" si="3"/>
        <v>44958</v>
      </c>
      <c r="I71" s="175">
        <v>6096959.5</v>
      </c>
      <c r="J71" s="176">
        <v>2596203.7000000002</v>
      </c>
      <c r="K71" s="176">
        <v>870617.89999999991</v>
      </c>
      <c r="L71" s="176">
        <v>9563781.0999999996</v>
      </c>
      <c r="M71" s="176">
        <v>19165.899999999998</v>
      </c>
      <c r="N71" s="177">
        <v>9582947</v>
      </c>
      <c r="R71" s="125">
        <f t="shared" si="8"/>
        <v>6109177.8595441189</v>
      </c>
      <c r="S71" s="125">
        <f t="shared" si="9"/>
        <v>2601406.5146580888</v>
      </c>
      <c r="T71" s="125">
        <f t="shared" si="10"/>
        <v>872362.62579779234</v>
      </c>
      <c r="U71" s="125">
        <f t="shared" si="11"/>
        <v>9582947</v>
      </c>
    </row>
    <row r="72" spans="1:21" x14ac:dyDescent="0.2">
      <c r="A72" s="4">
        <f t="shared" si="6"/>
        <v>2023</v>
      </c>
      <c r="B72" s="4">
        <f t="shared" si="7"/>
        <v>3</v>
      </c>
      <c r="C72" s="11">
        <f t="shared" si="3"/>
        <v>44986</v>
      </c>
      <c r="I72" s="175" t="s">
        <v>121</v>
      </c>
      <c r="J72" s="176" t="s">
        <v>121</v>
      </c>
      <c r="K72" s="176" t="s">
        <v>121</v>
      </c>
      <c r="L72" s="176" t="s">
        <v>121</v>
      </c>
      <c r="M72" s="176" t="s">
        <v>121</v>
      </c>
      <c r="N72" s="177" t="s">
        <v>121</v>
      </c>
      <c r="R72" s="125">
        <f t="shared" si="8"/>
        <v>0</v>
      </c>
      <c r="S72" s="125">
        <f t="shared" si="9"/>
        <v>0</v>
      </c>
      <c r="T72" s="125">
        <f t="shared" si="10"/>
        <v>0</v>
      </c>
      <c r="U72" s="125">
        <f t="shared" si="11"/>
        <v>0</v>
      </c>
    </row>
    <row r="73" spans="1:21" x14ac:dyDescent="0.2">
      <c r="A73" s="4">
        <f t="shared" si="6"/>
        <v>2023</v>
      </c>
      <c r="B73" s="4">
        <f t="shared" si="7"/>
        <v>4</v>
      </c>
      <c r="C73" s="11">
        <f t="shared" si="3"/>
        <v>45017</v>
      </c>
      <c r="I73" s="175" t="s">
        <v>121</v>
      </c>
      <c r="J73" s="176" t="s">
        <v>121</v>
      </c>
      <c r="K73" s="176" t="s">
        <v>121</v>
      </c>
      <c r="L73" s="176" t="s">
        <v>121</v>
      </c>
      <c r="M73" s="176" t="s">
        <v>121</v>
      </c>
      <c r="N73" s="177" t="s">
        <v>121</v>
      </c>
      <c r="R73" s="125">
        <f t="shared" si="8"/>
        <v>0</v>
      </c>
      <c r="S73" s="125">
        <f t="shared" si="9"/>
        <v>0</v>
      </c>
      <c r="T73" s="125">
        <f t="shared" si="10"/>
        <v>0</v>
      </c>
      <c r="U73" s="125">
        <f t="shared" si="11"/>
        <v>0</v>
      </c>
    </row>
    <row r="74" spans="1:21" x14ac:dyDescent="0.2">
      <c r="A74" s="4">
        <f t="shared" si="6"/>
        <v>2023</v>
      </c>
      <c r="B74" s="4">
        <f t="shared" si="7"/>
        <v>5</v>
      </c>
      <c r="C74" s="11">
        <f t="shared" si="3"/>
        <v>45047</v>
      </c>
      <c r="I74" s="175" t="s">
        <v>121</v>
      </c>
      <c r="J74" s="176" t="s">
        <v>121</v>
      </c>
      <c r="K74" s="176" t="s">
        <v>121</v>
      </c>
      <c r="L74" s="176" t="s">
        <v>121</v>
      </c>
      <c r="M74" s="176" t="s">
        <v>121</v>
      </c>
      <c r="N74" s="177" t="s">
        <v>121</v>
      </c>
      <c r="R74" s="125">
        <f t="shared" si="8"/>
        <v>0</v>
      </c>
      <c r="S74" s="125">
        <f t="shared" si="9"/>
        <v>0</v>
      </c>
      <c r="T74" s="125">
        <f t="shared" si="10"/>
        <v>0</v>
      </c>
      <c r="U74" s="125">
        <f t="shared" si="11"/>
        <v>0</v>
      </c>
    </row>
    <row r="75" spans="1:21" x14ac:dyDescent="0.2">
      <c r="A75" s="4">
        <f t="shared" si="6"/>
        <v>2023</v>
      </c>
      <c r="B75" s="4">
        <f t="shared" si="7"/>
        <v>6</v>
      </c>
      <c r="C75" s="11">
        <f t="shared" si="3"/>
        <v>45078</v>
      </c>
      <c r="I75" s="175" t="s">
        <v>121</v>
      </c>
      <c r="J75" s="176" t="s">
        <v>121</v>
      </c>
      <c r="K75" s="176" t="s">
        <v>121</v>
      </c>
      <c r="L75" s="176" t="s">
        <v>121</v>
      </c>
      <c r="M75" s="176" t="s">
        <v>121</v>
      </c>
      <c r="N75" s="177" t="s">
        <v>121</v>
      </c>
      <c r="R75" s="125">
        <f t="shared" si="8"/>
        <v>0</v>
      </c>
      <c r="S75" s="125">
        <f t="shared" si="9"/>
        <v>0</v>
      </c>
      <c r="T75" s="125">
        <f t="shared" si="10"/>
        <v>0</v>
      </c>
      <c r="U75" s="125">
        <f t="shared" si="11"/>
        <v>0</v>
      </c>
    </row>
    <row r="76" spans="1:21" x14ac:dyDescent="0.2">
      <c r="A76" s="4">
        <f t="shared" si="6"/>
        <v>2023</v>
      </c>
      <c r="B76" s="4">
        <f t="shared" si="7"/>
        <v>7</v>
      </c>
      <c r="C76" s="11">
        <f t="shared" si="3"/>
        <v>45108</v>
      </c>
      <c r="I76" s="175" t="s">
        <v>121</v>
      </c>
      <c r="J76" s="176" t="s">
        <v>121</v>
      </c>
      <c r="K76" s="176" t="s">
        <v>121</v>
      </c>
      <c r="L76" s="176" t="s">
        <v>121</v>
      </c>
      <c r="M76" s="176" t="s">
        <v>121</v>
      </c>
      <c r="N76" s="177" t="s">
        <v>121</v>
      </c>
      <c r="R76" s="125">
        <f t="shared" si="8"/>
        <v>0</v>
      </c>
      <c r="S76" s="125">
        <f t="shared" si="9"/>
        <v>0</v>
      </c>
      <c r="T76" s="125">
        <f t="shared" si="10"/>
        <v>0</v>
      </c>
      <c r="U76" s="125">
        <f t="shared" si="11"/>
        <v>0</v>
      </c>
    </row>
    <row r="77" spans="1:21" x14ac:dyDescent="0.2">
      <c r="A77" s="4">
        <f t="shared" si="6"/>
        <v>2023</v>
      </c>
      <c r="B77" s="4">
        <f t="shared" si="7"/>
        <v>8</v>
      </c>
      <c r="C77" s="11">
        <f t="shared" si="3"/>
        <v>45139</v>
      </c>
      <c r="I77" s="175" t="s">
        <v>121</v>
      </c>
      <c r="J77" s="176" t="s">
        <v>121</v>
      </c>
      <c r="K77" s="176" t="s">
        <v>121</v>
      </c>
      <c r="L77" s="176" t="s">
        <v>121</v>
      </c>
      <c r="M77" s="176" t="s">
        <v>121</v>
      </c>
      <c r="N77" s="177" t="s">
        <v>121</v>
      </c>
      <c r="R77" s="125">
        <f t="shared" si="8"/>
        <v>0</v>
      </c>
      <c r="S77" s="125">
        <f t="shared" si="9"/>
        <v>0</v>
      </c>
      <c r="T77" s="125">
        <f t="shared" si="10"/>
        <v>0</v>
      </c>
      <c r="U77" s="125">
        <f t="shared" si="11"/>
        <v>0</v>
      </c>
    </row>
    <row r="78" spans="1:21" x14ac:dyDescent="0.2">
      <c r="A78" s="4">
        <f t="shared" si="6"/>
        <v>2023</v>
      </c>
      <c r="B78" s="4">
        <f t="shared" si="7"/>
        <v>9</v>
      </c>
      <c r="C78" s="11">
        <f t="shared" si="3"/>
        <v>45170</v>
      </c>
      <c r="I78" s="175" t="s">
        <v>121</v>
      </c>
      <c r="J78" s="176" t="s">
        <v>121</v>
      </c>
      <c r="K78" s="176" t="s">
        <v>121</v>
      </c>
      <c r="L78" s="176" t="s">
        <v>121</v>
      </c>
      <c r="M78" s="176" t="s">
        <v>121</v>
      </c>
      <c r="N78" s="177" t="s">
        <v>121</v>
      </c>
      <c r="R78" s="125">
        <f t="shared" si="8"/>
        <v>0</v>
      </c>
      <c r="S78" s="125">
        <f t="shared" si="9"/>
        <v>0</v>
      </c>
      <c r="T78" s="125">
        <f t="shared" si="10"/>
        <v>0</v>
      </c>
      <c r="U78" s="125">
        <f t="shared" si="11"/>
        <v>0</v>
      </c>
    </row>
    <row r="79" spans="1:21" x14ac:dyDescent="0.2">
      <c r="A79" s="4">
        <f t="shared" si="6"/>
        <v>2023</v>
      </c>
      <c r="B79" s="4">
        <f t="shared" si="7"/>
        <v>10</v>
      </c>
      <c r="C79" s="11">
        <f t="shared" si="3"/>
        <v>45200</v>
      </c>
      <c r="I79" s="175" t="s">
        <v>121</v>
      </c>
      <c r="J79" s="176" t="s">
        <v>121</v>
      </c>
      <c r="K79" s="176" t="s">
        <v>121</v>
      </c>
      <c r="L79" s="176" t="s">
        <v>121</v>
      </c>
      <c r="M79" s="176" t="s">
        <v>121</v>
      </c>
      <c r="N79" s="177" t="s">
        <v>121</v>
      </c>
      <c r="R79" s="125">
        <f t="shared" si="8"/>
        <v>0</v>
      </c>
      <c r="S79" s="125">
        <f t="shared" si="9"/>
        <v>0</v>
      </c>
      <c r="T79" s="125">
        <f t="shared" si="10"/>
        <v>0</v>
      </c>
      <c r="U79" s="125">
        <f t="shared" si="11"/>
        <v>0</v>
      </c>
    </row>
    <row r="80" spans="1:21" x14ac:dyDescent="0.2">
      <c r="A80" s="4">
        <f t="shared" si="6"/>
        <v>2023</v>
      </c>
      <c r="B80" s="4">
        <f t="shared" si="7"/>
        <v>11</v>
      </c>
      <c r="C80" s="11">
        <f t="shared" si="3"/>
        <v>45231</v>
      </c>
      <c r="I80" s="175">
        <v>6198866.4000000004</v>
      </c>
      <c r="J80" s="176">
        <v>2477515.1999999997</v>
      </c>
      <c r="K80" s="176">
        <v>649338.70000000007</v>
      </c>
      <c r="L80" s="176">
        <v>9325720.3000000007</v>
      </c>
      <c r="M80" s="176">
        <v>18688.800000000003</v>
      </c>
      <c r="N80" s="177">
        <v>9344409.0999999996</v>
      </c>
      <c r="R80" s="125">
        <f t="shared" si="8"/>
        <v>6211288.9658340113</v>
      </c>
      <c r="S80" s="125">
        <f t="shared" si="9"/>
        <v>2482480.155475853</v>
      </c>
      <c r="T80" s="125">
        <f t="shared" si="10"/>
        <v>650639.97869013622</v>
      </c>
      <c r="U80" s="125">
        <f t="shared" si="11"/>
        <v>9344409.1000000015</v>
      </c>
    </row>
    <row r="81" spans="1:21" x14ac:dyDescent="0.2">
      <c r="A81" s="4">
        <f t="shared" si="6"/>
        <v>2023</v>
      </c>
      <c r="B81" s="4">
        <f t="shared" si="7"/>
        <v>12</v>
      </c>
      <c r="C81" s="11">
        <f t="shared" si="3"/>
        <v>45261</v>
      </c>
      <c r="I81" s="175">
        <v>6123732.8000000007</v>
      </c>
      <c r="J81" s="176">
        <v>2655021.2000000002</v>
      </c>
      <c r="K81" s="176">
        <v>966820</v>
      </c>
      <c r="L81" s="176">
        <v>9745574</v>
      </c>
      <c r="M81" s="176">
        <v>19530.2</v>
      </c>
      <c r="N81" s="177">
        <v>9765104.2000000011</v>
      </c>
      <c r="R81" s="125">
        <f t="shared" si="8"/>
        <v>6136004.8043304347</v>
      </c>
      <c r="S81" s="125">
        <f t="shared" si="9"/>
        <v>2660341.8814745075</v>
      </c>
      <c r="T81" s="125">
        <f t="shared" si="10"/>
        <v>968757.51419505919</v>
      </c>
      <c r="U81" s="125">
        <f t="shared" si="11"/>
        <v>9765104.2000000011</v>
      </c>
    </row>
    <row r="82" spans="1:21" x14ac:dyDescent="0.2">
      <c r="A82" s="4">
        <f t="shared" si="6"/>
        <v>2024</v>
      </c>
      <c r="B82" s="4">
        <f t="shared" si="7"/>
        <v>1</v>
      </c>
      <c r="C82" s="11">
        <f t="shared" si="3"/>
        <v>45292</v>
      </c>
      <c r="I82" s="175">
        <v>6147874.3999999994</v>
      </c>
      <c r="J82" s="176">
        <v>2619764.4</v>
      </c>
      <c r="K82" s="176">
        <v>891640.8</v>
      </c>
      <c r="L82" s="176">
        <v>9659279.5999999996</v>
      </c>
      <c r="M82" s="176">
        <v>19357.3</v>
      </c>
      <c r="N82" s="177">
        <v>9678636.8999999985</v>
      </c>
      <c r="R82" s="125">
        <f t="shared" si="8"/>
        <v>6160194.8062881781</v>
      </c>
      <c r="S82" s="125">
        <f t="shared" si="9"/>
        <v>2625014.4359778506</v>
      </c>
      <c r="T82" s="125">
        <f t="shared" si="10"/>
        <v>893427.65773397021</v>
      </c>
      <c r="U82" s="125">
        <f t="shared" si="11"/>
        <v>9678636.8999999985</v>
      </c>
    </row>
    <row r="83" spans="1:21" x14ac:dyDescent="0.2">
      <c r="A83" s="4">
        <f t="shared" si="6"/>
        <v>2024</v>
      </c>
      <c r="B83" s="4">
        <f t="shared" si="7"/>
        <v>2</v>
      </c>
      <c r="C83" s="11">
        <f t="shared" si="3"/>
        <v>45323</v>
      </c>
      <c r="I83" s="175">
        <v>6172039.1000000006</v>
      </c>
      <c r="J83" s="176">
        <v>2623046.7999999998</v>
      </c>
      <c r="K83" s="176">
        <v>870472.29999999993</v>
      </c>
      <c r="L83" s="176">
        <v>9665558.1999999993</v>
      </c>
      <c r="M83" s="176">
        <v>19369.900000000001</v>
      </c>
      <c r="N83" s="177">
        <v>9684928</v>
      </c>
      <c r="R83" s="125">
        <f t="shared" si="8"/>
        <v>6184407.9438566426</v>
      </c>
      <c r="S83" s="125">
        <f t="shared" si="9"/>
        <v>2628303.4187239259</v>
      </c>
      <c r="T83" s="125">
        <f t="shared" si="10"/>
        <v>872216.7374194311</v>
      </c>
      <c r="U83" s="125">
        <f t="shared" si="11"/>
        <v>9684928.0999999978</v>
      </c>
    </row>
    <row r="84" spans="1:21" x14ac:dyDescent="0.2">
      <c r="A84" s="4">
        <f t="shared" si="6"/>
        <v>2024</v>
      </c>
      <c r="B84" s="4">
        <f t="shared" si="7"/>
        <v>3</v>
      </c>
      <c r="C84" s="11">
        <f t="shared" si="3"/>
        <v>45352</v>
      </c>
      <c r="I84" s="175" t="s">
        <v>121</v>
      </c>
      <c r="J84" s="176" t="s">
        <v>121</v>
      </c>
      <c r="K84" s="176" t="s">
        <v>121</v>
      </c>
      <c r="L84" s="176" t="s">
        <v>121</v>
      </c>
      <c r="M84" s="176" t="s">
        <v>121</v>
      </c>
      <c r="N84" s="177" t="s">
        <v>121</v>
      </c>
      <c r="R84" s="125">
        <f t="shared" si="8"/>
        <v>0</v>
      </c>
      <c r="S84" s="125">
        <f t="shared" si="9"/>
        <v>0</v>
      </c>
      <c r="T84" s="125">
        <f t="shared" si="10"/>
        <v>0</v>
      </c>
      <c r="U84" s="125">
        <f t="shared" si="11"/>
        <v>0</v>
      </c>
    </row>
    <row r="85" spans="1:21" x14ac:dyDescent="0.2">
      <c r="A85" s="4">
        <f t="shared" si="6"/>
        <v>2024</v>
      </c>
      <c r="B85" s="4">
        <f t="shared" si="7"/>
        <v>4</v>
      </c>
      <c r="C85" s="11">
        <f t="shared" si="3"/>
        <v>45383</v>
      </c>
      <c r="I85" s="175" t="s">
        <v>121</v>
      </c>
      <c r="J85" s="176" t="s">
        <v>121</v>
      </c>
      <c r="K85" s="176" t="s">
        <v>121</v>
      </c>
      <c r="L85" s="176" t="s">
        <v>121</v>
      </c>
      <c r="M85" s="176" t="s">
        <v>121</v>
      </c>
      <c r="N85" s="177" t="s">
        <v>121</v>
      </c>
      <c r="R85" s="125">
        <f t="shared" si="8"/>
        <v>0</v>
      </c>
      <c r="S85" s="125">
        <f t="shared" si="9"/>
        <v>0</v>
      </c>
      <c r="T85" s="125">
        <f t="shared" si="10"/>
        <v>0</v>
      </c>
      <c r="U85" s="125">
        <f t="shared" si="11"/>
        <v>0</v>
      </c>
    </row>
    <row r="86" spans="1:21" x14ac:dyDescent="0.2">
      <c r="A86" s="4">
        <f t="shared" si="6"/>
        <v>2024</v>
      </c>
      <c r="B86" s="4">
        <f t="shared" si="7"/>
        <v>5</v>
      </c>
      <c r="C86" s="11">
        <f t="shared" si="3"/>
        <v>45413</v>
      </c>
      <c r="I86" s="175" t="s">
        <v>121</v>
      </c>
      <c r="J86" s="176" t="s">
        <v>121</v>
      </c>
      <c r="K86" s="176" t="s">
        <v>121</v>
      </c>
      <c r="L86" s="176" t="s">
        <v>121</v>
      </c>
      <c r="M86" s="176" t="s">
        <v>121</v>
      </c>
      <c r="N86" s="177" t="s">
        <v>121</v>
      </c>
      <c r="R86" s="125">
        <f t="shared" si="8"/>
        <v>0</v>
      </c>
      <c r="S86" s="125">
        <f t="shared" si="9"/>
        <v>0</v>
      </c>
      <c r="T86" s="125">
        <f t="shared" si="10"/>
        <v>0</v>
      </c>
      <c r="U86" s="125">
        <f t="shared" si="11"/>
        <v>0</v>
      </c>
    </row>
    <row r="87" spans="1:21" x14ac:dyDescent="0.2">
      <c r="A87" s="4">
        <f t="shared" si="6"/>
        <v>2024</v>
      </c>
      <c r="B87" s="4">
        <f t="shared" si="7"/>
        <v>6</v>
      </c>
      <c r="C87" s="11">
        <f t="shared" si="3"/>
        <v>45444</v>
      </c>
      <c r="I87" s="175" t="s">
        <v>121</v>
      </c>
      <c r="J87" s="176" t="s">
        <v>121</v>
      </c>
      <c r="K87" s="176" t="s">
        <v>121</v>
      </c>
      <c r="L87" s="176" t="s">
        <v>121</v>
      </c>
      <c r="M87" s="176" t="s">
        <v>121</v>
      </c>
      <c r="N87" s="177" t="s">
        <v>121</v>
      </c>
      <c r="R87" s="125">
        <f t="shared" si="8"/>
        <v>0</v>
      </c>
      <c r="S87" s="125">
        <f t="shared" si="9"/>
        <v>0</v>
      </c>
      <c r="T87" s="125">
        <f t="shared" si="10"/>
        <v>0</v>
      </c>
      <c r="U87" s="125">
        <f t="shared" si="11"/>
        <v>0</v>
      </c>
    </row>
    <row r="88" spans="1:21" x14ac:dyDescent="0.2">
      <c r="A88" s="4">
        <f t="shared" si="6"/>
        <v>2024</v>
      </c>
      <c r="B88" s="4">
        <f t="shared" si="7"/>
        <v>7</v>
      </c>
      <c r="C88" s="11">
        <f t="shared" si="3"/>
        <v>45474</v>
      </c>
      <c r="I88" s="175" t="s">
        <v>121</v>
      </c>
      <c r="J88" s="176" t="s">
        <v>121</v>
      </c>
      <c r="K88" s="176" t="s">
        <v>121</v>
      </c>
      <c r="L88" s="176" t="s">
        <v>121</v>
      </c>
      <c r="M88" s="176" t="s">
        <v>121</v>
      </c>
      <c r="N88" s="177" t="s">
        <v>121</v>
      </c>
      <c r="R88" s="125">
        <f t="shared" si="8"/>
        <v>0</v>
      </c>
      <c r="S88" s="125">
        <f t="shared" si="9"/>
        <v>0</v>
      </c>
      <c r="T88" s="125">
        <f t="shared" si="10"/>
        <v>0</v>
      </c>
      <c r="U88" s="125">
        <f t="shared" si="11"/>
        <v>0</v>
      </c>
    </row>
    <row r="89" spans="1:21" x14ac:dyDescent="0.2">
      <c r="A89" s="4">
        <f t="shared" si="6"/>
        <v>2024</v>
      </c>
      <c r="B89" s="4">
        <f t="shared" si="7"/>
        <v>8</v>
      </c>
      <c r="C89" s="11">
        <f t="shared" si="3"/>
        <v>45505</v>
      </c>
      <c r="I89" s="175" t="s">
        <v>121</v>
      </c>
      <c r="J89" s="176" t="s">
        <v>121</v>
      </c>
      <c r="K89" s="176" t="s">
        <v>121</v>
      </c>
      <c r="L89" s="176" t="s">
        <v>121</v>
      </c>
      <c r="M89" s="176" t="s">
        <v>121</v>
      </c>
      <c r="N89" s="177" t="s">
        <v>121</v>
      </c>
      <c r="R89" s="125">
        <f t="shared" si="8"/>
        <v>0</v>
      </c>
      <c r="S89" s="125">
        <f t="shared" si="9"/>
        <v>0</v>
      </c>
      <c r="T89" s="125">
        <f t="shared" si="10"/>
        <v>0</v>
      </c>
      <c r="U89" s="125">
        <f t="shared" si="11"/>
        <v>0</v>
      </c>
    </row>
    <row r="90" spans="1:21" x14ac:dyDescent="0.2">
      <c r="A90" s="4">
        <f t="shared" si="6"/>
        <v>2024</v>
      </c>
      <c r="B90" s="4">
        <f t="shared" si="7"/>
        <v>9</v>
      </c>
      <c r="C90" s="11">
        <f t="shared" si="3"/>
        <v>45536</v>
      </c>
      <c r="I90" s="175" t="s">
        <v>121</v>
      </c>
      <c r="J90" s="176" t="s">
        <v>121</v>
      </c>
      <c r="K90" s="176" t="s">
        <v>121</v>
      </c>
      <c r="L90" s="176" t="s">
        <v>121</v>
      </c>
      <c r="M90" s="176" t="s">
        <v>121</v>
      </c>
      <c r="N90" s="177" t="s">
        <v>121</v>
      </c>
      <c r="R90" s="125">
        <f t="shared" si="8"/>
        <v>0</v>
      </c>
      <c r="S90" s="125">
        <f t="shared" si="9"/>
        <v>0</v>
      </c>
      <c r="T90" s="125">
        <f t="shared" si="10"/>
        <v>0</v>
      </c>
      <c r="U90" s="125">
        <f t="shared" si="11"/>
        <v>0</v>
      </c>
    </row>
    <row r="91" spans="1:21" x14ac:dyDescent="0.2">
      <c r="A91" s="4">
        <f t="shared" si="6"/>
        <v>2024</v>
      </c>
      <c r="B91" s="4">
        <f t="shared" si="7"/>
        <v>10</v>
      </c>
      <c r="C91" s="11">
        <f t="shared" si="3"/>
        <v>45566</v>
      </c>
      <c r="I91" s="175" t="s">
        <v>121</v>
      </c>
      <c r="J91" s="176" t="s">
        <v>121</v>
      </c>
      <c r="K91" s="176" t="s">
        <v>121</v>
      </c>
      <c r="L91" s="176" t="s">
        <v>121</v>
      </c>
      <c r="M91" s="176" t="s">
        <v>121</v>
      </c>
      <c r="N91" s="177" t="s">
        <v>121</v>
      </c>
      <c r="R91" s="125">
        <f t="shared" si="8"/>
        <v>0</v>
      </c>
      <c r="S91" s="125">
        <f t="shared" si="9"/>
        <v>0</v>
      </c>
      <c r="T91" s="125">
        <f t="shared" si="10"/>
        <v>0</v>
      </c>
      <c r="U91" s="125">
        <f t="shared" si="11"/>
        <v>0</v>
      </c>
    </row>
    <row r="92" spans="1:21" x14ac:dyDescent="0.2">
      <c r="A92" s="4">
        <f t="shared" si="6"/>
        <v>2024</v>
      </c>
      <c r="B92" s="4">
        <f t="shared" si="7"/>
        <v>11</v>
      </c>
      <c r="C92" s="11">
        <f t="shared" si="3"/>
        <v>45597</v>
      </c>
      <c r="I92" s="175">
        <v>6291217.4000000004</v>
      </c>
      <c r="J92" s="176">
        <v>2499254.9</v>
      </c>
      <c r="K92" s="176">
        <v>648171.20000000007</v>
      </c>
      <c r="L92" s="176">
        <v>9438643.5</v>
      </c>
      <c r="M92" s="176">
        <v>18915.099999999999</v>
      </c>
      <c r="N92" s="177">
        <v>9457558.5999999996</v>
      </c>
      <c r="R92" s="125">
        <f t="shared" si="8"/>
        <v>6303825.0386127671</v>
      </c>
      <c r="S92" s="125">
        <f t="shared" si="9"/>
        <v>2504263.4222901985</v>
      </c>
      <c r="T92" s="125">
        <f t="shared" si="10"/>
        <v>649470.13909703447</v>
      </c>
      <c r="U92" s="125">
        <f t="shared" si="11"/>
        <v>9457558.6000000015</v>
      </c>
    </row>
    <row r="93" spans="1:21" x14ac:dyDescent="0.2">
      <c r="A93" s="4">
        <f t="shared" si="6"/>
        <v>2024</v>
      </c>
      <c r="B93" s="4">
        <f t="shared" si="7"/>
        <v>12</v>
      </c>
      <c r="C93" s="11">
        <f t="shared" si="3"/>
        <v>45627</v>
      </c>
      <c r="I93" s="175">
        <v>6215970.6999999993</v>
      </c>
      <c r="J93" s="176">
        <v>2676982.5</v>
      </c>
      <c r="K93" s="176">
        <v>966782.4</v>
      </c>
      <c r="L93" s="176">
        <v>9859735.6000000015</v>
      </c>
      <c r="M93" s="176">
        <v>19759</v>
      </c>
      <c r="N93" s="177">
        <v>9879494.5999999996</v>
      </c>
      <c r="R93" s="125">
        <f t="shared" si="8"/>
        <v>6228427.561932615</v>
      </c>
      <c r="S93" s="125">
        <f t="shared" si="9"/>
        <v>2682347.1973269242</v>
      </c>
      <c r="T93" s="125">
        <f t="shared" si="10"/>
        <v>968719.84074045962</v>
      </c>
      <c r="U93" s="125">
        <f t="shared" si="11"/>
        <v>9879494.5999999978</v>
      </c>
    </row>
    <row r="94" spans="1:21" x14ac:dyDescent="0.2">
      <c r="A94" s="4">
        <f t="shared" si="6"/>
        <v>2025</v>
      </c>
      <c r="B94" s="4">
        <f t="shared" si="7"/>
        <v>1</v>
      </c>
      <c r="C94" s="11">
        <f t="shared" si="3"/>
        <v>45658</v>
      </c>
      <c r="I94" s="175">
        <v>6237267.1999999993</v>
      </c>
      <c r="J94" s="176">
        <v>2641468.1</v>
      </c>
      <c r="K94" s="176">
        <v>891338.3</v>
      </c>
      <c r="L94" s="176">
        <v>9770073.5</v>
      </c>
      <c r="M94" s="176">
        <v>19579.3</v>
      </c>
      <c r="N94" s="177">
        <v>9789652.8000000007</v>
      </c>
      <c r="R94" s="125">
        <f t="shared" si="8"/>
        <v>6249766.729884699</v>
      </c>
      <c r="S94" s="125">
        <f t="shared" si="9"/>
        <v>2646761.6217294252</v>
      </c>
      <c r="T94" s="125">
        <f t="shared" si="10"/>
        <v>893124.54858627624</v>
      </c>
      <c r="U94" s="125">
        <f t="shared" si="11"/>
        <v>9789652.9002004005</v>
      </c>
    </row>
    <row r="95" spans="1:21" x14ac:dyDescent="0.2">
      <c r="A95" s="4">
        <f t="shared" si="6"/>
        <v>2025</v>
      </c>
      <c r="B95" s="4">
        <f t="shared" si="7"/>
        <v>2</v>
      </c>
      <c r="C95" s="11">
        <f t="shared" si="3"/>
        <v>45689</v>
      </c>
      <c r="I95" s="175">
        <v>6258224.1000000006</v>
      </c>
      <c r="J95" s="176">
        <v>2644633.7000000002</v>
      </c>
      <c r="K95" s="176">
        <v>870126.60000000009</v>
      </c>
      <c r="L95" s="176">
        <v>9772984.3999999985</v>
      </c>
      <c r="M95" s="176">
        <v>19585.099999999999</v>
      </c>
      <c r="N95" s="177">
        <v>9792569.5999999996</v>
      </c>
      <c r="R95" s="125">
        <f t="shared" si="8"/>
        <v>6270765.6062384546</v>
      </c>
      <c r="S95" s="125">
        <f t="shared" si="9"/>
        <v>2649933.556559463</v>
      </c>
      <c r="T95" s="125">
        <f t="shared" si="10"/>
        <v>871870.33720208344</v>
      </c>
      <c r="U95" s="125">
        <f t="shared" si="11"/>
        <v>9792569.5</v>
      </c>
    </row>
    <row r="96" spans="1:21" x14ac:dyDescent="0.2">
      <c r="A96" s="4">
        <f t="shared" si="6"/>
        <v>2025</v>
      </c>
      <c r="B96" s="4">
        <f t="shared" si="7"/>
        <v>3</v>
      </c>
      <c r="C96" s="11">
        <f t="shared" si="3"/>
        <v>45717</v>
      </c>
      <c r="I96" s="175" t="s">
        <v>121</v>
      </c>
      <c r="J96" s="176" t="s">
        <v>121</v>
      </c>
      <c r="K96" s="176" t="s">
        <v>121</v>
      </c>
      <c r="L96" s="176" t="s">
        <v>121</v>
      </c>
      <c r="M96" s="176" t="s">
        <v>121</v>
      </c>
      <c r="N96" s="177" t="s">
        <v>121</v>
      </c>
      <c r="R96" s="125">
        <f t="shared" si="8"/>
        <v>0</v>
      </c>
      <c r="S96" s="125">
        <f t="shared" si="9"/>
        <v>0</v>
      </c>
      <c r="T96" s="125">
        <f t="shared" si="10"/>
        <v>0</v>
      </c>
      <c r="U96" s="125">
        <f t="shared" si="11"/>
        <v>0</v>
      </c>
    </row>
    <row r="97" spans="1:21" x14ac:dyDescent="0.2">
      <c r="A97" s="4">
        <f t="shared" si="6"/>
        <v>2025</v>
      </c>
      <c r="B97" s="4">
        <f t="shared" si="7"/>
        <v>4</v>
      </c>
      <c r="C97" s="11">
        <f t="shared" si="3"/>
        <v>45748</v>
      </c>
      <c r="I97" s="175" t="s">
        <v>121</v>
      </c>
      <c r="J97" s="176" t="s">
        <v>121</v>
      </c>
      <c r="K97" s="176" t="s">
        <v>121</v>
      </c>
      <c r="L97" s="176" t="s">
        <v>121</v>
      </c>
      <c r="M97" s="176" t="s">
        <v>121</v>
      </c>
      <c r="N97" s="177" t="s">
        <v>121</v>
      </c>
      <c r="R97" s="125">
        <f t="shared" si="8"/>
        <v>0</v>
      </c>
      <c r="S97" s="125">
        <f t="shared" si="9"/>
        <v>0</v>
      </c>
      <c r="T97" s="125">
        <f t="shared" si="10"/>
        <v>0</v>
      </c>
      <c r="U97" s="125">
        <f t="shared" si="11"/>
        <v>0</v>
      </c>
    </row>
    <row r="98" spans="1:21" x14ac:dyDescent="0.2">
      <c r="A98" s="4">
        <f t="shared" si="6"/>
        <v>2025</v>
      </c>
      <c r="B98" s="4">
        <f t="shared" si="7"/>
        <v>5</v>
      </c>
      <c r="C98" s="11">
        <f t="shared" ref="C98:C161" si="12">DATE(A98,B98,1)</f>
        <v>45778</v>
      </c>
      <c r="I98" s="175" t="s">
        <v>121</v>
      </c>
      <c r="J98" s="176" t="s">
        <v>121</v>
      </c>
      <c r="K98" s="176" t="s">
        <v>121</v>
      </c>
      <c r="L98" s="176" t="s">
        <v>121</v>
      </c>
      <c r="M98" s="176" t="s">
        <v>121</v>
      </c>
      <c r="N98" s="177" t="s">
        <v>121</v>
      </c>
      <c r="R98" s="125">
        <f t="shared" si="8"/>
        <v>0</v>
      </c>
      <c r="S98" s="125">
        <f t="shared" si="9"/>
        <v>0</v>
      </c>
      <c r="T98" s="125">
        <f t="shared" si="10"/>
        <v>0</v>
      </c>
      <c r="U98" s="125">
        <f t="shared" si="11"/>
        <v>0</v>
      </c>
    </row>
    <row r="99" spans="1:21" x14ac:dyDescent="0.2">
      <c r="A99" s="4">
        <f t="shared" ref="A99:A162" si="13">IF(B99=1,A98+1,A98)</f>
        <v>2025</v>
      </c>
      <c r="B99" s="4">
        <f t="shared" ref="B99:B162" si="14">IF(B98=12,1,B98+1)</f>
        <v>6</v>
      </c>
      <c r="C99" s="11">
        <f t="shared" si="12"/>
        <v>45809</v>
      </c>
      <c r="I99" s="175" t="s">
        <v>121</v>
      </c>
      <c r="J99" s="176" t="s">
        <v>121</v>
      </c>
      <c r="K99" s="176" t="s">
        <v>121</v>
      </c>
      <c r="L99" s="176" t="s">
        <v>121</v>
      </c>
      <c r="M99" s="176" t="s">
        <v>121</v>
      </c>
      <c r="N99" s="177" t="s">
        <v>121</v>
      </c>
      <c r="R99" s="125">
        <f t="shared" ref="R99:R162" si="15">IF(I99="",0,I99+I99/$L99*$M99)</f>
        <v>0</v>
      </c>
      <c r="S99" s="125">
        <f t="shared" ref="S99:S162" si="16">IF(J99="",0,J99+J99/$L99*$M99)</f>
        <v>0</v>
      </c>
      <c r="T99" s="125">
        <f t="shared" ref="T99:T162" si="17">IF(K99="",0,K99+K99/$L99*$M99)</f>
        <v>0</v>
      </c>
      <c r="U99" s="125">
        <f t="shared" ref="U99:U162" si="18">SUM(R99:T99)</f>
        <v>0</v>
      </c>
    </row>
    <row r="100" spans="1:21" x14ac:dyDescent="0.2">
      <c r="A100" s="4">
        <f t="shared" si="13"/>
        <v>2025</v>
      </c>
      <c r="B100" s="4">
        <f t="shared" si="14"/>
        <v>7</v>
      </c>
      <c r="C100" s="11">
        <f t="shared" si="12"/>
        <v>45839</v>
      </c>
      <c r="I100" s="175" t="s">
        <v>121</v>
      </c>
      <c r="J100" s="176" t="s">
        <v>121</v>
      </c>
      <c r="K100" s="176" t="s">
        <v>121</v>
      </c>
      <c r="L100" s="176" t="s">
        <v>121</v>
      </c>
      <c r="M100" s="176" t="s">
        <v>121</v>
      </c>
      <c r="N100" s="177" t="s">
        <v>121</v>
      </c>
      <c r="R100" s="125">
        <f t="shared" si="15"/>
        <v>0</v>
      </c>
      <c r="S100" s="125">
        <f t="shared" si="16"/>
        <v>0</v>
      </c>
      <c r="T100" s="125">
        <f t="shared" si="17"/>
        <v>0</v>
      </c>
      <c r="U100" s="125">
        <f t="shared" si="18"/>
        <v>0</v>
      </c>
    </row>
    <row r="101" spans="1:21" x14ac:dyDescent="0.2">
      <c r="A101" s="4">
        <f t="shared" si="13"/>
        <v>2025</v>
      </c>
      <c r="B101" s="4">
        <f t="shared" si="14"/>
        <v>8</v>
      </c>
      <c r="C101" s="11">
        <f t="shared" si="12"/>
        <v>45870</v>
      </c>
      <c r="I101" s="175" t="s">
        <v>121</v>
      </c>
      <c r="J101" s="176" t="s">
        <v>121</v>
      </c>
      <c r="K101" s="176" t="s">
        <v>121</v>
      </c>
      <c r="L101" s="176" t="s">
        <v>121</v>
      </c>
      <c r="M101" s="176" t="s">
        <v>121</v>
      </c>
      <c r="N101" s="177" t="s">
        <v>121</v>
      </c>
      <c r="R101" s="125">
        <f t="shared" si="15"/>
        <v>0</v>
      </c>
      <c r="S101" s="125">
        <f t="shared" si="16"/>
        <v>0</v>
      </c>
      <c r="T101" s="125">
        <f t="shared" si="17"/>
        <v>0</v>
      </c>
      <c r="U101" s="125">
        <f t="shared" si="18"/>
        <v>0</v>
      </c>
    </row>
    <row r="102" spans="1:21" x14ac:dyDescent="0.2">
      <c r="A102" s="4">
        <f t="shared" si="13"/>
        <v>2025</v>
      </c>
      <c r="B102" s="4">
        <f t="shared" si="14"/>
        <v>9</v>
      </c>
      <c r="C102" s="11">
        <f t="shared" si="12"/>
        <v>45901</v>
      </c>
      <c r="I102" s="175" t="s">
        <v>121</v>
      </c>
      <c r="J102" s="176" t="s">
        <v>121</v>
      </c>
      <c r="K102" s="176" t="s">
        <v>121</v>
      </c>
      <c r="L102" s="176" t="s">
        <v>121</v>
      </c>
      <c r="M102" s="176" t="s">
        <v>121</v>
      </c>
      <c r="N102" s="177" t="s">
        <v>121</v>
      </c>
      <c r="R102" s="125">
        <f t="shared" si="15"/>
        <v>0</v>
      </c>
      <c r="S102" s="125">
        <f t="shared" si="16"/>
        <v>0</v>
      </c>
      <c r="T102" s="125">
        <f t="shared" si="17"/>
        <v>0</v>
      </c>
      <c r="U102" s="125">
        <f t="shared" si="18"/>
        <v>0</v>
      </c>
    </row>
    <row r="103" spans="1:21" x14ac:dyDescent="0.2">
      <c r="A103" s="4">
        <f t="shared" si="13"/>
        <v>2025</v>
      </c>
      <c r="B103" s="4">
        <f t="shared" si="14"/>
        <v>10</v>
      </c>
      <c r="C103" s="11">
        <f t="shared" si="12"/>
        <v>45931</v>
      </c>
      <c r="I103" s="175" t="s">
        <v>121</v>
      </c>
      <c r="J103" s="176" t="s">
        <v>121</v>
      </c>
      <c r="K103" s="176" t="s">
        <v>121</v>
      </c>
      <c r="L103" s="176" t="s">
        <v>121</v>
      </c>
      <c r="M103" s="176" t="s">
        <v>121</v>
      </c>
      <c r="N103" s="177" t="s">
        <v>121</v>
      </c>
      <c r="R103" s="125">
        <f t="shared" si="15"/>
        <v>0</v>
      </c>
      <c r="S103" s="125">
        <f t="shared" si="16"/>
        <v>0</v>
      </c>
      <c r="T103" s="125">
        <f t="shared" si="17"/>
        <v>0</v>
      </c>
      <c r="U103" s="125">
        <f t="shared" si="18"/>
        <v>0</v>
      </c>
    </row>
    <row r="104" spans="1:21" x14ac:dyDescent="0.2">
      <c r="A104" s="4">
        <f t="shared" si="13"/>
        <v>2025</v>
      </c>
      <c r="B104" s="4">
        <f t="shared" si="14"/>
        <v>11</v>
      </c>
      <c r="C104" s="11">
        <f t="shared" si="12"/>
        <v>45962</v>
      </c>
      <c r="I104" s="175">
        <v>6347851.2000000002</v>
      </c>
      <c r="J104" s="176">
        <v>2520217.5</v>
      </c>
      <c r="K104" s="176">
        <v>647691.60000000009</v>
      </c>
      <c r="L104" s="176">
        <v>9515760.4000000004</v>
      </c>
      <c r="M104" s="176">
        <v>19069.7</v>
      </c>
      <c r="N104" s="177">
        <v>9534830.0999999996</v>
      </c>
      <c r="R104" s="125">
        <f t="shared" si="15"/>
        <v>6360572.3712926945</v>
      </c>
      <c r="S104" s="125">
        <f t="shared" si="16"/>
        <v>2525268.046634166</v>
      </c>
      <c r="T104" s="125">
        <f t="shared" si="17"/>
        <v>648989.58187273832</v>
      </c>
      <c r="U104" s="125">
        <f t="shared" si="18"/>
        <v>9534829.9997995999</v>
      </c>
    </row>
    <row r="105" spans="1:21" x14ac:dyDescent="0.2">
      <c r="A105" s="4">
        <f t="shared" si="13"/>
        <v>2025</v>
      </c>
      <c r="B105" s="4">
        <f t="shared" si="14"/>
        <v>12</v>
      </c>
      <c r="C105" s="11">
        <f t="shared" si="12"/>
        <v>45992</v>
      </c>
      <c r="I105" s="175">
        <v>6268475.7999999998</v>
      </c>
      <c r="J105" s="176">
        <v>2697922.5</v>
      </c>
      <c r="K105" s="176">
        <v>967086.5</v>
      </c>
      <c r="L105" s="176">
        <v>9933484.8000000007</v>
      </c>
      <c r="M105" s="176">
        <v>19906.8</v>
      </c>
      <c r="N105" s="177">
        <v>9953391.5999999996</v>
      </c>
      <c r="R105" s="125">
        <f t="shared" si="15"/>
        <v>6281037.8863743041</v>
      </c>
      <c r="S105" s="125">
        <f t="shared" si="16"/>
        <v>2703329.1628886368</v>
      </c>
      <c r="T105" s="125">
        <f t="shared" si="17"/>
        <v>969024.55073705851</v>
      </c>
      <c r="U105" s="125">
        <f t="shared" si="18"/>
        <v>9953391.5999999996</v>
      </c>
    </row>
    <row r="106" spans="1:21" x14ac:dyDescent="0.2">
      <c r="A106" s="4">
        <f t="shared" si="13"/>
        <v>2026</v>
      </c>
      <c r="B106" s="4">
        <f t="shared" si="14"/>
        <v>1</v>
      </c>
      <c r="C106" s="11">
        <f t="shared" si="12"/>
        <v>46023</v>
      </c>
      <c r="I106" s="175">
        <v>6290936.6000000006</v>
      </c>
      <c r="J106" s="176">
        <v>2661990</v>
      </c>
      <c r="K106" s="176">
        <v>891419.10000000009</v>
      </c>
      <c r="L106" s="176">
        <v>9844345.6999999993</v>
      </c>
      <c r="M106" s="176">
        <v>19728.099999999999</v>
      </c>
      <c r="N106" s="177">
        <v>9864073.8000000007</v>
      </c>
      <c r="R106" s="125">
        <f t="shared" si="15"/>
        <v>6303543.6568954587</v>
      </c>
      <c r="S106" s="125">
        <f t="shared" si="16"/>
        <v>2667324.6364013813</v>
      </c>
      <c r="T106" s="125">
        <f t="shared" si="17"/>
        <v>893205.5067031607</v>
      </c>
      <c r="U106" s="125">
        <f t="shared" si="18"/>
        <v>9864073.8000000007</v>
      </c>
    </row>
    <row r="107" spans="1:21" x14ac:dyDescent="0.2">
      <c r="A107" s="4">
        <f t="shared" si="13"/>
        <v>2026</v>
      </c>
      <c r="B107" s="4">
        <f t="shared" si="14"/>
        <v>2</v>
      </c>
      <c r="C107" s="11">
        <f t="shared" si="12"/>
        <v>46054</v>
      </c>
      <c r="I107" s="175">
        <v>6312926.6000000006</v>
      </c>
      <c r="J107" s="176">
        <v>2664736.2000000002</v>
      </c>
      <c r="K107" s="176">
        <v>870116.7</v>
      </c>
      <c r="L107" s="176">
        <v>9847779.5</v>
      </c>
      <c r="M107" s="176">
        <v>19735</v>
      </c>
      <c r="N107" s="177">
        <v>9867514.5999999996</v>
      </c>
      <c r="R107" s="125">
        <f t="shared" si="15"/>
        <v>6325577.7368832948</v>
      </c>
      <c r="S107" s="125">
        <f t="shared" si="16"/>
        <v>2670076.3448425001</v>
      </c>
      <c r="T107" s="125">
        <f t="shared" si="17"/>
        <v>871860.41827420588</v>
      </c>
      <c r="U107" s="125">
        <f t="shared" si="18"/>
        <v>9867514.5</v>
      </c>
    </row>
    <row r="108" spans="1:21" x14ac:dyDescent="0.2">
      <c r="A108" s="4">
        <f t="shared" si="13"/>
        <v>2026</v>
      </c>
      <c r="B108" s="4">
        <f t="shared" si="14"/>
        <v>3</v>
      </c>
      <c r="C108" s="11">
        <f t="shared" si="12"/>
        <v>46082</v>
      </c>
      <c r="I108" s="175" t="s">
        <v>121</v>
      </c>
      <c r="J108" s="176" t="s">
        <v>121</v>
      </c>
      <c r="K108" s="176" t="s">
        <v>121</v>
      </c>
      <c r="L108" s="176" t="s">
        <v>121</v>
      </c>
      <c r="M108" s="176" t="s">
        <v>121</v>
      </c>
      <c r="N108" s="177" t="s">
        <v>121</v>
      </c>
      <c r="R108" s="125">
        <f t="shared" si="15"/>
        <v>0</v>
      </c>
      <c r="S108" s="125">
        <f t="shared" si="16"/>
        <v>0</v>
      </c>
      <c r="T108" s="125">
        <f t="shared" si="17"/>
        <v>0</v>
      </c>
      <c r="U108" s="125">
        <f t="shared" si="18"/>
        <v>0</v>
      </c>
    </row>
    <row r="109" spans="1:21" x14ac:dyDescent="0.2">
      <c r="A109" s="4">
        <f t="shared" si="13"/>
        <v>2026</v>
      </c>
      <c r="B109" s="4">
        <f t="shared" si="14"/>
        <v>4</v>
      </c>
      <c r="C109" s="11">
        <f t="shared" si="12"/>
        <v>46113</v>
      </c>
      <c r="I109" s="175" t="s">
        <v>121</v>
      </c>
      <c r="J109" s="176" t="s">
        <v>121</v>
      </c>
      <c r="K109" s="176" t="s">
        <v>121</v>
      </c>
      <c r="L109" s="176" t="s">
        <v>121</v>
      </c>
      <c r="M109" s="176" t="s">
        <v>121</v>
      </c>
      <c r="N109" s="177" t="s">
        <v>121</v>
      </c>
      <c r="R109" s="125">
        <f t="shared" si="15"/>
        <v>0</v>
      </c>
      <c r="S109" s="125">
        <f t="shared" si="16"/>
        <v>0</v>
      </c>
      <c r="T109" s="125">
        <f t="shared" si="17"/>
        <v>0</v>
      </c>
      <c r="U109" s="125">
        <f t="shared" si="18"/>
        <v>0</v>
      </c>
    </row>
    <row r="110" spans="1:21" x14ac:dyDescent="0.2">
      <c r="A110" s="4">
        <f t="shared" si="13"/>
        <v>2026</v>
      </c>
      <c r="B110" s="4">
        <f t="shared" si="14"/>
        <v>5</v>
      </c>
      <c r="C110" s="11">
        <f t="shared" si="12"/>
        <v>46143</v>
      </c>
      <c r="I110" s="175" t="s">
        <v>121</v>
      </c>
      <c r="J110" s="176" t="s">
        <v>121</v>
      </c>
      <c r="K110" s="176" t="s">
        <v>121</v>
      </c>
      <c r="L110" s="176" t="s">
        <v>121</v>
      </c>
      <c r="M110" s="176" t="s">
        <v>121</v>
      </c>
      <c r="N110" s="177" t="s">
        <v>121</v>
      </c>
      <c r="R110" s="125">
        <f t="shared" si="15"/>
        <v>0</v>
      </c>
      <c r="S110" s="125">
        <f t="shared" si="16"/>
        <v>0</v>
      </c>
      <c r="T110" s="125">
        <f t="shared" si="17"/>
        <v>0</v>
      </c>
      <c r="U110" s="125">
        <f t="shared" si="18"/>
        <v>0</v>
      </c>
    </row>
    <row r="111" spans="1:21" x14ac:dyDescent="0.2">
      <c r="A111" s="4">
        <f t="shared" si="13"/>
        <v>2026</v>
      </c>
      <c r="B111" s="4">
        <f t="shared" si="14"/>
        <v>6</v>
      </c>
      <c r="C111" s="11">
        <f t="shared" si="12"/>
        <v>46174</v>
      </c>
      <c r="I111" s="175" t="s">
        <v>121</v>
      </c>
      <c r="J111" s="176" t="s">
        <v>121</v>
      </c>
      <c r="K111" s="176" t="s">
        <v>121</v>
      </c>
      <c r="L111" s="176" t="s">
        <v>121</v>
      </c>
      <c r="M111" s="176" t="s">
        <v>121</v>
      </c>
      <c r="N111" s="177" t="s">
        <v>121</v>
      </c>
      <c r="R111" s="125">
        <f t="shared" si="15"/>
        <v>0</v>
      </c>
      <c r="S111" s="125">
        <f t="shared" si="16"/>
        <v>0</v>
      </c>
      <c r="T111" s="125">
        <f t="shared" si="17"/>
        <v>0</v>
      </c>
      <c r="U111" s="125">
        <f t="shared" si="18"/>
        <v>0</v>
      </c>
    </row>
    <row r="112" spans="1:21" x14ac:dyDescent="0.2">
      <c r="A112" s="4">
        <f t="shared" si="13"/>
        <v>2026</v>
      </c>
      <c r="B112" s="4">
        <f t="shared" si="14"/>
        <v>7</v>
      </c>
      <c r="C112" s="11">
        <f t="shared" si="12"/>
        <v>46204</v>
      </c>
      <c r="I112" s="175" t="s">
        <v>121</v>
      </c>
      <c r="J112" s="176" t="s">
        <v>121</v>
      </c>
      <c r="K112" s="176" t="s">
        <v>121</v>
      </c>
      <c r="L112" s="176" t="s">
        <v>121</v>
      </c>
      <c r="M112" s="176" t="s">
        <v>121</v>
      </c>
      <c r="N112" s="177" t="s">
        <v>121</v>
      </c>
      <c r="R112" s="125">
        <f t="shared" si="15"/>
        <v>0</v>
      </c>
      <c r="S112" s="125">
        <f t="shared" si="16"/>
        <v>0</v>
      </c>
      <c r="T112" s="125">
        <f t="shared" si="17"/>
        <v>0</v>
      </c>
      <c r="U112" s="125">
        <f t="shared" si="18"/>
        <v>0</v>
      </c>
    </row>
    <row r="113" spans="1:21" x14ac:dyDescent="0.2">
      <c r="A113" s="4">
        <f t="shared" si="13"/>
        <v>2026</v>
      </c>
      <c r="B113" s="4">
        <f t="shared" si="14"/>
        <v>8</v>
      </c>
      <c r="C113" s="11">
        <f t="shared" si="12"/>
        <v>46235</v>
      </c>
      <c r="I113" s="175" t="s">
        <v>121</v>
      </c>
      <c r="J113" s="176" t="s">
        <v>121</v>
      </c>
      <c r="K113" s="176" t="s">
        <v>121</v>
      </c>
      <c r="L113" s="176" t="s">
        <v>121</v>
      </c>
      <c r="M113" s="176" t="s">
        <v>121</v>
      </c>
      <c r="N113" s="177" t="s">
        <v>121</v>
      </c>
      <c r="R113" s="125">
        <f t="shared" si="15"/>
        <v>0</v>
      </c>
      <c r="S113" s="125">
        <f t="shared" si="16"/>
        <v>0</v>
      </c>
      <c r="T113" s="125">
        <f t="shared" si="17"/>
        <v>0</v>
      </c>
      <c r="U113" s="125">
        <f t="shared" si="18"/>
        <v>0</v>
      </c>
    </row>
    <row r="114" spans="1:21" x14ac:dyDescent="0.2">
      <c r="A114" s="4">
        <f t="shared" si="13"/>
        <v>2026</v>
      </c>
      <c r="B114" s="4">
        <f t="shared" si="14"/>
        <v>9</v>
      </c>
      <c r="C114" s="11">
        <f t="shared" si="12"/>
        <v>46266</v>
      </c>
      <c r="I114" s="175" t="s">
        <v>121</v>
      </c>
      <c r="J114" s="176" t="s">
        <v>121</v>
      </c>
      <c r="K114" s="176" t="s">
        <v>121</v>
      </c>
      <c r="L114" s="176" t="s">
        <v>121</v>
      </c>
      <c r="M114" s="176" t="s">
        <v>121</v>
      </c>
      <c r="N114" s="177" t="s">
        <v>121</v>
      </c>
      <c r="R114" s="125">
        <f t="shared" si="15"/>
        <v>0</v>
      </c>
      <c r="S114" s="125">
        <f t="shared" si="16"/>
        <v>0</v>
      </c>
      <c r="T114" s="125">
        <f t="shared" si="17"/>
        <v>0</v>
      </c>
      <c r="U114" s="125">
        <f t="shared" si="18"/>
        <v>0</v>
      </c>
    </row>
    <row r="115" spans="1:21" x14ac:dyDescent="0.2">
      <c r="A115" s="4">
        <f t="shared" si="13"/>
        <v>2026</v>
      </c>
      <c r="B115" s="4">
        <f t="shared" si="14"/>
        <v>10</v>
      </c>
      <c r="C115" s="11">
        <f t="shared" si="12"/>
        <v>46296</v>
      </c>
      <c r="I115" s="175" t="s">
        <v>121</v>
      </c>
      <c r="J115" s="176" t="s">
        <v>121</v>
      </c>
      <c r="K115" s="176" t="s">
        <v>121</v>
      </c>
      <c r="L115" s="176" t="s">
        <v>121</v>
      </c>
      <c r="M115" s="176" t="s">
        <v>121</v>
      </c>
      <c r="N115" s="177" t="s">
        <v>121</v>
      </c>
      <c r="R115" s="125">
        <f t="shared" si="15"/>
        <v>0</v>
      </c>
      <c r="S115" s="125">
        <f t="shared" si="16"/>
        <v>0</v>
      </c>
      <c r="T115" s="125">
        <f t="shared" si="17"/>
        <v>0</v>
      </c>
      <c r="U115" s="125">
        <f t="shared" si="18"/>
        <v>0</v>
      </c>
    </row>
    <row r="116" spans="1:21" x14ac:dyDescent="0.2">
      <c r="A116" s="4">
        <f t="shared" si="13"/>
        <v>2026</v>
      </c>
      <c r="B116" s="4">
        <f t="shared" si="14"/>
        <v>11</v>
      </c>
      <c r="C116" s="11">
        <f t="shared" si="12"/>
        <v>46327</v>
      </c>
      <c r="I116" s="175">
        <v>6412175.5</v>
      </c>
      <c r="J116" s="176">
        <v>2536269</v>
      </c>
      <c r="K116" s="176">
        <v>646817.6</v>
      </c>
      <c r="L116" s="176">
        <v>9595262.0999999996</v>
      </c>
      <c r="M116" s="176">
        <v>19229</v>
      </c>
      <c r="N116" s="177">
        <v>9614491.0999999996</v>
      </c>
      <c r="R116" s="125">
        <f t="shared" si="15"/>
        <v>6425025.5630211551</v>
      </c>
      <c r="S116" s="125">
        <f t="shared" si="16"/>
        <v>2541351.7081212299</v>
      </c>
      <c r="T116" s="125">
        <f t="shared" si="17"/>
        <v>648113.82885761501</v>
      </c>
      <c r="U116" s="125">
        <f t="shared" si="18"/>
        <v>9614491.1000000015</v>
      </c>
    </row>
    <row r="117" spans="1:21" x14ac:dyDescent="0.2">
      <c r="A117" s="4">
        <f t="shared" si="13"/>
        <v>2026</v>
      </c>
      <c r="B117" s="4">
        <f t="shared" si="14"/>
        <v>12</v>
      </c>
      <c r="C117" s="11">
        <f t="shared" si="12"/>
        <v>46357</v>
      </c>
      <c r="I117" s="175">
        <v>6332527</v>
      </c>
      <c r="J117" s="176">
        <v>2714011.5</v>
      </c>
      <c r="K117" s="176">
        <v>966971.1</v>
      </c>
      <c r="L117" s="176">
        <v>10013509.5</v>
      </c>
      <c r="M117" s="176">
        <v>20067.2</v>
      </c>
      <c r="N117" s="177">
        <v>10033576.700000001</v>
      </c>
      <c r="R117" s="125">
        <f t="shared" si="15"/>
        <v>6345217.464398561</v>
      </c>
      <c r="S117" s="125">
        <f t="shared" si="16"/>
        <v>2719450.413457145</v>
      </c>
      <c r="T117" s="125">
        <f t="shared" si="17"/>
        <v>968908.92234469543</v>
      </c>
      <c r="U117" s="125">
        <f t="shared" si="18"/>
        <v>10033576.800200403</v>
      </c>
    </row>
    <row r="118" spans="1:21" x14ac:dyDescent="0.2">
      <c r="A118" s="4">
        <f t="shared" si="13"/>
        <v>2027</v>
      </c>
      <c r="B118" s="4">
        <f t="shared" si="14"/>
        <v>1</v>
      </c>
      <c r="C118" s="11">
        <f t="shared" si="12"/>
        <v>46388</v>
      </c>
      <c r="I118" s="175">
        <v>6355238.9000000004</v>
      </c>
      <c r="J118" s="176">
        <v>2677906.5999999996</v>
      </c>
      <c r="K118" s="176">
        <v>891093.1</v>
      </c>
      <c r="L118" s="176">
        <v>9924238.5999999996</v>
      </c>
      <c r="M118" s="176">
        <v>19888.3</v>
      </c>
      <c r="N118" s="177">
        <v>9944126.8000000007</v>
      </c>
      <c r="R118" s="125">
        <f t="shared" si="15"/>
        <v>6367974.8793440349</v>
      </c>
      <c r="S118" s="125">
        <f t="shared" si="16"/>
        <v>2683273.1587839429</v>
      </c>
      <c r="T118" s="125">
        <f t="shared" si="17"/>
        <v>892878.86187202204</v>
      </c>
      <c r="U118" s="125">
        <f t="shared" si="18"/>
        <v>9944126.8999999985</v>
      </c>
    </row>
    <row r="119" spans="1:21" x14ac:dyDescent="0.2">
      <c r="A119" s="4">
        <f t="shared" si="13"/>
        <v>2027</v>
      </c>
      <c r="B119" s="4">
        <f t="shared" si="14"/>
        <v>2</v>
      </c>
      <c r="C119" s="11">
        <f t="shared" si="12"/>
        <v>46419</v>
      </c>
      <c r="I119" s="175">
        <v>6377249.2000000002</v>
      </c>
      <c r="J119" s="176">
        <v>2680562.6</v>
      </c>
      <c r="K119" s="176">
        <v>869728.8</v>
      </c>
      <c r="L119" s="176">
        <v>9927540.6000000015</v>
      </c>
      <c r="M119" s="176">
        <v>19894.900000000001</v>
      </c>
      <c r="N119" s="177">
        <v>9947435.5</v>
      </c>
      <c r="R119" s="125">
        <f t="shared" si="15"/>
        <v>6390029.2771833744</v>
      </c>
      <c r="S119" s="125">
        <f t="shared" si="16"/>
        <v>2685934.4767839378</v>
      </c>
      <c r="T119" s="125">
        <f t="shared" si="17"/>
        <v>871471.74603268818</v>
      </c>
      <c r="U119" s="125">
        <f t="shared" si="18"/>
        <v>9947435.5</v>
      </c>
    </row>
    <row r="120" spans="1:21" x14ac:dyDescent="0.2">
      <c r="A120" s="4">
        <f t="shared" si="13"/>
        <v>2027</v>
      </c>
      <c r="B120" s="4">
        <f t="shared" si="14"/>
        <v>3</v>
      </c>
      <c r="C120" s="11">
        <f t="shared" si="12"/>
        <v>46447</v>
      </c>
      <c r="I120" s="175" t="s">
        <v>121</v>
      </c>
      <c r="J120" s="176" t="s">
        <v>121</v>
      </c>
      <c r="K120" s="176" t="s">
        <v>121</v>
      </c>
      <c r="L120" s="176" t="s">
        <v>121</v>
      </c>
      <c r="M120" s="176" t="s">
        <v>121</v>
      </c>
      <c r="N120" s="177" t="s">
        <v>121</v>
      </c>
      <c r="R120" s="125">
        <f t="shared" si="15"/>
        <v>0</v>
      </c>
      <c r="S120" s="125">
        <f t="shared" si="16"/>
        <v>0</v>
      </c>
      <c r="T120" s="125">
        <f t="shared" si="17"/>
        <v>0</v>
      </c>
      <c r="U120" s="125">
        <f t="shared" si="18"/>
        <v>0</v>
      </c>
    </row>
    <row r="121" spans="1:21" x14ac:dyDescent="0.2">
      <c r="A121" s="4">
        <f t="shared" si="13"/>
        <v>2027</v>
      </c>
      <c r="B121" s="4">
        <f t="shared" si="14"/>
        <v>4</v>
      </c>
      <c r="C121" s="11">
        <f t="shared" si="12"/>
        <v>46478</v>
      </c>
      <c r="I121" s="175" t="s">
        <v>121</v>
      </c>
      <c r="J121" s="176" t="s">
        <v>121</v>
      </c>
      <c r="K121" s="176" t="s">
        <v>121</v>
      </c>
      <c r="L121" s="176" t="s">
        <v>121</v>
      </c>
      <c r="M121" s="176" t="s">
        <v>121</v>
      </c>
      <c r="N121" s="177" t="s">
        <v>121</v>
      </c>
      <c r="R121" s="125">
        <f t="shared" si="15"/>
        <v>0</v>
      </c>
      <c r="S121" s="125">
        <f t="shared" si="16"/>
        <v>0</v>
      </c>
      <c r="T121" s="125">
        <f t="shared" si="17"/>
        <v>0</v>
      </c>
      <c r="U121" s="125">
        <f t="shared" si="18"/>
        <v>0</v>
      </c>
    </row>
    <row r="122" spans="1:21" x14ac:dyDescent="0.2">
      <c r="A122" s="4">
        <f t="shared" si="13"/>
        <v>2027</v>
      </c>
      <c r="B122" s="4">
        <f t="shared" si="14"/>
        <v>5</v>
      </c>
      <c r="C122" s="11">
        <f t="shared" si="12"/>
        <v>46508</v>
      </c>
      <c r="I122" s="175" t="s">
        <v>121</v>
      </c>
      <c r="J122" s="176" t="s">
        <v>121</v>
      </c>
      <c r="K122" s="176" t="s">
        <v>121</v>
      </c>
      <c r="L122" s="176" t="s">
        <v>121</v>
      </c>
      <c r="M122" s="176" t="s">
        <v>121</v>
      </c>
      <c r="N122" s="177" t="s">
        <v>121</v>
      </c>
      <c r="R122" s="125">
        <f t="shared" si="15"/>
        <v>0</v>
      </c>
      <c r="S122" s="125">
        <f t="shared" si="16"/>
        <v>0</v>
      </c>
      <c r="T122" s="125">
        <f t="shared" si="17"/>
        <v>0</v>
      </c>
      <c r="U122" s="125">
        <f t="shared" si="18"/>
        <v>0</v>
      </c>
    </row>
    <row r="123" spans="1:21" x14ac:dyDescent="0.2">
      <c r="A123" s="4">
        <f t="shared" si="13"/>
        <v>2027</v>
      </c>
      <c r="B123" s="4">
        <f t="shared" si="14"/>
        <v>6</v>
      </c>
      <c r="C123" s="11">
        <f t="shared" si="12"/>
        <v>46539</v>
      </c>
      <c r="I123" s="175" t="s">
        <v>121</v>
      </c>
      <c r="J123" s="176" t="s">
        <v>121</v>
      </c>
      <c r="K123" s="176" t="s">
        <v>121</v>
      </c>
      <c r="L123" s="176" t="s">
        <v>121</v>
      </c>
      <c r="M123" s="176" t="s">
        <v>121</v>
      </c>
      <c r="N123" s="177" t="s">
        <v>121</v>
      </c>
      <c r="R123" s="125">
        <f t="shared" si="15"/>
        <v>0</v>
      </c>
      <c r="S123" s="125">
        <f t="shared" si="16"/>
        <v>0</v>
      </c>
      <c r="T123" s="125">
        <f t="shared" si="17"/>
        <v>0</v>
      </c>
      <c r="U123" s="125">
        <f t="shared" si="18"/>
        <v>0</v>
      </c>
    </row>
    <row r="124" spans="1:21" x14ac:dyDescent="0.2">
      <c r="A124" s="4">
        <f t="shared" si="13"/>
        <v>2027</v>
      </c>
      <c r="B124" s="4">
        <f t="shared" si="14"/>
        <v>7</v>
      </c>
      <c r="C124" s="11">
        <f t="shared" si="12"/>
        <v>46569</v>
      </c>
      <c r="I124" s="175" t="s">
        <v>121</v>
      </c>
      <c r="J124" s="176" t="s">
        <v>121</v>
      </c>
      <c r="K124" s="176" t="s">
        <v>121</v>
      </c>
      <c r="L124" s="176" t="s">
        <v>121</v>
      </c>
      <c r="M124" s="176" t="s">
        <v>121</v>
      </c>
      <c r="N124" s="177" t="s">
        <v>121</v>
      </c>
      <c r="R124" s="125">
        <f t="shared" si="15"/>
        <v>0</v>
      </c>
      <c r="S124" s="125">
        <f t="shared" si="16"/>
        <v>0</v>
      </c>
      <c r="T124" s="125">
        <f t="shared" si="17"/>
        <v>0</v>
      </c>
      <c r="U124" s="125">
        <f t="shared" si="18"/>
        <v>0</v>
      </c>
    </row>
    <row r="125" spans="1:21" x14ac:dyDescent="0.2">
      <c r="A125" s="4">
        <f t="shared" si="13"/>
        <v>2027</v>
      </c>
      <c r="B125" s="4">
        <f t="shared" si="14"/>
        <v>8</v>
      </c>
      <c r="C125" s="11">
        <f t="shared" si="12"/>
        <v>46600</v>
      </c>
      <c r="I125" s="175" t="s">
        <v>121</v>
      </c>
      <c r="J125" s="176" t="s">
        <v>121</v>
      </c>
      <c r="K125" s="176" t="s">
        <v>121</v>
      </c>
      <c r="L125" s="176" t="s">
        <v>121</v>
      </c>
      <c r="M125" s="176" t="s">
        <v>121</v>
      </c>
      <c r="N125" s="177" t="s">
        <v>121</v>
      </c>
      <c r="R125" s="125">
        <f t="shared" si="15"/>
        <v>0</v>
      </c>
      <c r="S125" s="125">
        <f t="shared" si="16"/>
        <v>0</v>
      </c>
      <c r="T125" s="125">
        <f t="shared" si="17"/>
        <v>0</v>
      </c>
      <c r="U125" s="125">
        <f t="shared" si="18"/>
        <v>0</v>
      </c>
    </row>
    <row r="126" spans="1:21" x14ac:dyDescent="0.2">
      <c r="A126" s="4">
        <f t="shared" si="13"/>
        <v>2027</v>
      </c>
      <c r="B126" s="4">
        <f t="shared" si="14"/>
        <v>9</v>
      </c>
      <c r="C126" s="11">
        <f t="shared" si="12"/>
        <v>46631</v>
      </c>
      <c r="I126" s="175" t="s">
        <v>121</v>
      </c>
      <c r="J126" s="176" t="s">
        <v>121</v>
      </c>
      <c r="K126" s="176" t="s">
        <v>121</v>
      </c>
      <c r="L126" s="176" t="s">
        <v>121</v>
      </c>
      <c r="M126" s="176" t="s">
        <v>121</v>
      </c>
      <c r="N126" s="177" t="s">
        <v>121</v>
      </c>
      <c r="R126" s="125">
        <f t="shared" si="15"/>
        <v>0</v>
      </c>
      <c r="S126" s="125">
        <f t="shared" si="16"/>
        <v>0</v>
      </c>
      <c r="T126" s="125">
        <f t="shared" si="17"/>
        <v>0</v>
      </c>
      <c r="U126" s="125">
        <f t="shared" si="18"/>
        <v>0</v>
      </c>
    </row>
    <row r="127" spans="1:21" x14ac:dyDescent="0.2">
      <c r="A127" s="4">
        <f t="shared" si="13"/>
        <v>2027</v>
      </c>
      <c r="B127" s="4">
        <f t="shared" si="14"/>
        <v>10</v>
      </c>
      <c r="C127" s="11">
        <f t="shared" si="12"/>
        <v>46661</v>
      </c>
      <c r="I127" s="175" t="s">
        <v>121</v>
      </c>
      <c r="J127" s="176" t="s">
        <v>121</v>
      </c>
      <c r="K127" s="176" t="s">
        <v>121</v>
      </c>
      <c r="L127" s="176" t="s">
        <v>121</v>
      </c>
      <c r="M127" s="176" t="s">
        <v>121</v>
      </c>
      <c r="N127" s="177" t="s">
        <v>121</v>
      </c>
      <c r="R127" s="125">
        <f t="shared" si="15"/>
        <v>0</v>
      </c>
      <c r="S127" s="125">
        <f t="shared" si="16"/>
        <v>0</v>
      </c>
      <c r="T127" s="125">
        <f t="shared" si="17"/>
        <v>0</v>
      </c>
      <c r="U127" s="125">
        <f t="shared" si="18"/>
        <v>0</v>
      </c>
    </row>
    <row r="128" spans="1:21" x14ac:dyDescent="0.2">
      <c r="A128" s="4">
        <f t="shared" si="13"/>
        <v>2027</v>
      </c>
      <c r="B128" s="4">
        <f t="shared" si="14"/>
        <v>11</v>
      </c>
      <c r="C128" s="11">
        <f t="shared" si="12"/>
        <v>46692</v>
      </c>
      <c r="I128" s="175">
        <v>6476700.4000000004</v>
      </c>
      <c r="J128" s="176">
        <v>2551252</v>
      </c>
      <c r="K128" s="176">
        <v>645884.5</v>
      </c>
      <c r="L128" s="176">
        <v>9673836.8999999985</v>
      </c>
      <c r="M128" s="176">
        <v>19386.400000000001</v>
      </c>
      <c r="N128" s="177">
        <v>9693223.4000000004</v>
      </c>
      <c r="R128" s="125">
        <f t="shared" si="15"/>
        <v>6489679.728257495</v>
      </c>
      <c r="S128" s="125">
        <f t="shared" si="16"/>
        <v>2556364.7171446108</v>
      </c>
      <c r="T128" s="125">
        <f t="shared" si="17"/>
        <v>647178.85459789482</v>
      </c>
      <c r="U128" s="125">
        <f t="shared" si="18"/>
        <v>9693223.3000000007</v>
      </c>
    </row>
    <row r="129" spans="1:21" x14ac:dyDescent="0.2">
      <c r="A129" s="4">
        <f t="shared" si="13"/>
        <v>2027</v>
      </c>
      <c r="B129" s="4">
        <f t="shared" si="14"/>
        <v>12</v>
      </c>
      <c r="C129" s="11">
        <f t="shared" si="12"/>
        <v>46722</v>
      </c>
      <c r="I129" s="175">
        <v>6395708.3999999994</v>
      </c>
      <c r="J129" s="176">
        <v>2729430.3000000003</v>
      </c>
      <c r="K129" s="176">
        <v>966813.8</v>
      </c>
      <c r="L129" s="176">
        <v>10091952.5</v>
      </c>
      <c r="M129" s="176">
        <v>20224.400000000001</v>
      </c>
      <c r="N129" s="177">
        <v>10112176.899999999</v>
      </c>
      <c r="R129" s="125">
        <f t="shared" si="15"/>
        <v>6408525.4802394239</v>
      </c>
      <c r="S129" s="125">
        <f t="shared" si="16"/>
        <v>2734900.1127205142</v>
      </c>
      <c r="T129" s="125">
        <f t="shared" si="17"/>
        <v>968751.30704006192</v>
      </c>
      <c r="U129" s="125">
        <f t="shared" si="18"/>
        <v>10112176.9</v>
      </c>
    </row>
    <row r="130" spans="1:21" x14ac:dyDescent="0.2">
      <c r="A130" s="4">
        <f t="shared" si="13"/>
        <v>2028</v>
      </c>
      <c r="B130" s="4">
        <f t="shared" si="14"/>
        <v>1</v>
      </c>
      <c r="C130" s="11">
        <f t="shared" si="12"/>
        <v>46753</v>
      </c>
      <c r="I130" s="175">
        <v>6420420.7999999998</v>
      </c>
      <c r="J130" s="176">
        <v>2692948.5999999996</v>
      </c>
      <c r="K130" s="176">
        <v>890709.29999999993</v>
      </c>
      <c r="L130" s="176">
        <v>10004078.800000001</v>
      </c>
      <c r="M130" s="176">
        <v>20048.3</v>
      </c>
      <c r="N130" s="177">
        <v>10024127</v>
      </c>
      <c r="R130" s="125">
        <f t="shared" si="15"/>
        <v>6433287.4042019416</v>
      </c>
      <c r="S130" s="125">
        <f t="shared" si="16"/>
        <v>2698345.3029345446</v>
      </c>
      <c r="T130" s="125">
        <f t="shared" si="17"/>
        <v>892494.29266311147</v>
      </c>
      <c r="U130" s="125">
        <f t="shared" si="18"/>
        <v>10024126.999799598</v>
      </c>
    </row>
    <row r="131" spans="1:21" x14ac:dyDescent="0.2">
      <c r="A131" s="4">
        <f t="shared" si="13"/>
        <v>2028</v>
      </c>
      <c r="B131" s="4">
        <f t="shared" si="14"/>
        <v>2</v>
      </c>
      <c r="C131" s="11">
        <f t="shared" si="12"/>
        <v>46784</v>
      </c>
      <c r="I131" s="175">
        <v>6444212.0999999996</v>
      </c>
      <c r="J131" s="176">
        <v>2695305.1</v>
      </c>
      <c r="K131" s="176">
        <v>869260.70000000007</v>
      </c>
      <c r="L131" s="176">
        <v>10008778</v>
      </c>
      <c r="M131" s="176">
        <v>20057.7</v>
      </c>
      <c r="N131" s="177">
        <v>10028835.699999999</v>
      </c>
      <c r="R131" s="125">
        <f t="shared" si="15"/>
        <v>6457126.3711565956</v>
      </c>
      <c r="S131" s="125">
        <f t="shared" si="16"/>
        <v>2700706.5207432988</v>
      </c>
      <c r="T131" s="125">
        <f t="shared" si="17"/>
        <v>871002.70789970469</v>
      </c>
      <c r="U131" s="125">
        <f t="shared" si="18"/>
        <v>10028835.599799599</v>
      </c>
    </row>
    <row r="132" spans="1:21" x14ac:dyDescent="0.2">
      <c r="A132" s="4">
        <f t="shared" si="13"/>
        <v>2028</v>
      </c>
      <c r="B132" s="4">
        <f t="shared" si="14"/>
        <v>3</v>
      </c>
      <c r="C132" s="11">
        <f t="shared" si="12"/>
        <v>46813</v>
      </c>
      <c r="I132" s="175" t="s">
        <v>121</v>
      </c>
      <c r="J132" s="176" t="s">
        <v>121</v>
      </c>
      <c r="K132" s="176" t="s">
        <v>121</v>
      </c>
      <c r="L132" s="176" t="s">
        <v>121</v>
      </c>
      <c r="M132" s="176" t="s">
        <v>121</v>
      </c>
      <c r="N132" s="177" t="s">
        <v>121</v>
      </c>
      <c r="R132" s="125">
        <f t="shared" si="15"/>
        <v>0</v>
      </c>
      <c r="S132" s="125">
        <f t="shared" si="16"/>
        <v>0</v>
      </c>
      <c r="T132" s="125">
        <f t="shared" si="17"/>
        <v>0</v>
      </c>
      <c r="U132" s="125">
        <f t="shared" si="18"/>
        <v>0</v>
      </c>
    </row>
    <row r="133" spans="1:21" x14ac:dyDescent="0.2">
      <c r="A133" s="4">
        <f t="shared" si="13"/>
        <v>2028</v>
      </c>
      <c r="B133" s="4">
        <f t="shared" si="14"/>
        <v>4</v>
      </c>
      <c r="C133" s="11">
        <f t="shared" si="12"/>
        <v>46844</v>
      </c>
      <c r="I133" s="175" t="s">
        <v>121</v>
      </c>
      <c r="J133" s="176" t="s">
        <v>121</v>
      </c>
      <c r="K133" s="176" t="s">
        <v>121</v>
      </c>
      <c r="L133" s="176" t="s">
        <v>121</v>
      </c>
      <c r="M133" s="176" t="s">
        <v>121</v>
      </c>
      <c r="N133" s="177" t="s">
        <v>121</v>
      </c>
      <c r="R133" s="125">
        <f t="shared" si="15"/>
        <v>0</v>
      </c>
      <c r="S133" s="125">
        <f t="shared" si="16"/>
        <v>0</v>
      </c>
      <c r="T133" s="125">
        <f t="shared" si="17"/>
        <v>0</v>
      </c>
      <c r="U133" s="125">
        <f t="shared" si="18"/>
        <v>0</v>
      </c>
    </row>
    <row r="134" spans="1:21" x14ac:dyDescent="0.2">
      <c r="A134" s="4">
        <f t="shared" si="13"/>
        <v>2028</v>
      </c>
      <c r="B134" s="4">
        <f t="shared" si="14"/>
        <v>5</v>
      </c>
      <c r="C134" s="11">
        <f t="shared" si="12"/>
        <v>46874</v>
      </c>
      <c r="I134" s="175" t="s">
        <v>121</v>
      </c>
      <c r="J134" s="176" t="s">
        <v>121</v>
      </c>
      <c r="K134" s="176" t="s">
        <v>121</v>
      </c>
      <c r="L134" s="176" t="s">
        <v>121</v>
      </c>
      <c r="M134" s="176" t="s">
        <v>121</v>
      </c>
      <c r="N134" s="177" t="s">
        <v>121</v>
      </c>
      <c r="R134" s="125">
        <f t="shared" si="15"/>
        <v>0</v>
      </c>
      <c r="S134" s="125">
        <f t="shared" si="16"/>
        <v>0</v>
      </c>
      <c r="T134" s="125">
        <f t="shared" si="17"/>
        <v>0</v>
      </c>
      <c r="U134" s="125">
        <f t="shared" si="18"/>
        <v>0</v>
      </c>
    </row>
    <row r="135" spans="1:21" x14ac:dyDescent="0.2">
      <c r="A135" s="4">
        <f t="shared" si="13"/>
        <v>2028</v>
      </c>
      <c r="B135" s="4">
        <f t="shared" si="14"/>
        <v>6</v>
      </c>
      <c r="C135" s="11">
        <f t="shared" si="12"/>
        <v>46905</v>
      </c>
      <c r="I135" s="175" t="s">
        <v>121</v>
      </c>
      <c r="J135" s="176" t="s">
        <v>121</v>
      </c>
      <c r="K135" s="176" t="s">
        <v>121</v>
      </c>
      <c r="L135" s="176" t="s">
        <v>121</v>
      </c>
      <c r="M135" s="176" t="s">
        <v>121</v>
      </c>
      <c r="N135" s="177" t="s">
        <v>121</v>
      </c>
      <c r="R135" s="125">
        <f t="shared" si="15"/>
        <v>0</v>
      </c>
      <c r="S135" s="125">
        <f t="shared" si="16"/>
        <v>0</v>
      </c>
      <c r="T135" s="125">
        <f t="shared" si="17"/>
        <v>0</v>
      </c>
      <c r="U135" s="125">
        <f t="shared" si="18"/>
        <v>0</v>
      </c>
    </row>
    <row r="136" spans="1:21" x14ac:dyDescent="0.2">
      <c r="A136" s="4">
        <f t="shared" si="13"/>
        <v>2028</v>
      </c>
      <c r="B136" s="4">
        <f t="shared" si="14"/>
        <v>7</v>
      </c>
      <c r="C136" s="11">
        <f t="shared" si="12"/>
        <v>46935</v>
      </c>
      <c r="I136" s="175" t="s">
        <v>121</v>
      </c>
      <c r="J136" s="176" t="s">
        <v>121</v>
      </c>
      <c r="K136" s="176" t="s">
        <v>121</v>
      </c>
      <c r="L136" s="176" t="s">
        <v>121</v>
      </c>
      <c r="M136" s="176" t="s">
        <v>121</v>
      </c>
      <c r="N136" s="177" t="s">
        <v>121</v>
      </c>
      <c r="R136" s="125">
        <f t="shared" si="15"/>
        <v>0</v>
      </c>
      <c r="S136" s="125">
        <f t="shared" si="16"/>
        <v>0</v>
      </c>
      <c r="T136" s="125">
        <f t="shared" si="17"/>
        <v>0</v>
      </c>
      <c r="U136" s="125">
        <f t="shared" si="18"/>
        <v>0</v>
      </c>
    </row>
    <row r="137" spans="1:21" x14ac:dyDescent="0.2">
      <c r="A137" s="4">
        <f t="shared" si="13"/>
        <v>2028</v>
      </c>
      <c r="B137" s="4">
        <f t="shared" si="14"/>
        <v>8</v>
      </c>
      <c r="C137" s="11">
        <f t="shared" si="12"/>
        <v>46966</v>
      </c>
      <c r="I137" s="175" t="s">
        <v>121</v>
      </c>
      <c r="J137" s="176" t="s">
        <v>121</v>
      </c>
      <c r="K137" s="176" t="s">
        <v>121</v>
      </c>
      <c r="L137" s="176" t="s">
        <v>121</v>
      </c>
      <c r="M137" s="176" t="s">
        <v>121</v>
      </c>
      <c r="N137" s="177" t="s">
        <v>121</v>
      </c>
      <c r="R137" s="125">
        <f t="shared" si="15"/>
        <v>0</v>
      </c>
      <c r="S137" s="125">
        <f t="shared" si="16"/>
        <v>0</v>
      </c>
      <c r="T137" s="125">
        <f t="shared" si="17"/>
        <v>0</v>
      </c>
      <c r="U137" s="125">
        <f t="shared" si="18"/>
        <v>0</v>
      </c>
    </row>
    <row r="138" spans="1:21" x14ac:dyDescent="0.2">
      <c r="A138" s="4">
        <f t="shared" si="13"/>
        <v>2028</v>
      </c>
      <c r="B138" s="4">
        <f t="shared" si="14"/>
        <v>9</v>
      </c>
      <c r="C138" s="11">
        <f t="shared" si="12"/>
        <v>46997</v>
      </c>
      <c r="I138" s="175" t="s">
        <v>121</v>
      </c>
      <c r="J138" s="176" t="s">
        <v>121</v>
      </c>
      <c r="K138" s="176" t="s">
        <v>121</v>
      </c>
      <c r="L138" s="176" t="s">
        <v>121</v>
      </c>
      <c r="M138" s="176" t="s">
        <v>121</v>
      </c>
      <c r="N138" s="177" t="s">
        <v>121</v>
      </c>
      <c r="R138" s="125">
        <f t="shared" si="15"/>
        <v>0</v>
      </c>
      <c r="S138" s="125">
        <f t="shared" si="16"/>
        <v>0</v>
      </c>
      <c r="T138" s="125">
        <f t="shared" si="17"/>
        <v>0</v>
      </c>
      <c r="U138" s="125">
        <f t="shared" si="18"/>
        <v>0</v>
      </c>
    </row>
    <row r="139" spans="1:21" x14ac:dyDescent="0.2">
      <c r="A139" s="4">
        <f t="shared" si="13"/>
        <v>2028</v>
      </c>
      <c r="B139" s="4">
        <f t="shared" si="14"/>
        <v>10</v>
      </c>
      <c r="C139" s="11">
        <f t="shared" si="12"/>
        <v>47027</v>
      </c>
      <c r="I139" s="175" t="s">
        <v>121</v>
      </c>
      <c r="J139" s="176" t="s">
        <v>121</v>
      </c>
      <c r="K139" s="176" t="s">
        <v>121</v>
      </c>
      <c r="L139" s="176" t="s">
        <v>121</v>
      </c>
      <c r="M139" s="176" t="s">
        <v>121</v>
      </c>
      <c r="N139" s="177" t="s">
        <v>121</v>
      </c>
      <c r="R139" s="125">
        <f t="shared" si="15"/>
        <v>0</v>
      </c>
      <c r="S139" s="125">
        <f t="shared" si="16"/>
        <v>0</v>
      </c>
      <c r="T139" s="125">
        <f t="shared" si="17"/>
        <v>0</v>
      </c>
      <c r="U139" s="125">
        <f t="shared" si="18"/>
        <v>0</v>
      </c>
    </row>
    <row r="140" spans="1:21" x14ac:dyDescent="0.2">
      <c r="A140" s="4">
        <f t="shared" si="13"/>
        <v>2028</v>
      </c>
      <c r="B140" s="4">
        <f t="shared" si="14"/>
        <v>11</v>
      </c>
      <c r="C140" s="11">
        <f t="shared" si="12"/>
        <v>47058</v>
      </c>
      <c r="I140" s="175">
        <v>6560149.5</v>
      </c>
      <c r="J140" s="176">
        <v>2562939.4</v>
      </c>
      <c r="K140" s="176">
        <v>644560.19999999995</v>
      </c>
      <c r="L140" s="176">
        <v>9767649.2000000011</v>
      </c>
      <c r="M140" s="176">
        <v>19574.400000000001</v>
      </c>
      <c r="N140" s="177">
        <v>9787223.5999999996</v>
      </c>
      <c r="R140" s="125">
        <f t="shared" si="15"/>
        <v>6573296.0604203725</v>
      </c>
      <c r="S140" s="125">
        <f t="shared" si="16"/>
        <v>2568075.5386925484</v>
      </c>
      <c r="T140" s="125">
        <f t="shared" si="17"/>
        <v>645851.90068667894</v>
      </c>
      <c r="U140" s="125">
        <f t="shared" si="18"/>
        <v>9787223.4997995999</v>
      </c>
    </row>
    <row r="141" spans="1:21" x14ac:dyDescent="0.2">
      <c r="A141" s="4">
        <f t="shared" si="13"/>
        <v>2028</v>
      </c>
      <c r="B141" s="4">
        <f t="shared" si="14"/>
        <v>12</v>
      </c>
      <c r="C141" s="11">
        <f t="shared" si="12"/>
        <v>47088</v>
      </c>
      <c r="I141" s="175">
        <v>6478896.4000000004</v>
      </c>
      <c r="J141" s="176">
        <v>2741865.8000000003</v>
      </c>
      <c r="K141" s="176">
        <v>966399.7</v>
      </c>
      <c r="L141" s="176">
        <v>10187162</v>
      </c>
      <c r="M141" s="176">
        <v>20415.2</v>
      </c>
      <c r="N141" s="177">
        <v>10207577.1</v>
      </c>
      <c r="R141" s="125">
        <f t="shared" si="15"/>
        <v>6491880.1893797396</v>
      </c>
      <c r="S141" s="125">
        <f t="shared" si="16"/>
        <v>2747360.5333398804</v>
      </c>
      <c r="T141" s="125">
        <f t="shared" si="17"/>
        <v>968336.37707997963</v>
      </c>
      <c r="U141" s="125">
        <f t="shared" si="18"/>
        <v>10207577.099799601</v>
      </c>
    </row>
    <row r="142" spans="1:21" x14ac:dyDescent="0.2">
      <c r="A142" s="4">
        <f t="shared" si="13"/>
        <v>2029</v>
      </c>
      <c r="B142" s="4">
        <f t="shared" si="14"/>
        <v>1</v>
      </c>
      <c r="C142" s="11">
        <f t="shared" si="12"/>
        <v>47119</v>
      </c>
      <c r="I142" s="175">
        <v>6500910.7999999998</v>
      </c>
      <c r="J142" s="176">
        <v>2705797.1</v>
      </c>
      <c r="K142" s="176">
        <v>890099.7</v>
      </c>
      <c r="L142" s="176">
        <v>10096807.5</v>
      </c>
      <c r="M142" s="176">
        <v>20234.100000000002</v>
      </c>
      <c r="N142" s="177">
        <v>10117041.6</v>
      </c>
      <c r="R142" s="125">
        <f t="shared" si="15"/>
        <v>6513938.6881932011</v>
      </c>
      <c r="S142" s="125">
        <f t="shared" si="16"/>
        <v>2711219.5435893335</v>
      </c>
      <c r="T142" s="125">
        <f t="shared" si="17"/>
        <v>891883.46841786569</v>
      </c>
      <c r="U142" s="125">
        <f t="shared" si="18"/>
        <v>10117041.700200401</v>
      </c>
    </row>
    <row r="143" spans="1:21" x14ac:dyDescent="0.2">
      <c r="A143" s="4">
        <f t="shared" si="13"/>
        <v>2029</v>
      </c>
      <c r="B143" s="4">
        <f t="shared" si="14"/>
        <v>2</v>
      </c>
      <c r="C143" s="11">
        <f t="shared" si="12"/>
        <v>47150</v>
      </c>
      <c r="I143" s="175">
        <v>6521637.7000000002</v>
      </c>
      <c r="J143" s="176">
        <v>2708753.3000000003</v>
      </c>
      <c r="K143" s="176">
        <v>868635.1</v>
      </c>
      <c r="L143" s="176">
        <v>10099026.1</v>
      </c>
      <c r="M143" s="176">
        <v>20238.5</v>
      </c>
      <c r="N143" s="177">
        <v>10119264.6</v>
      </c>
      <c r="R143" s="125">
        <f t="shared" si="15"/>
        <v>6534707.0953342151</v>
      </c>
      <c r="S143" s="125">
        <f t="shared" si="16"/>
        <v>2714181.6554789557</v>
      </c>
      <c r="T143" s="125">
        <f t="shared" si="17"/>
        <v>870375.84918682999</v>
      </c>
      <c r="U143" s="125">
        <f t="shared" si="18"/>
        <v>10119264.600000001</v>
      </c>
    </row>
    <row r="144" spans="1:21" x14ac:dyDescent="0.2">
      <c r="A144" s="4">
        <f t="shared" si="13"/>
        <v>2029</v>
      </c>
      <c r="B144" s="4">
        <f t="shared" si="14"/>
        <v>3</v>
      </c>
      <c r="C144" s="11">
        <f t="shared" si="12"/>
        <v>47178</v>
      </c>
      <c r="I144" s="175" t="s">
        <v>121</v>
      </c>
      <c r="J144" s="176" t="s">
        <v>121</v>
      </c>
      <c r="K144" s="176" t="s">
        <v>121</v>
      </c>
      <c r="L144" s="176" t="s">
        <v>121</v>
      </c>
      <c r="M144" s="176" t="s">
        <v>121</v>
      </c>
      <c r="N144" s="177" t="s">
        <v>121</v>
      </c>
      <c r="R144" s="125">
        <f t="shared" si="15"/>
        <v>0</v>
      </c>
      <c r="S144" s="125">
        <f t="shared" si="16"/>
        <v>0</v>
      </c>
      <c r="T144" s="125">
        <f t="shared" si="17"/>
        <v>0</v>
      </c>
      <c r="U144" s="125">
        <f t="shared" si="18"/>
        <v>0</v>
      </c>
    </row>
    <row r="145" spans="1:21" x14ac:dyDescent="0.2">
      <c r="A145" s="4">
        <f t="shared" si="13"/>
        <v>2029</v>
      </c>
      <c r="B145" s="4">
        <f t="shared" si="14"/>
        <v>4</v>
      </c>
      <c r="C145" s="11">
        <f t="shared" si="12"/>
        <v>47209</v>
      </c>
      <c r="I145" s="175" t="s">
        <v>121</v>
      </c>
      <c r="J145" s="176" t="s">
        <v>121</v>
      </c>
      <c r="K145" s="176" t="s">
        <v>121</v>
      </c>
      <c r="L145" s="176" t="s">
        <v>121</v>
      </c>
      <c r="M145" s="176" t="s">
        <v>121</v>
      </c>
      <c r="N145" s="177" t="s">
        <v>121</v>
      </c>
      <c r="R145" s="125">
        <f t="shared" si="15"/>
        <v>0</v>
      </c>
      <c r="S145" s="125">
        <f t="shared" si="16"/>
        <v>0</v>
      </c>
      <c r="T145" s="125">
        <f t="shared" si="17"/>
        <v>0</v>
      </c>
      <c r="U145" s="125">
        <f t="shared" si="18"/>
        <v>0</v>
      </c>
    </row>
    <row r="146" spans="1:21" x14ac:dyDescent="0.2">
      <c r="A146" s="4">
        <f t="shared" si="13"/>
        <v>2029</v>
      </c>
      <c r="B146" s="4">
        <f t="shared" si="14"/>
        <v>5</v>
      </c>
      <c r="C146" s="11">
        <f t="shared" si="12"/>
        <v>47239</v>
      </c>
      <c r="I146" s="175" t="s">
        <v>121</v>
      </c>
      <c r="J146" s="176" t="s">
        <v>121</v>
      </c>
      <c r="K146" s="176" t="s">
        <v>121</v>
      </c>
      <c r="L146" s="176" t="s">
        <v>121</v>
      </c>
      <c r="M146" s="176" t="s">
        <v>121</v>
      </c>
      <c r="N146" s="177" t="s">
        <v>121</v>
      </c>
      <c r="R146" s="125">
        <f t="shared" si="15"/>
        <v>0</v>
      </c>
      <c r="S146" s="125">
        <f t="shared" si="16"/>
        <v>0</v>
      </c>
      <c r="T146" s="125">
        <f t="shared" si="17"/>
        <v>0</v>
      </c>
      <c r="U146" s="125">
        <f t="shared" si="18"/>
        <v>0</v>
      </c>
    </row>
    <row r="147" spans="1:21" x14ac:dyDescent="0.2">
      <c r="A147" s="4">
        <f t="shared" si="13"/>
        <v>2029</v>
      </c>
      <c r="B147" s="4">
        <f t="shared" si="14"/>
        <v>6</v>
      </c>
      <c r="C147" s="11">
        <f t="shared" si="12"/>
        <v>47270</v>
      </c>
      <c r="I147" s="175" t="s">
        <v>121</v>
      </c>
      <c r="J147" s="176" t="s">
        <v>121</v>
      </c>
      <c r="K147" s="176" t="s">
        <v>121</v>
      </c>
      <c r="L147" s="176" t="s">
        <v>121</v>
      </c>
      <c r="M147" s="176" t="s">
        <v>121</v>
      </c>
      <c r="N147" s="177" t="s">
        <v>121</v>
      </c>
      <c r="R147" s="125">
        <f t="shared" si="15"/>
        <v>0</v>
      </c>
      <c r="S147" s="125">
        <f t="shared" si="16"/>
        <v>0</v>
      </c>
      <c r="T147" s="125">
        <f t="shared" si="17"/>
        <v>0</v>
      </c>
      <c r="U147" s="125">
        <f t="shared" si="18"/>
        <v>0</v>
      </c>
    </row>
    <row r="148" spans="1:21" x14ac:dyDescent="0.2">
      <c r="A148" s="4">
        <f t="shared" si="13"/>
        <v>2029</v>
      </c>
      <c r="B148" s="4">
        <f t="shared" si="14"/>
        <v>7</v>
      </c>
      <c r="C148" s="11">
        <f t="shared" si="12"/>
        <v>47300</v>
      </c>
      <c r="I148" s="175" t="s">
        <v>121</v>
      </c>
      <c r="J148" s="176" t="s">
        <v>121</v>
      </c>
      <c r="K148" s="176" t="s">
        <v>121</v>
      </c>
      <c r="L148" s="176" t="s">
        <v>121</v>
      </c>
      <c r="M148" s="176" t="s">
        <v>121</v>
      </c>
      <c r="N148" s="177" t="s">
        <v>121</v>
      </c>
      <c r="R148" s="125">
        <f t="shared" si="15"/>
        <v>0</v>
      </c>
      <c r="S148" s="125">
        <f t="shared" si="16"/>
        <v>0</v>
      </c>
      <c r="T148" s="125">
        <f t="shared" si="17"/>
        <v>0</v>
      </c>
      <c r="U148" s="125">
        <f t="shared" si="18"/>
        <v>0</v>
      </c>
    </row>
    <row r="149" spans="1:21" x14ac:dyDescent="0.2">
      <c r="A149" s="4">
        <f t="shared" si="13"/>
        <v>2029</v>
      </c>
      <c r="B149" s="4">
        <f t="shared" si="14"/>
        <v>8</v>
      </c>
      <c r="C149" s="11">
        <f t="shared" si="12"/>
        <v>47331</v>
      </c>
      <c r="I149" s="175" t="s">
        <v>121</v>
      </c>
      <c r="J149" s="176" t="s">
        <v>121</v>
      </c>
      <c r="K149" s="176" t="s">
        <v>121</v>
      </c>
      <c r="L149" s="176" t="s">
        <v>121</v>
      </c>
      <c r="M149" s="176" t="s">
        <v>121</v>
      </c>
      <c r="N149" s="177" t="s">
        <v>121</v>
      </c>
      <c r="R149" s="125">
        <f t="shared" si="15"/>
        <v>0</v>
      </c>
      <c r="S149" s="125">
        <f t="shared" si="16"/>
        <v>0</v>
      </c>
      <c r="T149" s="125">
        <f t="shared" si="17"/>
        <v>0</v>
      </c>
      <c r="U149" s="125">
        <f t="shared" si="18"/>
        <v>0</v>
      </c>
    </row>
    <row r="150" spans="1:21" x14ac:dyDescent="0.2">
      <c r="A150" s="4">
        <f t="shared" si="13"/>
        <v>2029</v>
      </c>
      <c r="B150" s="4">
        <f t="shared" si="14"/>
        <v>9</v>
      </c>
      <c r="C150" s="11">
        <f t="shared" si="12"/>
        <v>47362</v>
      </c>
      <c r="I150" s="175" t="s">
        <v>121</v>
      </c>
      <c r="J150" s="176" t="s">
        <v>121</v>
      </c>
      <c r="K150" s="176" t="s">
        <v>121</v>
      </c>
      <c r="L150" s="176" t="s">
        <v>121</v>
      </c>
      <c r="M150" s="176" t="s">
        <v>121</v>
      </c>
      <c r="N150" s="177" t="s">
        <v>121</v>
      </c>
      <c r="R150" s="125">
        <f t="shared" si="15"/>
        <v>0</v>
      </c>
      <c r="S150" s="125">
        <f t="shared" si="16"/>
        <v>0</v>
      </c>
      <c r="T150" s="125">
        <f t="shared" si="17"/>
        <v>0</v>
      </c>
      <c r="U150" s="125">
        <f t="shared" si="18"/>
        <v>0</v>
      </c>
    </row>
    <row r="151" spans="1:21" x14ac:dyDescent="0.2">
      <c r="A151" s="4">
        <f t="shared" si="13"/>
        <v>2029</v>
      </c>
      <c r="B151" s="4">
        <f t="shared" si="14"/>
        <v>10</v>
      </c>
      <c r="C151" s="11">
        <f t="shared" si="12"/>
        <v>47392</v>
      </c>
      <c r="I151" s="175" t="s">
        <v>121</v>
      </c>
      <c r="J151" s="176" t="s">
        <v>121</v>
      </c>
      <c r="K151" s="176" t="s">
        <v>121</v>
      </c>
      <c r="L151" s="176" t="s">
        <v>121</v>
      </c>
      <c r="M151" s="176" t="s">
        <v>121</v>
      </c>
      <c r="N151" s="177" t="s">
        <v>121</v>
      </c>
      <c r="R151" s="125">
        <f t="shared" si="15"/>
        <v>0</v>
      </c>
      <c r="S151" s="125">
        <f t="shared" si="16"/>
        <v>0</v>
      </c>
      <c r="T151" s="125">
        <f t="shared" si="17"/>
        <v>0</v>
      </c>
      <c r="U151" s="125">
        <f t="shared" si="18"/>
        <v>0</v>
      </c>
    </row>
    <row r="152" spans="1:21" x14ac:dyDescent="0.2">
      <c r="A152" s="4">
        <f t="shared" si="13"/>
        <v>2029</v>
      </c>
      <c r="B152" s="4">
        <f t="shared" si="14"/>
        <v>11</v>
      </c>
      <c r="C152" s="11">
        <f t="shared" si="12"/>
        <v>47423</v>
      </c>
      <c r="I152" s="175">
        <v>6609178.7000000002</v>
      </c>
      <c r="J152" s="176">
        <v>2582414</v>
      </c>
      <c r="K152" s="176">
        <v>643978.19999999995</v>
      </c>
      <c r="L152" s="176">
        <v>9835571</v>
      </c>
      <c r="M152" s="176">
        <v>19710.599999999999</v>
      </c>
      <c r="N152" s="177">
        <v>9855281.5999999996</v>
      </c>
      <c r="R152" s="125">
        <f t="shared" si="15"/>
        <v>6622423.5718721282</v>
      </c>
      <c r="S152" s="125">
        <f t="shared" si="16"/>
        <v>2587589.1880382337</v>
      </c>
      <c r="T152" s="125">
        <f t="shared" si="17"/>
        <v>645268.73988923663</v>
      </c>
      <c r="U152" s="125">
        <f t="shared" si="18"/>
        <v>9855281.499799598</v>
      </c>
    </row>
    <row r="153" spans="1:21" x14ac:dyDescent="0.2">
      <c r="A153" s="4">
        <f t="shared" si="13"/>
        <v>2029</v>
      </c>
      <c r="B153" s="4">
        <f t="shared" si="14"/>
        <v>12</v>
      </c>
      <c r="C153" s="11">
        <f t="shared" si="12"/>
        <v>47453</v>
      </c>
      <c r="I153" s="175">
        <v>6524147</v>
      </c>
      <c r="J153" s="176">
        <v>2761953.8</v>
      </c>
      <c r="K153" s="176">
        <v>966502.2</v>
      </c>
      <c r="L153" s="176">
        <v>10252603.100000001</v>
      </c>
      <c r="M153" s="176">
        <v>20546.300000000003</v>
      </c>
      <c r="N153" s="177">
        <v>10273149.399999999</v>
      </c>
      <c r="R153" s="125">
        <f t="shared" si="15"/>
        <v>6537221.4436509106</v>
      </c>
      <c r="S153" s="125">
        <f t="shared" si="16"/>
        <v>2767488.7778790263</v>
      </c>
      <c r="T153" s="125">
        <f t="shared" si="17"/>
        <v>968439.07826966199</v>
      </c>
      <c r="U153" s="125">
        <f t="shared" si="18"/>
        <v>10273149.299799599</v>
      </c>
    </row>
    <row r="154" spans="1:21" x14ac:dyDescent="0.2">
      <c r="A154" s="4">
        <f t="shared" si="13"/>
        <v>2030</v>
      </c>
      <c r="B154" s="4">
        <f t="shared" si="14"/>
        <v>1</v>
      </c>
      <c r="C154" s="11">
        <f t="shared" si="12"/>
        <v>47484</v>
      </c>
      <c r="I154" s="175">
        <v>6548003.7000000002</v>
      </c>
      <c r="J154" s="176">
        <v>2725707.1999999997</v>
      </c>
      <c r="K154" s="176">
        <v>890018.3</v>
      </c>
      <c r="L154" s="176">
        <v>10163729.300000001</v>
      </c>
      <c r="M154" s="176">
        <v>20368.2</v>
      </c>
      <c r="N154" s="177">
        <v>10184097.5</v>
      </c>
      <c r="R154" s="125">
        <f t="shared" si="15"/>
        <v>6561125.9551315233</v>
      </c>
      <c r="S154" s="125">
        <f t="shared" si="16"/>
        <v>2731169.5404217425</v>
      </c>
      <c r="T154" s="125">
        <f t="shared" si="17"/>
        <v>891801.90424633317</v>
      </c>
      <c r="U154" s="125">
        <f t="shared" si="18"/>
        <v>10184097.3997996</v>
      </c>
    </row>
    <row r="155" spans="1:21" x14ac:dyDescent="0.2">
      <c r="A155" s="4">
        <f t="shared" si="13"/>
        <v>2030</v>
      </c>
      <c r="B155" s="4">
        <f t="shared" si="14"/>
        <v>2</v>
      </c>
      <c r="C155" s="11">
        <f t="shared" si="12"/>
        <v>47515</v>
      </c>
      <c r="I155" s="175">
        <v>6570482.1999999993</v>
      </c>
      <c r="J155" s="176">
        <v>2728464.1999999997</v>
      </c>
      <c r="K155" s="176">
        <v>868482</v>
      </c>
      <c r="L155" s="176">
        <v>10167428.4</v>
      </c>
      <c r="M155" s="176">
        <v>20375.599999999999</v>
      </c>
      <c r="N155" s="177">
        <v>10187804</v>
      </c>
      <c r="R155" s="125">
        <f t="shared" si="15"/>
        <v>6583649.4938178072</v>
      </c>
      <c r="S155" s="125">
        <f t="shared" si="16"/>
        <v>2733932.0619771266</v>
      </c>
      <c r="T155" s="125">
        <f t="shared" si="17"/>
        <v>870222.44420506561</v>
      </c>
      <c r="U155" s="125">
        <f t="shared" si="18"/>
        <v>10187804</v>
      </c>
    </row>
    <row r="156" spans="1:21" x14ac:dyDescent="0.2">
      <c r="A156" s="4">
        <f t="shared" si="13"/>
        <v>2030</v>
      </c>
      <c r="B156" s="4">
        <f t="shared" si="14"/>
        <v>3</v>
      </c>
      <c r="C156" s="11">
        <f t="shared" si="12"/>
        <v>47543</v>
      </c>
      <c r="I156" s="175" t="s">
        <v>121</v>
      </c>
      <c r="J156" s="176" t="s">
        <v>121</v>
      </c>
      <c r="K156" s="176" t="s">
        <v>121</v>
      </c>
      <c r="L156" s="176" t="s">
        <v>121</v>
      </c>
      <c r="M156" s="176" t="s">
        <v>121</v>
      </c>
      <c r="N156" s="177" t="s">
        <v>121</v>
      </c>
      <c r="R156" s="125">
        <f t="shared" si="15"/>
        <v>0</v>
      </c>
      <c r="S156" s="125">
        <f t="shared" si="16"/>
        <v>0</v>
      </c>
      <c r="T156" s="125">
        <f t="shared" si="17"/>
        <v>0</v>
      </c>
      <c r="U156" s="125">
        <f t="shared" si="18"/>
        <v>0</v>
      </c>
    </row>
    <row r="157" spans="1:21" x14ac:dyDescent="0.2">
      <c r="A157" s="4">
        <f t="shared" si="13"/>
        <v>2030</v>
      </c>
      <c r="B157" s="4">
        <f t="shared" si="14"/>
        <v>4</v>
      </c>
      <c r="C157" s="11">
        <f t="shared" si="12"/>
        <v>47574</v>
      </c>
      <c r="I157" s="175" t="s">
        <v>121</v>
      </c>
      <c r="J157" s="176" t="s">
        <v>121</v>
      </c>
      <c r="K157" s="176" t="s">
        <v>121</v>
      </c>
      <c r="L157" s="176" t="s">
        <v>121</v>
      </c>
      <c r="M157" s="176" t="s">
        <v>121</v>
      </c>
      <c r="N157" s="177" t="s">
        <v>121</v>
      </c>
      <c r="R157" s="125">
        <f t="shared" si="15"/>
        <v>0</v>
      </c>
      <c r="S157" s="125">
        <f t="shared" si="16"/>
        <v>0</v>
      </c>
      <c r="T157" s="125">
        <f t="shared" si="17"/>
        <v>0</v>
      </c>
      <c r="U157" s="125">
        <f t="shared" si="18"/>
        <v>0</v>
      </c>
    </row>
    <row r="158" spans="1:21" x14ac:dyDescent="0.2">
      <c r="A158" s="4">
        <f t="shared" si="13"/>
        <v>2030</v>
      </c>
      <c r="B158" s="4">
        <f t="shared" si="14"/>
        <v>5</v>
      </c>
      <c r="C158" s="11">
        <f t="shared" si="12"/>
        <v>47604</v>
      </c>
      <c r="I158" s="175" t="s">
        <v>121</v>
      </c>
      <c r="J158" s="176" t="s">
        <v>121</v>
      </c>
      <c r="K158" s="176" t="s">
        <v>121</v>
      </c>
      <c r="L158" s="176" t="s">
        <v>121</v>
      </c>
      <c r="M158" s="176" t="s">
        <v>121</v>
      </c>
      <c r="N158" s="177" t="s">
        <v>121</v>
      </c>
      <c r="R158" s="125">
        <f t="shared" si="15"/>
        <v>0</v>
      </c>
      <c r="S158" s="125">
        <f t="shared" si="16"/>
        <v>0</v>
      </c>
      <c r="T158" s="125">
        <f t="shared" si="17"/>
        <v>0</v>
      </c>
      <c r="U158" s="125">
        <f t="shared" si="18"/>
        <v>0</v>
      </c>
    </row>
    <row r="159" spans="1:21" x14ac:dyDescent="0.2">
      <c r="A159" s="4">
        <f t="shared" si="13"/>
        <v>2030</v>
      </c>
      <c r="B159" s="4">
        <f t="shared" si="14"/>
        <v>6</v>
      </c>
      <c r="C159" s="11">
        <f t="shared" si="12"/>
        <v>47635</v>
      </c>
      <c r="I159" s="175" t="s">
        <v>121</v>
      </c>
      <c r="J159" s="176" t="s">
        <v>121</v>
      </c>
      <c r="K159" s="176" t="s">
        <v>121</v>
      </c>
      <c r="L159" s="176" t="s">
        <v>121</v>
      </c>
      <c r="M159" s="176" t="s">
        <v>121</v>
      </c>
      <c r="N159" s="177" t="s">
        <v>121</v>
      </c>
      <c r="R159" s="125">
        <f t="shared" si="15"/>
        <v>0</v>
      </c>
      <c r="S159" s="125">
        <f t="shared" si="16"/>
        <v>0</v>
      </c>
      <c r="T159" s="125">
        <f t="shared" si="17"/>
        <v>0</v>
      </c>
      <c r="U159" s="125">
        <f t="shared" si="18"/>
        <v>0</v>
      </c>
    </row>
    <row r="160" spans="1:21" x14ac:dyDescent="0.2">
      <c r="A160" s="4">
        <f t="shared" si="13"/>
        <v>2030</v>
      </c>
      <c r="B160" s="4">
        <f t="shared" si="14"/>
        <v>7</v>
      </c>
      <c r="C160" s="11">
        <f t="shared" si="12"/>
        <v>47665</v>
      </c>
      <c r="I160" s="175" t="s">
        <v>121</v>
      </c>
      <c r="J160" s="176" t="s">
        <v>121</v>
      </c>
      <c r="K160" s="176" t="s">
        <v>121</v>
      </c>
      <c r="L160" s="176" t="s">
        <v>121</v>
      </c>
      <c r="M160" s="176" t="s">
        <v>121</v>
      </c>
      <c r="N160" s="177" t="s">
        <v>121</v>
      </c>
      <c r="R160" s="125">
        <f t="shared" si="15"/>
        <v>0</v>
      </c>
      <c r="S160" s="125">
        <f t="shared" si="16"/>
        <v>0</v>
      </c>
      <c r="T160" s="125">
        <f t="shared" si="17"/>
        <v>0</v>
      </c>
      <c r="U160" s="125">
        <f t="shared" si="18"/>
        <v>0</v>
      </c>
    </row>
    <row r="161" spans="1:21" x14ac:dyDescent="0.2">
      <c r="A161" s="4">
        <f t="shared" si="13"/>
        <v>2030</v>
      </c>
      <c r="B161" s="4">
        <f t="shared" si="14"/>
        <v>8</v>
      </c>
      <c r="C161" s="11">
        <f t="shared" si="12"/>
        <v>47696</v>
      </c>
      <c r="I161" s="175" t="s">
        <v>121</v>
      </c>
      <c r="J161" s="176" t="s">
        <v>121</v>
      </c>
      <c r="K161" s="176" t="s">
        <v>121</v>
      </c>
      <c r="L161" s="176" t="s">
        <v>121</v>
      </c>
      <c r="M161" s="176" t="s">
        <v>121</v>
      </c>
      <c r="N161" s="177" t="s">
        <v>121</v>
      </c>
      <c r="R161" s="125">
        <f t="shared" si="15"/>
        <v>0</v>
      </c>
      <c r="S161" s="125">
        <f t="shared" si="16"/>
        <v>0</v>
      </c>
      <c r="T161" s="125">
        <f t="shared" si="17"/>
        <v>0</v>
      </c>
      <c r="U161" s="125">
        <f t="shared" si="18"/>
        <v>0</v>
      </c>
    </row>
    <row r="162" spans="1:21" x14ac:dyDescent="0.2">
      <c r="A162" s="4">
        <f t="shared" si="13"/>
        <v>2030</v>
      </c>
      <c r="B162" s="4">
        <f t="shared" si="14"/>
        <v>9</v>
      </c>
      <c r="C162" s="11">
        <f t="shared" ref="C162:C225" si="19">DATE(A162,B162,1)</f>
        <v>47727</v>
      </c>
      <c r="I162" s="175" t="s">
        <v>121</v>
      </c>
      <c r="J162" s="176" t="s">
        <v>121</v>
      </c>
      <c r="K162" s="176" t="s">
        <v>121</v>
      </c>
      <c r="L162" s="176" t="s">
        <v>121</v>
      </c>
      <c r="M162" s="176" t="s">
        <v>121</v>
      </c>
      <c r="N162" s="177" t="s">
        <v>121</v>
      </c>
      <c r="R162" s="125">
        <f t="shared" si="15"/>
        <v>0</v>
      </c>
      <c r="S162" s="125">
        <f t="shared" si="16"/>
        <v>0</v>
      </c>
      <c r="T162" s="125">
        <f t="shared" si="17"/>
        <v>0</v>
      </c>
      <c r="U162" s="125">
        <f t="shared" si="18"/>
        <v>0</v>
      </c>
    </row>
    <row r="163" spans="1:21" x14ac:dyDescent="0.2">
      <c r="A163" s="4">
        <f t="shared" ref="A163:A226" si="20">IF(B163=1,A162+1,A162)</f>
        <v>2030</v>
      </c>
      <c r="B163" s="4">
        <f t="shared" ref="B163:B226" si="21">IF(B162=12,1,B162+1)</f>
        <v>10</v>
      </c>
      <c r="C163" s="11">
        <f t="shared" si="19"/>
        <v>47757</v>
      </c>
      <c r="I163" s="175" t="s">
        <v>121</v>
      </c>
      <c r="J163" s="176" t="s">
        <v>121</v>
      </c>
      <c r="K163" s="176" t="s">
        <v>121</v>
      </c>
      <c r="L163" s="176" t="s">
        <v>121</v>
      </c>
      <c r="M163" s="176" t="s">
        <v>121</v>
      </c>
      <c r="N163" s="177" t="s">
        <v>121</v>
      </c>
      <c r="R163" s="125">
        <f t="shared" ref="R163:R226" si="22">IF(I163="",0,I163+I163/$L163*$M163)</f>
        <v>0</v>
      </c>
      <c r="S163" s="125">
        <f t="shared" ref="S163:S226" si="23">IF(J163="",0,J163+J163/$L163*$M163)</f>
        <v>0</v>
      </c>
      <c r="T163" s="125">
        <f t="shared" ref="T163:T226" si="24">IF(K163="",0,K163+K163/$L163*$M163)</f>
        <v>0</v>
      </c>
      <c r="U163" s="125">
        <f t="shared" ref="U163:U226" si="25">SUM(R163:T163)</f>
        <v>0</v>
      </c>
    </row>
    <row r="164" spans="1:21" x14ac:dyDescent="0.2">
      <c r="A164" s="4">
        <f t="shared" si="20"/>
        <v>2030</v>
      </c>
      <c r="B164" s="4">
        <f t="shared" si="21"/>
        <v>11</v>
      </c>
      <c r="C164" s="11">
        <f t="shared" si="19"/>
        <v>47788</v>
      </c>
      <c r="I164" s="175">
        <v>6674173</v>
      </c>
      <c r="J164" s="176">
        <v>2600043.7000000002</v>
      </c>
      <c r="K164" s="176">
        <v>643082</v>
      </c>
      <c r="L164" s="176">
        <v>9917298.6999999993</v>
      </c>
      <c r="M164" s="176">
        <v>19874.3</v>
      </c>
      <c r="N164" s="177">
        <v>9937173.1000000015</v>
      </c>
      <c r="R164" s="125">
        <f t="shared" si="22"/>
        <v>6687548.0651731305</v>
      </c>
      <c r="S164" s="125">
        <f t="shared" si="23"/>
        <v>2605254.1963327276</v>
      </c>
      <c r="T164" s="125">
        <f t="shared" si="24"/>
        <v>644370.73849414254</v>
      </c>
      <c r="U164" s="125">
        <f t="shared" si="25"/>
        <v>9937173</v>
      </c>
    </row>
    <row r="165" spans="1:21" x14ac:dyDescent="0.2">
      <c r="A165" s="4">
        <f t="shared" si="20"/>
        <v>2030</v>
      </c>
      <c r="B165" s="4">
        <f t="shared" si="21"/>
        <v>12</v>
      </c>
      <c r="C165" s="11">
        <f t="shared" si="19"/>
        <v>47818</v>
      </c>
      <c r="I165" s="175">
        <v>6589702.9000000004</v>
      </c>
      <c r="J165" s="176">
        <v>2779748</v>
      </c>
      <c r="K165" s="176">
        <v>966360.5</v>
      </c>
      <c r="L165" s="176">
        <v>10335811.4</v>
      </c>
      <c r="M165" s="176">
        <v>20713</v>
      </c>
      <c r="N165" s="177">
        <v>10356524.5</v>
      </c>
      <c r="R165" s="125">
        <f t="shared" si="22"/>
        <v>6602908.6862595771</v>
      </c>
      <c r="S165" s="125">
        <f t="shared" si="23"/>
        <v>2785318.6241238108</v>
      </c>
      <c r="T165" s="125">
        <f t="shared" si="24"/>
        <v>968297.08961661195</v>
      </c>
      <c r="U165" s="125">
        <f t="shared" si="25"/>
        <v>10356524.399999999</v>
      </c>
    </row>
    <row r="166" spans="1:21" x14ac:dyDescent="0.2">
      <c r="A166" s="4">
        <f t="shared" si="20"/>
        <v>2031</v>
      </c>
      <c r="B166" s="4">
        <f t="shared" si="21"/>
        <v>1</v>
      </c>
      <c r="C166" s="11">
        <f t="shared" si="19"/>
        <v>47849</v>
      </c>
      <c r="I166" s="175">
        <v>6614246.4000000004</v>
      </c>
      <c r="J166" s="176">
        <v>2743475.4</v>
      </c>
      <c r="K166" s="176">
        <v>889675</v>
      </c>
      <c r="L166" s="176">
        <v>10247396.800000001</v>
      </c>
      <c r="M166" s="176">
        <v>20535.900000000001</v>
      </c>
      <c r="N166" s="177">
        <v>10267932.699999999</v>
      </c>
      <c r="R166" s="125">
        <f t="shared" si="22"/>
        <v>6627501.4251831528</v>
      </c>
      <c r="S166" s="125">
        <f t="shared" si="23"/>
        <v>2748973.3559752051</v>
      </c>
      <c r="T166" s="125">
        <f t="shared" si="24"/>
        <v>891457.91884164186</v>
      </c>
      <c r="U166" s="125">
        <f t="shared" si="25"/>
        <v>10267932.699999999</v>
      </c>
    </row>
    <row r="167" spans="1:21" x14ac:dyDescent="0.2">
      <c r="A167" s="4">
        <f t="shared" si="20"/>
        <v>2031</v>
      </c>
      <c r="B167" s="4">
        <f t="shared" si="21"/>
        <v>2</v>
      </c>
      <c r="C167" s="11">
        <f t="shared" si="19"/>
        <v>47880</v>
      </c>
      <c r="I167" s="175">
        <v>6637196.2000000002</v>
      </c>
      <c r="J167" s="176">
        <v>2746275.1</v>
      </c>
      <c r="K167" s="176">
        <v>868083.9</v>
      </c>
      <c r="L167" s="176">
        <v>10251555.199999999</v>
      </c>
      <c r="M167" s="176">
        <v>20544.2</v>
      </c>
      <c r="N167" s="177">
        <v>10272099.399999999</v>
      </c>
      <c r="R167" s="125">
        <f t="shared" si="22"/>
        <v>6650497.1951672547</v>
      </c>
      <c r="S167" s="125">
        <f t="shared" si="23"/>
        <v>2751778.6576367398</v>
      </c>
      <c r="T167" s="125">
        <f t="shared" si="24"/>
        <v>869823.54719600594</v>
      </c>
      <c r="U167" s="125">
        <f t="shared" si="25"/>
        <v>10272099.4</v>
      </c>
    </row>
    <row r="168" spans="1:21" x14ac:dyDescent="0.2">
      <c r="A168" s="4">
        <f t="shared" si="20"/>
        <v>2031</v>
      </c>
      <c r="B168" s="4">
        <f t="shared" si="21"/>
        <v>3</v>
      </c>
      <c r="C168" s="11">
        <f t="shared" si="19"/>
        <v>47908</v>
      </c>
      <c r="I168" s="175" t="s">
        <v>121</v>
      </c>
      <c r="J168" s="176" t="s">
        <v>121</v>
      </c>
      <c r="K168" s="176" t="s">
        <v>121</v>
      </c>
      <c r="L168" s="176" t="s">
        <v>121</v>
      </c>
      <c r="M168" s="176" t="s">
        <v>121</v>
      </c>
      <c r="N168" s="177" t="s">
        <v>121</v>
      </c>
      <c r="R168" s="125">
        <f t="shared" si="22"/>
        <v>0</v>
      </c>
      <c r="S168" s="125">
        <f t="shared" si="23"/>
        <v>0</v>
      </c>
      <c r="T168" s="125">
        <f t="shared" si="24"/>
        <v>0</v>
      </c>
      <c r="U168" s="125">
        <f t="shared" si="25"/>
        <v>0</v>
      </c>
    </row>
    <row r="169" spans="1:21" x14ac:dyDescent="0.2">
      <c r="A169" s="4">
        <f t="shared" si="20"/>
        <v>2031</v>
      </c>
      <c r="B169" s="4">
        <f t="shared" si="21"/>
        <v>4</v>
      </c>
      <c r="C169" s="11">
        <f t="shared" si="19"/>
        <v>47939</v>
      </c>
      <c r="I169" s="175" t="s">
        <v>121</v>
      </c>
      <c r="J169" s="176" t="s">
        <v>121</v>
      </c>
      <c r="K169" s="176" t="s">
        <v>121</v>
      </c>
      <c r="L169" s="176" t="s">
        <v>121</v>
      </c>
      <c r="M169" s="176" t="s">
        <v>121</v>
      </c>
      <c r="N169" s="177" t="s">
        <v>121</v>
      </c>
      <c r="R169" s="125">
        <f t="shared" si="22"/>
        <v>0</v>
      </c>
      <c r="S169" s="125">
        <f t="shared" si="23"/>
        <v>0</v>
      </c>
      <c r="T169" s="125">
        <f t="shared" si="24"/>
        <v>0</v>
      </c>
      <c r="U169" s="125">
        <f t="shared" si="25"/>
        <v>0</v>
      </c>
    </row>
    <row r="170" spans="1:21" x14ac:dyDescent="0.2">
      <c r="A170" s="4">
        <f t="shared" si="20"/>
        <v>2031</v>
      </c>
      <c r="B170" s="4">
        <f t="shared" si="21"/>
        <v>5</v>
      </c>
      <c r="C170" s="11">
        <f t="shared" si="19"/>
        <v>47969</v>
      </c>
      <c r="I170" s="175" t="s">
        <v>121</v>
      </c>
      <c r="J170" s="176" t="s">
        <v>121</v>
      </c>
      <c r="K170" s="176" t="s">
        <v>121</v>
      </c>
      <c r="L170" s="176" t="s">
        <v>121</v>
      </c>
      <c r="M170" s="176" t="s">
        <v>121</v>
      </c>
      <c r="N170" s="177" t="s">
        <v>121</v>
      </c>
      <c r="R170" s="125">
        <f t="shared" si="22"/>
        <v>0</v>
      </c>
      <c r="S170" s="125">
        <f t="shared" si="23"/>
        <v>0</v>
      </c>
      <c r="T170" s="125">
        <f t="shared" si="24"/>
        <v>0</v>
      </c>
      <c r="U170" s="125">
        <f t="shared" si="25"/>
        <v>0</v>
      </c>
    </row>
    <row r="171" spans="1:21" x14ac:dyDescent="0.2">
      <c r="A171" s="4">
        <f t="shared" si="20"/>
        <v>2031</v>
      </c>
      <c r="B171" s="4">
        <f t="shared" si="21"/>
        <v>6</v>
      </c>
      <c r="C171" s="11">
        <f t="shared" si="19"/>
        <v>48000</v>
      </c>
      <c r="I171" s="175" t="s">
        <v>121</v>
      </c>
      <c r="J171" s="176" t="s">
        <v>121</v>
      </c>
      <c r="K171" s="176" t="s">
        <v>121</v>
      </c>
      <c r="L171" s="176" t="s">
        <v>121</v>
      </c>
      <c r="M171" s="176" t="s">
        <v>121</v>
      </c>
      <c r="N171" s="177" t="s">
        <v>121</v>
      </c>
      <c r="R171" s="125">
        <f t="shared" si="22"/>
        <v>0</v>
      </c>
      <c r="S171" s="125">
        <f t="shared" si="23"/>
        <v>0</v>
      </c>
      <c r="T171" s="125">
        <f t="shared" si="24"/>
        <v>0</v>
      </c>
      <c r="U171" s="125">
        <f t="shared" si="25"/>
        <v>0</v>
      </c>
    </row>
    <row r="172" spans="1:21" x14ac:dyDescent="0.2">
      <c r="A172" s="4">
        <f t="shared" si="20"/>
        <v>2031</v>
      </c>
      <c r="B172" s="4">
        <f t="shared" si="21"/>
        <v>7</v>
      </c>
      <c r="C172" s="11">
        <f t="shared" si="19"/>
        <v>48030</v>
      </c>
      <c r="I172" s="175" t="s">
        <v>121</v>
      </c>
      <c r="J172" s="176" t="s">
        <v>121</v>
      </c>
      <c r="K172" s="176" t="s">
        <v>121</v>
      </c>
      <c r="L172" s="176" t="s">
        <v>121</v>
      </c>
      <c r="M172" s="176" t="s">
        <v>121</v>
      </c>
      <c r="N172" s="177" t="s">
        <v>121</v>
      </c>
      <c r="R172" s="125">
        <f t="shared" si="22"/>
        <v>0</v>
      </c>
      <c r="S172" s="125">
        <f t="shared" si="23"/>
        <v>0</v>
      </c>
      <c r="T172" s="125">
        <f t="shared" si="24"/>
        <v>0</v>
      </c>
      <c r="U172" s="125">
        <f t="shared" si="25"/>
        <v>0</v>
      </c>
    </row>
    <row r="173" spans="1:21" x14ac:dyDescent="0.2">
      <c r="A173" s="4">
        <f t="shared" si="20"/>
        <v>2031</v>
      </c>
      <c r="B173" s="4">
        <f t="shared" si="21"/>
        <v>8</v>
      </c>
      <c r="C173" s="11">
        <f t="shared" si="19"/>
        <v>48061</v>
      </c>
      <c r="I173" s="175" t="s">
        <v>121</v>
      </c>
      <c r="J173" s="176" t="s">
        <v>121</v>
      </c>
      <c r="K173" s="176" t="s">
        <v>121</v>
      </c>
      <c r="L173" s="176" t="s">
        <v>121</v>
      </c>
      <c r="M173" s="176" t="s">
        <v>121</v>
      </c>
      <c r="N173" s="177" t="s">
        <v>121</v>
      </c>
      <c r="R173" s="125">
        <f t="shared" si="22"/>
        <v>0</v>
      </c>
      <c r="S173" s="125">
        <f t="shared" si="23"/>
        <v>0</v>
      </c>
      <c r="T173" s="125">
        <f t="shared" si="24"/>
        <v>0</v>
      </c>
      <c r="U173" s="125">
        <f t="shared" si="25"/>
        <v>0</v>
      </c>
    </row>
    <row r="174" spans="1:21" x14ac:dyDescent="0.2">
      <c r="A174" s="4">
        <f t="shared" si="20"/>
        <v>2031</v>
      </c>
      <c r="B174" s="4">
        <f t="shared" si="21"/>
        <v>9</v>
      </c>
      <c r="C174" s="11">
        <f t="shared" si="19"/>
        <v>48092</v>
      </c>
      <c r="I174" s="175" t="s">
        <v>121</v>
      </c>
      <c r="J174" s="176" t="s">
        <v>121</v>
      </c>
      <c r="K174" s="176" t="s">
        <v>121</v>
      </c>
      <c r="L174" s="176" t="s">
        <v>121</v>
      </c>
      <c r="M174" s="176" t="s">
        <v>121</v>
      </c>
      <c r="N174" s="177" t="s">
        <v>121</v>
      </c>
      <c r="R174" s="125">
        <f t="shared" si="22"/>
        <v>0</v>
      </c>
      <c r="S174" s="125">
        <f t="shared" si="23"/>
        <v>0</v>
      </c>
      <c r="T174" s="125">
        <f t="shared" si="24"/>
        <v>0</v>
      </c>
      <c r="U174" s="125">
        <f t="shared" si="25"/>
        <v>0</v>
      </c>
    </row>
    <row r="175" spans="1:21" x14ac:dyDescent="0.2">
      <c r="A175" s="4">
        <f t="shared" si="20"/>
        <v>2031</v>
      </c>
      <c r="B175" s="4">
        <f t="shared" si="21"/>
        <v>10</v>
      </c>
      <c r="C175" s="11">
        <f t="shared" si="19"/>
        <v>48122</v>
      </c>
      <c r="I175" s="175" t="s">
        <v>121</v>
      </c>
      <c r="J175" s="176" t="s">
        <v>121</v>
      </c>
      <c r="K175" s="176" t="s">
        <v>121</v>
      </c>
      <c r="L175" s="176" t="s">
        <v>121</v>
      </c>
      <c r="M175" s="176" t="s">
        <v>121</v>
      </c>
      <c r="N175" s="177" t="s">
        <v>121</v>
      </c>
      <c r="R175" s="125">
        <f t="shared" si="22"/>
        <v>0</v>
      </c>
      <c r="S175" s="125">
        <f t="shared" si="23"/>
        <v>0</v>
      </c>
      <c r="T175" s="125">
        <f t="shared" si="24"/>
        <v>0</v>
      </c>
      <c r="U175" s="125">
        <f t="shared" si="25"/>
        <v>0</v>
      </c>
    </row>
    <row r="176" spans="1:21" x14ac:dyDescent="0.2">
      <c r="A176" s="4">
        <f t="shared" si="20"/>
        <v>2031</v>
      </c>
      <c r="B176" s="4">
        <f t="shared" si="21"/>
        <v>11</v>
      </c>
      <c r="C176" s="11">
        <f t="shared" si="19"/>
        <v>48153</v>
      </c>
      <c r="I176" s="175">
        <v>6745189.9000000004</v>
      </c>
      <c r="J176" s="176">
        <v>2618197.6</v>
      </c>
      <c r="K176" s="176">
        <v>642171.1</v>
      </c>
      <c r="L176" s="176">
        <v>10005558.6</v>
      </c>
      <c r="M176" s="176">
        <v>20051.199999999997</v>
      </c>
      <c r="N176" s="177">
        <v>10025609.800000001</v>
      </c>
      <c r="R176" s="125">
        <f t="shared" si="22"/>
        <v>6758707.3013895517</v>
      </c>
      <c r="S176" s="125">
        <f t="shared" si="23"/>
        <v>2623444.4838388613</v>
      </c>
      <c r="T176" s="125">
        <f t="shared" si="24"/>
        <v>643458.0147715871</v>
      </c>
      <c r="U176" s="125">
        <f t="shared" si="25"/>
        <v>10025609.799999999</v>
      </c>
    </row>
    <row r="177" spans="1:21" x14ac:dyDescent="0.2">
      <c r="A177" s="4">
        <f t="shared" si="20"/>
        <v>2031</v>
      </c>
      <c r="B177" s="4">
        <f t="shared" si="21"/>
        <v>12</v>
      </c>
      <c r="C177" s="11">
        <f t="shared" si="19"/>
        <v>48183</v>
      </c>
      <c r="I177" s="175">
        <v>6659841</v>
      </c>
      <c r="J177" s="176">
        <v>2798412.7</v>
      </c>
      <c r="K177" s="176">
        <v>966276.79999999993</v>
      </c>
      <c r="L177" s="176">
        <v>10424530.5</v>
      </c>
      <c r="M177" s="176">
        <v>20890.8</v>
      </c>
      <c r="N177" s="177">
        <v>10445421.4</v>
      </c>
      <c r="R177" s="125">
        <f t="shared" si="22"/>
        <v>6673187.3474794189</v>
      </c>
      <c r="S177" s="125">
        <f t="shared" si="23"/>
        <v>2804020.7300242935</v>
      </c>
      <c r="T177" s="125">
        <f t="shared" si="24"/>
        <v>968213.2224962879</v>
      </c>
      <c r="U177" s="125">
        <f t="shared" si="25"/>
        <v>10445421.300000001</v>
      </c>
    </row>
    <row r="178" spans="1:21" x14ac:dyDescent="0.2">
      <c r="A178" s="4">
        <f t="shared" si="20"/>
        <v>2032</v>
      </c>
      <c r="B178" s="4">
        <f t="shared" si="21"/>
        <v>1</v>
      </c>
      <c r="C178" s="11">
        <f t="shared" si="19"/>
        <v>48214</v>
      </c>
      <c r="I178" s="175">
        <v>6686219</v>
      </c>
      <c r="J178" s="176">
        <v>2761637.9</v>
      </c>
      <c r="K178" s="176">
        <v>889347.4</v>
      </c>
      <c r="L178" s="176">
        <v>10337204.300000001</v>
      </c>
      <c r="M178" s="176">
        <v>20715.8</v>
      </c>
      <c r="N178" s="177">
        <v>10357920.199999999</v>
      </c>
      <c r="R178" s="125">
        <f t="shared" si="22"/>
        <v>6699618.2104190299</v>
      </c>
      <c r="S178" s="125">
        <f t="shared" si="23"/>
        <v>2767172.2337278165</v>
      </c>
      <c r="T178" s="125">
        <f t="shared" si="24"/>
        <v>891129.65585315367</v>
      </c>
      <c r="U178" s="125">
        <f t="shared" si="25"/>
        <v>10357920.1</v>
      </c>
    </row>
    <row r="179" spans="1:21" x14ac:dyDescent="0.2">
      <c r="A179" s="4">
        <f t="shared" si="20"/>
        <v>2032</v>
      </c>
      <c r="B179" s="4">
        <f t="shared" si="21"/>
        <v>2</v>
      </c>
      <c r="C179" s="11">
        <f t="shared" si="19"/>
        <v>48245</v>
      </c>
      <c r="I179" s="175">
        <v>6710781</v>
      </c>
      <c r="J179" s="176">
        <v>2764005.3000000003</v>
      </c>
      <c r="K179" s="176">
        <v>867664.9</v>
      </c>
      <c r="L179" s="176">
        <v>10342451.1</v>
      </c>
      <c r="M179" s="176">
        <v>20726.399999999998</v>
      </c>
      <c r="N179" s="177">
        <v>10363177.4</v>
      </c>
      <c r="R179" s="125">
        <f t="shared" si="22"/>
        <v>6724229.4881749554</v>
      </c>
      <c r="S179" s="125">
        <f t="shared" si="23"/>
        <v>2769544.4008278418</v>
      </c>
      <c r="T179" s="125">
        <f t="shared" si="24"/>
        <v>869403.71119760477</v>
      </c>
      <c r="U179" s="125">
        <f t="shared" si="25"/>
        <v>10363177.600200402</v>
      </c>
    </row>
    <row r="180" spans="1:21" x14ac:dyDescent="0.2">
      <c r="A180" s="4">
        <f t="shared" si="20"/>
        <v>2032</v>
      </c>
      <c r="B180" s="4">
        <f t="shared" si="21"/>
        <v>3</v>
      </c>
      <c r="C180" s="11">
        <f t="shared" si="19"/>
        <v>48274</v>
      </c>
      <c r="I180" s="175" t="s">
        <v>121</v>
      </c>
      <c r="J180" s="176" t="s">
        <v>121</v>
      </c>
      <c r="K180" s="176" t="s">
        <v>121</v>
      </c>
      <c r="L180" s="176" t="s">
        <v>121</v>
      </c>
      <c r="M180" s="176" t="s">
        <v>121</v>
      </c>
      <c r="N180" s="177" t="s">
        <v>121</v>
      </c>
      <c r="R180" s="125">
        <f t="shared" si="22"/>
        <v>0</v>
      </c>
      <c r="S180" s="125">
        <f t="shared" si="23"/>
        <v>0</v>
      </c>
      <c r="T180" s="125">
        <f t="shared" si="24"/>
        <v>0</v>
      </c>
      <c r="U180" s="125">
        <f t="shared" si="25"/>
        <v>0</v>
      </c>
    </row>
    <row r="181" spans="1:21" x14ac:dyDescent="0.2">
      <c r="A181" s="4">
        <f t="shared" si="20"/>
        <v>2032</v>
      </c>
      <c r="B181" s="4">
        <f t="shared" si="21"/>
        <v>4</v>
      </c>
      <c r="C181" s="11">
        <f t="shared" si="19"/>
        <v>48305</v>
      </c>
      <c r="I181" s="175" t="s">
        <v>121</v>
      </c>
      <c r="J181" s="176" t="s">
        <v>121</v>
      </c>
      <c r="K181" s="176" t="s">
        <v>121</v>
      </c>
      <c r="L181" s="176" t="s">
        <v>121</v>
      </c>
      <c r="M181" s="176" t="s">
        <v>121</v>
      </c>
      <c r="N181" s="177" t="s">
        <v>121</v>
      </c>
      <c r="R181" s="125">
        <f t="shared" si="22"/>
        <v>0</v>
      </c>
      <c r="S181" s="125">
        <f t="shared" si="23"/>
        <v>0</v>
      </c>
      <c r="T181" s="125">
        <f t="shared" si="24"/>
        <v>0</v>
      </c>
      <c r="U181" s="125">
        <f t="shared" si="25"/>
        <v>0</v>
      </c>
    </row>
    <row r="182" spans="1:21" x14ac:dyDescent="0.2">
      <c r="A182" s="4">
        <f t="shared" si="20"/>
        <v>2032</v>
      </c>
      <c r="B182" s="4">
        <f t="shared" si="21"/>
        <v>5</v>
      </c>
      <c r="C182" s="11">
        <f t="shared" si="19"/>
        <v>48335</v>
      </c>
      <c r="I182" s="175" t="s">
        <v>121</v>
      </c>
      <c r="J182" s="176" t="s">
        <v>121</v>
      </c>
      <c r="K182" s="176" t="s">
        <v>121</v>
      </c>
      <c r="L182" s="176" t="s">
        <v>121</v>
      </c>
      <c r="M182" s="176" t="s">
        <v>121</v>
      </c>
      <c r="N182" s="177" t="s">
        <v>121</v>
      </c>
      <c r="R182" s="125">
        <f t="shared" si="22"/>
        <v>0</v>
      </c>
      <c r="S182" s="125">
        <f t="shared" si="23"/>
        <v>0</v>
      </c>
      <c r="T182" s="125">
        <f t="shared" si="24"/>
        <v>0</v>
      </c>
      <c r="U182" s="125">
        <f t="shared" si="25"/>
        <v>0</v>
      </c>
    </row>
    <row r="183" spans="1:21" x14ac:dyDescent="0.2">
      <c r="A183" s="4">
        <f t="shared" si="20"/>
        <v>2032</v>
      </c>
      <c r="B183" s="4">
        <f t="shared" si="21"/>
        <v>6</v>
      </c>
      <c r="C183" s="11">
        <f t="shared" si="19"/>
        <v>48366</v>
      </c>
      <c r="I183" s="175" t="s">
        <v>121</v>
      </c>
      <c r="J183" s="176" t="s">
        <v>121</v>
      </c>
      <c r="K183" s="176" t="s">
        <v>121</v>
      </c>
      <c r="L183" s="176" t="s">
        <v>121</v>
      </c>
      <c r="M183" s="176" t="s">
        <v>121</v>
      </c>
      <c r="N183" s="177" t="s">
        <v>121</v>
      </c>
      <c r="R183" s="125">
        <f t="shared" si="22"/>
        <v>0</v>
      </c>
      <c r="S183" s="125">
        <f t="shared" si="23"/>
        <v>0</v>
      </c>
      <c r="T183" s="125">
        <f t="shared" si="24"/>
        <v>0</v>
      </c>
      <c r="U183" s="125">
        <f t="shared" si="25"/>
        <v>0</v>
      </c>
    </row>
    <row r="184" spans="1:21" x14ac:dyDescent="0.2">
      <c r="A184" s="4">
        <f t="shared" si="20"/>
        <v>2032</v>
      </c>
      <c r="B184" s="4">
        <f t="shared" si="21"/>
        <v>7</v>
      </c>
      <c r="C184" s="11">
        <f t="shared" si="19"/>
        <v>48396</v>
      </c>
      <c r="I184" s="175" t="s">
        <v>121</v>
      </c>
      <c r="J184" s="176" t="s">
        <v>121</v>
      </c>
      <c r="K184" s="176" t="s">
        <v>121</v>
      </c>
      <c r="L184" s="176" t="s">
        <v>121</v>
      </c>
      <c r="M184" s="176" t="s">
        <v>121</v>
      </c>
      <c r="N184" s="177" t="s">
        <v>121</v>
      </c>
      <c r="R184" s="125">
        <f t="shared" si="22"/>
        <v>0</v>
      </c>
      <c r="S184" s="125">
        <f t="shared" si="23"/>
        <v>0</v>
      </c>
      <c r="T184" s="125">
        <f t="shared" si="24"/>
        <v>0</v>
      </c>
      <c r="U184" s="125">
        <f t="shared" si="25"/>
        <v>0</v>
      </c>
    </row>
    <row r="185" spans="1:21" x14ac:dyDescent="0.2">
      <c r="A185" s="4">
        <f t="shared" si="20"/>
        <v>2032</v>
      </c>
      <c r="B185" s="4">
        <f t="shared" si="21"/>
        <v>8</v>
      </c>
      <c r="C185" s="11">
        <f t="shared" si="19"/>
        <v>48427</v>
      </c>
      <c r="I185" s="175" t="s">
        <v>121</v>
      </c>
      <c r="J185" s="176" t="s">
        <v>121</v>
      </c>
      <c r="K185" s="176" t="s">
        <v>121</v>
      </c>
      <c r="L185" s="176" t="s">
        <v>121</v>
      </c>
      <c r="M185" s="176" t="s">
        <v>121</v>
      </c>
      <c r="N185" s="177" t="s">
        <v>121</v>
      </c>
      <c r="R185" s="125">
        <f t="shared" si="22"/>
        <v>0</v>
      </c>
      <c r="S185" s="125">
        <f t="shared" si="23"/>
        <v>0</v>
      </c>
      <c r="T185" s="125">
        <f t="shared" si="24"/>
        <v>0</v>
      </c>
      <c r="U185" s="125">
        <f t="shared" si="25"/>
        <v>0</v>
      </c>
    </row>
    <row r="186" spans="1:21" x14ac:dyDescent="0.2">
      <c r="A186" s="4">
        <f t="shared" si="20"/>
        <v>2032</v>
      </c>
      <c r="B186" s="4">
        <f t="shared" si="21"/>
        <v>9</v>
      </c>
      <c r="C186" s="11">
        <f t="shared" si="19"/>
        <v>48458</v>
      </c>
      <c r="I186" s="175" t="s">
        <v>121</v>
      </c>
      <c r="J186" s="176" t="s">
        <v>121</v>
      </c>
      <c r="K186" s="176" t="s">
        <v>121</v>
      </c>
      <c r="L186" s="176" t="s">
        <v>121</v>
      </c>
      <c r="M186" s="176" t="s">
        <v>121</v>
      </c>
      <c r="N186" s="177" t="s">
        <v>121</v>
      </c>
      <c r="R186" s="125">
        <f t="shared" si="22"/>
        <v>0</v>
      </c>
      <c r="S186" s="125">
        <f t="shared" si="23"/>
        <v>0</v>
      </c>
      <c r="T186" s="125">
        <f t="shared" si="24"/>
        <v>0</v>
      </c>
      <c r="U186" s="125">
        <f t="shared" si="25"/>
        <v>0</v>
      </c>
    </row>
    <row r="187" spans="1:21" x14ac:dyDescent="0.2">
      <c r="A187" s="4">
        <f t="shared" si="20"/>
        <v>2032</v>
      </c>
      <c r="B187" s="4">
        <f t="shared" si="21"/>
        <v>10</v>
      </c>
      <c r="C187" s="11">
        <f t="shared" si="19"/>
        <v>48488</v>
      </c>
      <c r="I187" s="175" t="s">
        <v>121</v>
      </c>
      <c r="J187" s="176" t="s">
        <v>121</v>
      </c>
      <c r="K187" s="176" t="s">
        <v>121</v>
      </c>
      <c r="L187" s="176" t="s">
        <v>121</v>
      </c>
      <c r="M187" s="176" t="s">
        <v>121</v>
      </c>
      <c r="N187" s="177" t="s">
        <v>121</v>
      </c>
      <c r="R187" s="125">
        <f t="shared" si="22"/>
        <v>0</v>
      </c>
      <c r="S187" s="125">
        <f t="shared" si="23"/>
        <v>0</v>
      </c>
      <c r="T187" s="125">
        <f t="shared" si="24"/>
        <v>0</v>
      </c>
      <c r="U187" s="125">
        <f t="shared" si="25"/>
        <v>0</v>
      </c>
    </row>
    <row r="188" spans="1:21" x14ac:dyDescent="0.2">
      <c r="A188" s="4">
        <f t="shared" si="20"/>
        <v>2032</v>
      </c>
      <c r="B188" s="4">
        <f t="shared" si="21"/>
        <v>11</v>
      </c>
      <c r="C188" s="11">
        <f t="shared" si="19"/>
        <v>48519</v>
      </c>
      <c r="I188" s="175">
        <v>6833723</v>
      </c>
      <c r="J188" s="176">
        <v>2631669.1999999997</v>
      </c>
      <c r="K188" s="176">
        <v>640857.9</v>
      </c>
      <c r="L188" s="176">
        <v>10106250.1</v>
      </c>
      <c r="M188" s="176">
        <v>20253</v>
      </c>
      <c r="N188" s="177">
        <v>10126503.100000001</v>
      </c>
      <c r="R188" s="125">
        <f t="shared" si="22"/>
        <v>6847417.831470577</v>
      </c>
      <c r="S188" s="125">
        <f t="shared" si="23"/>
        <v>2636943.084554628</v>
      </c>
      <c r="T188" s="125">
        <f t="shared" si="24"/>
        <v>642142.18397479504</v>
      </c>
      <c r="U188" s="125">
        <f t="shared" si="25"/>
        <v>10126503.1</v>
      </c>
    </row>
    <row r="189" spans="1:21" x14ac:dyDescent="0.2">
      <c r="A189" s="4">
        <f t="shared" si="20"/>
        <v>2032</v>
      </c>
      <c r="B189" s="4">
        <f t="shared" si="21"/>
        <v>12</v>
      </c>
      <c r="C189" s="11">
        <f t="shared" si="19"/>
        <v>48549</v>
      </c>
      <c r="I189" s="175">
        <v>6747962.2999999998</v>
      </c>
      <c r="J189" s="176">
        <v>2812468.4000000004</v>
      </c>
      <c r="K189" s="176">
        <v>965879.7</v>
      </c>
      <c r="L189" s="176">
        <v>10526310.4</v>
      </c>
      <c r="M189" s="176">
        <v>21094.799999999999</v>
      </c>
      <c r="N189" s="177">
        <v>10547405.199999999</v>
      </c>
      <c r="R189" s="125">
        <f t="shared" si="22"/>
        <v>6761485.2638607314</v>
      </c>
      <c r="S189" s="125">
        <f t="shared" si="23"/>
        <v>2818104.6064341483</v>
      </c>
      <c r="T189" s="125">
        <f t="shared" si="24"/>
        <v>967815.32970512053</v>
      </c>
      <c r="U189" s="125">
        <f t="shared" si="25"/>
        <v>10547405.200000001</v>
      </c>
    </row>
    <row r="190" spans="1:21" x14ac:dyDescent="0.2">
      <c r="A190" s="4">
        <f t="shared" si="20"/>
        <v>2033</v>
      </c>
      <c r="B190" s="4">
        <f t="shared" si="21"/>
        <v>1</v>
      </c>
      <c r="C190" s="11">
        <f t="shared" si="19"/>
        <v>48580</v>
      </c>
      <c r="I190" s="175">
        <v>6771413.5999999996</v>
      </c>
      <c r="J190" s="176">
        <v>2776037</v>
      </c>
      <c r="K190" s="176">
        <v>888747.6</v>
      </c>
      <c r="L190" s="176">
        <v>10436198.199999999</v>
      </c>
      <c r="M190" s="176">
        <v>20914.2</v>
      </c>
      <c r="N190" s="177">
        <v>10457112.5</v>
      </c>
      <c r="R190" s="125">
        <f t="shared" si="22"/>
        <v>6784983.5510108108</v>
      </c>
      <c r="S190" s="125">
        <f t="shared" si="23"/>
        <v>2781600.1937907618</v>
      </c>
      <c r="T190" s="125">
        <f t="shared" si="24"/>
        <v>890528.65519842657</v>
      </c>
      <c r="U190" s="125">
        <f t="shared" si="25"/>
        <v>10457112.4</v>
      </c>
    </row>
    <row r="191" spans="1:21" x14ac:dyDescent="0.2">
      <c r="A191" s="4">
        <f t="shared" si="20"/>
        <v>2033</v>
      </c>
      <c r="B191" s="4">
        <f t="shared" si="21"/>
        <v>2</v>
      </c>
      <c r="C191" s="11">
        <f t="shared" si="19"/>
        <v>48611</v>
      </c>
      <c r="I191" s="175">
        <v>6792684</v>
      </c>
      <c r="J191" s="176">
        <v>2778930.8000000003</v>
      </c>
      <c r="K191" s="176">
        <v>867044.2</v>
      </c>
      <c r="L191" s="176">
        <v>10438659</v>
      </c>
      <c r="M191" s="176">
        <v>20919.2</v>
      </c>
      <c r="N191" s="177">
        <v>10459578.199999999</v>
      </c>
      <c r="R191" s="125">
        <f t="shared" si="22"/>
        <v>6806296.6216147877</v>
      </c>
      <c r="S191" s="125">
        <f t="shared" si="23"/>
        <v>2784499.8112294464</v>
      </c>
      <c r="T191" s="125">
        <f t="shared" si="24"/>
        <v>868781.76715576579</v>
      </c>
      <c r="U191" s="125">
        <f t="shared" si="25"/>
        <v>10459578.200000001</v>
      </c>
    </row>
    <row r="192" spans="1:21" x14ac:dyDescent="0.2">
      <c r="A192" s="4">
        <f t="shared" si="20"/>
        <v>2033</v>
      </c>
      <c r="B192" s="4">
        <f t="shared" si="21"/>
        <v>3</v>
      </c>
      <c r="C192" s="11">
        <f t="shared" si="19"/>
        <v>48639</v>
      </c>
      <c r="I192" s="175" t="s">
        <v>121</v>
      </c>
      <c r="J192" s="176" t="s">
        <v>121</v>
      </c>
      <c r="K192" s="176" t="s">
        <v>121</v>
      </c>
      <c r="L192" s="176" t="s">
        <v>121</v>
      </c>
      <c r="M192" s="176" t="s">
        <v>121</v>
      </c>
      <c r="N192" s="177" t="s">
        <v>121</v>
      </c>
      <c r="R192" s="125">
        <f t="shared" si="22"/>
        <v>0</v>
      </c>
      <c r="S192" s="125">
        <f t="shared" si="23"/>
        <v>0</v>
      </c>
      <c r="T192" s="125">
        <f t="shared" si="24"/>
        <v>0</v>
      </c>
      <c r="U192" s="125">
        <f t="shared" si="25"/>
        <v>0</v>
      </c>
    </row>
    <row r="193" spans="1:21" x14ac:dyDescent="0.2">
      <c r="A193" s="4">
        <f t="shared" si="20"/>
        <v>2033</v>
      </c>
      <c r="B193" s="4">
        <f t="shared" si="21"/>
        <v>4</v>
      </c>
      <c r="C193" s="11">
        <f t="shared" si="19"/>
        <v>48670</v>
      </c>
      <c r="I193" s="175" t="s">
        <v>121</v>
      </c>
      <c r="J193" s="176" t="s">
        <v>121</v>
      </c>
      <c r="K193" s="176" t="s">
        <v>121</v>
      </c>
      <c r="L193" s="176" t="s">
        <v>121</v>
      </c>
      <c r="M193" s="176" t="s">
        <v>121</v>
      </c>
      <c r="N193" s="177" t="s">
        <v>121</v>
      </c>
      <c r="R193" s="125">
        <f t="shared" si="22"/>
        <v>0</v>
      </c>
      <c r="S193" s="125">
        <f t="shared" si="23"/>
        <v>0</v>
      </c>
      <c r="T193" s="125">
        <f t="shared" si="24"/>
        <v>0</v>
      </c>
      <c r="U193" s="125">
        <f t="shared" si="25"/>
        <v>0</v>
      </c>
    </row>
    <row r="194" spans="1:21" x14ac:dyDescent="0.2">
      <c r="A194" s="4">
        <f t="shared" si="20"/>
        <v>2033</v>
      </c>
      <c r="B194" s="4">
        <f t="shared" si="21"/>
        <v>5</v>
      </c>
      <c r="C194" s="11">
        <f t="shared" si="19"/>
        <v>48700</v>
      </c>
      <c r="I194" s="175" t="s">
        <v>121</v>
      </c>
      <c r="J194" s="176" t="s">
        <v>121</v>
      </c>
      <c r="K194" s="176" t="s">
        <v>121</v>
      </c>
      <c r="L194" s="176" t="s">
        <v>121</v>
      </c>
      <c r="M194" s="176" t="s">
        <v>121</v>
      </c>
      <c r="N194" s="177" t="s">
        <v>121</v>
      </c>
      <c r="R194" s="125">
        <f t="shared" si="22"/>
        <v>0</v>
      </c>
      <c r="S194" s="125">
        <f t="shared" si="23"/>
        <v>0</v>
      </c>
      <c r="T194" s="125">
        <f t="shared" si="24"/>
        <v>0</v>
      </c>
      <c r="U194" s="125">
        <f t="shared" si="25"/>
        <v>0</v>
      </c>
    </row>
    <row r="195" spans="1:21" x14ac:dyDescent="0.2">
      <c r="A195" s="4">
        <f t="shared" si="20"/>
        <v>2033</v>
      </c>
      <c r="B195" s="4">
        <f t="shared" si="21"/>
        <v>6</v>
      </c>
      <c r="C195" s="11">
        <f t="shared" si="19"/>
        <v>48731</v>
      </c>
      <c r="I195" s="175" t="s">
        <v>121</v>
      </c>
      <c r="J195" s="176" t="s">
        <v>121</v>
      </c>
      <c r="K195" s="176" t="s">
        <v>121</v>
      </c>
      <c r="L195" s="176" t="s">
        <v>121</v>
      </c>
      <c r="M195" s="176" t="s">
        <v>121</v>
      </c>
      <c r="N195" s="177" t="s">
        <v>121</v>
      </c>
      <c r="R195" s="125">
        <f t="shared" si="22"/>
        <v>0</v>
      </c>
      <c r="S195" s="125">
        <f t="shared" si="23"/>
        <v>0</v>
      </c>
      <c r="T195" s="125">
        <f t="shared" si="24"/>
        <v>0</v>
      </c>
      <c r="U195" s="125">
        <f t="shared" si="25"/>
        <v>0</v>
      </c>
    </row>
    <row r="196" spans="1:21" x14ac:dyDescent="0.2">
      <c r="A196" s="4">
        <f t="shared" si="20"/>
        <v>2033</v>
      </c>
      <c r="B196" s="4">
        <f t="shared" si="21"/>
        <v>7</v>
      </c>
      <c r="C196" s="11">
        <f t="shared" si="19"/>
        <v>48761</v>
      </c>
      <c r="I196" s="175" t="s">
        <v>121</v>
      </c>
      <c r="J196" s="176" t="s">
        <v>121</v>
      </c>
      <c r="K196" s="176" t="s">
        <v>121</v>
      </c>
      <c r="L196" s="176" t="s">
        <v>121</v>
      </c>
      <c r="M196" s="176" t="s">
        <v>121</v>
      </c>
      <c r="N196" s="177" t="s">
        <v>121</v>
      </c>
      <c r="R196" s="125">
        <f t="shared" si="22"/>
        <v>0</v>
      </c>
      <c r="S196" s="125">
        <f t="shared" si="23"/>
        <v>0</v>
      </c>
      <c r="T196" s="125">
        <f t="shared" si="24"/>
        <v>0</v>
      </c>
      <c r="U196" s="125">
        <f t="shared" si="25"/>
        <v>0</v>
      </c>
    </row>
    <row r="197" spans="1:21" x14ac:dyDescent="0.2">
      <c r="A197" s="4">
        <f t="shared" si="20"/>
        <v>2033</v>
      </c>
      <c r="B197" s="4">
        <f t="shared" si="21"/>
        <v>8</v>
      </c>
      <c r="C197" s="11">
        <f t="shared" si="19"/>
        <v>48792</v>
      </c>
      <c r="I197" s="175" t="s">
        <v>121</v>
      </c>
      <c r="J197" s="176" t="s">
        <v>121</v>
      </c>
      <c r="K197" s="176" t="s">
        <v>121</v>
      </c>
      <c r="L197" s="176" t="s">
        <v>121</v>
      </c>
      <c r="M197" s="176" t="s">
        <v>121</v>
      </c>
      <c r="N197" s="177" t="s">
        <v>121</v>
      </c>
      <c r="R197" s="125">
        <f t="shared" si="22"/>
        <v>0</v>
      </c>
      <c r="S197" s="125">
        <f t="shared" si="23"/>
        <v>0</v>
      </c>
      <c r="T197" s="125">
        <f t="shared" si="24"/>
        <v>0</v>
      </c>
      <c r="U197" s="125">
        <f t="shared" si="25"/>
        <v>0</v>
      </c>
    </row>
    <row r="198" spans="1:21" x14ac:dyDescent="0.2">
      <c r="A198" s="4">
        <f t="shared" si="20"/>
        <v>2033</v>
      </c>
      <c r="B198" s="4">
        <f t="shared" si="21"/>
        <v>9</v>
      </c>
      <c r="C198" s="11">
        <f t="shared" si="19"/>
        <v>48823</v>
      </c>
      <c r="I198" s="175" t="s">
        <v>121</v>
      </c>
      <c r="J198" s="176" t="s">
        <v>121</v>
      </c>
      <c r="K198" s="176" t="s">
        <v>121</v>
      </c>
      <c r="L198" s="176" t="s">
        <v>121</v>
      </c>
      <c r="M198" s="176" t="s">
        <v>121</v>
      </c>
      <c r="N198" s="177" t="s">
        <v>121</v>
      </c>
      <c r="R198" s="125">
        <f t="shared" si="22"/>
        <v>0</v>
      </c>
      <c r="S198" s="125">
        <f t="shared" si="23"/>
        <v>0</v>
      </c>
      <c r="T198" s="125">
        <f t="shared" si="24"/>
        <v>0</v>
      </c>
      <c r="U198" s="125">
        <f t="shared" si="25"/>
        <v>0</v>
      </c>
    </row>
    <row r="199" spans="1:21" x14ac:dyDescent="0.2">
      <c r="A199" s="4">
        <f t="shared" si="20"/>
        <v>2033</v>
      </c>
      <c r="B199" s="4">
        <f t="shared" si="21"/>
        <v>10</v>
      </c>
      <c r="C199" s="11">
        <f t="shared" si="19"/>
        <v>48853</v>
      </c>
      <c r="I199" s="175" t="s">
        <v>121</v>
      </c>
      <c r="J199" s="176" t="s">
        <v>121</v>
      </c>
      <c r="K199" s="176" t="s">
        <v>121</v>
      </c>
      <c r="L199" s="176" t="s">
        <v>121</v>
      </c>
      <c r="M199" s="176" t="s">
        <v>121</v>
      </c>
      <c r="N199" s="177" t="s">
        <v>121</v>
      </c>
      <c r="R199" s="125">
        <f t="shared" si="22"/>
        <v>0</v>
      </c>
      <c r="S199" s="125">
        <f t="shared" si="23"/>
        <v>0</v>
      </c>
      <c r="T199" s="125">
        <f t="shared" si="24"/>
        <v>0</v>
      </c>
      <c r="U199" s="125">
        <f t="shared" si="25"/>
        <v>0</v>
      </c>
    </row>
    <row r="200" spans="1:21" x14ac:dyDescent="0.2">
      <c r="A200" s="4">
        <f t="shared" si="20"/>
        <v>2033</v>
      </c>
      <c r="B200" s="4">
        <f t="shared" si="21"/>
        <v>11</v>
      </c>
      <c r="C200" s="11">
        <f t="shared" si="19"/>
        <v>48884</v>
      </c>
      <c r="I200" s="175">
        <v>6885185.7999999998</v>
      </c>
      <c r="J200" s="176">
        <v>2651950.2000000002</v>
      </c>
      <c r="K200" s="176">
        <v>640248.30000000005</v>
      </c>
      <c r="L200" s="176">
        <v>10177384.200000001</v>
      </c>
      <c r="M200" s="176">
        <v>20395.599999999999</v>
      </c>
      <c r="N200" s="177">
        <v>10197779.800000001</v>
      </c>
      <c r="R200" s="125">
        <f t="shared" si="22"/>
        <v>6898983.7949211784</v>
      </c>
      <c r="S200" s="125">
        <f t="shared" si="23"/>
        <v>2657264.7400071584</v>
      </c>
      <c r="T200" s="125">
        <f t="shared" si="24"/>
        <v>641531.36527206469</v>
      </c>
      <c r="U200" s="125">
        <f t="shared" si="25"/>
        <v>10197779.900200401</v>
      </c>
    </row>
    <row r="201" spans="1:21" x14ac:dyDescent="0.2">
      <c r="A201" s="4">
        <f t="shared" si="20"/>
        <v>2033</v>
      </c>
      <c r="B201" s="4">
        <f t="shared" si="21"/>
        <v>12</v>
      </c>
      <c r="C201" s="11">
        <f t="shared" si="19"/>
        <v>48914</v>
      </c>
      <c r="I201" s="175">
        <v>6795426.8999999994</v>
      </c>
      <c r="J201" s="176">
        <v>2833286.0999999996</v>
      </c>
      <c r="K201" s="176">
        <v>965945.6</v>
      </c>
      <c r="L201" s="176">
        <v>10594658.5</v>
      </c>
      <c r="M201" s="176">
        <v>21231.8</v>
      </c>
      <c r="N201" s="177">
        <v>10615890.300000001</v>
      </c>
      <c r="R201" s="125">
        <f t="shared" si="22"/>
        <v>6809045.0024480792</v>
      </c>
      <c r="S201" s="125">
        <f t="shared" si="23"/>
        <v>2838964.0332545713</v>
      </c>
      <c r="T201" s="125">
        <f t="shared" si="24"/>
        <v>967881.36449774948</v>
      </c>
      <c r="U201" s="125">
        <f t="shared" si="25"/>
        <v>10615890.400200399</v>
      </c>
    </row>
    <row r="202" spans="1:21" x14ac:dyDescent="0.2">
      <c r="A202" s="4">
        <f t="shared" si="20"/>
        <v>2034</v>
      </c>
      <c r="B202" s="4">
        <f t="shared" si="21"/>
        <v>1</v>
      </c>
      <c r="C202" s="11">
        <f t="shared" si="19"/>
        <v>48945</v>
      </c>
      <c r="I202" s="175">
        <v>6820730.0999999996</v>
      </c>
      <c r="J202" s="176">
        <v>2796554.3</v>
      </c>
      <c r="K202" s="176">
        <v>888629.10000000009</v>
      </c>
      <c r="L202" s="176">
        <v>10505913.4</v>
      </c>
      <c r="M202" s="176">
        <v>21053.899999999998</v>
      </c>
      <c r="N202" s="177">
        <v>10526967.4</v>
      </c>
      <c r="R202" s="125">
        <f t="shared" si="22"/>
        <v>6834398.8752872953</v>
      </c>
      <c r="S202" s="125">
        <f t="shared" si="23"/>
        <v>2802158.6080058864</v>
      </c>
      <c r="T202" s="125">
        <f t="shared" si="24"/>
        <v>890409.91690721828</v>
      </c>
      <c r="U202" s="125">
        <f t="shared" si="25"/>
        <v>10526967.400200401</v>
      </c>
    </row>
    <row r="203" spans="1:21" x14ac:dyDescent="0.2">
      <c r="A203" s="4">
        <f t="shared" si="20"/>
        <v>2034</v>
      </c>
      <c r="B203" s="4">
        <f t="shared" si="21"/>
        <v>2</v>
      </c>
      <c r="C203" s="11">
        <f t="shared" si="19"/>
        <v>48976</v>
      </c>
      <c r="I203" s="175">
        <v>6843762.5</v>
      </c>
      <c r="J203" s="176">
        <v>2799125.4</v>
      </c>
      <c r="K203" s="176">
        <v>866853.39999999991</v>
      </c>
      <c r="L203" s="176">
        <v>10509741.299999999</v>
      </c>
      <c r="M203" s="176">
        <v>21061.599999999999</v>
      </c>
      <c r="N203" s="177">
        <v>10530802.9</v>
      </c>
      <c r="R203" s="125">
        <f t="shared" si="22"/>
        <v>6857477.4511253908</v>
      </c>
      <c r="S203" s="125">
        <f t="shared" si="23"/>
        <v>2804734.8681916329</v>
      </c>
      <c r="T203" s="125">
        <f t="shared" si="24"/>
        <v>868590.5806829764</v>
      </c>
      <c r="U203" s="125">
        <f t="shared" si="25"/>
        <v>10530802.9</v>
      </c>
    </row>
    <row r="204" spans="1:21" x14ac:dyDescent="0.2">
      <c r="A204" s="4">
        <f t="shared" si="20"/>
        <v>2034</v>
      </c>
      <c r="B204" s="4">
        <f t="shared" si="21"/>
        <v>3</v>
      </c>
      <c r="C204" s="11">
        <f t="shared" si="19"/>
        <v>49004</v>
      </c>
      <c r="I204" s="175" t="s">
        <v>121</v>
      </c>
      <c r="J204" s="176" t="s">
        <v>121</v>
      </c>
      <c r="K204" s="176" t="s">
        <v>121</v>
      </c>
      <c r="L204" s="176" t="s">
        <v>121</v>
      </c>
      <c r="M204" s="176" t="s">
        <v>121</v>
      </c>
      <c r="N204" s="177" t="s">
        <v>121</v>
      </c>
      <c r="R204" s="125">
        <f t="shared" si="22"/>
        <v>0</v>
      </c>
      <c r="S204" s="125">
        <f t="shared" si="23"/>
        <v>0</v>
      </c>
      <c r="T204" s="125">
        <f t="shared" si="24"/>
        <v>0</v>
      </c>
      <c r="U204" s="125">
        <f t="shared" si="25"/>
        <v>0</v>
      </c>
    </row>
    <row r="205" spans="1:21" x14ac:dyDescent="0.2">
      <c r="A205" s="4">
        <f t="shared" si="20"/>
        <v>2034</v>
      </c>
      <c r="B205" s="4">
        <f t="shared" si="21"/>
        <v>4</v>
      </c>
      <c r="C205" s="11">
        <f t="shared" si="19"/>
        <v>49035</v>
      </c>
      <c r="I205" s="175" t="s">
        <v>121</v>
      </c>
      <c r="J205" s="176" t="s">
        <v>121</v>
      </c>
      <c r="K205" s="176" t="s">
        <v>121</v>
      </c>
      <c r="L205" s="176" t="s">
        <v>121</v>
      </c>
      <c r="M205" s="176" t="s">
        <v>121</v>
      </c>
      <c r="N205" s="177" t="s">
        <v>121</v>
      </c>
      <c r="R205" s="125">
        <f t="shared" si="22"/>
        <v>0</v>
      </c>
      <c r="S205" s="125">
        <f t="shared" si="23"/>
        <v>0</v>
      </c>
      <c r="T205" s="125">
        <f t="shared" si="24"/>
        <v>0</v>
      </c>
      <c r="U205" s="125">
        <f t="shared" si="25"/>
        <v>0</v>
      </c>
    </row>
    <row r="206" spans="1:21" x14ac:dyDescent="0.2">
      <c r="A206" s="4">
        <f t="shared" si="20"/>
        <v>2034</v>
      </c>
      <c r="B206" s="4">
        <f t="shared" si="21"/>
        <v>5</v>
      </c>
      <c r="C206" s="11">
        <f t="shared" si="19"/>
        <v>49065</v>
      </c>
      <c r="I206" s="175" t="s">
        <v>121</v>
      </c>
      <c r="J206" s="176" t="s">
        <v>121</v>
      </c>
      <c r="K206" s="176" t="s">
        <v>121</v>
      </c>
      <c r="L206" s="176" t="s">
        <v>121</v>
      </c>
      <c r="M206" s="176" t="s">
        <v>121</v>
      </c>
      <c r="N206" s="177" t="s">
        <v>121</v>
      </c>
      <c r="R206" s="125">
        <f t="shared" si="22"/>
        <v>0</v>
      </c>
      <c r="S206" s="125">
        <f t="shared" si="23"/>
        <v>0</v>
      </c>
      <c r="T206" s="125">
        <f t="shared" si="24"/>
        <v>0</v>
      </c>
      <c r="U206" s="125">
        <f t="shared" si="25"/>
        <v>0</v>
      </c>
    </row>
    <row r="207" spans="1:21" x14ac:dyDescent="0.2">
      <c r="A207" s="4">
        <f t="shared" si="20"/>
        <v>2034</v>
      </c>
      <c r="B207" s="4">
        <f t="shared" si="21"/>
        <v>6</v>
      </c>
      <c r="C207" s="11">
        <f t="shared" si="19"/>
        <v>49096</v>
      </c>
      <c r="I207" s="175" t="s">
        <v>121</v>
      </c>
      <c r="J207" s="176" t="s">
        <v>121</v>
      </c>
      <c r="K207" s="176" t="s">
        <v>121</v>
      </c>
      <c r="L207" s="176" t="s">
        <v>121</v>
      </c>
      <c r="M207" s="176" t="s">
        <v>121</v>
      </c>
      <c r="N207" s="177" t="s">
        <v>121</v>
      </c>
      <c r="R207" s="125">
        <f t="shared" si="22"/>
        <v>0</v>
      </c>
      <c r="S207" s="125">
        <f t="shared" si="23"/>
        <v>0</v>
      </c>
      <c r="T207" s="125">
        <f t="shared" si="24"/>
        <v>0</v>
      </c>
      <c r="U207" s="125">
        <f t="shared" si="25"/>
        <v>0</v>
      </c>
    </row>
    <row r="208" spans="1:21" x14ac:dyDescent="0.2">
      <c r="A208" s="4">
        <f t="shared" si="20"/>
        <v>2034</v>
      </c>
      <c r="B208" s="4">
        <f t="shared" si="21"/>
        <v>7</v>
      </c>
      <c r="C208" s="11">
        <f t="shared" si="19"/>
        <v>49126</v>
      </c>
      <c r="I208" s="175" t="s">
        <v>121</v>
      </c>
      <c r="J208" s="176" t="s">
        <v>121</v>
      </c>
      <c r="K208" s="176" t="s">
        <v>121</v>
      </c>
      <c r="L208" s="176" t="s">
        <v>121</v>
      </c>
      <c r="M208" s="176" t="s">
        <v>121</v>
      </c>
      <c r="N208" s="177" t="s">
        <v>121</v>
      </c>
      <c r="R208" s="125">
        <f t="shared" si="22"/>
        <v>0</v>
      </c>
      <c r="S208" s="125">
        <f t="shared" si="23"/>
        <v>0</v>
      </c>
      <c r="T208" s="125">
        <f t="shared" si="24"/>
        <v>0</v>
      </c>
      <c r="U208" s="125">
        <f t="shared" si="25"/>
        <v>0</v>
      </c>
    </row>
    <row r="209" spans="1:21" x14ac:dyDescent="0.2">
      <c r="A209" s="4">
        <f t="shared" si="20"/>
        <v>2034</v>
      </c>
      <c r="B209" s="4">
        <f t="shared" si="21"/>
        <v>8</v>
      </c>
      <c r="C209" s="11">
        <f t="shared" si="19"/>
        <v>49157</v>
      </c>
      <c r="I209" s="175" t="s">
        <v>121</v>
      </c>
      <c r="J209" s="176" t="s">
        <v>121</v>
      </c>
      <c r="K209" s="176" t="s">
        <v>121</v>
      </c>
      <c r="L209" s="176" t="s">
        <v>121</v>
      </c>
      <c r="M209" s="176" t="s">
        <v>121</v>
      </c>
      <c r="N209" s="177" t="s">
        <v>121</v>
      </c>
      <c r="R209" s="125">
        <f t="shared" si="22"/>
        <v>0</v>
      </c>
      <c r="S209" s="125">
        <f t="shared" si="23"/>
        <v>0</v>
      </c>
      <c r="T209" s="125">
        <f t="shared" si="24"/>
        <v>0</v>
      </c>
      <c r="U209" s="125">
        <f t="shared" si="25"/>
        <v>0</v>
      </c>
    </row>
    <row r="210" spans="1:21" x14ac:dyDescent="0.2">
      <c r="A210" s="4">
        <f t="shared" si="20"/>
        <v>2034</v>
      </c>
      <c r="B210" s="4">
        <f t="shared" si="21"/>
        <v>9</v>
      </c>
      <c r="C210" s="11">
        <f t="shared" si="19"/>
        <v>49188</v>
      </c>
      <c r="I210" s="175" t="s">
        <v>121</v>
      </c>
      <c r="J210" s="176" t="s">
        <v>121</v>
      </c>
      <c r="K210" s="176" t="s">
        <v>121</v>
      </c>
      <c r="L210" s="176" t="s">
        <v>121</v>
      </c>
      <c r="M210" s="176" t="s">
        <v>121</v>
      </c>
      <c r="N210" s="177" t="s">
        <v>121</v>
      </c>
      <c r="R210" s="125">
        <f t="shared" si="22"/>
        <v>0</v>
      </c>
      <c r="S210" s="125">
        <f t="shared" si="23"/>
        <v>0</v>
      </c>
      <c r="T210" s="125">
        <f t="shared" si="24"/>
        <v>0</v>
      </c>
      <c r="U210" s="125">
        <f t="shared" si="25"/>
        <v>0</v>
      </c>
    </row>
    <row r="211" spans="1:21" x14ac:dyDescent="0.2">
      <c r="A211" s="4">
        <f t="shared" si="20"/>
        <v>2034</v>
      </c>
      <c r="B211" s="4">
        <f t="shared" si="21"/>
        <v>10</v>
      </c>
      <c r="C211" s="11">
        <f t="shared" si="19"/>
        <v>49218</v>
      </c>
      <c r="I211" s="175" t="s">
        <v>121</v>
      </c>
      <c r="J211" s="176" t="s">
        <v>121</v>
      </c>
      <c r="K211" s="176" t="s">
        <v>121</v>
      </c>
      <c r="L211" s="176" t="s">
        <v>121</v>
      </c>
      <c r="M211" s="176" t="s">
        <v>121</v>
      </c>
      <c r="N211" s="177" t="s">
        <v>121</v>
      </c>
      <c r="R211" s="125">
        <f t="shared" si="22"/>
        <v>0</v>
      </c>
      <c r="S211" s="125">
        <f t="shared" si="23"/>
        <v>0</v>
      </c>
      <c r="T211" s="125">
        <f t="shared" si="24"/>
        <v>0</v>
      </c>
      <c r="U211" s="125">
        <f t="shared" si="25"/>
        <v>0</v>
      </c>
    </row>
    <row r="212" spans="1:21" x14ac:dyDescent="0.2">
      <c r="A212" s="4">
        <f t="shared" si="20"/>
        <v>2034</v>
      </c>
      <c r="B212" s="4">
        <f t="shared" si="21"/>
        <v>11</v>
      </c>
      <c r="C212" s="11">
        <f t="shared" si="19"/>
        <v>49249</v>
      </c>
      <c r="I212" s="175">
        <v>6952529.5</v>
      </c>
      <c r="J212" s="176">
        <v>2668919.1999999997</v>
      </c>
      <c r="K212" s="176">
        <v>639321.1</v>
      </c>
      <c r="L212" s="176">
        <v>10260769.9</v>
      </c>
      <c r="M212" s="176">
        <v>20562.7</v>
      </c>
      <c r="N212" s="177">
        <v>10281332.6</v>
      </c>
      <c r="R212" s="125">
        <f t="shared" si="22"/>
        <v>6966462.4484768631</v>
      </c>
      <c r="S212" s="125">
        <f t="shared" si="23"/>
        <v>2674267.7445408767</v>
      </c>
      <c r="T212" s="125">
        <f t="shared" si="24"/>
        <v>640602.30678185856</v>
      </c>
      <c r="U212" s="125">
        <f t="shared" si="25"/>
        <v>10281332.499799598</v>
      </c>
    </row>
    <row r="213" spans="1:21" x14ac:dyDescent="0.2">
      <c r="A213" s="4">
        <f t="shared" si="20"/>
        <v>2034</v>
      </c>
      <c r="B213" s="4">
        <f t="shared" si="21"/>
        <v>12</v>
      </c>
      <c r="C213" s="11">
        <f t="shared" si="19"/>
        <v>49279</v>
      </c>
      <c r="I213" s="175">
        <v>6863312.9000000004</v>
      </c>
      <c r="J213" s="176">
        <v>2850351.3</v>
      </c>
      <c r="K213" s="176">
        <v>965747.10000000009</v>
      </c>
      <c r="L213" s="176">
        <v>10679411.299999999</v>
      </c>
      <c r="M213" s="176">
        <v>21401.599999999999</v>
      </c>
      <c r="N213" s="177">
        <v>10700812.9</v>
      </c>
      <c r="R213" s="125">
        <f t="shared" si="22"/>
        <v>6877067.0174540812</v>
      </c>
      <c r="S213" s="125">
        <f t="shared" si="23"/>
        <v>2856063.4199538478</v>
      </c>
      <c r="T213" s="125">
        <f t="shared" si="24"/>
        <v>967682.46259207104</v>
      </c>
      <c r="U213" s="125">
        <f t="shared" si="25"/>
        <v>10700812.9</v>
      </c>
    </row>
    <row r="214" spans="1:21" x14ac:dyDescent="0.2">
      <c r="A214" s="4">
        <f t="shared" si="20"/>
        <v>2035</v>
      </c>
      <c r="B214" s="4">
        <f t="shared" si="21"/>
        <v>1</v>
      </c>
      <c r="C214" s="11">
        <f t="shared" si="19"/>
        <v>49310</v>
      </c>
      <c r="I214" s="175">
        <v>6889048.3999999994</v>
      </c>
      <c r="J214" s="176">
        <v>2813512.5</v>
      </c>
      <c r="K214" s="176">
        <v>888230.89999999991</v>
      </c>
      <c r="L214" s="176">
        <v>10590791.899999999</v>
      </c>
      <c r="M214" s="176">
        <v>21224</v>
      </c>
      <c r="N214" s="177">
        <v>10612015.9</v>
      </c>
      <c r="R214" s="125">
        <f t="shared" si="22"/>
        <v>6902854.0874898648</v>
      </c>
      <c r="S214" s="125">
        <f t="shared" si="23"/>
        <v>2819150.7931384007</v>
      </c>
      <c r="T214" s="125">
        <f t="shared" si="24"/>
        <v>890010.91917133308</v>
      </c>
      <c r="U214" s="125">
        <f t="shared" si="25"/>
        <v>10612015.799799599</v>
      </c>
    </row>
    <row r="215" spans="1:21" x14ac:dyDescent="0.2">
      <c r="A215" s="4">
        <f t="shared" si="20"/>
        <v>2035</v>
      </c>
      <c r="B215" s="4">
        <f t="shared" si="21"/>
        <v>2</v>
      </c>
      <c r="C215" s="11">
        <f t="shared" si="19"/>
        <v>49341</v>
      </c>
      <c r="I215" s="175">
        <v>6912291.5</v>
      </c>
      <c r="J215" s="176">
        <v>2816055.4</v>
      </c>
      <c r="K215" s="176">
        <v>866398.39999999991</v>
      </c>
      <c r="L215" s="176">
        <v>10594745.4</v>
      </c>
      <c r="M215" s="176">
        <v>21232</v>
      </c>
      <c r="N215" s="177">
        <v>10615977.300000001</v>
      </c>
      <c r="R215" s="125">
        <f t="shared" si="22"/>
        <v>6926143.8171239207</v>
      </c>
      <c r="S215" s="125">
        <f t="shared" si="23"/>
        <v>2821698.8096333072</v>
      </c>
      <c r="T215" s="125">
        <f t="shared" si="24"/>
        <v>868134.67304237047</v>
      </c>
      <c r="U215" s="125">
        <f t="shared" si="25"/>
        <v>10615977.299799597</v>
      </c>
    </row>
    <row r="216" spans="1:21" x14ac:dyDescent="0.2">
      <c r="A216" s="4">
        <f t="shared" si="20"/>
        <v>2035</v>
      </c>
      <c r="B216" s="4">
        <f t="shared" si="21"/>
        <v>3</v>
      </c>
      <c r="C216" s="11">
        <f t="shared" si="19"/>
        <v>49369</v>
      </c>
      <c r="I216" s="175" t="s">
        <v>121</v>
      </c>
      <c r="J216" s="176" t="s">
        <v>121</v>
      </c>
      <c r="K216" s="176" t="s">
        <v>121</v>
      </c>
      <c r="L216" s="176" t="s">
        <v>121</v>
      </c>
      <c r="M216" s="176" t="s">
        <v>121</v>
      </c>
      <c r="N216" s="177" t="s">
        <v>121</v>
      </c>
      <c r="R216" s="125">
        <f t="shared" si="22"/>
        <v>0</v>
      </c>
      <c r="S216" s="125">
        <f t="shared" si="23"/>
        <v>0</v>
      </c>
      <c r="T216" s="125">
        <f t="shared" si="24"/>
        <v>0</v>
      </c>
      <c r="U216" s="125">
        <f t="shared" si="25"/>
        <v>0</v>
      </c>
    </row>
    <row r="217" spans="1:21" x14ac:dyDescent="0.2">
      <c r="A217" s="4">
        <f t="shared" si="20"/>
        <v>2035</v>
      </c>
      <c r="B217" s="4">
        <f t="shared" si="21"/>
        <v>4</v>
      </c>
      <c r="C217" s="11">
        <f t="shared" si="19"/>
        <v>49400</v>
      </c>
      <c r="I217" s="175" t="s">
        <v>121</v>
      </c>
      <c r="J217" s="176" t="s">
        <v>121</v>
      </c>
      <c r="K217" s="176" t="s">
        <v>121</v>
      </c>
      <c r="L217" s="176" t="s">
        <v>121</v>
      </c>
      <c r="M217" s="176" t="s">
        <v>121</v>
      </c>
      <c r="N217" s="177" t="s">
        <v>121</v>
      </c>
      <c r="R217" s="125">
        <f t="shared" si="22"/>
        <v>0</v>
      </c>
      <c r="S217" s="125">
        <f t="shared" si="23"/>
        <v>0</v>
      </c>
      <c r="T217" s="125">
        <f t="shared" si="24"/>
        <v>0</v>
      </c>
      <c r="U217" s="125">
        <f t="shared" si="25"/>
        <v>0</v>
      </c>
    </row>
    <row r="218" spans="1:21" x14ac:dyDescent="0.2">
      <c r="A218" s="4">
        <f t="shared" si="20"/>
        <v>2035</v>
      </c>
      <c r="B218" s="4">
        <f t="shared" si="21"/>
        <v>5</v>
      </c>
      <c r="C218" s="11">
        <f t="shared" si="19"/>
        <v>49430</v>
      </c>
      <c r="I218" s="175" t="s">
        <v>121</v>
      </c>
      <c r="J218" s="176" t="s">
        <v>121</v>
      </c>
      <c r="K218" s="176" t="s">
        <v>121</v>
      </c>
      <c r="L218" s="176" t="s">
        <v>121</v>
      </c>
      <c r="M218" s="176" t="s">
        <v>121</v>
      </c>
      <c r="N218" s="177" t="s">
        <v>121</v>
      </c>
      <c r="R218" s="125">
        <f t="shared" si="22"/>
        <v>0</v>
      </c>
      <c r="S218" s="125">
        <f t="shared" si="23"/>
        <v>0</v>
      </c>
      <c r="T218" s="125">
        <f t="shared" si="24"/>
        <v>0</v>
      </c>
      <c r="U218" s="125">
        <f t="shared" si="25"/>
        <v>0</v>
      </c>
    </row>
    <row r="219" spans="1:21" x14ac:dyDescent="0.2">
      <c r="A219" s="4">
        <f t="shared" si="20"/>
        <v>2035</v>
      </c>
      <c r="B219" s="4">
        <f t="shared" si="21"/>
        <v>6</v>
      </c>
      <c r="C219" s="11">
        <f t="shared" si="19"/>
        <v>49461</v>
      </c>
      <c r="I219" s="175" t="s">
        <v>121</v>
      </c>
      <c r="J219" s="176" t="s">
        <v>121</v>
      </c>
      <c r="K219" s="176" t="s">
        <v>121</v>
      </c>
      <c r="L219" s="176" t="s">
        <v>121</v>
      </c>
      <c r="M219" s="176" t="s">
        <v>121</v>
      </c>
      <c r="N219" s="177" t="s">
        <v>121</v>
      </c>
      <c r="R219" s="125">
        <f t="shared" si="22"/>
        <v>0</v>
      </c>
      <c r="S219" s="125">
        <f t="shared" si="23"/>
        <v>0</v>
      </c>
      <c r="T219" s="125">
        <f t="shared" si="24"/>
        <v>0</v>
      </c>
      <c r="U219" s="125">
        <f t="shared" si="25"/>
        <v>0</v>
      </c>
    </row>
    <row r="220" spans="1:21" x14ac:dyDescent="0.2">
      <c r="A220" s="4">
        <f t="shared" si="20"/>
        <v>2035</v>
      </c>
      <c r="B220" s="4">
        <f t="shared" si="21"/>
        <v>7</v>
      </c>
      <c r="C220" s="11">
        <f t="shared" si="19"/>
        <v>49491</v>
      </c>
      <c r="I220" s="175" t="s">
        <v>121</v>
      </c>
      <c r="J220" s="176" t="s">
        <v>121</v>
      </c>
      <c r="K220" s="176" t="s">
        <v>121</v>
      </c>
      <c r="L220" s="176" t="s">
        <v>121</v>
      </c>
      <c r="M220" s="176" t="s">
        <v>121</v>
      </c>
      <c r="N220" s="177" t="s">
        <v>121</v>
      </c>
      <c r="R220" s="125">
        <f t="shared" si="22"/>
        <v>0</v>
      </c>
      <c r="S220" s="125">
        <f t="shared" si="23"/>
        <v>0</v>
      </c>
      <c r="T220" s="125">
        <f t="shared" si="24"/>
        <v>0</v>
      </c>
      <c r="U220" s="125">
        <f t="shared" si="25"/>
        <v>0</v>
      </c>
    </row>
    <row r="221" spans="1:21" x14ac:dyDescent="0.2">
      <c r="A221" s="4">
        <f t="shared" si="20"/>
        <v>2035</v>
      </c>
      <c r="B221" s="4">
        <f t="shared" si="21"/>
        <v>8</v>
      </c>
      <c r="C221" s="11">
        <f t="shared" si="19"/>
        <v>49522</v>
      </c>
      <c r="I221" s="175" t="s">
        <v>121</v>
      </c>
      <c r="J221" s="176" t="s">
        <v>121</v>
      </c>
      <c r="K221" s="176" t="s">
        <v>121</v>
      </c>
      <c r="L221" s="176" t="s">
        <v>121</v>
      </c>
      <c r="M221" s="176" t="s">
        <v>121</v>
      </c>
      <c r="N221" s="177" t="s">
        <v>121</v>
      </c>
      <c r="R221" s="125">
        <f t="shared" si="22"/>
        <v>0</v>
      </c>
      <c r="S221" s="125">
        <f t="shared" si="23"/>
        <v>0</v>
      </c>
      <c r="T221" s="125">
        <f t="shared" si="24"/>
        <v>0</v>
      </c>
      <c r="U221" s="125">
        <f t="shared" si="25"/>
        <v>0</v>
      </c>
    </row>
    <row r="222" spans="1:21" x14ac:dyDescent="0.2">
      <c r="A222" s="4">
        <f t="shared" si="20"/>
        <v>2035</v>
      </c>
      <c r="B222" s="4">
        <f t="shared" si="21"/>
        <v>9</v>
      </c>
      <c r="C222" s="11">
        <f t="shared" si="19"/>
        <v>49553</v>
      </c>
      <c r="I222" s="175" t="s">
        <v>121</v>
      </c>
      <c r="J222" s="176" t="s">
        <v>121</v>
      </c>
      <c r="K222" s="176" t="s">
        <v>121</v>
      </c>
      <c r="L222" s="176" t="s">
        <v>121</v>
      </c>
      <c r="M222" s="176" t="s">
        <v>121</v>
      </c>
      <c r="N222" s="177" t="s">
        <v>121</v>
      </c>
      <c r="R222" s="125">
        <f t="shared" si="22"/>
        <v>0</v>
      </c>
      <c r="S222" s="125">
        <f t="shared" si="23"/>
        <v>0</v>
      </c>
      <c r="T222" s="125">
        <f t="shared" si="24"/>
        <v>0</v>
      </c>
      <c r="U222" s="125">
        <f t="shared" si="25"/>
        <v>0</v>
      </c>
    </row>
    <row r="223" spans="1:21" x14ac:dyDescent="0.2">
      <c r="A223" s="4">
        <f t="shared" si="20"/>
        <v>2035</v>
      </c>
      <c r="B223" s="4">
        <f t="shared" si="21"/>
        <v>10</v>
      </c>
      <c r="C223" s="11">
        <f t="shared" si="19"/>
        <v>49583</v>
      </c>
      <c r="I223" s="175" t="s">
        <v>121</v>
      </c>
      <c r="J223" s="176" t="s">
        <v>121</v>
      </c>
      <c r="K223" s="176" t="s">
        <v>121</v>
      </c>
      <c r="L223" s="176" t="s">
        <v>121</v>
      </c>
      <c r="M223" s="176" t="s">
        <v>121</v>
      </c>
      <c r="N223" s="177" t="s">
        <v>121</v>
      </c>
      <c r="R223" s="125">
        <f t="shared" si="22"/>
        <v>0</v>
      </c>
      <c r="S223" s="125">
        <f t="shared" si="23"/>
        <v>0</v>
      </c>
      <c r="T223" s="125">
        <f t="shared" si="24"/>
        <v>0</v>
      </c>
      <c r="U223" s="125">
        <f t="shared" si="25"/>
        <v>0</v>
      </c>
    </row>
    <row r="224" spans="1:21" x14ac:dyDescent="0.2">
      <c r="A224" s="4">
        <f t="shared" si="20"/>
        <v>2035</v>
      </c>
      <c r="B224" s="4">
        <f t="shared" si="21"/>
        <v>11</v>
      </c>
      <c r="C224" s="11">
        <f t="shared" si="19"/>
        <v>49614</v>
      </c>
      <c r="I224" s="175">
        <v>7022986.8999999994</v>
      </c>
      <c r="J224" s="176">
        <v>2685561.8</v>
      </c>
      <c r="K224" s="176">
        <v>638356.60000000009</v>
      </c>
      <c r="L224" s="176">
        <v>10346905.300000001</v>
      </c>
      <c r="M224" s="176">
        <v>20735.300000000003</v>
      </c>
      <c r="N224" s="177">
        <v>10367640.600000001</v>
      </c>
      <c r="R224" s="125">
        <f t="shared" si="22"/>
        <v>7037061.0348302051</v>
      </c>
      <c r="S224" s="125">
        <f t="shared" si="23"/>
        <v>2690943.6922641089</v>
      </c>
      <c r="T224" s="125">
        <f t="shared" si="24"/>
        <v>639635.87290568522</v>
      </c>
      <c r="U224" s="125">
        <f t="shared" si="25"/>
        <v>10367640.6</v>
      </c>
    </row>
    <row r="225" spans="1:21" x14ac:dyDescent="0.2">
      <c r="A225" s="4">
        <f t="shared" si="20"/>
        <v>2035</v>
      </c>
      <c r="B225" s="4">
        <f t="shared" si="21"/>
        <v>12</v>
      </c>
      <c r="C225" s="11">
        <f t="shared" si="19"/>
        <v>49644</v>
      </c>
      <c r="I225" s="175">
        <v>6932650.2000000002</v>
      </c>
      <c r="J225" s="176">
        <v>2867473.5</v>
      </c>
      <c r="K225" s="176">
        <v>965548.7</v>
      </c>
      <c r="L225" s="176">
        <v>10765672.4</v>
      </c>
      <c r="M225" s="176">
        <v>21574.5</v>
      </c>
      <c r="N225" s="177">
        <v>10787246.899999999</v>
      </c>
      <c r="R225" s="125">
        <f t="shared" si="22"/>
        <v>6946543.2905736929</v>
      </c>
      <c r="S225" s="125">
        <f t="shared" si="23"/>
        <v>2873219.9415344601</v>
      </c>
      <c r="T225" s="125">
        <f t="shared" si="24"/>
        <v>967483.66789184755</v>
      </c>
      <c r="U225" s="125">
        <f t="shared" si="25"/>
        <v>10787246.9</v>
      </c>
    </row>
    <row r="226" spans="1:21" x14ac:dyDescent="0.2">
      <c r="A226" s="4">
        <f t="shared" si="20"/>
        <v>2036</v>
      </c>
      <c r="B226" s="4">
        <f t="shared" si="21"/>
        <v>1</v>
      </c>
      <c r="C226" s="11">
        <f t="shared" ref="C226:C289" si="26">DATE(A226,B226,1)</f>
        <v>49675</v>
      </c>
      <c r="I226" s="175">
        <v>6960339.6999999993</v>
      </c>
      <c r="J226" s="176">
        <v>2830206.5999999996</v>
      </c>
      <c r="K226" s="176">
        <v>887806.5</v>
      </c>
      <c r="L226" s="176">
        <v>10678352.800000001</v>
      </c>
      <c r="M226" s="176">
        <v>21399.5</v>
      </c>
      <c r="N226" s="177">
        <v>10699752.300000001</v>
      </c>
      <c r="R226" s="125">
        <f t="shared" si="22"/>
        <v>6974288.2735487353</v>
      </c>
      <c r="S226" s="125">
        <f t="shared" si="23"/>
        <v>2835878.3554917923</v>
      </c>
      <c r="T226" s="125">
        <f t="shared" si="24"/>
        <v>889585.67095947138</v>
      </c>
      <c r="U226" s="125">
        <f t="shared" si="25"/>
        <v>10699752.299999999</v>
      </c>
    </row>
    <row r="227" spans="1:21" x14ac:dyDescent="0.2">
      <c r="A227" s="4">
        <f t="shared" ref="A227:A290" si="27">IF(B227=1,A226+1,A226)</f>
        <v>2036</v>
      </c>
      <c r="B227" s="4">
        <f t="shared" ref="B227:B290" si="28">IF(B226=12,1,B226+1)</f>
        <v>2</v>
      </c>
      <c r="C227" s="11">
        <f t="shared" si="26"/>
        <v>49706</v>
      </c>
      <c r="I227" s="175">
        <v>6985319.5</v>
      </c>
      <c r="J227" s="176">
        <v>2832397</v>
      </c>
      <c r="K227" s="176">
        <v>865889.7</v>
      </c>
      <c r="L227" s="176">
        <v>10683606.200000001</v>
      </c>
      <c r="M227" s="176">
        <v>21410</v>
      </c>
      <c r="N227" s="177">
        <v>10705016.200000001</v>
      </c>
      <c r="R227" s="125">
        <f t="shared" ref="R227:R290" si="29">IF(I227="",0,I227+I227/$L227*$M227)</f>
        <v>6999318.115045826</v>
      </c>
      <c r="S227" s="125">
        <f t="shared" ref="S227:S290" si="30">IF(J227="",0,J227+J227/$L227*$M227)</f>
        <v>2838073.1376856067</v>
      </c>
      <c r="T227" s="125">
        <f t="shared" ref="T227:T290" si="31">IF(K227="",0,K227+K227/$L227*$M227)</f>
        <v>867624.9472685674</v>
      </c>
      <c r="U227" s="125">
        <f t="shared" ref="U227:U290" si="32">SUM(R227:T227)</f>
        <v>10705016.200000001</v>
      </c>
    </row>
    <row r="228" spans="1:21" x14ac:dyDescent="0.2">
      <c r="A228" s="4">
        <f t="shared" si="27"/>
        <v>2036</v>
      </c>
      <c r="B228" s="4">
        <f t="shared" si="28"/>
        <v>3</v>
      </c>
      <c r="C228" s="11">
        <f t="shared" si="26"/>
        <v>49735</v>
      </c>
      <c r="I228" s="175" t="s">
        <v>121</v>
      </c>
      <c r="J228" s="176" t="s">
        <v>121</v>
      </c>
      <c r="K228" s="176" t="s">
        <v>121</v>
      </c>
      <c r="L228" s="176" t="s">
        <v>121</v>
      </c>
      <c r="M228" s="176" t="s">
        <v>121</v>
      </c>
      <c r="N228" s="177" t="s">
        <v>121</v>
      </c>
      <c r="R228" s="125">
        <f t="shared" si="29"/>
        <v>0</v>
      </c>
      <c r="S228" s="125">
        <f t="shared" si="30"/>
        <v>0</v>
      </c>
      <c r="T228" s="125">
        <f t="shared" si="31"/>
        <v>0</v>
      </c>
      <c r="U228" s="125">
        <f t="shared" si="32"/>
        <v>0</v>
      </c>
    </row>
    <row r="229" spans="1:21" x14ac:dyDescent="0.2">
      <c r="A229" s="4">
        <f t="shared" si="27"/>
        <v>2036</v>
      </c>
      <c r="B229" s="4">
        <f t="shared" si="28"/>
        <v>4</v>
      </c>
      <c r="C229" s="11">
        <f t="shared" si="26"/>
        <v>49766</v>
      </c>
      <c r="I229" s="175" t="s">
        <v>121</v>
      </c>
      <c r="J229" s="176" t="s">
        <v>121</v>
      </c>
      <c r="K229" s="176" t="s">
        <v>121</v>
      </c>
      <c r="L229" s="176" t="s">
        <v>121</v>
      </c>
      <c r="M229" s="176" t="s">
        <v>121</v>
      </c>
      <c r="N229" s="177" t="s">
        <v>121</v>
      </c>
      <c r="R229" s="125">
        <f t="shared" si="29"/>
        <v>0</v>
      </c>
      <c r="S229" s="125">
        <f t="shared" si="30"/>
        <v>0</v>
      </c>
      <c r="T229" s="125">
        <f t="shared" si="31"/>
        <v>0</v>
      </c>
      <c r="U229" s="125">
        <f t="shared" si="32"/>
        <v>0</v>
      </c>
    </row>
    <row r="230" spans="1:21" x14ac:dyDescent="0.2">
      <c r="A230" s="4">
        <f t="shared" si="27"/>
        <v>2036</v>
      </c>
      <c r="B230" s="4">
        <f t="shared" si="28"/>
        <v>5</v>
      </c>
      <c r="C230" s="11">
        <f t="shared" si="26"/>
        <v>49796</v>
      </c>
      <c r="I230" s="175" t="s">
        <v>121</v>
      </c>
      <c r="J230" s="176" t="s">
        <v>121</v>
      </c>
      <c r="K230" s="176" t="s">
        <v>121</v>
      </c>
      <c r="L230" s="176" t="s">
        <v>121</v>
      </c>
      <c r="M230" s="176" t="s">
        <v>121</v>
      </c>
      <c r="N230" s="177" t="s">
        <v>121</v>
      </c>
      <c r="R230" s="125">
        <f t="shared" si="29"/>
        <v>0</v>
      </c>
      <c r="S230" s="125">
        <f t="shared" si="30"/>
        <v>0</v>
      </c>
      <c r="T230" s="125">
        <f t="shared" si="31"/>
        <v>0</v>
      </c>
      <c r="U230" s="125">
        <f t="shared" si="32"/>
        <v>0</v>
      </c>
    </row>
    <row r="231" spans="1:21" x14ac:dyDescent="0.2">
      <c r="A231" s="4">
        <f t="shared" si="27"/>
        <v>2036</v>
      </c>
      <c r="B231" s="4">
        <f t="shared" si="28"/>
        <v>6</v>
      </c>
      <c r="C231" s="11">
        <f t="shared" si="26"/>
        <v>49827</v>
      </c>
      <c r="I231" s="175" t="s">
        <v>121</v>
      </c>
      <c r="J231" s="176" t="s">
        <v>121</v>
      </c>
      <c r="K231" s="176" t="s">
        <v>121</v>
      </c>
      <c r="L231" s="176" t="s">
        <v>121</v>
      </c>
      <c r="M231" s="176" t="s">
        <v>121</v>
      </c>
      <c r="N231" s="177" t="s">
        <v>121</v>
      </c>
      <c r="R231" s="125">
        <f t="shared" si="29"/>
        <v>0</v>
      </c>
      <c r="S231" s="125">
        <f t="shared" si="30"/>
        <v>0</v>
      </c>
      <c r="T231" s="125">
        <f t="shared" si="31"/>
        <v>0</v>
      </c>
      <c r="U231" s="125">
        <f t="shared" si="32"/>
        <v>0</v>
      </c>
    </row>
    <row r="232" spans="1:21" x14ac:dyDescent="0.2">
      <c r="A232" s="4">
        <f t="shared" si="27"/>
        <v>2036</v>
      </c>
      <c r="B232" s="4">
        <f t="shared" si="28"/>
        <v>7</v>
      </c>
      <c r="C232" s="11">
        <f t="shared" si="26"/>
        <v>49857</v>
      </c>
      <c r="I232" s="175" t="s">
        <v>121</v>
      </c>
      <c r="J232" s="176" t="s">
        <v>121</v>
      </c>
      <c r="K232" s="176" t="s">
        <v>121</v>
      </c>
      <c r="L232" s="176" t="s">
        <v>121</v>
      </c>
      <c r="M232" s="176" t="s">
        <v>121</v>
      </c>
      <c r="N232" s="177" t="s">
        <v>121</v>
      </c>
      <c r="R232" s="125">
        <f t="shared" si="29"/>
        <v>0</v>
      </c>
      <c r="S232" s="125">
        <f t="shared" si="30"/>
        <v>0</v>
      </c>
      <c r="T232" s="125">
        <f t="shared" si="31"/>
        <v>0</v>
      </c>
      <c r="U232" s="125">
        <f t="shared" si="32"/>
        <v>0</v>
      </c>
    </row>
    <row r="233" spans="1:21" x14ac:dyDescent="0.2">
      <c r="A233" s="4">
        <f t="shared" si="27"/>
        <v>2036</v>
      </c>
      <c r="B233" s="4">
        <f t="shared" si="28"/>
        <v>8</v>
      </c>
      <c r="C233" s="11">
        <f t="shared" si="26"/>
        <v>49888</v>
      </c>
      <c r="I233" s="175" t="s">
        <v>121</v>
      </c>
      <c r="J233" s="176" t="s">
        <v>121</v>
      </c>
      <c r="K233" s="176" t="s">
        <v>121</v>
      </c>
      <c r="L233" s="176" t="s">
        <v>121</v>
      </c>
      <c r="M233" s="176" t="s">
        <v>121</v>
      </c>
      <c r="N233" s="177" t="s">
        <v>121</v>
      </c>
      <c r="R233" s="125">
        <f t="shared" si="29"/>
        <v>0</v>
      </c>
      <c r="S233" s="125">
        <f t="shared" si="30"/>
        <v>0</v>
      </c>
      <c r="T233" s="125">
        <f t="shared" si="31"/>
        <v>0</v>
      </c>
      <c r="U233" s="125">
        <f t="shared" si="32"/>
        <v>0</v>
      </c>
    </row>
    <row r="234" spans="1:21" x14ac:dyDescent="0.2">
      <c r="A234" s="4">
        <f t="shared" si="27"/>
        <v>2036</v>
      </c>
      <c r="B234" s="4">
        <f t="shared" si="28"/>
        <v>9</v>
      </c>
      <c r="C234" s="11">
        <f t="shared" si="26"/>
        <v>49919</v>
      </c>
      <c r="I234" s="175" t="s">
        <v>121</v>
      </c>
      <c r="J234" s="176" t="s">
        <v>121</v>
      </c>
      <c r="K234" s="176" t="s">
        <v>121</v>
      </c>
      <c r="L234" s="176" t="s">
        <v>121</v>
      </c>
      <c r="M234" s="176" t="s">
        <v>121</v>
      </c>
      <c r="N234" s="177" t="s">
        <v>121</v>
      </c>
      <c r="R234" s="125">
        <f t="shared" si="29"/>
        <v>0</v>
      </c>
      <c r="S234" s="125">
        <f t="shared" si="30"/>
        <v>0</v>
      </c>
      <c r="T234" s="125">
        <f t="shared" si="31"/>
        <v>0</v>
      </c>
      <c r="U234" s="125">
        <f t="shared" si="32"/>
        <v>0</v>
      </c>
    </row>
    <row r="235" spans="1:21" x14ac:dyDescent="0.2">
      <c r="A235" s="4">
        <f t="shared" si="27"/>
        <v>2036</v>
      </c>
      <c r="B235" s="4">
        <f t="shared" si="28"/>
        <v>10</v>
      </c>
      <c r="C235" s="11">
        <f t="shared" si="26"/>
        <v>49949</v>
      </c>
      <c r="I235" s="175" t="s">
        <v>121</v>
      </c>
      <c r="J235" s="176" t="s">
        <v>121</v>
      </c>
      <c r="K235" s="176" t="s">
        <v>121</v>
      </c>
      <c r="L235" s="176" t="s">
        <v>121</v>
      </c>
      <c r="M235" s="176" t="s">
        <v>121</v>
      </c>
      <c r="N235" s="177" t="s">
        <v>121</v>
      </c>
      <c r="R235" s="125">
        <f t="shared" si="29"/>
        <v>0</v>
      </c>
      <c r="S235" s="125">
        <f t="shared" si="30"/>
        <v>0</v>
      </c>
      <c r="T235" s="125">
        <f t="shared" si="31"/>
        <v>0</v>
      </c>
      <c r="U235" s="125">
        <f t="shared" si="32"/>
        <v>0</v>
      </c>
    </row>
    <row r="236" spans="1:21" x14ac:dyDescent="0.2">
      <c r="A236" s="4">
        <f t="shared" si="27"/>
        <v>2036</v>
      </c>
      <c r="B236" s="4">
        <f t="shared" si="28"/>
        <v>11</v>
      </c>
      <c r="C236" s="11">
        <f t="shared" si="26"/>
        <v>49980</v>
      </c>
      <c r="I236" s="175">
        <v>7112068.7999999998</v>
      </c>
      <c r="J236" s="176">
        <v>2698383.4000000004</v>
      </c>
      <c r="K236" s="176">
        <v>637012.19999999995</v>
      </c>
      <c r="L236" s="176">
        <v>10447464.399999999</v>
      </c>
      <c r="M236" s="176">
        <v>20936.8</v>
      </c>
      <c r="N236" s="177">
        <v>10468401.199999999</v>
      </c>
      <c r="R236" s="125">
        <f t="shared" si="29"/>
        <v>7126321.4412487075</v>
      </c>
      <c r="S236" s="125">
        <f t="shared" si="30"/>
        <v>2703790.9813428111</v>
      </c>
      <c r="T236" s="125">
        <f t="shared" si="31"/>
        <v>638288.77740848192</v>
      </c>
      <c r="U236" s="125">
        <f t="shared" si="32"/>
        <v>10468401.200000001</v>
      </c>
    </row>
    <row r="237" spans="1:21" x14ac:dyDescent="0.2">
      <c r="A237" s="4">
        <f t="shared" si="27"/>
        <v>2036</v>
      </c>
      <c r="B237" s="4">
        <f t="shared" si="28"/>
        <v>12</v>
      </c>
      <c r="C237" s="11">
        <f t="shared" si="26"/>
        <v>50010</v>
      </c>
      <c r="I237" s="175">
        <v>7021492</v>
      </c>
      <c r="J237" s="176">
        <v>2880962.1</v>
      </c>
      <c r="K237" s="176">
        <v>965077.29999999993</v>
      </c>
      <c r="L237" s="176">
        <v>10867531.299999999</v>
      </c>
      <c r="M237" s="176">
        <v>21778.600000000002</v>
      </c>
      <c r="N237" s="177">
        <v>10889309.9</v>
      </c>
      <c r="R237" s="125">
        <f t="shared" si="29"/>
        <v>7035563.1134341247</v>
      </c>
      <c r="S237" s="125">
        <f t="shared" si="30"/>
        <v>2886735.565882823</v>
      </c>
      <c r="T237" s="125">
        <f t="shared" si="31"/>
        <v>967011.32088345301</v>
      </c>
      <c r="U237" s="125">
        <f t="shared" si="32"/>
        <v>10889310.0002004</v>
      </c>
    </row>
    <row r="238" spans="1:21" x14ac:dyDescent="0.2">
      <c r="A238" s="4">
        <f t="shared" si="27"/>
        <v>2037</v>
      </c>
      <c r="B238" s="4">
        <f t="shared" si="28"/>
        <v>1</v>
      </c>
      <c r="C238" s="11">
        <f t="shared" si="26"/>
        <v>50041</v>
      </c>
      <c r="I238" s="175">
        <v>7045996.4000000004</v>
      </c>
      <c r="J238" s="176">
        <v>2844063.2</v>
      </c>
      <c r="K238" s="176">
        <v>887140.39999999991</v>
      </c>
      <c r="L238" s="176">
        <v>10777200</v>
      </c>
      <c r="M238" s="176">
        <v>21597.600000000002</v>
      </c>
      <c r="N238" s="177">
        <v>10798797.6</v>
      </c>
      <c r="R238" s="125">
        <f t="shared" si="29"/>
        <v>7060116.636411001</v>
      </c>
      <c r="S238" s="125">
        <f t="shared" si="30"/>
        <v>2849762.7267201426</v>
      </c>
      <c r="T238" s="125">
        <f t="shared" si="31"/>
        <v>888918.23686885636</v>
      </c>
      <c r="U238" s="125">
        <f t="shared" si="32"/>
        <v>10798797.6</v>
      </c>
    </row>
    <row r="239" spans="1:21" x14ac:dyDescent="0.2">
      <c r="A239" s="4">
        <f t="shared" si="27"/>
        <v>2037</v>
      </c>
      <c r="B239" s="4">
        <f t="shared" si="28"/>
        <v>2</v>
      </c>
      <c r="C239" s="11">
        <f t="shared" si="26"/>
        <v>50072</v>
      </c>
      <c r="I239" s="175">
        <v>7067433.1999999993</v>
      </c>
      <c r="J239" s="176">
        <v>2846805.1</v>
      </c>
      <c r="K239" s="176">
        <v>865203.3</v>
      </c>
      <c r="L239" s="176">
        <v>10779441.6</v>
      </c>
      <c r="M239" s="176">
        <v>21602.1</v>
      </c>
      <c r="N239" s="177">
        <v>10801043.700000001</v>
      </c>
      <c r="R239" s="125">
        <f t="shared" si="29"/>
        <v>7081596.4010631898</v>
      </c>
      <c r="S239" s="125">
        <f t="shared" si="30"/>
        <v>2852510.1235747566</v>
      </c>
      <c r="T239" s="125">
        <f t="shared" si="31"/>
        <v>866937.17536205309</v>
      </c>
      <c r="U239" s="125">
        <f t="shared" si="32"/>
        <v>10801043.699999999</v>
      </c>
    </row>
    <row r="240" spans="1:21" x14ac:dyDescent="0.2">
      <c r="A240" s="4">
        <f t="shared" si="27"/>
        <v>2037</v>
      </c>
      <c r="B240" s="4">
        <f t="shared" si="28"/>
        <v>3</v>
      </c>
      <c r="C240" s="11">
        <f t="shared" si="26"/>
        <v>50100</v>
      </c>
      <c r="I240" s="175" t="s">
        <v>121</v>
      </c>
      <c r="J240" s="176" t="s">
        <v>121</v>
      </c>
      <c r="K240" s="176" t="s">
        <v>121</v>
      </c>
      <c r="L240" s="176" t="s">
        <v>121</v>
      </c>
      <c r="M240" s="176" t="s">
        <v>121</v>
      </c>
      <c r="N240" s="177" t="s">
        <v>121</v>
      </c>
      <c r="R240" s="125">
        <f t="shared" si="29"/>
        <v>0</v>
      </c>
      <c r="S240" s="125">
        <f t="shared" si="30"/>
        <v>0</v>
      </c>
      <c r="T240" s="125">
        <f t="shared" si="31"/>
        <v>0</v>
      </c>
      <c r="U240" s="125">
        <f t="shared" si="32"/>
        <v>0</v>
      </c>
    </row>
    <row r="241" spans="1:21" x14ac:dyDescent="0.2">
      <c r="A241" s="4">
        <f t="shared" si="27"/>
        <v>2037</v>
      </c>
      <c r="B241" s="4">
        <f t="shared" si="28"/>
        <v>4</v>
      </c>
      <c r="C241" s="11">
        <f t="shared" si="26"/>
        <v>50131</v>
      </c>
      <c r="I241" s="175" t="s">
        <v>121</v>
      </c>
      <c r="J241" s="176" t="s">
        <v>121</v>
      </c>
      <c r="K241" s="176" t="s">
        <v>121</v>
      </c>
      <c r="L241" s="176" t="s">
        <v>121</v>
      </c>
      <c r="M241" s="176" t="s">
        <v>121</v>
      </c>
      <c r="N241" s="177" t="s">
        <v>121</v>
      </c>
      <c r="R241" s="125">
        <f t="shared" si="29"/>
        <v>0</v>
      </c>
      <c r="S241" s="125">
        <f t="shared" si="30"/>
        <v>0</v>
      </c>
      <c r="T241" s="125">
        <f t="shared" si="31"/>
        <v>0</v>
      </c>
      <c r="U241" s="125">
        <f t="shared" si="32"/>
        <v>0</v>
      </c>
    </row>
    <row r="242" spans="1:21" x14ac:dyDescent="0.2">
      <c r="A242" s="4">
        <f t="shared" si="27"/>
        <v>2037</v>
      </c>
      <c r="B242" s="4">
        <f t="shared" si="28"/>
        <v>5</v>
      </c>
      <c r="C242" s="11">
        <f t="shared" si="26"/>
        <v>50161</v>
      </c>
      <c r="I242" s="175" t="s">
        <v>121</v>
      </c>
      <c r="J242" s="176" t="s">
        <v>121</v>
      </c>
      <c r="K242" s="176" t="s">
        <v>121</v>
      </c>
      <c r="L242" s="176" t="s">
        <v>121</v>
      </c>
      <c r="M242" s="176" t="s">
        <v>121</v>
      </c>
      <c r="N242" s="177" t="s">
        <v>121</v>
      </c>
      <c r="R242" s="125">
        <f t="shared" si="29"/>
        <v>0</v>
      </c>
      <c r="S242" s="125">
        <f t="shared" si="30"/>
        <v>0</v>
      </c>
      <c r="T242" s="125">
        <f t="shared" si="31"/>
        <v>0</v>
      </c>
      <c r="U242" s="125">
        <f t="shared" si="32"/>
        <v>0</v>
      </c>
    </row>
    <row r="243" spans="1:21" x14ac:dyDescent="0.2">
      <c r="A243" s="4">
        <f t="shared" si="27"/>
        <v>2037</v>
      </c>
      <c r="B243" s="4">
        <f t="shared" si="28"/>
        <v>6</v>
      </c>
      <c r="C243" s="11">
        <f t="shared" si="26"/>
        <v>50192</v>
      </c>
      <c r="I243" s="175" t="s">
        <v>121</v>
      </c>
      <c r="J243" s="176" t="s">
        <v>121</v>
      </c>
      <c r="K243" s="176" t="s">
        <v>121</v>
      </c>
      <c r="L243" s="176" t="s">
        <v>121</v>
      </c>
      <c r="M243" s="176" t="s">
        <v>121</v>
      </c>
      <c r="N243" s="177" t="s">
        <v>121</v>
      </c>
      <c r="R243" s="125">
        <f t="shared" si="29"/>
        <v>0</v>
      </c>
      <c r="S243" s="125">
        <f t="shared" si="30"/>
        <v>0</v>
      </c>
      <c r="T243" s="125">
        <f t="shared" si="31"/>
        <v>0</v>
      </c>
      <c r="U243" s="125">
        <f t="shared" si="32"/>
        <v>0</v>
      </c>
    </row>
    <row r="244" spans="1:21" x14ac:dyDescent="0.2">
      <c r="A244" s="4">
        <f t="shared" si="27"/>
        <v>2037</v>
      </c>
      <c r="B244" s="4">
        <f t="shared" si="28"/>
        <v>7</v>
      </c>
      <c r="C244" s="11">
        <f t="shared" si="26"/>
        <v>50222</v>
      </c>
      <c r="I244" s="175" t="s">
        <v>121</v>
      </c>
      <c r="J244" s="176" t="s">
        <v>121</v>
      </c>
      <c r="K244" s="176" t="s">
        <v>121</v>
      </c>
      <c r="L244" s="176" t="s">
        <v>121</v>
      </c>
      <c r="M244" s="176" t="s">
        <v>121</v>
      </c>
      <c r="N244" s="177" t="s">
        <v>121</v>
      </c>
      <c r="R244" s="125">
        <f t="shared" si="29"/>
        <v>0</v>
      </c>
      <c r="S244" s="125">
        <f t="shared" si="30"/>
        <v>0</v>
      </c>
      <c r="T244" s="125">
        <f t="shared" si="31"/>
        <v>0</v>
      </c>
      <c r="U244" s="125">
        <f t="shared" si="32"/>
        <v>0</v>
      </c>
    </row>
    <row r="245" spans="1:21" x14ac:dyDescent="0.2">
      <c r="A245" s="4">
        <f t="shared" si="27"/>
        <v>2037</v>
      </c>
      <c r="B245" s="4">
        <f t="shared" si="28"/>
        <v>8</v>
      </c>
      <c r="C245" s="11">
        <f t="shared" si="26"/>
        <v>50253</v>
      </c>
      <c r="I245" s="175" t="s">
        <v>121</v>
      </c>
      <c r="J245" s="176" t="s">
        <v>121</v>
      </c>
      <c r="K245" s="176" t="s">
        <v>121</v>
      </c>
      <c r="L245" s="176" t="s">
        <v>121</v>
      </c>
      <c r="M245" s="176" t="s">
        <v>121</v>
      </c>
      <c r="N245" s="177" t="s">
        <v>121</v>
      </c>
      <c r="R245" s="125">
        <f t="shared" si="29"/>
        <v>0</v>
      </c>
      <c r="S245" s="125">
        <f t="shared" si="30"/>
        <v>0</v>
      </c>
      <c r="T245" s="125">
        <f t="shared" si="31"/>
        <v>0</v>
      </c>
      <c r="U245" s="125">
        <f t="shared" si="32"/>
        <v>0</v>
      </c>
    </row>
    <row r="246" spans="1:21" x14ac:dyDescent="0.2">
      <c r="A246" s="4">
        <f t="shared" si="27"/>
        <v>2037</v>
      </c>
      <c r="B246" s="4">
        <f t="shared" si="28"/>
        <v>9</v>
      </c>
      <c r="C246" s="11">
        <f t="shared" si="26"/>
        <v>50284</v>
      </c>
      <c r="I246" s="175" t="s">
        <v>121</v>
      </c>
      <c r="J246" s="176" t="s">
        <v>121</v>
      </c>
      <c r="K246" s="176" t="s">
        <v>121</v>
      </c>
      <c r="L246" s="176" t="s">
        <v>121</v>
      </c>
      <c r="M246" s="176" t="s">
        <v>121</v>
      </c>
      <c r="N246" s="177" t="s">
        <v>121</v>
      </c>
      <c r="R246" s="125">
        <f t="shared" si="29"/>
        <v>0</v>
      </c>
      <c r="S246" s="125">
        <f t="shared" si="30"/>
        <v>0</v>
      </c>
      <c r="T246" s="125">
        <f t="shared" si="31"/>
        <v>0</v>
      </c>
      <c r="U246" s="125">
        <f t="shared" si="32"/>
        <v>0</v>
      </c>
    </row>
    <row r="247" spans="1:21" x14ac:dyDescent="0.2">
      <c r="A247" s="4">
        <f t="shared" si="27"/>
        <v>2037</v>
      </c>
      <c r="B247" s="4">
        <f t="shared" si="28"/>
        <v>10</v>
      </c>
      <c r="C247" s="11">
        <f t="shared" si="26"/>
        <v>50314</v>
      </c>
      <c r="I247" s="175" t="s">
        <v>121</v>
      </c>
      <c r="J247" s="176" t="s">
        <v>121</v>
      </c>
      <c r="K247" s="176" t="s">
        <v>121</v>
      </c>
      <c r="L247" s="176" t="s">
        <v>121</v>
      </c>
      <c r="M247" s="176" t="s">
        <v>121</v>
      </c>
      <c r="N247" s="177" t="s">
        <v>121</v>
      </c>
      <c r="R247" s="125">
        <f t="shared" si="29"/>
        <v>0</v>
      </c>
      <c r="S247" s="125">
        <f t="shared" si="30"/>
        <v>0</v>
      </c>
      <c r="T247" s="125">
        <f t="shared" si="31"/>
        <v>0</v>
      </c>
      <c r="U247" s="125">
        <f t="shared" si="32"/>
        <v>0</v>
      </c>
    </row>
    <row r="248" spans="1:21" x14ac:dyDescent="0.2">
      <c r="A248" s="4">
        <f t="shared" si="27"/>
        <v>2037</v>
      </c>
      <c r="B248" s="4">
        <f t="shared" si="28"/>
        <v>11</v>
      </c>
      <c r="C248" s="11">
        <f t="shared" si="26"/>
        <v>50345</v>
      </c>
      <c r="I248" s="175">
        <v>7161456.4000000004</v>
      </c>
      <c r="J248" s="176">
        <v>2718394.0999999996</v>
      </c>
      <c r="K248" s="176">
        <v>636343.5</v>
      </c>
      <c r="L248" s="176">
        <v>10516194.1</v>
      </c>
      <c r="M248" s="176">
        <v>21074.5</v>
      </c>
      <c r="N248" s="177">
        <v>10537268.600000001</v>
      </c>
      <c r="R248" s="125">
        <f t="shared" si="29"/>
        <v>7175807.9906483507</v>
      </c>
      <c r="S248" s="125">
        <f t="shared" si="30"/>
        <v>2723841.773931812</v>
      </c>
      <c r="T248" s="125">
        <f t="shared" si="31"/>
        <v>637618.73521943646</v>
      </c>
      <c r="U248" s="125">
        <f t="shared" si="32"/>
        <v>10537268.499799598</v>
      </c>
    </row>
    <row r="249" spans="1:21" x14ac:dyDescent="0.2">
      <c r="A249" s="4">
        <f t="shared" si="27"/>
        <v>2037</v>
      </c>
      <c r="B249" s="4">
        <f t="shared" si="28"/>
        <v>12</v>
      </c>
      <c r="C249" s="11">
        <f t="shared" si="26"/>
        <v>50375</v>
      </c>
      <c r="I249" s="175">
        <v>7066716.6000000006</v>
      </c>
      <c r="J249" s="176">
        <v>2901499.0999999996</v>
      </c>
      <c r="K249" s="176">
        <v>965033.5</v>
      </c>
      <c r="L249" s="176">
        <v>10933249.199999999</v>
      </c>
      <c r="M249" s="176">
        <v>21910.300000000003</v>
      </c>
      <c r="N249" s="177">
        <v>10955159.5</v>
      </c>
      <c r="R249" s="125">
        <f t="shared" si="29"/>
        <v>7080878.344408148</v>
      </c>
      <c r="S249" s="125">
        <f t="shared" si="30"/>
        <v>2907313.7224025265</v>
      </c>
      <c r="T249" s="125">
        <f t="shared" si="31"/>
        <v>966967.43318932585</v>
      </c>
      <c r="U249" s="125">
        <f t="shared" si="32"/>
        <v>10955159.5</v>
      </c>
    </row>
    <row r="250" spans="1:21" x14ac:dyDescent="0.2">
      <c r="A250" s="4">
        <f t="shared" si="27"/>
        <v>2038</v>
      </c>
      <c r="B250" s="4">
        <f t="shared" si="28"/>
        <v>1</v>
      </c>
      <c r="C250" s="11">
        <f t="shared" si="26"/>
        <v>50406</v>
      </c>
      <c r="I250" s="175">
        <v>7093072.2999999998</v>
      </c>
      <c r="J250" s="176">
        <v>2864301.0999999996</v>
      </c>
      <c r="K250" s="176">
        <v>886925</v>
      </c>
      <c r="L250" s="176">
        <v>10844298.4</v>
      </c>
      <c r="M250" s="176">
        <v>21732.1</v>
      </c>
      <c r="N250" s="177">
        <v>10866030.4</v>
      </c>
      <c r="R250" s="125">
        <f t="shared" si="29"/>
        <v>7107286.8993078563</v>
      </c>
      <c r="S250" s="125">
        <f t="shared" si="30"/>
        <v>2870041.1926864302</v>
      </c>
      <c r="T250" s="125">
        <f t="shared" si="31"/>
        <v>888702.4080057129</v>
      </c>
      <c r="U250" s="125">
        <f t="shared" si="32"/>
        <v>10866030.499999998</v>
      </c>
    </row>
    <row r="251" spans="1:21" x14ac:dyDescent="0.2">
      <c r="A251" s="4">
        <f t="shared" si="27"/>
        <v>2038</v>
      </c>
      <c r="B251" s="4">
        <f t="shared" si="28"/>
        <v>2</v>
      </c>
      <c r="C251" s="11">
        <f t="shared" si="26"/>
        <v>50437</v>
      </c>
      <c r="I251" s="175">
        <v>7116285.2000000002</v>
      </c>
      <c r="J251" s="176">
        <v>2866715.5</v>
      </c>
      <c r="K251" s="176">
        <v>864919.79999999993</v>
      </c>
      <c r="L251" s="176">
        <v>10847920.4</v>
      </c>
      <c r="M251" s="176">
        <v>21739.3</v>
      </c>
      <c r="N251" s="177">
        <v>10869659.800000001</v>
      </c>
      <c r="R251" s="125">
        <f t="shared" si="29"/>
        <v>7130546.279833178</v>
      </c>
      <c r="S251" s="125">
        <f t="shared" si="30"/>
        <v>2872460.4157046867</v>
      </c>
      <c r="T251" s="125">
        <f t="shared" si="31"/>
        <v>866653.10466253594</v>
      </c>
      <c r="U251" s="125">
        <f t="shared" si="32"/>
        <v>10869659.800200401</v>
      </c>
    </row>
    <row r="252" spans="1:21" x14ac:dyDescent="0.2">
      <c r="A252" s="4">
        <f t="shared" si="27"/>
        <v>2038</v>
      </c>
      <c r="B252" s="4">
        <f t="shared" si="28"/>
        <v>3</v>
      </c>
      <c r="C252" s="11">
        <f t="shared" si="26"/>
        <v>50465</v>
      </c>
      <c r="I252" s="175" t="s">
        <v>121</v>
      </c>
      <c r="J252" s="176" t="s">
        <v>121</v>
      </c>
      <c r="K252" s="176" t="s">
        <v>121</v>
      </c>
      <c r="L252" s="176" t="s">
        <v>121</v>
      </c>
      <c r="M252" s="176" t="s">
        <v>121</v>
      </c>
      <c r="N252" s="177" t="s">
        <v>121</v>
      </c>
      <c r="R252" s="125">
        <f t="shared" si="29"/>
        <v>0</v>
      </c>
      <c r="S252" s="125">
        <f t="shared" si="30"/>
        <v>0</v>
      </c>
      <c r="T252" s="125">
        <f t="shared" si="31"/>
        <v>0</v>
      </c>
      <c r="U252" s="125">
        <f t="shared" si="32"/>
        <v>0</v>
      </c>
    </row>
    <row r="253" spans="1:21" x14ac:dyDescent="0.2">
      <c r="A253" s="4">
        <f t="shared" si="27"/>
        <v>2038</v>
      </c>
      <c r="B253" s="4">
        <f t="shared" si="28"/>
        <v>4</v>
      </c>
      <c r="C253" s="11">
        <f t="shared" si="26"/>
        <v>50496</v>
      </c>
      <c r="I253" s="175" t="s">
        <v>121</v>
      </c>
      <c r="J253" s="176" t="s">
        <v>121</v>
      </c>
      <c r="K253" s="176" t="s">
        <v>121</v>
      </c>
      <c r="L253" s="176" t="s">
        <v>121</v>
      </c>
      <c r="M253" s="176" t="s">
        <v>121</v>
      </c>
      <c r="N253" s="177" t="s">
        <v>121</v>
      </c>
      <c r="R253" s="125">
        <f t="shared" si="29"/>
        <v>0</v>
      </c>
      <c r="S253" s="125">
        <f t="shared" si="30"/>
        <v>0</v>
      </c>
      <c r="T253" s="125">
        <f t="shared" si="31"/>
        <v>0</v>
      </c>
      <c r="U253" s="125">
        <f t="shared" si="32"/>
        <v>0</v>
      </c>
    </row>
    <row r="254" spans="1:21" x14ac:dyDescent="0.2">
      <c r="A254" s="4">
        <f t="shared" si="27"/>
        <v>2038</v>
      </c>
      <c r="B254" s="4">
        <f t="shared" si="28"/>
        <v>5</v>
      </c>
      <c r="C254" s="11">
        <f t="shared" si="26"/>
        <v>50526</v>
      </c>
      <c r="I254" s="175" t="s">
        <v>121</v>
      </c>
      <c r="J254" s="176" t="s">
        <v>121</v>
      </c>
      <c r="K254" s="176" t="s">
        <v>121</v>
      </c>
      <c r="L254" s="176" t="s">
        <v>121</v>
      </c>
      <c r="M254" s="176" t="s">
        <v>121</v>
      </c>
      <c r="N254" s="177" t="s">
        <v>121</v>
      </c>
      <c r="R254" s="125">
        <f t="shared" si="29"/>
        <v>0</v>
      </c>
      <c r="S254" s="125">
        <f t="shared" si="30"/>
        <v>0</v>
      </c>
      <c r="T254" s="125">
        <f t="shared" si="31"/>
        <v>0</v>
      </c>
      <c r="U254" s="125">
        <f t="shared" si="32"/>
        <v>0</v>
      </c>
    </row>
    <row r="255" spans="1:21" x14ac:dyDescent="0.2">
      <c r="A255" s="4">
        <f t="shared" si="27"/>
        <v>2038</v>
      </c>
      <c r="B255" s="4">
        <f t="shared" si="28"/>
        <v>6</v>
      </c>
      <c r="C255" s="11">
        <f t="shared" si="26"/>
        <v>50557</v>
      </c>
      <c r="I255" s="175" t="s">
        <v>121</v>
      </c>
      <c r="J255" s="176" t="s">
        <v>121</v>
      </c>
      <c r="K255" s="176" t="s">
        <v>121</v>
      </c>
      <c r="L255" s="176" t="s">
        <v>121</v>
      </c>
      <c r="M255" s="176" t="s">
        <v>121</v>
      </c>
      <c r="N255" s="177" t="s">
        <v>121</v>
      </c>
      <c r="R255" s="125">
        <f t="shared" si="29"/>
        <v>0</v>
      </c>
      <c r="S255" s="125">
        <f t="shared" si="30"/>
        <v>0</v>
      </c>
      <c r="T255" s="125">
        <f t="shared" si="31"/>
        <v>0</v>
      </c>
      <c r="U255" s="125">
        <f t="shared" si="32"/>
        <v>0</v>
      </c>
    </row>
    <row r="256" spans="1:21" x14ac:dyDescent="0.2">
      <c r="A256" s="4">
        <f t="shared" si="27"/>
        <v>2038</v>
      </c>
      <c r="B256" s="4">
        <f t="shared" si="28"/>
        <v>7</v>
      </c>
      <c r="C256" s="11">
        <f t="shared" si="26"/>
        <v>50587</v>
      </c>
      <c r="I256" s="175" t="s">
        <v>121</v>
      </c>
      <c r="J256" s="176" t="s">
        <v>121</v>
      </c>
      <c r="K256" s="176" t="s">
        <v>121</v>
      </c>
      <c r="L256" s="176" t="s">
        <v>121</v>
      </c>
      <c r="M256" s="176" t="s">
        <v>121</v>
      </c>
      <c r="N256" s="177" t="s">
        <v>121</v>
      </c>
      <c r="R256" s="125">
        <f t="shared" si="29"/>
        <v>0</v>
      </c>
      <c r="S256" s="125">
        <f t="shared" si="30"/>
        <v>0</v>
      </c>
      <c r="T256" s="125">
        <f t="shared" si="31"/>
        <v>0</v>
      </c>
      <c r="U256" s="125">
        <f t="shared" si="32"/>
        <v>0</v>
      </c>
    </row>
    <row r="257" spans="1:21" x14ac:dyDescent="0.2">
      <c r="A257" s="4">
        <f t="shared" si="27"/>
        <v>2038</v>
      </c>
      <c r="B257" s="4">
        <f t="shared" si="28"/>
        <v>8</v>
      </c>
      <c r="C257" s="11">
        <f t="shared" si="26"/>
        <v>50618</v>
      </c>
      <c r="I257" s="175" t="s">
        <v>121</v>
      </c>
      <c r="J257" s="176" t="s">
        <v>121</v>
      </c>
      <c r="K257" s="176" t="s">
        <v>121</v>
      </c>
      <c r="L257" s="176" t="s">
        <v>121</v>
      </c>
      <c r="M257" s="176" t="s">
        <v>121</v>
      </c>
      <c r="N257" s="177" t="s">
        <v>121</v>
      </c>
      <c r="R257" s="125">
        <f t="shared" si="29"/>
        <v>0</v>
      </c>
      <c r="S257" s="125">
        <f t="shared" si="30"/>
        <v>0</v>
      </c>
      <c r="T257" s="125">
        <f t="shared" si="31"/>
        <v>0</v>
      </c>
      <c r="U257" s="125">
        <f t="shared" si="32"/>
        <v>0</v>
      </c>
    </row>
    <row r="258" spans="1:21" x14ac:dyDescent="0.2">
      <c r="A258" s="4">
        <f t="shared" si="27"/>
        <v>2038</v>
      </c>
      <c r="B258" s="4">
        <f t="shared" si="28"/>
        <v>9</v>
      </c>
      <c r="C258" s="11">
        <f t="shared" si="26"/>
        <v>50649</v>
      </c>
      <c r="I258" s="175" t="s">
        <v>121</v>
      </c>
      <c r="J258" s="176" t="s">
        <v>121</v>
      </c>
      <c r="K258" s="176" t="s">
        <v>121</v>
      </c>
      <c r="L258" s="176" t="s">
        <v>121</v>
      </c>
      <c r="M258" s="176" t="s">
        <v>121</v>
      </c>
      <c r="N258" s="177" t="s">
        <v>121</v>
      </c>
      <c r="R258" s="125">
        <f t="shared" si="29"/>
        <v>0</v>
      </c>
      <c r="S258" s="125">
        <f t="shared" si="30"/>
        <v>0</v>
      </c>
      <c r="T258" s="125">
        <f t="shared" si="31"/>
        <v>0</v>
      </c>
      <c r="U258" s="125">
        <f t="shared" si="32"/>
        <v>0</v>
      </c>
    </row>
    <row r="259" spans="1:21" x14ac:dyDescent="0.2">
      <c r="A259" s="4">
        <f t="shared" si="27"/>
        <v>2038</v>
      </c>
      <c r="B259" s="4">
        <f t="shared" si="28"/>
        <v>10</v>
      </c>
      <c r="C259" s="11">
        <f t="shared" si="26"/>
        <v>50679</v>
      </c>
      <c r="I259" s="175" t="s">
        <v>121</v>
      </c>
      <c r="J259" s="176" t="s">
        <v>121</v>
      </c>
      <c r="K259" s="176" t="s">
        <v>121</v>
      </c>
      <c r="L259" s="176" t="s">
        <v>121</v>
      </c>
      <c r="M259" s="176" t="s">
        <v>121</v>
      </c>
      <c r="N259" s="177" t="s">
        <v>121</v>
      </c>
      <c r="R259" s="125">
        <f t="shared" si="29"/>
        <v>0</v>
      </c>
      <c r="S259" s="125">
        <f t="shared" si="30"/>
        <v>0</v>
      </c>
      <c r="T259" s="125">
        <f t="shared" si="31"/>
        <v>0</v>
      </c>
      <c r="U259" s="125">
        <f t="shared" si="32"/>
        <v>0</v>
      </c>
    </row>
    <row r="260" spans="1:21" x14ac:dyDescent="0.2">
      <c r="A260" s="4">
        <f t="shared" si="27"/>
        <v>2038</v>
      </c>
      <c r="B260" s="4">
        <f t="shared" si="28"/>
        <v>11</v>
      </c>
      <c r="C260" s="11">
        <f t="shared" si="26"/>
        <v>50710</v>
      </c>
      <c r="I260" s="175">
        <v>7226688.9000000004</v>
      </c>
      <c r="J260" s="176">
        <v>2735042.6</v>
      </c>
      <c r="K260" s="176">
        <v>635365.80000000005</v>
      </c>
      <c r="L260" s="176">
        <v>10597097.300000001</v>
      </c>
      <c r="M260" s="176">
        <v>21236.7</v>
      </c>
      <c r="N260" s="177">
        <v>10618334</v>
      </c>
      <c r="R260" s="125">
        <f t="shared" si="29"/>
        <v>7241171.2643510979</v>
      </c>
      <c r="S260" s="125">
        <f t="shared" si="30"/>
        <v>2740523.6555701345</v>
      </c>
      <c r="T260" s="125">
        <f t="shared" si="31"/>
        <v>636639.08007876843</v>
      </c>
      <c r="U260" s="125">
        <f t="shared" si="32"/>
        <v>10618334</v>
      </c>
    </row>
    <row r="261" spans="1:21" x14ac:dyDescent="0.2">
      <c r="A261" s="4">
        <f t="shared" si="27"/>
        <v>2038</v>
      </c>
      <c r="B261" s="4">
        <f t="shared" si="28"/>
        <v>12</v>
      </c>
      <c r="C261" s="11">
        <f t="shared" si="26"/>
        <v>50740</v>
      </c>
      <c r="I261" s="175">
        <v>7132609.7999999998</v>
      </c>
      <c r="J261" s="176">
        <v>2918191.9</v>
      </c>
      <c r="K261" s="176">
        <v>964731.3</v>
      </c>
      <c r="L261" s="176">
        <v>11015532.9</v>
      </c>
      <c r="M261" s="176">
        <v>22075.200000000001</v>
      </c>
      <c r="N261" s="177">
        <v>11037608.200000001</v>
      </c>
      <c r="R261" s="125">
        <f t="shared" si="29"/>
        <v>7146903.5967038302</v>
      </c>
      <c r="S261" s="125">
        <f t="shared" si="30"/>
        <v>2924039.9756596787</v>
      </c>
      <c r="T261" s="125">
        <f t="shared" si="31"/>
        <v>966664.62783689122</v>
      </c>
      <c r="U261" s="125">
        <f t="shared" si="32"/>
        <v>11037608.200200399</v>
      </c>
    </row>
    <row r="262" spans="1:21" x14ac:dyDescent="0.2">
      <c r="A262" s="4">
        <f t="shared" si="27"/>
        <v>2039</v>
      </c>
      <c r="B262" s="4">
        <f t="shared" si="28"/>
        <v>1</v>
      </c>
      <c r="C262" s="11">
        <f t="shared" si="26"/>
        <v>50771</v>
      </c>
      <c r="I262" s="175">
        <v>7159606.8000000007</v>
      </c>
      <c r="J262" s="176">
        <v>2880961.5999999996</v>
      </c>
      <c r="K262" s="176">
        <v>886440.3</v>
      </c>
      <c r="L262" s="176">
        <v>10927008.600000001</v>
      </c>
      <c r="M262" s="176">
        <v>21897.800000000003</v>
      </c>
      <c r="N262" s="177">
        <v>10948906.5</v>
      </c>
      <c r="R262" s="125">
        <f t="shared" si="29"/>
        <v>7173954.7010152005</v>
      </c>
      <c r="S262" s="125">
        <f t="shared" si="30"/>
        <v>2886735.0667587318</v>
      </c>
      <c r="T262" s="125">
        <f t="shared" si="31"/>
        <v>888216.73242646852</v>
      </c>
      <c r="U262" s="125">
        <f t="shared" si="32"/>
        <v>10948906.5002004</v>
      </c>
    </row>
    <row r="263" spans="1:21" x14ac:dyDescent="0.2">
      <c r="A263" s="4">
        <f t="shared" si="27"/>
        <v>2039</v>
      </c>
      <c r="B263" s="4">
        <f t="shared" si="28"/>
        <v>2</v>
      </c>
      <c r="C263" s="11">
        <f t="shared" si="26"/>
        <v>50802</v>
      </c>
      <c r="I263" s="175">
        <v>7183257.0999999996</v>
      </c>
      <c r="J263" s="176">
        <v>2883414.9</v>
      </c>
      <c r="K263" s="176">
        <v>864385.3</v>
      </c>
      <c r="L263" s="176">
        <v>10931057.300000001</v>
      </c>
      <c r="M263" s="176">
        <v>21905.9</v>
      </c>
      <c r="N263" s="177">
        <v>10952963.200000001</v>
      </c>
      <c r="R263" s="125">
        <f t="shared" si="29"/>
        <v>7197652.3874263028</v>
      </c>
      <c r="S263" s="125">
        <f t="shared" si="30"/>
        <v>2889193.279595349</v>
      </c>
      <c r="T263" s="125">
        <f t="shared" si="31"/>
        <v>866117.53297834785</v>
      </c>
      <c r="U263" s="125">
        <f t="shared" si="32"/>
        <v>10952963.199999999</v>
      </c>
    </row>
    <row r="264" spans="1:21" x14ac:dyDescent="0.2">
      <c r="A264" s="4">
        <f t="shared" si="27"/>
        <v>2039</v>
      </c>
      <c r="B264" s="4">
        <f t="shared" si="28"/>
        <v>3</v>
      </c>
      <c r="C264" s="11">
        <f t="shared" si="26"/>
        <v>50830</v>
      </c>
      <c r="I264" s="175" t="s">
        <v>121</v>
      </c>
      <c r="J264" s="176" t="s">
        <v>121</v>
      </c>
      <c r="K264" s="176" t="s">
        <v>121</v>
      </c>
      <c r="L264" s="176" t="s">
        <v>121</v>
      </c>
      <c r="M264" s="176" t="s">
        <v>121</v>
      </c>
      <c r="N264" s="177" t="s">
        <v>121</v>
      </c>
      <c r="R264" s="125">
        <f t="shared" si="29"/>
        <v>0</v>
      </c>
      <c r="S264" s="125">
        <f t="shared" si="30"/>
        <v>0</v>
      </c>
      <c r="T264" s="125">
        <f t="shared" si="31"/>
        <v>0</v>
      </c>
      <c r="U264" s="125">
        <f t="shared" si="32"/>
        <v>0</v>
      </c>
    </row>
    <row r="265" spans="1:21" x14ac:dyDescent="0.2">
      <c r="A265" s="4">
        <f t="shared" si="27"/>
        <v>2039</v>
      </c>
      <c r="B265" s="4">
        <f t="shared" si="28"/>
        <v>4</v>
      </c>
      <c r="C265" s="11">
        <f t="shared" si="26"/>
        <v>50861</v>
      </c>
      <c r="I265" s="175" t="s">
        <v>121</v>
      </c>
      <c r="J265" s="176" t="s">
        <v>121</v>
      </c>
      <c r="K265" s="176" t="s">
        <v>121</v>
      </c>
      <c r="L265" s="176" t="s">
        <v>121</v>
      </c>
      <c r="M265" s="176" t="s">
        <v>121</v>
      </c>
      <c r="N265" s="177" t="s">
        <v>121</v>
      </c>
      <c r="R265" s="125">
        <f t="shared" si="29"/>
        <v>0</v>
      </c>
      <c r="S265" s="125">
        <f t="shared" si="30"/>
        <v>0</v>
      </c>
      <c r="T265" s="125">
        <f t="shared" si="31"/>
        <v>0</v>
      </c>
      <c r="U265" s="125">
        <f t="shared" si="32"/>
        <v>0</v>
      </c>
    </row>
    <row r="266" spans="1:21" x14ac:dyDescent="0.2">
      <c r="A266" s="4">
        <f t="shared" si="27"/>
        <v>2039</v>
      </c>
      <c r="B266" s="4">
        <f t="shared" si="28"/>
        <v>5</v>
      </c>
      <c r="C266" s="11">
        <f t="shared" si="26"/>
        <v>50891</v>
      </c>
      <c r="I266" s="175" t="s">
        <v>121</v>
      </c>
      <c r="J266" s="176" t="s">
        <v>121</v>
      </c>
      <c r="K266" s="176" t="s">
        <v>121</v>
      </c>
      <c r="L266" s="176" t="s">
        <v>121</v>
      </c>
      <c r="M266" s="176" t="s">
        <v>121</v>
      </c>
      <c r="N266" s="177" t="s">
        <v>121</v>
      </c>
      <c r="R266" s="125">
        <f t="shared" si="29"/>
        <v>0</v>
      </c>
      <c r="S266" s="125">
        <f t="shared" si="30"/>
        <v>0</v>
      </c>
      <c r="T266" s="125">
        <f t="shared" si="31"/>
        <v>0</v>
      </c>
      <c r="U266" s="125">
        <f t="shared" si="32"/>
        <v>0</v>
      </c>
    </row>
    <row r="267" spans="1:21" x14ac:dyDescent="0.2">
      <c r="A267" s="4">
        <f t="shared" si="27"/>
        <v>2039</v>
      </c>
      <c r="B267" s="4">
        <f t="shared" si="28"/>
        <v>6</v>
      </c>
      <c r="C267" s="11">
        <f t="shared" si="26"/>
        <v>50922</v>
      </c>
      <c r="I267" s="175" t="s">
        <v>121</v>
      </c>
      <c r="J267" s="176" t="s">
        <v>121</v>
      </c>
      <c r="K267" s="176" t="s">
        <v>121</v>
      </c>
      <c r="L267" s="176" t="s">
        <v>121</v>
      </c>
      <c r="M267" s="176" t="s">
        <v>121</v>
      </c>
      <c r="N267" s="177" t="s">
        <v>121</v>
      </c>
      <c r="R267" s="125">
        <f t="shared" si="29"/>
        <v>0</v>
      </c>
      <c r="S267" s="125">
        <f t="shared" si="30"/>
        <v>0</v>
      </c>
      <c r="T267" s="125">
        <f t="shared" si="31"/>
        <v>0</v>
      </c>
      <c r="U267" s="125">
        <f t="shared" si="32"/>
        <v>0</v>
      </c>
    </row>
    <row r="268" spans="1:21" x14ac:dyDescent="0.2">
      <c r="A268" s="4">
        <f t="shared" si="27"/>
        <v>2039</v>
      </c>
      <c r="B268" s="4">
        <f t="shared" si="28"/>
        <v>7</v>
      </c>
      <c r="C268" s="11">
        <f t="shared" si="26"/>
        <v>50952</v>
      </c>
      <c r="I268" s="175" t="s">
        <v>121</v>
      </c>
      <c r="J268" s="176" t="s">
        <v>121</v>
      </c>
      <c r="K268" s="176" t="s">
        <v>121</v>
      </c>
      <c r="L268" s="176" t="s">
        <v>121</v>
      </c>
      <c r="M268" s="176" t="s">
        <v>121</v>
      </c>
      <c r="N268" s="177" t="s">
        <v>121</v>
      </c>
      <c r="R268" s="125">
        <f t="shared" si="29"/>
        <v>0</v>
      </c>
      <c r="S268" s="125">
        <f t="shared" si="30"/>
        <v>0</v>
      </c>
      <c r="T268" s="125">
        <f t="shared" si="31"/>
        <v>0</v>
      </c>
      <c r="U268" s="125">
        <f t="shared" si="32"/>
        <v>0</v>
      </c>
    </row>
    <row r="269" spans="1:21" x14ac:dyDescent="0.2">
      <c r="A269" s="4">
        <f t="shared" si="27"/>
        <v>2039</v>
      </c>
      <c r="B269" s="4">
        <f t="shared" si="28"/>
        <v>8</v>
      </c>
      <c r="C269" s="11">
        <f t="shared" si="26"/>
        <v>50983</v>
      </c>
      <c r="I269" s="175" t="s">
        <v>121</v>
      </c>
      <c r="J269" s="176" t="s">
        <v>121</v>
      </c>
      <c r="K269" s="176" t="s">
        <v>121</v>
      </c>
      <c r="L269" s="176" t="s">
        <v>121</v>
      </c>
      <c r="M269" s="176" t="s">
        <v>121</v>
      </c>
      <c r="N269" s="177" t="s">
        <v>121</v>
      </c>
      <c r="R269" s="125">
        <f t="shared" si="29"/>
        <v>0</v>
      </c>
      <c r="S269" s="125">
        <f t="shared" si="30"/>
        <v>0</v>
      </c>
      <c r="T269" s="125">
        <f t="shared" si="31"/>
        <v>0</v>
      </c>
      <c r="U269" s="125">
        <f t="shared" si="32"/>
        <v>0</v>
      </c>
    </row>
    <row r="270" spans="1:21" x14ac:dyDescent="0.2">
      <c r="A270" s="4">
        <f t="shared" si="27"/>
        <v>2039</v>
      </c>
      <c r="B270" s="4">
        <f t="shared" si="28"/>
        <v>9</v>
      </c>
      <c r="C270" s="11">
        <f t="shared" si="26"/>
        <v>51014</v>
      </c>
      <c r="I270" s="175" t="s">
        <v>121</v>
      </c>
      <c r="J270" s="176" t="s">
        <v>121</v>
      </c>
      <c r="K270" s="176" t="s">
        <v>121</v>
      </c>
      <c r="L270" s="176" t="s">
        <v>121</v>
      </c>
      <c r="M270" s="176" t="s">
        <v>121</v>
      </c>
      <c r="N270" s="177" t="s">
        <v>121</v>
      </c>
      <c r="R270" s="125">
        <f t="shared" si="29"/>
        <v>0</v>
      </c>
      <c r="S270" s="125">
        <f t="shared" si="30"/>
        <v>0</v>
      </c>
      <c r="T270" s="125">
        <f t="shared" si="31"/>
        <v>0</v>
      </c>
      <c r="U270" s="125">
        <f t="shared" si="32"/>
        <v>0</v>
      </c>
    </row>
    <row r="271" spans="1:21" x14ac:dyDescent="0.2">
      <c r="A271" s="4">
        <f t="shared" si="27"/>
        <v>2039</v>
      </c>
      <c r="B271" s="4">
        <f t="shared" si="28"/>
        <v>10</v>
      </c>
      <c r="C271" s="11">
        <f t="shared" si="26"/>
        <v>51044</v>
      </c>
      <c r="I271" s="175" t="s">
        <v>121</v>
      </c>
      <c r="J271" s="176" t="s">
        <v>121</v>
      </c>
      <c r="K271" s="176" t="s">
        <v>121</v>
      </c>
      <c r="L271" s="176" t="s">
        <v>121</v>
      </c>
      <c r="M271" s="176" t="s">
        <v>121</v>
      </c>
      <c r="N271" s="177" t="s">
        <v>121</v>
      </c>
      <c r="R271" s="125">
        <f t="shared" si="29"/>
        <v>0</v>
      </c>
      <c r="S271" s="125">
        <f t="shared" si="30"/>
        <v>0</v>
      </c>
      <c r="T271" s="125">
        <f t="shared" si="31"/>
        <v>0</v>
      </c>
      <c r="U271" s="125">
        <f t="shared" si="32"/>
        <v>0</v>
      </c>
    </row>
    <row r="272" spans="1:21" x14ac:dyDescent="0.2">
      <c r="A272" s="4">
        <f t="shared" si="27"/>
        <v>2039</v>
      </c>
      <c r="B272" s="4">
        <f t="shared" si="28"/>
        <v>11</v>
      </c>
      <c r="C272" s="11">
        <f t="shared" si="26"/>
        <v>51075</v>
      </c>
      <c r="I272" s="175">
        <v>7297648</v>
      </c>
      <c r="J272" s="176">
        <v>2752053.9000000004</v>
      </c>
      <c r="K272" s="176">
        <v>634371.29999999993</v>
      </c>
      <c r="L272" s="176">
        <v>10684073.300000001</v>
      </c>
      <c r="M272" s="176">
        <v>21411</v>
      </c>
      <c r="N272" s="177">
        <v>10705484.299999999</v>
      </c>
      <c r="R272" s="125">
        <f t="shared" si="29"/>
        <v>7312272.5665806131</v>
      </c>
      <c r="S272" s="125">
        <f t="shared" si="30"/>
        <v>2757569.0461805211</v>
      </c>
      <c r="T272" s="125">
        <f t="shared" si="31"/>
        <v>635642.58703846496</v>
      </c>
      <c r="U272" s="125">
        <f t="shared" si="32"/>
        <v>10705484.199799599</v>
      </c>
    </row>
    <row r="273" spans="1:21" x14ac:dyDescent="0.2">
      <c r="A273" s="4">
        <f t="shared" si="27"/>
        <v>2039</v>
      </c>
      <c r="B273" s="4">
        <f t="shared" si="28"/>
        <v>12</v>
      </c>
      <c r="C273" s="11">
        <f t="shared" si="26"/>
        <v>51105</v>
      </c>
      <c r="I273" s="175">
        <v>7202741.7000000002</v>
      </c>
      <c r="J273" s="176">
        <v>2935716.2</v>
      </c>
      <c r="K273" s="176">
        <v>964477.6</v>
      </c>
      <c r="L273" s="176">
        <v>11102935.5</v>
      </c>
      <c r="M273" s="176">
        <v>22250.400000000001</v>
      </c>
      <c r="N273" s="177">
        <v>11125185.9</v>
      </c>
      <c r="R273" s="125">
        <f t="shared" si="29"/>
        <v>7217176.0704348888</v>
      </c>
      <c r="S273" s="125">
        <f t="shared" si="30"/>
        <v>2941599.4062688719</v>
      </c>
      <c r="T273" s="125">
        <f t="shared" si="31"/>
        <v>966410.42329623911</v>
      </c>
      <c r="U273" s="125">
        <f t="shared" si="32"/>
        <v>11125185.9</v>
      </c>
    </row>
    <row r="274" spans="1:21" x14ac:dyDescent="0.2">
      <c r="A274" s="4">
        <f t="shared" si="27"/>
        <v>2040</v>
      </c>
      <c r="B274" s="4">
        <f t="shared" si="28"/>
        <v>1</v>
      </c>
      <c r="C274" s="11">
        <f t="shared" si="26"/>
        <v>51136</v>
      </c>
      <c r="I274" s="175">
        <v>7231766.6000000006</v>
      </c>
      <c r="J274" s="176">
        <v>2898087.9</v>
      </c>
      <c r="K274" s="176">
        <v>885968.5</v>
      </c>
      <c r="L274" s="176">
        <v>11015823</v>
      </c>
      <c r="M274" s="176">
        <v>22075.8</v>
      </c>
      <c r="N274" s="177">
        <v>11037898.799999999</v>
      </c>
      <c r="R274" s="125">
        <f t="shared" si="29"/>
        <v>7246259.1198152043</v>
      </c>
      <c r="S274" s="125">
        <f t="shared" si="30"/>
        <v>2903895.6920154328</v>
      </c>
      <c r="T274" s="125">
        <f t="shared" si="31"/>
        <v>887743.98816936323</v>
      </c>
      <c r="U274" s="125">
        <f t="shared" si="32"/>
        <v>11037898.799999999</v>
      </c>
    </row>
    <row r="275" spans="1:21" x14ac:dyDescent="0.2">
      <c r="A275" s="4">
        <f t="shared" si="27"/>
        <v>2040</v>
      </c>
      <c r="B275" s="4">
        <f t="shared" si="28"/>
        <v>2</v>
      </c>
      <c r="C275" s="11">
        <f t="shared" si="26"/>
        <v>51167</v>
      </c>
      <c r="I275" s="175">
        <v>7257236.4000000004</v>
      </c>
      <c r="J275" s="176">
        <v>2900214.4</v>
      </c>
      <c r="K275" s="176">
        <v>863832.8</v>
      </c>
      <c r="L275" s="176">
        <v>11021283.600000001</v>
      </c>
      <c r="M275" s="176">
        <v>22086.7</v>
      </c>
      <c r="N275" s="177">
        <v>11043370.300000001</v>
      </c>
      <c r="R275" s="125">
        <f t="shared" si="29"/>
        <v>7271779.9331321921</v>
      </c>
      <c r="S275" s="125">
        <f t="shared" si="30"/>
        <v>2906026.4422006453</v>
      </c>
      <c r="T275" s="125">
        <f t="shared" si="31"/>
        <v>865563.92466716317</v>
      </c>
      <c r="U275" s="125">
        <f t="shared" si="32"/>
        <v>11043370.300000001</v>
      </c>
    </row>
    <row r="276" spans="1:21" x14ac:dyDescent="0.2">
      <c r="A276" s="4">
        <f t="shared" si="27"/>
        <v>2040</v>
      </c>
      <c r="B276" s="4">
        <f t="shared" si="28"/>
        <v>3</v>
      </c>
      <c r="C276" s="11">
        <f t="shared" si="26"/>
        <v>51196</v>
      </c>
      <c r="I276" s="175" t="s">
        <v>121</v>
      </c>
      <c r="J276" s="176" t="s">
        <v>121</v>
      </c>
      <c r="K276" s="176" t="s">
        <v>121</v>
      </c>
      <c r="L276" s="176" t="s">
        <v>121</v>
      </c>
      <c r="M276" s="176" t="s">
        <v>121</v>
      </c>
      <c r="N276" s="177" t="s">
        <v>121</v>
      </c>
      <c r="R276" s="125">
        <f t="shared" si="29"/>
        <v>0</v>
      </c>
      <c r="S276" s="125">
        <f t="shared" si="30"/>
        <v>0</v>
      </c>
      <c r="T276" s="125">
        <f t="shared" si="31"/>
        <v>0</v>
      </c>
      <c r="U276" s="125">
        <f t="shared" si="32"/>
        <v>0</v>
      </c>
    </row>
    <row r="277" spans="1:21" x14ac:dyDescent="0.2">
      <c r="A277" s="4">
        <f t="shared" si="27"/>
        <v>2040</v>
      </c>
      <c r="B277" s="4">
        <f t="shared" si="28"/>
        <v>4</v>
      </c>
      <c r="C277" s="11">
        <f t="shared" si="26"/>
        <v>51227</v>
      </c>
      <c r="I277" s="175" t="s">
        <v>121</v>
      </c>
      <c r="J277" s="176" t="s">
        <v>121</v>
      </c>
      <c r="K277" s="176" t="s">
        <v>121</v>
      </c>
      <c r="L277" s="176" t="s">
        <v>121</v>
      </c>
      <c r="M277" s="176" t="s">
        <v>121</v>
      </c>
      <c r="N277" s="177" t="s">
        <v>121</v>
      </c>
      <c r="R277" s="125">
        <f t="shared" si="29"/>
        <v>0</v>
      </c>
      <c r="S277" s="125">
        <f t="shared" si="30"/>
        <v>0</v>
      </c>
      <c r="T277" s="125">
        <f t="shared" si="31"/>
        <v>0</v>
      </c>
      <c r="U277" s="125">
        <f t="shared" si="32"/>
        <v>0</v>
      </c>
    </row>
    <row r="278" spans="1:21" x14ac:dyDescent="0.2">
      <c r="A278" s="4">
        <f t="shared" si="27"/>
        <v>2040</v>
      </c>
      <c r="B278" s="4">
        <f t="shared" si="28"/>
        <v>5</v>
      </c>
      <c r="C278" s="11">
        <f t="shared" si="26"/>
        <v>51257</v>
      </c>
      <c r="I278" s="175" t="s">
        <v>121</v>
      </c>
      <c r="J278" s="176" t="s">
        <v>121</v>
      </c>
      <c r="K278" s="176" t="s">
        <v>121</v>
      </c>
      <c r="L278" s="176" t="s">
        <v>121</v>
      </c>
      <c r="M278" s="176" t="s">
        <v>121</v>
      </c>
      <c r="N278" s="177" t="s">
        <v>121</v>
      </c>
      <c r="R278" s="125">
        <f t="shared" si="29"/>
        <v>0</v>
      </c>
      <c r="S278" s="125">
        <f t="shared" si="30"/>
        <v>0</v>
      </c>
      <c r="T278" s="125">
        <f t="shared" si="31"/>
        <v>0</v>
      </c>
      <c r="U278" s="125">
        <f t="shared" si="32"/>
        <v>0</v>
      </c>
    </row>
    <row r="279" spans="1:21" x14ac:dyDescent="0.2">
      <c r="A279" s="4">
        <f t="shared" si="27"/>
        <v>2040</v>
      </c>
      <c r="B279" s="4">
        <f t="shared" si="28"/>
        <v>6</v>
      </c>
      <c r="C279" s="11">
        <f t="shared" si="26"/>
        <v>51288</v>
      </c>
      <c r="I279" s="175" t="s">
        <v>121</v>
      </c>
      <c r="J279" s="176" t="s">
        <v>121</v>
      </c>
      <c r="K279" s="176" t="s">
        <v>121</v>
      </c>
      <c r="L279" s="176" t="s">
        <v>121</v>
      </c>
      <c r="M279" s="176" t="s">
        <v>121</v>
      </c>
      <c r="N279" s="177" t="s">
        <v>121</v>
      </c>
      <c r="R279" s="125">
        <f t="shared" si="29"/>
        <v>0</v>
      </c>
      <c r="S279" s="125">
        <f t="shared" si="30"/>
        <v>0</v>
      </c>
      <c r="T279" s="125">
        <f t="shared" si="31"/>
        <v>0</v>
      </c>
      <c r="U279" s="125">
        <f t="shared" si="32"/>
        <v>0</v>
      </c>
    </row>
    <row r="280" spans="1:21" x14ac:dyDescent="0.2">
      <c r="A280" s="4">
        <f t="shared" si="27"/>
        <v>2040</v>
      </c>
      <c r="B280" s="4">
        <f t="shared" si="28"/>
        <v>7</v>
      </c>
      <c r="C280" s="11">
        <f t="shared" si="26"/>
        <v>51318</v>
      </c>
      <c r="I280" s="175" t="s">
        <v>121</v>
      </c>
      <c r="J280" s="176" t="s">
        <v>121</v>
      </c>
      <c r="K280" s="176" t="s">
        <v>121</v>
      </c>
      <c r="L280" s="176" t="s">
        <v>121</v>
      </c>
      <c r="M280" s="176" t="s">
        <v>121</v>
      </c>
      <c r="N280" s="177" t="s">
        <v>121</v>
      </c>
      <c r="R280" s="125">
        <f t="shared" si="29"/>
        <v>0</v>
      </c>
      <c r="S280" s="125">
        <f t="shared" si="30"/>
        <v>0</v>
      </c>
      <c r="T280" s="125">
        <f t="shared" si="31"/>
        <v>0</v>
      </c>
      <c r="U280" s="125">
        <f t="shared" si="32"/>
        <v>0</v>
      </c>
    </row>
    <row r="281" spans="1:21" x14ac:dyDescent="0.2">
      <c r="A281" s="4">
        <f t="shared" si="27"/>
        <v>2040</v>
      </c>
      <c r="B281" s="4">
        <f t="shared" si="28"/>
        <v>8</v>
      </c>
      <c r="C281" s="11">
        <f t="shared" si="26"/>
        <v>51349</v>
      </c>
      <c r="I281" s="175" t="s">
        <v>121</v>
      </c>
      <c r="J281" s="176" t="s">
        <v>121</v>
      </c>
      <c r="K281" s="176" t="s">
        <v>121</v>
      </c>
      <c r="L281" s="176" t="s">
        <v>121</v>
      </c>
      <c r="M281" s="176" t="s">
        <v>121</v>
      </c>
      <c r="N281" s="177" t="s">
        <v>121</v>
      </c>
      <c r="R281" s="125">
        <f t="shared" si="29"/>
        <v>0</v>
      </c>
      <c r="S281" s="125">
        <f t="shared" si="30"/>
        <v>0</v>
      </c>
      <c r="T281" s="125">
        <f t="shared" si="31"/>
        <v>0</v>
      </c>
      <c r="U281" s="125">
        <f t="shared" si="32"/>
        <v>0</v>
      </c>
    </row>
    <row r="282" spans="1:21" x14ac:dyDescent="0.2">
      <c r="A282" s="4">
        <f t="shared" si="27"/>
        <v>2040</v>
      </c>
      <c r="B282" s="4">
        <f t="shared" si="28"/>
        <v>9</v>
      </c>
      <c r="C282" s="11">
        <f t="shared" si="26"/>
        <v>51380</v>
      </c>
      <c r="I282" s="175" t="s">
        <v>121</v>
      </c>
      <c r="J282" s="176" t="s">
        <v>121</v>
      </c>
      <c r="K282" s="176" t="s">
        <v>121</v>
      </c>
      <c r="L282" s="176" t="s">
        <v>121</v>
      </c>
      <c r="M282" s="176" t="s">
        <v>121</v>
      </c>
      <c r="N282" s="177" t="s">
        <v>121</v>
      </c>
      <c r="R282" s="125">
        <f t="shared" si="29"/>
        <v>0</v>
      </c>
      <c r="S282" s="125">
        <f t="shared" si="30"/>
        <v>0</v>
      </c>
      <c r="T282" s="125">
        <f t="shared" si="31"/>
        <v>0</v>
      </c>
      <c r="U282" s="125">
        <f t="shared" si="32"/>
        <v>0</v>
      </c>
    </row>
    <row r="283" spans="1:21" x14ac:dyDescent="0.2">
      <c r="A283" s="4">
        <f t="shared" si="27"/>
        <v>2040</v>
      </c>
      <c r="B283" s="4">
        <f t="shared" si="28"/>
        <v>10</v>
      </c>
      <c r="C283" s="11">
        <f t="shared" si="26"/>
        <v>51410</v>
      </c>
      <c r="I283" s="175" t="s">
        <v>121</v>
      </c>
      <c r="J283" s="176" t="s">
        <v>121</v>
      </c>
      <c r="K283" s="176" t="s">
        <v>121</v>
      </c>
      <c r="L283" s="176" t="s">
        <v>121</v>
      </c>
      <c r="M283" s="176" t="s">
        <v>121</v>
      </c>
      <c r="N283" s="177" t="s">
        <v>121</v>
      </c>
      <c r="R283" s="125">
        <f t="shared" si="29"/>
        <v>0</v>
      </c>
      <c r="S283" s="125">
        <f t="shared" si="30"/>
        <v>0</v>
      </c>
      <c r="T283" s="125">
        <f t="shared" si="31"/>
        <v>0</v>
      </c>
      <c r="U283" s="125">
        <f t="shared" si="32"/>
        <v>0</v>
      </c>
    </row>
    <row r="284" spans="1:21" x14ac:dyDescent="0.2">
      <c r="A284" s="4">
        <f t="shared" si="27"/>
        <v>2040</v>
      </c>
      <c r="B284" s="4">
        <f t="shared" si="28"/>
        <v>11</v>
      </c>
      <c r="C284" s="11">
        <f t="shared" si="26"/>
        <v>51441</v>
      </c>
      <c r="I284" s="175">
        <v>7388417.5999999996</v>
      </c>
      <c r="J284" s="176">
        <v>2765573.7</v>
      </c>
      <c r="K284" s="176">
        <v>633014.9</v>
      </c>
      <c r="L284" s="176">
        <v>10787006.299999999</v>
      </c>
      <c r="M284" s="176">
        <v>21617.199999999997</v>
      </c>
      <c r="N284" s="177">
        <v>10808623.600000001</v>
      </c>
      <c r="R284" s="125">
        <f t="shared" si="29"/>
        <v>7403224.0158396494</v>
      </c>
      <c r="S284" s="125">
        <f t="shared" si="30"/>
        <v>2771115.9197897152</v>
      </c>
      <c r="T284" s="125">
        <f t="shared" si="31"/>
        <v>634283.46417023509</v>
      </c>
      <c r="U284" s="125">
        <f t="shared" si="32"/>
        <v>10808623.399799598</v>
      </c>
    </row>
    <row r="285" spans="1:21" x14ac:dyDescent="0.2">
      <c r="A285" s="4">
        <f t="shared" si="27"/>
        <v>2040</v>
      </c>
      <c r="B285" s="4">
        <f t="shared" si="28"/>
        <v>12</v>
      </c>
      <c r="C285" s="11">
        <f t="shared" si="26"/>
        <v>51471</v>
      </c>
      <c r="I285" s="175">
        <v>7293421.8000000007</v>
      </c>
      <c r="J285" s="176">
        <v>2949887.7</v>
      </c>
      <c r="K285" s="176">
        <v>963970.89999999991</v>
      </c>
      <c r="L285" s="176">
        <v>11207280.4</v>
      </c>
      <c r="M285" s="176">
        <v>22459.5</v>
      </c>
      <c r="N285" s="177">
        <v>11229739.800000001</v>
      </c>
      <c r="R285" s="125">
        <f t="shared" si="29"/>
        <v>7308037.88892351</v>
      </c>
      <c r="S285" s="125">
        <f t="shared" si="30"/>
        <v>2955799.3039247268</v>
      </c>
      <c r="T285" s="125">
        <f t="shared" si="31"/>
        <v>965902.70715176442</v>
      </c>
      <c r="U285" s="125">
        <f t="shared" si="32"/>
        <v>11229739.900000002</v>
      </c>
    </row>
    <row r="286" spans="1:21" x14ac:dyDescent="0.2">
      <c r="A286" s="4">
        <f t="shared" si="27"/>
        <v>2041</v>
      </c>
      <c r="B286" s="4">
        <f t="shared" si="28"/>
        <v>1</v>
      </c>
      <c r="C286" s="11">
        <f t="shared" si="26"/>
        <v>51502</v>
      </c>
      <c r="I286" s="175">
        <v>7319412.8000000007</v>
      </c>
      <c r="J286" s="176">
        <v>2912697.5</v>
      </c>
      <c r="K286" s="176">
        <v>885274.79999999993</v>
      </c>
      <c r="L286" s="176">
        <v>11117385</v>
      </c>
      <c r="M286" s="176">
        <v>22279.3</v>
      </c>
      <c r="N286" s="177">
        <v>11139664.399999999</v>
      </c>
      <c r="R286" s="125">
        <f t="shared" si="29"/>
        <v>7334080.9430565778</v>
      </c>
      <c r="S286" s="125">
        <f t="shared" si="30"/>
        <v>2918534.561630208</v>
      </c>
      <c r="T286" s="125">
        <f t="shared" si="31"/>
        <v>887048.8955136158</v>
      </c>
      <c r="U286" s="125">
        <f t="shared" si="32"/>
        <v>11139664.400200402</v>
      </c>
    </row>
    <row r="287" spans="1:21" x14ac:dyDescent="0.2">
      <c r="A287" s="4">
        <f t="shared" si="27"/>
        <v>2041</v>
      </c>
      <c r="B287" s="4">
        <f t="shared" si="28"/>
        <v>2</v>
      </c>
      <c r="C287" s="11">
        <f t="shared" si="26"/>
        <v>51533</v>
      </c>
      <c r="I287" s="175">
        <v>7341501.5</v>
      </c>
      <c r="J287" s="176">
        <v>2915439.3</v>
      </c>
      <c r="K287" s="176">
        <v>863121.79999999993</v>
      </c>
      <c r="L287" s="176">
        <v>11120062.699999999</v>
      </c>
      <c r="M287" s="176">
        <v>22284.699999999997</v>
      </c>
      <c r="N287" s="177">
        <v>11142347.4</v>
      </c>
      <c r="R287" s="125">
        <f t="shared" si="29"/>
        <v>7356213.9312956482</v>
      </c>
      <c r="S287" s="125">
        <f t="shared" si="30"/>
        <v>2921281.8650935139</v>
      </c>
      <c r="T287" s="125">
        <f t="shared" si="31"/>
        <v>864851.50341043668</v>
      </c>
      <c r="U287" s="125">
        <f t="shared" si="32"/>
        <v>11142347.299799599</v>
      </c>
    </row>
    <row r="288" spans="1:21" x14ac:dyDescent="0.2">
      <c r="A288" s="4">
        <f t="shared" si="27"/>
        <v>2041</v>
      </c>
      <c r="B288" s="4">
        <f t="shared" si="28"/>
        <v>3</v>
      </c>
      <c r="C288" s="11">
        <f t="shared" si="26"/>
        <v>51561</v>
      </c>
      <c r="I288" s="175" t="s">
        <v>121</v>
      </c>
      <c r="J288" s="176" t="s">
        <v>121</v>
      </c>
      <c r="K288" s="176" t="s">
        <v>121</v>
      </c>
      <c r="L288" s="176" t="s">
        <v>121</v>
      </c>
      <c r="M288" s="176" t="s">
        <v>121</v>
      </c>
      <c r="N288" s="177" t="s">
        <v>121</v>
      </c>
      <c r="R288" s="125">
        <f t="shared" si="29"/>
        <v>0</v>
      </c>
      <c r="S288" s="125">
        <f t="shared" si="30"/>
        <v>0</v>
      </c>
      <c r="T288" s="125">
        <f t="shared" si="31"/>
        <v>0</v>
      </c>
      <c r="U288" s="125">
        <f t="shared" si="32"/>
        <v>0</v>
      </c>
    </row>
    <row r="289" spans="1:21" x14ac:dyDescent="0.2">
      <c r="A289" s="4">
        <f t="shared" si="27"/>
        <v>2041</v>
      </c>
      <c r="B289" s="4">
        <f t="shared" si="28"/>
        <v>4</v>
      </c>
      <c r="C289" s="11">
        <f t="shared" si="26"/>
        <v>51592</v>
      </c>
      <c r="I289" s="175" t="s">
        <v>121</v>
      </c>
      <c r="J289" s="176" t="s">
        <v>121</v>
      </c>
      <c r="K289" s="176" t="s">
        <v>121</v>
      </c>
      <c r="L289" s="176" t="s">
        <v>121</v>
      </c>
      <c r="M289" s="176" t="s">
        <v>121</v>
      </c>
      <c r="N289" s="177" t="s">
        <v>121</v>
      </c>
      <c r="R289" s="125">
        <f t="shared" si="29"/>
        <v>0</v>
      </c>
      <c r="S289" s="125">
        <f t="shared" si="30"/>
        <v>0</v>
      </c>
      <c r="T289" s="125">
        <f t="shared" si="31"/>
        <v>0</v>
      </c>
      <c r="U289" s="125">
        <f t="shared" si="32"/>
        <v>0</v>
      </c>
    </row>
    <row r="290" spans="1:21" x14ac:dyDescent="0.2">
      <c r="A290" s="4">
        <f t="shared" si="27"/>
        <v>2041</v>
      </c>
      <c r="B290" s="4">
        <f t="shared" si="28"/>
        <v>5</v>
      </c>
      <c r="C290" s="11">
        <f t="shared" ref="C290:C345" si="33">DATE(A290,B290,1)</f>
        <v>51622</v>
      </c>
      <c r="I290" s="175" t="s">
        <v>121</v>
      </c>
      <c r="J290" s="176" t="s">
        <v>121</v>
      </c>
      <c r="K290" s="176" t="s">
        <v>121</v>
      </c>
      <c r="L290" s="176" t="s">
        <v>121</v>
      </c>
      <c r="M290" s="176" t="s">
        <v>121</v>
      </c>
      <c r="N290" s="177" t="s">
        <v>121</v>
      </c>
      <c r="R290" s="125">
        <f t="shared" si="29"/>
        <v>0</v>
      </c>
      <c r="S290" s="125">
        <f t="shared" si="30"/>
        <v>0</v>
      </c>
      <c r="T290" s="125">
        <f t="shared" si="31"/>
        <v>0</v>
      </c>
      <c r="U290" s="125">
        <f t="shared" si="32"/>
        <v>0</v>
      </c>
    </row>
    <row r="291" spans="1:21" x14ac:dyDescent="0.2">
      <c r="A291" s="4">
        <f t="shared" ref="A291:A345" si="34">IF(B291=1,A290+1,A290)</f>
        <v>2041</v>
      </c>
      <c r="B291" s="4">
        <f t="shared" ref="B291:B345" si="35">IF(B290=12,1,B290+1)</f>
        <v>6</v>
      </c>
      <c r="C291" s="11">
        <f t="shared" si="33"/>
        <v>51653</v>
      </c>
      <c r="I291" s="175" t="s">
        <v>121</v>
      </c>
      <c r="J291" s="176" t="s">
        <v>121</v>
      </c>
      <c r="K291" s="176" t="s">
        <v>121</v>
      </c>
      <c r="L291" s="176" t="s">
        <v>121</v>
      </c>
      <c r="M291" s="176" t="s">
        <v>121</v>
      </c>
      <c r="N291" s="177" t="s">
        <v>121</v>
      </c>
      <c r="R291" s="125">
        <f t="shared" ref="R291:R345" si="36">IF(I291="",0,I291+I291/$L291*$M291)</f>
        <v>0</v>
      </c>
      <c r="S291" s="125">
        <f t="shared" ref="S291:S345" si="37">IF(J291="",0,J291+J291/$L291*$M291)</f>
        <v>0</v>
      </c>
      <c r="T291" s="125">
        <f t="shared" ref="T291:T345" si="38">IF(K291="",0,K291+K291/$L291*$M291)</f>
        <v>0</v>
      </c>
      <c r="U291" s="125">
        <f t="shared" ref="U291:U297" si="39">SUM(R291:T291)</f>
        <v>0</v>
      </c>
    </row>
    <row r="292" spans="1:21" x14ac:dyDescent="0.2">
      <c r="A292" s="4">
        <f t="shared" si="34"/>
        <v>2041</v>
      </c>
      <c r="B292" s="4">
        <f t="shared" si="35"/>
        <v>7</v>
      </c>
      <c r="C292" s="11">
        <f t="shared" si="33"/>
        <v>51683</v>
      </c>
      <c r="I292" s="175" t="s">
        <v>121</v>
      </c>
      <c r="J292" s="176" t="s">
        <v>121</v>
      </c>
      <c r="K292" s="176" t="s">
        <v>121</v>
      </c>
      <c r="L292" s="176" t="s">
        <v>121</v>
      </c>
      <c r="M292" s="176" t="s">
        <v>121</v>
      </c>
      <c r="N292" s="177" t="s">
        <v>121</v>
      </c>
      <c r="R292" s="125">
        <f t="shared" si="36"/>
        <v>0</v>
      </c>
      <c r="S292" s="125">
        <f t="shared" si="37"/>
        <v>0</v>
      </c>
      <c r="T292" s="125">
        <f t="shared" si="38"/>
        <v>0</v>
      </c>
      <c r="U292" s="125">
        <f t="shared" si="39"/>
        <v>0</v>
      </c>
    </row>
    <row r="293" spans="1:21" x14ac:dyDescent="0.2">
      <c r="A293" s="4">
        <f t="shared" si="34"/>
        <v>2041</v>
      </c>
      <c r="B293" s="4">
        <f t="shared" si="35"/>
        <v>8</v>
      </c>
      <c r="C293" s="11">
        <f t="shared" si="33"/>
        <v>51714</v>
      </c>
      <c r="I293" s="175" t="s">
        <v>121</v>
      </c>
      <c r="J293" s="176" t="s">
        <v>121</v>
      </c>
      <c r="K293" s="176" t="s">
        <v>121</v>
      </c>
      <c r="L293" s="176" t="s">
        <v>121</v>
      </c>
      <c r="M293" s="176" t="s">
        <v>121</v>
      </c>
      <c r="N293" s="177" t="s">
        <v>121</v>
      </c>
      <c r="R293" s="125">
        <f t="shared" si="36"/>
        <v>0</v>
      </c>
      <c r="S293" s="125">
        <f t="shared" si="37"/>
        <v>0</v>
      </c>
      <c r="T293" s="125">
        <f t="shared" si="38"/>
        <v>0</v>
      </c>
      <c r="U293" s="125">
        <f t="shared" si="39"/>
        <v>0</v>
      </c>
    </row>
    <row r="294" spans="1:21" x14ac:dyDescent="0.2">
      <c r="A294" s="4">
        <f t="shared" si="34"/>
        <v>2041</v>
      </c>
      <c r="B294" s="4">
        <f t="shared" si="35"/>
        <v>9</v>
      </c>
      <c r="C294" s="11">
        <f t="shared" si="33"/>
        <v>51745</v>
      </c>
      <c r="I294" s="175" t="s">
        <v>121</v>
      </c>
      <c r="J294" s="176" t="s">
        <v>121</v>
      </c>
      <c r="K294" s="176" t="s">
        <v>121</v>
      </c>
      <c r="L294" s="176" t="s">
        <v>121</v>
      </c>
      <c r="M294" s="176" t="s">
        <v>121</v>
      </c>
      <c r="N294" s="177" t="s">
        <v>121</v>
      </c>
      <c r="R294" s="125">
        <f t="shared" si="36"/>
        <v>0</v>
      </c>
      <c r="S294" s="125">
        <f t="shared" si="37"/>
        <v>0</v>
      </c>
      <c r="T294" s="125">
        <f t="shared" si="38"/>
        <v>0</v>
      </c>
      <c r="U294" s="125">
        <f t="shared" si="39"/>
        <v>0</v>
      </c>
    </row>
    <row r="295" spans="1:21" x14ac:dyDescent="0.2">
      <c r="A295" s="4">
        <f t="shared" si="34"/>
        <v>2041</v>
      </c>
      <c r="B295" s="4">
        <f t="shared" si="35"/>
        <v>10</v>
      </c>
      <c r="C295" s="11">
        <f t="shared" si="33"/>
        <v>51775</v>
      </c>
      <c r="I295" s="175" t="s">
        <v>121</v>
      </c>
      <c r="J295" s="176" t="s">
        <v>121</v>
      </c>
      <c r="K295" s="176" t="s">
        <v>121</v>
      </c>
      <c r="L295" s="176" t="s">
        <v>121</v>
      </c>
      <c r="M295" s="176" t="s">
        <v>121</v>
      </c>
      <c r="N295" s="177" t="s">
        <v>121</v>
      </c>
      <c r="R295" s="125">
        <f t="shared" si="36"/>
        <v>0</v>
      </c>
      <c r="S295" s="125">
        <f t="shared" si="37"/>
        <v>0</v>
      </c>
      <c r="T295" s="125">
        <f t="shared" si="38"/>
        <v>0</v>
      </c>
      <c r="U295" s="125">
        <f t="shared" si="39"/>
        <v>0</v>
      </c>
    </row>
    <row r="296" spans="1:21" x14ac:dyDescent="0.2">
      <c r="A296" s="4">
        <f t="shared" si="34"/>
        <v>2041</v>
      </c>
      <c r="B296" s="4">
        <f t="shared" si="35"/>
        <v>11</v>
      </c>
      <c r="C296" s="11">
        <f t="shared" si="33"/>
        <v>51806</v>
      </c>
      <c r="I296" s="175">
        <v>7441450</v>
      </c>
      <c r="J296" s="176">
        <v>2786958.5</v>
      </c>
      <c r="K296" s="176">
        <v>632330.89999999991</v>
      </c>
      <c r="L296" s="176">
        <v>10860739.399999999</v>
      </c>
      <c r="M296" s="176">
        <v>21765</v>
      </c>
      <c r="N296" s="177">
        <v>10882504.399999999</v>
      </c>
      <c r="R296" s="125">
        <f t="shared" si="36"/>
        <v>7456362.7194093252</v>
      </c>
      <c r="S296" s="125">
        <f t="shared" si="37"/>
        <v>2792543.5849116682</v>
      </c>
      <c r="T296" s="125">
        <f t="shared" si="38"/>
        <v>633598.09567900677</v>
      </c>
      <c r="U296" s="125">
        <f t="shared" si="39"/>
        <v>10882504.4</v>
      </c>
    </row>
    <row r="297" spans="1:21" x14ac:dyDescent="0.2">
      <c r="A297" s="4">
        <f t="shared" si="34"/>
        <v>2041</v>
      </c>
      <c r="B297" s="4">
        <f t="shared" si="35"/>
        <v>12</v>
      </c>
      <c r="C297" s="11">
        <f t="shared" si="33"/>
        <v>51836</v>
      </c>
      <c r="I297" s="175">
        <v>7342452.5999999996</v>
      </c>
      <c r="J297" s="176">
        <v>2971854.1999999997</v>
      </c>
      <c r="K297" s="176">
        <v>963923.7</v>
      </c>
      <c r="L297" s="176">
        <v>11278230.5</v>
      </c>
      <c r="M297" s="176">
        <v>22601.7</v>
      </c>
      <c r="N297" s="177">
        <v>11300832.199999999</v>
      </c>
      <c r="R297" s="125">
        <f t="shared" si="36"/>
        <v>7357166.9570908053</v>
      </c>
      <c r="S297" s="125">
        <f t="shared" si="37"/>
        <v>2977809.8290388049</v>
      </c>
      <c r="T297" s="125">
        <f t="shared" si="38"/>
        <v>965855.41387038853</v>
      </c>
      <c r="U297" s="125">
        <f t="shared" si="39"/>
        <v>11300832.199999999</v>
      </c>
    </row>
    <row r="298" spans="1:21" x14ac:dyDescent="0.2">
      <c r="A298" s="4">
        <f t="shared" si="34"/>
        <v>2042</v>
      </c>
      <c r="B298" s="4">
        <f t="shared" si="35"/>
        <v>1</v>
      </c>
      <c r="C298" s="11">
        <f t="shared" si="33"/>
        <v>51867</v>
      </c>
      <c r="I298" s="175">
        <v>7370273</v>
      </c>
      <c r="J298" s="176">
        <v>2934311.0999999996</v>
      </c>
      <c r="K298" s="176">
        <v>885051.5</v>
      </c>
      <c r="L298" s="176">
        <v>11189635.600000001</v>
      </c>
      <c r="M298" s="176">
        <v>22424.1</v>
      </c>
      <c r="N298" s="177">
        <v>11212059.800000001</v>
      </c>
      <c r="R298" s="125">
        <f t="shared" si="36"/>
        <v>7385043.0733685466</v>
      </c>
      <c r="S298" s="125">
        <f t="shared" si="37"/>
        <v>2940191.4778683824</v>
      </c>
      <c r="T298" s="125">
        <f t="shared" si="38"/>
        <v>886825.14876307058</v>
      </c>
      <c r="U298" s="125">
        <f t="shared" ref="U298:U345" si="40">SUM(R298:T298)</f>
        <v>11212059.699999999</v>
      </c>
    </row>
    <row r="299" spans="1:21" x14ac:dyDescent="0.2">
      <c r="A299" s="4">
        <f t="shared" si="34"/>
        <v>2042</v>
      </c>
      <c r="B299" s="4">
        <f t="shared" si="35"/>
        <v>2</v>
      </c>
      <c r="C299" s="11">
        <f t="shared" si="33"/>
        <v>51898</v>
      </c>
      <c r="I299" s="175">
        <v>7394113.5999999996</v>
      </c>
      <c r="J299" s="176">
        <v>2936671.2</v>
      </c>
      <c r="K299" s="176">
        <v>862829</v>
      </c>
      <c r="L299" s="176">
        <v>11193613.700000001</v>
      </c>
      <c r="M299" s="176">
        <v>22432.1</v>
      </c>
      <c r="N299" s="177">
        <v>11216045.800000001</v>
      </c>
      <c r="R299" s="125">
        <f t="shared" si="36"/>
        <v>7408931.4684857205</v>
      </c>
      <c r="S299" s="125">
        <f t="shared" si="37"/>
        <v>2942556.3148334268</v>
      </c>
      <c r="T299" s="125">
        <f t="shared" si="38"/>
        <v>864558.11688125343</v>
      </c>
      <c r="U299" s="125">
        <f t="shared" si="40"/>
        <v>11216045.900200401</v>
      </c>
    </row>
    <row r="300" spans="1:21" x14ac:dyDescent="0.2">
      <c r="A300" s="4">
        <f t="shared" si="34"/>
        <v>2042</v>
      </c>
      <c r="B300" s="4">
        <f t="shared" si="35"/>
        <v>3</v>
      </c>
      <c r="C300" s="11">
        <f t="shared" si="33"/>
        <v>51926</v>
      </c>
      <c r="I300" s="175" t="s">
        <v>121</v>
      </c>
      <c r="J300" s="176" t="s">
        <v>121</v>
      </c>
      <c r="K300" s="176" t="s">
        <v>121</v>
      </c>
      <c r="L300" s="176" t="s">
        <v>121</v>
      </c>
      <c r="M300" s="176" t="s">
        <v>121</v>
      </c>
      <c r="N300" s="177" t="s">
        <v>121</v>
      </c>
      <c r="R300" s="125">
        <f t="shared" si="36"/>
        <v>0</v>
      </c>
      <c r="S300" s="125">
        <f t="shared" si="37"/>
        <v>0</v>
      </c>
      <c r="T300" s="125">
        <f t="shared" si="38"/>
        <v>0</v>
      </c>
      <c r="U300" s="125">
        <f t="shared" si="40"/>
        <v>0</v>
      </c>
    </row>
    <row r="301" spans="1:21" x14ac:dyDescent="0.2">
      <c r="A301" s="4">
        <f t="shared" si="34"/>
        <v>2042</v>
      </c>
      <c r="B301" s="4">
        <f t="shared" si="35"/>
        <v>4</v>
      </c>
      <c r="C301" s="11">
        <f t="shared" si="33"/>
        <v>51957</v>
      </c>
      <c r="I301" s="175" t="s">
        <v>121</v>
      </c>
      <c r="J301" s="176" t="s">
        <v>121</v>
      </c>
      <c r="K301" s="176" t="s">
        <v>121</v>
      </c>
      <c r="L301" s="176" t="s">
        <v>121</v>
      </c>
      <c r="M301" s="176" t="s">
        <v>121</v>
      </c>
      <c r="N301" s="177" t="s">
        <v>121</v>
      </c>
      <c r="R301" s="125">
        <f t="shared" si="36"/>
        <v>0</v>
      </c>
      <c r="S301" s="125">
        <f t="shared" si="37"/>
        <v>0</v>
      </c>
      <c r="T301" s="125">
        <f t="shared" si="38"/>
        <v>0</v>
      </c>
      <c r="U301" s="125">
        <f t="shared" si="40"/>
        <v>0</v>
      </c>
    </row>
    <row r="302" spans="1:21" x14ac:dyDescent="0.2">
      <c r="A302" s="4">
        <f t="shared" si="34"/>
        <v>2042</v>
      </c>
      <c r="B302" s="4">
        <f t="shared" si="35"/>
        <v>5</v>
      </c>
      <c r="C302" s="11">
        <f t="shared" si="33"/>
        <v>51987</v>
      </c>
      <c r="I302" s="175" t="s">
        <v>121</v>
      </c>
      <c r="J302" s="176" t="s">
        <v>121</v>
      </c>
      <c r="K302" s="176" t="s">
        <v>121</v>
      </c>
      <c r="L302" s="176" t="s">
        <v>121</v>
      </c>
      <c r="M302" s="176" t="s">
        <v>121</v>
      </c>
      <c r="N302" s="177" t="s">
        <v>121</v>
      </c>
      <c r="R302" s="125">
        <f t="shared" si="36"/>
        <v>0</v>
      </c>
      <c r="S302" s="125">
        <f t="shared" si="37"/>
        <v>0</v>
      </c>
      <c r="T302" s="125">
        <f t="shared" si="38"/>
        <v>0</v>
      </c>
      <c r="U302" s="125">
        <f t="shared" si="40"/>
        <v>0</v>
      </c>
    </row>
    <row r="303" spans="1:21" x14ac:dyDescent="0.2">
      <c r="A303" s="4">
        <f t="shared" si="34"/>
        <v>2042</v>
      </c>
      <c r="B303" s="4">
        <f t="shared" si="35"/>
        <v>6</v>
      </c>
      <c r="C303" s="11">
        <f t="shared" si="33"/>
        <v>52018</v>
      </c>
      <c r="I303" s="175" t="s">
        <v>121</v>
      </c>
      <c r="J303" s="176" t="s">
        <v>121</v>
      </c>
      <c r="K303" s="176" t="s">
        <v>121</v>
      </c>
      <c r="L303" s="176" t="s">
        <v>121</v>
      </c>
      <c r="M303" s="176" t="s">
        <v>121</v>
      </c>
      <c r="N303" s="177" t="s">
        <v>121</v>
      </c>
      <c r="R303" s="125">
        <f t="shared" si="36"/>
        <v>0</v>
      </c>
      <c r="S303" s="125">
        <f t="shared" si="37"/>
        <v>0</v>
      </c>
      <c r="T303" s="125">
        <f t="shared" si="38"/>
        <v>0</v>
      </c>
      <c r="U303" s="125">
        <f t="shared" si="40"/>
        <v>0</v>
      </c>
    </row>
    <row r="304" spans="1:21" x14ac:dyDescent="0.2">
      <c r="A304" s="4">
        <f t="shared" si="34"/>
        <v>2042</v>
      </c>
      <c r="B304" s="4">
        <f t="shared" si="35"/>
        <v>7</v>
      </c>
      <c r="C304" s="11">
        <f t="shared" si="33"/>
        <v>52048</v>
      </c>
      <c r="I304" s="175" t="s">
        <v>121</v>
      </c>
      <c r="J304" s="176" t="s">
        <v>121</v>
      </c>
      <c r="K304" s="176" t="s">
        <v>121</v>
      </c>
      <c r="L304" s="176" t="s">
        <v>121</v>
      </c>
      <c r="M304" s="176" t="s">
        <v>121</v>
      </c>
      <c r="N304" s="177" t="s">
        <v>121</v>
      </c>
      <c r="R304" s="125">
        <f t="shared" si="36"/>
        <v>0</v>
      </c>
      <c r="S304" s="125">
        <f t="shared" si="37"/>
        <v>0</v>
      </c>
      <c r="T304" s="125">
        <f t="shared" si="38"/>
        <v>0</v>
      </c>
      <c r="U304" s="125">
        <f t="shared" si="40"/>
        <v>0</v>
      </c>
    </row>
    <row r="305" spans="1:21" x14ac:dyDescent="0.2">
      <c r="A305" s="4">
        <f t="shared" si="34"/>
        <v>2042</v>
      </c>
      <c r="B305" s="4">
        <f t="shared" si="35"/>
        <v>8</v>
      </c>
      <c r="C305" s="11">
        <f t="shared" si="33"/>
        <v>52079</v>
      </c>
      <c r="I305" s="175" t="s">
        <v>121</v>
      </c>
      <c r="J305" s="176" t="s">
        <v>121</v>
      </c>
      <c r="K305" s="176" t="s">
        <v>121</v>
      </c>
      <c r="L305" s="176" t="s">
        <v>121</v>
      </c>
      <c r="M305" s="176" t="s">
        <v>121</v>
      </c>
      <c r="N305" s="177" t="s">
        <v>121</v>
      </c>
      <c r="R305" s="125">
        <f t="shared" si="36"/>
        <v>0</v>
      </c>
      <c r="S305" s="125">
        <f t="shared" si="37"/>
        <v>0</v>
      </c>
      <c r="T305" s="125">
        <f t="shared" si="38"/>
        <v>0</v>
      </c>
      <c r="U305" s="125">
        <f t="shared" si="40"/>
        <v>0</v>
      </c>
    </row>
    <row r="306" spans="1:21" x14ac:dyDescent="0.2">
      <c r="A306" s="4">
        <f t="shared" si="34"/>
        <v>2042</v>
      </c>
      <c r="B306" s="4">
        <f t="shared" si="35"/>
        <v>9</v>
      </c>
      <c r="C306" s="11">
        <f t="shared" si="33"/>
        <v>52110</v>
      </c>
      <c r="I306" s="175" t="s">
        <v>121</v>
      </c>
      <c r="J306" s="176" t="s">
        <v>121</v>
      </c>
      <c r="K306" s="176" t="s">
        <v>121</v>
      </c>
      <c r="L306" s="176" t="s">
        <v>121</v>
      </c>
      <c r="M306" s="176" t="s">
        <v>121</v>
      </c>
      <c r="N306" s="177" t="s">
        <v>121</v>
      </c>
      <c r="R306" s="125">
        <f t="shared" si="36"/>
        <v>0</v>
      </c>
      <c r="S306" s="125">
        <f t="shared" si="37"/>
        <v>0</v>
      </c>
      <c r="T306" s="125">
        <f t="shared" si="38"/>
        <v>0</v>
      </c>
      <c r="U306" s="125">
        <f t="shared" si="40"/>
        <v>0</v>
      </c>
    </row>
    <row r="307" spans="1:21" x14ac:dyDescent="0.2">
      <c r="A307" s="4">
        <f t="shared" si="34"/>
        <v>2042</v>
      </c>
      <c r="B307" s="4">
        <f t="shared" si="35"/>
        <v>10</v>
      </c>
      <c r="C307" s="11">
        <f t="shared" si="33"/>
        <v>52140</v>
      </c>
      <c r="I307" s="175" t="s">
        <v>121</v>
      </c>
      <c r="J307" s="176" t="s">
        <v>121</v>
      </c>
      <c r="K307" s="176" t="s">
        <v>121</v>
      </c>
      <c r="L307" s="176" t="s">
        <v>121</v>
      </c>
      <c r="M307" s="176" t="s">
        <v>121</v>
      </c>
      <c r="N307" s="177" t="s">
        <v>121</v>
      </c>
      <c r="R307" s="125">
        <f t="shared" si="36"/>
        <v>0</v>
      </c>
      <c r="S307" s="125">
        <f t="shared" si="37"/>
        <v>0</v>
      </c>
      <c r="T307" s="125">
        <f t="shared" si="38"/>
        <v>0</v>
      </c>
      <c r="U307" s="125">
        <f t="shared" si="40"/>
        <v>0</v>
      </c>
    </row>
    <row r="308" spans="1:21" x14ac:dyDescent="0.2">
      <c r="A308" s="4">
        <f t="shared" si="34"/>
        <v>2042</v>
      </c>
      <c r="B308" s="4">
        <f t="shared" si="35"/>
        <v>11</v>
      </c>
      <c r="C308" s="11">
        <f t="shared" si="33"/>
        <v>52171</v>
      </c>
      <c r="I308" s="175">
        <v>7510217</v>
      </c>
      <c r="J308" s="176">
        <v>2804435.8000000003</v>
      </c>
      <c r="K308" s="176">
        <v>631341.60000000009</v>
      </c>
      <c r="L308" s="176">
        <v>10945994.5</v>
      </c>
      <c r="M308" s="176">
        <v>21935.9</v>
      </c>
      <c r="N308" s="177">
        <v>10967930.4</v>
      </c>
      <c r="R308" s="125">
        <f t="shared" si="36"/>
        <v>7525267.5620197691</v>
      </c>
      <c r="S308" s="125">
        <f t="shared" si="37"/>
        <v>2810055.9218870723</v>
      </c>
      <c r="T308" s="125">
        <f t="shared" si="38"/>
        <v>632606.81589275796</v>
      </c>
      <c r="U308" s="125">
        <f t="shared" si="40"/>
        <v>10967930.299799599</v>
      </c>
    </row>
    <row r="309" spans="1:21" x14ac:dyDescent="0.2">
      <c r="A309" s="4">
        <f t="shared" si="34"/>
        <v>2042</v>
      </c>
      <c r="B309" s="4">
        <f t="shared" si="35"/>
        <v>12</v>
      </c>
      <c r="C309" s="11">
        <f t="shared" si="33"/>
        <v>52201</v>
      </c>
      <c r="I309" s="175">
        <v>7411852.9000000004</v>
      </c>
      <c r="J309" s="176">
        <v>2989325.5</v>
      </c>
      <c r="K309" s="176">
        <v>963607.70000000007</v>
      </c>
      <c r="L309" s="176">
        <v>11364786.100000001</v>
      </c>
      <c r="M309" s="176">
        <v>22775.100000000002</v>
      </c>
      <c r="N309" s="177">
        <v>11387561.200000001</v>
      </c>
      <c r="R309" s="125">
        <f t="shared" si="36"/>
        <v>7426706.2979872087</v>
      </c>
      <c r="S309" s="125">
        <f t="shared" si="37"/>
        <v>2995316.1263607591</v>
      </c>
      <c r="T309" s="125">
        <f t="shared" si="38"/>
        <v>965538.77565203281</v>
      </c>
      <c r="U309" s="125">
        <f t="shared" si="40"/>
        <v>11387561.199999999</v>
      </c>
    </row>
    <row r="310" spans="1:21" x14ac:dyDescent="0.2">
      <c r="A310" s="4">
        <f t="shared" si="34"/>
        <v>2043</v>
      </c>
      <c r="B310" s="4">
        <f t="shared" si="35"/>
        <v>1</v>
      </c>
      <c r="C310" s="11">
        <f t="shared" si="33"/>
        <v>52232</v>
      </c>
      <c r="I310" s="175">
        <v>7439937.8000000007</v>
      </c>
      <c r="J310" s="176">
        <v>2951644</v>
      </c>
      <c r="K310" s="176">
        <v>884547.70000000007</v>
      </c>
      <c r="L310" s="176">
        <v>11276129.399999999</v>
      </c>
      <c r="M310" s="176">
        <v>22597.5</v>
      </c>
      <c r="N310" s="177">
        <v>11298726.899999999</v>
      </c>
      <c r="R310" s="125">
        <f t="shared" si="36"/>
        <v>7454847.5255336137</v>
      </c>
      <c r="S310" s="125">
        <f t="shared" si="37"/>
        <v>2957559.130354038</v>
      </c>
      <c r="T310" s="125">
        <f t="shared" si="38"/>
        <v>886320.34431275073</v>
      </c>
      <c r="U310" s="125">
        <f t="shared" si="40"/>
        <v>11298727.000200402</v>
      </c>
    </row>
    <row r="311" spans="1:21" x14ac:dyDescent="0.2">
      <c r="A311" s="4">
        <f t="shared" si="34"/>
        <v>2043</v>
      </c>
      <c r="B311" s="4">
        <f t="shared" si="35"/>
        <v>2</v>
      </c>
      <c r="C311" s="11">
        <f t="shared" si="33"/>
        <v>52263</v>
      </c>
      <c r="I311" s="175">
        <v>7463836.7000000002</v>
      </c>
      <c r="J311" s="176">
        <v>2953938.1</v>
      </c>
      <c r="K311" s="176">
        <v>862270.8</v>
      </c>
      <c r="L311" s="176">
        <v>11280045.600000001</v>
      </c>
      <c r="M311" s="176">
        <v>22605.300000000003</v>
      </c>
      <c r="N311" s="177">
        <v>11302650.9</v>
      </c>
      <c r="R311" s="125">
        <f t="shared" si="36"/>
        <v>7478794.2873837342</v>
      </c>
      <c r="S311" s="125">
        <f t="shared" si="37"/>
        <v>2959857.8151589469</v>
      </c>
      <c r="T311" s="125">
        <f t="shared" si="38"/>
        <v>863998.79745731887</v>
      </c>
      <c r="U311" s="125">
        <f t="shared" si="40"/>
        <v>11302650.9</v>
      </c>
    </row>
    <row r="312" spans="1:21" x14ac:dyDescent="0.2">
      <c r="A312" s="4">
        <f t="shared" si="34"/>
        <v>2043</v>
      </c>
      <c r="B312" s="4">
        <f t="shared" si="35"/>
        <v>3</v>
      </c>
      <c r="C312" s="11">
        <f t="shared" si="33"/>
        <v>52291</v>
      </c>
      <c r="I312" s="175" t="s">
        <v>121</v>
      </c>
      <c r="J312" s="176" t="s">
        <v>121</v>
      </c>
      <c r="K312" s="176" t="s">
        <v>121</v>
      </c>
      <c r="L312" s="176" t="s">
        <v>121</v>
      </c>
      <c r="M312" s="176" t="s">
        <v>121</v>
      </c>
      <c r="N312" s="177" t="s">
        <v>121</v>
      </c>
      <c r="R312" s="125">
        <f t="shared" si="36"/>
        <v>0</v>
      </c>
      <c r="S312" s="125">
        <f t="shared" si="37"/>
        <v>0</v>
      </c>
      <c r="T312" s="125">
        <f t="shared" si="38"/>
        <v>0</v>
      </c>
      <c r="U312" s="125">
        <f t="shared" si="40"/>
        <v>0</v>
      </c>
    </row>
    <row r="313" spans="1:21" x14ac:dyDescent="0.2">
      <c r="A313" s="4">
        <f t="shared" si="34"/>
        <v>2043</v>
      </c>
      <c r="B313" s="4">
        <f t="shared" si="35"/>
        <v>4</v>
      </c>
      <c r="C313" s="11">
        <f t="shared" si="33"/>
        <v>52322</v>
      </c>
      <c r="I313" s="175" t="s">
        <v>121</v>
      </c>
      <c r="J313" s="176" t="s">
        <v>121</v>
      </c>
      <c r="K313" s="176" t="s">
        <v>121</v>
      </c>
      <c r="L313" s="176" t="s">
        <v>121</v>
      </c>
      <c r="M313" s="176" t="s">
        <v>121</v>
      </c>
      <c r="N313" s="177" t="s">
        <v>121</v>
      </c>
      <c r="R313" s="125">
        <f t="shared" si="36"/>
        <v>0</v>
      </c>
      <c r="S313" s="125">
        <f t="shared" si="37"/>
        <v>0</v>
      </c>
      <c r="T313" s="125">
        <f t="shared" si="38"/>
        <v>0</v>
      </c>
      <c r="U313" s="125">
        <f t="shared" si="40"/>
        <v>0</v>
      </c>
    </row>
    <row r="314" spans="1:21" x14ac:dyDescent="0.2">
      <c r="A314" s="4">
        <f t="shared" si="34"/>
        <v>2043</v>
      </c>
      <c r="B314" s="4">
        <f t="shared" si="35"/>
        <v>5</v>
      </c>
      <c r="C314" s="11">
        <f t="shared" si="33"/>
        <v>52352</v>
      </c>
      <c r="I314" s="175" t="s">
        <v>121</v>
      </c>
      <c r="J314" s="176" t="s">
        <v>121</v>
      </c>
      <c r="K314" s="176" t="s">
        <v>121</v>
      </c>
      <c r="L314" s="176" t="s">
        <v>121</v>
      </c>
      <c r="M314" s="176" t="s">
        <v>121</v>
      </c>
      <c r="N314" s="177" t="s">
        <v>121</v>
      </c>
      <c r="R314" s="125">
        <f t="shared" si="36"/>
        <v>0</v>
      </c>
      <c r="S314" s="125">
        <f t="shared" si="37"/>
        <v>0</v>
      </c>
      <c r="T314" s="125">
        <f t="shared" si="38"/>
        <v>0</v>
      </c>
      <c r="U314" s="125">
        <f t="shared" si="40"/>
        <v>0</v>
      </c>
    </row>
    <row r="315" spans="1:21" x14ac:dyDescent="0.2">
      <c r="A315" s="4">
        <f t="shared" si="34"/>
        <v>2043</v>
      </c>
      <c r="B315" s="4">
        <f t="shared" si="35"/>
        <v>6</v>
      </c>
      <c r="C315" s="11">
        <f t="shared" si="33"/>
        <v>52383</v>
      </c>
      <c r="I315" s="175" t="s">
        <v>121</v>
      </c>
      <c r="J315" s="176" t="s">
        <v>121</v>
      </c>
      <c r="K315" s="176" t="s">
        <v>121</v>
      </c>
      <c r="L315" s="176" t="s">
        <v>121</v>
      </c>
      <c r="M315" s="176" t="s">
        <v>121</v>
      </c>
      <c r="N315" s="177" t="s">
        <v>121</v>
      </c>
      <c r="R315" s="125">
        <f t="shared" si="36"/>
        <v>0</v>
      </c>
      <c r="S315" s="125">
        <f t="shared" si="37"/>
        <v>0</v>
      </c>
      <c r="T315" s="125">
        <f t="shared" si="38"/>
        <v>0</v>
      </c>
      <c r="U315" s="125">
        <f t="shared" si="40"/>
        <v>0</v>
      </c>
    </row>
    <row r="316" spans="1:21" x14ac:dyDescent="0.2">
      <c r="A316" s="4">
        <f t="shared" si="34"/>
        <v>2043</v>
      </c>
      <c r="B316" s="4">
        <f t="shared" si="35"/>
        <v>7</v>
      </c>
      <c r="C316" s="11">
        <f t="shared" si="33"/>
        <v>52413</v>
      </c>
      <c r="I316" s="175" t="s">
        <v>121</v>
      </c>
      <c r="J316" s="176" t="s">
        <v>121</v>
      </c>
      <c r="K316" s="176" t="s">
        <v>121</v>
      </c>
      <c r="L316" s="176" t="s">
        <v>121</v>
      </c>
      <c r="M316" s="176" t="s">
        <v>121</v>
      </c>
      <c r="N316" s="177" t="s">
        <v>121</v>
      </c>
      <c r="R316" s="125">
        <f t="shared" si="36"/>
        <v>0</v>
      </c>
      <c r="S316" s="125">
        <f t="shared" si="37"/>
        <v>0</v>
      </c>
      <c r="T316" s="125">
        <f t="shared" si="38"/>
        <v>0</v>
      </c>
      <c r="U316" s="125">
        <f t="shared" si="40"/>
        <v>0</v>
      </c>
    </row>
    <row r="317" spans="1:21" x14ac:dyDescent="0.2">
      <c r="A317" s="4">
        <f t="shared" si="34"/>
        <v>2043</v>
      </c>
      <c r="B317" s="4">
        <f t="shared" si="35"/>
        <v>8</v>
      </c>
      <c r="C317" s="11">
        <f t="shared" si="33"/>
        <v>52444</v>
      </c>
      <c r="I317" s="175" t="s">
        <v>121</v>
      </c>
      <c r="J317" s="176" t="s">
        <v>121</v>
      </c>
      <c r="K317" s="176" t="s">
        <v>121</v>
      </c>
      <c r="L317" s="176" t="s">
        <v>121</v>
      </c>
      <c r="M317" s="176" t="s">
        <v>121</v>
      </c>
      <c r="N317" s="177" t="s">
        <v>121</v>
      </c>
      <c r="R317" s="125">
        <f t="shared" si="36"/>
        <v>0</v>
      </c>
      <c r="S317" s="125">
        <f t="shared" si="37"/>
        <v>0</v>
      </c>
      <c r="T317" s="125">
        <f t="shared" si="38"/>
        <v>0</v>
      </c>
      <c r="U317" s="125">
        <f t="shared" si="40"/>
        <v>0</v>
      </c>
    </row>
    <row r="318" spans="1:21" x14ac:dyDescent="0.2">
      <c r="A318" s="4">
        <f t="shared" si="34"/>
        <v>2043</v>
      </c>
      <c r="B318" s="4">
        <f t="shared" si="35"/>
        <v>9</v>
      </c>
      <c r="C318" s="11">
        <f t="shared" si="33"/>
        <v>52475</v>
      </c>
      <c r="I318" s="175" t="s">
        <v>121</v>
      </c>
      <c r="J318" s="176" t="s">
        <v>121</v>
      </c>
      <c r="K318" s="176" t="s">
        <v>121</v>
      </c>
      <c r="L318" s="176" t="s">
        <v>121</v>
      </c>
      <c r="M318" s="176" t="s">
        <v>121</v>
      </c>
      <c r="N318" s="177" t="s">
        <v>121</v>
      </c>
      <c r="R318" s="125">
        <f t="shared" si="36"/>
        <v>0</v>
      </c>
      <c r="S318" s="125">
        <f t="shared" si="37"/>
        <v>0</v>
      </c>
      <c r="T318" s="125">
        <f t="shared" si="38"/>
        <v>0</v>
      </c>
      <c r="U318" s="125">
        <f t="shared" si="40"/>
        <v>0</v>
      </c>
    </row>
    <row r="319" spans="1:21" x14ac:dyDescent="0.2">
      <c r="A319" s="4">
        <f t="shared" si="34"/>
        <v>2043</v>
      </c>
      <c r="B319" s="4">
        <f t="shared" si="35"/>
        <v>10</v>
      </c>
      <c r="C319" s="11">
        <f t="shared" si="33"/>
        <v>52505</v>
      </c>
      <c r="I319" s="175" t="s">
        <v>121</v>
      </c>
      <c r="J319" s="176" t="s">
        <v>121</v>
      </c>
      <c r="K319" s="176" t="s">
        <v>121</v>
      </c>
      <c r="L319" s="176" t="s">
        <v>121</v>
      </c>
      <c r="M319" s="176" t="s">
        <v>121</v>
      </c>
      <c r="N319" s="177" t="s">
        <v>121</v>
      </c>
      <c r="R319" s="125">
        <f t="shared" si="36"/>
        <v>0</v>
      </c>
      <c r="S319" s="125">
        <f t="shared" si="37"/>
        <v>0</v>
      </c>
      <c r="T319" s="125">
        <f t="shared" si="38"/>
        <v>0</v>
      </c>
      <c r="U319" s="125">
        <f t="shared" si="40"/>
        <v>0</v>
      </c>
    </row>
    <row r="320" spans="1:21" x14ac:dyDescent="0.2">
      <c r="A320" s="4">
        <f t="shared" si="34"/>
        <v>2043</v>
      </c>
      <c r="B320" s="4">
        <f t="shared" si="35"/>
        <v>11</v>
      </c>
      <c r="C320" s="11">
        <f t="shared" si="33"/>
        <v>52536</v>
      </c>
      <c r="I320" s="175">
        <v>7580475.5</v>
      </c>
      <c r="J320" s="176">
        <v>2821086.5</v>
      </c>
      <c r="K320" s="176">
        <v>630307.9</v>
      </c>
      <c r="L320" s="176">
        <v>11031869.800000001</v>
      </c>
      <c r="M320" s="176">
        <v>22108</v>
      </c>
      <c r="N320" s="177">
        <v>11053977.699999999</v>
      </c>
      <c r="R320" s="125">
        <f t="shared" si="36"/>
        <v>7595666.8642376382</v>
      </c>
      <c r="S320" s="125">
        <f t="shared" si="37"/>
        <v>2826739.9913367089</v>
      </c>
      <c r="T320" s="125">
        <f t="shared" si="38"/>
        <v>631571.04462605424</v>
      </c>
      <c r="U320" s="125">
        <f t="shared" si="40"/>
        <v>11053977.900200401</v>
      </c>
    </row>
    <row r="321" spans="1:21" x14ac:dyDescent="0.2">
      <c r="A321" s="4">
        <f t="shared" si="34"/>
        <v>2043</v>
      </c>
      <c r="B321" s="4">
        <f t="shared" si="35"/>
        <v>12</v>
      </c>
      <c r="C321" s="11">
        <f t="shared" si="33"/>
        <v>52566</v>
      </c>
      <c r="I321" s="175">
        <v>7480966.8000000007</v>
      </c>
      <c r="J321" s="176">
        <v>3006366.4000000004</v>
      </c>
      <c r="K321" s="176">
        <v>963266.3</v>
      </c>
      <c r="L321" s="176">
        <v>11450599.6</v>
      </c>
      <c r="M321" s="176">
        <v>22947.1</v>
      </c>
      <c r="N321" s="177">
        <v>11473546.6</v>
      </c>
      <c r="R321" s="125">
        <f t="shared" si="36"/>
        <v>7495958.721755459</v>
      </c>
      <c r="S321" s="125">
        <f t="shared" si="37"/>
        <v>3012391.1841010391</v>
      </c>
      <c r="T321" s="125">
        <f t="shared" si="38"/>
        <v>965196.69394310238</v>
      </c>
      <c r="U321" s="125">
        <f t="shared" si="40"/>
        <v>11473546.599799599</v>
      </c>
    </row>
    <row r="322" spans="1:21" x14ac:dyDescent="0.2">
      <c r="A322" s="4">
        <f t="shared" si="34"/>
        <v>2044</v>
      </c>
      <c r="B322" s="4">
        <f t="shared" si="35"/>
        <v>1</v>
      </c>
      <c r="C322" s="11">
        <f t="shared" si="33"/>
        <v>52597</v>
      </c>
      <c r="I322" s="175">
        <v>7511122.4000000004</v>
      </c>
      <c r="J322" s="176">
        <v>2968253.5</v>
      </c>
      <c r="K322" s="176">
        <v>884000.6</v>
      </c>
      <c r="L322" s="176">
        <v>11363376.5</v>
      </c>
      <c r="M322" s="176">
        <v>22772.3</v>
      </c>
      <c r="N322" s="177">
        <v>11386148.799999999</v>
      </c>
      <c r="R322" s="125">
        <f t="shared" si="36"/>
        <v>7526174.7510885624</v>
      </c>
      <c r="S322" s="125">
        <f t="shared" si="37"/>
        <v>2974201.9044357808</v>
      </c>
      <c r="T322" s="125">
        <f t="shared" si="38"/>
        <v>885772.14447565645</v>
      </c>
      <c r="U322" s="125">
        <f t="shared" si="40"/>
        <v>11386148.799999999</v>
      </c>
    </row>
    <row r="323" spans="1:21" x14ac:dyDescent="0.2">
      <c r="A323" s="4">
        <f t="shared" si="34"/>
        <v>2044</v>
      </c>
      <c r="B323" s="4">
        <f t="shared" si="35"/>
        <v>2</v>
      </c>
      <c r="C323" s="11">
        <f t="shared" si="33"/>
        <v>52628</v>
      </c>
      <c r="I323" s="175">
        <v>7536895.3000000007</v>
      </c>
      <c r="J323" s="176">
        <v>2970184</v>
      </c>
      <c r="K323" s="176">
        <v>861647</v>
      </c>
      <c r="L323" s="176">
        <v>11368726.299999999</v>
      </c>
      <c r="M323" s="176">
        <v>22783</v>
      </c>
      <c r="N323" s="177">
        <v>11391509.299999999</v>
      </c>
      <c r="R323" s="125">
        <f t="shared" si="36"/>
        <v>7551999.2862416171</v>
      </c>
      <c r="S323" s="125">
        <f t="shared" si="37"/>
        <v>2976136.2676759311</v>
      </c>
      <c r="T323" s="125">
        <f t="shared" si="38"/>
        <v>863373.74608245248</v>
      </c>
      <c r="U323" s="125">
        <f t="shared" si="40"/>
        <v>11391509.300000001</v>
      </c>
    </row>
    <row r="324" spans="1:21" x14ac:dyDescent="0.2">
      <c r="A324" s="4">
        <f t="shared" si="34"/>
        <v>2044</v>
      </c>
      <c r="B324" s="4">
        <f t="shared" si="35"/>
        <v>3</v>
      </c>
      <c r="C324" s="11">
        <f t="shared" si="33"/>
        <v>52657</v>
      </c>
      <c r="I324" s="175" t="s">
        <v>121</v>
      </c>
      <c r="J324" s="176" t="s">
        <v>121</v>
      </c>
      <c r="K324" s="176" t="s">
        <v>121</v>
      </c>
      <c r="L324" s="176" t="s">
        <v>121</v>
      </c>
      <c r="M324" s="176" t="s">
        <v>121</v>
      </c>
      <c r="N324" s="177" t="s">
        <v>121</v>
      </c>
      <c r="R324" s="125">
        <f t="shared" si="36"/>
        <v>0</v>
      </c>
      <c r="S324" s="125">
        <f t="shared" si="37"/>
        <v>0</v>
      </c>
      <c r="T324" s="125">
        <f t="shared" si="38"/>
        <v>0</v>
      </c>
      <c r="U324" s="125">
        <f t="shared" si="40"/>
        <v>0</v>
      </c>
    </row>
    <row r="325" spans="1:21" x14ac:dyDescent="0.2">
      <c r="A325" s="4">
        <f t="shared" si="34"/>
        <v>2044</v>
      </c>
      <c r="B325" s="4">
        <f t="shared" si="35"/>
        <v>4</v>
      </c>
      <c r="C325" s="11">
        <f t="shared" si="33"/>
        <v>52688</v>
      </c>
      <c r="I325" s="175" t="s">
        <v>121</v>
      </c>
      <c r="J325" s="176" t="s">
        <v>121</v>
      </c>
      <c r="K325" s="176" t="s">
        <v>121</v>
      </c>
      <c r="L325" s="176" t="s">
        <v>121</v>
      </c>
      <c r="M325" s="176" t="s">
        <v>121</v>
      </c>
      <c r="N325" s="177" t="s">
        <v>121</v>
      </c>
      <c r="R325" s="125">
        <f t="shared" si="36"/>
        <v>0</v>
      </c>
      <c r="S325" s="125">
        <f t="shared" si="37"/>
        <v>0</v>
      </c>
      <c r="T325" s="125">
        <f t="shared" si="38"/>
        <v>0</v>
      </c>
      <c r="U325" s="125">
        <f t="shared" si="40"/>
        <v>0</v>
      </c>
    </row>
    <row r="326" spans="1:21" x14ac:dyDescent="0.2">
      <c r="A326" s="4">
        <f t="shared" si="34"/>
        <v>2044</v>
      </c>
      <c r="B326" s="4">
        <f t="shared" si="35"/>
        <v>5</v>
      </c>
      <c r="C326" s="11">
        <f t="shared" si="33"/>
        <v>52718</v>
      </c>
      <c r="I326" s="175" t="s">
        <v>121</v>
      </c>
      <c r="J326" s="176" t="s">
        <v>121</v>
      </c>
      <c r="K326" s="176" t="s">
        <v>121</v>
      </c>
      <c r="L326" s="176" t="s">
        <v>121</v>
      </c>
      <c r="M326" s="176" t="s">
        <v>121</v>
      </c>
      <c r="N326" s="177" t="s">
        <v>121</v>
      </c>
      <c r="R326" s="125">
        <f t="shared" si="36"/>
        <v>0</v>
      </c>
      <c r="S326" s="125">
        <f t="shared" si="37"/>
        <v>0</v>
      </c>
      <c r="T326" s="125">
        <f t="shared" si="38"/>
        <v>0</v>
      </c>
      <c r="U326" s="125">
        <f t="shared" si="40"/>
        <v>0</v>
      </c>
    </row>
    <row r="327" spans="1:21" x14ac:dyDescent="0.2">
      <c r="A327" s="4">
        <f t="shared" si="34"/>
        <v>2044</v>
      </c>
      <c r="B327" s="4">
        <f t="shared" si="35"/>
        <v>6</v>
      </c>
      <c r="C327" s="11">
        <f t="shared" si="33"/>
        <v>52749</v>
      </c>
      <c r="I327" s="175" t="s">
        <v>121</v>
      </c>
      <c r="J327" s="176" t="s">
        <v>121</v>
      </c>
      <c r="K327" s="176" t="s">
        <v>121</v>
      </c>
      <c r="L327" s="176" t="s">
        <v>121</v>
      </c>
      <c r="M327" s="176" t="s">
        <v>121</v>
      </c>
      <c r="N327" s="177" t="s">
        <v>121</v>
      </c>
      <c r="R327" s="125">
        <f t="shared" si="36"/>
        <v>0</v>
      </c>
      <c r="S327" s="125">
        <f t="shared" si="37"/>
        <v>0</v>
      </c>
      <c r="T327" s="125">
        <f t="shared" si="38"/>
        <v>0</v>
      </c>
      <c r="U327" s="125">
        <f t="shared" si="40"/>
        <v>0</v>
      </c>
    </row>
    <row r="328" spans="1:21" x14ac:dyDescent="0.2">
      <c r="A328" s="4">
        <f t="shared" si="34"/>
        <v>2044</v>
      </c>
      <c r="B328" s="4">
        <f t="shared" si="35"/>
        <v>7</v>
      </c>
      <c r="C328" s="11">
        <f t="shared" si="33"/>
        <v>52779</v>
      </c>
      <c r="I328" s="175" t="s">
        <v>121</v>
      </c>
      <c r="J328" s="176" t="s">
        <v>121</v>
      </c>
      <c r="K328" s="176" t="s">
        <v>121</v>
      </c>
      <c r="L328" s="176" t="s">
        <v>121</v>
      </c>
      <c r="M328" s="176" t="s">
        <v>121</v>
      </c>
      <c r="N328" s="177" t="s">
        <v>121</v>
      </c>
      <c r="R328" s="125">
        <f t="shared" si="36"/>
        <v>0</v>
      </c>
      <c r="S328" s="125">
        <f t="shared" si="37"/>
        <v>0</v>
      </c>
      <c r="T328" s="125">
        <f t="shared" si="38"/>
        <v>0</v>
      </c>
      <c r="U328" s="125">
        <f t="shared" si="40"/>
        <v>0</v>
      </c>
    </row>
    <row r="329" spans="1:21" x14ac:dyDescent="0.2">
      <c r="A329" s="4">
        <f t="shared" si="34"/>
        <v>2044</v>
      </c>
      <c r="B329" s="4">
        <f t="shared" si="35"/>
        <v>8</v>
      </c>
      <c r="C329" s="11">
        <f t="shared" si="33"/>
        <v>52810</v>
      </c>
      <c r="I329" s="175" t="s">
        <v>121</v>
      </c>
      <c r="J329" s="176" t="s">
        <v>121</v>
      </c>
      <c r="K329" s="176" t="s">
        <v>121</v>
      </c>
      <c r="L329" s="176" t="s">
        <v>121</v>
      </c>
      <c r="M329" s="176" t="s">
        <v>121</v>
      </c>
      <c r="N329" s="177" t="s">
        <v>121</v>
      </c>
      <c r="R329" s="125">
        <f t="shared" si="36"/>
        <v>0</v>
      </c>
      <c r="S329" s="125">
        <f t="shared" si="37"/>
        <v>0</v>
      </c>
      <c r="T329" s="125">
        <f t="shared" si="38"/>
        <v>0</v>
      </c>
      <c r="U329" s="125">
        <f t="shared" si="40"/>
        <v>0</v>
      </c>
    </row>
    <row r="330" spans="1:21" x14ac:dyDescent="0.2">
      <c r="A330" s="4">
        <f t="shared" si="34"/>
        <v>2044</v>
      </c>
      <c r="B330" s="4">
        <f t="shared" si="35"/>
        <v>9</v>
      </c>
      <c r="C330" s="11">
        <f t="shared" si="33"/>
        <v>52841</v>
      </c>
      <c r="I330" s="175" t="s">
        <v>121</v>
      </c>
      <c r="J330" s="176" t="s">
        <v>121</v>
      </c>
      <c r="K330" s="176" t="s">
        <v>121</v>
      </c>
      <c r="L330" s="176" t="s">
        <v>121</v>
      </c>
      <c r="M330" s="176" t="s">
        <v>121</v>
      </c>
      <c r="N330" s="177" t="s">
        <v>121</v>
      </c>
      <c r="R330" s="125">
        <f t="shared" si="36"/>
        <v>0</v>
      </c>
      <c r="S330" s="125">
        <f t="shared" si="37"/>
        <v>0</v>
      </c>
      <c r="T330" s="125">
        <f t="shared" si="38"/>
        <v>0</v>
      </c>
      <c r="U330" s="125">
        <f t="shared" si="40"/>
        <v>0</v>
      </c>
    </row>
    <row r="331" spans="1:21" x14ac:dyDescent="0.2">
      <c r="A331" s="4">
        <f t="shared" si="34"/>
        <v>2044</v>
      </c>
      <c r="B331" s="4">
        <f t="shared" si="35"/>
        <v>10</v>
      </c>
      <c r="C331" s="11">
        <f t="shared" si="33"/>
        <v>52871</v>
      </c>
      <c r="I331" s="175" t="s">
        <v>121</v>
      </c>
      <c r="J331" s="176" t="s">
        <v>121</v>
      </c>
      <c r="K331" s="176" t="s">
        <v>121</v>
      </c>
      <c r="L331" s="176" t="s">
        <v>121</v>
      </c>
      <c r="M331" s="176" t="s">
        <v>121</v>
      </c>
      <c r="N331" s="177" t="s">
        <v>121</v>
      </c>
      <c r="R331" s="125">
        <f t="shared" si="36"/>
        <v>0</v>
      </c>
      <c r="S331" s="125">
        <f t="shared" si="37"/>
        <v>0</v>
      </c>
      <c r="T331" s="125">
        <f t="shared" si="38"/>
        <v>0</v>
      </c>
      <c r="U331" s="125">
        <f t="shared" si="40"/>
        <v>0</v>
      </c>
    </row>
    <row r="332" spans="1:21" x14ac:dyDescent="0.2">
      <c r="A332" s="4">
        <f t="shared" si="34"/>
        <v>2044</v>
      </c>
      <c r="B332" s="4">
        <f t="shared" si="35"/>
        <v>11</v>
      </c>
      <c r="C332" s="11">
        <f t="shared" si="33"/>
        <v>52902</v>
      </c>
      <c r="I332" s="175">
        <v>7670818.9000000004</v>
      </c>
      <c r="J332" s="176">
        <v>2833712.3</v>
      </c>
      <c r="K332" s="176">
        <v>628922</v>
      </c>
      <c r="L332" s="176">
        <v>11133453.100000001</v>
      </c>
      <c r="M332" s="176">
        <v>22311.5</v>
      </c>
      <c r="N332" s="177">
        <v>11155764.699999999</v>
      </c>
      <c r="R332" s="125">
        <f t="shared" si="36"/>
        <v>7686191.2624063548</v>
      </c>
      <c r="S332" s="125">
        <f t="shared" si="37"/>
        <v>2839391.0747173829</v>
      </c>
      <c r="T332" s="125">
        <f t="shared" si="38"/>
        <v>630182.36307666311</v>
      </c>
      <c r="U332" s="125">
        <f t="shared" si="40"/>
        <v>11155764.700200399</v>
      </c>
    </row>
    <row r="333" spans="1:21" x14ac:dyDescent="0.2">
      <c r="A333" s="4">
        <f t="shared" si="34"/>
        <v>2044</v>
      </c>
      <c r="B333" s="4">
        <f t="shared" si="35"/>
        <v>12</v>
      </c>
      <c r="C333" s="11">
        <f t="shared" si="33"/>
        <v>52932</v>
      </c>
      <c r="I333" s="175">
        <v>7571332.5</v>
      </c>
      <c r="J333" s="176">
        <v>3019603.8</v>
      </c>
      <c r="K333" s="176">
        <v>962680.3</v>
      </c>
      <c r="L333" s="176">
        <v>11553616.5</v>
      </c>
      <c r="M333" s="176">
        <v>23153.5</v>
      </c>
      <c r="N333" s="177">
        <v>11576770.1</v>
      </c>
      <c r="R333" s="125">
        <f t="shared" si="36"/>
        <v>7586505.484756656</v>
      </c>
      <c r="S333" s="125">
        <f t="shared" si="37"/>
        <v>3025655.0997452615</v>
      </c>
      <c r="T333" s="125">
        <f t="shared" si="38"/>
        <v>964609.51569848286</v>
      </c>
      <c r="U333" s="125">
        <f t="shared" si="40"/>
        <v>11576770.100200402</v>
      </c>
    </row>
    <row r="334" spans="1:21" x14ac:dyDescent="0.2">
      <c r="A334" s="4">
        <f t="shared" si="34"/>
        <v>2045</v>
      </c>
      <c r="B334" s="4">
        <f t="shared" si="35"/>
        <v>1</v>
      </c>
      <c r="C334" s="11">
        <f t="shared" si="33"/>
        <v>52963</v>
      </c>
      <c r="I334" s="175">
        <v>7598304.3999999994</v>
      </c>
      <c r="J334" s="176">
        <v>2981979.8</v>
      </c>
      <c r="K334" s="176">
        <v>883238.7</v>
      </c>
      <c r="L334" s="176">
        <v>11463522.800000001</v>
      </c>
      <c r="M334" s="176">
        <v>22973</v>
      </c>
      <c r="N334" s="177">
        <v>11486495.800000001</v>
      </c>
      <c r="R334" s="125">
        <f t="shared" si="36"/>
        <v>7613531.4685047353</v>
      </c>
      <c r="S334" s="125">
        <f t="shared" si="37"/>
        <v>2987955.7136122971</v>
      </c>
      <c r="T334" s="125">
        <f t="shared" si="38"/>
        <v>885008.7180833678</v>
      </c>
      <c r="U334" s="125">
        <f t="shared" si="40"/>
        <v>11486495.900200401</v>
      </c>
    </row>
    <row r="335" spans="1:21" x14ac:dyDescent="0.2">
      <c r="A335" s="4">
        <f t="shared" si="34"/>
        <v>2045</v>
      </c>
      <c r="B335" s="4">
        <f t="shared" si="35"/>
        <v>2</v>
      </c>
      <c r="C335" s="11">
        <f t="shared" si="33"/>
        <v>52994</v>
      </c>
      <c r="I335" s="175">
        <v>7620555.3000000007</v>
      </c>
      <c r="J335" s="176">
        <v>2984576.6999999997</v>
      </c>
      <c r="K335" s="176">
        <v>860870</v>
      </c>
      <c r="L335" s="176">
        <v>11466002</v>
      </c>
      <c r="M335" s="176">
        <v>22978</v>
      </c>
      <c r="N335" s="177">
        <v>11488979.9</v>
      </c>
      <c r="R335" s="125">
        <f t="shared" si="36"/>
        <v>7635826.980545966</v>
      </c>
      <c r="S335" s="125">
        <f t="shared" si="37"/>
        <v>2990557.8260640455</v>
      </c>
      <c r="T335" s="125">
        <f t="shared" si="38"/>
        <v>862595.19338998897</v>
      </c>
      <c r="U335" s="125">
        <f t="shared" si="40"/>
        <v>11488980</v>
      </c>
    </row>
    <row r="336" spans="1:21" x14ac:dyDescent="0.2">
      <c r="A336" s="4">
        <f t="shared" si="34"/>
        <v>2045</v>
      </c>
      <c r="B336" s="4">
        <f t="shared" si="35"/>
        <v>3</v>
      </c>
      <c r="C336" s="11">
        <f t="shared" si="33"/>
        <v>53022</v>
      </c>
      <c r="I336" s="175" t="s">
        <v>121</v>
      </c>
      <c r="J336" s="176" t="s">
        <v>121</v>
      </c>
      <c r="K336" s="176" t="s">
        <v>121</v>
      </c>
      <c r="L336" s="176" t="s">
        <v>121</v>
      </c>
      <c r="M336" s="176" t="s">
        <v>121</v>
      </c>
      <c r="N336" s="177" t="s">
        <v>121</v>
      </c>
      <c r="R336" s="125">
        <f t="shared" si="36"/>
        <v>0</v>
      </c>
      <c r="S336" s="125">
        <f t="shared" si="37"/>
        <v>0</v>
      </c>
      <c r="T336" s="125">
        <f t="shared" si="38"/>
        <v>0</v>
      </c>
      <c r="U336" s="125">
        <f t="shared" si="40"/>
        <v>0</v>
      </c>
    </row>
    <row r="337" spans="1:21" x14ac:dyDescent="0.2">
      <c r="A337" s="4">
        <f t="shared" si="34"/>
        <v>2045</v>
      </c>
      <c r="B337" s="4">
        <f t="shared" si="35"/>
        <v>4</v>
      </c>
      <c r="C337" s="11">
        <f t="shared" si="33"/>
        <v>53053</v>
      </c>
      <c r="I337" s="175" t="s">
        <v>121</v>
      </c>
      <c r="J337" s="176" t="s">
        <v>121</v>
      </c>
      <c r="K337" s="176" t="s">
        <v>121</v>
      </c>
      <c r="L337" s="176" t="s">
        <v>121</v>
      </c>
      <c r="M337" s="176" t="s">
        <v>121</v>
      </c>
      <c r="N337" s="177" t="s">
        <v>121</v>
      </c>
      <c r="R337" s="125">
        <f t="shared" si="36"/>
        <v>0</v>
      </c>
      <c r="S337" s="125">
        <f t="shared" si="37"/>
        <v>0</v>
      </c>
      <c r="T337" s="125">
        <f t="shared" si="38"/>
        <v>0</v>
      </c>
      <c r="U337" s="125">
        <f t="shared" si="40"/>
        <v>0</v>
      </c>
    </row>
    <row r="338" spans="1:21" x14ac:dyDescent="0.2">
      <c r="A338" s="4">
        <f t="shared" si="34"/>
        <v>2045</v>
      </c>
      <c r="B338" s="4">
        <f t="shared" si="35"/>
        <v>5</v>
      </c>
      <c r="C338" s="11">
        <f t="shared" si="33"/>
        <v>53083</v>
      </c>
      <c r="I338" s="175" t="s">
        <v>121</v>
      </c>
      <c r="J338" s="176" t="s">
        <v>121</v>
      </c>
      <c r="K338" s="176" t="s">
        <v>121</v>
      </c>
      <c r="L338" s="176" t="s">
        <v>121</v>
      </c>
      <c r="M338" s="176" t="s">
        <v>121</v>
      </c>
      <c r="N338" s="177" t="s">
        <v>121</v>
      </c>
      <c r="R338" s="125">
        <f t="shared" si="36"/>
        <v>0</v>
      </c>
      <c r="S338" s="125">
        <f t="shared" si="37"/>
        <v>0</v>
      </c>
      <c r="T338" s="125">
        <f t="shared" si="38"/>
        <v>0</v>
      </c>
      <c r="U338" s="125">
        <f t="shared" si="40"/>
        <v>0</v>
      </c>
    </row>
    <row r="339" spans="1:21" x14ac:dyDescent="0.2">
      <c r="A339" s="4">
        <f t="shared" si="34"/>
        <v>2045</v>
      </c>
      <c r="B339" s="4">
        <f t="shared" si="35"/>
        <v>6</v>
      </c>
      <c r="C339" s="11">
        <f t="shared" si="33"/>
        <v>53114</v>
      </c>
      <c r="I339" s="175" t="s">
        <v>121</v>
      </c>
      <c r="J339" s="176" t="s">
        <v>121</v>
      </c>
      <c r="K339" s="176" t="s">
        <v>121</v>
      </c>
      <c r="L339" s="176" t="s">
        <v>121</v>
      </c>
      <c r="M339" s="176" t="s">
        <v>121</v>
      </c>
      <c r="N339" s="177" t="s">
        <v>121</v>
      </c>
      <c r="R339" s="125">
        <f t="shared" si="36"/>
        <v>0</v>
      </c>
      <c r="S339" s="125">
        <f t="shared" si="37"/>
        <v>0</v>
      </c>
      <c r="T339" s="125">
        <f t="shared" si="38"/>
        <v>0</v>
      </c>
      <c r="U339" s="125">
        <f t="shared" si="40"/>
        <v>0</v>
      </c>
    </row>
    <row r="340" spans="1:21" x14ac:dyDescent="0.2">
      <c r="A340" s="4">
        <f t="shared" si="34"/>
        <v>2045</v>
      </c>
      <c r="B340" s="4">
        <f t="shared" si="35"/>
        <v>7</v>
      </c>
      <c r="C340" s="11">
        <f t="shared" si="33"/>
        <v>53144</v>
      </c>
      <c r="I340" s="175" t="s">
        <v>121</v>
      </c>
      <c r="J340" s="176" t="s">
        <v>121</v>
      </c>
      <c r="K340" s="176" t="s">
        <v>121</v>
      </c>
      <c r="L340" s="176" t="s">
        <v>121</v>
      </c>
      <c r="M340" s="176" t="s">
        <v>121</v>
      </c>
      <c r="N340" s="177" t="s">
        <v>121</v>
      </c>
      <c r="R340" s="125">
        <f t="shared" si="36"/>
        <v>0</v>
      </c>
      <c r="S340" s="125">
        <f t="shared" si="37"/>
        <v>0</v>
      </c>
      <c r="T340" s="125">
        <f t="shared" si="38"/>
        <v>0</v>
      </c>
      <c r="U340" s="125">
        <f t="shared" si="40"/>
        <v>0</v>
      </c>
    </row>
    <row r="341" spans="1:21" x14ac:dyDescent="0.2">
      <c r="A341" s="4">
        <f t="shared" si="34"/>
        <v>2045</v>
      </c>
      <c r="B341" s="4">
        <f t="shared" si="35"/>
        <v>8</v>
      </c>
      <c r="C341" s="11">
        <f t="shared" si="33"/>
        <v>53175</v>
      </c>
      <c r="I341" s="175" t="s">
        <v>121</v>
      </c>
      <c r="J341" s="176" t="s">
        <v>121</v>
      </c>
      <c r="K341" s="176" t="s">
        <v>121</v>
      </c>
      <c r="L341" s="176" t="s">
        <v>121</v>
      </c>
      <c r="M341" s="176" t="s">
        <v>121</v>
      </c>
      <c r="N341" s="177" t="s">
        <v>121</v>
      </c>
      <c r="R341" s="125">
        <f t="shared" si="36"/>
        <v>0</v>
      </c>
      <c r="S341" s="125">
        <f t="shared" si="37"/>
        <v>0</v>
      </c>
      <c r="T341" s="125">
        <f t="shared" si="38"/>
        <v>0</v>
      </c>
      <c r="U341" s="125">
        <f t="shared" si="40"/>
        <v>0</v>
      </c>
    </row>
    <row r="342" spans="1:21" x14ac:dyDescent="0.2">
      <c r="A342" s="4">
        <f t="shared" si="34"/>
        <v>2045</v>
      </c>
      <c r="B342" s="4">
        <f t="shared" si="35"/>
        <v>9</v>
      </c>
      <c r="C342" s="11">
        <f t="shared" si="33"/>
        <v>53206</v>
      </c>
      <c r="I342" s="175" t="s">
        <v>121</v>
      </c>
      <c r="J342" s="176" t="s">
        <v>121</v>
      </c>
      <c r="K342" s="176" t="s">
        <v>121</v>
      </c>
      <c r="L342" s="176" t="s">
        <v>121</v>
      </c>
      <c r="M342" s="176" t="s">
        <v>121</v>
      </c>
      <c r="N342" s="177" t="s">
        <v>121</v>
      </c>
      <c r="R342" s="125">
        <f t="shared" si="36"/>
        <v>0</v>
      </c>
      <c r="S342" s="125">
        <f t="shared" si="37"/>
        <v>0</v>
      </c>
      <c r="T342" s="125">
        <f t="shared" si="38"/>
        <v>0</v>
      </c>
      <c r="U342" s="125">
        <f t="shared" si="40"/>
        <v>0</v>
      </c>
    </row>
    <row r="343" spans="1:21" x14ac:dyDescent="0.2">
      <c r="A343" s="4">
        <f t="shared" si="34"/>
        <v>2045</v>
      </c>
      <c r="B343" s="4">
        <f t="shared" si="35"/>
        <v>10</v>
      </c>
      <c r="C343" s="11">
        <f t="shared" si="33"/>
        <v>53236</v>
      </c>
      <c r="I343" s="175" t="s">
        <v>121</v>
      </c>
      <c r="J343" s="176" t="s">
        <v>121</v>
      </c>
      <c r="K343" s="176" t="s">
        <v>121</v>
      </c>
      <c r="L343" s="176" t="s">
        <v>121</v>
      </c>
      <c r="M343" s="176" t="s">
        <v>121</v>
      </c>
      <c r="N343" s="177" t="s">
        <v>121</v>
      </c>
      <c r="R343" s="125">
        <f t="shared" si="36"/>
        <v>0</v>
      </c>
      <c r="S343" s="125">
        <f t="shared" si="37"/>
        <v>0</v>
      </c>
      <c r="T343" s="125">
        <f t="shared" si="38"/>
        <v>0</v>
      </c>
      <c r="U343" s="125">
        <f t="shared" si="40"/>
        <v>0</v>
      </c>
    </row>
    <row r="344" spans="1:21" x14ac:dyDescent="0.2">
      <c r="A344" s="4">
        <f t="shared" si="34"/>
        <v>2045</v>
      </c>
      <c r="B344" s="4">
        <f t="shared" si="35"/>
        <v>11</v>
      </c>
      <c r="C344" s="11">
        <f t="shared" si="33"/>
        <v>53267</v>
      </c>
      <c r="I344" s="175">
        <v>7721968.5999999996</v>
      </c>
      <c r="J344" s="176">
        <v>2854738.5</v>
      </c>
      <c r="K344" s="176">
        <v>628185.69999999995</v>
      </c>
      <c r="L344" s="176">
        <v>11204892.800000001</v>
      </c>
      <c r="M344" s="176">
        <v>22454.699999999997</v>
      </c>
      <c r="N344" s="177">
        <v>11227347.5</v>
      </c>
      <c r="R344" s="125">
        <f t="shared" si="36"/>
        <v>7737443.4904266549</v>
      </c>
      <c r="S344" s="125">
        <f t="shared" si="37"/>
        <v>2860459.4201141084</v>
      </c>
      <c r="T344" s="125">
        <f t="shared" si="38"/>
        <v>629444.58945923601</v>
      </c>
      <c r="U344" s="125">
        <f t="shared" si="40"/>
        <v>11227347.5</v>
      </c>
    </row>
    <row r="345" spans="1:21" ht="13.5" thickBot="1" x14ac:dyDescent="0.25">
      <c r="A345" s="4">
        <f t="shared" si="34"/>
        <v>2045</v>
      </c>
      <c r="B345" s="4">
        <f t="shared" si="35"/>
        <v>12</v>
      </c>
      <c r="C345" s="11">
        <f t="shared" si="33"/>
        <v>53297</v>
      </c>
      <c r="I345" s="178">
        <v>7618410</v>
      </c>
      <c r="J345" s="179">
        <v>3041238.7</v>
      </c>
      <c r="K345" s="179">
        <v>962536.9</v>
      </c>
      <c r="L345" s="179">
        <v>11622185.600000001</v>
      </c>
      <c r="M345" s="179">
        <v>23291</v>
      </c>
      <c r="N345" s="180">
        <v>11645476.5</v>
      </c>
      <c r="R345" s="125">
        <f t="shared" si="36"/>
        <v>7633677.3854485685</v>
      </c>
      <c r="S345" s="125">
        <f t="shared" si="37"/>
        <v>3047333.3790044123</v>
      </c>
      <c r="T345" s="125">
        <f t="shared" si="38"/>
        <v>964465.83554701973</v>
      </c>
      <c r="U345" s="125">
        <f t="shared" si="40"/>
        <v>11645476.600000001</v>
      </c>
    </row>
    <row r="346" spans="1:21" x14ac:dyDescent="0.2">
      <c r="A346" s="4"/>
      <c r="B346" s="4"/>
      <c r="C346" s="11"/>
    </row>
    <row r="347" spans="1:21" x14ac:dyDescent="0.2">
      <c r="A347" s="4"/>
      <c r="B347" s="4"/>
      <c r="C347" s="11"/>
    </row>
    <row r="348" spans="1:21" x14ac:dyDescent="0.2">
      <c r="A348" s="4"/>
      <c r="B348" s="4"/>
      <c r="C348" s="11"/>
    </row>
    <row r="349" spans="1:21" x14ac:dyDescent="0.2">
      <c r="A349" s="4"/>
      <c r="B349" s="4"/>
      <c r="C349" s="11"/>
    </row>
  </sheetData>
  <mergeCells count="3">
    <mergeCell ref="I4:N4"/>
    <mergeCell ref="B7:B27"/>
    <mergeCell ref="R31:T3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345"/>
  <sheetViews>
    <sheetView workbookViewId="0">
      <pane xSplit="4" ySplit="6" topLeftCell="K7" activePane="bottomRight" state="frozen"/>
      <selection activeCell="J36" sqref="J36"/>
      <selection pane="topRight" activeCell="J36" sqref="J36"/>
      <selection pane="bottomLeft" activeCell="J36" sqref="J36"/>
      <selection pane="bottomRight" activeCell="O39" sqref="O39"/>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8" max="28" width="9.140625" customWidth="1"/>
  </cols>
  <sheetData>
    <row r="1" spans="1:29" ht="31.5" x14ac:dyDescent="0.5">
      <c r="A1" s="1" t="str">
        <f>'[3]Gas - Sales'!A1</f>
        <v>F20 Final Gas Load Forecast</v>
      </c>
    </row>
    <row r="2" spans="1:29" ht="21" x14ac:dyDescent="0.35">
      <c r="A2" s="3" t="s">
        <v>62</v>
      </c>
    </row>
    <row r="3" spans="1:29" ht="13.5" thickBot="1" x14ac:dyDescent="0.25">
      <c r="A3" s="2" t="s">
        <v>86</v>
      </c>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'[3]Gas - Sales'!E5</f>
        <v>Residential</v>
      </c>
      <c r="F5" s="6" t="str">
        <f>'[3]Gas - Sales'!F5</f>
        <v>Commercial</v>
      </c>
      <c r="G5" s="6" t="str">
        <f>'[3]Gas - Sales'!G5</f>
        <v>Industrial</v>
      </c>
      <c r="H5" s="6" t="str">
        <f>'[3]Gas - Sales'!H5</f>
        <v>Commercial Interruptible</v>
      </c>
      <c r="I5" s="6" t="str">
        <f>'[3]Gas - Sales'!I5</f>
        <v>Commercial Large Volume</v>
      </c>
      <c r="J5" s="6" t="str">
        <f>'[3]Gas - Sales'!J5</f>
        <v>Industrial Interruptible</v>
      </c>
      <c r="K5" s="6" t="str">
        <f>'[3]Gas - Sales'!K5</f>
        <v>Industrial Large Volume</v>
      </c>
      <c r="L5" s="6" t="str">
        <f>'[3]Gas - Sales'!L5</f>
        <v>Commercial Interruptible Transport</v>
      </c>
      <c r="M5" s="6" t="str">
        <f>'[3]Gas - Sales'!M5</f>
        <v>Commercial Firm Transport</v>
      </c>
      <c r="N5" s="6" t="str">
        <f>'[3]Gas - Sales'!N5</f>
        <v>Industrial Interruptible Transport</v>
      </c>
      <c r="O5" s="6" t="str">
        <f>'[3]Gas - Sales'!O5</f>
        <v>Industrial Firm Transport</v>
      </c>
      <c r="P5" s="7" t="str">
        <f>'[3]Gas - Sales'!P5</f>
        <v>Total</v>
      </c>
    </row>
    <row r="6" spans="1:29" ht="3" customHeight="1" thickBot="1" x14ac:dyDescent="0.25">
      <c r="E6" s="8"/>
      <c r="F6" s="9"/>
      <c r="G6" s="9"/>
      <c r="H6" s="9"/>
      <c r="I6" s="9"/>
      <c r="J6" s="9"/>
      <c r="K6" s="9"/>
      <c r="L6" s="9"/>
      <c r="M6" s="9"/>
      <c r="N6" s="9"/>
      <c r="O6" s="9"/>
      <c r="P6" s="10"/>
    </row>
    <row r="7" spans="1:29" ht="12.75" customHeight="1" x14ac:dyDescent="0.2">
      <c r="A7" s="4">
        <v>2020</v>
      </c>
      <c r="B7" s="261" t="s">
        <v>87</v>
      </c>
      <c r="C7" s="167"/>
      <c r="E7" s="12">
        <f>AVERAGEIF($A$34:$A$345,$A7,E$34:E$345)</f>
        <v>791504.08333333337</v>
      </c>
      <c r="F7" s="13">
        <f t="shared" ref="F7:P7" si="0">AVERAGEIF($A$34:$A$345,$A7,F$34:F$345)</f>
        <v>56266.083333333336</v>
      </c>
      <c r="G7" s="13">
        <f t="shared" si="0"/>
        <v>2291.3333333333335</v>
      </c>
      <c r="H7" s="13">
        <f t="shared" si="0"/>
        <v>151.08333333333334</v>
      </c>
      <c r="I7" s="13">
        <f t="shared" si="0"/>
        <v>119.91666666666667</v>
      </c>
      <c r="J7" s="13">
        <f t="shared" si="0"/>
        <v>8</v>
      </c>
      <c r="K7" s="13">
        <f t="shared" si="0"/>
        <v>8</v>
      </c>
      <c r="L7" s="13">
        <f t="shared" si="0"/>
        <v>118</v>
      </c>
      <c r="M7" s="13">
        <f t="shared" si="0"/>
        <v>111</v>
      </c>
      <c r="N7" s="13">
        <f t="shared" si="0"/>
        <v>106.83333333333333</v>
      </c>
      <c r="O7" s="13">
        <f t="shared" si="0"/>
        <v>84.333333333333329</v>
      </c>
      <c r="P7" s="14">
        <f t="shared" si="0"/>
        <v>850445.41666666663</v>
      </c>
      <c r="Q7" s="2"/>
      <c r="R7" s="2"/>
      <c r="S7" s="2"/>
      <c r="T7" s="2"/>
      <c r="U7" s="2"/>
      <c r="V7" s="2"/>
      <c r="W7" s="2"/>
      <c r="X7" s="2"/>
      <c r="Y7" s="2"/>
      <c r="Z7" s="2"/>
      <c r="AA7" s="2"/>
      <c r="AB7" s="2"/>
      <c r="AC7" s="2"/>
    </row>
    <row r="8" spans="1:29" x14ac:dyDescent="0.2">
      <c r="A8" s="4">
        <f t="shared" ref="A8:A32" si="1">A7+1</f>
        <v>2021</v>
      </c>
      <c r="B8" s="261"/>
      <c r="C8" s="167"/>
      <c r="E8" s="15">
        <f t="shared" ref="E8:P29" si="2">AVERAGEIF($A$34:$A$345,$A8,E$34:E$345)</f>
        <v>801405.83333333337</v>
      </c>
      <c r="F8" s="16">
        <f t="shared" si="2"/>
        <v>56496.75</v>
      </c>
      <c r="G8" s="16">
        <f t="shared" si="2"/>
        <v>2269.75</v>
      </c>
      <c r="H8" s="16">
        <f t="shared" si="2"/>
        <v>145.41666666666666</v>
      </c>
      <c r="I8" s="16">
        <f t="shared" si="2"/>
        <v>109.16666666666667</v>
      </c>
      <c r="J8" s="16">
        <f t="shared" si="2"/>
        <v>8</v>
      </c>
      <c r="K8" s="16">
        <f t="shared" si="2"/>
        <v>8</v>
      </c>
      <c r="L8" s="16">
        <f t="shared" si="2"/>
        <v>118</v>
      </c>
      <c r="M8" s="16">
        <f t="shared" si="2"/>
        <v>111</v>
      </c>
      <c r="N8" s="16">
        <f t="shared" si="2"/>
        <v>107</v>
      </c>
      <c r="O8" s="16">
        <f t="shared" si="2"/>
        <v>84</v>
      </c>
      <c r="P8" s="17">
        <f t="shared" si="2"/>
        <v>860550.75</v>
      </c>
      <c r="Q8" s="2"/>
      <c r="R8" s="2"/>
      <c r="S8" s="2"/>
      <c r="T8" s="2"/>
      <c r="U8" s="2"/>
      <c r="V8" s="2"/>
      <c r="W8" s="2"/>
      <c r="X8" s="2"/>
      <c r="Y8" s="2"/>
      <c r="Z8" s="2"/>
      <c r="AA8" s="2"/>
      <c r="AB8" s="2"/>
      <c r="AC8" s="2"/>
    </row>
    <row r="9" spans="1:29" x14ac:dyDescent="0.2">
      <c r="A9" s="4">
        <f t="shared" si="1"/>
        <v>2022</v>
      </c>
      <c r="B9" s="261"/>
      <c r="C9" s="167"/>
      <c r="E9" s="15">
        <f t="shared" si="2"/>
        <v>811143.58333333337</v>
      </c>
      <c r="F9" s="16">
        <f t="shared" si="2"/>
        <v>56936.416666666664</v>
      </c>
      <c r="G9" s="16">
        <f t="shared" si="2"/>
        <v>2250.5</v>
      </c>
      <c r="H9" s="16">
        <f t="shared" si="2"/>
        <v>139.91666666666666</v>
      </c>
      <c r="I9" s="16">
        <f t="shared" si="2"/>
        <v>104.83333333333333</v>
      </c>
      <c r="J9" s="16">
        <f t="shared" si="2"/>
        <v>8</v>
      </c>
      <c r="K9" s="16">
        <f t="shared" si="2"/>
        <v>8</v>
      </c>
      <c r="L9" s="16">
        <f t="shared" si="2"/>
        <v>118</v>
      </c>
      <c r="M9" s="16">
        <f t="shared" si="2"/>
        <v>111</v>
      </c>
      <c r="N9" s="16">
        <f t="shared" si="2"/>
        <v>107</v>
      </c>
      <c r="O9" s="16">
        <f t="shared" si="2"/>
        <v>84</v>
      </c>
      <c r="P9" s="17">
        <f t="shared" si="2"/>
        <v>870703.41666666663</v>
      </c>
      <c r="Q9" s="2"/>
      <c r="R9" s="2"/>
      <c r="S9" s="2"/>
      <c r="T9" s="2"/>
      <c r="U9" s="2"/>
      <c r="V9" s="2"/>
      <c r="W9" s="2"/>
      <c r="X9" s="2"/>
      <c r="Y9" s="2"/>
      <c r="Z9" s="2"/>
      <c r="AA9" s="2"/>
      <c r="AB9" s="2"/>
      <c r="AC9" s="2"/>
    </row>
    <row r="10" spans="1:29" x14ac:dyDescent="0.2">
      <c r="A10" s="4">
        <f t="shared" si="1"/>
        <v>2023</v>
      </c>
      <c r="B10" s="261"/>
      <c r="C10" s="167"/>
      <c r="E10" s="15">
        <f t="shared" si="2"/>
        <v>820845.75</v>
      </c>
      <c r="F10" s="16">
        <f t="shared" si="2"/>
        <v>57404.333333333336</v>
      </c>
      <c r="G10" s="16">
        <f t="shared" si="2"/>
        <v>2232.4166666666665</v>
      </c>
      <c r="H10" s="16">
        <f t="shared" si="2"/>
        <v>134.41666666666666</v>
      </c>
      <c r="I10" s="16">
        <f t="shared" si="2"/>
        <v>100.83333333333333</v>
      </c>
      <c r="J10" s="16">
        <f t="shared" si="2"/>
        <v>8</v>
      </c>
      <c r="K10" s="16">
        <f t="shared" si="2"/>
        <v>8</v>
      </c>
      <c r="L10" s="16">
        <f t="shared" si="2"/>
        <v>118</v>
      </c>
      <c r="M10" s="16">
        <f t="shared" si="2"/>
        <v>111</v>
      </c>
      <c r="N10" s="16">
        <f t="shared" si="2"/>
        <v>107</v>
      </c>
      <c r="O10" s="16">
        <f t="shared" si="2"/>
        <v>84</v>
      </c>
      <c r="P10" s="17">
        <f t="shared" si="2"/>
        <v>880849.91666666663</v>
      </c>
      <c r="Q10" s="2"/>
      <c r="R10" s="2"/>
      <c r="S10" s="2"/>
      <c r="T10" s="2"/>
      <c r="U10" s="2"/>
      <c r="V10" s="2"/>
      <c r="W10" s="2"/>
      <c r="X10" s="2"/>
      <c r="Y10" s="2"/>
      <c r="Z10" s="2"/>
      <c r="AA10" s="2"/>
      <c r="AB10" s="2"/>
      <c r="AC10" s="2"/>
    </row>
    <row r="11" spans="1:29" x14ac:dyDescent="0.2">
      <c r="A11" s="4">
        <f t="shared" si="1"/>
        <v>2024</v>
      </c>
      <c r="B11" s="261"/>
      <c r="C11" s="167"/>
      <c r="E11" s="15">
        <f t="shared" si="2"/>
        <v>830426.5</v>
      </c>
      <c r="F11" s="16">
        <f t="shared" si="2"/>
        <v>57975.666666666664</v>
      </c>
      <c r="G11" s="16">
        <f t="shared" si="2"/>
        <v>2214.8333333333335</v>
      </c>
      <c r="H11" s="16">
        <f t="shared" si="2"/>
        <v>128.91666666666666</v>
      </c>
      <c r="I11" s="16">
        <f t="shared" si="2"/>
        <v>96.833333333333329</v>
      </c>
      <c r="J11" s="16">
        <f t="shared" si="2"/>
        <v>8</v>
      </c>
      <c r="K11" s="16">
        <f t="shared" si="2"/>
        <v>8</v>
      </c>
      <c r="L11" s="16">
        <f t="shared" si="2"/>
        <v>118</v>
      </c>
      <c r="M11" s="16">
        <f t="shared" si="2"/>
        <v>111</v>
      </c>
      <c r="N11" s="16">
        <f t="shared" si="2"/>
        <v>107</v>
      </c>
      <c r="O11" s="16">
        <f t="shared" si="2"/>
        <v>84</v>
      </c>
      <c r="P11" s="17">
        <f t="shared" si="2"/>
        <v>890978.91666666663</v>
      </c>
      <c r="Q11" s="2"/>
      <c r="R11" s="2"/>
      <c r="S11" s="2"/>
      <c r="T11" s="2"/>
      <c r="U11" s="2"/>
      <c r="V11" s="2"/>
      <c r="W11" s="2"/>
      <c r="X11" s="2"/>
      <c r="Y11" s="2"/>
      <c r="Z11" s="2"/>
      <c r="AA11" s="2"/>
      <c r="AB11" s="2"/>
      <c r="AC11" s="2"/>
    </row>
    <row r="12" spans="1:29" x14ac:dyDescent="0.2">
      <c r="A12" s="4">
        <f t="shared" si="1"/>
        <v>2025</v>
      </c>
      <c r="B12" s="261"/>
      <c r="C12" s="167"/>
      <c r="E12" s="15">
        <f t="shared" si="2"/>
        <v>839897.16666666663</v>
      </c>
      <c r="F12" s="16">
        <f t="shared" si="2"/>
        <v>58297.166666666664</v>
      </c>
      <c r="G12" s="16">
        <f t="shared" si="2"/>
        <v>2197.1666666666665</v>
      </c>
      <c r="H12" s="16">
        <f t="shared" si="2"/>
        <v>123.5</v>
      </c>
      <c r="I12" s="16">
        <f t="shared" si="2"/>
        <v>92.5</v>
      </c>
      <c r="J12" s="16">
        <f t="shared" si="2"/>
        <v>8</v>
      </c>
      <c r="K12" s="16">
        <f t="shared" si="2"/>
        <v>8</v>
      </c>
      <c r="L12" s="16">
        <f t="shared" si="2"/>
        <v>118</v>
      </c>
      <c r="M12" s="16">
        <f t="shared" si="2"/>
        <v>111</v>
      </c>
      <c r="N12" s="16">
        <f t="shared" si="2"/>
        <v>107</v>
      </c>
      <c r="O12" s="16">
        <f t="shared" si="2"/>
        <v>84</v>
      </c>
      <c r="P12" s="17">
        <f t="shared" si="2"/>
        <v>900748</v>
      </c>
      <c r="Q12" s="2"/>
      <c r="R12" s="2"/>
      <c r="S12" s="2"/>
      <c r="T12" s="2"/>
      <c r="U12" s="2"/>
      <c r="V12" s="2"/>
      <c r="W12" s="2"/>
      <c r="X12" s="2"/>
      <c r="Y12" s="2"/>
      <c r="Z12" s="2"/>
      <c r="AA12" s="2"/>
      <c r="AB12" s="2"/>
      <c r="AC12" s="2"/>
    </row>
    <row r="13" spans="1:29" x14ac:dyDescent="0.2">
      <c r="A13" s="4">
        <f t="shared" si="1"/>
        <v>2026</v>
      </c>
      <c r="B13" s="261"/>
      <c r="C13" s="167"/>
      <c r="E13" s="15">
        <f t="shared" si="2"/>
        <v>849282.41666666663</v>
      </c>
      <c r="F13" s="16">
        <f t="shared" si="2"/>
        <v>58621.083333333336</v>
      </c>
      <c r="G13" s="16">
        <f t="shared" si="2"/>
        <v>2179.5833333333335</v>
      </c>
      <c r="H13" s="16">
        <f t="shared" si="2"/>
        <v>118</v>
      </c>
      <c r="I13" s="16">
        <f t="shared" si="2"/>
        <v>88.5</v>
      </c>
      <c r="J13" s="16">
        <f t="shared" si="2"/>
        <v>8</v>
      </c>
      <c r="K13" s="16">
        <f t="shared" si="2"/>
        <v>8</v>
      </c>
      <c r="L13" s="16">
        <f t="shared" si="2"/>
        <v>118</v>
      </c>
      <c r="M13" s="16">
        <f t="shared" si="2"/>
        <v>111</v>
      </c>
      <c r="N13" s="16">
        <f t="shared" si="2"/>
        <v>107</v>
      </c>
      <c r="O13" s="16">
        <f t="shared" si="2"/>
        <v>84</v>
      </c>
      <c r="P13" s="17">
        <f t="shared" si="2"/>
        <v>910434.08333333337</v>
      </c>
      <c r="Q13" s="2"/>
      <c r="R13" s="2"/>
      <c r="S13" s="2"/>
      <c r="T13" s="2"/>
      <c r="U13" s="2"/>
      <c r="V13" s="2"/>
      <c r="W13" s="2"/>
      <c r="X13" s="2"/>
      <c r="Y13" s="2"/>
      <c r="Z13" s="2"/>
      <c r="AA13" s="2"/>
      <c r="AB13" s="2"/>
      <c r="AC13" s="2"/>
    </row>
    <row r="14" spans="1:29" x14ac:dyDescent="0.2">
      <c r="A14" s="4">
        <f t="shared" si="1"/>
        <v>2027</v>
      </c>
      <c r="B14" s="261"/>
      <c r="C14" s="167"/>
      <c r="E14" s="15">
        <f t="shared" si="2"/>
        <v>858648.16666666663</v>
      </c>
      <c r="F14" s="16">
        <f t="shared" si="2"/>
        <v>58928.833333333336</v>
      </c>
      <c r="G14" s="16">
        <f t="shared" si="2"/>
        <v>2161.9166666666665</v>
      </c>
      <c r="H14" s="16">
        <f t="shared" si="2"/>
        <v>112.5</v>
      </c>
      <c r="I14" s="16">
        <f t="shared" si="2"/>
        <v>84.5</v>
      </c>
      <c r="J14" s="16">
        <f t="shared" si="2"/>
        <v>8</v>
      </c>
      <c r="K14" s="16">
        <f t="shared" si="2"/>
        <v>8</v>
      </c>
      <c r="L14" s="16">
        <f t="shared" si="2"/>
        <v>118</v>
      </c>
      <c r="M14" s="16">
        <f t="shared" si="2"/>
        <v>111</v>
      </c>
      <c r="N14" s="16">
        <f t="shared" si="2"/>
        <v>107</v>
      </c>
      <c r="O14" s="16">
        <f t="shared" si="2"/>
        <v>84</v>
      </c>
      <c r="P14" s="17">
        <f t="shared" si="2"/>
        <v>920084.41666666663</v>
      </c>
      <c r="Q14" s="2"/>
      <c r="R14" s="2"/>
      <c r="S14" s="2"/>
      <c r="T14" s="2"/>
      <c r="U14" s="2"/>
      <c r="V14" s="2"/>
      <c r="W14" s="2"/>
      <c r="X14" s="2"/>
      <c r="Y14" s="2"/>
      <c r="Z14" s="2"/>
      <c r="AA14" s="2"/>
      <c r="AB14" s="2"/>
      <c r="AC14" s="2"/>
    </row>
    <row r="15" spans="1:29" x14ac:dyDescent="0.2">
      <c r="A15" s="4">
        <f t="shared" si="1"/>
        <v>2028</v>
      </c>
      <c r="B15" s="261"/>
      <c r="C15" s="167"/>
      <c r="E15" s="15">
        <f t="shared" si="2"/>
        <v>868028.33333333337</v>
      </c>
      <c r="F15" s="16">
        <f t="shared" si="2"/>
        <v>59244.833333333336</v>
      </c>
      <c r="G15" s="16">
        <f t="shared" si="2"/>
        <v>2144.3333333333335</v>
      </c>
      <c r="H15" s="16">
        <f t="shared" si="2"/>
        <v>107.08333333333333</v>
      </c>
      <c r="I15" s="16">
        <f t="shared" si="2"/>
        <v>80.166666666666671</v>
      </c>
      <c r="J15" s="16">
        <f t="shared" si="2"/>
        <v>8</v>
      </c>
      <c r="K15" s="16">
        <f t="shared" si="2"/>
        <v>8</v>
      </c>
      <c r="L15" s="16">
        <f t="shared" si="2"/>
        <v>118</v>
      </c>
      <c r="M15" s="16">
        <f t="shared" si="2"/>
        <v>111</v>
      </c>
      <c r="N15" s="16">
        <f t="shared" si="2"/>
        <v>107</v>
      </c>
      <c r="O15" s="16">
        <f t="shared" si="2"/>
        <v>84</v>
      </c>
      <c r="P15" s="17">
        <f t="shared" si="2"/>
        <v>929757.58333333337</v>
      </c>
      <c r="Q15" s="2"/>
      <c r="R15" s="2"/>
      <c r="S15" s="2"/>
      <c r="T15" s="2"/>
      <c r="U15" s="2"/>
      <c r="V15" s="2"/>
      <c r="W15" s="2"/>
      <c r="X15" s="2"/>
      <c r="Y15" s="2"/>
      <c r="Z15" s="2"/>
      <c r="AA15" s="2"/>
      <c r="AB15" s="2"/>
      <c r="AC15" s="2"/>
    </row>
    <row r="16" spans="1:29" x14ac:dyDescent="0.2">
      <c r="A16" s="4">
        <f t="shared" si="1"/>
        <v>2029</v>
      </c>
      <c r="B16" s="261"/>
      <c r="C16" s="167"/>
      <c r="E16" s="15">
        <f t="shared" si="2"/>
        <v>877404.5</v>
      </c>
      <c r="F16" s="16">
        <f t="shared" si="2"/>
        <v>59579.333333333336</v>
      </c>
      <c r="G16" s="16">
        <f t="shared" si="2"/>
        <v>2126.9166666666665</v>
      </c>
      <c r="H16" s="16">
        <f t="shared" si="2"/>
        <v>101.58333333333333</v>
      </c>
      <c r="I16" s="16">
        <f t="shared" si="2"/>
        <v>76.166666666666671</v>
      </c>
      <c r="J16" s="16">
        <f t="shared" si="2"/>
        <v>8</v>
      </c>
      <c r="K16" s="16">
        <f t="shared" si="2"/>
        <v>8</v>
      </c>
      <c r="L16" s="16">
        <f t="shared" si="2"/>
        <v>118</v>
      </c>
      <c r="M16" s="16">
        <f t="shared" si="2"/>
        <v>111</v>
      </c>
      <c r="N16" s="16">
        <f t="shared" si="2"/>
        <v>107</v>
      </c>
      <c r="O16" s="16">
        <f t="shared" si="2"/>
        <v>84</v>
      </c>
      <c r="P16" s="17">
        <f t="shared" si="2"/>
        <v>939445.33333333337</v>
      </c>
      <c r="Q16" s="2"/>
      <c r="R16" s="2"/>
      <c r="S16" s="2"/>
      <c r="T16" s="2"/>
      <c r="U16" s="2"/>
      <c r="V16" s="2"/>
      <c r="W16" s="2"/>
      <c r="X16" s="2"/>
      <c r="Y16" s="2"/>
      <c r="Z16" s="2"/>
      <c r="AA16" s="2"/>
      <c r="AB16" s="2"/>
      <c r="AC16" s="2"/>
    </row>
    <row r="17" spans="1:29" x14ac:dyDescent="0.2">
      <c r="A17" s="4">
        <f t="shared" si="1"/>
        <v>2030</v>
      </c>
      <c r="B17" s="261"/>
      <c r="C17" s="167"/>
      <c r="E17" s="15">
        <f t="shared" si="2"/>
        <v>886768.41666666663</v>
      </c>
      <c r="F17" s="16">
        <f t="shared" si="2"/>
        <v>59931.333333333336</v>
      </c>
      <c r="G17" s="16">
        <f t="shared" si="2"/>
        <v>2109.25</v>
      </c>
      <c r="H17" s="16">
        <f t="shared" si="2"/>
        <v>96.083333333333329</v>
      </c>
      <c r="I17" s="16">
        <f t="shared" si="2"/>
        <v>72.166666666666671</v>
      </c>
      <c r="J17" s="16">
        <f t="shared" si="2"/>
        <v>8</v>
      </c>
      <c r="K17" s="16">
        <f t="shared" si="2"/>
        <v>8</v>
      </c>
      <c r="L17" s="16">
        <f t="shared" si="2"/>
        <v>118</v>
      </c>
      <c r="M17" s="16">
        <f t="shared" si="2"/>
        <v>111</v>
      </c>
      <c r="N17" s="16">
        <f t="shared" si="2"/>
        <v>107</v>
      </c>
      <c r="O17" s="16">
        <f t="shared" si="2"/>
        <v>84</v>
      </c>
      <c r="P17" s="17">
        <f t="shared" si="2"/>
        <v>949138.08333333337</v>
      </c>
      <c r="Q17" s="2"/>
      <c r="R17" s="2"/>
      <c r="S17" s="2"/>
      <c r="T17" s="2"/>
      <c r="U17" s="2"/>
      <c r="V17" s="2"/>
      <c r="W17" s="2"/>
      <c r="X17" s="2"/>
      <c r="Y17" s="2"/>
      <c r="Z17" s="2"/>
      <c r="AA17" s="2"/>
      <c r="AB17" s="2"/>
      <c r="AC17" s="2"/>
    </row>
    <row r="18" spans="1:29" x14ac:dyDescent="0.2">
      <c r="A18" s="4">
        <f t="shared" si="1"/>
        <v>2031</v>
      </c>
      <c r="B18" s="261"/>
      <c r="C18" s="167"/>
      <c r="E18" s="15">
        <f t="shared" si="2"/>
        <v>896136.08333333337</v>
      </c>
      <c r="F18" s="16">
        <f t="shared" si="2"/>
        <v>60283.75</v>
      </c>
      <c r="G18" s="16">
        <f t="shared" si="2"/>
        <v>2091.8333333333335</v>
      </c>
      <c r="H18" s="16">
        <f t="shared" si="2"/>
        <v>90.583333333333329</v>
      </c>
      <c r="I18" s="16">
        <f t="shared" si="2"/>
        <v>67.916666666666671</v>
      </c>
      <c r="J18" s="16">
        <f t="shared" si="2"/>
        <v>8</v>
      </c>
      <c r="K18" s="16">
        <f t="shared" si="2"/>
        <v>8</v>
      </c>
      <c r="L18" s="16">
        <f t="shared" si="2"/>
        <v>118</v>
      </c>
      <c r="M18" s="16">
        <f t="shared" si="2"/>
        <v>111</v>
      </c>
      <c r="N18" s="16">
        <f t="shared" si="2"/>
        <v>107</v>
      </c>
      <c r="O18" s="16">
        <f t="shared" si="2"/>
        <v>84</v>
      </c>
      <c r="P18" s="17">
        <f t="shared" si="2"/>
        <v>958835.25</v>
      </c>
      <c r="Q18" s="2"/>
      <c r="R18" s="2"/>
      <c r="S18" s="2"/>
      <c r="T18" s="2"/>
      <c r="U18" s="2"/>
      <c r="V18" s="2"/>
      <c r="W18" s="2"/>
      <c r="X18" s="2"/>
      <c r="Y18" s="2"/>
      <c r="Z18" s="2"/>
      <c r="AA18" s="2"/>
      <c r="AB18" s="2"/>
      <c r="AC18" s="2"/>
    </row>
    <row r="19" spans="1:29" x14ac:dyDescent="0.2">
      <c r="A19" s="4">
        <f t="shared" si="1"/>
        <v>2032</v>
      </c>
      <c r="B19" s="261"/>
      <c r="C19" s="167"/>
      <c r="E19" s="15">
        <f t="shared" si="2"/>
        <v>905504.16666666663</v>
      </c>
      <c r="F19" s="16">
        <f t="shared" si="2"/>
        <v>60618.25</v>
      </c>
      <c r="G19" s="16">
        <f t="shared" si="2"/>
        <v>2074.25</v>
      </c>
      <c r="H19" s="16">
        <f t="shared" si="2"/>
        <v>85.166666666666671</v>
      </c>
      <c r="I19" s="16">
        <f t="shared" si="2"/>
        <v>63.833333333333336</v>
      </c>
      <c r="J19" s="16">
        <f t="shared" si="2"/>
        <v>8</v>
      </c>
      <c r="K19" s="16">
        <f t="shared" si="2"/>
        <v>8</v>
      </c>
      <c r="L19" s="16">
        <f t="shared" si="2"/>
        <v>118</v>
      </c>
      <c r="M19" s="16">
        <f t="shared" si="2"/>
        <v>111</v>
      </c>
      <c r="N19" s="16">
        <f t="shared" si="2"/>
        <v>107</v>
      </c>
      <c r="O19" s="16">
        <f t="shared" si="2"/>
        <v>84</v>
      </c>
      <c r="P19" s="17">
        <f t="shared" si="2"/>
        <v>968514.83333333337</v>
      </c>
      <c r="Q19" s="2"/>
      <c r="R19" s="2"/>
      <c r="S19" s="2"/>
      <c r="T19" s="2"/>
      <c r="U19" s="2"/>
      <c r="V19" s="2"/>
      <c r="W19" s="2"/>
      <c r="X19" s="2"/>
      <c r="Y19" s="2"/>
      <c r="Z19" s="2"/>
      <c r="AA19" s="2"/>
      <c r="AB19" s="2"/>
      <c r="AC19" s="2"/>
    </row>
    <row r="20" spans="1:29" x14ac:dyDescent="0.2">
      <c r="A20" s="4">
        <f t="shared" si="1"/>
        <v>2033</v>
      </c>
      <c r="B20" s="261"/>
      <c r="C20" s="167"/>
      <c r="E20" s="15">
        <f t="shared" si="2"/>
        <v>914812.75</v>
      </c>
      <c r="F20" s="16">
        <f t="shared" si="2"/>
        <v>60949</v>
      </c>
      <c r="G20" s="16">
        <f t="shared" si="2"/>
        <v>2056.8333333333335</v>
      </c>
      <c r="H20" s="16">
        <f t="shared" si="2"/>
        <v>79.666666666666671</v>
      </c>
      <c r="I20" s="16">
        <f t="shared" si="2"/>
        <v>59.833333333333336</v>
      </c>
      <c r="J20" s="16">
        <f t="shared" si="2"/>
        <v>8</v>
      </c>
      <c r="K20" s="16">
        <f t="shared" si="2"/>
        <v>8</v>
      </c>
      <c r="L20" s="16">
        <f t="shared" si="2"/>
        <v>118</v>
      </c>
      <c r="M20" s="16">
        <f t="shared" si="2"/>
        <v>111</v>
      </c>
      <c r="N20" s="16">
        <f t="shared" si="2"/>
        <v>107</v>
      </c>
      <c r="O20" s="16">
        <f t="shared" si="2"/>
        <v>84</v>
      </c>
      <c r="P20" s="17">
        <f t="shared" si="2"/>
        <v>978131.25</v>
      </c>
      <c r="Q20" s="2"/>
      <c r="R20" s="2"/>
      <c r="S20" s="2"/>
      <c r="T20" s="2"/>
      <c r="U20" s="2"/>
      <c r="V20" s="2"/>
      <c r="W20" s="2"/>
      <c r="X20" s="2"/>
      <c r="Y20" s="2"/>
      <c r="Z20" s="2"/>
      <c r="AA20" s="2"/>
      <c r="AB20" s="2"/>
      <c r="AC20" s="2"/>
    </row>
    <row r="21" spans="1:29" x14ac:dyDescent="0.2">
      <c r="A21" s="4">
        <f t="shared" si="1"/>
        <v>2034</v>
      </c>
      <c r="B21" s="261"/>
      <c r="C21" s="167"/>
      <c r="E21" s="15">
        <f t="shared" si="2"/>
        <v>924089.33333333337</v>
      </c>
      <c r="F21" s="16">
        <f t="shared" si="2"/>
        <v>61271.5</v>
      </c>
      <c r="G21" s="16">
        <f t="shared" si="2"/>
        <v>2039.1666666666667</v>
      </c>
      <c r="H21" s="16">
        <f t="shared" si="2"/>
        <v>74.25</v>
      </c>
      <c r="I21" s="16">
        <f t="shared" si="2"/>
        <v>55.583333333333336</v>
      </c>
      <c r="J21" s="16">
        <f t="shared" si="2"/>
        <v>8</v>
      </c>
      <c r="K21" s="16">
        <f t="shared" si="2"/>
        <v>8</v>
      </c>
      <c r="L21" s="16">
        <f t="shared" si="2"/>
        <v>118</v>
      </c>
      <c r="M21" s="16">
        <f t="shared" si="2"/>
        <v>111</v>
      </c>
      <c r="N21" s="16">
        <f t="shared" si="2"/>
        <v>107</v>
      </c>
      <c r="O21" s="16">
        <f t="shared" si="2"/>
        <v>84</v>
      </c>
      <c r="P21" s="17">
        <f t="shared" si="2"/>
        <v>987707.25</v>
      </c>
      <c r="Q21" s="2"/>
      <c r="R21" s="2"/>
      <c r="S21" s="2"/>
      <c r="T21" s="2"/>
      <c r="U21" s="2"/>
      <c r="V21" s="2"/>
      <c r="W21" s="2"/>
      <c r="X21" s="2"/>
      <c r="Y21" s="2"/>
      <c r="Z21" s="2"/>
      <c r="AA21" s="2"/>
      <c r="AB21" s="2"/>
      <c r="AC21" s="2"/>
    </row>
    <row r="22" spans="1:29" x14ac:dyDescent="0.2">
      <c r="A22" s="4">
        <f t="shared" si="1"/>
        <v>2035</v>
      </c>
      <c r="B22" s="261"/>
      <c r="C22" s="167"/>
      <c r="E22" s="15">
        <f t="shared" si="2"/>
        <v>933303.91666666663</v>
      </c>
      <c r="F22" s="16">
        <f t="shared" si="2"/>
        <v>61588.416666666664</v>
      </c>
      <c r="G22" s="16">
        <f t="shared" si="2"/>
        <v>2021.6666666666667</v>
      </c>
      <c r="H22" s="16">
        <f t="shared" si="2"/>
        <v>68.666666666666671</v>
      </c>
      <c r="I22" s="16">
        <f t="shared" si="2"/>
        <v>51.5</v>
      </c>
      <c r="J22" s="16">
        <f t="shared" si="2"/>
        <v>8</v>
      </c>
      <c r="K22" s="16">
        <f t="shared" si="2"/>
        <v>8</v>
      </c>
      <c r="L22" s="16">
        <f t="shared" si="2"/>
        <v>118</v>
      </c>
      <c r="M22" s="16">
        <f t="shared" si="2"/>
        <v>111</v>
      </c>
      <c r="N22" s="16">
        <f t="shared" si="2"/>
        <v>107</v>
      </c>
      <c r="O22" s="16">
        <f t="shared" si="2"/>
        <v>84</v>
      </c>
      <c r="P22" s="17">
        <f t="shared" si="2"/>
        <v>997215.66666666663</v>
      </c>
      <c r="Q22" s="2"/>
      <c r="R22" s="2"/>
      <c r="S22" s="2"/>
      <c r="T22" s="2"/>
      <c r="U22" s="2"/>
      <c r="V22" s="2"/>
      <c r="W22" s="2"/>
      <c r="X22" s="2"/>
      <c r="Y22" s="2"/>
      <c r="Z22" s="2"/>
      <c r="AA22" s="2"/>
      <c r="AB22" s="2"/>
      <c r="AC22" s="2"/>
    </row>
    <row r="23" spans="1:29" x14ac:dyDescent="0.2">
      <c r="A23" s="4">
        <f t="shared" si="1"/>
        <v>2036</v>
      </c>
      <c r="B23" s="261"/>
      <c r="C23" s="167"/>
      <c r="E23" s="15">
        <f t="shared" si="2"/>
        <v>942455.16666666663</v>
      </c>
      <c r="F23" s="16">
        <f t="shared" si="2"/>
        <v>61909.333333333336</v>
      </c>
      <c r="G23" s="16">
        <f t="shared" si="2"/>
        <v>2003.9166666666667</v>
      </c>
      <c r="H23" s="16">
        <f t="shared" si="2"/>
        <v>63.25</v>
      </c>
      <c r="I23" s="16">
        <f t="shared" si="2"/>
        <v>47.5</v>
      </c>
      <c r="J23" s="16">
        <f t="shared" si="2"/>
        <v>8</v>
      </c>
      <c r="K23" s="16">
        <f t="shared" si="2"/>
        <v>8</v>
      </c>
      <c r="L23" s="16">
        <f t="shared" si="2"/>
        <v>118</v>
      </c>
      <c r="M23" s="16">
        <f t="shared" si="2"/>
        <v>111</v>
      </c>
      <c r="N23" s="16">
        <f t="shared" si="2"/>
        <v>107</v>
      </c>
      <c r="O23" s="16">
        <f t="shared" si="2"/>
        <v>84</v>
      </c>
      <c r="P23" s="17">
        <f t="shared" si="2"/>
        <v>1006664.6666666666</v>
      </c>
      <c r="Q23" s="2"/>
      <c r="R23" s="2"/>
      <c r="S23" s="2"/>
      <c r="T23" s="2"/>
      <c r="U23" s="2"/>
      <c r="V23" s="2"/>
      <c r="W23" s="2"/>
      <c r="X23" s="2"/>
      <c r="Y23" s="2"/>
      <c r="Z23" s="2"/>
      <c r="AA23" s="2"/>
      <c r="AB23" s="2"/>
      <c r="AC23" s="2"/>
    </row>
    <row r="24" spans="1:29" x14ac:dyDescent="0.2">
      <c r="A24" s="4">
        <f t="shared" si="1"/>
        <v>2037</v>
      </c>
      <c r="B24" s="261"/>
      <c r="C24" s="167"/>
      <c r="E24" s="15">
        <f t="shared" si="2"/>
        <v>951532.16666666663</v>
      </c>
      <c r="F24" s="16">
        <f t="shared" si="2"/>
        <v>62230.333333333336</v>
      </c>
      <c r="G24" s="16">
        <f t="shared" si="2"/>
        <v>1986.4166666666667</v>
      </c>
      <c r="H24" s="16">
        <f t="shared" si="2"/>
        <v>57.75</v>
      </c>
      <c r="I24" s="16">
        <f t="shared" si="2"/>
        <v>43.25</v>
      </c>
      <c r="J24" s="16">
        <f t="shared" si="2"/>
        <v>8</v>
      </c>
      <c r="K24" s="16">
        <f t="shared" si="2"/>
        <v>8</v>
      </c>
      <c r="L24" s="16">
        <f t="shared" si="2"/>
        <v>118</v>
      </c>
      <c r="M24" s="16">
        <f t="shared" si="2"/>
        <v>111</v>
      </c>
      <c r="N24" s="16">
        <f t="shared" si="2"/>
        <v>107</v>
      </c>
      <c r="O24" s="16">
        <f t="shared" si="2"/>
        <v>84</v>
      </c>
      <c r="P24" s="17">
        <f t="shared" si="2"/>
        <v>1016039.6666666666</v>
      </c>
      <c r="Q24" s="2"/>
      <c r="R24" s="2"/>
      <c r="S24" s="2"/>
      <c r="T24" s="2"/>
      <c r="U24" s="2"/>
      <c r="V24" s="2"/>
      <c r="W24" s="2"/>
      <c r="X24" s="2"/>
      <c r="Y24" s="2"/>
      <c r="Z24" s="2"/>
      <c r="AA24" s="2"/>
      <c r="AB24" s="2"/>
      <c r="AC24" s="2"/>
    </row>
    <row r="25" spans="1:29" x14ac:dyDescent="0.2">
      <c r="A25" s="4">
        <f t="shared" si="1"/>
        <v>2038</v>
      </c>
      <c r="B25" s="261"/>
      <c r="C25" s="167"/>
      <c r="E25" s="15">
        <f t="shared" si="2"/>
        <v>960558.58333333337</v>
      </c>
      <c r="F25" s="16">
        <f t="shared" si="2"/>
        <v>62545.583333333336</v>
      </c>
      <c r="G25" s="16">
        <f t="shared" si="2"/>
        <v>1968.9166666666667</v>
      </c>
      <c r="H25" s="16">
        <f t="shared" si="2"/>
        <v>52.333333333333336</v>
      </c>
      <c r="I25" s="16">
        <f t="shared" si="2"/>
        <v>39.166666666666664</v>
      </c>
      <c r="J25" s="16">
        <f t="shared" si="2"/>
        <v>8</v>
      </c>
      <c r="K25" s="16">
        <f t="shared" si="2"/>
        <v>8</v>
      </c>
      <c r="L25" s="16">
        <f t="shared" si="2"/>
        <v>118</v>
      </c>
      <c r="M25" s="16">
        <f t="shared" si="2"/>
        <v>111</v>
      </c>
      <c r="N25" s="16">
        <f t="shared" si="2"/>
        <v>107</v>
      </c>
      <c r="O25" s="16">
        <f t="shared" si="2"/>
        <v>84</v>
      </c>
      <c r="P25" s="17">
        <f t="shared" si="2"/>
        <v>1025358.4166666666</v>
      </c>
      <c r="Q25" s="2"/>
      <c r="R25" s="2"/>
      <c r="S25" s="2"/>
      <c r="T25" s="2"/>
      <c r="U25" s="2"/>
      <c r="V25" s="2"/>
      <c r="W25" s="2"/>
      <c r="X25" s="2"/>
      <c r="Y25" s="2"/>
      <c r="Z25" s="2"/>
      <c r="AA25" s="2"/>
      <c r="AB25" s="2"/>
      <c r="AC25" s="2"/>
    </row>
    <row r="26" spans="1:29" x14ac:dyDescent="0.2">
      <c r="A26" s="4">
        <f t="shared" si="1"/>
        <v>2039</v>
      </c>
      <c r="B26" s="261"/>
      <c r="C26" s="167"/>
      <c r="E26" s="15">
        <f t="shared" si="2"/>
        <v>969539.25</v>
      </c>
      <c r="F26" s="16">
        <f t="shared" si="2"/>
        <v>62863.25</v>
      </c>
      <c r="G26" s="16">
        <f t="shared" si="2"/>
        <v>1951.25</v>
      </c>
      <c r="H26" s="16">
        <f t="shared" si="2"/>
        <v>46.75</v>
      </c>
      <c r="I26" s="16">
        <f t="shared" si="2"/>
        <v>35.166666666666664</v>
      </c>
      <c r="J26" s="16">
        <f t="shared" si="2"/>
        <v>8</v>
      </c>
      <c r="K26" s="16">
        <f t="shared" si="2"/>
        <v>8</v>
      </c>
      <c r="L26" s="16">
        <f t="shared" si="2"/>
        <v>118</v>
      </c>
      <c r="M26" s="16">
        <f t="shared" si="2"/>
        <v>111</v>
      </c>
      <c r="N26" s="16">
        <f t="shared" si="2"/>
        <v>107</v>
      </c>
      <c r="O26" s="16">
        <f t="shared" si="2"/>
        <v>84</v>
      </c>
      <c r="P26" s="17">
        <f t="shared" si="2"/>
        <v>1034633.5</v>
      </c>
      <c r="Q26" s="2"/>
      <c r="R26" s="2"/>
      <c r="S26" s="2"/>
      <c r="T26" s="2"/>
      <c r="U26" s="2"/>
      <c r="V26" s="2"/>
      <c r="W26" s="2"/>
      <c r="X26" s="2"/>
      <c r="Y26" s="2"/>
      <c r="Z26" s="2"/>
      <c r="AA26" s="2"/>
      <c r="AB26" s="2"/>
      <c r="AC26" s="2"/>
    </row>
    <row r="27" spans="1:29" x14ac:dyDescent="0.2">
      <c r="A27" s="4">
        <f t="shared" si="1"/>
        <v>2040</v>
      </c>
      <c r="B27" s="261"/>
      <c r="C27" s="167"/>
      <c r="E27" s="15">
        <f t="shared" si="2"/>
        <v>978482.08333333337</v>
      </c>
      <c r="F27" s="16">
        <f t="shared" si="2"/>
        <v>63191.833333333336</v>
      </c>
      <c r="G27" s="16">
        <f t="shared" si="2"/>
        <v>1933.8333333333333</v>
      </c>
      <c r="H27" s="16">
        <f t="shared" si="2"/>
        <v>41.333333333333336</v>
      </c>
      <c r="I27" s="16">
        <f t="shared" si="2"/>
        <v>31</v>
      </c>
      <c r="J27" s="16">
        <f t="shared" si="2"/>
        <v>8</v>
      </c>
      <c r="K27" s="16">
        <f t="shared" si="2"/>
        <v>8</v>
      </c>
      <c r="L27" s="16">
        <f t="shared" si="2"/>
        <v>118</v>
      </c>
      <c r="M27" s="16">
        <f t="shared" si="2"/>
        <v>111</v>
      </c>
      <c r="N27" s="16">
        <f t="shared" si="2"/>
        <v>107</v>
      </c>
      <c r="O27" s="16">
        <f t="shared" si="2"/>
        <v>84</v>
      </c>
      <c r="P27" s="17">
        <f t="shared" si="2"/>
        <v>1043882.0833333334</v>
      </c>
      <c r="Q27" s="2"/>
      <c r="R27" s="2"/>
      <c r="S27" s="2"/>
      <c r="T27" s="2"/>
      <c r="U27" s="2"/>
      <c r="V27" s="2"/>
      <c r="W27" s="2"/>
      <c r="X27" s="2"/>
      <c r="Y27" s="2"/>
      <c r="Z27" s="2"/>
      <c r="AA27" s="2"/>
      <c r="AB27" s="2"/>
      <c r="AC27" s="2"/>
    </row>
    <row r="28" spans="1:29" x14ac:dyDescent="0.2">
      <c r="A28" s="4">
        <f t="shared" si="1"/>
        <v>2041</v>
      </c>
      <c r="B28" s="261"/>
      <c r="C28" s="167"/>
      <c r="E28" s="15">
        <f t="shared" si="2"/>
        <v>987379.33333333337</v>
      </c>
      <c r="F28" s="16">
        <f t="shared" si="2"/>
        <v>63520</v>
      </c>
      <c r="G28" s="16">
        <f t="shared" si="2"/>
        <v>1916.25</v>
      </c>
      <c r="H28" s="16">
        <f t="shared" si="2"/>
        <v>35.833333333333336</v>
      </c>
      <c r="I28" s="16">
        <f t="shared" si="2"/>
        <v>26.833333333333332</v>
      </c>
      <c r="J28" s="16">
        <f t="shared" si="2"/>
        <v>8</v>
      </c>
      <c r="K28" s="16">
        <f t="shared" si="2"/>
        <v>8</v>
      </c>
      <c r="L28" s="16">
        <f t="shared" si="2"/>
        <v>118</v>
      </c>
      <c r="M28" s="16">
        <f t="shared" si="2"/>
        <v>111</v>
      </c>
      <c r="N28" s="16">
        <f t="shared" si="2"/>
        <v>107</v>
      </c>
      <c r="O28" s="16">
        <f t="shared" si="2"/>
        <v>84</v>
      </c>
      <c r="P28" s="17">
        <f t="shared" si="2"/>
        <v>1053084.4166666667</v>
      </c>
      <c r="Q28" s="2"/>
      <c r="R28" s="2"/>
      <c r="S28" s="2"/>
      <c r="T28" s="2"/>
      <c r="U28" s="2"/>
      <c r="V28" s="2"/>
      <c r="W28" s="2"/>
      <c r="X28" s="2"/>
      <c r="Y28" s="2"/>
      <c r="Z28" s="2"/>
      <c r="AA28" s="2"/>
      <c r="AB28" s="2"/>
      <c r="AC28" s="2"/>
    </row>
    <row r="29" spans="1:29" x14ac:dyDescent="0.2">
      <c r="A29" s="4">
        <f t="shared" si="1"/>
        <v>2042</v>
      </c>
      <c r="B29" s="261"/>
      <c r="C29" s="167"/>
      <c r="E29" s="15">
        <f t="shared" si="2"/>
        <v>996239</v>
      </c>
      <c r="F29" s="16">
        <f t="shared" si="2"/>
        <v>63834.333333333336</v>
      </c>
      <c r="G29" s="16">
        <f t="shared" si="2"/>
        <v>1898.8333333333333</v>
      </c>
      <c r="H29" s="16">
        <f t="shared" ref="F29:P32" si="3">AVERAGEIF($A$34:$A$345,$A29,H$34:H$345)</f>
        <v>30.416666666666668</v>
      </c>
      <c r="I29" s="16">
        <f t="shared" si="3"/>
        <v>22.833333333333332</v>
      </c>
      <c r="J29" s="16">
        <f t="shared" si="3"/>
        <v>8</v>
      </c>
      <c r="K29" s="16">
        <f t="shared" si="3"/>
        <v>8</v>
      </c>
      <c r="L29" s="16">
        <f t="shared" si="3"/>
        <v>118</v>
      </c>
      <c r="M29" s="16">
        <f t="shared" si="3"/>
        <v>111</v>
      </c>
      <c r="N29" s="16">
        <f t="shared" si="3"/>
        <v>107</v>
      </c>
      <c r="O29" s="16">
        <f t="shared" si="3"/>
        <v>84</v>
      </c>
      <c r="P29" s="17">
        <f t="shared" si="3"/>
        <v>1062235.5833333333</v>
      </c>
      <c r="Q29" s="2"/>
      <c r="R29" s="2"/>
      <c r="S29" s="2"/>
      <c r="T29" s="2"/>
      <c r="U29" s="2"/>
      <c r="V29" s="2"/>
      <c r="W29" s="2"/>
      <c r="X29" s="2"/>
      <c r="Y29" s="2"/>
      <c r="Z29" s="2"/>
      <c r="AA29" s="2"/>
      <c r="AB29" s="2"/>
      <c r="AC29" s="2"/>
    </row>
    <row r="30" spans="1:29" x14ac:dyDescent="0.2">
      <c r="A30" s="4">
        <f t="shared" si="1"/>
        <v>2043</v>
      </c>
      <c r="B30" s="261"/>
      <c r="C30" s="167"/>
      <c r="E30" s="15">
        <f t="shared" ref="E30:E32" si="4">AVERAGEIF($A$34:$A$345,$A30,E$34:E$345)</f>
        <v>1005060.6666666666</v>
      </c>
      <c r="F30" s="16">
        <f t="shared" si="3"/>
        <v>64139.666666666664</v>
      </c>
      <c r="G30" s="16">
        <f t="shared" si="3"/>
        <v>1881.1666666666667</v>
      </c>
      <c r="H30" s="16">
        <f t="shared" si="3"/>
        <v>24.833333333333332</v>
      </c>
      <c r="I30" s="16">
        <f t="shared" si="3"/>
        <v>18.75</v>
      </c>
      <c r="J30" s="16">
        <f t="shared" si="3"/>
        <v>8</v>
      </c>
      <c r="K30" s="16">
        <f t="shared" si="3"/>
        <v>8</v>
      </c>
      <c r="L30" s="16">
        <f t="shared" si="3"/>
        <v>118</v>
      </c>
      <c r="M30" s="16">
        <f t="shared" si="3"/>
        <v>111</v>
      </c>
      <c r="N30" s="16">
        <f t="shared" si="3"/>
        <v>107</v>
      </c>
      <c r="O30" s="16">
        <f t="shared" si="3"/>
        <v>84</v>
      </c>
      <c r="P30" s="17">
        <f t="shared" si="3"/>
        <v>1071339.3333333333</v>
      </c>
      <c r="Q30" s="2"/>
      <c r="R30" s="2"/>
      <c r="S30" s="2"/>
      <c r="T30" s="2"/>
      <c r="U30" s="2"/>
      <c r="V30" s="2"/>
      <c r="W30" s="2"/>
      <c r="X30" s="2"/>
      <c r="Y30" s="2"/>
      <c r="Z30" s="2"/>
      <c r="AA30" s="2"/>
      <c r="AB30" s="2"/>
      <c r="AC30" s="2"/>
    </row>
    <row r="31" spans="1:29" x14ac:dyDescent="0.2">
      <c r="A31" s="4">
        <f t="shared" si="1"/>
        <v>2044</v>
      </c>
      <c r="B31" s="261"/>
      <c r="C31" s="167"/>
      <c r="E31" s="15">
        <f t="shared" si="4"/>
        <v>1013839</v>
      </c>
      <c r="F31" s="16">
        <f t="shared" si="3"/>
        <v>64450.166666666664</v>
      </c>
      <c r="G31" s="16">
        <f t="shared" si="3"/>
        <v>1863.6666666666667</v>
      </c>
      <c r="H31" s="16">
        <f t="shared" si="3"/>
        <v>19.416666666666668</v>
      </c>
      <c r="I31" s="16">
        <f t="shared" si="3"/>
        <v>14.5</v>
      </c>
      <c r="J31" s="16">
        <f t="shared" si="3"/>
        <v>8</v>
      </c>
      <c r="K31" s="16">
        <f t="shared" si="3"/>
        <v>8</v>
      </c>
      <c r="L31" s="16">
        <f t="shared" si="3"/>
        <v>118</v>
      </c>
      <c r="M31" s="16">
        <f t="shared" si="3"/>
        <v>111</v>
      </c>
      <c r="N31" s="16">
        <f t="shared" si="3"/>
        <v>107</v>
      </c>
      <c r="O31" s="16">
        <f t="shared" si="3"/>
        <v>84</v>
      </c>
      <c r="P31" s="17">
        <f t="shared" si="3"/>
        <v>1080405.25</v>
      </c>
      <c r="Q31" s="2"/>
      <c r="R31" s="2"/>
      <c r="S31" s="2"/>
      <c r="T31" s="2"/>
      <c r="U31" s="2"/>
      <c r="V31" s="2"/>
      <c r="W31" s="2"/>
      <c r="X31" s="2"/>
      <c r="Y31" s="2"/>
      <c r="Z31" s="2"/>
      <c r="AA31" s="2"/>
      <c r="AB31" s="2"/>
      <c r="AC31" s="2"/>
    </row>
    <row r="32" spans="1:29" ht="13.5" thickBot="1" x14ac:dyDescent="0.25">
      <c r="A32" s="4">
        <f t="shared" si="1"/>
        <v>2045</v>
      </c>
      <c r="B32" s="261"/>
      <c r="C32" s="167"/>
      <c r="E32" s="18">
        <f t="shared" si="4"/>
        <v>1022575.3333333334</v>
      </c>
      <c r="F32" s="19">
        <f t="shared" si="3"/>
        <v>64769.083333333336</v>
      </c>
      <c r="G32" s="19">
        <f t="shared" si="3"/>
        <v>1846</v>
      </c>
      <c r="H32" s="19">
        <f t="shared" si="3"/>
        <v>13.916666666666666</v>
      </c>
      <c r="I32" s="19">
        <f t="shared" si="3"/>
        <v>10.5</v>
      </c>
      <c r="J32" s="19">
        <f t="shared" si="3"/>
        <v>8</v>
      </c>
      <c r="K32" s="19">
        <f t="shared" si="3"/>
        <v>8</v>
      </c>
      <c r="L32" s="19">
        <f t="shared" si="3"/>
        <v>118</v>
      </c>
      <c r="M32" s="19">
        <f t="shared" si="3"/>
        <v>111</v>
      </c>
      <c r="N32" s="19">
        <f t="shared" si="3"/>
        <v>107</v>
      </c>
      <c r="O32" s="19">
        <f t="shared" si="3"/>
        <v>84</v>
      </c>
      <c r="P32" s="20">
        <f t="shared" si="3"/>
        <v>1089437.3333333333</v>
      </c>
      <c r="Q32" s="2"/>
      <c r="R32" s="2"/>
      <c r="S32" s="2"/>
      <c r="T32" s="2"/>
      <c r="U32" s="2"/>
      <c r="V32" s="2"/>
      <c r="W32" s="2"/>
      <c r="X32" s="2"/>
      <c r="Y32" s="2"/>
      <c r="Z32" s="2"/>
      <c r="AA32" s="2"/>
      <c r="AB32" s="2"/>
      <c r="AC32" s="2"/>
    </row>
    <row r="33" spans="1:29" ht="3" customHeight="1" thickBot="1" x14ac:dyDescent="0.25">
      <c r="C33" s="167"/>
      <c r="Q33" s="2"/>
      <c r="R33" s="2"/>
      <c r="S33" s="2"/>
      <c r="T33" s="2"/>
      <c r="U33" s="2"/>
      <c r="V33" s="2"/>
      <c r="W33" s="2"/>
      <c r="X33" s="2"/>
      <c r="Y33" s="2"/>
      <c r="Z33" s="2"/>
      <c r="AA33" s="2"/>
      <c r="AB33" s="2"/>
      <c r="AC33" s="2"/>
    </row>
    <row r="34" spans="1:29" x14ac:dyDescent="0.2">
      <c r="A34" s="4">
        <v>2020</v>
      </c>
      <c r="B34" s="4">
        <v>1</v>
      </c>
      <c r="C34" s="11">
        <f t="shared" ref="C34:C97" si="5">DATE(A34,B34,1)</f>
        <v>43831</v>
      </c>
      <c r="E34" s="12">
        <v>788588</v>
      </c>
      <c r="F34" s="13">
        <v>56429</v>
      </c>
      <c r="G34" s="13">
        <v>2303</v>
      </c>
      <c r="H34" s="13">
        <v>156</v>
      </c>
      <c r="I34" s="13">
        <v>155</v>
      </c>
      <c r="J34" s="13">
        <v>8</v>
      </c>
      <c r="K34" s="13">
        <v>8</v>
      </c>
      <c r="L34" s="13">
        <v>118</v>
      </c>
      <c r="M34" s="13">
        <v>111</v>
      </c>
      <c r="N34" s="13">
        <v>107</v>
      </c>
      <c r="O34" s="13">
        <v>87</v>
      </c>
      <c r="P34" s="14">
        <f t="shared" ref="P34:P97" si="6">SUM(E34:H34,J34,MAX(L34:M34),MAX(N34:O34))</f>
        <v>847709</v>
      </c>
      <c r="Q34" s="2"/>
      <c r="R34" s="114"/>
      <c r="S34" s="114"/>
      <c r="T34" s="114"/>
      <c r="U34" s="114"/>
      <c r="V34" s="114"/>
      <c r="W34" s="114"/>
      <c r="X34" s="114"/>
      <c r="Y34" s="114"/>
      <c r="Z34" s="114"/>
      <c r="AA34" s="114"/>
      <c r="AB34" s="114"/>
      <c r="AC34" s="2"/>
    </row>
    <row r="35" spans="1:29" x14ac:dyDescent="0.2">
      <c r="A35" s="4">
        <f t="shared" ref="A35:A98" si="7">IF(B35=1,A34+1,A34)</f>
        <v>2020</v>
      </c>
      <c r="B35" s="4">
        <f t="shared" ref="B35:B98" si="8">IF(B34=12,1,B34+1)</f>
        <v>2</v>
      </c>
      <c r="C35" s="11">
        <f t="shared" si="5"/>
        <v>43862</v>
      </c>
      <c r="E35" s="15">
        <v>789215</v>
      </c>
      <c r="F35" s="16">
        <v>56454</v>
      </c>
      <c r="G35" s="16">
        <v>2304</v>
      </c>
      <c r="H35" s="16">
        <v>153</v>
      </c>
      <c r="I35" s="16">
        <v>142</v>
      </c>
      <c r="J35" s="16">
        <v>8</v>
      </c>
      <c r="K35" s="16">
        <v>8</v>
      </c>
      <c r="L35" s="16">
        <v>118</v>
      </c>
      <c r="M35" s="16">
        <v>111</v>
      </c>
      <c r="N35" s="16">
        <v>106</v>
      </c>
      <c r="O35" s="16">
        <v>85</v>
      </c>
      <c r="P35" s="17">
        <f t="shared" si="6"/>
        <v>848358</v>
      </c>
      <c r="Q35" s="2"/>
      <c r="R35" s="114"/>
      <c r="S35" s="114"/>
      <c r="T35" s="114"/>
      <c r="U35" s="114"/>
      <c r="V35" s="114"/>
      <c r="W35" s="114"/>
      <c r="X35" s="114"/>
      <c r="Y35" s="114"/>
      <c r="Z35" s="114"/>
      <c r="AA35" s="114"/>
      <c r="AB35" s="114"/>
      <c r="AC35" s="2"/>
    </row>
    <row r="36" spans="1:29" x14ac:dyDescent="0.2">
      <c r="A36" s="4">
        <f t="shared" si="7"/>
        <v>2020</v>
      </c>
      <c r="B36" s="4">
        <f t="shared" si="8"/>
        <v>3</v>
      </c>
      <c r="C36" s="11">
        <f t="shared" si="5"/>
        <v>43891</v>
      </c>
      <c r="E36" s="15">
        <v>789787</v>
      </c>
      <c r="F36" s="16">
        <v>56480</v>
      </c>
      <c r="G36" s="16">
        <v>2311</v>
      </c>
      <c r="H36" s="16">
        <v>152</v>
      </c>
      <c r="I36" s="16">
        <v>128</v>
      </c>
      <c r="J36" s="16">
        <v>8</v>
      </c>
      <c r="K36" s="16">
        <v>8</v>
      </c>
      <c r="L36" s="16">
        <v>118</v>
      </c>
      <c r="M36" s="16">
        <v>111</v>
      </c>
      <c r="N36" s="16">
        <v>106</v>
      </c>
      <c r="O36" s="16">
        <v>84</v>
      </c>
      <c r="P36" s="17">
        <f t="shared" si="6"/>
        <v>848962</v>
      </c>
      <c r="Q36" s="2"/>
      <c r="R36" s="114"/>
      <c r="S36" s="114"/>
      <c r="T36" s="114"/>
      <c r="U36" s="114"/>
      <c r="V36" s="114"/>
      <c r="W36" s="114"/>
      <c r="X36" s="114"/>
      <c r="Y36" s="114"/>
      <c r="Z36" s="114"/>
      <c r="AA36" s="114"/>
      <c r="AB36" s="114"/>
      <c r="AC36" s="2"/>
    </row>
    <row r="37" spans="1:29" x14ac:dyDescent="0.2">
      <c r="A37" s="4">
        <f t="shared" si="7"/>
        <v>2020</v>
      </c>
      <c r="B37" s="4">
        <f t="shared" si="8"/>
        <v>4</v>
      </c>
      <c r="C37" s="11">
        <f t="shared" si="5"/>
        <v>43922</v>
      </c>
      <c r="E37" s="15">
        <v>789767</v>
      </c>
      <c r="F37" s="16">
        <v>56349</v>
      </c>
      <c r="G37" s="16">
        <v>2301</v>
      </c>
      <c r="H37" s="16">
        <v>152</v>
      </c>
      <c r="I37" s="16">
        <v>114</v>
      </c>
      <c r="J37" s="16">
        <v>8</v>
      </c>
      <c r="K37" s="16">
        <v>8</v>
      </c>
      <c r="L37" s="16">
        <v>118</v>
      </c>
      <c r="M37" s="16">
        <v>111</v>
      </c>
      <c r="N37" s="16">
        <v>107</v>
      </c>
      <c r="O37" s="16">
        <v>84</v>
      </c>
      <c r="P37" s="17">
        <f t="shared" si="6"/>
        <v>848802</v>
      </c>
      <c r="Q37" s="2"/>
      <c r="R37" s="114"/>
      <c r="S37" s="114"/>
      <c r="T37" s="114"/>
      <c r="U37" s="114"/>
      <c r="V37" s="114"/>
      <c r="W37" s="114"/>
      <c r="X37" s="114"/>
      <c r="Y37" s="114"/>
      <c r="Z37" s="114"/>
      <c r="AA37" s="114"/>
      <c r="AB37" s="114"/>
      <c r="AC37" s="2"/>
    </row>
    <row r="38" spans="1:29" x14ac:dyDescent="0.2">
      <c r="A38" s="4">
        <f t="shared" si="7"/>
        <v>2020</v>
      </c>
      <c r="B38" s="4">
        <f t="shared" si="8"/>
        <v>5</v>
      </c>
      <c r="C38" s="11">
        <f t="shared" si="5"/>
        <v>43952</v>
      </c>
      <c r="E38" s="15">
        <v>789816</v>
      </c>
      <c r="F38" s="16">
        <v>56270</v>
      </c>
      <c r="G38" s="16">
        <v>2297</v>
      </c>
      <c r="H38" s="16">
        <v>152</v>
      </c>
      <c r="I38" s="16">
        <v>114</v>
      </c>
      <c r="J38" s="16">
        <v>8</v>
      </c>
      <c r="K38" s="16">
        <v>8</v>
      </c>
      <c r="L38" s="16">
        <v>118</v>
      </c>
      <c r="M38" s="16">
        <v>111</v>
      </c>
      <c r="N38" s="16">
        <v>107</v>
      </c>
      <c r="O38" s="16">
        <v>84</v>
      </c>
      <c r="P38" s="17">
        <f t="shared" si="6"/>
        <v>848768</v>
      </c>
      <c r="Q38" s="2"/>
      <c r="R38" s="114"/>
      <c r="S38" s="114"/>
      <c r="T38" s="114"/>
      <c r="U38" s="114"/>
      <c r="V38" s="114"/>
      <c r="W38" s="114"/>
      <c r="X38" s="114"/>
      <c r="Y38" s="114"/>
      <c r="Z38" s="114"/>
      <c r="AA38" s="114"/>
      <c r="AB38" s="114"/>
      <c r="AC38" s="2"/>
    </row>
    <row r="39" spans="1:29" x14ac:dyDescent="0.2">
      <c r="A39" s="4">
        <f t="shared" si="7"/>
        <v>2020</v>
      </c>
      <c r="B39" s="4">
        <f t="shared" si="8"/>
        <v>6</v>
      </c>
      <c r="C39" s="11">
        <f t="shared" si="5"/>
        <v>43983</v>
      </c>
      <c r="E39" s="15">
        <v>790073</v>
      </c>
      <c r="F39" s="16">
        <v>56165</v>
      </c>
      <c r="G39" s="16">
        <v>2287</v>
      </c>
      <c r="H39" s="16">
        <v>151</v>
      </c>
      <c r="I39" s="16">
        <v>113</v>
      </c>
      <c r="J39" s="16">
        <v>8</v>
      </c>
      <c r="K39" s="16">
        <v>8</v>
      </c>
      <c r="L39" s="16">
        <v>118</v>
      </c>
      <c r="M39" s="16">
        <v>111</v>
      </c>
      <c r="N39" s="16">
        <v>107</v>
      </c>
      <c r="O39" s="16">
        <v>84</v>
      </c>
      <c r="P39" s="17">
        <f t="shared" si="6"/>
        <v>848909</v>
      </c>
      <c r="Q39" s="2"/>
      <c r="R39" s="114"/>
      <c r="S39" s="114"/>
      <c r="T39" s="114"/>
      <c r="U39" s="114"/>
      <c r="V39" s="114"/>
      <c r="W39" s="114"/>
      <c r="X39" s="114"/>
      <c r="Y39" s="114"/>
      <c r="Z39" s="114"/>
      <c r="AA39" s="114"/>
      <c r="AB39" s="114"/>
      <c r="AC39" s="2"/>
    </row>
    <row r="40" spans="1:29" x14ac:dyDescent="0.2">
      <c r="A40" s="4">
        <f t="shared" si="7"/>
        <v>2020</v>
      </c>
      <c r="B40" s="4">
        <f t="shared" si="8"/>
        <v>7</v>
      </c>
      <c r="C40" s="11">
        <f t="shared" si="5"/>
        <v>44013</v>
      </c>
      <c r="E40" s="15">
        <v>790328</v>
      </c>
      <c r="F40" s="16">
        <v>56060</v>
      </c>
      <c r="G40" s="16">
        <v>2286</v>
      </c>
      <c r="H40" s="16">
        <v>151</v>
      </c>
      <c r="I40" s="16">
        <v>113</v>
      </c>
      <c r="J40" s="16">
        <v>8</v>
      </c>
      <c r="K40" s="16">
        <v>8</v>
      </c>
      <c r="L40" s="16">
        <v>118</v>
      </c>
      <c r="M40" s="16">
        <v>111</v>
      </c>
      <c r="N40" s="16">
        <v>107</v>
      </c>
      <c r="O40" s="16">
        <v>84</v>
      </c>
      <c r="P40" s="17">
        <f t="shared" si="6"/>
        <v>849058</v>
      </c>
      <c r="Q40" s="2"/>
      <c r="R40" s="114"/>
      <c r="S40" s="114"/>
      <c r="T40" s="114"/>
      <c r="U40" s="114"/>
      <c r="V40" s="114"/>
      <c r="W40" s="114"/>
      <c r="X40" s="114"/>
      <c r="Y40" s="114"/>
      <c r="Z40" s="114"/>
      <c r="AA40" s="114"/>
      <c r="AB40" s="114"/>
      <c r="AC40" s="2"/>
    </row>
    <row r="41" spans="1:29" x14ac:dyDescent="0.2">
      <c r="A41" s="4">
        <f t="shared" si="7"/>
        <v>2020</v>
      </c>
      <c r="B41" s="4">
        <f t="shared" si="8"/>
        <v>8</v>
      </c>
      <c r="C41" s="11">
        <f t="shared" si="5"/>
        <v>44044</v>
      </c>
      <c r="E41" s="15">
        <v>790582</v>
      </c>
      <c r="F41" s="16">
        <v>56090</v>
      </c>
      <c r="G41" s="16">
        <v>2284</v>
      </c>
      <c r="H41" s="16">
        <v>150</v>
      </c>
      <c r="I41" s="16">
        <v>113</v>
      </c>
      <c r="J41" s="16">
        <v>8</v>
      </c>
      <c r="K41" s="16">
        <v>8</v>
      </c>
      <c r="L41" s="16">
        <v>118</v>
      </c>
      <c r="M41" s="16">
        <v>111</v>
      </c>
      <c r="N41" s="16">
        <v>107</v>
      </c>
      <c r="O41" s="16">
        <v>84</v>
      </c>
      <c r="P41" s="17">
        <f t="shared" si="6"/>
        <v>849339</v>
      </c>
      <c r="Q41" s="2"/>
      <c r="R41" s="114"/>
      <c r="S41" s="114"/>
      <c r="T41" s="114"/>
      <c r="U41" s="114"/>
      <c r="V41" s="114"/>
      <c r="W41" s="114"/>
      <c r="X41" s="114"/>
      <c r="Y41" s="114"/>
      <c r="Z41" s="114"/>
      <c r="AA41" s="114"/>
      <c r="AB41" s="114"/>
      <c r="AC41" s="2"/>
    </row>
    <row r="42" spans="1:29" x14ac:dyDescent="0.2">
      <c r="A42" s="4">
        <f t="shared" si="7"/>
        <v>2020</v>
      </c>
      <c r="B42" s="4">
        <f t="shared" si="8"/>
        <v>9</v>
      </c>
      <c r="C42" s="11">
        <f t="shared" si="5"/>
        <v>44075</v>
      </c>
      <c r="E42" s="15">
        <v>791550</v>
      </c>
      <c r="F42" s="16">
        <v>56121</v>
      </c>
      <c r="G42" s="16">
        <v>2282</v>
      </c>
      <c r="H42" s="16">
        <v>150</v>
      </c>
      <c r="I42" s="16">
        <v>112</v>
      </c>
      <c r="J42" s="16">
        <v>8</v>
      </c>
      <c r="K42" s="16">
        <v>8</v>
      </c>
      <c r="L42" s="16">
        <v>118</v>
      </c>
      <c r="M42" s="16">
        <v>111</v>
      </c>
      <c r="N42" s="16">
        <v>107</v>
      </c>
      <c r="O42" s="16">
        <v>84</v>
      </c>
      <c r="P42" s="17">
        <f t="shared" si="6"/>
        <v>850336</v>
      </c>
      <c r="Q42" s="2"/>
      <c r="R42" s="114"/>
      <c r="S42" s="114"/>
      <c r="T42" s="114"/>
      <c r="U42" s="114"/>
      <c r="V42" s="114"/>
      <c r="W42" s="114"/>
      <c r="X42" s="114"/>
      <c r="Y42" s="114"/>
      <c r="Z42" s="114"/>
      <c r="AA42" s="114"/>
      <c r="AB42" s="114"/>
      <c r="AC42" s="2"/>
    </row>
    <row r="43" spans="1:29" x14ac:dyDescent="0.2">
      <c r="A43" s="4">
        <f t="shared" si="7"/>
        <v>2020</v>
      </c>
      <c r="B43" s="4">
        <f t="shared" si="8"/>
        <v>10</v>
      </c>
      <c r="C43" s="11">
        <f t="shared" si="5"/>
        <v>44105</v>
      </c>
      <c r="E43" s="15">
        <v>794179</v>
      </c>
      <c r="F43" s="16">
        <v>56170</v>
      </c>
      <c r="G43" s="16">
        <v>2280</v>
      </c>
      <c r="H43" s="16">
        <v>149</v>
      </c>
      <c r="I43" s="16">
        <v>112</v>
      </c>
      <c r="J43" s="16">
        <v>8</v>
      </c>
      <c r="K43" s="16">
        <v>8</v>
      </c>
      <c r="L43" s="16">
        <v>118</v>
      </c>
      <c r="M43" s="16">
        <v>111</v>
      </c>
      <c r="N43" s="16">
        <v>107</v>
      </c>
      <c r="O43" s="16">
        <v>84</v>
      </c>
      <c r="P43" s="17">
        <f t="shared" si="6"/>
        <v>853011</v>
      </c>
      <c r="Q43" s="2"/>
      <c r="R43" s="114"/>
      <c r="S43" s="114"/>
      <c r="T43" s="114"/>
      <c r="U43" s="114"/>
      <c r="V43" s="114"/>
      <c r="W43" s="114"/>
      <c r="X43" s="114"/>
      <c r="Y43" s="114"/>
      <c r="Z43" s="114"/>
      <c r="AA43" s="114"/>
      <c r="AB43" s="114"/>
      <c r="AC43" s="2"/>
    </row>
    <row r="44" spans="1:29" x14ac:dyDescent="0.2">
      <c r="A44" s="4">
        <f t="shared" si="7"/>
        <v>2020</v>
      </c>
      <c r="B44" s="4">
        <f t="shared" si="8"/>
        <v>11</v>
      </c>
      <c r="C44" s="11">
        <f t="shared" si="5"/>
        <v>44136</v>
      </c>
      <c r="E44" s="15">
        <v>796369</v>
      </c>
      <c r="F44" s="16">
        <v>56248</v>
      </c>
      <c r="G44" s="16">
        <v>2278</v>
      </c>
      <c r="H44" s="16">
        <v>149</v>
      </c>
      <c r="I44" s="16">
        <v>112</v>
      </c>
      <c r="J44" s="16">
        <v>8</v>
      </c>
      <c r="K44" s="16">
        <v>8</v>
      </c>
      <c r="L44" s="16">
        <v>118</v>
      </c>
      <c r="M44" s="16">
        <v>111</v>
      </c>
      <c r="N44" s="16">
        <v>107</v>
      </c>
      <c r="O44" s="16">
        <v>84</v>
      </c>
      <c r="P44" s="17">
        <f t="shared" si="6"/>
        <v>855277</v>
      </c>
      <c r="Q44" s="2"/>
      <c r="R44" s="114"/>
      <c r="S44" s="114"/>
      <c r="T44" s="114"/>
      <c r="U44" s="114"/>
      <c r="V44" s="114"/>
      <c r="W44" s="114"/>
      <c r="X44" s="114"/>
      <c r="Y44" s="114"/>
      <c r="Z44" s="114"/>
      <c r="AA44" s="114"/>
      <c r="AB44" s="114"/>
      <c r="AC44" s="2"/>
    </row>
    <row r="45" spans="1:29" x14ac:dyDescent="0.2">
      <c r="A45" s="4">
        <f t="shared" si="7"/>
        <v>2020</v>
      </c>
      <c r="B45" s="4">
        <f t="shared" si="8"/>
        <v>12</v>
      </c>
      <c r="C45" s="11">
        <f t="shared" si="5"/>
        <v>44166</v>
      </c>
      <c r="E45" s="15">
        <v>797795</v>
      </c>
      <c r="F45" s="16">
        <v>56357</v>
      </c>
      <c r="G45" s="16">
        <v>2283</v>
      </c>
      <c r="H45" s="16">
        <v>148</v>
      </c>
      <c r="I45" s="16">
        <v>111</v>
      </c>
      <c r="J45" s="16">
        <v>8</v>
      </c>
      <c r="K45" s="16">
        <v>8</v>
      </c>
      <c r="L45" s="16">
        <v>118</v>
      </c>
      <c r="M45" s="16">
        <v>111</v>
      </c>
      <c r="N45" s="16">
        <v>107</v>
      </c>
      <c r="O45" s="16">
        <v>84</v>
      </c>
      <c r="P45" s="17">
        <f t="shared" si="6"/>
        <v>856816</v>
      </c>
      <c r="Q45" s="2"/>
      <c r="R45" s="114"/>
      <c r="S45" s="114"/>
      <c r="T45" s="114"/>
      <c r="U45" s="114"/>
      <c r="V45" s="114"/>
      <c r="W45" s="114"/>
      <c r="X45" s="114"/>
      <c r="Y45" s="114"/>
      <c r="Z45" s="114"/>
      <c r="AA45" s="114"/>
      <c r="AB45" s="114"/>
      <c r="AC45" s="2"/>
    </row>
    <row r="46" spans="1:29" x14ac:dyDescent="0.2">
      <c r="A46" s="4">
        <f t="shared" si="7"/>
        <v>2021</v>
      </c>
      <c r="B46" s="4">
        <f t="shared" si="8"/>
        <v>1</v>
      </c>
      <c r="C46" s="11">
        <f t="shared" si="5"/>
        <v>44197</v>
      </c>
      <c r="E46" s="15">
        <v>798783</v>
      </c>
      <c r="F46" s="16">
        <v>56388</v>
      </c>
      <c r="G46" s="16">
        <v>2285</v>
      </c>
      <c r="H46" s="16">
        <v>148</v>
      </c>
      <c r="I46" s="16">
        <v>111</v>
      </c>
      <c r="J46" s="16">
        <v>8</v>
      </c>
      <c r="K46" s="16">
        <v>8</v>
      </c>
      <c r="L46" s="16">
        <v>118</v>
      </c>
      <c r="M46" s="16">
        <v>111</v>
      </c>
      <c r="N46" s="16">
        <v>107</v>
      </c>
      <c r="O46" s="16">
        <v>84</v>
      </c>
      <c r="P46" s="17">
        <f t="shared" si="6"/>
        <v>857837</v>
      </c>
      <c r="Q46" s="2"/>
      <c r="R46" s="114"/>
      <c r="S46" s="114"/>
      <c r="T46" s="114"/>
      <c r="U46" s="114"/>
      <c r="V46" s="114"/>
      <c r="W46" s="114"/>
      <c r="X46" s="114"/>
      <c r="Y46" s="114"/>
      <c r="Z46" s="114"/>
      <c r="AA46" s="114"/>
      <c r="AB46" s="114"/>
      <c r="AC46" s="2"/>
    </row>
    <row r="47" spans="1:29" x14ac:dyDescent="0.2">
      <c r="A47" s="4">
        <f t="shared" si="7"/>
        <v>2021</v>
      </c>
      <c r="B47" s="4">
        <f t="shared" si="8"/>
        <v>2</v>
      </c>
      <c r="C47" s="11">
        <f t="shared" si="5"/>
        <v>44228</v>
      </c>
      <c r="E47" s="15">
        <v>799360</v>
      </c>
      <c r="F47" s="16">
        <v>56380</v>
      </c>
      <c r="G47" s="16">
        <v>2286</v>
      </c>
      <c r="H47" s="16">
        <v>147</v>
      </c>
      <c r="I47" s="16">
        <v>111</v>
      </c>
      <c r="J47" s="16">
        <v>8</v>
      </c>
      <c r="K47" s="16">
        <v>8</v>
      </c>
      <c r="L47" s="16">
        <v>118</v>
      </c>
      <c r="M47" s="16">
        <v>111</v>
      </c>
      <c r="N47" s="16">
        <v>107</v>
      </c>
      <c r="O47" s="16">
        <v>84</v>
      </c>
      <c r="P47" s="17">
        <f t="shared" si="6"/>
        <v>858406</v>
      </c>
      <c r="Q47" s="2"/>
      <c r="R47" s="114"/>
      <c r="S47" s="114"/>
      <c r="T47" s="114"/>
      <c r="U47" s="114"/>
      <c r="V47" s="114"/>
      <c r="W47" s="114"/>
      <c r="X47" s="114"/>
      <c r="Y47" s="114"/>
      <c r="Z47" s="114"/>
      <c r="AA47" s="114"/>
      <c r="AB47" s="114"/>
      <c r="AC47" s="2"/>
    </row>
    <row r="48" spans="1:29" x14ac:dyDescent="0.2">
      <c r="A48" s="4">
        <f t="shared" si="7"/>
        <v>2021</v>
      </c>
      <c r="B48" s="4">
        <f t="shared" si="8"/>
        <v>3</v>
      </c>
      <c r="C48" s="11">
        <f t="shared" si="5"/>
        <v>44256</v>
      </c>
      <c r="E48" s="15">
        <v>799641</v>
      </c>
      <c r="F48" s="16">
        <v>56361</v>
      </c>
      <c r="G48" s="16">
        <v>2285</v>
      </c>
      <c r="H48" s="16">
        <v>147</v>
      </c>
      <c r="I48" s="16">
        <v>110</v>
      </c>
      <c r="J48" s="16">
        <v>8</v>
      </c>
      <c r="K48" s="16">
        <v>8</v>
      </c>
      <c r="L48" s="16">
        <v>118</v>
      </c>
      <c r="M48" s="16">
        <v>111</v>
      </c>
      <c r="N48" s="16">
        <v>107</v>
      </c>
      <c r="O48" s="16">
        <v>84</v>
      </c>
      <c r="P48" s="17">
        <f t="shared" si="6"/>
        <v>858667</v>
      </c>
      <c r="Q48" s="2"/>
      <c r="R48" s="114"/>
      <c r="S48" s="114"/>
      <c r="T48" s="114"/>
      <c r="U48" s="114"/>
      <c r="V48" s="114"/>
      <c r="W48" s="114"/>
      <c r="X48" s="114"/>
      <c r="Y48" s="114"/>
      <c r="Z48" s="114"/>
      <c r="AA48" s="114"/>
      <c r="AB48" s="114"/>
      <c r="AC48" s="2"/>
    </row>
    <row r="49" spans="1:29" x14ac:dyDescent="0.2">
      <c r="A49" s="4">
        <f t="shared" si="7"/>
        <v>2021</v>
      </c>
      <c r="B49" s="4">
        <f t="shared" si="8"/>
        <v>4</v>
      </c>
      <c r="C49" s="11">
        <f t="shared" si="5"/>
        <v>44287</v>
      </c>
      <c r="E49" s="15">
        <v>799510</v>
      </c>
      <c r="F49" s="16">
        <v>56358</v>
      </c>
      <c r="G49" s="16">
        <v>2278</v>
      </c>
      <c r="H49" s="16">
        <v>147</v>
      </c>
      <c r="I49" s="16">
        <v>110</v>
      </c>
      <c r="J49" s="16">
        <v>8</v>
      </c>
      <c r="K49" s="16">
        <v>8</v>
      </c>
      <c r="L49" s="16">
        <v>118</v>
      </c>
      <c r="M49" s="16">
        <v>111</v>
      </c>
      <c r="N49" s="16">
        <v>107</v>
      </c>
      <c r="O49" s="16">
        <v>84</v>
      </c>
      <c r="P49" s="17">
        <f t="shared" si="6"/>
        <v>858526</v>
      </c>
      <c r="Q49" s="2"/>
      <c r="R49" s="114"/>
      <c r="S49" s="114"/>
      <c r="T49" s="114"/>
      <c r="U49" s="114"/>
      <c r="V49" s="114"/>
      <c r="W49" s="114"/>
      <c r="X49" s="114"/>
      <c r="Y49" s="114"/>
      <c r="Z49" s="114"/>
      <c r="AA49" s="114"/>
      <c r="AB49" s="114"/>
      <c r="AC49" s="2"/>
    </row>
    <row r="50" spans="1:29" x14ac:dyDescent="0.2">
      <c r="A50" s="4">
        <f t="shared" si="7"/>
        <v>2021</v>
      </c>
      <c r="B50" s="4">
        <f t="shared" si="8"/>
        <v>5</v>
      </c>
      <c r="C50" s="11">
        <f t="shared" si="5"/>
        <v>44317</v>
      </c>
      <c r="E50" s="15">
        <v>799749</v>
      </c>
      <c r="F50" s="16">
        <v>56373</v>
      </c>
      <c r="G50" s="16">
        <v>2275</v>
      </c>
      <c r="H50" s="16">
        <v>146</v>
      </c>
      <c r="I50" s="16">
        <v>110</v>
      </c>
      <c r="J50" s="16">
        <v>8</v>
      </c>
      <c r="K50" s="16">
        <v>8</v>
      </c>
      <c r="L50" s="16">
        <v>118</v>
      </c>
      <c r="M50" s="16">
        <v>111</v>
      </c>
      <c r="N50" s="16">
        <v>107</v>
      </c>
      <c r="O50" s="16">
        <v>84</v>
      </c>
      <c r="P50" s="17">
        <f t="shared" si="6"/>
        <v>858776</v>
      </c>
      <c r="Q50" s="2"/>
      <c r="R50" s="114"/>
      <c r="S50" s="114"/>
      <c r="T50" s="114"/>
      <c r="U50" s="114"/>
      <c r="V50" s="114"/>
      <c r="W50" s="114"/>
      <c r="X50" s="114"/>
      <c r="Y50" s="114"/>
      <c r="Z50" s="114"/>
      <c r="AA50" s="114"/>
      <c r="AB50" s="114"/>
      <c r="AC50" s="2"/>
    </row>
    <row r="51" spans="1:29" x14ac:dyDescent="0.2">
      <c r="A51" s="4">
        <f t="shared" si="7"/>
        <v>2021</v>
      </c>
      <c r="B51" s="4">
        <f t="shared" si="8"/>
        <v>6</v>
      </c>
      <c r="C51" s="11">
        <f t="shared" si="5"/>
        <v>44348</v>
      </c>
      <c r="E51" s="15">
        <v>799985</v>
      </c>
      <c r="F51" s="16">
        <v>56405</v>
      </c>
      <c r="G51" s="16">
        <v>2265</v>
      </c>
      <c r="H51" s="16">
        <v>146</v>
      </c>
      <c r="I51" s="16">
        <v>109</v>
      </c>
      <c r="J51" s="16">
        <v>8</v>
      </c>
      <c r="K51" s="16">
        <v>8</v>
      </c>
      <c r="L51" s="16">
        <v>118</v>
      </c>
      <c r="M51" s="16">
        <v>111</v>
      </c>
      <c r="N51" s="16">
        <v>107</v>
      </c>
      <c r="O51" s="16">
        <v>84</v>
      </c>
      <c r="P51" s="17">
        <f t="shared" si="6"/>
        <v>859034</v>
      </c>
      <c r="Q51" s="2"/>
      <c r="R51" s="114"/>
      <c r="S51" s="114"/>
      <c r="T51" s="114"/>
      <c r="U51" s="114"/>
      <c r="V51" s="114"/>
      <c r="W51" s="114"/>
      <c r="X51" s="114"/>
      <c r="Y51" s="114"/>
      <c r="Z51" s="114"/>
      <c r="AA51" s="114"/>
      <c r="AB51" s="114"/>
      <c r="AC51" s="2"/>
    </row>
    <row r="52" spans="1:29" x14ac:dyDescent="0.2">
      <c r="A52" s="4">
        <f t="shared" si="7"/>
        <v>2021</v>
      </c>
      <c r="B52" s="4">
        <f t="shared" si="8"/>
        <v>7</v>
      </c>
      <c r="C52" s="11">
        <f t="shared" si="5"/>
        <v>44378</v>
      </c>
      <c r="E52" s="15">
        <v>800220</v>
      </c>
      <c r="F52" s="16">
        <v>56452</v>
      </c>
      <c r="G52" s="16">
        <v>2263</v>
      </c>
      <c r="H52" s="16">
        <v>145</v>
      </c>
      <c r="I52" s="16">
        <v>109</v>
      </c>
      <c r="J52" s="16">
        <v>8</v>
      </c>
      <c r="K52" s="16">
        <v>8</v>
      </c>
      <c r="L52" s="16">
        <v>118</v>
      </c>
      <c r="M52" s="16">
        <v>111</v>
      </c>
      <c r="N52" s="16">
        <v>107</v>
      </c>
      <c r="O52" s="16">
        <v>84</v>
      </c>
      <c r="P52" s="17">
        <f t="shared" si="6"/>
        <v>859313</v>
      </c>
      <c r="Q52" s="2"/>
      <c r="R52" s="114"/>
      <c r="S52" s="114"/>
      <c r="T52" s="114"/>
      <c r="U52" s="114"/>
      <c r="V52" s="114"/>
      <c r="W52" s="114"/>
      <c r="X52" s="114"/>
      <c r="Y52" s="114"/>
      <c r="Z52" s="114"/>
      <c r="AA52" s="114"/>
      <c r="AB52" s="114"/>
      <c r="AC52" s="2"/>
    </row>
    <row r="53" spans="1:29" x14ac:dyDescent="0.2">
      <c r="A53" s="4">
        <f t="shared" si="7"/>
        <v>2021</v>
      </c>
      <c r="B53" s="4">
        <f t="shared" si="8"/>
        <v>8</v>
      </c>
      <c r="C53" s="11">
        <f t="shared" si="5"/>
        <v>44409</v>
      </c>
      <c r="E53" s="15">
        <v>800453</v>
      </c>
      <c r="F53" s="16">
        <v>56510</v>
      </c>
      <c r="G53" s="16">
        <v>2262</v>
      </c>
      <c r="H53" s="16">
        <v>145</v>
      </c>
      <c r="I53" s="16">
        <v>109</v>
      </c>
      <c r="J53" s="16">
        <v>8</v>
      </c>
      <c r="K53" s="16">
        <v>8</v>
      </c>
      <c r="L53" s="16">
        <v>118</v>
      </c>
      <c r="M53" s="16">
        <v>111</v>
      </c>
      <c r="N53" s="16">
        <v>107</v>
      </c>
      <c r="O53" s="16">
        <v>84</v>
      </c>
      <c r="P53" s="17">
        <f t="shared" si="6"/>
        <v>859603</v>
      </c>
      <c r="Q53" s="2"/>
      <c r="R53" s="114"/>
      <c r="S53" s="114"/>
      <c r="T53" s="114"/>
      <c r="U53" s="114"/>
      <c r="V53" s="114"/>
      <c r="W53" s="114"/>
      <c r="X53" s="114"/>
      <c r="Y53" s="114"/>
      <c r="Z53" s="114"/>
      <c r="AA53" s="114"/>
      <c r="AB53" s="114"/>
      <c r="AC53" s="2"/>
    </row>
    <row r="54" spans="1:29" x14ac:dyDescent="0.2">
      <c r="A54" s="4">
        <f t="shared" si="7"/>
        <v>2021</v>
      </c>
      <c r="B54" s="4">
        <f t="shared" si="8"/>
        <v>9</v>
      </c>
      <c r="C54" s="11">
        <f t="shared" si="5"/>
        <v>44440</v>
      </c>
      <c r="E54" s="15">
        <v>801400</v>
      </c>
      <c r="F54" s="16">
        <v>56575</v>
      </c>
      <c r="G54" s="16">
        <v>2260</v>
      </c>
      <c r="H54" s="16">
        <v>144</v>
      </c>
      <c r="I54" s="16">
        <v>108</v>
      </c>
      <c r="J54" s="16">
        <v>8</v>
      </c>
      <c r="K54" s="16">
        <v>8</v>
      </c>
      <c r="L54" s="16">
        <v>118</v>
      </c>
      <c r="M54" s="16">
        <v>111</v>
      </c>
      <c r="N54" s="16">
        <v>107</v>
      </c>
      <c r="O54" s="16">
        <v>84</v>
      </c>
      <c r="P54" s="17">
        <f t="shared" si="6"/>
        <v>860612</v>
      </c>
      <c r="Q54" s="2"/>
      <c r="R54" s="114"/>
      <c r="S54" s="114"/>
      <c r="T54" s="114"/>
      <c r="U54" s="114"/>
      <c r="V54" s="114"/>
      <c r="W54" s="114"/>
      <c r="X54" s="114"/>
      <c r="Y54" s="114"/>
      <c r="Z54" s="114"/>
      <c r="AA54" s="114"/>
      <c r="AB54" s="114"/>
      <c r="AC54" s="2"/>
    </row>
    <row r="55" spans="1:29" x14ac:dyDescent="0.2">
      <c r="A55" s="4">
        <f t="shared" si="7"/>
        <v>2021</v>
      </c>
      <c r="B55" s="4">
        <f t="shared" si="8"/>
        <v>10</v>
      </c>
      <c r="C55" s="11">
        <f t="shared" si="5"/>
        <v>44470</v>
      </c>
      <c r="E55" s="15">
        <v>804007</v>
      </c>
      <c r="F55" s="16">
        <v>56645</v>
      </c>
      <c r="G55" s="16">
        <v>2258</v>
      </c>
      <c r="H55" s="16">
        <v>144</v>
      </c>
      <c r="I55" s="16">
        <v>108</v>
      </c>
      <c r="J55" s="16">
        <v>8</v>
      </c>
      <c r="K55" s="16">
        <v>8</v>
      </c>
      <c r="L55" s="16">
        <v>118</v>
      </c>
      <c r="M55" s="16">
        <v>111</v>
      </c>
      <c r="N55" s="16">
        <v>107</v>
      </c>
      <c r="O55" s="16">
        <v>84</v>
      </c>
      <c r="P55" s="17">
        <f t="shared" si="6"/>
        <v>863287</v>
      </c>
      <c r="Q55" s="2"/>
      <c r="R55" s="114"/>
      <c r="S55" s="114"/>
      <c r="T55" s="114"/>
      <c r="U55" s="114"/>
      <c r="V55" s="114"/>
      <c r="W55" s="114"/>
      <c r="X55" s="114"/>
      <c r="Y55" s="114"/>
      <c r="Z55" s="114"/>
      <c r="AA55" s="114"/>
      <c r="AB55" s="114"/>
      <c r="AC55" s="2"/>
    </row>
    <row r="56" spans="1:29" x14ac:dyDescent="0.2">
      <c r="A56" s="4">
        <f t="shared" si="7"/>
        <v>2021</v>
      </c>
      <c r="B56" s="4">
        <f t="shared" si="8"/>
        <v>11</v>
      </c>
      <c r="C56" s="11">
        <f t="shared" si="5"/>
        <v>44501</v>
      </c>
      <c r="E56" s="15">
        <v>806177</v>
      </c>
      <c r="F56" s="16">
        <v>56718</v>
      </c>
      <c r="G56" s="16">
        <v>2257</v>
      </c>
      <c r="H56" s="16">
        <v>143</v>
      </c>
      <c r="I56" s="16">
        <v>108</v>
      </c>
      <c r="J56" s="16">
        <v>8</v>
      </c>
      <c r="K56" s="16">
        <v>8</v>
      </c>
      <c r="L56" s="16">
        <v>118</v>
      </c>
      <c r="M56" s="16">
        <v>111</v>
      </c>
      <c r="N56" s="16">
        <v>107</v>
      </c>
      <c r="O56" s="16">
        <v>84</v>
      </c>
      <c r="P56" s="17">
        <f t="shared" si="6"/>
        <v>865528</v>
      </c>
      <c r="Q56" s="2"/>
      <c r="R56" s="114"/>
      <c r="S56" s="114"/>
      <c r="T56" s="114"/>
      <c r="U56" s="114"/>
      <c r="V56" s="114"/>
      <c r="W56" s="114"/>
      <c r="X56" s="114"/>
      <c r="Y56" s="114"/>
      <c r="Z56" s="114"/>
      <c r="AA56" s="114"/>
      <c r="AB56" s="114"/>
      <c r="AC56" s="2"/>
    </row>
    <row r="57" spans="1:29" x14ac:dyDescent="0.2">
      <c r="A57" s="4">
        <f t="shared" si="7"/>
        <v>2021</v>
      </c>
      <c r="B57" s="4">
        <f t="shared" si="8"/>
        <v>12</v>
      </c>
      <c r="C57" s="11">
        <f t="shared" si="5"/>
        <v>44531</v>
      </c>
      <c r="E57" s="15">
        <v>807585</v>
      </c>
      <c r="F57" s="16">
        <v>56796</v>
      </c>
      <c r="G57" s="16">
        <v>2263</v>
      </c>
      <c r="H57" s="16">
        <v>143</v>
      </c>
      <c r="I57" s="16">
        <v>107</v>
      </c>
      <c r="J57" s="16">
        <v>8</v>
      </c>
      <c r="K57" s="16">
        <v>8</v>
      </c>
      <c r="L57" s="16">
        <v>118</v>
      </c>
      <c r="M57" s="16">
        <v>111</v>
      </c>
      <c r="N57" s="16">
        <v>107</v>
      </c>
      <c r="O57" s="16">
        <v>84</v>
      </c>
      <c r="P57" s="17">
        <f t="shared" si="6"/>
        <v>867020</v>
      </c>
      <c r="Q57" s="2"/>
      <c r="R57" s="114"/>
      <c r="S57" s="114"/>
      <c r="T57" s="114"/>
      <c r="U57" s="114"/>
      <c r="V57" s="114"/>
      <c r="W57" s="114"/>
      <c r="X57" s="114"/>
      <c r="Y57" s="114"/>
      <c r="Z57" s="114"/>
      <c r="AA57" s="114"/>
      <c r="AB57" s="114"/>
      <c r="AC57" s="2"/>
    </row>
    <row r="58" spans="1:29" x14ac:dyDescent="0.2">
      <c r="A58" s="4">
        <f t="shared" si="7"/>
        <v>2022</v>
      </c>
      <c r="B58" s="4">
        <f t="shared" si="8"/>
        <v>1</v>
      </c>
      <c r="C58" s="11">
        <f t="shared" si="5"/>
        <v>44562</v>
      </c>
      <c r="E58" s="15">
        <v>808557</v>
      </c>
      <c r="F58" s="16">
        <v>56915</v>
      </c>
      <c r="G58" s="16">
        <v>2265</v>
      </c>
      <c r="H58" s="16">
        <v>142</v>
      </c>
      <c r="I58" s="16">
        <v>107</v>
      </c>
      <c r="J58" s="16">
        <v>8</v>
      </c>
      <c r="K58" s="16">
        <v>8</v>
      </c>
      <c r="L58" s="16">
        <v>118</v>
      </c>
      <c r="M58" s="16">
        <v>111</v>
      </c>
      <c r="N58" s="16">
        <v>107</v>
      </c>
      <c r="O58" s="16">
        <v>84</v>
      </c>
      <c r="P58" s="17">
        <f t="shared" si="6"/>
        <v>868112</v>
      </c>
      <c r="Q58" s="2"/>
      <c r="R58" s="114"/>
      <c r="S58" s="114"/>
      <c r="T58" s="114"/>
      <c r="U58" s="114"/>
      <c r="V58" s="114"/>
      <c r="W58" s="114"/>
      <c r="X58" s="114"/>
      <c r="Y58" s="114"/>
      <c r="Z58" s="114"/>
      <c r="AA58" s="114"/>
      <c r="AB58" s="114"/>
      <c r="AC58" s="2"/>
    </row>
    <row r="59" spans="1:29" x14ac:dyDescent="0.2">
      <c r="A59" s="4">
        <f t="shared" si="7"/>
        <v>2022</v>
      </c>
      <c r="B59" s="4">
        <f t="shared" si="8"/>
        <v>2</v>
      </c>
      <c r="C59" s="11">
        <f t="shared" si="5"/>
        <v>44593</v>
      </c>
      <c r="E59" s="15">
        <v>809120</v>
      </c>
      <c r="F59" s="16">
        <v>56950</v>
      </c>
      <c r="G59" s="16">
        <v>2266</v>
      </c>
      <c r="H59" s="16">
        <v>142</v>
      </c>
      <c r="I59" s="16">
        <v>106</v>
      </c>
      <c r="J59" s="16">
        <v>8</v>
      </c>
      <c r="K59" s="16">
        <v>8</v>
      </c>
      <c r="L59" s="16">
        <v>118</v>
      </c>
      <c r="M59" s="16">
        <v>111</v>
      </c>
      <c r="N59" s="16">
        <v>107</v>
      </c>
      <c r="O59" s="16">
        <v>84</v>
      </c>
      <c r="P59" s="17">
        <f t="shared" si="6"/>
        <v>868711</v>
      </c>
      <c r="Q59" s="2"/>
      <c r="R59" s="114"/>
      <c r="S59" s="114"/>
      <c r="T59" s="114"/>
      <c r="U59" s="114"/>
      <c r="V59" s="114"/>
      <c r="W59" s="114"/>
      <c r="X59" s="114"/>
      <c r="Y59" s="114"/>
      <c r="Z59" s="114"/>
      <c r="AA59" s="114"/>
      <c r="AB59" s="114"/>
      <c r="AC59" s="2"/>
    </row>
    <row r="60" spans="1:29" x14ac:dyDescent="0.2">
      <c r="A60" s="4">
        <f t="shared" si="7"/>
        <v>2022</v>
      </c>
      <c r="B60" s="4">
        <f t="shared" si="8"/>
        <v>3</v>
      </c>
      <c r="C60" s="11">
        <f t="shared" si="5"/>
        <v>44621</v>
      </c>
      <c r="E60" s="15">
        <v>809391</v>
      </c>
      <c r="F60" s="16">
        <v>57024</v>
      </c>
      <c r="G60" s="16">
        <v>2266</v>
      </c>
      <c r="H60" s="16">
        <v>142</v>
      </c>
      <c r="I60" s="16">
        <v>106</v>
      </c>
      <c r="J60" s="16">
        <v>8</v>
      </c>
      <c r="K60" s="16">
        <v>8</v>
      </c>
      <c r="L60" s="16">
        <v>118</v>
      </c>
      <c r="M60" s="16">
        <v>111</v>
      </c>
      <c r="N60" s="16">
        <v>107</v>
      </c>
      <c r="O60" s="16">
        <v>84</v>
      </c>
      <c r="P60" s="17">
        <f t="shared" si="6"/>
        <v>869056</v>
      </c>
      <c r="Q60" s="2"/>
      <c r="R60" s="114"/>
      <c r="S60" s="114"/>
      <c r="T60" s="114"/>
      <c r="U60" s="114"/>
      <c r="V60" s="114"/>
      <c r="W60" s="114"/>
      <c r="X60" s="114"/>
      <c r="Y60" s="114"/>
      <c r="Z60" s="114"/>
      <c r="AA60" s="114"/>
      <c r="AB60" s="114"/>
      <c r="AC60" s="2"/>
    </row>
    <row r="61" spans="1:29" x14ac:dyDescent="0.2">
      <c r="A61" s="4">
        <f t="shared" si="7"/>
        <v>2022</v>
      </c>
      <c r="B61" s="4">
        <f t="shared" si="8"/>
        <v>4</v>
      </c>
      <c r="C61" s="11">
        <f t="shared" si="5"/>
        <v>44652</v>
      </c>
      <c r="E61" s="15">
        <v>809249</v>
      </c>
      <c r="F61" s="16">
        <v>56971</v>
      </c>
      <c r="G61" s="16">
        <v>2258</v>
      </c>
      <c r="H61" s="16">
        <v>141</v>
      </c>
      <c r="I61" s="16">
        <v>106</v>
      </c>
      <c r="J61" s="16">
        <v>8</v>
      </c>
      <c r="K61" s="16">
        <v>8</v>
      </c>
      <c r="L61" s="16">
        <v>118</v>
      </c>
      <c r="M61" s="16">
        <v>111</v>
      </c>
      <c r="N61" s="16">
        <v>107</v>
      </c>
      <c r="O61" s="16">
        <v>84</v>
      </c>
      <c r="P61" s="17">
        <f t="shared" si="6"/>
        <v>868852</v>
      </c>
      <c r="Q61" s="2"/>
      <c r="R61" s="114"/>
      <c r="S61" s="114"/>
      <c r="T61" s="114"/>
      <c r="U61" s="114"/>
      <c r="V61" s="114"/>
      <c r="W61" s="114"/>
      <c r="X61" s="114"/>
      <c r="Y61" s="114"/>
      <c r="Z61" s="114"/>
      <c r="AA61" s="114"/>
      <c r="AB61" s="114"/>
      <c r="AC61" s="2"/>
    </row>
    <row r="62" spans="1:29" x14ac:dyDescent="0.2">
      <c r="A62" s="4">
        <f t="shared" si="7"/>
        <v>2022</v>
      </c>
      <c r="B62" s="4">
        <f t="shared" si="8"/>
        <v>5</v>
      </c>
      <c r="C62" s="11">
        <f t="shared" si="5"/>
        <v>44682</v>
      </c>
      <c r="E62" s="15">
        <v>809481</v>
      </c>
      <c r="F62" s="16">
        <v>56947</v>
      </c>
      <c r="G62" s="16">
        <v>2255</v>
      </c>
      <c r="H62" s="16">
        <v>141</v>
      </c>
      <c r="I62" s="16">
        <v>105</v>
      </c>
      <c r="J62" s="16">
        <v>8</v>
      </c>
      <c r="K62" s="16">
        <v>8</v>
      </c>
      <c r="L62" s="16">
        <v>118</v>
      </c>
      <c r="M62" s="16">
        <v>111</v>
      </c>
      <c r="N62" s="16">
        <v>107</v>
      </c>
      <c r="O62" s="16">
        <v>84</v>
      </c>
      <c r="P62" s="17">
        <f t="shared" si="6"/>
        <v>869057</v>
      </c>
      <c r="Q62" s="2"/>
      <c r="R62" s="114"/>
      <c r="S62" s="114"/>
      <c r="T62" s="114"/>
      <c r="U62" s="114"/>
      <c r="V62" s="114"/>
      <c r="W62" s="114"/>
      <c r="X62" s="114"/>
      <c r="Y62" s="114"/>
      <c r="Z62" s="114"/>
      <c r="AA62" s="114"/>
      <c r="AB62" s="114"/>
      <c r="AC62" s="2"/>
    </row>
    <row r="63" spans="1:29" x14ac:dyDescent="0.2">
      <c r="A63" s="4">
        <f t="shared" si="7"/>
        <v>2022</v>
      </c>
      <c r="B63" s="4">
        <f t="shared" si="8"/>
        <v>6</v>
      </c>
      <c r="C63" s="11">
        <f t="shared" si="5"/>
        <v>44713</v>
      </c>
      <c r="E63" s="15">
        <v>809713</v>
      </c>
      <c r="F63" s="16">
        <v>56856</v>
      </c>
      <c r="G63" s="16">
        <v>2246</v>
      </c>
      <c r="H63" s="16">
        <v>140</v>
      </c>
      <c r="I63" s="16">
        <v>105</v>
      </c>
      <c r="J63" s="16">
        <v>8</v>
      </c>
      <c r="K63" s="16">
        <v>8</v>
      </c>
      <c r="L63" s="16">
        <v>118</v>
      </c>
      <c r="M63" s="16">
        <v>111</v>
      </c>
      <c r="N63" s="16">
        <v>107</v>
      </c>
      <c r="O63" s="16">
        <v>84</v>
      </c>
      <c r="P63" s="17">
        <f t="shared" si="6"/>
        <v>869188</v>
      </c>
      <c r="Q63" s="2"/>
      <c r="R63" s="114"/>
      <c r="S63" s="114"/>
      <c r="T63" s="114"/>
      <c r="U63" s="114"/>
      <c r="V63" s="114"/>
      <c r="W63" s="114"/>
      <c r="X63" s="114"/>
      <c r="Y63" s="114"/>
      <c r="Z63" s="114"/>
      <c r="AA63" s="114"/>
      <c r="AB63" s="114"/>
      <c r="AC63" s="2"/>
    </row>
    <row r="64" spans="1:29" x14ac:dyDescent="0.2">
      <c r="A64" s="4">
        <f t="shared" si="7"/>
        <v>2022</v>
      </c>
      <c r="B64" s="4">
        <f t="shared" si="8"/>
        <v>7</v>
      </c>
      <c r="C64" s="11">
        <f t="shared" si="5"/>
        <v>44743</v>
      </c>
      <c r="E64" s="15">
        <v>809946</v>
      </c>
      <c r="F64" s="16">
        <v>56809</v>
      </c>
      <c r="G64" s="16">
        <v>2244</v>
      </c>
      <c r="H64" s="16">
        <v>140</v>
      </c>
      <c r="I64" s="16">
        <v>105</v>
      </c>
      <c r="J64" s="16">
        <v>8</v>
      </c>
      <c r="K64" s="16">
        <v>8</v>
      </c>
      <c r="L64" s="16">
        <v>118</v>
      </c>
      <c r="M64" s="16">
        <v>111</v>
      </c>
      <c r="N64" s="16">
        <v>107</v>
      </c>
      <c r="O64" s="16">
        <v>84</v>
      </c>
      <c r="P64" s="17">
        <f t="shared" si="6"/>
        <v>869372</v>
      </c>
      <c r="Q64" s="2"/>
      <c r="R64" s="114"/>
      <c r="S64" s="114"/>
      <c r="T64" s="114"/>
      <c r="U64" s="114"/>
      <c r="V64" s="114"/>
      <c r="W64" s="114"/>
      <c r="X64" s="114"/>
      <c r="Y64" s="114"/>
      <c r="Z64" s="114"/>
      <c r="AA64" s="114"/>
      <c r="AB64" s="114"/>
      <c r="AC64" s="2"/>
    </row>
    <row r="65" spans="1:29" x14ac:dyDescent="0.2">
      <c r="A65" s="4">
        <f t="shared" si="7"/>
        <v>2022</v>
      </c>
      <c r="B65" s="4">
        <f t="shared" si="8"/>
        <v>8</v>
      </c>
      <c r="C65" s="11">
        <f t="shared" si="5"/>
        <v>44774</v>
      </c>
      <c r="E65" s="15">
        <v>810179</v>
      </c>
      <c r="F65" s="16">
        <v>56758</v>
      </c>
      <c r="G65" s="16">
        <v>2243</v>
      </c>
      <c r="H65" s="16">
        <v>139</v>
      </c>
      <c r="I65" s="16">
        <v>104</v>
      </c>
      <c r="J65" s="16">
        <v>8</v>
      </c>
      <c r="K65" s="16">
        <v>8</v>
      </c>
      <c r="L65" s="16">
        <v>118</v>
      </c>
      <c r="M65" s="16">
        <v>111</v>
      </c>
      <c r="N65" s="16">
        <v>107</v>
      </c>
      <c r="O65" s="16">
        <v>84</v>
      </c>
      <c r="P65" s="17">
        <f t="shared" si="6"/>
        <v>869552</v>
      </c>
      <c r="Q65" s="2"/>
      <c r="R65" s="114"/>
      <c r="S65" s="114"/>
      <c r="T65" s="114"/>
      <c r="U65" s="114"/>
      <c r="V65" s="114"/>
      <c r="W65" s="114"/>
      <c r="X65" s="114"/>
      <c r="Y65" s="114"/>
      <c r="Z65" s="114"/>
      <c r="AA65" s="114"/>
      <c r="AB65" s="114"/>
      <c r="AC65" s="2"/>
    </row>
    <row r="66" spans="1:29" x14ac:dyDescent="0.2">
      <c r="A66" s="4">
        <f t="shared" si="7"/>
        <v>2022</v>
      </c>
      <c r="B66" s="4">
        <f t="shared" si="8"/>
        <v>9</v>
      </c>
      <c r="C66" s="11">
        <f t="shared" si="5"/>
        <v>44805</v>
      </c>
      <c r="E66" s="15">
        <v>811126</v>
      </c>
      <c r="F66" s="16">
        <v>56745</v>
      </c>
      <c r="G66" s="16">
        <v>2241</v>
      </c>
      <c r="H66" s="16">
        <v>139</v>
      </c>
      <c r="I66" s="16">
        <v>104</v>
      </c>
      <c r="J66" s="16">
        <v>8</v>
      </c>
      <c r="K66" s="16">
        <v>8</v>
      </c>
      <c r="L66" s="16">
        <v>118</v>
      </c>
      <c r="M66" s="16">
        <v>111</v>
      </c>
      <c r="N66" s="16">
        <v>107</v>
      </c>
      <c r="O66" s="16">
        <v>84</v>
      </c>
      <c r="P66" s="17">
        <f t="shared" si="6"/>
        <v>870484</v>
      </c>
      <c r="Q66" s="2"/>
      <c r="R66" s="114"/>
      <c r="S66" s="114"/>
      <c r="T66" s="114"/>
      <c r="U66" s="114"/>
      <c r="V66" s="114"/>
      <c r="W66" s="114"/>
      <c r="X66" s="114"/>
      <c r="Y66" s="114"/>
      <c r="Z66" s="114"/>
      <c r="AA66" s="114"/>
      <c r="AB66" s="114"/>
      <c r="AC66" s="2"/>
    </row>
    <row r="67" spans="1:29" x14ac:dyDescent="0.2">
      <c r="A67" s="4">
        <f t="shared" si="7"/>
        <v>2022</v>
      </c>
      <c r="B67" s="4">
        <f t="shared" si="8"/>
        <v>10</v>
      </c>
      <c r="C67" s="11">
        <f t="shared" si="5"/>
        <v>44835</v>
      </c>
      <c r="E67" s="15">
        <v>813736</v>
      </c>
      <c r="F67" s="16">
        <v>56892</v>
      </c>
      <c r="G67" s="16">
        <v>2240</v>
      </c>
      <c r="H67" s="16">
        <v>138</v>
      </c>
      <c r="I67" s="16">
        <v>104</v>
      </c>
      <c r="J67" s="16">
        <v>8</v>
      </c>
      <c r="K67" s="16">
        <v>8</v>
      </c>
      <c r="L67" s="16">
        <v>118</v>
      </c>
      <c r="M67" s="16">
        <v>111</v>
      </c>
      <c r="N67" s="16">
        <v>107</v>
      </c>
      <c r="O67" s="16">
        <v>84</v>
      </c>
      <c r="P67" s="17">
        <f t="shared" si="6"/>
        <v>873239</v>
      </c>
      <c r="Q67" s="2"/>
      <c r="R67" s="114"/>
      <c r="S67" s="114"/>
      <c r="T67" s="114"/>
      <c r="U67" s="114"/>
      <c r="V67" s="114"/>
      <c r="W67" s="114"/>
      <c r="X67" s="114"/>
      <c r="Y67" s="114"/>
      <c r="Z67" s="114"/>
      <c r="AA67" s="114"/>
      <c r="AB67" s="114"/>
      <c r="AC67" s="2"/>
    </row>
    <row r="68" spans="1:29" x14ac:dyDescent="0.2">
      <c r="A68" s="4">
        <f t="shared" si="7"/>
        <v>2022</v>
      </c>
      <c r="B68" s="4">
        <f t="shared" si="8"/>
        <v>11</v>
      </c>
      <c r="C68" s="11">
        <f t="shared" si="5"/>
        <v>44866</v>
      </c>
      <c r="E68" s="15">
        <v>815908</v>
      </c>
      <c r="F68" s="16">
        <v>57106</v>
      </c>
      <c r="G68" s="16">
        <v>2238</v>
      </c>
      <c r="H68" s="16">
        <v>138</v>
      </c>
      <c r="I68" s="16">
        <v>103</v>
      </c>
      <c r="J68" s="16">
        <v>8</v>
      </c>
      <c r="K68" s="16">
        <v>8</v>
      </c>
      <c r="L68" s="16">
        <v>118</v>
      </c>
      <c r="M68" s="16">
        <v>111</v>
      </c>
      <c r="N68" s="16">
        <v>107</v>
      </c>
      <c r="O68" s="16">
        <v>84</v>
      </c>
      <c r="P68" s="17">
        <f t="shared" si="6"/>
        <v>875623</v>
      </c>
      <c r="Q68" s="2"/>
      <c r="R68" s="114"/>
      <c r="S68" s="114"/>
      <c r="T68" s="114"/>
      <c r="U68" s="114"/>
      <c r="V68" s="114"/>
      <c r="W68" s="114"/>
      <c r="X68" s="114"/>
      <c r="Y68" s="114"/>
      <c r="Z68" s="114"/>
      <c r="AA68" s="114"/>
      <c r="AB68" s="114"/>
      <c r="AC68" s="2"/>
    </row>
    <row r="69" spans="1:29" x14ac:dyDescent="0.2">
      <c r="A69" s="4">
        <f t="shared" si="7"/>
        <v>2022</v>
      </c>
      <c r="B69" s="4">
        <f t="shared" si="8"/>
        <v>12</v>
      </c>
      <c r="C69" s="11">
        <f t="shared" si="5"/>
        <v>44896</v>
      </c>
      <c r="E69" s="15">
        <v>817317</v>
      </c>
      <c r="F69" s="16">
        <v>57264</v>
      </c>
      <c r="G69" s="16">
        <v>2244</v>
      </c>
      <c r="H69" s="16">
        <v>137</v>
      </c>
      <c r="I69" s="16">
        <v>103</v>
      </c>
      <c r="J69" s="16">
        <v>8</v>
      </c>
      <c r="K69" s="16">
        <v>8</v>
      </c>
      <c r="L69" s="16">
        <v>118</v>
      </c>
      <c r="M69" s="16">
        <v>111</v>
      </c>
      <c r="N69" s="16">
        <v>107</v>
      </c>
      <c r="O69" s="16">
        <v>84</v>
      </c>
      <c r="P69" s="17">
        <f t="shared" si="6"/>
        <v>877195</v>
      </c>
      <c r="Q69" s="2"/>
      <c r="R69" s="114"/>
      <c r="S69" s="114"/>
      <c r="T69" s="114"/>
      <c r="U69" s="114"/>
      <c r="V69" s="114"/>
      <c r="W69" s="114"/>
      <c r="X69" s="114"/>
      <c r="Y69" s="114"/>
      <c r="Z69" s="114"/>
      <c r="AA69" s="114"/>
      <c r="AB69" s="114"/>
      <c r="AC69" s="2"/>
    </row>
    <row r="70" spans="1:29" x14ac:dyDescent="0.2">
      <c r="A70" s="4">
        <f t="shared" si="7"/>
        <v>2023</v>
      </c>
      <c r="B70" s="4">
        <f t="shared" si="8"/>
        <v>1</v>
      </c>
      <c r="C70" s="11">
        <f t="shared" si="5"/>
        <v>44927</v>
      </c>
      <c r="E70" s="15">
        <v>818290</v>
      </c>
      <c r="F70" s="16">
        <v>57383</v>
      </c>
      <c r="G70" s="16">
        <v>2247</v>
      </c>
      <c r="H70" s="16">
        <v>137</v>
      </c>
      <c r="I70" s="16">
        <v>103</v>
      </c>
      <c r="J70" s="16">
        <v>8</v>
      </c>
      <c r="K70" s="16">
        <v>8</v>
      </c>
      <c r="L70" s="16">
        <v>118</v>
      </c>
      <c r="M70" s="16">
        <v>111</v>
      </c>
      <c r="N70" s="16">
        <v>107</v>
      </c>
      <c r="O70" s="16">
        <v>84</v>
      </c>
      <c r="P70" s="17">
        <f t="shared" si="6"/>
        <v>878290</v>
      </c>
      <c r="Q70" s="2"/>
      <c r="R70" s="114"/>
      <c r="S70" s="114"/>
      <c r="T70" s="114"/>
      <c r="U70" s="114"/>
      <c r="V70" s="114"/>
      <c r="W70" s="114"/>
      <c r="X70" s="114"/>
      <c r="Y70" s="114"/>
      <c r="Z70" s="114"/>
      <c r="AA70" s="114"/>
      <c r="AB70" s="114"/>
      <c r="AC70" s="2"/>
    </row>
    <row r="71" spans="1:29" x14ac:dyDescent="0.2">
      <c r="A71" s="4">
        <f t="shared" si="7"/>
        <v>2023</v>
      </c>
      <c r="B71" s="4">
        <f t="shared" si="8"/>
        <v>2</v>
      </c>
      <c r="C71" s="11">
        <f t="shared" si="5"/>
        <v>44958</v>
      </c>
      <c r="E71" s="15">
        <v>818854</v>
      </c>
      <c r="F71" s="16">
        <v>57417</v>
      </c>
      <c r="G71" s="16">
        <v>2248</v>
      </c>
      <c r="H71" s="16">
        <v>136</v>
      </c>
      <c r="I71" s="16">
        <v>102</v>
      </c>
      <c r="J71" s="16">
        <v>8</v>
      </c>
      <c r="K71" s="16">
        <v>8</v>
      </c>
      <c r="L71" s="16">
        <v>118</v>
      </c>
      <c r="M71" s="16">
        <v>111</v>
      </c>
      <c r="N71" s="16">
        <v>107</v>
      </c>
      <c r="O71" s="16">
        <v>84</v>
      </c>
      <c r="P71" s="17">
        <f t="shared" si="6"/>
        <v>878888</v>
      </c>
      <c r="Q71" s="2"/>
      <c r="R71" s="114"/>
      <c r="S71" s="114"/>
      <c r="T71" s="114"/>
      <c r="U71" s="114"/>
      <c r="V71" s="114"/>
      <c r="W71" s="114"/>
      <c r="X71" s="114"/>
      <c r="Y71" s="114"/>
      <c r="Z71" s="114"/>
      <c r="AA71" s="114"/>
      <c r="AB71" s="114"/>
      <c r="AC71" s="2"/>
    </row>
    <row r="72" spans="1:29" x14ac:dyDescent="0.2">
      <c r="A72" s="4">
        <f t="shared" si="7"/>
        <v>2023</v>
      </c>
      <c r="B72" s="4">
        <f t="shared" si="8"/>
        <v>3</v>
      </c>
      <c r="C72" s="11">
        <f t="shared" si="5"/>
        <v>44986</v>
      </c>
      <c r="E72" s="15">
        <v>819123</v>
      </c>
      <c r="F72" s="16">
        <v>57492</v>
      </c>
      <c r="G72" s="16">
        <v>2247</v>
      </c>
      <c r="H72" s="16">
        <v>136</v>
      </c>
      <c r="I72" s="16">
        <v>102</v>
      </c>
      <c r="J72" s="16">
        <v>8</v>
      </c>
      <c r="K72" s="16">
        <v>8</v>
      </c>
      <c r="L72" s="16">
        <v>118</v>
      </c>
      <c r="M72" s="16">
        <v>111</v>
      </c>
      <c r="N72" s="16">
        <v>107</v>
      </c>
      <c r="O72" s="16">
        <v>84</v>
      </c>
      <c r="P72" s="17">
        <f t="shared" si="6"/>
        <v>879231</v>
      </c>
      <c r="Q72" s="2"/>
      <c r="R72" s="114"/>
      <c r="S72" s="114"/>
      <c r="T72" s="114"/>
      <c r="U72" s="114"/>
      <c r="V72" s="114"/>
      <c r="W72" s="114"/>
      <c r="X72" s="114"/>
      <c r="Y72" s="114"/>
      <c r="Z72" s="114"/>
      <c r="AA72" s="114"/>
      <c r="AB72" s="114"/>
      <c r="AC72" s="2"/>
    </row>
    <row r="73" spans="1:29" x14ac:dyDescent="0.2">
      <c r="A73" s="4">
        <f t="shared" si="7"/>
        <v>2023</v>
      </c>
      <c r="B73" s="4">
        <f t="shared" si="8"/>
        <v>4</v>
      </c>
      <c r="C73" s="11">
        <f t="shared" si="5"/>
        <v>45017</v>
      </c>
      <c r="E73" s="15">
        <v>818976</v>
      </c>
      <c r="F73" s="16">
        <v>57439</v>
      </c>
      <c r="G73" s="16">
        <v>2240</v>
      </c>
      <c r="H73" s="16">
        <v>136</v>
      </c>
      <c r="I73" s="16">
        <v>102</v>
      </c>
      <c r="J73" s="16">
        <v>8</v>
      </c>
      <c r="K73" s="16">
        <v>8</v>
      </c>
      <c r="L73" s="16">
        <v>118</v>
      </c>
      <c r="M73" s="16">
        <v>111</v>
      </c>
      <c r="N73" s="16">
        <v>107</v>
      </c>
      <c r="O73" s="16">
        <v>84</v>
      </c>
      <c r="P73" s="17">
        <f t="shared" si="6"/>
        <v>879024</v>
      </c>
      <c r="Q73" s="2"/>
      <c r="R73" s="114"/>
      <c r="S73" s="114"/>
      <c r="T73" s="114"/>
      <c r="U73" s="114"/>
      <c r="V73" s="114"/>
      <c r="W73" s="114"/>
      <c r="X73" s="114"/>
      <c r="Y73" s="114"/>
      <c r="Z73" s="114"/>
      <c r="AA73" s="114"/>
      <c r="AB73" s="114"/>
      <c r="AC73" s="2"/>
    </row>
    <row r="74" spans="1:29" x14ac:dyDescent="0.2">
      <c r="A74" s="4">
        <f t="shared" si="7"/>
        <v>2023</v>
      </c>
      <c r="B74" s="4">
        <f t="shared" si="8"/>
        <v>5</v>
      </c>
      <c r="C74" s="11">
        <f t="shared" si="5"/>
        <v>45047</v>
      </c>
      <c r="E74" s="15">
        <v>819203</v>
      </c>
      <c r="F74" s="16">
        <v>57415</v>
      </c>
      <c r="G74" s="16">
        <v>2237</v>
      </c>
      <c r="H74" s="16">
        <v>135</v>
      </c>
      <c r="I74" s="16">
        <v>101</v>
      </c>
      <c r="J74" s="16">
        <v>8</v>
      </c>
      <c r="K74" s="16">
        <v>8</v>
      </c>
      <c r="L74" s="16">
        <v>118</v>
      </c>
      <c r="M74" s="16">
        <v>111</v>
      </c>
      <c r="N74" s="16">
        <v>107</v>
      </c>
      <c r="O74" s="16">
        <v>84</v>
      </c>
      <c r="P74" s="17">
        <f t="shared" si="6"/>
        <v>879223</v>
      </c>
      <c r="Q74" s="2"/>
      <c r="R74" s="114"/>
      <c r="S74" s="114"/>
      <c r="T74" s="114"/>
      <c r="U74" s="114"/>
      <c r="V74" s="114"/>
      <c r="W74" s="114"/>
      <c r="X74" s="114"/>
      <c r="Y74" s="114"/>
      <c r="Z74" s="114"/>
      <c r="AA74" s="114"/>
      <c r="AB74" s="114"/>
      <c r="AC74" s="2"/>
    </row>
    <row r="75" spans="1:29" x14ac:dyDescent="0.2">
      <c r="A75" s="4">
        <f t="shared" si="7"/>
        <v>2023</v>
      </c>
      <c r="B75" s="4">
        <f t="shared" si="8"/>
        <v>6</v>
      </c>
      <c r="C75" s="11">
        <f t="shared" si="5"/>
        <v>45078</v>
      </c>
      <c r="E75" s="15">
        <v>819427</v>
      </c>
      <c r="F75" s="16">
        <v>57324</v>
      </c>
      <c r="G75" s="16">
        <v>2228</v>
      </c>
      <c r="H75" s="16">
        <v>135</v>
      </c>
      <c r="I75" s="16">
        <v>101</v>
      </c>
      <c r="J75" s="16">
        <v>8</v>
      </c>
      <c r="K75" s="16">
        <v>8</v>
      </c>
      <c r="L75" s="16">
        <v>118</v>
      </c>
      <c r="M75" s="16">
        <v>111</v>
      </c>
      <c r="N75" s="16">
        <v>107</v>
      </c>
      <c r="O75" s="16">
        <v>84</v>
      </c>
      <c r="P75" s="17">
        <f t="shared" si="6"/>
        <v>879347</v>
      </c>
      <c r="Q75" s="2"/>
      <c r="R75" s="114"/>
      <c r="S75" s="114"/>
      <c r="T75" s="114"/>
      <c r="U75" s="114"/>
      <c r="V75" s="114"/>
      <c r="W75" s="114"/>
      <c r="X75" s="114"/>
      <c r="Y75" s="114"/>
      <c r="Z75" s="114"/>
      <c r="AA75" s="114"/>
      <c r="AB75" s="114"/>
      <c r="AC75" s="2"/>
    </row>
    <row r="76" spans="1:29" x14ac:dyDescent="0.2">
      <c r="A76" s="4">
        <f t="shared" si="7"/>
        <v>2023</v>
      </c>
      <c r="B76" s="4">
        <f t="shared" si="8"/>
        <v>7</v>
      </c>
      <c r="C76" s="11">
        <f t="shared" si="5"/>
        <v>45108</v>
      </c>
      <c r="E76" s="15">
        <v>819651</v>
      </c>
      <c r="F76" s="16">
        <v>57277</v>
      </c>
      <c r="G76" s="16">
        <v>2226</v>
      </c>
      <c r="H76" s="16">
        <v>134</v>
      </c>
      <c r="I76" s="16">
        <v>101</v>
      </c>
      <c r="J76" s="16">
        <v>8</v>
      </c>
      <c r="K76" s="16">
        <v>8</v>
      </c>
      <c r="L76" s="16">
        <v>118</v>
      </c>
      <c r="M76" s="16">
        <v>111</v>
      </c>
      <c r="N76" s="16">
        <v>107</v>
      </c>
      <c r="O76" s="16">
        <v>84</v>
      </c>
      <c r="P76" s="17">
        <f t="shared" si="6"/>
        <v>879521</v>
      </c>
      <c r="Q76" s="2"/>
      <c r="R76" s="114"/>
      <c r="S76" s="114"/>
      <c r="T76" s="114"/>
      <c r="U76" s="114"/>
      <c r="V76" s="114"/>
      <c r="W76" s="114"/>
      <c r="X76" s="114"/>
      <c r="Y76" s="114"/>
      <c r="Z76" s="114"/>
      <c r="AA76" s="114"/>
      <c r="AB76" s="114"/>
      <c r="AC76" s="2"/>
    </row>
    <row r="77" spans="1:29" x14ac:dyDescent="0.2">
      <c r="A77" s="4">
        <f t="shared" si="7"/>
        <v>2023</v>
      </c>
      <c r="B77" s="4">
        <f t="shared" si="8"/>
        <v>8</v>
      </c>
      <c r="C77" s="11">
        <f t="shared" si="5"/>
        <v>45139</v>
      </c>
      <c r="E77" s="15">
        <v>819874</v>
      </c>
      <c r="F77" s="16">
        <v>57226</v>
      </c>
      <c r="G77" s="16">
        <v>2225</v>
      </c>
      <c r="H77" s="16">
        <v>134</v>
      </c>
      <c r="I77" s="16">
        <v>100</v>
      </c>
      <c r="J77" s="16">
        <v>8</v>
      </c>
      <c r="K77" s="16">
        <v>8</v>
      </c>
      <c r="L77" s="16">
        <v>118</v>
      </c>
      <c r="M77" s="16">
        <v>111</v>
      </c>
      <c r="N77" s="16">
        <v>107</v>
      </c>
      <c r="O77" s="16">
        <v>84</v>
      </c>
      <c r="P77" s="17">
        <f t="shared" si="6"/>
        <v>879692</v>
      </c>
      <c r="Q77" s="2"/>
      <c r="R77" s="114"/>
      <c r="S77" s="114"/>
      <c r="T77" s="114"/>
      <c r="U77" s="114"/>
      <c r="V77" s="114"/>
      <c r="W77" s="114"/>
      <c r="X77" s="114"/>
      <c r="Y77" s="114"/>
      <c r="Z77" s="114"/>
      <c r="AA77" s="114"/>
      <c r="AB77" s="114"/>
      <c r="AC77" s="2"/>
    </row>
    <row r="78" spans="1:29" x14ac:dyDescent="0.2">
      <c r="A78" s="4">
        <f t="shared" si="7"/>
        <v>2023</v>
      </c>
      <c r="B78" s="4">
        <f t="shared" si="8"/>
        <v>9</v>
      </c>
      <c r="C78" s="11">
        <f t="shared" si="5"/>
        <v>45170</v>
      </c>
      <c r="E78" s="15">
        <v>820810</v>
      </c>
      <c r="F78" s="16">
        <v>57213</v>
      </c>
      <c r="G78" s="16">
        <v>2223</v>
      </c>
      <c r="H78" s="16">
        <v>133</v>
      </c>
      <c r="I78" s="16">
        <v>100</v>
      </c>
      <c r="J78" s="16">
        <v>8</v>
      </c>
      <c r="K78" s="16">
        <v>8</v>
      </c>
      <c r="L78" s="16">
        <v>118</v>
      </c>
      <c r="M78" s="16">
        <v>111</v>
      </c>
      <c r="N78" s="16">
        <v>107</v>
      </c>
      <c r="O78" s="16">
        <v>84</v>
      </c>
      <c r="P78" s="17">
        <f t="shared" si="6"/>
        <v>880612</v>
      </c>
      <c r="Q78" s="2"/>
      <c r="R78" s="114"/>
      <c r="S78" s="114"/>
      <c r="T78" s="114"/>
      <c r="U78" s="114"/>
      <c r="V78" s="114"/>
      <c r="W78" s="114"/>
      <c r="X78" s="114"/>
      <c r="Y78" s="114"/>
      <c r="Z78" s="114"/>
      <c r="AA78" s="114"/>
      <c r="AB78" s="114"/>
      <c r="AC78" s="2"/>
    </row>
    <row r="79" spans="1:29" x14ac:dyDescent="0.2">
      <c r="A79" s="4">
        <f t="shared" si="7"/>
        <v>2023</v>
      </c>
      <c r="B79" s="4">
        <f t="shared" si="8"/>
        <v>10</v>
      </c>
      <c r="C79" s="11">
        <f t="shared" si="5"/>
        <v>45200</v>
      </c>
      <c r="E79" s="15">
        <v>823408</v>
      </c>
      <c r="F79" s="16">
        <v>57360</v>
      </c>
      <c r="G79" s="16">
        <v>2222</v>
      </c>
      <c r="H79" s="16">
        <v>133</v>
      </c>
      <c r="I79" s="16">
        <v>100</v>
      </c>
      <c r="J79" s="16">
        <v>8</v>
      </c>
      <c r="K79" s="16">
        <v>8</v>
      </c>
      <c r="L79" s="16">
        <v>118</v>
      </c>
      <c r="M79" s="16">
        <v>111</v>
      </c>
      <c r="N79" s="16">
        <v>107</v>
      </c>
      <c r="O79" s="16">
        <v>84</v>
      </c>
      <c r="P79" s="17">
        <f t="shared" si="6"/>
        <v>883356</v>
      </c>
      <c r="Q79" s="2"/>
      <c r="R79" s="114"/>
      <c r="S79" s="114"/>
      <c r="T79" s="114"/>
      <c r="U79" s="114"/>
      <c r="V79" s="114"/>
      <c r="W79" s="114"/>
      <c r="X79" s="114"/>
      <c r="Y79" s="114"/>
      <c r="Z79" s="114"/>
      <c r="AA79" s="114"/>
      <c r="AB79" s="114"/>
      <c r="AC79" s="2"/>
    </row>
    <row r="80" spans="1:29" x14ac:dyDescent="0.2">
      <c r="A80" s="4">
        <f t="shared" si="7"/>
        <v>2023</v>
      </c>
      <c r="B80" s="4">
        <f t="shared" si="8"/>
        <v>11</v>
      </c>
      <c r="C80" s="11">
        <f t="shared" si="5"/>
        <v>45231</v>
      </c>
      <c r="E80" s="15">
        <v>825568</v>
      </c>
      <c r="F80" s="16">
        <v>57574</v>
      </c>
      <c r="G80" s="16">
        <v>2220</v>
      </c>
      <c r="H80" s="16">
        <v>132</v>
      </c>
      <c r="I80" s="16">
        <v>99</v>
      </c>
      <c r="J80" s="16">
        <v>8</v>
      </c>
      <c r="K80" s="16">
        <v>8</v>
      </c>
      <c r="L80" s="16">
        <v>118</v>
      </c>
      <c r="M80" s="16">
        <v>111</v>
      </c>
      <c r="N80" s="16">
        <v>107</v>
      </c>
      <c r="O80" s="16">
        <v>84</v>
      </c>
      <c r="P80" s="17">
        <f t="shared" si="6"/>
        <v>885727</v>
      </c>
      <c r="Q80" s="2"/>
      <c r="R80" s="114"/>
      <c r="S80" s="114"/>
      <c r="T80" s="114"/>
      <c r="U80" s="114"/>
      <c r="V80" s="114"/>
      <c r="W80" s="114"/>
      <c r="X80" s="114"/>
      <c r="Y80" s="114"/>
      <c r="Z80" s="114"/>
      <c r="AA80" s="114"/>
      <c r="AB80" s="114"/>
      <c r="AC80" s="2"/>
    </row>
    <row r="81" spans="1:29" x14ac:dyDescent="0.2">
      <c r="A81" s="4">
        <f t="shared" si="7"/>
        <v>2023</v>
      </c>
      <c r="B81" s="4">
        <f t="shared" si="8"/>
        <v>12</v>
      </c>
      <c r="C81" s="11">
        <f t="shared" si="5"/>
        <v>45261</v>
      </c>
      <c r="E81" s="15">
        <v>826965</v>
      </c>
      <c r="F81" s="16">
        <v>57732</v>
      </c>
      <c r="G81" s="16">
        <v>2226</v>
      </c>
      <c r="H81" s="16">
        <v>132</v>
      </c>
      <c r="I81" s="16">
        <v>99</v>
      </c>
      <c r="J81" s="16">
        <v>8</v>
      </c>
      <c r="K81" s="16">
        <v>8</v>
      </c>
      <c r="L81" s="16">
        <v>118</v>
      </c>
      <c r="M81" s="16">
        <v>111</v>
      </c>
      <c r="N81" s="16">
        <v>107</v>
      </c>
      <c r="O81" s="16">
        <v>84</v>
      </c>
      <c r="P81" s="17">
        <f t="shared" si="6"/>
        <v>887288</v>
      </c>
      <c r="Q81" s="2"/>
      <c r="R81" s="114"/>
      <c r="S81" s="114"/>
      <c r="T81" s="114"/>
      <c r="U81" s="114"/>
      <c r="V81" s="114"/>
      <c r="W81" s="114"/>
      <c r="X81" s="114"/>
      <c r="Y81" s="114"/>
      <c r="Z81" s="114"/>
      <c r="AA81" s="114"/>
      <c r="AB81" s="114"/>
      <c r="AC81" s="2"/>
    </row>
    <row r="82" spans="1:29" x14ac:dyDescent="0.2">
      <c r="A82" s="4">
        <f t="shared" si="7"/>
        <v>2024</v>
      </c>
      <c r="B82" s="4">
        <f t="shared" si="8"/>
        <v>1</v>
      </c>
      <c r="C82" s="11">
        <f t="shared" si="5"/>
        <v>45292</v>
      </c>
      <c r="E82" s="15">
        <v>827926</v>
      </c>
      <c r="F82" s="16">
        <v>57781</v>
      </c>
      <c r="G82" s="16">
        <v>2229</v>
      </c>
      <c r="H82" s="16">
        <v>131</v>
      </c>
      <c r="I82" s="16">
        <v>99</v>
      </c>
      <c r="J82" s="16">
        <v>8</v>
      </c>
      <c r="K82" s="16">
        <v>8</v>
      </c>
      <c r="L82" s="16">
        <v>118</v>
      </c>
      <c r="M82" s="16">
        <v>111</v>
      </c>
      <c r="N82" s="16">
        <v>107</v>
      </c>
      <c r="O82" s="16">
        <v>84</v>
      </c>
      <c r="P82" s="17">
        <f t="shared" si="6"/>
        <v>888300</v>
      </c>
      <c r="Q82" s="2"/>
      <c r="R82" s="114"/>
      <c r="S82" s="114"/>
      <c r="T82" s="114"/>
      <c r="U82" s="114"/>
      <c r="V82" s="114"/>
      <c r="W82" s="114"/>
      <c r="X82" s="114"/>
      <c r="Y82" s="114"/>
      <c r="Z82" s="114"/>
      <c r="AA82" s="114"/>
      <c r="AB82" s="114"/>
      <c r="AC82" s="2"/>
    </row>
    <row r="83" spans="1:29" x14ac:dyDescent="0.2">
      <c r="A83" s="4">
        <f t="shared" si="7"/>
        <v>2024</v>
      </c>
      <c r="B83" s="4">
        <f t="shared" si="8"/>
        <v>2</v>
      </c>
      <c r="C83" s="11">
        <f t="shared" si="5"/>
        <v>45323</v>
      </c>
      <c r="E83" s="15">
        <v>828477</v>
      </c>
      <c r="F83" s="16">
        <v>57828</v>
      </c>
      <c r="G83" s="16">
        <v>2230</v>
      </c>
      <c r="H83" s="16">
        <v>131</v>
      </c>
      <c r="I83" s="16">
        <v>98</v>
      </c>
      <c r="J83" s="16">
        <v>8</v>
      </c>
      <c r="K83" s="16">
        <v>8</v>
      </c>
      <c r="L83" s="16">
        <v>118</v>
      </c>
      <c r="M83" s="16">
        <v>111</v>
      </c>
      <c r="N83" s="16">
        <v>107</v>
      </c>
      <c r="O83" s="16">
        <v>84</v>
      </c>
      <c r="P83" s="17">
        <f t="shared" si="6"/>
        <v>888899</v>
      </c>
      <c r="Q83" s="2"/>
      <c r="R83" s="114"/>
      <c r="S83" s="114"/>
      <c r="T83" s="114"/>
      <c r="U83" s="114"/>
      <c r="V83" s="114"/>
      <c r="W83" s="114"/>
      <c r="X83" s="114"/>
      <c r="Y83" s="114"/>
      <c r="Z83" s="114"/>
      <c r="AA83" s="114"/>
      <c r="AB83" s="114"/>
      <c r="AC83" s="2"/>
    </row>
    <row r="84" spans="1:29" x14ac:dyDescent="0.2">
      <c r="A84" s="4">
        <f t="shared" si="7"/>
        <v>2024</v>
      </c>
      <c r="B84" s="4">
        <f t="shared" si="8"/>
        <v>3</v>
      </c>
      <c r="C84" s="11">
        <f t="shared" si="5"/>
        <v>45352</v>
      </c>
      <c r="E84" s="15">
        <v>828735</v>
      </c>
      <c r="F84" s="16">
        <v>57871</v>
      </c>
      <c r="G84" s="16">
        <v>2230</v>
      </c>
      <c r="H84" s="16">
        <v>131</v>
      </c>
      <c r="I84" s="16">
        <v>98</v>
      </c>
      <c r="J84" s="16">
        <v>8</v>
      </c>
      <c r="K84" s="16">
        <v>8</v>
      </c>
      <c r="L84" s="16">
        <v>118</v>
      </c>
      <c r="M84" s="16">
        <v>111</v>
      </c>
      <c r="N84" s="16">
        <v>107</v>
      </c>
      <c r="O84" s="16">
        <v>84</v>
      </c>
      <c r="P84" s="17">
        <f t="shared" si="6"/>
        <v>889200</v>
      </c>
      <c r="Q84" s="2"/>
      <c r="R84" s="114"/>
      <c r="S84" s="114"/>
      <c r="T84" s="114"/>
      <c r="U84" s="114"/>
      <c r="V84" s="114"/>
      <c r="W84" s="114"/>
      <c r="X84" s="114"/>
      <c r="Y84" s="114"/>
      <c r="Z84" s="114"/>
      <c r="AA84" s="114"/>
      <c r="AB84" s="114"/>
      <c r="AC84" s="2"/>
    </row>
    <row r="85" spans="1:29" x14ac:dyDescent="0.2">
      <c r="A85" s="4">
        <f t="shared" si="7"/>
        <v>2024</v>
      </c>
      <c r="B85" s="4">
        <f t="shared" si="8"/>
        <v>4</v>
      </c>
      <c r="C85" s="11">
        <f t="shared" si="5"/>
        <v>45383</v>
      </c>
      <c r="E85" s="15">
        <v>828578</v>
      </c>
      <c r="F85" s="16">
        <v>57909</v>
      </c>
      <c r="G85" s="16">
        <v>2222</v>
      </c>
      <c r="H85" s="16">
        <v>130</v>
      </c>
      <c r="I85" s="16">
        <v>98</v>
      </c>
      <c r="J85" s="16">
        <v>8</v>
      </c>
      <c r="K85" s="16">
        <v>8</v>
      </c>
      <c r="L85" s="16">
        <v>118</v>
      </c>
      <c r="M85" s="16">
        <v>111</v>
      </c>
      <c r="N85" s="16">
        <v>107</v>
      </c>
      <c r="O85" s="16">
        <v>84</v>
      </c>
      <c r="P85" s="17">
        <f t="shared" si="6"/>
        <v>889072</v>
      </c>
      <c r="Q85" s="2"/>
      <c r="R85" s="114"/>
      <c r="S85" s="114"/>
      <c r="T85" s="114"/>
      <c r="U85" s="114"/>
      <c r="V85" s="114"/>
      <c r="W85" s="114"/>
      <c r="X85" s="114"/>
      <c r="Y85" s="114"/>
      <c r="Z85" s="114"/>
      <c r="AA85" s="114"/>
      <c r="AB85" s="114"/>
      <c r="AC85" s="2"/>
    </row>
    <row r="86" spans="1:29" x14ac:dyDescent="0.2">
      <c r="A86" s="4">
        <f t="shared" si="7"/>
        <v>2024</v>
      </c>
      <c r="B86" s="4">
        <f t="shared" si="8"/>
        <v>5</v>
      </c>
      <c r="C86" s="11">
        <f t="shared" si="5"/>
        <v>45413</v>
      </c>
      <c r="E86" s="15">
        <v>828794</v>
      </c>
      <c r="F86" s="16">
        <v>57944</v>
      </c>
      <c r="G86" s="16">
        <v>2219</v>
      </c>
      <c r="H86" s="16">
        <v>130</v>
      </c>
      <c r="I86" s="16">
        <v>97</v>
      </c>
      <c r="J86" s="16">
        <v>8</v>
      </c>
      <c r="K86" s="16">
        <v>8</v>
      </c>
      <c r="L86" s="16">
        <v>118</v>
      </c>
      <c r="M86" s="16">
        <v>111</v>
      </c>
      <c r="N86" s="16">
        <v>107</v>
      </c>
      <c r="O86" s="16">
        <v>84</v>
      </c>
      <c r="P86" s="17">
        <f t="shared" si="6"/>
        <v>889320</v>
      </c>
      <c r="Q86" s="2"/>
      <c r="R86" s="114"/>
      <c r="S86" s="114"/>
      <c r="T86" s="114"/>
      <c r="U86" s="114"/>
      <c r="V86" s="114"/>
      <c r="W86" s="114"/>
      <c r="X86" s="114"/>
      <c r="Y86" s="114"/>
      <c r="Z86" s="114"/>
      <c r="AA86" s="114"/>
      <c r="AB86" s="114"/>
      <c r="AC86" s="2"/>
    </row>
    <row r="87" spans="1:29" x14ac:dyDescent="0.2">
      <c r="A87" s="4">
        <f t="shared" si="7"/>
        <v>2024</v>
      </c>
      <c r="B87" s="4">
        <f t="shared" si="8"/>
        <v>6</v>
      </c>
      <c r="C87" s="11">
        <f t="shared" si="5"/>
        <v>45444</v>
      </c>
      <c r="E87" s="15">
        <v>829009</v>
      </c>
      <c r="F87" s="16">
        <v>57975</v>
      </c>
      <c r="G87" s="16">
        <v>2210</v>
      </c>
      <c r="H87" s="16">
        <v>129</v>
      </c>
      <c r="I87" s="16">
        <v>97</v>
      </c>
      <c r="J87" s="16">
        <v>8</v>
      </c>
      <c r="K87" s="16">
        <v>8</v>
      </c>
      <c r="L87" s="16">
        <v>118</v>
      </c>
      <c r="M87" s="16">
        <v>111</v>
      </c>
      <c r="N87" s="16">
        <v>107</v>
      </c>
      <c r="O87" s="16">
        <v>84</v>
      </c>
      <c r="P87" s="17">
        <f t="shared" si="6"/>
        <v>889556</v>
      </c>
      <c r="Q87" s="2"/>
      <c r="R87" s="114"/>
      <c r="S87" s="114"/>
      <c r="T87" s="114"/>
      <c r="U87" s="114"/>
      <c r="V87" s="114"/>
      <c r="W87" s="114"/>
      <c r="X87" s="114"/>
      <c r="Y87" s="114"/>
      <c r="Z87" s="114"/>
      <c r="AA87" s="114"/>
      <c r="AB87" s="114"/>
      <c r="AC87" s="2"/>
    </row>
    <row r="88" spans="1:29" x14ac:dyDescent="0.2">
      <c r="A88" s="4">
        <f t="shared" si="7"/>
        <v>2024</v>
      </c>
      <c r="B88" s="4">
        <f t="shared" si="8"/>
        <v>7</v>
      </c>
      <c r="C88" s="11">
        <f t="shared" si="5"/>
        <v>45474</v>
      </c>
      <c r="E88" s="15">
        <v>829224</v>
      </c>
      <c r="F88" s="16">
        <v>58003</v>
      </c>
      <c r="G88" s="16">
        <v>2209</v>
      </c>
      <c r="H88" s="16">
        <v>129</v>
      </c>
      <c r="I88" s="16">
        <v>97</v>
      </c>
      <c r="J88" s="16">
        <v>8</v>
      </c>
      <c r="K88" s="16">
        <v>8</v>
      </c>
      <c r="L88" s="16">
        <v>118</v>
      </c>
      <c r="M88" s="16">
        <v>111</v>
      </c>
      <c r="N88" s="16">
        <v>107</v>
      </c>
      <c r="O88" s="16">
        <v>84</v>
      </c>
      <c r="P88" s="17">
        <f t="shared" si="6"/>
        <v>889798</v>
      </c>
      <c r="Q88" s="2"/>
      <c r="R88" s="114"/>
      <c r="S88" s="114"/>
      <c r="T88" s="114"/>
      <c r="U88" s="114"/>
      <c r="V88" s="114"/>
      <c r="W88" s="114"/>
      <c r="X88" s="114"/>
      <c r="Y88" s="114"/>
      <c r="Z88" s="114"/>
      <c r="AA88" s="114"/>
      <c r="AB88" s="114"/>
      <c r="AC88" s="2"/>
    </row>
    <row r="89" spans="1:29" x14ac:dyDescent="0.2">
      <c r="A89" s="4">
        <f t="shared" si="7"/>
        <v>2024</v>
      </c>
      <c r="B89" s="4">
        <f t="shared" si="8"/>
        <v>8</v>
      </c>
      <c r="C89" s="11">
        <f t="shared" si="5"/>
        <v>45505</v>
      </c>
      <c r="E89" s="15">
        <v>829439</v>
      </c>
      <c r="F89" s="16">
        <v>58029</v>
      </c>
      <c r="G89" s="16">
        <v>2207</v>
      </c>
      <c r="H89" s="16">
        <v>128</v>
      </c>
      <c r="I89" s="16">
        <v>96</v>
      </c>
      <c r="J89" s="16">
        <v>8</v>
      </c>
      <c r="K89" s="16">
        <v>8</v>
      </c>
      <c r="L89" s="16">
        <v>118</v>
      </c>
      <c r="M89" s="16">
        <v>111</v>
      </c>
      <c r="N89" s="16">
        <v>107</v>
      </c>
      <c r="O89" s="16">
        <v>84</v>
      </c>
      <c r="P89" s="17">
        <f t="shared" si="6"/>
        <v>890036</v>
      </c>
      <c r="Q89" s="2"/>
      <c r="R89" s="114"/>
      <c r="S89" s="114"/>
      <c r="T89" s="114"/>
      <c r="U89" s="114"/>
      <c r="V89" s="114"/>
      <c r="W89" s="114"/>
      <c r="X89" s="114"/>
      <c r="Y89" s="114"/>
      <c r="Z89" s="114"/>
      <c r="AA89" s="114"/>
      <c r="AB89" s="114"/>
      <c r="AC89" s="2"/>
    </row>
    <row r="90" spans="1:29" x14ac:dyDescent="0.2">
      <c r="A90" s="4">
        <f t="shared" si="7"/>
        <v>2024</v>
      </c>
      <c r="B90" s="4">
        <f t="shared" si="8"/>
        <v>9</v>
      </c>
      <c r="C90" s="11">
        <f t="shared" si="5"/>
        <v>45536</v>
      </c>
      <c r="E90" s="15">
        <v>830367</v>
      </c>
      <c r="F90" s="16">
        <v>58054</v>
      </c>
      <c r="G90" s="16">
        <v>2206</v>
      </c>
      <c r="H90" s="16">
        <v>128</v>
      </c>
      <c r="I90" s="16">
        <v>96</v>
      </c>
      <c r="J90" s="16">
        <v>8</v>
      </c>
      <c r="K90" s="16">
        <v>8</v>
      </c>
      <c r="L90" s="16">
        <v>118</v>
      </c>
      <c r="M90" s="16">
        <v>111</v>
      </c>
      <c r="N90" s="16">
        <v>107</v>
      </c>
      <c r="O90" s="16">
        <v>84</v>
      </c>
      <c r="P90" s="17">
        <f t="shared" si="6"/>
        <v>890988</v>
      </c>
      <c r="Q90" s="2"/>
      <c r="R90" s="114"/>
      <c r="S90" s="114"/>
      <c r="T90" s="114"/>
      <c r="U90" s="114"/>
      <c r="V90" s="114"/>
      <c r="W90" s="114"/>
      <c r="X90" s="114"/>
      <c r="Y90" s="114"/>
      <c r="Z90" s="114"/>
      <c r="AA90" s="114"/>
      <c r="AB90" s="114"/>
      <c r="AC90" s="2"/>
    </row>
    <row r="91" spans="1:29" x14ac:dyDescent="0.2">
      <c r="A91" s="4">
        <f t="shared" si="7"/>
        <v>2024</v>
      </c>
      <c r="B91" s="4">
        <f t="shared" si="8"/>
        <v>10</v>
      </c>
      <c r="C91" s="11">
        <f t="shared" si="5"/>
        <v>45566</v>
      </c>
      <c r="E91" s="15">
        <v>832958</v>
      </c>
      <c r="F91" s="16">
        <v>58079</v>
      </c>
      <c r="G91" s="16">
        <v>2204</v>
      </c>
      <c r="H91" s="16">
        <v>127</v>
      </c>
      <c r="I91" s="16">
        <v>96</v>
      </c>
      <c r="J91" s="16">
        <v>8</v>
      </c>
      <c r="K91" s="16">
        <v>8</v>
      </c>
      <c r="L91" s="16">
        <v>118</v>
      </c>
      <c r="M91" s="16">
        <v>111</v>
      </c>
      <c r="N91" s="16">
        <v>107</v>
      </c>
      <c r="O91" s="16">
        <v>84</v>
      </c>
      <c r="P91" s="17">
        <f t="shared" si="6"/>
        <v>893601</v>
      </c>
      <c r="Q91" s="2"/>
      <c r="R91" s="114"/>
      <c r="S91" s="114"/>
      <c r="T91" s="114"/>
      <c r="U91" s="114"/>
      <c r="V91" s="114"/>
      <c r="W91" s="114"/>
      <c r="X91" s="114"/>
      <c r="Y91" s="114"/>
      <c r="Z91" s="114"/>
      <c r="AA91" s="114"/>
      <c r="AB91" s="114"/>
      <c r="AC91" s="2"/>
    </row>
    <row r="92" spans="1:29" x14ac:dyDescent="0.2">
      <c r="A92" s="4">
        <f t="shared" si="7"/>
        <v>2024</v>
      </c>
      <c r="B92" s="4">
        <f t="shared" si="8"/>
        <v>11</v>
      </c>
      <c r="C92" s="11">
        <f t="shared" si="5"/>
        <v>45597</v>
      </c>
      <c r="E92" s="15">
        <v>835110</v>
      </c>
      <c r="F92" s="16">
        <v>58105</v>
      </c>
      <c r="G92" s="16">
        <v>2203</v>
      </c>
      <c r="H92" s="16">
        <v>127</v>
      </c>
      <c r="I92" s="16">
        <v>95</v>
      </c>
      <c r="J92" s="16">
        <v>8</v>
      </c>
      <c r="K92" s="16">
        <v>8</v>
      </c>
      <c r="L92" s="16">
        <v>118</v>
      </c>
      <c r="M92" s="16">
        <v>111</v>
      </c>
      <c r="N92" s="16">
        <v>107</v>
      </c>
      <c r="O92" s="16">
        <v>84</v>
      </c>
      <c r="P92" s="17">
        <f t="shared" si="6"/>
        <v>895778</v>
      </c>
      <c r="Q92" s="2"/>
      <c r="R92" s="114"/>
      <c r="S92" s="114"/>
      <c r="T92" s="114"/>
      <c r="U92" s="114"/>
      <c r="V92" s="114"/>
      <c r="W92" s="114"/>
      <c r="X92" s="114"/>
      <c r="Y92" s="114"/>
      <c r="Z92" s="114"/>
      <c r="AA92" s="114"/>
      <c r="AB92" s="114"/>
      <c r="AC92" s="2"/>
    </row>
    <row r="93" spans="1:29" x14ac:dyDescent="0.2">
      <c r="A93" s="4">
        <f t="shared" si="7"/>
        <v>2024</v>
      </c>
      <c r="B93" s="4">
        <f t="shared" si="8"/>
        <v>12</v>
      </c>
      <c r="C93" s="11">
        <f t="shared" si="5"/>
        <v>45627</v>
      </c>
      <c r="E93" s="15">
        <v>836501</v>
      </c>
      <c r="F93" s="16">
        <v>58130</v>
      </c>
      <c r="G93" s="16">
        <v>2209</v>
      </c>
      <c r="H93" s="16">
        <v>126</v>
      </c>
      <c r="I93" s="16">
        <v>95</v>
      </c>
      <c r="J93" s="16">
        <v>8</v>
      </c>
      <c r="K93" s="16">
        <v>8</v>
      </c>
      <c r="L93" s="16">
        <v>118</v>
      </c>
      <c r="M93" s="16">
        <v>111</v>
      </c>
      <c r="N93" s="16">
        <v>107</v>
      </c>
      <c r="O93" s="16">
        <v>84</v>
      </c>
      <c r="P93" s="17">
        <f t="shared" si="6"/>
        <v>897199</v>
      </c>
      <c r="Q93" s="2"/>
      <c r="R93" s="114"/>
      <c r="S93" s="114"/>
      <c r="T93" s="114"/>
      <c r="U93" s="114"/>
      <c r="V93" s="114"/>
      <c r="W93" s="114"/>
      <c r="X93" s="114"/>
      <c r="Y93" s="114"/>
      <c r="Z93" s="114"/>
      <c r="AA93" s="114"/>
      <c r="AB93" s="114"/>
      <c r="AC93" s="2"/>
    </row>
    <row r="94" spans="1:29" x14ac:dyDescent="0.2">
      <c r="A94" s="4">
        <f t="shared" si="7"/>
        <v>2025</v>
      </c>
      <c r="B94" s="4">
        <f t="shared" si="8"/>
        <v>1</v>
      </c>
      <c r="C94" s="11">
        <f t="shared" si="5"/>
        <v>45658</v>
      </c>
      <c r="E94" s="15">
        <v>837451</v>
      </c>
      <c r="F94" s="16">
        <v>58156</v>
      </c>
      <c r="G94" s="16">
        <v>2211</v>
      </c>
      <c r="H94" s="16">
        <v>126</v>
      </c>
      <c r="I94" s="16">
        <v>94</v>
      </c>
      <c r="J94" s="16">
        <v>8</v>
      </c>
      <c r="K94" s="16">
        <v>8</v>
      </c>
      <c r="L94" s="16">
        <v>118</v>
      </c>
      <c r="M94" s="16">
        <v>111</v>
      </c>
      <c r="N94" s="16">
        <v>107</v>
      </c>
      <c r="O94" s="16">
        <v>84</v>
      </c>
      <c r="P94" s="17">
        <f t="shared" si="6"/>
        <v>898177</v>
      </c>
      <c r="Q94" s="2"/>
      <c r="R94" s="114"/>
      <c r="S94" s="114"/>
      <c r="T94" s="114"/>
      <c r="U94" s="114"/>
      <c r="V94" s="114"/>
      <c r="W94" s="114"/>
      <c r="X94" s="114"/>
      <c r="Y94" s="114"/>
      <c r="Z94" s="114"/>
      <c r="AA94" s="114"/>
      <c r="AB94" s="114"/>
      <c r="AC94" s="2"/>
    </row>
    <row r="95" spans="1:29" x14ac:dyDescent="0.2">
      <c r="A95" s="4">
        <f t="shared" si="7"/>
        <v>2025</v>
      </c>
      <c r="B95" s="4">
        <f t="shared" si="8"/>
        <v>2</v>
      </c>
      <c r="C95" s="11">
        <f t="shared" si="5"/>
        <v>45689</v>
      </c>
      <c r="E95" s="15">
        <v>837992</v>
      </c>
      <c r="F95" s="16">
        <v>58182</v>
      </c>
      <c r="G95" s="16">
        <v>2212</v>
      </c>
      <c r="H95" s="16">
        <v>126</v>
      </c>
      <c r="I95" s="16">
        <v>94</v>
      </c>
      <c r="J95" s="16">
        <v>8</v>
      </c>
      <c r="K95" s="16">
        <v>8</v>
      </c>
      <c r="L95" s="16">
        <v>118</v>
      </c>
      <c r="M95" s="16">
        <v>111</v>
      </c>
      <c r="N95" s="16">
        <v>107</v>
      </c>
      <c r="O95" s="16">
        <v>84</v>
      </c>
      <c r="P95" s="17">
        <f t="shared" si="6"/>
        <v>898745</v>
      </c>
      <c r="Q95" s="2"/>
      <c r="R95" s="114"/>
      <c r="S95" s="114"/>
      <c r="T95" s="114"/>
      <c r="U95" s="114"/>
      <c r="V95" s="114"/>
      <c r="W95" s="114"/>
      <c r="X95" s="114"/>
      <c r="Y95" s="114"/>
      <c r="Z95" s="114"/>
      <c r="AA95" s="114"/>
      <c r="AB95" s="114"/>
      <c r="AC95" s="2"/>
    </row>
    <row r="96" spans="1:29" x14ac:dyDescent="0.2">
      <c r="A96" s="4">
        <f t="shared" si="7"/>
        <v>2025</v>
      </c>
      <c r="B96" s="4">
        <f t="shared" si="8"/>
        <v>3</v>
      </c>
      <c r="C96" s="11">
        <f t="shared" si="5"/>
        <v>45717</v>
      </c>
      <c r="E96" s="15">
        <v>838240</v>
      </c>
      <c r="F96" s="16">
        <v>58207</v>
      </c>
      <c r="G96" s="16">
        <v>2212</v>
      </c>
      <c r="H96" s="16">
        <v>125</v>
      </c>
      <c r="I96" s="16">
        <v>94</v>
      </c>
      <c r="J96" s="16">
        <v>8</v>
      </c>
      <c r="K96" s="16">
        <v>8</v>
      </c>
      <c r="L96" s="16">
        <v>118</v>
      </c>
      <c r="M96" s="16">
        <v>111</v>
      </c>
      <c r="N96" s="16">
        <v>107</v>
      </c>
      <c r="O96" s="16">
        <v>84</v>
      </c>
      <c r="P96" s="17">
        <f t="shared" si="6"/>
        <v>899017</v>
      </c>
      <c r="Q96" s="2"/>
      <c r="R96" s="114"/>
      <c r="S96" s="114"/>
      <c r="T96" s="114"/>
      <c r="U96" s="114"/>
      <c r="V96" s="114"/>
      <c r="W96" s="114"/>
      <c r="X96" s="114"/>
      <c r="Y96" s="114"/>
      <c r="Z96" s="114"/>
      <c r="AA96" s="114"/>
      <c r="AB96" s="114"/>
      <c r="AC96" s="2"/>
    </row>
    <row r="97" spans="1:29" x14ac:dyDescent="0.2">
      <c r="A97" s="4">
        <f t="shared" si="7"/>
        <v>2025</v>
      </c>
      <c r="B97" s="4">
        <f t="shared" si="8"/>
        <v>4</v>
      </c>
      <c r="C97" s="11">
        <f t="shared" si="5"/>
        <v>45748</v>
      </c>
      <c r="E97" s="15">
        <v>838073</v>
      </c>
      <c r="F97" s="16">
        <v>58232</v>
      </c>
      <c r="G97" s="16">
        <v>2205</v>
      </c>
      <c r="H97" s="16">
        <v>125</v>
      </c>
      <c r="I97" s="16">
        <v>93</v>
      </c>
      <c r="J97" s="16">
        <v>8</v>
      </c>
      <c r="K97" s="16">
        <v>8</v>
      </c>
      <c r="L97" s="16">
        <v>118</v>
      </c>
      <c r="M97" s="16">
        <v>111</v>
      </c>
      <c r="N97" s="16">
        <v>107</v>
      </c>
      <c r="O97" s="16">
        <v>84</v>
      </c>
      <c r="P97" s="17">
        <f t="shared" si="6"/>
        <v>898868</v>
      </c>
      <c r="Q97" s="2"/>
      <c r="R97" s="114"/>
      <c r="S97" s="114"/>
      <c r="T97" s="114"/>
      <c r="U97" s="114"/>
      <c r="V97" s="114"/>
      <c r="W97" s="114"/>
      <c r="X97" s="114"/>
      <c r="Y97" s="114"/>
      <c r="Z97" s="114"/>
      <c r="AA97" s="114"/>
      <c r="AB97" s="114"/>
      <c r="AC97" s="2"/>
    </row>
    <row r="98" spans="1:29" x14ac:dyDescent="0.2">
      <c r="A98" s="4">
        <f t="shared" si="7"/>
        <v>2025</v>
      </c>
      <c r="B98" s="4">
        <f t="shared" si="8"/>
        <v>5</v>
      </c>
      <c r="C98" s="11">
        <f t="shared" ref="C98:C161" si="9">DATE(A98,B98,1)</f>
        <v>45778</v>
      </c>
      <c r="E98" s="15">
        <v>838279</v>
      </c>
      <c r="F98" s="16">
        <v>58257</v>
      </c>
      <c r="G98" s="16">
        <v>2202</v>
      </c>
      <c r="H98" s="16">
        <v>124</v>
      </c>
      <c r="I98" s="16">
        <v>93</v>
      </c>
      <c r="J98" s="16">
        <v>8</v>
      </c>
      <c r="K98" s="16">
        <v>8</v>
      </c>
      <c r="L98" s="16">
        <v>118</v>
      </c>
      <c r="M98" s="16">
        <v>111</v>
      </c>
      <c r="N98" s="16">
        <v>107</v>
      </c>
      <c r="O98" s="16">
        <v>84</v>
      </c>
      <c r="P98" s="17">
        <f t="shared" ref="P98:P161" si="10">SUM(E98:H98,J98,MAX(L98:M98),MAX(N98:O98))</f>
        <v>899095</v>
      </c>
      <c r="Q98" s="2"/>
      <c r="R98" s="114"/>
      <c r="S98" s="114"/>
      <c r="T98" s="114"/>
      <c r="U98" s="114"/>
      <c r="V98" s="114"/>
      <c r="W98" s="114"/>
      <c r="X98" s="114"/>
      <c r="Y98" s="114"/>
      <c r="Z98" s="114"/>
      <c r="AA98" s="114"/>
      <c r="AB98" s="114"/>
      <c r="AC98" s="2"/>
    </row>
    <row r="99" spans="1:29" x14ac:dyDescent="0.2">
      <c r="A99" s="4">
        <f t="shared" ref="A99:A162" si="11">IF(B99=1,A98+1,A98)</f>
        <v>2025</v>
      </c>
      <c r="B99" s="4">
        <f t="shared" ref="B99:B162" si="12">IF(B98=12,1,B98+1)</f>
        <v>6</v>
      </c>
      <c r="C99" s="11">
        <f t="shared" si="9"/>
        <v>45809</v>
      </c>
      <c r="E99" s="15">
        <v>838485</v>
      </c>
      <c r="F99" s="16">
        <v>58282</v>
      </c>
      <c r="G99" s="16">
        <v>2192</v>
      </c>
      <c r="H99" s="16">
        <v>124</v>
      </c>
      <c r="I99" s="16">
        <v>93</v>
      </c>
      <c r="J99" s="16">
        <v>8</v>
      </c>
      <c r="K99" s="16">
        <v>8</v>
      </c>
      <c r="L99" s="16">
        <v>118</v>
      </c>
      <c r="M99" s="16">
        <v>111</v>
      </c>
      <c r="N99" s="16">
        <v>107</v>
      </c>
      <c r="O99" s="16">
        <v>84</v>
      </c>
      <c r="P99" s="17">
        <f t="shared" si="10"/>
        <v>899316</v>
      </c>
      <c r="Q99" s="2"/>
      <c r="R99" s="114"/>
      <c r="S99" s="114"/>
      <c r="T99" s="114"/>
      <c r="U99" s="114"/>
      <c r="V99" s="114"/>
      <c r="W99" s="114"/>
      <c r="X99" s="114"/>
      <c r="Y99" s="114"/>
      <c r="Z99" s="114"/>
      <c r="AA99" s="114"/>
      <c r="AB99" s="114"/>
      <c r="AC99" s="2"/>
    </row>
    <row r="100" spans="1:29" x14ac:dyDescent="0.2">
      <c r="A100" s="4">
        <f t="shared" si="11"/>
        <v>2025</v>
      </c>
      <c r="B100" s="4">
        <f t="shared" si="12"/>
        <v>7</v>
      </c>
      <c r="C100" s="11">
        <f t="shared" si="9"/>
        <v>45839</v>
      </c>
      <c r="E100" s="15">
        <v>838690</v>
      </c>
      <c r="F100" s="16">
        <v>58308</v>
      </c>
      <c r="G100" s="16">
        <v>2191</v>
      </c>
      <c r="H100" s="16">
        <v>123</v>
      </c>
      <c r="I100" s="16">
        <v>92</v>
      </c>
      <c r="J100" s="16">
        <v>8</v>
      </c>
      <c r="K100" s="16">
        <v>8</v>
      </c>
      <c r="L100" s="16">
        <v>118</v>
      </c>
      <c r="M100" s="16">
        <v>111</v>
      </c>
      <c r="N100" s="16">
        <v>107</v>
      </c>
      <c r="O100" s="16">
        <v>84</v>
      </c>
      <c r="P100" s="17">
        <f t="shared" si="10"/>
        <v>899545</v>
      </c>
      <c r="Q100" s="2"/>
      <c r="R100" s="114"/>
      <c r="S100" s="114"/>
      <c r="T100" s="114"/>
      <c r="U100" s="114"/>
      <c r="V100" s="114"/>
      <c r="W100" s="114"/>
      <c r="X100" s="114"/>
      <c r="Y100" s="114"/>
      <c r="Z100" s="114"/>
      <c r="AA100" s="114"/>
      <c r="AB100" s="114"/>
      <c r="AC100" s="2"/>
    </row>
    <row r="101" spans="1:29" x14ac:dyDescent="0.2">
      <c r="A101" s="4">
        <f t="shared" si="11"/>
        <v>2025</v>
      </c>
      <c r="B101" s="4">
        <f t="shared" si="12"/>
        <v>8</v>
      </c>
      <c r="C101" s="11">
        <f t="shared" si="9"/>
        <v>45870</v>
      </c>
      <c r="E101" s="15">
        <v>838894</v>
      </c>
      <c r="F101" s="16">
        <v>58334</v>
      </c>
      <c r="G101" s="16">
        <v>2190</v>
      </c>
      <c r="H101" s="16">
        <v>123</v>
      </c>
      <c r="I101" s="16">
        <v>92</v>
      </c>
      <c r="J101" s="16">
        <v>8</v>
      </c>
      <c r="K101" s="16">
        <v>8</v>
      </c>
      <c r="L101" s="16">
        <v>118</v>
      </c>
      <c r="M101" s="16">
        <v>111</v>
      </c>
      <c r="N101" s="16">
        <v>107</v>
      </c>
      <c r="O101" s="16">
        <v>84</v>
      </c>
      <c r="P101" s="17">
        <f t="shared" si="10"/>
        <v>899774</v>
      </c>
      <c r="Q101" s="2"/>
      <c r="R101" s="114"/>
      <c r="S101" s="114"/>
      <c r="T101" s="114"/>
      <c r="U101" s="114"/>
      <c r="V101" s="114"/>
      <c r="W101" s="114"/>
      <c r="X101" s="114"/>
      <c r="Y101" s="114"/>
      <c r="Z101" s="114"/>
      <c r="AA101" s="114"/>
      <c r="AB101" s="114"/>
      <c r="AC101" s="2"/>
    </row>
    <row r="102" spans="1:29" x14ac:dyDescent="0.2">
      <c r="A102" s="4">
        <f t="shared" si="11"/>
        <v>2025</v>
      </c>
      <c r="B102" s="4">
        <f t="shared" si="12"/>
        <v>9</v>
      </c>
      <c r="C102" s="11">
        <f t="shared" si="9"/>
        <v>45901</v>
      </c>
      <c r="E102" s="15">
        <v>839813</v>
      </c>
      <c r="F102" s="16">
        <v>58360</v>
      </c>
      <c r="G102" s="16">
        <v>2188</v>
      </c>
      <c r="H102" s="16">
        <v>122</v>
      </c>
      <c r="I102" s="16">
        <v>92</v>
      </c>
      <c r="J102" s="16">
        <v>8</v>
      </c>
      <c r="K102" s="16">
        <v>8</v>
      </c>
      <c r="L102" s="16">
        <v>118</v>
      </c>
      <c r="M102" s="16">
        <v>111</v>
      </c>
      <c r="N102" s="16">
        <v>107</v>
      </c>
      <c r="O102" s="16">
        <v>84</v>
      </c>
      <c r="P102" s="17">
        <f t="shared" si="10"/>
        <v>900716</v>
      </c>
      <c r="Q102" s="2"/>
      <c r="R102" s="114"/>
      <c r="S102" s="114"/>
      <c r="T102" s="114"/>
      <c r="U102" s="114"/>
      <c r="V102" s="114"/>
      <c r="W102" s="114"/>
      <c r="X102" s="114"/>
      <c r="Y102" s="114"/>
      <c r="Z102" s="114"/>
      <c r="AA102" s="114"/>
      <c r="AB102" s="114"/>
      <c r="AC102" s="2"/>
    </row>
    <row r="103" spans="1:29" x14ac:dyDescent="0.2">
      <c r="A103" s="4">
        <f t="shared" si="11"/>
        <v>2025</v>
      </c>
      <c r="B103" s="4">
        <f t="shared" si="12"/>
        <v>10</v>
      </c>
      <c r="C103" s="11">
        <f t="shared" si="9"/>
        <v>45931</v>
      </c>
      <c r="E103" s="15">
        <v>842394</v>
      </c>
      <c r="F103" s="16">
        <v>58388</v>
      </c>
      <c r="G103" s="16">
        <v>2187</v>
      </c>
      <c r="H103" s="16">
        <v>122</v>
      </c>
      <c r="I103" s="16">
        <v>91</v>
      </c>
      <c r="J103" s="16">
        <v>8</v>
      </c>
      <c r="K103" s="16">
        <v>8</v>
      </c>
      <c r="L103" s="16">
        <v>118</v>
      </c>
      <c r="M103" s="16">
        <v>111</v>
      </c>
      <c r="N103" s="16">
        <v>107</v>
      </c>
      <c r="O103" s="16">
        <v>84</v>
      </c>
      <c r="P103" s="17">
        <f t="shared" si="10"/>
        <v>903324</v>
      </c>
      <c r="Q103" s="2"/>
      <c r="R103" s="114"/>
      <c r="S103" s="114"/>
      <c r="T103" s="114"/>
      <c r="U103" s="114"/>
      <c r="V103" s="114"/>
      <c r="W103" s="114"/>
      <c r="X103" s="114"/>
      <c r="Y103" s="114"/>
      <c r="Z103" s="114"/>
      <c r="AA103" s="114"/>
      <c r="AB103" s="114"/>
      <c r="AC103" s="2"/>
    </row>
    <row r="104" spans="1:29" x14ac:dyDescent="0.2">
      <c r="A104" s="4">
        <f t="shared" si="11"/>
        <v>2025</v>
      </c>
      <c r="B104" s="4">
        <f t="shared" si="12"/>
        <v>11</v>
      </c>
      <c r="C104" s="11">
        <f t="shared" si="9"/>
        <v>45962</v>
      </c>
      <c r="E104" s="15">
        <v>844537</v>
      </c>
      <c r="F104" s="16">
        <v>58416</v>
      </c>
      <c r="G104" s="16">
        <v>2185</v>
      </c>
      <c r="H104" s="16">
        <v>121</v>
      </c>
      <c r="I104" s="16">
        <v>91</v>
      </c>
      <c r="J104" s="16">
        <v>8</v>
      </c>
      <c r="K104" s="16">
        <v>8</v>
      </c>
      <c r="L104" s="16">
        <v>118</v>
      </c>
      <c r="M104" s="16">
        <v>111</v>
      </c>
      <c r="N104" s="16">
        <v>107</v>
      </c>
      <c r="O104" s="16">
        <v>84</v>
      </c>
      <c r="P104" s="17">
        <f t="shared" si="10"/>
        <v>905492</v>
      </c>
      <c r="Q104" s="2"/>
      <c r="R104" s="114"/>
      <c r="S104" s="114"/>
      <c r="T104" s="114"/>
      <c r="U104" s="114"/>
      <c r="V104" s="114"/>
      <c r="W104" s="114"/>
      <c r="X104" s="114"/>
      <c r="Y104" s="114"/>
      <c r="Z104" s="114"/>
      <c r="AA104" s="114"/>
      <c r="AB104" s="114"/>
      <c r="AC104" s="2"/>
    </row>
    <row r="105" spans="1:29" x14ac:dyDescent="0.2">
      <c r="A105" s="4">
        <f t="shared" si="11"/>
        <v>2025</v>
      </c>
      <c r="B105" s="4">
        <f t="shared" si="12"/>
        <v>12</v>
      </c>
      <c r="C105" s="11">
        <f t="shared" si="9"/>
        <v>45992</v>
      </c>
      <c r="E105" s="15">
        <v>845918</v>
      </c>
      <c r="F105" s="16">
        <v>58444</v>
      </c>
      <c r="G105" s="16">
        <v>2191</v>
      </c>
      <c r="H105" s="16">
        <v>121</v>
      </c>
      <c r="I105" s="16">
        <v>91</v>
      </c>
      <c r="J105" s="16">
        <v>8</v>
      </c>
      <c r="K105" s="16">
        <v>8</v>
      </c>
      <c r="L105" s="16">
        <v>118</v>
      </c>
      <c r="M105" s="16">
        <v>111</v>
      </c>
      <c r="N105" s="16">
        <v>107</v>
      </c>
      <c r="O105" s="16">
        <v>84</v>
      </c>
      <c r="P105" s="17">
        <f t="shared" si="10"/>
        <v>906907</v>
      </c>
      <c r="Q105" s="2"/>
      <c r="R105" s="114"/>
      <c r="S105" s="114"/>
      <c r="T105" s="114"/>
      <c r="U105" s="114"/>
      <c r="V105" s="114"/>
      <c r="W105" s="114"/>
      <c r="X105" s="114"/>
      <c r="Y105" s="114"/>
      <c r="Z105" s="114"/>
      <c r="AA105" s="114"/>
      <c r="AB105" s="114"/>
      <c r="AC105" s="2"/>
    </row>
    <row r="106" spans="1:29" x14ac:dyDescent="0.2">
      <c r="A106" s="4">
        <f t="shared" si="11"/>
        <v>2026</v>
      </c>
      <c r="B106" s="4">
        <f t="shared" si="12"/>
        <v>1</v>
      </c>
      <c r="C106" s="11">
        <f t="shared" si="9"/>
        <v>46023</v>
      </c>
      <c r="E106" s="15">
        <v>846863</v>
      </c>
      <c r="F106" s="16">
        <v>58472</v>
      </c>
      <c r="G106" s="16">
        <v>2194</v>
      </c>
      <c r="H106" s="16">
        <v>121</v>
      </c>
      <c r="I106" s="16">
        <v>90</v>
      </c>
      <c r="J106" s="16">
        <v>8</v>
      </c>
      <c r="K106" s="16">
        <v>8</v>
      </c>
      <c r="L106" s="16">
        <v>118</v>
      </c>
      <c r="M106" s="16">
        <v>111</v>
      </c>
      <c r="N106" s="16">
        <v>107</v>
      </c>
      <c r="O106" s="16">
        <v>84</v>
      </c>
      <c r="P106" s="17">
        <f t="shared" si="10"/>
        <v>907883</v>
      </c>
      <c r="Q106" s="2"/>
      <c r="R106" s="114"/>
      <c r="S106" s="114"/>
      <c r="T106" s="114"/>
      <c r="U106" s="114"/>
      <c r="V106" s="114"/>
      <c r="W106" s="114"/>
      <c r="X106" s="114"/>
      <c r="Y106" s="114"/>
      <c r="Z106" s="114"/>
      <c r="AA106" s="114"/>
      <c r="AB106" s="114"/>
      <c r="AC106" s="2"/>
    </row>
    <row r="107" spans="1:29" x14ac:dyDescent="0.2">
      <c r="A107" s="4">
        <f t="shared" si="11"/>
        <v>2026</v>
      </c>
      <c r="B107" s="4">
        <f t="shared" si="12"/>
        <v>2</v>
      </c>
      <c r="C107" s="11">
        <f t="shared" si="9"/>
        <v>46054</v>
      </c>
      <c r="E107" s="15">
        <v>847398</v>
      </c>
      <c r="F107" s="16">
        <v>58500</v>
      </c>
      <c r="G107" s="16">
        <v>2195</v>
      </c>
      <c r="H107" s="16">
        <v>120</v>
      </c>
      <c r="I107" s="16">
        <v>90</v>
      </c>
      <c r="J107" s="16">
        <v>8</v>
      </c>
      <c r="K107" s="16">
        <v>8</v>
      </c>
      <c r="L107" s="16">
        <v>118</v>
      </c>
      <c r="M107" s="16">
        <v>111</v>
      </c>
      <c r="N107" s="16">
        <v>107</v>
      </c>
      <c r="O107" s="16">
        <v>84</v>
      </c>
      <c r="P107" s="17">
        <f t="shared" si="10"/>
        <v>908446</v>
      </c>
      <c r="Q107" s="2"/>
      <c r="R107" s="114"/>
      <c r="S107" s="114"/>
      <c r="T107" s="114"/>
      <c r="U107" s="114"/>
      <c r="V107" s="114"/>
      <c r="W107" s="114"/>
      <c r="X107" s="114"/>
      <c r="Y107" s="114"/>
      <c r="Z107" s="114"/>
      <c r="AA107" s="114"/>
      <c r="AB107" s="114"/>
      <c r="AC107" s="2"/>
    </row>
    <row r="108" spans="1:29" x14ac:dyDescent="0.2">
      <c r="A108" s="4">
        <f t="shared" si="11"/>
        <v>2026</v>
      </c>
      <c r="B108" s="4">
        <f t="shared" si="12"/>
        <v>3</v>
      </c>
      <c r="C108" s="11">
        <f t="shared" si="9"/>
        <v>46082</v>
      </c>
      <c r="E108" s="15">
        <v>847641</v>
      </c>
      <c r="F108" s="16">
        <v>58529</v>
      </c>
      <c r="G108" s="16">
        <v>2194</v>
      </c>
      <c r="H108" s="16">
        <v>120</v>
      </c>
      <c r="I108" s="16">
        <v>90</v>
      </c>
      <c r="J108" s="16">
        <v>8</v>
      </c>
      <c r="K108" s="16">
        <v>8</v>
      </c>
      <c r="L108" s="16">
        <v>118</v>
      </c>
      <c r="M108" s="16">
        <v>111</v>
      </c>
      <c r="N108" s="16">
        <v>107</v>
      </c>
      <c r="O108" s="16">
        <v>84</v>
      </c>
      <c r="P108" s="17">
        <f t="shared" si="10"/>
        <v>908717</v>
      </c>
      <c r="Q108" s="2"/>
      <c r="R108" s="114"/>
      <c r="S108" s="114"/>
      <c r="T108" s="114"/>
      <c r="U108" s="114"/>
      <c r="V108" s="114"/>
      <c r="W108" s="114"/>
      <c r="X108" s="114"/>
      <c r="Y108" s="114"/>
      <c r="Z108" s="114"/>
      <c r="AA108" s="114"/>
      <c r="AB108" s="114"/>
      <c r="AC108" s="2"/>
    </row>
    <row r="109" spans="1:29" x14ac:dyDescent="0.2">
      <c r="A109" s="4">
        <f t="shared" si="11"/>
        <v>2026</v>
      </c>
      <c r="B109" s="4">
        <f t="shared" si="12"/>
        <v>4</v>
      </c>
      <c r="C109" s="11">
        <f t="shared" si="9"/>
        <v>46113</v>
      </c>
      <c r="E109" s="15">
        <v>847468</v>
      </c>
      <c r="F109" s="16">
        <v>58557</v>
      </c>
      <c r="G109" s="16">
        <v>2187</v>
      </c>
      <c r="H109" s="16">
        <v>119</v>
      </c>
      <c r="I109" s="16">
        <v>89</v>
      </c>
      <c r="J109" s="16">
        <v>8</v>
      </c>
      <c r="K109" s="16">
        <v>8</v>
      </c>
      <c r="L109" s="16">
        <v>118</v>
      </c>
      <c r="M109" s="16">
        <v>111</v>
      </c>
      <c r="N109" s="16">
        <v>107</v>
      </c>
      <c r="O109" s="16">
        <v>84</v>
      </c>
      <c r="P109" s="17">
        <f t="shared" si="10"/>
        <v>908564</v>
      </c>
      <c r="Q109" s="2"/>
      <c r="R109" s="114"/>
      <c r="S109" s="114"/>
      <c r="T109" s="114"/>
      <c r="U109" s="114"/>
      <c r="V109" s="114"/>
      <c r="W109" s="114"/>
      <c r="X109" s="114"/>
      <c r="Y109" s="114"/>
      <c r="Z109" s="114"/>
      <c r="AA109" s="114"/>
      <c r="AB109" s="114"/>
      <c r="AC109" s="2"/>
    </row>
    <row r="110" spans="1:29" x14ac:dyDescent="0.2">
      <c r="A110" s="4">
        <f t="shared" si="11"/>
        <v>2026</v>
      </c>
      <c r="B110" s="4">
        <f t="shared" si="12"/>
        <v>5</v>
      </c>
      <c r="C110" s="11">
        <f t="shared" si="9"/>
        <v>46143</v>
      </c>
      <c r="E110" s="15">
        <v>847670</v>
      </c>
      <c r="F110" s="16">
        <v>58585</v>
      </c>
      <c r="G110" s="16">
        <v>2184</v>
      </c>
      <c r="H110" s="16">
        <v>119</v>
      </c>
      <c r="I110" s="16">
        <v>89</v>
      </c>
      <c r="J110" s="16">
        <v>8</v>
      </c>
      <c r="K110" s="16">
        <v>8</v>
      </c>
      <c r="L110" s="16">
        <v>118</v>
      </c>
      <c r="M110" s="16">
        <v>111</v>
      </c>
      <c r="N110" s="16">
        <v>107</v>
      </c>
      <c r="O110" s="16">
        <v>84</v>
      </c>
      <c r="P110" s="17">
        <f t="shared" si="10"/>
        <v>908791</v>
      </c>
      <c r="Q110" s="2"/>
      <c r="R110" s="114"/>
      <c r="S110" s="114"/>
      <c r="T110" s="114"/>
      <c r="U110" s="114"/>
      <c r="V110" s="114"/>
      <c r="W110" s="114"/>
      <c r="X110" s="114"/>
      <c r="Y110" s="114"/>
      <c r="Z110" s="114"/>
      <c r="AA110" s="114"/>
      <c r="AB110" s="114"/>
      <c r="AC110" s="2"/>
    </row>
    <row r="111" spans="1:29" x14ac:dyDescent="0.2">
      <c r="A111" s="4">
        <f t="shared" si="11"/>
        <v>2026</v>
      </c>
      <c r="B111" s="4">
        <f t="shared" si="12"/>
        <v>6</v>
      </c>
      <c r="C111" s="11">
        <f t="shared" si="9"/>
        <v>46174</v>
      </c>
      <c r="E111" s="15">
        <v>847870</v>
      </c>
      <c r="F111" s="16">
        <v>58612</v>
      </c>
      <c r="G111" s="16">
        <v>2175</v>
      </c>
      <c r="H111" s="16">
        <v>118</v>
      </c>
      <c r="I111" s="16">
        <v>89</v>
      </c>
      <c r="J111" s="16">
        <v>8</v>
      </c>
      <c r="K111" s="16">
        <v>8</v>
      </c>
      <c r="L111" s="16">
        <v>118</v>
      </c>
      <c r="M111" s="16">
        <v>111</v>
      </c>
      <c r="N111" s="16">
        <v>107</v>
      </c>
      <c r="O111" s="16">
        <v>84</v>
      </c>
      <c r="P111" s="17">
        <f t="shared" si="10"/>
        <v>909008</v>
      </c>
      <c r="Q111" s="2"/>
      <c r="R111" s="114"/>
      <c r="S111" s="114"/>
      <c r="T111" s="114"/>
      <c r="U111" s="114"/>
      <c r="V111" s="114"/>
      <c r="W111" s="114"/>
      <c r="X111" s="114"/>
      <c r="Y111" s="114"/>
      <c r="Z111" s="114"/>
      <c r="AA111" s="114"/>
      <c r="AB111" s="114"/>
      <c r="AC111" s="2"/>
    </row>
    <row r="112" spans="1:29" x14ac:dyDescent="0.2">
      <c r="A112" s="4">
        <f t="shared" si="11"/>
        <v>2026</v>
      </c>
      <c r="B112" s="4">
        <f t="shared" si="12"/>
        <v>7</v>
      </c>
      <c r="C112" s="11">
        <f t="shared" si="9"/>
        <v>46204</v>
      </c>
      <c r="E112" s="15">
        <v>848071</v>
      </c>
      <c r="F112" s="16">
        <v>58638</v>
      </c>
      <c r="G112" s="16">
        <v>2173</v>
      </c>
      <c r="H112" s="16">
        <v>118</v>
      </c>
      <c r="I112" s="16">
        <v>88</v>
      </c>
      <c r="J112" s="16">
        <v>8</v>
      </c>
      <c r="K112" s="16">
        <v>8</v>
      </c>
      <c r="L112" s="16">
        <v>118</v>
      </c>
      <c r="M112" s="16">
        <v>111</v>
      </c>
      <c r="N112" s="16">
        <v>107</v>
      </c>
      <c r="O112" s="16">
        <v>84</v>
      </c>
      <c r="P112" s="17">
        <f t="shared" si="10"/>
        <v>909233</v>
      </c>
      <c r="Q112" s="2"/>
      <c r="R112" s="114"/>
      <c r="S112" s="114"/>
      <c r="T112" s="114"/>
      <c r="U112" s="114"/>
      <c r="V112" s="114"/>
      <c r="W112" s="114"/>
      <c r="X112" s="114"/>
      <c r="Y112" s="114"/>
      <c r="Z112" s="114"/>
      <c r="AA112" s="114"/>
      <c r="AB112" s="114"/>
      <c r="AC112" s="2"/>
    </row>
    <row r="113" spans="1:29" x14ac:dyDescent="0.2">
      <c r="A113" s="4">
        <f t="shared" si="11"/>
        <v>2026</v>
      </c>
      <c r="B113" s="4">
        <f t="shared" si="12"/>
        <v>8</v>
      </c>
      <c r="C113" s="11">
        <f t="shared" si="9"/>
        <v>46235</v>
      </c>
      <c r="E113" s="15">
        <v>848271</v>
      </c>
      <c r="F113" s="16">
        <v>58662</v>
      </c>
      <c r="G113" s="16">
        <v>2172</v>
      </c>
      <c r="H113" s="16">
        <v>117</v>
      </c>
      <c r="I113" s="16">
        <v>88</v>
      </c>
      <c r="J113" s="16">
        <v>8</v>
      </c>
      <c r="K113" s="16">
        <v>8</v>
      </c>
      <c r="L113" s="16">
        <v>118</v>
      </c>
      <c r="M113" s="16">
        <v>111</v>
      </c>
      <c r="N113" s="16">
        <v>107</v>
      </c>
      <c r="O113" s="16">
        <v>84</v>
      </c>
      <c r="P113" s="17">
        <f t="shared" si="10"/>
        <v>909455</v>
      </c>
      <c r="Q113" s="2"/>
      <c r="R113" s="114"/>
      <c r="S113" s="114"/>
      <c r="T113" s="114"/>
      <c r="U113" s="114"/>
      <c r="V113" s="114"/>
      <c r="W113" s="114"/>
      <c r="X113" s="114"/>
      <c r="Y113" s="114"/>
      <c r="Z113" s="114"/>
      <c r="AA113" s="114"/>
      <c r="AB113" s="114"/>
      <c r="AC113" s="2"/>
    </row>
    <row r="114" spans="1:29" x14ac:dyDescent="0.2">
      <c r="A114" s="4">
        <f t="shared" si="11"/>
        <v>2026</v>
      </c>
      <c r="B114" s="4">
        <f t="shared" si="12"/>
        <v>9</v>
      </c>
      <c r="C114" s="11">
        <f t="shared" si="9"/>
        <v>46266</v>
      </c>
      <c r="E114" s="15">
        <v>849186</v>
      </c>
      <c r="F114" s="16">
        <v>58687</v>
      </c>
      <c r="G114" s="16">
        <v>2170</v>
      </c>
      <c r="H114" s="16">
        <v>117</v>
      </c>
      <c r="I114" s="16">
        <v>88</v>
      </c>
      <c r="J114" s="16">
        <v>8</v>
      </c>
      <c r="K114" s="16">
        <v>8</v>
      </c>
      <c r="L114" s="16">
        <v>118</v>
      </c>
      <c r="M114" s="16">
        <v>111</v>
      </c>
      <c r="N114" s="16">
        <v>107</v>
      </c>
      <c r="O114" s="16">
        <v>84</v>
      </c>
      <c r="P114" s="17">
        <f t="shared" si="10"/>
        <v>910393</v>
      </c>
      <c r="Q114" s="2"/>
      <c r="R114" s="114"/>
      <c r="S114" s="114"/>
      <c r="T114" s="114"/>
      <c r="U114" s="114"/>
      <c r="V114" s="114"/>
      <c r="W114" s="114"/>
      <c r="X114" s="114"/>
      <c r="Y114" s="114"/>
      <c r="Z114" s="114"/>
      <c r="AA114" s="114"/>
      <c r="AB114" s="114"/>
      <c r="AC114" s="2"/>
    </row>
    <row r="115" spans="1:29" x14ac:dyDescent="0.2">
      <c r="A115" s="4">
        <f t="shared" si="11"/>
        <v>2026</v>
      </c>
      <c r="B115" s="4">
        <f t="shared" si="12"/>
        <v>10</v>
      </c>
      <c r="C115" s="11">
        <f t="shared" si="9"/>
        <v>46296</v>
      </c>
      <c r="E115" s="15">
        <v>851764</v>
      </c>
      <c r="F115" s="16">
        <v>58712</v>
      </c>
      <c r="G115" s="16">
        <v>2169</v>
      </c>
      <c r="H115" s="16">
        <v>116</v>
      </c>
      <c r="I115" s="16">
        <v>87</v>
      </c>
      <c r="J115" s="16">
        <v>8</v>
      </c>
      <c r="K115" s="16">
        <v>8</v>
      </c>
      <c r="L115" s="16">
        <v>118</v>
      </c>
      <c r="M115" s="16">
        <v>111</v>
      </c>
      <c r="N115" s="16">
        <v>107</v>
      </c>
      <c r="O115" s="16">
        <v>84</v>
      </c>
      <c r="P115" s="17">
        <f t="shared" si="10"/>
        <v>912994</v>
      </c>
      <c r="Q115" s="2"/>
      <c r="R115" s="114"/>
      <c r="S115" s="114"/>
      <c r="T115" s="114"/>
      <c r="U115" s="114"/>
      <c r="V115" s="114"/>
      <c r="W115" s="114"/>
      <c r="X115" s="114"/>
      <c r="Y115" s="114"/>
      <c r="Z115" s="114"/>
      <c r="AA115" s="114"/>
      <c r="AB115" s="114"/>
      <c r="AC115" s="2"/>
    </row>
    <row r="116" spans="1:29" x14ac:dyDescent="0.2">
      <c r="A116" s="4">
        <f t="shared" si="11"/>
        <v>2026</v>
      </c>
      <c r="B116" s="4">
        <f t="shared" si="12"/>
        <v>11</v>
      </c>
      <c r="C116" s="11">
        <f t="shared" si="9"/>
        <v>46327</v>
      </c>
      <c r="E116" s="15">
        <v>853904</v>
      </c>
      <c r="F116" s="16">
        <v>58737</v>
      </c>
      <c r="G116" s="16">
        <v>2168</v>
      </c>
      <c r="H116" s="16">
        <v>116</v>
      </c>
      <c r="I116" s="16">
        <v>87</v>
      </c>
      <c r="J116" s="16">
        <v>8</v>
      </c>
      <c r="K116" s="16">
        <v>8</v>
      </c>
      <c r="L116" s="16">
        <v>118</v>
      </c>
      <c r="M116" s="16">
        <v>111</v>
      </c>
      <c r="N116" s="16">
        <v>107</v>
      </c>
      <c r="O116" s="16">
        <v>84</v>
      </c>
      <c r="P116" s="17">
        <f t="shared" si="10"/>
        <v>915158</v>
      </c>
      <c r="Q116" s="2"/>
      <c r="R116" s="114"/>
      <c r="S116" s="114"/>
      <c r="T116" s="114"/>
      <c r="U116" s="114"/>
      <c r="V116" s="114"/>
      <c r="W116" s="114"/>
      <c r="X116" s="114"/>
      <c r="Y116" s="114"/>
      <c r="Z116" s="114"/>
      <c r="AA116" s="114"/>
      <c r="AB116" s="114"/>
      <c r="AC116" s="2"/>
    </row>
    <row r="117" spans="1:29" x14ac:dyDescent="0.2">
      <c r="A117" s="4">
        <f t="shared" si="11"/>
        <v>2026</v>
      </c>
      <c r="B117" s="4">
        <f t="shared" si="12"/>
        <v>12</v>
      </c>
      <c r="C117" s="11">
        <f t="shared" si="9"/>
        <v>46357</v>
      </c>
      <c r="E117" s="15">
        <v>855283</v>
      </c>
      <c r="F117" s="16">
        <v>58762</v>
      </c>
      <c r="G117" s="16">
        <v>2174</v>
      </c>
      <c r="H117" s="16">
        <v>115</v>
      </c>
      <c r="I117" s="16">
        <v>87</v>
      </c>
      <c r="J117" s="16">
        <v>8</v>
      </c>
      <c r="K117" s="16">
        <v>8</v>
      </c>
      <c r="L117" s="16">
        <v>118</v>
      </c>
      <c r="M117" s="16">
        <v>111</v>
      </c>
      <c r="N117" s="16">
        <v>107</v>
      </c>
      <c r="O117" s="16">
        <v>84</v>
      </c>
      <c r="P117" s="17">
        <f t="shared" si="10"/>
        <v>916567</v>
      </c>
      <c r="Q117" s="2"/>
      <c r="R117" s="114"/>
      <c r="S117" s="114"/>
      <c r="T117" s="114"/>
      <c r="U117" s="114"/>
      <c r="V117" s="114"/>
      <c r="W117" s="114"/>
      <c r="X117" s="114"/>
      <c r="Y117" s="114"/>
      <c r="Z117" s="114"/>
      <c r="AA117" s="114"/>
      <c r="AB117" s="114"/>
      <c r="AC117" s="2"/>
    </row>
    <row r="118" spans="1:29" x14ac:dyDescent="0.2">
      <c r="A118" s="4">
        <f t="shared" si="11"/>
        <v>2027</v>
      </c>
      <c r="B118" s="4">
        <f t="shared" si="12"/>
        <v>1</v>
      </c>
      <c r="C118" s="11">
        <f t="shared" si="9"/>
        <v>46388</v>
      </c>
      <c r="E118" s="15">
        <v>856225</v>
      </c>
      <c r="F118" s="16">
        <v>58788</v>
      </c>
      <c r="G118" s="16">
        <v>2176</v>
      </c>
      <c r="H118" s="16">
        <v>115</v>
      </c>
      <c r="I118" s="16">
        <v>86</v>
      </c>
      <c r="J118" s="16">
        <v>8</v>
      </c>
      <c r="K118" s="16">
        <v>8</v>
      </c>
      <c r="L118" s="16">
        <v>118</v>
      </c>
      <c r="M118" s="16">
        <v>111</v>
      </c>
      <c r="N118" s="16">
        <v>107</v>
      </c>
      <c r="O118" s="16">
        <v>84</v>
      </c>
      <c r="P118" s="17">
        <f t="shared" si="10"/>
        <v>917537</v>
      </c>
      <c r="Q118" s="2"/>
      <c r="R118" s="114"/>
      <c r="S118" s="114"/>
      <c r="T118" s="114"/>
      <c r="U118" s="114"/>
      <c r="V118" s="114"/>
      <c r="W118" s="114"/>
      <c r="X118" s="114"/>
      <c r="Y118" s="114"/>
      <c r="Z118" s="114"/>
      <c r="AA118" s="114"/>
      <c r="AB118" s="114"/>
      <c r="AC118" s="2"/>
    </row>
    <row r="119" spans="1:29" x14ac:dyDescent="0.2">
      <c r="A119" s="4">
        <f t="shared" si="11"/>
        <v>2027</v>
      </c>
      <c r="B119" s="4">
        <f t="shared" si="12"/>
        <v>2</v>
      </c>
      <c r="C119" s="11">
        <f t="shared" si="9"/>
        <v>46419</v>
      </c>
      <c r="E119" s="15">
        <v>856760</v>
      </c>
      <c r="F119" s="16">
        <v>58813</v>
      </c>
      <c r="G119" s="16">
        <v>2177</v>
      </c>
      <c r="H119" s="16">
        <v>115</v>
      </c>
      <c r="I119" s="16">
        <v>86</v>
      </c>
      <c r="J119" s="16">
        <v>8</v>
      </c>
      <c r="K119" s="16">
        <v>8</v>
      </c>
      <c r="L119" s="16">
        <v>118</v>
      </c>
      <c r="M119" s="16">
        <v>111</v>
      </c>
      <c r="N119" s="16">
        <v>107</v>
      </c>
      <c r="O119" s="16">
        <v>84</v>
      </c>
      <c r="P119" s="17">
        <f t="shared" si="10"/>
        <v>918098</v>
      </c>
      <c r="Q119" s="2"/>
      <c r="R119" s="114"/>
      <c r="S119" s="114"/>
      <c r="T119" s="114"/>
      <c r="U119" s="114"/>
      <c r="V119" s="114"/>
      <c r="W119" s="114"/>
      <c r="X119" s="114"/>
      <c r="Y119" s="114"/>
      <c r="Z119" s="114"/>
      <c r="AA119" s="114"/>
      <c r="AB119" s="114"/>
      <c r="AC119" s="2"/>
    </row>
    <row r="120" spans="1:29" x14ac:dyDescent="0.2">
      <c r="A120" s="4">
        <f t="shared" si="11"/>
        <v>2027</v>
      </c>
      <c r="B120" s="4">
        <f t="shared" si="12"/>
        <v>3</v>
      </c>
      <c r="C120" s="11">
        <f t="shared" si="9"/>
        <v>46447</v>
      </c>
      <c r="E120" s="15">
        <v>857002</v>
      </c>
      <c r="F120" s="16">
        <v>58839</v>
      </c>
      <c r="G120" s="16">
        <v>2177</v>
      </c>
      <c r="H120" s="16">
        <v>114</v>
      </c>
      <c r="I120" s="16">
        <v>86</v>
      </c>
      <c r="J120" s="16">
        <v>8</v>
      </c>
      <c r="K120" s="16">
        <v>8</v>
      </c>
      <c r="L120" s="16">
        <v>118</v>
      </c>
      <c r="M120" s="16">
        <v>111</v>
      </c>
      <c r="N120" s="16">
        <v>107</v>
      </c>
      <c r="O120" s="16">
        <v>84</v>
      </c>
      <c r="P120" s="17">
        <f t="shared" si="10"/>
        <v>918365</v>
      </c>
      <c r="Q120" s="2"/>
      <c r="R120" s="114"/>
      <c r="S120" s="114"/>
      <c r="T120" s="114"/>
      <c r="U120" s="114"/>
      <c r="V120" s="114"/>
      <c r="W120" s="114"/>
      <c r="X120" s="114"/>
      <c r="Y120" s="114"/>
      <c r="Z120" s="114"/>
      <c r="AA120" s="114"/>
      <c r="AB120" s="114"/>
      <c r="AC120" s="2"/>
    </row>
    <row r="121" spans="1:29" x14ac:dyDescent="0.2">
      <c r="A121" s="4">
        <f t="shared" si="11"/>
        <v>2027</v>
      </c>
      <c r="B121" s="4">
        <f t="shared" si="12"/>
        <v>4</v>
      </c>
      <c r="C121" s="11">
        <f t="shared" si="9"/>
        <v>46478</v>
      </c>
      <c r="E121" s="15">
        <v>856830</v>
      </c>
      <c r="F121" s="16">
        <v>58864</v>
      </c>
      <c r="G121" s="16">
        <v>2169</v>
      </c>
      <c r="H121" s="16">
        <v>114</v>
      </c>
      <c r="I121" s="16">
        <v>85</v>
      </c>
      <c r="J121" s="16">
        <v>8</v>
      </c>
      <c r="K121" s="16">
        <v>8</v>
      </c>
      <c r="L121" s="16">
        <v>118</v>
      </c>
      <c r="M121" s="16">
        <v>111</v>
      </c>
      <c r="N121" s="16">
        <v>107</v>
      </c>
      <c r="O121" s="16">
        <v>84</v>
      </c>
      <c r="P121" s="17">
        <f t="shared" si="10"/>
        <v>918210</v>
      </c>
      <c r="Q121" s="2"/>
      <c r="R121" s="114"/>
      <c r="S121" s="114"/>
      <c r="T121" s="114"/>
      <c r="U121" s="114"/>
      <c r="V121" s="114"/>
      <c r="W121" s="114"/>
      <c r="X121" s="114"/>
      <c r="Y121" s="114"/>
      <c r="Z121" s="114"/>
      <c r="AA121" s="114"/>
      <c r="AB121" s="114"/>
      <c r="AC121" s="2"/>
    </row>
    <row r="122" spans="1:29" x14ac:dyDescent="0.2">
      <c r="A122" s="4">
        <f t="shared" si="11"/>
        <v>2027</v>
      </c>
      <c r="B122" s="4">
        <f t="shared" si="12"/>
        <v>5</v>
      </c>
      <c r="C122" s="11">
        <f t="shared" si="9"/>
        <v>46508</v>
      </c>
      <c r="E122" s="15">
        <v>857031</v>
      </c>
      <c r="F122" s="16">
        <v>58890</v>
      </c>
      <c r="G122" s="16">
        <v>2167</v>
      </c>
      <c r="H122" s="16">
        <v>113</v>
      </c>
      <c r="I122" s="16">
        <v>85</v>
      </c>
      <c r="J122" s="16">
        <v>8</v>
      </c>
      <c r="K122" s="16">
        <v>8</v>
      </c>
      <c r="L122" s="16">
        <v>118</v>
      </c>
      <c r="M122" s="16">
        <v>111</v>
      </c>
      <c r="N122" s="16">
        <v>107</v>
      </c>
      <c r="O122" s="16">
        <v>84</v>
      </c>
      <c r="P122" s="17">
        <f t="shared" si="10"/>
        <v>918434</v>
      </c>
      <c r="Q122" s="2"/>
      <c r="R122" s="114"/>
      <c r="S122" s="114"/>
      <c r="T122" s="114"/>
      <c r="U122" s="114"/>
      <c r="V122" s="114"/>
      <c r="W122" s="114"/>
      <c r="X122" s="114"/>
      <c r="Y122" s="114"/>
      <c r="Z122" s="114"/>
      <c r="AA122" s="114"/>
      <c r="AB122" s="114"/>
      <c r="AC122" s="2"/>
    </row>
    <row r="123" spans="1:29" x14ac:dyDescent="0.2">
      <c r="A123" s="4">
        <f t="shared" si="11"/>
        <v>2027</v>
      </c>
      <c r="B123" s="4">
        <f t="shared" si="12"/>
        <v>6</v>
      </c>
      <c r="C123" s="11">
        <f t="shared" si="9"/>
        <v>46539</v>
      </c>
      <c r="E123" s="15">
        <v>857233</v>
      </c>
      <c r="F123" s="16">
        <v>58915</v>
      </c>
      <c r="G123" s="16">
        <v>2157</v>
      </c>
      <c r="H123" s="16">
        <v>113</v>
      </c>
      <c r="I123" s="16">
        <v>85</v>
      </c>
      <c r="J123" s="16">
        <v>8</v>
      </c>
      <c r="K123" s="16">
        <v>8</v>
      </c>
      <c r="L123" s="16">
        <v>118</v>
      </c>
      <c r="M123" s="16">
        <v>111</v>
      </c>
      <c r="N123" s="16">
        <v>107</v>
      </c>
      <c r="O123" s="16">
        <v>84</v>
      </c>
      <c r="P123" s="17">
        <f t="shared" si="10"/>
        <v>918651</v>
      </c>
      <c r="Q123" s="2"/>
      <c r="R123" s="114"/>
      <c r="S123" s="114"/>
      <c r="T123" s="114"/>
      <c r="U123" s="114"/>
      <c r="V123" s="114"/>
      <c r="W123" s="114"/>
      <c r="X123" s="114"/>
      <c r="Y123" s="114"/>
      <c r="Z123" s="114"/>
      <c r="AA123" s="114"/>
      <c r="AB123" s="114"/>
      <c r="AC123" s="2"/>
    </row>
    <row r="124" spans="1:29" x14ac:dyDescent="0.2">
      <c r="A124" s="4">
        <f t="shared" si="11"/>
        <v>2027</v>
      </c>
      <c r="B124" s="4">
        <f t="shared" si="12"/>
        <v>7</v>
      </c>
      <c r="C124" s="11">
        <f t="shared" si="9"/>
        <v>46569</v>
      </c>
      <c r="E124" s="15">
        <v>857435</v>
      </c>
      <c r="F124" s="16">
        <v>58941</v>
      </c>
      <c r="G124" s="16">
        <v>2156</v>
      </c>
      <c r="H124" s="16">
        <v>112</v>
      </c>
      <c r="I124" s="16">
        <v>84</v>
      </c>
      <c r="J124" s="16">
        <v>8</v>
      </c>
      <c r="K124" s="16">
        <v>8</v>
      </c>
      <c r="L124" s="16">
        <v>118</v>
      </c>
      <c r="M124" s="16">
        <v>111</v>
      </c>
      <c r="N124" s="16">
        <v>107</v>
      </c>
      <c r="O124" s="16">
        <v>84</v>
      </c>
      <c r="P124" s="17">
        <f t="shared" si="10"/>
        <v>918877</v>
      </c>
      <c r="Q124" s="2"/>
      <c r="R124" s="114"/>
      <c r="S124" s="114"/>
      <c r="T124" s="114"/>
      <c r="U124" s="114"/>
      <c r="V124" s="114"/>
      <c r="W124" s="114"/>
      <c r="X124" s="114"/>
      <c r="Y124" s="114"/>
      <c r="Z124" s="114"/>
      <c r="AA124" s="114"/>
      <c r="AB124" s="114"/>
      <c r="AC124" s="2"/>
    </row>
    <row r="125" spans="1:29" x14ac:dyDescent="0.2">
      <c r="A125" s="4">
        <f t="shared" si="11"/>
        <v>2027</v>
      </c>
      <c r="B125" s="4">
        <f t="shared" si="12"/>
        <v>8</v>
      </c>
      <c r="C125" s="11">
        <f t="shared" si="9"/>
        <v>46600</v>
      </c>
      <c r="E125" s="15">
        <v>857638</v>
      </c>
      <c r="F125" s="16">
        <v>58967</v>
      </c>
      <c r="G125" s="16">
        <v>2154</v>
      </c>
      <c r="H125" s="16">
        <v>112</v>
      </c>
      <c r="I125" s="16">
        <v>84</v>
      </c>
      <c r="J125" s="16">
        <v>8</v>
      </c>
      <c r="K125" s="16">
        <v>8</v>
      </c>
      <c r="L125" s="16">
        <v>118</v>
      </c>
      <c r="M125" s="16">
        <v>111</v>
      </c>
      <c r="N125" s="16">
        <v>107</v>
      </c>
      <c r="O125" s="16">
        <v>84</v>
      </c>
      <c r="P125" s="17">
        <f t="shared" si="10"/>
        <v>919104</v>
      </c>
      <c r="Q125" s="2"/>
      <c r="R125" s="114"/>
      <c r="S125" s="114"/>
      <c r="T125" s="114"/>
      <c r="U125" s="114"/>
      <c r="V125" s="114"/>
      <c r="W125" s="114"/>
      <c r="X125" s="114"/>
      <c r="Y125" s="114"/>
      <c r="Z125" s="114"/>
      <c r="AA125" s="114"/>
      <c r="AB125" s="114"/>
      <c r="AC125" s="2"/>
    </row>
    <row r="126" spans="1:29" x14ac:dyDescent="0.2">
      <c r="A126" s="4">
        <f t="shared" si="11"/>
        <v>2027</v>
      </c>
      <c r="B126" s="4">
        <f t="shared" si="12"/>
        <v>9</v>
      </c>
      <c r="C126" s="11">
        <f t="shared" si="9"/>
        <v>46631</v>
      </c>
      <c r="E126" s="15">
        <v>858555</v>
      </c>
      <c r="F126" s="16">
        <v>58993</v>
      </c>
      <c r="G126" s="16">
        <v>2153</v>
      </c>
      <c r="H126" s="16">
        <v>111</v>
      </c>
      <c r="I126" s="16">
        <v>84</v>
      </c>
      <c r="J126" s="16">
        <v>8</v>
      </c>
      <c r="K126" s="16">
        <v>8</v>
      </c>
      <c r="L126" s="16">
        <v>118</v>
      </c>
      <c r="M126" s="16">
        <v>111</v>
      </c>
      <c r="N126" s="16">
        <v>107</v>
      </c>
      <c r="O126" s="16">
        <v>84</v>
      </c>
      <c r="P126" s="17">
        <f t="shared" si="10"/>
        <v>920045</v>
      </c>
      <c r="Q126" s="2"/>
      <c r="R126" s="114"/>
      <c r="S126" s="114"/>
      <c r="T126" s="114"/>
      <c r="U126" s="114"/>
      <c r="V126" s="114"/>
      <c r="W126" s="114"/>
      <c r="X126" s="114"/>
      <c r="Y126" s="114"/>
      <c r="Z126" s="114"/>
      <c r="AA126" s="114"/>
      <c r="AB126" s="114"/>
      <c r="AC126" s="2"/>
    </row>
    <row r="127" spans="1:29" x14ac:dyDescent="0.2">
      <c r="A127" s="4">
        <f t="shared" si="11"/>
        <v>2027</v>
      </c>
      <c r="B127" s="4">
        <f t="shared" si="12"/>
        <v>10</v>
      </c>
      <c r="C127" s="11">
        <f t="shared" si="9"/>
        <v>46661</v>
      </c>
      <c r="E127" s="15">
        <v>861134</v>
      </c>
      <c r="F127" s="16">
        <v>59019</v>
      </c>
      <c r="G127" s="16">
        <v>2151</v>
      </c>
      <c r="H127" s="16">
        <v>111</v>
      </c>
      <c r="I127" s="16">
        <v>83</v>
      </c>
      <c r="J127" s="16">
        <v>8</v>
      </c>
      <c r="K127" s="16">
        <v>8</v>
      </c>
      <c r="L127" s="16">
        <v>118</v>
      </c>
      <c r="M127" s="16">
        <v>111</v>
      </c>
      <c r="N127" s="16">
        <v>107</v>
      </c>
      <c r="O127" s="16">
        <v>84</v>
      </c>
      <c r="P127" s="17">
        <f t="shared" si="10"/>
        <v>922648</v>
      </c>
      <c r="Q127" s="2"/>
      <c r="R127" s="114"/>
      <c r="S127" s="114"/>
      <c r="T127" s="114"/>
      <c r="U127" s="114"/>
      <c r="V127" s="114"/>
      <c r="W127" s="114"/>
      <c r="X127" s="114"/>
      <c r="Y127" s="114"/>
      <c r="Z127" s="114"/>
      <c r="AA127" s="114"/>
      <c r="AB127" s="114"/>
      <c r="AC127" s="2"/>
    </row>
    <row r="128" spans="1:29" x14ac:dyDescent="0.2">
      <c r="A128" s="4">
        <f t="shared" si="11"/>
        <v>2027</v>
      </c>
      <c r="B128" s="4">
        <f t="shared" si="12"/>
        <v>11</v>
      </c>
      <c r="C128" s="11">
        <f t="shared" si="9"/>
        <v>46692</v>
      </c>
      <c r="E128" s="15">
        <v>863277</v>
      </c>
      <c r="F128" s="16">
        <v>59045</v>
      </c>
      <c r="G128" s="16">
        <v>2150</v>
      </c>
      <c r="H128" s="16">
        <v>110</v>
      </c>
      <c r="I128" s="16">
        <v>83</v>
      </c>
      <c r="J128" s="16">
        <v>8</v>
      </c>
      <c r="K128" s="16">
        <v>8</v>
      </c>
      <c r="L128" s="16">
        <v>118</v>
      </c>
      <c r="M128" s="16">
        <v>111</v>
      </c>
      <c r="N128" s="16">
        <v>107</v>
      </c>
      <c r="O128" s="16">
        <v>84</v>
      </c>
      <c r="P128" s="17">
        <f t="shared" si="10"/>
        <v>924815</v>
      </c>
      <c r="Q128" s="2"/>
      <c r="R128" s="114"/>
      <c r="S128" s="114"/>
      <c r="T128" s="114"/>
      <c r="U128" s="114"/>
      <c r="V128" s="114"/>
      <c r="W128" s="114"/>
      <c r="X128" s="114"/>
      <c r="Y128" s="114"/>
      <c r="Z128" s="114"/>
      <c r="AA128" s="114"/>
      <c r="AB128" s="114"/>
      <c r="AC128" s="2"/>
    </row>
    <row r="129" spans="1:29" x14ac:dyDescent="0.2">
      <c r="A129" s="4">
        <f t="shared" si="11"/>
        <v>2027</v>
      </c>
      <c r="B129" s="4">
        <f t="shared" si="12"/>
        <v>12</v>
      </c>
      <c r="C129" s="11">
        <f t="shared" si="9"/>
        <v>46722</v>
      </c>
      <c r="E129" s="15">
        <v>864658</v>
      </c>
      <c r="F129" s="16">
        <v>59072</v>
      </c>
      <c r="G129" s="16">
        <v>2156</v>
      </c>
      <c r="H129" s="16">
        <v>110</v>
      </c>
      <c r="I129" s="16">
        <v>83</v>
      </c>
      <c r="J129" s="16">
        <v>8</v>
      </c>
      <c r="K129" s="16">
        <v>8</v>
      </c>
      <c r="L129" s="16">
        <v>118</v>
      </c>
      <c r="M129" s="16">
        <v>111</v>
      </c>
      <c r="N129" s="16">
        <v>107</v>
      </c>
      <c r="O129" s="16">
        <v>84</v>
      </c>
      <c r="P129" s="17">
        <f t="shared" si="10"/>
        <v>926229</v>
      </c>
      <c r="Q129" s="2"/>
      <c r="R129" s="114"/>
      <c r="S129" s="114"/>
      <c r="T129" s="114"/>
      <c r="U129" s="114"/>
      <c r="V129" s="114"/>
      <c r="W129" s="114"/>
      <c r="X129" s="114"/>
      <c r="Y129" s="114"/>
      <c r="Z129" s="114"/>
      <c r="AA129" s="114"/>
      <c r="AB129" s="114"/>
      <c r="AC129" s="2"/>
    </row>
    <row r="130" spans="1:29" x14ac:dyDescent="0.2">
      <c r="A130" s="4">
        <f t="shared" si="11"/>
        <v>2028</v>
      </c>
      <c r="B130" s="4">
        <f t="shared" si="12"/>
        <v>1</v>
      </c>
      <c r="C130" s="11">
        <f t="shared" si="9"/>
        <v>46753</v>
      </c>
      <c r="E130" s="15">
        <v>865602</v>
      </c>
      <c r="F130" s="16">
        <v>59098</v>
      </c>
      <c r="G130" s="16">
        <v>2158</v>
      </c>
      <c r="H130" s="16">
        <v>110</v>
      </c>
      <c r="I130" s="16">
        <v>82</v>
      </c>
      <c r="J130" s="16">
        <v>8</v>
      </c>
      <c r="K130" s="16">
        <v>8</v>
      </c>
      <c r="L130" s="16">
        <v>118</v>
      </c>
      <c r="M130" s="16">
        <v>111</v>
      </c>
      <c r="N130" s="16">
        <v>107</v>
      </c>
      <c r="O130" s="16">
        <v>84</v>
      </c>
      <c r="P130" s="17">
        <f t="shared" si="10"/>
        <v>927201</v>
      </c>
      <c r="Q130" s="2"/>
      <c r="R130" s="114"/>
      <c r="S130" s="114"/>
      <c r="T130" s="114"/>
      <c r="U130" s="114"/>
      <c r="V130" s="114"/>
      <c r="W130" s="114"/>
      <c r="X130" s="114"/>
      <c r="Y130" s="114"/>
      <c r="Z130" s="114"/>
      <c r="AA130" s="114"/>
      <c r="AB130" s="114"/>
      <c r="AC130" s="2"/>
    </row>
    <row r="131" spans="1:29" x14ac:dyDescent="0.2">
      <c r="A131" s="4">
        <f t="shared" si="11"/>
        <v>2028</v>
      </c>
      <c r="B131" s="4">
        <f t="shared" si="12"/>
        <v>2</v>
      </c>
      <c r="C131" s="11">
        <f t="shared" si="9"/>
        <v>46784</v>
      </c>
      <c r="E131" s="15">
        <v>866138</v>
      </c>
      <c r="F131" s="16">
        <v>59124</v>
      </c>
      <c r="G131" s="16">
        <v>2159</v>
      </c>
      <c r="H131" s="16">
        <v>109</v>
      </c>
      <c r="I131" s="16">
        <v>82</v>
      </c>
      <c r="J131" s="16">
        <v>8</v>
      </c>
      <c r="K131" s="16">
        <v>8</v>
      </c>
      <c r="L131" s="16">
        <v>118</v>
      </c>
      <c r="M131" s="16">
        <v>111</v>
      </c>
      <c r="N131" s="16">
        <v>107</v>
      </c>
      <c r="O131" s="16">
        <v>84</v>
      </c>
      <c r="P131" s="17">
        <f t="shared" si="10"/>
        <v>927763</v>
      </c>
      <c r="Q131" s="2"/>
      <c r="R131" s="114"/>
      <c r="S131" s="114"/>
      <c r="T131" s="114"/>
      <c r="U131" s="114"/>
      <c r="V131" s="114"/>
      <c r="W131" s="114"/>
      <c r="X131" s="114"/>
      <c r="Y131" s="114"/>
      <c r="Z131" s="114"/>
      <c r="AA131" s="114"/>
      <c r="AB131" s="114"/>
      <c r="AC131" s="2"/>
    </row>
    <row r="132" spans="1:29" x14ac:dyDescent="0.2">
      <c r="A132" s="4">
        <f t="shared" si="11"/>
        <v>2028</v>
      </c>
      <c r="B132" s="4">
        <f t="shared" si="12"/>
        <v>3</v>
      </c>
      <c r="C132" s="11">
        <f t="shared" si="9"/>
        <v>46813</v>
      </c>
      <c r="E132" s="15">
        <v>866381</v>
      </c>
      <c r="F132" s="16">
        <v>59151</v>
      </c>
      <c r="G132" s="16">
        <v>2159</v>
      </c>
      <c r="H132" s="16">
        <v>109</v>
      </c>
      <c r="I132" s="16">
        <v>81</v>
      </c>
      <c r="J132" s="16">
        <v>8</v>
      </c>
      <c r="K132" s="16">
        <v>8</v>
      </c>
      <c r="L132" s="16">
        <v>118</v>
      </c>
      <c r="M132" s="16">
        <v>111</v>
      </c>
      <c r="N132" s="16">
        <v>107</v>
      </c>
      <c r="O132" s="16">
        <v>84</v>
      </c>
      <c r="P132" s="17">
        <f t="shared" si="10"/>
        <v>928033</v>
      </c>
      <c r="Q132" s="2"/>
      <c r="R132" s="114"/>
      <c r="S132" s="114"/>
      <c r="T132" s="114"/>
      <c r="U132" s="114"/>
      <c r="V132" s="114"/>
      <c r="W132" s="114"/>
      <c r="X132" s="114"/>
      <c r="Y132" s="114"/>
      <c r="Z132" s="114"/>
      <c r="AA132" s="114"/>
      <c r="AB132" s="114"/>
      <c r="AC132" s="2"/>
    </row>
    <row r="133" spans="1:29" x14ac:dyDescent="0.2">
      <c r="A133" s="4">
        <f t="shared" si="11"/>
        <v>2028</v>
      </c>
      <c r="B133" s="4">
        <f t="shared" si="12"/>
        <v>4</v>
      </c>
      <c r="C133" s="11">
        <f t="shared" si="9"/>
        <v>46844</v>
      </c>
      <c r="E133" s="15">
        <v>866210</v>
      </c>
      <c r="F133" s="16">
        <v>59177</v>
      </c>
      <c r="G133" s="16">
        <v>2152</v>
      </c>
      <c r="H133" s="16">
        <v>108</v>
      </c>
      <c r="I133" s="16">
        <v>81</v>
      </c>
      <c r="J133" s="16">
        <v>8</v>
      </c>
      <c r="K133" s="16">
        <v>8</v>
      </c>
      <c r="L133" s="16">
        <v>118</v>
      </c>
      <c r="M133" s="16">
        <v>111</v>
      </c>
      <c r="N133" s="16">
        <v>107</v>
      </c>
      <c r="O133" s="16">
        <v>84</v>
      </c>
      <c r="P133" s="17">
        <f t="shared" si="10"/>
        <v>927880</v>
      </c>
      <c r="Q133" s="2"/>
      <c r="R133" s="114"/>
      <c r="S133" s="114"/>
      <c r="T133" s="114"/>
      <c r="U133" s="114"/>
      <c r="V133" s="114"/>
      <c r="W133" s="114"/>
      <c r="X133" s="114"/>
      <c r="Y133" s="114"/>
      <c r="Z133" s="114"/>
      <c r="AA133" s="114"/>
      <c r="AB133" s="114"/>
      <c r="AC133" s="2"/>
    </row>
    <row r="134" spans="1:29" x14ac:dyDescent="0.2">
      <c r="A134" s="4">
        <f t="shared" si="11"/>
        <v>2028</v>
      </c>
      <c r="B134" s="4">
        <f t="shared" si="12"/>
        <v>5</v>
      </c>
      <c r="C134" s="11">
        <f t="shared" si="9"/>
        <v>46874</v>
      </c>
      <c r="E134" s="15">
        <v>866413</v>
      </c>
      <c r="F134" s="16">
        <v>59204</v>
      </c>
      <c r="G134" s="16">
        <v>2149</v>
      </c>
      <c r="H134" s="16">
        <v>108</v>
      </c>
      <c r="I134" s="16">
        <v>81</v>
      </c>
      <c r="J134" s="16">
        <v>8</v>
      </c>
      <c r="K134" s="16">
        <v>8</v>
      </c>
      <c r="L134" s="16">
        <v>118</v>
      </c>
      <c r="M134" s="16">
        <v>111</v>
      </c>
      <c r="N134" s="16">
        <v>107</v>
      </c>
      <c r="O134" s="16">
        <v>84</v>
      </c>
      <c r="P134" s="17">
        <f t="shared" si="10"/>
        <v>928107</v>
      </c>
      <c r="Q134" s="2"/>
      <c r="R134" s="114"/>
      <c r="S134" s="114"/>
      <c r="T134" s="114"/>
      <c r="U134" s="114"/>
      <c r="V134" s="114"/>
      <c r="W134" s="114"/>
      <c r="X134" s="114"/>
      <c r="Y134" s="114"/>
      <c r="Z134" s="114"/>
      <c r="AA134" s="114"/>
      <c r="AB134" s="114"/>
      <c r="AC134" s="2"/>
    </row>
    <row r="135" spans="1:29" x14ac:dyDescent="0.2">
      <c r="A135" s="4">
        <f t="shared" si="11"/>
        <v>2028</v>
      </c>
      <c r="B135" s="4">
        <f t="shared" si="12"/>
        <v>6</v>
      </c>
      <c r="C135" s="11">
        <f t="shared" si="9"/>
        <v>46905</v>
      </c>
      <c r="E135" s="15">
        <v>866615</v>
      </c>
      <c r="F135" s="16">
        <v>59231</v>
      </c>
      <c r="G135" s="16">
        <v>2140</v>
      </c>
      <c r="H135" s="16">
        <v>107</v>
      </c>
      <c r="I135" s="16">
        <v>80</v>
      </c>
      <c r="J135" s="16">
        <v>8</v>
      </c>
      <c r="K135" s="16">
        <v>8</v>
      </c>
      <c r="L135" s="16">
        <v>118</v>
      </c>
      <c r="M135" s="16">
        <v>111</v>
      </c>
      <c r="N135" s="16">
        <v>107</v>
      </c>
      <c r="O135" s="16">
        <v>84</v>
      </c>
      <c r="P135" s="17">
        <f t="shared" si="10"/>
        <v>928326</v>
      </c>
      <c r="Q135" s="2"/>
      <c r="R135" s="114"/>
      <c r="S135" s="114"/>
      <c r="T135" s="114"/>
      <c r="U135" s="114"/>
      <c r="V135" s="114"/>
      <c r="W135" s="114"/>
      <c r="X135" s="114"/>
      <c r="Y135" s="114"/>
      <c r="Z135" s="114"/>
      <c r="AA135" s="114"/>
      <c r="AB135" s="114"/>
      <c r="AC135" s="2"/>
    </row>
    <row r="136" spans="1:29" x14ac:dyDescent="0.2">
      <c r="A136" s="4">
        <f t="shared" si="11"/>
        <v>2028</v>
      </c>
      <c r="B136" s="4">
        <f t="shared" si="12"/>
        <v>7</v>
      </c>
      <c r="C136" s="11">
        <f t="shared" si="9"/>
        <v>46935</v>
      </c>
      <c r="E136" s="15">
        <v>866817</v>
      </c>
      <c r="F136" s="16">
        <v>59258</v>
      </c>
      <c r="G136" s="16">
        <v>2138</v>
      </c>
      <c r="H136" s="16">
        <v>107</v>
      </c>
      <c r="I136" s="16">
        <v>80</v>
      </c>
      <c r="J136" s="16">
        <v>8</v>
      </c>
      <c r="K136" s="16">
        <v>8</v>
      </c>
      <c r="L136" s="16">
        <v>118</v>
      </c>
      <c r="M136" s="16">
        <v>111</v>
      </c>
      <c r="N136" s="16">
        <v>107</v>
      </c>
      <c r="O136" s="16">
        <v>84</v>
      </c>
      <c r="P136" s="17">
        <f t="shared" si="10"/>
        <v>928553</v>
      </c>
      <c r="Q136" s="2"/>
      <c r="R136" s="114"/>
      <c r="S136" s="114"/>
      <c r="T136" s="114"/>
      <c r="U136" s="114"/>
      <c r="V136" s="114"/>
      <c r="W136" s="114"/>
      <c r="X136" s="114"/>
      <c r="Y136" s="114"/>
      <c r="Z136" s="114"/>
      <c r="AA136" s="114"/>
      <c r="AB136" s="114"/>
      <c r="AC136" s="2"/>
    </row>
    <row r="137" spans="1:29" x14ac:dyDescent="0.2">
      <c r="A137" s="4">
        <f t="shared" si="11"/>
        <v>2028</v>
      </c>
      <c r="B137" s="4">
        <f t="shared" si="12"/>
        <v>8</v>
      </c>
      <c r="C137" s="11">
        <f t="shared" si="9"/>
        <v>46966</v>
      </c>
      <c r="E137" s="15">
        <v>867019</v>
      </c>
      <c r="F137" s="16">
        <v>59285</v>
      </c>
      <c r="G137" s="16">
        <v>2137</v>
      </c>
      <c r="H137" s="16">
        <v>106</v>
      </c>
      <c r="I137" s="16">
        <v>80</v>
      </c>
      <c r="J137" s="16">
        <v>8</v>
      </c>
      <c r="K137" s="16">
        <v>8</v>
      </c>
      <c r="L137" s="16">
        <v>118</v>
      </c>
      <c r="M137" s="16">
        <v>111</v>
      </c>
      <c r="N137" s="16">
        <v>107</v>
      </c>
      <c r="O137" s="16">
        <v>84</v>
      </c>
      <c r="P137" s="17">
        <f t="shared" si="10"/>
        <v>928780</v>
      </c>
      <c r="Q137" s="2"/>
      <c r="R137" s="114"/>
      <c r="S137" s="114"/>
      <c r="T137" s="114"/>
      <c r="U137" s="114"/>
      <c r="V137" s="114"/>
      <c r="W137" s="114"/>
      <c r="X137" s="114"/>
      <c r="Y137" s="114"/>
      <c r="Z137" s="114"/>
      <c r="AA137" s="114"/>
      <c r="AB137" s="114"/>
      <c r="AC137" s="2"/>
    </row>
    <row r="138" spans="1:29" x14ac:dyDescent="0.2">
      <c r="A138" s="4">
        <f t="shared" si="11"/>
        <v>2028</v>
      </c>
      <c r="B138" s="4">
        <f t="shared" si="12"/>
        <v>9</v>
      </c>
      <c r="C138" s="11">
        <f t="shared" si="9"/>
        <v>46997</v>
      </c>
      <c r="E138" s="15">
        <v>867936</v>
      </c>
      <c r="F138" s="16">
        <v>59312</v>
      </c>
      <c r="G138" s="16">
        <v>2135</v>
      </c>
      <c r="H138" s="16">
        <v>106</v>
      </c>
      <c r="I138" s="16">
        <v>79</v>
      </c>
      <c r="J138" s="16">
        <v>8</v>
      </c>
      <c r="K138" s="16">
        <v>8</v>
      </c>
      <c r="L138" s="16">
        <v>118</v>
      </c>
      <c r="M138" s="16">
        <v>111</v>
      </c>
      <c r="N138" s="16">
        <v>107</v>
      </c>
      <c r="O138" s="16">
        <v>84</v>
      </c>
      <c r="P138" s="17">
        <f t="shared" si="10"/>
        <v>929722</v>
      </c>
      <c r="Q138" s="2"/>
      <c r="R138" s="114"/>
      <c r="S138" s="114"/>
      <c r="T138" s="114"/>
      <c r="U138" s="114"/>
      <c r="V138" s="114"/>
      <c r="W138" s="114"/>
      <c r="X138" s="114"/>
      <c r="Y138" s="114"/>
      <c r="Z138" s="114"/>
      <c r="AA138" s="114"/>
      <c r="AB138" s="114"/>
      <c r="AC138" s="2"/>
    </row>
    <row r="139" spans="1:29" x14ac:dyDescent="0.2">
      <c r="A139" s="4">
        <f t="shared" si="11"/>
        <v>2028</v>
      </c>
      <c r="B139" s="4">
        <f t="shared" si="12"/>
        <v>10</v>
      </c>
      <c r="C139" s="11">
        <f t="shared" si="9"/>
        <v>47027</v>
      </c>
      <c r="E139" s="15">
        <v>870515</v>
      </c>
      <c r="F139" s="16">
        <v>59339</v>
      </c>
      <c r="G139" s="16">
        <v>2134</v>
      </c>
      <c r="H139" s="16">
        <v>105</v>
      </c>
      <c r="I139" s="16">
        <v>79</v>
      </c>
      <c r="J139" s="16">
        <v>8</v>
      </c>
      <c r="K139" s="16">
        <v>8</v>
      </c>
      <c r="L139" s="16">
        <v>118</v>
      </c>
      <c r="M139" s="16">
        <v>111</v>
      </c>
      <c r="N139" s="16">
        <v>107</v>
      </c>
      <c r="O139" s="16">
        <v>84</v>
      </c>
      <c r="P139" s="17">
        <f t="shared" si="10"/>
        <v>932326</v>
      </c>
      <c r="Q139" s="2"/>
      <c r="R139" s="114"/>
      <c r="S139" s="114"/>
      <c r="T139" s="114"/>
      <c r="U139" s="114"/>
      <c r="V139" s="114"/>
      <c r="W139" s="114"/>
      <c r="X139" s="114"/>
      <c r="Y139" s="114"/>
      <c r="Z139" s="114"/>
      <c r="AA139" s="114"/>
      <c r="AB139" s="114"/>
      <c r="AC139" s="2"/>
    </row>
    <row r="140" spans="1:29" x14ac:dyDescent="0.2">
      <c r="A140" s="4">
        <f t="shared" si="11"/>
        <v>2028</v>
      </c>
      <c r="B140" s="4">
        <f t="shared" si="12"/>
        <v>11</v>
      </c>
      <c r="C140" s="11">
        <f t="shared" si="9"/>
        <v>47058</v>
      </c>
      <c r="E140" s="15">
        <v>872657</v>
      </c>
      <c r="F140" s="16">
        <v>59366</v>
      </c>
      <c r="G140" s="16">
        <v>2132</v>
      </c>
      <c r="H140" s="16">
        <v>105</v>
      </c>
      <c r="I140" s="16">
        <v>79</v>
      </c>
      <c r="J140" s="16">
        <v>8</v>
      </c>
      <c r="K140" s="16">
        <v>8</v>
      </c>
      <c r="L140" s="16">
        <v>118</v>
      </c>
      <c r="M140" s="16">
        <v>111</v>
      </c>
      <c r="N140" s="16">
        <v>107</v>
      </c>
      <c r="O140" s="16">
        <v>84</v>
      </c>
      <c r="P140" s="17">
        <f t="shared" si="10"/>
        <v>934493</v>
      </c>
      <c r="Q140" s="2"/>
      <c r="R140" s="114"/>
      <c r="S140" s="114"/>
      <c r="T140" s="114"/>
      <c r="U140" s="114"/>
      <c r="V140" s="114"/>
      <c r="W140" s="114"/>
      <c r="X140" s="114"/>
      <c r="Y140" s="114"/>
      <c r="Z140" s="114"/>
      <c r="AA140" s="114"/>
      <c r="AB140" s="114"/>
      <c r="AC140" s="2"/>
    </row>
    <row r="141" spans="1:29" x14ac:dyDescent="0.2">
      <c r="A141" s="4">
        <f t="shared" si="11"/>
        <v>2028</v>
      </c>
      <c r="B141" s="4">
        <f t="shared" si="12"/>
        <v>12</v>
      </c>
      <c r="C141" s="11">
        <f t="shared" si="9"/>
        <v>47088</v>
      </c>
      <c r="E141" s="15">
        <v>874037</v>
      </c>
      <c r="F141" s="16">
        <v>59393</v>
      </c>
      <c r="G141" s="16">
        <v>2139</v>
      </c>
      <c r="H141" s="16">
        <v>105</v>
      </c>
      <c r="I141" s="16">
        <v>78</v>
      </c>
      <c r="J141" s="16">
        <v>8</v>
      </c>
      <c r="K141" s="16">
        <v>8</v>
      </c>
      <c r="L141" s="16">
        <v>118</v>
      </c>
      <c r="M141" s="16">
        <v>111</v>
      </c>
      <c r="N141" s="16">
        <v>107</v>
      </c>
      <c r="O141" s="16">
        <v>84</v>
      </c>
      <c r="P141" s="17">
        <f t="shared" si="10"/>
        <v>935907</v>
      </c>
      <c r="Q141" s="2"/>
      <c r="R141" s="114"/>
      <c r="S141" s="114"/>
      <c r="T141" s="114"/>
      <c r="U141" s="114"/>
      <c r="V141" s="114"/>
      <c r="W141" s="114"/>
      <c r="X141" s="114"/>
      <c r="Y141" s="114"/>
      <c r="Z141" s="114"/>
      <c r="AA141" s="114"/>
      <c r="AB141" s="114"/>
      <c r="AC141" s="2"/>
    </row>
    <row r="142" spans="1:29" x14ac:dyDescent="0.2">
      <c r="A142" s="4">
        <f t="shared" si="11"/>
        <v>2029</v>
      </c>
      <c r="B142" s="4">
        <f t="shared" si="12"/>
        <v>1</v>
      </c>
      <c r="C142" s="11">
        <f t="shared" si="9"/>
        <v>47119</v>
      </c>
      <c r="E142" s="15">
        <v>874980</v>
      </c>
      <c r="F142" s="16">
        <v>59421</v>
      </c>
      <c r="G142" s="16">
        <v>2141</v>
      </c>
      <c r="H142" s="16">
        <v>104</v>
      </c>
      <c r="I142" s="16">
        <v>78</v>
      </c>
      <c r="J142" s="16">
        <v>8</v>
      </c>
      <c r="K142" s="16">
        <v>8</v>
      </c>
      <c r="L142" s="16">
        <v>118</v>
      </c>
      <c r="M142" s="16">
        <v>111</v>
      </c>
      <c r="N142" s="16">
        <v>107</v>
      </c>
      <c r="O142" s="16">
        <v>84</v>
      </c>
      <c r="P142" s="17">
        <f t="shared" si="10"/>
        <v>936879</v>
      </c>
      <c r="Q142" s="2"/>
      <c r="R142" s="114"/>
      <c r="S142" s="114"/>
      <c r="T142" s="114"/>
      <c r="U142" s="114"/>
      <c r="V142" s="114"/>
      <c r="W142" s="114"/>
      <c r="X142" s="114"/>
      <c r="Y142" s="114"/>
      <c r="Z142" s="114"/>
      <c r="AA142" s="114"/>
      <c r="AB142" s="114"/>
      <c r="AC142" s="2"/>
    </row>
    <row r="143" spans="1:29" x14ac:dyDescent="0.2">
      <c r="A143" s="4">
        <f t="shared" si="11"/>
        <v>2029</v>
      </c>
      <c r="B143" s="4">
        <f t="shared" si="12"/>
        <v>2</v>
      </c>
      <c r="C143" s="11">
        <f t="shared" si="9"/>
        <v>47150</v>
      </c>
      <c r="E143" s="15">
        <v>875516</v>
      </c>
      <c r="F143" s="16">
        <v>59449</v>
      </c>
      <c r="G143" s="16">
        <v>2142</v>
      </c>
      <c r="H143" s="16">
        <v>104</v>
      </c>
      <c r="I143" s="16">
        <v>78</v>
      </c>
      <c r="J143" s="16">
        <v>8</v>
      </c>
      <c r="K143" s="16">
        <v>8</v>
      </c>
      <c r="L143" s="16">
        <v>118</v>
      </c>
      <c r="M143" s="16">
        <v>111</v>
      </c>
      <c r="N143" s="16">
        <v>107</v>
      </c>
      <c r="O143" s="16">
        <v>84</v>
      </c>
      <c r="P143" s="17">
        <f t="shared" si="10"/>
        <v>937444</v>
      </c>
      <c r="Q143" s="2"/>
      <c r="R143" s="114"/>
      <c r="S143" s="114"/>
      <c r="T143" s="114"/>
      <c r="U143" s="114"/>
      <c r="V143" s="114"/>
      <c r="W143" s="114"/>
      <c r="X143" s="114"/>
      <c r="Y143" s="114"/>
      <c r="Z143" s="114"/>
      <c r="AA143" s="114"/>
      <c r="AB143" s="114"/>
      <c r="AC143" s="2"/>
    </row>
    <row r="144" spans="1:29" x14ac:dyDescent="0.2">
      <c r="A144" s="4">
        <f t="shared" si="11"/>
        <v>2029</v>
      </c>
      <c r="B144" s="4">
        <f t="shared" si="12"/>
        <v>3</v>
      </c>
      <c r="C144" s="11">
        <f t="shared" si="9"/>
        <v>47178</v>
      </c>
      <c r="E144" s="15">
        <v>875759</v>
      </c>
      <c r="F144" s="16">
        <v>59478</v>
      </c>
      <c r="G144" s="16">
        <v>2142</v>
      </c>
      <c r="H144" s="16">
        <v>103</v>
      </c>
      <c r="I144" s="16">
        <v>77</v>
      </c>
      <c r="J144" s="16">
        <v>8</v>
      </c>
      <c r="K144" s="16">
        <v>8</v>
      </c>
      <c r="L144" s="16">
        <v>118</v>
      </c>
      <c r="M144" s="16">
        <v>111</v>
      </c>
      <c r="N144" s="16">
        <v>107</v>
      </c>
      <c r="O144" s="16">
        <v>84</v>
      </c>
      <c r="P144" s="17">
        <f t="shared" si="10"/>
        <v>937715</v>
      </c>
      <c r="Q144" s="2"/>
      <c r="R144" s="114"/>
      <c r="S144" s="114"/>
      <c r="T144" s="114"/>
      <c r="U144" s="114"/>
      <c r="V144" s="114"/>
      <c r="W144" s="114"/>
      <c r="X144" s="114"/>
      <c r="Y144" s="114"/>
      <c r="Z144" s="114"/>
      <c r="AA144" s="114"/>
      <c r="AB144" s="114"/>
      <c r="AC144" s="2"/>
    </row>
    <row r="145" spans="1:29" x14ac:dyDescent="0.2">
      <c r="A145" s="4">
        <f t="shared" si="11"/>
        <v>2029</v>
      </c>
      <c r="B145" s="4">
        <f t="shared" si="12"/>
        <v>4</v>
      </c>
      <c r="C145" s="11">
        <f t="shared" si="9"/>
        <v>47209</v>
      </c>
      <c r="E145" s="15">
        <v>875587</v>
      </c>
      <c r="F145" s="16">
        <v>59506</v>
      </c>
      <c r="G145" s="16">
        <v>2134</v>
      </c>
      <c r="H145" s="16">
        <v>103</v>
      </c>
      <c r="I145" s="16">
        <v>77</v>
      </c>
      <c r="J145" s="16">
        <v>8</v>
      </c>
      <c r="K145" s="16">
        <v>8</v>
      </c>
      <c r="L145" s="16">
        <v>118</v>
      </c>
      <c r="M145" s="16">
        <v>111</v>
      </c>
      <c r="N145" s="16">
        <v>107</v>
      </c>
      <c r="O145" s="16">
        <v>84</v>
      </c>
      <c r="P145" s="17">
        <f t="shared" si="10"/>
        <v>937563</v>
      </c>
      <c r="Q145" s="2"/>
      <c r="R145" s="114"/>
      <c r="S145" s="114"/>
      <c r="T145" s="114"/>
      <c r="U145" s="114"/>
      <c r="V145" s="114"/>
      <c r="W145" s="114"/>
      <c r="X145" s="114"/>
      <c r="Y145" s="114"/>
      <c r="Z145" s="114"/>
      <c r="AA145" s="114"/>
      <c r="AB145" s="114"/>
      <c r="AC145" s="2"/>
    </row>
    <row r="146" spans="1:29" x14ac:dyDescent="0.2">
      <c r="A146" s="4">
        <f t="shared" si="11"/>
        <v>2029</v>
      </c>
      <c r="B146" s="4">
        <f t="shared" si="12"/>
        <v>5</v>
      </c>
      <c r="C146" s="11">
        <f t="shared" si="9"/>
        <v>47239</v>
      </c>
      <c r="E146" s="15">
        <v>875789</v>
      </c>
      <c r="F146" s="16">
        <v>59536</v>
      </c>
      <c r="G146" s="16">
        <v>2132</v>
      </c>
      <c r="H146" s="16">
        <v>102</v>
      </c>
      <c r="I146" s="16">
        <v>77</v>
      </c>
      <c r="J146" s="16">
        <v>8</v>
      </c>
      <c r="K146" s="16">
        <v>8</v>
      </c>
      <c r="L146" s="16">
        <v>118</v>
      </c>
      <c r="M146" s="16">
        <v>111</v>
      </c>
      <c r="N146" s="16">
        <v>107</v>
      </c>
      <c r="O146" s="16">
        <v>84</v>
      </c>
      <c r="P146" s="17">
        <f t="shared" si="10"/>
        <v>937792</v>
      </c>
      <c r="Q146" s="2"/>
      <c r="R146" s="114"/>
      <c r="S146" s="114"/>
      <c r="T146" s="114"/>
      <c r="U146" s="114"/>
      <c r="V146" s="114"/>
      <c r="W146" s="114"/>
      <c r="X146" s="114"/>
      <c r="Y146" s="114"/>
      <c r="Z146" s="114"/>
      <c r="AA146" s="114"/>
      <c r="AB146" s="114"/>
      <c r="AC146" s="2"/>
    </row>
    <row r="147" spans="1:29" x14ac:dyDescent="0.2">
      <c r="A147" s="4">
        <f t="shared" si="11"/>
        <v>2029</v>
      </c>
      <c r="B147" s="4">
        <f t="shared" si="12"/>
        <v>6</v>
      </c>
      <c r="C147" s="11">
        <f t="shared" si="9"/>
        <v>47270</v>
      </c>
      <c r="E147" s="15">
        <v>875991</v>
      </c>
      <c r="F147" s="16">
        <v>59565</v>
      </c>
      <c r="G147" s="16">
        <v>2122</v>
      </c>
      <c r="H147" s="16">
        <v>102</v>
      </c>
      <c r="I147" s="16">
        <v>76</v>
      </c>
      <c r="J147" s="16">
        <v>8</v>
      </c>
      <c r="K147" s="16">
        <v>8</v>
      </c>
      <c r="L147" s="16">
        <v>118</v>
      </c>
      <c r="M147" s="16">
        <v>111</v>
      </c>
      <c r="N147" s="16">
        <v>107</v>
      </c>
      <c r="O147" s="16">
        <v>84</v>
      </c>
      <c r="P147" s="17">
        <f t="shared" si="10"/>
        <v>938013</v>
      </c>
      <c r="Q147" s="2"/>
      <c r="R147" s="114"/>
      <c r="S147" s="114"/>
      <c r="T147" s="114"/>
      <c r="U147" s="114"/>
      <c r="V147" s="114"/>
      <c r="W147" s="114"/>
      <c r="X147" s="114"/>
      <c r="Y147" s="114"/>
      <c r="Z147" s="114"/>
      <c r="AA147" s="114"/>
      <c r="AB147" s="114"/>
      <c r="AC147" s="2"/>
    </row>
    <row r="148" spans="1:29" x14ac:dyDescent="0.2">
      <c r="A148" s="4">
        <f t="shared" si="11"/>
        <v>2029</v>
      </c>
      <c r="B148" s="4">
        <f t="shared" si="12"/>
        <v>7</v>
      </c>
      <c r="C148" s="11">
        <f t="shared" si="9"/>
        <v>47300</v>
      </c>
      <c r="E148" s="15">
        <v>876193</v>
      </c>
      <c r="F148" s="16">
        <v>59594</v>
      </c>
      <c r="G148" s="16">
        <v>2121</v>
      </c>
      <c r="H148" s="16">
        <v>101</v>
      </c>
      <c r="I148" s="16">
        <v>76</v>
      </c>
      <c r="J148" s="16">
        <v>8</v>
      </c>
      <c r="K148" s="16">
        <v>8</v>
      </c>
      <c r="L148" s="16">
        <v>118</v>
      </c>
      <c r="M148" s="16">
        <v>111</v>
      </c>
      <c r="N148" s="16">
        <v>107</v>
      </c>
      <c r="O148" s="16">
        <v>84</v>
      </c>
      <c r="P148" s="17">
        <f t="shared" si="10"/>
        <v>938242</v>
      </c>
      <c r="Q148" s="2"/>
      <c r="R148" s="114"/>
      <c r="S148" s="114"/>
      <c r="T148" s="114"/>
      <c r="U148" s="114"/>
      <c r="V148" s="114"/>
      <c r="W148" s="114"/>
      <c r="X148" s="114"/>
      <c r="Y148" s="114"/>
      <c r="Z148" s="114"/>
      <c r="AA148" s="114"/>
      <c r="AB148" s="114"/>
      <c r="AC148" s="2"/>
    </row>
    <row r="149" spans="1:29" x14ac:dyDescent="0.2">
      <c r="A149" s="4">
        <f t="shared" si="11"/>
        <v>2029</v>
      </c>
      <c r="B149" s="4">
        <f t="shared" si="12"/>
        <v>8</v>
      </c>
      <c r="C149" s="11">
        <f t="shared" si="9"/>
        <v>47331</v>
      </c>
      <c r="E149" s="15">
        <v>876395</v>
      </c>
      <c r="F149" s="16">
        <v>59623</v>
      </c>
      <c r="G149" s="16">
        <v>2119</v>
      </c>
      <c r="H149" s="16">
        <v>101</v>
      </c>
      <c r="I149" s="16">
        <v>76</v>
      </c>
      <c r="J149" s="16">
        <v>8</v>
      </c>
      <c r="K149" s="16">
        <v>8</v>
      </c>
      <c r="L149" s="16">
        <v>118</v>
      </c>
      <c r="M149" s="16">
        <v>111</v>
      </c>
      <c r="N149" s="16">
        <v>107</v>
      </c>
      <c r="O149" s="16">
        <v>84</v>
      </c>
      <c r="P149" s="17">
        <f t="shared" si="10"/>
        <v>938471</v>
      </c>
      <c r="Q149" s="2"/>
      <c r="R149" s="114"/>
      <c r="S149" s="114"/>
      <c r="T149" s="114"/>
      <c r="U149" s="114"/>
      <c r="V149" s="114"/>
      <c r="W149" s="114"/>
      <c r="X149" s="114"/>
      <c r="Y149" s="114"/>
      <c r="Z149" s="114"/>
      <c r="AA149" s="114"/>
      <c r="AB149" s="114"/>
      <c r="AC149" s="2"/>
    </row>
    <row r="150" spans="1:29" x14ac:dyDescent="0.2">
      <c r="A150" s="4">
        <f t="shared" si="11"/>
        <v>2029</v>
      </c>
      <c r="B150" s="4">
        <f t="shared" si="12"/>
        <v>9</v>
      </c>
      <c r="C150" s="11">
        <f t="shared" si="9"/>
        <v>47362</v>
      </c>
      <c r="E150" s="15">
        <v>877311</v>
      </c>
      <c r="F150" s="16">
        <v>59652</v>
      </c>
      <c r="G150" s="16">
        <v>2118</v>
      </c>
      <c r="H150" s="16">
        <v>100</v>
      </c>
      <c r="I150" s="16">
        <v>75</v>
      </c>
      <c r="J150" s="16">
        <v>8</v>
      </c>
      <c r="K150" s="16">
        <v>8</v>
      </c>
      <c r="L150" s="16">
        <v>118</v>
      </c>
      <c r="M150" s="16">
        <v>111</v>
      </c>
      <c r="N150" s="16">
        <v>107</v>
      </c>
      <c r="O150" s="16">
        <v>84</v>
      </c>
      <c r="P150" s="17">
        <f t="shared" si="10"/>
        <v>939414</v>
      </c>
      <c r="Q150" s="2"/>
      <c r="R150" s="114"/>
      <c r="S150" s="114"/>
      <c r="T150" s="114"/>
      <c r="U150" s="114"/>
      <c r="V150" s="114"/>
      <c r="W150" s="114"/>
      <c r="X150" s="114"/>
      <c r="Y150" s="114"/>
      <c r="Z150" s="114"/>
      <c r="AA150" s="114"/>
      <c r="AB150" s="114"/>
      <c r="AC150" s="2"/>
    </row>
    <row r="151" spans="1:29" x14ac:dyDescent="0.2">
      <c r="A151" s="4">
        <f t="shared" si="11"/>
        <v>2029</v>
      </c>
      <c r="B151" s="4">
        <f t="shared" si="12"/>
        <v>10</v>
      </c>
      <c r="C151" s="11">
        <f t="shared" si="9"/>
        <v>47392</v>
      </c>
      <c r="E151" s="15">
        <v>879890</v>
      </c>
      <c r="F151" s="16">
        <v>59680</v>
      </c>
      <c r="G151" s="16">
        <v>2116</v>
      </c>
      <c r="H151" s="16">
        <v>100</v>
      </c>
      <c r="I151" s="16">
        <v>75</v>
      </c>
      <c r="J151" s="16">
        <v>8</v>
      </c>
      <c r="K151" s="16">
        <v>8</v>
      </c>
      <c r="L151" s="16">
        <v>118</v>
      </c>
      <c r="M151" s="16">
        <v>111</v>
      </c>
      <c r="N151" s="16">
        <v>107</v>
      </c>
      <c r="O151" s="16">
        <v>84</v>
      </c>
      <c r="P151" s="17">
        <f t="shared" si="10"/>
        <v>942019</v>
      </c>
      <c r="Q151" s="2"/>
      <c r="R151" s="114"/>
      <c r="S151" s="114"/>
      <c r="T151" s="114"/>
      <c r="U151" s="114"/>
      <c r="V151" s="114"/>
      <c r="W151" s="114"/>
      <c r="X151" s="114"/>
      <c r="Y151" s="114"/>
      <c r="Z151" s="114"/>
      <c r="AA151" s="114"/>
      <c r="AB151" s="114"/>
      <c r="AC151" s="2"/>
    </row>
    <row r="152" spans="1:29" x14ac:dyDescent="0.2">
      <c r="A152" s="4">
        <f t="shared" si="11"/>
        <v>2029</v>
      </c>
      <c r="B152" s="4">
        <f t="shared" si="12"/>
        <v>11</v>
      </c>
      <c r="C152" s="11">
        <f t="shared" si="9"/>
        <v>47423</v>
      </c>
      <c r="E152" s="15">
        <v>882032</v>
      </c>
      <c r="F152" s="16">
        <v>59709</v>
      </c>
      <c r="G152" s="16">
        <v>2115</v>
      </c>
      <c r="H152" s="16">
        <v>100</v>
      </c>
      <c r="I152" s="16">
        <v>75</v>
      </c>
      <c r="J152" s="16">
        <v>8</v>
      </c>
      <c r="K152" s="16">
        <v>8</v>
      </c>
      <c r="L152" s="16">
        <v>118</v>
      </c>
      <c r="M152" s="16">
        <v>111</v>
      </c>
      <c r="N152" s="16">
        <v>107</v>
      </c>
      <c r="O152" s="16">
        <v>84</v>
      </c>
      <c r="P152" s="17">
        <f t="shared" si="10"/>
        <v>944189</v>
      </c>
      <c r="Q152" s="2"/>
      <c r="R152" s="114"/>
      <c r="S152" s="114"/>
      <c r="T152" s="114"/>
      <c r="U152" s="114"/>
      <c r="V152" s="114"/>
      <c r="W152" s="114"/>
      <c r="X152" s="114"/>
      <c r="Y152" s="114"/>
      <c r="Z152" s="114"/>
      <c r="AA152" s="114"/>
      <c r="AB152" s="114"/>
      <c r="AC152" s="2"/>
    </row>
    <row r="153" spans="1:29" x14ac:dyDescent="0.2">
      <c r="A153" s="4">
        <f t="shared" si="11"/>
        <v>2029</v>
      </c>
      <c r="B153" s="4">
        <f t="shared" si="12"/>
        <v>12</v>
      </c>
      <c r="C153" s="11">
        <f t="shared" si="9"/>
        <v>47453</v>
      </c>
      <c r="E153" s="15">
        <v>883411</v>
      </c>
      <c r="F153" s="16">
        <v>59739</v>
      </c>
      <c r="G153" s="16">
        <v>2121</v>
      </c>
      <c r="H153" s="16">
        <v>99</v>
      </c>
      <c r="I153" s="16">
        <v>74</v>
      </c>
      <c r="J153" s="16">
        <v>8</v>
      </c>
      <c r="K153" s="16">
        <v>8</v>
      </c>
      <c r="L153" s="16">
        <v>118</v>
      </c>
      <c r="M153" s="16">
        <v>111</v>
      </c>
      <c r="N153" s="16">
        <v>107</v>
      </c>
      <c r="O153" s="16">
        <v>84</v>
      </c>
      <c r="P153" s="17">
        <f t="shared" si="10"/>
        <v>945603</v>
      </c>
      <c r="Q153" s="2"/>
      <c r="R153" s="114"/>
      <c r="S153" s="114"/>
      <c r="T153" s="114"/>
      <c r="U153" s="114"/>
      <c r="V153" s="114"/>
      <c r="W153" s="114"/>
      <c r="X153" s="114"/>
      <c r="Y153" s="114"/>
      <c r="Z153" s="114"/>
      <c r="AA153" s="114"/>
      <c r="AB153" s="114"/>
      <c r="AC153" s="2"/>
    </row>
    <row r="154" spans="1:29" x14ac:dyDescent="0.2">
      <c r="A154" s="4">
        <f t="shared" si="11"/>
        <v>2030</v>
      </c>
      <c r="B154" s="4">
        <f t="shared" si="12"/>
        <v>1</v>
      </c>
      <c r="C154" s="11">
        <f t="shared" si="9"/>
        <v>47484</v>
      </c>
      <c r="E154" s="15">
        <v>884354</v>
      </c>
      <c r="F154" s="16">
        <v>59768</v>
      </c>
      <c r="G154" s="16">
        <v>2123</v>
      </c>
      <c r="H154" s="16">
        <v>99</v>
      </c>
      <c r="I154" s="16">
        <v>74</v>
      </c>
      <c r="J154" s="16">
        <v>8</v>
      </c>
      <c r="K154" s="16">
        <v>8</v>
      </c>
      <c r="L154" s="16">
        <v>118</v>
      </c>
      <c r="M154" s="16">
        <v>111</v>
      </c>
      <c r="N154" s="16">
        <v>107</v>
      </c>
      <c r="O154" s="16">
        <v>84</v>
      </c>
      <c r="P154" s="17">
        <f t="shared" si="10"/>
        <v>946577</v>
      </c>
      <c r="Q154" s="2"/>
      <c r="R154" s="114"/>
      <c r="S154" s="114"/>
      <c r="T154" s="114"/>
      <c r="U154" s="114"/>
      <c r="V154" s="114"/>
      <c r="W154" s="114"/>
      <c r="X154" s="114"/>
      <c r="Y154" s="114"/>
      <c r="Z154" s="114"/>
      <c r="AA154" s="114"/>
      <c r="AB154" s="114"/>
      <c r="AC154" s="2"/>
    </row>
    <row r="155" spans="1:29" x14ac:dyDescent="0.2">
      <c r="A155" s="4">
        <f t="shared" si="11"/>
        <v>2030</v>
      </c>
      <c r="B155" s="4">
        <f t="shared" si="12"/>
        <v>2</v>
      </c>
      <c r="C155" s="11">
        <f t="shared" si="9"/>
        <v>47515</v>
      </c>
      <c r="E155" s="15">
        <v>884889</v>
      </c>
      <c r="F155" s="16">
        <v>59797</v>
      </c>
      <c r="G155" s="16">
        <v>2124</v>
      </c>
      <c r="H155" s="16">
        <v>98</v>
      </c>
      <c r="I155" s="16">
        <v>74</v>
      </c>
      <c r="J155" s="16">
        <v>8</v>
      </c>
      <c r="K155" s="16">
        <v>8</v>
      </c>
      <c r="L155" s="16">
        <v>118</v>
      </c>
      <c r="M155" s="16">
        <v>111</v>
      </c>
      <c r="N155" s="16">
        <v>107</v>
      </c>
      <c r="O155" s="16">
        <v>84</v>
      </c>
      <c r="P155" s="17">
        <f t="shared" si="10"/>
        <v>947141</v>
      </c>
      <c r="Q155" s="2"/>
      <c r="R155" s="114"/>
      <c r="S155" s="114"/>
      <c r="T155" s="114"/>
      <c r="U155" s="114"/>
      <c r="V155" s="114"/>
      <c r="W155" s="114"/>
      <c r="X155" s="114"/>
      <c r="Y155" s="114"/>
      <c r="Z155" s="114"/>
      <c r="AA155" s="114"/>
      <c r="AB155" s="114"/>
      <c r="AC155" s="2"/>
    </row>
    <row r="156" spans="1:29" x14ac:dyDescent="0.2">
      <c r="A156" s="4">
        <f t="shared" si="11"/>
        <v>2030</v>
      </c>
      <c r="B156" s="4">
        <f t="shared" si="12"/>
        <v>3</v>
      </c>
      <c r="C156" s="11">
        <f t="shared" si="9"/>
        <v>47543</v>
      </c>
      <c r="E156" s="15">
        <v>885130</v>
      </c>
      <c r="F156" s="16">
        <v>59827</v>
      </c>
      <c r="G156" s="16">
        <v>2124</v>
      </c>
      <c r="H156" s="16">
        <v>98</v>
      </c>
      <c r="I156" s="16">
        <v>73</v>
      </c>
      <c r="J156" s="16">
        <v>8</v>
      </c>
      <c r="K156" s="16">
        <v>8</v>
      </c>
      <c r="L156" s="16">
        <v>118</v>
      </c>
      <c r="M156" s="16">
        <v>111</v>
      </c>
      <c r="N156" s="16">
        <v>107</v>
      </c>
      <c r="O156" s="16">
        <v>84</v>
      </c>
      <c r="P156" s="17">
        <f t="shared" si="10"/>
        <v>947412</v>
      </c>
      <c r="Q156" s="2"/>
      <c r="R156" s="114"/>
      <c r="S156" s="114"/>
      <c r="T156" s="114"/>
      <c r="U156" s="114"/>
      <c r="V156" s="114"/>
      <c r="W156" s="114"/>
      <c r="X156" s="114"/>
      <c r="Y156" s="114"/>
      <c r="Z156" s="114"/>
      <c r="AA156" s="114"/>
      <c r="AB156" s="114"/>
      <c r="AC156" s="2"/>
    </row>
    <row r="157" spans="1:29" x14ac:dyDescent="0.2">
      <c r="A157" s="4">
        <f t="shared" si="11"/>
        <v>2030</v>
      </c>
      <c r="B157" s="4">
        <f t="shared" si="12"/>
        <v>4</v>
      </c>
      <c r="C157" s="11">
        <f t="shared" si="9"/>
        <v>47574</v>
      </c>
      <c r="E157" s="15">
        <v>884956</v>
      </c>
      <c r="F157" s="16">
        <v>59857</v>
      </c>
      <c r="G157" s="16">
        <v>2117</v>
      </c>
      <c r="H157" s="16">
        <v>97</v>
      </c>
      <c r="I157" s="16">
        <v>73</v>
      </c>
      <c r="J157" s="16">
        <v>8</v>
      </c>
      <c r="K157" s="16">
        <v>8</v>
      </c>
      <c r="L157" s="16">
        <v>118</v>
      </c>
      <c r="M157" s="16">
        <v>111</v>
      </c>
      <c r="N157" s="16">
        <v>107</v>
      </c>
      <c r="O157" s="16">
        <v>84</v>
      </c>
      <c r="P157" s="17">
        <f t="shared" si="10"/>
        <v>947260</v>
      </c>
      <c r="Q157" s="2"/>
      <c r="R157" s="114"/>
      <c r="S157" s="114"/>
      <c r="T157" s="114"/>
      <c r="U157" s="114"/>
      <c r="V157" s="114"/>
      <c r="W157" s="114"/>
      <c r="X157" s="114"/>
      <c r="Y157" s="114"/>
      <c r="Z157" s="114"/>
      <c r="AA157" s="114"/>
      <c r="AB157" s="114"/>
      <c r="AC157" s="2"/>
    </row>
    <row r="158" spans="1:29" x14ac:dyDescent="0.2">
      <c r="A158" s="4">
        <f t="shared" si="11"/>
        <v>2030</v>
      </c>
      <c r="B158" s="4">
        <f t="shared" si="12"/>
        <v>5</v>
      </c>
      <c r="C158" s="11">
        <f t="shared" si="9"/>
        <v>47604</v>
      </c>
      <c r="E158" s="15">
        <v>885156</v>
      </c>
      <c r="F158" s="16">
        <v>59887</v>
      </c>
      <c r="G158" s="16">
        <v>2114</v>
      </c>
      <c r="H158" s="16">
        <v>97</v>
      </c>
      <c r="I158" s="16">
        <v>73</v>
      </c>
      <c r="J158" s="16">
        <v>8</v>
      </c>
      <c r="K158" s="16">
        <v>8</v>
      </c>
      <c r="L158" s="16">
        <v>118</v>
      </c>
      <c r="M158" s="16">
        <v>111</v>
      </c>
      <c r="N158" s="16">
        <v>107</v>
      </c>
      <c r="O158" s="16">
        <v>84</v>
      </c>
      <c r="P158" s="17">
        <f t="shared" si="10"/>
        <v>947487</v>
      </c>
      <c r="Q158" s="2"/>
      <c r="R158" s="114"/>
      <c r="S158" s="114"/>
      <c r="T158" s="114"/>
      <c r="U158" s="114"/>
      <c r="V158" s="114"/>
      <c r="W158" s="114"/>
      <c r="X158" s="114"/>
      <c r="Y158" s="114"/>
      <c r="Z158" s="114"/>
      <c r="AA158" s="114"/>
      <c r="AB158" s="114"/>
      <c r="AC158" s="2"/>
    </row>
    <row r="159" spans="1:29" x14ac:dyDescent="0.2">
      <c r="A159" s="4">
        <f t="shared" si="11"/>
        <v>2030</v>
      </c>
      <c r="B159" s="4">
        <f t="shared" si="12"/>
        <v>6</v>
      </c>
      <c r="C159" s="11">
        <f t="shared" si="9"/>
        <v>47635</v>
      </c>
      <c r="E159" s="15">
        <v>885356</v>
      </c>
      <c r="F159" s="16">
        <v>59916</v>
      </c>
      <c r="G159" s="16">
        <v>2105</v>
      </c>
      <c r="H159" s="16">
        <v>96</v>
      </c>
      <c r="I159" s="16">
        <v>72</v>
      </c>
      <c r="J159" s="16">
        <v>8</v>
      </c>
      <c r="K159" s="16">
        <v>8</v>
      </c>
      <c r="L159" s="16">
        <v>118</v>
      </c>
      <c r="M159" s="16">
        <v>111</v>
      </c>
      <c r="N159" s="16">
        <v>107</v>
      </c>
      <c r="O159" s="16">
        <v>84</v>
      </c>
      <c r="P159" s="17">
        <f t="shared" si="10"/>
        <v>947706</v>
      </c>
      <c r="Q159" s="2"/>
      <c r="R159" s="114"/>
      <c r="S159" s="114"/>
      <c r="T159" s="114"/>
      <c r="U159" s="114"/>
      <c r="V159" s="114"/>
      <c r="W159" s="114"/>
      <c r="X159" s="114"/>
      <c r="Y159" s="114"/>
      <c r="Z159" s="114"/>
      <c r="AA159" s="114"/>
      <c r="AB159" s="114"/>
      <c r="AC159" s="2"/>
    </row>
    <row r="160" spans="1:29" x14ac:dyDescent="0.2">
      <c r="A160" s="4">
        <f t="shared" si="11"/>
        <v>2030</v>
      </c>
      <c r="B160" s="4">
        <f t="shared" si="12"/>
        <v>7</v>
      </c>
      <c r="C160" s="11">
        <f t="shared" si="9"/>
        <v>47665</v>
      </c>
      <c r="E160" s="15">
        <v>885556</v>
      </c>
      <c r="F160" s="16">
        <v>59946</v>
      </c>
      <c r="G160" s="16">
        <v>2103</v>
      </c>
      <c r="H160" s="16">
        <v>96</v>
      </c>
      <c r="I160" s="16">
        <v>72</v>
      </c>
      <c r="J160" s="16">
        <v>8</v>
      </c>
      <c r="K160" s="16">
        <v>8</v>
      </c>
      <c r="L160" s="16">
        <v>118</v>
      </c>
      <c r="M160" s="16">
        <v>111</v>
      </c>
      <c r="N160" s="16">
        <v>107</v>
      </c>
      <c r="O160" s="16">
        <v>84</v>
      </c>
      <c r="P160" s="17">
        <f t="shared" si="10"/>
        <v>947934</v>
      </c>
      <c r="Q160" s="2"/>
      <c r="R160" s="114"/>
      <c r="S160" s="114"/>
      <c r="T160" s="114"/>
      <c r="U160" s="114"/>
      <c r="V160" s="114"/>
      <c r="W160" s="114"/>
      <c r="X160" s="114"/>
      <c r="Y160" s="114"/>
      <c r="Z160" s="114"/>
      <c r="AA160" s="114"/>
      <c r="AB160" s="114"/>
      <c r="AC160" s="2"/>
    </row>
    <row r="161" spans="1:29" x14ac:dyDescent="0.2">
      <c r="A161" s="4">
        <f t="shared" si="11"/>
        <v>2030</v>
      </c>
      <c r="B161" s="4">
        <f t="shared" si="12"/>
        <v>8</v>
      </c>
      <c r="C161" s="11">
        <f t="shared" si="9"/>
        <v>47696</v>
      </c>
      <c r="E161" s="15">
        <v>885755</v>
      </c>
      <c r="F161" s="16">
        <v>59976</v>
      </c>
      <c r="G161" s="16">
        <v>2102</v>
      </c>
      <c r="H161" s="16">
        <v>95</v>
      </c>
      <c r="I161" s="16">
        <v>72</v>
      </c>
      <c r="J161" s="16">
        <v>8</v>
      </c>
      <c r="K161" s="16">
        <v>8</v>
      </c>
      <c r="L161" s="16">
        <v>118</v>
      </c>
      <c r="M161" s="16">
        <v>111</v>
      </c>
      <c r="N161" s="16">
        <v>107</v>
      </c>
      <c r="O161" s="16">
        <v>84</v>
      </c>
      <c r="P161" s="17">
        <f t="shared" si="10"/>
        <v>948161</v>
      </c>
      <c r="Q161" s="2"/>
      <c r="R161" s="114"/>
      <c r="S161" s="114"/>
      <c r="T161" s="114"/>
      <c r="U161" s="114"/>
      <c r="V161" s="114"/>
      <c r="W161" s="114"/>
      <c r="X161" s="114"/>
      <c r="Y161" s="114"/>
      <c r="Z161" s="114"/>
      <c r="AA161" s="114"/>
      <c r="AB161" s="114"/>
      <c r="AC161" s="2"/>
    </row>
    <row r="162" spans="1:29" x14ac:dyDescent="0.2">
      <c r="A162" s="4">
        <f t="shared" si="11"/>
        <v>2030</v>
      </c>
      <c r="B162" s="4">
        <f t="shared" si="12"/>
        <v>9</v>
      </c>
      <c r="C162" s="11">
        <f t="shared" ref="C162:C225" si="13">DATE(A162,B162,1)</f>
        <v>47727</v>
      </c>
      <c r="E162" s="15">
        <v>886670</v>
      </c>
      <c r="F162" s="16">
        <v>60006</v>
      </c>
      <c r="G162" s="16">
        <v>2100</v>
      </c>
      <c r="H162" s="16">
        <v>95</v>
      </c>
      <c r="I162" s="16">
        <v>71</v>
      </c>
      <c r="J162" s="16">
        <v>8</v>
      </c>
      <c r="K162" s="16">
        <v>8</v>
      </c>
      <c r="L162" s="16">
        <v>118</v>
      </c>
      <c r="M162" s="16">
        <v>111</v>
      </c>
      <c r="N162" s="16">
        <v>107</v>
      </c>
      <c r="O162" s="16">
        <v>84</v>
      </c>
      <c r="P162" s="17">
        <f t="shared" ref="P162:P225" si="14">SUM(E162:H162,J162,MAX(L162:M162),MAX(N162:O162))</f>
        <v>949104</v>
      </c>
      <c r="Q162" s="2"/>
      <c r="R162" s="114"/>
      <c r="S162" s="114"/>
      <c r="T162" s="114"/>
      <c r="U162" s="114"/>
      <c r="V162" s="114"/>
      <c r="W162" s="114"/>
      <c r="X162" s="114"/>
      <c r="Y162" s="114"/>
      <c r="Z162" s="114"/>
      <c r="AA162" s="114"/>
      <c r="AB162" s="114"/>
      <c r="AC162" s="2"/>
    </row>
    <row r="163" spans="1:29" x14ac:dyDescent="0.2">
      <c r="A163" s="4">
        <f t="shared" ref="A163:A226" si="15">IF(B163=1,A162+1,A162)</f>
        <v>2030</v>
      </c>
      <c r="B163" s="4">
        <f t="shared" ref="B163:B226" si="16">IF(B162=12,1,B162+1)</f>
        <v>10</v>
      </c>
      <c r="C163" s="11">
        <f t="shared" si="13"/>
        <v>47757</v>
      </c>
      <c r="E163" s="15">
        <v>889247</v>
      </c>
      <c r="F163" s="16">
        <v>60036</v>
      </c>
      <c r="G163" s="16">
        <v>2099</v>
      </c>
      <c r="H163" s="16">
        <v>94</v>
      </c>
      <c r="I163" s="16">
        <v>71</v>
      </c>
      <c r="J163" s="16">
        <v>8</v>
      </c>
      <c r="K163" s="16">
        <v>8</v>
      </c>
      <c r="L163" s="16">
        <v>118</v>
      </c>
      <c r="M163" s="16">
        <v>111</v>
      </c>
      <c r="N163" s="16">
        <v>107</v>
      </c>
      <c r="O163" s="16">
        <v>84</v>
      </c>
      <c r="P163" s="17">
        <f t="shared" si="14"/>
        <v>951709</v>
      </c>
      <c r="Q163" s="2"/>
      <c r="R163" s="114"/>
      <c r="S163" s="114"/>
      <c r="T163" s="114"/>
      <c r="U163" s="114"/>
      <c r="V163" s="114"/>
      <c r="W163" s="114"/>
      <c r="X163" s="114"/>
      <c r="Y163" s="114"/>
      <c r="Z163" s="114"/>
      <c r="AA163" s="114"/>
      <c r="AB163" s="114"/>
      <c r="AC163" s="2"/>
    </row>
    <row r="164" spans="1:29" x14ac:dyDescent="0.2">
      <c r="A164" s="4">
        <f t="shared" si="15"/>
        <v>2030</v>
      </c>
      <c r="B164" s="4">
        <f t="shared" si="16"/>
        <v>11</v>
      </c>
      <c r="C164" s="11">
        <f t="shared" si="13"/>
        <v>47788</v>
      </c>
      <c r="E164" s="15">
        <v>891387</v>
      </c>
      <c r="F164" s="16">
        <v>60065</v>
      </c>
      <c r="G164" s="16">
        <v>2097</v>
      </c>
      <c r="H164" s="16">
        <v>94</v>
      </c>
      <c r="I164" s="16">
        <v>71</v>
      </c>
      <c r="J164" s="16">
        <v>8</v>
      </c>
      <c r="K164" s="16">
        <v>8</v>
      </c>
      <c r="L164" s="16">
        <v>118</v>
      </c>
      <c r="M164" s="16">
        <v>111</v>
      </c>
      <c r="N164" s="16">
        <v>107</v>
      </c>
      <c r="O164" s="16">
        <v>84</v>
      </c>
      <c r="P164" s="17">
        <f t="shared" si="14"/>
        <v>953876</v>
      </c>
      <c r="Q164" s="2"/>
      <c r="R164" s="114"/>
      <c r="S164" s="114"/>
      <c r="T164" s="114"/>
      <c r="U164" s="114"/>
      <c r="V164" s="114"/>
      <c r="W164" s="114"/>
      <c r="X164" s="114"/>
      <c r="Y164" s="114"/>
      <c r="Z164" s="114"/>
      <c r="AA164" s="114"/>
      <c r="AB164" s="114"/>
      <c r="AC164" s="2"/>
    </row>
    <row r="165" spans="1:29" x14ac:dyDescent="0.2">
      <c r="A165" s="4">
        <f t="shared" si="15"/>
        <v>2030</v>
      </c>
      <c r="B165" s="4">
        <f t="shared" si="16"/>
        <v>12</v>
      </c>
      <c r="C165" s="11">
        <f t="shared" si="13"/>
        <v>47818</v>
      </c>
      <c r="E165" s="15">
        <v>892765</v>
      </c>
      <c r="F165" s="16">
        <v>60095</v>
      </c>
      <c r="G165" s="16">
        <v>2103</v>
      </c>
      <c r="H165" s="16">
        <v>94</v>
      </c>
      <c r="I165" s="16">
        <v>70</v>
      </c>
      <c r="J165" s="16">
        <v>8</v>
      </c>
      <c r="K165" s="16">
        <v>8</v>
      </c>
      <c r="L165" s="16">
        <v>118</v>
      </c>
      <c r="M165" s="16">
        <v>111</v>
      </c>
      <c r="N165" s="16">
        <v>107</v>
      </c>
      <c r="O165" s="16">
        <v>84</v>
      </c>
      <c r="P165" s="17">
        <f t="shared" si="14"/>
        <v>955290</v>
      </c>
      <c r="Q165" s="2"/>
      <c r="R165" s="114"/>
      <c r="S165" s="114"/>
      <c r="T165" s="114"/>
      <c r="U165" s="114"/>
      <c r="V165" s="114"/>
      <c r="W165" s="114"/>
      <c r="X165" s="114"/>
      <c r="Y165" s="114"/>
      <c r="Z165" s="114"/>
      <c r="AA165" s="114"/>
      <c r="AB165" s="114"/>
      <c r="AC165" s="2"/>
    </row>
    <row r="166" spans="1:29" x14ac:dyDescent="0.2">
      <c r="A166" s="4">
        <f t="shared" si="15"/>
        <v>2031</v>
      </c>
      <c r="B166" s="4">
        <f t="shared" si="16"/>
        <v>1</v>
      </c>
      <c r="C166" s="11">
        <f t="shared" si="13"/>
        <v>47849</v>
      </c>
      <c r="E166" s="15">
        <v>893708</v>
      </c>
      <c r="F166" s="16">
        <v>60125</v>
      </c>
      <c r="G166" s="16">
        <v>2106</v>
      </c>
      <c r="H166" s="16">
        <v>93</v>
      </c>
      <c r="I166" s="16">
        <v>70</v>
      </c>
      <c r="J166" s="16">
        <v>8</v>
      </c>
      <c r="K166" s="16">
        <v>8</v>
      </c>
      <c r="L166" s="16">
        <v>118</v>
      </c>
      <c r="M166" s="16">
        <v>111</v>
      </c>
      <c r="N166" s="16">
        <v>107</v>
      </c>
      <c r="O166" s="16">
        <v>84</v>
      </c>
      <c r="P166" s="17">
        <f t="shared" si="14"/>
        <v>956265</v>
      </c>
      <c r="Q166" s="2"/>
      <c r="R166" s="114"/>
      <c r="S166" s="114"/>
      <c r="T166" s="114"/>
      <c r="U166" s="114"/>
      <c r="V166" s="114"/>
      <c r="W166" s="114"/>
      <c r="X166" s="114"/>
      <c r="Y166" s="114"/>
      <c r="Z166" s="114"/>
      <c r="AA166" s="114"/>
      <c r="AB166" s="114"/>
      <c r="AC166" s="2"/>
    </row>
    <row r="167" spans="1:29" x14ac:dyDescent="0.2">
      <c r="A167" s="4">
        <f t="shared" si="15"/>
        <v>2031</v>
      </c>
      <c r="B167" s="4">
        <f t="shared" si="16"/>
        <v>2</v>
      </c>
      <c r="C167" s="11">
        <f t="shared" si="13"/>
        <v>47880</v>
      </c>
      <c r="E167" s="15">
        <v>894243</v>
      </c>
      <c r="F167" s="16">
        <v>60154</v>
      </c>
      <c r="G167" s="16">
        <v>2107</v>
      </c>
      <c r="H167" s="16">
        <v>93</v>
      </c>
      <c r="I167" s="16">
        <v>70</v>
      </c>
      <c r="J167" s="16">
        <v>8</v>
      </c>
      <c r="K167" s="16">
        <v>8</v>
      </c>
      <c r="L167" s="16">
        <v>118</v>
      </c>
      <c r="M167" s="16">
        <v>111</v>
      </c>
      <c r="N167" s="16">
        <v>107</v>
      </c>
      <c r="O167" s="16">
        <v>84</v>
      </c>
      <c r="P167" s="17">
        <f t="shared" si="14"/>
        <v>956830</v>
      </c>
      <c r="Q167" s="2"/>
      <c r="R167" s="114"/>
      <c r="S167" s="114"/>
      <c r="T167" s="114"/>
      <c r="U167" s="114"/>
      <c r="V167" s="114"/>
      <c r="W167" s="114"/>
      <c r="X167" s="114"/>
      <c r="Y167" s="114"/>
      <c r="Z167" s="114"/>
      <c r="AA167" s="114"/>
      <c r="AB167" s="114"/>
      <c r="AC167" s="2"/>
    </row>
    <row r="168" spans="1:29" x14ac:dyDescent="0.2">
      <c r="A168" s="4">
        <f t="shared" si="15"/>
        <v>2031</v>
      </c>
      <c r="B168" s="4">
        <f t="shared" si="16"/>
        <v>3</v>
      </c>
      <c r="C168" s="11">
        <f t="shared" si="13"/>
        <v>47908</v>
      </c>
      <c r="E168" s="15">
        <v>894485</v>
      </c>
      <c r="F168" s="16">
        <v>60184</v>
      </c>
      <c r="G168" s="16">
        <v>2107</v>
      </c>
      <c r="H168" s="16">
        <v>92</v>
      </c>
      <c r="I168" s="16">
        <v>69</v>
      </c>
      <c r="J168" s="16">
        <v>8</v>
      </c>
      <c r="K168" s="16">
        <v>8</v>
      </c>
      <c r="L168" s="16">
        <v>118</v>
      </c>
      <c r="M168" s="16">
        <v>111</v>
      </c>
      <c r="N168" s="16">
        <v>107</v>
      </c>
      <c r="O168" s="16">
        <v>84</v>
      </c>
      <c r="P168" s="17">
        <f t="shared" si="14"/>
        <v>957101</v>
      </c>
      <c r="Q168" s="2"/>
      <c r="R168" s="114"/>
      <c r="S168" s="114"/>
      <c r="T168" s="114"/>
      <c r="U168" s="114"/>
      <c r="V168" s="114"/>
      <c r="W168" s="114"/>
      <c r="X168" s="114"/>
      <c r="Y168" s="114"/>
      <c r="Z168" s="114"/>
      <c r="AA168" s="114"/>
      <c r="AB168" s="114"/>
      <c r="AC168" s="2"/>
    </row>
    <row r="169" spans="1:29" x14ac:dyDescent="0.2">
      <c r="A169" s="4">
        <f t="shared" si="15"/>
        <v>2031</v>
      </c>
      <c r="B169" s="4">
        <f t="shared" si="16"/>
        <v>4</v>
      </c>
      <c r="C169" s="11">
        <f t="shared" si="13"/>
        <v>47939</v>
      </c>
      <c r="E169" s="15">
        <v>894314</v>
      </c>
      <c r="F169" s="16">
        <v>60213</v>
      </c>
      <c r="G169" s="16">
        <v>2099</v>
      </c>
      <c r="H169" s="16">
        <v>92</v>
      </c>
      <c r="I169" s="16">
        <v>69</v>
      </c>
      <c r="J169" s="16">
        <v>8</v>
      </c>
      <c r="K169" s="16">
        <v>8</v>
      </c>
      <c r="L169" s="16">
        <v>118</v>
      </c>
      <c r="M169" s="16">
        <v>111</v>
      </c>
      <c r="N169" s="16">
        <v>107</v>
      </c>
      <c r="O169" s="16">
        <v>84</v>
      </c>
      <c r="P169" s="17">
        <f t="shared" si="14"/>
        <v>956951</v>
      </c>
      <c r="Q169" s="2"/>
      <c r="R169" s="114"/>
      <c r="S169" s="114"/>
      <c r="T169" s="114"/>
      <c r="U169" s="114"/>
      <c r="V169" s="114"/>
      <c r="W169" s="114"/>
      <c r="X169" s="114"/>
      <c r="Y169" s="114"/>
      <c r="Z169" s="114"/>
      <c r="AA169" s="114"/>
      <c r="AB169" s="114"/>
      <c r="AC169" s="2"/>
    </row>
    <row r="170" spans="1:29" x14ac:dyDescent="0.2">
      <c r="A170" s="4">
        <f t="shared" si="15"/>
        <v>2031</v>
      </c>
      <c r="B170" s="4">
        <f t="shared" si="16"/>
        <v>5</v>
      </c>
      <c r="C170" s="11">
        <f t="shared" si="13"/>
        <v>47969</v>
      </c>
      <c r="E170" s="15">
        <v>894517</v>
      </c>
      <c r="F170" s="16">
        <v>60242</v>
      </c>
      <c r="G170" s="16">
        <v>2096</v>
      </c>
      <c r="H170" s="16">
        <v>91</v>
      </c>
      <c r="I170" s="16">
        <v>68</v>
      </c>
      <c r="J170" s="16">
        <v>8</v>
      </c>
      <c r="K170" s="16">
        <v>8</v>
      </c>
      <c r="L170" s="16">
        <v>118</v>
      </c>
      <c r="M170" s="16">
        <v>111</v>
      </c>
      <c r="N170" s="16">
        <v>107</v>
      </c>
      <c r="O170" s="16">
        <v>84</v>
      </c>
      <c r="P170" s="17">
        <f t="shared" si="14"/>
        <v>957179</v>
      </c>
      <c r="Q170" s="2"/>
      <c r="R170" s="114"/>
      <c r="S170" s="114"/>
      <c r="T170" s="114"/>
      <c r="U170" s="114"/>
      <c r="V170" s="114"/>
      <c r="W170" s="114"/>
      <c r="X170" s="114"/>
      <c r="Y170" s="114"/>
      <c r="Z170" s="114"/>
      <c r="AA170" s="114"/>
      <c r="AB170" s="114"/>
      <c r="AC170" s="2"/>
    </row>
    <row r="171" spans="1:29" x14ac:dyDescent="0.2">
      <c r="A171" s="4">
        <f t="shared" si="15"/>
        <v>2031</v>
      </c>
      <c r="B171" s="4">
        <f t="shared" si="16"/>
        <v>6</v>
      </c>
      <c r="C171" s="11">
        <f t="shared" si="13"/>
        <v>48000</v>
      </c>
      <c r="E171" s="15">
        <v>894720</v>
      </c>
      <c r="F171" s="16">
        <v>60271</v>
      </c>
      <c r="G171" s="16">
        <v>2087</v>
      </c>
      <c r="H171" s="16">
        <v>91</v>
      </c>
      <c r="I171" s="16">
        <v>68</v>
      </c>
      <c r="J171" s="16">
        <v>8</v>
      </c>
      <c r="K171" s="16">
        <v>8</v>
      </c>
      <c r="L171" s="16">
        <v>118</v>
      </c>
      <c r="M171" s="16">
        <v>111</v>
      </c>
      <c r="N171" s="16">
        <v>107</v>
      </c>
      <c r="O171" s="16">
        <v>84</v>
      </c>
      <c r="P171" s="17">
        <f t="shared" si="14"/>
        <v>957402</v>
      </c>
      <c r="Q171" s="2"/>
      <c r="R171" s="114"/>
      <c r="S171" s="114"/>
      <c r="T171" s="114"/>
      <c r="U171" s="114"/>
      <c r="V171" s="114"/>
      <c r="W171" s="114"/>
      <c r="X171" s="114"/>
      <c r="Y171" s="114"/>
      <c r="Z171" s="114"/>
      <c r="AA171" s="114"/>
      <c r="AB171" s="114"/>
      <c r="AC171" s="2"/>
    </row>
    <row r="172" spans="1:29" x14ac:dyDescent="0.2">
      <c r="A172" s="4">
        <f t="shared" si="15"/>
        <v>2031</v>
      </c>
      <c r="B172" s="4">
        <f t="shared" si="16"/>
        <v>7</v>
      </c>
      <c r="C172" s="11">
        <f t="shared" si="13"/>
        <v>48030</v>
      </c>
      <c r="E172" s="15">
        <v>894924</v>
      </c>
      <c r="F172" s="16">
        <v>60299</v>
      </c>
      <c r="G172" s="16">
        <v>2086</v>
      </c>
      <c r="H172" s="16">
        <v>90</v>
      </c>
      <c r="I172" s="16">
        <v>68</v>
      </c>
      <c r="J172" s="16">
        <v>8</v>
      </c>
      <c r="K172" s="16">
        <v>8</v>
      </c>
      <c r="L172" s="16">
        <v>118</v>
      </c>
      <c r="M172" s="16">
        <v>111</v>
      </c>
      <c r="N172" s="16">
        <v>107</v>
      </c>
      <c r="O172" s="16">
        <v>84</v>
      </c>
      <c r="P172" s="17">
        <f t="shared" si="14"/>
        <v>957632</v>
      </c>
      <c r="Q172" s="2"/>
      <c r="R172" s="114"/>
      <c r="S172" s="114"/>
      <c r="T172" s="114"/>
      <c r="U172" s="114"/>
      <c r="V172" s="114"/>
      <c r="W172" s="114"/>
      <c r="X172" s="114"/>
      <c r="Y172" s="114"/>
      <c r="Z172" s="114"/>
      <c r="AA172" s="114"/>
      <c r="AB172" s="114"/>
      <c r="AC172" s="2"/>
    </row>
    <row r="173" spans="1:29" x14ac:dyDescent="0.2">
      <c r="A173" s="4">
        <f t="shared" si="15"/>
        <v>2031</v>
      </c>
      <c r="B173" s="4">
        <f t="shared" si="16"/>
        <v>8</v>
      </c>
      <c r="C173" s="11">
        <f t="shared" si="13"/>
        <v>48061</v>
      </c>
      <c r="E173" s="15">
        <v>895128</v>
      </c>
      <c r="F173" s="16">
        <v>60327</v>
      </c>
      <c r="G173" s="16">
        <v>2084</v>
      </c>
      <c r="H173" s="16">
        <v>90</v>
      </c>
      <c r="I173" s="16">
        <v>67</v>
      </c>
      <c r="J173" s="16">
        <v>8</v>
      </c>
      <c r="K173" s="16">
        <v>8</v>
      </c>
      <c r="L173" s="16">
        <v>118</v>
      </c>
      <c r="M173" s="16">
        <v>111</v>
      </c>
      <c r="N173" s="16">
        <v>107</v>
      </c>
      <c r="O173" s="16">
        <v>84</v>
      </c>
      <c r="P173" s="17">
        <f t="shared" si="14"/>
        <v>957862</v>
      </c>
      <c r="Q173" s="2"/>
      <c r="R173" s="114"/>
      <c r="S173" s="114"/>
      <c r="T173" s="114"/>
      <c r="U173" s="114"/>
      <c r="V173" s="114"/>
      <c r="W173" s="114"/>
      <c r="X173" s="114"/>
      <c r="Y173" s="114"/>
      <c r="Z173" s="114"/>
      <c r="AA173" s="114"/>
      <c r="AB173" s="114"/>
      <c r="AC173" s="2"/>
    </row>
    <row r="174" spans="1:29" x14ac:dyDescent="0.2">
      <c r="A174" s="4">
        <f t="shared" si="15"/>
        <v>2031</v>
      </c>
      <c r="B174" s="4">
        <f t="shared" si="16"/>
        <v>9</v>
      </c>
      <c r="C174" s="11">
        <f t="shared" si="13"/>
        <v>48092</v>
      </c>
      <c r="E174" s="15">
        <v>896046</v>
      </c>
      <c r="F174" s="16">
        <v>60356</v>
      </c>
      <c r="G174" s="16">
        <v>2083</v>
      </c>
      <c r="H174" s="16">
        <v>89</v>
      </c>
      <c r="I174" s="16">
        <v>67</v>
      </c>
      <c r="J174" s="16">
        <v>8</v>
      </c>
      <c r="K174" s="16">
        <v>8</v>
      </c>
      <c r="L174" s="16">
        <v>118</v>
      </c>
      <c r="M174" s="16">
        <v>111</v>
      </c>
      <c r="N174" s="16">
        <v>107</v>
      </c>
      <c r="O174" s="16">
        <v>84</v>
      </c>
      <c r="P174" s="17">
        <f t="shared" si="14"/>
        <v>958807</v>
      </c>
      <c r="Q174" s="2"/>
      <c r="R174" s="114"/>
      <c r="S174" s="114"/>
      <c r="T174" s="114"/>
      <c r="U174" s="114"/>
      <c r="V174" s="114"/>
      <c r="W174" s="114"/>
      <c r="X174" s="114"/>
      <c r="Y174" s="114"/>
      <c r="Z174" s="114"/>
      <c r="AA174" s="114"/>
      <c r="AB174" s="114"/>
      <c r="AC174" s="2"/>
    </row>
    <row r="175" spans="1:29" x14ac:dyDescent="0.2">
      <c r="A175" s="4">
        <f t="shared" si="15"/>
        <v>2031</v>
      </c>
      <c r="B175" s="4">
        <f t="shared" si="16"/>
        <v>10</v>
      </c>
      <c r="C175" s="11">
        <f t="shared" si="13"/>
        <v>48122</v>
      </c>
      <c r="E175" s="15">
        <v>898627</v>
      </c>
      <c r="F175" s="16">
        <v>60384</v>
      </c>
      <c r="G175" s="16">
        <v>2081</v>
      </c>
      <c r="H175" s="16">
        <v>89</v>
      </c>
      <c r="I175" s="16">
        <v>67</v>
      </c>
      <c r="J175" s="16">
        <v>8</v>
      </c>
      <c r="K175" s="16">
        <v>8</v>
      </c>
      <c r="L175" s="16">
        <v>118</v>
      </c>
      <c r="M175" s="16">
        <v>111</v>
      </c>
      <c r="N175" s="16">
        <v>107</v>
      </c>
      <c r="O175" s="16">
        <v>84</v>
      </c>
      <c r="P175" s="17">
        <f t="shared" si="14"/>
        <v>961414</v>
      </c>
      <c r="Q175" s="2"/>
      <c r="R175" s="114"/>
      <c r="S175" s="114"/>
      <c r="T175" s="114"/>
      <c r="U175" s="114"/>
      <c r="V175" s="114"/>
      <c r="W175" s="114"/>
      <c r="X175" s="114"/>
      <c r="Y175" s="114"/>
      <c r="Z175" s="114"/>
      <c r="AA175" s="114"/>
      <c r="AB175" s="114"/>
      <c r="AC175" s="2"/>
    </row>
    <row r="176" spans="1:29" x14ac:dyDescent="0.2">
      <c r="A176" s="4">
        <f t="shared" si="15"/>
        <v>2031</v>
      </c>
      <c r="B176" s="4">
        <f t="shared" si="16"/>
        <v>11</v>
      </c>
      <c r="C176" s="11">
        <f t="shared" si="13"/>
        <v>48153</v>
      </c>
      <c r="E176" s="15">
        <v>900770</v>
      </c>
      <c r="F176" s="16">
        <v>60411</v>
      </c>
      <c r="G176" s="16">
        <v>2080</v>
      </c>
      <c r="H176" s="16">
        <v>89</v>
      </c>
      <c r="I176" s="16">
        <v>66</v>
      </c>
      <c r="J176" s="16">
        <v>8</v>
      </c>
      <c r="K176" s="16">
        <v>8</v>
      </c>
      <c r="L176" s="16">
        <v>118</v>
      </c>
      <c r="M176" s="16">
        <v>111</v>
      </c>
      <c r="N176" s="16">
        <v>107</v>
      </c>
      <c r="O176" s="16">
        <v>84</v>
      </c>
      <c r="P176" s="17">
        <f t="shared" si="14"/>
        <v>963583</v>
      </c>
      <c r="Q176" s="2"/>
      <c r="R176" s="114"/>
      <c r="S176" s="114"/>
      <c r="T176" s="114"/>
      <c r="U176" s="114"/>
      <c r="V176" s="114"/>
      <c r="W176" s="114"/>
      <c r="X176" s="114"/>
      <c r="Y176" s="114"/>
      <c r="Z176" s="114"/>
      <c r="AA176" s="114"/>
      <c r="AB176" s="114"/>
      <c r="AC176" s="2"/>
    </row>
    <row r="177" spans="1:29" x14ac:dyDescent="0.2">
      <c r="A177" s="4">
        <f t="shared" si="15"/>
        <v>2031</v>
      </c>
      <c r="B177" s="4">
        <f t="shared" si="16"/>
        <v>12</v>
      </c>
      <c r="C177" s="11">
        <f t="shared" si="13"/>
        <v>48183</v>
      </c>
      <c r="E177" s="15">
        <v>902151</v>
      </c>
      <c r="F177" s="16">
        <v>60439</v>
      </c>
      <c r="G177" s="16">
        <v>2086</v>
      </c>
      <c r="H177" s="16">
        <v>88</v>
      </c>
      <c r="I177" s="16">
        <v>66</v>
      </c>
      <c r="J177" s="16">
        <v>8</v>
      </c>
      <c r="K177" s="16">
        <v>8</v>
      </c>
      <c r="L177" s="16">
        <v>118</v>
      </c>
      <c r="M177" s="16">
        <v>111</v>
      </c>
      <c r="N177" s="16">
        <v>107</v>
      </c>
      <c r="O177" s="16">
        <v>84</v>
      </c>
      <c r="P177" s="17">
        <f t="shared" si="14"/>
        <v>964997</v>
      </c>
      <c r="Q177" s="2"/>
      <c r="R177" s="114"/>
      <c r="S177" s="114"/>
      <c r="T177" s="114"/>
      <c r="U177" s="114"/>
      <c r="V177" s="114"/>
      <c r="W177" s="114"/>
      <c r="X177" s="114"/>
      <c r="Y177" s="114"/>
      <c r="Z177" s="114"/>
      <c r="AA177" s="114"/>
      <c r="AB177" s="114"/>
      <c r="AC177" s="2"/>
    </row>
    <row r="178" spans="1:29" x14ac:dyDescent="0.2">
      <c r="A178" s="4">
        <f t="shared" si="15"/>
        <v>2032</v>
      </c>
      <c r="B178" s="4">
        <f t="shared" si="16"/>
        <v>1</v>
      </c>
      <c r="C178" s="11">
        <f t="shared" si="13"/>
        <v>48214</v>
      </c>
      <c r="E178" s="15">
        <v>903095</v>
      </c>
      <c r="F178" s="16">
        <v>60467</v>
      </c>
      <c r="G178" s="16">
        <v>2088</v>
      </c>
      <c r="H178" s="16">
        <v>88</v>
      </c>
      <c r="I178" s="16">
        <v>66</v>
      </c>
      <c r="J178" s="16">
        <v>8</v>
      </c>
      <c r="K178" s="16">
        <v>8</v>
      </c>
      <c r="L178" s="16">
        <v>118</v>
      </c>
      <c r="M178" s="16">
        <v>111</v>
      </c>
      <c r="N178" s="16">
        <v>107</v>
      </c>
      <c r="O178" s="16">
        <v>84</v>
      </c>
      <c r="P178" s="17">
        <f t="shared" si="14"/>
        <v>965971</v>
      </c>
      <c r="Q178" s="2"/>
      <c r="R178" s="114"/>
      <c r="S178" s="114"/>
      <c r="T178" s="114"/>
      <c r="U178" s="114"/>
      <c r="V178" s="114"/>
      <c r="W178" s="114"/>
      <c r="X178" s="114"/>
      <c r="Y178" s="114"/>
      <c r="Z178" s="114"/>
      <c r="AA178" s="114"/>
      <c r="AB178" s="114"/>
      <c r="AC178" s="2"/>
    </row>
    <row r="179" spans="1:29" x14ac:dyDescent="0.2">
      <c r="A179" s="4">
        <f t="shared" si="15"/>
        <v>2032</v>
      </c>
      <c r="B179" s="4">
        <f t="shared" si="16"/>
        <v>2</v>
      </c>
      <c r="C179" s="11">
        <f t="shared" si="13"/>
        <v>48245</v>
      </c>
      <c r="E179" s="15">
        <v>903631</v>
      </c>
      <c r="F179" s="16">
        <v>60494</v>
      </c>
      <c r="G179" s="16">
        <v>2089</v>
      </c>
      <c r="H179" s="16">
        <v>87</v>
      </c>
      <c r="I179" s="16">
        <v>65</v>
      </c>
      <c r="J179" s="16">
        <v>8</v>
      </c>
      <c r="K179" s="16">
        <v>8</v>
      </c>
      <c r="L179" s="16">
        <v>118</v>
      </c>
      <c r="M179" s="16">
        <v>111</v>
      </c>
      <c r="N179" s="16">
        <v>107</v>
      </c>
      <c r="O179" s="16">
        <v>84</v>
      </c>
      <c r="P179" s="17">
        <f t="shared" si="14"/>
        <v>966534</v>
      </c>
      <c r="Q179" s="2"/>
      <c r="R179" s="114"/>
      <c r="S179" s="114"/>
      <c r="T179" s="114"/>
      <c r="U179" s="114"/>
      <c r="V179" s="114"/>
      <c r="W179" s="114"/>
      <c r="X179" s="114"/>
      <c r="Y179" s="114"/>
      <c r="Z179" s="114"/>
      <c r="AA179" s="114"/>
      <c r="AB179" s="114"/>
      <c r="AC179" s="2"/>
    </row>
    <row r="180" spans="1:29" x14ac:dyDescent="0.2">
      <c r="A180" s="4">
        <f t="shared" si="15"/>
        <v>2032</v>
      </c>
      <c r="B180" s="4">
        <f t="shared" si="16"/>
        <v>3</v>
      </c>
      <c r="C180" s="11">
        <f t="shared" si="13"/>
        <v>48274</v>
      </c>
      <c r="E180" s="15">
        <v>903872</v>
      </c>
      <c r="F180" s="16">
        <v>60521</v>
      </c>
      <c r="G180" s="16">
        <v>2089</v>
      </c>
      <c r="H180" s="16">
        <v>87</v>
      </c>
      <c r="I180" s="16">
        <v>65</v>
      </c>
      <c r="J180" s="16">
        <v>8</v>
      </c>
      <c r="K180" s="16">
        <v>8</v>
      </c>
      <c r="L180" s="16">
        <v>118</v>
      </c>
      <c r="M180" s="16">
        <v>111</v>
      </c>
      <c r="N180" s="16">
        <v>107</v>
      </c>
      <c r="O180" s="16">
        <v>84</v>
      </c>
      <c r="P180" s="17">
        <f t="shared" si="14"/>
        <v>966802</v>
      </c>
      <c r="Q180" s="2"/>
      <c r="R180" s="114"/>
      <c r="S180" s="114"/>
      <c r="T180" s="114"/>
      <c r="U180" s="114"/>
      <c r="V180" s="114"/>
      <c r="W180" s="114"/>
      <c r="X180" s="114"/>
      <c r="Y180" s="114"/>
      <c r="Z180" s="114"/>
      <c r="AA180" s="114"/>
      <c r="AB180" s="114"/>
      <c r="AC180" s="2"/>
    </row>
    <row r="181" spans="1:29" x14ac:dyDescent="0.2">
      <c r="A181" s="4">
        <f t="shared" si="15"/>
        <v>2032</v>
      </c>
      <c r="B181" s="4">
        <f t="shared" si="16"/>
        <v>4</v>
      </c>
      <c r="C181" s="11">
        <f t="shared" si="13"/>
        <v>48305</v>
      </c>
      <c r="E181" s="15">
        <v>903699</v>
      </c>
      <c r="F181" s="16">
        <v>60549</v>
      </c>
      <c r="G181" s="16">
        <v>2082</v>
      </c>
      <c r="H181" s="16">
        <v>86</v>
      </c>
      <c r="I181" s="16">
        <v>65</v>
      </c>
      <c r="J181" s="16">
        <v>8</v>
      </c>
      <c r="K181" s="16">
        <v>8</v>
      </c>
      <c r="L181" s="16">
        <v>118</v>
      </c>
      <c r="M181" s="16">
        <v>111</v>
      </c>
      <c r="N181" s="16">
        <v>107</v>
      </c>
      <c r="O181" s="16">
        <v>84</v>
      </c>
      <c r="P181" s="17">
        <f t="shared" si="14"/>
        <v>966649</v>
      </c>
      <c r="Q181" s="2"/>
      <c r="R181" s="114"/>
      <c r="S181" s="114"/>
      <c r="T181" s="114"/>
      <c r="U181" s="114"/>
      <c r="V181" s="114"/>
      <c r="W181" s="114"/>
      <c r="X181" s="114"/>
      <c r="Y181" s="114"/>
      <c r="Z181" s="114"/>
      <c r="AA181" s="114"/>
      <c r="AB181" s="114"/>
      <c r="AC181" s="2"/>
    </row>
    <row r="182" spans="1:29" x14ac:dyDescent="0.2">
      <c r="A182" s="4">
        <f t="shared" si="15"/>
        <v>2032</v>
      </c>
      <c r="B182" s="4">
        <f t="shared" si="16"/>
        <v>5</v>
      </c>
      <c r="C182" s="11">
        <f t="shared" si="13"/>
        <v>48335</v>
      </c>
      <c r="E182" s="15">
        <v>903898</v>
      </c>
      <c r="F182" s="16">
        <v>60577</v>
      </c>
      <c r="G182" s="16">
        <v>2079</v>
      </c>
      <c r="H182" s="16">
        <v>86</v>
      </c>
      <c r="I182" s="16">
        <v>64</v>
      </c>
      <c r="J182" s="16">
        <v>8</v>
      </c>
      <c r="K182" s="16">
        <v>8</v>
      </c>
      <c r="L182" s="16">
        <v>118</v>
      </c>
      <c r="M182" s="16">
        <v>111</v>
      </c>
      <c r="N182" s="16">
        <v>107</v>
      </c>
      <c r="O182" s="16">
        <v>84</v>
      </c>
      <c r="P182" s="17">
        <f t="shared" si="14"/>
        <v>966873</v>
      </c>
      <c r="Q182" s="2"/>
      <c r="R182" s="114"/>
      <c r="S182" s="114"/>
      <c r="T182" s="114"/>
      <c r="U182" s="114"/>
      <c r="V182" s="114"/>
      <c r="W182" s="114"/>
      <c r="X182" s="114"/>
      <c r="Y182" s="114"/>
      <c r="Z182" s="114"/>
      <c r="AA182" s="114"/>
      <c r="AB182" s="114"/>
      <c r="AC182" s="2"/>
    </row>
    <row r="183" spans="1:29" x14ac:dyDescent="0.2">
      <c r="A183" s="4">
        <f t="shared" si="15"/>
        <v>2032</v>
      </c>
      <c r="B183" s="4">
        <f t="shared" si="16"/>
        <v>6</v>
      </c>
      <c r="C183" s="11">
        <f t="shared" si="13"/>
        <v>48366</v>
      </c>
      <c r="E183" s="15">
        <v>904096</v>
      </c>
      <c r="F183" s="16">
        <v>60604</v>
      </c>
      <c r="G183" s="16">
        <v>2070</v>
      </c>
      <c r="H183" s="16">
        <v>85</v>
      </c>
      <c r="I183" s="16">
        <v>64</v>
      </c>
      <c r="J183" s="16">
        <v>8</v>
      </c>
      <c r="K183" s="16">
        <v>8</v>
      </c>
      <c r="L183" s="16">
        <v>118</v>
      </c>
      <c r="M183" s="16">
        <v>111</v>
      </c>
      <c r="N183" s="16">
        <v>107</v>
      </c>
      <c r="O183" s="16">
        <v>84</v>
      </c>
      <c r="P183" s="17">
        <f t="shared" si="14"/>
        <v>967088</v>
      </c>
      <c r="Q183" s="2"/>
      <c r="R183" s="114"/>
      <c r="S183" s="114"/>
      <c r="T183" s="114"/>
      <c r="U183" s="114"/>
      <c r="V183" s="114"/>
      <c r="W183" s="114"/>
      <c r="X183" s="114"/>
      <c r="Y183" s="114"/>
      <c r="Z183" s="114"/>
      <c r="AA183" s="114"/>
      <c r="AB183" s="114"/>
      <c r="AC183" s="2"/>
    </row>
    <row r="184" spans="1:29" x14ac:dyDescent="0.2">
      <c r="A184" s="4">
        <f t="shared" si="15"/>
        <v>2032</v>
      </c>
      <c r="B184" s="4">
        <f t="shared" si="16"/>
        <v>7</v>
      </c>
      <c r="C184" s="11">
        <f t="shared" si="13"/>
        <v>48396</v>
      </c>
      <c r="E184" s="15">
        <v>904294</v>
      </c>
      <c r="F184" s="16">
        <v>60632</v>
      </c>
      <c r="G184" s="16">
        <v>2068</v>
      </c>
      <c r="H184" s="16">
        <v>85</v>
      </c>
      <c r="I184" s="16">
        <v>64</v>
      </c>
      <c r="J184" s="16">
        <v>8</v>
      </c>
      <c r="K184" s="16">
        <v>8</v>
      </c>
      <c r="L184" s="16">
        <v>118</v>
      </c>
      <c r="M184" s="16">
        <v>111</v>
      </c>
      <c r="N184" s="16">
        <v>107</v>
      </c>
      <c r="O184" s="16">
        <v>84</v>
      </c>
      <c r="P184" s="17">
        <f t="shared" si="14"/>
        <v>967312</v>
      </c>
      <c r="Q184" s="2"/>
      <c r="R184" s="114"/>
      <c r="S184" s="114"/>
      <c r="T184" s="114"/>
      <c r="U184" s="114"/>
      <c r="V184" s="114"/>
      <c r="W184" s="114"/>
      <c r="X184" s="114"/>
      <c r="Y184" s="114"/>
      <c r="Z184" s="114"/>
      <c r="AA184" s="114"/>
      <c r="AB184" s="114"/>
      <c r="AC184" s="2"/>
    </row>
    <row r="185" spans="1:29" x14ac:dyDescent="0.2">
      <c r="A185" s="4">
        <f t="shared" si="15"/>
        <v>2032</v>
      </c>
      <c r="B185" s="4">
        <f t="shared" si="16"/>
        <v>8</v>
      </c>
      <c r="C185" s="11">
        <f t="shared" si="13"/>
        <v>48427</v>
      </c>
      <c r="E185" s="15">
        <v>904491</v>
      </c>
      <c r="F185" s="16">
        <v>60659</v>
      </c>
      <c r="G185" s="16">
        <v>2067</v>
      </c>
      <c r="H185" s="16">
        <v>84</v>
      </c>
      <c r="I185" s="16">
        <v>63</v>
      </c>
      <c r="J185" s="16">
        <v>8</v>
      </c>
      <c r="K185" s="16">
        <v>8</v>
      </c>
      <c r="L185" s="16">
        <v>118</v>
      </c>
      <c r="M185" s="16">
        <v>111</v>
      </c>
      <c r="N185" s="16">
        <v>107</v>
      </c>
      <c r="O185" s="16">
        <v>84</v>
      </c>
      <c r="P185" s="17">
        <f t="shared" si="14"/>
        <v>967534</v>
      </c>
      <c r="Q185" s="2"/>
      <c r="R185" s="114"/>
      <c r="S185" s="114"/>
      <c r="T185" s="114"/>
      <c r="U185" s="114"/>
      <c r="V185" s="114"/>
      <c r="W185" s="114"/>
      <c r="X185" s="114"/>
      <c r="Y185" s="114"/>
      <c r="Z185" s="114"/>
      <c r="AA185" s="114"/>
      <c r="AB185" s="114"/>
      <c r="AC185" s="2"/>
    </row>
    <row r="186" spans="1:29" x14ac:dyDescent="0.2">
      <c r="A186" s="4">
        <f t="shared" si="15"/>
        <v>2032</v>
      </c>
      <c r="B186" s="4">
        <f t="shared" si="16"/>
        <v>9</v>
      </c>
      <c r="C186" s="11">
        <f t="shared" si="13"/>
        <v>48458</v>
      </c>
      <c r="E186" s="15">
        <v>905402</v>
      </c>
      <c r="F186" s="16">
        <v>60687</v>
      </c>
      <c r="G186" s="16">
        <v>2065</v>
      </c>
      <c r="H186" s="16">
        <v>84</v>
      </c>
      <c r="I186" s="16">
        <v>63</v>
      </c>
      <c r="J186" s="16">
        <v>8</v>
      </c>
      <c r="K186" s="16">
        <v>8</v>
      </c>
      <c r="L186" s="16">
        <v>118</v>
      </c>
      <c r="M186" s="16">
        <v>111</v>
      </c>
      <c r="N186" s="16">
        <v>107</v>
      </c>
      <c r="O186" s="16">
        <v>84</v>
      </c>
      <c r="P186" s="17">
        <f t="shared" si="14"/>
        <v>968471</v>
      </c>
      <c r="Q186" s="2"/>
      <c r="R186" s="114"/>
      <c r="S186" s="114"/>
      <c r="T186" s="114"/>
      <c r="U186" s="114"/>
      <c r="V186" s="114"/>
      <c r="W186" s="114"/>
      <c r="X186" s="114"/>
      <c r="Y186" s="114"/>
      <c r="Z186" s="114"/>
      <c r="AA186" s="114"/>
      <c r="AB186" s="114"/>
      <c r="AC186" s="2"/>
    </row>
    <row r="187" spans="1:29" x14ac:dyDescent="0.2">
      <c r="A187" s="4">
        <f t="shared" si="15"/>
        <v>2032</v>
      </c>
      <c r="B187" s="4">
        <f t="shared" si="16"/>
        <v>10</v>
      </c>
      <c r="C187" s="11">
        <f t="shared" si="13"/>
        <v>48488</v>
      </c>
      <c r="E187" s="15">
        <v>907976</v>
      </c>
      <c r="F187" s="16">
        <v>60715</v>
      </c>
      <c r="G187" s="16">
        <v>2064</v>
      </c>
      <c r="H187" s="16">
        <v>84</v>
      </c>
      <c r="I187" s="16">
        <v>63</v>
      </c>
      <c r="J187" s="16">
        <v>8</v>
      </c>
      <c r="K187" s="16">
        <v>8</v>
      </c>
      <c r="L187" s="16">
        <v>118</v>
      </c>
      <c r="M187" s="16">
        <v>111</v>
      </c>
      <c r="N187" s="16">
        <v>107</v>
      </c>
      <c r="O187" s="16">
        <v>84</v>
      </c>
      <c r="P187" s="17">
        <f t="shared" si="14"/>
        <v>971072</v>
      </c>
      <c r="Q187" s="2"/>
      <c r="R187" s="114"/>
      <c r="S187" s="114"/>
      <c r="T187" s="114"/>
      <c r="U187" s="114"/>
      <c r="V187" s="114"/>
      <c r="W187" s="114"/>
      <c r="X187" s="114"/>
      <c r="Y187" s="114"/>
      <c r="Z187" s="114"/>
      <c r="AA187" s="114"/>
      <c r="AB187" s="114"/>
      <c r="AC187" s="2"/>
    </row>
    <row r="188" spans="1:29" x14ac:dyDescent="0.2">
      <c r="A188" s="4">
        <f t="shared" si="15"/>
        <v>2032</v>
      </c>
      <c r="B188" s="4">
        <f t="shared" si="16"/>
        <v>11</v>
      </c>
      <c r="C188" s="11">
        <f t="shared" si="13"/>
        <v>48519</v>
      </c>
      <c r="E188" s="15">
        <v>910111</v>
      </c>
      <c r="F188" s="16">
        <v>60743</v>
      </c>
      <c r="G188" s="16">
        <v>2062</v>
      </c>
      <c r="H188" s="16">
        <v>83</v>
      </c>
      <c r="I188" s="16">
        <v>62</v>
      </c>
      <c r="J188" s="16">
        <v>8</v>
      </c>
      <c r="K188" s="16">
        <v>8</v>
      </c>
      <c r="L188" s="16">
        <v>118</v>
      </c>
      <c r="M188" s="16">
        <v>111</v>
      </c>
      <c r="N188" s="16">
        <v>107</v>
      </c>
      <c r="O188" s="16">
        <v>84</v>
      </c>
      <c r="P188" s="17">
        <f t="shared" si="14"/>
        <v>973232</v>
      </c>
      <c r="Q188" s="2"/>
      <c r="R188" s="114"/>
      <c r="S188" s="114"/>
      <c r="T188" s="114"/>
      <c r="U188" s="114"/>
      <c r="V188" s="114"/>
      <c r="W188" s="114"/>
      <c r="X188" s="114"/>
      <c r="Y188" s="114"/>
      <c r="Z188" s="114"/>
      <c r="AA188" s="114"/>
      <c r="AB188" s="114"/>
      <c r="AC188" s="2"/>
    </row>
    <row r="189" spans="1:29" x14ac:dyDescent="0.2">
      <c r="A189" s="4">
        <f t="shared" si="15"/>
        <v>2032</v>
      </c>
      <c r="B189" s="4">
        <f t="shared" si="16"/>
        <v>12</v>
      </c>
      <c r="C189" s="11">
        <f t="shared" si="13"/>
        <v>48549</v>
      </c>
      <c r="E189" s="15">
        <v>911485</v>
      </c>
      <c r="F189" s="16">
        <v>60771</v>
      </c>
      <c r="G189" s="16">
        <v>2068</v>
      </c>
      <c r="H189" s="16">
        <v>83</v>
      </c>
      <c r="I189" s="16">
        <v>62</v>
      </c>
      <c r="J189" s="16">
        <v>8</v>
      </c>
      <c r="K189" s="16">
        <v>8</v>
      </c>
      <c r="L189" s="16">
        <v>118</v>
      </c>
      <c r="M189" s="16">
        <v>111</v>
      </c>
      <c r="N189" s="16">
        <v>107</v>
      </c>
      <c r="O189" s="16">
        <v>84</v>
      </c>
      <c r="P189" s="17">
        <f t="shared" si="14"/>
        <v>974640</v>
      </c>
      <c r="Q189" s="2"/>
      <c r="R189" s="114"/>
      <c r="S189" s="114"/>
      <c r="T189" s="114"/>
      <c r="U189" s="114"/>
      <c r="V189" s="114"/>
      <c r="W189" s="114"/>
      <c r="X189" s="114"/>
      <c r="Y189" s="114"/>
      <c r="Z189" s="114"/>
      <c r="AA189" s="114"/>
      <c r="AB189" s="114"/>
      <c r="AC189" s="2"/>
    </row>
    <row r="190" spans="1:29" x14ac:dyDescent="0.2">
      <c r="A190" s="4">
        <f t="shared" si="15"/>
        <v>2033</v>
      </c>
      <c r="B190" s="4">
        <f t="shared" si="16"/>
        <v>1</v>
      </c>
      <c r="C190" s="11">
        <f t="shared" si="13"/>
        <v>48580</v>
      </c>
      <c r="E190" s="15">
        <v>912423</v>
      </c>
      <c r="F190" s="16">
        <v>60799</v>
      </c>
      <c r="G190" s="16">
        <v>2071</v>
      </c>
      <c r="H190" s="16">
        <v>82</v>
      </c>
      <c r="I190" s="16">
        <v>62</v>
      </c>
      <c r="J190" s="16">
        <v>8</v>
      </c>
      <c r="K190" s="16">
        <v>8</v>
      </c>
      <c r="L190" s="16">
        <v>118</v>
      </c>
      <c r="M190" s="16">
        <v>111</v>
      </c>
      <c r="N190" s="16">
        <v>107</v>
      </c>
      <c r="O190" s="16">
        <v>84</v>
      </c>
      <c r="P190" s="17">
        <f t="shared" si="14"/>
        <v>975608</v>
      </c>
      <c r="Q190" s="2"/>
      <c r="R190" s="114"/>
      <c r="S190" s="114"/>
      <c r="T190" s="114"/>
      <c r="U190" s="114"/>
      <c r="V190" s="114"/>
      <c r="W190" s="114"/>
      <c r="X190" s="114"/>
      <c r="Y190" s="114"/>
      <c r="Z190" s="114"/>
      <c r="AA190" s="114"/>
      <c r="AB190" s="114"/>
      <c r="AC190" s="2"/>
    </row>
    <row r="191" spans="1:29" x14ac:dyDescent="0.2">
      <c r="A191" s="4">
        <f t="shared" si="15"/>
        <v>2033</v>
      </c>
      <c r="B191" s="4">
        <f t="shared" si="16"/>
        <v>2</v>
      </c>
      <c r="C191" s="11">
        <f t="shared" si="13"/>
        <v>48611</v>
      </c>
      <c r="E191" s="15">
        <v>912952</v>
      </c>
      <c r="F191" s="16">
        <v>60826</v>
      </c>
      <c r="G191" s="16">
        <v>2072</v>
      </c>
      <c r="H191" s="16">
        <v>82</v>
      </c>
      <c r="I191" s="16">
        <v>61</v>
      </c>
      <c r="J191" s="16">
        <v>8</v>
      </c>
      <c r="K191" s="16">
        <v>8</v>
      </c>
      <c r="L191" s="16">
        <v>118</v>
      </c>
      <c r="M191" s="16">
        <v>111</v>
      </c>
      <c r="N191" s="16">
        <v>107</v>
      </c>
      <c r="O191" s="16">
        <v>84</v>
      </c>
      <c r="P191" s="17">
        <f t="shared" si="14"/>
        <v>976165</v>
      </c>
      <c r="Q191" s="2"/>
      <c r="R191" s="114"/>
      <c r="S191" s="114"/>
      <c r="T191" s="114"/>
      <c r="U191" s="114"/>
      <c r="V191" s="114"/>
      <c r="W191" s="114"/>
      <c r="X191" s="114"/>
      <c r="Y191" s="114"/>
      <c r="Z191" s="114"/>
      <c r="AA191" s="114"/>
      <c r="AB191" s="114"/>
      <c r="AC191" s="2"/>
    </row>
    <row r="192" spans="1:29" x14ac:dyDescent="0.2">
      <c r="A192" s="4">
        <f t="shared" si="15"/>
        <v>2033</v>
      </c>
      <c r="B192" s="4">
        <f t="shared" si="16"/>
        <v>3</v>
      </c>
      <c r="C192" s="11">
        <f t="shared" si="13"/>
        <v>48639</v>
      </c>
      <c r="E192" s="15">
        <v>913188</v>
      </c>
      <c r="F192" s="16">
        <v>60854</v>
      </c>
      <c r="G192" s="16">
        <v>2072</v>
      </c>
      <c r="H192" s="16">
        <v>81</v>
      </c>
      <c r="I192" s="16">
        <v>61</v>
      </c>
      <c r="J192" s="16">
        <v>8</v>
      </c>
      <c r="K192" s="16">
        <v>8</v>
      </c>
      <c r="L192" s="16">
        <v>118</v>
      </c>
      <c r="M192" s="16">
        <v>111</v>
      </c>
      <c r="N192" s="16">
        <v>107</v>
      </c>
      <c r="O192" s="16">
        <v>84</v>
      </c>
      <c r="P192" s="17">
        <f t="shared" si="14"/>
        <v>976428</v>
      </c>
      <c r="Q192" s="2"/>
      <c r="R192" s="114"/>
      <c r="S192" s="114"/>
      <c r="T192" s="114"/>
      <c r="U192" s="114"/>
      <c r="V192" s="114"/>
      <c r="W192" s="114"/>
      <c r="X192" s="114"/>
      <c r="Y192" s="114"/>
      <c r="Z192" s="114"/>
      <c r="AA192" s="114"/>
      <c r="AB192" s="114"/>
      <c r="AC192" s="2"/>
    </row>
    <row r="193" spans="1:29" x14ac:dyDescent="0.2">
      <c r="A193" s="4">
        <f t="shared" si="15"/>
        <v>2033</v>
      </c>
      <c r="B193" s="4">
        <f t="shared" si="16"/>
        <v>4</v>
      </c>
      <c r="C193" s="11">
        <f t="shared" si="13"/>
        <v>48670</v>
      </c>
      <c r="E193" s="15">
        <v>913011</v>
      </c>
      <c r="F193" s="16">
        <v>60881</v>
      </c>
      <c r="G193" s="16">
        <v>2064</v>
      </c>
      <c r="H193" s="16">
        <v>81</v>
      </c>
      <c r="I193" s="16">
        <v>61</v>
      </c>
      <c r="J193" s="16">
        <v>8</v>
      </c>
      <c r="K193" s="16">
        <v>8</v>
      </c>
      <c r="L193" s="16">
        <v>118</v>
      </c>
      <c r="M193" s="16">
        <v>111</v>
      </c>
      <c r="N193" s="16">
        <v>107</v>
      </c>
      <c r="O193" s="16">
        <v>84</v>
      </c>
      <c r="P193" s="17">
        <f t="shared" si="14"/>
        <v>976270</v>
      </c>
      <c r="Q193" s="2"/>
      <c r="R193" s="114"/>
      <c r="S193" s="114"/>
      <c r="T193" s="114"/>
      <c r="U193" s="114"/>
      <c r="V193" s="114"/>
      <c r="W193" s="114"/>
      <c r="X193" s="114"/>
      <c r="Y193" s="114"/>
      <c r="Z193" s="114"/>
      <c r="AA193" s="114"/>
      <c r="AB193" s="114"/>
      <c r="AC193" s="2"/>
    </row>
    <row r="194" spans="1:29" x14ac:dyDescent="0.2">
      <c r="A194" s="4">
        <f t="shared" si="15"/>
        <v>2033</v>
      </c>
      <c r="B194" s="4">
        <f t="shared" si="16"/>
        <v>5</v>
      </c>
      <c r="C194" s="11">
        <f t="shared" si="13"/>
        <v>48700</v>
      </c>
      <c r="E194" s="15">
        <v>913207</v>
      </c>
      <c r="F194" s="16">
        <v>60909</v>
      </c>
      <c r="G194" s="16">
        <v>2061</v>
      </c>
      <c r="H194" s="16">
        <v>80</v>
      </c>
      <c r="I194" s="16">
        <v>60</v>
      </c>
      <c r="J194" s="16">
        <v>8</v>
      </c>
      <c r="K194" s="16">
        <v>8</v>
      </c>
      <c r="L194" s="16">
        <v>118</v>
      </c>
      <c r="M194" s="16">
        <v>111</v>
      </c>
      <c r="N194" s="16">
        <v>107</v>
      </c>
      <c r="O194" s="16">
        <v>84</v>
      </c>
      <c r="P194" s="17">
        <f t="shared" si="14"/>
        <v>976490</v>
      </c>
      <c r="Q194" s="2"/>
      <c r="R194" s="114"/>
      <c r="S194" s="114"/>
      <c r="T194" s="114"/>
      <c r="U194" s="114"/>
      <c r="V194" s="114"/>
      <c r="W194" s="114"/>
      <c r="X194" s="114"/>
      <c r="Y194" s="114"/>
      <c r="Z194" s="114"/>
      <c r="AA194" s="114"/>
      <c r="AB194" s="114"/>
      <c r="AC194" s="2"/>
    </row>
    <row r="195" spans="1:29" x14ac:dyDescent="0.2">
      <c r="A195" s="4">
        <f t="shared" si="15"/>
        <v>2033</v>
      </c>
      <c r="B195" s="4">
        <f t="shared" si="16"/>
        <v>6</v>
      </c>
      <c r="C195" s="11">
        <f t="shared" si="13"/>
        <v>48731</v>
      </c>
      <c r="E195" s="15">
        <v>913402</v>
      </c>
      <c r="F195" s="16">
        <v>60936</v>
      </c>
      <c r="G195" s="16">
        <v>2052</v>
      </c>
      <c r="H195" s="16">
        <v>80</v>
      </c>
      <c r="I195" s="16">
        <v>60</v>
      </c>
      <c r="J195" s="16">
        <v>8</v>
      </c>
      <c r="K195" s="16">
        <v>8</v>
      </c>
      <c r="L195" s="16">
        <v>118</v>
      </c>
      <c r="M195" s="16">
        <v>111</v>
      </c>
      <c r="N195" s="16">
        <v>107</v>
      </c>
      <c r="O195" s="16">
        <v>84</v>
      </c>
      <c r="P195" s="17">
        <f t="shared" si="14"/>
        <v>976703</v>
      </c>
      <c r="Q195" s="2"/>
      <c r="R195" s="114"/>
      <c r="S195" s="114"/>
      <c r="T195" s="114"/>
      <c r="U195" s="114"/>
      <c r="V195" s="114"/>
      <c r="W195" s="114"/>
      <c r="X195" s="114"/>
      <c r="Y195" s="114"/>
      <c r="Z195" s="114"/>
      <c r="AA195" s="114"/>
      <c r="AB195" s="114"/>
      <c r="AC195" s="2"/>
    </row>
    <row r="196" spans="1:29" x14ac:dyDescent="0.2">
      <c r="A196" s="4">
        <f t="shared" si="15"/>
        <v>2033</v>
      </c>
      <c r="B196" s="4">
        <f t="shared" si="16"/>
        <v>7</v>
      </c>
      <c r="C196" s="11">
        <f t="shared" si="13"/>
        <v>48761</v>
      </c>
      <c r="E196" s="15">
        <v>913598</v>
      </c>
      <c r="F196" s="16">
        <v>60963</v>
      </c>
      <c r="G196" s="16">
        <v>2051</v>
      </c>
      <c r="H196" s="16">
        <v>79</v>
      </c>
      <c r="I196" s="16">
        <v>60</v>
      </c>
      <c r="J196" s="16">
        <v>8</v>
      </c>
      <c r="K196" s="16">
        <v>8</v>
      </c>
      <c r="L196" s="16">
        <v>118</v>
      </c>
      <c r="M196" s="16">
        <v>111</v>
      </c>
      <c r="N196" s="16">
        <v>107</v>
      </c>
      <c r="O196" s="16">
        <v>84</v>
      </c>
      <c r="P196" s="17">
        <f t="shared" si="14"/>
        <v>976924</v>
      </c>
      <c r="Q196" s="2"/>
      <c r="R196" s="114"/>
      <c r="S196" s="114"/>
      <c r="T196" s="114"/>
      <c r="U196" s="114"/>
      <c r="V196" s="114"/>
      <c r="W196" s="114"/>
      <c r="X196" s="114"/>
      <c r="Y196" s="114"/>
      <c r="Z196" s="114"/>
      <c r="AA196" s="114"/>
      <c r="AB196" s="114"/>
      <c r="AC196" s="2"/>
    </row>
    <row r="197" spans="1:29" x14ac:dyDescent="0.2">
      <c r="A197" s="4">
        <f t="shared" si="15"/>
        <v>2033</v>
      </c>
      <c r="B197" s="4">
        <f t="shared" si="16"/>
        <v>8</v>
      </c>
      <c r="C197" s="11">
        <f t="shared" si="13"/>
        <v>48792</v>
      </c>
      <c r="E197" s="15">
        <v>913794</v>
      </c>
      <c r="F197" s="16">
        <v>60990</v>
      </c>
      <c r="G197" s="16">
        <v>2049</v>
      </c>
      <c r="H197" s="16">
        <v>79</v>
      </c>
      <c r="I197" s="16">
        <v>59</v>
      </c>
      <c r="J197" s="16">
        <v>8</v>
      </c>
      <c r="K197" s="16">
        <v>8</v>
      </c>
      <c r="L197" s="16">
        <v>118</v>
      </c>
      <c r="M197" s="16">
        <v>111</v>
      </c>
      <c r="N197" s="16">
        <v>107</v>
      </c>
      <c r="O197" s="16">
        <v>84</v>
      </c>
      <c r="P197" s="17">
        <f t="shared" si="14"/>
        <v>977145</v>
      </c>
      <c r="Q197" s="2"/>
      <c r="R197" s="114"/>
      <c r="S197" s="114"/>
      <c r="T197" s="114"/>
      <c r="U197" s="114"/>
      <c r="V197" s="114"/>
      <c r="W197" s="114"/>
      <c r="X197" s="114"/>
      <c r="Y197" s="114"/>
      <c r="Z197" s="114"/>
      <c r="AA197" s="114"/>
      <c r="AB197" s="114"/>
      <c r="AC197" s="2"/>
    </row>
    <row r="198" spans="1:29" x14ac:dyDescent="0.2">
      <c r="A198" s="4">
        <f t="shared" si="15"/>
        <v>2033</v>
      </c>
      <c r="B198" s="4">
        <f t="shared" si="16"/>
        <v>9</v>
      </c>
      <c r="C198" s="11">
        <f t="shared" si="13"/>
        <v>48823</v>
      </c>
      <c r="E198" s="15">
        <v>914704</v>
      </c>
      <c r="F198" s="16">
        <v>61017</v>
      </c>
      <c r="G198" s="16">
        <v>2048</v>
      </c>
      <c r="H198" s="16">
        <v>79</v>
      </c>
      <c r="I198" s="16">
        <v>59</v>
      </c>
      <c r="J198" s="16">
        <v>8</v>
      </c>
      <c r="K198" s="16">
        <v>8</v>
      </c>
      <c r="L198" s="16">
        <v>118</v>
      </c>
      <c r="M198" s="16">
        <v>111</v>
      </c>
      <c r="N198" s="16">
        <v>107</v>
      </c>
      <c r="O198" s="16">
        <v>84</v>
      </c>
      <c r="P198" s="17">
        <f t="shared" si="14"/>
        <v>978081</v>
      </c>
      <c r="Q198" s="2"/>
      <c r="R198" s="114"/>
      <c r="S198" s="114"/>
      <c r="T198" s="114"/>
      <c r="U198" s="114"/>
      <c r="V198" s="114"/>
      <c r="W198" s="114"/>
      <c r="X198" s="114"/>
      <c r="Y198" s="114"/>
      <c r="Z198" s="114"/>
      <c r="AA198" s="114"/>
      <c r="AB198" s="114"/>
      <c r="AC198" s="2"/>
    </row>
    <row r="199" spans="1:29" x14ac:dyDescent="0.2">
      <c r="A199" s="4">
        <f t="shared" si="15"/>
        <v>2033</v>
      </c>
      <c r="B199" s="4">
        <f t="shared" si="16"/>
        <v>10</v>
      </c>
      <c r="C199" s="11">
        <f t="shared" si="13"/>
        <v>48853</v>
      </c>
      <c r="E199" s="15">
        <v>917277</v>
      </c>
      <c r="F199" s="16">
        <v>61044</v>
      </c>
      <c r="G199" s="16">
        <v>2046</v>
      </c>
      <c r="H199" s="16">
        <v>78</v>
      </c>
      <c r="I199" s="16">
        <v>59</v>
      </c>
      <c r="J199" s="16">
        <v>8</v>
      </c>
      <c r="K199" s="16">
        <v>8</v>
      </c>
      <c r="L199" s="16">
        <v>118</v>
      </c>
      <c r="M199" s="16">
        <v>111</v>
      </c>
      <c r="N199" s="16">
        <v>107</v>
      </c>
      <c r="O199" s="16">
        <v>84</v>
      </c>
      <c r="P199" s="17">
        <f t="shared" si="14"/>
        <v>980678</v>
      </c>
      <c r="Q199" s="2"/>
      <c r="R199" s="114"/>
      <c r="S199" s="114"/>
      <c r="T199" s="114"/>
      <c r="U199" s="114"/>
      <c r="V199" s="114"/>
      <c r="W199" s="114"/>
      <c r="X199" s="114"/>
      <c r="Y199" s="114"/>
      <c r="Z199" s="114"/>
      <c r="AA199" s="114"/>
      <c r="AB199" s="114"/>
      <c r="AC199" s="2"/>
    </row>
    <row r="200" spans="1:29" x14ac:dyDescent="0.2">
      <c r="A200" s="4">
        <f t="shared" si="15"/>
        <v>2033</v>
      </c>
      <c r="B200" s="4">
        <f t="shared" si="16"/>
        <v>11</v>
      </c>
      <c r="C200" s="11">
        <f t="shared" si="13"/>
        <v>48884</v>
      </c>
      <c r="E200" s="15">
        <v>919412</v>
      </c>
      <c r="F200" s="16">
        <v>61071</v>
      </c>
      <c r="G200" s="16">
        <v>2045</v>
      </c>
      <c r="H200" s="16">
        <v>78</v>
      </c>
      <c r="I200" s="16">
        <v>58</v>
      </c>
      <c r="J200" s="16">
        <v>8</v>
      </c>
      <c r="K200" s="16">
        <v>8</v>
      </c>
      <c r="L200" s="16">
        <v>118</v>
      </c>
      <c r="M200" s="16">
        <v>111</v>
      </c>
      <c r="N200" s="16">
        <v>107</v>
      </c>
      <c r="O200" s="16">
        <v>84</v>
      </c>
      <c r="P200" s="17">
        <f t="shared" si="14"/>
        <v>982839</v>
      </c>
      <c r="Q200" s="2"/>
      <c r="R200" s="114"/>
      <c r="S200" s="114"/>
      <c r="T200" s="114"/>
      <c r="U200" s="114"/>
      <c r="V200" s="114"/>
      <c r="W200" s="114"/>
      <c r="X200" s="114"/>
      <c r="Y200" s="114"/>
      <c r="Z200" s="114"/>
      <c r="AA200" s="114"/>
      <c r="AB200" s="114"/>
      <c r="AC200" s="2"/>
    </row>
    <row r="201" spans="1:29" x14ac:dyDescent="0.2">
      <c r="A201" s="4">
        <f t="shared" si="15"/>
        <v>2033</v>
      </c>
      <c r="B201" s="4">
        <f t="shared" si="16"/>
        <v>12</v>
      </c>
      <c r="C201" s="11">
        <f t="shared" si="13"/>
        <v>48914</v>
      </c>
      <c r="E201" s="15">
        <v>920785</v>
      </c>
      <c r="F201" s="16">
        <v>61098</v>
      </c>
      <c r="G201" s="16">
        <v>2051</v>
      </c>
      <c r="H201" s="16">
        <v>77</v>
      </c>
      <c r="I201" s="16">
        <v>58</v>
      </c>
      <c r="J201" s="16">
        <v>8</v>
      </c>
      <c r="K201" s="16">
        <v>8</v>
      </c>
      <c r="L201" s="16">
        <v>118</v>
      </c>
      <c r="M201" s="16">
        <v>111</v>
      </c>
      <c r="N201" s="16">
        <v>107</v>
      </c>
      <c r="O201" s="16">
        <v>84</v>
      </c>
      <c r="P201" s="17">
        <f t="shared" si="14"/>
        <v>984244</v>
      </c>
      <c r="Q201" s="2"/>
      <c r="R201" s="114"/>
      <c r="S201" s="114"/>
      <c r="T201" s="114"/>
      <c r="U201" s="114"/>
      <c r="V201" s="114"/>
      <c r="W201" s="114"/>
      <c r="X201" s="114"/>
      <c r="Y201" s="114"/>
      <c r="Z201" s="114"/>
      <c r="AA201" s="114"/>
      <c r="AB201" s="114"/>
      <c r="AC201" s="2"/>
    </row>
    <row r="202" spans="1:29" x14ac:dyDescent="0.2">
      <c r="A202" s="4">
        <f t="shared" si="15"/>
        <v>2034</v>
      </c>
      <c r="B202" s="4">
        <f t="shared" si="16"/>
        <v>1</v>
      </c>
      <c r="C202" s="11">
        <f t="shared" si="13"/>
        <v>48945</v>
      </c>
      <c r="E202" s="15">
        <v>921721</v>
      </c>
      <c r="F202" s="16">
        <v>61125</v>
      </c>
      <c r="G202" s="16">
        <v>2053</v>
      </c>
      <c r="H202" s="16">
        <v>77</v>
      </c>
      <c r="I202" s="16">
        <v>58</v>
      </c>
      <c r="J202" s="16">
        <v>8</v>
      </c>
      <c r="K202" s="16">
        <v>8</v>
      </c>
      <c r="L202" s="16">
        <v>118</v>
      </c>
      <c r="M202" s="16">
        <v>111</v>
      </c>
      <c r="N202" s="16">
        <v>107</v>
      </c>
      <c r="O202" s="16">
        <v>84</v>
      </c>
      <c r="P202" s="17">
        <f t="shared" si="14"/>
        <v>985209</v>
      </c>
      <c r="Q202" s="2"/>
      <c r="R202" s="114"/>
      <c r="S202" s="114"/>
      <c r="T202" s="114"/>
      <c r="U202" s="114"/>
      <c r="V202" s="114"/>
      <c r="W202" s="114"/>
      <c r="X202" s="114"/>
      <c r="Y202" s="114"/>
      <c r="Z202" s="114"/>
      <c r="AA202" s="114"/>
      <c r="AB202" s="114"/>
      <c r="AC202" s="2"/>
    </row>
    <row r="203" spans="1:29" x14ac:dyDescent="0.2">
      <c r="A203" s="4">
        <f t="shared" si="15"/>
        <v>2034</v>
      </c>
      <c r="B203" s="4">
        <f t="shared" si="16"/>
        <v>2</v>
      </c>
      <c r="C203" s="11">
        <f t="shared" si="13"/>
        <v>48976</v>
      </c>
      <c r="E203" s="15">
        <v>922248</v>
      </c>
      <c r="F203" s="16">
        <v>61151</v>
      </c>
      <c r="G203" s="16">
        <v>2054</v>
      </c>
      <c r="H203" s="16">
        <v>76</v>
      </c>
      <c r="I203" s="16">
        <v>57</v>
      </c>
      <c r="J203" s="16">
        <v>8</v>
      </c>
      <c r="K203" s="16">
        <v>8</v>
      </c>
      <c r="L203" s="16">
        <v>118</v>
      </c>
      <c r="M203" s="16">
        <v>111</v>
      </c>
      <c r="N203" s="16">
        <v>107</v>
      </c>
      <c r="O203" s="16">
        <v>84</v>
      </c>
      <c r="P203" s="17">
        <f t="shared" si="14"/>
        <v>985762</v>
      </c>
      <c r="Q203" s="2"/>
      <c r="R203" s="114"/>
      <c r="S203" s="114"/>
      <c r="T203" s="114"/>
      <c r="U203" s="114"/>
      <c r="V203" s="114"/>
      <c r="W203" s="114"/>
      <c r="X203" s="114"/>
      <c r="Y203" s="114"/>
      <c r="Z203" s="114"/>
      <c r="AA203" s="114"/>
      <c r="AB203" s="114"/>
      <c r="AC203" s="2"/>
    </row>
    <row r="204" spans="1:29" x14ac:dyDescent="0.2">
      <c r="A204" s="4">
        <f t="shared" si="15"/>
        <v>2034</v>
      </c>
      <c r="B204" s="4">
        <f t="shared" si="16"/>
        <v>3</v>
      </c>
      <c r="C204" s="11">
        <f t="shared" si="13"/>
        <v>49004</v>
      </c>
      <c r="E204" s="15">
        <v>922482</v>
      </c>
      <c r="F204" s="16">
        <v>61178</v>
      </c>
      <c r="G204" s="16">
        <v>2054</v>
      </c>
      <c r="H204" s="16">
        <v>76</v>
      </c>
      <c r="I204" s="16">
        <v>57</v>
      </c>
      <c r="J204" s="16">
        <v>8</v>
      </c>
      <c r="K204" s="16">
        <v>8</v>
      </c>
      <c r="L204" s="16">
        <v>118</v>
      </c>
      <c r="M204" s="16">
        <v>111</v>
      </c>
      <c r="N204" s="16">
        <v>107</v>
      </c>
      <c r="O204" s="16">
        <v>84</v>
      </c>
      <c r="P204" s="17">
        <f t="shared" si="14"/>
        <v>986023</v>
      </c>
      <c r="Q204" s="2"/>
      <c r="R204" s="114"/>
      <c r="S204" s="114"/>
      <c r="T204" s="114"/>
      <c r="U204" s="114"/>
      <c r="V204" s="114"/>
      <c r="W204" s="114"/>
      <c r="X204" s="114"/>
      <c r="Y204" s="114"/>
      <c r="Z204" s="114"/>
      <c r="AA204" s="114"/>
      <c r="AB204" s="114"/>
      <c r="AC204" s="2"/>
    </row>
    <row r="205" spans="1:29" x14ac:dyDescent="0.2">
      <c r="A205" s="4">
        <f t="shared" si="15"/>
        <v>2034</v>
      </c>
      <c r="B205" s="4">
        <f t="shared" si="16"/>
        <v>4</v>
      </c>
      <c r="C205" s="11">
        <f t="shared" si="13"/>
        <v>49035</v>
      </c>
      <c r="E205" s="15">
        <v>922301</v>
      </c>
      <c r="F205" s="16">
        <v>61204</v>
      </c>
      <c r="G205" s="16">
        <v>2047</v>
      </c>
      <c r="H205" s="16">
        <v>75</v>
      </c>
      <c r="I205" s="16">
        <v>56</v>
      </c>
      <c r="J205" s="16">
        <v>8</v>
      </c>
      <c r="K205" s="16">
        <v>8</v>
      </c>
      <c r="L205" s="16">
        <v>118</v>
      </c>
      <c r="M205" s="16">
        <v>111</v>
      </c>
      <c r="N205" s="16">
        <v>107</v>
      </c>
      <c r="O205" s="16">
        <v>84</v>
      </c>
      <c r="P205" s="17">
        <f t="shared" si="14"/>
        <v>985860</v>
      </c>
      <c r="Q205" s="2"/>
      <c r="R205" s="114"/>
      <c r="S205" s="114"/>
      <c r="T205" s="114"/>
      <c r="U205" s="114"/>
      <c r="V205" s="114"/>
      <c r="W205" s="114"/>
      <c r="X205" s="114"/>
      <c r="Y205" s="114"/>
      <c r="Z205" s="114"/>
      <c r="AA205" s="114"/>
      <c r="AB205" s="114"/>
      <c r="AC205" s="2"/>
    </row>
    <row r="206" spans="1:29" x14ac:dyDescent="0.2">
      <c r="A206" s="4">
        <f t="shared" si="15"/>
        <v>2034</v>
      </c>
      <c r="B206" s="4">
        <f t="shared" si="16"/>
        <v>5</v>
      </c>
      <c r="C206" s="11">
        <f t="shared" si="13"/>
        <v>49065</v>
      </c>
      <c r="E206" s="15">
        <v>922493</v>
      </c>
      <c r="F206" s="16">
        <v>61231</v>
      </c>
      <c r="G206" s="16">
        <v>2044</v>
      </c>
      <c r="H206" s="16">
        <v>75</v>
      </c>
      <c r="I206" s="16">
        <v>56</v>
      </c>
      <c r="J206" s="16">
        <v>8</v>
      </c>
      <c r="K206" s="16">
        <v>8</v>
      </c>
      <c r="L206" s="16">
        <v>118</v>
      </c>
      <c r="M206" s="16">
        <v>111</v>
      </c>
      <c r="N206" s="16">
        <v>107</v>
      </c>
      <c r="O206" s="16">
        <v>84</v>
      </c>
      <c r="P206" s="17">
        <f t="shared" si="14"/>
        <v>986076</v>
      </c>
      <c r="Q206" s="2"/>
      <c r="R206" s="114"/>
      <c r="S206" s="114"/>
      <c r="T206" s="114"/>
      <c r="U206" s="114"/>
      <c r="V206" s="114"/>
      <c r="W206" s="114"/>
      <c r="X206" s="114"/>
      <c r="Y206" s="114"/>
      <c r="Z206" s="114"/>
      <c r="AA206" s="114"/>
      <c r="AB206" s="114"/>
      <c r="AC206" s="2"/>
    </row>
    <row r="207" spans="1:29" x14ac:dyDescent="0.2">
      <c r="A207" s="4">
        <f t="shared" si="15"/>
        <v>2034</v>
      </c>
      <c r="B207" s="4">
        <f t="shared" si="16"/>
        <v>6</v>
      </c>
      <c r="C207" s="11">
        <f t="shared" si="13"/>
        <v>49096</v>
      </c>
      <c r="E207" s="15">
        <v>922684</v>
      </c>
      <c r="F207" s="16">
        <v>61258</v>
      </c>
      <c r="G207" s="16">
        <v>2034</v>
      </c>
      <c r="H207" s="16">
        <v>74</v>
      </c>
      <c r="I207" s="16">
        <v>56</v>
      </c>
      <c r="J207" s="16">
        <v>8</v>
      </c>
      <c r="K207" s="16">
        <v>8</v>
      </c>
      <c r="L207" s="16">
        <v>118</v>
      </c>
      <c r="M207" s="16">
        <v>111</v>
      </c>
      <c r="N207" s="16">
        <v>107</v>
      </c>
      <c r="O207" s="16">
        <v>84</v>
      </c>
      <c r="P207" s="17">
        <f t="shared" si="14"/>
        <v>986283</v>
      </c>
      <c r="Q207" s="2"/>
      <c r="R207" s="114"/>
      <c r="S207" s="114"/>
      <c r="T207" s="114"/>
      <c r="U207" s="114"/>
      <c r="V207" s="114"/>
      <c r="W207" s="114"/>
      <c r="X207" s="114"/>
      <c r="Y207" s="114"/>
      <c r="Z207" s="114"/>
      <c r="AA207" s="114"/>
      <c r="AB207" s="114"/>
      <c r="AC207" s="2"/>
    </row>
    <row r="208" spans="1:29" x14ac:dyDescent="0.2">
      <c r="A208" s="4">
        <f t="shared" si="15"/>
        <v>2034</v>
      </c>
      <c r="B208" s="4">
        <f t="shared" si="16"/>
        <v>7</v>
      </c>
      <c r="C208" s="11">
        <f t="shared" si="13"/>
        <v>49126</v>
      </c>
      <c r="E208" s="15">
        <v>922875</v>
      </c>
      <c r="F208" s="16">
        <v>61285</v>
      </c>
      <c r="G208" s="16">
        <v>2033</v>
      </c>
      <c r="H208" s="16">
        <v>74</v>
      </c>
      <c r="I208" s="16">
        <v>55</v>
      </c>
      <c r="J208" s="16">
        <v>8</v>
      </c>
      <c r="K208" s="16">
        <v>8</v>
      </c>
      <c r="L208" s="16">
        <v>118</v>
      </c>
      <c r="M208" s="16">
        <v>111</v>
      </c>
      <c r="N208" s="16">
        <v>107</v>
      </c>
      <c r="O208" s="16">
        <v>84</v>
      </c>
      <c r="P208" s="17">
        <f t="shared" si="14"/>
        <v>986500</v>
      </c>
      <c r="Q208" s="2"/>
      <c r="R208" s="114"/>
      <c r="S208" s="114"/>
      <c r="T208" s="114"/>
      <c r="U208" s="114"/>
      <c r="V208" s="114"/>
      <c r="W208" s="114"/>
      <c r="X208" s="114"/>
      <c r="Y208" s="114"/>
      <c r="Z208" s="114"/>
      <c r="AA208" s="114"/>
      <c r="AB208" s="114"/>
      <c r="AC208" s="2"/>
    </row>
    <row r="209" spans="1:29" x14ac:dyDescent="0.2">
      <c r="A209" s="4">
        <f t="shared" si="15"/>
        <v>2034</v>
      </c>
      <c r="B209" s="4">
        <f t="shared" si="16"/>
        <v>8</v>
      </c>
      <c r="C209" s="11">
        <f t="shared" si="13"/>
        <v>49157</v>
      </c>
      <c r="E209" s="15">
        <v>923065</v>
      </c>
      <c r="F209" s="16">
        <v>61312</v>
      </c>
      <c r="G209" s="16">
        <v>2032</v>
      </c>
      <c r="H209" s="16">
        <v>74</v>
      </c>
      <c r="I209" s="16">
        <v>55</v>
      </c>
      <c r="J209" s="16">
        <v>8</v>
      </c>
      <c r="K209" s="16">
        <v>8</v>
      </c>
      <c r="L209" s="16">
        <v>118</v>
      </c>
      <c r="M209" s="16">
        <v>111</v>
      </c>
      <c r="N209" s="16">
        <v>107</v>
      </c>
      <c r="O209" s="16">
        <v>84</v>
      </c>
      <c r="P209" s="17">
        <f t="shared" si="14"/>
        <v>986716</v>
      </c>
      <c r="Q209" s="2"/>
      <c r="R209" s="114"/>
      <c r="S209" s="114"/>
      <c r="T209" s="114"/>
      <c r="U209" s="114"/>
      <c r="V209" s="114"/>
      <c r="W209" s="114"/>
      <c r="X209" s="114"/>
      <c r="Y209" s="114"/>
      <c r="Z209" s="114"/>
      <c r="AA209" s="114"/>
      <c r="AB209" s="114"/>
      <c r="AC209" s="2"/>
    </row>
    <row r="210" spans="1:29" x14ac:dyDescent="0.2">
      <c r="A210" s="4">
        <f t="shared" si="15"/>
        <v>2034</v>
      </c>
      <c r="B210" s="4">
        <f t="shared" si="16"/>
        <v>9</v>
      </c>
      <c r="C210" s="11">
        <f t="shared" si="13"/>
        <v>49188</v>
      </c>
      <c r="E210" s="15">
        <v>923970</v>
      </c>
      <c r="F210" s="16">
        <v>61339</v>
      </c>
      <c r="G210" s="16">
        <v>2030</v>
      </c>
      <c r="H210" s="16">
        <v>73</v>
      </c>
      <c r="I210" s="16">
        <v>55</v>
      </c>
      <c r="J210" s="16">
        <v>8</v>
      </c>
      <c r="K210" s="16">
        <v>8</v>
      </c>
      <c r="L210" s="16">
        <v>118</v>
      </c>
      <c r="M210" s="16">
        <v>111</v>
      </c>
      <c r="N210" s="16">
        <v>107</v>
      </c>
      <c r="O210" s="16">
        <v>84</v>
      </c>
      <c r="P210" s="17">
        <f t="shared" si="14"/>
        <v>987645</v>
      </c>
      <c r="Q210" s="2"/>
      <c r="R210" s="114"/>
      <c r="S210" s="114"/>
      <c r="T210" s="114"/>
      <c r="U210" s="114"/>
      <c r="V210" s="114"/>
      <c r="W210" s="114"/>
      <c r="X210" s="114"/>
      <c r="Y210" s="114"/>
      <c r="Z210" s="114"/>
      <c r="AA210" s="114"/>
      <c r="AB210" s="114"/>
      <c r="AC210" s="2"/>
    </row>
    <row r="211" spans="1:29" x14ac:dyDescent="0.2">
      <c r="A211" s="4">
        <f t="shared" si="15"/>
        <v>2034</v>
      </c>
      <c r="B211" s="4">
        <f t="shared" si="16"/>
        <v>10</v>
      </c>
      <c r="C211" s="11">
        <f t="shared" si="13"/>
        <v>49218</v>
      </c>
      <c r="E211" s="15">
        <v>926536</v>
      </c>
      <c r="F211" s="16">
        <v>61365</v>
      </c>
      <c r="G211" s="16">
        <v>2029</v>
      </c>
      <c r="H211" s="16">
        <v>73</v>
      </c>
      <c r="I211" s="16">
        <v>54</v>
      </c>
      <c r="J211" s="16">
        <v>8</v>
      </c>
      <c r="K211" s="16">
        <v>8</v>
      </c>
      <c r="L211" s="16">
        <v>118</v>
      </c>
      <c r="M211" s="16">
        <v>111</v>
      </c>
      <c r="N211" s="16">
        <v>107</v>
      </c>
      <c r="O211" s="16">
        <v>84</v>
      </c>
      <c r="P211" s="17">
        <f t="shared" si="14"/>
        <v>990236</v>
      </c>
      <c r="Q211" s="2"/>
      <c r="R211" s="114"/>
      <c r="S211" s="114"/>
      <c r="T211" s="114"/>
      <c r="U211" s="114"/>
      <c r="V211" s="114"/>
      <c r="W211" s="114"/>
      <c r="X211" s="114"/>
      <c r="Y211" s="114"/>
      <c r="Z211" s="114"/>
      <c r="AA211" s="114"/>
      <c r="AB211" s="114"/>
      <c r="AC211" s="2"/>
    </row>
    <row r="212" spans="1:29" x14ac:dyDescent="0.2">
      <c r="A212" s="4">
        <f t="shared" si="15"/>
        <v>2034</v>
      </c>
      <c r="B212" s="4">
        <f t="shared" si="16"/>
        <v>11</v>
      </c>
      <c r="C212" s="11">
        <f t="shared" si="13"/>
        <v>49249</v>
      </c>
      <c r="E212" s="15">
        <v>928665</v>
      </c>
      <c r="F212" s="16">
        <v>61392</v>
      </c>
      <c r="G212" s="16">
        <v>2027</v>
      </c>
      <c r="H212" s="16">
        <v>72</v>
      </c>
      <c r="I212" s="16">
        <v>54</v>
      </c>
      <c r="J212" s="16">
        <v>8</v>
      </c>
      <c r="K212" s="16">
        <v>8</v>
      </c>
      <c r="L212" s="16">
        <v>118</v>
      </c>
      <c r="M212" s="16">
        <v>111</v>
      </c>
      <c r="N212" s="16">
        <v>107</v>
      </c>
      <c r="O212" s="16">
        <v>84</v>
      </c>
      <c r="P212" s="17">
        <f t="shared" si="14"/>
        <v>992389</v>
      </c>
      <c r="Q212" s="2"/>
      <c r="R212" s="114"/>
      <c r="S212" s="114"/>
      <c r="T212" s="114"/>
      <c r="U212" s="114"/>
      <c r="V212" s="114"/>
      <c r="W212" s="114"/>
      <c r="X212" s="114"/>
      <c r="Y212" s="114"/>
      <c r="Z212" s="114"/>
      <c r="AA212" s="114"/>
      <c r="AB212" s="114"/>
      <c r="AC212" s="2"/>
    </row>
    <row r="213" spans="1:29" x14ac:dyDescent="0.2">
      <c r="A213" s="4">
        <f t="shared" si="15"/>
        <v>2034</v>
      </c>
      <c r="B213" s="4">
        <f t="shared" si="16"/>
        <v>12</v>
      </c>
      <c r="C213" s="11">
        <f t="shared" si="13"/>
        <v>49279</v>
      </c>
      <c r="E213" s="15">
        <v>930032</v>
      </c>
      <c r="F213" s="16">
        <v>61418</v>
      </c>
      <c r="G213" s="16">
        <v>2033</v>
      </c>
      <c r="H213" s="16">
        <v>72</v>
      </c>
      <c r="I213" s="16">
        <v>54</v>
      </c>
      <c r="J213" s="16">
        <v>8</v>
      </c>
      <c r="K213" s="16">
        <v>8</v>
      </c>
      <c r="L213" s="16">
        <v>118</v>
      </c>
      <c r="M213" s="16">
        <v>111</v>
      </c>
      <c r="N213" s="16">
        <v>107</v>
      </c>
      <c r="O213" s="16">
        <v>84</v>
      </c>
      <c r="P213" s="17">
        <f t="shared" si="14"/>
        <v>993788</v>
      </c>
      <c r="Q213" s="2"/>
      <c r="R213" s="114"/>
      <c r="S213" s="114"/>
      <c r="T213" s="114"/>
      <c r="U213" s="114"/>
      <c r="V213" s="114"/>
      <c r="W213" s="114"/>
      <c r="X213" s="114"/>
      <c r="Y213" s="114"/>
      <c r="Z213" s="114"/>
      <c r="AA213" s="114"/>
      <c r="AB213" s="114"/>
      <c r="AC213" s="2"/>
    </row>
    <row r="214" spans="1:29" x14ac:dyDescent="0.2">
      <c r="A214" s="4">
        <f t="shared" si="15"/>
        <v>2035</v>
      </c>
      <c r="B214" s="4">
        <f t="shared" si="16"/>
        <v>1</v>
      </c>
      <c r="C214" s="11">
        <f t="shared" si="13"/>
        <v>49310</v>
      </c>
      <c r="E214" s="15">
        <v>930962</v>
      </c>
      <c r="F214" s="16">
        <v>61444</v>
      </c>
      <c r="G214" s="16">
        <v>2036</v>
      </c>
      <c r="H214" s="16">
        <v>71</v>
      </c>
      <c r="I214" s="16">
        <v>53</v>
      </c>
      <c r="J214" s="16">
        <v>8</v>
      </c>
      <c r="K214" s="16">
        <v>8</v>
      </c>
      <c r="L214" s="16">
        <v>118</v>
      </c>
      <c r="M214" s="16">
        <v>111</v>
      </c>
      <c r="N214" s="16">
        <v>107</v>
      </c>
      <c r="O214" s="16">
        <v>84</v>
      </c>
      <c r="P214" s="17">
        <f t="shared" si="14"/>
        <v>994746</v>
      </c>
      <c r="Q214" s="2"/>
      <c r="R214" s="114"/>
      <c r="S214" s="114"/>
      <c r="T214" s="114"/>
      <c r="U214" s="114"/>
      <c r="V214" s="114"/>
      <c r="W214" s="114"/>
      <c r="X214" s="114"/>
      <c r="Y214" s="114"/>
      <c r="Z214" s="114"/>
      <c r="AA214" s="114"/>
      <c r="AB214" s="114"/>
      <c r="AC214" s="2"/>
    </row>
    <row r="215" spans="1:29" x14ac:dyDescent="0.2">
      <c r="A215" s="4">
        <f t="shared" si="15"/>
        <v>2035</v>
      </c>
      <c r="B215" s="4">
        <f t="shared" si="16"/>
        <v>2</v>
      </c>
      <c r="C215" s="11">
        <f t="shared" si="13"/>
        <v>49341</v>
      </c>
      <c r="E215" s="15">
        <v>931484</v>
      </c>
      <c r="F215" s="16">
        <v>61470</v>
      </c>
      <c r="G215" s="16">
        <v>2037</v>
      </c>
      <c r="H215" s="16">
        <v>71</v>
      </c>
      <c r="I215" s="16">
        <v>53</v>
      </c>
      <c r="J215" s="16">
        <v>8</v>
      </c>
      <c r="K215" s="16">
        <v>8</v>
      </c>
      <c r="L215" s="16">
        <v>118</v>
      </c>
      <c r="M215" s="16">
        <v>111</v>
      </c>
      <c r="N215" s="16">
        <v>107</v>
      </c>
      <c r="O215" s="16">
        <v>84</v>
      </c>
      <c r="P215" s="17">
        <f t="shared" si="14"/>
        <v>995295</v>
      </c>
      <c r="Q215" s="2"/>
      <c r="R215" s="114"/>
      <c r="S215" s="114"/>
      <c r="T215" s="114"/>
      <c r="U215" s="114"/>
      <c r="V215" s="114"/>
      <c r="W215" s="114"/>
      <c r="X215" s="114"/>
      <c r="Y215" s="114"/>
      <c r="Z215" s="114"/>
      <c r="AA215" s="114"/>
      <c r="AB215" s="114"/>
      <c r="AC215" s="2"/>
    </row>
    <row r="216" spans="1:29" x14ac:dyDescent="0.2">
      <c r="A216" s="4">
        <f t="shared" si="15"/>
        <v>2035</v>
      </c>
      <c r="B216" s="4">
        <f t="shared" si="16"/>
        <v>3</v>
      </c>
      <c r="C216" s="11">
        <f t="shared" si="13"/>
        <v>49369</v>
      </c>
      <c r="E216" s="15">
        <v>931712</v>
      </c>
      <c r="F216" s="16">
        <v>61496</v>
      </c>
      <c r="G216" s="16">
        <v>2036</v>
      </c>
      <c r="H216" s="16">
        <v>70</v>
      </c>
      <c r="I216" s="16">
        <v>53</v>
      </c>
      <c r="J216" s="16">
        <v>8</v>
      </c>
      <c r="K216" s="16">
        <v>8</v>
      </c>
      <c r="L216" s="16">
        <v>118</v>
      </c>
      <c r="M216" s="16">
        <v>111</v>
      </c>
      <c r="N216" s="16">
        <v>107</v>
      </c>
      <c r="O216" s="16">
        <v>84</v>
      </c>
      <c r="P216" s="17">
        <f t="shared" si="14"/>
        <v>995547</v>
      </c>
      <c r="Q216" s="2"/>
      <c r="R216" s="114"/>
      <c r="S216" s="114"/>
      <c r="T216" s="114"/>
      <c r="U216" s="114"/>
      <c r="V216" s="114"/>
      <c r="W216" s="114"/>
      <c r="X216" s="114"/>
      <c r="Y216" s="114"/>
      <c r="Z216" s="114"/>
      <c r="AA216" s="114"/>
      <c r="AB216" s="114"/>
      <c r="AC216" s="2"/>
    </row>
    <row r="217" spans="1:29" x14ac:dyDescent="0.2">
      <c r="A217" s="4">
        <f t="shared" si="15"/>
        <v>2035</v>
      </c>
      <c r="B217" s="4">
        <f t="shared" si="16"/>
        <v>4</v>
      </c>
      <c r="C217" s="11">
        <f t="shared" si="13"/>
        <v>49400</v>
      </c>
      <c r="E217" s="15">
        <v>931526</v>
      </c>
      <c r="F217" s="16">
        <v>61522</v>
      </c>
      <c r="G217" s="16">
        <v>2029</v>
      </c>
      <c r="H217" s="16">
        <v>70</v>
      </c>
      <c r="I217" s="16">
        <v>52</v>
      </c>
      <c r="J217" s="16">
        <v>8</v>
      </c>
      <c r="K217" s="16">
        <v>8</v>
      </c>
      <c r="L217" s="16">
        <v>118</v>
      </c>
      <c r="M217" s="16">
        <v>111</v>
      </c>
      <c r="N217" s="16">
        <v>107</v>
      </c>
      <c r="O217" s="16">
        <v>84</v>
      </c>
      <c r="P217" s="17">
        <f t="shared" si="14"/>
        <v>995380</v>
      </c>
      <c r="Q217" s="2"/>
      <c r="R217" s="114"/>
      <c r="S217" s="114"/>
      <c r="T217" s="114"/>
      <c r="U217" s="114"/>
      <c r="V217" s="114"/>
      <c r="W217" s="114"/>
      <c r="X217" s="114"/>
      <c r="Y217" s="114"/>
      <c r="Z217" s="114"/>
      <c r="AA217" s="114"/>
      <c r="AB217" s="114"/>
      <c r="AC217" s="2"/>
    </row>
    <row r="218" spans="1:29" x14ac:dyDescent="0.2">
      <c r="A218" s="4">
        <f t="shared" si="15"/>
        <v>2035</v>
      </c>
      <c r="B218" s="4">
        <f t="shared" si="16"/>
        <v>5</v>
      </c>
      <c r="C218" s="11">
        <f t="shared" si="13"/>
        <v>49430</v>
      </c>
      <c r="E218" s="15">
        <v>931713</v>
      </c>
      <c r="F218" s="16">
        <v>61548</v>
      </c>
      <c r="G218" s="16">
        <v>2026</v>
      </c>
      <c r="H218" s="16">
        <v>69</v>
      </c>
      <c r="I218" s="16">
        <v>52</v>
      </c>
      <c r="J218" s="16">
        <v>8</v>
      </c>
      <c r="K218" s="16">
        <v>8</v>
      </c>
      <c r="L218" s="16">
        <v>118</v>
      </c>
      <c r="M218" s="16">
        <v>111</v>
      </c>
      <c r="N218" s="16">
        <v>107</v>
      </c>
      <c r="O218" s="16">
        <v>84</v>
      </c>
      <c r="P218" s="17">
        <f t="shared" si="14"/>
        <v>995589</v>
      </c>
      <c r="Q218" s="2"/>
      <c r="R218" s="114"/>
      <c r="S218" s="114"/>
      <c r="T218" s="114"/>
      <c r="U218" s="114"/>
      <c r="V218" s="114"/>
      <c r="W218" s="114"/>
      <c r="X218" s="114"/>
      <c r="Y218" s="114"/>
      <c r="Z218" s="114"/>
      <c r="AA218" s="114"/>
      <c r="AB218" s="114"/>
      <c r="AC218" s="2"/>
    </row>
    <row r="219" spans="1:29" x14ac:dyDescent="0.2">
      <c r="A219" s="4">
        <f t="shared" si="15"/>
        <v>2035</v>
      </c>
      <c r="B219" s="4">
        <f t="shared" si="16"/>
        <v>6</v>
      </c>
      <c r="C219" s="11">
        <f t="shared" si="13"/>
        <v>49461</v>
      </c>
      <c r="E219" s="15">
        <v>931900</v>
      </c>
      <c r="F219" s="16">
        <v>61575</v>
      </c>
      <c r="G219" s="16">
        <v>2017</v>
      </c>
      <c r="H219" s="16">
        <v>69</v>
      </c>
      <c r="I219" s="16">
        <v>52</v>
      </c>
      <c r="J219" s="16">
        <v>8</v>
      </c>
      <c r="K219" s="16">
        <v>8</v>
      </c>
      <c r="L219" s="16">
        <v>118</v>
      </c>
      <c r="M219" s="16">
        <v>111</v>
      </c>
      <c r="N219" s="16">
        <v>107</v>
      </c>
      <c r="O219" s="16">
        <v>84</v>
      </c>
      <c r="P219" s="17">
        <f t="shared" si="14"/>
        <v>995794</v>
      </c>
      <c r="Q219" s="2"/>
      <c r="R219" s="114"/>
      <c r="S219" s="114"/>
      <c r="T219" s="114"/>
      <c r="U219" s="114"/>
      <c r="V219" s="114"/>
      <c r="W219" s="114"/>
      <c r="X219" s="114"/>
      <c r="Y219" s="114"/>
      <c r="Z219" s="114"/>
      <c r="AA219" s="114"/>
      <c r="AB219" s="114"/>
      <c r="AC219" s="2"/>
    </row>
    <row r="220" spans="1:29" x14ac:dyDescent="0.2">
      <c r="A220" s="4">
        <f t="shared" si="15"/>
        <v>2035</v>
      </c>
      <c r="B220" s="4">
        <f t="shared" si="16"/>
        <v>7</v>
      </c>
      <c r="C220" s="11">
        <f t="shared" si="13"/>
        <v>49491</v>
      </c>
      <c r="E220" s="15">
        <v>932087</v>
      </c>
      <c r="F220" s="16">
        <v>61601</v>
      </c>
      <c r="G220" s="16">
        <v>2015</v>
      </c>
      <c r="H220" s="16">
        <v>68</v>
      </c>
      <c r="I220" s="16">
        <v>51</v>
      </c>
      <c r="J220" s="16">
        <v>8</v>
      </c>
      <c r="K220" s="16">
        <v>8</v>
      </c>
      <c r="L220" s="16">
        <v>118</v>
      </c>
      <c r="M220" s="16">
        <v>111</v>
      </c>
      <c r="N220" s="16">
        <v>107</v>
      </c>
      <c r="O220" s="16">
        <v>84</v>
      </c>
      <c r="P220" s="17">
        <f t="shared" si="14"/>
        <v>996004</v>
      </c>
      <c r="Q220" s="2"/>
      <c r="R220" s="114"/>
      <c r="S220" s="114"/>
      <c r="T220" s="114"/>
      <c r="U220" s="114"/>
      <c r="V220" s="114"/>
      <c r="W220" s="114"/>
      <c r="X220" s="114"/>
      <c r="Y220" s="114"/>
      <c r="Z220" s="114"/>
      <c r="AA220" s="114"/>
      <c r="AB220" s="114"/>
      <c r="AC220" s="2"/>
    </row>
    <row r="221" spans="1:29" x14ac:dyDescent="0.2">
      <c r="A221" s="4">
        <f t="shared" si="15"/>
        <v>2035</v>
      </c>
      <c r="B221" s="4">
        <f t="shared" si="16"/>
        <v>8</v>
      </c>
      <c r="C221" s="11">
        <f t="shared" si="13"/>
        <v>49522</v>
      </c>
      <c r="E221" s="15">
        <v>932273</v>
      </c>
      <c r="F221" s="16">
        <v>61628</v>
      </c>
      <c r="G221" s="16">
        <v>2014</v>
      </c>
      <c r="H221" s="16">
        <v>68</v>
      </c>
      <c r="I221" s="16">
        <v>51</v>
      </c>
      <c r="J221" s="16">
        <v>8</v>
      </c>
      <c r="K221" s="16">
        <v>8</v>
      </c>
      <c r="L221" s="16">
        <v>118</v>
      </c>
      <c r="M221" s="16">
        <v>111</v>
      </c>
      <c r="N221" s="16">
        <v>107</v>
      </c>
      <c r="O221" s="16">
        <v>84</v>
      </c>
      <c r="P221" s="17">
        <f t="shared" si="14"/>
        <v>996216</v>
      </c>
      <c r="Q221" s="2"/>
      <c r="R221" s="114"/>
      <c r="S221" s="114"/>
      <c r="T221" s="114"/>
      <c r="U221" s="114"/>
      <c r="V221" s="114"/>
      <c r="W221" s="114"/>
      <c r="X221" s="114"/>
      <c r="Y221" s="114"/>
      <c r="Z221" s="114"/>
      <c r="AA221" s="114"/>
      <c r="AB221" s="114"/>
      <c r="AC221" s="2"/>
    </row>
    <row r="222" spans="1:29" x14ac:dyDescent="0.2">
      <c r="A222" s="4">
        <f t="shared" si="15"/>
        <v>2035</v>
      </c>
      <c r="B222" s="4">
        <f t="shared" si="16"/>
        <v>9</v>
      </c>
      <c r="C222" s="11">
        <f t="shared" si="13"/>
        <v>49553</v>
      </c>
      <c r="E222" s="15">
        <v>933173</v>
      </c>
      <c r="F222" s="16">
        <v>61654</v>
      </c>
      <c r="G222" s="16">
        <v>2013</v>
      </c>
      <c r="H222" s="16">
        <v>68</v>
      </c>
      <c r="I222" s="16">
        <v>51</v>
      </c>
      <c r="J222" s="16">
        <v>8</v>
      </c>
      <c r="K222" s="16">
        <v>8</v>
      </c>
      <c r="L222" s="16">
        <v>118</v>
      </c>
      <c r="M222" s="16">
        <v>111</v>
      </c>
      <c r="N222" s="16">
        <v>107</v>
      </c>
      <c r="O222" s="16">
        <v>84</v>
      </c>
      <c r="P222" s="17">
        <f t="shared" si="14"/>
        <v>997141</v>
      </c>
      <c r="Q222" s="2"/>
      <c r="R222" s="114"/>
      <c r="S222" s="114"/>
      <c r="T222" s="114"/>
      <c r="U222" s="114"/>
      <c r="V222" s="114"/>
      <c r="W222" s="114"/>
      <c r="X222" s="114"/>
      <c r="Y222" s="114"/>
      <c r="Z222" s="114"/>
      <c r="AA222" s="114"/>
      <c r="AB222" s="114"/>
      <c r="AC222" s="2"/>
    </row>
    <row r="223" spans="1:29" x14ac:dyDescent="0.2">
      <c r="A223" s="4">
        <f t="shared" si="15"/>
        <v>2035</v>
      </c>
      <c r="B223" s="4">
        <f t="shared" si="16"/>
        <v>10</v>
      </c>
      <c r="C223" s="11">
        <f t="shared" si="13"/>
        <v>49583</v>
      </c>
      <c r="E223" s="15">
        <v>935735</v>
      </c>
      <c r="F223" s="16">
        <v>61681</v>
      </c>
      <c r="G223" s="16">
        <v>2011</v>
      </c>
      <c r="H223" s="16">
        <v>67</v>
      </c>
      <c r="I223" s="16">
        <v>50</v>
      </c>
      <c r="J223" s="16">
        <v>8</v>
      </c>
      <c r="K223" s="16">
        <v>8</v>
      </c>
      <c r="L223" s="16">
        <v>118</v>
      </c>
      <c r="M223" s="16">
        <v>111</v>
      </c>
      <c r="N223" s="16">
        <v>107</v>
      </c>
      <c r="O223" s="16">
        <v>84</v>
      </c>
      <c r="P223" s="17">
        <f t="shared" si="14"/>
        <v>999727</v>
      </c>
      <c r="Q223" s="2"/>
      <c r="R223" s="114"/>
      <c r="S223" s="114"/>
      <c r="T223" s="114"/>
      <c r="U223" s="114"/>
      <c r="V223" s="114"/>
      <c r="W223" s="114"/>
      <c r="X223" s="114"/>
      <c r="Y223" s="114"/>
      <c r="Z223" s="114"/>
      <c r="AA223" s="114"/>
      <c r="AB223" s="114"/>
      <c r="AC223" s="2"/>
    </row>
    <row r="224" spans="1:29" x14ac:dyDescent="0.2">
      <c r="A224" s="4">
        <f t="shared" si="15"/>
        <v>2035</v>
      </c>
      <c r="B224" s="4">
        <f t="shared" si="16"/>
        <v>11</v>
      </c>
      <c r="C224" s="11">
        <f t="shared" si="13"/>
        <v>49614</v>
      </c>
      <c r="E224" s="15">
        <v>937860</v>
      </c>
      <c r="F224" s="16">
        <v>61708</v>
      </c>
      <c r="G224" s="16">
        <v>2010</v>
      </c>
      <c r="H224" s="16">
        <v>67</v>
      </c>
      <c r="I224" s="16">
        <v>50</v>
      </c>
      <c r="J224" s="16">
        <v>8</v>
      </c>
      <c r="K224" s="16">
        <v>8</v>
      </c>
      <c r="L224" s="16">
        <v>118</v>
      </c>
      <c r="M224" s="16">
        <v>111</v>
      </c>
      <c r="N224" s="16">
        <v>107</v>
      </c>
      <c r="O224" s="16">
        <v>84</v>
      </c>
      <c r="P224" s="17">
        <f t="shared" si="14"/>
        <v>1001878</v>
      </c>
      <c r="Q224" s="2"/>
      <c r="R224" s="114"/>
      <c r="S224" s="114"/>
      <c r="T224" s="114"/>
      <c r="U224" s="114"/>
      <c r="V224" s="114"/>
      <c r="W224" s="114"/>
      <c r="X224" s="114"/>
      <c r="Y224" s="114"/>
      <c r="Z224" s="114"/>
      <c r="AA224" s="114"/>
      <c r="AB224" s="114"/>
      <c r="AC224" s="2"/>
    </row>
    <row r="225" spans="1:29" x14ac:dyDescent="0.2">
      <c r="A225" s="4">
        <f t="shared" si="15"/>
        <v>2035</v>
      </c>
      <c r="B225" s="4">
        <f t="shared" si="16"/>
        <v>12</v>
      </c>
      <c r="C225" s="11">
        <f t="shared" si="13"/>
        <v>49644</v>
      </c>
      <c r="E225" s="15">
        <v>939222</v>
      </c>
      <c r="F225" s="16">
        <v>61734</v>
      </c>
      <c r="G225" s="16">
        <v>2016</v>
      </c>
      <c r="H225" s="16">
        <v>66</v>
      </c>
      <c r="I225" s="16">
        <v>50</v>
      </c>
      <c r="J225" s="16">
        <v>8</v>
      </c>
      <c r="K225" s="16">
        <v>8</v>
      </c>
      <c r="L225" s="16">
        <v>118</v>
      </c>
      <c r="M225" s="16">
        <v>111</v>
      </c>
      <c r="N225" s="16">
        <v>107</v>
      </c>
      <c r="O225" s="16">
        <v>84</v>
      </c>
      <c r="P225" s="17">
        <f t="shared" si="14"/>
        <v>1003271</v>
      </c>
      <c r="Q225" s="2"/>
      <c r="R225" s="114"/>
      <c r="S225" s="114"/>
      <c r="T225" s="114"/>
      <c r="U225" s="114"/>
      <c r="V225" s="114"/>
      <c r="W225" s="114"/>
      <c r="X225" s="114"/>
      <c r="Y225" s="114"/>
      <c r="Z225" s="114"/>
      <c r="AA225" s="114"/>
      <c r="AB225" s="114"/>
      <c r="AC225" s="2"/>
    </row>
    <row r="226" spans="1:29" x14ac:dyDescent="0.2">
      <c r="A226" s="4">
        <f t="shared" si="15"/>
        <v>2036</v>
      </c>
      <c r="B226" s="4">
        <f t="shared" si="16"/>
        <v>1</v>
      </c>
      <c r="C226" s="11">
        <f t="shared" ref="C226:C289" si="17">DATE(A226,B226,1)</f>
        <v>49675</v>
      </c>
      <c r="E226" s="15">
        <v>940148</v>
      </c>
      <c r="F226" s="16">
        <v>61761</v>
      </c>
      <c r="G226" s="16">
        <v>2018</v>
      </c>
      <c r="H226" s="16">
        <v>66</v>
      </c>
      <c r="I226" s="16">
        <v>49</v>
      </c>
      <c r="J226" s="16">
        <v>8</v>
      </c>
      <c r="K226" s="16">
        <v>8</v>
      </c>
      <c r="L226" s="16">
        <v>118</v>
      </c>
      <c r="M226" s="16">
        <v>111</v>
      </c>
      <c r="N226" s="16">
        <v>107</v>
      </c>
      <c r="O226" s="16">
        <v>84</v>
      </c>
      <c r="P226" s="17">
        <f t="shared" ref="P226:P289" si="18">SUM(E226:H226,J226,MAX(L226:M226),MAX(N226:O226))</f>
        <v>1004226</v>
      </c>
      <c r="Q226" s="2"/>
      <c r="R226" s="114"/>
      <c r="S226" s="114"/>
      <c r="T226" s="114"/>
      <c r="U226" s="114"/>
      <c r="V226" s="114"/>
      <c r="W226" s="114"/>
      <c r="X226" s="114"/>
      <c r="Y226" s="114"/>
      <c r="Z226" s="114"/>
      <c r="AA226" s="114"/>
      <c r="AB226" s="114"/>
      <c r="AC226" s="2"/>
    </row>
    <row r="227" spans="1:29" x14ac:dyDescent="0.2">
      <c r="A227" s="4">
        <f t="shared" ref="A227:A290" si="19">IF(B227=1,A226+1,A226)</f>
        <v>2036</v>
      </c>
      <c r="B227" s="4">
        <f t="shared" ref="B227:B290" si="20">IF(B226=12,1,B226+1)</f>
        <v>2</v>
      </c>
      <c r="C227" s="11">
        <f t="shared" si="17"/>
        <v>49706</v>
      </c>
      <c r="E227" s="15">
        <v>940664</v>
      </c>
      <c r="F227" s="16">
        <v>61788</v>
      </c>
      <c r="G227" s="16">
        <v>2019</v>
      </c>
      <c r="H227" s="16">
        <v>65</v>
      </c>
      <c r="I227" s="16">
        <v>49</v>
      </c>
      <c r="J227" s="16">
        <v>8</v>
      </c>
      <c r="K227" s="16">
        <v>8</v>
      </c>
      <c r="L227" s="16">
        <v>118</v>
      </c>
      <c r="M227" s="16">
        <v>111</v>
      </c>
      <c r="N227" s="16">
        <v>107</v>
      </c>
      <c r="O227" s="16">
        <v>84</v>
      </c>
      <c r="P227" s="17">
        <f t="shared" si="18"/>
        <v>1004769</v>
      </c>
      <c r="Q227" s="2"/>
      <c r="R227" s="114"/>
      <c r="S227" s="114"/>
      <c r="T227" s="114"/>
      <c r="U227" s="114"/>
      <c r="V227" s="114"/>
      <c r="W227" s="114"/>
      <c r="X227" s="114"/>
      <c r="Y227" s="114"/>
      <c r="Z227" s="114"/>
      <c r="AA227" s="114"/>
      <c r="AB227" s="114"/>
      <c r="AC227" s="2"/>
    </row>
    <row r="228" spans="1:29" x14ac:dyDescent="0.2">
      <c r="A228" s="4">
        <f t="shared" si="19"/>
        <v>2036</v>
      </c>
      <c r="B228" s="4">
        <f t="shared" si="20"/>
        <v>3</v>
      </c>
      <c r="C228" s="11">
        <f t="shared" si="17"/>
        <v>49735</v>
      </c>
      <c r="E228" s="15">
        <v>940887</v>
      </c>
      <c r="F228" s="16">
        <v>61814</v>
      </c>
      <c r="G228" s="16">
        <v>2019</v>
      </c>
      <c r="H228" s="16">
        <v>65</v>
      </c>
      <c r="I228" s="16">
        <v>49</v>
      </c>
      <c r="J228" s="16">
        <v>8</v>
      </c>
      <c r="K228" s="16">
        <v>8</v>
      </c>
      <c r="L228" s="16">
        <v>118</v>
      </c>
      <c r="M228" s="16">
        <v>111</v>
      </c>
      <c r="N228" s="16">
        <v>107</v>
      </c>
      <c r="O228" s="16">
        <v>84</v>
      </c>
      <c r="P228" s="17">
        <f t="shared" si="18"/>
        <v>1005018</v>
      </c>
      <c r="Q228" s="2"/>
      <c r="R228" s="114"/>
      <c r="S228" s="114"/>
      <c r="T228" s="114"/>
      <c r="U228" s="114"/>
      <c r="V228" s="114"/>
      <c r="W228" s="114"/>
      <c r="X228" s="114"/>
      <c r="Y228" s="114"/>
      <c r="Z228" s="114"/>
      <c r="AA228" s="114"/>
      <c r="AB228" s="114"/>
      <c r="AC228" s="2"/>
    </row>
    <row r="229" spans="1:29" x14ac:dyDescent="0.2">
      <c r="A229" s="4">
        <f t="shared" si="19"/>
        <v>2036</v>
      </c>
      <c r="B229" s="4">
        <f t="shared" si="20"/>
        <v>4</v>
      </c>
      <c r="C229" s="11">
        <f t="shared" si="17"/>
        <v>49766</v>
      </c>
      <c r="E229" s="15">
        <v>940695</v>
      </c>
      <c r="F229" s="16">
        <v>61841</v>
      </c>
      <c r="G229" s="16">
        <v>2011</v>
      </c>
      <c r="H229" s="16">
        <v>64</v>
      </c>
      <c r="I229" s="16">
        <v>48</v>
      </c>
      <c r="J229" s="16">
        <v>8</v>
      </c>
      <c r="K229" s="16">
        <v>8</v>
      </c>
      <c r="L229" s="16">
        <v>118</v>
      </c>
      <c r="M229" s="16">
        <v>111</v>
      </c>
      <c r="N229" s="16">
        <v>107</v>
      </c>
      <c r="O229" s="16">
        <v>84</v>
      </c>
      <c r="P229" s="17">
        <f t="shared" si="18"/>
        <v>1004844</v>
      </c>
      <c r="Q229" s="2"/>
      <c r="R229" s="114"/>
      <c r="S229" s="114"/>
      <c r="T229" s="114"/>
      <c r="U229" s="114"/>
      <c r="V229" s="114"/>
      <c r="W229" s="114"/>
      <c r="X229" s="114"/>
      <c r="Y229" s="114"/>
      <c r="Z229" s="114"/>
      <c r="AA229" s="114"/>
      <c r="AB229" s="114"/>
      <c r="AC229" s="2"/>
    </row>
    <row r="230" spans="1:29" x14ac:dyDescent="0.2">
      <c r="A230" s="4">
        <f t="shared" si="19"/>
        <v>2036</v>
      </c>
      <c r="B230" s="4">
        <f t="shared" si="20"/>
        <v>5</v>
      </c>
      <c r="C230" s="11">
        <f t="shared" si="17"/>
        <v>49796</v>
      </c>
      <c r="E230" s="15">
        <v>940876</v>
      </c>
      <c r="F230" s="16">
        <v>61869</v>
      </c>
      <c r="G230" s="16">
        <v>2009</v>
      </c>
      <c r="H230" s="16">
        <v>64</v>
      </c>
      <c r="I230" s="16">
        <v>48</v>
      </c>
      <c r="J230" s="16">
        <v>8</v>
      </c>
      <c r="K230" s="16">
        <v>8</v>
      </c>
      <c r="L230" s="16">
        <v>118</v>
      </c>
      <c r="M230" s="16">
        <v>111</v>
      </c>
      <c r="N230" s="16">
        <v>107</v>
      </c>
      <c r="O230" s="16">
        <v>84</v>
      </c>
      <c r="P230" s="17">
        <f t="shared" si="18"/>
        <v>1005051</v>
      </c>
      <c r="Q230" s="2"/>
      <c r="R230" s="114"/>
      <c r="S230" s="114"/>
      <c r="T230" s="114"/>
      <c r="U230" s="114"/>
      <c r="V230" s="114"/>
      <c r="W230" s="114"/>
      <c r="X230" s="114"/>
      <c r="Y230" s="114"/>
      <c r="Z230" s="114"/>
      <c r="AA230" s="114"/>
      <c r="AB230" s="114"/>
      <c r="AC230" s="2"/>
    </row>
    <row r="231" spans="1:29" x14ac:dyDescent="0.2">
      <c r="A231" s="4">
        <f t="shared" si="19"/>
        <v>2036</v>
      </c>
      <c r="B231" s="4">
        <f t="shared" si="20"/>
        <v>6</v>
      </c>
      <c r="C231" s="11">
        <f t="shared" si="17"/>
        <v>49827</v>
      </c>
      <c r="E231" s="15">
        <v>941056</v>
      </c>
      <c r="F231" s="16">
        <v>61896</v>
      </c>
      <c r="G231" s="16">
        <v>1999</v>
      </c>
      <c r="H231" s="16">
        <v>63</v>
      </c>
      <c r="I231" s="16">
        <v>48</v>
      </c>
      <c r="J231" s="16">
        <v>8</v>
      </c>
      <c r="K231" s="16">
        <v>8</v>
      </c>
      <c r="L231" s="16">
        <v>118</v>
      </c>
      <c r="M231" s="16">
        <v>111</v>
      </c>
      <c r="N231" s="16">
        <v>107</v>
      </c>
      <c r="O231" s="16">
        <v>84</v>
      </c>
      <c r="P231" s="17">
        <f t="shared" si="18"/>
        <v>1005247</v>
      </c>
      <c r="Q231" s="2"/>
      <c r="R231" s="114"/>
      <c r="S231" s="114"/>
      <c r="T231" s="114"/>
      <c r="U231" s="114"/>
      <c r="V231" s="114"/>
      <c r="W231" s="114"/>
      <c r="X231" s="114"/>
      <c r="Y231" s="114"/>
      <c r="Z231" s="114"/>
      <c r="AA231" s="114"/>
      <c r="AB231" s="114"/>
      <c r="AC231" s="2"/>
    </row>
    <row r="232" spans="1:29" x14ac:dyDescent="0.2">
      <c r="A232" s="4">
        <f t="shared" si="19"/>
        <v>2036</v>
      </c>
      <c r="B232" s="4">
        <f t="shared" si="20"/>
        <v>7</v>
      </c>
      <c r="C232" s="11">
        <f t="shared" si="17"/>
        <v>49857</v>
      </c>
      <c r="E232" s="15">
        <v>941236</v>
      </c>
      <c r="F232" s="16">
        <v>61923</v>
      </c>
      <c r="G232" s="16">
        <v>1998</v>
      </c>
      <c r="H232" s="16">
        <v>63</v>
      </c>
      <c r="I232" s="16">
        <v>47</v>
      </c>
      <c r="J232" s="16">
        <v>8</v>
      </c>
      <c r="K232" s="16">
        <v>8</v>
      </c>
      <c r="L232" s="16">
        <v>118</v>
      </c>
      <c r="M232" s="16">
        <v>111</v>
      </c>
      <c r="N232" s="16">
        <v>107</v>
      </c>
      <c r="O232" s="16">
        <v>84</v>
      </c>
      <c r="P232" s="17">
        <f t="shared" si="18"/>
        <v>1005453</v>
      </c>
      <c r="Q232" s="2"/>
      <c r="R232" s="114"/>
      <c r="S232" s="114"/>
      <c r="T232" s="114"/>
      <c r="U232" s="114"/>
      <c r="V232" s="114"/>
      <c r="W232" s="114"/>
      <c r="X232" s="114"/>
      <c r="Y232" s="114"/>
      <c r="Z232" s="114"/>
      <c r="AA232" s="114"/>
      <c r="AB232" s="114"/>
      <c r="AC232" s="2"/>
    </row>
    <row r="233" spans="1:29" x14ac:dyDescent="0.2">
      <c r="A233" s="4">
        <f t="shared" si="19"/>
        <v>2036</v>
      </c>
      <c r="B233" s="4">
        <f t="shared" si="20"/>
        <v>8</v>
      </c>
      <c r="C233" s="11">
        <f t="shared" si="17"/>
        <v>49888</v>
      </c>
      <c r="E233" s="15">
        <v>941414</v>
      </c>
      <c r="F233" s="16">
        <v>61950</v>
      </c>
      <c r="G233" s="16">
        <v>1996</v>
      </c>
      <c r="H233" s="16">
        <v>63</v>
      </c>
      <c r="I233" s="16">
        <v>47</v>
      </c>
      <c r="J233" s="16">
        <v>8</v>
      </c>
      <c r="K233" s="16">
        <v>8</v>
      </c>
      <c r="L233" s="16">
        <v>118</v>
      </c>
      <c r="M233" s="16">
        <v>111</v>
      </c>
      <c r="N233" s="16">
        <v>107</v>
      </c>
      <c r="O233" s="16">
        <v>84</v>
      </c>
      <c r="P233" s="17">
        <f t="shared" si="18"/>
        <v>1005656</v>
      </c>
      <c r="Q233" s="2"/>
      <c r="R233" s="114"/>
      <c r="S233" s="114"/>
      <c r="T233" s="114"/>
      <c r="U233" s="114"/>
      <c r="V233" s="114"/>
      <c r="W233" s="114"/>
      <c r="X233" s="114"/>
      <c r="Y233" s="114"/>
      <c r="Z233" s="114"/>
      <c r="AA233" s="114"/>
      <c r="AB233" s="114"/>
      <c r="AC233" s="2"/>
    </row>
    <row r="234" spans="1:29" x14ac:dyDescent="0.2">
      <c r="A234" s="4">
        <f t="shared" si="19"/>
        <v>2036</v>
      </c>
      <c r="B234" s="4">
        <f t="shared" si="20"/>
        <v>9</v>
      </c>
      <c r="C234" s="11">
        <f t="shared" si="17"/>
        <v>49919</v>
      </c>
      <c r="E234" s="15">
        <v>942308</v>
      </c>
      <c r="F234" s="16">
        <v>61977</v>
      </c>
      <c r="G234" s="16">
        <v>1995</v>
      </c>
      <c r="H234" s="16">
        <v>62</v>
      </c>
      <c r="I234" s="16">
        <v>47</v>
      </c>
      <c r="J234" s="16">
        <v>8</v>
      </c>
      <c r="K234" s="16">
        <v>8</v>
      </c>
      <c r="L234" s="16">
        <v>118</v>
      </c>
      <c r="M234" s="16">
        <v>111</v>
      </c>
      <c r="N234" s="16">
        <v>107</v>
      </c>
      <c r="O234" s="16">
        <v>84</v>
      </c>
      <c r="P234" s="17">
        <f t="shared" si="18"/>
        <v>1006575</v>
      </c>
      <c r="Q234" s="2"/>
      <c r="R234" s="114"/>
      <c r="S234" s="114"/>
      <c r="T234" s="114"/>
      <c r="U234" s="114"/>
      <c r="V234" s="114"/>
      <c r="W234" s="114"/>
      <c r="X234" s="114"/>
      <c r="Y234" s="114"/>
      <c r="Z234" s="114"/>
      <c r="AA234" s="114"/>
      <c r="AB234" s="114"/>
      <c r="AC234" s="2"/>
    </row>
    <row r="235" spans="1:29" x14ac:dyDescent="0.2">
      <c r="A235" s="4">
        <f t="shared" si="19"/>
        <v>2036</v>
      </c>
      <c r="B235" s="4">
        <f t="shared" si="20"/>
        <v>10</v>
      </c>
      <c r="C235" s="11">
        <f t="shared" si="17"/>
        <v>49949</v>
      </c>
      <c r="E235" s="15">
        <v>944863</v>
      </c>
      <c r="F235" s="16">
        <v>62004</v>
      </c>
      <c r="G235" s="16">
        <v>1993</v>
      </c>
      <c r="H235" s="16">
        <v>62</v>
      </c>
      <c r="I235" s="16">
        <v>46</v>
      </c>
      <c r="J235" s="16">
        <v>8</v>
      </c>
      <c r="K235" s="16">
        <v>8</v>
      </c>
      <c r="L235" s="16">
        <v>118</v>
      </c>
      <c r="M235" s="16">
        <v>111</v>
      </c>
      <c r="N235" s="16">
        <v>107</v>
      </c>
      <c r="O235" s="16">
        <v>84</v>
      </c>
      <c r="P235" s="17">
        <f t="shared" si="18"/>
        <v>1009155</v>
      </c>
      <c r="Q235" s="2"/>
      <c r="R235" s="114"/>
      <c r="S235" s="114"/>
      <c r="T235" s="114"/>
      <c r="U235" s="114"/>
      <c r="V235" s="114"/>
      <c r="W235" s="114"/>
      <c r="X235" s="114"/>
      <c r="Y235" s="114"/>
      <c r="Z235" s="114"/>
      <c r="AA235" s="114"/>
      <c r="AB235" s="114"/>
      <c r="AC235" s="2"/>
    </row>
    <row r="236" spans="1:29" x14ac:dyDescent="0.2">
      <c r="A236" s="4">
        <f t="shared" si="19"/>
        <v>2036</v>
      </c>
      <c r="B236" s="4">
        <f t="shared" si="20"/>
        <v>11</v>
      </c>
      <c r="C236" s="11">
        <f t="shared" si="17"/>
        <v>49980</v>
      </c>
      <c r="E236" s="15">
        <v>946980</v>
      </c>
      <c r="F236" s="16">
        <v>62031</v>
      </c>
      <c r="G236" s="16">
        <v>1992</v>
      </c>
      <c r="H236" s="16">
        <v>61</v>
      </c>
      <c r="I236" s="16">
        <v>46</v>
      </c>
      <c r="J236" s="16">
        <v>8</v>
      </c>
      <c r="K236" s="16">
        <v>8</v>
      </c>
      <c r="L236" s="16">
        <v>118</v>
      </c>
      <c r="M236" s="16">
        <v>111</v>
      </c>
      <c r="N236" s="16">
        <v>107</v>
      </c>
      <c r="O236" s="16">
        <v>84</v>
      </c>
      <c r="P236" s="17">
        <f t="shared" si="18"/>
        <v>1011297</v>
      </c>
      <c r="Q236" s="2"/>
      <c r="R236" s="114"/>
      <c r="S236" s="114"/>
      <c r="T236" s="114"/>
      <c r="U236" s="114"/>
      <c r="V236" s="114"/>
      <c r="W236" s="114"/>
      <c r="X236" s="114"/>
      <c r="Y236" s="114"/>
      <c r="Z236" s="114"/>
      <c r="AA236" s="114"/>
      <c r="AB236" s="114"/>
      <c r="AC236" s="2"/>
    </row>
    <row r="237" spans="1:29" x14ac:dyDescent="0.2">
      <c r="A237" s="4">
        <f t="shared" si="19"/>
        <v>2036</v>
      </c>
      <c r="B237" s="4">
        <f t="shared" si="20"/>
        <v>12</v>
      </c>
      <c r="C237" s="11">
        <f t="shared" si="17"/>
        <v>50010</v>
      </c>
      <c r="E237" s="15">
        <v>948335</v>
      </c>
      <c r="F237" s="16">
        <v>62058</v>
      </c>
      <c r="G237" s="16">
        <v>1998</v>
      </c>
      <c r="H237" s="16">
        <v>61</v>
      </c>
      <c r="I237" s="16">
        <v>46</v>
      </c>
      <c r="J237" s="16">
        <v>8</v>
      </c>
      <c r="K237" s="16">
        <v>8</v>
      </c>
      <c r="L237" s="16">
        <v>118</v>
      </c>
      <c r="M237" s="16">
        <v>111</v>
      </c>
      <c r="N237" s="16">
        <v>107</v>
      </c>
      <c r="O237" s="16">
        <v>84</v>
      </c>
      <c r="P237" s="17">
        <f t="shared" si="18"/>
        <v>1012685</v>
      </c>
      <c r="Q237" s="2"/>
      <c r="R237" s="114"/>
      <c r="S237" s="114"/>
      <c r="T237" s="114"/>
      <c r="U237" s="114"/>
      <c r="V237" s="114"/>
      <c r="W237" s="114"/>
      <c r="X237" s="114"/>
      <c r="Y237" s="114"/>
      <c r="Z237" s="114"/>
      <c r="AA237" s="114"/>
      <c r="AB237" s="114"/>
      <c r="AC237" s="2"/>
    </row>
    <row r="238" spans="1:29" x14ac:dyDescent="0.2">
      <c r="A238" s="4">
        <f t="shared" si="19"/>
        <v>2037</v>
      </c>
      <c r="B238" s="4">
        <f t="shared" si="20"/>
        <v>1</v>
      </c>
      <c r="C238" s="11">
        <f t="shared" si="17"/>
        <v>50041</v>
      </c>
      <c r="E238" s="15">
        <v>949254</v>
      </c>
      <c r="F238" s="16">
        <v>62085</v>
      </c>
      <c r="G238" s="16">
        <v>2000</v>
      </c>
      <c r="H238" s="16">
        <v>60</v>
      </c>
      <c r="I238" s="16">
        <v>45</v>
      </c>
      <c r="J238" s="16">
        <v>8</v>
      </c>
      <c r="K238" s="16">
        <v>8</v>
      </c>
      <c r="L238" s="16">
        <v>118</v>
      </c>
      <c r="M238" s="16">
        <v>111</v>
      </c>
      <c r="N238" s="16">
        <v>107</v>
      </c>
      <c r="O238" s="16">
        <v>84</v>
      </c>
      <c r="P238" s="17">
        <f t="shared" si="18"/>
        <v>1013632</v>
      </c>
      <c r="Q238" s="2"/>
      <c r="R238" s="114"/>
      <c r="S238" s="114"/>
      <c r="T238" s="114"/>
      <c r="U238" s="114"/>
      <c r="V238" s="114"/>
      <c r="W238" s="114"/>
      <c r="X238" s="114"/>
      <c r="Y238" s="114"/>
      <c r="Z238" s="114"/>
      <c r="AA238" s="114"/>
      <c r="AB238" s="114"/>
      <c r="AC238" s="2"/>
    </row>
    <row r="239" spans="1:29" x14ac:dyDescent="0.2">
      <c r="A239" s="4">
        <f t="shared" si="19"/>
        <v>2037</v>
      </c>
      <c r="B239" s="4">
        <f t="shared" si="20"/>
        <v>2</v>
      </c>
      <c r="C239" s="11">
        <f t="shared" si="17"/>
        <v>50072</v>
      </c>
      <c r="E239" s="15">
        <v>949764</v>
      </c>
      <c r="F239" s="16">
        <v>62111</v>
      </c>
      <c r="G239" s="16">
        <v>2002</v>
      </c>
      <c r="H239" s="16">
        <v>60</v>
      </c>
      <c r="I239" s="16">
        <v>45</v>
      </c>
      <c r="J239" s="16">
        <v>8</v>
      </c>
      <c r="K239" s="16">
        <v>8</v>
      </c>
      <c r="L239" s="16">
        <v>118</v>
      </c>
      <c r="M239" s="16">
        <v>111</v>
      </c>
      <c r="N239" s="16">
        <v>107</v>
      </c>
      <c r="O239" s="16">
        <v>84</v>
      </c>
      <c r="P239" s="17">
        <f t="shared" si="18"/>
        <v>1014170</v>
      </c>
      <c r="Q239" s="2"/>
      <c r="R239" s="114"/>
      <c r="S239" s="114"/>
      <c r="T239" s="114"/>
      <c r="U239" s="114"/>
      <c r="V239" s="114"/>
      <c r="W239" s="114"/>
      <c r="X239" s="114"/>
      <c r="Y239" s="114"/>
      <c r="Z239" s="114"/>
      <c r="AA239" s="114"/>
      <c r="AB239" s="114"/>
      <c r="AC239" s="2"/>
    </row>
    <row r="240" spans="1:29" x14ac:dyDescent="0.2">
      <c r="A240" s="4">
        <f t="shared" si="19"/>
        <v>2037</v>
      </c>
      <c r="B240" s="4">
        <f t="shared" si="20"/>
        <v>3</v>
      </c>
      <c r="C240" s="11">
        <f t="shared" si="17"/>
        <v>50100</v>
      </c>
      <c r="E240" s="15">
        <v>949981</v>
      </c>
      <c r="F240" s="16">
        <v>62138</v>
      </c>
      <c r="G240" s="16">
        <v>2001</v>
      </c>
      <c r="H240" s="16">
        <v>59</v>
      </c>
      <c r="I240" s="16">
        <v>45</v>
      </c>
      <c r="J240" s="16">
        <v>8</v>
      </c>
      <c r="K240" s="16">
        <v>8</v>
      </c>
      <c r="L240" s="16">
        <v>118</v>
      </c>
      <c r="M240" s="16">
        <v>111</v>
      </c>
      <c r="N240" s="16">
        <v>107</v>
      </c>
      <c r="O240" s="16">
        <v>84</v>
      </c>
      <c r="P240" s="17">
        <f t="shared" si="18"/>
        <v>1014412</v>
      </c>
      <c r="Q240" s="2"/>
      <c r="R240" s="114"/>
      <c r="S240" s="114"/>
      <c r="T240" s="114"/>
      <c r="U240" s="114"/>
      <c r="V240" s="114"/>
      <c r="W240" s="114"/>
      <c r="X240" s="114"/>
      <c r="Y240" s="114"/>
      <c r="Z240" s="114"/>
      <c r="AA240" s="114"/>
      <c r="AB240" s="114"/>
      <c r="AC240" s="2"/>
    </row>
    <row r="241" spans="1:29" x14ac:dyDescent="0.2">
      <c r="A241" s="4">
        <f t="shared" si="19"/>
        <v>2037</v>
      </c>
      <c r="B241" s="4">
        <f t="shared" si="20"/>
        <v>4</v>
      </c>
      <c r="C241" s="11">
        <f t="shared" si="17"/>
        <v>50131</v>
      </c>
      <c r="E241" s="15">
        <v>949783</v>
      </c>
      <c r="F241" s="16">
        <v>62164</v>
      </c>
      <c r="G241" s="16">
        <v>1994</v>
      </c>
      <c r="H241" s="16">
        <v>59</v>
      </c>
      <c r="I241" s="16">
        <v>44</v>
      </c>
      <c r="J241" s="16">
        <v>8</v>
      </c>
      <c r="K241" s="16">
        <v>8</v>
      </c>
      <c r="L241" s="16">
        <v>118</v>
      </c>
      <c r="M241" s="16">
        <v>111</v>
      </c>
      <c r="N241" s="16">
        <v>107</v>
      </c>
      <c r="O241" s="16">
        <v>84</v>
      </c>
      <c r="P241" s="17">
        <f t="shared" si="18"/>
        <v>1014233</v>
      </c>
      <c r="Q241" s="2"/>
      <c r="R241" s="114"/>
      <c r="S241" s="114"/>
      <c r="T241" s="114"/>
      <c r="U241" s="114"/>
      <c r="V241" s="114"/>
      <c r="W241" s="114"/>
      <c r="X241" s="114"/>
      <c r="Y241" s="114"/>
      <c r="Z241" s="114"/>
      <c r="AA241" s="114"/>
      <c r="AB241" s="114"/>
      <c r="AC241" s="2"/>
    </row>
    <row r="242" spans="1:29" x14ac:dyDescent="0.2">
      <c r="A242" s="4">
        <f t="shared" si="19"/>
        <v>2037</v>
      </c>
      <c r="B242" s="4">
        <f t="shared" si="20"/>
        <v>5</v>
      </c>
      <c r="C242" s="11">
        <f t="shared" si="17"/>
        <v>50161</v>
      </c>
      <c r="E242" s="15">
        <v>949958</v>
      </c>
      <c r="F242" s="16">
        <v>62191</v>
      </c>
      <c r="G242" s="16">
        <v>1991</v>
      </c>
      <c r="H242" s="16">
        <v>58</v>
      </c>
      <c r="I242" s="16">
        <v>44</v>
      </c>
      <c r="J242" s="16">
        <v>8</v>
      </c>
      <c r="K242" s="16">
        <v>8</v>
      </c>
      <c r="L242" s="16">
        <v>118</v>
      </c>
      <c r="M242" s="16">
        <v>111</v>
      </c>
      <c r="N242" s="16">
        <v>107</v>
      </c>
      <c r="O242" s="16">
        <v>84</v>
      </c>
      <c r="P242" s="17">
        <f t="shared" si="18"/>
        <v>1014431</v>
      </c>
      <c r="Q242" s="2"/>
      <c r="R242" s="114"/>
      <c r="S242" s="114"/>
      <c r="T242" s="114"/>
      <c r="U242" s="114"/>
      <c r="V242" s="114"/>
      <c r="W242" s="114"/>
      <c r="X242" s="114"/>
      <c r="Y242" s="114"/>
      <c r="Z242" s="114"/>
      <c r="AA242" s="114"/>
      <c r="AB242" s="114"/>
      <c r="AC242" s="2"/>
    </row>
    <row r="243" spans="1:29" x14ac:dyDescent="0.2">
      <c r="A243" s="4">
        <f t="shared" si="19"/>
        <v>2037</v>
      </c>
      <c r="B243" s="4">
        <f t="shared" si="20"/>
        <v>6</v>
      </c>
      <c r="C243" s="11">
        <f t="shared" si="17"/>
        <v>50192</v>
      </c>
      <c r="E243" s="15">
        <v>950134</v>
      </c>
      <c r="F243" s="16">
        <v>62217</v>
      </c>
      <c r="G243" s="16">
        <v>1982</v>
      </c>
      <c r="H243" s="16">
        <v>58</v>
      </c>
      <c r="I243" s="16">
        <v>43</v>
      </c>
      <c r="J243" s="16">
        <v>8</v>
      </c>
      <c r="K243" s="16">
        <v>8</v>
      </c>
      <c r="L243" s="16">
        <v>118</v>
      </c>
      <c r="M243" s="16">
        <v>111</v>
      </c>
      <c r="N243" s="16">
        <v>107</v>
      </c>
      <c r="O243" s="16">
        <v>84</v>
      </c>
      <c r="P243" s="17">
        <f t="shared" si="18"/>
        <v>1014624</v>
      </c>
      <c r="Q243" s="2"/>
      <c r="R243" s="114"/>
      <c r="S243" s="114"/>
      <c r="T243" s="114"/>
      <c r="U243" s="114"/>
      <c r="V243" s="114"/>
      <c r="W243" s="114"/>
      <c r="X243" s="114"/>
      <c r="Y243" s="114"/>
      <c r="Z243" s="114"/>
      <c r="AA243" s="114"/>
      <c r="AB243" s="114"/>
      <c r="AC243" s="2"/>
    </row>
    <row r="244" spans="1:29" x14ac:dyDescent="0.2">
      <c r="A244" s="4">
        <f t="shared" si="19"/>
        <v>2037</v>
      </c>
      <c r="B244" s="4">
        <f t="shared" si="20"/>
        <v>7</v>
      </c>
      <c r="C244" s="11">
        <f t="shared" si="17"/>
        <v>50222</v>
      </c>
      <c r="E244" s="15">
        <v>950309</v>
      </c>
      <c r="F244" s="16">
        <v>62244</v>
      </c>
      <c r="G244" s="16">
        <v>1980</v>
      </c>
      <c r="H244" s="16">
        <v>58</v>
      </c>
      <c r="I244" s="16">
        <v>43</v>
      </c>
      <c r="J244" s="16">
        <v>8</v>
      </c>
      <c r="K244" s="16">
        <v>8</v>
      </c>
      <c r="L244" s="16">
        <v>118</v>
      </c>
      <c r="M244" s="16">
        <v>111</v>
      </c>
      <c r="N244" s="16">
        <v>107</v>
      </c>
      <c r="O244" s="16">
        <v>84</v>
      </c>
      <c r="P244" s="17">
        <f t="shared" si="18"/>
        <v>1014824</v>
      </c>
      <c r="Q244" s="2"/>
      <c r="R244" s="114"/>
      <c r="S244" s="114"/>
      <c r="T244" s="114"/>
      <c r="U244" s="114"/>
      <c r="V244" s="114"/>
      <c r="W244" s="114"/>
      <c r="X244" s="114"/>
      <c r="Y244" s="114"/>
      <c r="Z244" s="114"/>
      <c r="AA244" s="114"/>
      <c r="AB244" s="114"/>
      <c r="AC244" s="2"/>
    </row>
    <row r="245" spans="1:29" x14ac:dyDescent="0.2">
      <c r="A245" s="4">
        <f t="shared" si="19"/>
        <v>2037</v>
      </c>
      <c r="B245" s="4">
        <f t="shared" si="20"/>
        <v>8</v>
      </c>
      <c r="C245" s="11">
        <f t="shared" si="17"/>
        <v>50253</v>
      </c>
      <c r="E245" s="15">
        <v>950483</v>
      </c>
      <c r="F245" s="16">
        <v>62270</v>
      </c>
      <c r="G245" s="16">
        <v>1979</v>
      </c>
      <c r="H245" s="16">
        <v>57</v>
      </c>
      <c r="I245" s="16">
        <v>43</v>
      </c>
      <c r="J245" s="16">
        <v>8</v>
      </c>
      <c r="K245" s="16">
        <v>8</v>
      </c>
      <c r="L245" s="16">
        <v>118</v>
      </c>
      <c r="M245" s="16">
        <v>111</v>
      </c>
      <c r="N245" s="16">
        <v>107</v>
      </c>
      <c r="O245" s="16">
        <v>84</v>
      </c>
      <c r="P245" s="17">
        <f t="shared" si="18"/>
        <v>1015022</v>
      </c>
      <c r="Q245" s="2"/>
      <c r="R245" s="114"/>
      <c r="S245" s="114"/>
      <c r="T245" s="114"/>
      <c r="U245" s="114"/>
      <c r="V245" s="114"/>
      <c r="W245" s="114"/>
      <c r="X245" s="114"/>
      <c r="Y245" s="114"/>
      <c r="Z245" s="114"/>
      <c r="AA245" s="114"/>
      <c r="AB245" s="114"/>
      <c r="AC245" s="2"/>
    </row>
    <row r="246" spans="1:29" x14ac:dyDescent="0.2">
      <c r="A246" s="4">
        <f t="shared" si="19"/>
        <v>2037</v>
      </c>
      <c r="B246" s="4">
        <f t="shared" si="20"/>
        <v>9</v>
      </c>
      <c r="C246" s="11">
        <f t="shared" si="17"/>
        <v>50284</v>
      </c>
      <c r="E246" s="15">
        <v>951372</v>
      </c>
      <c r="F246" s="16">
        <v>62296</v>
      </c>
      <c r="G246" s="16">
        <v>1977</v>
      </c>
      <c r="H246" s="16">
        <v>57</v>
      </c>
      <c r="I246" s="16">
        <v>42</v>
      </c>
      <c r="J246" s="16">
        <v>8</v>
      </c>
      <c r="K246" s="16">
        <v>8</v>
      </c>
      <c r="L246" s="16">
        <v>118</v>
      </c>
      <c r="M246" s="16">
        <v>111</v>
      </c>
      <c r="N246" s="16">
        <v>107</v>
      </c>
      <c r="O246" s="16">
        <v>84</v>
      </c>
      <c r="P246" s="17">
        <f t="shared" si="18"/>
        <v>1015935</v>
      </c>
      <c r="Q246" s="2"/>
      <c r="R246" s="114"/>
      <c r="S246" s="114"/>
      <c r="T246" s="114"/>
      <c r="U246" s="114"/>
      <c r="V246" s="114"/>
      <c r="W246" s="114"/>
      <c r="X246" s="114"/>
      <c r="Y246" s="114"/>
      <c r="Z246" s="114"/>
      <c r="AA246" s="114"/>
      <c r="AB246" s="114"/>
      <c r="AC246" s="2"/>
    </row>
    <row r="247" spans="1:29" x14ac:dyDescent="0.2">
      <c r="A247" s="4">
        <f t="shared" si="19"/>
        <v>2037</v>
      </c>
      <c r="B247" s="4">
        <f t="shared" si="20"/>
        <v>10</v>
      </c>
      <c r="C247" s="11">
        <f t="shared" si="17"/>
        <v>50314</v>
      </c>
      <c r="E247" s="15">
        <v>953923</v>
      </c>
      <c r="F247" s="16">
        <v>62323</v>
      </c>
      <c r="G247" s="16">
        <v>1976</v>
      </c>
      <c r="H247" s="16">
        <v>56</v>
      </c>
      <c r="I247" s="16">
        <v>42</v>
      </c>
      <c r="J247" s="16">
        <v>8</v>
      </c>
      <c r="K247" s="16">
        <v>8</v>
      </c>
      <c r="L247" s="16">
        <v>118</v>
      </c>
      <c r="M247" s="16">
        <v>111</v>
      </c>
      <c r="N247" s="16">
        <v>107</v>
      </c>
      <c r="O247" s="16">
        <v>84</v>
      </c>
      <c r="P247" s="17">
        <f t="shared" si="18"/>
        <v>1018511</v>
      </c>
      <c r="Q247" s="2"/>
      <c r="R247" s="114"/>
      <c r="S247" s="114"/>
      <c r="T247" s="114"/>
      <c r="U247" s="114"/>
      <c r="V247" s="114"/>
      <c r="W247" s="114"/>
      <c r="X247" s="114"/>
      <c r="Y247" s="114"/>
      <c r="Z247" s="114"/>
      <c r="AA247" s="114"/>
      <c r="AB247" s="114"/>
      <c r="AC247" s="2"/>
    </row>
    <row r="248" spans="1:29" x14ac:dyDescent="0.2">
      <c r="A248" s="4">
        <f t="shared" si="19"/>
        <v>2037</v>
      </c>
      <c r="B248" s="4">
        <f t="shared" si="20"/>
        <v>11</v>
      </c>
      <c r="C248" s="11">
        <f t="shared" si="17"/>
        <v>50345</v>
      </c>
      <c r="E248" s="15">
        <v>956037</v>
      </c>
      <c r="F248" s="16">
        <v>62349</v>
      </c>
      <c r="G248" s="16">
        <v>1974</v>
      </c>
      <c r="H248" s="16">
        <v>56</v>
      </c>
      <c r="I248" s="16">
        <v>42</v>
      </c>
      <c r="J248" s="16">
        <v>8</v>
      </c>
      <c r="K248" s="16">
        <v>8</v>
      </c>
      <c r="L248" s="16">
        <v>118</v>
      </c>
      <c r="M248" s="16">
        <v>111</v>
      </c>
      <c r="N248" s="16">
        <v>107</v>
      </c>
      <c r="O248" s="16">
        <v>84</v>
      </c>
      <c r="P248" s="17">
        <f t="shared" si="18"/>
        <v>1020649</v>
      </c>
      <c r="Q248" s="2"/>
      <c r="R248" s="114"/>
      <c r="S248" s="114"/>
      <c r="T248" s="114"/>
      <c r="U248" s="114"/>
      <c r="V248" s="114"/>
      <c r="W248" s="114"/>
      <c r="X248" s="114"/>
      <c r="Y248" s="114"/>
      <c r="Z248" s="114"/>
      <c r="AA248" s="114"/>
      <c r="AB248" s="114"/>
      <c r="AC248" s="2"/>
    </row>
    <row r="249" spans="1:29" x14ac:dyDescent="0.2">
      <c r="A249" s="4">
        <f t="shared" si="19"/>
        <v>2037</v>
      </c>
      <c r="B249" s="4">
        <f t="shared" si="20"/>
        <v>12</v>
      </c>
      <c r="C249" s="11">
        <f t="shared" si="17"/>
        <v>50375</v>
      </c>
      <c r="E249" s="15">
        <v>957388</v>
      </c>
      <c r="F249" s="16">
        <v>62376</v>
      </c>
      <c r="G249" s="16">
        <v>1981</v>
      </c>
      <c r="H249" s="16">
        <v>55</v>
      </c>
      <c r="I249" s="16">
        <v>41</v>
      </c>
      <c r="J249" s="16">
        <v>8</v>
      </c>
      <c r="K249" s="16">
        <v>8</v>
      </c>
      <c r="L249" s="16">
        <v>118</v>
      </c>
      <c r="M249" s="16">
        <v>111</v>
      </c>
      <c r="N249" s="16">
        <v>107</v>
      </c>
      <c r="O249" s="16">
        <v>84</v>
      </c>
      <c r="P249" s="17">
        <f t="shared" si="18"/>
        <v>1022033</v>
      </c>
      <c r="Q249" s="2"/>
      <c r="R249" s="114"/>
      <c r="S249" s="114"/>
      <c r="T249" s="114"/>
      <c r="U249" s="114"/>
      <c r="V249" s="114"/>
      <c r="W249" s="114"/>
      <c r="X249" s="114"/>
      <c r="Y249" s="114"/>
      <c r="Z249" s="114"/>
      <c r="AA249" s="114"/>
      <c r="AB249" s="114"/>
      <c r="AC249" s="2"/>
    </row>
    <row r="250" spans="1:29" x14ac:dyDescent="0.2">
      <c r="A250" s="4">
        <f t="shared" si="19"/>
        <v>2038</v>
      </c>
      <c r="B250" s="4">
        <f t="shared" si="20"/>
        <v>1</v>
      </c>
      <c r="C250" s="11">
        <f t="shared" si="17"/>
        <v>50406</v>
      </c>
      <c r="E250" s="15">
        <v>958303</v>
      </c>
      <c r="F250" s="16">
        <v>62402</v>
      </c>
      <c r="G250" s="16">
        <v>1983</v>
      </c>
      <c r="H250" s="16">
        <v>55</v>
      </c>
      <c r="I250" s="16">
        <v>41</v>
      </c>
      <c r="J250" s="16">
        <v>8</v>
      </c>
      <c r="K250" s="16">
        <v>8</v>
      </c>
      <c r="L250" s="16">
        <v>118</v>
      </c>
      <c r="M250" s="16">
        <v>111</v>
      </c>
      <c r="N250" s="16">
        <v>107</v>
      </c>
      <c r="O250" s="16">
        <v>84</v>
      </c>
      <c r="P250" s="17">
        <f t="shared" si="18"/>
        <v>1022976</v>
      </c>
      <c r="Q250" s="2"/>
      <c r="R250" s="114"/>
      <c r="S250" s="114"/>
      <c r="T250" s="114"/>
      <c r="U250" s="114"/>
      <c r="V250" s="114"/>
      <c r="W250" s="114"/>
      <c r="X250" s="114"/>
      <c r="Y250" s="114"/>
      <c r="Z250" s="114"/>
      <c r="AA250" s="114"/>
      <c r="AB250" s="114"/>
      <c r="AC250" s="2"/>
    </row>
    <row r="251" spans="1:29" x14ac:dyDescent="0.2">
      <c r="A251" s="4">
        <f t="shared" si="19"/>
        <v>2038</v>
      </c>
      <c r="B251" s="4">
        <f t="shared" si="20"/>
        <v>2</v>
      </c>
      <c r="C251" s="11">
        <f t="shared" si="17"/>
        <v>50437</v>
      </c>
      <c r="E251" s="15">
        <v>958809</v>
      </c>
      <c r="F251" s="16">
        <v>62428</v>
      </c>
      <c r="G251" s="16">
        <v>1984</v>
      </c>
      <c r="H251" s="16">
        <v>54</v>
      </c>
      <c r="I251" s="16">
        <v>41</v>
      </c>
      <c r="J251" s="16">
        <v>8</v>
      </c>
      <c r="K251" s="16">
        <v>8</v>
      </c>
      <c r="L251" s="16">
        <v>118</v>
      </c>
      <c r="M251" s="16">
        <v>111</v>
      </c>
      <c r="N251" s="16">
        <v>107</v>
      </c>
      <c r="O251" s="16">
        <v>84</v>
      </c>
      <c r="P251" s="17">
        <f t="shared" si="18"/>
        <v>1023508</v>
      </c>
      <c r="Q251" s="2"/>
      <c r="R251" s="114"/>
      <c r="S251" s="114"/>
      <c r="T251" s="114"/>
      <c r="U251" s="114"/>
      <c r="V251" s="114"/>
      <c r="W251" s="114"/>
      <c r="X251" s="114"/>
      <c r="Y251" s="114"/>
      <c r="Z251" s="114"/>
      <c r="AA251" s="114"/>
      <c r="AB251" s="114"/>
      <c r="AC251" s="2"/>
    </row>
    <row r="252" spans="1:29" x14ac:dyDescent="0.2">
      <c r="A252" s="4">
        <f t="shared" si="19"/>
        <v>2038</v>
      </c>
      <c r="B252" s="4">
        <f t="shared" si="20"/>
        <v>3</v>
      </c>
      <c r="C252" s="11">
        <f t="shared" si="17"/>
        <v>50465</v>
      </c>
      <c r="E252" s="15">
        <v>959022</v>
      </c>
      <c r="F252" s="16">
        <v>62454</v>
      </c>
      <c r="G252" s="16">
        <v>1984</v>
      </c>
      <c r="H252" s="16">
        <v>54</v>
      </c>
      <c r="I252" s="16">
        <v>40</v>
      </c>
      <c r="J252" s="16">
        <v>8</v>
      </c>
      <c r="K252" s="16">
        <v>8</v>
      </c>
      <c r="L252" s="16">
        <v>118</v>
      </c>
      <c r="M252" s="16">
        <v>111</v>
      </c>
      <c r="N252" s="16">
        <v>107</v>
      </c>
      <c r="O252" s="16">
        <v>84</v>
      </c>
      <c r="P252" s="17">
        <f t="shared" si="18"/>
        <v>1023747</v>
      </c>
      <c r="Q252" s="2"/>
      <c r="R252" s="114"/>
      <c r="S252" s="114"/>
      <c r="T252" s="114"/>
      <c r="U252" s="114"/>
      <c r="V252" s="114"/>
      <c r="W252" s="114"/>
      <c r="X252" s="114"/>
      <c r="Y252" s="114"/>
      <c r="Z252" s="114"/>
      <c r="AA252" s="114"/>
      <c r="AB252" s="114"/>
      <c r="AC252" s="2"/>
    </row>
    <row r="253" spans="1:29" x14ac:dyDescent="0.2">
      <c r="A253" s="4">
        <f t="shared" si="19"/>
        <v>2038</v>
      </c>
      <c r="B253" s="4">
        <f t="shared" si="20"/>
        <v>4</v>
      </c>
      <c r="C253" s="11">
        <f t="shared" si="17"/>
        <v>50496</v>
      </c>
      <c r="E253" s="15">
        <v>958820</v>
      </c>
      <c r="F253" s="16">
        <v>62480</v>
      </c>
      <c r="G253" s="16">
        <v>1976</v>
      </c>
      <c r="H253" s="16">
        <v>53</v>
      </c>
      <c r="I253" s="16">
        <v>40</v>
      </c>
      <c r="J253" s="16">
        <v>8</v>
      </c>
      <c r="K253" s="16">
        <v>8</v>
      </c>
      <c r="L253" s="16">
        <v>118</v>
      </c>
      <c r="M253" s="16">
        <v>111</v>
      </c>
      <c r="N253" s="16">
        <v>107</v>
      </c>
      <c r="O253" s="16">
        <v>84</v>
      </c>
      <c r="P253" s="17">
        <f t="shared" si="18"/>
        <v>1023562</v>
      </c>
      <c r="Q253" s="2"/>
      <c r="R253" s="114"/>
      <c r="S253" s="114"/>
      <c r="T253" s="114"/>
      <c r="U253" s="114"/>
      <c r="V253" s="114"/>
      <c r="W253" s="114"/>
      <c r="X253" s="114"/>
      <c r="Y253" s="114"/>
      <c r="Z253" s="114"/>
      <c r="AA253" s="114"/>
      <c r="AB253" s="114"/>
      <c r="AC253" s="2"/>
    </row>
    <row r="254" spans="1:29" x14ac:dyDescent="0.2">
      <c r="A254" s="4">
        <f t="shared" si="19"/>
        <v>2038</v>
      </c>
      <c r="B254" s="4">
        <f t="shared" si="20"/>
        <v>5</v>
      </c>
      <c r="C254" s="11">
        <f t="shared" si="17"/>
        <v>50526</v>
      </c>
      <c r="E254" s="15">
        <v>958992</v>
      </c>
      <c r="F254" s="16">
        <v>62506</v>
      </c>
      <c r="G254" s="16">
        <v>1974</v>
      </c>
      <c r="H254" s="16">
        <v>53</v>
      </c>
      <c r="I254" s="16">
        <v>40</v>
      </c>
      <c r="J254" s="16">
        <v>8</v>
      </c>
      <c r="K254" s="16">
        <v>8</v>
      </c>
      <c r="L254" s="16">
        <v>118</v>
      </c>
      <c r="M254" s="16">
        <v>111</v>
      </c>
      <c r="N254" s="16">
        <v>107</v>
      </c>
      <c r="O254" s="16">
        <v>84</v>
      </c>
      <c r="P254" s="17">
        <f t="shared" si="18"/>
        <v>1023758</v>
      </c>
      <c r="Q254" s="2"/>
      <c r="R254" s="114"/>
      <c r="S254" s="114"/>
      <c r="T254" s="114"/>
      <c r="U254" s="114"/>
      <c r="V254" s="114"/>
      <c r="W254" s="114"/>
      <c r="X254" s="114"/>
      <c r="Y254" s="114"/>
      <c r="Z254" s="114"/>
      <c r="AA254" s="114"/>
      <c r="AB254" s="114"/>
      <c r="AC254" s="2"/>
    </row>
    <row r="255" spans="1:29" x14ac:dyDescent="0.2">
      <c r="A255" s="4">
        <f t="shared" si="19"/>
        <v>2038</v>
      </c>
      <c r="B255" s="4">
        <f t="shared" si="20"/>
        <v>6</v>
      </c>
      <c r="C255" s="11">
        <f t="shared" si="17"/>
        <v>50557</v>
      </c>
      <c r="E255" s="15">
        <v>959163</v>
      </c>
      <c r="F255" s="16">
        <v>62533</v>
      </c>
      <c r="G255" s="16">
        <v>1964</v>
      </c>
      <c r="H255" s="16">
        <v>53</v>
      </c>
      <c r="I255" s="16">
        <v>39</v>
      </c>
      <c r="J255" s="16">
        <v>8</v>
      </c>
      <c r="K255" s="16">
        <v>8</v>
      </c>
      <c r="L255" s="16">
        <v>118</v>
      </c>
      <c r="M255" s="16">
        <v>111</v>
      </c>
      <c r="N255" s="16">
        <v>107</v>
      </c>
      <c r="O255" s="16">
        <v>84</v>
      </c>
      <c r="P255" s="17">
        <f t="shared" si="18"/>
        <v>1023946</v>
      </c>
      <c r="Q255" s="2"/>
      <c r="R255" s="114"/>
      <c r="S255" s="114"/>
      <c r="T255" s="114"/>
      <c r="U255" s="114"/>
      <c r="V255" s="114"/>
      <c r="W255" s="114"/>
      <c r="X255" s="114"/>
      <c r="Y255" s="114"/>
      <c r="Z255" s="114"/>
      <c r="AA255" s="114"/>
      <c r="AB255" s="114"/>
      <c r="AC255" s="2"/>
    </row>
    <row r="256" spans="1:29" x14ac:dyDescent="0.2">
      <c r="A256" s="4">
        <f t="shared" si="19"/>
        <v>2038</v>
      </c>
      <c r="B256" s="4">
        <f t="shared" si="20"/>
        <v>7</v>
      </c>
      <c r="C256" s="11">
        <f t="shared" si="17"/>
        <v>50587</v>
      </c>
      <c r="E256" s="15">
        <v>959333</v>
      </c>
      <c r="F256" s="16">
        <v>62559</v>
      </c>
      <c r="G256" s="16">
        <v>1963</v>
      </c>
      <c r="H256" s="16">
        <v>52</v>
      </c>
      <c r="I256" s="16">
        <v>39</v>
      </c>
      <c r="J256" s="16">
        <v>8</v>
      </c>
      <c r="K256" s="16">
        <v>8</v>
      </c>
      <c r="L256" s="16">
        <v>118</v>
      </c>
      <c r="M256" s="16">
        <v>111</v>
      </c>
      <c r="N256" s="16">
        <v>107</v>
      </c>
      <c r="O256" s="16">
        <v>84</v>
      </c>
      <c r="P256" s="17">
        <f t="shared" si="18"/>
        <v>1024140</v>
      </c>
      <c r="Q256" s="2"/>
      <c r="R256" s="114"/>
      <c r="S256" s="114"/>
      <c r="T256" s="114"/>
      <c r="U256" s="114"/>
      <c r="V256" s="114"/>
      <c r="W256" s="114"/>
      <c r="X256" s="114"/>
      <c r="Y256" s="114"/>
      <c r="Z256" s="114"/>
      <c r="AA256" s="114"/>
      <c r="AB256" s="114"/>
      <c r="AC256" s="2"/>
    </row>
    <row r="257" spans="1:29" x14ac:dyDescent="0.2">
      <c r="A257" s="4">
        <f t="shared" si="19"/>
        <v>2038</v>
      </c>
      <c r="B257" s="4">
        <f t="shared" si="20"/>
        <v>8</v>
      </c>
      <c r="C257" s="11">
        <f t="shared" si="17"/>
        <v>50618</v>
      </c>
      <c r="E257" s="15">
        <v>959503</v>
      </c>
      <c r="F257" s="16">
        <v>62585</v>
      </c>
      <c r="G257" s="16">
        <v>1961</v>
      </c>
      <c r="H257" s="16">
        <v>52</v>
      </c>
      <c r="I257" s="16">
        <v>39</v>
      </c>
      <c r="J257" s="16">
        <v>8</v>
      </c>
      <c r="K257" s="16">
        <v>8</v>
      </c>
      <c r="L257" s="16">
        <v>118</v>
      </c>
      <c r="M257" s="16">
        <v>111</v>
      </c>
      <c r="N257" s="16">
        <v>107</v>
      </c>
      <c r="O257" s="16">
        <v>84</v>
      </c>
      <c r="P257" s="17">
        <f t="shared" si="18"/>
        <v>1024334</v>
      </c>
      <c r="Q257" s="2"/>
      <c r="R257" s="114"/>
      <c r="S257" s="114"/>
      <c r="T257" s="114"/>
      <c r="U257" s="114"/>
      <c r="V257" s="114"/>
      <c r="W257" s="114"/>
      <c r="X257" s="114"/>
      <c r="Y257" s="114"/>
      <c r="Z257" s="114"/>
      <c r="AA257" s="114"/>
      <c r="AB257" s="114"/>
      <c r="AC257" s="2"/>
    </row>
    <row r="258" spans="1:29" x14ac:dyDescent="0.2">
      <c r="A258" s="4">
        <f t="shared" si="19"/>
        <v>2038</v>
      </c>
      <c r="B258" s="4">
        <f t="shared" si="20"/>
        <v>9</v>
      </c>
      <c r="C258" s="11">
        <f t="shared" si="17"/>
        <v>50649</v>
      </c>
      <c r="E258" s="15">
        <v>960388</v>
      </c>
      <c r="F258" s="16">
        <v>62611</v>
      </c>
      <c r="G258" s="16">
        <v>1960</v>
      </c>
      <c r="H258" s="16">
        <v>51</v>
      </c>
      <c r="I258" s="16">
        <v>38</v>
      </c>
      <c r="J258" s="16">
        <v>8</v>
      </c>
      <c r="K258" s="16">
        <v>8</v>
      </c>
      <c r="L258" s="16">
        <v>118</v>
      </c>
      <c r="M258" s="16">
        <v>111</v>
      </c>
      <c r="N258" s="16">
        <v>107</v>
      </c>
      <c r="O258" s="16">
        <v>84</v>
      </c>
      <c r="P258" s="17">
        <f t="shared" si="18"/>
        <v>1025243</v>
      </c>
      <c r="Q258" s="2"/>
      <c r="R258" s="114"/>
      <c r="S258" s="114"/>
      <c r="T258" s="114"/>
      <c r="U258" s="114"/>
      <c r="V258" s="114"/>
      <c r="W258" s="114"/>
      <c r="X258" s="114"/>
      <c r="Y258" s="114"/>
      <c r="Z258" s="114"/>
      <c r="AA258" s="114"/>
      <c r="AB258" s="114"/>
      <c r="AC258" s="2"/>
    </row>
    <row r="259" spans="1:29" x14ac:dyDescent="0.2">
      <c r="A259" s="4">
        <f t="shared" si="19"/>
        <v>2038</v>
      </c>
      <c r="B259" s="4">
        <f t="shared" si="20"/>
        <v>10</v>
      </c>
      <c r="C259" s="11">
        <f t="shared" si="17"/>
        <v>50679</v>
      </c>
      <c r="E259" s="15">
        <v>962935</v>
      </c>
      <c r="F259" s="16">
        <v>62637</v>
      </c>
      <c r="G259" s="16">
        <v>1958</v>
      </c>
      <c r="H259" s="16">
        <v>51</v>
      </c>
      <c r="I259" s="16">
        <v>38</v>
      </c>
      <c r="J259" s="16">
        <v>8</v>
      </c>
      <c r="K259" s="16">
        <v>8</v>
      </c>
      <c r="L259" s="16">
        <v>118</v>
      </c>
      <c r="M259" s="16">
        <v>111</v>
      </c>
      <c r="N259" s="16">
        <v>107</v>
      </c>
      <c r="O259" s="16">
        <v>84</v>
      </c>
      <c r="P259" s="17">
        <f t="shared" si="18"/>
        <v>1027814</v>
      </c>
      <c r="Q259" s="2"/>
      <c r="R259" s="114"/>
      <c r="S259" s="114"/>
      <c r="T259" s="114"/>
      <c r="U259" s="114"/>
      <c r="V259" s="114"/>
      <c r="W259" s="114"/>
      <c r="X259" s="114"/>
      <c r="Y259" s="114"/>
      <c r="Z259" s="114"/>
      <c r="AA259" s="114"/>
      <c r="AB259" s="114"/>
      <c r="AC259" s="2"/>
    </row>
    <row r="260" spans="1:29" x14ac:dyDescent="0.2">
      <c r="A260" s="4">
        <f t="shared" si="19"/>
        <v>2038</v>
      </c>
      <c r="B260" s="4">
        <f t="shared" si="20"/>
        <v>11</v>
      </c>
      <c r="C260" s="11">
        <f t="shared" si="17"/>
        <v>50710</v>
      </c>
      <c r="E260" s="15">
        <v>965044</v>
      </c>
      <c r="F260" s="16">
        <v>62663</v>
      </c>
      <c r="G260" s="16">
        <v>1957</v>
      </c>
      <c r="H260" s="16">
        <v>50</v>
      </c>
      <c r="I260" s="16">
        <v>38</v>
      </c>
      <c r="J260" s="16">
        <v>8</v>
      </c>
      <c r="K260" s="16">
        <v>8</v>
      </c>
      <c r="L260" s="16">
        <v>118</v>
      </c>
      <c r="M260" s="16">
        <v>111</v>
      </c>
      <c r="N260" s="16">
        <v>107</v>
      </c>
      <c r="O260" s="16">
        <v>84</v>
      </c>
      <c r="P260" s="17">
        <f t="shared" si="18"/>
        <v>1029947</v>
      </c>
      <c r="Q260" s="2"/>
      <c r="R260" s="114"/>
      <c r="S260" s="114"/>
      <c r="T260" s="114"/>
      <c r="U260" s="114"/>
      <c r="V260" s="114"/>
      <c r="W260" s="114"/>
      <c r="X260" s="114"/>
      <c r="Y260" s="114"/>
      <c r="Z260" s="114"/>
      <c r="AA260" s="114"/>
      <c r="AB260" s="114"/>
      <c r="AC260" s="2"/>
    </row>
    <row r="261" spans="1:29" x14ac:dyDescent="0.2">
      <c r="A261" s="4">
        <f t="shared" si="19"/>
        <v>2038</v>
      </c>
      <c r="B261" s="4">
        <f t="shared" si="20"/>
        <v>12</v>
      </c>
      <c r="C261" s="11">
        <f t="shared" si="17"/>
        <v>50740</v>
      </c>
      <c r="E261" s="15">
        <v>966391</v>
      </c>
      <c r="F261" s="16">
        <v>62689</v>
      </c>
      <c r="G261" s="16">
        <v>1963</v>
      </c>
      <c r="H261" s="16">
        <v>50</v>
      </c>
      <c r="I261" s="16">
        <v>37</v>
      </c>
      <c r="J261" s="16">
        <v>8</v>
      </c>
      <c r="K261" s="16">
        <v>8</v>
      </c>
      <c r="L261" s="16">
        <v>118</v>
      </c>
      <c r="M261" s="16">
        <v>111</v>
      </c>
      <c r="N261" s="16">
        <v>107</v>
      </c>
      <c r="O261" s="16">
        <v>84</v>
      </c>
      <c r="P261" s="17">
        <f t="shared" si="18"/>
        <v>1031326</v>
      </c>
      <c r="Q261" s="2"/>
      <c r="R261" s="114"/>
      <c r="S261" s="114"/>
      <c r="T261" s="114"/>
      <c r="U261" s="114"/>
      <c r="V261" s="114"/>
      <c r="W261" s="114"/>
      <c r="X261" s="114"/>
      <c r="Y261" s="114"/>
      <c r="Z261" s="114"/>
      <c r="AA261" s="114"/>
      <c r="AB261" s="114"/>
      <c r="AC261" s="2"/>
    </row>
    <row r="262" spans="1:29" x14ac:dyDescent="0.2">
      <c r="A262" s="4">
        <f t="shared" si="19"/>
        <v>2039</v>
      </c>
      <c r="B262" s="4">
        <f t="shared" si="20"/>
        <v>1</v>
      </c>
      <c r="C262" s="11">
        <f t="shared" si="17"/>
        <v>50771</v>
      </c>
      <c r="E262" s="15">
        <v>967302</v>
      </c>
      <c r="F262" s="16">
        <v>62716</v>
      </c>
      <c r="G262" s="16">
        <v>1965</v>
      </c>
      <c r="H262" s="16">
        <v>49</v>
      </c>
      <c r="I262" s="16">
        <v>37</v>
      </c>
      <c r="J262" s="16">
        <v>8</v>
      </c>
      <c r="K262" s="16">
        <v>8</v>
      </c>
      <c r="L262" s="16">
        <v>118</v>
      </c>
      <c r="M262" s="16">
        <v>111</v>
      </c>
      <c r="N262" s="16">
        <v>107</v>
      </c>
      <c r="O262" s="16">
        <v>84</v>
      </c>
      <c r="P262" s="17">
        <f t="shared" si="18"/>
        <v>1032265</v>
      </c>
      <c r="Q262" s="2"/>
      <c r="R262" s="2"/>
      <c r="S262" s="2"/>
      <c r="T262" s="2"/>
      <c r="U262" s="2"/>
      <c r="V262" s="2"/>
      <c r="W262" s="2"/>
      <c r="X262" s="2"/>
      <c r="Y262" s="2"/>
      <c r="Z262" s="2"/>
      <c r="AA262" s="2"/>
      <c r="AB262" s="2"/>
      <c r="AC262" s="2"/>
    </row>
    <row r="263" spans="1:29" x14ac:dyDescent="0.2">
      <c r="A263" s="4">
        <f t="shared" si="19"/>
        <v>2039</v>
      </c>
      <c r="B263" s="4">
        <f t="shared" si="20"/>
        <v>2</v>
      </c>
      <c r="C263" s="11">
        <f t="shared" si="17"/>
        <v>50802</v>
      </c>
      <c r="E263" s="15">
        <v>967804</v>
      </c>
      <c r="F263" s="16">
        <v>62742</v>
      </c>
      <c r="G263" s="16">
        <v>1966</v>
      </c>
      <c r="H263" s="16">
        <v>49</v>
      </c>
      <c r="I263" s="16">
        <v>37</v>
      </c>
      <c r="J263" s="16">
        <v>8</v>
      </c>
      <c r="K263" s="16">
        <v>8</v>
      </c>
      <c r="L263" s="16">
        <v>118</v>
      </c>
      <c r="M263" s="16">
        <v>111</v>
      </c>
      <c r="N263" s="16">
        <v>107</v>
      </c>
      <c r="O263" s="16">
        <v>84</v>
      </c>
      <c r="P263" s="17">
        <f t="shared" si="18"/>
        <v>1032794</v>
      </c>
      <c r="Q263" s="2"/>
      <c r="R263" s="2"/>
      <c r="S263" s="2"/>
      <c r="T263" s="2"/>
      <c r="U263" s="2"/>
      <c r="V263" s="2"/>
      <c r="W263" s="2"/>
      <c r="X263" s="2"/>
      <c r="Y263" s="2"/>
      <c r="Z263" s="2"/>
      <c r="AA263" s="2"/>
      <c r="AB263" s="2"/>
      <c r="AC263" s="2"/>
    </row>
    <row r="264" spans="1:29" x14ac:dyDescent="0.2">
      <c r="A264" s="4">
        <f t="shared" si="19"/>
        <v>2039</v>
      </c>
      <c r="B264" s="4">
        <f t="shared" si="20"/>
        <v>3</v>
      </c>
      <c r="C264" s="11">
        <f t="shared" si="17"/>
        <v>50830</v>
      </c>
      <c r="E264" s="15">
        <v>968013</v>
      </c>
      <c r="F264" s="16">
        <v>62768</v>
      </c>
      <c r="G264" s="16">
        <v>1966</v>
      </c>
      <c r="H264" s="16">
        <v>48</v>
      </c>
      <c r="I264" s="16">
        <v>36</v>
      </c>
      <c r="J264" s="16">
        <v>8</v>
      </c>
      <c r="K264" s="16">
        <v>8</v>
      </c>
      <c r="L264" s="16">
        <v>118</v>
      </c>
      <c r="M264" s="16">
        <v>111</v>
      </c>
      <c r="N264" s="16">
        <v>107</v>
      </c>
      <c r="O264" s="16">
        <v>84</v>
      </c>
      <c r="P264" s="17">
        <f t="shared" si="18"/>
        <v>1033028</v>
      </c>
      <c r="Q264" s="2"/>
      <c r="R264" s="2"/>
      <c r="S264" s="2"/>
      <c r="T264" s="2"/>
      <c r="U264" s="2"/>
      <c r="V264" s="2"/>
      <c r="W264" s="2"/>
      <c r="X264" s="2"/>
      <c r="Y264" s="2"/>
      <c r="Z264" s="2"/>
      <c r="AA264" s="2"/>
      <c r="AB264" s="2"/>
      <c r="AC264" s="2"/>
    </row>
    <row r="265" spans="1:29" x14ac:dyDescent="0.2">
      <c r="A265" s="4">
        <f t="shared" si="19"/>
        <v>2039</v>
      </c>
      <c r="B265" s="4">
        <f t="shared" si="20"/>
        <v>4</v>
      </c>
      <c r="C265" s="11">
        <f t="shared" si="17"/>
        <v>50861</v>
      </c>
      <c r="E265" s="15">
        <v>967808</v>
      </c>
      <c r="F265" s="16">
        <v>62795</v>
      </c>
      <c r="G265" s="16">
        <v>1959</v>
      </c>
      <c r="H265" s="16">
        <v>48</v>
      </c>
      <c r="I265" s="16">
        <v>36</v>
      </c>
      <c r="J265" s="16">
        <v>8</v>
      </c>
      <c r="K265" s="16">
        <v>8</v>
      </c>
      <c r="L265" s="16">
        <v>118</v>
      </c>
      <c r="M265" s="16">
        <v>111</v>
      </c>
      <c r="N265" s="16">
        <v>107</v>
      </c>
      <c r="O265" s="16">
        <v>84</v>
      </c>
      <c r="P265" s="17">
        <f t="shared" si="18"/>
        <v>1032843</v>
      </c>
      <c r="Q265" s="2"/>
      <c r="R265" s="2"/>
      <c r="S265" s="2"/>
      <c r="T265" s="2"/>
      <c r="U265" s="2"/>
      <c r="V265" s="2"/>
      <c r="W265" s="2"/>
      <c r="X265" s="2"/>
      <c r="Y265" s="2"/>
      <c r="Z265" s="2"/>
      <c r="AA265" s="2"/>
      <c r="AB265" s="2"/>
      <c r="AC265" s="2"/>
    </row>
    <row r="266" spans="1:29" x14ac:dyDescent="0.2">
      <c r="A266" s="4">
        <f t="shared" si="19"/>
        <v>2039</v>
      </c>
      <c r="B266" s="4">
        <f t="shared" si="20"/>
        <v>5</v>
      </c>
      <c r="C266" s="11">
        <f t="shared" si="17"/>
        <v>50891</v>
      </c>
      <c r="E266" s="15">
        <v>967976</v>
      </c>
      <c r="F266" s="16">
        <v>62822</v>
      </c>
      <c r="G266" s="16">
        <v>1956</v>
      </c>
      <c r="H266" s="16">
        <v>47</v>
      </c>
      <c r="I266" s="16">
        <v>36</v>
      </c>
      <c r="J266" s="16">
        <v>8</v>
      </c>
      <c r="K266" s="16">
        <v>8</v>
      </c>
      <c r="L266" s="16">
        <v>118</v>
      </c>
      <c r="M266" s="16">
        <v>111</v>
      </c>
      <c r="N266" s="16">
        <v>107</v>
      </c>
      <c r="O266" s="16">
        <v>84</v>
      </c>
      <c r="P266" s="17">
        <f t="shared" si="18"/>
        <v>1033034</v>
      </c>
      <c r="Q266" s="2"/>
      <c r="R266" s="2"/>
      <c r="S266" s="2"/>
      <c r="T266" s="2"/>
      <c r="U266" s="2"/>
      <c r="V266" s="2"/>
      <c r="W266" s="2"/>
      <c r="X266" s="2"/>
      <c r="Y266" s="2"/>
      <c r="Z266" s="2"/>
      <c r="AA266" s="2"/>
      <c r="AB266" s="2"/>
      <c r="AC266" s="2"/>
    </row>
    <row r="267" spans="1:29" x14ac:dyDescent="0.2">
      <c r="A267" s="4">
        <f t="shared" si="19"/>
        <v>2039</v>
      </c>
      <c r="B267" s="4">
        <f t="shared" si="20"/>
        <v>6</v>
      </c>
      <c r="C267" s="11">
        <f t="shared" si="17"/>
        <v>50922</v>
      </c>
      <c r="E267" s="15">
        <v>968144</v>
      </c>
      <c r="F267" s="16">
        <v>62849</v>
      </c>
      <c r="G267" s="16">
        <v>1947</v>
      </c>
      <c r="H267" s="16">
        <v>47</v>
      </c>
      <c r="I267" s="16">
        <v>35</v>
      </c>
      <c r="J267" s="16">
        <v>8</v>
      </c>
      <c r="K267" s="16">
        <v>8</v>
      </c>
      <c r="L267" s="16">
        <v>118</v>
      </c>
      <c r="M267" s="16">
        <v>111</v>
      </c>
      <c r="N267" s="16">
        <v>107</v>
      </c>
      <c r="O267" s="16">
        <v>84</v>
      </c>
      <c r="P267" s="17">
        <f t="shared" si="18"/>
        <v>1033220</v>
      </c>
      <c r="Q267" s="2"/>
      <c r="R267" s="2"/>
      <c r="S267" s="2"/>
      <c r="T267" s="2"/>
      <c r="U267" s="2"/>
      <c r="V267" s="2"/>
      <c r="W267" s="2"/>
      <c r="X267" s="2"/>
      <c r="Y267" s="2"/>
      <c r="Z267" s="2"/>
      <c r="AA267" s="2"/>
      <c r="AB267" s="2"/>
      <c r="AC267" s="2"/>
    </row>
    <row r="268" spans="1:29" x14ac:dyDescent="0.2">
      <c r="A268" s="4">
        <f t="shared" si="19"/>
        <v>2039</v>
      </c>
      <c r="B268" s="4">
        <f t="shared" si="20"/>
        <v>7</v>
      </c>
      <c r="C268" s="11">
        <f t="shared" si="17"/>
        <v>50952</v>
      </c>
      <c r="E268" s="15">
        <v>968312</v>
      </c>
      <c r="F268" s="16">
        <v>62876</v>
      </c>
      <c r="G268" s="16">
        <v>1945</v>
      </c>
      <c r="H268" s="16">
        <v>47</v>
      </c>
      <c r="I268" s="16">
        <v>35</v>
      </c>
      <c r="J268" s="16">
        <v>8</v>
      </c>
      <c r="K268" s="16">
        <v>8</v>
      </c>
      <c r="L268" s="16">
        <v>118</v>
      </c>
      <c r="M268" s="16">
        <v>111</v>
      </c>
      <c r="N268" s="16">
        <v>107</v>
      </c>
      <c r="O268" s="16">
        <v>84</v>
      </c>
      <c r="P268" s="17">
        <f t="shared" si="18"/>
        <v>1033413</v>
      </c>
      <c r="Q268" s="2"/>
      <c r="R268" s="2"/>
      <c r="S268" s="2"/>
      <c r="T268" s="2"/>
      <c r="U268" s="2"/>
      <c r="V268" s="2"/>
      <c r="W268" s="2"/>
      <c r="X268" s="2"/>
      <c r="Y268" s="2"/>
      <c r="Z268" s="2"/>
      <c r="AA268" s="2"/>
      <c r="AB268" s="2"/>
      <c r="AC268" s="2"/>
    </row>
    <row r="269" spans="1:29" x14ac:dyDescent="0.2">
      <c r="A269" s="4">
        <f t="shared" si="19"/>
        <v>2039</v>
      </c>
      <c r="B269" s="4">
        <f t="shared" si="20"/>
        <v>8</v>
      </c>
      <c r="C269" s="11">
        <f t="shared" si="17"/>
        <v>50983</v>
      </c>
      <c r="E269" s="15">
        <v>968479</v>
      </c>
      <c r="F269" s="16">
        <v>62903</v>
      </c>
      <c r="G269" s="16">
        <v>1944</v>
      </c>
      <c r="H269" s="16">
        <v>46</v>
      </c>
      <c r="I269" s="16">
        <v>35</v>
      </c>
      <c r="J269" s="16">
        <v>8</v>
      </c>
      <c r="K269" s="16">
        <v>8</v>
      </c>
      <c r="L269" s="16">
        <v>118</v>
      </c>
      <c r="M269" s="16">
        <v>111</v>
      </c>
      <c r="N269" s="16">
        <v>107</v>
      </c>
      <c r="O269" s="16">
        <v>84</v>
      </c>
      <c r="P269" s="17">
        <f t="shared" si="18"/>
        <v>1033605</v>
      </c>
      <c r="Q269" s="2"/>
      <c r="R269" s="2"/>
      <c r="S269" s="2"/>
      <c r="T269" s="2"/>
      <c r="U269" s="2"/>
      <c r="V269" s="2"/>
      <c r="W269" s="2"/>
      <c r="X269" s="2"/>
      <c r="Y269" s="2"/>
      <c r="Z269" s="2"/>
      <c r="AA269" s="2"/>
      <c r="AB269" s="2"/>
      <c r="AC269" s="2"/>
    </row>
    <row r="270" spans="1:29" x14ac:dyDescent="0.2">
      <c r="A270" s="4">
        <f t="shared" si="19"/>
        <v>2039</v>
      </c>
      <c r="B270" s="4">
        <f t="shared" si="20"/>
        <v>9</v>
      </c>
      <c r="C270" s="11">
        <f t="shared" si="17"/>
        <v>51014</v>
      </c>
      <c r="E270" s="15">
        <v>969361</v>
      </c>
      <c r="F270" s="16">
        <v>62931</v>
      </c>
      <c r="G270" s="16">
        <v>1942</v>
      </c>
      <c r="H270" s="16">
        <v>46</v>
      </c>
      <c r="I270" s="16">
        <v>34</v>
      </c>
      <c r="J270" s="16">
        <v>8</v>
      </c>
      <c r="K270" s="16">
        <v>8</v>
      </c>
      <c r="L270" s="16">
        <v>118</v>
      </c>
      <c r="M270" s="16">
        <v>111</v>
      </c>
      <c r="N270" s="16">
        <v>107</v>
      </c>
      <c r="O270" s="16">
        <v>84</v>
      </c>
      <c r="P270" s="17">
        <f t="shared" si="18"/>
        <v>1034513</v>
      </c>
      <c r="Q270" s="2"/>
      <c r="R270" s="2"/>
      <c r="S270" s="2"/>
      <c r="T270" s="2"/>
      <c r="U270" s="2"/>
      <c r="V270" s="2"/>
      <c r="W270" s="2"/>
      <c r="X270" s="2"/>
      <c r="Y270" s="2"/>
      <c r="Z270" s="2"/>
      <c r="AA270" s="2"/>
      <c r="AB270" s="2"/>
      <c r="AC270" s="2"/>
    </row>
    <row r="271" spans="1:29" x14ac:dyDescent="0.2">
      <c r="A271" s="4">
        <f t="shared" si="19"/>
        <v>2039</v>
      </c>
      <c r="B271" s="4">
        <f t="shared" si="20"/>
        <v>10</v>
      </c>
      <c r="C271" s="11">
        <f t="shared" si="17"/>
        <v>51044</v>
      </c>
      <c r="E271" s="15">
        <v>971905</v>
      </c>
      <c r="F271" s="16">
        <v>62958</v>
      </c>
      <c r="G271" s="16">
        <v>1941</v>
      </c>
      <c r="H271" s="16">
        <v>45</v>
      </c>
      <c r="I271" s="16">
        <v>34</v>
      </c>
      <c r="J271" s="16">
        <v>8</v>
      </c>
      <c r="K271" s="16">
        <v>8</v>
      </c>
      <c r="L271" s="16">
        <v>118</v>
      </c>
      <c r="M271" s="16">
        <v>111</v>
      </c>
      <c r="N271" s="16">
        <v>107</v>
      </c>
      <c r="O271" s="16">
        <v>84</v>
      </c>
      <c r="P271" s="17">
        <f t="shared" si="18"/>
        <v>1037082</v>
      </c>
      <c r="Q271" s="2"/>
      <c r="R271" s="2"/>
      <c r="S271" s="2"/>
      <c r="T271" s="2"/>
      <c r="U271" s="2"/>
      <c r="V271" s="2"/>
      <c r="W271" s="2"/>
      <c r="X271" s="2"/>
      <c r="Y271" s="2"/>
      <c r="Z271" s="2"/>
      <c r="AA271" s="2"/>
      <c r="AB271" s="2"/>
      <c r="AC271" s="2"/>
    </row>
    <row r="272" spans="1:29" x14ac:dyDescent="0.2">
      <c r="A272" s="4">
        <f t="shared" si="19"/>
        <v>2039</v>
      </c>
      <c r="B272" s="4">
        <f t="shared" si="20"/>
        <v>11</v>
      </c>
      <c r="C272" s="11">
        <f t="shared" si="17"/>
        <v>51075</v>
      </c>
      <c r="E272" s="15">
        <v>974011</v>
      </c>
      <c r="F272" s="16">
        <v>62986</v>
      </c>
      <c r="G272" s="16">
        <v>1939</v>
      </c>
      <c r="H272" s="16">
        <v>45</v>
      </c>
      <c r="I272" s="16">
        <v>34</v>
      </c>
      <c r="J272" s="16">
        <v>8</v>
      </c>
      <c r="K272" s="16">
        <v>8</v>
      </c>
      <c r="L272" s="16">
        <v>118</v>
      </c>
      <c r="M272" s="16">
        <v>111</v>
      </c>
      <c r="N272" s="16">
        <v>107</v>
      </c>
      <c r="O272" s="16">
        <v>84</v>
      </c>
      <c r="P272" s="17">
        <f t="shared" si="18"/>
        <v>1039214</v>
      </c>
      <c r="Q272" s="2"/>
      <c r="R272" s="2"/>
      <c r="S272" s="2"/>
      <c r="T272" s="2"/>
      <c r="U272" s="2"/>
      <c r="V272" s="2"/>
      <c r="W272" s="2"/>
      <c r="X272" s="2"/>
      <c r="Y272" s="2"/>
      <c r="Z272" s="2"/>
      <c r="AA272" s="2"/>
      <c r="AB272" s="2"/>
      <c r="AC272" s="2"/>
    </row>
    <row r="273" spans="1:29" x14ac:dyDescent="0.2">
      <c r="A273" s="4">
        <f t="shared" si="19"/>
        <v>2039</v>
      </c>
      <c r="B273" s="4">
        <f t="shared" si="20"/>
        <v>12</v>
      </c>
      <c r="C273" s="11">
        <f t="shared" si="17"/>
        <v>51105</v>
      </c>
      <c r="E273" s="15">
        <v>975356</v>
      </c>
      <c r="F273" s="16">
        <v>63013</v>
      </c>
      <c r="G273" s="16">
        <v>1945</v>
      </c>
      <c r="H273" s="16">
        <v>44</v>
      </c>
      <c r="I273" s="16">
        <v>33</v>
      </c>
      <c r="J273" s="16">
        <v>8</v>
      </c>
      <c r="K273" s="16">
        <v>8</v>
      </c>
      <c r="L273" s="16">
        <v>118</v>
      </c>
      <c r="M273" s="16">
        <v>111</v>
      </c>
      <c r="N273" s="16">
        <v>107</v>
      </c>
      <c r="O273" s="16">
        <v>84</v>
      </c>
      <c r="P273" s="17">
        <f t="shared" si="18"/>
        <v>1040591</v>
      </c>
      <c r="Q273" s="2"/>
      <c r="R273" s="2"/>
      <c r="S273" s="2"/>
      <c r="T273" s="2"/>
      <c r="U273" s="2"/>
      <c r="V273" s="2"/>
      <c r="W273" s="2"/>
      <c r="X273" s="2"/>
      <c r="Y273" s="2"/>
      <c r="Z273" s="2"/>
      <c r="AA273" s="2"/>
      <c r="AB273" s="2"/>
      <c r="AC273" s="2"/>
    </row>
    <row r="274" spans="1:29" x14ac:dyDescent="0.2">
      <c r="A274" s="4">
        <f t="shared" si="19"/>
        <v>2040</v>
      </c>
      <c r="B274" s="4">
        <f t="shared" si="20"/>
        <v>1</v>
      </c>
      <c r="C274" s="11">
        <f t="shared" si="17"/>
        <v>51136</v>
      </c>
      <c r="E274" s="15">
        <v>976264</v>
      </c>
      <c r="F274" s="16">
        <v>63040</v>
      </c>
      <c r="G274" s="16">
        <v>1948</v>
      </c>
      <c r="H274" s="16">
        <v>44</v>
      </c>
      <c r="I274" s="16">
        <v>33</v>
      </c>
      <c r="J274" s="16">
        <v>8</v>
      </c>
      <c r="K274" s="16">
        <v>8</v>
      </c>
      <c r="L274" s="16">
        <v>118</v>
      </c>
      <c r="M274" s="16">
        <v>111</v>
      </c>
      <c r="N274" s="16">
        <v>107</v>
      </c>
      <c r="O274" s="16">
        <v>84</v>
      </c>
      <c r="P274" s="17">
        <f t="shared" si="18"/>
        <v>1041529</v>
      </c>
      <c r="Q274" s="2"/>
      <c r="R274" s="2"/>
      <c r="S274" s="2"/>
      <c r="T274" s="2"/>
      <c r="U274" s="2"/>
      <c r="V274" s="2"/>
      <c r="W274" s="2"/>
      <c r="X274" s="2"/>
      <c r="Y274" s="2"/>
      <c r="Z274" s="2"/>
      <c r="AA274" s="2"/>
      <c r="AB274" s="2"/>
      <c r="AC274" s="2"/>
    </row>
    <row r="275" spans="1:29" x14ac:dyDescent="0.2">
      <c r="A275" s="4">
        <f t="shared" si="19"/>
        <v>2040</v>
      </c>
      <c r="B275" s="4">
        <f t="shared" si="20"/>
        <v>2</v>
      </c>
      <c r="C275" s="11">
        <f t="shared" si="17"/>
        <v>51167</v>
      </c>
      <c r="E275" s="15">
        <v>976763</v>
      </c>
      <c r="F275" s="16">
        <v>63068</v>
      </c>
      <c r="G275" s="16">
        <v>1949</v>
      </c>
      <c r="H275" s="16">
        <v>43</v>
      </c>
      <c r="I275" s="16">
        <v>33</v>
      </c>
      <c r="J275" s="16">
        <v>8</v>
      </c>
      <c r="K275" s="16">
        <v>8</v>
      </c>
      <c r="L275" s="16">
        <v>118</v>
      </c>
      <c r="M275" s="16">
        <v>111</v>
      </c>
      <c r="N275" s="16">
        <v>107</v>
      </c>
      <c r="O275" s="16">
        <v>84</v>
      </c>
      <c r="P275" s="17">
        <f t="shared" si="18"/>
        <v>1042056</v>
      </c>
      <c r="Q275" s="2"/>
      <c r="R275" s="2"/>
      <c r="S275" s="2"/>
      <c r="T275" s="2"/>
      <c r="U275" s="2"/>
      <c r="V275" s="2"/>
      <c r="W275" s="2"/>
      <c r="X275" s="2"/>
      <c r="Y275" s="2"/>
      <c r="Z275" s="2"/>
      <c r="AA275" s="2"/>
      <c r="AB275" s="2"/>
      <c r="AC275" s="2"/>
    </row>
    <row r="276" spans="1:29" x14ac:dyDescent="0.2">
      <c r="A276" s="4">
        <f t="shared" si="19"/>
        <v>2040</v>
      </c>
      <c r="B276" s="4">
        <f t="shared" si="20"/>
        <v>3</v>
      </c>
      <c r="C276" s="11">
        <f t="shared" si="17"/>
        <v>51196</v>
      </c>
      <c r="E276" s="15">
        <v>976969</v>
      </c>
      <c r="F276" s="16">
        <v>63095</v>
      </c>
      <c r="G276" s="16">
        <v>1949</v>
      </c>
      <c r="H276" s="16">
        <v>43</v>
      </c>
      <c r="I276" s="16">
        <v>32</v>
      </c>
      <c r="J276" s="16">
        <v>8</v>
      </c>
      <c r="K276" s="16">
        <v>8</v>
      </c>
      <c r="L276" s="16">
        <v>118</v>
      </c>
      <c r="M276" s="16">
        <v>111</v>
      </c>
      <c r="N276" s="16">
        <v>107</v>
      </c>
      <c r="O276" s="16">
        <v>84</v>
      </c>
      <c r="P276" s="17">
        <f t="shared" si="18"/>
        <v>1042289</v>
      </c>
      <c r="Q276" s="2"/>
      <c r="R276" s="2"/>
      <c r="S276" s="2"/>
      <c r="T276" s="2"/>
      <c r="U276" s="2"/>
      <c r="V276" s="2"/>
      <c r="W276" s="2"/>
      <c r="X276" s="2"/>
      <c r="Y276" s="2"/>
      <c r="Z276" s="2"/>
      <c r="AA276" s="2"/>
      <c r="AB276" s="2"/>
      <c r="AC276" s="2"/>
    </row>
    <row r="277" spans="1:29" x14ac:dyDescent="0.2">
      <c r="A277" s="4">
        <f t="shared" si="19"/>
        <v>2040</v>
      </c>
      <c r="B277" s="4">
        <f t="shared" si="20"/>
        <v>4</v>
      </c>
      <c r="C277" s="11">
        <f t="shared" si="17"/>
        <v>51227</v>
      </c>
      <c r="E277" s="15">
        <v>976760</v>
      </c>
      <c r="F277" s="16">
        <v>63123</v>
      </c>
      <c r="G277" s="16">
        <v>1941</v>
      </c>
      <c r="H277" s="16">
        <v>42</v>
      </c>
      <c r="I277" s="16">
        <v>32</v>
      </c>
      <c r="J277" s="16">
        <v>8</v>
      </c>
      <c r="K277" s="16">
        <v>8</v>
      </c>
      <c r="L277" s="16">
        <v>118</v>
      </c>
      <c r="M277" s="16">
        <v>111</v>
      </c>
      <c r="N277" s="16">
        <v>107</v>
      </c>
      <c r="O277" s="16">
        <v>84</v>
      </c>
      <c r="P277" s="17">
        <f t="shared" si="18"/>
        <v>1042099</v>
      </c>
      <c r="Q277" s="2"/>
      <c r="R277" s="2"/>
      <c r="S277" s="2"/>
      <c r="T277" s="2"/>
      <c r="U277" s="2"/>
      <c r="V277" s="2"/>
      <c r="W277" s="2"/>
      <c r="X277" s="2"/>
      <c r="Y277" s="2"/>
      <c r="Z277" s="2"/>
      <c r="AA277" s="2"/>
      <c r="AB277" s="2"/>
      <c r="AC277" s="2"/>
    </row>
    <row r="278" spans="1:29" x14ac:dyDescent="0.2">
      <c r="A278" s="4">
        <f t="shared" si="19"/>
        <v>2040</v>
      </c>
      <c r="B278" s="4">
        <f t="shared" si="20"/>
        <v>5</v>
      </c>
      <c r="C278" s="11">
        <f t="shared" si="17"/>
        <v>51257</v>
      </c>
      <c r="E278" s="15">
        <v>976925</v>
      </c>
      <c r="F278" s="16">
        <v>63151</v>
      </c>
      <c r="G278" s="16">
        <v>1938</v>
      </c>
      <c r="H278" s="16">
        <v>42</v>
      </c>
      <c r="I278" s="16">
        <v>32</v>
      </c>
      <c r="J278" s="16">
        <v>8</v>
      </c>
      <c r="K278" s="16">
        <v>8</v>
      </c>
      <c r="L278" s="16">
        <v>118</v>
      </c>
      <c r="M278" s="16">
        <v>111</v>
      </c>
      <c r="N278" s="16">
        <v>107</v>
      </c>
      <c r="O278" s="16">
        <v>84</v>
      </c>
      <c r="P278" s="17">
        <f t="shared" si="18"/>
        <v>1042289</v>
      </c>
      <c r="Q278" s="2"/>
      <c r="R278" s="2"/>
      <c r="S278" s="2"/>
      <c r="T278" s="2"/>
      <c r="U278" s="2"/>
      <c r="V278" s="2"/>
      <c r="W278" s="2"/>
      <c r="X278" s="2"/>
      <c r="Y278" s="2"/>
      <c r="Z278" s="2"/>
      <c r="AA278" s="2"/>
      <c r="AB278" s="2"/>
      <c r="AC278" s="2"/>
    </row>
    <row r="279" spans="1:29" x14ac:dyDescent="0.2">
      <c r="A279" s="4">
        <f t="shared" si="19"/>
        <v>2040</v>
      </c>
      <c r="B279" s="4">
        <f t="shared" si="20"/>
        <v>6</v>
      </c>
      <c r="C279" s="11">
        <f t="shared" si="17"/>
        <v>51288</v>
      </c>
      <c r="E279" s="15">
        <v>977089</v>
      </c>
      <c r="F279" s="16">
        <v>63178</v>
      </c>
      <c r="G279" s="16">
        <v>1929</v>
      </c>
      <c r="H279" s="16">
        <v>42</v>
      </c>
      <c r="I279" s="16">
        <v>31</v>
      </c>
      <c r="J279" s="16">
        <v>8</v>
      </c>
      <c r="K279" s="16">
        <v>8</v>
      </c>
      <c r="L279" s="16">
        <v>118</v>
      </c>
      <c r="M279" s="16">
        <v>111</v>
      </c>
      <c r="N279" s="16">
        <v>107</v>
      </c>
      <c r="O279" s="16">
        <v>84</v>
      </c>
      <c r="P279" s="17">
        <f t="shared" si="18"/>
        <v>1042471</v>
      </c>
      <c r="Q279" s="2"/>
      <c r="R279" s="2"/>
      <c r="S279" s="2"/>
      <c r="T279" s="2"/>
      <c r="U279" s="2"/>
      <c r="V279" s="2"/>
      <c r="W279" s="2"/>
      <c r="X279" s="2"/>
      <c r="Y279" s="2"/>
      <c r="Z279" s="2"/>
      <c r="AA279" s="2"/>
      <c r="AB279" s="2"/>
      <c r="AC279" s="2"/>
    </row>
    <row r="280" spans="1:29" x14ac:dyDescent="0.2">
      <c r="A280" s="4">
        <f t="shared" si="19"/>
        <v>2040</v>
      </c>
      <c r="B280" s="4">
        <f t="shared" si="20"/>
        <v>7</v>
      </c>
      <c r="C280" s="11">
        <f t="shared" si="17"/>
        <v>51318</v>
      </c>
      <c r="E280" s="15">
        <v>977253</v>
      </c>
      <c r="F280" s="16">
        <v>63206</v>
      </c>
      <c r="G280" s="16">
        <v>1928</v>
      </c>
      <c r="H280" s="16">
        <v>41</v>
      </c>
      <c r="I280" s="16">
        <v>31</v>
      </c>
      <c r="J280" s="16">
        <v>8</v>
      </c>
      <c r="K280" s="16">
        <v>8</v>
      </c>
      <c r="L280" s="16">
        <v>118</v>
      </c>
      <c r="M280" s="16">
        <v>111</v>
      </c>
      <c r="N280" s="16">
        <v>107</v>
      </c>
      <c r="O280" s="16">
        <v>84</v>
      </c>
      <c r="P280" s="17">
        <f t="shared" si="18"/>
        <v>1042661</v>
      </c>
    </row>
    <row r="281" spans="1:29" x14ac:dyDescent="0.2">
      <c r="A281" s="4">
        <f t="shared" si="19"/>
        <v>2040</v>
      </c>
      <c r="B281" s="4">
        <f t="shared" si="20"/>
        <v>8</v>
      </c>
      <c r="C281" s="11">
        <f t="shared" si="17"/>
        <v>51349</v>
      </c>
      <c r="E281" s="15">
        <v>977417</v>
      </c>
      <c r="F281" s="16">
        <v>63233</v>
      </c>
      <c r="G281" s="16">
        <v>1926</v>
      </c>
      <c r="H281" s="16">
        <v>41</v>
      </c>
      <c r="I281" s="16">
        <v>30</v>
      </c>
      <c r="J281" s="16">
        <v>8</v>
      </c>
      <c r="K281" s="16">
        <v>8</v>
      </c>
      <c r="L281" s="16">
        <v>118</v>
      </c>
      <c r="M281" s="16">
        <v>111</v>
      </c>
      <c r="N281" s="16">
        <v>107</v>
      </c>
      <c r="O281" s="16">
        <v>84</v>
      </c>
      <c r="P281" s="17">
        <f t="shared" si="18"/>
        <v>1042850</v>
      </c>
    </row>
    <row r="282" spans="1:29" x14ac:dyDescent="0.2">
      <c r="A282" s="4">
        <f t="shared" si="19"/>
        <v>2040</v>
      </c>
      <c r="B282" s="4">
        <f t="shared" si="20"/>
        <v>9</v>
      </c>
      <c r="C282" s="11">
        <f t="shared" si="17"/>
        <v>51380</v>
      </c>
      <c r="E282" s="15">
        <v>978295</v>
      </c>
      <c r="F282" s="16">
        <v>63261</v>
      </c>
      <c r="G282" s="16">
        <v>1925</v>
      </c>
      <c r="H282" s="16">
        <v>40</v>
      </c>
      <c r="I282" s="16">
        <v>30</v>
      </c>
      <c r="J282" s="16">
        <v>8</v>
      </c>
      <c r="K282" s="16">
        <v>8</v>
      </c>
      <c r="L282" s="16">
        <v>118</v>
      </c>
      <c r="M282" s="16">
        <v>111</v>
      </c>
      <c r="N282" s="16">
        <v>107</v>
      </c>
      <c r="O282" s="16">
        <v>84</v>
      </c>
      <c r="P282" s="17">
        <f t="shared" si="18"/>
        <v>1043754</v>
      </c>
    </row>
    <row r="283" spans="1:29" x14ac:dyDescent="0.2">
      <c r="A283" s="4">
        <f t="shared" si="19"/>
        <v>2040</v>
      </c>
      <c r="B283" s="4">
        <f t="shared" si="20"/>
        <v>10</v>
      </c>
      <c r="C283" s="11">
        <f t="shared" si="17"/>
        <v>51410</v>
      </c>
      <c r="E283" s="15">
        <v>980835</v>
      </c>
      <c r="F283" s="16">
        <v>63288</v>
      </c>
      <c r="G283" s="16">
        <v>1923</v>
      </c>
      <c r="H283" s="16">
        <v>40</v>
      </c>
      <c r="I283" s="16">
        <v>30</v>
      </c>
      <c r="J283" s="16">
        <v>8</v>
      </c>
      <c r="K283" s="16">
        <v>8</v>
      </c>
      <c r="L283" s="16">
        <v>118</v>
      </c>
      <c r="M283" s="16">
        <v>111</v>
      </c>
      <c r="N283" s="16">
        <v>107</v>
      </c>
      <c r="O283" s="16">
        <v>84</v>
      </c>
      <c r="P283" s="17">
        <f t="shared" si="18"/>
        <v>1046319</v>
      </c>
    </row>
    <row r="284" spans="1:29" x14ac:dyDescent="0.2">
      <c r="A284" s="4">
        <f t="shared" si="19"/>
        <v>2040</v>
      </c>
      <c r="B284" s="4">
        <f t="shared" si="20"/>
        <v>11</v>
      </c>
      <c r="C284" s="11">
        <f t="shared" si="17"/>
        <v>51441</v>
      </c>
      <c r="E284" s="15">
        <v>982937</v>
      </c>
      <c r="F284" s="16">
        <v>63316</v>
      </c>
      <c r="G284" s="16">
        <v>1922</v>
      </c>
      <c r="H284" s="16">
        <v>39</v>
      </c>
      <c r="I284" s="16">
        <v>29</v>
      </c>
      <c r="J284" s="16">
        <v>8</v>
      </c>
      <c r="K284" s="16">
        <v>8</v>
      </c>
      <c r="L284" s="16">
        <v>118</v>
      </c>
      <c r="M284" s="16">
        <v>111</v>
      </c>
      <c r="N284" s="16">
        <v>107</v>
      </c>
      <c r="O284" s="16">
        <v>84</v>
      </c>
      <c r="P284" s="17">
        <f t="shared" si="18"/>
        <v>1048447</v>
      </c>
    </row>
    <row r="285" spans="1:29" x14ac:dyDescent="0.2">
      <c r="A285" s="4">
        <f t="shared" si="19"/>
        <v>2040</v>
      </c>
      <c r="B285" s="4">
        <f t="shared" si="20"/>
        <v>12</v>
      </c>
      <c r="C285" s="11">
        <f t="shared" si="17"/>
        <v>51471</v>
      </c>
      <c r="E285" s="15">
        <v>984278</v>
      </c>
      <c r="F285" s="16">
        <v>63343</v>
      </c>
      <c r="G285" s="16">
        <v>1928</v>
      </c>
      <c r="H285" s="16">
        <v>39</v>
      </c>
      <c r="I285" s="16">
        <v>29</v>
      </c>
      <c r="J285" s="16">
        <v>8</v>
      </c>
      <c r="K285" s="16">
        <v>8</v>
      </c>
      <c r="L285" s="16">
        <v>118</v>
      </c>
      <c r="M285" s="16">
        <v>111</v>
      </c>
      <c r="N285" s="16">
        <v>107</v>
      </c>
      <c r="O285" s="16">
        <v>84</v>
      </c>
      <c r="P285" s="17">
        <f t="shared" si="18"/>
        <v>1049821</v>
      </c>
    </row>
    <row r="286" spans="1:29" x14ac:dyDescent="0.2">
      <c r="A286" s="4">
        <f t="shared" si="19"/>
        <v>2041</v>
      </c>
      <c r="B286" s="4">
        <f t="shared" si="20"/>
        <v>1</v>
      </c>
      <c r="C286" s="11">
        <f t="shared" si="17"/>
        <v>51502</v>
      </c>
      <c r="E286" s="15">
        <v>985182</v>
      </c>
      <c r="F286" s="16">
        <v>63371</v>
      </c>
      <c r="G286" s="16">
        <v>1930</v>
      </c>
      <c r="H286" s="16">
        <v>38</v>
      </c>
      <c r="I286" s="16">
        <v>29</v>
      </c>
      <c r="J286" s="16">
        <v>8</v>
      </c>
      <c r="K286" s="16">
        <v>8</v>
      </c>
      <c r="L286" s="16">
        <v>118</v>
      </c>
      <c r="M286" s="16">
        <v>111</v>
      </c>
      <c r="N286" s="16">
        <v>107</v>
      </c>
      <c r="O286" s="16">
        <v>84</v>
      </c>
      <c r="P286" s="17">
        <f t="shared" si="18"/>
        <v>1050754</v>
      </c>
    </row>
    <row r="287" spans="1:29" x14ac:dyDescent="0.2">
      <c r="A287" s="4">
        <f t="shared" si="19"/>
        <v>2041</v>
      </c>
      <c r="B287" s="4">
        <f t="shared" si="20"/>
        <v>2</v>
      </c>
      <c r="C287" s="11">
        <f t="shared" si="17"/>
        <v>51533</v>
      </c>
      <c r="E287" s="15">
        <v>985677</v>
      </c>
      <c r="F287" s="16">
        <v>63398</v>
      </c>
      <c r="G287" s="16">
        <v>1931</v>
      </c>
      <c r="H287" s="16">
        <v>38</v>
      </c>
      <c r="I287" s="16">
        <v>28</v>
      </c>
      <c r="J287" s="16">
        <v>8</v>
      </c>
      <c r="K287" s="16">
        <v>8</v>
      </c>
      <c r="L287" s="16">
        <v>118</v>
      </c>
      <c r="M287" s="16">
        <v>111</v>
      </c>
      <c r="N287" s="16">
        <v>107</v>
      </c>
      <c r="O287" s="16">
        <v>84</v>
      </c>
      <c r="P287" s="17">
        <f t="shared" si="18"/>
        <v>1051277</v>
      </c>
    </row>
    <row r="288" spans="1:29" x14ac:dyDescent="0.2">
      <c r="A288" s="4">
        <f t="shared" si="19"/>
        <v>2041</v>
      </c>
      <c r="B288" s="4">
        <f t="shared" si="20"/>
        <v>3</v>
      </c>
      <c r="C288" s="11">
        <f t="shared" si="17"/>
        <v>51561</v>
      </c>
      <c r="E288" s="15">
        <v>985879</v>
      </c>
      <c r="F288" s="16">
        <v>63426</v>
      </c>
      <c r="G288" s="16">
        <v>1931</v>
      </c>
      <c r="H288" s="16">
        <v>37</v>
      </c>
      <c r="I288" s="16">
        <v>28</v>
      </c>
      <c r="J288" s="16">
        <v>8</v>
      </c>
      <c r="K288" s="16">
        <v>8</v>
      </c>
      <c r="L288" s="16">
        <v>118</v>
      </c>
      <c r="M288" s="16">
        <v>111</v>
      </c>
      <c r="N288" s="16">
        <v>107</v>
      </c>
      <c r="O288" s="16">
        <v>84</v>
      </c>
      <c r="P288" s="17">
        <f t="shared" si="18"/>
        <v>1051506</v>
      </c>
    </row>
    <row r="289" spans="1:16" x14ac:dyDescent="0.2">
      <c r="A289" s="4">
        <f t="shared" si="19"/>
        <v>2041</v>
      </c>
      <c r="B289" s="4">
        <f t="shared" si="20"/>
        <v>4</v>
      </c>
      <c r="C289" s="11">
        <f t="shared" si="17"/>
        <v>51592</v>
      </c>
      <c r="E289" s="15">
        <v>985667</v>
      </c>
      <c r="F289" s="16">
        <v>63453</v>
      </c>
      <c r="G289" s="16">
        <v>1924</v>
      </c>
      <c r="H289" s="16">
        <v>37</v>
      </c>
      <c r="I289" s="16">
        <v>28</v>
      </c>
      <c r="J289" s="16">
        <v>8</v>
      </c>
      <c r="K289" s="16">
        <v>8</v>
      </c>
      <c r="L289" s="16">
        <v>118</v>
      </c>
      <c r="M289" s="16">
        <v>111</v>
      </c>
      <c r="N289" s="16">
        <v>107</v>
      </c>
      <c r="O289" s="16">
        <v>84</v>
      </c>
      <c r="P289" s="17">
        <f t="shared" si="18"/>
        <v>1051314</v>
      </c>
    </row>
    <row r="290" spans="1:16" x14ac:dyDescent="0.2">
      <c r="A290" s="4">
        <f t="shared" si="19"/>
        <v>2041</v>
      </c>
      <c r="B290" s="4">
        <f t="shared" si="20"/>
        <v>5</v>
      </c>
      <c r="C290" s="11">
        <f t="shared" ref="C290:C345" si="21">DATE(A290,B290,1)</f>
        <v>51622</v>
      </c>
      <c r="E290" s="15">
        <v>985828</v>
      </c>
      <c r="F290" s="16">
        <v>63480</v>
      </c>
      <c r="G290" s="16">
        <v>1921</v>
      </c>
      <c r="H290" s="16">
        <v>37</v>
      </c>
      <c r="I290" s="16">
        <v>27</v>
      </c>
      <c r="J290" s="16">
        <v>8</v>
      </c>
      <c r="K290" s="16">
        <v>8</v>
      </c>
      <c r="L290" s="16">
        <v>118</v>
      </c>
      <c r="M290" s="16">
        <v>111</v>
      </c>
      <c r="N290" s="16">
        <v>107</v>
      </c>
      <c r="O290" s="16">
        <v>84</v>
      </c>
      <c r="P290" s="17">
        <f t="shared" ref="P290:P345" si="22">SUM(E290:H290,J290,MAX(L290:M290),MAX(N290:O290))</f>
        <v>1051499</v>
      </c>
    </row>
    <row r="291" spans="1:16" x14ac:dyDescent="0.2">
      <c r="A291" s="4">
        <f t="shared" ref="A291:A345" si="23">IF(B291=1,A290+1,A290)</f>
        <v>2041</v>
      </c>
      <c r="B291" s="4">
        <f t="shared" ref="B291:B345" si="24">IF(B290=12,1,B290+1)</f>
        <v>6</v>
      </c>
      <c r="C291" s="11">
        <f t="shared" si="21"/>
        <v>51653</v>
      </c>
      <c r="E291" s="15">
        <v>985988</v>
      </c>
      <c r="F291" s="16">
        <v>63508</v>
      </c>
      <c r="G291" s="16">
        <v>1912</v>
      </c>
      <c r="H291" s="16">
        <v>36</v>
      </c>
      <c r="I291" s="16">
        <v>27</v>
      </c>
      <c r="J291" s="16">
        <v>8</v>
      </c>
      <c r="K291" s="16">
        <v>8</v>
      </c>
      <c r="L291" s="16">
        <v>118</v>
      </c>
      <c r="M291" s="16">
        <v>111</v>
      </c>
      <c r="N291" s="16">
        <v>107</v>
      </c>
      <c r="O291" s="16">
        <v>84</v>
      </c>
      <c r="P291" s="17">
        <f t="shared" si="22"/>
        <v>1051677</v>
      </c>
    </row>
    <row r="292" spans="1:16" x14ac:dyDescent="0.2">
      <c r="A292" s="4">
        <f t="shared" si="23"/>
        <v>2041</v>
      </c>
      <c r="B292" s="4">
        <f t="shared" si="24"/>
        <v>7</v>
      </c>
      <c r="C292" s="11">
        <f t="shared" si="21"/>
        <v>51683</v>
      </c>
      <c r="E292" s="15">
        <v>986148</v>
      </c>
      <c r="F292" s="16">
        <v>63535</v>
      </c>
      <c r="G292" s="16">
        <v>1910</v>
      </c>
      <c r="H292" s="16">
        <v>36</v>
      </c>
      <c r="I292" s="16">
        <v>27</v>
      </c>
      <c r="J292" s="16">
        <v>8</v>
      </c>
      <c r="K292" s="16">
        <v>8</v>
      </c>
      <c r="L292" s="16">
        <v>118</v>
      </c>
      <c r="M292" s="16">
        <v>111</v>
      </c>
      <c r="N292" s="16">
        <v>107</v>
      </c>
      <c r="O292" s="16">
        <v>84</v>
      </c>
      <c r="P292" s="17">
        <f t="shared" si="22"/>
        <v>1051862</v>
      </c>
    </row>
    <row r="293" spans="1:16" x14ac:dyDescent="0.2">
      <c r="A293" s="4">
        <f t="shared" si="23"/>
        <v>2041</v>
      </c>
      <c r="B293" s="4">
        <f t="shared" si="24"/>
        <v>8</v>
      </c>
      <c r="C293" s="11">
        <f t="shared" si="21"/>
        <v>51714</v>
      </c>
      <c r="E293" s="15">
        <v>986308</v>
      </c>
      <c r="F293" s="16">
        <v>63561</v>
      </c>
      <c r="G293" s="16">
        <v>1909</v>
      </c>
      <c r="H293" s="16">
        <v>35</v>
      </c>
      <c r="I293" s="16">
        <v>26</v>
      </c>
      <c r="J293" s="16">
        <v>8</v>
      </c>
      <c r="K293" s="16">
        <v>8</v>
      </c>
      <c r="L293" s="16">
        <v>118</v>
      </c>
      <c r="M293" s="16">
        <v>111</v>
      </c>
      <c r="N293" s="16">
        <v>107</v>
      </c>
      <c r="O293" s="16">
        <v>84</v>
      </c>
      <c r="P293" s="17">
        <f t="shared" si="22"/>
        <v>1052046</v>
      </c>
    </row>
    <row r="294" spans="1:16" x14ac:dyDescent="0.2">
      <c r="A294" s="4">
        <f t="shared" si="23"/>
        <v>2041</v>
      </c>
      <c r="B294" s="4">
        <f t="shared" si="24"/>
        <v>9</v>
      </c>
      <c r="C294" s="11">
        <f t="shared" si="21"/>
        <v>51745</v>
      </c>
      <c r="E294" s="15">
        <v>987183</v>
      </c>
      <c r="F294" s="16">
        <v>63588</v>
      </c>
      <c r="G294" s="16">
        <v>1907</v>
      </c>
      <c r="H294" s="16">
        <v>35</v>
      </c>
      <c r="I294" s="16">
        <v>26</v>
      </c>
      <c r="J294" s="16">
        <v>8</v>
      </c>
      <c r="K294" s="16">
        <v>8</v>
      </c>
      <c r="L294" s="16">
        <v>118</v>
      </c>
      <c r="M294" s="16">
        <v>111</v>
      </c>
      <c r="N294" s="16">
        <v>107</v>
      </c>
      <c r="O294" s="16">
        <v>84</v>
      </c>
      <c r="P294" s="17">
        <f t="shared" si="22"/>
        <v>1052946</v>
      </c>
    </row>
    <row r="295" spans="1:16" x14ac:dyDescent="0.2">
      <c r="A295" s="4">
        <f t="shared" si="23"/>
        <v>2041</v>
      </c>
      <c r="B295" s="4">
        <f t="shared" si="24"/>
        <v>10</v>
      </c>
      <c r="C295" s="11">
        <f t="shared" si="21"/>
        <v>51775</v>
      </c>
      <c r="E295" s="15">
        <v>989719</v>
      </c>
      <c r="F295" s="16">
        <v>63614</v>
      </c>
      <c r="G295" s="16">
        <v>1906</v>
      </c>
      <c r="H295" s="16">
        <v>34</v>
      </c>
      <c r="I295" s="16">
        <v>26</v>
      </c>
      <c r="J295" s="16">
        <v>8</v>
      </c>
      <c r="K295" s="16">
        <v>8</v>
      </c>
      <c r="L295" s="16">
        <v>118</v>
      </c>
      <c r="M295" s="16">
        <v>111</v>
      </c>
      <c r="N295" s="16">
        <v>107</v>
      </c>
      <c r="O295" s="16">
        <v>84</v>
      </c>
      <c r="P295" s="17">
        <f t="shared" si="22"/>
        <v>1055506</v>
      </c>
    </row>
    <row r="296" spans="1:16" x14ac:dyDescent="0.2">
      <c r="A296" s="4">
        <f t="shared" si="23"/>
        <v>2041</v>
      </c>
      <c r="B296" s="4">
        <f t="shared" si="24"/>
        <v>11</v>
      </c>
      <c r="C296" s="11">
        <f t="shared" si="21"/>
        <v>51806</v>
      </c>
      <c r="E296" s="15">
        <v>991818</v>
      </c>
      <c r="F296" s="16">
        <v>63640</v>
      </c>
      <c r="G296" s="16">
        <v>1904</v>
      </c>
      <c r="H296" s="16">
        <v>34</v>
      </c>
      <c r="I296" s="16">
        <v>25</v>
      </c>
      <c r="J296" s="16">
        <v>8</v>
      </c>
      <c r="K296" s="16">
        <v>8</v>
      </c>
      <c r="L296" s="16">
        <v>118</v>
      </c>
      <c r="M296" s="16">
        <v>111</v>
      </c>
      <c r="N296" s="16">
        <v>107</v>
      </c>
      <c r="O296" s="16">
        <v>84</v>
      </c>
      <c r="P296" s="17">
        <f t="shared" si="22"/>
        <v>1057629</v>
      </c>
    </row>
    <row r="297" spans="1:16" x14ac:dyDescent="0.2">
      <c r="A297" s="4">
        <f t="shared" si="23"/>
        <v>2041</v>
      </c>
      <c r="B297" s="4">
        <f t="shared" si="24"/>
        <v>12</v>
      </c>
      <c r="C297" s="11">
        <f t="shared" si="21"/>
        <v>51836</v>
      </c>
      <c r="E297" s="15">
        <v>993155</v>
      </c>
      <c r="F297" s="16">
        <v>63666</v>
      </c>
      <c r="G297" s="16">
        <v>1910</v>
      </c>
      <c r="H297" s="16">
        <v>33</v>
      </c>
      <c r="I297" s="16">
        <v>25</v>
      </c>
      <c r="J297" s="16">
        <v>8</v>
      </c>
      <c r="K297" s="16">
        <v>8</v>
      </c>
      <c r="L297" s="16">
        <v>118</v>
      </c>
      <c r="M297" s="16">
        <v>111</v>
      </c>
      <c r="N297" s="16">
        <v>107</v>
      </c>
      <c r="O297" s="16">
        <v>84</v>
      </c>
      <c r="P297" s="17">
        <f t="shared" si="22"/>
        <v>1058997</v>
      </c>
    </row>
    <row r="298" spans="1:16" x14ac:dyDescent="0.2">
      <c r="A298" s="4">
        <f t="shared" si="23"/>
        <v>2042</v>
      </c>
      <c r="B298" s="4">
        <f t="shared" si="24"/>
        <v>1</v>
      </c>
      <c r="C298" s="11">
        <f t="shared" si="21"/>
        <v>51867</v>
      </c>
      <c r="E298" s="15">
        <v>994056</v>
      </c>
      <c r="F298" s="16">
        <v>63692</v>
      </c>
      <c r="G298" s="16">
        <v>1913</v>
      </c>
      <c r="H298" s="16">
        <v>33</v>
      </c>
      <c r="I298" s="16">
        <v>25</v>
      </c>
      <c r="J298" s="16">
        <v>8</v>
      </c>
      <c r="K298" s="16">
        <v>8</v>
      </c>
      <c r="L298" s="16">
        <v>118</v>
      </c>
      <c r="M298" s="16">
        <v>111</v>
      </c>
      <c r="N298" s="16">
        <v>107</v>
      </c>
      <c r="O298" s="16">
        <v>84</v>
      </c>
      <c r="P298" s="17">
        <f t="shared" si="22"/>
        <v>1059927</v>
      </c>
    </row>
    <row r="299" spans="1:16" x14ac:dyDescent="0.2">
      <c r="A299" s="4">
        <f t="shared" si="23"/>
        <v>2042</v>
      </c>
      <c r="B299" s="4">
        <f t="shared" si="24"/>
        <v>2</v>
      </c>
      <c r="C299" s="11">
        <f t="shared" si="21"/>
        <v>51898</v>
      </c>
      <c r="E299" s="15">
        <v>994549</v>
      </c>
      <c r="F299" s="16">
        <v>63718</v>
      </c>
      <c r="G299" s="16">
        <v>1914</v>
      </c>
      <c r="H299" s="16">
        <v>32</v>
      </c>
      <c r="I299" s="16">
        <v>24</v>
      </c>
      <c r="J299" s="16">
        <v>8</v>
      </c>
      <c r="K299" s="16">
        <v>8</v>
      </c>
      <c r="L299" s="16">
        <v>118</v>
      </c>
      <c r="M299" s="16">
        <v>111</v>
      </c>
      <c r="N299" s="16">
        <v>107</v>
      </c>
      <c r="O299" s="16">
        <v>84</v>
      </c>
      <c r="P299" s="17">
        <f t="shared" si="22"/>
        <v>1060446</v>
      </c>
    </row>
    <row r="300" spans="1:16" x14ac:dyDescent="0.2">
      <c r="A300" s="4">
        <f t="shared" si="23"/>
        <v>2042</v>
      </c>
      <c r="B300" s="4">
        <f t="shared" si="24"/>
        <v>3</v>
      </c>
      <c r="C300" s="11">
        <f t="shared" si="21"/>
        <v>51926</v>
      </c>
      <c r="E300" s="15">
        <v>994748</v>
      </c>
      <c r="F300" s="16">
        <v>63744</v>
      </c>
      <c r="G300" s="16">
        <v>1914</v>
      </c>
      <c r="H300" s="16">
        <v>32</v>
      </c>
      <c r="I300" s="16">
        <v>24</v>
      </c>
      <c r="J300" s="16">
        <v>8</v>
      </c>
      <c r="K300" s="16">
        <v>8</v>
      </c>
      <c r="L300" s="16">
        <v>118</v>
      </c>
      <c r="M300" s="16">
        <v>111</v>
      </c>
      <c r="N300" s="16">
        <v>107</v>
      </c>
      <c r="O300" s="16">
        <v>84</v>
      </c>
      <c r="P300" s="17">
        <f t="shared" si="22"/>
        <v>1060671</v>
      </c>
    </row>
    <row r="301" spans="1:16" x14ac:dyDescent="0.2">
      <c r="A301" s="4">
        <f t="shared" si="23"/>
        <v>2042</v>
      </c>
      <c r="B301" s="4">
        <f t="shared" si="24"/>
        <v>4</v>
      </c>
      <c r="C301" s="11">
        <f t="shared" si="21"/>
        <v>51957</v>
      </c>
      <c r="E301" s="15">
        <v>994533</v>
      </c>
      <c r="F301" s="16">
        <v>63770</v>
      </c>
      <c r="G301" s="16">
        <v>1906</v>
      </c>
      <c r="H301" s="16">
        <v>32</v>
      </c>
      <c r="I301" s="16">
        <v>24</v>
      </c>
      <c r="J301" s="16">
        <v>8</v>
      </c>
      <c r="K301" s="16">
        <v>8</v>
      </c>
      <c r="L301" s="16">
        <v>118</v>
      </c>
      <c r="M301" s="16">
        <v>111</v>
      </c>
      <c r="N301" s="16">
        <v>107</v>
      </c>
      <c r="O301" s="16">
        <v>84</v>
      </c>
      <c r="P301" s="17">
        <f t="shared" si="22"/>
        <v>1060474</v>
      </c>
    </row>
    <row r="302" spans="1:16" x14ac:dyDescent="0.2">
      <c r="A302" s="4">
        <f t="shared" si="23"/>
        <v>2042</v>
      </c>
      <c r="B302" s="4">
        <f t="shared" si="24"/>
        <v>5</v>
      </c>
      <c r="C302" s="11">
        <f t="shared" si="21"/>
        <v>51987</v>
      </c>
      <c r="E302" s="15">
        <v>994691</v>
      </c>
      <c r="F302" s="16">
        <v>63796</v>
      </c>
      <c r="G302" s="16">
        <v>1903</v>
      </c>
      <c r="H302" s="16">
        <v>31</v>
      </c>
      <c r="I302" s="16">
        <v>23</v>
      </c>
      <c r="J302" s="16">
        <v>8</v>
      </c>
      <c r="K302" s="16">
        <v>8</v>
      </c>
      <c r="L302" s="16">
        <v>118</v>
      </c>
      <c r="M302" s="16">
        <v>111</v>
      </c>
      <c r="N302" s="16">
        <v>107</v>
      </c>
      <c r="O302" s="16">
        <v>84</v>
      </c>
      <c r="P302" s="17">
        <f t="shared" si="22"/>
        <v>1060654</v>
      </c>
    </row>
    <row r="303" spans="1:16" x14ac:dyDescent="0.2">
      <c r="A303" s="4">
        <f t="shared" si="23"/>
        <v>2042</v>
      </c>
      <c r="B303" s="4">
        <f t="shared" si="24"/>
        <v>6</v>
      </c>
      <c r="C303" s="11">
        <f t="shared" si="21"/>
        <v>52018</v>
      </c>
      <c r="E303" s="15">
        <v>994849</v>
      </c>
      <c r="F303" s="16">
        <v>63822</v>
      </c>
      <c r="G303" s="16">
        <v>1894</v>
      </c>
      <c r="H303" s="16">
        <v>31</v>
      </c>
      <c r="I303" s="16">
        <v>23</v>
      </c>
      <c r="J303" s="16">
        <v>8</v>
      </c>
      <c r="K303" s="16">
        <v>8</v>
      </c>
      <c r="L303" s="16">
        <v>118</v>
      </c>
      <c r="M303" s="16">
        <v>111</v>
      </c>
      <c r="N303" s="16">
        <v>107</v>
      </c>
      <c r="O303" s="16">
        <v>84</v>
      </c>
      <c r="P303" s="17">
        <f t="shared" si="22"/>
        <v>1060829</v>
      </c>
    </row>
    <row r="304" spans="1:16" x14ac:dyDescent="0.2">
      <c r="A304" s="4">
        <f t="shared" si="23"/>
        <v>2042</v>
      </c>
      <c r="B304" s="4">
        <f t="shared" si="24"/>
        <v>7</v>
      </c>
      <c r="C304" s="11">
        <f t="shared" si="21"/>
        <v>52048</v>
      </c>
      <c r="E304" s="15">
        <v>995007</v>
      </c>
      <c r="F304" s="16">
        <v>63848</v>
      </c>
      <c r="G304" s="16">
        <v>1893</v>
      </c>
      <c r="H304" s="16">
        <v>30</v>
      </c>
      <c r="I304" s="16">
        <v>23</v>
      </c>
      <c r="J304" s="16">
        <v>8</v>
      </c>
      <c r="K304" s="16">
        <v>8</v>
      </c>
      <c r="L304" s="16">
        <v>118</v>
      </c>
      <c r="M304" s="16">
        <v>111</v>
      </c>
      <c r="N304" s="16">
        <v>107</v>
      </c>
      <c r="O304" s="16">
        <v>84</v>
      </c>
      <c r="P304" s="17">
        <f t="shared" si="22"/>
        <v>1061011</v>
      </c>
    </row>
    <row r="305" spans="1:16" x14ac:dyDescent="0.2">
      <c r="A305" s="4">
        <f t="shared" si="23"/>
        <v>2042</v>
      </c>
      <c r="B305" s="4">
        <f t="shared" si="24"/>
        <v>8</v>
      </c>
      <c r="C305" s="11">
        <f t="shared" si="21"/>
        <v>52079</v>
      </c>
      <c r="E305" s="15">
        <v>995164</v>
      </c>
      <c r="F305" s="16">
        <v>63873</v>
      </c>
      <c r="G305" s="16">
        <v>1891</v>
      </c>
      <c r="H305" s="16">
        <v>30</v>
      </c>
      <c r="I305" s="16">
        <v>22</v>
      </c>
      <c r="J305" s="16">
        <v>8</v>
      </c>
      <c r="K305" s="16">
        <v>8</v>
      </c>
      <c r="L305" s="16">
        <v>118</v>
      </c>
      <c r="M305" s="16">
        <v>111</v>
      </c>
      <c r="N305" s="16">
        <v>107</v>
      </c>
      <c r="O305" s="16">
        <v>84</v>
      </c>
      <c r="P305" s="17">
        <f t="shared" si="22"/>
        <v>1061191</v>
      </c>
    </row>
    <row r="306" spans="1:16" x14ac:dyDescent="0.2">
      <c r="A306" s="4">
        <f t="shared" si="23"/>
        <v>2042</v>
      </c>
      <c r="B306" s="4">
        <f t="shared" si="24"/>
        <v>9</v>
      </c>
      <c r="C306" s="11">
        <f t="shared" si="21"/>
        <v>52110</v>
      </c>
      <c r="E306" s="15">
        <v>996036</v>
      </c>
      <c r="F306" s="16">
        <v>63899</v>
      </c>
      <c r="G306" s="16">
        <v>1890</v>
      </c>
      <c r="H306" s="16">
        <v>29</v>
      </c>
      <c r="I306" s="16">
        <v>22</v>
      </c>
      <c r="J306" s="16">
        <v>8</v>
      </c>
      <c r="K306" s="16">
        <v>8</v>
      </c>
      <c r="L306" s="16">
        <v>118</v>
      </c>
      <c r="M306" s="16">
        <v>111</v>
      </c>
      <c r="N306" s="16">
        <v>107</v>
      </c>
      <c r="O306" s="16">
        <v>84</v>
      </c>
      <c r="P306" s="17">
        <f t="shared" si="22"/>
        <v>1062087</v>
      </c>
    </row>
    <row r="307" spans="1:16" x14ac:dyDescent="0.2">
      <c r="A307" s="4">
        <f t="shared" si="23"/>
        <v>2042</v>
      </c>
      <c r="B307" s="4">
        <f t="shared" si="24"/>
        <v>10</v>
      </c>
      <c r="C307" s="11">
        <f t="shared" si="21"/>
        <v>52140</v>
      </c>
      <c r="E307" s="15">
        <v>998569</v>
      </c>
      <c r="F307" s="16">
        <v>63925</v>
      </c>
      <c r="G307" s="16">
        <v>1888</v>
      </c>
      <c r="H307" s="16">
        <v>29</v>
      </c>
      <c r="I307" s="16">
        <v>22</v>
      </c>
      <c r="J307" s="16">
        <v>8</v>
      </c>
      <c r="K307" s="16">
        <v>8</v>
      </c>
      <c r="L307" s="16">
        <v>118</v>
      </c>
      <c r="M307" s="16">
        <v>111</v>
      </c>
      <c r="N307" s="16">
        <v>107</v>
      </c>
      <c r="O307" s="16">
        <v>84</v>
      </c>
      <c r="P307" s="17">
        <f t="shared" si="22"/>
        <v>1064644</v>
      </c>
    </row>
    <row r="308" spans="1:16" x14ac:dyDescent="0.2">
      <c r="A308" s="4">
        <f t="shared" si="23"/>
        <v>2042</v>
      </c>
      <c r="B308" s="4">
        <f t="shared" si="24"/>
        <v>11</v>
      </c>
      <c r="C308" s="11">
        <f t="shared" si="21"/>
        <v>52171</v>
      </c>
      <c r="E308" s="15">
        <v>1000666</v>
      </c>
      <c r="F308" s="16">
        <v>63950</v>
      </c>
      <c r="G308" s="16">
        <v>1887</v>
      </c>
      <c r="H308" s="16">
        <v>28</v>
      </c>
      <c r="I308" s="16">
        <v>21</v>
      </c>
      <c r="J308" s="16">
        <v>8</v>
      </c>
      <c r="K308" s="16">
        <v>8</v>
      </c>
      <c r="L308" s="16">
        <v>118</v>
      </c>
      <c r="M308" s="16">
        <v>111</v>
      </c>
      <c r="N308" s="16">
        <v>107</v>
      </c>
      <c r="O308" s="16">
        <v>84</v>
      </c>
      <c r="P308" s="17">
        <f t="shared" si="22"/>
        <v>1066764</v>
      </c>
    </row>
    <row r="309" spans="1:16" x14ac:dyDescent="0.2">
      <c r="A309" s="4">
        <f t="shared" si="23"/>
        <v>2042</v>
      </c>
      <c r="B309" s="4">
        <f t="shared" si="24"/>
        <v>12</v>
      </c>
      <c r="C309" s="11">
        <f t="shared" si="21"/>
        <v>52201</v>
      </c>
      <c r="E309" s="15">
        <v>1002000</v>
      </c>
      <c r="F309" s="16">
        <v>63975</v>
      </c>
      <c r="G309" s="16">
        <v>1893</v>
      </c>
      <c r="H309" s="16">
        <v>28</v>
      </c>
      <c r="I309" s="16">
        <v>21</v>
      </c>
      <c r="J309" s="16">
        <v>8</v>
      </c>
      <c r="K309" s="16">
        <v>8</v>
      </c>
      <c r="L309" s="16">
        <v>118</v>
      </c>
      <c r="M309" s="16">
        <v>111</v>
      </c>
      <c r="N309" s="16">
        <v>107</v>
      </c>
      <c r="O309" s="16">
        <v>84</v>
      </c>
      <c r="P309" s="17">
        <f t="shared" si="22"/>
        <v>1068129</v>
      </c>
    </row>
    <row r="310" spans="1:16" x14ac:dyDescent="0.2">
      <c r="A310" s="4">
        <f t="shared" si="23"/>
        <v>2043</v>
      </c>
      <c r="B310" s="4">
        <f t="shared" si="24"/>
        <v>1</v>
      </c>
      <c r="C310" s="11">
        <f t="shared" si="21"/>
        <v>52232</v>
      </c>
      <c r="E310" s="15">
        <v>1002898</v>
      </c>
      <c r="F310" s="16">
        <v>64000</v>
      </c>
      <c r="G310" s="16">
        <v>1895</v>
      </c>
      <c r="H310" s="16">
        <v>27</v>
      </c>
      <c r="I310" s="16">
        <v>21</v>
      </c>
      <c r="J310" s="16">
        <v>8</v>
      </c>
      <c r="K310" s="16">
        <v>8</v>
      </c>
      <c r="L310" s="16">
        <v>118</v>
      </c>
      <c r="M310" s="16">
        <v>111</v>
      </c>
      <c r="N310" s="16">
        <v>107</v>
      </c>
      <c r="O310" s="16">
        <v>84</v>
      </c>
      <c r="P310" s="17">
        <f t="shared" si="22"/>
        <v>1069053</v>
      </c>
    </row>
    <row r="311" spans="1:16" x14ac:dyDescent="0.2">
      <c r="A311" s="4">
        <f t="shared" si="23"/>
        <v>2043</v>
      </c>
      <c r="B311" s="4">
        <f t="shared" si="24"/>
        <v>2</v>
      </c>
      <c r="C311" s="11">
        <f t="shared" si="21"/>
        <v>52263</v>
      </c>
      <c r="E311" s="15">
        <v>1003387</v>
      </c>
      <c r="F311" s="16">
        <v>64025</v>
      </c>
      <c r="G311" s="16">
        <v>1896</v>
      </c>
      <c r="H311" s="16">
        <v>27</v>
      </c>
      <c r="I311" s="16">
        <v>20</v>
      </c>
      <c r="J311" s="16">
        <v>8</v>
      </c>
      <c r="K311" s="16">
        <v>8</v>
      </c>
      <c r="L311" s="16">
        <v>118</v>
      </c>
      <c r="M311" s="16">
        <v>111</v>
      </c>
      <c r="N311" s="16">
        <v>107</v>
      </c>
      <c r="O311" s="16">
        <v>84</v>
      </c>
      <c r="P311" s="17">
        <f t="shared" si="22"/>
        <v>1069568</v>
      </c>
    </row>
    <row r="312" spans="1:16" x14ac:dyDescent="0.2">
      <c r="A312" s="4">
        <f t="shared" si="23"/>
        <v>2043</v>
      </c>
      <c r="B312" s="4">
        <f t="shared" si="24"/>
        <v>3</v>
      </c>
      <c r="C312" s="11">
        <f t="shared" si="21"/>
        <v>52291</v>
      </c>
      <c r="E312" s="15">
        <v>1003582</v>
      </c>
      <c r="F312" s="16">
        <v>64051</v>
      </c>
      <c r="G312" s="16">
        <v>1896</v>
      </c>
      <c r="H312" s="16">
        <v>26</v>
      </c>
      <c r="I312" s="16">
        <v>20</v>
      </c>
      <c r="J312" s="16">
        <v>8</v>
      </c>
      <c r="K312" s="16">
        <v>8</v>
      </c>
      <c r="L312" s="16">
        <v>118</v>
      </c>
      <c r="M312" s="16">
        <v>111</v>
      </c>
      <c r="N312" s="16">
        <v>107</v>
      </c>
      <c r="O312" s="16">
        <v>84</v>
      </c>
      <c r="P312" s="17">
        <f t="shared" si="22"/>
        <v>1069788</v>
      </c>
    </row>
    <row r="313" spans="1:16" x14ac:dyDescent="0.2">
      <c r="A313" s="4">
        <f t="shared" si="23"/>
        <v>2043</v>
      </c>
      <c r="B313" s="4">
        <f t="shared" si="24"/>
        <v>4</v>
      </c>
      <c r="C313" s="11">
        <f t="shared" si="21"/>
        <v>52322</v>
      </c>
      <c r="E313" s="15">
        <v>1003364</v>
      </c>
      <c r="F313" s="16">
        <v>64076</v>
      </c>
      <c r="G313" s="16">
        <v>1889</v>
      </c>
      <c r="H313" s="16">
        <v>26</v>
      </c>
      <c r="I313" s="16">
        <v>20</v>
      </c>
      <c r="J313" s="16">
        <v>8</v>
      </c>
      <c r="K313" s="16">
        <v>8</v>
      </c>
      <c r="L313" s="16">
        <v>118</v>
      </c>
      <c r="M313" s="16">
        <v>111</v>
      </c>
      <c r="N313" s="16">
        <v>107</v>
      </c>
      <c r="O313" s="16">
        <v>84</v>
      </c>
      <c r="P313" s="17">
        <f t="shared" si="22"/>
        <v>1069588</v>
      </c>
    </row>
    <row r="314" spans="1:16" x14ac:dyDescent="0.2">
      <c r="A314" s="4">
        <f t="shared" si="23"/>
        <v>2043</v>
      </c>
      <c r="B314" s="4">
        <f t="shared" si="24"/>
        <v>5</v>
      </c>
      <c r="C314" s="11">
        <f t="shared" si="21"/>
        <v>52352</v>
      </c>
      <c r="E314" s="15">
        <v>1003518</v>
      </c>
      <c r="F314" s="16">
        <v>64101</v>
      </c>
      <c r="G314" s="16">
        <v>1886</v>
      </c>
      <c r="H314" s="16">
        <v>26</v>
      </c>
      <c r="I314" s="16">
        <v>19</v>
      </c>
      <c r="J314" s="16">
        <v>8</v>
      </c>
      <c r="K314" s="16">
        <v>8</v>
      </c>
      <c r="L314" s="16">
        <v>118</v>
      </c>
      <c r="M314" s="16">
        <v>111</v>
      </c>
      <c r="N314" s="16">
        <v>107</v>
      </c>
      <c r="O314" s="16">
        <v>84</v>
      </c>
      <c r="P314" s="17">
        <f t="shared" si="22"/>
        <v>1069764</v>
      </c>
    </row>
    <row r="315" spans="1:16" x14ac:dyDescent="0.2">
      <c r="A315" s="4">
        <f t="shared" si="23"/>
        <v>2043</v>
      </c>
      <c r="B315" s="4">
        <f t="shared" si="24"/>
        <v>6</v>
      </c>
      <c r="C315" s="11">
        <f t="shared" si="21"/>
        <v>52383</v>
      </c>
      <c r="E315" s="15">
        <v>1003673</v>
      </c>
      <c r="F315" s="16">
        <v>64126</v>
      </c>
      <c r="G315" s="16">
        <v>1876</v>
      </c>
      <c r="H315" s="16">
        <v>25</v>
      </c>
      <c r="I315" s="16">
        <v>19</v>
      </c>
      <c r="J315" s="16">
        <v>8</v>
      </c>
      <c r="K315" s="16">
        <v>8</v>
      </c>
      <c r="L315" s="16">
        <v>118</v>
      </c>
      <c r="M315" s="16">
        <v>111</v>
      </c>
      <c r="N315" s="16">
        <v>107</v>
      </c>
      <c r="O315" s="16">
        <v>84</v>
      </c>
      <c r="P315" s="17">
        <f t="shared" si="22"/>
        <v>1069933</v>
      </c>
    </row>
    <row r="316" spans="1:16" x14ac:dyDescent="0.2">
      <c r="A316" s="4">
        <f t="shared" si="23"/>
        <v>2043</v>
      </c>
      <c r="B316" s="4">
        <f t="shared" si="24"/>
        <v>7</v>
      </c>
      <c r="C316" s="11">
        <f t="shared" si="21"/>
        <v>52413</v>
      </c>
      <c r="E316" s="15">
        <v>1003827</v>
      </c>
      <c r="F316" s="16">
        <v>64152</v>
      </c>
      <c r="G316" s="16">
        <v>1875</v>
      </c>
      <c r="H316" s="16">
        <v>25</v>
      </c>
      <c r="I316" s="16">
        <v>19</v>
      </c>
      <c r="J316" s="16">
        <v>8</v>
      </c>
      <c r="K316" s="16">
        <v>8</v>
      </c>
      <c r="L316" s="16">
        <v>118</v>
      </c>
      <c r="M316" s="16">
        <v>111</v>
      </c>
      <c r="N316" s="16">
        <v>107</v>
      </c>
      <c r="O316" s="16">
        <v>84</v>
      </c>
      <c r="P316" s="17">
        <f t="shared" si="22"/>
        <v>1070112</v>
      </c>
    </row>
    <row r="317" spans="1:16" x14ac:dyDescent="0.2">
      <c r="A317" s="4">
        <f t="shared" si="23"/>
        <v>2043</v>
      </c>
      <c r="B317" s="4">
        <f t="shared" si="24"/>
        <v>8</v>
      </c>
      <c r="C317" s="11">
        <f t="shared" si="21"/>
        <v>52444</v>
      </c>
      <c r="E317" s="15">
        <v>1003980</v>
      </c>
      <c r="F317" s="16">
        <v>64177</v>
      </c>
      <c r="G317" s="16">
        <v>1874</v>
      </c>
      <c r="H317" s="16">
        <v>24</v>
      </c>
      <c r="I317" s="16">
        <v>18</v>
      </c>
      <c r="J317" s="16">
        <v>8</v>
      </c>
      <c r="K317" s="16">
        <v>8</v>
      </c>
      <c r="L317" s="16">
        <v>118</v>
      </c>
      <c r="M317" s="16">
        <v>111</v>
      </c>
      <c r="N317" s="16">
        <v>107</v>
      </c>
      <c r="O317" s="16">
        <v>84</v>
      </c>
      <c r="P317" s="17">
        <f t="shared" si="22"/>
        <v>1070288</v>
      </c>
    </row>
    <row r="318" spans="1:16" x14ac:dyDescent="0.2">
      <c r="A318" s="4">
        <f t="shared" si="23"/>
        <v>2043</v>
      </c>
      <c r="B318" s="4">
        <f t="shared" si="24"/>
        <v>9</v>
      </c>
      <c r="C318" s="11">
        <f t="shared" si="21"/>
        <v>52475</v>
      </c>
      <c r="E318" s="15">
        <v>1004848</v>
      </c>
      <c r="F318" s="16">
        <v>64203</v>
      </c>
      <c r="G318" s="16">
        <v>1872</v>
      </c>
      <c r="H318" s="16">
        <v>24</v>
      </c>
      <c r="I318" s="16">
        <v>18</v>
      </c>
      <c r="J318" s="16">
        <v>8</v>
      </c>
      <c r="K318" s="16">
        <v>8</v>
      </c>
      <c r="L318" s="16">
        <v>118</v>
      </c>
      <c r="M318" s="16">
        <v>111</v>
      </c>
      <c r="N318" s="16">
        <v>107</v>
      </c>
      <c r="O318" s="16">
        <v>84</v>
      </c>
      <c r="P318" s="17">
        <f t="shared" si="22"/>
        <v>1071180</v>
      </c>
    </row>
    <row r="319" spans="1:16" x14ac:dyDescent="0.2">
      <c r="A319" s="4">
        <f t="shared" si="23"/>
        <v>2043</v>
      </c>
      <c r="B319" s="4">
        <f t="shared" si="24"/>
        <v>10</v>
      </c>
      <c r="C319" s="11">
        <f t="shared" si="21"/>
        <v>52505</v>
      </c>
      <c r="E319" s="15">
        <v>1007378</v>
      </c>
      <c r="F319" s="16">
        <v>64229</v>
      </c>
      <c r="G319" s="16">
        <v>1871</v>
      </c>
      <c r="H319" s="16">
        <v>23</v>
      </c>
      <c r="I319" s="16">
        <v>17</v>
      </c>
      <c r="J319" s="16">
        <v>8</v>
      </c>
      <c r="K319" s="16">
        <v>8</v>
      </c>
      <c r="L319" s="16">
        <v>118</v>
      </c>
      <c r="M319" s="16">
        <v>111</v>
      </c>
      <c r="N319" s="16">
        <v>107</v>
      </c>
      <c r="O319" s="16">
        <v>84</v>
      </c>
      <c r="P319" s="17">
        <f t="shared" si="22"/>
        <v>1073734</v>
      </c>
    </row>
    <row r="320" spans="1:16" x14ac:dyDescent="0.2">
      <c r="A320" s="4">
        <f t="shared" si="23"/>
        <v>2043</v>
      </c>
      <c r="B320" s="4">
        <f t="shared" si="24"/>
        <v>11</v>
      </c>
      <c r="C320" s="11">
        <f t="shared" si="21"/>
        <v>52536</v>
      </c>
      <c r="E320" s="15">
        <v>1009471</v>
      </c>
      <c r="F320" s="16">
        <v>64255</v>
      </c>
      <c r="G320" s="16">
        <v>1869</v>
      </c>
      <c r="H320" s="16">
        <v>23</v>
      </c>
      <c r="I320" s="16">
        <v>17</v>
      </c>
      <c r="J320" s="16">
        <v>8</v>
      </c>
      <c r="K320" s="16">
        <v>8</v>
      </c>
      <c r="L320" s="16">
        <v>118</v>
      </c>
      <c r="M320" s="16">
        <v>111</v>
      </c>
      <c r="N320" s="16">
        <v>107</v>
      </c>
      <c r="O320" s="16">
        <v>84</v>
      </c>
      <c r="P320" s="17">
        <f t="shared" si="22"/>
        <v>1075851</v>
      </c>
    </row>
    <row r="321" spans="1:16" x14ac:dyDescent="0.2">
      <c r="A321" s="4">
        <f t="shared" si="23"/>
        <v>2043</v>
      </c>
      <c r="B321" s="4">
        <f t="shared" si="24"/>
        <v>12</v>
      </c>
      <c r="C321" s="11">
        <f t="shared" si="21"/>
        <v>52566</v>
      </c>
      <c r="E321" s="15">
        <v>1010802</v>
      </c>
      <c r="F321" s="16">
        <v>64281</v>
      </c>
      <c r="G321" s="16">
        <v>1875</v>
      </c>
      <c r="H321" s="16">
        <v>22</v>
      </c>
      <c r="I321" s="16">
        <v>17</v>
      </c>
      <c r="J321" s="16">
        <v>8</v>
      </c>
      <c r="K321" s="16">
        <v>8</v>
      </c>
      <c r="L321" s="16">
        <v>118</v>
      </c>
      <c r="M321" s="16">
        <v>111</v>
      </c>
      <c r="N321" s="16">
        <v>107</v>
      </c>
      <c r="O321" s="16">
        <v>84</v>
      </c>
      <c r="P321" s="17">
        <f t="shared" si="22"/>
        <v>1077213</v>
      </c>
    </row>
    <row r="322" spans="1:16" x14ac:dyDescent="0.2">
      <c r="A322" s="4">
        <f t="shared" si="23"/>
        <v>2044</v>
      </c>
      <c r="B322" s="4">
        <f t="shared" si="24"/>
        <v>1</v>
      </c>
      <c r="C322" s="11">
        <f t="shared" si="21"/>
        <v>52597</v>
      </c>
      <c r="E322" s="15">
        <v>1011696</v>
      </c>
      <c r="F322" s="16">
        <v>64307</v>
      </c>
      <c r="G322" s="16">
        <v>1878</v>
      </c>
      <c r="H322" s="16">
        <v>22</v>
      </c>
      <c r="I322" s="16">
        <v>16</v>
      </c>
      <c r="J322" s="16">
        <v>8</v>
      </c>
      <c r="K322" s="16">
        <v>8</v>
      </c>
      <c r="L322" s="16">
        <v>118</v>
      </c>
      <c r="M322" s="16">
        <v>111</v>
      </c>
      <c r="N322" s="16">
        <v>107</v>
      </c>
      <c r="O322" s="16">
        <v>84</v>
      </c>
      <c r="P322" s="17">
        <f t="shared" si="22"/>
        <v>1078136</v>
      </c>
    </row>
    <row r="323" spans="1:16" x14ac:dyDescent="0.2">
      <c r="A323" s="4">
        <f t="shared" si="23"/>
        <v>2044</v>
      </c>
      <c r="B323" s="4">
        <f t="shared" si="24"/>
        <v>2</v>
      </c>
      <c r="C323" s="11">
        <f t="shared" si="21"/>
        <v>52628</v>
      </c>
      <c r="E323" s="15">
        <v>1012181</v>
      </c>
      <c r="F323" s="16">
        <v>64333</v>
      </c>
      <c r="G323" s="16">
        <v>1879</v>
      </c>
      <c r="H323" s="16">
        <v>21</v>
      </c>
      <c r="I323" s="16">
        <v>16</v>
      </c>
      <c r="J323" s="16">
        <v>8</v>
      </c>
      <c r="K323" s="16">
        <v>8</v>
      </c>
      <c r="L323" s="16">
        <v>118</v>
      </c>
      <c r="M323" s="16">
        <v>111</v>
      </c>
      <c r="N323" s="16">
        <v>107</v>
      </c>
      <c r="O323" s="16">
        <v>84</v>
      </c>
      <c r="P323" s="17">
        <f t="shared" si="22"/>
        <v>1078647</v>
      </c>
    </row>
    <row r="324" spans="1:16" x14ac:dyDescent="0.2">
      <c r="A324" s="4">
        <f t="shared" si="23"/>
        <v>2044</v>
      </c>
      <c r="B324" s="4">
        <f t="shared" si="24"/>
        <v>3</v>
      </c>
      <c r="C324" s="11">
        <f t="shared" si="21"/>
        <v>52657</v>
      </c>
      <c r="E324" s="15">
        <v>1012373</v>
      </c>
      <c r="F324" s="16">
        <v>64358</v>
      </c>
      <c r="G324" s="16">
        <v>1878</v>
      </c>
      <c r="H324" s="16">
        <v>21</v>
      </c>
      <c r="I324" s="16">
        <v>16</v>
      </c>
      <c r="J324" s="16">
        <v>8</v>
      </c>
      <c r="K324" s="16">
        <v>8</v>
      </c>
      <c r="L324" s="16">
        <v>118</v>
      </c>
      <c r="M324" s="16">
        <v>111</v>
      </c>
      <c r="N324" s="16">
        <v>107</v>
      </c>
      <c r="O324" s="16">
        <v>84</v>
      </c>
      <c r="P324" s="17">
        <f t="shared" si="22"/>
        <v>1078863</v>
      </c>
    </row>
    <row r="325" spans="1:16" x14ac:dyDescent="0.2">
      <c r="A325" s="4">
        <f t="shared" si="23"/>
        <v>2044</v>
      </c>
      <c r="B325" s="4">
        <f t="shared" si="24"/>
        <v>4</v>
      </c>
      <c r="C325" s="11">
        <f t="shared" si="21"/>
        <v>52688</v>
      </c>
      <c r="E325" s="15">
        <v>1012151</v>
      </c>
      <c r="F325" s="16">
        <v>64384</v>
      </c>
      <c r="G325" s="16">
        <v>1871</v>
      </c>
      <c r="H325" s="16">
        <v>21</v>
      </c>
      <c r="I325" s="16">
        <v>15</v>
      </c>
      <c r="J325" s="16">
        <v>8</v>
      </c>
      <c r="K325" s="16">
        <v>8</v>
      </c>
      <c r="L325" s="16">
        <v>118</v>
      </c>
      <c r="M325" s="16">
        <v>111</v>
      </c>
      <c r="N325" s="16">
        <v>107</v>
      </c>
      <c r="O325" s="16">
        <v>84</v>
      </c>
      <c r="P325" s="17">
        <f t="shared" si="22"/>
        <v>1078660</v>
      </c>
    </row>
    <row r="326" spans="1:16" x14ac:dyDescent="0.2">
      <c r="A326" s="4">
        <f t="shared" si="23"/>
        <v>2044</v>
      </c>
      <c r="B326" s="4">
        <f t="shared" si="24"/>
        <v>5</v>
      </c>
      <c r="C326" s="11">
        <f t="shared" si="21"/>
        <v>52718</v>
      </c>
      <c r="E326" s="15">
        <v>1012302</v>
      </c>
      <c r="F326" s="16">
        <v>64411</v>
      </c>
      <c r="G326" s="16">
        <v>1868</v>
      </c>
      <c r="H326" s="16">
        <v>20</v>
      </c>
      <c r="I326" s="16">
        <v>15</v>
      </c>
      <c r="J326" s="16">
        <v>8</v>
      </c>
      <c r="K326" s="16">
        <v>8</v>
      </c>
      <c r="L326" s="16">
        <v>118</v>
      </c>
      <c r="M326" s="16">
        <v>111</v>
      </c>
      <c r="N326" s="16">
        <v>107</v>
      </c>
      <c r="O326" s="16">
        <v>84</v>
      </c>
      <c r="P326" s="17">
        <f t="shared" si="22"/>
        <v>1078834</v>
      </c>
    </row>
    <row r="327" spans="1:16" x14ac:dyDescent="0.2">
      <c r="A327" s="4">
        <f t="shared" si="23"/>
        <v>2044</v>
      </c>
      <c r="B327" s="4">
        <f t="shared" si="24"/>
        <v>6</v>
      </c>
      <c r="C327" s="11">
        <f t="shared" si="21"/>
        <v>52749</v>
      </c>
      <c r="E327" s="15">
        <v>1012453</v>
      </c>
      <c r="F327" s="16">
        <v>64437</v>
      </c>
      <c r="G327" s="16">
        <v>1859</v>
      </c>
      <c r="H327" s="16">
        <v>20</v>
      </c>
      <c r="I327" s="16">
        <v>15</v>
      </c>
      <c r="J327" s="16">
        <v>8</v>
      </c>
      <c r="K327" s="16">
        <v>8</v>
      </c>
      <c r="L327" s="16">
        <v>118</v>
      </c>
      <c r="M327" s="16">
        <v>111</v>
      </c>
      <c r="N327" s="16">
        <v>107</v>
      </c>
      <c r="O327" s="16">
        <v>84</v>
      </c>
      <c r="P327" s="17">
        <f t="shared" si="22"/>
        <v>1079002</v>
      </c>
    </row>
    <row r="328" spans="1:16" x14ac:dyDescent="0.2">
      <c r="A328" s="4">
        <f t="shared" si="23"/>
        <v>2044</v>
      </c>
      <c r="B328" s="4">
        <f t="shared" si="24"/>
        <v>7</v>
      </c>
      <c r="C328" s="11">
        <f t="shared" si="21"/>
        <v>52779</v>
      </c>
      <c r="E328" s="15">
        <v>1012603</v>
      </c>
      <c r="F328" s="16">
        <v>64463</v>
      </c>
      <c r="G328" s="16">
        <v>1857</v>
      </c>
      <c r="H328" s="16">
        <v>19</v>
      </c>
      <c r="I328" s="16">
        <v>14</v>
      </c>
      <c r="J328" s="16">
        <v>8</v>
      </c>
      <c r="K328" s="16">
        <v>8</v>
      </c>
      <c r="L328" s="16">
        <v>118</v>
      </c>
      <c r="M328" s="16">
        <v>111</v>
      </c>
      <c r="N328" s="16">
        <v>107</v>
      </c>
      <c r="O328" s="16">
        <v>84</v>
      </c>
      <c r="P328" s="17">
        <f t="shared" si="22"/>
        <v>1079175</v>
      </c>
    </row>
    <row r="329" spans="1:16" x14ac:dyDescent="0.2">
      <c r="A329" s="4">
        <f t="shared" si="23"/>
        <v>2044</v>
      </c>
      <c r="B329" s="4">
        <f t="shared" si="24"/>
        <v>8</v>
      </c>
      <c r="C329" s="11">
        <f t="shared" si="21"/>
        <v>52810</v>
      </c>
      <c r="E329" s="15">
        <v>1012753</v>
      </c>
      <c r="F329" s="16">
        <v>64489</v>
      </c>
      <c r="G329" s="16">
        <v>1856</v>
      </c>
      <c r="H329" s="16">
        <v>19</v>
      </c>
      <c r="I329" s="16">
        <v>14</v>
      </c>
      <c r="J329" s="16">
        <v>8</v>
      </c>
      <c r="K329" s="16">
        <v>8</v>
      </c>
      <c r="L329" s="16">
        <v>118</v>
      </c>
      <c r="M329" s="16">
        <v>111</v>
      </c>
      <c r="N329" s="16">
        <v>107</v>
      </c>
      <c r="O329" s="16">
        <v>84</v>
      </c>
      <c r="P329" s="17">
        <f t="shared" si="22"/>
        <v>1079350</v>
      </c>
    </row>
    <row r="330" spans="1:16" x14ac:dyDescent="0.2">
      <c r="A330" s="4">
        <f t="shared" si="23"/>
        <v>2044</v>
      </c>
      <c r="B330" s="4">
        <f t="shared" si="24"/>
        <v>9</v>
      </c>
      <c r="C330" s="11">
        <f t="shared" si="21"/>
        <v>52841</v>
      </c>
      <c r="E330" s="15">
        <v>1013618</v>
      </c>
      <c r="F330" s="16">
        <v>64515</v>
      </c>
      <c r="G330" s="16">
        <v>1855</v>
      </c>
      <c r="H330" s="16">
        <v>18</v>
      </c>
      <c r="I330" s="16">
        <v>14</v>
      </c>
      <c r="J330" s="16">
        <v>8</v>
      </c>
      <c r="K330" s="16">
        <v>8</v>
      </c>
      <c r="L330" s="16">
        <v>118</v>
      </c>
      <c r="M330" s="16">
        <v>111</v>
      </c>
      <c r="N330" s="16">
        <v>107</v>
      </c>
      <c r="O330" s="16">
        <v>84</v>
      </c>
      <c r="P330" s="17">
        <f t="shared" si="22"/>
        <v>1080239</v>
      </c>
    </row>
    <row r="331" spans="1:16" x14ac:dyDescent="0.2">
      <c r="A331" s="4">
        <f t="shared" si="23"/>
        <v>2044</v>
      </c>
      <c r="B331" s="4">
        <f t="shared" si="24"/>
        <v>10</v>
      </c>
      <c r="C331" s="11">
        <f t="shared" si="21"/>
        <v>52871</v>
      </c>
      <c r="E331" s="15">
        <v>1016144</v>
      </c>
      <c r="F331" s="16">
        <v>64542</v>
      </c>
      <c r="G331" s="16">
        <v>1853</v>
      </c>
      <c r="H331" s="16">
        <v>18</v>
      </c>
      <c r="I331" s="16">
        <v>13</v>
      </c>
      <c r="J331" s="16">
        <v>8</v>
      </c>
      <c r="K331" s="16">
        <v>8</v>
      </c>
      <c r="L331" s="16">
        <v>118</v>
      </c>
      <c r="M331" s="16">
        <v>111</v>
      </c>
      <c r="N331" s="16">
        <v>107</v>
      </c>
      <c r="O331" s="16">
        <v>84</v>
      </c>
      <c r="P331" s="17">
        <f t="shared" si="22"/>
        <v>1082790</v>
      </c>
    </row>
    <row r="332" spans="1:16" x14ac:dyDescent="0.2">
      <c r="A332" s="4">
        <f t="shared" si="23"/>
        <v>2044</v>
      </c>
      <c r="B332" s="4">
        <f t="shared" si="24"/>
        <v>11</v>
      </c>
      <c r="C332" s="11">
        <f t="shared" si="21"/>
        <v>52902</v>
      </c>
      <c r="E332" s="15">
        <v>1018233</v>
      </c>
      <c r="F332" s="16">
        <v>64568</v>
      </c>
      <c r="G332" s="16">
        <v>1852</v>
      </c>
      <c r="H332" s="16">
        <v>17</v>
      </c>
      <c r="I332" s="16">
        <v>13</v>
      </c>
      <c r="J332" s="16">
        <v>8</v>
      </c>
      <c r="K332" s="16">
        <v>8</v>
      </c>
      <c r="L332" s="16">
        <v>118</v>
      </c>
      <c r="M332" s="16">
        <v>111</v>
      </c>
      <c r="N332" s="16">
        <v>107</v>
      </c>
      <c r="O332" s="16">
        <v>84</v>
      </c>
      <c r="P332" s="17">
        <f t="shared" si="22"/>
        <v>1084903</v>
      </c>
    </row>
    <row r="333" spans="1:16" x14ac:dyDescent="0.2">
      <c r="A333" s="4">
        <f t="shared" si="23"/>
        <v>2044</v>
      </c>
      <c r="B333" s="4">
        <f t="shared" si="24"/>
        <v>12</v>
      </c>
      <c r="C333" s="11">
        <f t="shared" si="21"/>
        <v>52932</v>
      </c>
      <c r="E333" s="15">
        <v>1019561</v>
      </c>
      <c r="F333" s="16">
        <v>64595</v>
      </c>
      <c r="G333" s="16">
        <v>1858</v>
      </c>
      <c r="H333" s="16">
        <v>17</v>
      </c>
      <c r="I333" s="16">
        <v>13</v>
      </c>
      <c r="J333" s="16">
        <v>8</v>
      </c>
      <c r="K333" s="16">
        <v>8</v>
      </c>
      <c r="L333" s="16">
        <v>118</v>
      </c>
      <c r="M333" s="16">
        <v>111</v>
      </c>
      <c r="N333" s="16">
        <v>107</v>
      </c>
      <c r="O333" s="16">
        <v>84</v>
      </c>
      <c r="P333" s="17">
        <f t="shared" si="22"/>
        <v>1086264</v>
      </c>
    </row>
    <row r="334" spans="1:16" x14ac:dyDescent="0.2">
      <c r="A334" s="4">
        <f t="shared" si="23"/>
        <v>2045</v>
      </c>
      <c r="B334" s="4">
        <f t="shared" si="24"/>
        <v>1</v>
      </c>
      <c r="C334" s="11">
        <f t="shared" si="21"/>
        <v>52963</v>
      </c>
      <c r="E334" s="15">
        <v>1020451</v>
      </c>
      <c r="F334" s="16">
        <v>64622</v>
      </c>
      <c r="G334" s="16">
        <v>1860</v>
      </c>
      <c r="H334" s="16">
        <v>16</v>
      </c>
      <c r="I334" s="16">
        <v>12</v>
      </c>
      <c r="J334" s="16">
        <v>8</v>
      </c>
      <c r="K334" s="16">
        <v>8</v>
      </c>
      <c r="L334" s="16">
        <v>118</v>
      </c>
      <c r="M334" s="16">
        <v>111</v>
      </c>
      <c r="N334" s="16">
        <v>107</v>
      </c>
      <c r="O334" s="16">
        <v>84</v>
      </c>
      <c r="P334" s="17">
        <f t="shared" si="22"/>
        <v>1087182</v>
      </c>
    </row>
    <row r="335" spans="1:16" x14ac:dyDescent="0.2">
      <c r="A335" s="4">
        <f t="shared" si="23"/>
        <v>2045</v>
      </c>
      <c r="B335" s="4">
        <f t="shared" si="24"/>
        <v>2</v>
      </c>
      <c r="C335" s="11">
        <f t="shared" si="21"/>
        <v>52994</v>
      </c>
      <c r="E335" s="15">
        <v>1020933</v>
      </c>
      <c r="F335" s="16">
        <v>64649</v>
      </c>
      <c r="G335" s="16">
        <v>1861</v>
      </c>
      <c r="H335" s="16">
        <v>16</v>
      </c>
      <c r="I335" s="16">
        <v>12</v>
      </c>
      <c r="J335" s="16">
        <v>8</v>
      </c>
      <c r="K335" s="16">
        <v>8</v>
      </c>
      <c r="L335" s="16">
        <v>118</v>
      </c>
      <c r="M335" s="16">
        <v>111</v>
      </c>
      <c r="N335" s="16">
        <v>107</v>
      </c>
      <c r="O335" s="16">
        <v>84</v>
      </c>
      <c r="P335" s="17">
        <f t="shared" si="22"/>
        <v>1087692</v>
      </c>
    </row>
    <row r="336" spans="1:16" x14ac:dyDescent="0.2">
      <c r="A336" s="4">
        <f t="shared" si="23"/>
        <v>2045</v>
      </c>
      <c r="B336" s="4">
        <f t="shared" si="24"/>
        <v>3</v>
      </c>
      <c r="C336" s="11">
        <f t="shared" si="21"/>
        <v>53022</v>
      </c>
      <c r="E336" s="15">
        <v>1021122</v>
      </c>
      <c r="F336" s="16">
        <v>64676</v>
      </c>
      <c r="G336" s="16">
        <v>1861</v>
      </c>
      <c r="H336" s="16">
        <v>16</v>
      </c>
      <c r="I336" s="16">
        <v>12</v>
      </c>
      <c r="J336" s="16">
        <v>8</v>
      </c>
      <c r="K336" s="16">
        <v>8</v>
      </c>
      <c r="L336" s="16">
        <v>118</v>
      </c>
      <c r="M336" s="16">
        <v>111</v>
      </c>
      <c r="N336" s="16">
        <v>107</v>
      </c>
      <c r="O336" s="16">
        <v>84</v>
      </c>
      <c r="P336" s="17">
        <f t="shared" si="22"/>
        <v>1087908</v>
      </c>
    </row>
    <row r="337" spans="1:16" x14ac:dyDescent="0.2">
      <c r="A337" s="4">
        <f t="shared" si="23"/>
        <v>2045</v>
      </c>
      <c r="B337" s="4">
        <f t="shared" si="24"/>
        <v>4</v>
      </c>
      <c r="C337" s="11">
        <f t="shared" si="21"/>
        <v>53053</v>
      </c>
      <c r="E337" s="15">
        <v>1020896</v>
      </c>
      <c r="F337" s="16">
        <v>64703</v>
      </c>
      <c r="G337" s="16">
        <v>1853</v>
      </c>
      <c r="H337" s="16">
        <v>15</v>
      </c>
      <c r="I337" s="16">
        <v>11</v>
      </c>
      <c r="J337" s="16">
        <v>8</v>
      </c>
      <c r="K337" s="16">
        <v>8</v>
      </c>
      <c r="L337" s="16">
        <v>118</v>
      </c>
      <c r="M337" s="16">
        <v>111</v>
      </c>
      <c r="N337" s="16">
        <v>107</v>
      </c>
      <c r="O337" s="16">
        <v>84</v>
      </c>
      <c r="P337" s="17">
        <f t="shared" si="22"/>
        <v>1087700</v>
      </c>
    </row>
    <row r="338" spans="1:16" x14ac:dyDescent="0.2">
      <c r="A338" s="4">
        <f t="shared" si="23"/>
        <v>2045</v>
      </c>
      <c r="B338" s="4">
        <f t="shared" si="24"/>
        <v>5</v>
      </c>
      <c r="C338" s="11">
        <f t="shared" si="21"/>
        <v>53083</v>
      </c>
      <c r="E338" s="15">
        <v>1021044</v>
      </c>
      <c r="F338" s="16">
        <v>64730</v>
      </c>
      <c r="G338" s="16">
        <v>1851</v>
      </c>
      <c r="H338" s="16">
        <v>15</v>
      </c>
      <c r="I338" s="16">
        <v>11</v>
      </c>
      <c r="J338" s="16">
        <v>8</v>
      </c>
      <c r="K338" s="16">
        <v>8</v>
      </c>
      <c r="L338" s="16">
        <v>118</v>
      </c>
      <c r="M338" s="16">
        <v>111</v>
      </c>
      <c r="N338" s="16">
        <v>107</v>
      </c>
      <c r="O338" s="16">
        <v>84</v>
      </c>
      <c r="P338" s="17">
        <f t="shared" si="22"/>
        <v>1087873</v>
      </c>
    </row>
    <row r="339" spans="1:16" x14ac:dyDescent="0.2">
      <c r="A339" s="4">
        <f t="shared" si="23"/>
        <v>2045</v>
      </c>
      <c r="B339" s="4">
        <f t="shared" si="24"/>
        <v>6</v>
      </c>
      <c r="C339" s="11">
        <f t="shared" si="21"/>
        <v>53114</v>
      </c>
      <c r="E339" s="15">
        <v>1021191</v>
      </c>
      <c r="F339" s="16">
        <v>64756</v>
      </c>
      <c r="G339" s="16">
        <v>1841</v>
      </c>
      <c r="H339" s="16">
        <v>14</v>
      </c>
      <c r="I339" s="16">
        <v>11</v>
      </c>
      <c r="J339" s="16">
        <v>8</v>
      </c>
      <c r="K339" s="16">
        <v>8</v>
      </c>
      <c r="L339" s="16">
        <v>118</v>
      </c>
      <c r="M339" s="16">
        <v>111</v>
      </c>
      <c r="N339" s="16">
        <v>107</v>
      </c>
      <c r="O339" s="16">
        <v>84</v>
      </c>
      <c r="P339" s="17">
        <f t="shared" si="22"/>
        <v>1088035</v>
      </c>
    </row>
    <row r="340" spans="1:16" x14ac:dyDescent="0.2">
      <c r="A340" s="4">
        <f t="shared" si="23"/>
        <v>2045</v>
      </c>
      <c r="B340" s="4">
        <f t="shared" si="24"/>
        <v>7</v>
      </c>
      <c r="C340" s="11">
        <f t="shared" si="21"/>
        <v>53144</v>
      </c>
      <c r="E340" s="15">
        <v>1021338</v>
      </c>
      <c r="F340" s="16">
        <v>64783</v>
      </c>
      <c r="G340" s="16">
        <v>1840</v>
      </c>
      <c r="H340" s="16">
        <v>14</v>
      </c>
      <c r="I340" s="16">
        <v>10</v>
      </c>
      <c r="J340" s="16">
        <v>8</v>
      </c>
      <c r="K340" s="16">
        <v>8</v>
      </c>
      <c r="L340" s="16">
        <v>118</v>
      </c>
      <c r="M340" s="16">
        <v>111</v>
      </c>
      <c r="N340" s="16">
        <v>107</v>
      </c>
      <c r="O340" s="16">
        <v>84</v>
      </c>
      <c r="P340" s="17">
        <f t="shared" si="22"/>
        <v>1088208</v>
      </c>
    </row>
    <row r="341" spans="1:16" x14ac:dyDescent="0.2">
      <c r="A341" s="4">
        <f t="shared" si="23"/>
        <v>2045</v>
      </c>
      <c r="B341" s="4">
        <f t="shared" si="24"/>
        <v>8</v>
      </c>
      <c r="C341" s="11">
        <f t="shared" si="21"/>
        <v>53175</v>
      </c>
      <c r="E341" s="15">
        <v>1021484</v>
      </c>
      <c r="F341" s="16">
        <v>64809</v>
      </c>
      <c r="G341" s="16">
        <v>1838</v>
      </c>
      <c r="H341" s="16">
        <v>13</v>
      </c>
      <c r="I341" s="16">
        <v>10</v>
      </c>
      <c r="J341" s="16">
        <v>8</v>
      </c>
      <c r="K341" s="16">
        <v>8</v>
      </c>
      <c r="L341" s="16">
        <v>118</v>
      </c>
      <c r="M341" s="16">
        <v>111</v>
      </c>
      <c r="N341" s="16">
        <v>107</v>
      </c>
      <c r="O341" s="16">
        <v>84</v>
      </c>
      <c r="P341" s="17">
        <f t="shared" si="22"/>
        <v>1088377</v>
      </c>
    </row>
    <row r="342" spans="1:16" x14ac:dyDescent="0.2">
      <c r="A342" s="4">
        <f t="shared" si="23"/>
        <v>2045</v>
      </c>
      <c r="B342" s="4">
        <f t="shared" si="24"/>
        <v>9</v>
      </c>
      <c r="C342" s="11">
        <f t="shared" si="21"/>
        <v>53206</v>
      </c>
      <c r="E342" s="15">
        <v>1022345</v>
      </c>
      <c r="F342" s="16">
        <v>64836</v>
      </c>
      <c r="G342" s="16">
        <v>1837</v>
      </c>
      <c r="H342" s="16">
        <v>13</v>
      </c>
      <c r="I342" s="16">
        <v>10</v>
      </c>
      <c r="J342" s="16">
        <v>8</v>
      </c>
      <c r="K342" s="16">
        <v>8</v>
      </c>
      <c r="L342" s="16">
        <v>118</v>
      </c>
      <c r="M342" s="16">
        <v>111</v>
      </c>
      <c r="N342" s="16">
        <v>107</v>
      </c>
      <c r="O342" s="16">
        <v>84</v>
      </c>
      <c r="P342" s="17">
        <f t="shared" si="22"/>
        <v>1089264</v>
      </c>
    </row>
    <row r="343" spans="1:16" x14ac:dyDescent="0.2">
      <c r="A343" s="4">
        <f t="shared" si="23"/>
        <v>2045</v>
      </c>
      <c r="B343" s="4">
        <f t="shared" si="24"/>
        <v>10</v>
      </c>
      <c r="C343" s="11">
        <f t="shared" si="21"/>
        <v>53236</v>
      </c>
      <c r="E343" s="15">
        <v>1024868</v>
      </c>
      <c r="F343" s="16">
        <v>64862</v>
      </c>
      <c r="G343" s="16">
        <v>1836</v>
      </c>
      <c r="H343" s="16">
        <v>12</v>
      </c>
      <c r="I343" s="16">
        <v>9</v>
      </c>
      <c r="J343" s="16">
        <v>8</v>
      </c>
      <c r="K343" s="16">
        <v>8</v>
      </c>
      <c r="L343" s="16">
        <v>118</v>
      </c>
      <c r="M343" s="16">
        <v>111</v>
      </c>
      <c r="N343" s="16">
        <v>107</v>
      </c>
      <c r="O343" s="16">
        <v>84</v>
      </c>
      <c r="P343" s="17">
        <f t="shared" si="22"/>
        <v>1091811</v>
      </c>
    </row>
    <row r="344" spans="1:16" x14ac:dyDescent="0.2">
      <c r="A344" s="4">
        <f t="shared" si="23"/>
        <v>2045</v>
      </c>
      <c r="B344" s="4">
        <f t="shared" si="24"/>
        <v>11</v>
      </c>
      <c r="C344" s="11">
        <f t="shared" si="21"/>
        <v>53267</v>
      </c>
      <c r="E344" s="15">
        <v>1026954</v>
      </c>
      <c r="F344" s="16">
        <v>64888</v>
      </c>
      <c r="G344" s="16">
        <v>1834</v>
      </c>
      <c r="H344" s="16">
        <v>12</v>
      </c>
      <c r="I344" s="16">
        <v>9</v>
      </c>
      <c r="J344" s="16">
        <v>8</v>
      </c>
      <c r="K344" s="16">
        <v>8</v>
      </c>
      <c r="L344" s="16">
        <v>118</v>
      </c>
      <c r="M344" s="16">
        <v>111</v>
      </c>
      <c r="N344" s="16">
        <v>107</v>
      </c>
      <c r="O344" s="16">
        <v>84</v>
      </c>
      <c r="P344" s="17">
        <f t="shared" si="22"/>
        <v>1093921</v>
      </c>
    </row>
    <row r="345" spans="1:16" ht="13.5" thickBot="1" x14ac:dyDescent="0.25">
      <c r="A345" s="4">
        <f t="shared" si="23"/>
        <v>2045</v>
      </c>
      <c r="B345" s="4">
        <f t="shared" si="24"/>
        <v>12</v>
      </c>
      <c r="C345" s="11">
        <f t="shared" si="21"/>
        <v>53297</v>
      </c>
      <c r="E345" s="18">
        <v>1028278</v>
      </c>
      <c r="F345" s="19">
        <v>64915</v>
      </c>
      <c r="G345" s="19">
        <v>1840</v>
      </c>
      <c r="H345" s="19">
        <v>11</v>
      </c>
      <c r="I345" s="19">
        <v>9</v>
      </c>
      <c r="J345" s="19">
        <v>8</v>
      </c>
      <c r="K345" s="19">
        <v>8</v>
      </c>
      <c r="L345" s="19">
        <v>118</v>
      </c>
      <c r="M345" s="19">
        <v>111</v>
      </c>
      <c r="N345" s="19">
        <v>107</v>
      </c>
      <c r="O345" s="19">
        <v>84</v>
      </c>
      <c r="P345" s="20">
        <f t="shared" si="22"/>
        <v>1095277</v>
      </c>
    </row>
  </sheetData>
  <mergeCells count="2">
    <mergeCell ref="E4:P4"/>
    <mergeCell ref="B7:B3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6"/>
  <sheetViews>
    <sheetView topLeftCell="A13" zoomScaleNormal="100" workbookViewId="0">
      <selection activeCell="C37" sqref="C37"/>
    </sheetView>
  </sheetViews>
  <sheetFormatPr defaultRowHeight="12.75" x14ac:dyDescent="0.2"/>
  <cols>
    <col min="1" max="1" width="12" style="128" bestFit="1" customWidth="1"/>
    <col min="2" max="2" width="4.7109375" style="128" customWidth="1"/>
    <col min="3" max="14" width="6.42578125" style="128" customWidth="1"/>
    <col min="15" max="16" width="8.85546875" style="128"/>
    <col min="17" max="17" width="5.42578125" style="128" customWidth="1"/>
    <col min="18" max="30" width="7.5703125" style="128" customWidth="1"/>
    <col min="31" max="256" width="8.85546875" style="128"/>
    <col min="257" max="257" width="12" style="128" bestFit="1" customWidth="1"/>
    <col min="258" max="258" width="4.7109375" style="128" customWidth="1"/>
    <col min="259" max="270" width="5.7109375" style="128" bestFit="1" customWidth="1"/>
    <col min="271" max="272" width="8.85546875" style="128"/>
    <col min="273" max="273" width="5.42578125" style="128" customWidth="1"/>
    <col min="274" max="279" width="6.28515625" style="128" bestFit="1" customWidth="1"/>
    <col min="280" max="281" width="5.7109375" style="128" bestFit="1" customWidth="1"/>
    <col min="282" max="285" width="6.28515625" style="128" bestFit="1" customWidth="1"/>
    <col min="286" max="286" width="7.5703125" style="128" customWidth="1"/>
    <col min="287" max="512" width="8.85546875" style="128"/>
    <col min="513" max="513" width="12" style="128" bestFit="1" customWidth="1"/>
    <col min="514" max="514" width="4.7109375" style="128" customWidth="1"/>
    <col min="515" max="526" width="5.7109375" style="128" bestFit="1" customWidth="1"/>
    <col min="527" max="528" width="8.85546875" style="128"/>
    <col min="529" max="529" width="5.42578125" style="128" customWidth="1"/>
    <col min="530" max="535" width="6.28515625" style="128" bestFit="1" customWidth="1"/>
    <col min="536" max="537" width="5.7109375" style="128" bestFit="1" customWidth="1"/>
    <col min="538" max="541" width="6.28515625" style="128" bestFit="1" customWidth="1"/>
    <col min="542" max="542" width="7.5703125" style="128" customWidth="1"/>
    <col min="543" max="768" width="8.85546875" style="128"/>
    <col min="769" max="769" width="12" style="128" bestFit="1" customWidth="1"/>
    <col min="770" max="770" width="4.7109375" style="128" customWidth="1"/>
    <col min="771" max="782" width="5.7109375" style="128" bestFit="1" customWidth="1"/>
    <col min="783" max="784" width="8.85546875" style="128"/>
    <col min="785" max="785" width="5.42578125" style="128" customWidth="1"/>
    <col min="786" max="791" width="6.28515625" style="128" bestFit="1" customWidth="1"/>
    <col min="792" max="793" width="5.7109375" style="128" bestFit="1" customWidth="1"/>
    <col min="794" max="797" width="6.28515625" style="128" bestFit="1" customWidth="1"/>
    <col min="798" max="798" width="7.5703125" style="128" customWidth="1"/>
    <col min="799" max="1024" width="8.85546875" style="128"/>
    <col min="1025" max="1025" width="12" style="128" bestFit="1" customWidth="1"/>
    <col min="1026" max="1026" width="4.7109375" style="128" customWidth="1"/>
    <col min="1027" max="1038" width="5.7109375" style="128" bestFit="1" customWidth="1"/>
    <col min="1039" max="1040" width="8.85546875" style="128"/>
    <col min="1041" max="1041" width="5.42578125" style="128" customWidth="1"/>
    <col min="1042" max="1047" width="6.28515625" style="128" bestFit="1" customWidth="1"/>
    <col min="1048" max="1049" width="5.7109375" style="128" bestFit="1" customWidth="1"/>
    <col min="1050" max="1053" width="6.28515625" style="128" bestFit="1" customWidth="1"/>
    <col min="1054" max="1054" width="7.5703125" style="128" customWidth="1"/>
    <col min="1055" max="1280" width="8.85546875" style="128"/>
    <col min="1281" max="1281" width="12" style="128" bestFit="1" customWidth="1"/>
    <col min="1282" max="1282" width="4.7109375" style="128" customWidth="1"/>
    <col min="1283" max="1294" width="5.7109375" style="128" bestFit="1" customWidth="1"/>
    <col min="1295" max="1296" width="8.85546875" style="128"/>
    <col min="1297" max="1297" width="5.42578125" style="128" customWidth="1"/>
    <col min="1298" max="1303" width="6.28515625" style="128" bestFit="1" customWidth="1"/>
    <col min="1304" max="1305" width="5.7109375" style="128" bestFit="1" customWidth="1"/>
    <col min="1306" max="1309" width="6.28515625" style="128" bestFit="1" customWidth="1"/>
    <col min="1310" max="1310" width="7.5703125" style="128" customWidth="1"/>
    <col min="1311" max="1536" width="8.85546875" style="128"/>
    <col min="1537" max="1537" width="12" style="128" bestFit="1" customWidth="1"/>
    <col min="1538" max="1538" width="4.7109375" style="128" customWidth="1"/>
    <col min="1539" max="1550" width="5.7109375" style="128" bestFit="1" customWidth="1"/>
    <col min="1551" max="1552" width="8.85546875" style="128"/>
    <col min="1553" max="1553" width="5.42578125" style="128" customWidth="1"/>
    <col min="1554" max="1559" width="6.28515625" style="128" bestFit="1" customWidth="1"/>
    <col min="1560" max="1561" width="5.7109375" style="128" bestFit="1" customWidth="1"/>
    <col min="1562" max="1565" width="6.28515625" style="128" bestFit="1" customWidth="1"/>
    <col min="1566" max="1566" width="7.5703125" style="128" customWidth="1"/>
    <col min="1567" max="1792" width="8.85546875" style="128"/>
    <col min="1793" max="1793" width="12" style="128" bestFit="1" customWidth="1"/>
    <col min="1794" max="1794" width="4.7109375" style="128" customWidth="1"/>
    <col min="1795" max="1806" width="5.7109375" style="128" bestFit="1" customWidth="1"/>
    <col min="1807" max="1808" width="8.85546875" style="128"/>
    <col min="1809" max="1809" width="5.42578125" style="128" customWidth="1"/>
    <col min="1810" max="1815" width="6.28515625" style="128" bestFit="1" customWidth="1"/>
    <col min="1816" max="1817" width="5.7109375" style="128" bestFit="1" customWidth="1"/>
    <col min="1818" max="1821" width="6.28515625" style="128" bestFit="1" customWidth="1"/>
    <col min="1822" max="1822" width="7.5703125" style="128" customWidth="1"/>
    <col min="1823" max="2048" width="8.85546875" style="128"/>
    <col min="2049" max="2049" width="12" style="128" bestFit="1" customWidth="1"/>
    <col min="2050" max="2050" width="4.7109375" style="128" customWidth="1"/>
    <col min="2051" max="2062" width="5.7109375" style="128" bestFit="1" customWidth="1"/>
    <col min="2063" max="2064" width="8.85546875" style="128"/>
    <col min="2065" max="2065" width="5.42578125" style="128" customWidth="1"/>
    <col min="2066" max="2071" width="6.28515625" style="128" bestFit="1" customWidth="1"/>
    <col min="2072" max="2073" width="5.7109375" style="128" bestFit="1" customWidth="1"/>
    <col min="2074" max="2077" width="6.28515625" style="128" bestFit="1" customWidth="1"/>
    <col min="2078" max="2078" width="7.5703125" style="128" customWidth="1"/>
    <col min="2079" max="2304" width="8.85546875" style="128"/>
    <col min="2305" max="2305" width="12" style="128" bestFit="1" customWidth="1"/>
    <col min="2306" max="2306" width="4.7109375" style="128" customWidth="1"/>
    <col min="2307" max="2318" width="5.7109375" style="128" bestFit="1" customWidth="1"/>
    <col min="2319" max="2320" width="8.85546875" style="128"/>
    <col min="2321" max="2321" width="5.42578125" style="128" customWidth="1"/>
    <col min="2322" max="2327" width="6.28515625" style="128" bestFit="1" customWidth="1"/>
    <col min="2328" max="2329" width="5.7109375" style="128" bestFit="1" customWidth="1"/>
    <col min="2330" max="2333" width="6.28515625" style="128" bestFit="1" customWidth="1"/>
    <col min="2334" max="2334" width="7.5703125" style="128" customWidth="1"/>
    <col min="2335" max="2560" width="8.85546875" style="128"/>
    <col min="2561" max="2561" width="12" style="128" bestFit="1" customWidth="1"/>
    <col min="2562" max="2562" width="4.7109375" style="128" customWidth="1"/>
    <col min="2563" max="2574" width="5.7109375" style="128" bestFit="1" customWidth="1"/>
    <col min="2575" max="2576" width="8.85546875" style="128"/>
    <col min="2577" max="2577" width="5.42578125" style="128" customWidth="1"/>
    <col min="2578" max="2583" width="6.28515625" style="128" bestFit="1" customWidth="1"/>
    <col min="2584" max="2585" width="5.7109375" style="128" bestFit="1" customWidth="1"/>
    <col min="2586" max="2589" width="6.28515625" style="128" bestFit="1" customWidth="1"/>
    <col min="2590" max="2590" width="7.5703125" style="128" customWidth="1"/>
    <col min="2591" max="2816" width="8.85546875" style="128"/>
    <col min="2817" max="2817" width="12" style="128" bestFit="1" customWidth="1"/>
    <col min="2818" max="2818" width="4.7109375" style="128" customWidth="1"/>
    <col min="2819" max="2830" width="5.7109375" style="128" bestFit="1" customWidth="1"/>
    <col min="2831" max="2832" width="8.85546875" style="128"/>
    <col min="2833" max="2833" width="5.42578125" style="128" customWidth="1"/>
    <col min="2834" max="2839" width="6.28515625" style="128" bestFit="1" customWidth="1"/>
    <col min="2840" max="2841" width="5.7109375" style="128" bestFit="1" customWidth="1"/>
    <col min="2842" max="2845" width="6.28515625" style="128" bestFit="1" customWidth="1"/>
    <col min="2846" max="2846" width="7.5703125" style="128" customWidth="1"/>
    <col min="2847" max="3072" width="8.85546875" style="128"/>
    <col min="3073" max="3073" width="12" style="128" bestFit="1" customWidth="1"/>
    <col min="3074" max="3074" width="4.7109375" style="128" customWidth="1"/>
    <col min="3075" max="3086" width="5.7109375" style="128" bestFit="1" customWidth="1"/>
    <col min="3087" max="3088" width="8.85546875" style="128"/>
    <col min="3089" max="3089" width="5.42578125" style="128" customWidth="1"/>
    <col min="3090" max="3095" width="6.28515625" style="128" bestFit="1" customWidth="1"/>
    <col min="3096" max="3097" width="5.7109375" style="128" bestFit="1" customWidth="1"/>
    <col min="3098" max="3101" width="6.28515625" style="128" bestFit="1" customWidth="1"/>
    <col min="3102" max="3102" width="7.5703125" style="128" customWidth="1"/>
    <col min="3103" max="3328" width="8.85546875" style="128"/>
    <col min="3329" max="3329" width="12" style="128" bestFit="1" customWidth="1"/>
    <col min="3330" max="3330" width="4.7109375" style="128" customWidth="1"/>
    <col min="3331" max="3342" width="5.7109375" style="128" bestFit="1" customWidth="1"/>
    <col min="3343" max="3344" width="8.85546875" style="128"/>
    <col min="3345" max="3345" width="5.42578125" style="128" customWidth="1"/>
    <col min="3346" max="3351" width="6.28515625" style="128" bestFit="1" customWidth="1"/>
    <col min="3352" max="3353" width="5.7109375" style="128" bestFit="1" customWidth="1"/>
    <col min="3354" max="3357" width="6.28515625" style="128" bestFit="1" customWidth="1"/>
    <col min="3358" max="3358" width="7.5703125" style="128" customWidth="1"/>
    <col min="3359" max="3584" width="8.85546875" style="128"/>
    <col min="3585" max="3585" width="12" style="128" bestFit="1" customWidth="1"/>
    <col min="3586" max="3586" width="4.7109375" style="128" customWidth="1"/>
    <col min="3587" max="3598" width="5.7109375" style="128" bestFit="1" customWidth="1"/>
    <col min="3599" max="3600" width="8.85546875" style="128"/>
    <col min="3601" max="3601" width="5.42578125" style="128" customWidth="1"/>
    <col min="3602" max="3607" width="6.28515625" style="128" bestFit="1" customWidth="1"/>
    <col min="3608" max="3609" width="5.7109375" style="128" bestFit="1" customWidth="1"/>
    <col min="3610" max="3613" width="6.28515625" style="128" bestFit="1" customWidth="1"/>
    <col min="3614" max="3614" width="7.5703125" style="128" customWidth="1"/>
    <col min="3615" max="3840" width="8.85546875" style="128"/>
    <col min="3841" max="3841" width="12" style="128" bestFit="1" customWidth="1"/>
    <col min="3842" max="3842" width="4.7109375" style="128" customWidth="1"/>
    <col min="3843" max="3854" width="5.7109375" style="128" bestFit="1" customWidth="1"/>
    <col min="3855" max="3856" width="8.85546875" style="128"/>
    <col min="3857" max="3857" width="5.42578125" style="128" customWidth="1"/>
    <col min="3858" max="3863" width="6.28515625" style="128" bestFit="1" customWidth="1"/>
    <col min="3864" max="3865" width="5.7109375" style="128" bestFit="1" customWidth="1"/>
    <col min="3866" max="3869" width="6.28515625" style="128" bestFit="1" customWidth="1"/>
    <col min="3870" max="3870" width="7.5703125" style="128" customWidth="1"/>
    <col min="3871" max="4096" width="8.85546875" style="128"/>
    <col min="4097" max="4097" width="12" style="128" bestFit="1" customWidth="1"/>
    <col min="4098" max="4098" width="4.7109375" style="128" customWidth="1"/>
    <col min="4099" max="4110" width="5.7109375" style="128" bestFit="1" customWidth="1"/>
    <col min="4111" max="4112" width="8.85546875" style="128"/>
    <col min="4113" max="4113" width="5.42578125" style="128" customWidth="1"/>
    <col min="4114" max="4119" width="6.28515625" style="128" bestFit="1" customWidth="1"/>
    <col min="4120" max="4121" width="5.7109375" style="128" bestFit="1" customWidth="1"/>
    <col min="4122" max="4125" width="6.28515625" style="128" bestFit="1" customWidth="1"/>
    <col min="4126" max="4126" width="7.5703125" style="128" customWidth="1"/>
    <col min="4127" max="4352" width="8.85546875" style="128"/>
    <col min="4353" max="4353" width="12" style="128" bestFit="1" customWidth="1"/>
    <col min="4354" max="4354" width="4.7109375" style="128" customWidth="1"/>
    <col min="4355" max="4366" width="5.7109375" style="128" bestFit="1" customWidth="1"/>
    <col min="4367" max="4368" width="8.85546875" style="128"/>
    <col min="4369" max="4369" width="5.42578125" style="128" customWidth="1"/>
    <col min="4370" max="4375" width="6.28515625" style="128" bestFit="1" customWidth="1"/>
    <col min="4376" max="4377" width="5.7109375" style="128" bestFit="1" customWidth="1"/>
    <col min="4378" max="4381" width="6.28515625" style="128" bestFit="1" customWidth="1"/>
    <col min="4382" max="4382" width="7.5703125" style="128" customWidth="1"/>
    <col min="4383" max="4608" width="8.85546875" style="128"/>
    <col min="4609" max="4609" width="12" style="128" bestFit="1" customWidth="1"/>
    <col min="4610" max="4610" width="4.7109375" style="128" customWidth="1"/>
    <col min="4611" max="4622" width="5.7109375" style="128" bestFit="1" customWidth="1"/>
    <col min="4623" max="4624" width="8.85546875" style="128"/>
    <col min="4625" max="4625" width="5.42578125" style="128" customWidth="1"/>
    <col min="4626" max="4631" width="6.28515625" style="128" bestFit="1" customWidth="1"/>
    <col min="4632" max="4633" width="5.7109375" style="128" bestFit="1" customWidth="1"/>
    <col min="4634" max="4637" width="6.28515625" style="128" bestFit="1" customWidth="1"/>
    <col min="4638" max="4638" width="7.5703125" style="128" customWidth="1"/>
    <col min="4639" max="4864" width="8.85546875" style="128"/>
    <col min="4865" max="4865" width="12" style="128" bestFit="1" customWidth="1"/>
    <col min="4866" max="4866" width="4.7109375" style="128" customWidth="1"/>
    <col min="4867" max="4878" width="5.7109375" style="128" bestFit="1" customWidth="1"/>
    <col min="4879" max="4880" width="8.85546875" style="128"/>
    <col min="4881" max="4881" width="5.42578125" style="128" customWidth="1"/>
    <col min="4882" max="4887" width="6.28515625" style="128" bestFit="1" customWidth="1"/>
    <col min="4888" max="4889" width="5.7109375" style="128" bestFit="1" customWidth="1"/>
    <col min="4890" max="4893" width="6.28515625" style="128" bestFit="1" customWidth="1"/>
    <col min="4894" max="4894" width="7.5703125" style="128" customWidth="1"/>
    <col min="4895" max="5120" width="8.85546875" style="128"/>
    <col min="5121" max="5121" width="12" style="128" bestFit="1" customWidth="1"/>
    <col min="5122" max="5122" width="4.7109375" style="128" customWidth="1"/>
    <col min="5123" max="5134" width="5.7109375" style="128" bestFit="1" customWidth="1"/>
    <col min="5135" max="5136" width="8.85546875" style="128"/>
    <col min="5137" max="5137" width="5.42578125" style="128" customWidth="1"/>
    <col min="5138" max="5143" width="6.28515625" style="128" bestFit="1" customWidth="1"/>
    <col min="5144" max="5145" width="5.7109375" style="128" bestFit="1" customWidth="1"/>
    <col min="5146" max="5149" width="6.28515625" style="128" bestFit="1" customWidth="1"/>
    <col min="5150" max="5150" width="7.5703125" style="128" customWidth="1"/>
    <col min="5151" max="5376" width="8.85546875" style="128"/>
    <col min="5377" max="5377" width="12" style="128" bestFit="1" customWidth="1"/>
    <col min="5378" max="5378" width="4.7109375" style="128" customWidth="1"/>
    <col min="5379" max="5390" width="5.7109375" style="128" bestFit="1" customWidth="1"/>
    <col min="5391" max="5392" width="8.85546875" style="128"/>
    <col min="5393" max="5393" width="5.42578125" style="128" customWidth="1"/>
    <col min="5394" max="5399" width="6.28515625" style="128" bestFit="1" customWidth="1"/>
    <col min="5400" max="5401" width="5.7109375" style="128" bestFit="1" customWidth="1"/>
    <col min="5402" max="5405" width="6.28515625" style="128" bestFit="1" customWidth="1"/>
    <col min="5406" max="5406" width="7.5703125" style="128" customWidth="1"/>
    <col min="5407" max="5632" width="8.85546875" style="128"/>
    <col min="5633" max="5633" width="12" style="128" bestFit="1" customWidth="1"/>
    <col min="5634" max="5634" width="4.7109375" style="128" customWidth="1"/>
    <col min="5635" max="5646" width="5.7109375" style="128" bestFit="1" customWidth="1"/>
    <col min="5647" max="5648" width="8.85546875" style="128"/>
    <col min="5649" max="5649" width="5.42578125" style="128" customWidth="1"/>
    <col min="5650" max="5655" width="6.28515625" style="128" bestFit="1" customWidth="1"/>
    <col min="5656" max="5657" width="5.7109375" style="128" bestFit="1" customWidth="1"/>
    <col min="5658" max="5661" width="6.28515625" style="128" bestFit="1" customWidth="1"/>
    <col min="5662" max="5662" width="7.5703125" style="128" customWidth="1"/>
    <col min="5663" max="5888" width="8.85546875" style="128"/>
    <col min="5889" max="5889" width="12" style="128" bestFit="1" customWidth="1"/>
    <col min="5890" max="5890" width="4.7109375" style="128" customWidth="1"/>
    <col min="5891" max="5902" width="5.7109375" style="128" bestFit="1" customWidth="1"/>
    <col min="5903" max="5904" width="8.85546875" style="128"/>
    <col min="5905" max="5905" width="5.42578125" style="128" customWidth="1"/>
    <col min="5906" max="5911" width="6.28515625" style="128" bestFit="1" customWidth="1"/>
    <col min="5912" max="5913" width="5.7109375" style="128" bestFit="1" customWidth="1"/>
    <col min="5914" max="5917" width="6.28515625" style="128" bestFit="1" customWidth="1"/>
    <col min="5918" max="5918" width="7.5703125" style="128" customWidth="1"/>
    <col min="5919" max="6144" width="8.85546875" style="128"/>
    <col min="6145" max="6145" width="12" style="128" bestFit="1" customWidth="1"/>
    <col min="6146" max="6146" width="4.7109375" style="128" customWidth="1"/>
    <col min="6147" max="6158" width="5.7109375" style="128" bestFit="1" customWidth="1"/>
    <col min="6159" max="6160" width="8.85546875" style="128"/>
    <col min="6161" max="6161" width="5.42578125" style="128" customWidth="1"/>
    <col min="6162" max="6167" width="6.28515625" style="128" bestFit="1" customWidth="1"/>
    <col min="6168" max="6169" width="5.7109375" style="128" bestFit="1" customWidth="1"/>
    <col min="6170" max="6173" width="6.28515625" style="128" bestFit="1" customWidth="1"/>
    <col min="6174" max="6174" width="7.5703125" style="128" customWidth="1"/>
    <col min="6175" max="6400" width="8.85546875" style="128"/>
    <col min="6401" max="6401" width="12" style="128" bestFit="1" customWidth="1"/>
    <col min="6402" max="6402" width="4.7109375" style="128" customWidth="1"/>
    <col min="6403" max="6414" width="5.7109375" style="128" bestFit="1" customWidth="1"/>
    <col min="6415" max="6416" width="8.85546875" style="128"/>
    <col min="6417" max="6417" width="5.42578125" style="128" customWidth="1"/>
    <col min="6418" max="6423" width="6.28515625" style="128" bestFit="1" customWidth="1"/>
    <col min="6424" max="6425" width="5.7109375" style="128" bestFit="1" customWidth="1"/>
    <col min="6426" max="6429" width="6.28515625" style="128" bestFit="1" customWidth="1"/>
    <col min="6430" max="6430" width="7.5703125" style="128" customWidth="1"/>
    <col min="6431" max="6656" width="8.85546875" style="128"/>
    <col min="6657" max="6657" width="12" style="128" bestFit="1" customWidth="1"/>
    <col min="6658" max="6658" width="4.7109375" style="128" customWidth="1"/>
    <col min="6659" max="6670" width="5.7109375" style="128" bestFit="1" customWidth="1"/>
    <col min="6671" max="6672" width="8.85546875" style="128"/>
    <col min="6673" max="6673" width="5.42578125" style="128" customWidth="1"/>
    <col min="6674" max="6679" width="6.28515625" style="128" bestFit="1" customWidth="1"/>
    <col min="6680" max="6681" width="5.7109375" style="128" bestFit="1" customWidth="1"/>
    <col min="6682" max="6685" width="6.28515625" style="128" bestFit="1" customWidth="1"/>
    <col min="6686" max="6686" width="7.5703125" style="128" customWidth="1"/>
    <col min="6687" max="6912" width="8.85546875" style="128"/>
    <col min="6913" max="6913" width="12" style="128" bestFit="1" customWidth="1"/>
    <col min="6914" max="6914" width="4.7109375" style="128" customWidth="1"/>
    <col min="6915" max="6926" width="5.7109375" style="128" bestFit="1" customWidth="1"/>
    <col min="6927" max="6928" width="8.85546875" style="128"/>
    <col min="6929" max="6929" width="5.42578125" style="128" customWidth="1"/>
    <col min="6930" max="6935" width="6.28515625" style="128" bestFit="1" customWidth="1"/>
    <col min="6936" max="6937" width="5.7109375" style="128" bestFit="1" customWidth="1"/>
    <col min="6938" max="6941" width="6.28515625" style="128" bestFit="1" customWidth="1"/>
    <col min="6942" max="6942" width="7.5703125" style="128" customWidth="1"/>
    <col min="6943" max="7168" width="8.85546875" style="128"/>
    <col min="7169" max="7169" width="12" style="128" bestFit="1" customWidth="1"/>
    <col min="7170" max="7170" width="4.7109375" style="128" customWidth="1"/>
    <col min="7171" max="7182" width="5.7109375" style="128" bestFit="1" customWidth="1"/>
    <col min="7183" max="7184" width="8.85546875" style="128"/>
    <col min="7185" max="7185" width="5.42578125" style="128" customWidth="1"/>
    <col min="7186" max="7191" width="6.28515625" style="128" bestFit="1" customWidth="1"/>
    <col min="7192" max="7193" width="5.7109375" style="128" bestFit="1" customWidth="1"/>
    <col min="7194" max="7197" width="6.28515625" style="128" bestFit="1" customWidth="1"/>
    <col min="7198" max="7198" width="7.5703125" style="128" customWidth="1"/>
    <col min="7199" max="7424" width="8.85546875" style="128"/>
    <col min="7425" max="7425" width="12" style="128" bestFit="1" customWidth="1"/>
    <col min="7426" max="7426" width="4.7109375" style="128" customWidth="1"/>
    <col min="7427" max="7438" width="5.7109375" style="128" bestFit="1" customWidth="1"/>
    <col min="7439" max="7440" width="8.85546875" style="128"/>
    <col min="7441" max="7441" width="5.42578125" style="128" customWidth="1"/>
    <col min="7442" max="7447" width="6.28515625" style="128" bestFit="1" customWidth="1"/>
    <col min="7448" max="7449" width="5.7109375" style="128" bestFit="1" customWidth="1"/>
    <col min="7450" max="7453" width="6.28515625" style="128" bestFit="1" customWidth="1"/>
    <col min="7454" max="7454" width="7.5703125" style="128" customWidth="1"/>
    <col min="7455" max="7680" width="8.85546875" style="128"/>
    <col min="7681" max="7681" width="12" style="128" bestFit="1" customWidth="1"/>
    <col min="7682" max="7682" width="4.7109375" style="128" customWidth="1"/>
    <col min="7683" max="7694" width="5.7109375" style="128" bestFit="1" customWidth="1"/>
    <col min="7695" max="7696" width="8.85546875" style="128"/>
    <col min="7697" max="7697" width="5.42578125" style="128" customWidth="1"/>
    <col min="7698" max="7703" width="6.28515625" style="128" bestFit="1" customWidth="1"/>
    <col min="7704" max="7705" width="5.7109375" style="128" bestFit="1" customWidth="1"/>
    <col min="7706" max="7709" width="6.28515625" style="128" bestFit="1" customWidth="1"/>
    <col min="7710" max="7710" width="7.5703125" style="128" customWidth="1"/>
    <col min="7711" max="7936" width="8.85546875" style="128"/>
    <col min="7937" max="7937" width="12" style="128" bestFit="1" customWidth="1"/>
    <col min="7938" max="7938" width="4.7109375" style="128" customWidth="1"/>
    <col min="7939" max="7950" width="5.7109375" style="128" bestFit="1" customWidth="1"/>
    <col min="7951" max="7952" width="8.85546875" style="128"/>
    <col min="7953" max="7953" width="5.42578125" style="128" customWidth="1"/>
    <col min="7954" max="7959" width="6.28515625" style="128" bestFit="1" customWidth="1"/>
    <col min="7960" max="7961" width="5.7109375" style="128" bestFit="1" customWidth="1"/>
    <col min="7962" max="7965" width="6.28515625" style="128" bestFit="1" customWidth="1"/>
    <col min="7966" max="7966" width="7.5703125" style="128" customWidth="1"/>
    <col min="7967" max="8192" width="8.85546875" style="128"/>
    <col min="8193" max="8193" width="12" style="128" bestFit="1" customWidth="1"/>
    <col min="8194" max="8194" width="4.7109375" style="128" customWidth="1"/>
    <col min="8195" max="8206" width="5.7109375" style="128" bestFit="1" customWidth="1"/>
    <col min="8207" max="8208" width="8.85546875" style="128"/>
    <col min="8209" max="8209" width="5.42578125" style="128" customWidth="1"/>
    <col min="8210" max="8215" width="6.28515625" style="128" bestFit="1" customWidth="1"/>
    <col min="8216" max="8217" width="5.7109375" style="128" bestFit="1" customWidth="1"/>
    <col min="8218" max="8221" width="6.28515625" style="128" bestFit="1" customWidth="1"/>
    <col min="8222" max="8222" width="7.5703125" style="128" customWidth="1"/>
    <col min="8223" max="8448" width="8.85546875" style="128"/>
    <col min="8449" max="8449" width="12" style="128" bestFit="1" customWidth="1"/>
    <col min="8450" max="8450" width="4.7109375" style="128" customWidth="1"/>
    <col min="8451" max="8462" width="5.7109375" style="128" bestFit="1" customWidth="1"/>
    <col min="8463" max="8464" width="8.85546875" style="128"/>
    <col min="8465" max="8465" width="5.42578125" style="128" customWidth="1"/>
    <col min="8466" max="8471" width="6.28515625" style="128" bestFit="1" customWidth="1"/>
    <col min="8472" max="8473" width="5.7109375" style="128" bestFit="1" customWidth="1"/>
    <col min="8474" max="8477" width="6.28515625" style="128" bestFit="1" customWidth="1"/>
    <col min="8478" max="8478" width="7.5703125" style="128" customWidth="1"/>
    <col min="8479" max="8704" width="8.85546875" style="128"/>
    <col min="8705" max="8705" width="12" style="128" bestFit="1" customWidth="1"/>
    <col min="8706" max="8706" width="4.7109375" style="128" customWidth="1"/>
    <col min="8707" max="8718" width="5.7109375" style="128" bestFit="1" customWidth="1"/>
    <col min="8719" max="8720" width="8.85546875" style="128"/>
    <col min="8721" max="8721" width="5.42578125" style="128" customWidth="1"/>
    <col min="8722" max="8727" width="6.28515625" style="128" bestFit="1" customWidth="1"/>
    <col min="8728" max="8729" width="5.7109375" style="128" bestFit="1" customWidth="1"/>
    <col min="8730" max="8733" width="6.28515625" style="128" bestFit="1" customWidth="1"/>
    <col min="8734" max="8734" width="7.5703125" style="128" customWidth="1"/>
    <col min="8735" max="8960" width="8.85546875" style="128"/>
    <col min="8961" max="8961" width="12" style="128" bestFit="1" customWidth="1"/>
    <col min="8962" max="8962" width="4.7109375" style="128" customWidth="1"/>
    <col min="8963" max="8974" width="5.7109375" style="128" bestFit="1" customWidth="1"/>
    <col min="8975" max="8976" width="8.85546875" style="128"/>
    <col min="8977" max="8977" width="5.42578125" style="128" customWidth="1"/>
    <col min="8978" max="8983" width="6.28515625" style="128" bestFit="1" customWidth="1"/>
    <col min="8984" max="8985" width="5.7109375" style="128" bestFit="1" customWidth="1"/>
    <col min="8986" max="8989" width="6.28515625" style="128" bestFit="1" customWidth="1"/>
    <col min="8990" max="8990" width="7.5703125" style="128" customWidth="1"/>
    <col min="8991" max="9216" width="8.85546875" style="128"/>
    <col min="9217" max="9217" width="12" style="128" bestFit="1" customWidth="1"/>
    <col min="9218" max="9218" width="4.7109375" style="128" customWidth="1"/>
    <col min="9219" max="9230" width="5.7109375" style="128" bestFit="1" customWidth="1"/>
    <col min="9231" max="9232" width="8.85546875" style="128"/>
    <col min="9233" max="9233" width="5.42578125" style="128" customWidth="1"/>
    <col min="9234" max="9239" width="6.28515625" style="128" bestFit="1" customWidth="1"/>
    <col min="9240" max="9241" width="5.7109375" style="128" bestFit="1" customWidth="1"/>
    <col min="9242" max="9245" width="6.28515625" style="128" bestFit="1" customWidth="1"/>
    <col min="9246" max="9246" width="7.5703125" style="128" customWidth="1"/>
    <col min="9247" max="9472" width="8.85546875" style="128"/>
    <col min="9473" max="9473" width="12" style="128" bestFit="1" customWidth="1"/>
    <col min="9474" max="9474" width="4.7109375" style="128" customWidth="1"/>
    <col min="9475" max="9486" width="5.7109375" style="128" bestFit="1" customWidth="1"/>
    <col min="9487" max="9488" width="8.85546875" style="128"/>
    <col min="9489" max="9489" width="5.42578125" style="128" customWidth="1"/>
    <col min="9490" max="9495" width="6.28515625" style="128" bestFit="1" customWidth="1"/>
    <col min="9496" max="9497" width="5.7109375" style="128" bestFit="1" customWidth="1"/>
    <col min="9498" max="9501" width="6.28515625" style="128" bestFit="1" customWidth="1"/>
    <col min="9502" max="9502" width="7.5703125" style="128" customWidth="1"/>
    <col min="9503" max="9728" width="8.85546875" style="128"/>
    <col min="9729" max="9729" width="12" style="128" bestFit="1" customWidth="1"/>
    <col min="9730" max="9730" width="4.7109375" style="128" customWidth="1"/>
    <col min="9731" max="9742" width="5.7109375" style="128" bestFit="1" customWidth="1"/>
    <col min="9743" max="9744" width="8.85546875" style="128"/>
    <col min="9745" max="9745" width="5.42578125" style="128" customWidth="1"/>
    <col min="9746" max="9751" width="6.28515625" style="128" bestFit="1" customWidth="1"/>
    <col min="9752" max="9753" width="5.7109375" style="128" bestFit="1" customWidth="1"/>
    <col min="9754" max="9757" width="6.28515625" style="128" bestFit="1" customWidth="1"/>
    <col min="9758" max="9758" width="7.5703125" style="128" customWidth="1"/>
    <col min="9759" max="9984" width="8.85546875" style="128"/>
    <col min="9985" max="9985" width="12" style="128" bestFit="1" customWidth="1"/>
    <col min="9986" max="9986" width="4.7109375" style="128" customWidth="1"/>
    <col min="9987" max="9998" width="5.7109375" style="128" bestFit="1" customWidth="1"/>
    <col min="9999" max="10000" width="8.85546875" style="128"/>
    <col min="10001" max="10001" width="5.42578125" style="128" customWidth="1"/>
    <col min="10002" max="10007" width="6.28515625" style="128" bestFit="1" customWidth="1"/>
    <col min="10008" max="10009" width="5.7109375" style="128" bestFit="1" customWidth="1"/>
    <col min="10010" max="10013" width="6.28515625" style="128" bestFit="1" customWidth="1"/>
    <col min="10014" max="10014" width="7.5703125" style="128" customWidth="1"/>
    <col min="10015" max="10240" width="8.85546875" style="128"/>
    <col min="10241" max="10241" width="12" style="128" bestFit="1" customWidth="1"/>
    <col min="10242" max="10242" width="4.7109375" style="128" customWidth="1"/>
    <col min="10243" max="10254" width="5.7109375" style="128" bestFit="1" customWidth="1"/>
    <col min="10255" max="10256" width="8.85546875" style="128"/>
    <col min="10257" max="10257" width="5.42578125" style="128" customWidth="1"/>
    <col min="10258" max="10263" width="6.28515625" style="128" bestFit="1" customWidth="1"/>
    <col min="10264" max="10265" width="5.7109375" style="128" bestFit="1" customWidth="1"/>
    <col min="10266" max="10269" width="6.28515625" style="128" bestFit="1" customWidth="1"/>
    <col min="10270" max="10270" width="7.5703125" style="128" customWidth="1"/>
    <col min="10271" max="10496" width="8.85546875" style="128"/>
    <col min="10497" max="10497" width="12" style="128" bestFit="1" customWidth="1"/>
    <col min="10498" max="10498" width="4.7109375" style="128" customWidth="1"/>
    <col min="10499" max="10510" width="5.7109375" style="128" bestFit="1" customWidth="1"/>
    <col min="10511" max="10512" width="8.85546875" style="128"/>
    <col min="10513" max="10513" width="5.42578125" style="128" customWidth="1"/>
    <col min="10514" max="10519" width="6.28515625" style="128" bestFit="1" customWidth="1"/>
    <col min="10520" max="10521" width="5.7109375" style="128" bestFit="1" customWidth="1"/>
    <col min="10522" max="10525" width="6.28515625" style="128" bestFit="1" customWidth="1"/>
    <col min="10526" max="10526" width="7.5703125" style="128" customWidth="1"/>
    <col min="10527" max="10752" width="8.85546875" style="128"/>
    <col min="10753" max="10753" width="12" style="128" bestFit="1" customWidth="1"/>
    <col min="10754" max="10754" width="4.7109375" style="128" customWidth="1"/>
    <col min="10755" max="10766" width="5.7109375" style="128" bestFit="1" customWidth="1"/>
    <col min="10767" max="10768" width="8.85546875" style="128"/>
    <col min="10769" max="10769" width="5.42578125" style="128" customWidth="1"/>
    <col min="10770" max="10775" width="6.28515625" style="128" bestFit="1" customWidth="1"/>
    <col min="10776" max="10777" width="5.7109375" style="128" bestFit="1" customWidth="1"/>
    <col min="10778" max="10781" width="6.28515625" style="128" bestFit="1" customWidth="1"/>
    <col min="10782" max="10782" width="7.5703125" style="128" customWidth="1"/>
    <col min="10783" max="11008" width="8.85546875" style="128"/>
    <col min="11009" max="11009" width="12" style="128" bestFit="1" customWidth="1"/>
    <col min="11010" max="11010" width="4.7109375" style="128" customWidth="1"/>
    <col min="11011" max="11022" width="5.7109375" style="128" bestFit="1" customWidth="1"/>
    <col min="11023" max="11024" width="8.85546875" style="128"/>
    <col min="11025" max="11025" width="5.42578125" style="128" customWidth="1"/>
    <col min="11026" max="11031" width="6.28515625" style="128" bestFit="1" customWidth="1"/>
    <col min="11032" max="11033" width="5.7109375" style="128" bestFit="1" customWidth="1"/>
    <col min="11034" max="11037" width="6.28515625" style="128" bestFit="1" customWidth="1"/>
    <col min="11038" max="11038" width="7.5703125" style="128" customWidth="1"/>
    <col min="11039" max="11264" width="8.85546875" style="128"/>
    <col min="11265" max="11265" width="12" style="128" bestFit="1" customWidth="1"/>
    <col min="11266" max="11266" width="4.7109375" style="128" customWidth="1"/>
    <col min="11267" max="11278" width="5.7109375" style="128" bestFit="1" customWidth="1"/>
    <col min="11279" max="11280" width="8.85546875" style="128"/>
    <col min="11281" max="11281" width="5.42578125" style="128" customWidth="1"/>
    <col min="11282" max="11287" width="6.28515625" style="128" bestFit="1" customWidth="1"/>
    <col min="11288" max="11289" width="5.7109375" style="128" bestFit="1" customWidth="1"/>
    <col min="11290" max="11293" width="6.28515625" style="128" bestFit="1" customWidth="1"/>
    <col min="11294" max="11294" width="7.5703125" style="128" customWidth="1"/>
    <col min="11295" max="11520" width="8.85546875" style="128"/>
    <col min="11521" max="11521" width="12" style="128" bestFit="1" customWidth="1"/>
    <col min="11522" max="11522" width="4.7109375" style="128" customWidth="1"/>
    <col min="11523" max="11534" width="5.7109375" style="128" bestFit="1" customWidth="1"/>
    <col min="11535" max="11536" width="8.85546875" style="128"/>
    <col min="11537" max="11537" width="5.42578125" style="128" customWidth="1"/>
    <col min="11538" max="11543" width="6.28515625" style="128" bestFit="1" customWidth="1"/>
    <col min="11544" max="11545" width="5.7109375" style="128" bestFit="1" customWidth="1"/>
    <col min="11546" max="11549" width="6.28515625" style="128" bestFit="1" customWidth="1"/>
    <col min="11550" max="11550" width="7.5703125" style="128" customWidth="1"/>
    <col min="11551" max="11776" width="8.85546875" style="128"/>
    <col min="11777" max="11777" width="12" style="128" bestFit="1" customWidth="1"/>
    <col min="11778" max="11778" width="4.7109375" style="128" customWidth="1"/>
    <col min="11779" max="11790" width="5.7109375" style="128" bestFit="1" customWidth="1"/>
    <col min="11791" max="11792" width="8.85546875" style="128"/>
    <col min="11793" max="11793" width="5.42578125" style="128" customWidth="1"/>
    <col min="11794" max="11799" width="6.28515625" style="128" bestFit="1" customWidth="1"/>
    <col min="11800" max="11801" width="5.7109375" style="128" bestFit="1" customWidth="1"/>
    <col min="11802" max="11805" width="6.28515625" style="128" bestFit="1" customWidth="1"/>
    <col min="11806" max="11806" width="7.5703125" style="128" customWidth="1"/>
    <col min="11807" max="12032" width="8.85546875" style="128"/>
    <col min="12033" max="12033" width="12" style="128" bestFit="1" customWidth="1"/>
    <col min="12034" max="12034" width="4.7109375" style="128" customWidth="1"/>
    <col min="12035" max="12046" width="5.7109375" style="128" bestFit="1" customWidth="1"/>
    <col min="12047" max="12048" width="8.85546875" style="128"/>
    <col min="12049" max="12049" width="5.42578125" style="128" customWidth="1"/>
    <col min="12050" max="12055" width="6.28515625" style="128" bestFit="1" customWidth="1"/>
    <col min="12056" max="12057" width="5.7109375" style="128" bestFit="1" customWidth="1"/>
    <col min="12058" max="12061" width="6.28515625" style="128" bestFit="1" customWidth="1"/>
    <col min="12062" max="12062" width="7.5703125" style="128" customWidth="1"/>
    <col min="12063" max="12288" width="8.85546875" style="128"/>
    <col min="12289" max="12289" width="12" style="128" bestFit="1" customWidth="1"/>
    <col min="12290" max="12290" width="4.7109375" style="128" customWidth="1"/>
    <col min="12291" max="12302" width="5.7109375" style="128" bestFit="1" customWidth="1"/>
    <col min="12303" max="12304" width="8.85546875" style="128"/>
    <col min="12305" max="12305" width="5.42578125" style="128" customWidth="1"/>
    <col min="12306" max="12311" width="6.28515625" style="128" bestFit="1" customWidth="1"/>
    <col min="12312" max="12313" width="5.7109375" style="128" bestFit="1" customWidth="1"/>
    <col min="12314" max="12317" width="6.28515625" style="128" bestFit="1" customWidth="1"/>
    <col min="12318" max="12318" width="7.5703125" style="128" customWidth="1"/>
    <col min="12319" max="12544" width="8.85546875" style="128"/>
    <col min="12545" max="12545" width="12" style="128" bestFit="1" customWidth="1"/>
    <col min="12546" max="12546" width="4.7109375" style="128" customWidth="1"/>
    <col min="12547" max="12558" width="5.7109375" style="128" bestFit="1" customWidth="1"/>
    <col min="12559" max="12560" width="8.85546875" style="128"/>
    <col min="12561" max="12561" width="5.42578125" style="128" customWidth="1"/>
    <col min="12562" max="12567" width="6.28515625" style="128" bestFit="1" customWidth="1"/>
    <col min="12568" max="12569" width="5.7109375" style="128" bestFit="1" customWidth="1"/>
    <col min="12570" max="12573" width="6.28515625" style="128" bestFit="1" customWidth="1"/>
    <col min="12574" max="12574" width="7.5703125" style="128" customWidth="1"/>
    <col min="12575" max="12800" width="8.85546875" style="128"/>
    <col min="12801" max="12801" width="12" style="128" bestFit="1" customWidth="1"/>
    <col min="12802" max="12802" width="4.7109375" style="128" customWidth="1"/>
    <col min="12803" max="12814" width="5.7109375" style="128" bestFit="1" customWidth="1"/>
    <col min="12815" max="12816" width="8.85546875" style="128"/>
    <col min="12817" max="12817" width="5.42578125" style="128" customWidth="1"/>
    <col min="12818" max="12823" width="6.28515625" style="128" bestFit="1" customWidth="1"/>
    <col min="12824" max="12825" width="5.7109375" style="128" bestFit="1" customWidth="1"/>
    <col min="12826" max="12829" width="6.28515625" style="128" bestFit="1" customWidth="1"/>
    <col min="12830" max="12830" width="7.5703125" style="128" customWidth="1"/>
    <col min="12831" max="13056" width="8.85546875" style="128"/>
    <col min="13057" max="13057" width="12" style="128" bestFit="1" customWidth="1"/>
    <col min="13058" max="13058" width="4.7109375" style="128" customWidth="1"/>
    <col min="13059" max="13070" width="5.7109375" style="128" bestFit="1" customWidth="1"/>
    <col min="13071" max="13072" width="8.85546875" style="128"/>
    <col min="13073" max="13073" width="5.42578125" style="128" customWidth="1"/>
    <col min="13074" max="13079" width="6.28515625" style="128" bestFit="1" customWidth="1"/>
    <col min="13080" max="13081" width="5.7109375" style="128" bestFit="1" customWidth="1"/>
    <col min="13082" max="13085" width="6.28515625" style="128" bestFit="1" customWidth="1"/>
    <col min="13086" max="13086" width="7.5703125" style="128" customWidth="1"/>
    <col min="13087" max="13312" width="8.85546875" style="128"/>
    <col min="13313" max="13313" width="12" style="128" bestFit="1" customWidth="1"/>
    <col min="13314" max="13314" width="4.7109375" style="128" customWidth="1"/>
    <col min="13315" max="13326" width="5.7109375" style="128" bestFit="1" customWidth="1"/>
    <col min="13327" max="13328" width="8.85546875" style="128"/>
    <col min="13329" max="13329" width="5.42578125" style="128" customWidth="1"/>
    <col min="13330" max="13335" width="6.28515625" style="128" bestFit="1" customWidth="1"/>
    <col min="13336" max="13337" width="5.7109375" style="128" bestFit="1" customWidth="1"/>
    <col min="13338" max="13341" width="6.28515625" style="128" bestFit="1" customWidth="1"/>
    <col min="13342" max="13342" width="7.5703125" style="128" customWidth="1"/>
    <col min="13343" max="13568" width="8.85546875" style="128"/>
    <col min="13569" max="13569" width="12" style="128" bestFit="1" customWidth="1"/>
    <col min="13570" max="13570" width="4.7109375" style="128" customWidth="1"/>
    <col min="13571" max="13582" width="5.7109375" style="128" bestFit="1" customWidth="1"/>
    <col min="13583" max="13584" width="8.85546875" style="128"/>
    <col min="13585" max="13585" width="5.42578125" style="128" customWidth="1"/>
    <col min="13586" max="13591" width="6.28515625" style="128" bestFit="1" customWidth="1"/>
    <col min="13592" max="13593" width="5.7109375" style="128" bestFit="1" customWidth="1"/>
    <col min="13594" max="13597" width="6.28515625" style="128" bestFit="1" customWidth="1"/>
    <col min="13598" max="13598" width="7.5703125" style="128" customWidth="1"/>
    <col min="13599" max="13824" width="8.85546875" style="128"/>
    <col min="13825" max="13825" width="12" style="128" bestFit="1" customWidth="1"/>
    <col min="13826" max="13826" width="4.7109375" style="128" customWidth="1"/>
    <col min="13827" max="13838" width="5.7109375" style="128" bestFit="1" customWidth="1"/>
    <col min="13839" max="13840" width="8.85546875" style="128"/>
    <col min="13841" max="13841" width="5.42578125" style="128" customWidth="1"/>
    <col min="13842" max="13847" width="6.28515625" style="128" bestFit="1" customWidth="1"/>
    <col min="13848" max="13849" width="5.7109375" style="128" bestFit="1" customWidth="1"/>
    <col min="13850" max="13853" width="6.28515625" style="128" bestFit="1" customWidth="1"/>
    <col min="13854" max="13854" width="7.5703125" style="128" customWidth="1"/>
    <col min="13855" max="14080" width="8.85546875" style="128"/>
    <col min="14081" max="14081" width="12" style="128" bestFit="1" customWidth="1"/>
    <col min="14082" max="14082" width="4.7109375" style="128" customWidth="1"/>
    <col min="14083" max="14094" width="5.7109375" style="128" bestFit="1" customWidth="1"/>
    <col min="14095" max="14096" width="8.85546875" style="128"/>
    <col min="14097" max="14097" width="5.42578125" style="128" customWidth="1"/>
    <col min="14098" max="14103" width="6.28515625" style="128" bestFit="1" customWidth="1"/>
    <col min="14104" max="14105" width="5.7109375" style="128" bestFit="1" customWidth="1"/>
    <col min="14106" max="14109" width="6.28515625" style="128" bestFit="1" customWidth="1"/>
    <col min="14110" max="14110" width="7.5703125" style="128" customWidth="1"/>
    <col min="14111" max="14336" width="8.85546875" style="128"/>
    <col min="14337" max="14337" width="12" style="128" bestFit="1" customWidth="1"/>
    <col min="14338" max="14338" width="4.7109375" style="128" customWidth="1"/>
    <col min="14339" max="14350" width="5.7109375" style="128" bestFit="1" customWidth="1"/>
    <col min="14351" max="14352" width="8.85546875" style="128"/>
    <col min="14353" max="14353" width="5.42578125" style="128" customWidth="1"/>
    <col min="14354" max="14359" width="6.28515625" style="128" bestFit="1" customWidth="1"/>
    <col min="14360" max="14361" width="5.7109375" style="128" bestFit="1" customWidth="1"/>
    <col min="14362" max="14365" width="6.28515625" style="128" bestFit="1" customWidth="1"/>
    <col min="14366" max="14366" width="7.5703125" style="128" customWidth="1"/>
    <col min="14367" max="14592" width="8.85546875" style="128"/>
    <col min="14593" max="14593" width="12" style="128" bestFit="1" customWidth="1"/>
    <col min="14594" max="14594" width="4.7109375" style="128" customWidth="1"/>
    <col min="14595" max="14606" width="5.7109375" style="128" bestFit="1" customWidth="1"/>
    <col min="14607" max="14608" width="8.85546875" style="128"/>
    <col min="14609" max="14609" width="5.42578125" style="128" customWidth="1"/>
    <col min="14610" max="14615" width="6.28515625" style="128" bestFit="1" customWidth="1"/>
    <col min="14616" max="14617" width="5.7109375" style="128" bestFit="1" customWidth="1"/>
    <col min="14618" max="14621" width="6.28515625" style="128" bestFit="1" customWidth="1"/>
    <col min="14622" max="14622" width="7.5703125" style="128" customWidth="1"/>
    <col min="14623" max="14848" width="8.85546875" style="128"/>
    <col min="14849" max="14849" width="12" style="128" bestFit="1" customWidth="1"/>
    <col min="14850" max="14850" width="4.7109375" style="128" customWidth="1"/>
    <col min="14851" max="14862" width="5.7109375" style="128" bestFit="1" customWidth="1"/>
    <col min="14863" max="14864" width="8.85546875" style="128"/>
    <col min="14865" max="14865" width="5.42578125" style="128" customWidth="1"/>
    <col min="14866" max="14871" width="6.28515625" style="128" bestFit="1" customWidth="1"/>
    <col min="14872" max="14873" width="5.7109375" style="128" bestFit="1" customWidth="1"/>
    <col min="14874" max="14877" width="6.28515625" style="128" bestFit="1" customWidth="1"/>
    <col min="14878" max="14878" width="7.5703125" style="128" customWidth="1"/>
    <col min="14879" max="15104" width="8.85546875" style="128"/>
    <col min="15105" max="15105" width="12" style="128" bestFit="1" customWidth="1"/>
    <col min="15106" max="15106" width="4.7109375" style="128" customWidth="1"/>
    <col min="15107" max="15118" width="5.7109375" style="128" bestFit="1" customWidth="1"/>
    <col min="15119" max="15120" width="8.85546875" style="128"/>
    <col min="15121" max="15121" width="5.42578125" style="128" customWidth="1"/>
    <col min="15122" max="15127" width="6.28515625" style="128" bestFit="1" customWidth="1"/>
    <col min="15128" max="15129" width="5.7109375" style="128" bestFit="1" customWidth="1"/>
    <col min="15130" max="15133" width="6.28515625" style="128" bestFit="1" customWidth="1"/>
    <col min="15134" max="15134" width="7.5703125" style="128" customWidth="1"/>
    <col min="15135" max="15360" width="8.85546875" style="128"/>
    <col min="15361" max="15361" width="12" style="128" bestFit="1" customWidth="1"/>
    <col min="15362" max="15362" width="4.7109375" style="128" customWidth="1"/>
    <col min="15363" max="15374" width="5.7109375" style="128" bestFit="1" customWidth="1"/>
    <col min="15375" max="15376" width="8.85546875" style="128"/>
    <col min="15377" max="15377" width="5.42578125" style="128" customWidth="1"/>
    <col min="15378" max="15383" width="6.28515625" style="128" bestFit="1" customWidth="1"/>
    <col min="15384" max="15385" width="5.7109375" style="128" bestFit="1" customWidth="1"/>
    <col min="15386" max="15389" width="6.28515625" style="128" bestFit="1" customWidth="1"/>
    <col min="15390" max="15390" width="7.5703125" style="128" customWidth="1"/>
    <col min="15391" max="15616" width="8.85546875" style="128"/>
    <col min="15617" max="15617" width="12" style="128" bestFit="1" customWidth="1"/>
    <col min="15618" max="15618" width="4.7109375" style="128" customWidth="1"/>
    <col min="15619" max="15630" width="5.7109375" style="128" bestFit="1" customWidth="1"/>
    <col min="15631" max="15632" width="8.85546875" style="128"/>
    <col min="15633" max="15633" width="5.42578125" style="128" customWidth="1"/>
    <col min="15634" max="15639" width="6.28515625" style="128" bestFit="1" customWidth="1"/>
    <col min="15640" max="15641" width="5.7109375" style="128" bestFit="1" customWidth="1"/>
    <col min="15642" max="15645" width="6.28515625" style="128" bestFit="1" customWidth="1"/>
    <col min="15646" max="15646" width="7.5703125" style="128" customWidth="1"/>
    <col min="15647" max="15872" width="8.85546875" style="128"/>
    <col min="15873" max="15873" width="12" style="128" bestFit="1" customWidth="1"/>
    <col min="15874" max="15874" width="4.7109375" style="128" customWidth="1"/>
    <col min="15875" max="15886" width="5.7109375" style="128" bestFit="1" customWidth="1"/>
    <col min="15887" max="15888" width="8.85546875" style="128"/>
    <col min="15889" max="15889" width="5.42578125" style="128" customWidth="1"/>
    <col min="15890" max="15895" width="6.28515625" style="128" bestFit="1" customWidth="1"/>
    <col min="15896" max="15897" width="5.7109375" style="128" bestFit="1" customWidth="1"/>
    <col min="15898" max="15901" width="6.28515625" style="128" bestFit="1" customWidth="1"/>
    <col min="15902" max="15902" width="7.5703125" style="128" customWidth="1"/>
    <col min="15903" max="16128" width="8.85546875" style="128"/>
    <col min="16129" max="16129" width="12" style="128" bestFit="1" customWidth="1"/>
    <col min="16130" max="16130" width="4.7109375" style="128" customWidth="1"/>
    <col min="16131" max="16142" width="5.7109375" style="128" bestFit="1" customWidth="1"/>
    <col min="16143" max="16144" width="8.85546875" style="128"/>
    <col min="16145" max="16145" width="5.42578125" style="128" customWidth="1"/>
    <col min="16146" max="16151" width="6.28515625" style="128" bestFit="1" customWidth="1"/>
    <col min="16152" max="16153" width="5.7109375" style="128" bestFit="1" customWidth="1"/>
    <col min="16154" max="16157" width="6.28515625" style="128" bestFit="1" customWidth="1"/>
    <col min="16158" max="16158" width="7.5703125" style="128" customWidth="1"/>
    <col min="16159" max="16384" width="8.85546875" style="128"/>
  </cols>
  <sheetData>
    <row r="1" spans="2:43" ht="18.600000000000001" customHeight="1" thickBot="1" x14ac:dyDescent="0.4">
      <c r="B1" s="166" t="s">
        <v>99</v>
      </c>
      <c r="C1" s="127"/>
      <c r="D1" s="127"/>
      <c r="E1" s="127"/>
      <c r="F1" s="127"/>
      <c r="Q1" s="166" t="s">
        <v>100</v>
      </c>
      <c r="R1" s="127"/>
      <c r="S1" s="127"/>
      <c r="T1" s="127"/>
    </row>
    <row r="2" spans="2:43" x14ac:dyDescent="0.2">
      <c r="B2" s="129"/>
      <c r="C2" s="130">
        <v>1999</v>
      </c>
      <c r="D2" s="130">
        <v>2007</v>
      </c>
      <c r="E2" s="130">
        <v>2018</v>
      </c>
      <c r="F2" s="130">
        <v>2017</v>
      </c>
      <c r="G2" s="130">
        <v>2006</v>
      </c>
      <c r="H2" s="130">
        <v>1996</v>
      </c>
      <c r="I2" s="130">
        <v>2006</v>
      </c>
      <c r="J2" s="130">
        <v>2011</v>
      </c>
      <c r="K2" s="130">
        <v>2006</v>
      </c>
      <c r="L2" s="130">
        <v>2017</v>
      </c>
      <c r="M2" s="130">
        <v>1992</v>
      </c>
      <c r="N2" s="131">
        <v>1993</v>
      </c>
      <c r="Q2" s="129"/>
      <c r="R2" s="130">
        <f>C2</f>
        <v>1999</v>
      </c>
      <c r="S2" s="130">
        <f t="shared" ref="S2:AC2" si="0">D2</f>
        <v>2007</v>
      </c>
      <c r="T2" s="130">
        <f t="shared" si="0"/>
        <v>2018</v>
      </c>
      <c r="U2" s="130">
        <f t="shared" si="0"/>
        <v>2017</v>
      </c>
      <c r="V2" s="130">
        <f t="shared" si="0"/>
        <v>2006</v>
      </c>
      <c r="W2" s="130">
        <f t="shared" si="0"/>
        <v>1996</v>
      </c>
      <c r="X2" s="130">
        <f t="shared" si="0"/>
        <v>2006</v>
      </c>
      <c r="Y2" s="130">
        <f t="shared" si="0"/>
        <v>2011</v>
      </c>
      <c r="Z2" s="130">
        <f t="shared" si="0"/>
        <v>2006</v>
      </c>
      <c r="AA2" s="130">
        <f t="shared" si="0"/>
        <v>2017</v>
      </c>
      <c r="AB2" s="130">
        <f t="shared" si="0"/>
        <v>1992</v>
      </c>
      <c r="AC2" s="130">
        <f t="shared" si="0"/>
        <v>1993</v>
      </c>
      <c r="AF2" s="132"/>
      <c r="AG2" s="132"/>
      <c r="AH2" s="132"/>
      <c r="AI2" s="132"/>
      <c r="AJ2" s="132"/>
      <c r="AK2" s="132"/>
      <c r="AL2" s="132"/>
      <c r="AM2" s="132"/>
      <c r="AN2" s="132"/>
      <c r="AO2" s="132"/>
      <c r="AP2" s="132"/>
      <c r="AQ2" s="132"/>
    </row>
    <row r="3" spans="2:43" x14ac:dyDescent="0.2">
      <c r="B3" s="133" t="s">
        <v>101</v>
      </c>
      <c r="C3" s="134" t="s">
        <v>102</v>
      </c>
      <c r="D3" s="134" t="s">
        <v>103</v>
      </c>
      <c r="E3" s="134" t="s">
        <v>104</v>
      </c>
      <c r="F3" s="134" t="s">
        <v>105</v>
      </c>
      <c r="G3" s="134" t="s">
        <v>106</v>
      </c>
      <c r="H3" s="134" t="s">
        <v>107</v>
      </c>
      <c r="I3" s="134" t="s">
        <v>108</v>
      </c>
      <c r="J3" s="134" t="s">
        <v>109</v>
      </c>
      <c r="K3" s="134" t="s">
        <v>110</v>
      </c>
      <c r="L3" s="134" t="s">
        <v>111</v>
      </c>
      <c r="M3" s="134" t="s">
        <v>112</v>
      </c>
      <c r="N3" s="135" t="s">
        <v>113</v>
      </c>
      <c r="Q3" s="136" t="s">
        <v>101</v>
      </c>
      <c r="R3" s="137" t="s">
        <v>102</v>
      </c>
      <c r="S3" s="137" t="s">
        <v>103</v>
      </c>
      <c r="T3" s="137" t="s">
        <v>104</v>
      </c>
      <c r="U3" s="137" t="s">
        <v>105</v>
      </c>
      <c r="V3" s="137" t="s">
        <v>106</v>
      </c>
      <c r="W3" s="137" t="s">
        <v>107</v>
      </c>
      <c r="X3" s="137" t="s">
        <v>108</v>
      </c>
      <c r="Y3" s="137" t="s">
        <v>109</v>
      </c>
      <c r="Z3" s="137" t="s">
        <v>110</v>
      </c>
      <c r="AA3" s="137" t="s">
        <v>111</v>
      </c>
      <c r="AB3" s="137" t="s">
        <v>112</v>
      </c>
      <c r="AC3" s="138" t="s">
        <v>113</v>
      </c>
      <c r="AF3" s="139"/>
      <c r="AG3" s="139"/>
      <c r="AH3" s="139"/>
      <c r="AI3" s="139"/>
      <c r="AJ3" s="139"/>
      <c r="AK3" s="139"/>
      <c r="AL3" s="139"/>
      <c r="AM3" s="139"/>
      <c r="AN3" s="139"/>
      <c r="AO3" s="139"/>
      <c r="AP3" s="139"/>
      <c r="AQ3" s="139"/>
    </row>
    <row r="4" spans="2:43" s="142" customFormat="1" x14ac:dyDescent="0.2">
      <c r="B4" s="133">
        <v>1</v>
      </c>
      <c r="C4" s="140">
        <v>40.916666666666664</v>
      </c>
      <c r="D4" s="140">
        <v>38.75</v>
      </c>
      <c r="E4" s="140">
        <v>43.375</v>
      </c>
      <c r="F4" s="140">
        <v>50.125</v>
      </c>
      <c r="G4" s="140">
        <v>48.833333333333336</v>
      </c>
      <c r="H4" s="140">
        <v>63.958333333333336</v>
      </c>
      <c r="I4" s="140">
        <v>67.791666666666671</v>
      </c>
      <c r="J4" s="140">
        <v>65.083333333333329</v>
      </c>
      <c r="K4" s="140">
        <v>70.916666666666671</v>
      </c>
      <c r="L4" s="140">
        <v>55.166666666666664</v>
      </c>
      <c r="M4" s="140">
        <v>49.958333333333336</v>
      </c>
      <c r="N4" s="141">
        <v>48.958333333333336</v>
      </c>
      <c r="Q4" s="133">
        <v>1</v>
      </c>
      <c r="R4" s="143">
        <f>IF(AND((65-C4&gt;0),65-C4&lt;55),65-C4,0)</f>
        <v>24.083333333333336</v>
      </c>
      <c r="S4" s="143">
        <f>IF(AND((65-D4&gt;0),65-D4&lt;55),65-D4,0)</f>
        <v>26.25</v>
      </c>
      <c r="T4" s="143">
        <f>IF(AND((65-E4&gt;0),65-E4&lt;55),65-E4,0)</f>
        <v>21.625</v>
      </c>
      <c r="U4" s="143">
        <f>IF(AND((65-F4&gt;0),65-F4&lt;55),65-F4,0)</f>
        <v>14.875</v>
      </c>
      <c r="V4" s="143">
        <f t="shared" ref="V4:AC19" si="1">IF(AND((65-G4&gt;0),65-G4&lt;55),65-G4,0)</f>
        <v>16.166666666666664</v>
      </c>
      <c r="W4" s="143">
        <f t="shared" si="1"/>
        <v>1.0416666666666643</v>
      </c>
      <c r="X4" s="143">
        <f t="shared" si="1"/>
        <v>0</v>
      </c>
      <c r="Y4" s="143">
        <f t="shared" si="1"/>
        <v>0</v>
      </c>
      <c r="Z4" s="143">
        <f t="shared" si="1"/>
        <v>0</v>
      </c>
      <c r="AA4" s="143">
        <f t="shared" si="1"/>
        <v>9.8333333333333357</v>
      </c>
      <c r="AB4" s="143">
        <f t="shared" si="1"/>
        <v>15.041666666666664</v>
      </c>
      <c r="AC4" s="143">
        <f t="shared" si="1"/>
        <v>16.041666666666664</v>
      </c>
      <c r="AE4" s="128"/>
    </row>
    <row r="5" spans="2:43" s="142" customFormat="1" x14ac:dyDescent="0.2">
      <c r="B5" s="133">
        <v>2</v>
      </c>
      <c r="C5" s="140">
        <v>36.75</v>
      </c>
      <c r="D5" s="140">
        <v>35.583333333333336</v>
      </c>
      <c r="E5" s="140">
        <v>40.791666666666664</v>
      </c>
      <c r="F5" s="140">
        <v>46.583333333333336</v>
      </c>
      <c r="G5" s="140">
        <v>50.166666666666664</v>
      </c>
      <c r="H5" s="140">
        <v>66.25</v>
      </c>
      <c r="I5" s="140">
        <v>68.958333333333329</v>
      </c>
      <c r="J5" s="140">
        <v>64.875</v>
      </c>
      <c r="K5" s="140">
        <v>72.666666666666671</v>
      </c>
      <c r="L5" s="140">
        <v>54.041666666666664</v>
      </c>
      <c r="M5" s="140">
        <v>48.625</v>
      </c>
      <c r="N5" s="141">
        <v>46.625</v>
      </c>
      <c r="Q5" s="133">
        <v>2</v>
      </c>
      <c r="R5" s="143">
        <f t="shared" ref="R5:AC34" si="2">IF(AND((65-C5&gt;0),65-C5&lt;55),65-C5,0)</f>
        <v>28.25</v>
      </c>
      <c r="S5" s="143">
        <f t="shared" si="2"/>
        <v>29.416666666666664</v>
      </c>
      <c r="T5" s="143">
        <f t="shared" si="2"/>
        <v>24.208333333333336</v>
      </c>
      <c r="U5" s="143">
        <f t="shared" si="2"/>
        <v>18.416666666666664</v>
      </c>
      <c r="V5" s="143">
        <f t="shared" si="1"/>
        <v>14.833333333333336</v>
      </c>
      <c r="W5" s="143">
        <f t="shared" si="1"/>
        <v>0</v>
      </c>
      <c r="X5" s="143">
        <f t="shared" si="1"/>
        <v>0</v>
      </c>
      <c r="Y5" s="143">
        <f t="shared" si="1"/>
        <v>0.125</v>
      </c>
      <c r="Z5" s="143">
        <f t="shared" si="1"/>
        <v>0</v>
      </c>
      <c r="AA5" s="143">
        <f t="shared" si="1"/>
        <v>10.958333333333336</v>
      </c>
      <c r="AB5" s="143">
        <f t="shared" si="1"/>
        <v>16.375</v>
      </c>
      <c r="AC5" s="143">
        <f t="shared" si="1"/>
        <v>18.375</v>
      </c>
      <c r="AE5" s="128"/>
    </row>
    <row r="6" spans="2:43" s="142" customFormat="1" x14ac:dyDescent="0.2">
      <c r="B6" s="133">
        <v>3</v>
      </c>
      <c r="C6" s="140">
        <v>36.291666666666664</v>
      </c>
      <c r="D6" s="140">
        <v>38.166666666666664</v>
      </c>
      <c r="E6" s="140">
        <v>41.666666666666664</v>
      </c>
      <c r="F6" s="140">
        <v>46.333333333333336</v>
      </c>
      <c r="G6" s="140">
        <v>55</v>
      </c>
      <c r="H6" s="140">
        <v>63.791666666666664</v>
      </c>
      <c r="I6" s="140">
        <v>64.166666666666671</v>
      </c>
      <c r="J6" s="140">
        <v>67.083333333333329</v>
      </c>
      <c r="K6" s="140">
        <v>69.208333333333329</v>
      </c>
      <c r="L6" s="140">
        <v>56.833333333333336</v>
      </c>
      <c r="M6" s="140">
        <v>46.5</v>
      </c>
      <c r="N6" s="141">
        <v>51.5</v>
      </c>
      <c r="Q6" s="133">
        <v>3</v>
      </c>
      <c r="R6" s="143">
        <f t="shared" si="2"/>
        <v>28.708333333333336</v>
      </c>
      <c r="S6" s="143">
        <f t="shared" si="2"/>
        <v>26.833333333333336</v>
      </c>
      <c r="T6" s="143">
        <f t="shared" si="2"/>
        <v>23.333333333333336</v>
      </c>
      <c r="U6" s="143">
        <f t="shared" si="2"/>
        <v>18.666666666666664</v>
      </c>
      <c r="V6" s="143">
        <f t="shared" si="1"/>
        <v>10</v>
      </c>
      <c r="W6" s="143">
        <f t="shared" si="1"/>
        <v>1.2083333333333357</v>
      </c>
      <c r="X6" s="143">
        <f t="shared" si="1"/>
        <v>0.8333333333333286</v>
      </c>
      <c r="Y6" s="143">
        <f t="shared" si="1"/>
        <v>0</v>
      </c>
      <c r="Z6" s="143">
        <f t="shared" si="1"/>
        <v>0</v>
      </c>
      <c r="AA6" s="143">
        <f t="shared" si="1"/>
        <v>8.1666666666666643</v>
      </c>
      <c r="AB6" s="143">
        <f t="shared" si="1"/>
        <v>18.5</v>
      </c>
      <c r="AC6" s="143">
        <f t="shared" si="1"/>
        <v>13.5</v>
      </c>
      <c r="AE6" s="128"/>
    </row>
    <row r="7" spans="2:43" s="142" customFormat="1" x14ac:dyDescent="0.2">
      <c r="B7" s="133">
        <v>4</v>
      </c>
      <c r="C7" s="140">
        <v>39.625</v>
      </c>
      <c r="D7" s="140">
        <v>45</v>
      </c>
      <c r="E7" s="140">
        <v>39.666666666666664</v>
      </c>
      <c r="F7" s="140">
        <v>50.375</v>
      </c>
      <c r="G7" s="140">
        <v>61.333333333333336</v>
      </c>
      <c r="H7" s="140">
        <v>58.416666666666664</v>
      </c>
      <c r="I7" s="140">
        <v>61.666666666666664</v>
      </c>
      <c r="J7" s="140">
        <v>68.875</v>
      </c>
      <c r="K7" s="140">
        <v>66.791666666666671</v>
      </c>
      <c r="L7" s="140">
        <v>56.375</v>
      </c>
      <c r="M7" s="140">
        <v>48.875</v>
      </c>
      <c r="N7" s="141">
        <v>43.666666666666664</v>
      </c>
      <c r="Q7" s="133">
        <v>4</v>
      </c>
      <c r="R7" s="143">
        <f t="shared" si="2"/>
        <v>25.375</v>
      </c>
      <c r="S7" s="143">
        <f t="shared" si="2"/>
        <v>20</v>
      </c>
      <c r="T7" s="143">
        <f t="shared" si="2"/>
        <v>25.333333333333336</v>
      </c>
      <c r="U7" s="143">
        <f t="shared" si="2"/>
        <v>14.625</v>
      </c>
      <c r="V7" s="143">
        <f t="shared" si="1"/>
        <v>3.6666666666666643</v>
      </c>
      <c r="W7" s="143">
        <f t="shared" si="1"/>
        <v>6.5833333333333357</v>
      </c>
      <c r="X7" s="143">
        <f t="shared" si="1"/>
        <v>3.3333333333333357</v>
      </c>
      <c r="Y7" s="143">
        <f t="shared" si="1"/>
        <v>0</v>
      </c>
      <c r="Z7" s="143">
        <f t="shared" si="1"/>
        <v>0</v>
      </c>
      <c r="AA7" s="143">
        <f t="shared" si="1"/>
        <v>8.625</v>
      </c>
      <c r="AB7" s="143">
        <f t="shared" si="1"/>
        <v>16.125</v>
      </c>
      <c r="AC7" s="143">
        <f t="shared" si="1"/>
        <v>21.333333333333336</v>
      </c>
      <c r="AE7" s="128"/>
    </row>
    <row r="8" spans="2:43" s="142" customFormat="1" x14ac:dyDescent="0.2">
      <c r="B8" s="133">
        <v>5</v>
      </c>
      <c r="C8" s="140">
        <v>42.541666666666664</v>
      </c>
      <c r="D8" s="140">
        <v>43.041666666666664</v>
      </c>
      <c r="E8" s="140">
        <v>42.375</v>
      </c>
      <c r="F8" s="140">
        <v>50.375</v>
      </c>
      <c r="G8" s="140">
        <v>59.166666666666664</v>
      </c>
      <c r="H8" s="140">
        <v>60</v>
      </c>
      <c r="I8" s="140">
        <v>57.5</v>
      </c>
      <c r="J8" s="140">
        <v>61.958333333333336</v>
      </c>
      <c r="K8" s="140">
        <v>65.666666666666671</v>
      </c>
      <c r="L8" s="140">
        <v>56.5</v>
      </c>
      <c r="M8" s="140">
        <v>49.083333333333336</v>
      </c>
      <c r="N8" s="141">
        <v>38.708333333333336</v>
      </c>
      <c r="Q8" s="133">
        <v>5</v>
      </c>
      <c r="R8" s="143">
        <f t="shared" si="2"/>
        <v>22.458333333333336</v>
      </c>
      <c r="S8" s="143">
        <f t="shared" si="2"/>
        <v>21.958333333333336</v>
      </c>
      <c r="T8" s="143">
        <f t="shared" si="2"/>
        <v>22.625</v>
      </c>
      <c r="U8" s="143">
        <f t="shared" si="2"/>
        <v>14.625</v>
      </c>
      <c r="V8" s="143">
        <f t="shared" si="1"/>
        <v>5.8333333333333357</v>
      </c>
      <c r="W8" s="143">
        <f t="shared" si="1"/>
        <v>5</v>
      </c>
      <c r="X8" s="143">
        <f t="shared" si="1"/>
        <v>7.5</v>
      </c>
      <c r="Y8" s="143">
        <f t="shared" si="1"/>
        <v>3.0416666666666643</v>
      </c>
      <c r="Z8" s="143">
        <f t="shared" si="1"/>
        <v>0</v>
      </c>
      <c r="AA8" s="143">
        <f t="shared" si="1"/>
        <v>8.5</v>
      </c>
      <c r="AB8" s="143">
        <f t="shared" si="1"/>
        <v>15.916666666666664</v>
      </c>
      <c r="AC8" s="143">
        <f t="shared" si="1"/>
        <v>26.291666666666664</v>
      </c>
      <c r="AE8" s="128"/>
    </row>
    <row r="9" spans="2:43" s="142" customFormat="1" x14ac:dyDescent="0.2">
      <c r="B9" s="133">
        <v>6</v>
      </c>
      <c r="C9" s="140">
        <v>43.458333333333336</v>
      </c>
      <c r="D9" s="140">
        <v>44.708333333333336</v>
      </c>
      <c r="E9" s="140">
        <v>44.291666666666664</v>
      </c>
      <c r="F9" s="140">
        <v>52.166666666666664</v>
      </c>
      <c r="G9" s="140">
        <v>51.666666666666664</v>
      </c>
      <c r="H9" s="140">
        <v>63.791666666666664</v>
      </c>
      <c r="I9" s="140">
        <v>58.916666666666664</v>
      </c>
      <c r="J9" s="140">
        <v>64.416666666666671</v>
      </c>
      <c r="K9" s="140">
        <v>67.458333333333329</v>
      </c>
      <c r="L9" s="140">
        <v>55.083333333333336</v>
      </c>
      <c r="M9" s="140">
        <v>50.166666666666664</v>
      </c>
      <c r="N9" s="141">
        <v>38.833333333333336</v>
      </c>
      <c r="Q9" s="133">
        <v>6</v>
      </c>
      <c r="R9" s="143">
        <f t="shared" si="2"/>
        <v>21.541666666666664</v>
      </c>
      <c r="S9" s="143">
        <f t="shared" si="2"/>
        <v>20.291666666666664</v>
      </c>
      <c r="T9" s="143">
        <f t="shared" si="2"/>
        <v>20.708333333333336</v>
      </c>
      <c r="U9" s="143">
        <f t="shared" si="2"/>
        <v>12.833333333333336</v>
      </c>
      <c r="V9" s="143">
        <f t="shared" si="1"/>
        <v>13.333333333333336</v>
      </c>
      <c r="W9" s="143">
        <f t="shared" si="1"/>
        <v>1.2083333333333357</v>
      </c>
      <c r="X9" s="143">
        <f t="shared" si="1"/>
        <v>6.0833333333333357</v>
      </c>
      <c r="Y9" s="143">
        <f t="shared" si="1"/>
        <v>0.5833333333333286</v>
      </c>
      <c r="Z9" s="143">
        <f t="shared" si="1"/>
        <v>0</v>
      </c>
      <c r="AA9" s="143">
        <f t="shared" si="1"/>
        <v>9.9166666666666643</v>
      </c>
      <c r="AB9" s="143">
        <f t="shared" si="1"/>
        <v>14.833333333333336</v>
      </c>
      <c r="AC9" s="143">
        <f t="shared" si="1"/>
        <v>26.166666666666664</v>
      </c>
      <c r="AE9" s="128"/>
    </row>
    <row r="10" spans="2:43" s="142" customFormat="1" x14ac:dyDescent="0.2">
      <c r="B10" s="133">
        <v>7</v>
      </c>
      <c r="C10" s="140">
        <v>44.083333333333336</v>
      </c>
      <c r="D10" s="140">
        <v>47.25</v>
      </c>
      <c r="E10" s="140">
        <v>42.583333333333336</v>
      </c>
      <c r="F10" s="140">
        <v>51.083333333333336</v>
      </c>
      <c r="G10" s="140">
        <v>49.625</v>
      </c>
      <c r="H10" s="140">
        <v>59.25</v>
      </c>
      <c r="I10" s="140">
        <v>64.166666666666671</v>
      </c>
      <c r="J10" s="140">
        <v>64.416666666666671</v>
      </c>
      <c r="K10" s="140">
        <v>61.5</v>
      </c>
      <c r="L10" s="140">
        <v>54.25</v>
      </c>
      <c r="M10" s="140">
        <v>51.666666666666664</v>
      </c>
      <c r="N10" s="141">
        <v>42.958333333333336</v>
      </c>
      <c r="Q10" s="133">
        <v>7</v>
      </c>
      <c r="R10" s="143">
        <f t="shared" si="2"/>
        <v>20.916666666666664</v>
      </c>
      <c r="S10" s="143">
        <f t="shared" si="2"/>
        <v>17.75</v>
      </c>
      <c r="T10" s="143">
        <f t="shared" si="2"/>
        <v>22.416666666666664</v>
      </c>
      <c r="U10" s="143">
        <f t="shared" si="2"/>
        <v>13.916666666666664</v>
      </c>
      <c r="V10" s="143">
        <f t="shared" si="1"/>
        <v>15.375</v>
      </c>
      <c r="W10" s="143">
        <f t="shared" si="1"/>
        <v>5.75</v>
      </c>
      <c r="X10" s="143">
        <f t="shared" si="1"/>
        <v>0.8333333333333286</v>
      </c>
      <c r="Y10" s="143">
        <f t="shared" si="1"/>
        <v>0.5833333333333286</v>
      </c>
      <c r="Z10" s="143">
        <f t="shared" si="1"/>
        <v>3.5</v>
      </c>
      <c r="AA10" s="143">
        <f t="shared" si="1"/>
        <v>10.75</v>
      </c>
      <c r="AB10" s="143">
        <f t="shared" si="1"/>
        <v>13.333333333333336</v>
      </c>
      <c r="AC10" s="143">
        <f t="shared" si="1"/>
        <v>22.041666666666664</v>
      </c>
      <c r="AE10" s="128"/>
    </row>
    <row r="11" spans="2:43" s="142" customFormat="1" x14ac:dyDescent="0.2">
      <c r="B11" s="133">
        <v>8</v>
      </c>
      <c r="C11" s="140">
        <v>43.666666666666664</v>
      </c>
      <c r="D11" s="140">
        <v>47.291666666666664</v>
      </c>
      <c r="E11" s="140">
        <v>46.375</v>
      </c>
      <c r="F11" s="140">
        <v>45.458333333333336</v>
      </c>
      <c r="G11" s="140">
        <v>48.708333333333336</v>
      </c>
      <c r="H11" s="140">
        <v>58.125</v>
      </c>
      <c r="I11" s="140">
        <v>70.833333333333329</v>
      </c>
      <c r="J11" s="140">
        <v>61.291666666666664</v>
      </c>
      <c r="K11" s="140">
        <v>59.291666666666664</v>
      </c>
      <c r="L11" s="140">
        <v>52.666666666666664</v>
      </c>
      <c r="M11" s="140">
        <v>44.458333333333336</v>
      </c>
      <c r="N11" s="141">
        <v>45.291666666666664</v>
      </c>
      <c r="Q11" s="133">
        <v>8</v>
      </c>
      <c r="R11" s="143">
        <f t="shared" si="2"/>
        <v>21.333333333333336</v>
      </c>
      <c r="S11" s="143">
        <f t="shared" si="2"/>
        <v>17.708333333333336</v>
      </c>
      <c r="T11" s="143">
        <f t="shared" si="2"/>
        <v>18.625</v>
      </c>
      <c r="U11" s="143">
        <f t="shared" si="2"/>
        <v>19.541666666666664</v>
      </c>
      <c r="V11" s="143">
        <f t="shared" si="1"/>
        <v>16.291666666666664</v>
      </c>
      <c r="W11" s="143">
        <f t="shared" si="1"/>
        <v>6.875</v>
      </c>
      <c r="X11" s="143">
        <f t="shared" si="1"/>
        <v>0</v>
      </c>
      <c r="Y11" s="143">
        <f t="shared" si="1"/>
        <v>3.7083333333333357</v>
      </c>
      <c r="Z11" s="143">
        <f t="shared" si="1"/>
        <v>5.7083333333333357</v>
      </c>
      <c r="AA11" s="143">
        <f t="shared" si="1"/>
        <v>12.333333333333336</v>
      </c>
      <c r="AB11" s="143">
        <f t="shared" si="1"/>
        <v>20.541666666666664</v>
      </c>
      <c r="AC11" s="143">
        <f t="shared" si="1"/>
        <v>19.708333333333336</v>
      </c>
      <c r="AE11" s="128"/>
    </row>
    <row r="12" spans="2:43" s="142" customFormat="1" x14ac:dyDescent="0.2">
      <c r="B12" s="133">
        <v>9</v>
      </c>
      <c r="C12" s="140">
        <v>42.333333333333336</v>
      </c>
      <c r="D12" s="140">
        <v>49</v>
      </c>
      <c r="E12" s="140">
        <v>44.791666666666664</v>
      </c>
      <c r="F12" s="140">
        <v>48.208333333333336</v>
      </c>
      <c r="G12" s="140">
        <v>51.625</v>
      </c>
      <c r="H12" s="140">
        <v>58.541666666666664</v>
      </c>
      <c r="I12" s="140">
        <v>71.625</v>
      </c>
      <c r="J12" s="140">
        <v>61.5</v>
      </c>
      <c r="K12" s="140">
        <v>60.791666666666664</v>
      </c>
      <c r="L12" s="140">
        <v>52.583333333333336</v>
      </c>
      <c r="M12" s="140">
        <v>41.833333333333336</v>
      </c>
      <c r="N12" s="141">
        <v>48.416666666666664</v>
      </c>
      <c r="Q12" s="133">
        <v>9</v>
      </c>
      <c r="R12" s="143">
        <f t="shared" si="2"/>
        <v>22.666666666666664</v>
      </c>
      <c r="S12" s="143">
        <f t="shared" si="2"/>
        <v>16</v>
      </c>
      <c r="T12" s="143">
        <f t="shared" si="2"/>
        <v>20.208333333333336</v>
      </c>
      <c r="U12" s="143">
        <f t="shared" si="2"/>
        <v>16.791666666666664</v>
      </c>
      <c r="V12" s="143">
        <f t="shared" si="1"/>
        <v>13.375</v>
      </c>
      <c r="W12" s="143">
        <f t="shared" si="1"/>
        <v>6.4583333333333357</v>
      </c>
      <c r="X12" s="143">
        <f t="shared" si="1"/>
        <v>0</v>
      </c>
      <c r="Y12" s="143">
        <f t="shared" si="1"/>
        <v>3.5</v>
      </c>
      <c r="Z12" s="143">
        <f t="shared" si="1"/>
        <v>4.2083333333333357</v>
      </c>
      <c r="AA12" s="143">
        <f t="shared" si="1"/>
        <v>12.416666666666664</v>
      </c>
      <c r="AB12" s="143">
        <f t="shared" si="1"/>
        <v>23.166666666666664</v>
      </c>
      <c r="AC12" s="143">
        <f t="shared" si="1"/>
        <v>16.583333333333336</v>
      </c>
      <c r="AE12" s="128"/>
    </row>
    <row r="13" spans="2:43" s="142" customFormat="1" x14ac:dyDescent="0.2">
      <c r="B13" s="133">
        <v>10</v>
      </c>
      <c r="C13" s="140">
        <v>47.041666666666664</v>
      </c>
      <c r="D13" s="140">
        <v>49.166666666666664</v>
      </c>
      <c r="E13" s="140">
        <v>46.708333333333336</v>
      </c>
      <c r="F13" s="140">
        <v>46.333333333333336</v>
      </c>
      <c r="G13" s="140">
        <v>55.166666666666664</v>
      </c>
      <c r="H13" s="140">
        <v>58</v>
      </c>
      <c r="I13" s="140">
        <v>62.125</v>
      </c>
      <c r="J13" s="140">
        <v>61.625</v>
      </c>
      <c r="K13" s="140">
        <v>61.416666666666664</v>
      </c>
      <c r="L13" s="140">
        <v>50.583333333333336</v>
      </c>
      <c r="M13" s="140">
        <v>41.708333333333336</v>
      </c>
      <c r="N13" s="141">
        <v>50.958333333333336</v>
      </c>
      <c r="Q13" s="133">
        <v>10</v>
      </c>
      <c r="R13" s="143">
        <f t="shared" si="2"/>
        <v>17.958333333333336</v>
      </c>
      <c r="S13" s="143">
        <f t="shared" si="2"/>
        <v>15.833333333333336</v>
      </c>
      <c r="T13" s="143">
        <f t="shared" si="2"/>
        <v>18.291666666666664</v>
      </c>
      <c r="U13" s="143">
        <f t="shared" si="2"/>
        <v>18.666666666666664</v>
      </c>
      <c r="V13" s="143">
        <f t="shared" si="1"/>
        <v>9.8333333333333357</v>
      </c>
      <c r="W13" s="143">
        <f t="shared" si="1"/>
        <v>7</v>
      </c>
      <c r="X13" s="143">
        <f t="shared" si="1"/>
        <v>2.875</v>
      </c>
      <c r="Y13" s="143">
        <f t="shared" si="1"/>
        <v>3.375</v>
      </c>
      <c r="Z13" s="143">
        <f t="shared" si="1"/>
        <v>3.5833333333333357</v>
      </c>
      <c r="AA13" s="143">
        <f t="shared" si="1"/>
        <v>14.416666666666664</v>
      </c>
      <c r="AB13" s="143">
        <f t="shared" si="1"/>
        <v>23.291666666666664</v>
      </c>
      <c r="AC13" s="143">
        <f t="shared" si="1"/>
        <v>14.041666666666664</v>
      </c>
      <c r="AE13" s="128"/>
    </row>
    <row r="14" spans="2:43" s="142" customFormat="1" x14ac:dyDescent="0.2">
      <c r="B14" s="133">
        <v>11</v>
      </c>
      <c r="C14" s="140">
        <v>44.458333333333336</v>
      </c>
      <c r="D14" s="140">
        <v>47.291666666666664</v>
      </c>
      <c r="E14" s="140">
        <v>52.5625</v>
      </c>
      <c r="F14" s="140">
        <v>47.916666666666664</v>
      </c>
      <c r="G14" s="140">
        <v>52.916666666666664</v>
      </c>
      <c r="H14" s="140">
        <v>57.541666666666664</v>
      </c>
      <c r="I14" s="140">
        <v>61.208333333333336</v>
      </c>
      <c r="J14" s="140">
        <v>62.083333333333336</v>
      </c>
      <c r="K14" s="140">
        <v>64.625</v>
      </c>
      <c r="L14" s="140">
        <v>48.291666666666664</v>
      </c>
      <c r="M14" s="140">
        <v>45.333333333333336</v>
      </c>
      <c r="N14" s="141">
        <v>45.25</v>
      </c>
      <c r="Q14" s="133">
        <v>11</v>
      </c>
      <c r="R14" s="143">
        <f t="shared" si="2"/>
        <v>20.541666666666664</v>
      </c>
      <c r="S14" s="143">
        <f t="shared" si="2"/>
        <v>17.708333333333336</v>
      </c>
      <c r="T14" s="143">
        <f t="shared" si="2"/>
        <v>12.4375</v>
      </c>
      <c r="U14" s="143">
        <f t="shared" si="2"/>
        <v>17.083333333333336</v>
      </c>
      <c r="V14" s="143">
        <f t="shared" si="1"/>
        <v>12.083333333333336</v>
      </c>
      <c r="W14" s="143">
        <f t="shared" si="1"/>
        <v>7.4583333333333357</v>
      </c>
      <c r="X14" s="143">
        <f t="shared" si="1"/>
        <v>3.7916666666666643</v>
      </c>
      <c r="Y14" s="143">
        <f t="shared" si="1"/>
        <v>2.9166666666666643</v>
      </c>
      <c r="Z14" s="143">
        <f t="shared" si="1"/>
        <v>0.375</v>
      </c>
      <c r="AA14" s="143">
        <f t="shared" si="1"/>
        <v>16.708333333333336</v>
      </c>
      <c r="AB14" s="143">
        <f t="shared" si="1"/>
        <v>19.666666666666664</v>
      </c>
      <c r="AC14" s="143">
        <f t="shared" si="1"/>
        <v>19.75</v>
      </c>
      <c r="AE14" s="128"/>
    </row>
    <row r="15" spans="2:43" s="142" customFormat="1" x14ac:dyDescent="0.2">
      <c r="B15" s="133">
        <v>12</v>
      </c>
      <c r="C15" s="140">
        <v>44.708333333333336</v>
      </c>
      <c r="D15" s="140">
        <v>46.083333333333336</v>
      </c>
      <c r="E15" s="140">
        <v>59.125</v>
      </c>
      <c r="F15" s="140">
        <v>51.166666666666664</v>
      </c>
      <c r="G15" s="140">
        <v>49.416666666666664</v>
      </c>
      <c r="H15" s="140">
        <v>59.75</v>
      </c>
      <c r="I15" s="140">
        <v>60.375</v>
      </c>
      <c r="J15" s="140">
        <v>62.208333333333336</v>
      </c>
      <c r="K15" s="140">
        <v>65.333333333333329</v>
      </c>
      <c r="L15" s="140">
        <v>47.166666666666664</v>
      </c>
      <c r="M15" s="140">
        <v>48.875</v>
      </c>
      <c r="N15" s="141">
        <v>43.375</v>
      </c>
      <c r="Q15" s="133">
        <v>12</v>
      </c>
      <c r="R15" s="143">
        <f t="shared" si="2"/>
        <v>20.291666666666664</v>
      </c>
      <c r="S15" s="143">
        <f t="shared" si="2"/>
        <v>18.916666666666664</v>
      </c>
      <c r="T15" s="143">
        <f t="shared" si="2"/>
        <v>5.875</v>
      </c>
      <c r="U15" s="143">
        <f t="shared" si="2"/>
        <v>13.833333333333336</v>
      </c>
      <c r="V15" s="143">
        <f t="shared" si="1"/>
        <v>15.583333333333336</v>
      </c>
      <c r="W15" s="143">
        <f t="shared" si="1"/>
        <v>5.25</v>
      </c>
      <c r="X15" s="143">
        <f t="shared" si="1"/>
        <v>4.625</v>
      </c>
      <c r="Y15" s="143">
        <f t="shared" si="1"/>
        <v>2.7916666666666643</v>
      </c>
      <c r="Z15" s="143">
        <f t="shared" si="1"/>
        <v>0</v>
      </c>
      <c r="AA15" s="143">
        <f t="shared" si="1"/>
        <v>17.833333333333336</v>
      </c>
      <c r="AB15" s="143">
        <f t="shared" si="1"/>
        <v>16.125</v>
      </c>
      <c r="AC15" s="143">
        <f t="shared" si="1"/>
        <v>21.625</v>
      </c>
      <c r="AE15" s="128"/>
    </row>
    <row r="16" spans="2:43" s="142" customFormat="1" x14ac:dyDescent="0.2">
      <c r="B16" s="133">
        <v>13</v>
      </c>
      <c r="C16" s="140">
        <v>43.166666666666664</v>
      </c>
      <c r="D16" s="140">
        <v>45.125</v>
      </c>
      <c r="E16" s="140">
        <v>54.458333333333336</v>
      </c>
      <c r="F16" s="140">
        <v>47</v>
      </c>
      <c r="G16" s="140">
        <v>53.625</v>
      </c>
      <c r="H16" s="140">
        <v>59.791666666666664</v>
      </c>
      <c r="I16" s="140">
        <v>60.125</v>
      </c>
      <c r="J16" s="140">
        <v>60.625</v>
      </c>
      <c r="K16" s="140">
        <v>56.458333333333336</v>
      </c>
      <c r="L16" s="140">
        <v>47.5</v>
      </c>
      <c r="M16" s="140">
        <v>47.875</v>
      </c>
      <c r="N16" s="141">
        <v>46.666666666666664</v>
      </c>
      <c r="Q16" s="133">
        <v>13</v>
      </c>
      <c r="R16" s="143">
        <f t="shared" si="2"/>
        <v>21.833333333333336</v>
      </c>
      <c r="S16" s="143">
        <f t="shared" si="2"/>
        <v>19.875</v>
      </c>
      <c r="T16" s="143">
        <f t="shared" si="2"/>
        <v>10.541666666666664</v>
      </c>
      <c r="U16" s="143">
        <f t="shared" si="2"/>
        <v>18</v>
      </c>
      <c r="V16" s="143">
        <f t="shared" si="1"/>
        <v>11.375</v>
      </c>
      <c r="W16" s="143">
        <f t="shared" si="1"/>
        <v>5.2083333333333357</v>
      </c>
      <c r="X16" s="143">
        <f t="shared" si="1"/>
        <v>4.875</v>
      </c>
      <c r="Y16" s="143">
        <f t="shared" si="1"/>
        <v>4.375</v>
      </c>
      <c r="Z16" s="143">
        <f t="shared" si="1"/>
        <v>8.5416666666666643</v>
      </c>
      <c r="AA16" s="143">
        <f t="shared" si="1"/>
        <v>17.5</v>
      </c>
      <c r="AB16" s="143">
        <f t="shared" si="1"/>
        <v>17.125</v>
      </c>
      <c r="AC16" s="143">
        <f t="shared" si="1"/>
        <v>18.333333333333336</v>
      </c>
      <c r="AE16" s="128"/>
    </row>
    <row r="17" spans="2:33" s="142" customFormat="1" x14ac:dyDescent="0.2">
      <c r="B17" s="133">
        <v>14</v>
      </c>
      <c r="C17" s="140">
        <v>47.583333333333336</v>
      </c>
      <c r="D17" s="140">
        <v>43.916666666666664</v>
      </c>
      <c r="E17" s="140">
        <v>46.416666666666664</v>
      </c>
      <c r="F17" s="140">
        <v>45.541666666666664</v>
      </c>
      <c r="G17" s="140">
        <v>59</v>
      </c>
      <c r="H17" s="140">
        <v>60</v>
      </c>
      <c r="I17" s="140">
        <v>65.375</v>
      </c>
      <c r="J17" s="140">
        <v>62.208333333333336</v>
      </c>
      <c r="K17" s="140">
        <v>54.458333333333336</v>
      </c>
      <c r="L17" s="140">
        <v>47.375</v>
      </c>
      <c r="M17" s="140">
        <v>45.458333333333336</v>
      </c>
      <c r="N17" s="141">
        <v>44.708333333333336</v>
      </c>
      <c r="Q17" s="133">
        <v>14</v>
      </c>
      <c r="R17" s="143">
        <f t="shared" si="2"/>
        <v>17.416666666666664</v>
      </c>
      <c r="S17" s="143">
        <f t="shared" si="2"/>
        <v>21.083333333333336</v>
      </c>
      <c r="T17" s="143">
        <f t="shared" si="2"/>
        <v>18.583333333333336</v>
      </c>
      <c r="U17" s="143">
        <f t="shared" si="2"/>
        <v>19.458333333333336</v>
      </c>
      <c r="V17" s="143">
        <f t="shared" si="1"/>
        <v>6</v>
      </c>
      <c r="W17" s="143">
        <f t="shared" si="1"/>
        <v>5</v>
      </c>
      <c r="X17" s="143">
        <f t="shared" si="1"/>
        <v>0</v>
      </c>
      <c r="Y17" s="143">
        <f t="shared" si="1"/>
        <v>2.7916666666666643</v>
      </c>
      <c r="Z17" s="143">
        <f t="shared" si="1"/>
        <v>10.541666666666664</v>
      </c>
      <c r="AA17" s="143">
        <f t="shared" si="1"/>
        <v>17.625</v>
      </c>
      <c r="AB17" s="143">
        <f t="shared" si="1"/>
        <v>19.541666666666664</v>
      </c>
      <c r="AC17" s="143">
        <f t="shared" si="1"/>
        <v>20.291666666666664</v>
      </c>
      <c r="AE17" s="128"/>
    </row>
    <row r="18" spans="2:33" s="142" customFormat="1" x14ac:dyDescent="0.2">
      <c r="B18" s="133">
        <v>15</v>
      </c>
      <c r="C18" s="140">
        <v>43.583333333333336</v>
      </c>
      <c r="D18" s="140">
        <v>48.791666666666664</v>
      </c>
      <c r="E18" s="140">
        <v>45.625</v>
      </c>
      <c r="F18" s="140">
        <v>48.708333333333336</v>
      </c>
      <c r="G18" s="140">
        <v>64.875</v>
      </c>
      <c r="H18" s="140">
        <v>58.958333333333336</v>
      </c>
      <c r="I18" s="140">
        <v>65.791666666666671</v>
      </c>
      <c r="J18" s="140">
        <v>64</v>
      </c>
      <c r="K18" s="140">
        <v>54.041666666666664</v>
      </c>
      <c r="L18" s="140">
        <v>51.708333333333336</v>
      </c>
      <c r="M18" s="140">
        <v>44.958333333333336</v>
      </c>
      <c r="N18" s="141">
        <v>44.75</v>
      </c>
      <c r="Q18" s="133">
        <v>15</v>
      </c>
      <c r="R18" s="143">
        <f t="shared" si="2"/>
        <v>21.416666666666664</v>
      </c>
      <c r="S18" s="143">
        <f t="shared" si="2"/>
        <v>16.208333333333336</v>
      </c>
      <c r="T18" s="143">
        <f t="shared" si="2"/>
        <v>19.375</v>
      </c>
      <c r="U18" s="143">
        <f t="shared" si="2"/>
        <v>16.291666666666664</v>
      </c>
      <c r="V18" s="143">
        <f t="shared" si="1"/>
        <v>0.125</v>
      </c>
      <c r="W18" s="143">
        <f t="shared" si="1"/>
        <v>6.0416666666666643</v>
      </c>
      <c r="X18" s="143">
        <f t="shared" si="1"/>
        <v>0</v>
      </c>
      <c r="Y18" s="143">
        <f t="shared" si="1"/>
        <v>1</v>
      </c>
      <c r="Z18" s="143">
        <f t="shared" si="1"/>
        <v>10.958333333333336</v>
      </c>
      <c r="AA18" s="143">
        <f t="shared" si="1"/>
        <v>13.291666666666664</v>
      </c>
      <c r="AB18" s="143">
        <f t="shared" si="1"/>
        <v>20.041666666666664</v>
      </c>
      <c r="AC18" s="143">
        <f t="shared" si="1"/>
        <v>20.25</v>
      </c>
      <c r="AE18" s="128"/>
    </row>
    <row r="19" spans="2:33" s="142" customFormat="1" x14ac:dyDescent="0.2">
      <c r="B19" s="133">
        <v>16</v>
      </c>
      <c r="C19" s="140">
        <v>41.833333333333336</v>
      </c>
      <c r="D19" s="140">
        <v>48.041666666666664</v>
      </c>
      <c r="E19" s="140">
        <v>47.75</v>
      </c>
      <c r="F19" s="140">
        <v>55</v>
      </c>
      <c r="G19" s="140">
        <v>70.083333333333329</v>
      </c>
      <c r="H19" s="140">
        <v>56.25</v>
      </c>
      <c r="I19" s="140">
        <v>66.75</v>
      </c>
      <c r="J19" s="140">
        <v>65.208333333333329</v>
      </c>
      <c r="K19" s="140">
        <v>56.166666666666664</v>
      </c>
      <c r="L19" s="140">
        <v>52.291666666666664</v>
      </c>
      <c r="M19" s="140">
        <v>47.833333333333336</v>
      </c>
      <c r="N19" s="141">
        <v>39.333333333333336</v>
      </c>
      <c r="Q19" s="133">
        <v>16</v>
      </c>
      <c r="R19" s="143">
        <f t="shared" si="2"/>
        <v>23.166666666666664</v>
      </c>
      <c r="S19" s="143">
        <f t="shared" si="2"/>
        <v>16.958333333333336</v>
      </c>
      <c r="T19" s="143">
        <f t="shared" si="2"/>
        <v>17.25</v>
      </c>
      <c r="U19" s="143">
        <f t="shared" si="2"/>
        <v>10</v>
      </c>
      <c r="V19" s="143">
        <f t="shared" si="1"/>
        <v>0</v>
      </c>
      <c r="W19" s="143">
        <f t="shared" si="1"/>
        <v>8.75</v>
      </c>
      <c r="X19" s="143">
        <f t="shared" si="1"/>
        <v>0</v>
      </c>
      <c r="Y19" s="143">
        <f t="shared" si="1"/>
        <v>0</v>
      </c>
      <c r="Z19" s="143">
        <f t="shared" si="1"/>
        <v>8.8333333333333357</v>
      </c>
      <c r="AA19" s="143">
        <f t="shared" si="1"/>
        <v>12.708333333333336</v>
      </c>
      <c r="AB19" s="143">
        <f t="shared" si="1"/>
        <v>17.166666666666664</v>
      </c>
      <c r="AC19" s="143">
        <f t="shared" si="1"/>
        <v>25.666666666666664</v>
      </c>
      <c r="AE19" s="128"/>
    </row>
    <row r="20" spans="2:33" s="142" customFormat="1" x14ac:dyDescent="0.2">
      <c r="B20" s="133">
        <v>17</v>
      </c>
      <c r="C20" s="140">
        <v>42.625</v>
      </c>
      <c r="D20" s="140">
        <v>50.166666666666664</v>
      </c>
      <c r="E20" s="140">
        <v>45.041666666666664</v>
      </c>
      <c r="F20" s="140">
        <v>53.458333333333336</v>
      </c>
      <c r="G20" s="140">
        <v>66.625</v>
      </c>
      <c r="H20" s="140">
        <v>52.666666666666664</v>
      </c>
      <c r="I20" s="140">
        <v>60.625</v>
      </c>
      <c r="J20" s="140">
        <v>65.333333333333329</v>
      </c>
      <c r="K20" s="140">
        <v>58.5</v>
      </c>
      <c r="L20" s="140">
        <v>53.708333333333336</v>
      </c>
      <c r="M20" s="140">
        <v>48.541666666666664</v>
      </c>
      <c r="N20" s="141">
        <v>35.083333333333336</v>
      </c>
      <c r="Q20" s="133">
        <v>17</v>
      </c>
      <c r="R20" s="143">
        <f t="shared" si="2"/>
        <v>22.375</v>
      </c>
      <c r="S20" s="143">
        <f t="shared" si="2"/>
        <v>14.833333333333336</v>
      </c>
      <c r="T20" s="143">
        <f t="shared" si="2"/>
        <v>19.958333333333336</v>
      </c>
      <c r="U20" s="143">
        <f t="shared" si="2"/>
        <v>11.541666666666664</v>
      </c>
      <c r="V20" s="143">
        <f t="shared" si="2"/>
        <v>0</v>
      </c>
      <c r="W20" s="143">
        <f t="shared" si="2"/>
        <v>12.333333333333336</v>
      </c>
      <c r="X20" s="143">
        <f t="shared" si="2"/>
        <v>4.375</v>
      </c>
      <c r="Y20" s="143">
        <f t="shared" si="2"/>
        <v>0</v>
      </c>
      <c r="Z20" s="143">
        <f t="shared" si="2"/>
        <v>6.5</v>
      </c>
      <c r="AA20" s="143">
        <f t="shared" si="2"/>
        <v>11.291666666666664</v>
      </c>
      <c r="AB20" s="143">
        <f t="shared" si="2"/>
        <v>16.458333333333336</v>
      </c>
      <c r="AC20" s="143">
        <f t="shared" si="2"/>
        <v>29.916666666666664</v>
      </c>
      <c r="AE20" s="128"/>
    </row>
    <row r="21" spans="2:33" s="142" customFormat="1" x14ac:dyDescent="0.2">
      <c r="B21" s="133">
        <v>18</v>
      </c>
      <c r="C21" s="140">
        <v>45.208333333333336</v>
      </c>
      <c r="D21" s="140">
        <v>42.916666666666664</v>
      </c>
      <c r="E21" s="140">
        <v>46.416666666666664</v>
      </c>
      <c r="F21" s="140">
        <v>52.083333333333336</v>
      </c>
      <c r="G21" s="140">
        <v>65.333333333333329</v>
      </c>
      <c r="H21" s="140">
        <v>55.916666666666664</v>
      </c>
      <c r="I21" s="140">
        <v>64</v>
      </c>
      <c r="J21" s="140">
        <v>63.208333333333336</v>
      </c>
      <c r="K21" s="140">
        <v>58.791666666666664</v>
      </c>
      <c r="L21" s="140">
        <v>53.375</v>
      </c>
      <c r="M21" s="140">
        <v>48.708333333333336</v>
      </c>
      <c r="N21" s="141">
        <v>34.791666666666664</v>
      </c>
      <c r="Q21" s="133">
        <v>18</v>
      </c>
      <c r="R21" s="143">
        <f t="shared" si="2"/>
        <v>19.791666666666664</v>
      </c>
      <c r="S21" s="143">
        <f t="shared" si="2"/>
        <v>22.083333333333336</v>
      </c>
      <c r="T21" s="143">
        <f t="shared" si="2"/>
        <v>18.583333333333336</v>
      </c>
      <c r="U21" s="143">
        <f t="shared" si="2"/>
        <v>12.916666666666664</v>
      </c>
      <c r="V21" s="143">
        <f t="shared" si="2"/>
        <v>0</v>
      </c>
      <c r="W21" s="143">
        <f t="shared" si="2"/>
        <v>9.0833333333333357</v>
      </c>
      <c r="X21" s="143">
        <f t="shared" si="2"/>
        <v>1</v>
      </c>
      <c r="Y21" s="143">
        <f t="shared" si="2"/>
        <v>1.7916666666666643</v>
      </c>
      <c r="Z21" s="143">
        <f t="shared" si="2"/>
        <v>6.2083333333333357</v>
      </c>
      <c r="AA21" s="143">
        <f t="shared" si="2"/>
        <v>11.625</v>
      </c>
      <c r="AB21" s="143">
        <f t="shared" si="2"/>
        <v>16.291666666666664</v>
      </c>
      <c r="AC21" s="143">
        <f t="shared" si="2"/>
        <v>30.208333333333336</v>
      </c>
      <c r="AE21" s="128"/>
    </row>
    <row r="22" spans="2:33" s="142" customFormat="1" x14ac:dyDescent="0.2">
      <c r="B22" s="133">
        <v>19</v>
      </c>
      <c r="C22" s="140">
        <v>44.583333333333336</v>
      </c>
      <c r="D22" s="140">
        <v>43.958333333333336</v>
      </c>
      <c r="E22" s="140">
        <v>45.5</v>
      </c>
      <c r="F22" s="140">
        <v>50.375</v>
      </c>
      <c r="G22" s="140">
        <v>57.375</v>
      </c>
      <c r="H22" s="140">
        <v>60.291666666666664</v>
      </c>
      <c r="I22" s="140">
        <v>66.375</v>
      </c>
      <c r="J22" s="140">
        <v>64.666666666666671</v>
      </c>
      <c r="K22" s="140">
        <v>56.208333333333336</v>
      </c>
      <c r="L22" s="140">
        <v>51.708333333333336</v>
      </c>
      <c r="M22" s="140">
        <v>43.666666666666664</v>
      </c>
      <c r="N22" s="141">
        <v>35.458333333333336</v>
      </c>
      <c r="Q22" s="133">
        <v>19</v>
      </c>
      <c r="R22" s="143">
        <f t="shared" si="2"/>
        <v>20.416666666666664</v>
      </c>
      <c r="S22" s="143">
        <f t="shared" si="2"/>
        <v>21.041666666666664</v>
      </c>
      <c r="T22" s="143">
        <f t="shared" si="2"/>
        <v>19.5</v>
      </c>
      <c r="U22" s="143">
        <f t="shared" si="2"/>
        <v>14.625</v>
      </c>
      <c r="V22" s="143">
        <f t="shared" si="2"/>
        <v>7.625</v>
      </c>
      <c r="W22" s="143">
        <f t="shared" si="2"/>
        <v>4.7083333333333357</v>
      </c>
      <c r="X22" s="143">
        <f t="shared" si="2"/>
        <v>0</v>
      </c>
      <c r="Y22" s="143">
        <f t="shared" si="2"/>
        <v>0.3333333333333286</v>
      </c>
      <c r="Z22" s="143">
        <f t="shared" si="2"/>
        <v>8.7916666666666643</v>
      </c>
      <c r="AA22" s="143">
        <f t="shared" si="2"/>
        <v>13.291666666666664</v>
      </c>
      <c r="AB22" s="143">
        <f t="shared" si="2"/>
        <v>21.333333333333336</v>
      </c>
      <c r="AC22" s="143">
        <f t="shared" si="2"/>
        <v>29.541666666666664</v>
      </c>
      <c r="AE22" s="128"/>
    </row>
    <row r="23" spans="2:33" s="142" customFormat="1" x14ac:dyDescent="0.2">
      <c r="B23" s="133">
        <v>20</v>
      </c>
      <c r="C23" s="140">
        <v>45.5</v>
      </c>
      <c r="D23" s="140">
        <v>39.958333333333336</v>
      </c>
      <c r="E23" s="140">
        <v>45.583333333333336</v>
      </c>
      <c r="F23" s="140">
        <v>49.791666666666664</v>
      </c>
      <c r="G23" s="140">
        <v>58.291666666666664</v>
      </c>
      <c r="H23" s="140">
        <v>63.666666666666664</v>
      </c>
      <c r="I23" s="140">
        <v>71.791666666666671</v>
      </c>
      <c r="J23" s="140">
        <v>71.5</v>
      </c>
      <c r="K23" s="140">
        <v>53.083333333333336</v>
      </c>
      <c r="L23" s="140">
        <v>48.75</v>
      </c>
      <c r="M23" s="140">
        <v>43.291666666666664</v>
      </c>
      <c r="N23" s="141">
        <v>37.666666666666664</v>
      </c>
      <c r="Q23" s="133">
        <v>20</v>
      </c>
      <c r="R23" s="143">
        <f t="shared" si="2"/>
        <v>19.5</v>
      </c>
      <c r="S23" s="143">
        <f t="shared" si="2"/>
        <v>25.041666666666664</v>
      </c>
      <c r="T23" s="143">
        <f t="shared" si="2"/>
        <v>19.416666666666664</v>
      </c>
      <c r="U23" s="143">
        <f t="shared" si="2"/>
        <v>15.208333333333336</v>
      </c>
      <c r="V23" s="143">
        <f t="shared" si="2"/>
        <v>6.7083333333333357</v>
      </c>
      <c r="W23" s="143">
        <f t="shared" si="2"/>
        <v>1.3333333333333357</v>
      </c>
      <c r="X23" s="143">
        <f t="shared" si="2"/>
        <v>0</v>
      </c>
      <c r="Y23" s="143">
        <f t="shared" si="2"/>
        <v>0</v>
      </c>
      <c r="Z23" s="143">
        <f t="shared" si="2"/>
        <v>11.916666666666664</v>
      </c>
      <c r="AA23" s="143">
        <f t="shared" si="2"/>
        <v>16.25</v>
      </c>
      <c r="AB23" s="143">
        <f t="shared" si="2"/>
        <v>21.708333333333336</v>
      </c>
      <c r="AC23" s="143">
        <f t="shared" si="2"/>
        <v>27.333333333333336</v>
      </c>
      <c r="AE23" s="128"/>
    </row>
    <row r="24" spans="2:33" s="142" customFormat="1" x14ac:dyDescent="0.2">
      <c r="B24" s="133">
        <v>21</v>
      </c>
      <c r="C24" s="140">
        <v>42.833333333333336</v>
      </c>
      <c r="D24" s="140">
        <v>41.875</v>
      </c>
      <c r="E24" s="140">
        <v>47.125</v>
      </c>
      <c r="F24" s="140">
        <v>55.875</v>
      </c>
      <c r="G24" s="140">
        <v>57.5</v>
      </c>
      <c r="H24" s="140">
        <v>58.333333333333336</v>
      </c>
      <c r="I24" s="140">
        <v>81</v>
      </c>
      <c r="J24" s="140">
        <v>70.958333333333329</v>
      </c>
      <c r="K24" s="140">
        <v>53</v>
      </c>
      <c r="L24" s="140">
        <v>49.791666666666664</v>
      </c>
      <c r="M24" s="140">
        <v>44.041666666666664</v>
      </c>
      <c r="N24" s="141">
        <v>37.416666666666664</v>
      </c>
      <c r="Q24" s="133">
        <v>21</v>
      </c>
      <c r="R24" s="143">
        <f t="shared" si="2"/>
        <v>22.166666666666664</v>
      </c>
      <c r="S24" s="143">
        <f t="shared" si="2"/>
        <v>23.125</v>
      </c>
      <c r="T24" s="143">
        <f t="shared" si="2"/>
        <v>17.875</v>
      </c>
      <c r="U24" s="143">
        <f t="shared" si="2"/>
        <v>9.125</v>
      </c>
      <c r="V24" s="143">
        <f t="shared" si="2"/>
        <v>7.5</v>
      </c>
      <c r="W24" s="143">
        <f t="shared" si="2"/>
        <v>6.6666666666666643</v>
      </c>
      <c r="X24" s="143">
        <f t="shared" si="2"/>
        <v>0</v>
      </c>
      <c r="Y24" s="143">
        <f t="shared" si="2"/>
        <v>0</v>
      </c>
      <c r="Z24" s="143">
        <f>IF(AND((65-K24&gt;0),65-K24&lt;55),65-K24,0)</f>
        <v>12</v>
      </c>
      <c r="AA24" s="143">
        <f t="shared" si="2"/>
        <v>15.208333333333336</v>
      </c>
      <c r="AB24" s="143">
        <f t="shared" si="2"/>
        <v>20.958333333333336</v>
      </c>
      <c r="AC24" s="143">
        <f t="shared" si="2"/>
        <v>27.583333333333336</v>
      </c>
      <c r="AE24" s="128"/>
    </row>
    <row r="25" spans="2:33" s="142" customFormat="1" x14ac:dyDescent="0.2">
      <c r="B25" s="133">
        <v>22</v>
      </c>
      <c r="C25" s="140">
        <v>40.75</v>
      </c>
      <c r="D25" s="140">
        <v>40.916666666666664</v>
      </c>
      <c r="E25" s="140">
        <v>43.333333333333336</v>
      </c>
      <c r="F25" s="140">
        <v>56.458333333333336</v>
      </c>
      <c r="G25" s="140">
        <v>55.541666666666664</v>
      </c>
      <c r="H25" s="140">
        <v>57.041666666666664</v>
      </c>
      <c r="I25" s="140">
        <v>81.666666666666671</v>
      </c>
      <c r="J25" s="140">
        <v>64.083333333333329</v>
      </c>
      <c r="K25" s="140">
        <v>54.333333333333336</v>
      </c>
      <c r="L25" s="140">
        <v>54.666666666666664</v>
      </c>
      <c r="M25" s="140">
        <v>44.666666666666664</v>
      </c>
      <c r="N25" s="141">
        <v>35.416666666666664</v>
      </c>
      <c r="Q25" s="133">
        <v>22</v>
      </c>
      <c r="R25" s="143">
        <f t="shared" si="2"/>
        <v>24.25</v>
      </c>
      <c r="S25" s="143">
        <f t="shared" si="2"/>
        <v>24.083333333333336</v>
      </c>
      <c r="T25" s="143">
        <f t="shared" si="2"/>
        <v>21.666666666666664</v>
      </c>
      <c r="U25" s="143">
        <f t="shared" si="2"/>
        <v>8.5416666666666643</v>
      </c>
      <c r="V25" s="143">
        <f t="shared" si="2"/>
        <v>9.4583333333333357</v>
      </c>
      <c r="W25" s="143">
        <f t="shared" si="2"/>
        <v>7.9583333333333357</v>
      </c>
      <c r="X25" s="143">
        <f t="shared" si="2"/>
        <v>0</v>
      </c>
      <c r="Y25" s="143">
        <f t="shared" si="2"/>
        <v>0.9166666666666714</v>
      </c>
      <c r="Z25" s="143">
        <f t="shared" si="2"/>
        <v>10.666666666666664</v>
      </c>
      <c r="AA25" s="143">
        <f t="shared" si="2"/>
        <v>10.333333333333336</v>
      </c>
      <c r="AB25" s="143">
        <f t="shared" si="2"/>
        <v>20.333333333333336</v>
      </c>
      <c r="AC25" s="143">
        <f t="shared" si="2"/>
        <v>29.583333333333336</v>
      </c>
      <c r="AE25" s="128"/>
    </row>
    <row r="26" spans="2:33" s="142" customFormat="1" x14ac:dyDescent="0.2">
      <c r="B26" s="133">
        <v>23</v>
      </c>
      <c r="C26" s="140">
        <v>37.875</v>
      </c>
      <c r="D26" s="140">
        <v>38.416666666666664</v>
      </c>
      <c r="E26" s="140">
        <v>41.166666666666664</v>
      </c>
      <c r="F26" s="140">
        <v>48.958333333333336</v>
      </c>
      <c r="G26" s="140">
        <v>55.541666666666664</v>
      </c>
      <c r="H26" s="140">
        <v>56.333333333333336</v>
      </c>
      <c r="I26" s="140">
        <v>82.625</v>
      </c>
      <c r="J26" s="140">
        <v>67.708333333333329</v>
      </c>
      <c r="K26" s="140">
        <v>58.291666666666664</v>
      </c>
      <c r="L26" s="140">
        <v>55.375</v>
      </c>
      <c r="M26" s="140">
        <v>37.291666666666664</v>
      </c>
      <c r="N26" s="141">
        <v>32.083333333333336</v>
      </c>
      <c r="Q26" s="133">
        <v>23</v>
      </c>
      <c r="R26" s="143">
        <f t="shared" si="2"/>
        <v>27.125</v>
      </c>
      <c r="S26" s="143">
        <f t="shared" si="2"/>
        <v>26.583333333333336</v>
      </c>
      <c r="T26" s="143">
        <f t="shared" si="2"/>
        <v>23.833333333333336</v>
      </c>
      <c r="U26" s="143">
        <f t="shared" si="2"/>
        <v>16.041666666666664</v>
      </c>
      <c r="V26" s="143">
        <f t="shared" si="2"/>
        <v>9.4583333333333357</v>
      </c>
      <c r="W26" s="143">
        <f t="shared" si="2"/>
        <v>8.6666666666666643</v>
      </c>
      <c r="X26" s="143">
        <f t="shared" si="2"/>
        <v>0</v>
      </c>
      <c r="Y26" s="143">
        <f t="shared" si="2"/>
        <v>0</v>
      </c>
      <c r="Z26" s="143">
        <f t="shared" si="2"/>
        <v>6.7083333333333357</v>
      </c>
      <c r="AA26" s="143">
        <f t="shared" si="2"/>
        <v>9.625</v>
      </c>
      <c r="AB26" s="143">
        <f t="shared" si="2"/>
        <v>27.708333333333336</v>
      </c>
      <c r="AC26" s="143">
        <f t="shared" si="2"/>
        <v>32.916666666666664</v>
      </c>
      <c r="AE26" s="128"/>
    </row>
    <row r="27" spans="2:33" s="142" customFormat="1" x14ac:dyDescent="0.2">
      <c r="B27" s="133">
        <v>24</v>
      </c>
      <c r="C27" s="140">
        <v>37.541666666666664</v>
      </c>
      <c r="D27" s="140">
        <v>39.958333333333336</v>
      </c>
      <c r="E27" s="140">
        <v>41.458333333333336</v>
      </c>
      <c r="F27" s="140">
        <v>49.666666666666664</v>
      </c>
      <c r="G27" s="140">
        <v>55.166666666666664</v>
      </c>
      <c r="H27" s="140">
        <v>58.541666666666664</v>
      </c>
      <c r="I27" s="140">
        <v>81.083333333333329</v>
      </c>
      <c r="J27" s="140">
        <v>69.083333333333329</v>
      </c>
      <c r="K27" s="140">
        <v>63.125</v>
      </c>
      <c r="L27" s="140">
        <v>53.958333333333336</v>
      </c>
      <c r="M27" s="140">
        <v>42.125</v>
      </c>
      <c r="N27" s="141">
        <v>31.75</v>
      </c>
      <c r="Q27" s="133">
        <v>24</v>
      </c>
      <c r="R27" s="143">
        <f t="shared" si="2"/>
        <v>27.458333333333336</v>
      </c>
      <c r="S27" s="143">
        <f t="shared" si="2"/>
        <v>25.041666666666664</v>
      </c>
      <c r="T27" s="143">
        <f t="shared" si="2"/>
        <v>23.541666666666664</v>
      </c>
      <c r="U27" s="143">
        <f t="shared" si="2"/>
        <v>15.333333333333336</v>
      </c>
      <c r="V27" s="143">
        <f t="shared" si="2"/>
        <v>9.8333333333333357</v>
      </c>
      <c r="W27" s="143">
        <f t="shared" si="2"/>
        <v>6.4583333333333357</v>
      </c>
      <c r="X27" s="143">
        <f t="shared" si="2"/>
        <v>0</v>
      </c>
      <c r="Y27" s="143">
        <f t="shared" si="2"/>
        <v>0</v>
      </c>
      <c r="Z27" s="143">
        <f t="shared" si="2"/>
        <v>1.875</v>
      </c>
      <c r="AA27" s="143">
        <f t="shared" si="2"/>
        <v>11.041666666666664</v>
      </c>
      <c r="AB27" s="143">
        <f t="shared" si="2"/>
        <v>22.875</v>
      </c>
      <c r="AC27" s="143">
        <f t="shared" si="2"/>
        <v>33.25</v>
      </c>
      <c r="AE27" s="128"/>
    </row>
    <row r="28" spans="2:33" s="142" customFormat="1" x14ac:dyDescent="0.2">
      <c r="B28" s="133">
        <v>25</v>
      </c>
      <c r="C28" s="140">
        <v>38.791666666666664</v>
      </c>
      <c r="D28" s="140">
        <v>42.25</v>
      </c>
      <c r="E28" s="140">
        <v>43.708333333333336</v>
      </c>
      <c r="F28" s="140">
        <v>50.5</v>
      </c>
      <c r="G28" s="140">
        <v>52.333333333333336</v>
      </c>
      <c r="H28" s="140">
        <v>62.458333333333336</v>
      </c>
      <c r="I28" s="140">
        <v>66.416666666666671</v>
      </c>
      <c r="J28" s="140">
        <v>70.375</v>
      </c>
      <c r="K28" s="140">
        <v>64.541666666666671</v>
      </c>
      <c r="L28" s="140">
        <v>51.416666666666664</v>
      </c>
      <c r="M28" s="140">
        <v>43.166666666666664</v>
      </c>
      <c r="N28" s="141">
        <v>34.666666666666664</v>
      </c>
      <c r="Q28" s="133">
        <v>25</v>
      </c>
      <c r="R28" s="143">
        <f t="shared" si="2"/>
        <v>26.208333333333336</v>
      </c>
      <c r="S28" s="143">
        <f t="shared" si="2"/>
        <v>22.75</v>
      </c>
      <c r="T28" s="143">
        <f t="shared" si="2"/>
        <v>21.291666666666664</v>
      </c>
      <c r="U28" s="143">
        <f t="shared" si="2"/>
        <v>14.5</v>
      </c>
      <c r="V28" s="143">
        <f t="shared" si="2"/>
        <v>12.666666666666664</v>
      </c>
      <c r="W28" s="143">
        <f t="shared" si="2"/>
        <v>2.5416666666666643</v>
      </c>
      <c r="X28" s="143">
        <f t="shared" si="2"/>
        <v>0</v>
      </c>
      <c r="Y28" s="143">
        <f t="shared" si="2"/>
        <v>0</v>
      </c>
      <c r="Z28" s="143">
        <f t="shared" si="2"/>
        <v>0.4583333333333286</v>
      </c>
      <c r="AA28" s="143">
        <f t="shared" si="2"/>
        <v>13.583333333333336</v>
      </c>
      <c r="AB28" s="143">
        <f t="shared" si="2"/>
        <v>21.833333333333336</v>
      </c>
      <c r="AC28" s="143">
        <f t="shared" si="2"/>
        <v>30.333333333333336</v>
      </c>
      <c r="AE28" s="128"/>
    </row>
    <row r="29" spans="2:33" s="142" customFormat="1" x14ac:dyDescent="0.2">
      <c r="B29" s="133">
        <v>26</v>
      </c>
      <c r="C29" s="140">
        <v>37.666666666666664</v>
      </c>
      <c r="D29" s="140">
        <v>39.333333333333336</v>
      </c>
      <c r="E29" s="140">
        <v>43.625</v>
      </c>
      <c r="F29" s="140">
        <v>50.875</v>
      </c>
      <c r="G29" s="140">
        <v>52.208333333333336</v>
      </c>
      <c r="H29" s="140">
        <v>64.25</v>
      </c>
      <c r="I29" s="140">
        <v>70.958333333333329</v>
      </c>
      <c r="J29" s="140">
        <v>70.875</v>
      </c>
      <c r="K29" s="140">
        <v>65.125</v>
      </c>
      <c r="L29" s="140">
        <v>52.375</v>
      </c>
      <c r="M29" s="140">
        <v>47.791666666666664</v>
      </c>
      <c r="N29" s="144">
        <v>13</v>
      </c>
      <c r="O29" s="165" t="s">
        <v>114</v>
      </c>
      <c r="Q29" s="133">
        <v>26</v>
      </c>
      <c r="R29" s="143">
        <f t="shared" si="2"/>
        <v>27.333333333333336</v>
      </c>
      <c r="S29" s="143">
        <f t="shared" si="2"/>
        <v>25.666666666666664</v>
      </c>
      <c r="T29" s="143">
        <f t="shared" si="2"/>
        <v>21.375</v>
      </c>
      <c r="U29" s="143">
        <f t="shared" si="2"/>
        <v>14.125</v>
      </c>
      <c r="V29" s="143">
        <f t="shared" si="2"/>
        <v>12.791666666666664</v>
      </c>
      <c r="W29" s="143">
        <f t="shared" si="2"/>
        <v>0.75</v>
      </c>
      <c r="X29" s="143">
        <f t="shared" si="2"/>
        <v>0</v>
      </c>
      <c r="Y29" s="143">
        <f t="shared" si="2"/>
        <v>0</v>
      </c>
      <c r="Z29" s="143">
        <f t="shared" si="2"/>
        <v>0</v>
      </c>
      <c r="AA29" s="143">
        <f t="shared" si="2"/>
        <v>12.625</v>
      </c>
      <c r="AB29" s="143">
        <f t="shared" si="2"/>
        <v>17.208333333333336</v>
      </c>
      <c r="AC29" s="145">
        <f t="shared" si="2"/>
        <v>52</v>
      </c>
      <c r="AE29" s="128"/>
    </row>
    <row r="30" spans="2:33" s="142" customFormat="1" x14ac:dyDescent="0.2">
      <c r="B30" s="133">
        <v>27</v>
      </c>
      <c r="C30" s="140">
        <v>40.208333333333336</v>
      </c>
      <c r="D30" s="140">
        <v>36.625</v>
      </c>
      <c r="E30" s="140">
        <v>48.416666666666664</v>
      </c>
      <c r="F30" s="140">
        <v>48.458333333333336</v>
      </c>
      <c r="G30" s="140">
        <v>52.5</v>
      </c>
      <c r="H30" s="140">
        <v>60</v>
      </c>
      <c r="I30" s="140">
        <v>68</v>
      </c>
      <c r="J30" s="140">
        <v>69.75</v>
      </c>
      <c r="K30" s="140">
        <v>66.541666666666671</v>
      </c>
      <c r="L30" s="140">
        <v>54</v>
      </c>
      <c r="M30" s="140">
        <v>45.833333333333336</v>
      </c>
      <c r="N30" s="141">
        <v>33.916666666666664</v>
      </c>
      <c r="Q30" s="133">
        <v>27</v>
      </c>
      <c r="R30" s="143">
        <f t="shared" si="2"/>
        <v>24.791666666666664</v>
      </c>
      <c r="S30" s="143">
        <f t="shared" si="2"/>
        <v>28.375</v>
      </c>
      <c r="T30" s="143">
        <f t="shared" si="2"/>
        <v>16.583333333333336</v>
      </c>
      <c r="U30" s="143">
        <f t="shared" si="2"/>
        <v>16.541666666666664</v>
      </c>
      <c r="V30" s="143">
        <f t="shared" si="2"/>
        <v>12.5</v>
      </c>
      <c r="W30" s="143">
        <f t="shared" si="2"/>
        <v>5</v>
      </c>
      <c r="X30" s="143">
        <f t="shared" si="2"/>
        <v>0</v>
      </c>
      <c r="Y30" s="143">
        <f t="shared" si="2"/>
        <v>0</v>
      </c>
      <c r="Z30" s="143">
        <f t="shared" si="2"/>
        <v>0</v>
      </c>
      <c r="AA30" s="143">
        <f t="shared" si="2"/>
        <v>11</v>
      </c>
      <c r="AB30" s="143">
        <f t="shared" si="2"/>
        <v>19.166666666666664</v>
      </c>
      <c r="AC30" s="143">
        <f t="shared" si="2"/>
        <v>31.083333333333336</v>
      </c>
      <c r="AE30" s="128"/>
    </row>
    <row r="31" spans="2:33" s="142" customFormat="1" x14ac:dyDescent="0.2">
      <c r="B31" s="133">
        <v>28</v>
      </c>
      <c r="C31" s="140">
        <v>42.083333333333336</v>
      </c>
      <c r="D31" s="140">
        <v>36.083333333333336</v>
      </c>
      <c r="E31" s="140">
        <v>47.25</v>
      </c>
      <c r="F31" s="140">
        <v>50.791666666666664</v>
      </c>
      <c r="G31" s="140">
        <v>52.583333333333336</v>
      </c>
      <c r="H31" s="140">
        <v>58.416666666666664</v>
      </c>
      <c r="I31" s="140">
        <v>60.75</v>
      </c>
      <c r="J31" s="140">
        <v>66.25</v>
      </c>
      <c r="K31" s="140">
        <v>66.041666666666671</v>
      </c>
      <c r="L31" s="140">
        <v>54.583333333333336</v>
      </c>
      <c r="M31" s="140">
        <v>43.5</v>
      </c>
      <c r="N31" s="141">
        <v>37.791666666666664</v>
      </c>
      <c r="Q31" s="133">
        <v>28</v>
      </c>
      <c r="R31" s="143">
        <f t="shared" si="2"/>
        <v>22.916666666666664</v>
      </c>
      <c r="S31" s="143">
        <f t="shared" si="2"/>
        <v>28.916666666666664</v>
      </c>
      <c r="T31" s="143">
        <f t="shared" si="2"/>
        <v>17.75</v>
      </c>
      <c r="U31" s="143">
        <f t="shared" si="2"/>
        <v>14.208333333333336</v>
      </c>
      <c r="V31" s="143">
        <f t="shared" si="2"/>
        <v>12.416666666666664</v>
      </c>
      <c r="W31" s="143">
        <f t="shared" si="2"/>
        <v>6.5833333333333357</v>
      </c>
      <c r="X31" s="143">
        <f t="shared" si="2"/>
        <v>4.25</v>
      </c>
      <c r="Y31" s="143">
        <f t="shared" si="2"/>
        <v>0</v>
      </c>
      <c r="Z31" s="143">
        <f t="shared" si="2"/>
        <v>0</v>
      </c>
      <c r="AA31" s="143">
        <f t="shared" si="2"/>
        <v>10.416666666666664</v>
      </c>
      <c r="AB31" s="143">
        <f t="shared" si="2"/>
        <v>21.5</v>
      </c>
      <c r="AC31" s="143">
        <f t="shared" si="2"/>
        <v>27.208333333333336</v>
      </c>
      <c r="AE31" s="128"/>
    </row>
    <row r="32" spans="2:33" s="142" customFormat="1" x14ac:dyDescent="0.2">
      <c r="B32" s="133">
        <v>29</v>
      </c>
      <c r="C32" s="140">
        <v>47.375</v>
      </c>
      <c r="D32" s="146">
        <v>36.083333333333336</v>
      </c>
      <c r="E32" s="140">
        <v>48.291666666666664</v>
      </c>
      <c r="F32" s="140">
        <v>49.041666666666664</v>
      </c>
      <c r="G32" s="140">
        <v>55.916666666666664</v>
      </c>
      <c r="H32" s="140">
        <v>60.541666666666664</v>
      </c>
      <c r="I32" s="140">
        <v>59.875</v>
      </c>
      <c r="J32" s="140">
        <v>63.125</v>
      </c>
      <c r="K32" s="140">
        <v>62.375</v>
      </c>
      <c r="L32" s="140">
        <v>51.458333333333336</v>
      </c>
      <c r="M32" s="140">
        <v>37.541666666666664</v>
      </c>
      <c r="N32" s="141">
        <v>39.416666666666664</v>
      </c>
      <c r="Q32" s="133">
        <v>29</v>
      </c>
      <c r="R32" s="143">
        <f t="shared" si="2"/>
        <v>17.625</v>
      </c>
      <c r="S32" s="143">
        <f t="shared" si="2"/>
        <v>28.916666666666664</v>
      </c>
      <c r="T32" s="143">
        <f t="shared" si="2"/>
        <v>16.708333333333336</v>
      </c>
      <c r="U32" s="143">
        <f t="shared" si="2"/>
        <v>15.958333333333336</v>
      </c>
      <c r="V32" s="143">
        <f t="shared" si="2"/>
        <v>9.0833333333333357</v>
      </c>
      <c r="W32" s="143">
        <f t="shared" si="2"/>
        <v>4.4583333333333357</v>
      </c>
      <c r="X32" s="143">
        <f t="shared" si="2"/>
        <v>5.125</v>
      </c>
      <c r="Y32" s="143">
        <f t="shared" si="2"/>
        <v>1.875</v>
      </c>
      <c r="Z32" s="143">
        <f t="shared" si="2"/>
        <v>2.625</v>
      </c>
      <c r="AA32" s="143">
        <f t="shared" si="2"/>
        <v>13.541666666666664</v>
      </c>
      <c r="AB32" s="143">
        <f t="shared" si="2"/>
        <v>27.458333333333336</v>
      </c>
      <c r="AC32" s="143">
        <f t="shared" si="2"/>
        <v>25.583333333333336</v>
      </c>
      <c r="AE32" s="128"/>
      <c r="AG32" s="147"/>
    </row>
    <row r="33" spans="1:33" s="142" customFormat="1" x14ac:dyDescent="0.2">
      <c r="B33" s="133">
        <v>30</v>
      </c>
      <c r="C33" s="140">
        <v>37.458333333333336</v>
      </c>
      <c r="D33" s="140"/>
      <c r="E33" s="140">
        <v>50.416666666666664</v>
      </c>
      <c r="F33" s="140">
        <v>49.916666666666664</v>
      </c>
      <c r="G33" s="140">
        <v>60.666666666666664</v>
      </c>
      <c r="H33" s="140">
        <v>64.5</v>
      </c>
      <c r="I33" s="140">
        <v>61.833333333333336</v>
      </c>
      <c r="J33" s="140">
        <v>60.916666666666664</v>
      </c>
      <c r="K33" s="140">
        <v>55.666666666666664</v>
      </c>
      <c r="L33" s="140">
        <v>53.916666666666664</v>
      </c>
      <c r="M33" s="140">
        <v>44.25</v>
      </c>
      <c r="N33" s="141">
        <v>44.291666666666664</v>
      </c>
      <c r="Q33" s="133">
        <v>30</v>
      </c>
      <c r="R33" s="143">
        <f t="shared" si="2"/>
        <v>27.541666666666664</v>
      </c>
      <c r="S33" s="143">
        <f t="shared" si="2"/>
        <v>0</v>
      </c>
      <c r="T33" s="143">
        <f t="shared" si="2"/>
        <v>14.583333333333336</v>
      </c>
      <c r="U33" s="143">
        <f t="shared" si="2"/>
        <v>15.083333333333336</v>
      </c>
      <c r="V33" s="143">
        <f t="shared" si="2"/>
        <v>4.3333333333333357</v>
      </c>
      <c r="W33" s="143">
        <f t="shared" si="2"/>
        <v>0.5</v>
      </c>
      <c r="X33" s="143">
        <f t="shared" si="2"/>
        <v>3.1666666666666643</v>
      </c>
      <c r="Y33" s="143">
        <f t="shared" si="2"/>
        <v>4.0833333333333357</v>
      </c>
      <c r="Z33" s="143">
        <f t="shared" si="2"/>
        <v>9.3333333333333357</v>
      </c>
      <c r="AA33" s="143">
        <f t="shared" si="2"/>
        <v>11.083333333333336</v>
      </c>
      <c r="AB33" s="143">
        <f t="shared" si="2"/>
        <v>20.75</v>
      </c>
      <c r="AC33" s="143">
        <f t="shared" si="2"/>
        <v>20.708333333333336</v>
      </c>
      <c r="AE33" s="128"/>
    </row>
    <row r="34" spans="1:33" s="142" customFormat="1" ht="13.5" thickBot="1" x14ac:dyDescent="0.25">
      <c r="B34" s="148">
        <v>31</v>
      </c>
      <c r="C34" s="149">
        <v>38.375</v>
      </c>
      <c r="D34" s="149"/>
      <c r="E34" s="149">
        <v>50.083333333333336</v>
      </c>
      <c r="F34" s="149"/>
      <c r="G34" s="149">
        <v>61.916666666666664</v>
      </c>
      <c r="H34" s="149"/>
      <c r="I34" s="149">
        <v>63.708333333333336</v>
      </c>
      <c r="J34" s="149">
        <v>59.25</v>
      </c>
      <c r="K34" s="149"/>
      <c r="L34" s="149">
        <v>48.291666666666664</v>
      </c>
      <c r="M34" s="149"/>
      <c r="N34" s="150">
        <v>47.166666666666664</v>
      </c>
      <c r="Q34" s="151">
        <v>31</v>
      </c>
      <c r="R34" s="143">
        <f t="shared" si="2"/>
        <v>26.625</v>
      </c>
      <c r="S34" s="143">
        <f t="shared" si="2"/>
        <v>0</v>
      </c>
      <c r="T34" s="143">
        <f t="shared" si="2"/>
        <v>14.916666666666664</v>
      </c>
      <c r="U34" s="143">
        <f t="shared" si="2"/>
        <v>0</v>
      </c>
      <c r="V34" s="143">
        <f t="shared" si="2"/>
        <v>3.0833333333333357</v>
      </c>
      <c r="W34" s="143">
        <f t="shared" si="2"/>
        <v>0</v>
      </c>
      <c r="X34" s="143">
        <f t="shared" si="2"/>
        <v>1.2916666666666643</v>
      </c>
      <c r="Y34" s="143">
        <f t="shared" si="2"/>
        <v>5.75</v>
      </c>
      <c r="Z34" s="143">
        <f t="shared" si="2"/>
        <v>0</v>
      </c>
      <c r="AA34" s="143">
        <f t="shared" si="2"/>
        <v>16.708333333333336</v>
      </c>
      <c r="AB34" s="143">
        <f t="shared" si="2"/>
        <v>0</v>
      </c>
      <c r="AC34" s="143">
        <f t="shared" si="2"/>
        <v>17.833333333333336</v>
      </c>
      <c r="AE34" s="128"/>
      <c r="AG34" s="152"/>
    </row>
    <row r="35" spans="1:33" ht="13.5" thickBot="1" x14ac:dyDescent="0.25">
      <c r="R35" s="153"/>
      <c r="S35" s="153"/>
      <c r="T35" s="153"/>
      <c r="U35" s="153"/>
      <c r="V35" s="153"/>
      <c r="W35" s="153"/>
      <c r="X35" s="153"/>
      <c r="Y35" s="153"/>
      <c r="Z35" s="153"/>
      <c r="AA35" s="153"/>
      <c r="AB35" s="153"/>
      <c r="AC35" s="153"/>
    </row>
    <row r="36" spans="1:33" x14ac:dyDescent="0.2">
      <c r="Q36" s="154" t="s">
        <v>126</v>
      </c>
      <c r="R36" s="191">
        <f>SUM(R4:R34)</f>
        <v>714.08333333333348</v>
      </c>
      <c r="S36" s="191">
        <f>SUM(S4:S31)</f>
        <v>610.33333333333326</v>
      </c>
      <c r="T36" s="191">
        <f>SUM(T4:T34)</f>
        <v>589.02083333333337</v>
      </c>
      <c r="U36" s="191">
        <f>SUM(U4:U33)</f>
        <v>451.375</v>
      </c>
      <c r="V36" s="191">
        <f t="shared" ref="V36:AC36" si="3">SUM(V4:V34)</f>
        <v>281.33333333333331</v>
      </c>
      <c r="W36" s="191">
        <f>SUM(W4:W33)</f>
        <v>155.87500000000006</v>
      </c>
      <c r="X36" s="191">
        <f t="shared" si="3"/>
        <v>53.958333333333321</v>
      </c>
      <c r="Y36" s="191">
        <f t="shared" si="3"/>
        <v>43.54166666666665</v>
      </c>
      <c r="Z36" s="191">
        <f>SUM(Z4:Z33)</f>
        <v>133.33333333333331</v>
      </c>
      <c r="AA36" s="191">
        <f t="shared" si="3"/>
        <v>389.20833333333331</v>
      </c>
      <c r="AB36" s="191">
        <f>SUM(AB4:AB33)</f>
        <v>582.37499999999989</v>
      </c>
      <c r="AC36" s="192">
        <f t="shared" si="3"/>
        <v>765.08333333333348</v>
      </c>
      <c r="AD36" s="155">
        <f>SUM(R36:AC36)</f>
        <v>4769.5208333333339</v>
      </c>
      <c r="AG36" s="152"/>
    </row>
    <row r="37" spans="1:33" ht="13.5" thickBot="1" x14ac:dyDescent="0.25">
      <c r="C37" s="110" t="s">
        <v>83</v>
      </c>
      <c r="D37" s="127"/>
      <c r="E37" s="127"/>
      <c r="F37" s="127"/>
      <c r="G37" s="127"/>
      <c r="H37" s="127"/>
      <c r="I37" s="127"/>
      <c r="J37" s="127"/>
      <c r="K37" s="127"/>
      <c r="Q37" s="156" t="s">
        <v>115</v>
      </c>
      <c r="R37" s="170"/>
      <c r="S37" s="193">
        <f>S36+S32</f>
        <v>639.24999999999989</v>
      </c>
      <c r="T37" s="170"/>
      <c r="U37" s="170"/>
      <c r="V37" s="170"/>
      <c r="W37" s="170"/>
      <c r="X37" s="170"/>
      <c r="Y37" s="170"/>
      <c r="Z37" s="170"/>
      <c r="AA37" s="170"/>
      <c r="AB37" s="170"/>
      <c r="AC37" s="171"/>
      <c r="AD37" s="155"/>
    </row>
    <row r="38" spans="1:33" x14ac:dyDescent="0.2">
      <c r="R38"/>
      <c r="S38"/>
      <c r="T38"/>
      <c r="U38"/>
      <c r="V38"/>
      <c r="W38"/>
      <c r="X38"/>
      <c r="Y38"/>
      <c r="Z38"/>
      <c r="AA38"/>
      <c r="AB38"/>
      <c r="AC38"/>
      <c r="AD38" s="155"/>
    </row>
    <row r="39" spans="1:33" x14ac:dyDescent="0.2">
      <c r="Q39" s="160" t="s">
        <v>127</v>
      </c>
      <c r="R39" s="194">
        <v>716.33333333333326</v>
      </c>
      <c r="S39" s="194">
        <v>610.33333333333326</v>
      </c>
      <c r="T39" s="194">
        <v>600.70833333333337</v>
      </c>
      <c r="U39" s="194">
        <v>451.375</v>
      </c>
      <c r="V39" s="194">
        <v>298.74999999999994</v>
      </c>
      <c r="W39" s="194">
        <v>166.70833333333334</v>
      </c>
      <c r="X39" s="194">
        <v>56.541666666666657</v>
      </c>
      <c r="Y39" s="194">
        <v>48.416666666666664</v>
      </c>
      <c r="Z39" s="194">
        <v>137.375</v>
      </c>
      <c r="AA39" s="194">
        <v>385.33333333333326</v>
      </c>
      <c r="AB39" s="194">
        <v>583.25000000000011</v>
      </c>
      <c r="AC39" s="195">
        <v>765.08333333333348</v>
      </c>
      <c r="AD39" s="155">
        <v>4838.8999999999996</v>
      </c>
    </row>
    <row r="40" spans="1:33" ht="13.5" thickBot="1" x14ac:dyDescent="0.25">
      <c r="Q40" s="161" t="s">
        <v>115</v>
      </c>
      <c r="R40" s="196"/>
      <c r="S40" s="197">
        <v>629.33333333333326</v>
      </c>
      <c r="T40" s="196"/>
      <c r="U40" s="196"/>
      <c r="V40" s="196"/>
      <c r="W40" s="196"/>
      <c r="X40" s="196"/>
      <c r="Y40" s="196"/>
      <c r="Z40" s="196"/>
      <c r="AA40" s="196"/>
      <c r="AB40" s="196"/>
      <c r="AC40" s="198"/>
    </row>
    <row r="41" spans="1:33" ht="13.5" thickBot="1" x14ac:dyDescent="0.25">
      <c r="AD41" s="142">
        <f>AD39-AD36</f>
        <v>69.379166666665697</v>
      </c>
      <c r="AE41" s="157">
        <f>AD41/AD39</f>
        <v>1.433779715775604E-2</v>
      </c>
      <c r="AF41" s="128" t="s">
        <v>125</v>
      </c>
    </row>
    <row r="42" spans="1:33" x14ac:dyDescent="0.2">
      <c r="A42" s="158"/>
      <c r="Q42" s="160" t="s">
        <v>128</v>
      </c>
      <c r="R42" s="162"/>
      <c r="S42" s="163"/>
      <c r="T42" s="163"/>
      <c r="U42" s="163"/>
      <c r="V42" s="163"/>
      <c r="W42" s="163"/>
      <c r="X42" s="163"/>
      <c r="Y42" s="163"/>
      <c r="Z42" s="163"/>
      <c r="AA42" s="163"/>
      <c r="AB42" s="163"/>
      <c r="AC42" s="164"/>
    </row>
    <row r="43" spans="1:33" x14ac:dyDescent="0.2">
      <c r="A43" s="158"/>
    </row>
    <row r="44" spans="1:33" ht="18.75" x14ac:dyDescent="0.3">
      <c r="A44" s="158"/>
      <c r="B44" s="112" t="s">
        <v>84</v>
      </c>
      <c r="C44"/>
      <c r="D44"/>
      <c r="E44"/>
      <c r="F44"/>
      <c r="G44"/>
      <c r="H44"/>
    </row>
    <row r="45" spans="1:33" ht="18.75" x14ac:dyDescent="0.3">
      <c r="A45" s="158"/>
      <c r="B45" s="112" t="s">
        <v>116</v>
      </c>
      <c r="C45"/>
      <c r="D45"/>
      <c r="E45"/>
      <c r="F45"/>
      <c r="G45"/>
      <c r="H45"/>
    </row>
    <row r="46" spans="1:33" ht="18.75" x14ac:dyDescent="0.3">
      <c r="A46" s="158"/>
      <c r="B46" s="112" t="s">
        <v>129</v>
      </c>
      <c r="C46"/>
      <c r="D46"/>
      <c r="E46"/>
      <c r="F46"/>
      <c r="G46"/>
      <c r="H46"/>
    </row>
    <row r="47" spans="1:33" ht="18.75" x14ac:dyDescent="0.3">
      <c r="A47" s="158"/>
      <c r="B47" s="112" t="s">
        <v>85</v>
      </c>
      <c r="C47"/>
      <c r="D47"/>
      <c r="E47"/>
      <c r="F47"/>
      <c r="G47"/>
      <c r="H47"/>
      <c r="K47" s="159" t="s">
        <v>130</v>
      </c>
    </row>
    <row r="48" spans="1:33" x14ac:dyDescent="0.2">
      <c r="A48" s="158"/>
    </row>
    <row r="49" spans="1:1" x14ac:dyDescent="0.2">
      <c r="A49" s="158"/>
    </row>
    <row r="50" spans="1:1" x14ac:dyDescent="0.2">
      <c r="A50" s="158"/>
    </row>
    <row r="51" spans="1:1" x14ac:dyDescent="0.2">
      <c r="A51" s="158"/>
    </row>
    <row r="52" spans="1:1" x14ac:dyDescent="0.2">
      <c r="A52" s="158"/>
    </row>
    <row r="53" spans="1:1" x14ac:dyDescent="0.2">
      <c r="A53" s="158"/>
    </row>
    <row r="54" spans="1:1" x14ac:dyDescent="0.2">
      <c r="A54" s="158"/>
    </row>
    <row r="55" spans="1:1" x14ac:dyDescent="0.2">
      <c r="A55" s="158"/>
    </row>
    <row r="56" spans="1:1" x14ac:dyDescent="0.2">
      <c r="A56" s="158"/>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N17" sqref="N17"/>
    </sheetView>
  </sheetViews>
  <sheetFormatPr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Y295"/>
  <sheetViews>
    <sheetView tabSelected="1" workbookViewId="0">
      <pane xSplit="4" ySplit="6" topLeftCell="AJ7" activePane="bottomRight" state="frozen"/>
      <selection activeCell="I283" sqref="I283"/>
      <selection pane="topRight" activeCell="I283" sqref="I283"/>
      <selection pane="bottomLeft" activeCell="I283" sqref="I283"/>
      <selection pane="bottomRight" activeCell="AY285" sqref="AY285"/>
    </sheetView>
  </sheetViews>
  <sheetFormatPr defaultRowHeight="12.75" outlineLevelCol="1" x14ac:dyDescent="0.2"/>
  <cols>
    <col min="1" max="2" width="9.140625" style="2"/>
    <col min="3" max="3" width="9.140625" style="2" hidden="1" customWidth="1" outlineLevel="1"/>
    <col min="4" max="4" width="2.7109375" style="2" customWidth="1" collapsed="1"/>
    <col min="5" max="6" width="12" hidden="1" customWidth="1" outlineLevel="1"/>
    <col min="7" max="7" width="11" hidden="1" customWidth="1" outlineLevel="1"/>
    <col min="8" max="8" width="21.140625" hidden="1" customWidth="1" outlineLevel="1"/>
    <col min="9" max="9" width="21.7109375" hidden="1" customWidth="1" outlineLevel="1"/>
    <col min="10" max="10" width="19.5703125" hidden="1" customWidth="1" outlineLevel="1"/>
    <col min="11" max="11" width="20" hidden="1" customWidth="1" outlineLevel="1"/>
    <col min="12" max="12" width="18.85546875" hidden="1" customWidth="1" outlineLevel="1"/>
    <col min="13" max="13" width="17.28515625" hidden="1" customWidth="1" outlineLevel="1"/>
    <col min="14" max="14" width="13.5703125" style="2" hidden="1" customWidth="1" outlineLevel="1"/>
    <col min="15" max="15" width="11" style="2" hidden="1" customWidth="1" outlineLevel="1"/>
    <col min="16" max="16" width="12" style="2" hidden="1" customWidth="1" outlineLevel="1"/>
    <col min="17" max="17" width="13.5703125" style="2" hidden="1" customWidth="1" outlineLevel="1"/>
    <col min="18" max="19" width="13.5703125" hidden="1" customWidth="1" outlineLevel="1"/>
    <col min="20" max="20" width="2.7109375" style="2" hidden="1" customWidth="1" outlineLevel="1"/>
    <col min="21" max="22" width="12" hidden="1" customWidth="1" outlineLevel="1"/>
    <col min="23" max="23" width="11" hidden="1" customWidth="1" outlineLevel="1"/>
    <col min="24" max="24" width="21.140625" hidden="1" customWidth="1" outlineLevel="1"/>
    <col min="25" max="25" width="21.7109375" hidden="1" customWidth="1" outlineLevel="1"/>
    <col min="26" max="26" width="19.5703125" hidden="1" customWidth="1" outlineLevel="1"/>
    <col min="27" max="27" width="20" hidden="1" customWidth="1" outlineLevel="1"/>
    <col min="28" max="28" width="18.85546875" hidden="1" customWidth="1" outlineLevel="1"/>
    <col min="29" max="29" width="17.28515625" hidden="1" customWidth="1" outlineLevel="1"/>
    <col min="30" max="35" width="13.28515625" hidden="1" customWidth="1" outlineLevel="1"/>
    <col min="36" max="36" width="3.42578125" style="2" customWidth="1" collapsed="1"/>
    <col min="37" max="38" width="1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s>
  <sheetData>
    <row r="1" spans="1:51" ht="31.5" x14ac:dyDescent="0.5">
      <c r="A1" s="1" t="str">
        <f>'[4]Gas - Sales'!A1</f>
        <v>F2018 Final Gas Load Forecast</v>
      </c>
      <c r="E1" s="2"/>
      <c r="F1" s="2"/>
      <c r="G1" s="2"/>
      <c r="H1" s="2"/>
      <c r="I1" s="2"/>
      <c r="J1" s="2"/>
      <c r="K1" s="2"/>
      <c r="L1" s="2"/>
      <c r="M1" s="2"/>
      <c r="R1" s="2"/>
      <c r="S1" s="2"/>
    </row>
    <row r="2" spans="1:51" ht="21" x14ac:dyDescent="0.35">
      <c r="A2" s="3" t="s">
        <v>0</v>
      </c>
      <c r="E2" s="2"/>
      <c r="F2" s="2"/>
      <c r="G2" s="2"/>
      <c r="H2" s="2"/>
      <c r="I2" s="2"/>
      <c r="J2" s="2"/>
      <c r="K2" s="2"/>
      <c r="L2" s="2"/>
      <c r="M2" s="2"/>
      <c r="R2" s="2"/>
      <c r="S2" s="2"/>
      <c r="U2" s="2"/>
      <c r="V2" s="2"/>
      <c r="W2" s="2"/>
    </row>
    <row r="3" spans="1:51" ht="13.5" thickBot="1" x14ac:dyDescent="0.25">
      <c r="A3" s="2" t="s">
        <v>1</v>
      </c>
      <c r="D3" s="2" t="s">
        <v>2</v>
      </c>
      <c r="E3" s="2"/>
      <c r="F3" s="2"/>
      <c r="G3" s="2"/>
      <c r="H3" s="2"/>
      <c r="I3" s="2"/>
      <c r="J3" s="2"/>
      <c r="K3" s="2"/>
      <c r="L3" s="2"/>
      <c r="M3" s="2"/>
      <c r="R3" s="2"/>
      <c r="S3" s="2"/>
    </row>
    <row r="4" spans="1:51"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5</v>
      </c>
      <c r="AL4" s="254"/>
      <c r="AM4" s="254"/>
      <c r="AN4" s="254"/>
      <c r="AO4" s="254"/>
      <c r="AP4" s="254"/>
      <c r="AQ4" s="254"/>
      <c r="AR4" s="254"/>
      <c r="AS4" s="254"/>
      <c r="AT4" s="254"/>
      <c r="AU4" s="254"/>
      <c r="AV4" s="254"/>
      <c r="AW4" s="254"/>
      <c r="AX4" s="254"/>
      <c r="AY4" s="255"/>
    </row>
    <row r="5" spans="1:51"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tr">
        <f t="shared" ref="AK5:AS5" si="1">U5</f>
        <v>Residential</v>
      </c>
      <c r="AL5" s="6" t="str">
        <f t="shared" si="1"/>
        <v>Commercial</v>
      </c>
      <c r="AM5" s="6" t="str">
        <f t="shared" si="1"/>
        <v>Industrial</v>
      </c>
      <c r="AN5" s="6" t="str">
        <f t="shared" si="1"/>
        <v>Commercial Interruptible</v>
      </c>
      <c r="AO5" s="6" t="str">
        <f t="shared" si="1"/>
        <v>Commercial Large Volume</v>
      </c>
      <c r="AP5" s="6" t="str">
        <f t="shared" si="1"/>
        <v>Industrial Interruptible</v>
      </c>
      <c r="AQ5" s="6" t="str">
        <f t="shared" si="1"/>
        <v>Industrial Large Volume</v>
      </c>
      <c r="AR5" s="6" t="str">
        <f t="shared" si="1"/>
        <v>Commercial Transport</v>
      </c>
      <c r="AS5" s="6" t="str">
        <f t="shared" si="1"/>
        <v>Industrial Transport</v>
      </c>
      <c r="AT5" s="6" t="s">
        <v>18</v>
      </c>
      <c r="AU5" s="6" t="s">
        <v>19</v>
      </c>
      <c r="AV5" s="6" t="s">
        <v>20</v>
      </c>
      <c r="AW5" s="6" t="str">
        <f>AG5</f>
        <v>Total Delivered</v>
      </c>
      <c r="AX5" s="6" t="str">
        <f>AH5</f>
        <v>Losses</v>
      </c>
      <c r="AY5" s="7" t="str">
        <f>AI5</f>
        <v>Total Load</v>
      </c>
    </row>
    <row r="6" spans="1:51"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c r="AK6" s="2"/>
      <c r="AL6" s="2"/>
      <c r="AM6" s="2"/>
      <c r="AN6" s="2"/>
      <c r="AO6" s="2"/>
      <c r="AP6" s="2"/>
      <c r="AQ6" s="2"/>
      <c r="AR6" s="2"/>
      <c r="AS6" s="2"/>
      <c r="AT6" s="2"/>
      <c r="AU6" s="2"/>
      <c r="AV6" s="2"/>
      <c r="AW6" s="2"/>
      <c r="AX6" s="2"/>
      <c r="AY6" s="2"/>
    </row>
    <row r="7" spans="1:51" x14ac:dyDescent="0.2">
      <c r="A7" s="4">
        <v>2018</v>
      </c>
      <c r="B7" s="4"/>
      <c r="C7" s="11"/>
      <c r="E7" s="12">
        <f>SUMIF($A$30:$A$293,$A7,E$30:E$293)</f>
        <v>625434326</v>
      </c>
      <c r="F7" s="13">
        <f t="shared" ref="F7:S22" si="2">SUMIF($A$30:$A$293,$A7,F$30:F$293)</f>
        <v>278086137</v>
      </c>
      <c r="G7" s="13">
        <f t="shared" si="2"/>
        <v>24948930</v>
      </c>
      <c r="H7" s="13">
        <f t="shared" si="2"/>
        <v>42354371</v>
      </c>
      <c r="I7" s="13">
        <f t="shared" si="2"/>
        <v>3691930</v>
      </c>
      <c r="J7" s="13">
        <f t="shared" si="2"/>
        <v>1745983</v>
      </c>
      <c r="K7" s="13">
        <f t="shared" si="2"/>
        <v>213344</v>
      </c>
      <c r="L7" s="13">
        <f t="shared" si="2"/>
        <v>60015155</v>
      </c>
      <c r="M7" s="13">
        <f t="shared" si="2"/>
        <v>180578099</v>
      </c>
      <c r="N7" s="13">
        <f t="shared" si="2"/>
        <v>932374667</v>
      </c>
      <c r="O7" s="13">
        <f t="shared" si="2"/>
        <v>44100354</v>
      </c>
      <c r="P7" s="13">
        <f t="shared" si="2"/>
        <v>240593254</v>
      </c>
      <c r="Q7" s="13">
        <f t="shared" si="2"/>
        <v>1217068275</v>
      </c>
      <c r="R7" s="13">
        <f t="shared" si="2"/>
        <v>2439014</v>
      </c>
      <c r="S7" s="14">
        <f t="shared" si="2"/>
        <v>1219507289</v>
      </c>
      <c r="U7" s="12">
        <f>SUMIF($A$30:$A$293,$A7,U$30:U$293)</f>
        <v>626212730</v>
      </c>
      <c r="V7" s="13">
        <f t="shared" ref="V7:AI22" si="3">SUMIF($A$30:$A$293,$A7,V$30:V$293)</f>
        <v>278589726</v>
      </c>
      <c r="W7" s="13">
        <f t="shared" si="3"/>
        <v>25002845</v>
      </c>
      <c r="X7" s="13">
        <f t="shared" si="3"/>
        <v>42457785</v>
      </c>
      <c r="Y7" s="13">
        <f t="shared" si="3"/>
        <v>3691931</v>
      </c>
      <c r="Z7" s="13">
        <f t="shared" si="3"/>
        <v>1751122</v>
      </c>
      <c r="AA7" s="13">
        <f t="shared" si="3"/>
        <v>213343</v>
      </c>
      <c r="AB7" s="13">
        <f t="shared" si="3"/>
        <v>60015157</v>
      </c>
      <c r="AC7" s="13">
        <f t="shared" si="3"/>
        <v>180578098</v>
      </c>
      <c r="AD7" s="13">
        <f t="shared" si="3"/>
        <v>933710575</v>
      </c>
      <c r="AE7" s="13">
        <f t="shared" si="3"/>
        <v>44208907</v>
      </c>
      <c r="AF7" s="13">
        <f t="shared" si="3"/>
        <v>240593255</v>
      </c>
      <c r="AG7" s="13">
        <f t="shared" si="3"/>
        <v>1218512737</v>
      </c>
      <c r="AH7" s="13">
        <f t="shared" si="3"/>
        <v>2441910</v>
      </c>
      <c r="AI7" s="14">
        <f t="shared" si="3"/>
        <v>1220954647</v>
      </c>
      <c r="AK7" s="12">
        <f>SUMIF($A$30:$A$293,$A7,AK$30:AK$293)</f>
        <v>625434327.08801842</v>
      </c>
      <c r="AL7" s="13">
        <f t="shared" ref="AL7:AY22" si="4">SUMIF($A$30:$A$293,$A7,AL$30:AL$293)</f>
        <v>278086135.91639674</v>
      </c>
      <c r="AM7" s="13">
        <f t="shared" si="4"/>
        <v>24948930.688397363</v>
      </c>
      <c r="AN7" s="13">
        <f t="shared" si="4"/>
        <v>42354371.575459212</v>
      </c>
      <c r="AO7" s="13">
        <f t="shared" si="4"/>
        <v>3691931.634625697</v>
      </c>
      <c r="AP7" s="13">
        <f t="shared" si="4"/>
        <v>1745983.0552788062</v>
      </c>
      <c r="AQ7" s="13">
        <f t="shared" si="4"/>
        <v>213344.15423444487</v>
      </c>
      <c r="AR7" s="13">
        <f t="shared" si="4"/>
        <v>60015156.052510604</v>
      </c>
      <c r="AS7" s="13">
        <f t="shared" si="4"/>
        <v>180578098.35739633</v>
      </c>
      <c r="AT7" s="13">
        <f t="shared" si="4"/>
        <v>932374669.48167276</v>
      </c>
      <c r="AU7" s="13">
        <f t="shared" si="4"/>
        <v>44100354.630738012</v>
      </c>
      <c r="AV7" s="13">
        <f t="shared" si="4"/>
        <v>240593254.40990698</v>
      </c>
      <c r="AW7" s="13">
        <f t="shared" si="4"/>
        <v>1217068278.5223179</v>
      </c>
      <c r="AX7" s="13">
        <f t="shared" si="4"/>
        <v>2439013.477682285</v>
      </c>
      <c r="AY7" s="14">
        <f t="shared" si="4"/>
        <v>1219507292</v>
      </c>
    </row>
    <row r="8" spans="1:51" x14ac:dyDescent="0.2">
      <c r="A8" s="4">
        <f t="shared" ref="A8:A28" si="5">A7+1</f>
        <v>2019</v>
      </c>
      <c r="B8" s="4"/>
      <c r="C8" s="11"/>
      <c r="E8" s="15">
        <f t="shared" ref="E8:S28" si="6">SUMIF($A$30:$A$293,$A8,E$30:E$293)</f>
        <v>632850271</v>
      </c>
      <c r="F8" s="16">
        <f t="shared" si="2"/>
        <v>280713136</v>
      </c>
      <c r="G8" s="16">
        <f t="shared" si="2"/>
        <v>24218438</v>
      </c>
      <c r="H8" s="16">
        <f t="shared" si="2"/>
        <v>41751321</v>
      </c>
      <c r="I8" s="16">
        <f t="shared" si="2"/>
        <v>3574921</v>
      </c>
      <c r="J8" s="16">
        <f t="shared" si="2"/>
        <v>1744255</v>
      </c>
      <c r="K8" s="16">
        <f t="shared" si="2"/>
        <v>213617</v>
      </c>
      <c r="L8" s="16">
        <f t="shared" si="2"/>
        <v>59767775</v>
      </c>
      <c r="M8" s="16">
        <f t="shared" si="2"/>
        <v>180021542</v>
      </c>
      <c r="N8" s="16">
        <f t="shared" si="2"/>
        <v>941570383</v>
      </c>
      <c r="O8" s="16">
        <f t="shared" si="2"/>
        <v>43495576</v>
      </c>
      <c r="P8" s="16">
        <f t="shared" si="2"/>
        <v>239789317</v>
      </c>
      <c r="Q8" s="16">
        <f t="shared" si="2"/>
        <v>1224855276</v>
      </c>
      <c r="R8" s="16">
        <f t="shared" si="2"/>
        <v>2454621</v>
      </c>
      <c r="S8" s="17">
        <f t="shared" si="2"/>
        <v>1227309897</v>
      </c>
      <c r="U8" s="15">
        <f t="shared" ref="U8:AK28" si="7">SUMIF($A$30:$A$293,$A8,U$30:U$293)</f>
        <v>636024372</v>
      </c>
      <c r="V8" s="16">
        <f t="shared" si="3"/>
        <v>282602566</v>
      </c>
      <c r="W8" s="16">
        <f t="shared" si="3"/>
        <v>24401706</v>
      </c>
      <c r="X8" s="16">
        <f t="shared" si="3"/>
        <v>42103007</v>
      </c>
      <c r="Y8" s="16">
        <f t="shared" si="3"/>
        <v>3574922</v>
      </c>
      <c r="Z8" s="16">
        <f t="shared" si="3"/>
        <v>1760977</v>
      </c>
      <c r="AA8" s="16">
        <f t="shared" si="3"/>
        <v>213619</v>
      </c>
      <c r="AB8" s="16">
        <f t="shared" si="3"/>
        <v>59767775</v>
      </c>
      <c r="AC8" s="16">
        <f t="shared" si="3"/>
        <v>180021542</v>
      </c>
      <c r="AD8" s="16">
        <f t="shared" si="3"/>
        <v>946817185</v>
      </c>
      <c r="AE8" s="16">
        <f t="shared" si="3"/>
        <v>43863984</v>
      </c>
      <c r="AF8" s="16">
        <f t="shared" si="3"/>
        <v>239789317</v>
      </c>
      <c r="AG8" s="16">
        <f t="shared" si="3"/>
        <v>1230470486</v>
      </c>
      <c r="AH8" s="16">
        <f t="shared" si="3"/>
        <v>2465871</v>
      </c>
      <c r="AI8" s="17">
        <f t="shared" si="3"/>
        <v>1232936357</v>
      </c>
      <c r="AK8" s="15">
        <f t="shared" si="7"/>
        <v>632890394.73849988</v>
      </c>
      <c r="AL8" s="16">
        <f t="shared" si="4"/>
        <v>280720049.27790374</v>
      </c>
      <c r="AM8" s="16">
        <f t="shared" si="4"/>
        <v>24222885.598681726</v>
      </c>
      <c r="AN8" s="16">
        <f t="shared" si="4"/>
        <v>41752632.635765873</v>
      </c>
      <c r="AO8" s="16">
        <f t="shared" si="4"/>
        <v>3574920.4310559207</v>
      </c>
      <c r="AP8" s="16">
        <f t="shared" si="4"/>
        <v>1744669.9625747516</v>
      </c>
      <c r="AQ8" s="16">
        <f t="shared" si="4"/>
        <v>213617.56775318072</v>
      </c>
      <c r="AR8" s="16">
        <f t="shared" si="4"/>
        <v>59767775.413094155</v>
      </c>
      <c r="AS8" s="16">
        <f t="shared" si="4"/>
        <v>180021543.05998334</v>
      </c>
      <c r="AT8" s="16">
        <f t="shared" si="4"/>
        <v>941621867.61389446</v>
      </c>
      <c r="AU8" s="16">
        <f t="shared" si="4"/>
        <v>43497302.598340623</v>
      </c>
      <c r="AV8" s="16">
        <f t="shared" si="4"/>
        <v>239789318.47307751</v>
      </c>
      <c r="AW8" s="16">
        <f t="shared" si="4"/>
        <v>1224908488.6853127</v>
      </c>
      <c r="AX8" s="16">
        <f t="shared" si="4"/>
        <v>2454726.3146874756</v>
      </c>
      <c r="AY8" s="17">
        <f t="shared" si="4"/>
        <v>1227363215</v>
      </c>
    </row>
    <row r="9" spans="1:51" x14ac:dyDescent="0.2">
      <c r="A9" s="4">
        <f t="shared" si="5"/>
        <v>2020</v>
      </c>
      <c r="B9" s="4"/>
      <c r="C9" s="11"/>
      <c r="E9" s="15">
        <f t="shared" si="6"/>
        <v>643763034</v>
      </c>
      <c r="F9" s="16">
        <f t="shared" si="2"/>
        <v>282474482</v>
      </c>
      <c r="G9" s="16">
        <f t="shared" si="2"/>
        <v>23199869</v>
      </c>
      <c r="H9" s="16">
        <f t="shared" si="2"/>
        <v>40833789</v>
      </c>
      <c r="I9" s="16">
        <f t="shared" si="2"/>
        <v>3464649</v>
      </c>
      <c r="J9" s="16">
        <f t="shared" si="2"/>
        <v>1758863</v>
      </c>
      <c r="K9" s="16">
        <f t="shared" si="2"/>
        <v>217200</v>
      </c>
      <c r="L9" s="16">
        <f t="shared" si="2"/>
        <v>60247945</v>
      </c>
      <c r="M9" s="16">
        <f t="shared" si="2"/>
        <v>177440825</v>
      </c>
      <c r="N9" s="16">
        <f t="shared" si="2"/>
        <v>953119234</v>
      </c>
      <c r="O9" s="16">
        <f t="shared" si="2"/>
        <v>42592652</v>
      </c>
      <c r="P9" s="16">
        <f t="shared" si="2"/>
        <v>237688770</v>
      </c>
      <c r="Q9" s="16">
        <f t="shared" si="2"/>
        <v>1233400656</v>
      </c>
      <c r="R9" s="16">
        <f t="shared" si="2"/>
        <v>2471745</v>
      </c>
      <c r="S9" s="17">
        <f t="shared" si="2"/>
        <v>1235872401</v>
      </c>
      <c r="U9" s="15">
        <f t="shared" si="7"/>
        <v>649830961</v>
      </c>
      <c r="V9" s="16">
        <f t="shared" si="3"/>
        <v>285651996</v>
      </c>
      <c r="W9" s="16">
        <f t="shared" si="3"/>
        <v>23676189</v>
      </c>
      <c r="X9" s="16">
        <f t="shared" si="3"/>
        <v>41384879</v>
      </c>
      <c r="Y9" s="16">
        <f t="shared" si="3"/>
        <v>3464663</v>
      </c>
      <c r="Z9" s="16">
        <f t="shared" si="3"/>
        <v>1797855</v>
      </c>
      <c r="AA9" s="16">
        <f t="shared" si="3"/>
        <v>217201</v>
      </c>
      <c r="AB9" s="16">
        <f t="shared" si="3"/>
        <v>60243565</v>
      </c>
      <c r="AC9" s="16">
        <f t="shared" si="3"/>
        <v>177426587</v>
      </c>
      <c r="AD9" s="16">
        <f t="shared" si="3"/>
        <v>962841010</v>
      </c>
      <c r="AE9" s="16">
        <f t="shared" si="3"/>
        <v>43182734</v>
      </c>
      <c r="AF9" s="16">
        <f t="shared" si="3"/>
        <v>237670152</v>
      </c>
      <c r="AG9" s="16">
        <f t="shared" si="3"/>
        <v>1243693896</v>
      </c>
      <c r="AH9" s="16">
        <f t="shared" si="3"/>
        <v>2492372</v>
      </c>
      <c r="AI9" s="17">
        <f t="shared" si="3"/>
        <v>1246186268</v>
      </c>
      <c r="AK9" s="15">
        <f t="shared" si="7"/>
        <v>645126020.47933173</v>
      </c>
      <c r="AL9" s="16">
        <f t="shared" si="4"/>
        <v>282851739.30328512</v>
      </c>
      <c r="AM9" s="16">
        <f t="shared" si="4"/>
        <v>23427071.558825664</v>
      </c>
      <c r="AN9" s="16">
        <f t="shared" si="4"/>
        <v>40879084.830456883</v>
      </c>
      <c r="AO9" s="16">
        <f t="shared" si="4"/>
        <v>3464664.0856343331</v>
      </c>
      <c r="AP9" s="16">
        <f t="shared" si="4"/>
        <v>1775602.0199653083</v>
      </c>
      <c r="AQ9" s="16">
        <f t="shared" si="4"/>
        <v>217202.73934638835</v>
      </c>
      <c r="AR9" s="16">
        <f t="shared" si="4"/>
        <v>60247945.30222217</v>
      </c>
      <c r="AS9" s="16">
        <f t="shared" si="4"/>
        <v>177440824.25854135</v>
      </c>
      <c r="AT9" s="16">
        <f t="shared" si="4"/>
        <v>955086698.1664232</v>
      </c>
      <c r="AU9" s="16">
        <f t="shared" si="4"/>
        <v>42654686.850422189</v>
      </c>
      <c r="AV9" s="16">
        <f t="shared" si="4"/>
        <v>237688769.56076351</v>
      </c>
      <c r="AW9" s="16">
        <f t="shared" si="4"/>
        <v>1235430154.5776088</v>
      </c>
      <c r="AX9" s="16">
        <f t="shared" si="4"/>
        <v>2475812.4223911241</v>
      </c>
      <c r="AY9" s="17">
        <f t="shared" si="4"/>
        <v>1237905967</v>
      </c>
    </row>
    <row r="10" spans="1:51" x14ac:dyDescent="0.2">
      <c r="A10" s="4">
        <f t="shared" si="5"/>
        <v>2021</v>
      </c>
      <c r="B10" s="4"/>
      <c r="C10" s="11"/>
      <c r="E10" s="15">
        <f t="shared" si="6"/>
        <v>646179499</v>
      </c>
      <c r="F10" s="16">
        <f t="shared" si="2"/>
        <v>281466053</v>
      </c>
      <c r="G10" s="16">
        <f t="shared" si="2"/>
        <v>22240151</v>
      </c>
      <c r="H10" s="16">
        <f t="shared" si="2"/>
        <v>39339862</v>
      </c>
      <c r="I10" s="16">
        <f t="shared" si="2"/>
        <v>3288592</v>
      </c>
      <c r="J10" s="16">
        <f t="shared" si="2"/>
        <v>1751570</v>
      </c>
      <c r="K10" s="16">
        <f t="shared" si="2"/>
        <v>223081</v>
      </c>
      <c r="L10" s="16">
        <f t="shared" si="2"/>
        <v>59085972</v>
      </c>
      <c r="M10" s="16">
        <f t="shared" si="2"/>
        <v>173109567</v>
      </c>
      <c r="N10" s="16">
        <f t="shared" si="2"/>
        <v>953397376</v>
      </c>
      <c r="O10" s="16">
        <f t="shared" si="2"/>
        <v>41091432</v>
      </c>
      <c r="P10" s="16">
        <f t="shared" si="2"/>
        <v>232195539</v>
      </c>
      <c r="Q10" s="16">
        <f t="shared" si="2"/>
        <v>1226684347</v>
      </c>
      <c r="R10" s="16">
        <f t="shared" si="2"/>
        <v>2458285</v>
      </c>
      <c r="S10" s="17">
        <f t="shared" si="2"/>
        <v>1229142632</v>
      </c>
      <c r="U10" s="15">
        <f t="shared" si="7"/>
        <v>655152948</v>
      </c>
      <c r="V10" s="16">
        <f t="shared" si="3"/>
        <v>285561522</v>
      </c>
      <c r="W10" s="16">
        <f t="shared" si="3"/>
        <v>23089009</v>
      </c>
      <c r="X10" s="16">
        <f t="shared" si="3"/>
        <v>39997810</v>
      </c>
      <c r="Y10" s="16">
        <f t="shared" si="3"/>
        <v>3288596</v>
      </c>
      <c r="Z10" s="16">
        <f t="shared" si="3"/>
        <v>1824196</v>
      </c>
      <c r="AA10" s="16">
        <f t="shared" si="3"/>
        <v>223082</v>
      </c>
      <c r="AB10" s="16">
        <f t="shared" si="3"/>
        <v>59085974</v>
      </c>
      <c r="AC10" s="16">
        <f t="shared" si="3"/>
        <v>173109568</v>
      </c>
      <c r="AD10" s="16">
        <f t="shared" si="3"/>
        <v>967315157</v>
      </c>
      <c r="AE10" s="16">
        <f t="shared" si="3"/>
        <v>41822006</v>
      </c>
      <c r="AF10" s="16">
        <f t="shared" si="3"/>
        <v>232195542</v>
      </c>
      <c r="AG10" s="16">
        <f t="shared" si="3"/>
        <v>1241332705</v>
      </c>
      <c r="AH10" s="16">
        <f t="shared" si="3"/>
        <v>2487640</v>
      </c>
      <c r="AI10" s="17">
        <f t="shared" si="3"/>
        <v>1243820345</v>
      </c>
      <c r="AK10" s="15">
        <f t="shared" si="7"/>
        <v>650465518.76824117</v>
      </c>
      <c r="AL10" s="16">
        <f t="shared" si="4"/>
        <v>282771601.97137707</v>
      </c>
      <c r="AM10" s="16">
        <f t="shared" si="4"/>
        <v>22840866.014976583</v>
      </c>
      <c r="AN10" s="16">
        <f t="shared" si="4"/>
        <v>39493819.86308711</v>
      </c>
      <c r="AO10" s="16">
        <f t="shared" si="4"/>
        <v>3288593.7133393455</v>
      </c>
      <c r="AP10" s="16">
        <f t="shared" si="4"/>
        <v>1802018.0427579724</v>
      </c>
      <c r="AQ10" s="16">
        <f t="shared" si="4"/>
        <v>223082.00654546934</v>
      </c>
      <c r="AR10" s="16">
        <f t="shared" si="4"/>
        <v>59085972.889137141</v>
      </c>
      <c r="AS10" s="16">
        <f t="shared" si="4"/>
        <v>173109568.59726775</v>
      </c>
      <c r="AT10" s="16">
        <f t="shared" si="4"/>
        <v>959589662.47447956</v>
      </c>
      <c r="AU10" s="16">
        <f t="shared" si="4"/>
        <v>41295837.905845091</v>
      </c>
      <c r="AV10" s="16">
        <f t="shared" si="4"/>
        <v>232195541.4864049</v>
      </c>
      <c r="AW10" s="16">
        <f t="shared" si="4"/>
        <v>1233081041.8667297</v>
      </c>
      <c r="AX10" s="16">
        <f t="shared" si="4"/>
        <v>2471106.1332703978</v>
      </c>
      <c r="AY10" s="17">
        <f t="shared" si="4"/>
        <v>1235552148</v>
      </c>
    </row>
    <row r="11" spans="1:51" x14ac:dyDescent="0.2">
      <c r="A11" s="4">
        <f t="shared" si="5"/>
        <v>2022</v>
      </c>
      <c r="B11" s="4"/>
      <c r="C11" s="11"/>
      <c r="E11" s="15">
        <f t="shared" si="6"/>
        <v>648416934</v>
      </c>
      <c r="F11" s="16">
        <f t="shared" si="2"/>
        <v>282549054</v>
      </c>
      <c r="G11" s="16">
        <f t="shared" si="2"/>
        <v>21571816</v>
      </c>
      <c r="H11" s="16">
        <f t="shared" si="2"/>
        <v>38606286</v>
      </c>
      <c r="I11" s="16">
        <f t="shared" si="2"/>
        <v>3124533</v>
      </c>
      <c r="J11" s="16">
        <f t="shared" si="2"/>
        <v>1729610</v>
      </c>
      <c r="K11" s="16">
        <f t="shared" si="2"/>
        <v>225170</v>
      </c>
      <c r="L11" s="16">
        <f t="shared" si="2"/>
        <v>59135012</v>
      </c>
      <c r="M11" s="16">
        <f t="shared" si="2"/>
        <v>171143884</v>
      </c>
      <c r="N11" s="16">
        <f t="shared" si="2"/>
        <v>955887507</v>
      </c>
      <c r="O11" s="16">
        <f t="shared" si="2"/>
        <v>40335896</v>
      </c>
      <c r="P11" s="16">
        <f t="shared" si="2"/>
        <v>230278896</v>
      </c>
      <c r="Q11" s="16">
        <f t="shared" si="2"/>
        <v>1226502299</v>
      </c>
      <c r="R11" s="16">
        <f t="shared" si="2"/>
        <v>2457920</v>
      </c>
      <c r="S11" s="17">
        <f t="shared" si="2"/>
        <v>1228960219</v>
      </c>
      <c r="U11" s="15">
        <f t="shared" si="7"/>
        <v>660195780</v>
      </c>
      <c r="V11" s="16">
        <f t="shared" si="3"/>
        <v>287557370</v>
      </c>
      <c r="W11" s="16">
        <f t="shared" si="3"/>
        <v>22778105</v>
      </c>
      <c r="X11" s="16">
        <f t="shared" si="3"/>
        <v>39365757</v>
      </c>
      <c r="Y11" s="16">
        <f t="shared" si="3"/>
        <v>3124533</v>
      </c>
      <c r="Z11" s="16">
        <f t="shared" si="3"/>
        <v>1832669</v>
      </c>
      <c r="AA11" s="16">
        <f t="shared" si="3"/>
        <v>225169</v>
      </c>
      <c r="AB11" s="16">
        <f t="shared" si="3"/>
        <v>59135013</v>
      </c>
      <c r="AC11" s="16">
        <f t="shared" si="3"/>
        <v>171143882</v>
      </c>
      <c r="AD11" s="16">
        <f t="shared" si="3"/>
        <v>973880957</v>
      </c>
      <c r="AE11" s="16">
        <f t="shared" si="3"/>
        <v>41198426</v>
      </c>
      <c r="AF11" s="16">
        <f t="shared" si="3"/>
        <v>230278895</v>
      </c>
      <c r="AG11" s="16">
        <f t="shared" si="3"/>
        <v>1245358278</v>
      </c>
      <c r="AH11" s="16">
        <f t="shared" si="3"/>
        <v>2495709</v>
      </c>
      <c r="AI11" s="17">
        <f t="shared" si="3"/>
        <v>1247853987</v>
      </c>
      <c r="AK11" s="15">
        <f t="shared" si="7"/>
        <v>655508350.43434608</v>
      </c>
      <c r="AL11" s="16">
        <f t="shared" si="4"/>
        <v>284767449.84603405</v>
      </c>
      <c r="AM11" s="16">
        <f t="shared" si="4"/>
        <v>22529961.343962394</v>
      </c>
      <c r="AN11" s="16">
        <f t="shared" si="4"/>
        <v>38861765.414244875</v>
      </c>
      <c r="AO11" s="16">
        <f t="shared" si="4"/>
        <v>3124532.301726846</v>
      </c>
      <c r="AP11" s="16">
        <f t="shared" si="4"/>
        <v>1810492.496785312</v>
      </c>
      <c r="AQ11" s="16">
        <f t="shared" si="4"/>
        <v>225168.9636054397</v>
      </c>
      <c r="AR11" s="16">
        <f t="shared" si="4"/>
        <v>59135012.581186011</v>
      </c>
      <c r="AS11" s="16">
        <f t="shared" si="4"/>
        <v>171143883.7034888</v>
      </c>
      <c r="AT11" s="16">
        <f t="shared" si="4"/>
        <v>966155462.88967502</v>
      </c>
      <c r="AU11" s="16">
        <f t="shared" si="4"/>
        <v>40672257.911030181</v>
      </c>
      <c r="AV11" s="16">
        <f t="shared" si="4"/>
        <v>230278896.28467482</v>
      </c>
      <c r="AW11" s="16">
        <f t="shared" si="4"/>
        <v>1237106617.0853801</v>
      </c>
      <c r="AX11" s="16">
        <f t="shared" si="4"/>
        <v>2479171.9146200642</v>
      </c>
      <c r="AY11" s="17">
        <f t="shared" si="4"/>
        <v>1239585789</v>
      </c>
    </row>
    <row r="12" spans="1:51" x14ac:dyDescent="0.2">
      <c r="A12" s="4">
        <f t="shared" si="5"/>
        <v>2023</v>
      </c>
      <c r="B12" s="4"/>
      <c r="C12" s="11"/>
      <c r="E12" s="15">
        <f t="shared" si="6"/>
        <v>652060616</v>
      </c>
      <c r="F12" s="16">
        <f t="shared" si="2"/>
        <v>283138884</v>
      </c>
      <c r="G12" s="16">
        <f t="shared" si="2"/>
        <v>20914539</v>
      </c>
      <c r="H12" s="16">
        <f t="shared" si="2"/>
        <v>37878021</v>
      </c>
      <c r="I12" s="16">
        <f t="shared" si="2"/>
        <v>2986323</v>
      </c>
      <c r="J12" s="16">
        <f t="shared" si="2"/>
        <v>1706040</v>
      </c>
      <c r="K12" s="16">
        <f t="shared" si="2"/>
        <v>225558</v>
      </c>
      <c r="L12" s="16">
        <f t="shared" si="2"/>
        <v>59711644</v>
      </c>
      <c r="M12" s="16">
        <f t="shared" si="2"/>
        <v>169609938</v>
      </c>
      <c r="N12" s="16">
        <f t="shared" si="2"/>
        <v>959325920</v>
      </c>
      <c r="O12" s="16">
        <f t="shared" si="2"/>
        <v>39584061</v>
      </c>
      <c r="P12" s="16">
        <f t="shared" si="2"/>
        <v>229321582</v>
      </c>
      <c r="Q12" s="16">
        <f t="shared" si="2"/>
        <v>1228231563</v>
      </c>
      <c r="R12" s="16">
        <f t="shared" si="2"/>
        <v>2461385</v>
      </c>
      <c r="S12" s="17">
        <f t="shared" si="2"/>
        <v>1230692948</v>
      </c>
      <c r="U12" s="15">
        <f t="shared" si="7"/>
        <v>666644522</v>
      </c>
      <c r="V12" s="16">
        <f t="shared" si="3"/>
        <v>289137320</v>
      </c>
      <c r="W12" s="16">
        <f t="shared" si="3"/>
        <v>22478237</v>
      </c>
      <c r="X12" s="16">
        <f t="shared" si="3"/>
        <v>38744550</v>
      </c>
      <c r="Y12" s="16">
        <f t="shared" si="3"/>
        <v>2986323</v>
      </c>
      <c r="Z12" s="16">
        <f t="shared" si="3"/>
        <v>1837670</v>
      </c>
      <c r="AA12" s="16">
        <f t="shared" si="3"/>
        <v>225558</v>
      </c>
      <c r="AB12" s="16">
        <f t="shared" si="3"/>
        <v>59711644</v>
      </c>
      <c r="AC12" s="16">
        <f t="shared" si="3"/>
        <v>169609938</v>
      </c>
      <c r="AD12" s="16">
        <f t="shared" si="3"/>
        <v>981471960</v>
      </c>
      <c r="AE12" s="16">
        <f t="shared" si="3"/>
        <v>40582220</v>
      </c>
      <c r="AF12" s="16">
        <f t="shared" si="3"/>
        <v>229321582</v>
      </c>
      <c r="AG12" s="16">
        <f t="shared" si="3"/>
        <v>1251375762</v>
      </c>
      <c r="AH12" s="16">
        <f t="shared" si="3"/>
        <v>2507768</v>
      </c>
      <c r="AI12" s="17">
        <f t="shared" si="3"/>
        <v>1253883530</v>
      </c>
      <c r="AK12" s="15">
        <f t="shared" si="7"/>
        <v>661957093.50374472</v>
      </c>
      <c r="AL12" s="16">
        <f t="shared" si="4"/>
        <v>286347399.75946099</v>
      </c>
      <c r="AM12" s="16">
        <f t="shared" si="4"/>
        <v>22230093.872820906</v>
      </c>
      <c r="AN12" s="16">
        <f t="shared" si="4"/>
        <v>38240560.699099496</v>
      </c>
      <c r="AO12" s="16">
        <f t="shared" si="4"/>
        <v>2986322.3790439921</v>
      </c>
      <c r="AP12" s="16">
        <f t="shared" si="4"/>
        <v>1815491.8941936195</v>
      </c>
      <c r="AQ12" s="16">
        <f t="shared" si="4"/>
        <v>225558.6776850993</v>
      </c>
      <c r="AR12" s="16">
        <f t="shared" si="4"/>
        <v>59711643.207989983</v>
      </c>
      <c r="AS12" s="16">
        <f t="shared" si="4"/>
        <v>169609937.81046131</v>
      </c>
      <c r="AT12" s="16">
        <f t="shared" si="4"/>
        <v>973746468.19275594</v>
      </c>
      <c r="AU12" s="16">
        <f t="shared" si="4"/>
        <v>40056052.593293123</v>
      </c>
      <c r="AV12" s="16">
        <f t="shared" si="4"/>
        <v>229321581.01845133</v>
      </c>
      <c r="AW12" s="16">
        <f t="shared" si="4"/>
        <v>1243124101.8045003</v>
      </c>
      <c r="AX12" s="16">
        <f t="shared" si="4"/>
        <v>2491230.1954996958</v>
      </c>
      <c r="AY12" s="17">
        <f t="shared" si="4"/>
        <v>1245615332</v>
      </c>
    </row>
    <row r="13" spans="1:51" x14ac:dyDescent="0.2">
      <c r="A13" s="4">
        <f t="shared" si="5"/>
        <v>2024</v>
      </c>
      <c r="B13" s="4"/>
      <c r="C13" s="11"/>
      <c r="E13" s="15">
        <f t="shared" si="6"/>
        <v>656429798</v>
      </c>
      <c r="F13" s="16">
        <f t="shared" si="2"/>
        <v>284957891</v>
      </c>
      <c r="G13" s="16">
        <f t="shared" si="2"/>
        <v>20334581</v>
      </c>
      <c r="H13" s="16">
        <f t="shared" si="2"/>
        <v>37150327</v>
      </c>
      <c r="I13" s="16">
        <f t="shared" si="2"/>
        <v>2862459</v>
      </c>
      <c r="J13" s="16">
        <f t="shared" si="2"/>
        <v>1690693</v>
      </c>
      <c r="K13" s="16">
        <f t="shared" si="2"/>
        <v>227288</v>
      </c>
      <c r="L13" s="16">
        <f t="shared" si="2"/>
        <v>59311837</v>
      </c>
      <c r="M13" s="16">
        <f t="shared" si="2"/>
        <v>167339377</v>
      </c>
      <c r="N13" s="16">
        <f t="shared" si="2"/>
        <v>964812017</v>
      </c>
      <c r="O13" s="16">
        <f t="shared" si="2"/>
        <v>38841020</v>
      </c>
      <c r="P13" s="16">
        <f t="shared" si="2"/>
        <v>226651214</v>
      </c>
      <c r="Q13" s="16">
        <f t="shared" si="2"/>
        <v>1230304251</v>
      </c>
      <c r="R13" s="16">
        <f t="shared" si="2"/>
        <v>2465541</v>
      </c>
      <c r="S13" s="17">
        <f t="shared" si="2"/>
        <v>1232769792</v>
      </c>
      <c r="U13" s="15">
        <f t="shared" si="7"/>
        <v>673943682</v>
      </c>
      <c r="V13" s="16">
        <f t="shared" si="3"/>
        <v>292124361</v>
      </c>
      <c r="W13" s="16">
        <f t="shared" si="3"/>
        <v>22258470</v>
      </c>
      <c r="X13" s="16">
        <f t="shared" si="3"/>
        <v>38135254</v>
      </c>
      <c r="Y13" s="16">
        <f t="shared" si="3"/>
        <v>2862484</v>
      </c>
      <c r="Z13" s="16">
        <f t="shared" si="3"/>
        <v>1851089</v>
      </c>
      <c r="AA13" s="16">
        <f t="shared" si="3"/>
        <v>227290</v>
      </c>
      <c r="AB13" s="16">
        <f t="shared" si="3"/>
        <v>59306960</v>
      </c>
      <c r="AC13" s="16">
        <f t="shared" si="3"/>
        <v>167324116</v>
      </c>
      <c r="AD13" s="16">
        <f t="shared" si="3"/>
        <v>991416287</v>
      </c>
      <c r="AE13" s="16">
        <f t="shared" si="3"/>
        <v>39986343</v>
      </c>
      <c r="AF13" s="16">
        <f t="shared" si="3"/>
        <v>226631076</v>
      </c>
      <c r="AG13" s="16">
        <f t="shared" si="3"/>
        <v>1258033706</v>
      </c>
      <c r="AH13" s="16">
        <f t="shared" si="3"/>
        <v>2521110</v>
      </c>
      <c r="AI13" s="17">
        <f t="shared" si="3"/>
        <v>1260554816</v>
      </c>
      <c r="AK13" s="15">
        <f t="shared" si="7"/>
        <v>669236952.90312088</v>
      </c>
      <c r="AL13" s="16">
        <f t="shared" si="4"/>
        <v>289323325.38221836</v>
      </c>
      <c r="AM13" s="16">
        <f t="shared" si="4"/>
        <v>22009353.921687473</v>
      </c>
      <c r="AN13" s="16">
        <f t="shared" si="4"/>
        <v>37629377.77401413</v>
      </c>
      <c r="AO13" s="16">
        <f t="shared" si="4"/>
        <v>2862484.7963382043</v>
      </c>
      <c r="AP13" s="16">
        <f t="shared" si="4"/>
        <v>1828834.5794646787</v>
      </c>
      <c r="AQ13" s="16">
        <f t="shared" si="4"/>
        <v>227289.03800889148</v>
      </c>
      <c r="AR13" s="16">
        <f t="shared" si="4"/>
        <v>59311836.436052039</v>
      </c>
      <c r="AS13" s="16">
        <f t="shared" si="4"/>
        <v>167339375.78389442</v>
      </c>
      <c r="AT13" s="16">
        <f t="shared" si="4"/>
        <v>983659406.04137373</v>
      </c>
      <c r="AU13" s="16">
        <f t="shared" si="4"/>
        <v>39458212.353478804</v>
      </c>
      <c r="AV13" s="16">
        <f t="shared" si="4"/>
        <v>226651212.21994647</v>
      </c>
      <c r="AW13" s="16">
        <f t="shared" si="4"/>
        <v>1249768830.614799</v>
      </c>
      <c r="AX13" s="16">
        <f t="shared" si="4"/>
        <v>2504547.3852009177</v>
      </c>
      <c r="AY13" s="17">
        <f t="shared" si="4"/>
        <v>1252273378</v>
      </c>
    </row>
    <row r="14" spans="1:51" x14ac:dyDescent="0.2">
      <c r="A14" s="4">
        <f t="shared" si="5"/>
        <v>2025</v>
      </c>
      <c r="B14" s="4"/>
      <c r="C14" s="11"/>
      <c r="E14" s="15">
        <f t="shared" si="6"/>
        <v>652731282</v>
      </c>
      <c r="F14" s="16">
        <f t="shared" si="2"/>
        <v>284483420</v>
      </c>
      <c r="G14" s="16">
        <f t="shared" si="2"/>
        <v>19627754</v>
      </c>
      <c r="H14" s="16">
        <f t="shared" si="2"/>
        <v>36422193</v>
      </c>
      <c r="I14" s="16">
        <f t="shared" si="2"/>
        <v>2722301</v>
      </c>
      <c r="J14" s="16">
        <f t="shared" si="2"/>
        <v>1661811</v>
      </c>
      <c r="K14" s="16">
        <f t="shared" si="2"/>
        <v>227326</v>
      </c>
      <c r="L14" s="16">
        <f t="shared" si="2"/>
        <v>58406202</v>
      </c>
      <c r="M14" s="16">
        <f t="shared" si="2"/>
        <v>164610514</v>
      </c>
      <c r="N14" s="16">
        <f t="shared" si="2"/>
        <v>959792083</v>
      </c>
      <c r="O14" s="16">
        <f t="shared" si="2"/>
        <v>38084004</v>
      </c>
      <c r="P14" s="16">
        <f t="shared" si="2"/>
        <v>223016716</v>
      </c>
      <c r="Q14" s="16">
        <f t="shared" si="2"/>
        <v>1220892803</v>
      </c>
      <c r="R14" s="16">
        <f t="shared" si="2"/>
        <v>2446679</v>
      </c>
      <c r="S14" s="17">
        <f t="shared" si="2"/>
        <v>1223339482</v>
      </c>
      <c r="U14" s="15">
        <f t="shared" si="7"/>
        <v>673089359</v>
      </c>
      <c r="V14" s="16">
        <f t="shared" si="3"/>
        <v>292921493</v>
      </c>
      <c r="W14" s="16">
        <f t="shared" si="3"/>
        <v>21897723</v>
      </c>
      <c r="X14" s="16">
        <f t="shared" si="3"/>
        <v>37533187</v>
      </c>
      <c r="Y14" s="16">
        <f t="shared" si="3"/>
        <v>2722300</v>
      </c>
      <c r="Z14" s="16">
        <f t="shared" si="3"/>
        <v>1849788</v>
      </c>
      <c r="AA14" s="16">
        <f t="shared" si="3"/>
        <v>227325</v>
      </c>
      <c r="AB14" s="16">
        <f t="shared" si="3"/>
        <v>58406202</v>
      </c>
      <c r="AC14" s="16">
        <f t="shared" si="3"/>
        <v>164610514</v>
      </c>
      <c r="AD14" s="16">
        <f t="shared" si="3"/>
        <v>990858200</v>
      </c>
      <c r="AE14" s="16">
        <f t="shared" si="3"/>
        <v>39382975</v>
      </c>
      <c r="AF14" s="16">
        <f t="shared" si="3"/>
        <v>223016716</v>
      </c>
      <c r="AG14" s="16">
        <f t="shared" si="3"/>
        <v>1253257891</v>
      </c>
      <c r="AH14" s="16">
        <f t="shared" si="3"/>
        <v>2511538</v>
      </c>
      <c r="AI14" s="17">
        <f t="shared" si="3"/>
        <v>1255769429</v>
      </c>
      <c r="AK14" s="15">
        <f t="shared" si="7"/>
        <v>668401928.98056352</v>
      </c>
      <c r="AL14" s="16">
        <f t="shared" si="4"/>
        <v>290131572.66832149</v>
      </c>
      <c r="AM14" s="16">
        <f t="shared" si="4"/>
        <v>21649579.547391485</v>
      </c>
      <c r="AN14" s="16">
        <f t="shared" si="4"/>
        <v>37029196.698879264</v>
      </c>
      <c r="AO14" s="16">
        <f t="shared" si="4"/>
        <v>2722300.2980919527</v>
      </c>
      <c r="AP14" s="16">
        <f t="shared" si="4"/>
        <v>1827610.4031678978</v>
      </c>
      <c r="AQ14" s="16">
        <f t="shared" si="4"/>
        <v>227324.88748147635</v>
      </c>
      <c r="AR14" s="16">
        <f t="shared" si="4"/>
        <v>58406202.076736651</v>
      </c>
      <c r="AS14" s="16">
        <f t="shared" si="4"/>
        <v>164610513.24658975</v>
      </c>
      <c r="AT14" s="16">
        <f t="shared" si="4"/>
        <v>983132706.38184988</v>
      </c>
      <c r="AU14" s="16">
        <f t="shared" si="4"/>
        <v>38856807.10204716</v>
      </c>
      <c r="AV14" s="16">
        <f t="shared" si="4"/>
        <v>223016715.32332641</v>
      </c>
      <c r="AW14" s="16">
        <f t="shared" si="4"/>
        <v>1245006228.8072233</v>
      </c>
      <c r="AX14" s="16">
        <f t="shared" si="4"/>
        <v>2495002.1927766055</v>
      </c>
      <c r="AY14" s="17">
        <f t="shared" si="4"/>
        <v>1247501231</v>
      </c>
    </row>
    <row r="15" spans="1:51" x14ac:dyDescent="0.2">
      <c r="A15" s="4">
        <f t="shared" si="5"/>
        <v>2026</v>
      </c>
      <c r="B15" s="4"/>
      <c r="C15" s="11"/>
      <c r="E15" s="15">
        <f t="shared" si="6"/>
        <v>654458571</v>
      </c>
      <c r="F15" s="16">
        <f t="shared" si="2"/>
        <v>285018471</v>
      </c>
      <c r="G15" s="16">
        <f t="shared" si="2"/>
        <v>18992380</v>
      </c>
      <c r="H15" s="16">
        <f t="shared" si="2"/>
        <v>35711808</v>
      </c>
      <c r="I15" s="16">
        <f t="shared" si="2"/>
        <v>2594566</v>
      </c>
      <c r="J15" s="16">
        <f t="shared" si="2"/>
        <v>1641417</v>
      </c>
      <c r="K15" s="16">
        <f t="shared" si="2"/>
        <v>228206</v>
      </c>
      <c r="L15" s="16">
        <f t="shared" si="2"/>
        <v>58147655</v>
      </c>
      <c r="M15" s="16">
        <f t="shared" si="2"/>
        <v>162333016</v>
      </c>
      <c r="N15" s="16">
        <f t="shared" si="2"/>
        <v>961292194</v>
      </c>
      <c r="O15" s="16">
        <f t="shared" si="2"/>
        <v>37353225</v>
      </c>
      <c r="P15" s="16">
        <f t="shared" si="2"/>
        <v>220480671</v>
      </c>
      <c r="Q15" s="16">
        <f t="shared" si="2"/>
        <v>1219126090</v>
      </c>
      <c r="R15" s="16">
        <f t="shared" si="2"/>
        <v>2443136</v>
      </c>
      <c r="S15" s="17">
        <f t="shared" si="2"/>
        <v>1221569226</v>
      </c>
      <c r="U15" s="15">
        <f t="shared" si="7"/>
        <v>677680777</v>
      </c>
      <c r="V15" s="16">
        <f t="shared" si="3"/>
        <v>294808074</v>
      </c>
      <c r="W15" s="16">
        <f t="shared" si="3"/>
        <v>21611964</v>
      </c>
      <c r="X15" s="16">
        <f t="shared" si="3"/>
        <v>36963261</v>
      </c>
      <c r="Y15" s="16">
        <f t="shared" si="3"/>
        <v>2594566</v>
      </c>
      <c r="Z15" s="16">
        <f t="shared" si="3"/>
        <v>1857291</v>
      </c>
      <c r="AA15" s="16">
        <f t="shared" si="3"/>
        <v>228207</v>
      </c>
      <c r="AB15" s="16">
        <f t="shared" si="3"/>
        <v>58147655</v>
      </c>
      <c r="AC15" s="16">
        <f t="shared" si="3"/>
        <v>162333018</v>
      </c>
      <c r="AD15" s="16">
        <f t="shared" si="3"/>
        <v>996923588</v>
      </c>
      <c r="AE15" s="16">
        <f t="shared" si="3"/>
        <v>38820552</v>
      </c>
      <c r="AF15" s="16">
        <f t="shared" si="3"/>
        <v>220480673</v>
      </c>
      <c r="AG15" s="16">
        <f t="shared" si="3"/>
        <v>1256224813</v>
      </c>
      <c r="AH15" s="16">
        <f t="shared" si="3"/>
        <v>2517483</v>
      </c>
      <c r="AI15" s="17">
        <f t="shared" si="3"/>
        <v>1258742296</v>
      </c>
      <c r="AK15" s="15">
        <f t="shared" si="7"/>
        <v>672993348.21869755</v>
      </c>
      <c r="AL15" s="16">
        <f t="shared" si="4"/>
        <v>292018155.07689625</v>
      </c>
      <c r="AM15" s="16">
        <f t="shared" si="4"/>
        <v>21363821.933271781</v>
      </c>
      <c r="AN15" s="16">
        <f t="shared" si="4"/>
        <v>36459269.174255401</v>
      </c>
      <c r="AO15" s="16">
        <f t="shared" si="4"/>
        <v>2594566.4379041656</v>
      </c>
      <c r="AP15" s="16">
        <f t="shared" si="4"/>
        <v>1835114.6714130386</v>
      </c>
      <c r="AQ15" s="16">
        <f t="shared" si="4"/>
        <v>228206.59187530453</v>
      </c>
      <c r="AR15" s="16">
        <f t="shared" si="4"/>
        <v>58147655.621701926</v>
      </c>
      <c r="AS15" s="16">
        <f t="shared" si="4"/>
        <v>162333017.9364728</v>
      </c>
      <c r="AT15" s="16">
        <f t="shared" si="4"/>
        <v>989198098.25864506</v>
      </c>
      <c r="AU15" s="16">
        <f t="shared" si="4"/>
        <v>38294383.84566845</v>
      </c>
      <c r="AV15" s="16">
        <f t="shared" si="4"/>
        <v>220480673.55817473</v>
      </c>
      <c r="AW15" s="16">
        <f t="shared" si="4"/>
        <v>1247973155.6624882</v>
      </c>
      <c r="AX15" s="16">
        <f t="shared" si="4"/>
        <v>2500947.3375117555</v>
      </c>
      <c r="AY15" s="17">
        <f t="shared" si="4"/>
        <v>1250474103</v>
      </c>
    </row>
    <row r="16" spans="1:51" x14ac:dyDescent="0.2">
      <c r="A16" s="4">
        <f t="shared" si="5"/>
        <v>2027</v>
      </c>
      <c r="B16" s="4"/>
      <c r="C16" s="11"/>
      <c r="E16" s="15">
        <f t="shared" si="6"/>
        <v>656323745</v>
      </c>
      <c r="F16" s="16">
        <f t="shared" si="2"/>
        <v>285717517</v>
      </c>
      <c r="G16" s="16">
        <f t="shared" si="2"/>
        <v>18366470</v>
      </c>
      <c r="H16" s="16">
        <f t="shared" si="2"/>
        <v>35018085</v>
      </c>
      <c r="I16" s="16">
        <f t="shared" si="2"/>
        <v>2464993</v>
      </c>
      <c r="J16" s="16">
        <f t="shared" si="2"/>
        <v>1622558</v>
      </c>
      <c r="K16" s="16">
        <f t="shared" si="2"/>
        <v>229574</v>
      </c>
      <c r="L16" s="16">
        <f t="shared" si="2"/>
        <v>57919164</v>
      </c>
      <c r="M16" s="16">
        <f t="shared" si="2"/>
        <v>160148306</v>
      </c>
      <c r="N16" s="16">
        <f t="shared" si="2"/>
        <v>963102299</v>
      </c>
      <c r="O16" s="16">
        <f t="shared" si="2"/>
        <v>36640643</v>
      </c>
      <c r="P16" s="16">
        <f t="shared" si="2"/>
        <v>218067470</v>
      </c>
      <c r="Q16" s="16">
        <f t="shared" si="2"/>
        <v>1217810412</v>
      </c>
      <c r="R16" s="16">
        <f t="shared" si="2"/>
        <v>2440503</v>
      </c>
      <c r="S16" s="17">
        <f t="shared" si="2"/>
        <v>1220250915</v>
      </c>
      <c r="U16" s="15">
        <f t="shared" si="7"/>
        <v>682316927</v>
      </c>
      <c r="V16" s="16">
        <f t="shared" si="3"/>
        <v>296853595</v>
      </c>
      <c r="W16" s="16">
        <f t="shared" si="3"/>
        <v>21330207</v>
      </c>
      <c r="X16" s="16">
        <f t="shared" si="3"/>
        <v>36402676</v>
      </c>
      <c r="Y16" s="16">
        <f t="shared" si="3"/>
        <v>2464993</v>
      </c>
      <c r="Z16" s="16">
        <f t="shared" si="3"/>
        <v>1865793</v>
      </c>
      <c r="AA16" s="16">
        <f t="shared" si="3"/>
        <v>229573</v>
      </c>
      <c r="AB16" s="16">
        <f t="shared" si="3"/>
        <v>57919165</v>
      </c>
      <c r="AC16" s="16">
        <f t="shared" si="3"/>
        <v>160148307</v>
      </c>
      <c r="AD16" s="16">
        <f t="shared" si="3"/>
        <v>1003195295</v>
      </c>
      <c r="AE16" s="16">
        <f t="shared" si="3"/>
        <v>38268469</v>
      </c>
      <c r="AF16" s="16">
        <f t="shared" si="3"/>
        <v>218067472</v>
      </c>
      <c r="AG16" s="16">
        <f t="shared" si="3"/>
        <v>1259531236</v>
      </c>
      <c r="AH16" s="16">
        <f t="shared" si="3"/>
        <v>2524110</v>
      </c>
      <c r="AI16" s="17">
        <f t="shared" si="3"/>
        <v>1262055346</v>
      </c>
      <c r="AK16" s="15">
        <f t="shared" si="7"/>
        <v>677629498.00780058</v>
      </c>
      <c r="AL16" s="16">
        <f t="shared" si="4"/>
        <v>294063675.04267061</v>
      </c>
      <c r="AM16" s="16">
        <f t="shared" si="4"/>
        <v>21082061.189812243</v>
      </c>
      <c r="AN16" s="16">
        <f t="shared" si="4"/>
        <v>35898685.670292914</v>
      </c>
      <c r="AO16" s="16">
        <f t="shared" si="4"/>
        <v>2464993.5412678006</v>
      </c>
      <c r="AP16" s="16">
        <f t="shared" si="4"/>
        <v>1843616.0290395922</v>
      </c>
      <c r="AQ16" s="16">
        <f t="shared" si="4"/>
        <v>229573.99396405747</v>
      </c>
      <c r="AR16" s="16">
        <f t="shared" si="4"/>
        <v>57919164.573118486</v>
      </c>
      <c r="AS16" s="16">
        <f t="shared" si="4"/>
        <v>160148305.67525858</v>
      </c>
      <c r="AT16" s="16">
        <f t="shared" si="4"/>
        <v>995469801.77551544</v>
      </c>
      <c r="AU16" s="16">
        <f t="shared" si="4"/>
        <v>37742301.69933252</v>
      </c>
      <c r="AV16" s="16">
        <f t="shared" si="4"/>
        <v>218067470.24837705</v>
      </c>
      <c r="AW16" s="16">
        <f t="shared" si="4"/>
        <v>1251279573.7232246</v>
      </c>
      <c r="AX16" s="16">
        <f t="shared" si="4"/>
        <v>2507575.2767750323</v>
      </c>
      <c r="AY16" s="17">
        <f t="shared" si="4"/>
        <v>1253787149</v>
      </c>
    </row>
    <row r="17" spans="1:51" x14ac:dyDescent="0.2">
      <c r="A17" s="4">
        <f t="shared" si="5"/>
        <v>2028</v>
      </c>
      <c r="B17" s="4"/>
      <c r="C17" s="11"/>
      <c r="E17" s="15">
        <f t="shared" si="6"/>
        <v>660971193</v>
      </c>
      <c r="F17" s="16">
        <f t="shared" si="2"/>
        <v>287459739</v>
      </c>
      <c r="G17" s="16">
        <f t="shared" si="2"/>
        <v>17994784</v>
      </c>
      <c r="H17" s="16">
        <f t="shared" si="2"/>
        <v>34422972</v>
      </c>
      <c r="I17" s="16">
        <f t="shared" si="2"/>
        <v>2343505</v>
      </c>
      <c r="J17" s="16">
        <f t="shared" si="2"/>
        <v>1619858</v>
      </c>
      <c r="K17" s="16">
        <f t="shared" si="2"/>
        <v>231248</v>
      </c>
      <c r="L17" s="16">
        <f t="shared" si="2"/>
        <v>57595397</v>
      </c>
      <c r="M17" s="16">
        <f t="shared" si="2"/>
        <v>158087766</v>
      </c>
      <c r="N17" s="16">
        <f t="shared" si="2"/>
        <v>969000469</v>
      </c>
      <c r="O17" s="16">
        <f t="shared" si="2"/>
        <v>36042830</v>
      </c>
      <c r="P17" s="16">
        <f t="shared" si="2"/>
        <v>215683163</v>
      </c>
      <c r="Q17" s="16">
        <f t="shared" si="2"/>
        <v>1220726462</v>
      </c>
      <c r="R17" s="16">
        <f t="shared" si="2"/>
        <v>2446346</v>
      </c>
      <c r="S17" s="17">
        <f t="shared" si="2"/>
        <v>1223172808</v>
      </c>
      <c r="U17" s="15">
        <f t="shared" si="7"/>
        <v>689662526</v>
      </c>
      <c r="V17" s="16">
        <f t="shared" si="3"/>
        <v>299993419</v>
      </c>
      <c r="W17" s="16">
        <f t="shared" si="3"/>
        <v>21149155</v>
      </c>
      <c r="X17" s="16">
        <f t="shared" si="3"/>
        <v>35930342</v>
      </c>
      <c r="Y17" s="16">
        <f t="shared" si="3"/>
        <v>2343537</v>
      </c>
      <c r="Z17" s="16">
        <f t="shared" si="3"/>
        <v>1877977</v>
      </c>
      <c r="AA17" s="16">
        <f t="shared" si="3"/>
        <v>231250</v>
      </c>
      <c r="AB17" s="16">
        <f t="shared" si="3"/>
        <v>57590194</v>
      </c>
      <c r="AC17" s="16">
        <f t="shared" si="3"/>
        <v>158071861</v>
      </c>
      <c r="AD17" s="16">
        <f t="shared" si="3"/>
        <v>1013379887</v>
      </c>
      <c r="AE17" s="16">
        <f t="shared" si="3"/>
        <v>37808319</v>
      </c>
      <c r="AF17" s="16">
        <f t="shared" si="3"/>
        <v>215662055</v>
      </c>
      <c r="AG17" s="16">
        <f t="shared" si="3"/>
        <v>1266850261</v>
      </c>
      <c r="AH17" s="16">
        <f t="shared" si="3"/>
        <v>2538777</v>
      </c>
      <c r="AI17" s="17">
        <f t="shared" si="3"/>
        <v>1269389038</v>
      </c>
      <c r="AK17" s="15">
        <f t="shared" si="7"/>
        <v>684955797.78458917</v>
      </c>
      <c r="AL17" s="16">
        <f t="shared" si="4"/>
        <v>297192382.19650167</v>
      </c>
      <c r="AM17" s="16">
        <f t="shared" si="4"/>
        <v>20900038.827107251</v>
      </c>
      <c r="AN17" s="16">
        <f t="shared" si="4"/>
        <v>35424463.388734251</v>
      </c>
      <c r="AO17" s="16">
        <f t="shared" si="4"/>
        <v>2343538.7528996235</v>
      </c>
      <c r="AP17" s="16">
        <f t="shared" si="4"/>
        <v>1855724.0226355069</v>
      </c>
      <c r="AQ17" s="16">
        <f t="shared" si="4"/>
        <v>231249.66320977887</v>
      </c>
      <c r="AR17" s="16">
        <f t="shared" si="4"/>
        <v>57595397.817222536</v>
      </c>
      <c r="AS17" s="16">
        <f t="shared" si="4"/>
        <v>158087766.05390462</v>
      </c>
      <c r="AT17" s="16">
        <f t="shared" si="4"/>
        <v>1005623007.2243075</v>
      </c>
      <c r="AU17" s="16">
        <f t="shared" si="4"/>
        <v>37280187.411369756</v>
      </c>
      <c r="AV17" s="16">
        <f t="shared" si="4"/>
        <v>215683163.87112713</v>
      </c>
      <c r="AW17" s="16">
        <f t="shared" si="4"/>
        <v>1258586358.5068045</v>
      </c>
      <c r="AX17" s="16">
        <f t="shared" si="4"/>
        <v>2522215.4931956083</v>
      </c>
      <c r="AY17" s="17">
        <f t="shared" si="4"/>
        <v>1261108574</v>
      </c>
    </row>
    <row r="18" spans="1:51" x14ac:dyDescent="0.2">
      <c r="A18" s="4">
        <f t="shared" si="5"/>
        <v>2029</v>
      </c>
      <c r="B18" s="4"/>
      <c r="C18" s="11"/>
      <c r="E18" s="15">
        <f t="shared" si="6"/>
        <v>658789065</v>
      </c>
      <c r="F18" s="16">
        <f t="shared" si="2"/>
        <v>287357932</v>
      </c>
      <c r="G18" s="16">
        <f t="shared" si="2"/>
        <v>17670713</v>
      </c>
      <c r="H18" s="16">
        <f t="shared" si="2"/>
        <v>33782612</v>
      </c>
      <c r="I18" s="16">
        <f t="shared" si="2"/>
        <v>2213216</v>
      </c>
      <c r="J18" s="16">
        <f t="shared" si="2"/>
        <v>1615069</v>
      </c>
      <c r="K18" s="16">
        <f t="shared" si="2"/>
        <v>230923</v>
      </c>
      <c r="L18" s="16">
        <f t="shared" si="2"/>
        <v>56985930</v>
      </c>
      <c r="M18" s="16">
        <f t="shared" si="2"/>
        <v>155682571</v>
      </c>
      <c r="N18" s="16">
        <f t="shared" si="2"/>
        <v>966261849</v>
      </c>
      <c r="O18" s="16">
        <f t="shared" si="2"/>
        <v>35397681</v>
      </c>
      <c r="P18" s="16">
        <f t="shared" si="2"/>
        <v>212668501</v>
      </c>
      <c r="Q18" s="16">
        <f t="shared" si="2"/>
        <v>1214328031</v>
      </c>
      <c r="R18" s="16">
        <f t="shared" si="2"/>
        <v>2433522</v>
      </c>
      <c r="S18" s="17">
        <f t="shared" si="2"/>
        <v>1216761553</v>
      </c>
      <c r="U18" s="15">
        <f t="shared" si="7"/>
        <v>689793419</v>
      </c>
      <c r="V18" s="16">
        <f t="shared" si="3"/>
        <v>301174788</v>
      </c>
      <c r="W18" s="16">
        <f t="shared" si="3"/>
        <v>20832233</v>
      </c>
      <c r="X18" s="16">
        <f t="shared" si="3"/>
        <v>35395362</v>
      </c>
      <c r="Y18" s="16">
        <f t="shared" si="3"/>
        <v>2213218</v>
      </c>
      <c r="Z18" s="16">
        <f t="shared" si="3"/>
        <v>1873429</v>
      </c>
      <c r="AA18" s="16">
        <f t="shared" si="3"/>
        <v>230923</v>
      </c>
      <c r="AB18" s="16">
        <f t="shared" si="3"/>
        <v>56985927</v>
      </c>
      <c r="AC18" s="16">
        <f t="shared" si="3"/>
        <v>155682570</v>
      </c>
      <c r="AD18" s="16">
        <f t="shared" si="3"/>
        <v>1014244581</v>
      </c>
      <c r="AE18" s="16">
        <f t="shared" si="3"/>
        <v>37268791</v>
      </c>
      <c r="AF18" s="16">
        <f t="shared" si="3"/>
        <v>212668497</v>
      </c>
      <c r="AG18" s="16">
        <f t="shared" si="3"/>
        <v>1264181869</v>
      </c>
      <c r="AH18" s="16">
        <f t="shared" si="3"/>
        <v>2533430</v>
      </c>
      <c r="AI18" s="17">
        <f t="shared" si="3"/>
        <v>1266715299</v>
      </c>
      <c r="AK18" s="15">
        <f t="shared" si="7"/>
        <v>685105990.83844256</v>
      </c>
      <c r="AL18" s="16">
        <f t="shared" si="4"/>
        <v>298384867.51211566</v>
      </c>
      <c r="AM18" s="16">
        <f t="shared" si="4"/>
        <v>20584090.548789356</v>
      </c>
      <c r="AN18" s="16">
        <f t="shared" si="4"/>
        <v>34891373.019739173</v>
      </c>
      <c r="AO18" s="16">
        <f t="shared" si="4"/>
        <v>2213216.7351002633</v>
      </c>
      <c r="AP18" s="16">
        <f t="shared" si="4"/>
        <v>1851252.070491995</v>
      </c>
      <c r="AQ18" s="16">
        <f t="shared" si="4"/>
        <v>230923.79165417579</v>
      </c>
      <c r="AR18" s="16">
        <f t="shared" si="4"/>
        <v>56985928.982022785</v>
      </c>
      <c r="AS18" s="16">
        <f t="shared" si="4"/>
        <v>155682569.6638383</v>
      </c>
      <c r="AT18" s="16">
        <f t="shared" si="4"/>
        <v>1006519089.426102</v>
      </c>
      <c r="AU18" s="16">
        <f t="shared" si="4"/>
        <v>36742625.090231173</v>
      </c>
      <c r="AV18" s="16">
        <f t="shared" si="4"/>
        <v>212668498.64586109</v>
      </c>
      <c r="AW18" s="16">
        <f t="shared" si="4"/>
        <v>1255930213.1621945</v>
      </c>
      <c r="AX18" s="16">
        <f t="shared" si="4"/>
        <v>2516893.8378056735</v>
      </c>
      <c r="AY18" s="17">
        <f t="shared" si="4"/>
        <v>1258447107</v>
      </c>
    </row>
    <row r="19" spans="1:51" x14ac:dyDescent="0.2">
      <c r="A19" s="4">
        <f t="shared" si="5"/>
        <v>2030</v>
      </c>
      <c r="B19" s="4"/>
      <c r="C19" s="11"/>
      <c r="E19" s="15">
        <f t="shared" si="6"/>
        <v>661419972</v>
      </c>
      <c r="F19" s="16">
        <f t="shared" si="2"/>
        <v>288336529</v>
      </c>
      <c r="G19" s="16">
        <f t="shared" si="2"/>
        <v>17415812</v>
      </c>
      <c r="H19" s="16">
        <f t="shared" si="2"/>
        <v>33196599</v>
      </c>
      <c r="I19" s="16">
        <f t="shared" si="2"/>
        <v>2096087</v>
      </c>
      <c r="J19" s="16">
        <f t="shared" si="2"/>
        <v>1618324</v>
      </c>
      <c r="K19" s="16">
        <f t="shared" si="2"/>
        <v>231316</v>
      </c>
      <c r="L19" s="16">
        <f t="shared" si="2"/>
        <v>56729797</v>
      </c>
      <c r="M19" s="16">
        <f t="shared" si="2"/>
        <v>153366254</v>
      </c>
      <c r="N19" s="16">
        <f t="shared" si="2"/>
        <v>969499716</v>
      </c>
      <c r="O19" s="16">
        <f t="shared" si="2"/>
        <v>34814923</v>
      </c>
      <c r="P19" s="16">
        <f t="shared" si="2"/>
        <v>210096051</v>
      </c>
      <c r="Q19" s="16">
        <f t="shared" si="2"/>
        <v>1214410690</v>
      </c>
      <c r="R19" s="16">
        <f t="shared" si="2"/>
        <v>2433688</v>
      </c>
      <c r="S19" s="17">
        <f t="shared" si="2"/>
        <v>1216844378</v>
      </c>
      <c r="U19" s="15">
        <f t="shared" si="7"/>
        <v>694960610</v>
      </c>
      <c r="V19" s="16">
        <f t="shared" si="3"/>
        <v>303475873</v>
      </c>
      <c r="W19" s="16">
        <f t="shared" si="3"/>
        <v>20585808</v>
      </c>
      <c r="X19" s="16">
        <f t="shared" si="3"/>
        <v>34927601</v>
      </c>
      <c r="Y19" s="16">
        <f t="shared" si="3"/>
        <v>2096086</v>
      </c>
      <c r="Z19" s="16">
        <f t="shared" si="3"/>
        <v>1877398</v>
      </c>
      <c r="AA19" s="16">
        <f t="shared" si="3"/>
        <v>231318</v>
      </c>
      <c r="AB19" s="16">
        <f t="shared" si="3"/>
        <v>56729797</v>
      </c>
      <c r="AC19" s="16">
        <f t="shared" si="3"/>
        <v>153366254</v>
      </c>
      <c r="AD19" s="16">
        <f t="shared" si="3"/>
        <v>1021349695</v>
      </c>
      <c r="AE19" s="16">
        <f t="shared" si="3"/>
        <v>36804999</v>
      </c>
      <c r="AF19" s="16">
        <f t="shared" si="3"/>
        <v>210096051</v>
      </c>
      <c r="AG19" s="16">
        <f t="shared" si="3"/>
        <v>1268250745</v>
      </c>
      <c r="AH19" s="16">
        <f t="shared" si="3"/>
        <v>2541586</v>
      </c>
      <c r="AI19" s="17">
        <f t="shared" si="3"/>
        <v>1270792331</v>
      </c>
      <c r="AK19" s="15">
        <f t="shared" si="7"/>
        <v>690273179.84649944</v>
      </c>
      <c r="AL19" s="16">
        <f t="shared" si="4"/>
        <v>300685950.71096158</v>
      </c>
      <c r="AM19" s="16">
        <f t="shared" si="4"/>
        <v>20337664.279379129</v>
      </c>
      <c r="AN19" s="16">
        <f t="shared" si="4"/>
        <v>34423610.856553264</v>
      </c>
      <c r="AO19" s="16">
        <f t="shared" si="4"/>
        <v>2096086.588831102</v>
      </c>
      <c r="AP19" s="16">
        <f t="shared" si="4"/>
        <v>1855223.048241175</v>
      </c>
      <c r="AQ19" s="16">
        <f t="shared" si="4"/>
        <v>231317.88915030856</v>
      </c>
      <c r="AR19" s="16">
        <f t="shared" si="4"/>
        <v>56729796.748256698</v>
      </c>
      <c r="AS19" s="16">
        <f t="shared" si="4"/>
        <v>153366254.0486353</v>
      </c>
      <c r="AT19" s="16">
        <f t="shared" si="4"/>
        <v>1013624199.3148217</v>
      </c>
      <c r="AU19" s="16">
        <f t="shared" si="4"/>
        <v>36278833.90479444</v>
      </c>
      <c r="AV19" s="16">
        <f t="shared" si="4"/>
        <v>210096050.79689202</v>
      </c>
      <c r="AW19" s="16">
        <f t="shared" si="4"/>
        <v>1259999084.0165081</v>
      </c>
      <c r="AX19" s="16">
        <f t="shared" si="4"/>
        <v>2525048.9834919572</v>
      </c>
      <c r="AY19" s="17">
        <f t="shared" si="4"/>
        <v>1262524133</v>
      </c>
    </row>
    <row r="20" spans="1:51" x14ac:dyDescent="0.2">
      <c r="A20" s="4">
        <f t="shared" si="5"/>
        <v>2031</v>
      </c>
      <c r="B20" s="4"/>
      <c r="C20" s="11"/>
      <c r="E20" s="15">
        <f t="shared" si="6"/>
        <v>663229145</v>
      </c>
      <c r="F20" s="16">
        <f t="shared" si="2"/>
        <v>289491080</v>
      </c>
      <c r="G20" s="16">
        <f t="shared" si="2"/>
        <v>17159307</v>
      </c>
      <c r="H20" s="16">
        <f t="shared" si="2"/>
        <v>32708064</v>
      </c>
      <c r="I20" s="16">
        <f t="shared" si="2"/>
        <v>1980441</v>
      </c>
      <c r="J20" s="16">
        <f t="shared" si="2"/>
        <v>1622995</v>
      </c>
      <c r="K20" s="16">
        <f t="shared" si="2"/>
        <v>232070</v>
      </c>
      <c r="L20" s="16">
        <f t="shared" si="2"/>
        <v>56551367</v>
      </c>
      <c r="M20" s="16">
        <f t="shared" si="2"/>
        <v>151444896</v>
      </c>
      <c r="N20" s="16">
        <f t="shared" si="2"/>
        <v>972092043</v>
      </c>
      <c r="O20" s="16">
        <f t="shared" si="2"/>
        <v>34331059</v>
      </c>
      <c r="P20" s="16">
        <f t="shared" si="2"/>
        <v>207996263</v>
      </c>
      <c r="Q20" s="16">
        <f t="shared" si="2"/>
        <v>1214419365</v>
      </c>
      <c r="R20" s="16">
        <f t="shared" si="2"/>
        <v>2433708</v>
      </c>
      <c r="S20" s="17">
        <f t="shared" si="2"/>
        <v>1216853073</v>
      </c>
      <c r="U20" s="15">
        <f t="shared" si="7"/>
        <v>699421865</v>
      </c>
      <c r="V20" s="16">
        <f t="shared" si="3"/>
        <v>305934421</v>
      </c>
      <c r="W20" s="16">
        <f t="shared" si="3"/>
        <v>20337639</v>
      </c>
      <c r="X20" s="16">
        <f t="shared" si="3"/>
        <v>34560553</v>
      </c>
      <c r="Y20" s="16">
        <f t="shared" si="3"/>
        <v>1980441</v>
      </c>
      <c r="Z20" s="16">
        <f t="shared" si="3"/>
        <v>1882825</v>
      </c>
      <c r="AA20" s="16">
        <f t="shared" si="3"/>
        <v>232072</v>
      </c>
      <c r="AB20" s="16">
        <f t="shared" si="3"/>
        <v>56551370</v>
      </c>
      <c r="AC20" s="16">
        <f t="shared" si="3"/>
        <v>151444897</v>
      </c>
      <c r="AD20" s="16">
        <f t="shared" si="3"/>
        <v>1027906438</v>
      </c>
      <c r="AE20" s="16">
        <f t="shared" si="3"/>
        <v>36443378</v>
      </c>
      <c r="AF20" s="16">
        <f t="shared" si="3"/>
        <v>207996267</v>
      </c>
      <c r="AG20" s="16">
        <f t="shared" si="3"/>
        <v>1272346083</v>
      </c>
      <c r="AH20" s="16">
        <f t="shared" si="3"/>
        <v>2549791</v>
      </c>
      <c r="AI20" s="17">
        <f t="shared" si="3"/>
        <v>1274895874</v>
      </c>
      <c r="AK20" s="15">
        <f t="shared" si="7"/>
        <v>694734435.87414718</v>
      </c>
      <c r="AL20" s="16">
        <f t="shared" si="4"/>
        <v>303144500.57019556</v>
      </c>
      <c r="AM20" s="16">
        <f t="shared" si="4"/>
        <v>20089493.851183336</v>
      </c>
      <c r="AN20" s="16">
        <f t="shared" si="4"/>
        <v>34056561.532655977</v>
      </c>
      <c r="AO20" s="16">
        <f t="shared" si="4"/>
        <v>1980440.6450909029</v>
      </c>
      <c r="AP20" s="16">
        <f t="shared" si="4"/>
        <v>1860647.5808636013</v>
      </c>
      <c r="AQ20" s="16">
        <f t="shared" si="4"/>
        <v>232070.45870971491</v>
      </c>
      <c r="AR20" s="16">
        <f t="shared" si="4"/>
        <v>56551367.059683807</v>
      </c>
      <c r="AS20" s="16">
        <f t="shared" si="4"/>
        <v>151444898.05905384</v>
      </c>
      <c r="AT20" s="16">
        <f t="shared" si="4"/>
        <v>1020180941.3993264</v>
      </c>
      <c r="AU20" s="16">
        <f t="shared" si="4"/>
        <v>35917209.113519579</v>
      </c>
      <c r="AV20" s="16">
        <f t="shared" si="4"/>
        <v>207996265.11873761</v>
      </c>
      <c r="AW20" s="16">
        <f t="shared" si="4"/>
        <v>1264094415.6315839</v>
      </c>
      <c r="AX20" s="16">
        <f t="shared" si="4"/>
        <v>2533254.3684161156</v>
      </c>
      <c r="AY20" s="17">
        <f t="shared" si="4"/>
        <v>1266627670</v>
      </c>
    </row>
    <row r="21" spans="1:51" x14ac:dyDescent="0.2">
      <c r="A21" s="4">
        <f t="shared" si="5"/>
        <v>2032</v>
      </c>
      <c r="B21" s="4"/>
      <c r="C21" s="11"/>
      <c r="E21" s="15">
        <f t="shared" si="6"/>
        <v>669504983</v>
      </c>
      <c r="F21" s="16">
        <f t="shared" si="2"/>
        <v>291668893</v>
      </c>
      <c r="G21" s="16">
        <f t="shared" si="2"/>
        <v>16972714</v>
      </c>
      <c r="H21" s="16">
        <f t="shared" si="2"/>
        <v>32265864</v>
      </c>
      <c r="I21" s="16">
        <f t="shared" si="2"/>
        <v>1871911</v>
      </c>
      <c r="J21" s="16">
        <f t="shared" si="2"/>
        <v>1633587</v>
      </c>
      <c r="K21" s="16">
        <f t="shared" si="2"/>
        <v>233549</v>
      </c>
      <c r="L21" s="16">
        <f t="shared" si="2"/>
        <v>56541953</v>
      </c>
      <c r="M21" s="16">
        <f t="shared" si="2"/>
        <v>149533129</v>
      </c>
      <c r="N21" s="16">
        <f t="shared" si="2"/>
        <v>980252050</v>
      </c>
      <c r="O21" s="16">
        <f t="shared" si="2"/>
        <v>33899451</v>
      </c>
      <c r="P21" s="16">
        <f t="shared" si="2"/>
        <v>206075082</v>
      </c>
      <c r="Q21" s="16">
        <f t="shared" si="2"/>
        <v>1220226583</v>
      </c>
      <c r="R21" s="16">
        <f t="shared" si="2"/>
        <v>2445344</v>
      </c>
      <c r="S21" s="17">
        <f t="shared" si="2"/>
        <v>1222671927</v>
      </c>
      <c r="U21" s="15">
        <f t="shared" si="7"/>
        <v>708542539</v>
      </c>
      <c r="V21" s="16">
        <f t="shared" si="3"/>
        <v>309437171</v>
      </c>
      <c r="W21" s="16">
        <f t="shared" si="3"/>
        <v>20168416</v>
      </c>
      <c r="X21" s="16">
        <f t="shared" si="3"/>
        <v>34232530</v>
      </c>
      <c r="Y21" s="16">
        <f t="shared" si="3"/>
        <v>1871941</v>
      </c>
      <c r="Z21" s="16">
        <f t="shared" si="3"/>
        <v>1894929</v>
      </c>
      <c r="AA21" s="16">
        <f t="shared" si="3"/>
        <v>233552</v>
      </c>
      <c r="AB21" s="16">
        <f t="shared" si="3"/>
        <v>56536357</v>
      </c>
      <c r="AC21" s="16">
        <f t="shared" si="3"/>
        <v>149516572</v>
      </c>
      <c r="AD21" s="16">
        <f t="shared" si="3"/>
        <v>1040253619</v>
      </c>
      <c r="AE21" s="16">
        <f t="shared" si="3"/>
        <v>36127459</v>
      </c>
      <c r="AF21" s="16">
        <f t="shared" si="3"/>
        <v>206052929</v>
      </c>
      <c r="AG21" s="16">
        <f t="shared" si="3"/>
        <v>1282434007</v>
      </c>
      <c r="AH21" s="16">
        <f t="shared" si="3"/>
        <v>2570008</v>
      </c>
      <c r="AI21" s="17">
        <f t="shared" si="3"/>
        <v>1285004015</v>
      </c>
      <c r="AK21" s="15">
        <f t="shared" si="7"/>
        <v>703835810.96422482</v>
      </c>
      <c r="AL21" s="16">
        <f t="shared" si="4"/>
        <v>306636133.19067228</v>
      </c>
      <c r="AM21" s="16">
        <f t="shared" si="4"/>
        <v>19919299.867090005</v>
      </c>
      <c r="AN21" s="16">
        <f t="shared" si="4"/>
        <v>33726652.007657155</v>
      </c>
      <c r="AO21" s="16">
        <f t="shared" si="4"/>
        <v>1871942.012122666</v>
      </c>
      <c r="AP21" s="16">
        <f t="shared" si="4"/>
        <v>1872676.1249343881</v>
      </c>
      <c r="AQ21" s="16">
        <f t="shared" si="4"/>
        <v>233552.59614342861</v>
      </c>
      <c r="AR21" s="16">
        <f t="shared" si="4"/>
        <v>56541952.355877519</v>
      </c>
      <c r="AS21" s="16">
        <f t="shared" si="4"/>
        <v>149533129.38396221</v>
      </c>
      <c r="AT21" s="16">
        <f t="shared" si="4"/>
        <v>1032496738.6302531</v>
      </c>
      <c r="AU21" s="16">
        <f t="shared" si="4"/>
        <v>35599328.132591546</v>
      </c>
      <c r="AV21" s="16">
        <f t="shared" si="4"/>
        <v>206075081.73983973</v>
      </c>
      <c r="AW21" s="16">
        <f t="shared" si="4"/>
        <v>1274171148.5026846</v>
      </c>
      <c r="AX21" s="16">
        <f t="shared" si="4"/>
        <v>2553448.4973155782</v>
      </c>
      <c r="AY21" s="17">
        <f t="shared" si="4"/>
        <v>1276724597</v>
      </c>
    </row>
    <row r="22" spans="1:51" x14ac:dyDescent="0.2">
      <c r="A22" s="4">
        <f t="shared" si="5"/>
        <v>2033</v>
      </c>
      <c r="B22" s="4"/>
      <c r="C22" s="11"/>
      <c r="E22" s="15">
        <f t="shared" si="6"/>
        <v>669009451</v>
      </c>
      <c r="F22" s="16">
        <f t="shared" si="2"/>
        <v>292043205</v>
      </c>
      <c r="G22" s="16">
        <f t="shared" si="2"/>
        <v>16674070</v>
      </c>
      <c r="H22" s="16">
        <f t="shared" si="2"/>
        <v>31729599</v>
      </c>
      <c r="I22" s="16">
        <f t="shared" si="2"/>
        <v>1752695</v>
      </c>
      <c r="J22" s="16">
        <f t="shared" si="2"/>
        <v>1629526</v>
      </c>
      <c r="K22" s="16">
        <f t="shared" si="2"/>
        <v>233476</v>
      </c>
      <c r="L22" s="16">
        <f t="shared" si="2"/>
        <v>56213151</v>
      </c>
      <c r="M22" s="16">
        <f t="shared" si="2"/>
        <v>147289097</v>
      </c>
      <c r="N22" s="16">
        <f t="shared" si="2"/>
        <v>979712897</v>
      </c>
      <c r="O22" s="16">
        <f t="shared" si="2"/>
        <v>33359125</v>
      </c>
      <c r="P22" s="16">
        <f t="shared" si="2"/>
        <v>203502248</v>
      </c>
      <c r="Q22" s="16">
        <f t="shared" si="2"/>
        <v>1216574270</v>
      </c>
      <c r="R22" s="16">
        <f t="shared" si="2"/>
        <v>2438025</v>
      </c>
      <c r="S22" s="17">
        <f t="shared" si="2"/>
        <v>1219012295</v>
      </c>
      <c r="U22" s="15">
        <f t="shared" si="7"/>
        <v>710545719</v>
      </c>
      <c r="V22" s="16">
        <f t="shared" si="3"/>
        <v>310941774</v>
      </c>
      <c r="W22" s="16">
        <f t="shared" si="3"/>
        <v>19868849</v>
      </c>
      <c r="X22" s="16">
        <f t="shared" si="3"/>
        <v>33770116</v>
      </c>
      <c r="Y22" s="16">
        <f t="shared" si="3"/>
        <v>1752695</v>
      </c>
      <c r="Z22" s="16">
        <f t="shared" si="3"/>
        <v>1890848</v>
      </c>
      <c r="AA22" s="16">
        <f t="shared" si="3"/>
        <v>233476</v>
      </c>
      <c r="AB22" s="16">
        <f t="shared" si="3"/>
        <v>56213148</v>
      </c>
      <c r="AC22" s="16">
        <f t="shared" si="3"/>
        <v>147289098</v>
      </c>
      <c r="AD22" s="16">
        <f t="shared" si="3"/>
        <v>1043342513</v>
      </c>
      <c r="AE22" s="16">
        <f t="shared" si="3"/>
        <v>35660964</v>
      </c>
      <c r="AF22" s="16">
        <f t="shared" si="3"/>
        <v>203502246</v>
      </c>
      <c r="AG22" s="16">
        <f t="shared" si="3"/>
        <v>1282505723</v>
      </c>
      <c r="AH22" s="16">
        <f t="shared" si="3"/>
        <v>2570151</v>
      </c>
      <c r="AI22" s="17">
        <f t="shared" si="3"/>
        <v>1285075874</v>
      </c>
      <c r="AK22" s="15">
        <f t="shared" si="7"/>
        <v>705858290.38678765</v>
      </c>
      <c r="AL22" s="16">
        <f t="shared" si="4"/>
        <v>308151855.74278367</v>
      </c>
      <c r="AM22" s="16">
        <f t="shared" si="4"/>
        <v>19620706.093633045</v>
      </c>
      <c r="AN22" s="16">
        <f t="shared" si="4"/>
        <v>33266123.464755543</v>
      </c>
      <c r="AO22" s="16">
        <f t="shared" si="4"/>
        <v>1752693.7067909532</v>
      </c>
      <c r="AP22" s="16">
        <f t="shared" si="4"/>
        <v>1868671.0660436142</v>
      </c>
      <c r="AQ22" s="16">
        <f t="shared" si="4"/>
        <v>233475.10260099615</v>
      </c>
      <c r="AR22" s="16">
        <f t="shared" si="4"/>
        <v>56213149.729857989</v>
      </c>
      <c r="AS22" s="16">
        <f t="shared" si="4"/>
        <v>147289098.15037441</v>
      </c>
      <c r="AT22" s="16">
        <f t="shared" si="4"/>
        <v>1035617021.0325962</v>
      </c>
      <c r="AU22" s="16">
        <f t="shared" si="4"/>
        <v>35134794.530799165</v>
      </c>
      <c r="AV22" s="16">
        <f t="shared" si="4"/>
        <v>203502247.88023239</v>
      </c>
      <c r="AW22" s="16">
        <f t="shared" si="4"/>
        <v>1274254063.4436283</v>
      </c>
      <c r="AX22" s="16">
        <f t="shared" si="4"/>
        <v>2553615.5563720241</v>
      </c>
      <c r="AY22" s="17">
        <f t="shared" si="4"/>
        <v>1276807679</v>
      </c>
    </row>
    <row r="23" spans="1:51" x14ac:dyDescent="0.2">
      <c r="A23" s="4">
        <f t="shared" si="5"/>
        <v>2034</v>
      </c>
      <c r="B23" s="4"/>
      <c r="C23" s="11"/>
      <c r="E23" s="15">
        <f t="shared" si="6"/>
        <v>673682201</v>
      </c>
      <c r="F23" s="16">
        <f t="shared" si="6"/>
        <v>293689098</v>
      </c>
      <c r="G23" s="16">
        <f t="shared" si="6"/>
        <v>16449752</v>
      </c>
      <c r="H23" s="16">
        <f t="shared" si="6"/>
        <v>31275020</v>
      </c>
      <c r="I23" s="16">
        <f t="shared" si="6"/>
        <v>1642894</v>
      </c>
      <c r="J23" s="16">
        <f t="shared" si="6"/>
        <v>1630175</v>
      </c>
      <c r="K23" s="16">
        <f t="shared" si="6"/>
        <v>233714</v>
      </c>
      <c r="L23" s="16">
        <f t="shared" si="6"/>
        <v>56267815</v>
      </c>
      <c r="M23" s="16">
        <f t="shared" si="6"/>
        <v>145255742</v>
      </c>
      <c r="N23" s="16">
        <f t="shared" si="6"/>
        <v>985697659</v>
      </c>
      <c r="O23" s="16">
        <f t="shared" si="6"/>
        <v>32905195</v>
      </c>
      <c r="P23" s="16">
        <f t="shared" si="6"/>
        <v>201523557</v>
      </c>
      <c r="Q23" s="16">
        <f t="shared" si="6"/>
        <v>1220126411</v>
      </c>
      <c r="R23" s="16">
        <f t="shared" si="6"/>
        <v>2445142</v>
      </c>
      <c r="S23" s="17">
        <f t="shared" si="6"/>
        <v>1222571553</v>
      </c>
      <c r="U23" s="15">
        <f t="shared" si="7"/>
        <v>717850089</v>
      </c>
      <c r="V23" s="16">
        <f t="shared" si="7"/>
        <v>313713931</v>
      </c>
      <c r="W23" s="16">
        <f t="shared" si="7"/>
        <v>19652593</v>
      </c>
      <c r="X23" s="16">
        <f t="shared" si="7"/>
        <v>33385645</v>
      </c>
      <c r="Y23" s="16">
        <f t="shared" si="7"/>
        <v>1642896</v>
      </c>
      <c r="Z23" s="16">
        <f t="shared" si="7"/>
        <v>1892229</v>
      </c>
      <c r="AA23" s="16">
        <f t="shared" si="7"/>
        <v>233714</v>
      </c>
      <c r="AB23" s="16">
        <f t="shared" si="7"/>
        <v>56267815</v>
      </c>
      <c r="AC23" s="16">
        <f t="shared" si="7"/>
        <v>145255741</v>
      </c>
      <c r="AD23" s="16">
        <f t="shared" si="7"/>
        <v>1053093223</v>
      </c>
      <c r="AE23" s="16">
        <f t="shared" si="7"/>
        <v>35277874</v>
      </c>
      <c r="AF23" s="16">
        <f t="shared" si="7"/>
        <v>201523556</v>
      </c>
      <c r="AG23" s="16">
        <f t="shared" si="7"/>
        <v>1289894653</v>
      </c>
      <c r="AH23" s="16">
        <f t="shared" si="7"/>
        <v>2584959</v>
      </c>
      <c r="AI23" s="17">
        <f t="shared" si="7"/>
        <v>1292479612</v>
      </c>
      <c r="AK23" s="15">
        <f t="shared" si="7"/>
        <v>713162659.90952587</v>
      </c>
      <c r="AL23" s="16">
        <f t="shared" ref="AK23:AY28" si="8">SUMIF($A$30:$A$293,$A23,AL$30:AL$293)</f>
        <v>310924011.0924136</v>
      </c>
      <c r="AM23" s="16">
        <f t="shared" si="8"/>
        <v>19404450.177188378</v>
      </c>
      <c r="AN23" s="16">
        <f t="shared" si="8"/>
        <v>32881653.099603601</v>
      </c>
      <c r="AO23" s="16">
        <f t="shared" si="8"/>
        <v>1642894.3673395216</v>
      </c>
      <c r="AP23" s="16">
        <f t="shared" si="8"/>
        <v>1870051.3519924625</v>
      </c>
      <c r="AQ23" s="16">
        <f t="shared" si="8"/>
        <v>233714.38341377198</v>
      </c>
      <c r="AR23" s="16">
        <f t="shared" si="8"/>
        <v>56267815.110442646</v>
      </c>
      <c r="AS23" s="16">
        <f t="shared" si="8"/>
        <v>145255741.22153869</v>
      </c>
      <c r="AT23" s="16">
        <f t="shared" si="8"/>
        <v>1045367729.9298809</v>
      </c>
      <c r="AU23" s="16">
        <f t="shared" si="8"/>
        <v>34751704.451596066</v>
      </c>
      <c r="AV23" s="16">
        <f t="shared" si="8"/>
        <v>201523556.33198133</v>
      </c>
      <c r="AW23" s="16">
        <f t="shared" si="8"/>
        <v>1281642990.7134585</v>
      </c>
      <c r="AX23" s="16">
        <f t="shared" si="8"/>
        <v>2568423.2865415812</v>
      </c>
      <c r="AY23" s="17">
        <f t="shared" si="8"/>
        <v>1284211414</v>
      </c>
    </row>
    <row r="24" spans="1:51" x14ac:dyDescent="0.2">
      <c r="A24" s="4">
        <f t="shared" si="5"/>
        <v>2035</v>
      </c>
      <c r="B24" s="4"/>
      <c r="C24" s="11"/>
      <c r="E24" s="15">
        <f t="shared" si="6"/>
        <v>677578190</v>
      </c>
      <c r="F24" s="16">
        <f t="shared" si="6"/>
        <v>295596095</v>
      </c>
      <c r="G24" s="16">
        <f t="shared" si="6"/>
        <v>16227378</v>
      </c>
      <c r="H24" s="16">
        <f t="shared" si="6"/>
        <v>30908590</v>
      </c>
      <c r="I24" s="16">
        <f t="shared" si="6"/>
        <v>1536786</v>
      </c>
      <c r="J24" s="16">
        <f t="shared" si="6"/>
        <v>1630881</v>
      </c>
      <c r="K24" s="16">
        <f t="shared" si="6"/>
        <v>233831</v>
      </c>
      <c r="L24" s="16">
        <f t="shared" si="6"/>
        <v>56408866</v>
      </c>
      <c r="M24" s="16">
        <f t="shared" si="6"/>
        <v>143643147</v>
      </c>
      <c r="N24" s="16">
        <f t="shared" si="6"/>
        <v>991172280</v>
      </c>
      <c r="O24" s="16">
        <f t="shared" si="6"/>
        <v>32539471</v>
      </c>
      <c r="P24" s="16">
        <f t="shared" si="6"/>
        <v>200052013</v>
      </c>
      <c r="Q24" s="16">
        <f t="shared" si="6"/>
        <v>1223763764</v>
      </c>
      <c r="R24" s="16">
        <f t="shared" si="6"/>
        <v>2452431</v>
      </c>
      <c r="S24" s="17">
        <f t="shared" si="6"/>
        <v>1226216195</v>
      </c>
      <c r="U24" s="15">
        <f t="shared" si="7"/>
        <v>724337482</v>
      </c>
      <c r="V24" s="16">
        <f t="shared" si="7"/>
        <v>316664075</v>
      </c>
      <c r="W24" s="16">
        <f t="shared" si="7"/>
        <v>19438175</v>
      </c>
      <c r="X24" s="16">
        <f t="shared" si="7"/>
        <v>33096460</v>
      </c>
      <c r="Y24" s="16">
        <f t="shared" si="7"/>
        <v>1536787</v>
      </c>
      <c r="Z24" s="16">
        <f t="shared" si="7"/>
        <v>1893661</v>
      </c>
      <c r="AA24" s="16">
        <f t="shared" si="7"/>
        <v>233830</v>
      </c>
      <c r="AB24" s="16">
        <f t="shared" si="7"/>
        <v>56408866</v>
      </c>
      <c r="AC24" s="16">
        <f t="shared" si="7"/>
        <v>143643148</v>
      </c>
      <c r="AD24" s="16">
        <f t="shared" si="7"/>
        <v>1062210349</v>
      </c>
      <c r="AE24" s="16">
        <f t="shared" si="7"/>
        <v>34990121</v>
      </c>
      <c r="AF24" s="16">
        <f t="shared" si="7"/>
        <v>200052014</v>
      </c>
      <c r="AG24" s="16">
        <f t="shared" si="7"/>
        <v>1297252484</v>
      </c>
      <c r="AH24" s="16">
        <f t="shared" si="7"/>
        <v>2599704</v>
      </c>
      <c r="AI24" s="17">
        <f t="shared" si="7"/>
        <v>1299852188</v>
      </c>
      <c r="AK24" s="15">
        <f t="shared" si="8"/>
        <v>719650053.46526492</v>
      </c>
      <c r="AL24" s="16">
        <f t="shared" si="8"/>
        <v>313874152.58858436</v>
      </c>
      <c r="AM24" s="16">
        <f t="shared" si="8"/>
        <v>19190031.049190294</v>
      </c>
      <c r="AN24" s="16">
        <f t="shared" si="8"/>
        <v>32592468.541343946</v>
      </c>
      <c r="AO24" s="16">
        <f t="shared" si="8"/>
        <v>1536786.6811298341</v>
      </c>
      <c r="AP24" s="16">
        <f t="shared" si="8"/>
        <v>1871482.2201349554</v>
      </c>
      <c r="AQ24" s="16">
        <f t="shared" si="8"/>
        <v>233831.08045499792</v>
      </c>
      <c r="AR24" s="16">
        <f t="shared" si="8"/>
        <v>56408867.16336818</v>
      </c>
      <c r="AS24" s="16">
        <f t="shared" si="8"/>
        <v>143643147.35081056</v>
      </c>
      <c r="AT24" s="16">
        <f t="shared" si="8"/>
        <v>1054484854.8646245</v>
      </c>
      <c r="AU24" s="16">
        <f t="shared" si="8"/>
        <v>34463950.761478908</v>
      </c>
      <c r="AV24" s="16">
        <f t="shared" si="8"/>
        <v>200052014.51417869</v>
      </c>
      <c r="AW24" s="16">
        <f t="shared" si="8"/>
        <v>1289000820.1402822</v>
      </c>
      <c r="AX24" s="16">
        <f t="shared" si="8"/>
        <v>2583167.8597178087</v>
      </c>
      <c r="AY24" s="17">
        <f t="shared" si="8"/>
        <v>1291583988</v>
      </c>
    </row>
    <row r="25" spans="1:51" x14ac:dyDescent="0.2">
      <c r="A25" s="4">
        <f t="shared" si="5"/>
        <v>2036</v>
      </c>
      <c r="B25" s="4"/>
      <c r="C25" s="11"/>
      <c r="E25" s="15">
        <f t="shared" si="6"/>
        <v>685908904</v>
      </c>
      <c r="F25" s="16">
        <f t="shared" si="6"/>
        <v>298555739</v>
      </c>
      <c r="G25" s="16">
        <f t="shared" si="6"/>
        <v>16062698</v>
      </c>
      <c r="H25" s="16">
        <f t="shared" si="6"/>
        <v>30581211</v>
      </c>
      <c r="I25" s="16">
        <f t="shared" si="6"/>
        <v>1437336</v>
      </c>
      <c r="J25" s="16">
        <f t="shared" si="6"/>
        <v>1638943</v>
      </c>
      <c r="K25" s="16">
        <f t="shared" si="6"/>
        <v>234801</v>
      </c>
      <c r="L25" s="16">
        <f t="shared" si="6"/>
        <v>56633602</v>
      </c>
      <c r="M25" s="16">
        <f t="shared" si="6"/>
        <v>141888219</v>
      </c>
      <c r="N25" s="16">
        <f t="shared" si="6"/>
        <v>1002199478</v>
      </c>
      <c r="O25" s="16">
        <f t="shared" si="6"/>
        <v>32220154</v>
      </c>
      <c r="P25" s="16">
        <f t="shared" si="6"/>
        <v>198521821</v>
      </c>
      <c r="Q25" s="16">
        <f t="shared" si="6"/>
        <v>1232941453</v>
      </c>
      <c r="R25" s="16">
        <f t="shared" si="6"/>
        <v>2470825</v>
      </c>
      <c r="S25" s="17">
        <f t="shared" si="6"/>
        <v>1235412278</v>
      </c>
      <c r="U25" s="15">
        <f t="shared" si="7"/>
        <v>735459069</v>
      </c>
      <c r="V25" s="16">
        <f t="shared" si="7"/>
        <v>320704453</v>
      </c>
      <c r="W25" s="16">
        <f t="shared" si="7"/>
        <v>19290656</v>
      </c>
      <c r="X25" s="16">
        <f t="shared" si="7"/>
        <v>32859787</v>
      </c>
      <c r="Y25" s="16">
        <f t="shared" si="7"/>
        <v>1437363</v>
      </c>
      <c r="Z25" s="16">
        <f t="shared" si="7"/>
        <v>1903205</v>
      </c>
      <c r="AA25" s="16">
        <f t="shared" si="7"/>
        <v>234806</v>
      </c>
      <c r="AB25" s="16">
        <f t="shared" si="7"/>
        <v>56627546</v>
      </c>
      <c r="AC25" s="16">
        <f t="shared" si="7"/>
        <v>141871137</v>
      </c>
      <c r="AD25" s="16">
        <f t="shared" si="7"/>
        <v>1077126347</v>
      </c>
      <c r="AE25" s="16">
        <f t="shared" si="7"/>
        <v>34762992</v>
      </c>
      <c r="AF25" s="16">
        <f t="shared" si="7"/>
        <v>198498683</v>
      </c>
      <c r="AG25" s="16">
        <f t="shared" si="7"/>
        <v>1310388022</v>
      </c>
      <c r="AH25" s="16">
        <f t="shared" si="7"/>
        <v>2626029</v>
      </c>
      <c r="AI25" s="17">
        <f t="shared" si="7"/>
        <v>1313014051</v>
      </c>
      <c r="AK25" s="15">
        <f t="shared" si="8"/>
        <v>730752340.27928734</v>
      </c>
      <c r="AL25" s="16">
        <f t="shared" si="8"/>
        <v>317903415.55264652</v>
      </c>
      <c r="AM25" s="16">
        <f t="shared" si="8"/>
        <v>19041539.870527364</v>
      </c>
      <c r="AN25" s="16">
        <f t="shared" si="8"/>
        <v>32353910.037705805</v>
      </c>
      <c r="AO25" s="16">
        <f t="shared" si="8"/>
        <v>1437361.5408933801</v>
      </c>
      <c r="AP25" s="16">
        <f t="shared" si="8"/>
        <v>1880951.7094037104</v>
      </c>
      <c r="AQ25" s="16">
        <f t="shared" si="8"/>
        <v>234805.89548413496</v>
      </c>
      <c r="AR25" s="16">
        <f t="shared" si="8"/>
        <v>56633603.582367837</v>
      </c>
      <c r="AS25" s="16">
        <f t="shared" si="8"/>
        <v>141888218.30259562</v>
      </c>
      <c r="AT25" s="16">
        <f t="shared" si="8"/>
        <v>1069369463.1388388</v>
      </c>
      <c r="AU25" s="16">
        <f t="shared" si="8"/>
        <v>34234861.747109503</v>
      </c>
      <c r="AV25" s="16">
        <f t="shared" si="8"/>
        <v>198521821.88496342</v>
      </c>
      <c r="AW25" s="16">
        <f t="shared" si="8"/>
        <v>1302126146.7709115</v>
      </c>
      <c r="AX25" s="16">
        <f t="shared" si="8"/>
        <v>2609472.2290883511</v>
      </c>
      <c r="AY25" s="17">
        <f t="shared" si="8"/>
        <v>1304735619</v>
      </c>
    </row>
    <row r="26" spans="1:51" x14ac:dyDescent="0.2">
      <c r="A26" s="4">
        <f t="shared" si="5"/>
        <v>2037</v>
      </c>
      <c r="B26" s="4"/>
      <c r="C26" s="11"/>
      <c r="E26" s="15">
        <f t="shared" si="6"/>
        <v>687292794</v>
      </c>
      <c r="F26" s="16">
        <f t="shared" si="6"/>
        <v>299623400</v>
      </c>
      <c r="G26" s="16">
        <f t="shared" si="6"/>
        <v>15778873</v>
      </c>
      <c r="H26" s="16">
        <f t="shared" si="6"/>
        <v>30153958</v>
      </c>
      <c r="I26" s="16">
        <f t="shared" si="6"/>
        <v>1329949</v>
      </c>
      <c r="J26" s="16">
        <f t="shared" si="6"/>
        <v>1634672</v>
      </c>
      <c r="K26" s="16">
        <f t="shared" si="6"/>
        <v>234541</v>
      </c>
      <c r="L26" s="16">
        <f t="shared" si="6"/>
        <v>56559308</v>
      </c>
      <c r="M26" s="16">
        <f t="shared" si="6"/>
        <v>139836785</v>
      </c>
      <c r="N26" s="16">
        <f t="shared" si="6"/>
        <v>1004259557</v>
      </c>
      <c r="O26" s="16">
        <f t="shared" si="6"/>
        <v>31788630</v>
      </c>
      <c r="P26" s="16">
        <f t="shared" si="6"/>
        <v>196396093</v>
      </c>
      <c r="Q26" s="16">
        <f t="shared" si="6"/>
        <v>1232444280</v>
      </c>
      <c r="R26" s="16">
        <f t="shared" si="6"/>
        <v>2469828</v>
      </c>
      <c r="S26" s="17">
        <f t="shared" si="6"/>
        <v>1234914108</v>
      </c>
      <c r="U26" s="15">
        <f t="shared" si="7"/>
        <v>739207752</v>
      </c>
      <c r="V26" s="16">
        <f t="shared" si="7"/>
        <v>322667073</v>
      </c>
      <c r="W26" s="16">
        <f t="shared" si="7"/>
        <v>19005537</v>
      </c>
      <c r="X26" s="16">
        <f t="shared" si="7"/>
        <v>32493670</v>
      </c>
      <c r="Y26" s="16">
        <f t="shared" si="7"/>
        <v>1329949</v>
      </c>
      <c r="Z26" s="16">
        <f t="shared" si="7"/>
        <v>1898885</v>
      </c>
      <c r="AA26" s="16">
        <f t="shared" si="7"/>
        <v>234540</v>
      </c>
      <c r="AB26" s="16">
        <f t="shared" si="7"/>
        <v>56559309</v>
      </c>
      <c r="AC26" s="16">
        <f t="shared" si="7"/>
        <v>139836786</v>
      </c>
      <c r="AD26" s="16">
        <f t="shared" si="7"/>
        <v>1082444851</v>
      </c>
      <c r="AE26" s="16">
        <f t="shared" si="7"/>
        <v>34392555</v>
      </c>
      <c r="AF26" s="16">
        <f t="shared" si="7"/>
        <v>196396095</v>
      </c>
      <c r="AG26" s="16">
        <f t="shared" si="7"/>
        <v>1313233501</v>
      </c>
      <c r="AH26" s="16">
        <f t="shared" si="7"/>
        <v>2631730</v>
      </c>
      <c r="AI26" s="17">
        <f t="shared" si="7"/>
        <v>1315865231</v>
      </c>
      <c r="AK26" s="15">
        <f t="shared" si="8"/>
        <v>734520322.44609475</v>
      </c>
      <c r="AL26" s="16">
        <f t="shared" si="8"/>
        <v>319877153.08817351</v>
      </c>
      <c r="AM26" s="16">
        <f t="shared" si="8"/>
        <v>18757391.060818598</v>
      </c>
      <c r="AN26" s="16">
        <f t="shared" si="8"/>
        <v>31989678.845243018</v>
      </c>
      <c r="AO26" s="16">
        <f t="shared" si="8"/>
        <v>1329948.023732939</v>
      </c>
      <c r="AP26" s="16">
        <f t="shared" si="8"/>
        <v>1876710.5145151594</v>
      </c>
      <c r="AQ26" s="16">
        <f t="shared" si="8"/>
        <v>234540.42653383309</v>
      </c>
      <c r="AR26" s="16">
        <f t="shared" si="8"/>
        <v>56559308.142841637</v>
      </c>
      <c r="AS26" s="16">
        <f t="shared" si="8"/>
        <v>139836785.09697735</v>
      </c>
      <c r="AT26" s="16">
        <f t="shared" si="8"/>
        <v>1074719355.0453537</v>
      </c>
      <c r="AU26" s="16">
        <f t="shared" si="8"/>
        <v>33866389.359758183</v>
      </c>
      <c r="AV26" s="16">
        <f t="shared" si="8"/>
        <v>196396093.23981905</v>
      </c>
      <c r="AW26" s="16">
        <f t="shared" si="8"/>
        <v>1304981837.6449308</v>
      </c>
      <c r="AX26" s="16">
        <f t="shared" si="8"/>
        <v>2615192.3550691232</v>
      </c>
      <c r="AY26" s="17">
        <f t="shared" si="8"/>
        <v>1307597030</v>
      </c>
    </row>
    <row r="27" spans="1:51" x14ac:dyDescent="0.2">
      <c r="A27" s="4">
        <f t="shared" si="5"/>
        <v>2038</v>
      </c>
      <c r="B27" s="4"/>
      <c r="C27" s="11"/>
      <c r="E27" s="15">
        <f t="shared" si="6"/>
        <v>694886661</v>
      </c>
      <c r="F27" s="16">
        <f t="shared" si="6"/>
        <v>302105147</v>
      </c>
      <c r="G27" s="16">
        <f t="shared" si="6"/>
        <v>15561508</v>
      </c>
      <c r="H27" s="16">
        <f t="shared" si="6"/>
        <v>29792930</v>
      </c>
      <c r="I27" s="16">
        <f t="shared" si="6"/>
        <v>1228915</v>
      </c>
      <c r="J27" s="16">
        <f t="shared" si="6"/>
        <v>1636614</v>
      </c>
      <c r="K27" s="16">
        <f t="shared" si="6"/>
        <v>234917</v>
      </c>
      <c r="L27" s="16">
        <f t="shared" si="6"/>
        <v>56827888</v>
      </c>
      <c r="M27" s="16">
        <f t="shared" si="6"/>
        <v>137806075</v>
      </c>
      <c r="N27" s="16">
        <f t="shared" si="6"/>
        <v>1014017148</v>
      </c>
      <c r="O27" s="16">
        <f t="shared" si="6"/>
        <v>31429544</v>
      </c>
      <c r="P27" s="16">
        <f t="shared" si="6"/>
        <v>194633963</v>
      </c>
      <c r="Q27" s="16">
        <f t="shared" si="6"/>
        <v>1240080655</v>
      </c>
      <c r="R27" s="16">
        <f t="shared" si="6"/>
        <v>2485132</v>
      </c>
      <c r="S27" s="17">
        <f t="shared" si="6"/>
        <v>1242565787</v>
      </c>
      <c r="U27" s="15">
        <f t="shared" si="7"/>
        <v>749010975</v>
      </c>
      <c r="V27" s="16">
        <f t="shared" si="7"/>
        <v>325949545</v>
      </c>
      <c r="W27" s="16">
        <f t="shared" si="7"/>
        <v>18794524</v>
      </c>
      <c r="X27" s="16">
        <f t="shared" si="7"/>
        <v>32185182</v>
      </c>
      <c r="Y27" s="16">
        <f t="shared" si="7"/>
        <v>1228916</v>
      </c>
      <c r="Z27" s="16">
        <f t="shared" si="7"/>
        <v>1901390</v>
      </c>
      <c r="AA27" s="16">
        <f t="shared" si="7"/>
        <v>234916</v>
      </c>
      <c r="AB27" s="16">
        <f t="shared" si="7"/>
        <v>56827887</v>
      </c>
      <c r="AC27" s="16">
        <f t="shared" si="7"/>
        <v>137806078</v>
      </c>
      <c r="AD27" s="16">
        <f t="shared" si="7"/>
        <v>1095218876</v>
      </c>
      <c r="AE27" s="16">
        <f t="shared" si="7"/>
        <v>34086572</v>
      </c>
      <c r="AF27" s="16">
        <f t="shared" si="7"/>
        <v>194633965</v>
      </c>
      <c r="AG27" s="16">
        <f t="shared" si="7"/>
        <v>1323939413</v>
      </c>
      <c r="AH27" s="16">
        <f t="shared" si="7"/>
        <v>2653185</v>
      </c>
      <c r="AI27" s="17">
        <f t="shared" si="7"/>
        <v>1326592598</v>
      </c>
      <c r="AK27" s="15">
        <f t="shared" si="8"/>
        <v>744323546.43691778</v>
      </c>
      <c r="AL27" s="16">
        <f t="shared" si="8"/>
        <v>323159626.49634308</v>
      </c>
      <c r="AM27" s="16">
        <f t="shared" si="8"/>
        <v>18546379.849765681</v>
      </c>
      <c r="AN27" s="16">
        <f t="shared" si="8"/>
        <v>31681191.590512272</v>
      </c>
      <c r="AO27" s="16">
        <f t="shared" si="8"/>
        <v>1228916.1495477636</v>
      </c>
      <c r="AP27" s="16">
        <f t="shared" si="8"/>
        <v>1879212.5561974978</v>
      </c>
      <c r="AQ27" s="16">
        <f t="shared" si="8"/>
        <v>234916.76079854276</v>
      </c>
      <c r="AR27" s="16">
        <f t="shared" si="8"/>
        <v>56827886.957302406</v>
      </c>
      <c r="AS27" s="16">
        <f t="shared" si="8"/>
        <v>137806076.11393929</v>
      </c>
      <c r="AT27" s="16">
        <f t="shared" si="8"/>
        <v>1087493385.693373</v>
      </c>
      <c r="AU27" s="16">
        <f t="shared" si="8"/>
        <v>33560404.146709777</v>
      </c>
      <c r="AV27" s="16">
        <f t="shared" si="8"/>
        <v>194633963.07124165</v>
      </c>
      <c r="AW27" s="16">
        <f t="shared" si="8"/>
        <v>1315687752.9113243</v>
      </c>
      <c r="AX27" s="16">
        <f t="shared" si="8"/>
        <v>2636649.0886756778</v>
      </c>
      <c r="AY27" s="17">
        <f t="shared" si="8"/>
        <v>1318324402</v>
      </c>
    </row>
    <row r="28" spans="1:51" ht="13.5" thickBot="1" x14ac:dyDescent="0.25">
      <c r="A28" s="4">
        <f t="shared" si="5"/>
        <v>2039</v>
      </c>
      <c r="B28" s="4"/>
      <c r="C28" s="11"/>
      <c r="E28" s="18">
        <f t="shared" si="6"/>
        <v>701090257</v>
      </c>
      <c r="F28" s="19">
        <f t="shared" si="6"/>
        <v>304809255</v>
      </c>
      <c r="G28" s="19">
        <f t="shared" si="6"/>
        <v>15348607</v>
      </c>
      <c r="H28" s="19">
        <f t="shared" si="6"/>
        <v>29509234</v>
      </c>
      <c r="I28" s="19">
        <f t="shared" si="6"/>
        <v>1129226</v>
      </c>
      <c r="J28" s="19">
        <f t="shared" si="6"/>
        <v>1638059</v>
      </c>
      <c r="K28" s="19">
        <f t="shared" si="6"/>
        <v>235299</v>
      </c>
      <c r="L28" s="19">
        <f t="shared" si="6"/>
        <v>57179796</v>
      </c>
      <c r="M28" s="19">
        <f t="shared" si="6"/>
        <v>136321925</v>
      </c>
      <c r="N28" s="19">
        <f t="shared" si="6"/>
        <v>1022612644</v>
      </c>
      <c r="O28" s="19">
        <f t="shared" si="6"/>
        <v>31147293</v>
      </c>
      <c r="P28" s="19">
        <f t="shared" si="6"/>
        <v>193501721</v>
      </c>
      <c r="Q28" s="19">
        <f t="shared" si="6"/>
        <v>1247261658</v>
      </c>
      <c r="R28" s="19">
        <f t="shared" si="6"/>
        <v>2499523</v>
      </c>
      <c r="S28" s="20">
        <f t="shared" si="6"/>
        <v>1249761181</v>
      </c>
      <c r="U28" s="18">
        <f t="shared" si="7"/>
        <v>757672447</v>
      </c>
      <c r="V28" s="19">
        <f t="shared" si="7"/>
        <v>329551067</v>
      </c>
      <c r="W28" s="19">
        <f t="shared" si="7"/>
        <v>18588971</v>
      </c>
      <c r="X28" s="19">
        <f t="shared" si="7"/>
        <v>31973514</v>
      </c>
      <c r="Y28" s="19">
        <f t="shared" si="7"/>
        <v>1129225</v>
      </c>
      <c r="Z28" s="19">
        <f t="shared" si="7"/>
        <v>1903498</v>
      </c>
      <c r="AA28" s="19">
        <f t="shared" si="7"/>
        <v>235299</v>
      </c>
      <c r="AB28" s="19">
        <f t="shared" si="7"/>
        <v>57179794</v>
      </c>
      <c r="AC28" s="19">
        <f t="shared" si="7"/>
        <v>136321923</v>
      </c>
      <c r="AD28" s="19">
        <f t="shared" si="7"/>
        <v>1107177009</v>
      </c>
      <c r="AE28" s="19">
        <f t="shared" si="7"/>
        <v>33877012</v>
      </c>
      <c r="AF28" s="19">
        <f t="shared" si="7"/>
        <v>193501717</v>
      </c>
      <c r="AG28" s="19">
        <f t="shared" si="7"/>
        <v>1334555738</v>
      </c>
      <c r="AH28" s="19">
        <f t="shared" si="7"/>
        <v>2674459</v>
      </c>
      <c r="AI28" s="20">
        <f t="shared" si="7"/>
        <v>1337230197</v>
      </c>
      <c r="AK28" s="18">
        <f t="shared" si="8"/>
        <v>752985018.61798739</v>
      </c>
      <c r="AL28" s="19">
        <f t="shared" si="8"/>
        <v>326761145.84932774</v>
      </c>
      <c r="AM28" s="19">
        <f t="shared" si="8"/>
        <v>18340826.852228768</v>
      </c>
      <c r="AN28" s="19">
        <f t="shared" si="8"/>
        <v>31469523.112915944</v>
      </c>
      <c r="AO28" s="19">
        <f t="shared" si="8"/>
        <v>1129226.1470141548</v>
      </c>
      <c r="AP28" s="19">
        <f t="shared" si="8"/>
        <v>1881320.2251408719</v>
      </c>
      <c r="AQ28" s="19">
        <f t="shared" si="8"/>
        <v>235299.49011381128</v>
      </c>
      <c r="AR28" s="19">
        <f t="shared" si="8"/>
        <v>57179796.129491232</v>
      </c>
      <c r="AS28" s="19">
        <f t="shared" si="8"/>
        <v>136321923.66443938</v>
      </c>
      <c r="AT28" s="19">
        <f t="shared" si="8"/>
        <v>1099451516.9566717</v>
      </c>
      <c r="AU28" s="19">
        <f t="shared" si="8"/>
        <v>33350843.338056818</v>
      </c>
      <c r="AV28" s="19">
        <f t="shared" si="8"/>
        <v>193501719.79393062</v>
      </c>
      <c r="AW28" s="19">
        <f t="shared" si="8"/>
        <v>1326304080.0886588</v>
      </c>
      <c r="AX28" s="19">
        <f t="shared" si="8"/>
        <v>2657924.91134087</v>
      </c>
      <c r="AY28" s="20">
        <f t="shared" si="8"/>
        <v>1328962005</v>
      </c>
    </row>
    <row r="29" spans="1:51" ht="3" customHeight="1" thickBot="1" x14ac:dyDescent="0.25">
      <c r="E29" s="2"/>
      <c r="F29" s="2"/>
      <c r="G29" s="2"/>
      <c r="H29" s="2"/>
      <c r="I29" s="2"/>
      <c r="J29" s="2"/>
      <c r="K29" s="2"/>
      <c r="L29" s="2"/>
      <c r="M29" s="2"/>
      <c r="R29" s="2"/>
      <c r="S29" s="2"/>
      <c r="U29" s="2"/>
      <c r="V29" s="2"/>
      <c r="W29" s="2"/>
      <c r="X29" s="2"/>
      <c r="Y29" s="2"/>
      <c r="Z29" s="2"/>
      <c r="AA29" s="2"/>
      <c r="AB29" s="2"/>
      <c r="AC29" s="2"/>
      <c r="AD29" s="2"/>
      <c r="AE29" s="2"/>
      <c r="AF29" s="2"/>
      <c r="AG29" s="2"/>
      <c r="AH29" s="2"/>
      <c r="AI29" s="2"/>
      <c r="AK29" s="2"/>
      <c r="AL29" s="2"/>
      <c r="AM29" s="2"/>
      <c r="AN29" s="2"/>
      <c r="AO29" s="2"/>
      <c r="AP29" s="2"/>
      <c r="AQ29" s="2"/>
      <c r="AR29" s="2"/>
      <c r="AS29" s="2"/>
      <c r="AT29" s="2"/>
      <c r="AU29" s="2"/>
      <c r="AV29" s="2"/>
      <c r="AW29" s="2"/>
      <c r="AX29" s="2"/>
      <c r="AY29" s="2"/>
    </row>
    <row r="30" spans="1:51" x14ac:dyDescent="0.2">
      <c r="A30" s="4">
        <v>2018</v>
      </c>
      <c r="B30" s="4">
        <v>1</v>
      </c>
      <c r="C30" s="11">
        <f t="shared" ref="C30:C93" si="9">DATE(A30,B30,1)</f>
        <v>43101</v>
      </c>
      <c r="E30" s="12">
        <v>94795268</v>
      </c>
      <c r="F30" s="13">
        <v>38246349</v>
      </c>
      <c r="G30" s="13">
        <v>3050056</v>
      </c>
      <c r="H30" s="13">
        <v>5220659</v>
      </c>
      <c r="I30" s="13">
        <v>372752</v>
      </c>
      <c r="J30" s="13">
        <v>159339</v>
      </c>
      <c r="K30" s="13">
        <v>18208</v>
      </c>
      <c r="L30" s="13">
        <v>5806287</v>
      </c>
      <c r="M30" s="13">
        <v>16629719</v>
      </c>
      <c r="N30" s="13">
        <f t="shared" ref="N30:N93" si="10">SUM(E30:G30,I30,K30)</f>
        <v>136482633</v>
      </c>
      <c r="O30" s="13">
        <f t="shared" ref="O30:O93" si="11">SUM(H30,J30)</f>
        <v>5379998</v>
      </c>
      <c r="P30" s="13">
        <f t="shared" ref="P30:P93" si="12">SUM(L30:M30)</f>
        <v>22436006</v>
      </c>
      <c r="Q30" s="13">
        <f t="shared" ref="Q30:Q93" si="13">SUM(N30:P30)</f>
        <v>164298637</v>
      </c>
      <c r="R30" s="13">
        <f t="shared" ref="R30:R93" si="14">S30-Q30</f>
        <v>329256</v>
      </c>
      <c r="S30" s="14">
        <f>ROUND(Q30/0.998, 0)</f>
        <v>164627893</v>
      </c>
      <c r="U30" s="12">
        <v>94933949</v>
      </c>
      <c r="V30" s="13">
        <v>38298250</v>
      </c>
      <c r="W30" s="13">
        <v>3054430</v>
      </c>
      <c r="X30" s="13">
        <v>5233510</v>
      </c>
      <c r="Y30" s="13">
        <v>373319</v>
      </c>
      <c r="Z30" s="13">
        <v>159730</v>
      </c>
      <c r="AA30" s="13">
        <v>18236</v>
      </c>
      <c r="AB30" s="13">
        <v>5655717</v>
      </c>
      <c r="AC30" s="13">
        <v>16198474</v>
      </c>
      <c r="AD30" s="13">
        <f t="shared" ref="AD30:AD93" si="15">SUM(U30:W30,Y30,AA30)</f>
        <v>136678184</v>
      </c>
      <c r="AE30" s="13">
        <f t="shared" ref="AE30:AE93" si="16">SUM(X30,Z30)</f>
        <v>5393240</v>
      </c>
      <c r="AF30" s="13">
        <f t="shared" ref="AF30:AF93" si="17">SUM(AB30:AC30)</f>
        <v>21854191</v>
      </c>
      <c r="AG30" s="13">
        <f t="shared" ref="AG30:AG93" si="18">SUM(AD30:AF30)</f>
        <v>163925615</v>
      </c>
      <c r="AH30" s="13">
        <f t="shared" ref="AH30:AH93" si="19">AI30-AG30</f>
        <v>328508</v>
      </c>
      <c r="AI30" s="14">
        <f>ROUND(AG30/0.998, 0)</f>
        <v>164254123</v>
      </c>
      <c r="AK30" s="12">
        <v>94795268.362807959</v>
      </c>
      <c r="AL30" s="13">
        <v>38246348.609224372</v>
      </c>
      <c r="AM30" s="13">
        <v>3050055.8613217473</v>
      </c>
      <c r="AN30" s="13">
        <v>5220658.5617764043</v>
      </c>
      <c r="AO30" s="13">
        <v>372751.8986005254</v>
      </c>
      <c r="AP30" s="13">
        <v>159338.95783773606</v>
      </c>
      <c r="AQ30" s="13">
        <v>18208.0897693835</v>
      </c>
      <c r="AR30" s="13">
        <v>5806287.1198875345</v>
      </c>
      <c r="AS30" s="13">
        <v>16629718.766451005</v>
      </c>
      <c r="AT30" s="13">
        <f t="shared" ref="AT30:AT93" si="20">SUM(AK30:AM30,AO30,AQ30)</f>
        <v>136482632.821724</v>
      </c>
      <c r="AU30" s="13">
        <f t="shared" ref="AU30:AU93" si="21">SUM(AN30,AP30)</f>
        <v>5379997.5196141405</v>
      </c>
      <c r="AV30" s="13">
        <f t="shared" ref="AV30:AV93" si="22">SUM(AR30:AS30)</f>
        <v>22436005.886338539</v>
      </c>
      <c r="AW30" s="13">
        <f t="shared" ref="AW30:AW93" si="23">SUM(AT30:AV30)</f>
        <v>164298636.22767666</v>
      </c>
      <c r="AX30" s="13">
        <f t="shared" ref="AX30:AX93" si="24">AY30-AW30</f>
        <v>329255.77232334018</v>
      </c>
      <c r="AY30" s="14">
        <f>ROUND(AW30/0.998, 0)</f>
        <v>164627892</v>
      </c>
    </row>
    <row r="31" spans="1:51" x14ac:dyDescent="0.2">
      <c r="A31" s="4">
        <f t="shared" ref="A31:A94" si="25">IF(B31=1,A30+1,A30)</f>
        <v>2018</v>
      </c>
      <c r="B31" s="4">
        <f t="shared" ref="B31:B94" si="26">IF(B30=12,1,B30+1)</f>
        <v>2</v>
      </c>
      <c r="C31" s="11">
        <f t="shared" si="9"/>
        <v>43132</v>
      </c>
      <c r="E31" s="15">
        <v>80862795</v>
      </c>
      <c r="F31" s="16">
        <v>32916044</v>
      </c>
      <c r="G31" s="16">
        <v>2716709</v>
      </c>
      <c r="H31" s="16">
        <v>4774065</v>
      </c>
      <c r="I31" s="16">
        <v>349334</v>
      </c>
      <c r="J31" s="16">
        <v>157686</v>
      </c>
      <c r="K31" s="16">
        <v>17279</v>
      </c>
      <c r="L31" s="16">
        <v>5390018</v>
      </c>
      <c r="M31" s="16">
        <v>15299028</v>
      </c>
      <c r="N31" s="16">
        <f t="shared" si="10"/>
        <v>116862161</v>
      </c>
      <c r="O31" s="16">
        <f t="shared" si="11"/>
        <v>4931751</v>
      </c>
      <c r="P31" s="16">
        <f t="shared" si="12"/>
        <v>20689046</v>
      </c>
      <c r="Q31" s="16">
        <f t="shared" si="13"/>
        <v>142482958</v>
      </c>
      <c r="R31" s="16">
        <f t="shared" si="14"/>
        <v>285537</v>
      </c>
      <c r="S31" s="17">
        <f t="shared" ref="S31:S94" si="27">ROUND(Q31/0.998, 0)</f>
        <v>142768495</v>
      </c>
      <c r="U31" s="15">
        <v>80982727</v>
      </c>
      <c r="V31" s="16">
        <v>32959111</v>
      </c>
      <c r="W31" s="16">
        <v>2720464</v>
      </c>
      <c r="X31" s="16">
        <v>4785739</v>
      </c>
      <c r="Y31" s="16">
        <v>349989</v>
      </c>
      <c r="Z31" s="16">
        <v>158151</v>
      </c>
      <c r="AA31" s="16">
        <v>17311</v>
      </c>
      <c r="AB31" s="16">
        <v>5371558</v>
      </c>
      <c r="AC31" s="16">
        <v>15250497</v>
      </c>
      <c r="AD31" s="16">
        <f t="shared" si="15"/>
        <v>117029602</v>
      </c>
      <c r="AE31" s="16">
        <f t="shared" si="16"/>
        <v>4943890</v>
      </c>
      <c r="AF31" s="16">
        <f t="shared" si="17"/>
        <v>20622055</v>
      </c>
      <c r="AG31" s="16">
        <f t="shared" si="18"/>
        <v>142595547</v>
      </c>
      <c r="AH31" s="16">
        <f t="shared" si="19"/>
        <v>285763</v>
      </c>
      <c r="AI31" s="17">
        <f t="shared" ref="AI31:AI94" si="28">ROUND(AG31/0.998, 0)</f>
        <v>142881310</v>
      </c>
      <c r="AK31" s="15">
        <v>80862794.796712756</v>
      </c>
      <c r="AL31" s="16">
        <v>32916044.308668658</v>
      </c>
      <c r="AM31" s="16">
        <v>2716709.3208571291</v>
      </c>
      <c r="AN31" s="16">
        <v>4774065.2094599698</v>
      </c>
      <c r="AO31" s="16">
        <v>349333.50865063875</v>
      </c>
      <c r="AP31" s="16">
        <v>157685.52502534798</v>
      </c>
      <c r="AQ31" s="16">
        <v>17279.340034208879</v>
      </c>
      <c r="AR31" s="16">
        <v>5390018.4142956091</v>
      </c>
      <c r="AS31" s="16">
        <v>15299028.412680794</v>
      </c>
      <c r="AT31" s="16">
        <f t="shared" si="20"/>
        <v>116862161.27492338</v>
      </c>
      <c r="AU31" s="16">
        <f t="shared" si="21"/>
        <v>4931750.734485318</v>
      </c>
      <c r="AV31" s="16">
        <f t="shared" si="22"/>
        <v>20689046.826976404</v>
      </c>
      <c r="AW31" s="16">
        <f t="shared" si="23"/>
        <v>142482958.8363851</v>
      </c>
      <c r="AX31" s="16">
        <f t="shared" si="24"/>
        <v>285537.16361489892</v>
      </c>
      <c r="AY31" s="17">
        <f t="shared" ref="AY31:AY94" si="29">ROUND(AW31/0.998, 0)</f>
        <v>142768496</v>
      </c>
    </row>
    <row r="32" spans="1:51" x14ac:dyDescent="0.2">
      <c r="A32" s="4">
        <f t="shared" si="25"/>
        <v>2018</v>
      </c>
      <c r="B32" s="4">
        <f t="shared" si="26"/>
        <v>3</v>
      </c>
      <c r="C32" s="11">
        <f t="shared" si="9"/>
        <v>43160</v>
      </c>
      <c r="E32" s="15">
        <v>71961474</v>
      </c>
      <c r="F32" s="16">
        <v>30521511</v>
      </c>
      <c r="G32" s="16">
        <v>2596617</v>
      </c>
      <c r="H32" s="16">
        <v>4575182</v>
      </c>
      <c r="I32" s="16">
        <v>370241</v>
      </c>
      <c r="J32" s="16">
        <v>162956</v>
      </c>
      <c r="K32" s="16">
        <v>18868</v>
      </c>
      <c r="L32" s="16">
        <v>5580489</v>
      </c>
      <c r="M32" s="16">
        <v>17127011</v>
      </c>
      <c r="N32" s="16">
        <f t="shared" si="10"/>
        <v>105468711</v>
      </c>
      <c r="O32" s="16">
        <f t="shared" si="11"/>
        <v>4738138</v>
      </c>
      <c r="P32" s="16">
        <f t="shared" si="12"/>
        <v>22707500</v>
      </c>
      <c r="Q32" s="16">
        <f t="shared" si="13"/>
        <v>132914349</v>
      </c>
      <c r="R32" s="16">
        <f t="shared" si="14"/>
        <v>266361</v>
      </c>
      <c r="S32" s="17">
        <f t="shared" si="27"/>
        <v>133180710</v>
      </c>
      <c r="U32" s="15">
        <v>72060945</v>
      </c>
      <c r="V32" s="16">
        <v>30567448</v>
      </c>
      <c r="W32" s="16">
        <v>2601383</v>
      </c>
      <c r="X32" s="16">
        <v>4586410</v>
      </c>
      <c r="Y32" s="16">
        <v>371133</v>
      </c>
      <c r="Z32" s="16">
        <v>163392</v>
      </c>
      <c r="AA32" s="16">
        <v>18919</v>
      </c>
      <c r="AB32" s="16">
        <v>5429675</v>
      </c>
      <c r="AC32" s="16">
        <v>16625154</v>
      </c>
      <c r="AD32" s="16">
        <f t="shared" si="15"/>
        <v>105619828</v>
      </c>
      <c r="AE32" s="16">
        <f t="shared" si="16"/>
        <v>4749802</v>
      </c>
      <c r="AF32" s="16">
        <f t="shared" si="17"/>
        <v>22054829</v>
      </c>
      <c r="AG32" s="16">
        <f t="shared" si="18"/>
        <v>132424459</v>
      </c>
      <c r="AH32" s="16">
        <f t="shared" si="19"/>
        <v>265380</v>
      </c>
      <c r="AI32" s="17">
        <f t="shared" si="28"/>
        <v>132689839</v>
      </c>
      <c r="AK32" s="15">
        <v>71961474.426558629</v>
      </c>
      <c r="AL32" s="16">
        <v>30521511.089512713</v>
      </c>
      <c r="AM32" s="16">
        <v>2596617.2429764532</v>
      </c>
      <c r="AN32" s="16">
        <v>4575182.2505193967</v>
      </c>
      <c r="AO32" s="16">
        <v>370241.47831157176</v>
      </c>
      <c r="AP32" s="16">
        <v>162956.10216367283</v>
      </c>
      <c r="AQ32" s="16">
        <v>18867.644918060323</v>
      </c>
      <c r="AR32" s="16">
        <v>5580489.2714250917</v>
      </c>
      <c r="AS32" s="16">
        <v>17127010.538983341</v>
      </c>
      <c r="AT32" s="16">
        <f t="shared" si="20"/>
        <v>105468711.88227743</v>
      </c>
      <c r="AU32" s="16">
        <f t="shared" si="21"/>
        <v>4738138.3526830692</v>
      </c>
      <c r="AV32" s="16">
        <f t="shared" si="22"/>
        <v>22707499.810408432</v>
      </c>
      <c r="AW32" s="16">
        <f t="shared" si="23"/>
        <v>132914350.04536892</v>
      </c>
      <c r="AX32" s="16">
        <f t="shared" si="24"/>
        <v>266360.95463107526</v>
      </c>
      <c r="AY32" s="17">
        <f t="shared" si="29"/>
        <v>133180711</v>
      </c>
    </row>
    <row r="33" spans="1:51" x14ac:dyDescent="0.2">
      <c r="A33" s="4">
        <f t="shared" si="25"/>
        <v>2018</v>
      </c>
      <c r="B33" s="4">
        <f t="shared" si="26"/>
        <v>4</v>
      </c>
      <c r="C33" s="11">
        <f t="shared" si="9"/>
        <v>43191</v>
      </c>
      <c r="E33" s="15">
        <v>51731174</v>
      </c>
      <c r="F33" s="16">
        <v>23397089</v>
      </c>
      <c r="G33" s="16">
        <v>2149628</v>
      </c>
      <c r="H33" s="16">
        <v>3652296</v>
      </c>
      <c r="I33" s="16">
        <v>337840</v>
      </c>
      <c r="J33" s="16">
        <v>141884</v>
      </c>
      <c r="K33" s="16">
        <v>18540</v>
      </c>
      <c r="L33" s="16">
        <v>5064757</v>
      </c>
      <c r="M33" s="16">
        <v>15176374</v>
      </c>
      <c r="N33" s="16">
        <f t="shared" si="10"/>
        <v>77634271</v>
      </c>
      <c r="O33" s="16">
        <f t="shared" si="11"/>
        <v>3794180</v>
      </c>
      <c r="P33" s="16">
        <f t="shared" si="12"/>
        <v>20241131</v>
      </c>
      <c r="Q33" s="16">
        <f t="shared" si="13"/>
        <v>101669582</v>
      </c>
      <c r="R33" s="16">
        <f t="shared" si="14"/>
        <v>203747</v>
      </c>
      <c r="S33" s="17">
        <f t="shared" si="27"/>
        <v>101873329</v>
      </c>
      <c r="U33" s="15">
        <v>51795554</v>
      </c>
      <c r="V33" s="16">
        <v>23437587</v>
      </c>
      <c r="W33" s="16">
        <v>2154718</v>
      </c>
      <c r="X33" s="16">
        <v>3661088</v>
      </c>
      <c r="Y33" s="16">
        <v>339030</v>
      </c>
      <c r="Z33" s="16">
        <v>142431</v>
      </c>
      <c r="AA33" s="16">
        <v>18615</v>
      </c>
      <c r="AB33" s="16">
        <v>4925399</v>
      </c>
      <c r="AC33" s="16">
        <v>14782019</v>
      </c>
      <c r="AD33" s="16">
        <f t="shared" si="15"/>
        <v>77745504</v>
      </c>
      <c r="AE33" s="16">
        <f t="shared" si="16"/>
        <v>3803519</v>
      </c>
      <c r="AF33" s="16">
        <f t="shared" si="17"/>
        <v>19707418</v>
      </c>
      <c r="AG33" s="16">
        <f t="shared" si="18"/>
        <v>101256441</v>
      </c>
      <c r="AH33" s="16">
        <f t="shared" si="19"/>
        <v>202919</v>
      </c>
      <c r="AI33" s="17">
        <f t="shared" si="28"/>
        <v>101459360</v>
      </c>
      <c r="AK33" s="15">
        <v>51731173.731958732</v>
      </c>
      <c r="AL33" s="16">
        <v>23397088.807366848</v>
      </c>
      <c r="AM33" s="16">
        <v>2149628.428325776</v>
      </c>
      <c r="AN33" s="16">
        <v>3652296.2624845286</v>
      </c>
      <c r="AO33" s="16">
        <v>337840.21098043001</v>
      </c>
      <c r="AP33" s="16">
        <v>141883.9946836351</v>
      </c>
      <c r="AQ33" s="16">
        <v>18539.547790566314</v>
      </c>
      <c r="AR33" s="16">
        <v>5064757.4064773284</v>
      </c>
      <c r="AS33" s="16">
        <v>15176373.537894011</v>
      </c>
      <c r="AT33" s="16">
        <f t="shared" si="20"/>
        <v>77634270.726422355</v>
      </c>
      <c r="AU33" s="16">
        <f t="shared" si="21"/>
        <v>3794180.2571681635</v>
      </c>
      <c r="AV33" s="16">
        <f t="shared" si="22"/>
        <v>20241130.944371339</v>
      </c>
      <c r="AW33" s="16">
        <f t="shared" si="23"/>
        <v>101669581.92796186</v>
      </c>
      <c r="AX33" s="16">
        <f t="shared" si="24"/>
        <v>203747.07203814387</v>
      </c>
      <c r="AY33" s="17">
        <f t="shared" si="29"/>
        <v>101873329</v>
      </c>
    </row>
    <row r="34" spans="1:51" x14ac:dyDescent="0.2">
      <c r="A34" s="4">
        <f t="shared" si="25"/>
        <v>2018</v>
      </c>
      <c r="B34" s="4">
        <f t="shared" si="26"/>
        <v>5</v>
      </c>
      <c r="C34" s="11">
        <f t="shared" si="9"/>
        <v>43221</v>
      </c>
      <c r="E34" s="15">
        <v>30795833</v>
      </c>
      <c r="F34" s="16">
        <v>16355859</v>
      </c>
      <c r="G34" s="16">
        <v>1608898</v>
      </c>
      <c r="H34" s="16">
        <v>2901726</v>
      </c>
      <c r="I34" s="16">
        <v>283505</v>
      </c>
      <c r="J34" s="16">
        <v>128225</v>
      </c>
      <c r="K34" s="16">
        <v>16600</v>
      </c>
      <c r="L34" s="16">
        <v>4785408</v>
      </c>
      <c r="M34" s="16">
        <v>15002193</v>
      </c>
      <c r="N34" s="16">
        <f t="shared" si="10"/>
        <v>49060695</v>
      </c>
      <c r="O34" s="16">
        <f t="shared" si="11"/>
        <v>3029951</v>
      </c>
      <c r="P34" s="16">
        <f t="shared" si="12"/>
        <v>19787601</v>
      </c>
      <c r="Q34" s="16">
        <f t="shared" si="13"/>
        <v>71878247</v>
      </c>
      <c r="R34" s="16">
        <f t="shared" si="14"/>
        <v>144045</v>
      </c>
      <c r="S34" s="17">
        <f t="shared" si="27"/>
        <v>72022292</v>
      </c>
      <c r="U34" s="15">
        <v>30813440</v>
      </c>
      <c r="V34" s="16">
        <v>16400860</v>
      </c>
      <c r="W34" s="16">
        <v>1614934</v>
      </c>
      <c r="X34" s="16">
        <v>2908543</v>
      </c>
      <c r="Y34" s="16">
        <v>285051</v>
      </c>
      <c r="Z34" s="16">
        <v>128867</v>
      </c>
      <c r="AA34" s="16">
        <v>16705</v>
      </c>
      <c r="AB34" s="16">
        <v>4738505</v>
      </c>
      <c r="AC34" s="16">
        <v>14791541</v>
      </c>
      <c r="AD34" s="16">
        <f t="shared" si="15"/>
        <v>49130990</v>
      </c>
      <c r="AE34" s="16">
        <f t="shared" si="16"/>
        <v>3037410</v>
      </c>
      <c r="AF34" s="16">
        <f t="shared" si="17"/>
        <v>19530046</v>
      </c>
      <c r="AG34" s="16">
        <f t="shared" si="18"/>
        <v>71698446</v>
      </c>
      <c r="AH34" s="16">
        <f t="shared" si="19"/>
        <v>143684</v>
      </c>
      <c r="AI34" s="17">
        <f t="shared" si="28"/>
        <v>71842130</v>
      </c>
      <c r="AK34" s="15">
        <v>30795833.131795961</v>
      </c>
      <c r="AL34" s="16">
        <v>16355858.584746508</v>
      </c>
      <c r="AM34" s="16">
        <v>1608897.675882193</v>
      </c>
      <c r="AN34" s="16">
        <v>2901725.5756279957</v>
      </c>
      <c r="AO34" s="16">
        <v>283505.24220240454</v>
      </c>
      <c r="AP34" s="16">
        <v>128225.41782839462</v>
      </c>
      <c r="AQ34" s="16">
        <v>16600.493531493979</v>
      </c>
      <c r="AR34" s="16">
        <v>4785408.459976567</v>
      </c>
      <c r="AS34" s="16">
        <v>15002193.275048487</v>
      </c>
      <c r="AT34" s="16">
        <f t="shared" si="20"/>
        <v>49060695.128158554</v>
      </c>
      <c r="AU34" s="16">
        <f t="shared" si="21"/>
        <v>3029950.9934563902</v>
      </c>
      <c r="AV34" s="16">
        <f t="shared" si="22"/>
        <v>19787601.735025056</v>
      </c>
      <c r="AW34" s="16">
        <f t="shared" si="23"/>
        <v>71878247.856640011</v>
      </c>
      <c r="AX34" s="16">
        <f t="shared" si="24"/>
        <v>144044.14335998893</v>
      </c>
      <c r="AY34" s="17">
        <f t="shared" si="29"/>
        <v>72022292</v>
      </c>
    </row>
    <row r="35" spans="1:51" x14ac:dyDescent="0.2">
      <c r="A35" s="4">
        <f t="shared" si="25"/>
        <v>2018</v>
      </c>
      <c r="B35" s="4">
        <f t="shared" si="26"/>
        <v>6</v>
      </c>
      <c r="C35" s="11">
        <f t="shared" si="9"/>
        <v>43252</v>
      </c>
      <c r="E35" s="15">
        <v>20542135</v>
      </c>
      <c r="F35" s="16">
        <v>12253940</v>
      </c>
      <c r="G35" s="16">
        <v>1332735</v>
      </c>
      <c r="H35" s="16">
        <v>2184482</v>
      </c>
      <c r="I35" s="16">
        <v>251052</v>
      </c>
      <c r="J35" s="16">
        <v>107413</v>
      </c>
      <c r="K35" s="16">
        <v>15467</v>
      </c>
      <c r="L35" s="16">
        <v>4365784</v>
      </c>
      <c r="M35" s="16">
        <v>13762231</v>
      </c>
      <c r="N35" s="16">
        <f t="shared" si="10"/>
        <v>34395329</v>
      </c>
      <c r="O35" s="16">
        <f t="shared" si="11"/>
        <v>2291895</v>
      </c>
      <c r="P35" s="16">
        <f t="shared" si="12"/>
        <v>18128015</v>
      </c>
      <c r="Q35" s="16">
        <f t="shared" si="13"/>
        <v>54815239</v>
      </c>
      <c r="R35" s="16">
        <f t="shared" si="14"/>
        <v>109850</v>
      </c>
      <c r="S35" s="17">
        <f t="shared" si="27"/>
        <v>54925089</v>
      </c>
      <c r="U35" s="15">
        <v>20548450</v>
      </c>
      <c r="V35" s="16">
        <v>12288092</v>
      </c>
      <c r="W35" s="16">
        <v>1339590</v>
      </c>
      <c r="X35" s="16">
        <v>2189678</v>
      </c>
      <c r="Y35" s="16">
        <v>252883</v>
      </c>
      <c r="Z35" s="16">
        <v>107858</v>
      </c>
      <c r="AA35" s="16">
        <v>15598</v>
      </c>
      <c r="AB35" s="16">
        <v>4376515</v>
      </c>
      <c r="AC35" s="16">
        <v>13787300</v>
      </c>
      <c r="AD35" s="16">
        <f t="shared" si="15"/>
        <v>34444613</v>
      </c>
      <c r="AE35" s="16">
        <f t="shared" si="16"/>
        <v>2297536</v>
      </c>
      <c r="AF35" s="16">
        <f t="shared" si="17"/>
        <v>18163815</v>
      </c>
      <c r="AG35" s="16">
        <f t="shared" si="18"/>
        <v>54905964</v>
      </c>
      <c r="AH35" s="16">
        <f t="shared" si="19"/>
        <v>110032</v>
      </c>
      <c r="AI35" s="17">
        <f t="shared" si="28"/>
        <v>55015996</v>
      </c>
      <c r="AK35" s="15">
        <v>20542135.39191654</v>
      </c>
      <c r="AL35" s="16">
        <v>12253940.372904796</v>
      </c>
      <c r="AM35" s="16">
        <v>1332735.1445456315</v>
      </c>
      <c r="AN35" s="16">
        <v>2184481.9956345935</v>
      </c>
      <c r="AO35" s="16">
        <v>251052.48105928203</v>
      </c>
      <c r="AP35" s="16">
        <v>107413.16644178785</v>
      </c>
      <c r="AQ35" s="16">
        <v>15466.723709003154</v>
      </c>
      <c r="AR35" s="16">
        <v>4365784.0867037196</v>
      </c>
      <c r="AS35" s="16">
        <v>13762230.926549189</v>
      </c>
      <c r="AT35" s="16">
        <f t="shared" si="20"/>
        <v>34395330.11413525</v>
      </c>
      <c r="AU35" s="16">
        <f t="shared" si="21"/>
        <v>2291895.1620763815</v>
      </c>
      <c r="AV35" s="16">
        <f t="shared" si="22"/>
        <v>18128015.013252907</v>
      </c>
      <c r="AW35" s="16">
        <f t="shared" si="23"/>
        <v>54815240.289464541</v>
      </c>
      <c r="AX35" s="16">
        <f t="shared" si="24"/>
        <v>109849.71053545922</v>
      </c>
      <c r="AY35" s="17">
        <f t="shared" si="29"/>
        <v>54925090</v>
      </c>
    </row>
    <row r="36" spans="1:51" x14ac:dyDescent="0.2">
      <c r="A36" s="4">
        <f t="shared" si="25"/>
        <v>2018</v>
      </c>
      <c r="B36" s="4">
        <f t="shared" si="26"/>
        <v>7</v>
      </c>
      <c r="C36" s="11">
        <f t="shared" si="9"/>
        <v>43282</v>
      </c>
      <c r="E36" s="15">
        <v>14741147</v>
      </c>
      <c r="F36" s="16">
        <v>9818409</v>
      </c>
      <c r="G36" s="16">
        <v>1154760</v>
      </c>
      <c r="H36" s="16">
        <v>1906307</v>
      </c>
      <c r="I36" s="16">
        <v>207590</v>
      </c>
      <c r="J36" s="16">
        <v>100087</v>
      </c>
      <c r="K36" s="16">
        <v>13983</v>
      </c>
      <c r="L36" s="16">
        <v>4168818</v>
      </c>
      <c r="M36" s="16">
        <v>13490742</v>
      </c>
      <c r="N36" s="16">
        <f t="shared" si="10"/>
        <v>25935889</v>
      </c>
      <c r="O36" s="16">
        <f t="shared" si="11"/>
        <v>2006394</v>
      </c>
      <c r="P36" s="16">
        <f t="shared" si="12"/>
        <v>17659560</v>
      </c>
      <c r="Q36" s="16">
        <f t="shared" si="13"/>
        <v>45601843</v>
      </c>
      <c r="R36" s="16">
        <f t="shared" si="14"/>
        <v>91386</v>
      </c>
      <c r="S36" s="17">
        <f t="shared" si="27"/>
        <v>45693229</v>
      </c>
      <c r="U36" s="15">
        <v>14737683</v>
      </c>
      <c r="V36" s="16">
        <v>9852707</v>
      </c>
      <c r="W36" s="16">
        <v>1160873</v>
      </c>
      <c r="X36" s="16">
        <v>1910337</v>
      </c>
      <c r="Y36" s="16">
        <v>207708</v>
      </c>
      <c r="Z36" s="16">
        <v>100996</v>
      </c>
      <c r="AA36" s="16">
        <v>14079</v>
      </c>
      <c r="AB36" s="16">
        <v>4261081</v>
      </c>
      <c r="AC36" s="16">
        <v>13747795</v>
      </c>
      <c r="AD36" s="16">
        <f t="shared" si="15"/>
        <v>25973050</v>
      </c>
      <c r="AE36" s="16">
        <f t="shared" si="16"/>
        <v>2011333</v>
      </c>
      <c r="AF36" s="16">
        <f t="shared" si="17"/>
        <v>18008876</v>
      </c>
      <c r="AG36" s="16">
        <f t="shared" si="18"/>
        <v>45993259</v>
      </c>
      <c r="AH36" s="16">
        <f t="shared" si="19"/>
        <v>92171</v>
      </c>
      <c r="AI36" s="17">
        <f t="shared" si="28"/>
        <v>46085430</v>
      </c>
      <c r="AK36" s="15">
        <v>14741146.66794204</v>
      </c>
      <c r="AL36" s="16">
        <v>9818408.600798849</v>
      </c>
      <c r="AM36" s="16">
        <v>1154760.4951368612</v>
      </c>
      <c r="AN36" s="16">
        <v>1906306.905688134</v>
      </c>
      <c r="AO36" s="16">
        <v>207589.60852517112</v>
      </c>
      <c r="AP36" s="16">
        <v>100087.08165709989</v>
      </c>
      <c r="AQ36" s="16">
        <v>13982.952941058542</v>
      </c>
      <c r="AR36" s="16">
        <v>4168817.7585297078</v>
      </c>
      <c r="AS36" s="16">
        <v>13490741.589390699</v>
      </c>
      <c r="AT36" s="16">
        <f t="shared" si="20"/>
        <v>25935888.325343981</v>
      </c>
      <c r="AU36" s="16">
        <f t="shared" si="21"/>
        <v>2006393.987345234</v>
      </c>
      <c r="AV36" s="16">
        <f t="shared" si="22"/>
        <v>17659559.347920407</v>
      </c>
      <c r="AW36" s="16">
        <f t="shared" si="23"/>
        <v>45601841.660609618</v>
      </c>
      <c r="AX36" s="16">
        <f t="shared" si="24"/>
        <v>91386.339390382171</v>
      </c>
      <c r="AY36" s="17">
        <f t="shared" si="29"/>
        <v>45693228</v>
      </c>
    </row>
    <row r="37" spans="1:51" x14ac:dyDescent="0.2">
      <c r="A37" s="4">
        <f t="shared" si="25"/>
        <v>2018</v>
      </c>
      <c r="B37" s="4">
        <f t="shared" si="26"/>
        <v>8</v>
      </c>
      <c r="C37" s="11">
        <f t="shared" si="9"/>
        <v>43313</v>
      </c>
      <c r="E37" s="15">
        <v>14019735</v>
      </c>
      <c r="F37" s="16">
        <v>9928326</v>
      </c>
      <c r="G37" s="16">
        <v>1203553</v>
      </c>
      <c r="H37" s="16">
        <v>1808357</v>
      </c>
      <c r="I37" s="16">
        <v>202679</v>
      </c>
      <c r="J37" s="16">
        <v>115458</v>
      </c>
      <c r="K37" s="16">
        <v>15351</v>
      </c>
      <c r="L37" s="16">
        <v>4133019</v>
      </c>
      <c r="M37" s="16">
        <v>13904200</v>
      </c>
      <c r="N37" s="16">
        <f t="shared" si="10"/>
        <v>25369644</v>
      </c>
      <c r="O37" s="16">
        <f t="shared" si="11"/>
        <v>1923815</v>
      </c>
      <c r="P37" s="16">
        <f t="shared" si="12"/>
        <v>18037219</v>
      </c>
      <c r="Q37" s="16">
        <f t="shared" si="13"/>
        <v>45330678</v>
      </c>
      <c r="R37" s="16">
        <f t="shared" si="14"/>
        <v>90843</v>
      </c>
      <c r="S37" s="17">
        <f t="shared" si="27"/>
        <v>45421521</v>
      </c>
      <c r="U37" s="15">
        <v>14061809</v>
      </c>
      <c r="V37" s="16">
        <v>9925354</v>
      </c>
      <c r="W37" s="16">
        <v>1201251</v>
      </c>
      <c r="X37" s="16">
        <v>1812391</v>
      </c>
      <c r="Y37" s="16">
        <v>202270</v>
      </c>
      <c r="Z37" s="16">
        <v>116159</v>
      </c>
      <c r="AA37" s="16">
        <v>15309</v>
      </c>
      <c r="AB37" s="16">
        <v>4193961</v>
      </c>
      <c r="AC37" s="16">
        <v>14057594</v>
      </c>
      <c r="AD37" s="16">
        <f t="shared" si="15"/>
        <v>25405993</v>
      </c>
      <c r="AE37" s="16">
        <f t="shared" si="16"/>
        <v>1928550</v>
      </c>
      <c r="AF37" s="16">
        <f t="shared" si="17"/>
        <v>18251555</v>
      </c>
      <c r="AG37" s="16">
        <f t="shared" si="18"/>
        <v>45586098</v>
      </c>
      <c r="AH37" s="16">
        <f t="shared" si="19"/>
        <v>91355</v>
      </c>
      <c r="AI37" s="17">
        <f t="shared" si="28"/>
        <v>45677453</v>
      </c>
      <c r="AK37" s="15">
        <v>14019734.575957205</v>
      </c>
      <c r="AL37" s="16">
        <v>9928326.1079673283</v>
      </c>
      <c r="AM37" s="16">
        <v>1203552.7086773855</v>
      </c>
      <c r="AN37" s="16">
        <v>1808357.1396646034</v>
      </c>
      <c r="AO37" s="16">
        <v>202679.3406920433</v>
      </c>
      <c r="AP37" s="16">
        <v>115457.84664914626</v>
      </c>
      <c r="AQ37" s="16">
        <v>15351.265062363565</v>
      </c>
      <c r="AR37" s="16">
        <v>4133018.6095371302</v>
      </c>
      <c r="AS37" s="16">
        <v>13904199.943916518</v>
      </c>
      <c r="AT37" s="16">
        <f t="shared" si="20"/>
        <v>25369643.998356324</v>
      </c>
      <c r="AU37" s="16">
        <f t="shared" si="21"/>
        <v>1923814.9863137496</v>
      </c>
      <c r="AV37" s="16">
        <f t="shared" si="22"/>
        <v>18037218.553453647</v>
      </c>
      <c r="AW37" s="16">
        <f t="shared" si="23"/>
        <v>45330677.538123719</v>
      </c>
      <c r="AX37" s="16">
        <f t="shared" si="24"/>
        <v>90843.461876280606</v>
      </c>
      <c r="AY37" s="17">
        <f t="shared" si="29"/>
        <v>45421521</v>
      </c>
    </row>
    <row r="38" spans="1:51" x14ac:dyDescent="0.2">
      <c r="A38" s="4">
        <f t="shared" si="25"/>
        <v>2018</v>
      </c>
      <c r="B38" s="4">
        <f t="shared" si="26"/>
        <v>9</v>
      </c>
      <c r="C38" s="11">
        <f t="shared" si="9"/>
        <v>43344</v>
      </c>
      <c r="E38" s="15">
        <v>19574560</v>
      </c>
      <c r="F38" s="16">
        <v>11916380</v>
      </c>
      <c r="G38" s="16">
        <v>1351135</v>
      </c>
      <c r="H38" s="16">
        <v>2164265</v>
      </c>
      <c r="I38" s="16">
        <v>233476</v>
      </c>
      <c r="J38" s="16">
        <v>148930</v>
      </c>
      <c r="K38" s="16">
        <v>16589</v>
      </c>
      <c r="L38" s="16">
        <v>4332866</v>
      </c>
      <c r="M38" s="16">
        <v>13903404</v>
      </c>
      <c r="N38" s="16">
        <f t="shared" si="10"/>
        <v>33092140</v>
      </c>
      <c r="O38" s="16">
        <f t="shared" si="11"/>
        <v>2313195</v>
      </c>
      <c r="P38" s="16">
        <f t="shared" si="12"/>
        <v>18236270</v>
      </c>
      <c r="Q38" s="16">
        <f t="shared" si="13"/>
        <v>53641605</v>
      </c>
      <c r="R38" s="16">
        <f t="shared" si="14"/>
        <v>107498</v>
      </c>
      <c r="S38" s="17">
        <f t="shared" si="27"/>
        <v>53749103</v>
      </c>
      <c r="U38" s="15">
        <v>19655612</v>
      </c>
      <c r="V38" s="16">
        <v>11890657</v>
      </c>
      <c r="W38" s="16">
        <v>1344440</v>
      </c>
      <c r="X38" s="16">
        <v>2170184</v>
      </c>
      <c r="Y38" s="16">
        <v>232403</v>
      </c>
      <c r="Z38" s="16">
        <v>148705</v>
      </c>
      <c r="AA38" s="16">
        <v>16443</v>
      </c>
      <c r="AB38" s="16">
        <v>4337682</v>
      </c>
      <c r="AC38" s="16">
        <v>13972016</v>
      </c>
      <c r="AD38" s="16">
        <f t="shared" si="15"/>
        <v>33139555</v>
      </c>
      <c r="AE38" s="16">
        <f t="shared" si="16"/>
        <v>2318889</v>
      </c>
      <c r="AF38" s="16">
        <f t="shared" si="17"/>
        <v>18309698</v>
      </c>
      <c r="AG38" s="16">
        <f t="shared" si="18"/>
        <v>53768142</v>
      </c>
      <c r="AH38" s="16">
        <f t="shared" si="19"/>
        <v>107752</v>
      </c>
      <c r="AI38" s="17">
        <f t="shared" si="28"/>
        <v>53875894</v>
      </c>
      <c r="AK38" s="15">
        <v>19574560.481326163</v>
      </c>
      <c r="AL38" s="16">
        <v>11916379.582009919</v>
      </c>
      <c r="AM38" s="16">
        <v>1351134.5867185513</v>
      </c>
      <c r="AN38" s="16">
        <v>2164264.8049953384</v>
      </c>
      <c r="AO38" s="16">
        <v>233476.49367587591</v>
      </c>
      <c r="AP38" s="16">
        <v>148930.48279458421</v>
      </c>
      <c r="AQ38" s="16">
        <v>16589.358391048128</v>
      </c>
      <c r="AR38" s="16">
        <v>4332865.5781663936</v>
      </c>
      <c r="AS38" s="16">
        <v>13903403.818298349</v>
      </c>
      <c r="AT38" s="16">
        <f t="shared" si="20"/>
        <v>33092140.502121557</v>
      </c>
      <c r="AU38" s="16">
        <f t="shared" si="21"/>
        <v>2313195.2877899227</v>
      </c>
      <c r="AV38" s="16">
        <f t="shared" si="22"/>
        <v>18236269.396464743</v>
      </c>
      <c r="AW38" s="16">
        <f t="shared" si="23"/>
        <v>53641605.186376221</v>
      </c>
      <c r="AX38" s="16">
        <f t="shared" si="24"/>
        <v>107497.81362377852</v>
      </c>
      <c r="AY38" s="17">
        <f t="shared" si="29"/>
        <v>53749103</v>
      </c>
    </row>
    <row r="39" spans="1:51" x14ac:dyDescent="0.2">
      <c r="A39" s="4">
        <f t="shared" si="25"/>
        <v>2018</v>
      </c>
      <c r="B39" s="4">
        <f t="shared" si="26"/>
        <v>10</v>
      </c>
      <c r="C39" s="11">
        <f t="shared" si="9"/>
        <v>43374</v>
      </c>
      <c r="E39" s="15">
        <v>44662330</v>
      </c>
      <c r="F39" s="16">
        <v>20493495</v>
      </c>
      <c r="G39" s="16">
        <v>1994395</v>
      </c>
      <c r="H39" s="16">
        <v>3652978</v>
      </c>
      <c r="I39" s="16">
        <v>331861</v>
      </c>
      <c r="J39" s="16">
        <v>184488</v>
      </c>
      <c r="K39" s="16">
        <v>19980</v>
      </c>
      <c r="L39" s="16">
        <v>4709711</v>
      </c>
      <c r="M39" s="16">
        <v>14525673</v>
      </c>
      <c r="N39" s="16">
        <f t="shared" si="10"/>
        <v>67502061</v>
      </c>
      <c r="O39" s="16">
        <f t="shared" si="11"/>
        <v>3837466</v>
      </c>
      <c r="P39" s="16">
        <f t="shared" si="12"/>
        <v>19235384</v>
      </c>
      <c r="Q39" s="16">
        <f t="shared" si="13"/>
        <v>90574911</v>
      </c>
      <c r="R39" s="16">
        <f t="shared" si="14"/>
        <v>181513</v>
      </c>
      <c r="S39" s="17">
        <f t="shared" si="27"/>
        <v>90756424</v>
      </c>
      <c r="U39" s="15">
        <v>44759973</v>
      </c>
      <c r="V39" s="16">
        <v>20498315</v>
      </c>
      <c r="W39" s="16">
        <v>1991314</v>
      </c>
      <c r="X39" s="16">
        <v>3663391</v>
      </c>
      <c r="Y39" s="16">
        <v>329365</v>
      </c>
      <c r="Z39" s="16">
        <v>183521</v>
      </c>
      <c r="AA39" s="16">
        <v>19810</v>
      </c>
      <c r="AB39" s="16">
        <v>5020927</v>
      </c>
      <c r="AC39" s="16">
        <v>15527567</v>
      </c>
      <c r="AD39" s="16">
        <f t="shared" si="15"/>
        <v>67598777</v>
      </c>
      <c r="AE39" s="16">
        <f t="shared" si="16"/>
        <v>3846912</v>
      </c>
      <c r="AF39" s="16">
        <f t="shared" si="17"/>
        <v>20548494</v>
      </c>
      <c r="AG39" s="16">
        <f t="shared" si="18"/>
        <v>91994183</v>
      </c>
      <c r="AH39" s="16">
        <f t="shared" si="19"/>
        <v>184357</v>
      </c>
      <c r="AI39" s="17">
        <f t="shared" si="28"/>
        <v>92178540</v>
      </c>
      <c r="AK39" s="15">
        <v>44662330.416697577</v>
      </c>
      <c r="AL39" s="16">
        <v>20493494.922833528</v>
      </c>
      <c r="AM39" s="16">
        <v>1994394.7840689877</v>
      </c>
      <c r="AN39" s="16">
        <v>3652978.0091227181</v>
      </c>
      <c r="AO39" s="16">
        <v>331861.11970185902</v>
      </c>
      <c r="AP39" s="16">
        <v>184487.84231485333</v>
      </c>
      <c r="AQ39" s="16">
        <v>19979.710483950497</v>
      </c>
      <c r="AR39" s="16">
        <v>4709711.3708553156</v>
      </c>
      <c r="AS39" s="16">
        <v>14525673.294245802</v>
      </c>
      <c r="AT39" s="16">
        <f t="shared" si="20"/>
        <v>67502060.953785911</v>
      </c>
      <c r="AU39" s="16">
        <f t="shared" si="21"/>
        <v>3837465.8514375715</v>
      </c>
      <c r="AV39" s="16">
        <f t="shared" si="22"/>
        <v>19235384.665101118</v>
      </c>
      <c r="AW39" s="16">
        <f t="shared" si="23"/>
        <v>90574911.470324606</v>
      </c>
      <c r="AX39" s="16">
        <f t="shared" si="24"/>
        <v>181512.5296753943</v>
      </c>
      <c r="AY39" s="17">
        <f t="shared" si="29"/>
        <v>90756424</v>
      </c>
    </row>
    <row r="40" spans="1:51" x14ac:dyDescent="0.2">
      <c r="A40" s="4">
        <f t="shared" si="25"/>
        <v>2018</v>
      </c>
      <c r="B40" s="4">
        <f t="shared" si="26"/>
        <v>11</v>
      </c>
      <c r="C40" s="11">
        <f t="shared" si="9"/>
        <v>43405</v>
      </c>
      <c r="E40" s="15">
        <v>79244929</v>
      </c>
      <c r="F40" s="16">
        <v>31816946</v>
      </c>
      <c r="G40" s="16">
        <v>2651052</v>
      </c>
      <c r="H40" s="16">
        <v>4287978</v>
      </c>
      <c r="I40" s="16">
        <v>363395</v>
      </c>
      <c r="J40" s="16">
        <v>164524</v>
      </c>
      <c r="K40" s="16">
        <v>21242</v>
      </c>
      <c r="L40" s="16">
        <v>5403156</v>
      </c>
      <c r="M40" s="16">
        <v>15760328</v>
      </c>
      <c r="N40" s="16">
        <f t="shared" si="10"/>
        <v>114097564</v>
      </c>
      <c r="O40" s="16">
        <f t="shared" si="11"/>
        <v>4452502</v>
      </c>
      <c r="P40" s="16">
        <f t="shared" si="12"/>
        <v>21163484</v>
      </c>
      <c r="Q40" s="16">
        <f t="shared" si="13"/>
        <v>139713550</v>
      </c>
      <c r="R40" s="16">
        <f t="shared" si="14"/>
        <v>279987</v>
      </c>
      <c r="S40" s="17">
        <f t="shared" si="27"/>
        <v>139993537</v>
      </c>
      <c r="U40" s="15">
        <v>79310785</v>
      </c>
      <c r="V40" s="16">
        <v>31905891</v>
      </c>
      <c r="W40" s="16">
        <v>2661355</v>
      </c>
      <c r="X40" s="16">
        <v>4298206</v>
      </c>
      <c r="Y40" s="16">
        <v>361854</v>
      </c>
      <c r="Z40" s="16">
        <v>165256</v>
      </c>
      <c r="AA40" s="16">
        <v>21158</v>
      </c>
      <c r="AB40" s="16">
        <v>5210723</v>
      </c>
      <c r="AC40" s="16">
        <v>15203398</v>
      </c>
      <c r="AD40" s="16">
        <f t="shared" si="15"/>
        <v>114261043</v>
      </c>
      <c r="AE40" s="16">
        <f t="shared" si="16"/>
        <v>4463462</v>
      </c>
      <c r="AF40" s="16">
        <f t="shared" si="17"/>
        <v>20414121</v>
      </c>
      <c r="AG40" s="16">
        <f t="shared" si="18"/>
        <v>139138626</v>
      </c>
      <c r="AH40" s="16">
        <f t="shared" si="19"/>
        <v>278835</v>
      </c>
      <c r="AI40" s="17">
        <f t="shared" si="28"/>
        <v>139417461</v>
      </c>
      <c r="AK40" s="15">
        <v>79244929.05562</v>
      </c>
      <c r="AL40" s="16">
        <v>31816946.178539369</v>
      </c>
      <c r="AM40" s="16">
        <v>2651052.2773119356</v>
      </c>
      <c r="AN40" s="16">
        <v>4287978.4277072409</v>
      </c>
      <c r="AO40" s="16">
        <v>363395.18422106683</v>
      </c>
      <c r="AP40" s="16">
        <v>164523.8136892388</v>
      </c>
      <c r="AQ40" s="16">
        <v>21241.937770419274</v>
      </c>
      <c r="AR40" s="16">
        <v>5403156.0925772982</v>
      </c>
      <c r="AS40" s="16">
        <v>15760327.841742791</v>
      </c>
      <c r="AT40" s="16">
        <f t="shared" si="20"/>
        <v>114097564.6334628</v>
      </c>
      <c r="AU40" s="16">
        <f t="shared" si="21"/>
        <v>4452502.2413964793</v>
      </c>
      <c r="AV40" s="16">
        <f t="shared" si="22"/>
        <v>21163483.934320088</v>
      </c>
      <c r="AW40" s="16">
        <f t="shared" si="23"/>
        <v>139713550.80917937</v>
      </c>
      <c r="AX40" s="16">
        <f t="shared" si="24"/>
        <v>279987.19082063437</v>
      </c>
      <c r="AY40" s="17">
        <f t="shared" si="29"/>
        <v>139993538</v>
      </c>
    </row>
    <row r="41" spans="1:51" x14ac:dyDescent="0.2">
      <c r="A41" s="4">
        <f t="shared" si="25"/>
        <v>2018</v>
      </c>
      <c r="B41" s="4">
        <f t="shared" si="26"/>
        <v>12</v>
      </c>
      <c r="C41" s="11">
        <f t="shared" si="9"/>
        <v>43435</v>
      </c>
      <c r="E41" s="15">
        <v>102502946</v>
      </c>
      <c r="F41" s="16">
        <v>40421789</v>
      </c>
      <c r="G41" s="16">
        <v>3139392</v>
      </c>
      <c r="H41" s="16">
        <v>5226076</v>
      </c>
      <c r="I41" s="16">
        <v>388205</v>
      </c>
      <c r="J41" s="16">
        <v>174993</v>
      </c>
      <c r="K41" s="16">
        <v>21237</v>
      </c>
      <c r="L41" s="16">
        <v>6274842</v>
      </c>
      <c r="M41" s="16">
        <v>15997196</v>
      </c>
      <c r="N41" s="16">
        <f t="shared" si="10"/>
        <v>146473569</v>
      </c>
      <c r="O41" s="16">
        <f t="shared" si="11"/>
        <v>5401069</v>
      </c>
      <c r="P41" s="16">
        <f t="shared" si="12"/>
        <v>22272038</v>
      </c>
      <c r="Q41" s="16">
        <f t="shared" si="13"/>
        <v>174146676</v>
      </c>
      <c r="R41" s="16">
        <f t="shared" si="14"/>
        <v>348991</v>
      </c>
      <c r="S41" s="17">
        <f t="shared" si="27"/>
        <v>174495667</v>
      </c>
      <c r="U41" s="15">
        <v>102551803</v>
      </c>
      <c r="V41" s="16">
        <v>40565454</v>
      </c>
      <c r="W41" s="16">
        <v>3158093</v>
      </c>
      <c r="X41" s="16">
        <v>5238308</v>
      </c>
      <c r="Y41" s="16">
        <v>386926</v>
      </c>
      <c r="Z41" s="16">
        <v>176056</v>
      </c>
      <c r="AA41" s="16">
        <v>21160</v>
      </c>
      <c r="AB41" s="16">
        <v>6493414</v>
      </c>
      <c r="AC41" s="16">
        <v>16634743</v>
      </c>
      <c r="AD41" s="16">
        <f t="shared" si="15"/>
        <v>146683436</v>
      </c>
      <c r="AE41" s="16">
        <f t="shared" si="16"/>
        <v>5414364</v>
      </c>
      <c r="AF41" s="16">
        <f t="shared" si="17"/>
        <v>23128157</v>
      </c>
      <c r="AG41" s="16">
        <f t="shared" si="18"/>
        <v>175225957</v>
      </c>
      <c r="AH41" s="16">
        <f t="shared" si="19"/>
        <v>351154</v>
      </c>
      <c r="AI41" s="17">
        <f t="shared" si="28"/>
        <v>175577111</v>
      </c>
      <c r="AK41" s="15">
        <v>102502946.04872495</v>
      </c>
      <c r="AL41" s="16">
        <v>40421788.751823843</v>
      </c>
      <c r="AM41" s="16">
        <v>3139392.1625747122</v>
      </c>
      <c r="AN41" s="16">
        <v>5226076.4327782877</v>
      </c>
      <c r="AO41" s="16">
        <v>388205.06800482841</v>
      </c>
      <c r="AP41" s="16">
        <v>174992.82419330935</v>
      </c>
      <c r="AQ41" s="16">
        <v>21237.089832888709</v>
      </c>
      <c r="AR41" s="16">
        <v>6274841.8840789041</v>
      </c>
      <c r="AS41" s="16">
        <v>15997196.412195355</v>
      </c>
      <c r="AT41" s="16">
        <f t="shared" si="20"/>
        <v>146473569.12096122</v>
      </c>
      <c r="AU41" s="16">
        <f t="shared" si="21"/>
        <v>5401069.2569715967</v>
      </c>
      <c r="AV41" s="16">
        <f t="shared" si="22"/>
        <v>22272038.29627426</v>
      </c>
      <c r="AW41" s="16">
        <f t="shared" si="23"/>
        <v>174146676.67420709</v>
      </c>
      <c r="AX41" s="16">
        <f t="shared" si="24"/>
        <v>348991.32579290867</v>
      </c>
      <c r="AY41" s="17">
        <f t="shared" si="29"/>
        <v>174495668</v>
      </c>
    </row>
    <row r="42" spans="1:51" x14ac:dyDescent="0.2">
      <c r="A42" s="4">
        <f t="shared" si="25"/>
        <v>2019</v>
      </c>
      <c r="B42" s="4">
        <f t="shared" si="26"/>
        <v>1</v>
      </c>
      <c r="C42" s="11">
        <f t="shared" si="9"/>
        <v>43466</v>
      </c>
      <c r="E42" s="15">
        <v>95895433</v>
      </c>
      <c r="F42" s="16">
        <v>38549340</v>
      </c>
      <c r="G42" s="16">
        <v>3006202</v>
      </c>
      <c r="H42" s="16">
        <v>5147049</v>
      </c>
      <c r="I42" s="16">
        <v>359221</v>
      </c>
      <c r="J42" s="16">
        <v>159169</v>
      </c>
      <c r="K42" s="16">
        <v>18521</v>
      </c>
      <c r="L42" s="16">
        <v>6098280</v>
      </c>
      <c r="M42" s="16">
        <v>16599804</v>
      </c>
      <c r="N42" s="16">
        <f t="shared" si="10"/>
        <v>137828717</v>
      </c>
      <c r="O42" s="16">
        <f t="shared" si="11"/>
        <v>5306218</v>
      </c>
      <c r="P42" s="16">
        <f t="shared" si="12"/>
        <v>22698084</v>
      </c>
      <c r="Q42" s="16">
        <f t="shared" si="13"/>
        <v>165833019</v>
      </c>
      <c r="R42" s="16">
        <f t="shared" si="14"/>
        <v>332331</v>
      </c>
      <c r="S42" s="17">
        <f t="shared" si="27"/>
        <v>166165350</v>
      </c>
      <c r="U42" s="15">
        <v>96354204</v>
      </c>
      <c r="V42" s="16">
        <v>38830016</v>
      </c>
      <c r="W42" s="16">
        <v>3034314</v>
      </c>
      <c r="X42" s="16">
        <v>5189917</v>
      </c>
      <c r="Y42" s="16">
        <v>359674</v>
      </c>
      <c r="Z42" s="16">
        <v>161244</v>
      </c>
      <c r="AA42" s="16">
        <v>18545</v>
      </c>
      <c r="AB42" s="16">
        <v>5851932</v>
      </c>
      <c r="AC42" s="16">
        <v>15929234</v>
      </c>
      <c r="AD42" s="16">
        <f t="shared" si="15"/>
        <v>138596753</v>
      </c>
      <c r="AE42" s="16">
        <f t="shared" si="16"/>
        <v>5351161</v>
      </c>
      <c r="AF42" s="16">
        <f t="shared" si="17"/>
        <v>21781166</v>
      </c>
      <c r="AG42" s="16">
        <f t="shared" si="18"/>
        <v>165729080</v>
      </c>
      <c r="AH42" s="16">
        <f t="shared" si="19"/>
        <v>332122</v>
      </c>
      <c r="AI42" s="17">
        <f t="shared" si="28"/>
        <v>166061202</v>
      </c>
      <c r="AK42" s="15">
        <v>95900786.486095548</v>
      </c>
      <c r="AL42" s="16">
        <v>38551336.862945199</v>
      </c>
      <c r="AM42" s="16">
        <v>3006366.1177703226</v>
      </c>
      <c r="AN42" s="16">
        <v>5147253.6219660239</v>
      </c>
      <c r="AO42" s="16">
        <v>359241.94617667334</v>
      </c>
      <c r="AP42" s="16">
        <v>159174.91014988569</v>
      </c>
      <c r="AQ42" s="16">
        <v>18522.424643257917</v>
      </c>
      <c r="AR42" s="16">
        <v>6098280.1888805944</v>
      </c>
      <c r="AS42" s="16">
        <v>16599804.342262356</v>
      </c>
      <c r="AT42" s="16">
        <f t="shared" si="20"/>
        <v>137836253.83763099</v>
      </c>
      <c r="AU42" s="16">
        <f t="shared" si="21"/>
        <v>5306428.5321159093</v>
      </c>
      <c r="AV42" s="16">
        <f t="shared" si="22"/>
        <v>22698084.53114295</v>
      </c>
      <c r="AW42" s="16">
        <f t="shared" si="23"/>
        <v>165840766.90088984</v>
      </c>
      <c r="AX42" s="16">
        <f t="shared" si="24"/>
        <v>332346.0991101563</v>
      </c>
      <c r="AY42" s="17">
        <f t="shared" si="29"/>
        <v>166173113</v>
      </c>
    </row>
    <row r="43" spans="1:51" x14ac:dyDescent="0.2">
      <c r="A43" s="4">
        <f t="shared" si="25"/>
        <v>2019</v>
      </c>
      <c r="B43" s="4">
        <f t="shared" si="26"/>
        <v>2</v>
      </c>
      <c r="C43" s="11">
        <f t="shared" si="9"/>
        <v>43497</v>
      </c>
      <c r="E43" s="15">
        <v>81792499</v>
      </c>
      <c r="F43" s="16">
        <v>33198043</v>
      </c>
      <c r="G43" s="16">
        <v>2671474</v>
      </c>
      <c r="H43" s="16">
        <v>4705810</v>
      </c>
      <c r="I43" s="16">
        <v>335205</v>
      </c>
      <c r="J43" s="16">
        <v>158308</v>
      </c>
      <c r="K43" s="16">
        <v>17515</v>
      </c>
      <c r="L43" s="16">
        <v>5604193</v>
      </c>
      <c r="M43" s="16">
        <v>15284725</v>
      </c>
      <c r="N43" s="16">
        <f t="shared" si="10"/>
        <v>118014736</v>
      </c>
      <c r="O43" s="16">
        <f t="shared" si="11"/>
        <v>4864118</v>
      </c>
      <c r="P43" s="16">
        <f t="shared" si="12"/>
        <v>20888918</v>
      </c>
      <c r="Q43" s="16">
        <f t="shared" si="13"/>
        <v>143767772</v>
      </c>
      <c r="R43" s="16">
        <f t="shared" si="14"/>
        <v>288112</v>
      </c>
      <c r="S43" s="17">
        <f t="shared" si="27"/>
        <v>144055884</v>
      </c>
      <c r="U43" s="15">
        <v>82208441</v>
      </c>
      <c r="V43" s="16">
        <v>33417879</v>
      </c>
      <c r="W43" s="16">
        <v>2692605</v>
      </c>
      <c r="X43" s="16">
        <v>4745264</v>
      </c>
      <c r="Y43" s="16">
        <v>335885</v>
      </c>
      <c r="Z43" s="16">
        <v>160053</v>
      </c>
      <c r="AA43" s="16">
        <v>17550</v>
      </c>
      <c r="AB43" s="16">
        <v>5514462</v>
      </c>
      <c r="AC43" s="16">
        <v>15038685</v>
      </c>
      <c r="AD43" s="16">
        <f t="shared" si="15"/>
        <v>118672360</v>
      </c>
      <c r="AE43" s="16">
        <f t="shared" si="16"/>
        <v>4905317</v>
      </c>
      <c r="AF43" s="16">
        <f t="shared" si="17"/>
        <v>20553147</v>
      </c>
      <c r="AG43" s="16">
        <f t="shared" si="18"/>
        <v>144130824</v>
      </c>
      <c r="AH43" s="16">
        <f t="shared" si="19"/>
        <v>288839</v>
      </c>
      <c r="AI43" s="17">
        <f t="shared" si="28"/>
        <v>144419663</v>
      </c>
      <c r="AK43" s="15">
        <v>81797125.990576565</v>
      </c>
      <c r="AL43" s="16">
        <v>33199703.317297615</v>
      </c>
      <c r="AM43" s="16">
        <v>2671614.1354713403</v>
      </c>
      <c r="AN43" s="16">
        <v>4705995.4425568311</v>
      </c>
      <c r="AO43" s="16">
        <v>335229.10879997048</v>
      </c>
      <c r="AP43" s="16">
        <v>158315.87270813156</v>
      </c>
      <c r="AQ43" s="16">
        <v>17515.876603976998</v>
      </c>
      <c r="AR43" s="16">
        <v>5604192.5723489393</v>
      </c>
      <c r="AS43" s="16">
        <v>15284724.937631693</v>
      </c>
      <c r="AT43" s="16">
        <f t="shared" si="20"/>
        <v>118021188.42874946</v>
      </c>
      <c r="AU43" s="16">
        <f t="shared" si="21"/>
        <v>4864311.3152649626</v>
      </c>
      <c r="AV43" s="16">
        <f t="shared" si="22"/>
        <v>20888917.509980634</v>
      </c>
      <c r="AW43" s="16">
        <f t="shared" si="23"/>
        <v>143774417.25399506</v>
      </c>
      <c r="AX43" s="16">
        <f t="shared" si="24"/>
        <v>288124.74600493908</v>
      </c>
      <c r="AY43" s="17">
        <f t="shared" si="29"/>
        <v>144062542</v>
      </c>
    </row>
    <row r="44" spans="1:51" x14ac:dyDescent="0.2">
      <c r="A44" s="4">
        <f t="shared" si="25"/>
        <v>2019</v>
      </c>
      <c r="B44" s="4">
        <f t="shared" si="26"/>
        <v>3</v>
      </c>
      <c r="C44" s="11">
        <f t="shared" si="9"/>
        <v>43525</v>
      </c>
      <c r="E44" s="15">
        <v>72754322</v>
      </c>
      <c r="F44" s="16">
        <v>30833879</v>
      </c>
      <c r="G44" s="16">
        <v>2545265</v>
      </c>
      <c r="H44" s="16">
        <v>4510184</v>
      </c>
      <c r="I44" s="16">
        <v>356492</v>
      </c>
      <c r="J44" s="16">
        <v>162977</v>
      </c>
      <c r="K44" s="16">
        <v>18959</v>
      </c>
      <c r="L44" s="16">
        <v>5620504</v>
      </c>
      <c r="M44" s="16">
        <v>17129516</v>
      </c>
      <c r="N44" s="16">
        <f t="shared" si="10"/>
        <v>106508917</v>
      </c>
      <c r="O44" s="16">
        <f t="shared" si="11"/>
        <v>4673161</v>
      </c>
      <c r="P44" s="16">
        <f t="shared" si="12"/>
        <v>22750020</v>
      </c>
      <c r="Q44" s="16">
        <f t="shared" si="13"/>
        <v>133932098</v>
      </c>
      <c r="R44" s="16">
        <f t="shared" si="14"/>
        <v>268401</v>
      </c>
      <c r="S44" s="17">
        <f t="shared" si="27"/>
        <v>134200499</v>
      </c>
      <c r="U44" s="15">
        <v>73136695</v>
      </c>
      <c r="V44" s="16">
        <v>31025678</v>
      </c>
      <c r="W44" s="16">
        <v>2563426</v>
      </c>
      <c r="X44" s="16">
        <v>4548186</v>
      </c>
      <c r="Y44" s="16">
        <v>357604</v>
      </c>
      <c r="Z44" s="16">
        <v>164557</v>
      </c>
      <c r="AA44" s="16">
        <v>19022</v>
      </c>
      <c r="AB44" s="16">
        <v>5457143</v>
      </c>
      <c r="AC44" s="16">
        <v>16523991</v>
      </c>
      <c r="AD44" s="16">
        <f t="shared" si="15"/>
        <v>107102425</v>
      </c>
      <c r="AE44" s="16">
        <f t="shared" si="16"/>
        <v>4712743</v>
      </c>
      <c r="AF44" s="16">
        <f t="shared" si="17"/>
        <v>21981134</v>
      </c>
      <c r="AG44" s="16">
        <f t="shared" si="18"/>
        <v>133796302</v>
      </c>
      <c r="AH44" s="16">
        <f t="shared" si="19"/>
        <v>268129</v>
      </c>
      <c r="AI44" s="17">
        <f t="shared" si="28"/>
        <v>134064431</v>
      </c>
      <c r="AK44" s="15">
        <v>72758150.977881059</v>
      </c>
      <c r="AL44" s="16">
        <v>30835661.338076003</v>
      </c>
      <c r="AM44" s="16">
        <v>2545441.2692690976</v>
      </c>
      <c r="AN44" s="16">
        <v>4510362.3149844557</v>
      </c>
      <c r="AO44" s="16">
        <v>356525.37344532402</v>
      </c>
      <c r="AP44" s="16">
        <v>162984.17860154551</v>
      </c>
      <c r="AQ44" s="16">
        <v>18960.993059818225</v>
      </c>
      <c r="AR44" s="16">
        <v>5620504.4729101676</v>
      </c>
      <c r="AS44" s="16">
        <v>17129515.513592534</v>
      </c>
      <c r="AT44" s="16">
        <f t="shared" si="20"/>
        <v>106514739.95173129</v>
      </c>
      <c r="AU44" s="16">
        <f t="shared" si="21"/>
        <v>4673346.493586001</v>
      </c>
      <c r="AV44" s="16">
        <f t="shared" si="22"/>
        <v>22750019.9865027</v>
      </c>
      <c r="AW44" s="16">
        <f t="shared" si="23"/>
        <v>133938106.43182001</v>
      </c>
      <c r="AX44" s="16">
        <f t="shared" si="24"/>
        <v>268412.56817999482</v>
      </c>
      <c r="AY44" s="17">
        <f t="shared" si="29"/>
        <v>134206519</v>
      </c>
    </row>
    <row r="45" spans="1:51" x14ac:dyDescent="0.2">
      <c r="A45" s="4">
        <f t="shared" si="25"/>
        <v>2019</v>
      </c>
      <c r="B45" s="4">
        <f t="shared" si="26"/>
        <v>4</v>
      </c>
      <c r="C45" s="11">
        <f t="shared" si="9"/>
        <v>43556</v>
      </c>
      <c r="E45" s="15">
        <v>52271013</v>
      </c>
      <c r="F45" s="16">
        <v>23688897</v>
      </c>
      <c r="G45" s="16">
        <v>2094761</v>
      </c>
      <c r="H45" s="16">
        <v>3600486</v>
      </c>
      <c r="I45" s="16">
        <v>326878</v>
      </c>
      <c r="J45" s="16">
        <v>141662</v>
      </c>
      <c r="K45" s="16">
        <v>18403</v>
      </c>
      <c r="L45" s="16">
        <v>4985180</v>
      </c>
      <c r="M45" s="16">
        <v>15132106</v>
      </c>
      <c r="N45" s="16">
        <f t="shared" si="10"/>
        <v>78399952</v>
      </c>
      <c r="O45" s="16">
        <f t="shared" si="11"/>
        <v>3742148</v>
      </c>
      <c r="P45" s="16">
        <f t="shared" si="12"/>
        <v>20117286</v>
      </c>
      <c r="Q45" s="16">
        <f t="shared" si="13"/>
        <v>102259386</v>
      </c>
      <c r="R45" s="16">
        <f t="shared" si="14"/>
        <v>204929</v>
      </c>
      <c r="S45" s="17">
        <f t="shared" si="27"/>
        <v>102464315</v>
      </c>
      <c r="U45" s="15">
        <v>52551595</v>
      </c>
      <c r="V45" s="16">
        <v>23829825</v>
      </c>
      <c r="W45" s="16">
        <v>2108421</v>
      </c>
      <c r="X45" s="16">
        <v>3630801</v>
      </c>
      <c r="Y45" s="16">
        <v>328483</v>
      </c>
      <c r="Z45" s="16">
        <v>143043</v>
      </c>
      <c r="AA45" s="16">
        <v>18504</v>
      </c>
      <c r="AB45" s="16">
        <v>4865776</v>
      </c>
      <c r="AC45" s="16">
        <v>14775791</v>
      </c>
      <c r="AD45" s="16">
        <f t="shared" si="15"/>
        <v>78836828</v>
      </c>
      <c r="AE45" s="16">
        <f t="shared" si="16"/>
        <v>3773844</v>
      </c>
      <c r="AF45" s="16">
        <f t="shared" si="17"/>
        <v>19641567</v>
      </c>
      <c r="AG45" s="16">
        <f t="shared" si="18"/>
        <v>102252239</v>
      </c>
      <c r="AH45" s="16">
        <f t="shared" si="19"/>
        <v>204914</v>
      </c>
      <c r="AI45" s="17">
        <f t="shared" si="28"/>
        <v>102457153</v>
      </c>
      <c r="AK45" s="15">
        <v>52273493.581394203</v>
      </c>
      <c r="AL45" s="16">
        <v>23690470.73222442</v>
      </c>
      <c r="AM45" s="16">
        <v>2094946.99577941</v>
      </c>
      <c r="AN45" s="16">
        <v>3600625.8925467008</v>
      </c>
      <c r="AO45" s="16">
        <v>326922.31971394981</v>
      </c>
      <c r="AP45" s="16">
        <v>141670.69759597143</v>
      </c>
      <c r="AQ45" s="16">
        <v>18405.98080316915</v>
      </c>
      <c r="AR45" s="16">
        <v>4985179.703352672</v>
      </c>
      <c r="AS45" s="16">
        <v>15132106.36730611</v>
      </c>
      <c r="AT45" s="16">
        <f t="shared" si="20"/>
        <v>78404239.609915152</v>
      </c>
      <c r="AU45" s="16">
        <f t="shared" si="21"/>
        <v>3742296.5901426724</v>
      </c>
      <c r="AV45" s="16">
        <f t="shared" si="22"/>
        <v>20117286.070658781</v>
      </c>
      <c r="AW45" s="16">
        <f t="shared" si="23"/>
        <v>102263822.27071661</v>
      </c>
      <c r="AX45" s="16">
        <f t="shared" si="24"/>
        <v>204937.72928339243</v>
      </c>
      <c r="AY45" s="17">
        <f t="shared" si="29"/>
        <v>102468760</v>
      </c>
    </row>
    <row r="46" spans="1:51" x14ac:dyDescent="0.2">
      <c r="A46" s="4">
        <f t="shared" si="25"/>
        <v>2019</v>
      </c>
      <c r="B46" s="4">
        <f t="shared" si="26"/>
        <v>5</v>
      </c>
      <c r="C46" s="11">
        <f t="shared" si="9"/>
        <v>43586</v>
      </c>
      <c r="E46" s="15">
        <v>31122199</v>
      </c>
      <c r="F46" s="16">
        <v>16577312</v>
      </c>
      <c r="G46" s="16">
        <v>1554419</v>
      </c>
      <c r="H46" s="16">
        <v>2860355</v>
      </c>
      <c r="I46" s="16">
        <v>274229</v>
      </c>
      <c r="J46" s="16">
        <v>128044</v>
      </c>
      <c r="K46" s="16">
        <v>16405</v>
      </c>
      <c r="L46" s="16">
        <v>4613720</v>
      </c>
      <c r="M46" s="16">
        <v>14970287</v>
      </c>
      <c r="N46" s="16">
        <f t="shared" si="10"/>
        <v>49544564</v>
      </c>
      <c r="O46" s="16">
        <f t="shared" si="11"/>
        <v>2988399</v>
      </c>
      <c r="P46" s="16">
        <f t="shared" si="12"/>
        <v>19584007</v>
      </c>
      <c r="Q46" s="16">
        <f t="shared" si="13"/>
        <v>72116970</v>
      </c>
      <c r="R46" s="16">
        <f t="shared" si="14"/>
        <v>144523</v>
      </c>
      <c r="S46" s="17">
        <f t="shared" si="27"/>
        <v>72261493</v>
      </c>
      <c r="U46" s="15">
        <v>31272275</v>
      </c>
      <c r="V46" s="16">
        <v>16689658</v>
      </c>
      <c r="W46" s="16">
        <v>1565704</v>
      </c>
      <c r="X46" s="16">
        <v>2884292</v>
      </c>
      <c r="Y46" s="16">
        <v>276455</v>
      </c>
      <c r="Z46" s="16">
        <v>129419</v>
      </c>
      <c r="AA46" s="16">
        <v>16555</v>
      </c>
      <c r="AB46" s="16">
        <v>4616149</v>
      </c>
      <c r="AC46" s="16">
        <v>14848637</v>
      </c>
      <c r="AD46" s="16">
        <f t="shared" si="15"/>
        <v>49820647</v>
      </c>
      <c r="AE46" s="16">
        <f t="shared" si="16"/>
        <v>3013711</v>
      </c>
      <c r="AF46" s="16">
        <f t="shared" si="17"/>
        <v>19464786</v>
      </c>
      <c r="AG46" s="16">
        <f t="shared" si="18"/>
        <v>72299144</v>
      </c>
      <c r="AH46" s="16">
        <f t="shared" si="19"/>
        <v>144888</v>
      </c>
      <c r="AI46" s="17">
        <f t="shared" si="28"/>
        <v>72444032</v>
      </c>
      <c r="AK46" s="15">
        <v>31122883.762043834</v>
      </c>
      <c r="AL46" s="16">
        <v>16579060.183102032</v>
      </c>
      <c r="AM46" s="16">
        <v>1554634.6198407004</v>
      </c>
      <c r="AN46" s="16">
        <v>2860463.6574940933</v>
      </c>
      <c r="AO46" s="16">
        <v>274286.43193168729</v>
      </c>
      <c r="AP46" s="16">
        <v>128054.15203513602</v>
      </c>
      <c r="AQ46" s="16">
        <v>16409.167763039237</v>
      </c>
      <c r="AR46" s="16">
        <v>4613720.2480201833</v>
      </c>
      <c r="AS46" s="16">
        <v>14970287.348546829</v>
      </c>
      <c r="AT46" s="16">
        <f t="shared" si="20"/>
        <v>49547274.164681301</v>
      </c>
      <c r="AU46" s="16">
        <f t="shared" si="21"/>
        <v>2988517.8095292295</v>
      </c>
      <c r="AV46" s="16">
        <f t="shared" si="22"/>
        <v>19584007.596567012</v>
      </c>
      <c r="AW46" s="16">
        <f t="shared" si="23"/>
        <v>72119799.570777535</v>
      </c>
      <c r="AX46" s="16">
        <f t="shared" si="24"/>
        <v>144528.42922246456</v>
      </c>
      <c r="AY46" s="17">
        <f t="shared" si="29"/>
        <v>72264328</v>
      </c>
    </row>
    <row r="47" spans="1:51" x14ac:dyDescent="0.2">
      <c r="A47" s="4">
        <f t="shared" si="25"/>
        <v>2019</v>
      </c>
      <c r="B47" s="4">
        <f t="shared" si="26"/>
        <v>6</v>
      </c>
      <c r="C47" s="11">
        <f t="shared" si="9"/>
        <v>43617</v>
      </c>
      <c r="E47" s="15">
        <v>20770575</v>
      </c>
      <c r="F47" s="16">
        <v>12427715</v>
      </c>
      <c r="G47" s="16">
        <v>1278372</v>
      </c>
      <c r="H47" s="16">
        <v>2153395</v>
      </c>
      <c r="I47" s="16">
        <v>242607</v>
      </c>
      <c r="J47" s="16">
        <v>107070</v>
      </c>
      <c r="K47" s="16">
        <v>15291</v>
      </c>
      <c r="L47" s="16">
        <v>4245435</v>
      </c>
      <c r="M47" s="16">
        <v>13707173</v>
      </c>
      <c r="N47" s="16">
        <f t="shared" si="10"/>
        <v>34734560</v>
      </c>
      <c r="O47" s="16">
        <f t="shared" si="11"/>
        <v>2260465</v>
      </c>
      <c r="P47" s="16">
        <f t="shared" si="12"/>
        <v>17952608</v>
      </c>
      <c r="Q47" s="16">
        <f t="shared" si="13"/>
        <v>54947633</v>
      </c>
      <c r="R47" s="16">
        <f t="shared" si="14"/>
        <v>110115</v>
      </c>
      <c r="S47" s="17">
        <f t="shared" si="27"/>
        <v>55057748</v>
      </c>
      <c r="U47" s="15">
        <v>20864574</v>
      </c>
      <c r="V47" s="16">
        <v>12512764</v>
      </c>
      <c r="W47" s="16">
        <v>1289944</v>
      </c>
      <c r="X47" s="16">
        <v>2171477</v>
      </c>
      <c r="Y47" s="16">
        <v>245344</v>
      </c>
      <c r="Z47" s="16">
        <v>108134</v>
      </c>
      <c r="AA47" s="16">
        <v>15489</v>
      </c>
      <c r="AB47" s="16">
        <v>4278689</v>
      </c>
      <c r="AC47" s="16">
        <v>13824432</v>
      </c>
      <c r="AD47" s="16">
        <f t="shared" si="15"/>
        <v>34928115</v>
      </c>
      <c r="AE47" s="16">
        <f t="shared" si="16"/>
        <v>2279611</v>
      </c>
      <c r="AF47" s="16">
        <f t="shared" si="17"/>
        <v>18103121</v>
      </c>
      <c r="AG47" s="16">
        <f t="shared" si="18"/>
        <v>55310847</v>
      </c>
      <c r="AH47" s="16">
        <f t="shared" si="19"/>
        <v>110843</v>
      </c>
      <c r="AI47" s="17">
        <f t="shared" si="28"/>
        <v>55421690</v>
      </c>
      <c r="AK47" s="15">
        <v>20770829.646516446</v>
      </c>
      <c r="AL47" s="16">
        <v>12429039.072280373</v>
      </c>
      <c r="AM47" s="16">
        <v>1278620.4251080393</v>
      </c>
      <c r="AN47" s="16">
        <v>2153477.506827198</v>
      </c>
      <c r="AO47" s="16">
        <v>242674.65469790014</v>
      </c>
      <c r="AP47" s="16">
        <v>107077.04479140363</v>
      </c>
      <c r="AQ47" s="16">
        <v>15295.737855190044</v>
      </c>
      <c r="AR47" s="16">
        <v>4245435.1883507911</v>
      </c>
      <c r="AS47" s="16">
        <v>13707173.285347229</v>
      </c>
      <c r="AT47" s="16">
        <f t="shared" si="20"/>
        <v>34736459.536457948</v>
      </c>
      <c r="AU47" s="16">
        <f t="shared" si="21"/>
        <v>2260554.5516186017</v>
      </c>
      <c r="AV47" s="16">
        <f t="shared" si="22"/>
        <v>17952608.47369802</v>
      </c>
      <c r="AW47" s="16">
        <f t="shared" si="23"/>
        <v>54949622.561774567</v>
      </c>
      <c r="AX47" s="16">
        <f t="shared" si="24"/>
        <v>110119.43822543323</v>
      </c>
      <c r="AY47" s="17">
        <f t="shared" si="29"/>
        <v>55059742</v>
      </c>
    </row>
    <row r="48" spans="1:51" x14ac:dyDescent="0.2">
      <c r="A48" s="4">
        <f t="shared" si="25"/>
        <v>2019</v>
      </c>
      <c r="B48" s="4">
        <f t="shared" si="26"/>
        <v>7</v>
      </c>
      <c r="C48" s="11">
        <f t="shared" si="9"/>
        <v>43647</v>
      </c>
      <c r="E48" s="15">
        <v>14917192</v>
      </c>
      <c r="F48" s="16">
        <v>9954555</v>
      </c>
      <c r="G48" s="16">
        <v>1104672</v>
      </c>
      <c r="H48" s="16">
        <v>1879172</v>
      </c>
      <c r="I48" s="16">
        <v>201400</v>
      </c>
      <c r="J48" s="16">
        <v>99707</v>
      </c>
      <c r="K48" s="16">
        <v>13867</v>
      </c>
      <c r="L48" s="16">
        <v>4054229</v>
      </c>
      <c r="M48" s="16">
        <v>13457654</v>
      </c>
      <c r="N48" s="16">
        <f t="shared" si="10"/>
        <v>26191686</v>
      </c>
      <c r="O48" s="16">
        <f t="shared" si="11"/>
        <v>1978879</v>
      </c>
      <c r="P48" s="16">
        <f t="shared" si="12"/>
        <v>17511883</v>
      </c>
      <c r="Q48" s="16">
        <f t="shared" si="13"/>
        <v>45682448</v>
      </c>
      <c r="R48" s="16">
        <f t="shared" si="14"/>
        <v>91548</v>
      </c>
      <c r="S48" s="17">
        <f t="shared" si="27"/>
        <v>45773996</v>
      </c>
      <c r="U48" s="15">
        <v>14973074</v>
      </c>
      <c r="V48" s="16">
        <v>10033517</v>
      </c>
      <c r="W48" s="16">
        <v>1115137</v>
      </c>
      <c r="X48" s="16">
        <v>1894219</v>
      </c>
      <c r="Y48" s="16">
        <v>201886</v>
      </c>
      <c r="Z48" s="16">
        <v>101421</v>
      </c>
      <c r="AA48" s="16">
        <v>14023</v>
      </c>
      <c r="AB48" s="16">
        <v>4167606</v>
      </c>
      <c r="AC48" s="16">
        <v>13781093</v>
      </c>
      <c r="AD48" s="16">
        <f t="shared" si="15"/>
        <v>26337637</v>
      </c>
      <c r="AE48" s="16">
        <f t="shared" si="16"/>
        <v>1995640</v>
      </c>
      <c r="AF48" s="16">
        <f t="shared" si="17"/>
        <v>17948699</v>
      </c>
      <c r="AG48" s="16">
        <f t="shared" si="18"/>
        <v>46281976</v>
      </c>
      <c r="AH48" s="16">
        <f t="shared" si="19"/>
        <v>92749</v>
      </c>
      <c r="AI48" s="17">
        <f t="shared" si="28"/>
        <v>46374725</v>
      </c>
      <c r="AK48" s="15">
        <v>14917063.74586435</v>
      </c>
      <c r="AL48" s="16">
        <v>9955881.7338564768</v>
      </c>
      <c r="AM48" s="16">
        <v>1104896.0122647556</v>
      </c>
      <c r="AN48" s="16">
        <v>1879236.1343851089</v>
      </c>
      <c r="AO48" s="16">
        <v>201405.87356961524</v>
      </c>
      <c r="AP48" s="16">
        <v>99721.339535466104</v>
      </c>
      <c r="AQ48" s="16">
        <v>13870.489858450434</v>
      </c>
      <c r="AR48" s="16">
        <v>4054228.5773987593</v>
      </c>
      <c r="AS48" s="16">
        <v>13457653.620326828</v>
      </c>
      <c r="AT48" s="16">
        <f t="shared" si="20"/>
        <v>26193117.855413649</v>
      </c>
      <c r="AU48" s="16">
        <f t="shared" si="21"/>
        <v>1978957.4739205751</v>
      </c>
      <c r="AV48" s="16">
        <f t="shared" si="22"/>
        <v>17511882.197725587</v>
      </c>
      <c r="AW48" s="16">
        <f t="shared" si="23"/>
        <v>45683957.527059808</v>
      </c>
      <c r="AX48" s="16">
        <f t="shared" si="24"/>
        <v>91551.472940191627</v>
      </c>
      <c r="AY48" s="17">
        <f t="shared" si="29"/>
        <v>45775509</v>
      </c>
    </row>
    <row r="49" spans="1:51" x14ac:dyDescent="0.2">
      <c r="A49" s="4">
        <f t="shared" si="25"/>
        <v>2019</v>
      </c>
      <c r="B49" s="4">
        <f t="shared" si="26"/>
        <v>8</v>
      </c>
      <c r="C49" s="11">
        <f t="shared" si="9"/>
        <v>43678</v>
      </c>
      <c r="E49" s="15">
        <v>14169020</v>
      </c>
      <c r="F49" s="16">
        <v>10082417</v>
      </c>
      <c r="G49" s="16">
        <v>1155744</v>
      </c>
      <c r="H49" s="16">
        <v>1782550</v>
      </c>
      <c r="I49" s="16">
        <v>197324</v>
      </c>
      <c r="J49" s="16">
        <v>114882</v>
      </c>
      <c r="K49" s="16">
        <v>15351</v>
      </c>
      <c r="L49" s="16">
        <v>4040883</v>
      </c>
      <c r="M49" s="16">
        <v>13875393</v>
      </c>
      <c r="N49" s="16">
        <f t="shared" si="10"/>
        <v>25619856</v>
      </c>
      <c r="O49" s="16">
        <f t="shared" si="11"/>
        <v>1897432</v>
      </c>
      <c r="P49" s="16">
        <f t="shared" si="12"/>
        <v>17916276</v>
      </c>
      <c r="Q49" s="16">
        <f t="shared" si="13"/>
        <v>45433564</v>
      </c>
      <c r="R49" s="16">
        <f t="shared" si="14"/>
        <v>91049</v>
      </c>
      <c r="S49" s="17">
        <f t="shared" si="27"/>
        <v>45524613</v>
      </c>
      <c r="U49" s="15">
        <v>14288539</v>
      </c>
      <c r="V49" s="16">
        <v>10106939</v>
      </c>
      <c r="W49" s="16">
        <v>1154833</v>
      </c>
      <c r="X49" s="16">
        <v>1797138</v>
      </c>
      <c r="Y49" s="16">
        <v>196999</v>
      </c>
      <c r="Z49" s="16">
        <v>116366</v>
      </c>
      <c r="AA49" s="16">
        <v>15311</v>
      </c>
      <c r="AB49" s="16">
        <v>4114863</v>
      </c>
      <c r="AC49" s="16">
        <v>14075705</v>
      </c>
      <c r="AD49" s="16">
        <f t="shared" si="15"/>
        <v>25762621</v>
      </c>
      <c r="AE49" s="16">
        <f t="shared" si="16"/>
        <v>1913504</v>
      </c>
      <c r="AF49" s="16">
        <f t="shared" si="17"/>
        <v>18190568</v>
      </c>
      <c r="AG49" s="16">
        <f t="shared" si="18"/>
        <v>45866693</v>
      </c>
      <c r="AH49" s="16">
        <f t="shared" si="19"/>
        <v>91917</v>
      </c>
      <c r="AI49" s="17">
        <f t="shared" si="28"/>
        <v>45958610</v>
      </c>
      <c r="AK49" s="15">
        <v>14170612.293499386</v>
      </c>
      <c r="AL49" s="16">
        <v>10082315.226104993</v>
      </c>
      <c r="AM49" s="16">
        <v>1155668.3323239873</v>
      </c>
      <c r="AN49" s="16">
        <v>1782614.0757030067</v>
      </c>
      <c r="AO49" s="16">
        <v>197311.83043519765</v>
      </c>
      <c r="AP49" s="16">
        <v>114893.62698077339</v>
      </c>
      <c r="AQ49" s="16">
        <v>15349.891817539607</v>
      </c>
      <c r="AR49" s="16">
        <v>4040883.1922512073</v>
      </c>
      <c r="AS49" s="16">
        <v>13875392.891244702</v>
      </c>
      <c r="AT49" s="16">
        <f t="shared" si="20"/>
        <v>25621257.574181102</v>
      </c>
      <c r="AU49" s="16">
        <f t="shared" si="21"/>
        <v>1897507.7026837801</v>
      </c>
      <c r="AV49" s="16">
        <f t="shared" si="22"/>
        <v>17916276.083495907</v>
      </c>
      <c r="AW49" s="16">
        <f t="shared" si="23"/>
        <v>45435041.360360786</v>
      </c>
      <c r="AX49" s="16">
        <f t="shared" si="24"/>
        <v>91052.639639213681</v>
      </c>
      <c r="AY49" s="17">
        <f t="shared" si="29"/>
        <v>45526094</v>
      </c>
    </row>
    <row r="50" spans="1:51" x14ac:dyDescent="0.2">
      <c r="A50" s="4">
        <f t="shared" si="25"/>
        <v>2019</v>
      </c>
      <c r="B50" s="4">
        <f t="shared" si="26"/>
        <v>9</v>
      </c>
      <c r="C50" s="11">
        <f t="shared" si="9"/>
        <v>43709</v>
      </c>
      <c r="E50" s="15">
        <v>19777784</v>
      </c>
      <c r="F50" s="16">
        <v>12093871</v>
      </c>
      <c r="G50" s="16">
        <v>1302408</v>
      </c>
      <c r="H50" s="16">
        <v>2132980</v>
      </c>
      <c r="I50" s="16">
        <v>227784</v>
      </c>
      <c r="J50" s="16">
        <v>148493</v>
      </c>
      <c r="K50" s="16">
        <v>16671</v>
      </c>
      <c r="L50" s="16">
        <v>4208504</v>
      </c>
      <c r="M50" s="16">
        <v>13895960</v>
      </c>
      <c r="N50" s="16">
        <f t="shared" si="10"/>
        <v>33418518</v>
      </c>
      <c r="O50" s="16">
        <f t="shared" si="11"/>
        <v>2281473</v>
      </c>
      <c r="P50" s="16">
        <f t="shared" si="12"/>
        <v>18104464</v>
      </c>
      <c r="Q50" s="16">
        <f t="shared" si="13"/>
        <v>53804455</v>
      </c>
      <c r="R50" s="16">
        <f t="shared" si="14"/>
        <v>107825</v>
      </c>
      <c r="S50" s="17">
        <f t="shared" si="27"/>
        <v>53912280</v>
      </c>
      <c r="U50" s="15">
        <v>19976760</v>
      </c>
      <c r="V50" s="16">
        <v>12089609</v>
      </c>
      <c r="W50" s="16">
        <v>1295423</v>
      </c>
      <c r="X50" s="16">
        <v>2152181</v>
      </c>
      <c r="Y50" s="16">
        <v>226474</v>
      </c>
      <c r="Z50" s="16">
        <v>148616</v>
      </c>
      <c r="AA50" s="16">
        <v>16473</v>
      </c>
      <c r="AB50" s="16">
        <v>4229857</v>
      </c>
      <c r="AC50" s="16">
        <v>14018660</v>
      </c>
      <c r="AD50" s="16">
        <f t="shared" si="15"/>
        <v>33604739</v>
      </c>
      <c r="AE50" s="16">
        <f t="shared" si="16"/>
        <v>2300797</v>
      </c>
      <c r="AF50" s="16">
        <f t="shared" si="17"/>
        <v>18248517</v>
      </c>
      <c r="AG50" s="16">
        <f t="shared" si="18"/>
        <v>54154053</v>
      </c>
      <c r="AH50" s="16">
        <f t="shared" si="19"/>
        <v>108525</v>
      </c>
      <c r="AI50" s="17">
        <f t="shared" si="28"/>
        <v>54262578</v>
      </c>
      <c r="AK50" s="15">
        <v>19780826.260693543</v>
      </c>
      <c r="AL50" s="16">
        <v>12092924.271025483</v>
      </c>
      <c r="AM50" s="16">
        <v>1302176.1415980097</v>
      </c>
      <c r="AN50" s="16">
        <v>2133073.4412950943</v>
      </c>
      <c r="AO50" s="16">
        <v>227752.44026194958</v>
      </c>
      <c r="AP50" s="16">
        <v>148489.96663095389</v>
      </c>
      <c r="AQ50" s="16">
        <v>16665.907454013326</v>
      </c>
      <c r="AR50" s="16">
        <v>4208504.2295543868</v>
      </c>
      <c r="AS50" s="16">
        <v>13895960.464048654</v>
      </c>
      <c r="AT50" s="16">
        <f t="shared" si="20"/>
        <v>33420345.021032996</v>
      </c>
      <c r="AU50" s="16">
        <f t="shared" si="21"/>
        <v>2281563.4079260482</v>
      </c>
      <c r="AV50" s="16">
        <f t="shared" si="22"/>
        <v>18104464.693603039</v>
      </c>
      <c r="AW50" s="16">
        <f t="shared" si="23"/>
        <v>53806373.122562081</v>
      </c>
      <c r="AX50" s="16">
        <f t="shared" si="24"/>
        <v>107828.87743791938</v>
      </c>
      <c r="AY50" s="17">
        <f t="shared" si="29"/>
        <v>53914202</v>
      </c>
    </row>
    <row r="51" spans="1:51" x14ac:dyDescent="0.2">
      <c r="A51" s="4">
        <f t="shared" si="25"/>
        <v>2019</v>
      </c>
      <c r="B51" s="4">
        <f t="shared" si="26"/>
        <v>10</v>
      </c>
      <c r="C51" s="11">
        <f t="shared" si="9"/>
        <v>43739</v>
      </c>
      <c r="E51" s="15">
        <v>45189679</v>
      </c>
      <c r="F51" s="16">
        <v>20708749</v>
      </c>
      <c r="G51" s="16">
        <v>1925272</v>
      </c>
      <c r="H51" s="16">
        <v>3600404</v>
      </c>
      <c r="I51" s="16">
        <v>324058</v>
      </c>
      <c r="J51" s="16">
        <v>184436</v>
      </c>
      <c r="K51" s="16">
        <v>20055</v>
      </c>
      <c r="L51" s="16">
        <v>4620192</v>
      </c>
      <c r="M51" s="16">
        <v>14521908</v>
      </c>
      <c r="N51" s="16">
        <f t="shared" si="10"/>
        <v>68167813</v>
      </c>
      <c r="O51" s="16">
        <f t="shared" si="11"/>
        <v>3784840</v>
      </c>
      <c r="P51" s="16">
        <f t="shared" si="12"/>
        <v>19142100</v>
      </c>
      <c r="Q51" s="16">
        <f t="shared" si="13"/>
        <v>91094753</v>
      </c>
      <c r="R51" s="16">
        <f t="shared" si="14"/>
        <v>182555</v>
      </c>
      <c r="S51" s="17">
        <f t="shared" si="27"/>
        <v>91277308</v>
      </c>
      <c r="U51" s="15">
        <v>45491751</v>
      </c>
      <c r="V51" s="16">
        <v>20788945</v>
      </c>
      <c r="W51" s="16">
        <v>1926606</v>
      </c>
      <c r="X51" s="16">
        <v>3633465</v>
      </c>
      <c r="Y51" s="16">
        <v>320558</v>
      </c>
      <c r="Z51" s="16">
        <v>183433</v>
      </c>
      <c r="AA51" s="16">
        <v>19811</v>
      </c>
      <c r="AB51" s="16">
        <v>4928724</v>
      </c>
      <c r="AC51" s="16">
        <v>15551107</v>
      </c>
      <c r="AD51" s="16">
        <f t="shared" si="15"/>
        <v>68547671</v>
      </c>
      <c r="AE51" s="16">
        <f t="shared" si="16"/>
        <v>3816898</v>
      </c>
      <c r="AF51" s="16">
        <f t="shared" si="17"/>
        <v>20479831</v>
      </c>
      <c r="AG51" s="16">
        <f t="shared" si="18"/>
        <v>92844400</v>
      </c>
      <c r="AH51" s="16">
        <f t="shared" si="19"/>
        <v>186061</v>
      </c>
      <c r="AI51" s="17">
        <f t="shared" si="28"/>
        <v>93030461</v>
      </c>
      <c r="AK51" s="15">
        <v>45193932.791372478</v>
      </c>
      <c r="AL51" s="16">
        <v>20708487.672312152</v>
      </c>
      <c r="AM51" s="16">
        <v>1925083.7387116537</v>
      </c>
      <c r="AN51" s="16">
        <v>3600573.5283067166</v>
      </c>
      <c r="AO51" s="16">
        <v>323985.86490750313</v>
      </c>
      <c r="AP51" s="16">
        <v>184416.74554554402</v>
      </c>
      <c r="AQ51" s="16">
        <v>20049.533215369738</v>
      </c>
      <c r="AR51" s="16">
        <v>4620191.9437126983</v>
      </c>
      <c r="AS51" s="16">
        <v>14521907.827615587</v>
      </c>
      <c r="AT51" s="16">
        <f t="shared" si="20"/>
        <v>68171539.600519165</v>
      </c>
      <c r="AU51" s="16">
        <f t="shared" si="21"/>
        <v>3784990.2738522608</v>
      </c>
      <c r="AV51" s="16">
        <f t="shared" si="22"/>
        <v>19142099.771328285</v>
      </c>
      <c r="AW51" s="16">
        <f t="shared" si="23"/>
        <v>91098629.64569971</v>
      </c>
      <c r="AX51" s="16">
        <f t="shared" si="24"/>
        <v>182562.35430029035</v>
      </c>
      <c r="AY51" s="17">
        <f t="shared" si="29"/>
        <v>91281192</v>
      </c>
    </row>
    <row r="52" spans="1:51" x14ac:dyDescent="0.2">
      <c r="A52" s="4">
        <f t="shared" si="25"/>
        <v>2019</v>
      </c>
      <c r="B52" s="4">
        <f t="shared" si="26"/>
        <v>11</v>
      </c>
      <c r="C52" s="11">
        <f t="shared" si="9"/>
        <v>43770</v>
      </c>
      <c r="E52" s="15">
        <v>80257481</v>
      </c>
      <c r="F52" s="16">
        <v>32031511</v>
      </c>
      <c r="G52" s="16">
        <v>2559343</v>
      </c>
      <c r="H52" s="16">
        <v>4228330</v>
      </c>
      <c r="I52" s="16">
        <v>353261</v>
      </c>
      <c r="J52" s="16">
        <v>163112</v>
      </c>
      <c r="K52" s="16">
        <v>21277</v>
      </c>
      <c r="L52" s="16">
        <v>5412927</v>
      </c>
      <c r="M52" s="16">
        <v>15714799</v>
      </c>
      <c r="N52" s="16">
        <f t="shared" si="10"/>
        <v>115222873</v>
      </c>
      <c r="O52" s="16">
        <f t="shared" si="11"/>
        <v>4391442</v>
      </c>
      <c r="P52" s="16">
        <f t="shared" si="12"/>
        <v>21127726</v>
      </c>
      <c r="Q52" s="16">
        <f t="shared" si="13"/>
        <v>140742041</v>
      </c>
      <c r="R52" s="16">
        <f t="shared" si="14"/>
        <v>282048</v>
      </c>
      <c r="S52" s="17">
        <f t="shared" si="27"/>
        <v>141024089</v>
      </c>
      <c r="U52" s="15">
        <v>80596637</v>
      </c>
      <c r="V52" s="16">
        <v>32308970</v>
      </c>
      <c r="W52" s="16">
        <v>2587138</v>
      </c>
      <c r="X52" s="16">
        <v>4263497</v>
      </c>
      <c r="Y52" s="16">
        <v>351041</v>
      </c>
      <c r="Z52" s="16">
        <v>165140</v>
      </c>
      <c r="AA52" s="16">
        <v>21154</v>
      </c>
      <c r="AB52" s="16">
        <v>5208573</v>
      </c>
      <c r="AC52" s="16">
        <v>15137334</v>
      </c>
      <c r="AD52" s="16">
        <f t="shared" si="15"/>
        <v>115864940</v>
      </c>
      <c r="AE52" s="16">
        <f t="shared" si="16"/>
        <v>4428637</v>
      </c>
      <c r="AF52" s="16">
        <f t="shared" si="17"/>
        <v>20345907</v>
      </c>
      <c r="AG52" s="16">
        <f t="shared" si="18"/>
        <v>140639484</v>
      </c>
      <c r="AH52" s="16">
        <f t="shared" si="19"/>
        <v>281843</v>
      </c>
      <c r="AI52" s="17">
        <f t="shared" si="28"/>
        <v>140921327</v>
      </c>
      <c r="AK52" s="15">
        <v>80262459.924307853</v>
      </c>
      <c r="AL52" s="16">
        <v>32032829.016550452</v>
      </c>
      <c r="AM52" s="16">
        <v>2559363.9675852107</v>
      </c>
      <c r="AN52" s="16">
        <v>4228499.6576589765</v>
      </c>
      <c r="AO52" s="16">
        <v>353243.05653717899</v>
      </c>
      <c r="AP52" s="16">
        <v>163116.66686878743</v>
      </c>
      <c r="AQ52" s="16">
        <v>21276.831063499612</v>
      </c>
      <c r="AR52" s="16">
        <v>5412927.498696628</v>
      </c>
      <c r="AS52" s="16">
        <v>15714799.23860722</v>
      </c>
      <c r="AT52" s="16">
        <f t="shared" si="20"/>
        <v>115229172.79604419</v>
      </c>
      <c r="AU52" s="16">
        <f t="shared" si="21"/>
        <v>4391616.3245277638</v>
      </c>
      <c r="AV52" s="16">
        <f t="shared" si="22"/>
        <v>21127726.737303849</v>
      </c>
      <c r="AW52" s="16">
        <f t="shared" si="23"/>
        <v>140748515.85787579</v>
      </c>
      <c r="AX52" s="16">
        <f t="shared" si="24"/>
        <v>282061.14212420583</v>
      </c>
      <c r="AY52" s="17">
        <f t="shared" si="29"/>
        <v>141030577</v>
      </c>
    </row>
    <row r="53" spans="1:51" x14ac:dyDescent="0.2">
      <c r="A53" s="4">
        <f t="shared" si="25"/>
        <v>2019</v>
      </c>
      <c r="B53" s="4">
        <f t="shared" si="26"/>
        <v>12</v>
      </c>
      <c r="C53" s="11">
        <f t="shared" si="9"/>
        <v>43800</v>
      </c>
      <c r="E53" s="15">
        <v>103933074</v>
      </c>
      <c r="F53" s="16">
        <v>40566847</v>
      </c>
      <c r="G53" s="16">
        <v>3020506</v>
      </c>
      <c r="H53" s="16">
        <v>5150606</v>
      </c>
      <c r="I53" s="16">
        <v>376462</v>
      </c>
      <c r="J53" s="16">
        <v>176395</v>
      </c>
      <c r="K53" s="16">
        <v>21302</v>
      </c>
      <c r="L53" s="16">
        <v>6263728</v>
      </c>
      <c r="M53" s="16">
        <v>15732217</v>
      </c>
      <c r="N53" s="16">
        <f t="shared" si="10"/>
        <v>147918191</v>
      </c>
      <c r="O53" s="16">
        <f t="shared" si="11"/>
        <v>5327001</v>
      </c>
      <c r="P53" s="16">
        <f t="shared" si="12"/>
        <v>21995945</v>
      </c>
      <c r="Q53" s="16">
        <f t="shared" si="13"/>
        <v>175241137</v>
      </c>
      <c r="R53" s="16">
        <f t="shared" si="14"/>
        <v>351185</v>
      </c>
      <c r="S53" s="17">
        <f t="shared" si="27"/>
        <v>175592322</v>
      </c>
      <c r="U53" s="15">
        <v>104309827</v>
      </c>
      <c r="V53" s="16">
        <v>40968766</v>
      </c>
      <c r="W53" s="16">
        <v>3068155</v>
      </c>
      <c r="X53" s="16">
        <v>5192570</v>
      </c>
      <c r="Y53" s="16">
        <v>374519</v>
      </c>
      <c r="Z53" s="16">
        <v>179551</v>
      </c>
      <c r="AA53" s="16">
        <v>21182</v>
      </c>
      <c r="AB53" s="16">
        <v>6534001</v>
      </c>
      <c r="AC53" s="16">
        <v>16516873</v>
      </c>
      <c r="AD53" s="16">
        <f t="shared" si="15"/>
        <v>148742449</v>
      </c>
      <c r="AE53" s="16">
        <f t="shared" si="16"/>
        <v>5372121</v>
      </c>
      <c r="AF53" s="16">
        <f t="shared" si="17"/>
        <v>23050874</v>
      </c>
      <c r="AG53" s="16">
        <f t="shared" si="18"/>
        <v>177165444</v>
      </c>
      <c r="AH53" s="16">
        <f t="shared" si="19"/>
        <v>355041</v>
      </c>
      <c r="AI53" s="17">
        <f t="shared" si="28"/>
        <v>177520485</v>
      </c>
      <c r="AK53" s="15">
        <v>103942229.27825466</v>
      </c>
      <c r="AL53" s="16">
        <v>40562339.85212855</v>
      </c>
      <c r="AM53" s="16">
        <v>3024073.8429591986</v>
      </c>
      <c r="AN53" s="16">
        <v>5150457.362041669</v>
      </c>
      <c r="AO53" s="16">
        <v>376341.53057897137</v>
      </c>
      <c r="AP53" s="16">
        <v>176754.76113115286</v>
      </c>
      <c r="AQ53" s="16">
        <v>21294.73361585641</v>
      </c>
      <c r="AR53" s="16">
        <v>6263727.5976171317</v>
      </c>
      <c r="AS53" s="16">
        <v>15732217.223453576</v>
      </c>
      <c r="AT53" s="16">
        <f t="shared" si="20"/>
        <v>147926279.23753721</v>
      </c>
      <c r="AU53" s="16">
        <f t="shared" si="21"/>
        <v>5327212.1231728215</v>
      </c>
      <c r="AV53" s="16">
        <f t="shared" si="22"/>
        <v>21995944.821070708</v>
      </c>
      <c r="AW53" s="16">
        <f t="shared" si="23"/>
        <v>175249436.18178073</v>
      </c>
      <c r="AX53" s="16">
        <f t="shared" si="24"/>
        <v>351200.81821927428</v>
      </c>
      <c r="AY53" s="17">
        <f t="shared" si="29"/>
        <v>175600637</v>
      </c>
    </row>
    <row r="54" spans="1:51" x14ac:dyDescent="0.2">
      <c r="A54" s="4">
        <f t="shared" si="25"/>
        <v>2020</v>
      </c>
      <c r="B54" s="4">
        <f t="shared" si="26"/>
        <v>1</v>
      </c>
      <c r="C54" s="11">
        <f t="shared" si="9"/>
        <v>43831</v>
      </c>
      <c r="E54" s="15">
        <v>97137459</v>
      </c>
      <c r="F54" s="16">
        <v>38571278</v>
      </c>
      <c r="G54" s="16">
        <v>2879714</v>
      </c>
      <c r="H54" s="16">
        <v>5016768</v>
      </c>
      <c r="I54" s="16">
        <v>347699</v>
      </c>
      <c r="J54" s="16">
        <v>159990</v>
      </c>
      <c r="K54" s="16">
        <v>18581</v>
      </c>
      <c r="L54" s="16">
        <v>6108755</v>
      </c>
      <c r="M54" s="16">
        <v>16330980</v>
      </c>
      <c r="N54" s="16">
        <f t="shared" si="10"/>
        <v>138954731</v>
      </c>
      <c r="O54" s="16">
        <f t="shared" si="11"/>
        <v>5176758</v>
      </c>
      <c r="P54" s="16">
        <f t="shared" si="12"/>
        <v>22439735</v>
      </c>
      <c r="Q54" s="16">
        <f t="shared" si="13"/>
        <v>166571224</v>
      </c>
      <c r="R54" s="16">
        <f t="shared" si="14"/>
        <v>333810</v>
      </c>
      <c r="S54" s="17">
        <f t="shared" si="27"/>
        <v>166905034</v>
      </c>
      <c r="U54" s="15">
        <v>97971396</v>
      </c>
      <c r="V54" s="16">
        <v>39094607</v>
      </c>
      <c r="W54" s="16">
        <v>2939937</v>
      </c>
      <c r="X54" s="16">
        <v>5084170</v>
      </c>
      <c r="Y54" s="16">
        <v>347550</v>
      </c>
      <c r="Z54" s="16">
        <v>164307</v>
      </c>
      <c r="AA54" s="16">
        <v>18573</v>
      </c>
      <c r="AB54" s="16">
        <v>5859439</v>
      </c>
      <c r="AC54" s="16">
        <v>15664465</v>
      </c>
      <c r="AD54" s="16">
        <f t="shared" si="15"/>
        <v>140372063</v>
      </c>
      <c r="AE54" s="16">
        <f t="shared" si="16"/>
        <v>5248477</v>
      </c>
      <c r="AF54" s="16">
        <f t="shared" si="17"/>
        <v>21523904</v>
      </c>
      <c r="AG54" s="16">
        <f t="shared" si="18"/>
        <v>167144444</v>
      </c>
      <c r="AH54" s="16">
        <f t="shared" si="19"/>
        <v>334959</v>
      </c>
      <c r="AI54" s="17">
        <f t="shared" si="28"/>
        <v>167479403</v>
      </c>
      <c r="AK54" s="15">
        <v>97349581.743673086</v>
      </c>
      <c r="AL54" s="16">
        <v>38630068.987537123</v>
      </c>
      <c r="AM54" s="16">
        <v>2895210.4971256321</v>
      </c>
      <c r="AN54" s="16">
        <v>5023209.2635043049</v>
      </c>
      <c r="AO54" s="16">
        <v>348101.85624209209</v>
      </c>
      <c r="AP54" s="16">
        <v>161088.0906506078</v>
      </c>
      <c r="AQ54" s="16">
        <v>18603.341839844688</v>
      </c>
      <c r="AR54" s="16">
        <v>6108755.3567517214</v>
      </c>
      <c r="AS54" s="16">
        <v>16330979.759592658</v>
      </c>
      <c r="AT54" s="16">
        <f t="shared" si="20"/>
        <v>139241566.42641777</v>
      </c>
      <c r="AU54" s="16">
        <f t="shared" si="21"/>
        <v>5184297.3541549128</v>
      </c>
      <c r="AV54" s="16">
        <f t="shared" si="22"/>
        <v>22439735.116344377</v>
      </c>
      <c r="AW54" s="16">
        <f t="shared" si="23"/>
        <v>166865598.89691705</v>
      </c>
      <c r="AX54" s="16">
        <f t="shared" si="24"/>
        <v>334400.10308295488</v>
      </c>
      <c r="AY54" s="17">
        <f t="shared" si="29"/>
        <v>167199999</v>
      </c>
    </row>
    <row r="55" spans="1:51" x14ac:dyDescent="0.2">
      <c r="A55" s="4">
        <f t="shared" si="25"/>
        <v>2020</v>
      </c>
      <c r="B55" s="4">
        <f t="shared" si="26"/>
        <v>2</v>
      </c>
      <c r="C55" s="11">
        <f t="shared" si="9"/>
        <v>43862</v>
      </c>
      <c r="E55" s="15">
        <v>85506853</v>
      </c>
      <c r="F55" s="16">
        <v>34332382</v>
      </c>
      <c r="G55" s="16">
        <v>2642309</v>
      </c>
      <c r="H55" s="16">
        <v>4738799</v>
      </c>
      <c r="I55" s="16">
        <v>335656</v>
      </c>
      <c r="J55" s="16">
        <v>164920</v>
      </c>
      <c r="K55" s="16">
        <v>18219</v>
      </c>
      <c r="L55" s="16">
        <v>5810734</v>
      </c>
      <c r="M55" s="16">
        <v>15565525</v>
      </c>
      <c r="N55" s="16">
        <f t="shared" si="10"/>
        <v>122835419</v>
      </c>
      <c r="O55" s="16">
        <f t="shared" si="11"/>
        <v>4903719</v>
      </c>
      <c r="P55" s="16">
        <f t="shared" si="12"/>
        <v>21376259</v>
      </c>
      <c r="Q55" s="16">
        <f t="shared" si="13"/>
        <v>149115397</v>
      </c>
      <c r="R55" s="16">
        <f t="shared" si="14"/>
        <v>298828</v>
      </c>
      <c r="S55" s="17">
        <f t="shared" si="27"/>
        <v>149414225</v>
      </c>
      <c r="U55" s="15">
        <v>86290566</v>
      </c>
      <c r="V55" s="16">
        <v>34750011</v>
      </c>
      <c r="W55" s="16">
        <v>2693708</v>
      </c>
      <c r="X55" s="16">
        <v>4802994</v>
      </c>
      <c r="Y55" s="16">
        <v>335822</v>
      </c>
      <c r="Z55" s="16">
        <v>168661</v>
      </c>
      <c r="AA55" s="16">
        <v>18228</v>
      </c>
      <c r="AB55" s="16">
        <v>5715424</v>
      </c>
      <c r="AC55" s="16">
        <v>15307999</v>
      </c>
      <c r="AD55" s="16">
        <f t="shared" si="15"/>
        <v>124088335</v>
      </c>
      <c r="AE55" s="16">
        <f t="shared" si="16"/>
        <v>4971655</v>
      </c>
      <c r="AF55" s="16">
        <f t="shared" si="17"/>
        <v>21023423</v>
      </c>
      <c r="AG55" s="16">
        <f t="shared" si="18"/>
        <v>150083413</v>
      </c>
      <c r="AH55" s="16">
        <f t="shared" si="19"/>
        <v>300768</v>
      </c>
      <c r="AI55" s="17">
        <f t="shared" si="28"/>
        <v>150384181</v>
      </c>
      <c r="AK55" s="15">
        <v>85694564.153074175</v>
      </c>
      <c r="AL55" s="16">
        <v>34379863.537146188</v>
      </c>
      <c r="AM55" s="16">
        <v>2660284.6762420675</v>
      </c>
      <c r="AN55" s="16">
        <v>4744617.528948837</v>
      </c>
      <c r="AO55" s="16">
        <v>336028.68706296489</v>
      </c>
      <c r="AP55" s="16">
        <v>166243.45445909316</v>
      </c>
      <c r="AQ55" s="16">
        <v>18238.902333357266</v>
      </c>
      <c r="AR55" s="16">
        <v>5810734.1163306739</v>
      </c>
      <c r="AS55" s="16">
        <v>15565525.147352593</v>
      </c>
      <c r="AT55" s="16">
        <f t="shared" si="20"/>
        <v>123088979.95585875</v>
      </c>
      <c r="AU55" s="16">
        <f t="shared" si="21"/>
        <v>4910860.9834079305</v>
      </c>
      <c r="AV55" s="16">
        <f t="shared" si="22"/>
        <v>21376259.263683267</v>
      </c>
      <c r="AW55" s="16">
        <f t="shared" si="23"/>
        <v>149376100.20294994</v>
      </c>
      <c r="AX55" s="16">
        <f t="shared" si="24"/>
        <v>299350.79705005884</v>
      </c>
      <c r="AY55" s="17">
        <f t="shared" si="29"/>
        <v>149675451</v>
      </c>
    </row>
    <row r="56" spans="1:51" x14ac:dyDescent="0.2">
      <c r="A56" s="4">
        <f t="shared" si="25"/>
        <v>2020</v>
      </c>
      <c r="B56" s="4">
        <f t="shared" si="26"/>
        <v>3</v>
      </c>
      <c r="C56" s="11">
        <f t="shared" si="9"/>
        <v>43891</v>
      </c>
      <c r="E56" s="15">
        <v>73690279</v>
      </c>
      <c r="F56" s="16">
        <v>30892962</v>
      </c>
      <c r="G56" s="16">
        <v>2432201</v>
      </c>
      <c r="H56" s="16">
        <v>4395186</v>
      </c>
      <c r="I56" s="16">
        <v>344522</v>
      </c>
      <c r="J56" s="16">
        <v>163960</v>
      </c>
      <c r="K56" s="16">
        <v>19094</v>
      </c>
      <c r="L56" s="16">
        <v>5654090</v>
      </c>
      <c r="M56" s="16">
        <v>16851517</v>
      </c>
      <c r="N56" s="16">
        <f t="shared" si="10"/>
        <v>107379058</v>
      </c>
      <c r="O56" s="16">
        <f t="shared" si="11"/>
        <v>4559146</v>
      </c>
      <c r="P56" s="16">
        <f t="shared" si="12"/>
        <v>22505607</v>
      </c>
      <c r="Q56" s="16">
        <f t="shared" si="13"/>
        <v>134443811</v>
      </c>
      <c r="R56" s="16">
        <f t="shared" si="14"/>
        <v>269426</v>
      </c>
      <c r="S56" s="17">
        <f t="shared" si="27"/>
        <v>134713237</v>
      </c>
      <c r="U56" s="15">
        <v>74402217</v>
      </c>
      <c r="V56" s="16">
        <v>31231257</v>
      </c>
      <c r="W56" s="16">
        <v>2476536</v>
      </c>
      <c r="X56" s="16">
        <v>4454780</v>
      </c>
      <c r="Y56" s="16">
        <v>345178</v>
      </c>
      <c r="Z56" s="16">
        <v>167528</v>
      </c>
      <c r="AA56" s="16">
        <v>19131</v>
      </c>
      <c r="AB56" s="16">
        <v>5483298</v>
      </c>
      <c r="AC56" s="16">
        <v>16238212</v>
      </c>
      <c r="AD56" s="16">
        <f t="shared" si="15"/>
        <v>108474319</v>
      </c>
      <c r="AE56" s="16">
        <f t="shared" si="16"/>
        <v>4622308</v>
      </c>
      <c r="AF56" s="16">
        <f t="shared" si="17"/>
        <v>21721510</v>
      </c>
      <c r="AG56" s="16">
        <f t="shared" si="18"/>
        <v>134818137</v>
      </c>
      <c r="AH56" s="16">
        <f t="shared" si="19"/>
        <v>270177</v>
      </c>
      <c r="AI56" s="17">
        <f t="shared" si="28"/>
        <v>135088314</v>
      </c>
      <c r="AK56" s="15">
        <v>73844601.479325384</v>
      </c>
      <c r="AL56" s="16">
        <v>30939843.202024948</v>
      </c>
      <c r="AM56" s="16">
        <v>2452120.8344615106</v>
      </c>
      <c r="AN56" s="16">
        <v>4400431.5130789708</v>
      </c>
      <c r="AO56" s="16">
        <v>345023.33499258442</v>
      </c>
      <c r="AP56" s="16">
        <v>165354.63010804699</v>
      </c>
      <c r="AQ56" s="16">
        <v>19124.498911446593</v>
      </c>
      <c r="AR56" s="16">
        <v>5654090.0241829026</v>
      </c>
      <c r="AS56" s="16">
        <v>16851516.509308599</v>
      </c>
      <c r="AT56" s="16">
        <f t="shared" si="20"/>
        <v>107600713.34971587</v>
      </c>
      <c r="AU56" s="16">
        <f t="shared" si="21"/>
        <v>4565786.1431870181</v>
      </c>
      <c r="AV56" s="16">
        <f t="shared" si="22"/>
        <v>22505606.5334915</v>
      </c>
      <c r="AW56" s="16">
        <f t="shared" si="23"/>
        <v>134672106.0263944</v>
      </c>
      <c r="AX56" s="16">
        <f t="shared" si="24"/>
        <v>269883.97360560298</v>
      </c>
      <c r="AY56" s="17">
        <f t="shared" si="29"/>
        <v>134941990</v>
      </c>
    </row>
    <row r="57" spans="1:51" x14ac:dyDescent="0.2">
      <c r="A57" s="4">
        <f t="shared" si="25"/>
        <v>2020</v>
      </c>
      <c r="B57" s="4">
        <f t="shared" si="26"/>
        <v>4</v>
      </c>
      <c r="C57" s="11">
        <f t="shared" si="9"/>
        <v>43922</v>
      </c>
      <c r="E57" s="15">
        <v>52962265</v>
      </c>
      <c r="F57" s="16">
        <v>23748914</v>
      </c>
      <c r="G57" s="16">
        <v>1994747</v>
      </c>
      <c r="H57" s="16">
        <v>3508164</v>
      </c>
      <c r="I57" s="16">
        <v>315929</v>
      </c>
      <c r="J57" s="16">
        <v>142684</v>
      </c>
      <c r="K57" s="16">
        <v>18598</v>
      </c>
      <c r="L57" s="16">
        <v>5034989</v>
      </c>
      <c r="M57" s="16">
        <v>14879467</v>
      </c>
      <c r="N57" s="16">
        <f t="shared" si="10"/>
        <v>79040453</v>
      </c>
      <c r="O57" s="16">
        <f t="shared" si="11"/>
        <v>3650848</v>
      </c>
      <c r="P57" s="16">
        <f t="shared" si="12"/>
        <v>19914456</v>
      </c>
      <c r="Q57" s="16">
        <f t="shared" si="13"/>
        <v>102605757</v>
      </c>
      <c r="R57" s="16">
        <f t="shared" si="14"/>
        <v>205623</v>
      </c>
      <c r="S57" s="17">
        <f t="shared" si="27"/>
        <v>102811380</v>
      </c>
      <c r="U57" s="15">
        <v>53492860</v>
      </c>
      <c r="V57" s="16">
        <v>23987279</v>
      </c>
      <c r="W57" s="16">
        <v>2030781</v>
      </c>
      <c r="X57" s="16">
        <v>3555814</v>
      </c>
      <c r="Y57" s="16">
        <v>317073</v>
      </c>
      <c r="Z57" s="16">
        <v>145613</v>
      </c>
      <c r="AA57" s="16">
        <v>18670</v>
      </c>
      <c r="AB57" s="16">
        <v>4904084</v>
      </c>
      <c r="AC57" s="16">
        <v>14505492</v>
      </c>
      <c r="AD57" s="16">
        <f t="shared" si="15"/>
        <v>79846663</v>
      </c>
      <c r="AE57" s="16">
        <f t="shared" si="16"/>
        <v>3701427</v>
      </c>
      <c r="AF57" s="16">
        <f t="shared" si="17"/>
        <v>19409576</v>
      </c>
      <c r="AG57" s="16">
        <f t="shared" si="18"/>
        <v>102957666</v>
      </c>
      <c r="AH57" s="16">
        <f t="shared" si="19"/>
        <v>206328</v>
      </c>
      <c r="AI57" s="17">
        <f t="shared" si="28"/>
        <v>103163994</v>
      </c>
      <c r="AK57" s="15">
        <v>53065503.654431194</v>
      </c>
      <c r="AL57" s="16">
        <v>23787663.195019528</v>
      </c>
      <c r="AM57" s="16">
        <v>2015237.880357916</v>
      </c>
      <c r="AN57" s="16">
        <v>3512134.1729178485</v>
      </c>
      <c r="AO57" s="16">
        <v>316565.42411657458</v>
      </c>
      <c r="AP57" s="16">
        <v>144030.83398246864</v>
      </c>
      <c r="AQ57" s="16">
        <v>18641.623111221004</v>
      </c>
      <c r="AR57" s="16">
        <v>5034989.2407197636</v>
      </c>
      <c r="AS57" s="16">
        <v>14879467.230842661</v>
      </c>
      <c r="AT57" s="16">
        <f t="shared" si="20"/>
        <v>79203611.777036443</v>
      </c>
      <c r="AU57" s="16">
        <f t="shared" si="21"/>
        <v>3656165.006900317</v>
      </c>
      <c r="AV57" s="16">
        <f t="shared" si="22"/>
        <v>19914456.471562423</v>
      </c>
      <c r="AW57" s="16">
        <f t="shared" si="23"/>
        <v>102774233.25549918</v>
      </c>
      <c r="AX57" s="16">
        <f t="shared" si="24"/>
        <v>205960.74450081587</v>
      </c>
      <c r="AY57" s="17">
        <f t="shared" si="29"/>
        <v>102980194</v>
      </c>
    </row>
    <row r="58" spans="1:51" x14ac:dyDescent="0.2">
      <c r="A58" s="4">
        <f t="shared" si="25"/>
        <v>2020</v>
      </c>
      <c r="B58" s="4">
        <f t="shared" si="26"/>
        <v>5</v>
      </c>
      <c r="C58" s="11">
        <f t="shared" si="9"/>
        <v>43952</v>
      </c>
      <c r="E58" s="15">
        <v>31561513</v>
      </c>
      <c r="F58" s="16">
        <v>16632755</v>
      </c>
      <c r="G58" s="16">
        <v>1473070</v>
      </c>
      <c r="H58" s="16">
        <v>2786549</v>
      </c>
      <c r="I58" s="16">
        <v>265369</v>
      </c>
      <c r="J58" s="16">
        <v>128939</v>
      </c>
      <c r="K58" s="16">
        <v>16621</v>
      </c>
      <c r="L58" s="16">
        <v>4655910</v>
      </c>
      <c r="M58" s="16">
        <v>14717520</v>
      </c>
      <c r="N58" s="16">
        <f t="shared" si="10"/>
        <v>49949328</v>
      </c>
      <c r="O58" s="16">
        <f t="shared" si="11"/>
        <v>2915488</v>
      </c>
      <c r="P58" s="16">
        <f t="shared" si="12"/>
        <v>19373430</v>
      </c>
      <c r="Q58" s="16">
        <f t="shared" si="13"/>
        <v>72238246</v>
      </c>
      <c r="R58" s="16">
        <f t="shared" si="14"/>
        <v>144766</v>
      </c>
      <c r="S58" s="17">
        <f t="shared" si="27"/>
        <v>72383012</v>
      </c>
      <c r="U58" s="15">
        <v>31876204</v>
      </c>
      <c r="V58" s="16">
        <v>16796603</v>
      </c>
      <c r="W58" s="16">
        <v>1502220</v>
      </c>
      <c r="X58" s="16">
        <v>2824184</v>
      </c>
      <c r="Y58" s="16">
        <v>267046</v>
      </c>
      <c r="Z58" s="16">
        <v>131696</v>
      </c>
      <c r="AA58" s="16">
        <v>16736</v>
      </c>
      <c r="AB58" s="16">
        <v>4654368</v>
      </c>
      <c r="AC58" s="16">
        <v>14580516</v>
      </c>
      <c r="AD58" s="16">
        <f t="shared" si="15"/>
        <v>50458809</v>
      </c>
      <c r="AE58" s="16">
        <f t="shared" si="16"/>
        <v>2955880</v>
      </c>
      <c r="AF58" s="16">
        <f t="shared" si="17"/>
        <v>19234884</v>
      </c>
      <c r="AG58" s="16">
        <f t="shared" si="18"/>
        <v>72649573</v>
      </c>
      <c r="AH58" s="16">
        <f t="shared" si="19"/>
        <v>145590</v>
      </c>
      <c r="AI58" s="17">
        <f t="shared" si="28"/>
        <v>72795163</v>
      </c>
      <c r="AK58" s="15">
        <v>31607290.410616916</v>
      </c>
      <c r="AL58" s="16">
        <v>16669385.680397751</v>
      </c>
      <c r="AM58" s="16">
        <v>1492908.4225903046</v>
      </c>
      <c r="AN58" s="16">
        <v>2789453.9713035533</v>
      </c>
      <c r="AO58" s="16">
        <v>266170.19977059343</v>
      </c>
      <c r="AP58" s="16">
        <v>130281.00279762913</v>
      </c>
      <c r="AQ58" s="16">
        <v>16679.786015044047</v>
      </c>
      <c r="AR58" s="16">
        <v>4655910.0051850621</v>
      </c>
      <c r="AS58" s="16">
        <v>14717520.415220104</v>
      </c>
      <c r="AT58" s="16">
        <f t="shared" si="20"/>
        <v>50052434.49939061</v>
      </c>
      <c r="AU58" s="16">
        <f t="shared" si="21"/>
        <v>2919734.9741011825</v>
      </c>
      <c r="AV58" s="16">
        <f t="shared" si="22"/>
        <v>19373430.420405164</v>
      </c>
      <c r="AW58" s="16">
        <f t="shared" si="23"/>
        <v>72345599.893896967</v>
      </c>
      <c r="AX58" s="16">
        <f t="shared" si="24"/>
        <v>144981.10610303283</v>
      </c>
      <c r="AY58" s="17">
        <f t="shared" si="29"/>
        <v>72490581</v>
      </c>
    </row>
    <row r="59" spans="1:51" x14ac:dyDescent="0.2">
      <c r="A59" s="4">
        <f t="shared" si="25"/>
        <v>2020</v>
      </c>
      <c r="B59" s="4">
        <f t="shared" si="26"/>
        <v>6</v>
      </c>
      <c r="C59" s="11">
        <f t="shared" si="9"/>
        <v>43983</v>
      </c>
      <c r="E59" s="15">
        <v>21081878</v>
      </c>
      <c r="F59" s="16">
        <v>12478691</v>
      </c>
      <c r="G59" s="16">
        <v>1207130</v>
      </c>
      <c r="H59" s="16">
        <v>2097805</v>
      </c>
      <c r="I59" s="16">
        <v>235105</v>
      </c>
      <c r="J59" s="16">
        <v>107509</v>
      </c>
      <c r="K59" s="16">
        <v>15526</v>
      </c>
      <c r="L59" s="16">
        <v>4283907</v>
      </c>
      <c r="M59" s="16">
        <v>13468775</v>
      </c>
      <c r="N59" s="16">
        <f t="shared" si="10"/>
        <v>35018330</v>
      </c>
      <c r="O59" s="16">
        <f t="shared" si="11"/>
        <v>2205314</v>
      </c>
      <c r="P59" s="16">
        <f t="shared" si="12"/>
        <v>17752682</v>
      </c>
      <c r="Q59" s="16">
        <f t="shared" si="13"/>
        <v>54976326</v>
      </c>
      <c r="R59" s="16">
        <f t="shared" si="14"/>
        <v>110173</v>
      </c>
      <c r="S59" s="17">
        <f t="shared" si="27"/>
        <v>55086499</v>
      </c>
      <c r="U59" s="15">
        <v>21286994</v>
      </c>
      <c r="V59" s="16">
        <v>12600617</v>
      </c>
      <c r="W59" s="16">
        <v>1235006</v>
      </c>
      <c r="X59" s="16">
        <v>2125913</v>
      </c>
      <c r="Y59" s="16">
        <v>237216</v>
      </c>
      <c r="Z59" s="16">
        <v>109954</v>
      </c>
      <c r="AA59" s="16">
        <v>15682</v>
      </c>
      <c r="AB59" s="16">
        <v>4314235</v>
      </c>
      <c r="AC59" s="16">
        <v>13575067</v>
      </c>
      <c r="AD59" s="16">
        <f t="shared" si="15"/>
        <v>35375515</v>
      </c>
      <c r="AE59" s="16">
        <f t="shared" si="16"/>
        <v>2235867</v>
      </c>
      <c r="AF59" s="16">
        <f t="shared" si="17"/>
        <v>17889302</v>
      </c>
      <c r="AG59" s="16">
        <f t="shared" si="18"/>
        <v>55500684</v>
      </c>
      <c r="AH59" s="16">
        <f t="shared" si="19"/>
        <v>111224</v>
      </c>
      <c r="AI59" s="17">
        <f t="shared" si="28"/>
        <v>55611908</v>
      </c>
      <c r="AK59" s="15">
        <v>21107243.707398191</v>
      </c>
      <c r="AL59" s="16">
        <v>12504654.029472303</v>
      </c>
      <c r="AM59" s="16">
        <v>1227126.6008448801</v>
      </c>
      <c r="AN59" s="16">
        <v>2099803.8527213093</v>
      </c>
      <c r="AO59" s="16">
        <v>235995.00780308657</v>
      </c>
      <c r="AP59" s="16">
        <v>108722.448905167</v>
      </c>
      <c r="AQ59" s="16">
        <v>15596.536003601013</v>
      </c>
      <c r="AR59" s="16">
        <v>4283907.26966538</v>
      </c>
      <c r="AS59" s="16">
        <v>13468775.001681093</v>
      </c>
      <c r="AT59" s="16">
        <f t="shared" si="20"/>
        <v>35090615.881522074</v>
      </c>
      <c r="AU59" s="16">
        <f t="shared" si="21"/>
        <v>2208526.3016264765</v>
      </c>
      <c r="AV59" s="16">
        <f t="shared" si="22"/>
        <v>17752682.271346472</v>
      </c>
      <c r="AW59" s="16">
        <f t="shared" si="23"/>
        <v>55051824.45449502</v>
      </c>
      <c r="AX59" s="16">
        <f t="shared" si="24"/>
        <v>110324.54550497979</v>
      </c>
      <c r="AY59" s="17">
        <f t="shared" si="29"/>
        <v>55162149</v>
      </c>
    </row>
    <row r="60" spans="1:51" x14ac:dyDescent="0.2">
      <c r="A60" s="4">
        <f t="shared" si="25"/>
        <v>2020</v>
      </c>
      <c r="B60" s="4">
        <f t="shared" si="26"/>
        <v>7</v>
      </c>
      <c r="C60" s="11">
        <f t="shared" si="9"/>
        <v>44013</v>
      </c>
      <c r="E60" s="15">
        <v>15151434</v>
      </c>
      <c r="F60" s="16">
        <v>10003371</v>
      </c>
      <c r="G60" s="16">
        <v>1041317</v>
      </c>
      <c r="H60" s="16">
        <v>1830401</v>
      </c>
      <c r="I60" s="16">
        <v>195427</v>
      </c>
      <c r="J60" s="16">
        <v>100197</v>
      </c>
      <c r="K60" s="16">
        <v>14114</v>
      </c>
      <c r="L60" s="16">
        <v>4095284</v>
      </c>
      <c r="M60" s="16">
        <v>13221772</v>
      </c>
      <c r="N60" s="16">
        <f t="shared" si="10"/>
        <v>26405663</v>
      </c>
      <c r="O60" s="16">
        <f t="shared" si="11"/>
        <v>1930598</v>
      </c>
      <c r="P60" s="16">
        <f t="shared" si="12"/>
        <v>17317056</v>
      </c>
      <c r="Q60" s="16">
        <f t="shared" si="13"/>
        <v>45653317</v>
      </c>
      <c r="R60" s="16">
        <f t="shared" si="14"/>
        <v>91490</v>
      </c>
      <c r="S60" s="17">
        <f t="shared" si="27"/>
        <v>45744807</v>
      </c>
      <c r="U60" s="15">
        <v>15289465</v>
      </c>
      <c r="V60" s="16">
        <v>10107555</v>
      </c>
      <c r="W60" s="16">
        <v>1067694</v>
      </c>
      <c r="X60" s="16">
        <v>1854238</v>
      </c>
      <c r="Y60" s="16">
        <v>196041</v>
      </c>
      <c r="Z60" s="16">
        <v>103107</v>
      </c>
      <c r="AA60" s="16">
        <v>14244</v>
      </c>
      <c r="AB60" s="16">
        <v>4206778</v>
      </c>
      <c r="AC60" s="16">
        <v>13529926</v>
      </c>
      <c r="AD60" s="16">
        <f t="shared" si="15"/>
        <v>26674999</v>
      </c>
      <c r="AE60" s="16">
        <f t="shared" si="16"/>
        <v>1957345</v>
      </c>
      <c r="AF60" s="16">
        <f t="shared" si="17"/>
        <v>17736704</v>
      </c>
      <c r="AG60" s="16">
        <f t="shared" si="18"/>
        <v>46369048</v>
      </c>
      <c r="AH60" s="16">
        <f t="shared" si="19"/>
        <v>92924</v>
      </c>
      <c r="AI60" s="17">
        <f t="shared" si="28"/>
        <v>46461972</v>
      </c>
      <c r="AK60" s="15">
        <v>15164217.823366506</v>
      </c>
      <c r="AL60" s="16">
        <v>10026037.344244018</v>
      </c>
      <c r="AM60" s="16">
        <v>1060398.7473088952</v>
      </c>
      <c r="AN60" s="16">
        <v>1831847.7145273858</v>
      </c>
      <c r="AO60" s="16">
        <v>195357.09096114431</v>
      </c>
      <c r="AP60" s="16">
        <v>101562.66383506576</v>
      </c>
      <c r="AQ60" s="16">
        <v>14159.364651129792</v>
      </c>
      <c r="AR60" s="16">
        <v>4095283.7173823835</v>
      </c>
      <c r="AS60" s="16">
        <v>13221771.535551518</v>
      </c>
      <c r="AT60" s="16">
        <f t="shared" si="20"/>
        <v>26460170.370531693</v>
      </c>
      <c r="AU60" s="16">
        <f t="shared" si="21"/>
        <v>1933410.3783624514</v>
      </c>
      <c r="AV60" s="16">
        <f t="shared" si="22"/>
        <v>17317055.252933901</v>
      </c>
      <c r="AW60" s="16">
        <f t="shared" si="23"/>
        <v>45710636.001828045</v>
      </c>
      <c r="AX60" s="16">
        <f t="shared" si="24"/>
        <v>91603.998171955347</v>
      </c>
      <c r="AY60" s="17">
        <f t="shared" si="29"/>
        <v>45802240</v>
      </c>
    </row>
    <row r="61" spans="1:51" x14ac:dyDescent="0.2">
      <c r="A61" s="4">
        <f t="shared" si="25"/>
        <v>2020</v>
      </c>
      <c r="B61" s="4">
        <f t="shared" si="26"/>
        <v>8</v>
      </c>
      <c r="C61" s="11">
        <f t="shared" si="9"/>
        <v>44044</v>
      </c>
      <c r="E61" s="15">
        <v>14397452</v>
      </c>
      <c r="F61" s="16">
        <v>10135081</v>
      </c>
      <c r="G61" s="16">
        <v>1089487</v>
      </c>
      <c r="H61" s="16">
        <v>1736075</v>
      </c>
      <c r="I61" s="16">
        <v>191500</v>
      </c>
      <c r="J61" s="16">
        <v>115064</v>
      </c>
      <c r="K61" s="16">
        <v>15641</v>
      </c>
      <c r="L61" s="16">
        <v>4080740</v>
      </c>
      <c r="M61" s="16">
        <v>13634160</v>
      </c>
      <c r="N61" s="16">
        <f t="shared" si="10"/>
        <v>25829161</v>
      </c>
      <c r="O61" s="16">
        <f t="shared" si="11"/>
        <v>1851139</v>
      </c>
      <c r="P61" s="16">
        <f t="shared" si="12"/>
        <v>17714900</v>
      </c>
      <c r="Q61" s="16">
        <f t="shared" si="13"/>
        <v>45395200</v>
      </c>
      <c r="R61" s="16">
        <f t="shared" si="14"/>
        <v>90972</v>
      </c>
      <c r="S61" s="17">
        <f t="shared" si="27"/>
        <v>45486172</v>
      </c>
      <c r="U61" s="15">
        <v>14577125</v>
      </c>
      <c r="V61" s="16">
        <v>10198346</v>
      </c>
      <c r="W61" s="16">
        <v>1110082</v>
      </c>
      <c r="X61" s="16">
        <v>1758626</v>
      </c>
      <c r="Y61" s="16">
        <v>191439</v>
      </c>
      <c r="Z61" s="16">
        <v>118159</v>
      </c>
      <c r="AA61" s="16">
        <v>15626</v>
      </c>
      <c r="AB61" s="16">
        <v>4153828</v>
      </c>
      <c r="AC61" s="16">
        <v>13821887</v>
      </c>
      <c r="AD61" s="16">
        <f t="shared" si="15"/>
        <v>26092618</v>
      </c>
      <c r="AE61" s="16">
        <f t="shared" si="16"/>
        <v>1876785</v>
      </c>
      <c r="AF61" s="16">
        <f t="shared" si="17"/>
        <v>17975715</v>
      </c>
      <c r="AG61" s="16">
        <f t="shared" si="18"/>
        <v>45945118</v>
      </c>
      <c r="AH61" s="16">
        <f t="shared" si="19"/>
        <v>92074</v>
      </c>
      <c r="AI61" s="17">
        <f t="shared" si="28"/>
        <v>46037192</v>
      </c>
      <c r="AK61" s="15">
        <v>14434287.007248385</v>
      </c>
      <c r="AL61" s="16">
        <v>10135289.777101878</v>
      </c>
      <c r="AM61" s="16">
        <v>1106180.6114350506</v>
      </c>
      <c r="AN61" s="16">
        <v>1737224.455044186</v>
      </c>
      <c r="AO61" s="16">
        <v>191117.37829346201</v>
      </c>
      <c r="AP61" s="16">
        <v>116610.77574701054</v>
      </c>
      <c r="AQ61" s="16">
        <v>15604.901016055885</v>
      </c>
      <c r="AR61" s="16">
        <v>4080739.6529153255</v>
      </c>
      <c r="AS61" s="16">
        <v>13634159.999539673</v>
      </c>
      <c r="AT61" s="16">
        <f t="shared" si="20"/>
        <v>25882479.675094832</v>
      </c>
      <c r="AU61" s="16">
        <f t="shared" si="21"/>
        <v>1853835.2307911965</v>
      </c>
      <c r="AV61" s="16">
        <f t="shared" si="22"/>
        <v>17714899.652454998</v>
      </c>
      <c r="AW61" s="16">
        <f t="shared" si="23"/>
        <v>45451214.558341026</v>
      </c>
      <c r="AX61" s="16">
        <f t="shared" si="24"/>
        <v>91084.441658973694</v>
      </c>
      <c r="AY61" s="17">
        <f t="shared" si="29"/>
        <v>45542299</v>
      </c>
    </row>
    <row r="62" spans="1:51" x14ac:dyDescent="0.2">
      <c r="A62" s="4">
        <f t="shared" si="25"/>
        <v>2020</v>
      </c>
      <c r="B62" s="4">
        <f t="shared" si="26"/>
        <v>9</v>
      </c>
      <c r="C62" s="11">
        <f t="shared" si="9"/>
        <v>44075</v>
      </c>
      <c r="E62" s="15">
        <v>20078057</v>
      </c>
      <c r="F62" s="16">
        <v>12144343</v>
      </c>
      <c r="G62" s="16">
        <v>1231682</v>
      </c>
      <c r="H62" s="16">
        <v>2077319</v>
      </c>
      <c r="I62" s="16">
        <v>220482</v>
      </c>
      <c r="J62" s="16">
        <v>148491</v>
      </c>
      <c r="K62" s="16">
        <v>16971</v>
      </c>
      <c r="L62" s="16">
        <v>4248052</v>
      </c>
      <c r="M62" s="16">
        <v>13655245</v>
      </c>
      <c r="N62" s="16">
        <f t="shared" si="10"/>
        <v>33691535</v>
      </c>
      <c r="O62" s="16">
        <f t="shared" si="11"/>
        <v>2225810</v>
      </c>
      <c r="P62" s="16">
        <f t="shared" si="12"/>
        <v>17903297</v>
      </c>
      <c r="Q62" s="16">
        <f t="shared" si="13"/>
        <v>53820642</v>
      </c>
      <c r="R62" s="16">
        <f t="shared" si="14"/>
        <v>107857</v>
      </c>
      <c r="S62" s="17">
        <f t="shared" si="27"/>
        <v>53928499</v>
      </c>
      <c r="U62" s="15">
        <v>20353797</v>
      </c>
      <c r="V62" s="16">
        <v>12195517</v>
      </c>
      <c r="W62" s="16">
        <v>1249336</v>
      </c>
      <c r="X62" s="16">
        <v>2105788</v>
      </c>
      <c r="Y62" s="16">
        <v>219700</v>
      </c>
      <c r="Z62" s="16">
        <v>150859</v>
      </c>
      <c r="AA62" s="16">
        <v>16837</v>
      </c>
      <c r="AB62" s="16">
        <v>4265946</v>
      </c>
      <c r="AC62" s="16">
        <v>13767034</v>
      </c>
      <c r="AD62" s="16">
        <f t="shared" si="15"/>
        <v>34035187</v>
      </c>
      <c r="AE62" s="16">
        <f t="shared" si="16"/>
        <v>2256647</v>
      </c>
      <c r="AF62" s="16">
        <f t="shared" si="17"/>
        <v>18032980</v>
      </c>
      <c r="AG62" s="16">
        <f t="shared" si="18"/>
        <v>54324814</v>
      </c>
      <c r="AH62" s="16">
        <f t="shared" si="19"/>
        <v>108867</v>
      </c>
      <c r="AI62" s="17">
        <f t="shared" si="28"/>
        <v>54433681</v>
      </c>
      <c r="AK62" s="15">
        <v>20141337.465300571</v>
      </c>
      <c r="AL62" s="16">
        <v>12135701.368790146</v>
      </c>
      <c r="AM62" s="16">
        <v>1247360.1959348687</v>
      </c>
      <c r="AN62" s="16">
        <v>2079032.2941644778</v>
      </c>
      <c r="AO62" s="16">
        <v>219799.96383545894</v>
      </c>
      <c r="AP62" s="16">
        <v>150019.33019259322</v>
      </c>
      <c r="AQ62" s="16">
        <v>16883.897449387052</v>
      </c>
      <c r="AR62" s="16">
        <v>4248052.4660631493</v>
      </c>
      <c r="AS62" s="16">
        <v>13655244.987654742</v>
      </c>
      <c r="AT62" s="16">
        <f t="shared" si="20"/>
        <v>33761082.891310431</v>
      </c>
      <c r="AU62" s="16">
        <f t="shared" si="21"/>
        <v>2229051.6243570712</v>
      </c>
      <c r="AV62" s="16">
        <f t="shared" si="22"/>
        <v>17903297.453717891</v>
      </c>
      <c r="AW62" s="16">
        <f t="shared" si="23"/>
        <v>53893431.9693854</v>
      </c>
      <c r="AX62" s="16">
        <f t="shared" si="24"/>
        <v>108003.03061459959</v>
      </c>
      <c r="AY62" s="17">
        <f t="shared" si="29"/>
        <v>54001435</v>
      </c>
    </row>
    <row r="63" spans="1:51" x14ac:dyDescent="0.2">
      <c r="A63" s="4">
        <f t="shared" si="25"/>
        <v>2020</v>
      </c>
      <c r="B63" s="4">
        <f t="shared" si="26"/>
        <v>10</v>
      </c>
      <c r="C63" s="11">
        <f t="shared" si="9"/>
        <v>44105</v>
      </c>
      <c r="E63" s="15">
        <v>45794165</v>
      </c>
      <c r="F63" s="16">
        <v>20763376</v>
      </c>
      <c r="G63" s="16">
        <v>1834519</v>
      </c>
      <c r="H63" s="16">
        <v>3508036</v>
      </c>
      <c r="I63" s="16">
        <v>312247</v>
      </c>
      <c r="J63" s="16">
        <v>184462</v>
      </c>
      <c r="K63" s="16">
        <v>20413</v>
      </c>
      <c r="L63" s="16">
        <v>4647398</v>
      </c>
      <c r="M63" s="16">
        <v>14273647</v>
      </c>
      <c r="N63" s="16">
        <f t="shared" si="10"/>
        <v>68724720</v>
      </c>
      <c r="O63" s="16">
        <f t="shared" si="11"/>
        <v>3692498</v>
      </c>
      <c r="P63" s="16">
        <f t="shared" si="12"/>
        <v>18921045</v>
      </c>
      <c r="Q63" s="16">
        <f t="shared" si="13"/>
        <v>91338263</v>
      </c>
      <c r="R63" s="16">
        <f t="shared" si="14"/>
        <v>183043</v>
      </c>
      <c r="S63" s="17">
        <f t="shared" si="27"/>
        <v>91521306</v>
      </c>
      <c r="U63" s="15">
        <v>46296030</v>
      </c>
      <c r="V63" s="16">
        <v>20935019</v>
      </c>
      <c r="W63" s="16">
        <v>1864560</v>
      </c>
      <c r="X63" s="16">
        <v>3557252</v>
      </c>
      <c r="Y63" s="16">
        <v>309864</v>
      </c>
      <c r="Z63" s="16">
        <v>186402</v>
      </c>
      <c r="AA63" s="16">
        <v>20237</v>
      </c>
      <c r="AB63" s="16">
        <v>4956414</v>
      </c>
      <c r="AC63" s="16">
        <v>15281526</v>
      </c>
      <c r="AD63" s="16">
        <f t="shared" si="15"/>
        <v>69425710</v>
      </c>
      <c r="AE63" s="16">
        <f t="shared" si="16"/>
        <v>3743654</v>
      </c>
      <c r="AF63" s="16">
        <f t="shared" si="17"/>
        <v>20237940</v>
      </c>
      <c r="AG63" s="16">
        <f t="shared" si="18"/>
        <v>93407304</v>
      </c>
      <c r="AH63" s="16">
        <f t="shared" si="19"/>
        <v>187189</v>
      </c>
      <c r="AI63" s="17">
        <f t="shared" si="28"/>
        <v>93594493</v>
      </c>
      <c r="AK63" s="15">
        <v>45908302.318976842</v>
      </c>
      <c r="AL63" s="16">
        <v>20773845.821693935</v>
      </c>
      <c r="AM63" s="16">
        <v>1853049.692445674</v>
      </c>
      <c r="AN63" s="16">
        <v>3511690.701890449</v>
      </c>
      <c r="AO63" s="16">
        <v>311059.78792865021</v>
      </c>
      <c r="AP63" s="16">
        <v>186185.36361645447</v>
      </c>
      <c r="AQ63" s="16">
        <v>20326.426274221274</v>
      </c>
      <c r="AR63" s="16">
        <v>4647397.6070105769</v>
      </c>
      <c r="AS63" s="16">
        <v>14273646.570542648</v>
      </c>
      <c r="AT63" s="16">
        <f t="shared" si="20"/>
        <v>68866584.047319338</v>
      </c>
      <c r="AU63" s="16">
        <f t="shared" si="21"/>
        <v>3697876.0655069035</v>
      </c>
      <c r="AV63" s="16">
        <f t="shared" si="22"/>
        <v>18921044.177553225</v>
      </c>
      <c r="AW63" s="16">
        <f t="shared" si="23"/>
        <v>91485504.290379465</v>
      </c>
      <c r="AX63" s="16">
        <f t="shared" si="24"/>
        <v>183337.70962053537</v>
      </c>
      <c r="AY63" s="17">
        <f t="shared" si="29"/>
        <v>91668842</v>
      </c>
    </row>
    <row r="64" spans="1:51" x14ac:dyDescent="0.2">
      <c r="A64" s="4">
        <f t="shared" si="25"/>
        <v>2020</v>
      </c>
      <c r="B64" s="4">
        <f t="shared" si="26"/>
        <v>11</v>
      </c>
      <c r="C64" s="11">
        <f t="shared" si="9"/>
        <v>44136</v>
      </c>
      <c r="E64" s="15">
        <v>81258936</v>
      </c>
      <c r="F64" s="16">
        <v>32086743</v>
      </c>
      <c r="G64" s="16">
        <v>2457351</v>
      </c>
      <c r="H64" s="16">
        <v>4120446</v>
      </c>
      <c r="I64" s="16">
        <v>339535</v>
      </c>
      <c r="J64" s="16">
        <v>163854</v>
      </c>
      <c r="K64" s="16">
        <v>21639</v>
      </c>
      <c r="L64" s="16">
        <v>5421231</v>
      </c>
      <c r="M64" s="16">
        <v>15449314</v>
      </c>
      <c r="N64" s="16">
        <f t="shared" si="10"/>
        <v>116164204</v>
      </c>
      <c r="O64" s="16">
        <f t="shared" si="11"/>
        <v>4284300</v>
      </c>
      <c r="P64" s="16">
        <f t="shared" si="12"/>
        <v>20870545</v>
      </c>
      <c r="Q64" s="16">
        <f t="shared" si="13"/>
        <v>141319049</v>
      </c>
      <c r="R64" s="16">
        <f t="shared" si="14"/>
        <v>283205</v>
      </c>
      <c r="S64" s="17">
        <f t="shared" si="27"/>
        <v>141602254</v>
      </c>
      <c r="U64" s="15">
        <v>81974289</v>
      </c>
      <c r="V64" s="16">
        <v>32502139</v>
      </c>
      <c r="W64" s="16">
        <v>2513070</v>
      </c>
      <c r="X64" s="16">
        <v>4176054</v>
      </c>
      <c r="Y64" s="16">
        <v>338025</v>
      </c>
      <c r="Z64" s="16">
        <v>167601</v>
      </c>
      <c r="AA64" s="16">
        <v>21551</v>
      </c>
      <c r="AB64" s="16">
        <v>5216681</v>
      </c>
      <c r="AC64" s="16">
        <v>14888917</v>
      </c>
      <c r="AD64" s="16">
        <f t="shared" si="15"/>
        <v>117349074</v>
      </c>
      <c r="AE64" s="16">
        <f t="shared" si="16"/>
        <v>4343655</v>
      </c>
      <c r="AF64" s="16">
        <f t="shared" si="17"/>
        <v>20105598</v>
      </c>
      <c r="AG64" s="16">
        <f t="shared" si="18"/>
        <v>141798327</v>
      </c>
      <c r="AH64" s="16">
        <f t="shared" si="19"/>
        <v>284165</v>
      </c>
      <c r="AI64" s="17">
        <f t="shared" si="28"/>
        <v>142082492</v>
      </c>
      <c r="AK64" s="15">
        <v>81435483.031684577</v>
      </c>
      <c r="AL64" s="16">
        <v>32131414.461242437</v>
      </c>
      <c r="AM64" s="16">
        <v>2476523.7413992905</v>
      </c>
      <c r="AN64" s="16">
        <v>4125548.4264064385</v>
      </c>
      <c r="AO64" s="16">
        <v>338966.52274097077</v>
      </c>
      <c r="AP64" s="16">
        <v>164991.76534743124</v>
      </c>
      <c r="AQ64" s="16">
        <v>21606.630664406548</v>
      </c>
      <c r="AR64" s="16">
        <v>5421230.5864356095</v>
      </c>
      <c r="AS64" s="16">
        <v>15449314.175919563</v>
      </c>
      <c r="AT64" s="16">
        <f t="shared" si="20"/>
        <v>116403994.38773169</v>
      </c>
      <c r="AU64" s="16">
        <f t="shared" si="21"/>
        <v>4290540.1917538699</v>
      </c>
      <c r="AV64" s="16">
        <f t="shared" si="22"/>
        <v>20870544.762355171</v>
      </c>
      <c r="AW64" s="16">
        <f t="shared" si="23"/>
        <v>141565079.34184071</v>
      </c>
      <c r="AX64" s="16">
        <f t="shared" si="24"/>
        <v>283697.65815928578</v>
      </c>
      <c r="AY64" s="17">
        <f t="shared" si="29"/>
        <v>141848777</v>
      </c>
    </row>
    <row r="65" spans="1:51" x14ac:dyDescent="0.2">
      <c r="A65" s="4">
        <f t="shared" si="25"/>
        <v>2020</v>
      </c>
      <c r="B65" s="4">
        <f t="shared" si="26"/>
        <v>12</v>
      </c>
      <c r="C65" s="11">
        <f t="shared" si="9"/>
        <v>44166</v>
      </c>
      <c r="E65" s="15">
        <v>105142743</v>
      </c>
      <c r="F65" s="16">
        <v>40684586</v>
      </c>
      <c r="G65" s="16">
        <v>2916342</v>
      </c>
      <c r="H65" s="16">
        <v>5018241</v>
      </c>
      <c r="I65" s="16">
        <v>361178</v>
      </c>
      <c r="J65" s="16">
        <v>178793</v>
      </c>
      <c r="K65" s="16">
        <v>21783</v>
      </c>
      <c r="L65" s="16">
        <v>6206855</v>
      </c>
      <c r="M65" s="16">
        <v>15392903</v>
      </c>
      <c r="N65" s="16">
        <f t="shared" si="10"/>
        <v>149126632</v>
      </c>
      <c r="O65" s="16">
        <f t="shared" si="11"/>
        <v>5197034</v>
      </c>
      <c r="P65" s="16">
        <f t="shared" si="12"/>
        <v>21599758</v>
      </c>
      <c r="Q65" s="16">
        <f t="shared" si="13"/>
        <v>175923424</v>
      </c>
      <c r="R65" s="16">
        <f t="shared" si="14"/>
        <v>352552</v>
      </c>
      <c r="S65" s="17">
        <f t="shared" si="27"/>
        <v>176275976</v>
      </c>
      <c r="U65" s="15">
        <v>106020018</v>
      </c>
      <c r="V65" s="16">
        <v>41253046</v>
      </c>
      <c r="W65" s="16">
        <v>2993259</v>
      </c>
      <c r="X65" s="16">
        <v>5085066</v>
      </c>
      <c r="Y65" s="16">
        <v>359709</v>
      </c>
      <c r="Z65" s="16">
        <v>183968</v>
      </c>
      <c r="AA65" s="16">
        <v>21686</v>
      </c>
      <c r="AB65" s="16">
        <v>6513070</v>
      </c>
      <c r="AC65" s="16">
        <v>16265546</v>
      </c>
      <c r="AD65" s="16">
        <f t="shared" si="15"/>
        <v>150647718</v>
      </c>
      <c r="AE65" s="16">
        <f t="shared" si="16"/>
        <v>5269034</v>
      </c>
      <c r="AF65" s="16">
        <f t="shared" si="17"/>
        <v>22778616</v>
      </c>
      <c r="AG65" s="16">
        <f t="shared" si="18"/>
        <v>178695368</v>
      </c>
      <c r="AH65" s="16">
        <f t="shared" si="19"/>
        <v>358107</v>
      </c>
      <c r="AI65" s="17">
        <f t="shared" si="28"/>
        <v>179053475</v>
      </c>
      <c r="AK65" s="15">
        <v>105373607.68423584</v>
      </c>
      <c r="AL65" s="16">
        <v>40737971.898614869</v>
      </c>
      <c r="AM65" s="16">
        <v>2940669.6586795766</v>
      </c>
      <c r="AN65" s="16">
        <v>5024090.9359491179</v>
      </c>
      <c r="AO65" s="16">
        <v>360478.83188675082</v>
      </c>
      <c r="AP65" s="16">
        <v>180511.66032374039</v>
      </c>
      <c r="AQ65" s="16">
        <v>21736.831076673181</v>
      </c>
      <c r="AR65" s="16">
        <v>6206855.2595796306</v>
      </c>
      <c r="AS65" s="16">
        <v>15392902.925335491</v>
      </c>
      <c r="AT65" s="16">
        <f t="shared" si="20"/>
        <v>149434464.90449369</v>
      </c>
      <c r="AU65" s="16">
        <f t="shared" si="21"/>
        <v>5204602.5962728579</v>
      </c>
      <c r="AV65" s="16">
        <f t="shared" si="22"/>
        <v>21599758.184915122</v>
      </c>
      <c r="AW65" s="16">
        <f t="shared" si="23"/>
        <v>176238825.68568167</v>
      </c>
      <c r="AX65" s="16">
        <f t="shared" si="24"/>
        <v>353184.3143183291</v>
      </c>
      <c r="AY65" s="17">
        <f t="shared" si="29"/>
        <v>176592010</v>
      </c>
    </row>
    <row r="66" spans="1:51" x14ac:dyDescent="0.2">
      <c r="A66" s="4">
        <f t="shared" si="25"/>
        <v>2021</v>
      </c>
      <c r="B66" s="4">
        <f t="shared" si="26"/>
        <v>1</v>
      </c>
      <c r="C66" s="11">
        <f t="shared" si="9"/>
        <v>44197</v>
      </c>
      <c r="E66" s="15">
        <v>97848270</v>
      </c>
      <c r="F66" s="16">
        <v>38583052</v>
      </c>
      <c r="G66" s="16">
        <v>2777330</v>
      </c>
      <c r="H66" s="16">
        <v>4852018</v>
      </c>
      <c r="I66" s="16">
        <v>332220</v>
      </c>
      <c r="J66" s="16">
        <v>160908</v>
      </c>
      <c r="K66" s="16">
        <v>19101</v>
      </c>
      <c r="L66" s="16">
        <v>6028233</v>
      </c>
      <c r="M66" s="16">
        <v>15989047</v>
      </c>
      <c r="N66" s="16">
        <f t="shared" si="10"/>
        <v>139559973</v>
      </c>
      <c r="O66" s="16">
        <f t="shared" si="11"/>
        <v>5012926</v>
      </c>
      <c r="P66" s="16">
        <f t="shared" si="12"/>
        <v>22017280</v>
      </c>
      <c r="Q66" s="16">
        <f t="shared" si="13"/>
        <v>166590179</v>
      </c>
      <c r="R66" s="16">
        <f t="shared" si="14"/>
        <v>333848</v>
      </c>
      <c r="S66" s="17">
        <f t="shared" si="27"/>
        <v>166924027</v>
      </c>
      <c r="U66" s="15">
        <v>99137042</v>
      </c>
      <c r="V66" s="16">
        <v>39242979</v>
      </c>
      <c r="W66" s="16">
        <v>2866082</v>
      </c>
      <c r="X66" s="16">
        <v>4934418</v>
      </c>
      <c r="Y66" s="16">
        <v>332086</v>
      </c>
      <c r="Z66" s="16">
        <v>167634</v>
      </c>
      <c r="AA66" s="16">
        <v>19093</v>
      </c>
      <c r="AB66" s="16">
        <v>5774728</v>
      </c>
      <c r="AC66" s="16">
        <v>15316661</v>
      </c>
      <c r="AD66" s="16">
        <f t="shared" si="15"/>
        <v>141597282</v>
      </c>
      <c r="AE66" s="16">
        <f t="shared" si="16"/>
        <v>5102052</v>
      </c>
      <c r="AF66" s="16">
        <f t="shared" si="17"/>
        <v>21091389</v>
      </c>
      <c r="AG66" s="16">
        <f t="shared" si="18"/>
        <v>167790723</v>
      </c>
      <c r="AH66" s="16">
        <f t="shared" si="19"/>
        <v>336254</v>
      </c>
      <c r="AI66" s="17">
        <f t="shared" si="28"/>
        <v>168126977</v>
      </c>
      <c r="AK66" s="15">
        <v>98515356.922392786</v>
      </c>
      <c r="AL66" s="16">
        <v>38778050.498820022</v>
      </c>
      <c r="AM66" s="16">
        <v>2821268.19003485</v>
      </c>
      <c r="AN66" s="16">
        <v>4873399.2641847273</v>
      </c>
      <c r="AO66" s="16">
        <v>332611.02791064489</v>
      </c>
      <c r="AP66" s="16">
        <v>164462.8429145258</v>
      </c>
      <c r="AQ66" s="16">
        <v>19124.396905157551</v>
      </c>
      <c r="AR66" s="16">
        <v>6028232.5650064386</v>
      </c>
      <c r="AS66" s="16">
        <v>15989047.027393645</v>
      </c>
      <c r="AT66" s="16">
        <f t="shared" si="20"/>
        <v>140466411.03606343</v>
      </c>
      <c r="AU66" s="16">
        <f t="shared" si="21"/>
        <v>5037862.1070992528</v>
      </c>
      <c r="AV66" s="16">
        <f t="shared" si="22"/>
        <v>22017279.592400081</v>
      </c>
      <c r="AW66" s="16">
        <f t="shared" si="23"/>
        <v>167521552.73556277</v>
      </c>
      <c r="AX66" s="16">
        <f t="shared" si="24"/>
        <v>335714.26443722844</v>
      </c>
      <c r="AY66" s="17">
        <f t="shared" si="29"/>
        <v>167857267</v>
      </c>
    </row>
    <row r="67" spans="1:51" x14ac:dyDescent="0.2">
      <c r="A67" s="4">
        <f t="shared" si="25"/>
        <v>2021</v>
      </c>
      <c r="B67" s="4">
        <f t="shared" si="26"/>
        <v>2</v>
      </c>
      <c r="C67" s="11">
        <f t="shared" si="9"/>
        <v>44228</v>
      </c>
      <c r="E67" s="15">
        <v>83456640</v>
      </c>
      <c r="F67" s="16">
        <v>33247403</v>
      </c>
      <c r="G67" s="16">
        <v>2465104</v>
      </c>
      <c r="H67" s="16">
        <v>4435245</v>
      </c>
      <c r="I67" s="16">
        <v>309843</v>
      </c>
      <c r="J67" s="16">
        <v>160017</v>
      </c>
      <c r="K67" s="16">
        <v>18120</v>
      </c>
      <c r="L67" s="16">
        <v>5548302</v>
      </c>
      <c r="M67" s="16">
        <v>14693202</v>
      </c>
      <c r="N67" s="16">
        <f t="shared" si="10"/>
        <v>119497110</v>
      </c>
      <c r="O67" s="16">
        <f t="shared" si="11"/>
        <v>4595262</v>
      </c>
      <c r="P67" s="16">
        <f t="shared" si="12"/>
        <v>20241504</v>
      </c>
      <c r="Q67" s="16">
        <f t="shared" si="13"/>
        <v>144333876</v>
      </c>
      <c r="R67" s="16">
        <f t="shared" si="14"/>
        <v>289246</v>
      </c>
      <c r="S67" s="17">
        <f t="shared" si="27"/>
        <v>144623122</v>
      </c>
      <c r="U67" s="15">
        <v>84602156</v>
      </c>
      <c r="V67" s="16">
        <v>33767596</v>
      </c>
      <c r="W67" s="16">
        <v>2543704</v>
      </c>
      <c r="X67" s="16">
        <v>4510609</v>
      </c>
      <c r="Y67" s="16">
        <v>309955</v>
      </c>
      <c r="Z67" s="16">
        <v>166354</v>
      </c>
      <c r="AA67" s="16">
        <v>18126</v>
      </c>
      <c r="AB67" s="16">
        <v>5455027</v>
      </c>
      <c r="AC67" s="16">
        <v>14447232</v>
      </c>
      <c r="AD67" s="16">
        <f t="shared" si="15"/>
        <v>121241537</v>
      </c>
      <c r="AE67" s="16">
        <f t="shared" si="16"/>
        <v>4676963</v>
      </c>
      <c r="AF67" s="16">
        <f t="shared" si="17"/>
        <v>19902259</v>
      </c>
      <c r="AG67" s="16">
        <f t="shared" si="18"/>
        <v>145820759</v>
      </c>
      <c r="AH67" s="16">
        <f t="shared" si="19"/>
        <v>292226</v>
      </c>
      <c r="AI67" s="17">
        <f t="shared" si="28"/>
        <v>146112985</v>
      </c>
      <c r="AK67" s="15">
        <v>84025323.300998032</v>
      </c>
      <c r="AL67" s="16">
        <v>33408408.426334105</v>
      </c>
      <c r="AM67" s="16">
        <v>2511222.4089287249</v>
      </c>
      <c r="AN67" s="16">
        <v>4454084.0745739359</v>
      </c>
      <c r="AO67" s="16">
        <v>310148.16718711518</v>
      </c>
      <c r="AP67" s="16">
        <v>164037.04097342578</v>
      </c>
      <c r="AQ67" s="16">
        <v>18137.161737062263</v>
      </c>
      <c r="AR67" s="16">
        <v>5548302.4295539595</v>
      </c>
      <c r="AS67" s="16">
        <v>14693202.071188282</v>
      </c>
      <c r="AT67" s="16">
        <f t="shared" si="20"/>
        <v>120273239.46518505</v>
      </c>
      <c r="AU67" s="16">
        <f t="shared" si="21"/>
        <v>4618121.1155473618</v>
      </c>
      <c r="AV67" s="16">
        <f t="shared" si="22"/>
        <v>20241504.500742242</v>
      </c>
      <c r="AW67" s="16">
        <f t="shared" si="23"/>
        <v>145132865.08147466</v>
      </c>
      <c r="AX67" s="16">
        <f t="shared" si="24"/>
        <v>290847.91852533817</v>
      </c>
      <c r="AY67" s="17">
        <f t="shared" si="29"/>
        <v>145423713</v>
      </c>
    </row>
    <row r="68" spans="1:51" x14ac:dyDescent="0.2">
      <c r="A68" s="4">
        <f t="shared" si="25"/>
        <v>2021</v>
      </c>
      <c r="B68" s="4">
        <f t="shared" si="26"/>
        <v>3</v>
      </c>
      <c r="C68" s="11">
        <f t="shared" si="9"/>
        <v>44256</v>
      </c>
      <c r="E68" s="15">
        <v>74265302</v>
      </c>
      <c r="F68" s="16">
        <v>30892832</v>
      </c>
      <c r="G68" s="16">
        <v>2340376</v>
      </c>
      <c r="H68" s="16">
        <v>4250650</v>
      </c>
      <c r="I68" s="16">
        <v>328594</v>
      </c>
      <c r="J68" s="16">
        <v>164210</v>
      </c>
      <c r="K68" s="16">
        <v>19663</v>
      </c>
      <c r="L68" s="16">
        <v>5567255</v>
      </c>
      <c r="M68" s="16">
        <v>16491077</v>
      </c>
      <c r="N68" s="16">
        <f t="shared" si="10"/>
        <v>107846767</v>
      </c>
      <c r="O68" s="16">
        <f t="shared" si="11"/>
        <v>4414860</v>
      </c>
      <c r="P68" s="16">
        <f t="shared" si="12"/>
        <v>22058332</v>
      </c>
      <c r="Q68" s="16">
        <f t="shared" si="13"/>
        <v>134319959</v>
      </c>
      <c r="R68" s="16">
        <f t="shared" si="14"/>
        <v>269178</v>
      </c>
      <c r="S68" s="17">
        <f t="shared" si="27"/>
        <v>134589137</v>
      </c>
      <c r="U68" s="15">
        <v>75316383</v>
      </c>
      <c r="V68" s="16">
        <v>31338397</v>
      </c>
      <c r="W68" s="16">
        <v>2417347</v>
      </c>
      <c r="X68" s="16">
        <v>4322489</v>
      </c>
      <c r="Y68" s="16">
        <v>329290</v>
      </c>
      <c r="Z68" s="16">
        <v>170864</v>
      </c>
      <c r="AA68" s="16">
        <v>19706</v>
      </c>
      <c r="AB68" s="16">
        <v>5399557</v>
      </c>
      <c r="AC68" s="16">
        <v>15885466</v>
      </c>
      <c r="AD68" s="16">
        <f t="shared" si="15"/>
        <v>109421123</v>
      </c>
      <c r="AE68" s="16">
        <f t="shared" si="16"/>
        <v>4493353</v>
      </c>
      <c r="AF68" s="16">
        <f t="shared" si="17"/>
        <v>21285023</v>
      </c>
      <c r="AG68" s="16">
        <f t="shared" si="18"/>
        <v>135199499</v>
      </c>
      <c r="AH68" s="16">
        <f t="shared" si="19"/>
        <v>270941</v>
      </c>
      <c r="AI68" s="17">
        <f t="shared" si="28"/>
        <v>135470440</v>
      </c>
      <c r="AK68" s="15">
        <v>74758406.642876029</v>
      </c>
      <c r="AL68" s="16">
        <v>31047006.869631086</v>
      </c>
      <c r="AM68" s="16">
        <v>2392973.9762534993</v>
      </c>
      <c r="AN68" s="16">
        <v>4268143.5029098904</v>
      </c>
      <c r="AO68" s="16">
        <v>329141.50210090925</v>
      </c>
      <c r="AP68" s="16">
        <v>168677.81125452762</v>
      </c>
      <c r="AQ68" s="16">
        <v>19698.802226946009</v>
      </c>
      <c r="AR68" s="16">
        <v>5567255.2834527381</v>
      </c>
      <c r="AS68" s="16">
        <v>16491077.321822491</v>
      </c>
      <c r="AT68" s="16">
        <f t="shared" si="20"/>
        <v>108547227.79308847</v>
      </c>
      <c r="AU68" s="16">
        <f t="shared" si="21"/>
        <v>4436821.3141644178</v>
      </c>
      <c r="AV68" s="16">
        <f t="shared" si="22"/>
        <v>22058332.605275229</v>
      </c>
      <c r="AW68" s="16">
        <f t="shared" si="23"/>
        <v>135042381.71252811</v>
      </c>
      <c r="AX68" s="16">
        <f t="shared" si="24"/>
        <v>270626.28747189045</v>
      </c>
      <c r="AY68" s="17">
        <f t="shared" si="29"/>
        <v>135313008</v>
      </c>
    </row>
    <row r="69" spans="1:51" x14ac:dyDescent="0.2">
      <c r="A69" s="4">
        <f t="shared" si="25"/>
        <v>2021</v>
      </c>
      <c r="B69" s="4">
        <f t="shared" si="26"/>
        <v>4</v>
      </c>
      <c r="C69" s="11">
        <f t="shared" si="9"/>
        <v>44287</v>
      </c>
      <c r="E69" s="15">
        <v>53406320</v>
      </c>
      <c r="F69" s="16">
        <v>23743448</v>
      </c>
      <c r="G69" s="16">
        <v>1914878</v>
      </c>
      <c r="H69" s="16">
        <v>3392539</v>
      </c>
      <c r="I69" s="16">
        <v>300915</v>
      </c>
      <c r="J69" s="16">
        <v>142769</v>
      </c>
      <c r="K69" s="16">
        <v>19168</v>
      </c>
      <c r="L69" s="16">
        <v>4945880</v>
      </c>
      <c r="M69" s="16">
        <v>14549391</v>
      </c>
      <c r="N69" s="16">
        <f t="shared" si="10"/>
        <v>79384729</v>
      </c>
      <c r="O69" s="16">
        <f t="shared" si="11"/>
        <v>3535308</v>
      </c>
      <c r="P69" s="16">
        <f t="shared" si="12"/>
        <v>19495271</v>
      </c>
      <c r="Q69" s="16">
        <f t="shared" si="13"/>
        <v>102415308</v>
      </c>
      <c r="R69" s="16">
        <f t="shared" si="14"/>
        <v>205241</v>
      </c>
      <c r="S69" s="17">
        <f t="shared" si="27"/>
        <v>102620549</v>
      </c>
      <c r="U69" s="15">
        <v>54173611</v>
      </c>
      <c r="V69" s="16">
        <v>24064503</v>
      </c>
      <c r="W69" s="16">
        <v>1984106</v>
      </c>
      <c r="X69" s="16">
        <v>3449571</v>
      </c>
      <c r="Y69" s="16">
        <v>302124</v>
      </c>
      <c r="Z69" s="16">
        <v>148591</v>
      </c>
      <c r="AA69" s="16">
        <v>19250</v>
      </c>
      <c r="AB69" s="16">
        <v>4822523</v>
      </c>
      <c r="AC69" s="16">
        <v>14197024</v>
      </c>
      <c r="AD69" s="16">
        <f t="shared" si="15"/>
        <v>80543594</v>
      </c>
      <c r="AE69" s="16">
        <f t="shared" si="16"/>
        <v>3598162</v>
      </c>
      <c r="AF69" s="16">
        <f t="shared" si="17"/>
        <v>19019547</v>
      </c>
      <c r="AG69" s="16">
        <f t="shared" si="18"/>
        <v>103161303</v>
      </c>
      <c r="AH69" s="16">
        <f t="shared" si="19"/>
        <v>206736</v>
      </c>
      <c r="AI69" s="17">
        <f t="shared" si="28"/>
        <v>103368039</v>
      </c>
      <c r="AK69" s="15">
        <v>53745830.498465747</v>
      </c>
      <c r="AL69" s="16">
        <v>23864983.8744529</v>
      </c>
      <c r="AM69" s="16">
        <v>1968650.6282663713</v>
      </c>
      <c r="AN69" s="16">
        <v>3405913.6946041384</v>
      </c>
      <c r="AO69" s="16">
        <v>301643.87311511015</v>
      </c>
      <c r="AP69" s="16">
        <v>146979.56889731315</v>
      </c>
      <c r="AQ69" s="16">
        <v>19220.983689801902</v>
      </c>
      <c r="AR69" s="16">
        <v>4945880.1778058186</v>
      </c>
      <c r="AS69" s="16">
        <v>14549391.383243907</v>
      </c>
      <c r="AT69" s="16">
        <f t="shared" si="20"/>
        <v>79900329.857989922</v>
      </c>
      <c r="AU69" s="16">
        <f t="shared" si="21"/>
        <v>3552893.2635014514</v>
      </c>
      <c r="AV69" s="16">
        <f t="shared" si="22"/>
        <v>19495271.561049726</v>
      </c>
      <c r="AW69" s="16">
        <f t="shared" si="23"/>
        <v>102948494.6825411</v>
      </c>
      <c r="AX69" s="16">
        <f t="shared" si="24"/>
        <v>206309.31745889783</v>
      </c>
      <c r="AY69" s="17">
        <f t="shared" si="29"/>
        <v>103154804</v>
      </c>
    </row>
    <row r="70" spans="1:51" x14ac:dyDescent="0.2">
      <c r="A70" s="4">
        <f t="shared" si="25"/>
        <v>2021</v>
      </c>
      <c r="B70" s="4">
        <f t="shared" si="26"/>
        <v>5</v>
      </c>
      <c r="C70" s="11">
        <f t="shared" si="9"/>
        <v>44317</v>
      </c>
      <c r="E70" s="15">
        <v>31864948</v>
      </c>
      <c r="F70" s="16">
        <v>16622349</v>
      </c>
      <c r="G70" s="16">
        <v>1409755</v>
      </c>
      <c r="H70" s="16">
        <v>2694369</v>
      </c>
      <c r="I70" s="16">
        <v>252710</v>
      </c>
      <c r="J70" s="16">
        <v>128851</v>
      </c>
      <c r="K70" s="16">
        <v>17129</v>
      </c>
      <c r="L70" s="16">
        <v>4564345</v>
      </c>
      <c r="M70" s="16">
        <v>14385635</v>
      </c>
      <c r="N70" s="16">
        <f t="shared" si="10"/>
        <v>50166891</v>
      </c>
      <c r="O70" s="16">
        <f t="shared" si="11"/>
        <v>2823220</v>
      </c>
      <c r="P70" s="16">
        <f t="shared" si="12"/>
        <v>18949980</v>
      </c>
      <c r="Q70" s="16">
        <f t="shared" si="13"/>
        <v>71940091</v>
      </c>
      <c r="R70" s="16">
        <f t="shared" si="14"/>
        <v>144169</v>
      </c>
      <c r="S70" s="17">
        <f t="shared" si="27"/>
        <v>72084260</v>
      </c>
      <c r="U70" s="15">
        <v>32313076</v>
      </c>
      <c r="V70" s="16">
        <v>16844779</v>
      </c>
      <c r="W70" s="16">
        <v>1469662</v>
      </c>
      <c r="X70" s="16">
        <v>2738984</v>
      </c>
      <c r="Y70" s="16">
        <v>254456</v>
      </c>
      <c r="Z70" s="16">
        <v>134432</v>
      </c>
      <c r="AA70" s="16">
        <v>17258</v>
      </c>
      <c r="AB70" s="16">
        <v>4572135</v>
      </c>
      <c r="AC70" s="16">
        <v>14276230</v>
      </c>
      <c r="AD70" s="16">
        <f t="shared" si="15"/>
        <v>50899231</v>
      </c>
      <c r="AE70" s="16">
        <f t="shared" si="16"/>
        <v>2873416</v>
      </c>
      <c r="AF70" s="16">
        <f t="shared" si="17"/>
        <v>18848365</v>
      </c>
      <c r="AG70" s="16">
        <f t="shared" si="18"/>
        <v>72621012</v>
      </c>
      <c r="AH70" s="16">
        <f t="shared" si="19"/>
        <v>145533</v>
      </c>
      <c r="AI70" s="17">
        <f t="shared" si="28"/>
        <v>72766545</v>
      </c>
      <c r="AK70" s="15">
        <v>32043659.499529939</v>
      </c>
      <c r="AL70" s="16">
        <v>16717768.416001201</v>
      </c>
      <c r="AM70" s="16">
        <v>1460466.3480873937</v>
      </c>
      <c r="AN70" s="16">
        <v>2704295.1849321574</v>
      </c>
      <c r="AO70" s="16">
        <v>253627.92391096023</v>
      </c>
      <c r="AP70" s="16">
        <v>132969.18938236311</v>
      </c>
      <c r="AQ70" s="16">
        <v>17200.770039455092</v>
      </c>
      <c r="AR70" s="16">
        <v>4564344.7651725486</v>
      </c>
      <c r="AS70" s="16">
        <v>14385635.257756637</v>
      </c>
      <c r="AT70" s="16">
        <f t="shared" si="20"/>
        <v>50492722.957568951</v>
      </c>
      <c r="AU70" s="16">
        <f t="shared" si="21"/>
        <v>2837264.3743145205</v>
      </c>
      <c r="AV70" s="16">
        <f t="shared" si="22"/>
        <v>18949980.022929184</v>
      </c>
      <c r="AW70" s="16">
        <f t="shared" si="23"/>
        <v>72279967.354812652</v>
      </c>
      <c r="AX70" s="16">
        <f t="shared" si="24"/>
        <v>144849.64518734813</v>
      </c>
      <c r="AY70" s="17">
        <f t="shared" si="29"/>
        <v>72424817</v>
      </c>
    </row>
    <row r="71" spans="1:51" x14ac:dyDescent="0.2">
      <c r="A71" s="4">
        <f t="shared" si="25"/>
        <v>2021</v>
      </c>
      <c r="B71" s="4">
        <f t="shared" si="26"/>
        <v>6</v>
      </c>
      <c r="C71" s="11">
        <f t="shared" si="9"/>
        <v>44348</v>
      </c>
      <c r="E71" s="15">
        <v>21306122</v>
      </c>
      <c r="F71" s="16">
        <v>12473162</v>
      </c>
      <c r="G71" s="16">
        <v>1151762</v>
      </c>
      <c r="H71" s="16">
        <v>2028423</v>
      </c>
      <c r="I71" s="16">
        <v>223805</v>
      </c>
      <c r="J71" s="16">
        <v>107098</v>
      </c>
      <c r="K71" s="16">
        <v>16008</v>
      </c>
      <c r="L71" s="16">
        <v>4197904</v>
      </c>
      <c r="M71" s="16">
        <v>13154876</v>
      </c>
      <c r="N71" s="16">
        <f t="shared" si="10"/>
        <v>35170859</v>
      </c>
      <c r="O71" s="16">
        <f t="shared" si="11"/>
        <v>2135521</v>
      </c>
      <c r="P71" s="16">
        <f t="shared" si="12"/>
        <v>17352780</v>
      </c>
      <c r="Q71" s="16">
        <f t="shared" si="13"/>
        <v>54659160</v>
      </c>
      <c r="R71" s="16">
        <f t="shared" si="14"/>
        <v>109537</v>
      </c>
      <c r="S71" s="17">
        <f t="shared" si="27"/>
        <v>54768697</v>
      </c>
      <c r="U71" s="15">
        <v>21594811</v>
      </c>
      <c r="V71" s="16">
        <v>12637780</v>
      </c>
      <c r="W71" s="16">
        <v>1209561</v>
      </c>
      <c r="X71" s="16">
        <v>2061322</v>
      </c>
      <c r="Y71" s="16">
        <v>225953</v>
      </c>
      <c r="Z71" s="16">
        <v>112167</v>
      </c>
      <c r="AA71" s="16">
        <v>16181</v>
      </c>
      <c r="AB71" s="16">
        <v>4237980</v>
      </c>
      <c r="AC71" s="16">
        <v>13291842</v>
      </c>
      <c r="AD71" s="16">
        <f t="shared" si="15"/>
        <v>35684286</v>
      </c>
      <c r="AE71" s="16">
        <f t="shared" si="16"/>
        <v>2173489</v>
      </c>
      <c r="AF71" s="16">
        <f t="shared" si="17"/>
        <v>17529822</v>
      </c>
      <c r="AG71" s="16">
        <f t="shared" si="18"/>
        <v>55387597</v>
      </c>
      <c r="AH71" s="16">
        <f t="shared" si="19"/>
        <v>110997</v>
      </c>
      <c r="AI71" s="17">
        <f t="shared" si="28"/>
        <v>55498594</v>
      </c>
      <c r="AK71" s="15">
        <v>21414499.786657788</v>
      </c>
      <c r="AL71" s="16">
        <v>12542072.064596586</v>
      </c>
      <c r="AM71" s="16">
        <v>1201826.975611778</v>
      </c>
      <c r="AN71" s="16">
        <v>2035258.1147966159</v>
      </c>
      <c r="AO71" s="16">
        <v>224800.1803718388</v>
      </c>
      <c r="AP71" s="16">
        <v>110886.33013554732</v>
      </c>
      <c r="AQ71" s="16">
        <v>16093.031948114611</v>
      </c>
      <c r="AR71" s="16">
        <v>4197904.0307426071</v>
      </c>
      <c r="AS71" s="16">
        <v>13154875.767315472</v>
      </c>
      <c r="AT71" s="16">
        <f t="shared" si="20"/>
        <v>35399292.039186098</v>
      </c>
      <c r="AU71" s="16">
        <f t="shared" si="21"/>
        <v>2146144.4449321632</v>
      </c>
      <c r="AV71" s="16">
        <f t="shared" si="22"/>
        <v>17352779.798058078</v>
      </c>
      <c r="AW71" s="16">
        <f t="shared" si="23"/>
        <v>54898216.282176338</v>
      </c>
      <c r="AX71" s="16">
        <f t="shared" si="24"/>
        <v>110016.71782366186</v>
      </c>
      <c r="AY71" s="17">
        <f t="shared" si="29"/>
        <v>55008233</v>
      </c>
    </row>
    <row r="72" spans="1:51" x14ac:dyDescent="0.2">
      <c r="A72" s="4">
        <f t="shared" si="25"/>
        <v>2021</v>
      </c>
      <c r="B72" s="4">
        <f t="shared" si="26"/>
        <v>7</v>
      </c>
      <c r="C72" s="11">
        <f t="shared" si="9"/>
        <v>44378</v>
      </c>
      <c r="E72" s="15">
        <v>15328051</v>
      </c>
      <c r="F72" s="16">
        <v>10000069</v>
      </c>
      <c r="G72" s="16">
        <v>991515</v>
      </c>
      <c r="H72" s="16">
        <v>1769713</v>
      </c>
      <c r="I72" s="16">
        <v>186456</v>
      </c>
      <c r="J72" s="16">
        <v>99787</v>
      </c>
      <c r="K72" s="16">
        <v>14587</v>
      </c>
      <c r="L72" s="16">
        <v>4013999</v>
      </c>
      <c r="M72" s="16">
        <v>12913933</v>
      </c>
      <c r="N72" s="16">
        <f t="shared" si="10"/>
        <v>26520678</v>
      </c>
      <c r="O72" s="16">
        <f t="shared" si="11"/>
        <v>1869500</v>
      </c>
      <c r="P72" s="16">
        <f t="shared" si="12"/>
        <v>16927932</v>
      </c>
      <c r="Q72" s="16">
        <f t="shared" si="13"/>
        <v>45318110</v>
      </c>
      <c r="R72" s="16">
        <f t="shared" si="14"/>
        <v>90818</v>
      </c>
      <c r="S72" s="17">
        <f t="shared" si="27"/>
        <v>45408928</v>
      </c>
      <c r="U72" s="15">
        <v>15522954</v>
      </c>
      <c r="V72" s="16">
        <v>10136596</v>
      </c>
      <c r="W72" s="16">
        <v>1046548</v>
      </c>
      <c r="X72" s="16">
        <v>1797341</v>
      </c>
      <c r="Y72" s="16">
        <v>187006</v>
      </c>
      <c r="Z72" s="16">
        <v>105397</v>
      </c>
      <c r="AA72" s="16">
        <v>14726</v>
      </c>
      <c r="AB72" s="16">
        <v>4132951</v>
      </c>
      <c r="AC72" s="16">
        <v>13247340</v>
      </c>
      <c r="AD72" s="16">
        <f t="shared" si="15"/>
        <v>26907830</v>
      </c>
      <c r="AE72" s="16">
        <f t="shared" si="16"/>
        <v>1902738</v>
      </c>
      <c r="AF72" s="16">
        <f t="shared" si="17"/>
        <v>17380291</v>
      </c>
      <c r="AG72" s="16">
        <f t="shared" si="18"/>
        <v>46190859</v>
      </c>
      <c r="AH72" s="16">
        <f t="shared" si="19"/>
        <v>92567</v>
      </c>
      <c r="AI72" s="17">
        <f t="shared" si="28"/>
        <v>46283426</v>
      </c>
      <c r="AK72" s="15">
        <v>15397254.707156003</v>
      </c>
      <c r="AL72" s="16">
        <v>10055285.437257174</v>
      </c>
      <c r="AM72" s="16">
        <v>1039386.840615279</v>
      </c>
      <c r="AN72" s="16">
        <v>1775009.950467698</v>
      </c>
      <c r="AO72" s="16">
        <v>186362.27520319843</v>
      </c>
      <c r="AP72" s="16">
        <v>103789.4734924989</v>
      </c>
      <c r="AQ72" s="16">
        <v>14639.171563151729</v>
      </c>
      <c r="AR72" s="16">
        <v>4013998.5254565487</v>
      </c>
      <c r="AS72" s="16">
        <v>12913932.808296448</v>
      </c>
      <c r="AT72" s="16">
        <f t="shared" si="20"/>
        <v>26692928.431794807</v>
      </c>
      <c r="AU72" s="16">
        <f t="shared" si="21"/>
        <v>1878799.423960197</v>
      </c>
      <c r="AV72" s="16">
        <f t="shared" si="22"/>
        <v>16927931.333752997</v>
      </c>
      <c r="AW72" s="16">
        <f t="shared" si="23"/>
        <v>45499659.189508006</v>
      </c>
      <c r="AX72" s="16">
        <f t="shared" si="24"/>
        <v>91181.810491994023</v>
      </c>
      <c r="AY72" s="17">
        <f t="shared" si="29"/>
        <v>45590841</v>
      </c>
    </row>
    <row r="73" spans="1:51" x14ac:dyDescent="0.2">
      <c r="A73" s="4">
        <f t="shared" si="25"/>
        <v>2021</v>
      </c>
      <c r="B73" s="4">
        <f t="shared" si="26"/>
        <v>8</v>
      </c>
      <c r="C73" s="11">
        <f t="shared" si="9"/>
        <v>44409</v>
      </c>
      <c r="E73" s="15">
        <v>14559090</v>
      </c>
      <c r="F73" s="16">
        <v>10145019</v>
      </c>
      <c r="G73" s="16">
        <v>1038644</v>
      </c>
      <c r="H73" s="16">
        <v>1678246</v>
      </c>
      <c r="I73" s="16">
        <v>182698</v>
      </c>
      <c r="J73" s="16">
        <v>114309</v>
      </c>
      <c r="K73" s="16">
        <v>16214</v>
      </c>
      <c r="L73" s="16">
        <v>4000211</v>
      </c>
      <c r="M73" s="16">
        <v>13316288</v>
      </c>
      <c r="N73" s="16">
        <f t="shared" si="10"/>
        <v>25941665</v>
      </c>
      <c r="O73" s="16">
        <f t="shared" si="11"/>
        <v>1792555</v>
      </c>
      <c r="P73" s="16">
        <f t="shared" si="12"/>
        <v>17316499</v>
      </c>
      <c r="Q73" s="16">
        <f t="shared" si="13"/>
        <v>45050719</v>
      </c>
      <c r="R73" s="16">
        <f t="shared" si="14"/>
        <v>90282</v>
      </c>
      <c r="S73" s="17">
        <f t="shared" si="27"/>
        <v>45141001</v>
      </c>
      <c r="U73" s="15">
        <v>14796437</v>
      </c>
      <c r="V73" s="16">
        <v>10235042</v>
      </c>
      <c r="W73" s="16">
        <v>1090182</v>
      </c>
      <c r="X73" s="16">
        <v>1703857</v>
      </c>
      <c r="Y73" s="16">
        <v>182518</v>
      </c>
      <c r="Z73" s="16">
        <v>120568</v>
      </c>
      <c r="AA73" s="16">
        <v>16186</v>
      </c>
      <c r="AB73" s="16">
        <v>4081202</v>
      </c>
      <c r="AC73" s="16">
        <v>13533297</v>
      </c>
      <c r="AD73" s="16">
        <f t="shared" si="15"/>
        <v>26320365</v>
      </c>
      <c r="AE73" s="16">
        <f t="shared" si="16"/>
        <v>1824425</v>
      </c>
      <c r="AF73" s="16">
        <f t="shared" si="17"/>
        <v>17614499</v>
      </c>
      <c r="AG73" s="16">
        <f t="shared" si="18"/>
        <v>45759289</v>
      </c>
      <c r="AH73" s="16">
        <f t="shared" si="19"/>
        <v>91702</v>
      </c>
      <c r="AI73" s="17">
        <f t="shared" si="28"/>
        <v>45850991</v>
      </c>
      <c r="AK73" s="15">
        <v>14653339.462561682</v>
      </c>
      <c r="AL73" s="16">
        <v>10172110.209141526</v>
      </c>
      <c r="AM73" s="16">
        <v>1086325.3417610705</v>
      </c>
      <c r="AN73" s="16">
        <v>1682514.6491296852</v>
      </c>
      <c r="AO73" s="16">
        <v>182216.45144332602</v>
      </c>
      <c r="AP73" s="16">
        <v>118957.30049211025</v>
      </c>
      <c r="AQ73" s="16">
        <v>16164.589647214816</v>
      </c>
      <c r="AR73" s="16">
        <v>4000211.1989406263</v>
      </c>
      <c r="AS73" s="16">
        <v>13316288.106818363</v>
      </c>
      <c r="AT73" s="16">
        <f t="shared" si="20"/>
        <v>26110156.05455482</v>
      </c>
      <c r="AU73" s="16">
        <f t="shared" si="21"/>
        <v>1801471.9496217954</v>
      </c>
      <c r="AV73" s="16">
        <f t="shared" si="22"/>
        <v>17316499.30575899</v>
      </c>
      <c r="AW73" s="16">
        <f t="shared" si="23"/>
        <v>45228127.309935607</v>
      </c>
      <c r="AX73" s="16">
        <f t="shared" si="24"/>
        <v>90637.690064392984</v>
      </c>
      <c r="AY73" s="17">
        <f t="shared" si="29"/>
        <v>45318765</v>
      </c>
    </row>
    <row r="74" spans="1:51" x14ac:dyDescent="0.2">
      <c r="A74" s="4">
        <f t="shared" si="25"/>
        <v>2021</v>
      </c>
      <c r="B74" s="4">
        <f t="shared" si="26"/>
        <v>9</v>
      </c>
      <c r="C74" s="11">
        <f t="shared" si="9"/>
        <v>44440</v>
      </c>
      <c r="E74" s="15">
        <v>20282212</v>
      </c>
      <c r="F74" s="16">
        <v>12151086</v>
      </c>
      <c r="G74" s="16">
        <v>1177289</v>
      </c>
      <c r="H74" s="16">
        <v>2007777</v>
      </c>
      <c r="I74" s="16">
        <v>210133</v>
      </c>
      <c r="J74" s="16">
        <v>147592</v>
      </c>
      <c r="K74" s="16">
        <v>17564</v>
      </c>
      <c r="L74" s="16">
        <v>4169708</v>
      </c>
      <c r="M74" s="16">
        <v>13339684</v>
      </c>
      <c r="N74" s="16">
        <f t="shared" si="10"/>
        <v>33838284</v>
      </c>
      <c r="O74" s="16">
        <f t="shared" si="11"/>
        <v>2155369</v>
      </c>
      <c r="P74" s="16">
        <f t="shared" si="12"/>
        <v>17509392</v>
      </c>
      <c r="Q74" s="16">
        <f t="shared" si="13"/>
        <v>53503045</v>
      </c>
      <c r="R74" s="16">
        <f t="shared" si="14"/>
        <v>107221</v>
      </c>
      <c r="S74" s="17">
        <f t="shared" si="27"/>
        <v>53610266</v>
      </c>
      <c r="U74" s="15">
        <v>20644936</v>
      </c>
      <c r="V74" s="16">
        <v>12234004</v>
      </c>
      <c r="W74" s="16">
        <v>1226658</v>
      </c>
      <c r="X74" s="16">
        <v>2040229</v>
      </c>
      <c r="Y74" s="16">
        <v>209250</v>
      </c>
      <c r="Z74" s="16">
        <v>153460</v>
      </c>
      <c r="AA74" s="16">
        <v>17412</v>
      </c>
      <c r="AB74" s="16">
        <v>4196054</v>
      </c>
      <c r="AC74" s="16">
        <v>13474559</v>
      </c>
      <c r="AD74" s="16">
        <f t="shared" si="15"/>
        <v>34332260</v>
      </c>
      <c r="AE74" s="16">
        <f t="shared" si="16"/>
        <v>2193689</v>
      </c>
      <c r="AF74" s="16">
        <f t="shared" si="17"/>
        <v>17670613</v>
      </c>
      <c r="AG74" s="16">
        <f t="shared" si="18"/>
        <v>54196562</v>
      </c>
      <c r="AH74" s="16">
        <f t="shared" si="19"/>
        <v>108610</v>
      </c>
      <c r="AI74" s="17">
        <f t="shared" si="28"/>
        <v>54305172</v>
      </c>
      <c r="AK74" s="15">
        <v>20432324.411862329</v>
      </c>
      <c r="AL74" s="16">
        <v>12174273.888895629</v>
      </c>
      <c r="AM74" s="16">
        <v>1224656.9405889506</v>
      </c>
      <c r="AN74" s="16">
        <v>2013497.5661081714</v>
      </c>
      <c r="AO74" s="16">
        <v>209348.99659160114</v>
      </c>
      <c r="AP74" s="16">
        <v>152592.44493577653</v>
      </c>
      <c r="AQ74" s="16">
        <v>17459.515168496859</v>
      </c>
      <c r="AR74" s="16">
        <v>4169708.0215094197</v>
      </c>
      <c r="AS74" s="16">
        <v>13339684.325113826</v>
      </c>
      <c r="AT74" s="16">
        <f t="shared" si="20"/>
        <v>34058063.753107004</v>
      </c>
      <c r="AU74" s="16">
        <f t="shared" si="21"/>
        <v>2166090.0110439481</v>
      </c>
      <c r="AV74" s="16">
        <f t="shared" si="22"/>
        <v>17509392.346623246</v>
      </c>
      <c r="AW74" s="16">
        <f t="shared" si="23"/>
        <v>53733546.110774204</v>
      </c>
      <c r="AX74" s="16">
        <f t="shared" si="24"/>
        <v>107682.88922579587</v>
      </c>
      <c r="AY74" s="17">
        <f t="shared" si="29"/>
        <v>53841229</v>
      </c>
    </row>
    <row r="75" spans="1:51" x14ac:dyDescent="0.2">
      <c r="A75" s="4">
        <f t="shared" si="25"/>
        <v>2021</v>
      </c>
      <c r="B75" s="4">
        <f t="shared" si="26"/>
        <v>10</v>
      </c>
      <c r="C75" s="11">
        <f t="shared" si="9"/>
        <v>44470</v>
      </c>
      <c r="E75" s="15">
        <v>46191895</v>
      </c>
      <c r="F75" s="16">
        <v>20750823</v>
      </c>
      <c r="G75" s="16">
        <v>1763478</v>
      </c>
      <c r="H75" s="16">
        <v>3392253</v>
      </c>
      <c r="I75" s="16">
        <v>296816</v>
      </c>
      <c r="J75" s="16">
        <v>183386</v>
      </c>
      <c r="K75" s="16">
        <v>21051</v>
      </c>
      <c r="L75" s="16">
        <v>4572544</v>
      </c>
      <c r="M75" s="16">
        <v>13950265</v>
      </c>
      <c r="N75" s="16">
        <f t="shared" si="10"/>
        <v>69024063</v>
      </c>
      <c r="O75" s="16">
        <f t="shared" si="11"/>
        <v>3575639</v>
      </c>
      <c r="P75" s="16">
        <f t="shared" si="12"/>
        <v>18522809</v>
      </c>
      <c r="Q75" s="16">
        <f t="shared" si="13"/>
        <v>91122511</v>
      </c>
      <c r="R75" s="16">
        <f t="shared" si="14"/>
        <v>182610</v>
      </c>
      <c r="S75" s="17">
        <f t="shared" si="27"/>
        <v>91305121</v>
      </c>
      <c r="U75" s="15">
        <v>46905683</v>
      </c>
      <c r="V75" s="16">
        <v>20982417</v>
      </c>
      <c r="W75" s="16">
        <v>1828305</v>
      </c>
      <c r="X75" s="16">
        <v>3449737</v>
      </c>
      <c r="Y75" s="16">
        <v>294418</v>
      </c>
      <c r="Z75" s="16">
        <v>189475</v>
      </c>
      <c r="AA75" s="16">
        <v>20860</v>
      </c>
      <c r="AB75" s="16">
        <v>4882235</v>
      </c>
      <c r="AC75" s="16">
        <v>14949030</v>
      </c>
      <c r="AD75" s="16">
        <f t="shared" si="15"/>
        <v>70031683</v>
      </c>
      <c r="AE75" s="16">
        <f t="shared" si="16"/>
        <v>3639212</v>
      </c>
      <c r="AF75" s="16">
        <f t="shared" si="17"/>
        <v>19831265</v>
      </c>
      <c r="AG75" s="16">
        <f t="shared" si="18"/>
        <v>93502160</v>
      </c>
      <c r="AH75" s="16">
        <f t="shared" si="19"/>
        <v>187379</v>
      </c>
      <c r="AI75" s="17">
        <f t="shared" si="28"/>
        <v>93689539</v>
      </c>
      <c r="AK75" s="15">
        <v>46518035.364576742</v>
      </c>
      <c r="AL75" s="16">
        <v>20821136.311315902</v>
      </c>
      <c r="AM75" s="16">
        <v>1816702.5718097859</v>
      </c>
      <c r="AN75" s="16">
        <v>3404097.2186962925</v>
      </c>
      <c r="AO75" s="16">
        <v>295546.31178155734</v>
      </c>
      <c r="AP75" s="16">
        <v>189328.93619741339</v>
      </c>
      <c r="AQ75" s="16">
        <v>20951.446272652036</v>
      </c>
      <c r="AR75" s="16">
        <v>4572544.3125468837</v>
      </c>
      <c r="AS75" s="16">
        <v>13950264.96476906</v>
      </c>
      <c r="AT75" s="16">
        <f t="shared" si="20"/>
        <v>69472372.005756646</v>
      </c>
      <c r="AU75" s="16">
        <f t="shared" si="21"/>
        <v>3593426.1548937061</v>
      </c>
      <c r="AV75" s="16">
        <f t="shared" si="22"/>
        <v>18522809.277315944</v>
      </c>
      <c r="AW75" s="16">
        <f t="shared" si="23"/>
        <v>91588607.437966302</v>
      </c>
      <c r="AX75" s="16">
        <f t="shared" si="24"/>
        <v>183544.56203369796</v>
      </c>
      <c r="AY75" s="17">
        <f t="shared" si="29"/>
        <v>91772152</v>
      </c>
    </row>
    <row r="76" spans="1:51" x14ac:dyDescent="0.2">
      <c r="A76" s="4">
        <f t="shared" si="25"/>
        <v>2021</v>
      </c>
      <c r="B76" s="4">
        <f t="shared" si="26"/>
        <v>11</v>
      </c>
      <c r="C76" s="11">
        <f t="shared" si="9"/>
        <v>44501</v>
      </c>
      <c r="E76" s="15">
        <v>81899788</v>
      </c>
      <c r="F76" s="16">
        <v>32051798</v>
      </c>
      <c r="G76" s="16">
        <v>2374464</v>
      </c>
      <c r="H76" s="16">
        <v>3983528</v>
      </c>
      <c r="I76" s="16">
        <v>321940</v>
      </c>
      <c r="J76" s="16">
        <v>165184</v>
      </c>
      <c r="K76" s="16">
        <v>22187</v>
      </c>
      <c r="L76" s="16">
        <v>5336590</v>
      </c>
      <c r="M76" s="16">
        <v>15102458</v>
      </c>
      <c r="N76" s="16">
        <f t="shared" si="10"/>
        <v>116670177</v>
      </c>
      <c r="O76" s="16">
        <f t="shared" si="11"/>
        <v>4148712</v>
      </c>
      <c r="P76" s="16">
        <f t="shared" si="12"/>
        <v>20439048</v>
      </c>
      <c r="Q76" s="16">
        <f t="shared" si="13"/>
        <v>141257937</v>
      </c>
      <c r="R76" s="16">
        <f t="shared" si="14"/>
        <v>283082</v>
      </c>
      <c r="S76" s="17">
        <f t="shared" si="27"/>
        <v>141541019</v>
      </c>
      <c r="U76" s="15">
        <v>83000580</v>
      </c>
      <c r="V76" s="16">
        <v>32567666</v>
      </c>
      <c r="W76" s="16">
        <v>2462529</v>
      </c>
      <c r="X76" s="16">
        <v>4051413</v>
      </c>
      <c r="Y76" s="16">
        <v>320471</v>
      </c>
      <c r="Z76" s="16">
        <v>171060</v>
      </c>
      <c r="AA76" s="16">
        <v>22093</v>
      </c>
      <c r="AB76" s="16">
        <v>5140926</v>
      </c>
      <c r="AC76" s="16">
        <v>14560656</v>
      </c>
      <c r="AD76" s="16">
        <f t="shared" si="15"/>
        <v>118373339</v>
      </c>
      <c r="AE76" s="16">
        <f t="shared" si="16"/>
        <v>4222473</v>
      </c>
      <c r="AF76" s="16">
        <f t="shared" si="17"/>
        <v>19701582</v>
      </c>
      <c r="AG76" s="16">
        <f t="shared" si="18"/>
        <v>142297394</v>
      </c>
      <c r="AH76" s="16">
        <f t="shared" si="19"/>
        <v>285165</v>
      </c>
      <c r="AI76" s="17">
        <f t="shared" si="28"/>
        <v>142582559</v>
      </c>
      <c r="AK76" s="15">
        <v>82462042.063268736</v>
      </c>
      <c r="AL76" s="16">
        <v>32196558.528433703</v>
      </c>
      <c r="AM76" s="16">
        <v>2425842.0707161371</v>
      </c>
      <c r="AN76" s="16">
        <v>4000843.8572786935</v>
      </c>
      <c r="AO76" s="16">
        <v>321354.29443931492</v>
      </c>
      <c r="AP76" s="16">
        <v>168506.08050986694</v>
      </c>
      <c r="AQ76" s="16">
        <v>22150.326020117027</v>
      </c>
      <c r="AR76" s="16">
        <v>5336590.4619317204</v>
      </c>
      <c r="AS76" s="16">
        <v>15102458.265894687</v>
      </c>
      <c r="AT76" s="16">
        <f t="shared" si="20"/>
        <v>117427947.28287801</v>
      </c>
      <c r="AU76" s="16">
        <f t="shared" si="21"/>
        <v>4169349.9377885605</v>
      </c>
      <c r="AV76" s="16">
        <f t="shared" si="22"/>
        <v>20439048.727826409</v>
      </c>
      <c r="AW76" s="16">
        <f t="shared" si="23"/>
        <v>142036345.94849297</v>
      </c>
      <c r="AX76" s="16">
        <f t="shared" si="24"/>
        <v>284642.05150702596</v>
      </c>
      <c r="AY76" s="17">
        <f t="shared" si="29"/>
        <v>142320988</v>
      </c>
    </row>
    <row r="77" spans="1:51" x14ac:dyDescent="0.2">
      <c r="A77" s="4">
        <f t="shared" si="25"/>
        <v>2021</v>
      </c>
      <c r="B77" s="4">
        <f t="shared" si="26"/>
        <v>12</v>
      </c>
      <c r="C77" s="11">
        <f t="shared" si="9"/>
        <v>44531</v>
      </c>
      <c r="E77" s="15">
        <v>105770861</v>
      </c>
      <c r="F77" s="16">
        <v>40805012</v>
      </c>
      <c r="G77" s="16">
        <v>2835556</v>
      </c>
      <c r="H77" s="16">
        <v>4855101</v>
      </c>
      <c r="I77" s="16">
        <v>342462</v>
      </c>
      <c r="J77" s="16">
        <v>177459</v>
      </c>
      <c r="K77" s="16">
        <v>22289</v>
      </c>
      <c r="L77" s="16">
        <v>6141001</v>
      </c>
      <c r="M77" s="16">
        <v>15223711</v>
      </c>
      <c r="N77" s="16">
        <f t="shared" si="10"/>
        <v>149776180</v>
      </c>
      <c r="O77" s="16">
        <f t="shared" si="11"/>
        <v>5032560</v>
      </c>
      <c r="P77" s="16">
        <f t="shared" si="12"/>
        <v>21364712</v>
      </c>
      <c r="Q77" s="16">
        <f t="shared" si="13"/>
        <v>176173452</v>
      </c>
      <c r="R77" s="16">
        <f t="shared" si="14"/>
        <v>353053</v>
      </c>
      <c r="S77" s="17">
        <f t="shared" si="27"/>
        <v>176526505</v>
      </c>
      <c r="U77" s="15">
        <v>107145279</v>
      </c>
      <c r="V77" s="16">
        <v>41509763</v>
      </c>
      <c r="W77" s="16">
        <v>2944325</v>
      </c>
      <c r="X77" s="16">
        <v>4937840</v>
      </c>
      <c r="Y77" s="16">
        <v>341069</v>
      </c>
      <c r="Z77" s="16">
        <v>184194</v>
      </c>
      <c r="AA77" s="16">
        <v>22191</v>
      </c>
      <c r="AB77" s="16">
        <v>6390656</v>
      </c>
      <c r="AC77" s="16">
        <v>15930231</v>
      </c>
      <c r="AD77" s="16">
        <f t="shared" si="15"/>
        <v>151962627</v>
      </c>
      <c r="AE77" s="16">
        <f t="shared" si="16"/>
        <v>5122034</v>
      </c>
      <c r="AF77" s="16">
        <f t="shared" si="17"/>
        <v>22320887</v>
      </c>
      <c r="AG77" s="16">
        <f t="shared" si="18"/>
        <v>179405548</v>
      </c>
      <c r="AH77" s="16">
        <f t="shared" si="19"/>
        <v>359530</v>
      </c>
      <c r="AI77" s="17">
        <f t="shared" si="28"/>
        <v>179765078</v>
      </c>
      <c r="AK77" s="15">
        <v>106499446.10789531</v>
      </c>
      <c r="AL77" s="16">
        <v>40993947.446497269</v>
      </c>
      <c r="AM77" s="16">
        <v>2891543.7223027418</v>
      </c>
      <c r="AN77" s="16">
        <v>4876762.7854051087</v>
      </c>
      <c r="AO77" s="16">
        <v>341792.70928376936</v>
      </c>
      <c r="AP77" s="16">
        <v>180831.02357260342</v>
      </c>
      <c r="AQ77" s="16">
        <v>22241.811327299431</v>
      </c>
      <c r="AR77" s="16">
        <v>6141001.117017827</v>
      </c>
      <c r="AS77" s="16">
        <v>15223711.297654919</v>
      </c>
      <c r="AT77" s="16">
        <f t="shared" si="20"/>
        <v>150748971.79730639</v>
      </c>
      <c r="AU77" s="16">
        <f t="shared" si="21"/>
        <v>5057593.8089777119</v>
      </c>
      <c r="AV77" s="16">
        <f t="shared" si="22"/>
        <v>21364712.414672747</v>
      </c>
      <c r="AW77" s="16">
        <f t="shared" si="23"/>
        <v>177171278.02095687</v>
      </c>
      <c r="AX77" s="16">
        <f t="shared" si="24"/>
        <v>355052.97904312611</v>
      </c>
      <c r="AY77" s="17">
        <f t="shared" si="29"/>
        <v>177526331</v>
      </c>
    </row>
    <row r="78" spans="1:51" x14ac:dyDescent="0.2">
      <c r="A78" s="4">
        <f t="shared" si="25"/>
        <v>2022</v>
      </c>
      <c r="B78" s="4">
        <f t="shared" si="26"/>
        <v>1</v>
      </c>
      <c r="C78" s="11">
        <f t="shared" si="9"/>
        <v>44562</v>
      </c>
      <c r="E78" s="15">
        <v>98107624</v>
      </c>
      <c r="F78" s="16">
        <v>38776137</v>
      </c>
      <c r="G78" s="16">
        <v>2706665</v>
      </c>
      <c r="H78" s="16">
        <v>4761259</v>
      </c>
      <c r="I78" s="16">
        <v>314553</v>
      </c>
      <c r="J78" s="16">
        <v>159496</v>
      </c>
      <c r="K78" s="16">
        <v>19505</v>
      </c>
      <c r="L78" s="16">
        <v>5969157</v>
      </c>
      <c r="M78" s="16">
        <v>15816963</v>
      </c>
      <c r="N78" s="16">
        <f t="shared" si="10"/>
        <v>139924484</v>
      </c>
      <c r="O78" s="16">
        <f t="shared" si="11"/>
        <v>4920755</v>
      </c>
      <c r="P78" s="16">
        <f t="shared" si="12"/>
        <v>21786120</v>
      </c>
      <c r="Q78" s="16">
        <f t="shared" si="13"/>
        <v>166631359</v>
      </c>
      <c r="R78" s="16">
        <f t="shared" si="14"/>
        <v>333931</v>
      </c>
      <c r="S78" s="17">
        <f t="shared" si="27"/>
        <v>166965290</v>
      </c>
      <c r="U78" s="15">
        <v>99837749</v>
      </c>
      <c r="V78" s="16">
        <v>39563080</v>
      </c>
      <c r="W78" s="16">
        <v>2823679</v>
      </c>
      <c r="X78" s="16">
        <v>4857643</v>
      </c>
      <c r="Y78" s="16">
        <v>314394</v>
      </c>
      <c r="Z78" s="16">
        <v>168336</v>
      </c>
      <c r="AA78" s="16">
        <v>19494</v>
      </c>
      <c r="AB78" s="16">
        <v>5731108</v>
      </c>
      <c r="AC78" s="16">
        <v>15186183</v>
      </c>
      <c r="AD78" s="16">
        <f t="shared" si="15"/>
        <v>142558396</v>
      </c>
      <c r="AE78" s="16">
        <f t="shared" si="16"/>
        <v>5025979</v>
      </c>
      <c r="AF78" s="16">
        <f t="shared" si="17"/>
        <v>20917291</v>
      </c>
      <c r="AG78" s="16">
        <f t="shared" si="18"/>
        <v>168501666</v>
      </c>
      <c r="AH78" s="16">
        <f t="shared" si="19"/>
        <v>337679</v>
      </c>
      <c r="AI78" s="17">
        <f t="shared" si="28"/>
        <v>168839345</v>
      </c>
      <c r="AK78" s="15">
        <v>99216023.412539542</v>
      </c>
      <c r="AL78" s="16">
        <v>39098304.305485517</v>
      </c>
      <c r="AM78" s="16">
        <v>2778785.2637703391</v>
      </c>
      <c r="AN78" s="16">
        <v>4796603.8726314558</v>
      </c>
      <c r="AO78" s="16">
        <v>314885.75348551024</v>
      </c>
      <c r="AP78" s="16">
        <v>165184.94994489191</v>
      </c>
      <c r="AQ78" s="16">
        <v>19525.634916747909</v>
      </c>
      <c r="AR78" s="16">
        <v>5969157.2822518442</v>
      </c>
      <c r="AS78" s="16">
        <v>15816962.568294087</v>
      </c>
      <c r="AT78" s="16">
        <f t="shared" si="20"/>
        <v>141427524.37019765</v>
      </c>
      <c r="AU78" s="16">
        <f t="shared" si="21"/>
        <v>4961788.8225763477</v>
      </c>
      <c r="AV78" s="16">
        <f t="shared" si="22"/>
        <v>21786119.850545932</v>
      </c>
      <c r="AW78" s="16">
        <f t="shared" si="23"/>
        <v>168175433.04331994</v>
      </c>
      <c r="AX78" s="16">
        <f t="shared" si="24"/>
        <v>337024.95668005943</v>
      </c>
      <c r="AY78" s="17">
        <f t="shared" si="29"/>
        <v>168512458</v>
      </c>
    </row>
    <row r="79" spans="1:51" x14ac:dyDescent="0.2">
      <c r="A79" s="4">
        <f t="shared" si="25"/>
        <v>2022</v>
      </c>
      <c r="B79" s="4">
        <f t="shared" si="26"/>
        <v>2</v>
      </c>
      <c r="C79" s="11">
        <f t="shared" si="9"/>
        <v>44593</v>
      </c>
      <c r="E79" s="15">
        <v>83688814</v>
      </c>
      <c r="F79" s="16">
        <v>33407772</v>
      </c>
      <c r="G79" s="16">
        <v>2400958</v>
      </c>
      <c r="H79" s="16">
        <v>4352486</v>
      </c>
      <c r="I79" s="16">
        <v>293207</v>
      </c>
      <c r="J79" s="16">
        <v>158285</v>
      </c>
      <c r="K79" s="16">
        <v>18466</v>
      </c>
      <c r="L79" s="16">
        <v>5502700</v>
      </c>
      <c r="M79" s="16">
        <v>14524833</v>
      </c>
      <c r="N79" s="16">
        <f t="shared" si="10"/>
        <v>119809217</v>
      </c>
      <c r="O79" s="16">
        <f t="shared" si="11"/>
        <v>4510771</v>
      </c>
      <c r="P79" s="16">
        <f t="shared" si="12"/>
        <v>20027533</v>
      </c>
      <c r="Q79" s="16">
        <f t="shared" si="13"/>
        <v>144347521</v>
      </c>
      <c r="R79" s="16">
        <f t="shared" si="14"/>
        <v>289274</v>
      </c>
      <c r="S79" s="17">
        <f t="shared" si="27"/>
        <v>144636795</v>
      </c>
      <c r="U79" s="15">
        <v>85205747</v>
      </c>
      <c r="V79" s="16">
        <v>34040281</v>
      </c>
      <c r="W79" s="16">
        <v>2506618</v>
      </c>
      <c r="X79" s="16">
        <v>4440148</v>
      </c>
      <c r="Y79" s="16">
        <v>293363</v>
      </c>
      <c r="Z79" s="16">
        <v>167079</v>
      </c>
      <c r="AA79" s="16">
        <v>18476</v>
      </c>
      <c r="AB79" s="16">
        <v>5422475</v>
      </c>
      <c r="AC79" s="16">
        <v>14315501</v>
      </c>
      <c r="AD79" s="16">
        <f t="shared" si="15"/>
        <v>122064485</v>
      </c>
      <c r="AE79" s="16">
        <f t="shared" si="16"/>
        <v>4607227</v>
      </c>
      <c r="AF79" s="16">
        <f t="shared" si="17"/>
        <v>19737976</v>
      </c>
      <c r="AG79" s="16">
        <f t="shared" si="18"/>
        <v>146409688</v>
      </c>
      <c r="AH79" s="16">
        <f t="shared" si="19"/>
        <v>293406</v>
      </c>
      <c r="AI79" s="17">
        <f t="shared" si="28"/>
        <v>146703094</v>
      </c>
      <c r="AK79" s="15">
        <v>84628944.812568843</v>
      </c>
      <c r="AL79" s="16">
        <v>33681090.056014404</v>
      </c>
      <c r="AM79" s="16">
        <v>2474120.8689866522</v>
      </c>
      <c r="AN79" s="16">
        <v>4383613.250251458</v>
      </c>
      <c r="AO79" s="16">
        <v>293542.60885479848</v>
      </c>
      <c r="AP79" s="16">
        <v>164772.80027909687</v>
      </c>
      <c r="AQ79" s="16">
        <v>18486.713631628743</v>
      </c>
      <c r="AR79" s="16">
        <v>5502699.9098655377</v>
      </c>
      <c r="AS79" s="16">
        <v>14524832.721075587</v>
      </c>
      <c r="AT79" s="16">
        <f t="shared" si="20"/>
        <v>121096185.06005633</v>
      </c>
      <c r="AU79" s="16">
        <f t="shared" si="21"/>
        <v>4548386.0505305547</v>
      </c>
      <c r="AV79" s="16">
        <f t="shared" si="22"/>
        <v>20027532.630941123</v>
      </c>
      <c r="AW79" s="16">
        <f t="shared" si="23"/>
        <v>145672103.741528</v>
      </c>
      <c r="AX79" s="16">
        <f t="shared" si="24"/>
        <v>291928.25847199559</v>
      </c>
      <c r="AY79" s="17">
        <f t="shared" si="29"/>
        <v>145964032</v>
      </c>
    </row>
    <row r="80" spans="1:51" x14ac:dyDescent="0.2">
      <c r="A80" s="4">
        <f t="shared" si="25"/>
        <v>2022</v>
      </c>
      <c r="B80" s="4">
        <f t="shared" si="26"/>
        <v>3</v>
      </c>
      <c r="C80" s="11">
        <f t="shared" si="9"/>
        <v>44621</v>
      </c>
      <c r="E80" s="15">
        <v>74492362</v>
      </c>
      <c r="F80" s="16">
        <v>31030219</v>
      </c>
      <c r="G80" s="16">
        <v>2274754</v>
      </c>
      <c r="H80" s="16">
        <v>4171430</v>
      </c>
      <c r="I80" s="16">
        <v>311138</v>
      </c>
      <c r="J80" s="16">
        <v>162255</v>
      </c>
      <c r="K80" s="16">
        <v>19973</v>
      </c>
      <c r="L80" s="16">
        <v>5528506</v>
      </c>
      <c r="M80" s="16">
        <v>16316420</v>
      </c>
      <c r="N80" s="16">
        <f t="shared" si="10"/>
        <v>108128446</v>
      </c>
      <c r="O80" s="16">
        <f t="shared" si="11"/>
        <v>4333685</v>
      </c>
      <c r="P80" s="16">
        <f t="shared" si="12"/>
        <v>21844926</v>
      </c>
      <c r="Q80" s="16">
        <f t="shared" si="13"/>
        <v>134307057</v>
      </c>
      <c r="R80" s="16">
        <f t="shared" si="14"/>
        <v>269152</v>
      </c>
      <c r="S80" s="17">
        <f t="shared" si="27"/>
        <v>134576209</v>
      </c>
      <c r="U80" s="15">
        <v>75867668</v>
      </c>
      <c r="V80" s="16">
        <v>31581862</v>
      </c>
      <c r="W80" s="16">
        <v>2382333</v>
      </c>
      <c r="X80" s="16">
        <v>4254695</v>
      </c>
      <c r="Y80" s="16">
        <v>311946</v>
      </c>
      <c r="Z80" s="16">
        <v>171661</v>
      </c>
      <c r="AA80" s="16">
        <v>20026</v>
      </c>
      <c r="AB80" s="16">
        <v>5367451</v>
      </c>
      <c r="AC80" s="16">
        <v>15741876</v>
      </c>
      <c r="AD80" s="16">
        <f t="shared" si="15"/>
        <v>110163835</v>
      </c>
      <c r="AE80" s="16">
        <f t="shared" si="16"/>
        <v>4426356</v>
      </c>
      <c r="AF80" s="16">
        <f t="shared" si="17"/>
        <v>21109327</v>
      </c>
      <c r="AG80" s="16">
        <f t="shared" si="18"/>
        <v>135699518</v>
      </c>
      <c r="AH80" s="16">
        <f t="shared" si="19"/>
        <v>271943</v>
      </c>
      <c r="AI80" s="17">
        <f t="shared" si="28"/>
        <v>135971461</v>
      </c>
      <c r="AK80" s="15">
        <v>75309717.032750458</v>
      </c>
      <c r="AL80" s="16">
        <v>31290412.773115635</v>
      </c>
      <c r="AM80" s="16">
        <v>2357986.0176781858</v>
      </c>
      <c r="AN80" s="16">
        <v>4200354.5488394611</v>
      </c>
      <c r="AO80" s="16">
        <v>311805.53458867397</v>
      </c>
      <c r="AP80" s="16">
        <v>169469.38369077299</v>
      </c>
      <c r="AQ80" s="16">
        <v>20019.139336201271</v>
      </c>
      <c r="AR80" s="16">
        <v>5528506.0731852436</v>
      </c>
      <c r="AS80" s="16">
        <v>16316420.245055325</v>
      </c>
      <c r="AT80" s="16">
        <f t="shared" si="20"/>
        <v>109289940.49746916</v>
      </c>
      <c r="AU80" s="16">
        <f t="shared" si="21"/>
        <v>4369823.9325302336</v>
      </c>
      <c r="AV80" s="16">
        <f t="shared" si="22"/>
        <v>21844926.318240568</v>
      </c>
      <c r="AW80" s="16">
        <f t="shared" si="23"/>
        <v>135504690.74823996</v>
      </c>
      <c r="AX80" s="16">
        <f t="shared" si="24"/>
        <v>271552.25176003575</v>
      </c>
      <c r="AY80" s="17">
        <f t="shared" si="29"/>
        <v>135776243</v>
      </c>
    </row>
    <row r="81" spans="1:51" x14ac:dyDescent="0.2">
      <c r="A81" s="4">
        <f t="shared" si="25"/>
        <v>2022</v>
      </c>
      <c r="B81" s="4">
        <f t="shared" si="26"/>
        <v>4</v>
      </c>
      <c r="C81" s="11">
        <f t="shared" si="9"/>
        <v>44652</v>
      </c>
      <c r="E81" s="15">
        <v>53595104</v>
      </c>
      <c r="F81" s="16">
        <v>23836419</v>
      </c>
      <c r="G81" s="16">
        <v>1855974</v>
      </c>
      <c r="H81" s="16">
        <v>3329427</v>
      </c>
      <c r="I81" s="16">
        <v>285174</v>
      </c>
      <c r="J81" s="16">
        <v>140877</v>
      </c>
      <c r="K81" s="16">
        <v>19399</v>
      </c>
      <c r="L81" s="16">
        <v>4920082</v>
      </c>
      <c r="M81" s="16">
        <v>14376993</v>
      </c>
      <c r="N81" s="16">
        <f t="shared" si="10"/>
        <v>79592070</v>
      </c>
      <c r="O81" s="16">
        <f t="shared" si="11"/>
        <v>3470304</v>
      </c>
      <c r="P81" s="16">
        <f t="shared" si="12"/>
        <v>19297075</v>
      </c>
      <c r="Q81" s="16">
        <f t="shared" si="13"/>
        <v>102359449</v>
      </c>
      <c r="R81" s="16">
        <f t="shared" si="14"/>
        <v>205129</v>
      </c>
      <c r="S81" s="17">
        <f t="shared" si="27"/>
        <v>102564578</v>
      </c>
      <c r="U81" s="15">
        <v>54587039</v>
      </c>
      <c r="V81" s="16">
        <v>24240886</v>
      </c>
      <c r="W81" s="16">
        <v>1956363</v>
      </c>
      <c r="X81" s="16">
        <v>3395229</v>
      </c>
      <c r="Y81" s="16">
        <v>286512</v>
      </c>
      <c r="Z81" s="16">
        <v>149284</v>
      </c>
      <c r="AA81" s="16">
        <v>19496</v>
      </c>
      <c r="AB81" s="16">
        <v>4805723</v>
      </c>
      <c r="AC81" s="16">
        <v>14056828</v>
      </c>
      <c r="AD81" s="16">
        <f t="shared" si="15"/>
        <v>81090296</v>
      </c>
      <c r="AE81" s="16">
        <f t="shared" si="16"/>
        <v>3544513</v>
      </c>
      <c r="AF81" s="16">
        <f t="shared" si="17"/>
        <v>18862551</v>
      </c>
      <c r="AG81" s="16">
        <f t="shared" si="18"/>
        <v>103497360</v>
      </c>
      <c r="AH81" s="16">
        <f t="shared" si="19"/>
        <v>207410</v>
      </c>
      <c r="AI81" s="17">
        <f t="shared" si="28"/>
        <v>103704770</v>
      </c>
      <c r="AK81" s="15">
        <v>54159272.834181018</v>
      </c>
      <c r="AL81" s="16">
        <v>24041272.475313868</v>
      </c>
      <c r="AM81" s="16">
        <v>1940960.8524325446</v>
      </c>
      <c r="AN81" s="16">
        <v>3351584.9757992555</v>
      </c>
      <c r="AO81" s="16">
        <v>286059.21206403716</v>
      </c>
      <c r="AP81" s="16">
        <v>147658.49452246865</v>
      </c>
      <c r="AQ81" s="16">
        <v>19466.516618351925</v>
      </c>
      <c r="AR81" s="16">
        <v>4920082.3994261837</v>
      </c>
      <c r="AS81" s="16">
        <v>14376993.079748863</v>
      </c>
      <c r="AT81" s="16">
        <f t="shared" si="20"/>
        <v>80447031.890609831</v>
      </c>
      <c r="AU81" s="16">
        <f t="shared" si="21"/>
        <v>3499243.4703217242</v>
      </c>
      <c r="AV81" s="16">
        <f t="shared" si="22"/>
        <v>19297075.479175046</v>
      </c>
      <c r="AW81" s="16">
        <f t="shared" si="23"/>
        <v>103243350.84010661</v>
      </c>
      <c r="AX81" s="16">
        <f t="shared" si="24"/>
        <v>206900.15989339352</v>
      </c>
      <c r="AY81" s="17">
        <f t="shared" si="29"/>
        <v>103450251</v>
      </c>
    </row>
    <row r="82" spans="1:51" x14ac:dyDescent="0.2">
      <c r="A82" s="4">
        <f t="shared" si="25"/>
        <v>2022</v>
      </c>
      <c r="B82" s="4">
        <f t="shared" si="26"/>
        <v>5</v>
      </c>
      <c r="C82" s="11">
        <f t="shared" si="9"/>
        <v>44682</v>
      </c>
      <c r="E82" s="15">
        <v>32008068</v>
      </c>
      <c r="F82" s="16">
        <v>16671897</v>
      </c>
      <c r="G82" s="16">
        <v>1361128</v>
      </c>
      <c r="H82" s="16">
        <v>2644348</v>
      </c>
      <c r="I82" s="16">
        <v>239520</v>
      </c>
      <c r="J82" s="16">
        <v>126963</v>
      </c>
      <c r="K82" s="16">
        <v>17306</v>
      </c>
      <c r="L82" s="16">
        <v>4551495</v>
      </c>
      <c r="M82" s="16">
        <v>14216053</v>
      </c>
      <c r="N82" s="16">
        <f t="shared" si="10"/>
        <v>50297919</v>
      </c>
      <c r="O82" s="16">
        <f t="shared" si="11"/>
        <v>2771311</v>
      </c>
      <c r="P82" s="16">
        <f t="shared" si="12"/>
        <v>18767548</v>
      </c>
      <c r="Q82" s="16">
        <f t="shared" si="13"/>
        <v>71836778</v>
      </c>
      <c r="R82" s="16">
        <f t="shared" si="14"/>
        <v>143961</v>
      </c>
      <c r="S82" s="17">
        <f t="shared" si="27"/>
        <v>71980739</v>
      </c>
      <c r="U82" s="15">
        <v>32580457</v>
      </c>
      <c r="V82" s="16">
        <v>16955406</v>
      </c>
      <c r="W82" s="16">
        <v>1450008</v>
      </c>
      <c r="X82" s="16">
        <v>2695512</v>
      </c>
      <c r="Y82" s="16">
        <v>241393</v>
      </c>
      <c r="Z82" s="16">
        <v>135059</v>
      </c>
      <c r="AA82" s="16">
        <v>17454</v>
      </c>
      <c r="AB82" s="16">
        <v>4562343</v>
      </c>
      <c r="AC82" s="16">
        <v>14130439</v>
      </c>
      <c r="AD82" s="16">
        <f t="shared" si="15"/>
        <v>51244718</v>
      </c>
      <c r="AE82" s="16">
        <f t="shared" si="16"/>
        <v>2830571</v>
      </c>
      <c r="AF82" s="16">
        <f t="shared" si="17"/>
        <v>18692782</v>
      </c>
      <c r="AG82" s="16">
        <f t="shared" si="18"/>
        <v>72768071</v>
      </c>
      <c r="AH82" s="16">
        <f t="shared" si="19"/>
        <v>145828</v>
      </c>
      <c r="AI82" s="17">
        <f t="shared" si="28"/>
        <v>72913899</v>
      </c>
      <c r="AK82" s="15">
        <v>32310951.622967627</v>
      </c>
      <c r="AL82" s="16">
        <v>16828362.809499204</v>
      </c>
      <c r="AM82" s="16">
        <v>1440886.1880385987</v>
      </c>
      <c r="AN82" s="16">
        <v>2660844.6493235817</v>
      </c>
      <c r="AO82" s="16">
        <v>240612.55694731858</v>
      </c>
      <c r="AP82" s="16">
        <v>133576.15058865928</v>
      </c>
      <c r="AQ82" s="16">
        <v>17396.141968243763</v>
      </c>
      <c r="AR82" s="16">
        <v>4551494.7414477915</v>
      </c>
      <c r="AS82" s="16">
        <v>14216052.552748501</v>
      </c>
      <c r="AT82" s="16">
        <f t="shared" si="20"/>
        <v>50838209.319421001</v>
      </c>
      <c r="AU82" s="16">
        <f t="shared" si="21"/>
        <v>2794420.7999122408</v>
      </c>
      <c r="AV82" s="16">
        <f t="shared" si="22"/>
        <v>18767547.294196293</v>
      </c>
      <c r="AW82" s="16">
        <f t="shared" si="23"/>
        <v>72400177.413529545</v>
      </c>
      <c r="AX82" s="16">
        <f t="shared" si="24"/>
        <v>145090.58647045493</v>
      </c>
      <c r="AY82" s="17">
        <f t="shared" si="29"/>
        <v>72545268</v>
      </c>
    </row>
    <row r="83" spans="1:51" x14ac:dyDescent="0.2">
      <c r="A83" s="4">
        <f t="shared" si="25"/>
        <v>2022</v>
      </c>
      <c r="B83" s="4">
        <f t="shared" si="26"/>
        <v>6</v>
      </c>
      <c r="C83" s="11">
        <f t="shared" si="9"/>
        <v>44713</v>
      </c>
      <c r="E83" s="15">
        <v>21420158</v>
      </c>
      <c r="F83" s="16">
        <v>12505662</v>
      </c>
      <c r="G83" s="16">
        <v>1108185</v>
      </c>
      <c r="H83" s="16">
        <v>1990939</v>
      </c>
      <c r="I83" s="16">
        <v>212564</v>
      </c>
      <c r="J83" s="16">
        <v>105317</v>
      </c>
      <c r="K83" s="16">
        <v>16151</v>
      </c>
      <c r="L83" s="16">
        <v>4197912</v>
      </c>
      <c r="M83" s="16">
        <v>12989563</v>
      </c>
      <c r="N83" s="16">
        <f t="shared" si="10"/>
        <v>35262720</v>
      </c>
      <c r="O83" s="16">
        <f t="shared" si="11"/>
        <v>2096256</v>
      </c>
      <c r="P83" s="16">
        <f t="shared" si="12"/>
        <v>17187475</v>
      </c>
      <c r="Q83" s="16">
        <f t="shared" si="13"/>
        <v>54546451</v>
      </c>
      <c r="R83" s="16">
        <f t="shared" si="14"/>
        <v>109312</v>
      </c>
      <c r="S83" s="17">
        <f t="shared" si="27"/>
        <v>54655763</v>
      </c>
      <c r="U83" s="15">
        <v>21785943</v>
      </c>
      <c r="V83" s="16">
        <v>12715023</v>
      </c>
      <c r="W83" s="16">
        <v>1194365</v>
      </c>
      <c r="X83" s="16">
        <v>2028376</v>
      </c>
      <c r="Y83" s="16">
        <v>214824</v>
      </c>
      <c r="Z83" s="16">
        <v>112706</v>
      </c>
      <c r="AA83" s="16">
        <v>16343</v>
      </c>
      <c r="AB83" s="16">
        <v>4242045</v>
      </c>
      <c r="AC83" s="16">
        <v>13143078</v>
      </c>
      <c r="AD83" s="16">
        <f t="shared" si="15"/>
        <v>35926498</v>
      </c>
      <c r="AE83" s="16">
        <f t="shared" si="16"/>
        <v>2141082</v>
      </c>
      <c r="AF83" s="16">
        <f t="shared" si="17"/>
        <v>17385123</v>
      </c>
      <c r="AG83" s="16">
        <f t="shared" si="18"/>
        <v>55452703</v>
      </c>
      <c r="AH83" s="16">
        <f t="shared" si="19"/>
        <v>111128</v>
      </c>
      <c r="AI83" s="17">
        <f t="shared" si="28"/>
        <v>55563831</v>
      </c>
      <c r="AK83" s="15">
        <v>21605400.066431254</v>
      </c>
      <c r="AL83" s="16">
        <v>12619400.060067257</v>
      </c>
      <c r="AM83" s="16">
        <v>1186719.3636030285</v>
      </c>
      <c r="AN83" s="16">
        <v>2002333.2994978218</v>
      </c>
      <c r="AO83" s="16">
        <v>213730.20856955231</v>
      </c>
      <c r="AP83" s="16">
        <v>111403.69689451164</v>
      </c>
      <c r="AQ83" s="16">
        <v>16254.918930219097</v>
      </c>
      <c r="AR83" s="16">
        <v>4197911.8668400375</v>
      </c>
      <c r="AS83" s="16">
        <v>12989563.102794891</v>
      </c>
      <c r="AT83" s="16">
        <f t="shared" si="20"/>
        <v>35641504.617601305</v>
      </c>
      <c r="AU83" s="16">
        <f t="shared" si="21"/>
        <v>2113736.9963923334</v>
      </c>
      <c r="AV83" s="16">
        <f t="shared" si="22"/>
        <v>17187474.969634928</v>
      </c>
      <c r="AW83" s="16">
        <f t="shared" si="23"/>
        <v>54942716.583628565</v>
      </c>
      <c r="AX83" s="16">
        <f t="shared" si="24"/>
        <v>110105.41637143493</v>
      </c>
      <c r="AY83" s="17">
        <f t="shared" si="29"/>
        <v>55052822</v>
      </c>
    </row>
    <row r="84" spans="1:51" x14ac:dyDescent="0.2">
      <c r="A84" s="4">
        <f t="shared" si="25"/>
        <v>2022</v>
      </c>
      <c r="B84" s="4">
        <f t="shared" si="26"/>
        <v>7</v>
      </c>
      <c r="C84" s="11">
        <f t="shared" si="9"/>
        <v>44743</v>
      </c>
      <c r="E84" s="15">
        <v>15423272</v>
      </c>
      <c r="F84" s="16">
        <v>10021582</v>
      </c>
      <c r="G84" s="16">
        <v>952483</v>
      </c>
      <c r="H84" s="16">
        <v>1737278</v>
      </c>
      <c r="I84" s="16">
        <v>177891</v>
      </c>
      <c r="J84" s="16">
        <v>97848</v>
      </c>
      <c r="K84" s="16">
        <v>14717</v>
      </c>
      <c r="L84" s="16">
        <v>4026741</v>
      </c>
      <c r="M84" s="16">
        <v>12747922</v>
      </c>
      <c r="N84" s="16">
        <f t="shared" si="10"/>
        <v>26589945</v>
      </c>
      <c r="O84" s="16">
        <f t="shared" si="11"/>
        <v>1835126</v>
      </c>
      <c r="P84" s="16">
        <f t="shared" si="12"/>
        <v>16774663</v>
      </c>
      <c r="Q84" s="16">
        <f t="shared" si="13"/>
        <v>45199734</v>
      </c>
      <c r="R84" s="16">
        <f t="shared" si="14"/>
        <v>90581</v>
      </c>
      <c r="S84" s="17">
        <f t="shared" si="27"/>
        <v>45290315</v>
      </c>
      <c r="U84" s="15">
        <v>15669943</v>
      </c>
      <c r="V84" s="16">
        <v>10192481</v>
      </c>
      <c r="W84" s="16">
        <v>1034839</v>
      </c>
      <c r="X84" s="16">
        <v>1768501</v>
      </c>
      <c r="Y84" s="16">
        <v>178345</v>
      </c>
      <c r="Z84" s="16">
        <v>105866</v>
      </c>
      <c r="AA84" s="16">
        <v>14862</v>
      </c>
      <c r="AB84" s="16">
        <v>4146932</v>
      </c>
      <c r="AC84" s="16">
        <v>13089894</v>
      </c>
      <c r="AD84" s="16">
        <f t="shared" si="15"/>
        <v>27090470</v>
      </c>
      <c r="AE84" s="16">
        <f t="shared" si="16"/>
        <v>1874367</v>
      </c>
      <c r="AF84" s="16">
        <f t="shared" si="17"/>
        <v>17236826</v>
      </c>
      <c r="AG84" s="16">
        <f t="shared" si="18"/>
        <v>46201663</v>
      </c>
      <c r="AH84" s="16">
        <f t="shared" si="19"/>
        <v>92589</v>
      </c>
      <c r="AI84" s="17">
        <f t="shared" si="28"/>
        <v>46294252</v>
      </c>
      <c r="AK84" s="15">
        <v>15544029.059037408</v>
      </c>
      <c r="AL84" s="16">
        <v>10111269.124470828</v>
      </c>
      <c r="AM84" s="16">
        <v>1027756.4439572825</v>
      </c>
      <c r="AN84" s="16">
        <v>1746197.7894005165</v>
      </c>
      <c r="AO84" s="16">
        <v>177739.39496470749</v>
      </c>
      <c r="AP84" s="16">
        <v>104231.17897714542</v>
      </c>
      <c r="AQ84" s="16">
        <v>14775.435455162082</v>
      </c>
      <c r="AR84" s="16">
        <v>4026740.8247393053</v>
      </c>
      <c r="AS84" s="16">
        <v>12747922.498265432</v>
      </c>
      <c r="AT84" s="16">
        <f t="shared" si="20"/>
        <v>26875569.457885388</v>
      </c>
      <c r="AU84" s="16">
        <f t="shared" si="21"/>
        <v>1850428.9683776619</v>
      </c>
      <c r="AV84" s="16">
        <f t="shared" si="22"/>
        <v>16774663.323004737</v>
      </c>
      <c r="AW84" s="16">
        <f t="shared" si="23"/>
        <v>45500661.749267787</v>
      </c>
      <c r="AX84" s="16">
        <f t="shared" si="24"/>
        <v>91183.250732213259</v>
      </c>
      <c r="AY84" s="17">
        <f t="shared" si="29"/>
        <v>45591845</v>
      </c>
    </row>
    <row r="85" spans="1:51" x14ac:dyDescent="0.2">
      <c r="A85" s="4">
        <f t="shared" si="25"/>
        <v>2022</v>
      </c>
      <c r="B85" s="4">
        <f t="shared" si="26"/>
        <v>8</v>
      </c>
      <c r="C85" s="11">
        <f t="shared" si="9"/>
        <v>44774</v>
      </c>
      <c r="E85" s="15">
        <v>14647373</v>
      </c>
      <c r="F85" s="16">
        <v>10173055</v>
      </c>
      <c r="G85" s="16">
        <v>998282</v>
      </c>
      <c r="H85" s="16">
        <v>1647563</v>
      </c>
      <c r="I85" s="16">
        <v>174339</v>
      </c>
      <c r="J85" s="16">
        <v>112033</v>
      </c>
      <c r="K85" s="16">
        <v>16372</v>
      </c>
      <c r="L85" s="16">
        <v>4023025</v>
      </c>
      <c r="M85" s="16">
        <v>13152385</v>
      </c>
      <c r="N85" s="16">
        <f t="shared" si="10"/>
        <v>26009421</v>
      </c>
      <c r="O85" s="16">
        <f t="shared" si="11"/>
        <v>1759596</v>
      </c>
      <c r="P85" s="16">
        <f t="shared" si="12"/>
        <v>17175410</v>
      </c>
      <c r="Q85" s="16">
        <f t="shared" si="13"/>
        <v>44944427</v>
      </c>
      <c r="R85" s="16">
        <f t="shared" si="14"/>
        <v>90069</v>
      </c>
      <c r="S85" s="17">
        <f t="shared" si="27"/>
        <v>45034496</v>
      </c>
      <c r="U85" s="15">
        <v>14939673</v>
      </c>
      <c r="V85" s="16">
        <v>10289926</v>
      </c>
      <c r="W85" s="16">
        <v>1079109</v>
      </c>
      <c r="X85" s="16">
        <v>1676119</v>
      </c>
      <c r="Y85" s="16">
        <v>173985</v>
      </c>
      <c r="Z85" s="16">
        <v>121104</v>
      </c>
      <c r="AA85" s="16">
        <v>16325</v>
      </c>
      <c r="AB85" s="16">
        <v>4101959</v>
      </c>
      <c r="AC85" s="16">
        <v>13367142</v>
      </c>
      <c r="AD85" s="16">
        <f t="shared" si="15"/>
        <v>26499018</v>
      </c>
      <c r="AE85" s="16">
        <f t="shared" si="16"/>
        <v>1797223</v>
      </c>
      <c r="AF85" s="16">
        <f t="shared" si="17"/>
        <v>17469101</v>
      </c>
      <c r="AG85" s="16">
        <f t="shared" si="18"/>
        <v>45765342</v>
      </c>
      <c r="AH85" s="16">
        <f t="shared" si="19"/>
        <v>91714</v>
      </c>
      <c r="AI85" s="17">
        <f t="shared" si="28"/>
        <v>45857056</v>
      </c>
      <c r="AK85" s="15">
        <v>14796456.060313933</v>
      </c>
      <c r="AL85" s="16">
        <v>10227054.146378901</v>
      </c>
      <c r="AM85" s="16">
        <v>1075293.2335468351</v>
      </c>
      <c r="AN85" s="16">
        <v>1654803.4282421183</v>
      </c>
      <c r="AO85" s="16">
        <v>173702.14821421489</v>
      </c>
      <c r="AP85" s="16">
        <v>119465.73470743108</v>
      </c>
      <c r="AQ85" s="16">
        <v>16303.988713650011</v>
      </c>
      <c r="AR85" s="16">
        <v>4023024.965471413</v>
      </c>
      <c r="AS85" s="16">
        <v>13152384.65511368</v>
      </c>
      <c r="AT85" s="16">
        <f t="shared" si="20"/>
        <v>26288809.57716753</v>
      </c>
      <c r="AU85" s="16">
        <f t="shared" si="21"/>
        <v>1774269.1629495495</v>
      </c>
      <c r="AV85" s="16">
        <f t="shared" si="22"/>
        <v>17175409.620585091</v>
      </c>
      <c r="AW85" s="16">
        <f t="shared" si="23"/>
        <v>45238488.360702172</v>
      </c>
      <c r="AX85" s="16">
        <f t="shared" si="24"/>
        <v>90658.639297828078</v>
      </c>
      <c r="AY85" s="17">
        <f t="shared" si="29"/>
        <v>45329147</v>
      </c>
    </row>
    <row r="86" spans="1:51" x14ac:dyDescent="0.2">
      <c r="A86" s="4">
        <f t="shared" si="25"/>
        <v>2022</v>
      </c>
      <c r="B86" s="4">
        <f t="shared" si="26"/>
        <v>9</v>
      </c>
      <c r="C86" s="11">
        <f t="shared" si="9"/>
        <v>44805</v>
      </c>
      <c r="E86" s="15">
        <v>20392646</v>
      </c>
      <c r="F86" s="16">
        <v>12182479</v>
      </c>
      <c r="G86" s="16">
        <v>1133342</v>
      </c>
      <c r="H86" s="16">
        <v>1970513</v>
      </c>
      <c r="I86" s="16">
        <v>200503</v>
      </c>
      <c r="J86" s="16">
        <v>145225</v>
      </c>
      <c r="K86" s="16">
        <v>17695</v>
      </c>
      <c r="L86" s="16">
        <v>4203493</v>
      </c>
      <c r="M86" s="16">
        <v>13177134</v>
      </c>
      <c r="N86" s="16">
        <f t="shared" si="10"/>
        <v>33926665</v>
      </c>
      <c r="O86" s="16">
        <f t="shared" si="11"/>
        <v>2115738</v>
      </c>
      <c r="P86" s="16">
        <f t="shared" si="12"/>
        <v>17380627</v>
      </c>
      <c r="Q86" s="16">
        <f t="shared" si="13"/>
        <v>53423030</v>
      </c>
      <c r="R86" s="16">
        <f t="shared" si="14"/>
        <v>107060</v>
      </c>
      <c r="S86" s="17">
        <f t="shared" si="27"/>
        <v>53530090</v>
      </c>
      <c r="U86" s="15">
        <v>20839071</v>
      </c>
      <c r="V86" s="16">
        <v>12296461</v>
      </c>
      <c r="W86" s="16">
        <v>1212783</v>
      </c>
      <c r="X86" s="16">
        <v>2006781</v>
      </c>
      <c r="Y86" s="16">
        <v>199463</v>
      </c>
      <c r="Z86" s="16">
        <v>154200</v>
      </c>
      <c r="AA86" s="16">
        <v>17516</v>
      </c>
      <c r="AB86" s="16">
        <v>4227306</v>
      </c>
      <c r="AC86" s="16">
        <v>13297446</v>
      </c>
      <c r="AD86" s="16">
        <f t="shared" si="15"/>
        <v>34565294</v>
      </c>
      <c r="AE86" s="16">
        <f t="shared" si="16"/>
        <v>2160981</v>
      </c>
      <c r="AF86" s="16">
        <f t="shared" si="17"/>
        <v>17524752</v>
      </c>
      <c r="AG86" s="16">
        <f t="shared" si="18"/>
        <v>54251027</v>
      </c>
      <c r="AH86" s="16">
        <f t="shared" si="19"/>
        <v>108719</v>
      </c>
      <c r="AI86" s="17">
        <f t="shared" si="28"/>
        <v>54359746</v>
      </c>
      <c r="AK86" s="15">
        <v>20626504.738231212</v>
      </c>
      <c r="AL86" s="16">
        <v>12236693.436151873</v>
      </c>
      <c r="AM86" s="16">
        <v>1210779.4974017239</v>
      </c>
      <c r="AN86" s="16">
        <v>1980061.0886258078</v>
      </c>
      <c r="AO86" s="16">
        <v>199556.3978479194</v>
      </c>
      <c r="AP86" s="16">
        <v>153320.28962722616</v>
      </c>
      <c r="AQ86" s="16">
        <v>17565.175493084327</v>
      </c>
      <c r="AR86" s="16">
        <v>4203492.9958523214</v>
      </c>
      <c r="AS86" s="16">
        <v>13177134.227273062</v>
      </c>
      <c r="AT86" s="16">
        <f t="shared" si="20"/>
        <v>34291099.245125815</v>
      </c>
      <c r="AU86" s="16">
        <f t="shared" si="21"/>
        <v>2133381.3782530339</v>
      </c>
      <c r="AV86" s="16">
        <f t="shared" si="22"/>
        <v>17380627.223125383</v>
      </c>
      <c r="AW86" s="16">
        <f t="shared" si="23"/>
        <v>53805107.846504234</v>
      </c>
      <c r="AX86" s="16">
        <f t="shared" si="24"/>
        <v>107826.15349576622</v>
      </c>
      <c r="AY86" s="17">
        <f t="shared" si="29"/>
        <v>53912934</v>
      </c>
    </row>
    <row r="87" spans="1:51" x14ac:dyDescent="0.2">
      <c r="A87" s="4">
        <f t="shared" si="25"/>
        <v>2022</v>
      </c>
      <c r="B87" s="4">
        <f t="shared" si="26"/>
        <v>10</v>
      </c>
      <c r="C87" s="11">
        <f t="shared" si="9"/>
        <v>44835</v>
      </c>
      <c r="E87" s="15">
        <v>46374187</v>
      </c>
      <c r="F87" s="16">
        <v>20819310</v>
      </c>
      <c r="G87" s="16">
        <v>1706713</v>
      </c>
      <c r="H87" s="16">
        <v>3329266</v>
      </c>
      <c r="I87" s="16">
        <v>283029</v>
      </c>
      <c r="J87" s="16">
        <v>180629</v>
      </c>
      <c r="K87" s="16">
        <v>21104</v>
      </c>
      <c r="L87" s="16">
        <v>4613535</v>
      </c>
      <c r="M87" s="16">
        <v>13784858</v>
      </c>
      <c r="N87" s="16">
        <f t="shared" si="10"/>
        <v>69204343</v>
      </c>
      <c r="O87" s="16">
        <f t="shared" si="11"/>
        <v>3509895</v>
      </c>
      <c r="P87" s="16">
        <f t="shared" si="12"/>
        <v>18398393</v>
      </c>
      <c r="Q87" s="16">
        <f t="shared" si="13"/>
        <v>91112631</v>
      </c>
      <c r="R87" s="16">
        <f t="shared" si="14"/>
        <v>182590</v>
      </c>
      <c r="S87" s="17">
        <f t="shared" si="27"/>
        <v>91295221</v>
      </c>
      <c r="U87" s="15">
        <v>47290819</v>
      </c>
      <c r="V87" s="16">
        <v>21109796</v>
      </c>
      <c r="W87" s="16">
        <v>1805000</v>
      </c>
      <c r="X87" s="16">
        <v>3394466</v>
      </c>
      <c r="Y87" s="16">
        <v>280524</v>
      </c>
      <c r="Z87" s="16">
        <v>190483</v>
      </c>
      <c r="AA87" s="16">
        <v>20895</v>
      </c>
      <c r="AB87" s="16">
        <v>4920160</v>
      </c>
      <c r="AC87" s="16">
        <v>14747409</v>
      </c>
      <c r="AD87" s="16">
        <f t="shared" si="15"/>
        <v>70507034</v>
      </c>
      <c r="AE87" s="16">
        <f t="shared" si="16"/>
        <v>3584949</v>
      </c>
      <c r="AF87" s="16">
        <f t="shared" si="17"/>
        <v>19667569</v>
      </c>
      <c r="AG87" s="16">
        <f t="shared" si="18"/>
        <v>93759552</v>
      </c>
      <c r="AH87" s="16">
        <f t="shared" si="19"/>
        <v>187895</v>
      </c>
      <c r="AI87" s="17">
        <f t="shared" si="28"/>
        <v>93947447</v>
      </c>
      <c r="AK87" s="15">
        <v>46903650.654569536</v>
      </c>
      <c r="AL87" s="16">
        <v>20948168.35304324</v>
      </c>
      <c r="AM87" s="16">
        <v>1793320.0901315555</v>
      </c>
      <c r="AN87" s="16">
        <v>3348791.0927924039</v>
      </c>
      <c r="AO87" s="16">
        <v>281597.54346066073</v>
      </c>
      <c r="AP87" s="16">
        <v>190373.20965638111</v>
      </c>
      <c r="AQ87" s="16">
        <v>20986.180424051883</v>
      </c>
      <c r="AR87" s="16">
        <v>4613535.4959479766</v>
      </c>
      <c r="AS87" s="16">
        <v>13784858.059898812</v>
      </c>
      <c r="AT87" s="16">
        <f t="shared" si="20"/>
        <v>69947722.821629047</v>
      </c>
      <c r="AU87" s="16">
        <f t="shared" si="21"/>
        <v>3539164.3024487849</v>
      </c>
      <c r="AV87" s="16">
        <f t="shared" si="22"/>
        <v>18398393.555846788</v>
      </c>
      <c r="AW87" s="16">
        <f t="shared" si="23"/>
        <v>91885280.679924607</v>
      </c>
      <c r="AX87" s="16">
        <f t="shared" si="24"/>
        <v>184139.32007539272</v>
      </c>
      <c r="AY87" s="17">
        <f t="shared" si="29"/>
        <v>92069420</v>
      </c>
    </row>
    <row r="88" spans="1:51" x14ac:dyDescent="0.2">
      <c r="A88" s="4">
        <f t="shared" si="25"/>
        <v>2022</v>
      </c>
      <c r="B88" s="4">
        <f t="shared" si="26"/>
        <v>11</v>
      </c>
      <c r="C88" s="11">
        <f t="shared" si="9"/>
        <v>44866</v>
      </c>
      <c r="E88" s="15">
        <v>82134175</v>
      </c>
      <c r="F88" s="16">
        <v>32201955</v>
      </c>
      <c r="G88" s="16">
        <v>2309970</v>
      </c>
      <c r="H88" s="16">
        <v>3908425</v>
      </c>
      <c r="I88" s="16">
        <v>306601</v>
      </c>
      <c r="J88" s="16">
        <v>164006</v>
      </c>
      <c r="K88" s="16">
        <v>22203</v>
      </c>
      <c r="L88" s="16">
        <v>5384616</v>
      </c>
      <c r="M88" s="16">
        <v>14935901</v>
      </c>
      <c r="N88" s="16">
        <f t="shared" si="10"/>
        <v>116974904</v>
      </c>
      <c r="O88" s="16">
        <f t="shared" si="11"/>
        <v>4072431</v>
      </c>
      <c r="P88" s="16">
        <f t="shared" si="12"/>
        <v>20320517</v>
      </c>
      <c r="Q88" s="16">
        <f t="shared" si="13"/>
        <v>141367852</v>
      </c>
      <c r="R88" s="16">
        <f t="shared" si="14"/>
        <v>283302</v>
      </c>
      <c r="S88" s="17">
        <f t="shared" si="27"/>
        <v>141651154</v>
      </c>
      <c r="U88" s="15">
        <v>83605196</v>
      </c>
      <c r="V88" s="16">
        <v>32814747</v>
      </c>
      <c r="W88" s="16">
        <v>2429644</v>
      </c>
      <c r="X88" s="16">
        <v>3987607</v>
      </c>
      <c r="Y88" s="16">
        <v>305126</v>
      </c>
      <c r="Z88" s="16">
        <v>171908</v>
      </c>
      <c r="AA88" s="16">
        <v>22104</v>
      </c>
      <c r="AB88" s="16">
        <v>5176996</v>
      </c>
      <c r="AC88" s="16">
        <v>14361961</v>
      </c>
      <c r="AD88" s="16">
        <f t="shared" si="15"/>
        <v>119176817</v>
      </c>
      <c r="AE88" s="16">
        <f t="shared" si="16"/>
        <v>4159515</v>
      </c>
      <c r="AF88" s="16">
        <f t="shared" si="17"/>
        <v>19538957</v>
      </c>
      <c r="AG88" s="16">
        <f t="shared" si="18"/>
        <v>142875289</v>
      </c>
      <c r="AH88" s="16">
        <f t="shared" si="19"/>
        <v>286323</v>
      </c>
      <c r="AI88" s="17">
        <f t="shared" si="28"/>
        <v>143161612</v>
      </c>
      <c r="AK88" s="15">
        <v>83066919.571668684</v>
      </c>
      <c r="AL88" s="16">
        <v>32443529.953161851</v>
      </c>
      <c r="AM88" s="16">
        <v>2392853.1714386735</v>
      </c>
      <c r="AN88" s="16">
        <v>3937009.9134014584</v>
      </c>
      <c r="AO88" s="16">
        <v>305961.63054992433</v>
      </c>
      <c r="AP88" s="16">
        <v>169381.54371610575</v>
      </c>
      <c r="AQ88" s="16">
        <v>22160.208030580456</v>
      </c>
      <c r="AR88" s="16">
        <v>5384616.2227304215</v>
      </c>
      <c r="AS88" s="16">
        <v>14935901.423314061</v>
      </c>
      <c r="AT88" s="16">
        <f t="shared" si="20"/>
        <v>118231424.53484972</v>
      </c>
      <c r="AU88" s="16">
        <f t="shared" si="21"/>
        <v>4106391.457117564</v>
      </c>
      <c r="AV88" s="16">
        <f t="shared" si="22"/>
        <v>20320517.646044482</v>
      </c>
      <c r="AW88" s="16">
        <f t="shared" si="23"/>
        <v>142658333.63801175</v>
      </c>
      <c r="AX88" s="16">
        <f t="shared" si="24"/>
        <v>285888.36198824644</v>
      </c>
      <c r="AY88" s="17">
        <f t="shared" si="29"/>
        <v>142944222</v>
      </c>
    </row>
    <row r="89" spans="1:51" x14ac:dyDescent="0.2">
      <c r="A89" s="4">
        <f t="shared" si="25"/>
        <v>2022</v>
      </c>
      <c r="B89" s="4">
        <f t="shared" si="26"/>
        <v>12</v>
      </c>
      <c r="C89" s="11">
        <f t="shared" si="9"/>
        <v>44896</v>
      </c>
      <c r="E89" s="15">
        <v>106133151</v>
      </c>
      <c r="F89" s="16">
        <v>40922567</v>
      </c>
      <c r="G89" s="16">
        <v>2763362</v>
      </c>
      <c r="H89" s="16">
        <v>4763352</v>
      </c>
      <c r="I89" s="16">
        <v>326014</v>
      </c>
      <c r="J89" s="16">
        <v>176676</v>
      </c>
      <c r="K89" s="16">
        <v>22279</v>
      </c>
      <c r="L89" s="16">
        <v>6213750</v>
      </c>
      <c r="M89" s="16">
        <v>15104859</v>
      </c>
      <c r="N89" s="16">
        <f t="shared" si="10"/>
        <v>150167373</v>
      </c>
      <c r="O89" s="16">
        <f t="shared" si="11"/>
        <v>4940028</v>
      </c>
      <c r="P89" s="16">
        <f t="shared" si="12"/>
        <v>21318609</v>
      </c>
      <c r="Q89" s="16">
        <f t="shared" si="13"/>
        <v>176426010</v>
      </c>
      <c r="R89" s="16">
        <f t="shared" si="14"/>
        <v>353559</v>
      </c>
      <c r="S89" s="17">
        <f t="shared" si="27"/>
        <v>176779569</v>
      </c>
      <c r="U89" s="15">
        <v>107986475</v>
      </c>
      <c r="V89" s="16">
        <v>41757421</v>
      </c>
      <c r="W89" s="16">
        <v>2903364</v>
      </c>
      <c r="X89" s="16">
        <v>4860680</v>
      </c>
      <c r="Y89" s="16">
        <v>324658</v>
      </c>
      <c r="Z89" s="16">
        <v>184983</v>
      </c>
      <c r="AA89" s="16">
        <v>22178</v>
      </c>
      <c r="AB89" s="16">
        <v>6430515</v>
      </c>
      <c r="AC89" s="16">
        <v>15706125</v>
      </c>
      <c r="AD89" s="16">
        <f t="shared" si="15"/>
        <v>152994096</v>
      </c>
      <c r="AE89" s="16">
        <f t="shared" si="16"/>
        <v>5045663</v>
      </c>
      <c r="AF89" s="16">
        <f t="shared" si="17"/>
        <v>22136640</v>
      </c>
      <c r="AG89" s="16">
        <f t="shared" si="18"/>
        <v>180176399</v>
      </c>
      <c r="AH89" s="16">
        <f t="shared" si="19"/>
        <v>361075</v>
      </c>
      <c r="AI89" s="17">
        <f t="shared" si="28"/>
        <v>180537474</v>
      </c>
      <c r="AK89" s="15">
        <v>107340480.56908667</v>
      </c>
      <c r="AL89" s="16">
        <v>41241892.353331447</v>
      </c>
      <c r="AM89" s="16">
        <v>2850500.3529769778</v>
      </c>
      <c r="AN89" s="16">
        <v>4799567.5054395329</v>
      </c>
      <c r="AO89" s="16">
        <v>325339.31217952806</v>
      </c>
      <c r="AP89" s="16">
        <v>181655.06418062147</v>
      </c>
      <c r="AQ89" s="16">
        <v>22228.91008751823</v>
      </c>
      <c r="AR89" s="16">
        <v>6213749.8034279374</v>
      </c>
      <c r="AS89" s="16">
        <v>15104858.569906501</v>
      </c>
      <c r="AT89" s="16">
        <f t="shared" si="20"/>
        <v>151780441.49766216</v>
      </c>
      <c r="AU89" s="16">
        <f t="shared" si="21"/>
        <v>4981222.5696201548</v>
      </c>
      <c r="AV89" s="16">
        <f t="shared" si="22"/>
        <v>21318608.373334438</v>
      </c>
      <c r="AW89" s="16">
        <f t="shared" si="23"/>
        <v>178080272.44061676</v>
      </c>
      <c r="AX89" s="16">
        <f t="shared" si="24"/>
        <v>356874.55938324332</v>
      </c>
      <c r="AY89" s="17">
        <f t="shared" si="29"/>
        <v>178437147</v>
      </c>
    </row>
    <row r="90" spans="1:51" x14ac:dyDescent="0.2">
      <c r="A90" s="4">
        <f t="shared" si="25"/>
        <v>2023</v>
      </c>
      <c r="B90" s="4">
        <f t="shared" si="26"/>
        <v>1</v>
      </c>
      <c r="C90" s="11">
        <f t="shared" si="9"/>
        <v>44927</v>
      </c>
      <c r="E90" s="15">
        <v>98616912</v>
      </c>
      <c r="F90" s="16">
        <v>38850955</v>
      </c>
      <c r="G90" s="16">
        <v>2640661</v>
      </c>
      <c r="H90" s="16">
        <v>4670979</v>
      </c>
      <c r="I90" s="16">
        <v>299777</v>
      </c>
      <c r="J90" s="16">
        <v>158056</v>
      </c>
      <c r="K90" s="16">
        <v>19499</v>
      </c>
      <c r="L90" s="16">
        <v>6041064</v>
      </c>
      <c r="M90" s="16">
        <v>15697494</v>
      </c>
      <c r="N90" s="16">
        <f t="shared" si="10"/>
        <v>140427804</v>
      </c>
      <c r="O90" s="16">
        <f t="shared" si="11"/>
        <v>4829035</v>
      </c>
      <c r="P90" s="16">
        <f t="shared" si="12"/>
        <v>21738558</v>
      </c>
      <c r="Q90" s="16">
        <f t="shared" si="13"/>
        <v>166995397</v>
      </c>
      <c r="R90" s="16">
        <f t="shared" si="14"/>
        <v>334660</v>
      </c>
      <c r="S90" s="17">
        <f t="shared" si="27"/>
        <v>167330057</v>
      </c>
      <c r="U90" s="15">
        <v>100793949</v>
      </c>
      <c r="V90" s="16">
        <v>39770347</v>
      </c>
      <c r="W90" s="16">
        <v>2786169</v>
      </c>
      <c r="X90" s="16">
        <v>4781883</v>
      </c>
      <c r="Y90" s="16">
        <v>299627</v>
      </c>
      <c r="Z90" s="16">
        <v>168922</v>
      </c>
      <c r="AA90" s="16">
        <v>19488</v>
      </c>
      <c r="AB90" s="16">
        <v>5788672</v>
      </c>
      <c r="AC90" s="16">
        <v>15041661</v>
      </c>
      <c r="AD90" s="16">
        <f t="shared" si="15"/>
        <v>143669580</v>
      </c>
      <c r="AE90" s="16">
        <f t="shared" si="16"/>
        <v>4950805</v>
      </c>
      <c r="AF90" s="16">
        <f t="shared" si="17"/>
        <v>20830333</v>
      </c>
      <c r="AG90" s="16">
        <f t="shared" si="18"/>
        <v>169450718</v>
      </c>
      <c r="AH90" s="16">
        <f t="shared" si="19"/>
        <v>339581</v>
      </c>
      <c r="AI90" s="17">
        <f t="shared" si="28"/>
        <v>169790299</v>
      </c>
      <c r="AK90" s="15">
        <v>100172402.39098069</v>
      </c>
      <c r="AL90" s="16">
        <v>39305499.044482432</v>
      </c>
      <c r="AM90" s="16">
        <v>2741197.7198187262</v>
      </c>
      <c r="AN90" s="16">
        <v>4720825.4243754866</v>
      </c>
      <c r="AO90" s="16">
        <v>300090.50655659073</v>
      </c>
      <c r="AP90" s="16">
        <v>165789.78318671306</v>
      </c>
      <c r="AQ90" s="16">
        <v>19519.324844031587</v>
      </c>
      <c r="AR90" s="16">
        <v>6041064.4674136881</v>
      </c>
      <c r="AS90" s="16">
        <v>15697493.787948526</v>
      </c>
      <c r="AT90" s="16">
        <f t="shared" si="20"/>
        <v>142538708.98668247</v>
      </c>
      <c r="AU90" s="16">
        <f t="shared" si="21"/>
        <v>4886615.2075621998</v>
      </c>
      <c r="AV90" s="16">
        <f t="shared" si="22"/>
        <v>21738558.255362213</v>
      </c>
      <c r="AW90" s="16">
        <f t="shared" si="23"/>
        <v>169163882.4496069</v>
      </c>
      <c r="AX90" s="16">
        <f t="shared" si="24"/>
        <v>339005.55039310455</v>
      </c>
      <c r="AY90" s="17">
        <f t="shared" si="29"/>
        <v>169502888</v>
      </c>
    </row>
    <row r="91" spans="1:51" x14ac:dyDescent="0.2">
      <c r="A91" s="4">
        <f t="shared" si="25"/>
        <v>2023</v>
      </c>
      <c r="B91" s="4">
        <f t="shared" si="26"/>
        <v>2</v>
      </c>
      <c r="C91" s="11">
        <f t="shared" si="9"/>
        <v>44958</v>
      </c>
      <c r="E91" s="15">
        <v>84130005</v>
      </c>
      <c r="F91" s="16">
        <v>33471695</v>
      </c>
      <c r="G91" s="16">
        <v>2340589</v>
      </c>
      <c r="H91" s="16">
        <v>4270157</v>
      </c>
      <c r="I91" s="16">
        <v>279439</v>
      </c>
      <c r="J91" s="16">
        <v>156536</v>
      </c>
      <c r="K91" s="16">
        <v>18454</v>
      </c>
      <c r="L91" s="16">
        <v>5574345</v>
      </c>
      <c r="M91" s="16">
        <v>14405543</v>
      </c>
      <c r="N91" s="16">
        <f t="shared" si="10"/>
        <v>120240182</v>
      </c>
      <c r="O91" s="16">
        <f t="shared" si="11"/>
        <v>4426693</v>
      </c>
      <c r="P91" s="16">
        <f t="shared" si="12"/>
        <v>19979888</v>
      </c>
      <c r="Q91" s="16">
        <f t="shared" si="13"/>
        <v>144646763</v>
      </c>
      <c r="R91" s="16">
        <f t="shared" si="14"/>
        <v>289873</v>
      </c>
      <c r="S91" s="17">
        <f t="shared" si="27"/>
        <v>144936636</v>
      </c>
      <c r="U91" s="15">
        <v>86022254</v>
      </c>
      <c r="V91" s="16">
        <v>34222141</v>
      </c>
      <c r="W91" s="16">
        <v>2473404</v>
      </c>
      <c r="X91" s="16">
        <v>4370672</v>
      </c>
      <c r="Y91" s="16">
        <v>279659</v>
      </c>
      <c r="Z91" s="16">
        <v>167645</v>
      </c>
      <c r="AA91" s="16">
        <v>18469</v>
      </c>
      <c r="AB91" s="16">
        <v>5482959</v>
      </c>
      <c r="AC91" s="16">
        <v>14172963</v>
      </c>
      <c r="AD91" s="16">
        <f t="shared" si="15"/>
        <v>123015927</v>
      </c>
      <c r="AE91" s="16">
        <f t="shared" si="16"/>
        <v>4538317</v>
      </c>
      <c r="AF91" s="16">
        <f t="shared" si="17"/>
        <v>19655922</v>
      </c>
      <c r="AG91" s="16">
        <f t="shared" si="18"/>
        <v>147210166</v>
      </c>
      <c r="AH91" s="16">
        <f t="shared" si="19"/>
        <v>295010</v>
      </c>
      <c r="AI91" s="17">
        <f t="shared" si="28"/>
        <v>147505176</v>
      </c>
      <c r="AK91" s="15">
        <v>85445510.702982992</v>
      </c>
      <c r="AL91" s="16">
        <v>33862917.287611224</v>
      </c>
      <c r="AM91" s="16">
        <v>2440892.6183402496</v>
      </c>
      <c r="AN91" s="16">
        <v>4314127.4589898996</v>
      </c>
      <c r="AO91" s="16">
        <v>279828.00869791477</v>
      </c>
      <c r="AP91" s="16">
        <v>165348.23801199609</v>
      </c>
      <c r="AQ91" s="16">
        <v>18479.370898776084</v>
      </c>
      <c r="AR91" s="16">
        <v>5574345.3997048428</v>
      </c>
      <c r="AS91" s="16">
        <v>14405542.999440935</v>
      </c>
      <c r="AT91" s="16">
        <f t="shared" si="20"/>
        <v>122047627.98853116</v>
      </c>
      <c r="AU91" s="16">
        <f t="shared" si="21"/>
        <v>4479475.6970018959</v>
      </c>
      <c r="AV91" s="16">
        <f t="shared" si="22"/>
        <v>19979888.399145778</v>
      </c>
      <c r="AW91" s="16">
        <f t="shared" si="23"/>
        <v>146506992.08467883</v>
      </c>
      <c r="AX91" s="16">
        <f t="shared" si="24"/>
        <v>293600.91532117128</v>
      </c>
      <c r="AY91" s="17">
        <f t="shared" si="29"/>
        <v>146800593</v>
      </c>
    </row>
    <row r="92" spans="1:51" x14ac:dyDescent="0.2">
      <c r="A92" s="4">
        <f t="shared" si="25"/>
        <v>2023</v>
      </c>
      <c r="B92" s="4">
        <f t="shared" si="26"/>
        <v>3</v>
      </c>
      <c r="C92" s="11">
        <f t="shared" si="9"/>
        <v>44986</v>
      </c>
      <c r="E92" s="15">
        <v>74908096</v>
      </c>
      <c r="F92" s="16">
        <v>31080052</v>
      </c>
      <c r="G92" s="16">
        <v>2212616</v>
      </c>
      <c r="H92" s="16">
        <v>4092726</v>
      </c>
      <c r="I92" s="16">
        <v>296680</v>
      </c>
      <c r="J92" s="16">
        <v>160182</v>
      </c>
      <c r="K92" s="16">
        <v>19950</v>
      </c>
      <c r="L92" s="16">
        <v>5597540</v>
      </c>
      <c r="M92" s="16">
        <v>16197566</v>
      </c>
      <c r="N92" s="16">
        <f t="shared" si="10"/>
        <v>108517394</v>
      </c>
      <c r="O92" s="16">
        <f t="shared" si="11"/>
        <v>4252908</v>
      </c>
      <c r="P92" s="16">
        <f t="shared" si="12"/>
        <v>21795106</v>
      </c>
      <c r="Q92" s="16">
        <f t="shared" si="13"/>
        <v>134565408</v>
      </c>
      <c r="R92" s="16">
        <f t="shared" si="14"/>
        <v>269670</v>
      </c>
      <c r="S92" s="17">
        <f t="shared" si="27"/>
        <v>134835078</v>
      </c>
      <c r="U92" s="15">
        <v>76609389</v>
      </c>
      <c r="V92" s="16">
        <v>31744639</v>
      </c>
      <c r="W92" s="16">
        <v>2350856</v>
      </c>
      <c r="X92" s="16">
        <v>4187979</v>
      </c>
      <c r="Y92" s="16">
        <v>297619</v>
      </c>
      <c r="Z92" s="16">
        <v>172171</v>
      </c>
      <c r="AA92" s="16">
        <v>20015</v>
      </c>
      <c r="AB92" s="16">
        <v>5426197</v>
      </c>
      <c r="AC92" s="16">
        <v>15595375</v>
      </c>
      <c r="AD92" s="16">
        <f t="shared" si="15"/>
        <v>111022518</v>
      </c>
      <c r="AE92" s="16">
        <f t="shared" si="16"/>
        <v>4360150</v>
      </c>
      <c r="AF92" s="16">
        <f t="shared" si="17"/>
        <v>21021572</v>
      </c>
      <c r="AG92" s="16">
        <f t="shared" si="18"/>
        <v>136404240</v>
      </c>
      <c r="AH92" s="16">
        <f t="shared" si="19"/>
        <v>273355</v>
      </c>
      <c r="AI92" s="17">
        <f t="shared" si="28"/>
        <v>136677595</v>
      </c>
      <c r="AK92" s="15">
        <v>76051373.541974783</v>
      </c>
      <c r="AL92" s="16">
        <v>31453221.377384678</v>
      </c>
      <c r="AM92" s="16">
        <v>2326534.2091170801</v>
      </c>
      <c r="AN92" s="16">
        <v>4133644.2751431284</v>
      </c>
      <c r="AO92" s="16">
        <v>297485.79755375284</v>
      </c>
      <c r="AP92" s="16">
        <v>169974.61043126456</v>
      </c>
      <c r="AQ92" s="16">
        <v>20007.791594567618</v>
      </c>
      <c r="AR92" s="16">
        <v>5597539.684548784</v>
      </c>
      <c r="AS92" s="16">
        <v>16197566.44422105</v>
      </c>
      <c r="AT92" s="16">
        <f t="shared" si="20"/>
        <v>110148622.71762486</v>
      </c>
      <c r="AU92" s="16">
        <f t="shared" si="21"/>
        <v>4303618.885574393</v>
      </c>
      <c r="AV92" s="16">
        <f t="shared" si="22"/>
        <v>21795106.128769834</v>
      </c>
      <c r="AW92" s="16">
        <f t="shared" si="23"/>
        <v>136247347.73196909</v>
      </c>
      <c r="AX92" s="16">
        <f t="shared" si="24"/>
        <v>273041.26803091168</v>
      </c>
      <c r="AY92" s="17">
        <f t="shared" si="29"/>
        <v>136520389</v>
      </c>
    </row>
    <row r="93" spans="1:51" x14ac:dyDescent="0.2">
      <c r="A93" s="4">
        <f t="shared" si="25"/>
        <v>2023</v>
      </c>
      <c r="B93" s="4">
        <f t="shared" si="26"/>
        <v>4</v>
      </c>
      <c r="C93" s="11">
        <f t="shared" si="9"/>
        <v>45017</v>
      </c>
      <c r="E93" s="15">
        <v>53923242</v>
      </c>
      <c r="F93" s="16">
        <v>23864464</v>
      </c>
      <c r="G93" s="16">
        <v>1799085</v>
      </c>
      <c r="H93" s="16">
        <v>3266732</v>
      </c>
      <c r="I93" s="16">
        <v>272210</v>
      </c>
      <c r="J93" s="16">
        <v>138889</v>
      </c>
      <c r="K93" s="16">
        <v>19369</v>
      </c>
      <c r="L93" s="16">
        <v>4986235</v>
      </c>
      <c r="M93" s="16">
        <v>14257809</v>
      </c>
      <c r="N93" s="16">
        <f t="shared" si="10"/>
        <v>79878370</v>
      </c>
      <c r="O93" s="16">
        <f t="shared" si="11"/>
        <v>3405621</v>
      </c>
      <c r="P93" s="16">
        <f t="shared" si="12"/>
        <v>19244044</v>
      </c>
      <c r="Q93" s="16">
        <f t="shared" si="13"/>
        <v>102528035</v>
      </c>
      <c r="R93" s="16">
        <f t="shared" si="14"/>
        <v>205467</v>
      </c>
      <c r="S93" s="17">
        <f t="shared" si="27"/>
        <v>102733502</v>
      </c>
      <c r="U93" s="15">
        <v>55139171</v>
      </c>
      <c r="V93" s="16">
        <v>24359372</v>
      </c>
      <c r="W93" s="16">
        <v>1930636</v>
      </c>
      <c r="X93" s="16">
        <v>3341779</v>
      </c>
      <c r="Y93" s="16">
        <v>273700</v>
      </c>
      <c r="Z93" s="16">
        <v>149718</v>
      </c>
      <c r="AA93" s="16">
        <v>19482</v>
      </c>
      <c r="AB93" s="16">
        <v>4862498</v>
      </c>
      <c r="AC93" s="16">
        <v>13921638</v>
      </c>
      <c r="AD93" s="16">
        <f t="shared" si="15"/>
        <v>81722361</v>
      </c>
      <c r="AE93" s="16">
        <f t="shared" si="16"/>
        <v>3491497</v>
      </c>
      <c r="AF93" s="16">
        <f t="shared" si="17"/>
        <v>18784136</v>
      </c>
      <c r="AG93" s="16">
        <f t="shared" si="18"/>
        <v>103997994</v>
      </c>
      <c r="AH93" s="16">
        <f t="shared" si="19"/>
        <v>208413</v>
      </c>
      <c r="AI93" s="17">
        <f t="shared" si="28"/>
        <v>104206407</v>
      </c>
      <c r="AK93" s="15">
        <v>54711274.261949509</v>
      </c>
      <c r="AL93" s="16">
        <v>24159811.541677833</v>
      </c>
      <c r="AM93" s="16">
        <v>1915287.7231498465</v>
      </c>
      <c r="AN93" s="16">
        <v>3298147.8288951614</v>
      </c>
      <c r="AO93" s="16">
        <v>273271.21666503139</v>
      </c>
      <c r="AP93" s="16">
        <v>148080.32963379868</v>
      </c>
      <c r="AQ93" s="16">
        <v>19452.967995532883</v>
      </c>
      <c r="AR93" s="16">
        <v>4986235.0568071082</v>
      </c>
      <c r="AS93" s="16">
        <v>14257808.625512134</v>
      </c>
      <c r="AT93" s="16">
        <f t="shared" si="20"/>
        <v>81079097.711437762</v>
      </c>
      <c r="AU93" s="16">
        <f t="shared" si="21"/>
        <v>3446228.1585289603</v>
      </c>
      <c r="AV93" s="16">
        <f t="shared" si="22"/>
        <v>19244043.682319243</v>
      </c>
      <c r="AW93" s="16">
        <f t="shared" si="23"/>
        <v>103769369.55228595</v>
      </c>
      <c r="AX93" s="16">
        <f t="shared" si="24"/>
        <v>207954.44771404564</v>
      </c>
      <c r="AY93" s="17">
        <f t="shared" si="29"/>
        <v>103977324</v>
      </c>
    </row>
    <row r="94" spans="1:51" x14ac:dyDescent="0.2">
      <c r="A94" s="4">
        <f t="shared" si="25"/>
        <v>2023</v>
      </c>
      <c r="B94" s="4">
        <f t="shared" si="26"/>
        <v>5</v>
      </c>
      <c r="C94" s="11">
        <f t="shared" ref="C94:C157" si="30">DATE(A94,B94,1)</f>
        <v>45047</v>
      </c>
      <c r="E94" s="15">
        <v>32238509</v>
      </c>
      <c r="F94" s="16">
        <v>16680690</v>
      </c>
      <c r="G94" s="16">
        <v>1313457</v>
      </c>
      <c r="H94" s="16">
        <v>2594685</v>
      </c>
      <c r="I94" s="16">
        <v>228903</v>
      </c>
      <c r="J94" s="16">
        <v>124970</v>
      </c>
      <c r="K94" s="16">
        <v>17286</v>
      </c>
      <c r="L94" s="16">
        <v>4611972</v>
      </c>
      <c r="M94" s="16">
        <v>14098156</v>
      </c>
      <c r="N94" s="16">
        <f t="shared" ref="N94:N157" si="31">SUM(E94:G94,I94,K94)</f>
        <v>50478845</v>
      </c>
      <c r="O94" s="16">
        <f t="shared" ref="O94:O157" si="32">SUM(H94,J94)</f>
        <v>2719655</v>
      </c>
      <c r="P94" s="16">
        <f t="shared" ref="P94:P157" si="33">SUM(L94:M94)</f>
        <v>18710128</v>
      </c>
      <c r="Q94" s="16">
        <f t="shared" ref="Q94:Q157" si="34">SUM(N94:P94)</f>
        <v>71908628</v>
      </c>
      <c r="R94" s="16">
        <f t="shared" ref="R94:R157" si="35">S94-Q94</f>
        <v>144105</v>
      </c>
      <c r="S94" s="17">
        <f t="shared" si="27"/>
        <v>72052733</v>
      </c>
      <c r="U94" s="15">
        <v>32932408</v>
      </c>
      <c r="V94" s="16">
        <v>17032023</v>
      </c>
      <c r="W94" s="16">
        <v>1431329</v>
      </c>
      <c r="X94" s="16">
        <v>2652814</v>
      </c>
      <c r="Y94" s="16">
        <v>230935</v>
      </c>
      <c r="Z94" s="16">
        <v>135421</v>
      </c>
      <c r="AA94" s="16">
        <v>17454</v>
      </c>
      <c r="AB94" s="16">
        <v>4619631</v>
      </c>
      <c r="AC94" s="16">
        <v>13995442</v>
      </c>
      <c r="AD94" s="16">
        <f t="shared" ref="AD94:AD157" si="36">SUM(U94:W94,Y94,AA94)</f>
        <v>51644149</v>
      </c>
      <c r="AE94" s="16">
        <f t="shared" ref="AE94:AE157" si="37">SUM(X94,Z94)</f>
        <v>2788235</v>
      </c>
      <c r="AF94" s="16">
        <f t="shared" ref="AF94:AF157" si="38">SUM(AB94:AC94)</f>
        <v>18615073</v>
      </c>
      <c r="AG94" s="16">
        <f t="shared" ref="AG94:AG157" si="39">SUM(AD94:AF94)</f>
        <v>73047457</v>
      </c>
      <c r="AH94" s="16">
        <f t="shared" ref="AH94:AH157" si="40">AI94-AG94</f>
        <v>146388</v>
      </c>
      <c r="AI94" s="17">
        <f t="shared" si="28"/>
        <v>73193845</v>
      </c>
      <c r="AK94" s="15">
        <v>32662667.145683847</v>
      </c>
      <c r="AL94" s="16">
        <v>16905097.895212121</v>
      </c>
      <c r="AM94" s="16">
        <v>1422284.8427799279</v>
      </c>
      <c r="AN94" s="16">
        <v>2618164.6774926311</v>
      </c>
      <c r="AO94" s="16">
        <v>230194.06199452662</v>
      </c>
      <c r="AP94" s="16">
        <v>133919.23124755576</v>
      </c>
      <c r="AQ94" s="16">
        <v>17397.071200843096</v>
      </c>
      <c r="AR94" s="16">
        <v>4611971.5689229798</v>
      </c>
      <c r="AS94" s="16">
        <v>14098155.948496781</v>
      </c>
      <c r="AT94" s="16">
        <f t="shared" ref="AT94:AT157" si="41">SUM(AK94:AM94,AO94,AQ94)</f>
        <v>51237641.016871266</v>
      </c>
      <c r="AU94" s="16">
        <f t="shared" ref="AU94:AU157" si="42">SUM(AN94,AP94)</f>
        <v>2752083.9087401871</v>
      </c>
      <c r="AV94" s="16">
        <f t="shared" ref="AV94:AV157" si="43">SUM(AR94:AS94)</f>
        <v>18710127.517419763</v>
      </c>
      <c r="AW94" s="16">
        <f t="shared" ref="AW94:AW157" si="44">SUM(AT94:AV94)</f>
        <v>72699852.443031222</v>
      </c>
      <c r="AX94" s="16">
        <f t="shared" ref="AX94:AX157" si="45">AY94-AW94</f>
        <v>145691.55696877837</v>
      </c>
      <c r="AY94" s="17">
        <f t="shared" si="29"/>
        <v>72845544</v>
      </c>
    </row>
    <row r="95" spans="1:51" x14ac:dyDescent="0.2">
      <c r="A95" s="4">
        <f t="shared" ref="A95:A158" si="46">IF(B95=1,A94+1,A94)</f>
        <v>2023</v>
      </c>
      <c r="B95" s="4">
        <f t="shared" ref="B95:B158" si="47">IF(B94=12,1,B94+1)</f>
        <v>6</v>
      </c>
      <c r="C95" s="11">
        <f t="shared" si="30"/>
        <v>45078</v>
      </c>
      <c r="E95" s="15">
        <v>21591747</v>
      </c>
      <c r="F95" s="16">
        <v>12512913</v>
      </c>
      <c r="G95" s="16">
        <v>1065287</v>
      </c>
      <c r="H95" s="16">
        <v>1953785</v>
      </c>
      <c r="I95" s="16">
        <v>203456</v>
      </c>
      <c r="J95" s="16">
        <v>103398</v>
      </c>
      <c r="K95" s="16">
        <v>16159</v>
      </c>
      <c r="L95" s="16">
        <v>4251084</v>
      </c>
      <c r="M95" s="16">
        <v>12871056</v>
      </c>
      <c r="N95" s="16">
        <f t="shared" si="31"/>
        <v>35389562</v>
      </c>
      <c r="O95" s="16">
        <f t="shared" si="32"/>
        <v>2057183</v>
      </c>
      <c r="P95" s="16">
        <f t="shared" si="33"/>
        <v>17122140</v>
      </c>
      <c r="Q95" s="16">
        <f t="shared" si="34"/>
        <v>54568885</v>
      </c>
      <c r="R95" s="16">
        <f t="shared" si="35"/>
        <v>109356</v>
      </c>
      <c r="S95" s="17">
        <f t="shared" ref="S95:S158" si="48">ROUND(Q95/0.998, 0)</f>
        <v>54678241</v>
      </c>
      <c r="U95" s="15">
        <v>22031535</v>
      </c>
      <c r="V95" s="16">
        <v>12772872</v>
      </c>
      <c r="W95" s="16">
        <v>1179905</v>
      </c>
      <c r="X95" s="16">
        <v>1996109</v>
      </c>
      <c r="Y95" s="16">
        <v>205845</v>
      </c>
      <c r="Z95" s="16">
        <v>112949</v>
      </c>
      <c r="AA95" s="16">
        <v>16373</v>
      </c>
      <c r="AB95" s="16">
        <v>4293865</v>
      </c>
      <c r="AC95" s="16">
        <v>13018985</v>
      </c>
      <c r="AD95" s="16">
        <f t="shared" si="36"/>
        <v>36206530</v>
      </c>
      <c r="AE95" s="16">
        <f t="shared" si="37"/>
        <v>2109058</v>
      </c>
      <c r="AF95" s="16">
        <f t="shared" si="38"/>
        <v>17312850</v>
      </c>
      <c r="AG95" s="16">
        <f t="shared" si="39"/>
        <v>55628438</v>
      </c>
      <c r="AH95" s="16">
        <f t="shared" si="40"/>
        <v>111480</v>
      </c>
      <c r="AI95" s="17">
        <f t="shared" ref="AI95:AI158" si="49">ROUND(AG95/0.998, 0)</f>
        <v>55739918</v>
      </c>
      <c r="AK95" s="15">
        <v>21850681.031176824</v>
      </c>
      <c r="AL95" s="16">
        <v>12677412.74255654</v>
      </c>
      <c r="AM95" s="16">
        <v>1172353.5644820486</v>
      </c>
      <c r="AN95" s="16">
        <v>1970084.2712553053</v>
      </c>
      <c r="AO95" s="16">
        <v>204804.11226800998</v>
      </c>
      <c r="AP95" s="16">
        <v>111628.53852010331</v>
      </c>
      <c r="AQ95" s="16">
        <v>16285.585247345991</v>
      </c>
      <c r="AR95" s="16">
        <v>4251083.625410689</v>
      </c>
      <c r="AS95" s="16">
        <v>12871055.856804371</v>
      </c>
      <c r="AT95" s="16">
        <f t="shared" si="41"/>
        <v>35921537.035730764</v>
      </c>
      <c r="AU95" s="16">
        <f t="shared" si="42"/>
        <v>2081712.8097754086</v>
      </c>
      <c r="AV95" s="16">
        <f t="shared" si="43"/>
        <v>17122139.482215062</v>
      </c>
      <c r="AW95" s="16">
        <f t="shared" si="44"/>
        <v>55125389.327721238</v>
      </c>
      <c r="AX95" s="16">
        <f t="shared" si="45"/>
        <v>110471.67227876186</v>
      </c>
      <c r="AY95" s="17">
        <f t="shared" ref="AY95:AY158" si="50">ROUND(AW95/0.998, 0)</f>
        <v>55235861</v>
      </c>
    </row>
    <row r="96" spans="1:51" x14ac:dyDescent="0.2">
      <c r="A96" s="4">
        <f t="shared" si="46"/>
        <v>2023</v>
      </c>
      <c r="B96" s="4">
        <f t="shared" si="47"/>
        <v>7</v>
      </c>
      <c r="C96" s="11">
        <f t="shared" si="30"/>
        <v>45108</v>
      </c>
      <c r="E96" s="15">
        <v>15557450</v>
      </c>
      <c r="F96" s="16">
        <v>10028927</v>
      </c>
      <c r="G96" s="16">
        <v>913635</v>
      </c>
      <c r="H96" s="16">
        <v>1705077</v>
      </c>
      <c r="I96" s="16">
        <v>170807</v>
      </c>
      <c r="J96" s="16">
        <v>95843</v>
      </c>
      <c r="K96" s="16">
        <v>14773</v>
      </c>
      <c r="L96" s="16">
        <v>4074368</v>
      </c>
      <c r="M96" s="16">
        <v>12629409</v>
      </c>
      <c r="N96" s="16">
        <f t="shared" si="31"/>
        <v>26685592</v>
      </c>
      <c r="O96" s="16">
        <f t="shared" si="32"/>
        <v>1800920</v>
      </c>
      <c r="P96" s="16">
        <f t="shared" si="33"/>
        <v>16703777</v>
      </c>
      <c r="Q96" s="16">
        <f t="shared" si="34"/>
        <v>45190289</v>
      </c>
      <c r="R96" s="16">
        <f t="shared" si="35"/>
        <v>90562</v>
      </c>
      <c r="S96" s="17">
        <f t="shared" si="48"/>
        <v>45280851</v>
      </c>
      <c r="U96" s="15">
        <v>15852617</v>
      </c>
      <c r="V96" s="16">
        <v>10239546</v>
      </c>
      <c r="W96" s="16">
        <v>1023386</v>
      </c>
      <c r="X96" s="16">
        <v>1740234</v>
      </c>
      <c r="Y96" s="16">
        <v>171154</v>
      </c>
      <c r="Z96" s="16">
        <v>106099</v>
      </c>
      <c r="AA96" s="16">
        <v>14926</v>
      </c>
      <c r="AB96" s="16">
        <v>4197246</v>
      </c>
      <c r="AC96" s="16">
        <v>12967923</v>
      </c>
      <c r="AD96" s="16">
        <f t="shared" si="36"/>
        <v>27301629</v>
      </c>
      <c r="AE96" s="16">
        <f t="shared" si="37"/>
        <v>1846333</v>
      </c>
      <c r="AF96" s="16">
        <f t="shared" si="38"/>
        <v>17165169</v>
      </c>
      <c r="AG96" s="16">
        <f t="shared" si="39"/>
        <v>46313131</v>
      </c>
      <c r="AH96" s="16">
        <f t="shared" si="40"/>
        <v>92812</v>
      </c>
      <c r="AI96" s="17">
        <f t="shared" si="49"/>
        <v>46405943</v>
      </c>
      <c r="AK96" s="15">
        <v>15726470.740870487</v>
      </c>
      <c r="AL96" s="16">
        <v>10158443.695368707</v>
      </c>
      <c r="AM96" s="16">
        <v>1016395.5824114608</v>
      </c>
      <c r="AN96" s="16">
        <v>1717953.7998424838</v>
      </c>
      <c r="AO96" s="16">
        <v>170578.77862476316</v>
      </c>
      <c r="AP96" s="16">
        <v>104440.2319721948</v>
      </c>
      <c r="AQ96" s="16">
        <v>14839.835416009644</v>
      </c>
      <c r="AR96" s="16">
        <v>4074368.0437295819</v>
      </c>
      <c r="AS96" s="16">
        <v>12629408.611120166</v>
      </c>
      <c r="AT96" s="16">
        <f t="shared" si="41"/>
        <v>27086728.632691424</v>
      </c>
      <c r="AU96" s="16">
        <f t="shared" si="42"/>
        <v>1822394.0318146786</v>
      </c>
      <c r="AV96" s="16">
        <f t="shared" si="43"/>
        <v>16703776.654849749</v>
      </c>
      <c r="AW96" s="16">
        <f t="shared" si="44"/>
        <v>45612899.319355853</v>
      </c>
      <c r="AX96" s="16">
        <f t="shared" si="45"/>
        <v>91408.680644147098</v>
      </c>
      <c r="AY96" s="17">
        <f t="shared" si="50"/>
        <v>45704308</v>
      </c>
    </row>
    <row r="97" spans="1:51" x14ac:dyDescent="0.2">
      <c r="A97" s="4">
        <f t="shared" si="46"/>
        <v>2023</v>
      </c>
      <c r="B97" s="4">
        <f t="shared" si="47"/>
        <v>8</v>
      </c>
      <c r="C97" s="11">
        <f t="shared" si="30"/>
        <v>45139</v>
      </c>
      <c r="E97" s="15">
        <v>14771089</v>
      </c>
      <c r="F97" s="16">
        <v>10190907</v>
      </c>
      <c r="G97" s="16">
        <v>957030</v>
      </c>
      <c r="H97" s="16">
        <v>1617181</v>
      </c>
      <c r="I97" s="16">
        <v>167480</v>
      </c>
      <c r="J97" s="16">
        <v>109617</v>
      </c>
      <c r="K97" s="16">
        <v>16473</v>
      </c>
      <c r="L97" s="16">
        <v>4062959</v>
      </c>
      <c r="M97" s="16">
        <v>13033422</v>
      </c>
      <c r="N97" s="16">
        <f t="shared" si="31"/>
        <v>26102979</v>
      </c>
      <c r="O97" s="16">
        <f t="shared" si="32"/>
        <v>1726798</v>
      </c>
      <c r="P97" s="16">
        <f t="shared" si="33"/>
        <v>17096381</v>
      </c>
      <c r="Q97" s="16">
        <f t="shared" si="34"/>
        <v>44926158</v>
      </c>
      <c r="R97" s="16">
        <f t="shared" si="35"/>
        <v>90032</v>
      </c>
      <c r="S97" s="17">
        <f t="shared" si="48"/>
        <v>45016190</v>
      </c>
      <c r="U97" s="15">
        <v>15116035</v>
      </c>
      <c r="V97" s="16">
        <v>10339101</v>
      </c>
      <c r="W97" s="16">
        <v>1067102</v>
      </c>
      <c r="X97" s="16">
        <v>1649064</v>
      </c>
      <c r="Y97" s="16">
        <v>166925</v>
      </c>
      <c r="Z97" s="16">
        <v>121277</v>
      </c>
      <c r="AA97" s="16">
        <v>16403</v>
      </c>
      <c r="AB97" s="16">
        <v>4146242</v>
      </c>
      <c r="AC97" s="16">
        <v>13250237</v>
      </c>
      <c r="AD97" s="16">
        <f t="shared" si="36"/>
        <v>26705566</v>
      </c>
      <c r="AE97" s="16">
        <f t="shared" si="37"/>
        <v>1770341</v>
      </c>
      <c r="AF97" s="16">
        <f t="shared" si="38"/>
        <v>17396479</v>
      </c>
      <c r="AG97" s="16">
        <f t="shared" si="39"/>
        <v>45872386</v>
      </c>
      <c r="AH97" s="16">
        <f t="shared" si="40"/>
        <v>91929</v>
      </c>
      <c r="AI97" s="17">
        <f t="shared" si="49"/>
        <v>45964315</v>
      </c>
      <c r="AK97" s="15">
        <v>14972702.435235262</v>
      </c>
      <c r="AL97" s="16">
        <v>10276278.085209005</v>
      </c>
      <c r="AM97" s="16">
        <v>1063336.8373104371</v>
      </c>
      <c r="AN97" s="16">
        <v>1627771.6133119017</v>
      </c>
      <c r="AO97" s="16">
        <v>166658.68403550595</v>
      </c>
      <c r="AP97" s="16">
        <v>119616.47272035429</v>
      </c>
      <c r="AQ97" s="16">
        <v>16382.585273605668</v>
      </c>
      <c r="AR97" s="16">
        <v>4062958.9287051191</v>
      </c>
      <c r="AS97" s="16">
        <v>13033421.771444667</v>
      </c>
      <c r="AT97" s="16">
        <f t="shared" si="41"/>
        <v>26495358.627063815</v>
      </c>
      <c r="AU97" s="16">
        <f t="shared" si="42"/>
        <v>1747388.086032256</v>
      </c>
      <c r="AV97" s="16">
        <f t="shared" si="43"/>
        <v>17096380.700149786</v>
      </c>
      <c r="AW97" s="16">
        <f t="shared" si="44"/>
        <v>45339127.413245857</v>
      </c>
      <c r="AX97" s="16">
        <f t="shared" si="45"/>
        <v>90859.586754143238</v>
      </c>
      <c r="AY97" s="17">
        <f t="shared" si="50"/>
        <v>45429987</v>
      </c>
    </row>
    <row r="98" spans="1:51" x14ac:dyDescent="0.2">
      <c r="A98" s="4">
        <f t="shared" si="46"/>
        <v>2023</v>
      </c>
      <c r="B98" s="4">
        <f t="shared" si="47"/>
        <v>9</v>
      </c>
      <c r="C98" s="11">
        <f t="shared" si="30"/>
        <v>45170</v>
      </c>
      <c r="E98" s="15">
        <v>20545225</v>
      </c>
      <c r="F98" s="16">
        <v>12205398</v>
      </c>
      <c r="G98" s="16">
        <v>1087911</v>
      </c>
      <c r="H98" s="16">
        <v>1933784</v>
      </c>
      <c r="I98" s="16">
        <v>192391</v>
      </c>
      <c r="J98" s="16">
        <v>142518</v>
      </c>
      <c r="K98" s="16">
        <v>17778</v>
      </c>
      <c r="L98" s="16">
        <v>4237906</v>
      </c>
      <c r="M98" s="16">
        <v>13056515</v>
      </c>
      <c r="N98" s="16">
        <f t="shared" si="31"/>
        <v>34048703</v>
      </c>
      <c r="O98" s="16">
        <f t="shared" si="32"/>
        <v>2076302</v>
      </c>
      <c r="P98" s="16">
        <f t="shared" si="33"/>
        <v>17294421</v>
      </c>
      <c r="Q98" s="16">
        <f t="shared" si="34"/>
        <v>53419426</v>
      </c>
      <c r="R98" s="16">
        <f t="shared" si="35"/>
        <v>107053</v>
      </c>
      <c r="S98" s="17">
        <f t="shared" si="48"/>
        <v>53526479</v>
      </c>
      <c r="U98" s="15">
        <v>21073756</v>
      </c>
      <c r="V98" s="16">
        <v>12354978</v>
      </c>
      <c r="W98" s="16">
        <v>1197265</v>
      </c>
      <c r="X98" s="16">
        <v>1974293</v>
      </c>
      <c r="Y98" s="16">
        <v>191148</v>
      </c>
      <c r="Z98" s="16">
        <v>154365</v>
      </c>
      <c r="AA98" s="16">
        <v>17570</v>
      </c>
      <c r="AB98" s="16">
        <v>4264601</v>
      </c>
      <c r="AC98" s="16">
        <v>13187297</v>
      </c>
      <c r="AD98" s="16">
        <f t="shared" si="36"/>
        <v>34834717</v>
      </c>
      <c r="AE98" s="16">
        <f t="shared" si="37"/>
        <v>2128658</v>
      </c>
      <c r="AF98" s="16">
        <f t="shared" si="38"/>
        <v>17451898</v>
      </c>
      <c r="AG98" s="16">
        <f t="shared" si="39"/>
        <v>54415273</v>
      </c>
      <c r="AH98" s="16">
        <f t="shared" si="40"/>
        <v>109049</v>
      </c>
      <c r="AI98" s="17">
        <f t="shared" si="49"/>
        <v>54524322</v>
      </c>
      <c r="AK98" s="15">
        <v>20861234.956505954</v>
      </c>
      <c r="AL98" s="16">
        <v>12295170.886966942</v>
      </c>
      <c r="AM98" s="16">
        <v>1195253.6709702471</v>
      </c>
      <c r="AN98" s="16">
        <v>1947583.9287593104</v>
      </c>
      <c r="AO98" s="16">
        <v>191243.25939807401</v>
      </c>
      <c r="AP98" s="16">
        <v>153475.64053695448</v>
      </c>
      <c r="AQ98" s="16">
        <v>17618.863659922099</v>
      </c>
      <c r="AR98" s="16">
        <v>4237906.3478317168</v>
      </c>
      <c r="AS98" s="16">
        <v>13056515.163582526</v>
      </c>
      <c r="AT98" s="16">
        <f t="shared" si="41"/>
        <v>34560521.637501143</v>
      </c>
      <c r="AU98" s="16">
        <f t="shared" si="42"/>
        <v>2101059.569296265</v>
      </c>
      <c r="AV98" s="16">
        <f t="shared" si="43"/>
        <v>17294421.511414245</v>
      </c>
      <c r="AW98" s="16">
        <f t="shared" si="44"/>
        <v>53956002.718211651</v>
      </c>
      <c r="AX98" s="16">
        <f t="shared" si="45"/>
        <v>108128.28178834915</v>
      </c>
      <c r="AY98" s="17">
        <f t="shared" si="50"/>
        <v>54064131</v>
      </c>
    </row>
    <row r="99" spans="1:51" x14ac:dyDescent="0.2">
      <c r="A99" s="4">
        <f t="shared" si="46"/>
        <v>2023</v>
      </c>
      <c r="B99" s="4">
        <f t="shared" si="47"/>
        <v>10</v>
      </c>
      <c r="C99" s="11">
        <f t="shared" si="30"/>
        <v>45200</v>
      </c>
      <c r="E99" s="15">
        <v>46644005</v>
      </c>
      <c r="F99" s="16">
        <v>20869259</v>
      </c>
      <c r="G99" s="16">
        <v>1648046</v>
      </c>
      <c r="H99" s="16">
        <v>3267049</v>
      </c>
      <c r="I99" s="16">
        <v>270791</v>
      </c>
      <c r="J99" s="16">
        <v>177424</v>
      </c>
      <c r="K99" s="16">
        <v>21176</v>
      </c>
      <c r="L99" s="16">
        <v>4642080</v>
      </c>
      <c r="M99" s="16">
        <v>13665223</v>
      </c>
      <c r="N99" s="16">
        <f t="shared" si="31"/>
        <v>69453277</v>
      </c>
      <c r="O99" s="16">
        <f t="shared" si="32"/>
        <v>3444473</v>
      </c>
      <c r="P99" s="16">
        <f t="shared" si="33"/>
        <v>18307303</v>
      </c>
      <c r="Q99" s="16">
        <f t="shared" si="34"/>
        <v>91205053</v>
      </c>
      <c r="R99" s="16">
        <f t="shared" si="35"/>
        <v>182776</v>
      </c>
      <c r="S99" s="17">
        <f t="shared" si="48"/>
        <v>91387829</v>
      </c>
      <c r="U99" s="15">
        <v>47763006</v>
      </c>
      <c r="V99" s="16">
        <v>21224900</v>
      </c>
      <c r="W99" s="16">
        <v>1779605</v>
      </c>
      <c r="X99" s="16">
        <v>3340526</v>
      </c>
      <c r="Y99" s="16">
        <v>268151</v>
      </c>
      <c r="Z99" s="16">
        <v>190804</v>
      </c>
      <c r="AA99" s="16">
        <v>20946</v>
      </c>
      <c r="AB99" s="16">
        <v>4953901</v>
      </c>
      <c r="AC99" s="16">
        <v>14631906</v>
      </c>
      <c r="AD99" s="16">
        <f t="shared" si="36"/>
        <v>71056608</v>
      </c>
      <c r="AE99" s="16">
        <f t="shared" si="37"/>
        <v>3531330</v>
      </c>
      <c r="AF99" s="16">
        <f t="shared" si="38"/>
        <v>19585807</v>
      </c>
      <c r="AG99" s="16">
        <f t="shared" si="39"/>
        <v>94173745</v>
      </c>
      <c r="AH99" s="16">
        <f t="shared" si="40"/>
        <v>188725</v>
      </c>
      <c r="AI99" s="17">
        <f t="shared" si="49"/>
        <v>94362470</v>
      </c>
      <c r="AK99" s="15">
        <v>47376194.668242119</v>
      </c>
      <c r="AL99" s="16">
        <v>21063047.761126272</v>
      </c>
      <c r="AM99" s="16">
        <v>1767844.624745996</v>
      </c>
      <c r="AN99" s="16">
        <v>3294821.3562667011</v>
      </c>
      <c r="AO99" s="16">
        <v>269172.44505345845</v>
      </c>
      <c r="AP99" s="16">
        <v>190722.81355298971</v>
      </c>
      <c r="AQ99" s="16">
        <v>21036.921402863343</v>
      </c>
      <c r="AR99" s="16">
        <v>4642079.7868045401</v>
      </c>
      <c r="AS99" s="16">
        <v>13665223.095612649</v>
      </c>
      <c r="AT99" s="16">
        <f t="shared" si="41"/>
        <v>70497296.420570701</v>
      </c>
      <c r="AU99" s="16">
        <f t="shared" si="42"/>
        <v>3485544.1698196908</v>
      </c>
      <c r="AV99" s="16">
        <f t="shared" si="43"/>
        <v>18307302.882417187</v>
      </c>
      <c r="AW99" s="16">
        <f t="shared" si="44"/>
        <v>92290143.472807586</v>
      </c>
      <c r="AX99" s="16">
        <f t="shared" si="45"/>
        <v>184950.52719241381</v>
      </c>
      <c r="AY99" s="17">
        <f t="shared" si="50"/>
        <v>92475094</v>
      </c>
    </row>
    <row r="100" spans="1:51" x14ac:dyDescent="0.2">
      <c r="A100" s="4">
        <f t="shared" si="46"/>
        <v>2023</v>
      </c>
      <c r="B100" s="4">
        <f t="shared" si="47"/>
        <v>11</v>
      </c>
      <c r="C100" s="11">
        <f t="shared" si="30"/>
        <v>45231</v>
      </c>
      <c r="E100" s="15">
        <v>82536256</v>
      </c>
      <c r="F100" s="16">
        <v>32301032</v>
      </c>
      <c r="G100" s="16">
        <v>2243267</v>
      </c>
      <c r="H100" s="16">
        <v>3834202</v>
      </c>
      <c r="I100" s="16">
        <v>292853</v>
      </c>
      <c r="J100" s="16">
        <v>162322</v>
      </c>
      <c r="K100" s="16">
        <v>22265</v>
      </c>
      <c r="L100" s="16">
        <v>5406924</v>
      </c>
      <c r="M100" s="16">
        <v>14816384</v>
      </c>
      <c r="N100" s="16">
        <f t="shared" si="31"/>
        <v>117395673</v>
      </c>
      <c r="O100" s="16">
        <f t="shared" si="32"/>
        <v>3996524</v>
      </c>
      <c r="P100" s="16">
        <f t="shared" si="33"/>
        <v>20223308</v>
      </c>
      <c r="Q100" s="16">
        <f t="shared" si="34"/>
        <v>141615505</v>
      </c>
      <c r="R100" s="16">
        <f t="shared" si="35"/>
        <v>283799</v>
      </c>
      <c r="S100" s="17">
        <f t="shared" si="48"/>
        <v>141899304</v>
      </c>
      <c r="U100" s="15">
        <v>84378971</v>
      </c>
      <c r="V100" s="16">
        <v>33018870</v>
      </c>
      <c r="W100" s="16">
        <v>2394390</v>
      </c>
      <c r="X100" s="16">
        <v>3925162</v>
      </c>
      <c r="Y100" s="16">
        <v>291361</v>
      </c>
      <c r="Z100" s="16">
        <v>172139</v>
      </c>
      <c r="AA100" s="16">
        <v>22160</v>
      </c>
      <c r="AB100" s="16">
        <v>5199858</v>
      </c>
      <c r="AC100" s="16">
        <v>14257871</v>
      </c>
      <c r="AD100" s="16">
        <f t="shared" si="36"/>
        <v>120105752</v>
      </c>
      <c r="AE100" s="16">
        <f t="shared" si="37"/>
        <v>4097301</v>
      </c>
      <c r="AF100" s="16">
        <f t="shared" si="38"/>
        <v>19457729</v>
      </c>
      <c r="AG100" s="16">
        <f t="shared" si="39"/>
        <v>143660782</v>
      </c>
      <c r="AH100" s="16">
        <f t="shared" si="40"/>
        <v>287897</v>
      </c>
      <c r="AI100" s="17">
        <f t="shared" si="49"/>
        <v>143948679</v>
      </c>
      <c r="AK100" s="15">
        <v>83840846.823994905</v>
      </c>
      <c r="AL100" s="16">
        <v>32647632.405145876</v>
      </c>
      <c r="AM100" s="16">
        <v>2357512.9990572226</v>
      </c>
      <c r="AN100" s="16">
        <v>3874541.3978981636</v>
      </c>
      <c r="AO100" s="16">
        <v>292151.04100876697</v>
      </c>
      <c r="AP100" s="16">
        <v>169636.14775864407</v>
      </c>
      <c r="AQ100" s="16">
        <v>22216.002450786953</v>
      </c>
      <c r="AR100" s="16">
        <v>5406923.7580103548</v>
      </c>
      <c r="AS100" s="16">
        <v>14816384.204173725</v>
      </c>
      <c r="AT100" s="16">
        <f t="shared" si="41"/>
        <v>119160359.27165757</v>
      </c>
      <c r="AU100" s="16">
        <f t="shared" si="42"/>
        <v>4044177.5456568077</v>
      </c>
      <c r="AV100" s="16">
        <f t="shared" si="43"/>
        <v>20223307.962184079</v>
      </c>
      <c r="AW100" s="16">
        <f t="shared" si="44"/>
        <v>143427844.77949846</v>
      </c>
      <c r="AX100" s="16">
        <f t="shared" si="45"/>
        <v>287430.22050154209</v>
      </c>
      <c r="AY100" s="17">
        <f t="shared" si="50"/>
        <v>143715275</v>
      </c>
    </row>
    <row r="101" spans="1:51" x14ac:dyDescent="0.2">
      <c r="A101" s="4">
        <f t="shared" si="46"/>
        <v>2023</v>
      </c>
      <c r="B101" s="4">
        <f t="shared" si="47"/>
        <v>12</v>
      </c>
      <c r="C101" s="11">
        <f t="shared" si="30"/>
        <v>45261</v>
      </c>
      <c r="E101" s="15">
        <v>106598080</v>
      </c>
      <c r="F101" s="16">
        <v>41082592</v>
      </c>
      <c r="G101" s="16">
        <v>2692955</v>
      </c>
      <c r="H101" s="16">
        <v>4671664</v>
      </c>
      <c r="I101" s="16">
        <v>311536</v>
      </c>
      <c r="J101" s="16">
        <v>176285</v>
      </c>
      <c r="K101" s="16">
        <v>22376</v>
      </c>
      <c r="L101" s="16">
        <v>6225167</v>
      </c>
      <c r="M101" s="16">
        <v>14881361</v>
      </c>
      <c r="N101" s="16">
        <f t="shared" si="31"/>
        <v>150707539</v>
      </c>
      <c r="O101" s="16">
        <f t="shared" si="32"/>
        <v>4847949</v>
      </c>
      <c r="P101" s="16">
        <f t="shared" si="33"/>
        <v>21106528</v>
      </c>
      <c r="Q101" s="16">
        <f t="shared" si="34"/>
        <v>176662016</v>
      </c>
      <c r="R101" s="16">
        <f t="shared" si="35"/>
        <v>354032</v>
      </c>
      <c r="S101" s="17">
        <f t="shared" si="48"/>
        <v>177016048</v>
      </c>
      <c r="U101" s="15">
        <v>108931431</v>
      </c>
      <c r="V101" s="16">
        <v>42058531</v>
      </c>
      <c r="W101" s="16">
        <v>2864190</v>
      </c>
      <c r="X101" s="16">
        <v>4784035</v>
      </c>
      <c r="Y101" s="16">
        <v>310199</v>
      </c>
      <c r="Z101" s="16">
        <v>186160</v>
      </c>
      <c r="AA101" s="16">
        <v>22272</v>
      </c>
      <c r="AB101" s="16">
        <v>6475974</v>
      </c>
      <c r="AC101" s="16">
        <v>15568640</v>
      </c>
      <c r="AD101" s="16">
        <f t="shared" si="36"/>
        <v>154186623</v>
      </c>
      <c r="AE101" s="16">
        <f t="shared" si="37"/>
        <v>4970195</v>
      </c>
      <c r="AF101" s="16">
        <f t="shared" si="38"/>
        <v>22044614</v>
      </c>
      <c r="AG101" s="16">
        <f t="shared" si="39"/>
        <v>181201432</v>
      </c>
      <c r="AH101" s="16">
        <f t="shared" si="40"/>
        <v>363129</v>
      </c>
      <c r="AI101" s="17">
        <f t="shared" si="49"/>
        <v>181564561</v>
      </c>
      <c r="AK101" s="15">
        <v>108285734.80414751</v>
      </c>
      <c r="AL101" s="16">
        <v>41542867.036719322</v>
      </c>
      <c r="AM101" s="16">
        <v>2811199.4806376649</v>
      </c>
      <c r="AN101" s="16">
        <v>4722894.6668693274</v>
      </c>
      <c r="AO101" s="16">
        <v>310844.467187598</v>
      </c>
      <c r="AP101" s="16">
        <v>182859.85662105103</v>
      </c>
      <c r="AQ101" s="16">
        <v>22322.357700814322</v>
      </c>
      <c r="AR101" s="16">
        <v>6225166.5401005717</v>
      </c>
      <c r="AS101" s="16">
        <v>14881361.302103817</v>
      </c>
      <c r="AT101" s="16">
        <f t="shared" si="41"/>
        <v>152972968.14639291</v>
      </c>
      <c r="AU101" s="16">
        <f t="shared" si="42"/>
        <v>4905754.5234903786</v>
      </c>
      <c r="AV101" s="16">
        <f t="shared" si="43"/>
        <v>21106527.842204388</v>
      </c>
      <c r="AW101" s="16">
        <f t="shared" si="44"/>
        <v>178985250.51208767</v>
      </c>
      <c r="AX101" s="16">
        <f t="shared" si="45"/>
        <v>358687.48791232705</v>
      </c>
      <c r="AY101" s="17">
        <f t="shared" si="50"/>
        <v>179343938</v>
      </c>
    </row>
    <row r="102" spans="1:51" x14ac:dyDescent="0.2">
      <c r="A102" s="4">
        <f t="shared" si="46"/>
        <v>2024</v>
      </c>
      <c r="B102" s="4">
        <f t="shared" si="47"/>
        <v>1</v>
      </c>
      <c r="C102" s="11">
        <f t="shared" si="30"/>
        <v>45292</v>
      </c>
      <c r="E102" s="15">
        <v>98836072</v>
      </c>
      <c r="F102" s="16">
        <v>38945183</v>
      </c>
      <c r="G102" s="16">
        <v>2572387</v>
      </c>
      <c r="H102" s="16">
        <v>4563844</v>
      </c>
      <c r="I102" s="16">
        <v>286192</v>
      </c>
      <c r="J102" s="16">
        <v>156937</v>
      </c>
      <c r="K102" s="16">
        <v>19581</v>
      </c>
      <c r="L102" s="16">
        <v>6055762</v>
      </c>
      <c r="M102" s="16">
        <v>15470441</v>
      </c>
      <c r="N102" s="16">
        <f t="shared" si="31"/>
        <v>140659415</v>
      </c>
      <c r="O102" s="16">
        <f t="shared" si="32"/>
        <v>4720781</v>
      </c>
      <c r="P102" s="16">
        <f t="shared" si="33"/>
        <v>21526203</v>
      </c>
      <c r="Q102" s="16">
        <f t="shared" si="34"/>
        <v>166906399</v>
      </c>
      <c r="R102" s="16">
        <f t="shared" si="35"/>
        <v>334482</v>
      </c>
      <c r="S102" s="17">
        <f t="shared" si="48"/>
        <v>167240881</v>
      </c>
      <c r="U102" s="15">
        <v>101472858</v>
      </c>
      <c r="V102" s="16">
        <v>40012972</v>
      </c>
      <c r="W102" s="16">
        <v>2746547</v>
      </c>
      <c r="X102" s="16">
        <v>4690151</v>
      </c>
      <c r="Y102" s="16">
        <v>286087</v>
      </c>
      <c r="Z102" s="16">
        <v>169833</v>
      </c>
      <c r="AA102" s="16">
        <v>19574</v>
      </c>
      <c r="AB102" s="16">
        <v>5773873</v>
      </c>
      <c r="AC102" s="16">
        <v>14750310</v>
      </c>
      <c r="AD102" s="16">
        <f t="shared" si="36"/>
        <v>144538038</v>
      </c>
      <c r="AE102" s="16">
        <f t="shared" si="37"/>
        <v>4859984</v>
      </c>
      <c r="AF102" s="16">
        <f t="shared" si="38"/>
        <v>20524183</v>
      </c>
      <c r="AG102" s="16">
        <f t="shared" si="39"/>
        <v>169922205</v>
      </c>
      <c r="AH102" s="16">
        <f t="shared" si="40"/>
        <v>340525</v>
      </c>
      <c r="AI102" s="17">
        <f t="shared" si="49"/>
        <v>170262730</v>
      </c>
      <c r="AK102" s="15">
        <v>100851364.84180528</v>
      </c>
      <c r="AL102" s="16">
        <v>39548169.774502136</v>
      </c>
      <c r="AM102" s="16">
        <v>2701500.5112786833</v>
      </c>
      <c r="AN102" s="16">
        <v>4629068.935756715</v>
      </c>
      <c r="AO102" s="16">
        <v>286526.4417611314</v>
      </c>
      <c r="AP102" s="16">
        <v>166725.40734014785</v>
      </c>
      <c r="AQ102" s="16">
        <v>19604.282955614966</v>
      </c>
      <c r="AR102" s="16">
        <v>6055761.6205890169</v>
      </c>
      <c r="AS102" s="16">
        <v>15470441.432127774</v>
      </c>
      <c r="AT102" s="16">
        <f t="shared" si="41"/>
        <v>143407165.85230285</v>
      </c>
      <c r="AU102" s="16">
        <f t="shared" si="42"/>
        <v>4795794.3430968625</v>
      </c>
      <c r="AV102" s="16">
        <f t="shared" si="43"/>
        <v>21526203.052716792</v>
      </c>
      <c r="AW102" s="16">
        <f t="shared" si="44"/>
        <v>169729163.24811649</v>
      </c>
      <c r="AX102" s="16">
        <f t="shared" si="45"/>
        <v>340138.75188350677</v>
      </c>
      <c r="AY102" s="17">
        <f t="shared" si="50"/>
        <v>170069302</v>
      </c>
    </row>
    <row r="103" spans="1:51" x14ac:dyDescent="0.2">
      <c r="A103" s="4">
        <f t="shared" si="46"/>
        <v>2024</v>
      </c>
      <c r="B103" s="4">
        <f t="shared" si="47"/>
        <v>2</v>
      </c>
      <c r="C103" s="11">
        <f t="shared" si="30"/>
        <v>45323</v>
      </c>
      <c r="E103" s="15">
        <v>87045110</v>
      </c>
      <c r="F103" s="16">
        <v>34648397</v>
      </c>
      <c r="G103" s="16">
        <v>2353678</v>
      </c>
      <c r="H103" s="16">
        <v>4311324</v>
      </c>
      <c r="I103" s="16">
        <v>275986</v>
      </c>
      <c r="J103" s="16">
        <v>160467</v>
      </c>
      <c r="K103" s="16">
        <v>19182</v>
      </c>
      <c r="L103" s="16">
        <v>5759175</v>
      </c>
      <c r="M103" s="16">
        <v>14689875</v>
      </c>
      <c r="N103" s="16">
        <f t="shared" si="31"/>
        <v>124342353</v>
      </c>
      <c r="O103" s="16">
        <f t="shared" si="32"/>
        <v>4471791</v>
      </c>
      <c r="P103" s="16">
        <f t="shared" si="33"/>
        <v>20449050</v>
      </c>
      <c r="Q103" s="16">
        <f t="shared" si="34"/>
        <v>149263194</v>
      </c>
      <c r="R103" s="16">
        <f t="shared" si="35"/>
        <v>299125</v>
      </c>
      <c r="S103" s="17">
        <f t="shared" si="48"/>
        <v>149562319</v>
      </c>
      <c r="U103" s="15">
        <v>89396332</v>
      </c>
      <c r="V103" s="16">
        <v>35559906</v>
      </c>
      <c r="W103" s="16">
        <v>2519262</v>
      </c>
      <c r="X103" s="16">
        <v>4429287</v>
      </c>
      <c r="Y103" s="16">
        <v>276332</v>
      </c>
      <c r="Z103" s="16">
        <v>174365</v>
      </c>
      <c r="AA103" s="16">
        <v>19206</v>
      </c>
      <c r="AB103" s="16">
        <v>5645870</v>
      </c>
      <c r="AC103" s="16">
        <v>14401076</v>
      </c>
      <c r="AD103" s="16">
        <f t="shared" si="36"/>
        <v>127771038</v>
      </c>
      <c r="AE103" s="16">
        <f t="shared" si="37"/>
        <v>4603652</v>
      </c>
      <c r="AF103" s="16">
        <f t="shared" si="38"/>
        <v>20046946</v>
      </c>
      <c r="AG103" s="16">
        <f t="shared" si="39"/>
        <v>152421636</v>
      </c>
      <c r="AH103" s="16">
        <f t="shared" si="40"/>
        <v>305454</v>
      </c>
      <c r="AI103" s="17">
        <f t="shared" si="49"/>
        <v>152727090</v>
      </c>
      <c r="AK103" s="15">
        <v>88800316.884608999</v>
      </c>
      <c r="AL103" s="16">
        <v>35189562.884218469</v>
      </c>
      <c r="AM103" s="16">
        <v>2485763.8063574657</v>
      </c>
      <c r="AN103" s="16">
        <v>4370843.2063003741</v>
      </c>
      <c r="AO103" s="16">
        <v>276492.79303970485</v>
      </c>
      <c r="AP103" s="16">
        <v>172005.65345642623</v>
      </c>
      <c r="AQ103" s="16">
        <v>19216.58440634291</v>
      </c>
      <c r="AR103" s="16">
        <v>5759175.0654811421</v>
      </c>
      <c r="AS103" s="16">
        <v>14689875.063212564</v>
      </c>
      <c r="AT103" s="16">
        <f t="shared" si="41"/>
        <v>126771352.952631</v>
      </c>
      <c r="AU103" s="16">
        <f t="shared" si="42"/>
        <v>4542848.8597568003</v>
      </c>
      <c r="AV103" s="16">
        <f t="shared" si="43"/>
        <v>20449050.128693707</v>
      </c>
      <c r="AW103" s="16">
        <f t="shared" si="44"/>
        <v>151763251.94108149</v>
      </c>
      <c r="AX103" s="16">
        <f t="shared" si="45"/>
        <v>304135.05891850591</v>
      </c>
      <c r="AY103" s="17">
        <f t="shared" si="50"/>
        <v>152067387</v>
      </c>
    </row>
    <row r="104" spans="1:51" x14ac:dyDescent="0.2">
      <c r="A104" s="4">
        <f t="shared" si="46"/>
        <v>2024</v>
      </c>
      <c r="B104" s="4">
        <f t="shared" si="47"/>
        <v>3</v>
      </c>
      <c r="C104" s="11">
        <f t="shared" si="30"/>
        <v>45352</v>
      </c>
      <c r="E104" s="15">
        <v>75103166</v>
      </c>
      <c r="F104" s="16">
        <v>31141546</v>
      </c>
      <c r="G104" s="16">
        <v>2148622</v>
      </c>
      <c r="H104" s="16">
        <v>3999070</v>
      </c>
      <c r="I104" s="16">
        <v>283016</v>
      </c>
      <c r="J104" s="16">
        <v>158499</v>
      </c>
      <c r="K104" s="16">
        <v>20024</v>
      </c>
      <c r="L104" s="16">
        <v>5581106</v>
      </c>
      <c r="M104" s="16">
        <v>15957196</v>
      </c>
      <c r="N104" s="16">
        <f t="shared" si="31"/>
        <v>108696374</v>
      </c>
      <c r="O104" s="16">
        <f t="shared" si="32"/>
        <v>4157569</v>
      </c>
      <c r="P104" s="16">
        <f t="shared" si="33"/>
        <v>21538302</v>
      </c>
      <c r="Q104" s="16">
        <f t="shared" si="34"/>
        <v>134392245</v>
      </c>
      <c r="R104" s="16">
        <f t="shared" si="35"/>
        <v>269323</v>
      </c>
      <c r="S104" s="17">
        <f t="shared" si="48"/>
        <v>134661568</v>
      </c>
      <c r="U104" s="15">
        <v>77137585</v>
      </c>
      <c r="V104" s="16">
        <v>31934320</v>
      </c>
      <c r="W104" s="16">
        <v>2317492</v>
      </c>
      <c r="X104" s="16">
        <v>4107099</v>
      </c>
      <c r="Y104" s="16">
        <v>284127</v>
      </c>
      <c r="Z104" s="16">
        <v>173066</v>
      </c>
      <c r="AA104" s="16">
        <v>20105</v>
      </c>
      <c r="AB104" s="16">
        <v>5398841</v>
      </c>
      <c r="AC104" s="16">
        <v>15313769</v>
      </c>
      <c r="AD104" s="16">
        <f t="shared" si="36"/>
        <v>111693629</v>
      </c>
      <c r="AE104" s="16">
        <f t="shared" si="37"/>
        <v>4280165</v>
      </c>
      <c r="AF104" s="16">
        <f t="shared" si="38"/>
        <v>20712610</v>
      </c>
      <c r="AG104" s="16">
        <f t="shared" si="39"/>
        <v>136686404</v>
      </c>
      <c r="AH104" s="16">
        <f t="shared" si="40"/>
        <v>273921</v>
      </c>
      <c r="AI104" s="17">
        <f t="shared" si="49"/>
        <v>136960325</v>
      </c>
      <c r="AK104" s="15">
        <v>76579552.446567059</v>
      </c>
      <c r="AL104" s="16">
        <v>31642888.216633022</v>
      </c>
      <c r="AM104" s="16">
        <v>2293194.9545079139</v>
      </c>
      <c r="AN104" s="16">
        <v>4052770.7370686028</v>
      </c>
      <c r="AO104" s="16">
        <v>284000.38232010766</v>
      </c>
      <c r="AP104" s="16">
        <v>170862.64301472073</v>
      </c>
      <c r="AQ104" s="16">
        <v>20097.942875844332</v>
      </c>
      <c r="AR104" s="16">
        <v>5581105.6582822446</v>
      </c>
      <c r="AS104" s="16">
        <v>15957195.903458226</v>
      </c>
      <c r="AT104" s="16">
        <f t="shared" si="41"/>
        <v>110819733.94290395</v>
      </c>
      <c r="AU104" s="16">
        <f t="shared" si="42"/>
        <v>4223633.3800833235</v>
      </c>
      <c r="AV104" s="16">
        <f t="shared" si="43"/>
        <v>21538301.561740473</v>
      </c>
      <c r="AW104" s="16">
        <f t="shared" si="44"/>
        <v>136581668.88472775</v>
      </c>
      <c r="AX104" s="16">
        <f t="shared" si="45"/>
        <v>273711.11527225375</v>
      </c>
      <c r="AY104" s="17">
        <f t="shared" si="50"/>
        <v>136855380</v>
      </c>
    </row>
    <row r="105" spans="1:51" x14ac:dyDescent="0.2">
      <c r="A105" s="4">
        <f t="shared" si="46"/>
        <v>2024</v>
      </c>
      <c r="B105" s="4">
        <f t="shared" si="47"/>
        <v>4</v>
      </c>
      <c r="C105" s="11">
        <f t="shared" si="30"/>
        <v>45383</v>
      </c>
      <c r="E105" s="15">
        <v>54086059</v>
      </c>
      <c r="F105" s="16">
        <v>23903648</v>
      </c>
      <c r="G105" s="16">
        <v>1741215</v>
      </c>
      <c r="H105" s="16">
        <v>3191982</v>
      </c>
      <c r="I105" s="16">
        <v>259754</v>
      </c>
      <c r="J105" s="16">
        <v>137293</v>
      </c>
      <c r="K105" s="16">
        <v>19439</v>
      </c>
      <c r="L105" s="16">
        <v>4959929</v>
      </c>
      <c r="M105" s="16">
        <v>14026485</v>
      </c>
      <c r="N105" s="16">
        <f t="shared" si="31"/>
        <v>80010115</v>
      </c>
      <c r="O105" s="16">
        <f t="shared" si="32"/>
        <v>3329275</v>
      </c>
      <c r="P105" s="16">
        <f t="shared" si="33"/>
        <v>18986414</v>
      </c>
      <c r="Q105" s="16">
        <f t="shared" si="34"/>
        <v>102325804</v>
      </c>
      <c r="R105" s="16">
        <f t="shared" si="35"/>
        <v>205062</v>
      </c>
      <c r="S105" s="17">
        <f t="shared" si="48"/>
        <v>102530866</v>
      </c>
      <c r="U105" s="15">
        <v>55529003</v>
      </c>
      <c r="V105" s="16">
        <v>24502540</v>
      </c>
      <c r="W105" s="16">
        <v>1903800</v>
      </c>
      <c r="X105" s="16">
        <v>3276901</v>
      </c>
      <c r="Y105" s="16">
        <v>261441</v>
      </c>
      <c r="Z105" s="16">
        <v>150546</v>
      </c>
      <c r="AA105" s="16">
        <v>19575</v>
      </c>
      <c r="AB105" s="16">
        <v>4830301</v>
      </c>
      <c r="AC105" s="16">
        <v>13677758</v>
      </c>
      <c r="AD105" s="16">
        <f t="shared" si="36"/>
        <v>82216359</v>
      </c>
      <c r="AE105" s="16">
        <f t="shared" si="37"/>
        <v>3427447</v>
      </c>
      <c r="AF105" s="16">
        <f t="shared" si="38"/>
        <v>18508059</v>
      </c>
      <c r="AG105" s="16">
        <f t="shared" si="39"/>
        <v>104151865</v>
      </c>
      <c r="AH105" s="16">
        <f t="shared" si="40"/>
        <v>208721</v>
      </c>
      <c r="AI105" s="17">
        <f t="shared" si="49"/>
        <v>104360586</v>
      </c>
      <c r="AK105" s="15">
        <v>55101062.169190884</v>
      </c>
      <c r="AL105" s="16">
        <v>24302948.694166504</v>
      </c>
      <c r="AM105" s="16">
        <v>1888504.8925757674</v>
      </c>
      <c r="AN105" s="16">
        <v>3233285.1679643933</v>
      </c>
      <c r="AO105" s="16">
        <v>261033.28213624345</v>
      </c>
      <c r="AP105" s="16">
        <v>148892.63930751992</v>
      </c>
      <c r="AQ105" s="16">
        <v>19545.704535371551</v>
      </c>
      <c r="AR105" s="16">
        <v>4959929.1139268484</v>
      </c>
      <c r="AS105" s="16">
        <v>14026485.037219232</v>
      </c>
      <c r="AT105" s="16">
        <f t="shared" si="41"/>
        <v>81573094.742604777</v>
      </c>
      <c r="AU105" s="16">
        <f t="shared" si="42"/>
        <v>3382177.8072719132</v>
      </c>
      <c r="AV105" s="16">
        <f t="shared" si="43"/>
        <v>18986414.15114608</v>
      </c>
      <c r="AW105" s="16">
        <f t="shared" si="44"/>
        <v>103941686.70102277</v>
      </c>
      <c r="AX105" s="16">
        <f t="shared" si="45"/>
        <v>208300.29897722602</v>
      </c>
      <c r="AY105" s="17">
        <f t="shared" si="50"/>
        <v>104149987</v>
      </c>
    </row>
    <row r="106" spans="1:51" x14ac:dyDescent="0.2">
      <c r="A106" s="4">
        <f t="shared" si="46"/>
        <v>2024</v>
      </c>
      <c r="B106" s="4">
        <f t="shared" si="47"/>
        <v>5</v>
      </c>
      <c r="C106" s="11">
        <f t="shared" si="30"/>
        <v>45413</v>
      </c>
      <c r="E106" s="15">
        <v>32362232</v>
      </c>
      <c r="F106" s="16">
        <v>16698840</v>
      </c>
      <c r="G106" s="16">
        <v>1265201</v>
      </c>
      <c r="H106" s="16">
        <v>2535304</v>
      </c>
      <c r="I106" s="16">
        <v>218486</v>
      </c>
      <c r="J106" s="16">
        <v>123383</v>
      </c>
      <c r="K106" s="16">
        <v>17342</v>
      </c>
      <c r="L106" s="16">
        <v>4573469</v>
      </c>
      <c r="M106" s="16">
        <v>13864063</v>
      </c>
      <c r="N106" s="16">
        <f t="shared" si="31"/>
        <v>50562101</v>
      </c>
      <c r="O106" s="16">
        <f t="shared" si="32"/>
        <v>2658687</v>
      </c>
      <c r="P106" s="16">
        <f t="shared" si="33"/>
        <v>18437532</v>
      </c>
      <c r="Q106" s="16">
        <f t="shared" si="34"/>
        <v>71658320</v>
      </c>
      <c r="R106" s="16">
        <f t="shared" si="35"/>
        <v>143604</v>
      </c>
      <c r="S106" s="17">
        <f t="shared" si="48"/>
        <v>71801924</v>
      </c>
      <c r="U106" s="15">
        <v>33176470</v>
      </c>
      <c r="V106" s="16">
        <v>17129732</v>
      </c>
      <c r="W106" s="16">
        <v>1411862</v>
      </c>
      <c r="X106" s="16">
        <v>2600891</v>
      </c>
      <c r="Y106" s="16">
        <v>220727</v>
      </c>
      <c r="Z106" s="16">
        <v>136195</v>
      </c>
      <c r="AA106" s="16">
        <v>17538</v>
      </c>
      <c r="AB106" s="16">
        <v>4585081</v>
      </c>
      <c r="AC106" s="16">
        <v>13756399</v>
      </c>
      <c r="AD106" s="16">
        <f t="shared" si="36"/>
        <v>51956329</v>
      </c>
      <c r="AE106" s="16">
        <f t="shared" si="37"/>
        <v>2737086</v>
      </c>
      <c r="AF106" s="16">
        <f t="shared" si="38"/>
        <v>18341480</v>
      </c>
      <c r="AG106" s="16">
        <f t="shared" si="39"/>
        <v>73034895</v>
      </c>
      <c r="AH106" s="16">
        <f t="shared" si="40"/>
        <v>146363</v>
      </c>
      <c r="AI106" s="17">
        <f t="shared" si="49"/>
        <v>73181258</v>
      </c>
      <c r="AK106" s="15">
        <v>32906640.213407483</v>
      </c>
      <c r="AL106" s="16">
        <v>17002786.985142544</v>
      </c>
      <c r="AM106" s="16">
        <v>1402890.0012160293</v>
      </c>
      <c r="AN106" s="16">
        <v>2566266.2444065893</v>
      </c>
      <c r="AO106" s="16">
        <v>220022.37332884147</v>
      </c>
      <c r="AP106" s="16">
        <v>134668.42727353124</v>
      </c>
      <c r="AQ106" s="16">
        <v>17481.071581544053</v>
      </c>
      <c r="AR106" s="16">
        <v>4573468.7609869428</v>
      </c>
      <c r="AS106" s="16">
        <v>13864062.617476102</v>
      </c>
      <c r="AT106" s="16">
        <f t="shared" si="41"/>
        <v>51549820.644676447</v>
      </c>
      <c r="AU106" s="16">
        <f t="shared" si="42"/>
        <v>2700934.6716801208</v>
      </c>
      <c r="AV106" s="16">
        <f t="shared" si="43"/>
        <v>18437531.378463045</v>
      </c>
      <c r="AW106" s="16">
        <f t="shared" si="44"/>
        <v>72688286.694819614</v>
      </c>
      <c r="AX106" s="16">
        <f t="shared" si="45"/>
        <v>145668.30518038571</v>
      </c>
      <c r="AY106" s="17">
        <f t="shared" si="50"/>
        <v>72833955</v>
      </c>
    </row>
    <row r="107" spans="1:51" x14ac:dyDescent="0.2">
      <c r="A107" s="4">
        <f t="shared" si="46"/>
        <v>2024</v>
      </c>
      <c r="B107" s="4">
        <f t="shared" si="47"/>
        <v>6</v>
      </c>
      <c r="C107" s="11">
        <f t="shared" si="30"/>
        <v>45444</v>
      </c>
      <c r="E107" s="15">
        <v>21687880</v>
      </c>
      <c r="F107" s="16">
        <v>12528268</v>
      </c>
      <c r="G107" s="16">
        <v>1021232</v>
      </c>
      <c r="H107" s="16">
        <v>1909245</v>
      </c>
      <c r="I107" s="16">
        <v>194343</v>
      </c>
      <c r="J107" s="16">
        <v>101822</v>
      </c>
      <c r="K107" s="16">
        <v>16208</v>
      </c>
      <c r="L107" s="16">
        <v>4202864</v>
      </c>
      <c r="M107" s="16">
        <v>12641902</v>
      </c>
      <c r="N107" s="16">
        <f t="shared" si="31"/>
        <v>35447931</v>
      </c>
      <c r="O107" s="16">
        <f t="shared" si="32"/>
        <v>2011067</v>
      </c>
      <c r="P107" s="16">
        <f t="shared" si="33"/>
        <v>16844766</v>
      </c>
      <c r="Q107" s="16">
        <f t="shared" si="34"/>
        <v>54303764</v>
      </c>
      <c r="R107" s="16">
        <f t="shared" si="35"/>
        <v>108825</v>
      </c>
      <c r="S107" s="17">
        <f t="shared" si="48"/>
        <v>54412589</v>
      </c>
      <c r="U107" s="15">
        <v>22199760</v>
      </c>
      <c r="V107" s="16">
        <v>12848249</v>
      </c>
      <c r="W107" s="16">
        <v>1164018</v>
      </c>
      <c r="X107" s="16">
        <v>1956833</v>
      </c>
      <c r="Y107" s="16">
        <v>196915</v>
      </c>
      <c r="Z107" s="16">
        <v>113535</v>
      </c>
      <c r="AA107" s="16">
        <v>16451</v>
      </c>
      <c r="AB107" s="16">
        <v>4252119</v>
      </c>
      <c r="AC107" s="16">
        <v>12806278</v>
      </c>
      <c r="AD107" s="16">
        <f t="shared" si="36"/>
        <v>36425393</v>
      </c>
      <c r="AE107" s="16">
        <f t="shared" si="37"/>
        <v>2070368</v>
      </c>
      <c r="AF107" s="16">
        <f t="shared" si="38"/>
        <v>17058397</v>
      </c>
      <c r="AG107" s="16">
        <f t="shared" si="39"/>
        <v>55554158</v>
      </c>
      <c r="AH107" s="16">
        <f t="shared" si="40"/>
        <v>111331</v>
      </c>
      <c r="AI107" s="17">
        <f t="shared" si="49"/>
        <v>55665489</v>
      </c>
      <c r="AK107" s="15">
        <v>22018771.887021989</v>
      </c>
      <c r="AL107" s="16">
        <v>12752784.767667966</v>
      </c>
      <c r="AM107" s="16">
        <v>1156556.0924198146</v>
      </c>
      <c r="AN107" s="16">
        <v>1930833.6214251807</v>
      </c>
      <c r="AO107" s="16">
        <v>195923.31131843559</v>
      </c>
      <c r="AP107" s="16">
        <v>112189.22629637356</v>
      </c>
      <c r="AQ107" s="16">
        <v>16362.967032206567</v>
      </c>
      <c r="AR107" s="16">
        <v>4202863.7509421092</v>
      </c>
      <c r="AS107" s="16">
        <v>12641901.755275497</v>
      </c>
      <c r="AT107" s="16">
        <f t="shared" si="41"/>
        <v>36140399.025460415</v>
      </c>
      <c r="AU107" s="16">
        <f t="shared" si="42"/>
        <v>2043022.8477215543</v>
      </c>
      <c r="AV107" s="16">
        <f t="shared" si="43"/>
        <v>16844765.506217606</v>
      </c>
      <c r="AW107" s="16">
        <f t="shared" si="44"/>
        <v>55028187.379399575</v>
      </c>
      <c r="AX107" s="16">
        <f t="shared" si="45"/>
        <v>110276.62060042471</v>
      </c>
      <c r="AY107" s="17">
        <f t="shared" si="50"/>
        <v>55138464</v>
      </c>
    </row>
    <row r="108" spans="1:51" x14ac:dyDescent="0.2">
      <c r="A108" s="4">
        <f t="shared" si="46"/>
        <v>2024</v>
      </c>
      <c r="B108" s="4">
        <f t="shared" si="47"/>
        <v>7</v>
      </c>
      <c r="C108" s="11">
        <f t="shared" si="30"/>
        <v>45474</v>
      </c>
      <c r="E108" s="15">
        <v>15635526</v>
      </c>
      <c r="F108" s="16">
        <v>10042431</v>
      </c>
      <c r="G108" s="16">
        <v>873097</v>
      </c>
      <c r="H108" s="16">
        <v>1666256</v>
      </c>
      <c r="I108" s="16">
        <v>163715</v>
      </c>
      <c r="J108" s="16">
        <v>94292</v>
      </c>
      <c r="K108" s="16">
        <v>14837</v>
      </c>
      <c r="L108" s="16">
        <v>4016939</v>
      </c>
      <c r="M108" s="16">
        <v>12400297</v>
      </c>
      <c r="N108" s="16">
        <f t="shared" si="31"/>
        <v>26729606</v>
      </c>
      <c r="O108" s="16">
        <f t="shared" si="32"/>
        <v>1760548</v>
      </c>
      <c r="P108" s="16">
        <f t="shared" si="33"/>
        <v>16417236</v>
      </c>
      <c r="Q108" s="16">
        <f t="shared" si="34"/>
        <v>44907390</v>
      </c>
      <c r="R108" s="16">
        <f t="shared" si="35"/>
        <v>89995</v>
      </c>
      <c r="S108" s="17">
        <f t="shared" si="48"/>
        <v>44997385</v>
      </c>
      <c r="U108" s="15">
        <v>15976796</v>
      </c>
      <c r="V108" s="16">
        <v>10301031</v>
      </c>
      <c r="W108" s="16">
        <v>1009903</v>
      </c>
      <c r="X108" s="16">
        <v>1705666</v>
      </c>
      <c r="Y108" s="16">
        <v>163931</v>
      </c>
      <c r="Z108" s="16">
        <v>106796</v>
      </c>
      <c r="AA108" s="16">
        <v>15001</v>
      </c>
      <c r="AB108" s="16">
        <v>4150623</v>
      </c>
      <c r="AC108" s="16">
        <v>12762264</v>
      </c>
      <c r="AD108" s="16">
        <f t="shared" si="36"/>
        <v>27466662</v>
      </c>
      <c r="AE108" s="16">
        <f t="shared" si="37"/>
        <v>1812462</v>
      </c>
      <c r="AF108" s="16">
        <f t="shared" si="38"/>
        <v>16912887</v>
      </c>
      <c r="AG108" s="16">
        <f t="shared" si="39"/>
        <v>46192011</v>
      </c>
      <c r="AH108" s="16">
        <f t="shared" si="40"/>
        <v>92569</v>
      </c>
      <c r="AI108" s="17">
        <f t="shared" si="49"/>
        <v>46284580</v>
      </c>
      <c r="AK108" s="15">
        <v>15850571.625818551</v>
      </c>
      <c r="AL108" s="16">
        <v>10219887.940763555</v>
      </c>
      <c r="AM108" s="16">
        <v>1003001.6244626301</v>
      </c>
      <c r="AN108" s="16">
        <v>1683417.9887039999</v>
      </c>
      <c r="AO108" s="16">
        <v>163386.01931118814</v>
      </c>
      <c r="AP108" s="16">
        <v>105105.68615894945</v>
      </c>
      <c r="AQ108" s="16">
        <v>14914.876163510817</v>
      </c>
      <c r="AR108" s="16">
        <v>4016939.1910239598</v>
      </c>
      <c r="AS108" s="16">
        <v>12400296.808915136</v>
      </c>
      <c r="AT108" s="16">
        <f t="shared" si="41"/>
        <v>27251762.086519439</v>
      </c>
      <c r="AU108" s="16">
        <f t="shared" si="42"/>
        <v>1788523.6748629494</v>
      </c>
      <c r="AV108" s="16">
        <f t="shared" si="43"/>
        <v>16417235.999939095</v>
      </c>
      <c r="AW108" s="16">
        <f t="shared" si="44"/>
        <v>45457521.761321485</v>
      </c>
      <c r="AX108" s="16">
        <f t="shared" si="45"/>
        <v>91097.238678514957</v>
      </c>
      <c r="AY108" s="17">
        <f t="shared" si="50"/>
        <v>45548619</v>
      </c>
    </row>
    <row r="109" spans="1:51" x14ac:dyDescent="0.2">
      <c r="A109" s="4">
        <f t="shared" si="46"/>
        <v>2024</v>
      </c>
      <c r="B109" s="4">
        <f t="shared" si="47"/>
        <v>8</v>
      </c>
      <c r="C109" s="11">
        <f t="shared" si="30"/>
        <v>45505</v>
      </c>
      <c r="E109" s="15">
        <v>14832718</v>
      </c>
      <c r="F109" s="16">
        <v>10221250</v>
      </c>
      <c r="G109" s="16">
        <v>914896</v>
      </c>
      <c r="H109" s="16">
        <v>1580380</v>
      </c>
      <c r="I109" s="16">
        <v>160574</v>
      </c>
      <c r="J109" s="16">
        <v>107707</v>
      </c>
      <c r="K109" s="16">
        <v>16595</v>
      </c>
      <c r="L109" s="16">
        <v>3994873</v>
      </c>
      <c r="M109" s="16">
        <v>12798618</v>
      </c>
      <c r="N109" s="16">
        <f t="shared" si="31"/>
        <v>26146033</v>
      </c>
      <c r="O109" s="16">
        <f t="shared" si="32"/>
        <v>1688087</v>
      </c>
      <c r="P109" s="16">
        <f t="shared" si="33"/>
        <v>16793491</v>
      </c>
      <c r="Q109" s="16">
        <f t="shared" si="34"/>
        <v>44627611</v>
      </c>
      <c r="R109" s="16">
        <f t="shared" si="35"/>
        <v>89434</v>
      </c>
      <c r="S109" s="17">
        <f t="shared" si="48"/>
        <v>44717045</v>
      </c>
      <c r="U109" s="15">
        <v>15230206</v>
      </c>
      <c r="V109" s="16">
        <v>10406702</v>
      </c>
      <c r="W109" s="16">
        <v>1053811</v>
      </c>
      <c r="X109" s="16">
        <v>1615951</v>
      </c>
      <c r="Y109" s="16">
        <v>159783</v>
      </c>
      <c r="Z109" s="16">
        <v>121914</v>
      </c>
      <c r="AA109" s="16">
        <v>16495</v>
      </c>
      <c r="AB109" s="16">
        <v>4091591</v>
      </c>
      <c r="AC109" s="16">
        <v>13049206</v>
      </c>
      <c r="AD109" s="16">
        <f t="shared" si="36"/>
        <v>26866997</v>
      </c>
      <c r="AE109" s="16">
        <f t="shared" si="37"/>
        <v>1737865</v>
      </c>
      <c r="AF109" s="16">
        <f t="shared" si="38"/>
        <v>17140797</v>
      </c>
      <c r="AG109" s="16">
        <f t="shared" si="39"/>
        <v>45745659</v>
      </c>
      <c r="AH109" s="16">
        <f t="shared" si="40"/>
        <v>91675</v>
      </c>
      <c r="AI109" s="17">
        <f t="shared" si="49"/>
        <v>45837334</v>
      </c>
      <c r="AK109" s="15">
        <v>15086849.199491151</v>
      </c>
      <c r="AL109" s="16">
        <v>10343860.750710918</v>
      </c>
      <c r="AM109" s="16">
        <v>1050073.5801916006</v>
      </c>
      <c r="AN109" s="16">
        <v>1594690.189015304</v>
      </c>
      <c r="AO109" s="16">
        <v>159530.56670741638</v>
      </c>
      <c r="AP109" s="16">
        <v>120221.57347007465</v>
      </c>
      <c r="AQ109" s="16">
        <v>16474.896986027132</v>
      </c>
      <c r="AR109" s="16">
        <v>3994872.5433579637</v>
      </c>
      <c r="AS109" s="16">
        <v>12798617.621466849</v>
      </c>
      <c r="AT109" s="16">
        <f t="shared" si="41"/>
        <v>26656788.994087115</v>
      </c>
      <c r="AU109" s="16">
        <f t="shared" si="42"/>
        <v>1714911.7624853787</v>
      </c>
      <c r="AV109" s="16">
        <f t="shared" si="43"/>
        <v>16793490.164824814</v>
      </c>
      <c r="AW109" s="16">
        <f t="shared" si="44"/>
        <v>45165190.921397306</v>
      </c>
      <c r="AX109" s="16">
        <f t="shared" si="45"/>
        <v>90511.078602693975</v>
      </c>
      <c r="AY109" s="17">
        <f t="shared" si="50"/>
        <v>45255702</v>
      </c>
    </row>
    <row r="110" spans="1:51" x14ac:dyDescent="0.2">
      <c r="A110" s="4">
        <f t="shared" si="46"/>
        <v>2024</v>
      </c>
      <c r="B110" s="4">
        <f t="shared" si="47"/>
        <v>9</v>
      </c>
      <c r="C110" s="11">
        <f t="shared" si="30"/>
        <v>45536</v>
      </c>
      <c r="E110" s="15">
        <v>20612761</v>
      </c>
      <c r="F110" s="16">
        <v>12246292</v>
      </c>
      <c r="G110" s="16">
        <v>1043523</v>
      </c>
      <c r="H110" s="16">
        <v>1889576</v>
      </c>
      <c r="I110" s="16">
        <v>184370</v>
      </c>
      <c r="J110" s="16">
        <v>140180</v>
      </c>
      <c r="K110" s="16">
        <v>17915</v>
      </c>
      <c r="L110" s="16">
        <v>4162510</v>
      </c>
      <c r="M110" s="16">
        <v>12822510</v>
      </c>
      <c r="N110" s="16">
        <f t="shared" si="31"/>
        <v>34104861</v>
      </c>
      <c r="O110" s="16">
        <f t="shared" si="32"/>
        <v>2029756</v>
      </c>
      <c r="P110" s="16">
        <f t="shared" si="33"/>
        <v>16985020</v>
      </c>
      <c r="Q110" s="16">
        <f t="shared" si="34"/>
        <v>53119637</v>
      </c>
      <c r="R110" s="16">
        <f t="shared" si="35"/>
        <v>106452</v>
      </c>
      <c r="S110" s="17">
        <f t="shared" si="48"/>
        <v>53226089</v>
      </c>
      <c r="U110" s="15">
        <v>21225026</v>
      </c>
      <c r="V110" s="16">
        <v>12437312</v>
      </c>
      <c r="W110" s="16">
        <v>1182407</v>
      </c>
      <c r="X110" s="16">
        <v>1934785</v>
      </c>
      <c r="Y110" s="16">
        <v>182877</v>
      </c>
      <c r="Z110" s="16">
        <v>154824</v>
      </c>
      <c r="AA110" s="16">
        <v>17666</v>
      </c>
      <c r="AB110" s="16">
        <v>4201652</v>
      </c>
      <c r="AC110" s="16">
        <v>12993749</v>
      </c>
      <c r="AD110" s="16">
        <f t="shared" si="36"/>
        <v>35045288</v>
      </c>
      <c r="AE110" s="16">
        <f t="shared" si="37"/>
        <v>2089609</v>
      </c>
      <c r="AF110" s="16">
        <f t="shared" si="38"/>
        <v>17195401</v>
      </c>
      <c r="AG110" s="16">
        <f t="shared" si="39"/>
        <v>54330298</v>
      </c>
      <c r="AH110" s="16">
        <f t="shared" si="40"/>
        <v>108878</v>
      </c>
      <c r="AI110" s="17">
        <f t="shared" si="49"/>
        <v>54439176</v>
      </c>
      <c r="AK110" s="15">
        <v>21012500.390280288</v>
      </c>
      <c r="AL110" s="16">
        <v>12377524.031413393</v>
      </c>
      <c r="AM110" s="16">
        <v>1180381.9765049266</v>
      </c>
      <c r="AN110" s="16">
        <v>1908088.9892689299</v>
      </c>
      <c r="AO110" s="16">
        <v>182970.34216138654</v>
      </c>
      <c r="AP110" s="16">
        <v>153921.04609199348</v>
      </c>
      <c r="AQ110" s="16">
        <v>17714.520711358411</v>
      </c>
      <c r="AR110" s="16">
        <v>4162510.4526271671</v>
      </c>
      <c r="AS110" s="16">
        <v>12822509.779313195</v>
      </c>
      <c r="AT110" s="16">
        <f t="shared" si="41"/>
        <v>34771091.261071354</v>
      </c>
      <c r="AU110" s="16">
        <f t="shared" si="42"/>
        <v>2062010.0353609235</v>
      </c>
      <c r="AV110" s="16">
        <f t="shared" si="43"/>
        <v>16985020.231940363</v>
      </c>
      <c r="AW110" s="16">
        <f t="shared" si="44"/>
        <v>53818121.528372645</v>
      </c>
      <c r="AX110" s="16">
        <f t="shared" si="45"/>
        <v>107851.47162735462</v>
      </c>
      <c r="AY110" s="17">
        <f t="shared" si="50"/>
        <v>53925973</v>
      </c>
    </row>
    <row r="111" spans="1:51" x14ac:dyDescent="0.2">
      <c r="A111" s="4">
        <f t="shared" si="46"/>
        <v>2024</v>
      </c>
      <c r="B111" s="4">
        <f t="shared" si="47"/>
        <v>10</v>
      </c>
      <c r="C111" s="11">
        <f t="shared" si="30"/>
        <v>45566</v>
      </c>
      <c r="E111" s="15">
        <v>46762771</v>
      </c>
      <c r="F111" s="16">
        <v>20932737</v>
      </c>
      <c r="G111" s="16">
        <v>1591954</v>
      </c>
      <c r="H111" s="16">
        <v>3192864</v>
      </c>
      <c r="I111" s="16">
        <v>259055</v>
      </c>
      <c r="J111" s="16">
        <v>174393</v>
      </c>
      <c r="K111" s="16">
        <v>21311</v>
      </c>
      <c r="L111" s="16">
        <v>4559373</v>
      </c>
      <c r="M111" s="16">
        <v>13425125</v>
      </c>
      <c r="N111" s="16">
        <f t="shared" si="31"/>
        <v>69567828</v>
      </c>
      <c r="O111" s="16">
        <f t="shared" si="32"/>
        <v>3367257</v>
      </c>
      <c r="P111" s="16">
        <f t="shared" si="33"/>
        <v>17984498</v>
      </c>
      <c r="Q111" s="16">
        <f t="shared" si="34"/>
        <v>90919583</v>
      </c>
      <c r="R111" s="16">
        <f t="shared" si="35"/>
        <v>182204</v>
      </c>
      <c r="S111" s="17">
        <f t="shared" si="48"/>
        <v>91101787</v>
      </c>
      <c r="U111" s="15">
        <v>48088496</v>
      </c>
      <c r="V111" s="16">
        <v>21364034</v>
      </c>
      <c r="W111" s="16">
        <v>1756349</v>
      </c>
      <c r="X111" s="16">
        <v>3275330</v>
      </c>
      <c r="Y111" s="16">
        <v>256200</v>
      </c>
      <c r="Z111" s="16">
        <v>191219</v>
      </c>
      <c r="AA111" s="16">
        <v>21051</v>
      </c>
      <c r="AB111" s="16">
        <v>4879539</v>
      </c>
      <c r="AC111" s="16">
        <v>14418408</v>
      </c>
      <c r="AD111" s="16">
        <f t="shared" si="36"/>
        <v>71486130</v>
      </c>
      <c r="AE111" s="16">
        <f t="shared" si="37"/>
        <v>3466549</v>
      </c>
      <c r="AF111" s="16">
        <f t="shared" si="38"/>
        <v>19297947</v>
      </c>
      <c r="AG111" s="16">
        <f t="shared" si="39"/>
        <v>94250626</v>
      </c>
      <c r="AH111" s="16">
        <f t="shared" si="40"/>
        <v>188879</v>
      </c>
      <c r="AI111" s="17">
        <f t="shared" si="49"/>
        <v>94439505</v>
      </c>
      <c r="AK111" s="15">
        <v>47701705.008771062</v>
      </c>
      <c r="AL111" s="16">
        <v>21202259.329578698</v>
      </c>
      <c r="AM111" s="16">
        <v>1744541.2886089194</v>
      </c>
      <c r="AN111" s="16">
        <v>3229588.4666401804</v>
      </c>
      <c r="AO111" s="16">
        <v>257173.00441066598</v>
      </c>
      <c r="AP111" s="16">
        <v>191174.63874348733</v>
      </c>
      <c r="AQ111" s="16">
        <v>21142.24272957092</v>
      </c>
      <c r="AR111" s="16">
        <v>4559373.4457830135</v>
      </c>
      <c r="AS111" s="16">
        <v>13425124.713909592</v>
      </c>
      <c r="AT111" s="16">
        <f t="shared" si="41"/>
        <v>70926820.874098927</v>
      </c>
      <c r="AU111" s="16">
        <f t="shared" si="42"/>
        <v>3420763.1053836676</v>
      </c>
      <c r="AV111" s="16">
        <f t="shared" si="43"/>
        <v>17984498.159692608</v>
      </c>
      <c r="AW111" s="16">
        <f t="shared" si="44"/>
        <v>92332082.139175206</v>
      </c>
      <c r="AX111" s="16">
        <f t="shared" si="45"/>
        <v>185033.86082479358</v>
      </c>
      <c r="AY111" s="17">
        <f t="shared" si="50"/>
        <v>92517116</v>
      </c>
    </row>
    <row r="112" spans="1:51" x14ac:dyDescent="0.2">
      <c r="A112" s="4">
        <f t="shared" si="46"/>
        <v>2024</v>
      </c>
      <c r="B112" s="4">
        <f t="shared" si="47"/>
        <v>11</v>
      </c>
      <c r="C112" s="11">
        <f t="shared" si="30"/>
        <v>45597</v>
      </c>
      <c r="E112" s="15">
        <v>82714886</v>
      </c>
      <c r="F112" s="16">
        <v>32392792</v>
      </c>
      <c r="G112" s="16">
        <v>2179879</v>
      </c>
      <c r="H112" s="16">
        <v>3745693</v>
      </c>
      <c r="I112" s="16">
        <v>279378</v>
      </c>
      <c r="J112" s="16">
        <v>161239</v>
      </c>
      <c r="K112" s="16">
        <v>22361</v>
      </c>
      <c r="L112" s="16">
        <v>5317018</v>
      </c>
      <c r="M112" s="16">
        <v>14562495</v>
      </c>
      <c r="N112" s="16">
        <f t="shared" si="31"/>
        <v>117589296</v>
      </c>
      <c r="O112" s="16">
        <f t="shared" si="32"/>
        <v>3906932</v>
      </c>
      <c r="P112" s="16">
        <f t="shared" si="33"/>
        <v>19879513</v>
      </c>
      <c r="Q112" s="16">
        <f t="shared" si="34"/>
        <v>141375741</v>
      </c>
      <c r="R112" s="16">
        <f t="shared" si="35"/>
        <v>283318</v>
      </c>
      <c r="S112" s="17">
        <f t="shared" si="48"/>
        <v>141659059</v>
      </c>
      <c r="U112" s="15">
        <v>84937169</v>
      </c>
      <c r="V112" s="16">
        <v>33232500</v>
      </c>
      <c r="W112" s="16">
        <v>2362025</v>
      </c>
      <c r="X112" s="16">
        <v>3849230</v>
      </c>
      <c r="Y112" s="16">
        <v>277830</v>
      </c>
      <c r="Z112" s="16">
        <v>172907</v>
      </c>
      <c r="AA112" s="16">
        <v>22246</v>
      </c>
      <c r="AB112" s="16">
        <v>5124878</v>
      </c>
      <c r="AC112" s="16">
        <v>14046874</v>
      </c>
      <c r="AD112" s="16">
        <f t="shared" si="36"/>
        <v>120831770</v>
      </c>
      <c r="AE112" s="16">
        <f t="shared" si="37"/>
        <v>4022137</v>
      </c>
      <c r="AF112" s="16">
        <f t="shared" si="38"/>
        <v>19171752</v>
      </c>
      <c r="AG112" s="16">
        <f t="shared" si="39"/>
        <v>144025659</v>
      </c>
      <c r="AH112" s="16">
        <f t="shared" si="40"/>
        <v>288629</v>
      </c>
      <c r="AI112" s="17">
        <f t="shared" si="49"/>
        <v>144314288</v>
      </c>
      <c r="AK112" s="15">
        <v>84398978.154574409</v>
      </c>
      <c r="AL112" s="16">
        <v>32861435.816093959</v>
      </c>
      <c r="AM112" s="16">
        <v>2325083.8464303245</v>
      </c>
      <c r="AN112" s="16">
        <v>3798580.2017425518</v>
      </c>
      <c r="AO112" s="16">
        <v>278577.62941912771</v>
      </c>
      <c r="AP112" s="16">
        <v>170433.72141755244</v>
      </c>
      <c r="AQ112" s="16">
        <v>22301.57045921735</v>
      </c>
      <c r="AR112" s="16">
        <v>5317017.5197870638</v>
      </c>
      <c r="AS112" s="16">
        <v>14562495.372188676</v>
      </c>
      <c r="AT112" s="16">
        <f t="shared" si="41"/>
        <v>119886377.01697706</v>
      </c>
      <c r="AU112" s="16">
        <f t="shared" si="42"/>
        <v>3969013.9231601041</v>
      </c>
      <c r="AV112" s="16">
        <f t="shared" si="43"/>
        <v>19879512.891975738</v>
      </c>
      <c r="AW112" s="16">
        <f t="shared" si="44"/>
        <v>143734903.83211291</v>
      </c>
      <c r="AX112" s="16">
        <f t="shared" si="45"/>
        <v>288046.16788709164</v>
      </c>
      <c r="AY112" s="17">
        <f t="shared" si="50"/>
        <v>144022950</v>
      </c>
    </row>
    <row r="113" spans="1:51" x14ac:dyDescent="0.2">
      <c r="A113" s="4">
        <f t="shared" si="46"/>
        <v>2024</v>
      </c>
      <c r="B113" s="4">
        <f t="shared" si="47"/>
        <v>12</v>
      </c>
      <c r="C113" s="11">
        <f t="shared" si="30"/>
        <v>45627</v>
      </c>
      <c r="E113" s="15">
        <v>106750617</v>
      </c>
      <c r="F113" s="16">
        <v>41256507</v>
      </c>
      <c r="G113" s="16">
        <v>2628897</v>
      </c>
      <c r="H113" s="16">
        <v>4564789</v>
      </c>
      <c r="I113" s="16">
        <v>297590</v>
      </c>
      <c r="J113" s="16">
        <v>174481</v>
      </c>
      <c r="K113" s="16">
        <v>22493</v>
      </c>
      <c r="L113" s="16">
        <v>6128819</v>
      </c>
      <c r="M113" s="16">
        <v>14680370</v>
      </c>
      <c r="N113" s="16">
        <f t="shared" si="31"/>
        <v>150956104</v>
      </c>
      <c r="O113" s="16">
        <f t="shared" si="32"/>
        <v>4739270</v>
      </c>
      <c r="P113" s="16">
        <f t="shared" si="33"/>
        <v>20809189</v>
      </c>
      <c r="Q113" s="16">
        <f t="shared" si="34"/>
        <v>176504563</v>
      </c>
      <c r="R113" s="16">
        <f t="shared" si="35"/>
        <v>353717</v>
      </c>
      <c r="S113" s="17">
        <f t="shared" si="48"/>
        <v>176858280</v>
      </c>
      <c r="U113" s="15">
        <v>109573981</v>
      </c>
      <c r="V113" s="16">
        <v>42395063</v>
      </c>
      <c r="W113" s="16">
        <v>2830994</v>
      </c>
      <c r="X113" s="16">
        <v>4693130</v>
      </c>
      <c r="Y113" s="16">
        <v>296234</v>
      </c>
      <c r="Z113" s="16">
        <v>185889</v>
      </c>
      <c r="AA113" s="16">
        <v>22382</v>
      </c>
      <c r="AB113" s="16">
        <v>6372592</v>
      </c>
      <c r="AC113" s="16">
        <v>15348025</v>
      </c>
      <c r="AD113" s="16">
        <f t="shared" si="36"/>
        <v>155118654</v>
      </c>
      <c r="AE113" s="16">
        <f t="shared" si="37"/>
        <v>4879019</v>
      </c>
      <c r="AF113" s="16">
        <f t="shared" si="38"/>
        <v>21720617</v>
      </c>
      <c r="AG113" s="16">
        <f t="shared" si="39"/>
        <v>181718290</v>
      </c>
      <c r="AH113" s="16">
        <f t="shared" si="40"/>
        <v>364165</v>
      </c>
      <c r="AI113" s="17">
        <f t="shared" si="49"/>
        <v>182082455</v>
      </c>
      <c r="AK113" s="15">
        <v>108928640.08158371</v>
      </c>
      <c r="AL113" s="16">
        <v>41879216.191327155</v>
      </c>
      <c r="AM113" s="16">
        <v>2777861.347133399</v>
      </c>
      <c r="AN113" s="16">
        <v>4631944.025721305</v>
      </c>
      <c r="AO113" s="16">
        <v>296848.6504239543</v>
      </c>
      <c r="AP113" s="16">
        <v>182633.91689390186</v>
      </c>
      <c r="AQ113" s="16">
        <v>22432.377572282472</v>
      </c>
      <c r="AR113" s="16">
        <v>6128819.3132645702</v>
      </c>
      <c r="AS113" s="16">
        <v>14680369.679331575</v>
      </c>
      <c r="AT113" s="16">
        <f t="shared" si="41"/>
        <v>153904998.64804047</v>
      </c>
      <c r="AU113" s="16">
        <f t="shared" si="42"/>
        <v>4814577.9426152073</v>
      </c>
      <c r="AV113" s="16">
        <f t="shared" si="43"/>
        <v>20809188.992596146</v>
      </c>
      <c r="AW113" s="16">
        <f t="shared" si="44"/>
        <v>179528765.58325183</v>
      </c>
      <c r="AX113" s="16">
        <f t="shared" si="45"/>
        <v>359777.41674816608</v>
      </c>
      <c r="AY113" s="17">
        <f t="shared" si="50"/>
        <v>179888543</v>
      </c>
    </row>
    <row r="114" spans="1:51" x14ac:dyDescent="0.2">
      <c r="A114" s="4">
        <f t="shared" si="46"/>
        <v>2025</v>
      </c>
      <c r="B114" s="4">
        <f t="shared" si="47"/>
        <v>1</v>
      </c>
      <c r="C114" s="11">
        <f t="shared" si="30"/>
        <v>45658</v>
      </c>
      <c r="E114" s="15">
        <v>98644130</v>
      </c>
      <c r="F114" s="16">
        <v>39048864</v>
      </c>
      <c r="G114" s="16">
        <v>2510283</v>
      </c>
      <c r="H114" s="16">
        <v>4490675</v>
      </c>
      <c r="I114" s="16">
        <v>273126</v>
      </c>
      <c r="J114" s="16">
        <v>155361</v>
      </c>
      <c r="K114" s="16">
        <v>19639</v>
      </c>
      <c r="L114" s="16">
        <v>5949022</v>
      </c>
      <c r="M114" s="16">
        <v>15268107</v>
      </c>
      <c r="N114" s="16">
        <f t="shared" si="31"/>
        <v>140496042</v>
      </c>
      <c r="O114" s="16">
        <f t="shared" si="32"/>
        <v>4646036</v>
      </c>
      <c r="P114" s="16">
        <f t="shared" si="33"/>
        <v>21217129</v>
      </c>
      <c r="Q114" s="16">
        <f t="shared" si="34"/>
        <v>166359207</v>
      </c>
      <c r="R114" s="16">
        <f t="shared" si="35"/>
        <v>333385</v>
      </c>
      <c r="S114" s="17">
        <f t="shared" si="48"/>
        <v>166692592</v>
      </c>
      <c r="U114" s="15">
        <v>101751600</v>
      </c>
      <c r="V114" s="16">
        <v>40286529</v>
      </c>
      <c r="W114" s="16">
        <v>2712753</v>
      </c>
      <c r="X114" s="16">
        <v>4634211</v>
      </c>
      <c r="Y114" s="16">
        <v>273041</v>
      </c>
      <c r="Z114" s="16">
        <v>170293</v>
      </c>
      <c r="AA114" s="16">
        <v>19632</v>
      </c>
      <c r="AB114" s="16">
        <v>5679992</v>
      </c>
      <c r="AC114" s="16">
        <v>14577642</v>
      </c>
      <c r="AD114" s="16">
        <f t="shared" si="36"/>
        <v>145043555</v>
      </c>
      <c r="AE114" s="16">
        <f t="shared" si="37"/>
        <v>4804504</v>
      </c>
      <c r="AF114" s="16">
        <f t="shared" si="38"/>
        <v>20257634</v>
      </c>
      <c r="AG114" s="16">
        <f t="shared" si="39"/>
        <v>170105693</v>
      </c>
      <c r="AH114" s="16">
        <f t="shared" si="40"/>
        <v>340893</v>
      </c>
      <c r="AI114" s="17">
        <f t="shared" si="49"/>
        <v>170446586</v>
      </c>
      <c r="AK114" s="15">
        <v>101130040.04187942</v>
      </c>
      <c r="AL114" s="16">
        <v>39821881.674879387</v>
      </c>
      <c r="AM114" s="16">
        <v>2667638.9923758749</v>
      </c>
      <c r="AN114" s="16">
        <v>4573114.0374228209</v>
      </c>
      <c r="AO114" s="16">
        <v>273459.22501909186</v>
      </c>
      <c r="AP114" s="16">
        <v>167199.90289708163</v>
      </c>
      <c r="AQ114" s="16">
        <v>19662.994840464056</v>
      </c>
      <c r="AR114" s="16">
        <v>5949022.4643108901</v>
      </c>
      <c r="AS114" s="16">
        <v>15268106.702037204</v>
      </c>
      <c r="AT114" s="16">
        <f t="shared" si="41"/>
        <v>143912682.92899424</v>
      </c>
      <c r="AU114" s="16">
        <f t="shared" si="42"/>
        <v>4740313.9403199023</v>
      </c>
      <c r="AV114" s="16">
        <f t="shared" si="43"/>
        <v>21217129.166348092</v>
      </c>
      <c r="AW114" s="16">
        <f t="shared" si="44"/>
        <v>169870126.03566223</v>
      </c>
      <c r="AX114" s="16">
        <f t="shared" si="45"/>
        <v>340420.96433776617</v>
      </c>
      <c r="AY114" s="17">
        <f t="shared" si="50"/>
        <v>170210547</v>
      </c>
    </row>
    <row r="115" spans="1:51" x14ac:dyDescent="0.2">
      <c r="A115" s="4">
        <f t="shared" si="46"/>
        <v>2025</v>
      </c>
      <c r="B115" s="4">
        <f t="shared" si="47"/>
        <v>2</v>
      </c>
      <c r="C115" s="11">
        <f t="shared" si="30"/>
        <v>45689</v>
      </c>
      <c r="E115" s="15">
        <v>84172198</v>
      </c>
      <c r="F115" s="16">
        <v>33631988</v>
      </c>
      <c r="G115" s="16">
        <v>2221379</v>
      </c>
      <c r="H115" s="16">
        <v>4105664</v>
      </c>
      <c r="I115" s="16">
        <v>254472</v>
      </c>
      <c r="J115" s="16">
        <v>153277</v>
      </c>
      <c r="K115" s="16">
        <v>18574</v>
      </c>
      <c r="L115" s="16">
        <v>5481888</v>
      </c>
      <c r="M115" s="16">
        <v>13985573</v>
      </c>
      <c r="N115" s="16">
        <f t="shared" si="31"/>
        <v>120298611</v>
      </c>
      <c r="O115" s="16">
        <f t="shared" si="32"/>
        <v>4258941</v>
      </c>
      <c r="P115" s="16">
        <f t="shared" si="33"/>
        <v>19467461</v>
      </c>
      <c r="Q115" s="16">
        <f t="shared" si="34"/>
        <v>144025013</v>
      </c>
      <c r="R115" s="16">
        <f t="shared" si="35"/>
        <v>288627</v>
      </c>
      <c r="S115" s="17">
        <f t="shared" si="48"/>
        <v>144313640</v>
      </c>
      <c r="U115" s="15">
        <v>86844593</v>
      </c>
      <c r="V115" s="16">
        <v>34666002</v>
      </c>
      <c r="W115" s="16">
        <v>2408313</v>
      </c>
      <c r="X115" s="16">
        <v>4235200</v>
      </c>
      <c r="Y115" s="16">
        <v>254870</v>
      </c>
      <c r="Z115" s="16">
        <v>169005</v>
      </c>
      <c r="AA115" s="16">
        <v>18603</v>
      </c>
      <c r="AB115" s="16">
        <v>5381626</v>
      </c>
      <c r="AC115" s="16">
        <v>13733885</v>
      </c>
      <c r="AD115" s="16">
        <f t="shared" si="36"/>
        <v>124192381</v>
      </c>
      <c r="AE115" s="16">
        <f t="shared" si="37"/>
        <v>4404205</v>
      </c>
      <c r="AF115" s="16">
        <f t="shared" si="38"/>
        <v>19115511</v>
      </c>
      <c r="AG115" s="16">
        <f t="shared" si="39"/>
        <v>147712097</v>
      </c>
      <c r="AH115" s="16">
        <f t="shared" si="40"/>
        <v>296016</v>
      </c>
      <c r="AI115" s="17">
        <f t="shared" si="49"/>
        <v>148008113</v>
      </c>
      <c r="AK115" s="15">
        <v>86267867.313940391</v>
      </c>
      <c r="AL115" s="16">
        <v>34306802.709830418</v>
      </c>
      <c r="AM115" s="16">
        <v>2375776.1112671075</v>
      </c>
      <c r="AN115" s="16">
        <v>4178634.257062742</v>
      </c>
      <c r="AO115" s="16">
        <v>255022.4119985032</v>
      </c>
      <c r="AP115" s="16">
        <v>166729.59703441983</v>
      </c>
      <c r="AQ115" s="16">
        <v>18613.625549916491</v>
      </c>
      <c r="AR115" s="16">
        <v>5481887.7458887193</v>
      </c>
      <c r="AS115" s="16">
        <v>13985572.500831565</v>
      </c>
      <c r="AT115" s="16">
        <f t="shared" si="41"/>
        <v>123224082.17258634</v>
      </c>
      <c r="AU115" s="16">
        <f t="shared" si="42"/>
        <v>4345363.8540971614</v>
      </c>
      <c r="AV115" s="16">
        <f t="shared" si="43"/>
        <v>19467460.246720284</v>
      </c>
      <c r="AW115" s="16">
        <f t="shared" si="44"/>
        <v>147036906.27340376</v>
      </c>
      <c r="AX115" s="16">
        <f t="shared" si="45"/>
        <v>294662.72659623623</v>
      </c>
      <c r="AY115" s="17">
        <f t="shared" si="50"/>
        <v>147331569</v>
      </c>
    </row>
    <row r="116" spans="1:51" x14ac:dyDescent="0.2">
      <c r="A116" s="4">
        <f t="shared" si="46"/>
        <v>2025</v>
      </c>
      <c r="B116" s="4">
        <f t="shared" si="47"/>
        <v>3</v>
      </c>
      <c r="C116" s="11">
        <f t="shared" si="30"/>
        <v>45717</v>
      </c>
      <c r="E116" s="15">
        <v>74974311</v>
      </c>
      <c r="F116" s="16">
        <v>31215831</v>
      </c>
      <c r="G116" s="16">
        <v>2089917</v>
      </c>
      <c r="H116" s="16">
        <v>3935375</v>
      </c>
      <c r="I116" s="16">
        <v>269992</v>
      </c>
      <c r="J116" s="16">
        <v>156367</v>
      </c>
      <c r="K116" s="16">
        <v>20074</v>
      </c>
      <c r="L116" s="16">
        <v>5493675</v>
      </c>
      <c r="M116" s="16">
        <v>15758145</v>
      </c>
      <c r="N116" s="16">
        <f t="shared" si="31"/>
        <v>108570125</v>
      </c>
      <c r="O116" s="16">
        <f t="shared" si="32"/>
        <v>4091742</v>
      </c>
      <c r="P116" s="16">
        <f t="shared" si="33"/>
        <v>21251820</v>
      </c>
      <c r="Q116" s="16">
        <f t="shared" si="34"/>
        <v>133913687</v>
      </c>
      <c r="R116" s="16">
        <f t="shared" si="35"/>
        <v>268364</v>
      </c>
      <c r="S116" s="17">
        <f t="shared" si="48"/>
        <v>134182051</v>
      </c>
      <c r="U116" s="15">
        <v>77349509</v>
      </c>
      <c r="V116" s="16">
        <v>32154210</v>
      </c>
      <c r="W116" s="16">
        <v>2289150</v>
      </c>
      <c r="X116" s="16">
        <v>4057820</v>
      </c>
      <c r="Y116" s="16">
        <v>271236</v>
      </c>
      <c r="Z116" s="16">
        <v>173484</v>
      </c>
      <c r="AA116" s="16">
        <v>20170</v>
      </c>
      <c r="AB116" s="16">
        <v>5315030</v>
      </c>
      <c r="AC116" s="16">
        <v>15128584</v>
      </c>
      <c r="AD116" s="16">
        <f t="shared" si="36"/>
        <v>112084275</v>
      </c>
      <c r="AE116" s="16">
        <f t="shared" si="37"/>
        <v>4231304</v>
      </c>
      <c r="AF116" s="16">
        <f t="shared" si="38"/>
        <v>20443614</v>
      </c>
      <c r="AG116" s="16">
        <f t="shared" si="39"/>
        <v>136759193</v>
      </c>
      <c r="AH116" s="16">
        <f t="shared" si="40"/>
        <v>274067</v>
      </c>
      <c r="AI116" s="17">
        <f t="shared" si="49"/>
        <v>137033260</v>
      </c>
      <c r="AK116" s="15">
        <v>76791508.411119014</v>
      </c>
      <c r="AL116" s="16">
        <v>31862715.641685281</v>
      </c>
      <c r="AM116" s="16">
        <v>2264875.9607700035</v>
      </c>
      <c r="AN116" s="16">
        <v>4003495.5140566868</v>
      </c>
      <c r="AO116" s="16">
        <v>271116.41825767502</v>
      </c>
      <c r="AP116" s="16">
        <v>171276.53788262716</v>
      </c>
      <c r="AQ116" s="16">
        <v>20162.341193171211</v>
      </c>
      <c r="AR116" s="16">
        <v>5493674.8209444275</v>
      </c>
      <c r="AS116" s="16">
        <v>15758145.111978721</v>
      </c>
      <c r="AT116" s="16">
        <f t="shared" si="41"/>
        <v>111210378.77302514</v>
      </c>
      <c r="AU116" s="16">
        <f t="shared" si="42"/>
        <v>4174772.0519393138</v>
      </c>
      <c r="AV116" s="16">
        <f t="shared" si="43"/>
        <v>21251819.932923149</v>
      </c>
      <c r="AW116" s="16">
        <f t="shared" si="44"/>
        <v>136636970.7578876</v>
      </c>
      <c r="AX116" s="16">
        <f t="shared" si="45"/>
        <v>273821.24211239815</v>
      </c>
      <c r="AY116" s="17">
        <f t="shared" si="50"/>
        <v>136910792</v>
      </c>
    </row>
    <row r="117" spans="1:51" x14ac:dyDescent="0.2">
      <c r="A117" s="4">
        <f t="shared" si="46"/>
        <v>2025</v>
      </c>
      <c r="B117" s="4">
        <f t="shared" si="47"/>
        <v>4</v>
      </c>
      <c r="C117" s="11">
        <f t="shared" si="30"/>
        <v>45748</v>
      </c>
      <c r="E117" s="15">
        <v>54006278</v>
      </c>
      <c r="F117" s="16">
        <v>23956255</v>
      </c>
      <c r="G117" s="16">
        <v>1687345</v>
      </c>
      <c r="H117" s="16">
        <v>3141309</v>
      </c>
      <c r="I117" s="16">
        <v>247814</v>
      </c>
      <c r="J117" s="16">
        <v>135254</v>
      </c>
      <c r="K117" s="16">
        <v>19492</v>
      </c>
      <c r="L117" s="16">
        <v>4878061</v>
      </c>
      <c r="M117" s="16">
        <v>13835852</v>
      </c>
      <c r="N117" s="16">
        <f t="shared" si="31"/>
        <v>79917184</v>
      </c>
      <c r="O117" s="16">
        <f t="shared" si="32"/>
        <v>3276563</v>
      </c>
      <c r="P117" s="16">
        <f t="shared" si="33"/>
        <v>18713913</v>
      </c>
      <c r="Q117" s="16">
        <f t="shared" si="34"/>
        <v>101907660</v>
      </c>
      <c r="R117" s="16">
        <f t="shared" si="35"/>
        <v>204224</v>
      </c>
      <c r="S117" s="17">
        <f t="shared" si="48"/>
        <v>102111884</v>
      </c>
      <c r="U117" s="15">
        <v>55680850</v>
      </c>
      <c r="V117" s="16">
        <v>24673063</v>
      </c>
      <c r="W117" s="16">
        <v>1880701</v>
      </c>
      <c r="X117" s="16">
        <v>3237421</v>
      </c>
      <c r="Y117" s="16">
        <v>249647</v>
      </c>
      <c r="Z117" s="16">
        <v>150899</v>
      </c>
      <c r="AA117" s="16">
        <v>19648</v>
      </c>
      <c r="AB117" s="16">
        <v>4757166</v>
      </c>
      <c r="AC117" s="16">
        <v>13510527</v>
      </c>
      <c r="AD117" s="16">
        <f t="shared" si="36"/>
        <v>82503909</v>
      </c>
      <c r="AE117" s="16">
        <f t="shared" si="37"/>
        <v>3388320</v>
      </c>
      <c r="AF117" s="16">
        <f t="shared" si="38"/>
        <v>18267693</v>
      </c>
      <c r="AG117" s="16">
        <f t="shared" si="39"/>
        <v>104159922</v>
      </c>
      <c r="AH117" s="16">
        <f t="shared" si="40"/>
        <v>208737</v>
      </c>
      <c r="AI117" s="17">
        <f t="shared" si="49"/>
        <v>104368659</v>
      </c>
      <c r="AK117" s="15">
        <v>55252936.209056854</v>
      </c>
      <c r="AL117" s="16">
        <v>24473371.634346291</v>
      </c>
      <c r="AM117" s="16">
        <v>1865457.6170542659</v>
      </c>
      <c r="AN117" s="16">
        <v>3193815.3576760953</v>
      </c>
      <c r="AO117" s="16">
        <v>249259.86292320851</v>
      </c>
      <c r="AP117" s="16">
        <v>149235.54514862475</v>
      </c>
      <c r="AQ117" s="16">
        <v>19618.455884032577</v>
      </c>
      <c r="AR117" s="16">
        <v>4878060.7361206934</v>
      </c>
      <c r="AS117" s="16">
        <v>13835852.398893123</v>
      </c>
      <c r="AT117" s="16">
        <f t="shared" si="41"/>
        <v>81860643.779264659</v>
      </c>
      <c r="AU117" s="16">
        <f t="shared" si="42"/>
        <v>3343050.9028247199</v>
      </c>
      <c r="AV117" s="16">
        <f t="shared" si="43"/>
        <v>18713913.135013819</v>
      </c>
      <c r="AW117" s="16">
        <f t="shared" si="44"/>
        <v>103917607.81710319</v>
      </c>
      <c r="AX117" s="16">
        <f t="shared" si="45"/>
        <v>208252.18289680779</v>
      </c>
      <c r="AY117" s="17">
        <f t="shared" si="50"/>
        <v>104125860</v>
      </c>
    </row>
    <row r="118" spans="1:51" x14ac:dyDescent="0.2">
      <c r="A118" s="4">
        <f t="shared" si="46"/>
        <v>2025</v>
      </c>
      <c r="B118" s="4">
        <f t="shared" si="47"/>
        <v>5</v>
      </c>
      <c r="C118" s="11">
        <f t="shared" si="30"/>
        <v>45778</v>
      </c>
      <c r="E118" s="15">
        <v>32325300</v>
      </c>
      <c r="F118" s="16">
        <v>16732277</v>
      </c>
      <c r="G118" s="16">
        <v>1219837</v>
      </c>
      <c r="H118" s="16">
        <v>2495230</v>
      </c>
      <c r="I118" s="16">
        <v>208566</v>
      </c>
      <c r="J118" s="16">
        <v>121363</v>
      </c>
      <c r="K118" s="16">
        <v>17395</v>
      </c>
      <c r="L118" s="16">
        <v>4497712</v>
      </c>
      <c r="M118" s="16">
        <v>13675104</v>
      </c>
      <c r="N118" s="16">
        <f t="shared" si="31"/>
        <v>50503375</v>
      </c>
      <c r="O118" s="16">
        <f t="shared" si="32"/>
        <v>2616593</v>
      </c>
      <c r="P118" s="16">
        <f t="shared" si="33"/>
        <v>18172816</v>
      </c>
      <c r="Q118" s="16">
        <f t="shared" si="34"/>
        <v>71292784</v>
      </c>
      <c r="R118" s="16">
        <f t="shared" si="35"/>
        <v>142871</v>
      </c>
      <c r="S118" s="17">
        <f t="shared" si="48"/>
        <v>71435655</v>
      </c>
      <c r="U118" s="15">
        <v>33262111</v>
      </c>
      <c r="V118" s="16">
        <v>17252333</v>
      </c>
      <c r="W118" s="16">
        <v>1395043</v>
      </c>
      <c r="X118" s="16">
        <v>2569348</v>
      </c>
      <c r="Y118" s="16">
        <v>210944</v>
      </c>
      <c r="Z118" s="16">
        <v>136491</v>
      </c>
      <c r="AA118" s="16">
        <v>17614</v>
      </c>
      <c r="AB118" s="16">
        <v>4514290</v>
      </c>
      <c r="AC118" s="16">
        <v>13588988</v>
      </c>
      <c r="AD118" s="16">
        <f t="shared" si="36"/>
        <v>52138045</v>
      </c>
      <c r="AE118" s="16">
        <f t="shared" si="37"/>
        <v>2705839</v>
      </c>
      <c r="AF118" s="16">
        <f t="shared" si="38"/>
        <v>18103278</v>
      </c>
      <c r="AG118" s="16">
        <f t="shared" si="39"/>
        <v>72947162</v>
      </c>
      <c r="AH118" s="16">
        <f t="shared" si="40"/>
        <v>146187</v>
      </c>
      <c r="AI118" s="17">
        <f t="shared" si="49"/>
        <v>73093349</v>
      </c>
      <c r="AK118" s="15">
        <v>32992307.963335935</v>
      </c>
      <c r="AL118" s="16">
        <v>17125258.900830686</v>
      </c>
      <c r="AM118" s="16">
        <v>1386139.1859598053</v>
      </c>
      <c r="AN118" s="16">
        <v>2534738.9733983018</v>
      </c>
      <c r="AO118" s="16">
        <v>210273.2238276483</v>
      </c>
      <c r="AP118" s="16">
        <v>134949.79140201915</v>
      </c>
      <c r="AQ118" s="16">
        <v>17556.938988326088</v>
      </c>
      <c r="AR118" s="16">
        <v>4497712.4292275347</v>
      </c>
      <c r="AS118" s="16">
        <v>13675103.992350334</v>
      </c>
      <c r="AT118" s="16">
        <f t="shared" si="41"/>
        <v>51731536.212942399</v>
      </c>
      <c r="AU118" s="16">
        <f t="shared" si="42"/>
        <v>2669688.7648003208</v>
      </c>
      <c r="AV118" s="16">
        <f t="shared" si="43"/>
        <v>18172816.421577871</v>
      </c>
      <c r="AW118" s="16">
        <f t="shared" si="44"/>
        <v>72574041.399320588</v>
      </c>
      <c r="AX118" s="16">
        <f t="shared" si="45"/>
        <v>145438.60067941248</v>
      </c>
      <c r="AY118" s="17">
        <f t="shared" si="50"/>
        <v>72719480</v>
      </c>
    </row>
    <row r="119" spans="1:51" x14ac:dyDescent="0.2">
      <c r="A119" s="4">
        <f t="shared" si="46"/>
        <v>2025</v>
      </c>
      <c r="B119" s="4">
        <f t="shared" si="47"/>
        <v>6</v>
      </c>
      <c r="C119" s="11">
        <f t="shared" si="30"/>
        <v>45809</v>
      </c>
      <c r="E119" s="15">
        <v>21671763</v>
      </c>
      <c r="F119" s="16">
        <v>12553276</v>
      </c>
      <c r="G119" s="16">
        <v>979788</v>
      </c>
      <c r="H119" s="16">
        <v>1879294</v>
      </c>
      <c r="I119" s="16">
        <v>185664</v>
      </c>
      <c r="J119" s="16">
        <v>99932</v>
      </c>
      <c r="K119" s="16">
        <v>16267</v>
      </c>
      <c r="L119" s="16">
        <v>4136552</v>
      </c>
      <c r="M119" s="16">
        <v>12459814</v>
      </c>
      <c r="N119" s="16">
        <f t="shared" si="31"/>
        <v>35406758</v>
      </c>
      <c r="O119" s="16">
        <f t="shared" si="32"/>
        <v>1979226</v>
      </c>
      <c r="P119" s="16">
        <f t="shared" si="33"/>
        <v>16596366</v>
      </c>
      <c r="Q119" s="16">
        <f t="shared" si="34"/>
        <v>53982350</v>
      </c>
      <c r="R119" s="16">
        <f t="shared" si="35"/>
        <v>108181</v>
      </c>
      <c r="S119" s="17">
        <f t="shared" si="48"/>
        <v>54090531</v>
      </c>
      <c r="U119" s="15">
        <v>22256678</v>
      </c>
      <c r="V119" s="16">
        <v>12940762</v>
      </c>
      <c r="W119" s="16">
        <v>1150489</v>
      </c>
      <c r="X119" s="16">
        <v>1932979</v>
      </c>
      <c r="Y119" s="16">
        <v>188327</v>
      </c>
      <c r="Z119" s="16">
        <v>113754</v>
      </c>
      <c r="AA119" s="16">
        <v>16533</v>
      </c>
      <c r="AB119" s="16">
        <v>4191887</v>
      </c>
      <c r="AC119" s="16">
        <v>12644971</v>
      </c>
      <c r="AD119" s="16">
        <f t="shared" si="36"/>
        <v>36552789</v>
      </c>
      <c r="AE119" s="16">
        <f t="shared" si="37"/>
        <v>2046733</v>
      </c>
      <c r="AF119" s="16">
        <f t="shared" si="38"/>
        <v>16836858</v>
      </c>
      <c r="AG119" s="16">
        <f t="shared" si="39"/>
        <v>55436380</v>
      </c>
      <c r="AH119" s="16">
        <f t="shared" si="40"/>
        <v>111095</v>
      </c>
      <c r="AI119" s="17">
        <f t="shared" si="49"/>
        <v>55547475</v>
      </c>
      <c r="AK119" s="15">
        <v>22075727.227786489</v>
      </c>
      <c r="AL119" s="16">
        <v>12845133.654191479</v>
      </c>
      <c r="AM119" s="16">
        <v>1143105.388439992</v>
      </c>
      <c r="AN119" s="16">
        <v>1906994.829011996</v>
      </c>
      <c r="AO119" s="16">
        <v>187384.1128573076</v>
      </c>
      <c r="AP119" s="16">
        <v>112393.19987349278</v>
      </c>
      <c r="AQ119" s="16">
        <v>16445.266734771205</v>
      </c>
      <c r="AR119" s="16">
        <v>4136551.6326713348</v>
      </c>
      <c r="AS119" s="16">
        <v>12459813.575375058</v>
      </c>
      <c r="AT119" s="16">
        <f t="shared" si="41"/>
        <v>36267795.650010034</v>
      </c>
      <c r="AU119" s="16">
        <f t="shared" si="42"/>
        <v>2019388.0288854889</v>
      </c>
      <c r="AV119" s="16">
        <f t="shared" si="43"/>
        <v>16596365.208046392</v>
      </c>
      <c r="AW119" s="16">
        <f t="shared" si="44"/>
        <v>54883548.886941917</v>
      </c>
      <c r="AX119" s="16">
        <f t="shared" si="45"/>
        <v>109987.11305808276</v>
      </c>
      <c r="AY119" s="17">
        <f t="shared" si="50"/>
        <v>54993536</v>
      </c>
    </row>
    <row r="120" spans="1:51" x14ac:dyDescent="0.2">
      <c r="A120" s="4">
        <f t="shared" si="46"/>
        <v>2025</v>
      </c>
      <c r="B120" s="4">
        <f t="shared" si="47"/>
        <v>7</v>
      </c>
      <c r="C120" s="11">
        <f t="shared" si="30"/>
        <v>45839</v>
      </c>
      <c r="E120" s="15">
        <v>15628001</v>
      </c>
      <c r="F120" s="16">
        <v>10064581</v>
      </c>
      <c r="G120" s="16">
        <v>834614</v>
      </c>
      <c r="H120" s="16">
        <v>1640380</v>
      </c>
      <c r="I120" s="16">
        <v>156457</v>
      </c>
      <c r="J120" s="16">
        <v>92293</v>
      </c>
      <c r="K120" s="16">
        <v>14905</v>
      </c>
      <c r="L120" s="16">
        <v>3960336</v>
      </c>
      <c r="M120" s="16">
        <v>12223506</v>
      </c>
      <c r="N120" s="16">
        <f t="shared" si="31"/>
        <v>26698558</v>
      </c>
      <c r="O120" s="16">
        <f t="shared" si="32"/>
        <v>1732673</v>
      </c>
      <c r="P120" s="16">
        <f t="shared" si="33"/>
        <v>16183842</v>
      </c>
      <c r="Q120" s="16">
        <f t="shared" si="34"/>
        <v>44615073</v>
      </c>
      <c r="R120" s="16">
        <f t="shared" si="35"/>
        <v>89409</v>
      </c>
      <c r="S120" s="17">
        <f t="shared" si="48"/>
        <v>44704482</v>
      </c>
      <c r="U120" s="15">
        <v>16016123</v>
      </c>
      <c r="V120" s="16">
        <v>10376797</v>
      </c>
      <c r="W120" s="16">
        <v>998204</v>
      </c>
      <c r="X120" s="16">
        <v>1684788</v>
      </c>
      <c r="Y120" s="16">
        <v>156526</v>
      </c>
      <c r="Z120" s="16">
        <v>106984</v>
      </c>
      <c r="AA120" s="16">
        <v>15075</v>
      </c>
      <c r="AB120" s="16">
        <v>4095851</v>
      </c>
      <c r="AC120" s="16">
        <v>12597387</v>
      </c>
      <c r="AD120" s="16">
        <f t="shared" si="36"/>
        <v>27562725</v>
      </c>
      <c r="AE120" s="16">
        <f t="shared" si="37"/>
        <v>1791772</v>
      </c>
      <c r="AF120" s="16">
        <f t="shared" si="38"/>
        <v>16693238</v>
      </c>
      <c r="AG120" s="16">
        <f t="shared" si="39"/>
        <v>46047735</v>
      </c>
      <c r="AH120" s="16">
        <f t="shared" si="40"/>
        <v>92280</v>
      </c>
      <c r="AI120" s="17">
        <f t="shared" si="49"/>
        <v>46140015</v>
      </c>
      <c r="AK120" s="15">
        <v>15889907.998793174</v>
      </c>
      <c r="AL120" s="16">
        <v>10295535.645350505</v>
      </c>
      <c r="AM120" s="16">
        <v>991382.32290833245</v>
      </c>
      <c r="AN120" s="16">
        <v>1662558.9635315929</v>
      </c>
      <c r="AO120" s="16">
        <v>156011.0047129585</v>
      </c>
      <c r="AP120" s="16">
        <v>105274.07975739092</v>
      </c>
      <c r="AQ120" s="16">
        <v>14988.87156041579</v>
      </c>
      <c r="AR120" s="16">
        <v>3960335.8444051826</v>
      </c>
      <c r="AS120" s="16">
        <v>12223506.222983107</v>
      </c>
      <c r="AT120" s="16">
        <f t="shared" si="41"/>
        <v>27347825.843325384</v>
      </c>
      <c r="AU120" s="16">
        <f t="shared" si="42"/>
        <v>1767833.0432889839</v>
      </c>
      <c r="AV120" s="16">
        <f t="shared" si="43"/>
        <v>16183842.067388289</v>
      </c>
      <c r="AW120" s="16">
        <f t="shared" si="44"/>
        <v>45299500.954002656</v>
      </c>
      <c r="AX120" s="16">
        <f t="shared" si="45"/>
        <v>90781.045997343957</v>
      </c>
      <c r="AY120" s="17">
        <f t="shared" si="50"/>
        <v>45390282</v>
      </c>
    </row>
    <row r="121" spans="1:51" x14ac:dyDescent="0.2">
      <c r="A121" s="4">
        <f t="shared" si="46"/>
        <v>2025</v>
      </c>
      <c r="B121" s="4">
        <f t="shared" si="47"/>
        <v>8</v>
      </c>
      <c r="C121" s="11">
        <f t="shared" si="30"/>
        <v>45870</v>
      </c>
      <c r="E121" s="15">
        <v>14827276</v>
      </c>
      <c r="F121" s="16">
        <v>10245611</v>
      </c>
      <c r="G121" s="16">
        <v>872739</v>
      </c>
      <c r="H121" s="16">
        <v>1555977</v>
      </c>
      <c r="I121" s="16">
        <v>153362</v>
      </c>
      <c r="J121" s="16">
        <v>105383</v>
      </c>
      <c r="K121" s="16">
        <v>16676</v>
      </c>
      <c r="L121" s="16">
        <v>3945675</v>
      </c>
      <c r="M121" s="16">
        <v>12622716</v>
      </c>
      <c r="N121" s="16">
        <f t="shared" si="31"/>
        <v>26115664</v>
      </c>
      <c r="O121" s="16">
        <f t="shared" si="32"/>
        <v>1661360</v>
      </c>
      <c r="P121" s="16">
        <f t="shared" si="33"/>
        <v>16568391</v>
      </c>
      <c r="Q121" s="16">
        <f t="shared" si="34"/>
        <v>44345415</v>
      </c>
      <c r="R121" s="16">
        <f t="shared" si="35"/>
        <v>88869</v>
      </c>
      <c r="S121" s="17">
        <f t="shared" si="48"/>
        <v>44434284</v>
      </c>
      <c r="U121" s="15">
        <v>15276329</v>
      </c>
      <c r="V121" s="16">
        <v>10475565</v>
      </c>
      <c r="W121" s="16">
        <v>1040158</v>
      </c>
      <c r="X121" s="16">
        <v>1595939</v>
      </c>
      <c r="Y121" s="16">
        <v>152363</v>
      </c>
      <c r="Z121" s="16">
        <v>122087</v>
      </c>
      <c r="AA121" s="16">
        <v>16548</v>
      </c>
      <c r="AB121" s="16">
        <v>4041355</v>
      </c>
      <c r="AC121" s="16">
        <v>12876833</v>
      </c>
      <c r="AD121" s="16">
        <f t="shared" si="36"/>
        <v>26960963</v>
      </c>
      <c r="AE121" s="16">
        <f t="shared" si="37"/>
        <v>1718026</v>
      </c>
      <c r="AF121" s="16">
        <f t="shared" si="38"/>
        <v>16918188</v>
      </c>
      <c r="AG121" s="16">
        <f t="shared" si="39"/>
        <v>45597177</v>
      </c>
      <c r="AH121" s="16">
        <f t="shared" si="40"/>
        <v>91377</v>
      </c>
      <c r="AI121" s="17">
        <f t="shared" si="49"/>
        <v>45688554</v>
      </c>
      <c r="AK121" s="15">
        <v>15132978.382028364</v>
      </c>
      <c r="AL121" s="16">
        <v>10412681.332085134</v>
      </c>
      <c r="AM121" s="16">
        <v>1036445.1727854463</v>
      </c>
      <c r="AN121" s="16">
        <v>1574697.0109822694</v>
      </c>
      <c r="AO121" s="16">
        <v>152122.99965884999</v>
      </c>
      <c r="AP121" s="16">
        <v>120375.70326564956</v>
      </c>
      <c r="AQ121" s="16">
        <v>16527.555901562162</v>
      </c>
      <c r="AR121" s="16">
        <v>3945674.6324559939</v>
      </c>
      <c r="AS121" s="16">
        <v>12622715.933144355</v>
      </c>
      <c r="AT121" s="16">
        <f t="shared" si="41"/>
        <v>26750755.442459352</v>
      </c>
      <c r="AU121" s="16">
        <f t="shared" si="42"/>
        <v>1695072.7142479189</v>
      </c>
      <c r="AV121" s="16">
        <f t="shared" si="43"/>
        <v>16568390.565600349</v>
      </c>
      <c r="AW121" s="16">
        <f t="shared" si="44"/>
        <v>45014218.722307622</v>
      </c>
      <c r="AX121" s="16">
        <f t="shared" si="45"/>
        <v>90209.277692377567</v>
      </c>
      <c r="AY121" s="17">
        <f t="shared" si="50"/>
        <v>45104428</v>
      </c>
    </row>
    <row r="122" spans="1:51" x14ac:dyDescent="0.2">
      <c r="A122" s="4">
        <f t="shared" si="46"/>
        <v>2025</v>
      </c>
      <c r="B122" s="4">
        <f t="shared" si="47"/>
        <v>9</v>
      </c>
      <c r="C122" s="11">
        <f t="shared" si="30"/>
        <v>45901</v>
      </c>
      <c r="E122" s="15">
        <v>20599129</v>
      </c>
      <c r="F122" s="16">
        <v>12273729</v>
      </c>
      <c r="G122" s="16">
        <v>998319</v>
      </c>
      <c r="H122" s="16">
        <v>1859962</v>
      </c>
      <c r="I122" s="16">
        <v>176086</v>
      </c>
      <c r="J122" s="16">
        <v>137658</v>
      </c>
      <c r="K122" s="16">
        <v>17984</v>
      </c>
      <c r="L122" s="16">
        <v>4123614</v>
      </c>
      <c r="M122" s="16">
        <v>12650936</v>
      </c>
      <c r="N122" s="16">
        <f t="shared" si="31"/>
        <v>34065247</v>
      </c>
      <c r="O122" s="16">
        <f t="shared" si="32"/>
        <v>1997620</v>
      </c>
      <c r="P122" s="16">
        <f t="shared" si="33"/>
        <v>16774550</v>
      </c>
      <c r="Q122" s="16">
        <f t="shared" si="34"/>
        <v>52837417</v>
      </c>
      <c r="R122" s="16">
        <f t="shared" si="35"/>
        <v>105887</v>
      </c>
      <c r="S122" s="17">
        <f t="shared" si="48"/>
        <v>52943304</v>
      </c>
      <c r="U122" s="15">
        <v>21293754</v>
      </c>
      <c r="V122" s="16">
        <v>12515562</v>
      </c>
      <c r="W122" s="16">
        <v>1166432</v>
      </c>
      <c r="X122" s="16">
        <v>1910697</v>
      </c>
      <c r="Y122" s="16">
        <v>174407</v>
      </c>
      <c r="Z122" s="16">
        <v>155057</v>
      </c>
      <c r="AA122" s="16">
        <v>17701</v>
      </c>
      <c r="AB122" s="16">
        <v>4160377</v>
      </c>
      <c r="AC122" s="16">
        <v>12811706</v>
      </c>
      <c r="AD122" s="16">
        <f t="shared" si="36"/>
        <v>35167856</v>
      </c>
      <c r="AE122" s="16">
        <f t="shared" si="37"/>
        <v>2065754</v>
      </c>
      <c r="AF122" s="16">
        <f t="shared" si="38"/>
        <v>16972083</v>
      </c>
      <c r="AG122" s="16">
        <f t="shared" si="39"/>
        <v>54205693</v>
      </c>
      <c r="AH122" s="16">
        <f t="shared" si="40"/>
        <v>108629</v>
      </c>
      <c r="AI122" s="17">
        <f t="shared" si="49"/>
        <v>54314322</v>
      </c>
      <c r="AK122" s="15">
        <v>21081313.942993492</v>
      </c>
      <c r="AL122" s="16">
        <v>12455724.844879026</v>
      </c>
      <c r="AM122" s="16">
        <v>1164377.6492312097</v>
      </c>
      <c r="AN122" s="16">
        <v>1884009.4084049575</v>
      </c>
      <c r="AO122" s="16">
        <v>174494.68798669375</v>
      </c>
      <c r="AP122" s="16">
        <v>154146.15382647718</v>
      </c>
      <c r="AQ122" s="16">
        <v>17749.885569103604</v>
      </c>
      <c r="AR122" s="16">
        <v>4123614.4523791848</v>
      </c>
      <c r="AS122" s="16">
        <v>12650935.900333412</v>
      </c>
      <c r="AT122" s="16">
        <f t="shared" si="41"/>
        <v>34893661.010659523</v>
      </c>
      <c r="AU122" s="16">
        <f t="shared" si="42"/>
        <v>2038155.5622314347</v>
      </c>
      <c r="AV122" s="16">
        <f t="shared" si="43"/>
        <v>16774550.352712598</v>
      </c>
      <c r="AW122" s="16">
        <f t="shared" si="44"/>
        <v>53706366.925603554</v>
      </c>
      <c r="AX122" s="16">
        <f t="shared" si="45"/>
        <v>107628.07439644635</v>
      </c>
      <c r="AY122" s="17">
        <f t="shared" si="50"/>
        <v>53813995</v>
      </c>
    </row>
    <row r="123" spans="1:51" x14ac:dyDescent="0.2">
      <c r="A123" s="4">
        <f t="shared" si="46"/>
        <v>2025</v>
      </c>
      <c r="B123" s="4">
        <f t="shared" si="47"/>
        <v>10</v>
      </c>
      <c r="C123" s="11">
        <f t="shared" si="30"/>
        <v>45931</v>
      </c>
      <c r="E123" s="15">
        <v>46697107</v>
      </c>
      <c r="F123" s="16">
        <v>20985001</v>
      </c>
      <c r="G123" s="16">
        <v>1536313</v>
      </c>
      <c r="H123" s="16">
        <v>3142576</v>
      </c>
      <c r="I123" s="16">
        <v>247235</v>
      </c>
      <c r="J123" s="16">
        <v>171367</v>
      </c>
      <c r="K123" s="16">
        <v>21372</v>
      </c>
      <c r="L123" s="16">
        <v>4532627</v>
      </c>
      <c r="M123" s="16">
        <v>13253404</v>
      </c>
      <c r="N123" s="16">
        <f t="shared" si="31"/>
        <v>69487028</v>
      </c>
      <c r="O123" s="16">
        <f t="shared" si="32"/>
        <v>3313943</v>
      </c>
      <c r="P123" s="16">
        <f t="shared" si="33"/>
        <v>17786031</v>
      </c>
      <c r="Q123" s="16">
        <f t="shared" si="34"/>
        <v>90587002</v>
      </c>
      <c r="R123" s="16">
        <f t="shared" si="35"/>
        <v>181537</v>
      </c>
      <c r="S123" s="17">
        <f t="shared" si="48"/>
        <v>90768539</v>
      </c>
      <c r="U123" s="15">
        <v>48232070</v>
      </c>
      <c r="V123" s="16">
        <v>21505324</v>
      </c>
      <c r="W123" s="16">
        <v>1733394</v>
      </c>
      <c r="X123" s="16">
        <v>3235363</v>
      </c>
      <c r="Y123" s="16">
        <v>244274</v>
      </c>
      <c r="Z123" s="16">
        <v>191613</v>
      </c>
      <c r="AA123" s="16">
        <v>21089</v>
      </c>
      <c r="AB123" s="16">
        <v>4841991</v>
      </c>
      <c r="AC123" s="16">
        <v>14205332</v>
      </c>
      <c r="AD123" s="16">
        <f t="shared" si="36"/>
        <v>71736151</v>
      </c>
      <c r="AE123" s="16">
        <f t="shared" si="37"/>
        <v>3426976</v>
      </c>
      <c r="AF123" s="16">
        <f t="shared" si="38"/>
        <v>19047323</v>
      </c>
      <c r="AG123" s="16">
        <f t="shared" si="39"/>
        <v>94210450</v>
      </c>
      <c r="AH123" s="16">
        <f t="shared" si="40"/>
        <v>188798</v>
      </c>
      <c r="AI123" s="17">
        <f t="shared" si="49"/>
        <v>94399248</v>
      </c>
      <c r="AK123" s="15">
        <v>47845505.652390897</v>
      </c>
      <c r="AL123" s="16">
        <v>21343453.738280281</v>
      </c>
      <c r="AM123" s="16">
        <v>1721501.021292849</v>
      </c>
      <c r="AN123" s="16">
        <v>3189596.9109780784</v>
      </c>
      <c r="AO123" s="16">
        <v>245200.32299714713</v>
      </c>
      <c r="AP123" s="16">
        <v>191592.91387815611</v>
      </c>
      <c r="AQ123" s="16">
        <v>21180.554325456756</v>
      </c>
      <c r="AR123" s="16">
        <v>4532626.8044065284</v>
      </c>
      <c r="AS123" s="16">
        <v>13253404.233110577</v>
      </c>
      <c r="AT123" s="16">
        <f t="shared" si="41"/>
        <v>71176841.289286643</v>
      </c>
      <c r="AU123" s="16">
        <f t="shared" si="42"/>
        <v>3381189.8248562347</v>
      </c>
      <c r="AV123" s="16">
        <f t="shared" si="43"/>
        <v>17786031.037517104</v>
      </c>
      <c r="AW123" s="16">
        <f t="shared" si="44"/>
        <v>92344062.15165998</v>
      </c>
      <c r="AX123" s="16">
        <f t="shared" si="45"/>
        <v>185057.84834001958</v>
      </c>
      <c r="AY123" s="17">
        <f t="shared" si="50"/>
        <v>92529120</v>
      </c>
    </row>
    <row r="124" spans="1:51" x14ac:dyDescent="0.2">
      <c r="A124" s="4">
        <f t="shared" si="46"/>
        <v>2025</v>
      </c>
      <c r="B124" s="4">
        <f t="shared" si="47"/>
        <v>11</v>
      </c>
      <c r="C124" s="11">
        <f t="shared" si="30"/>
        <v>45962</v>
      </c>
      <c r="E124" s="15">
        <v>82564155</v>
      </c>
      <c r="F124" s="16">
        <v>32480630</v>
      </c>
      <c r="G124" s="16">
        <v>2119120</v>
      </c>
      <c r="H124" s="16">
        <v>3685460</v>
      </c>
      <c r="I124" s="16">
        <v>266387</v>
      </c>
      <c r="J124" s="16">
        <v>159614</v>
      </c>
      <c r="K124" s="16">
        <v>22426</v>
      </c>
      <c r="L124" s="16">
        <v>5295854</v>
      </c>
      <c r="M124" s="16">
        <v>14388632</v>
      </c>
      <c r="N124" s="16">
        <f t="shared" si="31"/>
        <v>117452718</v>
      </c>
      <c r="O124" s="16">
        <f t="shared" si="32"/>
        <v>3845074</v>
      </c>
      <c r="P124" s="16">
        <f t="shared" si="33"/>
        <v>19684486</v>
      </c>
      <c r="Q124" s="16">
        <f t="shared" si="34"/>
        <v>140982278</v>
      </c>
      <c r="R124" s="16">
        <f t="shared" si="35"/>
        <v>282530</v>
      </c>
      <c r="S124" s="17">
        <f t="shared" si="48"/>
        <v>141264808</v>
      </c>
      <c r="U124" s="15">
        <v>85175529</v>
      </c>
      <c r="V124" s="16">
        <v>33459420</v>
      </c>
      <c r="W124" s="16">
        <v>2332288</v>
      </c>
      <c r="X124" s="16">
        <v>3803051</v>
      </c>
      <c r="Y124" s="16">
        <v>264834</v>
      </c>
      <c r="Z124" s="16">
        <v>173170</v>
      </c>
      <c r="AA124" s="16">
        <v>22304</v>
      </c>
      <c r="AB124" s="16">
        <v>5089832</v>
      </c>
      <c r="AC124" s="16">
        <v>13832935</v>
      </c>
      <c r="AD124" s="16">
        <f t="shared" si="36"/>
        <v>121254375</v>
      </c>
      <c r="AE124" s="16">
        <f t="shared" si="37"/>
        <v>3976221</v>
      </c>
      <c r="AF124" s="16">
        <f t="shared" si="38"/>
        <v>18922767</v>
      </c>
      <c r="AG124" s="16">
        <f t="shared" si="39"/>
        <v>144153363</v>
      </c>
      <c r="AH124" s="16">
        <f t="shared" si="40"/>
        <v>288884</v>
      </c>
      <c r="AI124" s="17">
        <f t="shared" si="49"/>
        <v>144442247</v>
      </c>
      <c r="AK124" s="15">
        <v>84637407.346836984</v>
      </c>
      <c r="AL124" s="16">
        <v>33088416.194959</v>
      </c>
      <c r="AM124" s="16">
        <v>2295253.1877718423</v>
      </c>
      <c r="AN124" s="16">
        <v>3752381.1105137793</v>
      </c>
      <c r="AO124" s="16">
        <v>265545.63852782844</v>
      </c>
      <c r="AP124" s="16">
        <v>170717.06327703659</v>
      </c>
      <c r="AQ124" s="16">
        <v>22359.826834365318</v>
      </c>
      <c r="AR124" s="16">
        <v>5295854.1965263188</v>
      </c>
      <c r="AS124" s="16">
        <v>14388631.641894741</v>
      </c>
      <c r="AT124" s="16">
        <f t="shared" si="41"/>
        <v>120308982.19493002</v>
      </c>
      <c r="AU124" s="16">
        <f t="shared" si="42"/>
        <v>3923098.1737908158</v>
      </c>
      <c r="AV124" s="16">
        <f t="shared" si="43"/>
        <v>19684485.838421062</v>
      </c>
      <c r="AW124" s="16">
        <f t="shared" si="44"/>
        <v>143916566.20714188</v>
      </c>
      <c r="AX124" s="16">
        <f t="shared" si="45"/>
        <v>288409.79285812378</v>
      </c>
      <c r="AY124" s="17">
        <f t="shared" si="50"/>
        <v>144204976</v>
      </c>
    </row>
    <row r="125" spans="1:51" x14ac:dyDescent="0.2">
      <c r="A125" s="4">
        <f t="shared" si="46"/>
        <v>2025</v>
      </c>
      <c r="B125" s="4">
        <f t="shared" si="47"/>
        <v>12</v>
      </c>
      <c r="C125" s="11">
        <f t="shared" si="30"/>
        <v>45992</v>
      </c>
      <c r="E125" s="15">
        <v>106621634</v>
      </c>
      <c r="F125" s="16">
        <v>41295377</v>
      </c>
      <c r="G125" s="16">
        <v>2558100</v>
      </c>
      <c r="H125" s="16">
        <v>4490291</v>
      </c>
      <c r="I125" s="16">
        <v>283140</v>
      </c>
      <c r="J125" s="16">
        <v>173942</v>
      </c>
      <c r="K125" s="16">
        <v>22522</v>
      </c>
      <c r="L125" s="16">
        <v>6111186</v>
      </c>
      <c r="M125" s="16">
        <v>14488725</v>
      </c>
      <c r="N125" s="16">
        <f t="shared" si="31"/>
        <v>150780773</v>
      </c>
      <c r="O125" s="16">
        <f t="shared" si="32"/>
        <v>4664233</v>
      </c>
      <c r="P125" s="16">
        <f t="shared" si="33"/>
        <v>20599911</v>
      </c>
      <c r="Q125" s="16">
        <f t="shared" si="34"/>
        <v>176044917</v>
      </c>
      <c r="R125" s="16">
        <f t="shared" si="35"/>
        <v>352795</v>
      </c>
      <c r="S125" s="17">
        <f t="shared" si="48"/>
        <v>176397712</v>
      </c>
      <c r="U125" s="15">
        <v>109950213</v>
      </c>
      <c r="V125" s="16">
        <v>42615926</v>
      </c>
      <c r="W125" s="16">
        <v>2790798</v>
      </c>
      <c r="X125" s="16">
        <v>4636370</v>
      </c>
      <c r="Y125" s="16">
        <v>281831</v>
      </c>
      <c r="Z125" s="16">
        <v>186951</v>
      </c>
      <c r="AA125" s="16">
        <v>22408</v>
      </c>
      <c r="AB125" s="16">
        <v>6336805</v>
      </c>
      <c r="AC125" s="16">
        <v>15101724</v>
      </c>
      <c r="AD125" s="16">
        <f t="shared" si="36"/>
        <v>155661176</v>
      </c>
      <c r="AE125" s="16">
        <f t="shared" si="37"/>
        <v>4823321</v>
      </c>
      <c r="AF125" s="16">
        <f t="shared" si="38"/>
        <v>21438529</v>
      </c>
      <c r="AG125" s="16">
        <f t="shared" si="39"/>
        <v>181923026</v>
      </c>
      <c r="AH125" s="16">
        <f t="shared" si="40"/>
        <v>364575</v>
      </c>
      <c r="AI125" s="17">
        <f t="shared" si="49"/>
        <v>182287601</v>
      </c>
      <c r="AK125" s="15">
        <v>109304428.49040255</v>
      </c>
      <c r="AL125" s="16">
        <v>42100596.697003931</v>
      </c>
      <c r="AM125" s="16">
        <v>2737626.9375347579</v>
      </c>
      <c r="AN125" s="16">
        <v>4575160.3258399451</v>
      </c>
      <c r="AO125" s="16">
        <v>282410.38932504051</v>
      </c>
      <c r="AP125" s="16">
        <v>183719.91492492202</v>
      </c>
      <c r="AQ125" s="16">
        <v>22458.570099891065</v>
      </c>
      <c r="AR125" s="16">
        <v>6111186.3173998371</v>
      </c>
      <c r="AS125" s="16">
        <v>14488725.03365756</v>
      </c>
      <c r="AT125" s="16">
        <f t="shared" si="41"/>
        <v>154447521.08436617</v>
      </c>
      <c r="AU125" s="16">
        <f t="shared" si="42"/>
        <v>4758880.2407648675</v>
      </c>
      <c r="AV125" s="16">
        <f t="shared" si="43"/>
        <v>20599911.351057395</v>
      </c>
      <c r="AW125" s="16">
        <f t="shared" si="44"/>
        <v>179806312.67618841</v>
      </c>
      <c r="AX125" s="16">
        <f t="shared" si="45"/>
        <v>360333.32381159067</v>
      </c>
      <c r="AY125" s="17">
        <f t="shared" si="50"/>
        <v>180166646</v>
      </c>
    </row>
    <row r="126" spans="1:51" x14ac:dyDescent="0.2">
      <c r="A126" s="4">
        <f t="shared" si="46"/>
        <v>2026</v>
      </c>
      <c r="B126" s="4">
        <f t="shared" si="47"/>
        <v>1</v>
      </c>
      <c r="C126" s="11">
        <f t="shared" si="30"/>
        <v>46023</v>
      </c>
      <c r="E126" s="15">
        <v>98862212</v>
      </c>
      <c r="F126" s="16">
        <v>39126736</v>
      </c>
      <c r="G126" s="16">
        <v>2446777</v>
      </c>
      <c r="H126" s="16">
        <v>4402715</v>
      </c>
      <c r="I126" s="16">
        <v>260208</v>
      </c>
      <c r="J126" s="16">
        <v>154170</v>
      </c>
      <c r="K126" s="16">
        <v>19699</v>
      </c>
      <c r="L126" s="16">
        <v>5933721</v>
      </c>
      <c r="M126" s="16">
        <v>15073543</v>
      </c>
      <c r="N126" s="16">
        <f t="shared" si="31"/>
        <v>140715632</v>
      </c>
      <c r="O126" s="16">
        <f t="shared" si="32"/>
        <v>4556885</v>
      </c>
      <c r="P126" s="16">
        <f t="shared" si="33"/>
        <v>21007264</v>
      </c>
      <c r="Q126" s="16">
        <f t="shared" si="34"/>
        <v>166279781</v>
      </c>
      <c r="R126" s="16">
        <f t="shared" si="35"/>
        <v>333226</v>
      </c>
      <c r="S126" s="17">
        <f t="shared" si="48"/>
        <v>166613007</v>
      </c>
      <c r="U126" s="15">
        <v>102432100</v>
      </c>
      <c r="V126" s="16">
        <v>40542360</v>
      </c>
      <c r="W126" s="16">
        <v>2677142</v>
      </c>
      <c r="X126" s="16">
        <v>4564775</v>
      </c>
      <c r="Y126" s="16">
        <v>260123</v>
      </c>
      <c r="Z126" s="16">
        <v>171116</v>
      </c>
      <c r="AA126" s="16">
        <v>19692</v>
      </c>
      <c r="AB126" s="16">
        <v>5656912</v>
      </c>
      <c r="AC126" s="16">
        <v>14370361</v>
      </c>
      <c r="AD126" s="16">
        <f t="shared" si="36"/>
        <v>145931417</v>
      </c>
      <c r="AE126" s="16">
        <f t="shared" si="37"/>
        <v>4735891</v>
      </c>
      <c r="AF126" s="16">
        <f t="shared" si="38"/>
        <v>20027273</v>
      </c>
      <c r="AG126" s="16">
        <f t="shared" si="39"/>
        <v>170694581</v>
      </c>
      <c r="AH126" s="16">
        <f t="shared" si="40"/>
        <v>342073</v>
      </c>
      <c r="AI126" s="17">
        <f t="shared" si="49"/>
        <v>171036654</v>
      </c>
      <c r="AK126" s="15">
        <v>101810607.22476941</v>
      </c>
      <c r="AL126" s="16">
        <v>40077740.23042278</v>
      </c>
      <c r="AM126" s="16">
        <v>2631955.8697879808</v>
      </c>
      <c r="AN126" s="16">
        <v>4503657.7128843218</v>
      </c>
      <c r="AO126" s="16">
        <v>260519.17087366577</v>
      </c>
      <c r="AP126" s="16">
        <v>168043.7242113594</v>
      </c>
      <c r="AQ126" s="16">
        <v>19723.091293405825</v>
      </c>
      <c r="AR126" s="16">
        <v>5933720.7960346704</v>
      </c>
      <c r="AS126" s="16">
        <v>15073543.252063483</v>
      </c>
      <c r="AT126" s="16">
        <f t="shared" si="41"/>
        <v>144800545.58714727</v>
      </c>
      <c r="AU126" s="16">
        <f t="shared" si="42"/>
        <v>4671701.4370956812</v>
      </c>
      <c r="AV126" s="16">
        <f t="shared" si="43"/>
        <v>21007264.048098154</v>
      </c>
      <c r="AW126" s="16">
        <f t="shared" si="44"/>
        <v>170479511.07234108</v>
      </c>
      <c r="AX126" s="16">
        <f t="shared" si="45"/>
        <v>341641.92765891552</v>
      </c>
      <c r="AY126" s="17">
        <f t="shared" si="50"/>
        <v>170821153</v>
      </c>
    </row>
    <row r="127" spans="1:51" x14ac:dyDescent="0.2">
      <c r="A127" s="4">
        <f t="shared" si="46"/>
        <v>2026</v>
      </c>
      <c r="B127" s="4">
        <f t="shared" si="47"/>
        <v>2</v>
      </c>
      <c r="C127" s="11">
        <f t="shared" si="30"/>
        <v>46054</v>
      </c>
      <c r="E127" s="15">
        <v>84366577</v>
      </c>
      <c r="F127" s="16">
        <v>33695802</v>
      </c>
      <c r="G127" s="16">
        <v>2163254</v>
      </c>
      <c r="H127" s="16">
        <v>4025402</v>
      </c>
      <c r="I127" s="16">
        <v>242370</v>
      </c>
      <c r="J127" s="16">
        <v>151816</v>
      </c>
      <c r="K127" s="16">
        <v>18628</v>
      </c>
      <c r="L127" s="16">
        <v>5470057</v>
      </c>
      <c r="M127" s="16">
        <v>13795402</v>
      </c>
      <c r="N127" s="16">
        <f t="shared" si="31"/>
        <v>120486631</v>
      </c>
      <c r="O127" s="16">
        <f t="shared" si="32"/>
        <v>4177218</v>
      </c>
      <c r="P127" s="16">
        <f t="shared" si="33"/>
        <v>19265459</v>
      </c>
      <c r="Q127" s="16">
        <f t="shared" si="34"/>
        <v>143929308</v>
      </c>
      <c r="R127" s="16">
        <f t="shared" si="35"/>
        <v>288435</v>
      </c>
      <c r="S127" s="17">
        <f t="shared" si="48"/>
        <v>144217743</v>
      </c>
      <c r="U127" s="15">
        <v>87427737</v>
      </c>
      <c r="V127" s="16">
        <v>34886634</v>
      </c>
      <c r="W127" s="16">
        <v>2376755</v>
      </c>
      <c r="X127" s="16">
        <v>4171492</v>
      </c>
      <c r="Y127" s="16">
        <v>242818</v>
      </c>
      <c r="Z127" s="16">
        <v>169817</v>
      </c>
      <c r="AA127" s="16">
        <v>18663</v>
      </c>
      <c r="AB127" s="16">
        <v>5364322</v>
      </c>
      <c r="AC127" s="16">
        <v>13533816</v>
      </c>
      <c r="AD127" s="16">
        <f t="shared" si="36"/>
        <v>124952607</v>
      </c>
      <c r="AE127" s="16">
        <f t="shared" si="37"/>
        <v>4341309</v>
      </c>
      <c r="AF127" s="16">
        <f t="shared" si="38"/>
        <v>18898138</v>
      </c>
      <c r="AG127" s="16">
        <f t="shared" si="39"/>
        <v>148192054</v>
      </c>
      <c r="AH127" s="16">
        <f t="shared" si="40"/>
        <v>296978</v>
      </c>
      <c r="AI127" s="17">
        <f t="shared" si="49"/>
        <v>148489032</v>
      </c>
      <c r="AK127" s="15">
        <v>86851031.23853901</v>
      </c>
      <c r="AL127" s="16">
        <v>34527435.938247658</v>
      </c>
      <c r="AM127" s="16">
        <v>2344204.5134600517</v>
      </c>
      <c r="AN127" s="16">
        <v>4114915.3238066453</v>
      </c>
      <c r="AO127" s="16">
        <v>242962.56124272634</v>
      </c>
      <c r="AP127" s="16">
        <v>167552.63453270675</v>
      </c>
      <c r="AQ127" s="16">
        <v>18673.211318142123</v>
      </c>
      <c r="AR127" s="16">
        <v>5470057.1191012897</v>
      </c>
      <c r="AS127" s="16">
        <v>13795402.154731212</v>
      </c>
      <c r="AT127" s="16">
        <f t="shared" si="41"/>
        <v>123984307.46280758</v>
      </c>
      <c r="AU127" s="16">
        <f t="shared" si="42"/>
        <v>4282467.9583393522</v>
      </c>
      <c r="AV127" s="16">
        <f t="shared" si="43"/>
        <v>19265459.2738325</v>
      </c>
      <c r="AW127" s="16">
        <f t="shared" si="44"/>
        <v>147532234.69497943</v>
      </c>
      <c r="AX127" s="16">
        <f t="shared" si="45"/>
        <v>295655.30502057076</v>
      </c>
      <c r="AY127" s="17">
        <f t="shared" si="50"/>
        <v>147827890</v>
      </c>
    </row>
    <row r="128" spans="1:51" x14ac:dyDescent="0.2">
      <c r="A128" s="4">
        <f t="shared" si="46"/>
        <v>2026</v>
      </c>
      <c r="B128" s="4">
        <f t="shared" si="47"/>
        <v>3</v>
      </c>
      <c r="C128" s="11">
        <f t="shared" si="30"/>
        <v>46082</v>
      </c>
      <c r="E128" s="15">
        <v>75161905</v>
      </c>
      <c r="F128" s="16">
        <v>31270612</v>
      </c>
      <c r="G128" s="16">
        <v>2030048</v>
      </c>
      <c r="H128" s="16">
        <v>3858612</v>
      </c>
      <c r="I128" s="16">
        <v>257124</v>
      </c>
      <c r="J128" s="16">
        <v>154615</v>
      </c>
      <c r="K128" s="16">
        <v>20127</v>
      </c>
      <c r="L128" s="16">
        <v>5479310</v>
      </c>
      <c r="M128" s="16">
        <v>15559129</v>
      </c>
      <c r="N128" s="16">
        <f t="shared" si="31"/>
        <v>108739816</v>
      </c>
      <c r="O128" s="16">
        <f t="shared" si="32"/>
        <v>4013227</v>
      </c>
      <c r="P128" s="16">
        <f t="shared" si="33"/>
        <v>21038439</v>
      </c>
      <c r="Q128" s="16">
        <f t="shared" si="34"/>
        <v>133791482</v>
      </c>
      <c r="R128" s="16">
        <f t="shared" si="35"/>
        <v>268119</v>
      </c>
      <c r="S128" s="17">
        <f t="shared" si="48"/>
        <v>134059601</v>
      </c>
      <c r="U128" s="15">
        <v>77873208</v>
      </c>
      <c r="V128" s="16">
        <v>32359313</v>
      </c>
      <c r="W128" s="16">
        <v>2259163</v>
      </c>
      <c r="X128" s="16">
        <v>3996612</v>
      </c>
      <c r="Y128" s="16">
        <v>258462</v>
      </c>
      <c r="Z128" s="16">
        <v>174265</v>
      </c>
      <c r="AA128" s="16">
        <v>20235</v>
      </c>
      <c r="AB128" s="16">
        <v>5295491</v>
      </c>
      <c r="AC128" s="16">
        <v>14915647</v>
      </c>
      <c r="AD128" s="16">
        <f t="shared" si="36"/>
        <v>112770381</v>
      </c>
      <c r="AE128" s="16">
        <f t="shared" si="37"/>
        <v>4170877</v>
      </c>
      <c r="AF128" s="16">
        <f t="shared" si="38"/>
        <v>20211138</v>
      </c>
      <c r="AG128" s="16">
        <f t="shared" si="39"/>
        <v>137152396</v>
      </c>
      <c r="AH128" s="16">
        <f t="shared" si="40"/>
        <v>274855</v>
      </c>
      <c r="AI128" s="17">
        <f t="shared" si="49"/>
        <v>137427251</v>
      </c>
      <c r="AK128" s="15">
        <v>77315184.129935205</v>
      </c>
      <c r="AL128" s="16">
        <v>32067811.315532252</v>
      </c>
      <c r="AM128" s="16">
        <v>2234914.2621298777</v>
      </c>
      <c r="AN128" s="16">
        <v>3942292.7102358597</v>
      </c>
      <c r="AO128" s="16">
        <v>258348.743655578</v>
      </c>
      <c r="AP128" s="16">
        <v>172052.63484809711</v>
      </c>
      <c r="AQ128" s="16">
        <v>20227.62310253171</v>
      </c>
      <c r="AR128" s="16">
        <v>5479309.927738254</v>
      </c>
      <c r="AS128" s="16">
        <v>15559128.804841029</v>
      </c>
      <c r="AT128" s="16">
        <f t="shared" si="41"/>
        <v>111896486.07435544</v>
      </c>
      <c r="AU128" s="16">
        <f t="shared" si="42"/>
        <v>4114345.3450839566</v>
      </c>
      <c r="AV128" s="16">
        <f t="shared" si="43"/>
        <v>21038438.732579283</v>
      </c>
      <c r="AW128" s="16">
        <f t="shared" si="44"/>
        <v>137049270.15201867</v>
      </c>
      <c r="AX128" s="16">
        <f t="shared" si="45"/>
        <v>274647.84798133373</v>
      </c>
      <c r="AY128" s="17">
        <f t="shared" si="50"/>
        <v>137323918</v>
      </c>
    </row>
    <row r="129" spans="1:51" x14ac:dyDescent="0.2">
      <c r="A129" s="4">
        <f t="shared" si="46"/>
        <v>2026</v>
      </c>
      <c r="B129" s="4">
        <f t="shared" si="47"/>
        <v>4</v>
      </c>
      <c r="C129" s="11">
        <f t="shared" si="30"/>
        <v>46113</v>
      </c>
      <c r="E129" s="15">
        <v>54160180</v>
      </c>
      <c r="F129" s="16">
        <v>23993721</v>
      </c>
      <c r="G129" s="16">
        <v>1632561</v>
      </c>
      <c r="H129" s="16">
        <v>3080124</v>
      </c>
      <c r="I129" s="16">
        <v>236089</v>
      </c>
      <c r="J129" s="16">
        <v>133566</v>
      </c>
      <c r="K129" s="16">
        <v>19539</v>
      </c>
      <c r="L129" s="16">
        <v>4862818</v>
      </c>
      <c r="M129" s="16">
        <v>13644698</v>
      </c>
      <c r="N129" s="16">
        <f t="shared" si="31"/>
        <v>80042090</v>
      </c>
      <c r="O129" s="16">
        <f t="shared" si="32"/>
        <v>3213690</v>
      </c>
      <c r="P129" s="16">
        <f t="shared" si="33"/>
        <v>18507516</v>
      </c>
      <c r="Q129" s="16">
        <f t="shared" si="34"/>
        <v>101763296</v>
      </c>
      <c r="R129" s="16">
        <f t="shared" si="35"/>
        <v>203934</v>
      </c>
      <c r="S129" s="17">
        <f t="shared" si="48"/>
        <v>101967230</v>
      </c>
      <c r="U129" s="15">
        <v>56063157</v>
      </c>
      <c r="V129" s="16">
        <v>24831895</v>
      </c>
      <c r="W129" s="16">
        <v>1856162</v>
      </c>
      <c r="X129" s="16">
        <v>3188340</v>
      </c>
      <c r="Y129" s="16">
        <v>238016</v>
      </c>
      <c r="Z129" s="16">
        <v>151592</v>
      </c>
      <c r="AA129" s="16">
        <v>19712</v>
      </c>
      <c r="AB129" s="16">
        <v>4740210</v>
      </c>
      <c r="AC129" s="16">
        <v>13319751</v>
      </c>
      <c r="AD129" s="16">
        <f t="shared" si="36"/>
        <v>83008942</v>
      </c>
      <c r="AE129" s="16">
        <f t="shared" si="37"/>
        <v>3339932</v>
      </c>
      <c r="AF129" s="16">
        <f t="shared" si="38"/>
        <v>18059961</v>
      </c>
      <c r="AG129" s="16">
        <f t="shared" si="39"/>
        <v>104408835</v>
      </c>
      <c r="AH129" s="16">
        <f t="shared" si="40"/>
        <v>209236</v>
      </c>
      <c r="AI129" s="17">
        <f t="shared" si="49"/>
        <v>104618071</v>
      </c>
      <c r="AK129" s="15">
        <v>55635191.480745755</v>
      </c>
      <c r="AL129" s="16">
        <v>24632183.226179413</v>
      </c>
      <c r="AM129" s="16">
        <v>1840971.9278586973</v>
      </c>
      <c r="AN129" s="16">
        <v>3144747.4377463125</v>
      </c>
      <c r="AO129" s="16">
        <v>237649.4230724847</v>
      </c>
      <c r="AP129" s="16">
        <v>149915.30055246982</v>
      </c>
      <c r="AQ129" s="16">
        <v>19683.186696898993</v>
      </c>
      <c r="AR129" s="16">
        <v>4862817.5078211604</v>
      </c>
      <c r="AS129" s="16">
        <v>13644698.278311014</v>
      </c>
      <c r="AT129" s="16">
        <f t="shared" si="41"/>
        <v>82365679.244553253</v>
      </c>
      <c r="AU129" s="16">
        <f t="shared" si="42"/>
        <v>3294662.7382987821</v>
      </c>
      <c r="AV129" s="16">
        <f t="shared" si="43"/>
        <v>18507515.786132175</v>
      </c>
      <c r="AW129" s="16">
        <f t="shared" si="44"/>
        <v>104167857.76898421</v>
      </c>
      <c r="AX129" s="16">
        <f t="shared" si="45"/>
        <v>208753.23101578653</v>
      </c>
      <c r="AY129" s="17">
        <f t="shared" si="50"/>
        <v>104376611</v>
      </c>
    </row>
    <row r="130" spans="1:51" x14ac:dyDescent="0.2">
      <c r="A130" s="4">
        <f t="shared" si="46"/>
        <v>2026</v>
      </c>
      <c r="B130" s="4">
        <f t="shared" si="47"/>
        <v>5</v>
      </c>
      <c r="C130" s="11">
        <f t="shared" si="30"/>
        <v>46143</v>
      </c>
      <c r="E130" s="15">
        <v>32438358</v>
      </c>
      <c r="F130" s="16">
        <v>16753937</v>
      </c>
      <c r="G130" s="16">
        <v>1173793</v>
      </c>
      <c r="H130" s="16">
        <v>2446715</v>
      </c>
      <c r="I130" s="16">
        <v>198783</v>
      </c>
      <c r="J130" s="16">
        <v>119669</v>
      </c>
      <c r="K130" s="16">
        <v>17438</v>
      </c>
      <c r="L130" s="16">
        <v>4479104</v>
      </c>
      <c r="M130" s="16">
        <v>13483684</v>
      </c>
      <c r="N130" s="16">
        <f t="shared" si="31"/>
        <v>50582309</v>
      </c>
      <c r="O130" s="16">
        <f t="shared" si="32"/>
        <v>2566384</v>
      </c>
      <c r="P130" s="16">
        <f t="shared" si="33"/>
        <v>17962788</v>
      </c>
      <c r="Q130" s="16">
        <f t="shared" si="34"/>
        <v>71111481</v>
      </c>
      <c r="R130" s="16">
        <f t="shared" si="35"/>
        <v>142508</v>
      </c>
      <c r="S130" s="17">
        <f t="shared" si="48"/>
        <v>71253989</v>
      </c>
      <c r="U130" s="15">
        <v>33496406</v>
      </c>
      <c r="V130" s="16">
        <v>17364913</v>
      </c>
      <c r="W130" s="16">
        <v>1376967</v>
      </c>
      <c r="X130" s="16">
        <v>2530087</v>
      </c>
      <c r="Y130" s="16">
        <v>201237</v>
      </c>
      <c r="Z130" s="16">
        <v>137111</v>
      </c>
      <c r="AA130" s="16">
        <v>17677</v>
      </c>
      <c r="AB130" s="16">
        <v>4497924</v>
      </c>
      <c r="AC130" s="16">
        <v>13399492</v>
      </c>
      <c r="AD130" s="16">
        <f t="shared" si="36"/>
        <v>52457200</v>
      </c>
      <c r="AE130" s="16">
        <f t="shared" si="37"/>
        <v>2667198</v>
      </c>
      <c r="AF130" s="16">
        <f t="shared" si="38"/>
        <v>17897416</v>
      </c>
      <c r="AG130" s="16">
        <f t="shared" si="39"/>
        <v>73021814</v>
      </c>
      <c r="AH130" s="16">
        <f t="shared" si="40"/>
        <v>146336</v>
      </c>
      <c r="AI130" s="17">
        <f t="shared" si="49"/>
        <v>73168150</v>
      </c>
      <c r="AK130" s="15">
        <v>33226523.049454764</v>
      </c>
      <c r="AL130" s="16">
        <v>17237811.557186883</v>
      </c>
      <c r="AM130" s="16">
        <v>1368135.7616215064</v>
      </c>
      <c r="AN130" s="16">
        <v>2495497.8872224269</v>
      </c>
      <c r="AO130" s="16">
        <v>200601.14742798102</v>
      </c>
      <c r="AP130" s="16">
        <v>135549.12699160975</v>
      </c>
      <c r="AQ130" s="16">
        <v>17620.02336677054</v>
      </c>
      <c r="AR130" s="16">
        <v>4479104.0493931454</v>
      </c>
      <c r="AS130" s="16">
        <v>13483683.923109353</v>
      </c>
      <c r="AT130" s="16">
        <f t="shared" si="41"/>
        <v>52050691.53905791</v>
      </c>
      <c r="AU130" s="16">
        <f t="shared" si="42"/>
        <v>2631047.0142140365</v>
      </c>
      <c r="AV130" s="16">
        <f t="shared" si="43"/>
        <v>17962787.9725025</v>
      </c>
      <c r="AW130" s="16">
        <f t="shared" si="44"/>
        <v>72644526.525774449</v>
      </c>
      <c r="AX130" s="16">
        <f t="shared" si="45"/>
        <v>145580.47422555089</v>
      </c>
      <c r="AY130" s="17">
        <f t="shared" si="50"/>
        <v>72790107</v>
      </c>
    </row>
    <row r="131" spans="1:51" x14ac:dyDescent="0.2">
      <c r="A131" s="4">
        <f t="shared" si="46"/>
        <v>2026</v>
      </c>
      <c r="B131" s="4">
        <f t="shared" si="47"/>
        <v>6</v>
      </c>
      <c r="C131" s="11">
        <f t="shared" si="30"/>
        <v>46174</v>
      </c>
      <c r="E131" s="15">
        <v>21760044</v>
      </c>
      <c r="F131" s="16">
        <v>12570916</v>
      </c>
      <c r="G131" s="16">
        <v>937728</v>
      </c>
      <c r="H131" s="16">
        <v>1842961</v>
      </c>
      <c r="I131" s="16">
        <v>177094</v>
      </c>
      <c r="J131" s="16">
        <v>98286</v>
      </c>
      <c r="K131" s="16">
        <v>16315</v>
      </c>
      <c r="L131" s="16">
        <v>4115960</v>
      </c>
      <c r="M131" s="16">
        <v>12273563</v>
      </c>
      <c r="N131" s="16">
        <f t="shared" si="31"/>
        <v>35462097</v>
      </c>
      <c r="O131" s="16">
        <f t="shared" si="32"/>
        <v>1941247</v>
      </c>
      <c r="P131" s="16">
        <f t="shared" si="33"/>
        <v>16389523</v>
      </c>
      <c r="Q131" s="16">
        <f t="shared" si="34"/>
        <v>53792867</v>
      </c>
      <c r="R131" s="16">
        <f t="shared" si="35"/>
        <v>107801</v>
      </c>
      <c r="S131" s="17">
        <f t="shared" si="48"/>
        <v>53900668</v>
      </c>
      <c r="U131" s="15">
        <v>22416927</v>
      </c>
      <c r="V131" s="16">
        <v>13027467</v>
      </c>
      <c r="W131" s="16">
        <v>1135762</v>
      </c>
      <c r="X131" s="16">
        <v>1903283</v>
      </c>
      <c r="Y131" s="16">
        <v>179786</v>
      </c>
      <c r="Z131" s="16">
        <v>114221</v>
      </c>
      <c r="AA131" s="16">
        <v>16599</v>
      </c>
      <c r="AB131" s="16">
        <v>4175438</v>
      </c>
      <c r="AC131" s="16">
        <v>12469960</v>
      </c>
      <c r="AD131" s="16">
        <f t="shared" si="36"/>
        <v>36776541</v>
      </c>
      <c r="AE131" s="16">
        <f t="shared" si="37"/>
        <v>2017504</v>
      </c>
      <c r="AF131" s="16">
        <f t="shared" si="38"/>
        <v>16645398</v>
      </c>
      <c r="AG131" s="16">
        <f t="shared" si="39"/>
        <v>55439443</v>
      </c>
      <c r="AH131" s="16">
        <f t="shared" si="40"/>
        <v>111101</v>
      </c>
      <c r="AI131" s="17">
        <f t="shared" si="49"/>
        <v>55550544</v>
      </c>
      <c r="AK131" s="15">
        <v>22235877.219155882</v>
      </c>
      <c r="AL131" s="16">
        <v>12931801.925574221</v>
      </c>
      <c r="AM131" s="16">
        <v>1128466.8185480149</v>
      </c>
      <c r="AN131" s="16">
        <v>1877319.8249235612</v>
      </c>
      <c r="AO131" s="16">
        <v>178890.79858398542</v>
      </c>
      <c r="AP131" s="16">
        <v>112839.07074685842</v>
      </c>
      <c r="AQ131" s="16">
        <v>16511.380254910611</v>
      </c>
      <c r="AR131" s="16">
        <v>4115960.2551041916</v>
      </c>
      <c r="AS131" s="16">
        <v>12273562.762371307</v>
      </c>
      <c r="AT131" s="16">
        <f t="shared" si="41"/>
        <v>36491548.142117016</v>
      </c>
      <c r="AU131" s="16">
        <f t="shared" si="42"/>
        <v>1990158.8956704196</v>
      </c>
      <c r="AV131" s="16">
        <f t="shared" si="43"/>
        <v>16389523.017475499</v>
      </c>
      <c r="AW131" s="16">
        <f t="shared" si="44"/>
        <v>54871230.055262938</v>
      </c>
      <c r="AX131" s="16">
        <f t="shared" si="45"/>
        <v>109961.94473706186</v>
      </c>
      <c r="AY131" s="17">
        <f t="shared" si="50"/>
        <v>54981192</v>
      </c>
    </row>
    <row r="132" spans="1:51" x14ac:dyDescent="0.2">
      <c r="A132" s="4">
        <f t="shared" si="46"/>
        <v>2026</v>
      </c>
      <c r="B132" s="4">
        <f t="shared" si="47"/>
        <v>7</v>
      </c>
      <c r="C132" s="11">
        <f t="shared" si="30"/>
        <v>46204</v>
      </c>
      <c r="E132" s="15">
        <v>15699471</v>
      </c>
      <c r="F132" s="16">
        <v>10080679</v>
      </c>
      <c r="G132" s="16">
        <v>795672</v>
      </c>
      <c r="H132" s="16">
        <v>1608824</v>
      </c>
      <c r="I132" s="16">
        <v>149496</v>
      </c>
      <c r="J132" s="16">
        <v>90602</v>
      </c>
      <c r="K132" s="16">
        <v>14970</v>
      </c>
      <c r="L132" s="16">
        <v>3938347</v>
      </c>
      <c r="M132" s="16">
        <v>12039142</v>
      </c>
      <c r="N132" s="16">
        <f t="shared" si="31"/>
        <v>26740288</v>
      </c>
      <c r="O132" s="16">
        <f t="shared" si="32"/>
        <v>1699426</v>
      </c>
      <c r="P132" s="16">
        <f t="shared" si="33"/>
        <v>15977489</v>
      </c>
      <c r="Q132" s="16">
        <f t="shared" si="34"/>
        <v>44417203</v>
      </c>
      <c r="R132" s="16">
        <f t="shared" si="35"/>
        <v>89012</v>
      </c>
      <c r="S132" s="17">
        <f t="shared" si="48"/>
        <v>44506215</v>
      </c>
      <c r="U132" s="15">
        <v>16133420</v>
      </c>
      <c r="V132" s="16">
        <v>10447836</v>
      </c>
      <c r="W132" s="16">
        <v>985618</v>
      </c>
      <c r="X132" s="16">
        <v>1658710</v>
      </c>
      <c r="Y132" s="16">
        <v>149431</v>
      </c>
      <c r="Z132" s="16">
        <v>107474</v>
      </c>
      <c r="AA132" s="16">
        <v>15142</v>
      </c>
      <c r="AB132" s="16">
        <v>4079266</v>
      </c>
      <c r="AC132" s="16">
        <v>12424144</v>
      </c>
      <c r="AD132" s="16">
        <f t="shared" si="36"/>
        <v>27731447</v>
      </c>
      <c r="AE132" s="16">
        <f t="shared" si="37"/>
        <v>1766184</v>
      </c>
      <c r="AF132" s="16">
        <f t="shared" si="38"/>
        <v>16503410</v>
      </c>
      <c r="AG132" s="16">
        <f t="shared" si="39"/>
        <v>46001041</v>
      </c>
      <c r="AH132" s="16">
        <f t="shared" si="40"/>
        <v>92186</v>
      </c>
      <c r="AI132" s="17">
        <f t="shared" si="49"/>
        <v>46093227</v>
      </c>
      <c r="AK132" s="15">
        <v>16007127.329426797</v>
      </c>
      <c r="AL132" s="16">
        <v>10366535.653709147</v>
      </c>
      <c r="AM132" s="16">
        <v>978883.0500246333</v>
      </c>
      <c r="AN132" s="16">
        <v>1636507.2981878067</v>
      </c>
      <c r="AO132" s="16">
        <v>148944.96176929286</v>
      </c>
      <c r="AP132" s="16">
        <v>105737.68238852796</v>
      </c>
      <c r="AQ132" s="16">
        <v>15055.998288455841</v>
      </c>
      <c r="AR132" s="16">
        <v>3938347.0239480175</v>
      </c>
      <c r="AS132" s="16">
        <v>12039142.271152252</v>
      </c>
      <c r="AT132" s="16">
        <f t="shared" si="41"/>
        <v>27516546.993218329</v>
      </c>
      <c r="AU132" s="16">
        <f t="shared" si="42"/>
        <v>1742244.9805763348</v>
      </c>
      <c r="AV132" s="16">
        <f t="shared" si="43"/>
        <v>15977489.29510027</v>
      </c>
      <c r="AW132" s="16">
        <f t="shared" si="44"/>
        <v>45236281.268894933</v>
      </c>
      <c r="AX132" s="16">
        <f t="shared" si="45"/>
        <v>90653.731105066836</v>
      </c>
      <c r="AY132" s="17">
        <f t="shared" si="50"/>
        <v>45326935</v>
      </c>
    </row>
    <row r="133" spans="1:51" x14ac:dyDescent="0.2">
      <c r="A133" s="4">
        <f t="shared" si="46"/>
        <v>2026</v>
      </c>
      <c r="B133" s="4">
        <f t="shared" si="47"/>
        <v>8</v>
      </c>
      <c r="C133" s="11">
        <f t="shared" si="30"/>
        <v>46235</v>
      </c>
      <c r="E133" s="15">
        <v>14892016</v>
      </c>
      <c r="F133" s="16">
        <v>10270280</v>
      </c>
      <c r="G133" s="16">
        <v>830926</v>
      </c>
      <c r="H133" s="16">
        <v>1526105</v>
      </c>
      <c r="I133" s="16">
        <v>146479</v>
      </c>
      <c r="J133" s="16">
        <v>103376</v>
      </c>
      <c r="K133" s="16">
        <v>16780</v>
      </c>
      <c r="L133" s="16">
        <v>3920564</v>
      </c>
      <c r="M133" s="16">
        <v>12435975</v>
      </c>
      <c r="N133" s="16">
        <f t="shared" si="31"/>
        <v>26156481</v>
      </c>
      <c r="O133" s="16">
        <f t="shared" si="32"/>
        <v>1629481</v>
      </c>
      <c r="P133" s="16">
        <f t="shared" si="33"/>
        <v>16356539</v>
      </c>
      <c r="Q133" s="16">
        <f t="shared" si="34"/>
        <v>44142501</v>
      </c>
      <c r="R133" s="16">
        <f t="shared" si="35"/>
        <v>88462</v>
      </c>
      <c r="S133" s="17">
        <f t="shared" si="48"/>
        <v>44230963</v>
      </c>
      <c r="U133" s="15">
        <v>15389420</v>
      </c>
      <c r="V133" s="16">
        <v>10547584</v>
      </c>
      <c r="W133" s="16">
        <v>1027065</v>
      </c>
      <c r="X133" s="16">
        <v>1570951</v>
      </c>
      <c r="Y133" s="16">
        <v>145308</v>
      </c>
      <c r="Z133" s="16">
        <v>122540</v>
      </c>
      <c r="AA133" s="16">
        <v>16625</v>
      </c>
      <c r="AB133" s="16">
        <v>4022032</v>
      </c>
      <c r="AC133" s="16">
        <v>12703770</v>
      </c>
      <c r="AD133" s="16">
        <f t="shared" si="36"/>
        <v>27126002</v>
      </c>
      <c r="AE133" s="16">
        <f t="shared" si="37"/>
        <v>1693491</v>
      </c>
      <c r="AF133" s="16">
        <f t="shared" si="38"/>
        <v>16725802</v>
      </c>
      <c r="AG133" s="16">
        <f t="shared" si="39"/>
        <v>45545295</v>
      </c>
      <c r="AH133" s="16">
        <f t="shared" si="40"/>
        <v>91273</v>
      </c>
      <c r="AI133" s="17">
        <f t="shared" si="49"/>
        <v>45636568</v>
      </c>
      <c r="AK133" s="15">
        <v>15246017.788140137</v>
      </c>
      <c r="AL133" s="16">
        <v>10484709.862551901</v>
      </c>
      <c r="AM133" s="16">
        <v>1023381.238701924</v>
      </c>
      <c r="AN133" s="16">
        <v>1549733.7801418132</v>
      </c>
      <c r="AO133" s="16">
        <v>145079.98870314722</v>
      </c>
      <c r="AP133" s="16">
        <v>120804.02280363294</v>
      </c>
      <c r="AQ133" s="16">
        <v>16604.115961924825</v>
      </c>
      <c r="AR133" s="16">
        <v>3920564.1456499677</v>
      </c>
      <c r="AS133" s="16">
        <v>12435975.469746083</v>
      </c>
      <c r="AT133" s="16">
        <f t="shared" si="41"/>
        <v>26915792.994059034</v>
      </c>
      <c r="AU133" s="16">
        <f t="shared" si="42"/>
        <v>1670537.8029454462</v>
      </c>
      <c r="AV133" s="16">
        <f t="shared" si="43"/>
        <v>16356539.615396051</v>
      </c>
      <c r="AW133" s="16">
        <f t="shared" si="44"/>
        <v>44942870.412400529</v>
      </c>
      <c r="AX133" s="16">
        <f t="shared" si="45"/>
        <v>90065.587599471211</v>
      </c>
      <c r="AY133" s="17">
        <f t="shared" si="50"/>
        <v>45032936</v>
      </c>
    </row>
    <row r="134" spans="1:51" x14ac:dyDescent="0.2">
      <c r="A134" s="4">
        <f t="shared" si="46"/>
        <v>2026</v>
      </c>
      <c r="B134" s="4">
        <f t="shared" si="47"/>
        <v>9</v>
      </c>
      <c r="C134" s="11">
        <f t="shared" si="30"/>
        <v>46266</v>
      </c>
      <c r="E134" s="15">
        <v>20676660</v>
      </c>
      <c r="F134" s="16">
        <v>12301931</v>
      </c>
      <c r="G134" s="16">
        <v>953646</v>
      </c>
      <c r="H134" s="16">
        <v>1823930</v>
      </c>
      <c r="I134" s="16">
        <v>168163</v>
      </c>
      <c r="J134" s="16">
        <v>135358</v>
      </c>
      <c r="K134" s="16">
        <v>18091</v>
      </c>
      <c r="L134" s="16">
        <v>4097821</v>
      </c>
      <c r="M134" s="16">
        <v>12465931</v>
      </c>
      <c r="N134" s="16">
        <f t="shared" si="31"/>
        <v>34118491</v>
      </c>
      <c r="O134" s="16">
        <f t="shared" si="32"/>
        <v>1959288</v>
      </c>
      <c r="P134" s="16">
        <f t="shared" si="33"/>
        <v>16563752</v>
      </c>
      <c r="Q134" s="16">
        <f t="shared" si="34"/>
        <v>52641531</v>
      </c>
      <c r="R134" s="16">
        <f t="shared" si="35"/>
        <v>105494</v>
      </c>
      <c r="S134" s="17">
        <f t="shared" si="48"/>
        <v>52747025</v>
      </c>
      <c r="U134" s="15">
        <v>21449037</v>
      </c>
      <c r="V134" s="16">
        <v>12598539</v>
      </c>
      <c r="W134" s="16">
        <v>1151423</v>
      </c>
      <c r="X134" s="16">
        <v>1880769</v>
      </c>
      <c r="Y134" s="16">
        <v>166353</v>
      </c>
      <c r="Z134" s="16">
        <v>155485</v>
      </c>
      <c r="AA134" s="16">
        <v>17779</v>
      </c>
      <c r="AB134" s="16">
        <v>4139258</v>
      </c>
      <c r="AC134" s="16">
        <v>12639827</v>
      </c>
      <c r="AD134" s="16">
        <f t="shared" si="36"/>
        <v>35383131</v>
      </c>
      <c r="AE134" s="16">
        <f t="shared" si="37"/>
        <v>2036254</v>
      </c>
      <c r="AF134" s="16">
        <f t="shared" si="38"/>
        <v>16779085</v>
      </c>
      <c r="AG134" s="16">
        <f t="shared" si="39"/>
        <v>54198470</v>
      </c>
      <c r="AH134" s="16">
        <f t="shared" si="40"/>
        <v>108614</v>
      </c>
      <c r="AI134" s="17">
        <f t="shared" si="49"/>
        <v>54307084</v>
      </c>
      <c r="AK134" s="15">
        <v>21236587.042725936</v>
      </c>
      <c r="AL134" s="16">
        <v>12538737.788815638</v>
      </c>
      <c r="AM134" s="16">
        <v>1149347.3187475456</v>
      </c>
      <c r="AN134" s="16">
        <v>1854092.0282285758</v>
      </c>
      <c r="AO134" s="16">
        <v>166435.4413715704</v>
      </c>
      <c r="AP134" s="16">
        <v>154562.75476214275</v>
      </c>
      <c r="AQ134" s="16">
        <v>17828.250841826299</v>
      </c>
      <c r="AR134" s="16">
        <v>4097821.0936731957</v>
      </c>
      <c r="AS134" s="16">
        <v>12465931.189049438</v>
      </c>
      <c r="AT134" s="16">
        <f t="shared" si="41"/>
        <v>35108935.842502512</v>
      </c>
      <c r="AU134" s="16">
        <f t="shared" si="42"/>
        <v>2008654.7829907185</v>
      </c>
      <c r="AV134" s="16">
        <f t="shared" si="43"/>
        <v>16563752.282722633</v>
      </c>
      <c r="AW134" s="16">
        <f t="shared" si="44"/>
        <v>53681342.908215865</v>
      </c>
      <c r="AX134" s="16">
        <f t="shared" si="45"/>
        <v>107578.09178413451</v>
      </c>
      <c r="AY134" s="17">
        <f t="shared" si="50"/>
        <v>53788921</v>
      </c>
    </row>
    <row r="135" spans="1:51" x14ac:dyDescent="0.2">
      <c r="A135" s="4">
        <f t="shared" si="46"/>
        <v>2026</v>
      </c>
      <c r="B135" s="4">
        <f t="shared" si="47"/>
        <v>10</v>
      </c>
      <c r="C135" s="11">
        <f t="shared" si="30"/>
        <v>46296</v>
      </c>
      <c r="E135" s="15">
        <v>46829739</v>
      </c>
      <c r="F135" s="16">
        <v>21027964</v>
      </c>
      <c r="G135" s="16">
        <v>1480610</v>
      </c>
      <c r="H135" s="16">
        <v>3081854</v>
      </c>
      <c r="I135" s="16">
        <v>235841</v>
      </c>
      <c r="J135" s="16">
        <v>168499</v>
      </c>
      <c r="K135" s="16">
        <v>21478</v>
      </c>
      <c r="L135" s="16">
        <v>4506341</v>
      </c>
      <c r="M135" s="16">
        <v>13065488</v>
      </c>
      <c r="N135" s="16">
        <f t="shared" si="31"/>
        <v>69595632</v>
      </c>
      <c r="O135" s="16">
        <f t="shared" si="32"/>
        <v>3250353</v>
      </c>
      <c r="P135" s="16">
        <f t="shared" si="33"/>
        <v>17571829</v>
      </c>
      <c r="Q135" s="16">
        <f t="shared" si="34"/>
        <v>90417814</v>
      </c>
      <c r="R135" s="16">
        <f t="shared" si="35"/>
        <v>181198</v>
      </c>
      <c r="S135" s="17">
        <f t="shared" si="48"/>
        <v>90599012</v>
      </c>
      <c r="U135" s="15">
        <v>48568349</v>
      </c>
      <c r="V135" s="16">
        <v>21642207</v>
      </c>
      <c r="W135" s="16">
        <v>1710674</v>
      </c>
      <c r="X135" s="16">
        <v>3185885</v>
      </c>
      <c r="Y135" s="16">
        <v>232863</v>
      </c>
      <c r="Z135" s="16">
        <v>192150</v>
      </c>
      <c r="AA135" s="16">
        <v>21180</v>
      </c>
      <c r="AB135" s="16">
        <v>4817225</v>
      </c>
      <c r="AC135" s="16">
        <v>14013501</v>
      </c>
      <c r="AD135" s="16">
        <f t="shared" si="36"/>
        <v>72175273</v>
      </c>
      <c r="AE135" s="16">
        <f t="shared" si="37"/>
        <v>3378035</v>
      </c>
      <c r="AF135" s="16">
        <f t="shared" si="38"/>
        <v>18830726</v>
      </c>
      <c r="AG135" s="16">
        <f t="shared" si="39"/>
        <v>94384034</v>
      </c>
      <c r="AH135" s="16">
        <f t="shared" si="40"/>
        <v>189146</v>
      </c>
      <c r="AI135" s="17">
        <f t="shared" si="49"/>
        <v>94573180</v>
      </c>
      <c r="AK135" s="15">
        <v>48181888.895044938</v>
      </c>
      <c r="AL135" s="16">
        <v>21480346.106666241</v>
      </c>
      <c r="AM135" s="16">
        <v>1698714.1603184475</v>
      </c>
      <c r="AN135" s="16">
        <v>3140087.2946975282</v>
      </c>
      <c r="AO135" s="16">
        <v>233743.44861450372</v>
      </c>
      <c r="AP135" s="16">
        <v>192162.33322651693</v>
      </c>
      <c r="AQ135" s="16">
        <v>21270.917349011368</v>
      </c>
      <c r="AR135" s="16">
        <v>4506341.323114818</v>
      </c>
      <c r="AS135" s="16">
        <v>13065488.418131026</v>
      </c>
      <c r="AT135" s="16">
        <f t="shared" si="41"/>
        <v>71615963.527993143</v>
      </c>
      <c r="AU135" s="16">
        <f t="shared" si="42"/>
        <v>3332249.6279240451</v>
      </c>
      <c r="AV135" s="16">
        <f t="shared" si="43"/>
        <v>17571829.741245843</v>
      </c>
      <c r="AW135" s="16">
        <f t="shared" si="44"/>
        <v>92520042.897163033</v>
      </c>
      <c r="AX135" s="16">
        <f t="shared" si="45"/>
        <v>185411.10283696651</v>
      </c>
      <c r="AY135" s="17">
        <f t="shared" si="50"/>
        <v>92705454</v>
      </c>
    </row>
    <row r="136" spans="1:51" x14ac:dyDescent="0.2">
      <c r="A136" s="4">
        <f t="shared" si="46"/>
        <v>2026</v>
      </c>
      <c r="B136" s="4">
        <f t="shared" si="47"/>
        <v>11</v>
      </c>
      <c r="C136" s="11">
        <f t="shared" si="30"/>
        <v>46327</v>
      </c>
      <c r="E136" s="15">
        <v>82759333</v>
      </c>
      <c r="F136" s="16">
        <v>32543482</v>
      </c>
      <c r="G136" s="16">
        <v>2057270</v>
      </c>
      <c r="H136" s="16">
        <v>3612956</v>
      </c>
      <c r="I136" s="16">
        <v>253686</v>
      </c>
      <c r="J136" s="16">
        <v>158336</v>
      </c>
      <c r="K136" s="16">
        <v>22521</v>
      </c>
      <c r="L136" s="16">
        <v>5266625</v>
      </c>
      <c r="M136" s="16">
        <v>14193527</v>
      </c>
      <c r="N136" s="16">
        <f t="shared" si="31"/>
        <v>117636292</v>
      </c>
      <c r="O136" s="16">
        <f t="shared" si="32"/>
        <v>3771292</v>
      </c>
      <c r="P136" s="16">
        <f t="shared" si="33"/>
        <v>19460152</v>
      </c>
      <c r="Q136" s="16">
        <f t="shared" si="34"/>
        <v>140867736</v>
      </c>
      <c r="R136" s="16">
        <f t="shared" si="35"/>
        <v>282300</v>
      </c>
      <c r="S136" s="17">
        <f t="shared" si="48"/>
        <v>141150036</v>
      </c>
      <c r="U136" s="15">
        <v>85752982</v>
      </c>
      <c r="V136" s="16">
        <v>33667503</v>
      </c>
      <c r="W136" s="16">
        <v>2301561</v>
      </c>
      <c r="X136" s="16">
        <v>3745684</v>
      </c>
      <c r="Y136" s="16">
        <v>252174</v>
      </c>
      <c r="Z136" s="16">
        <v>173753</v>
      </c>
      <c r="AA136" s="16">
        <v>22396</v>
      </c>
      <c r="AB136" s="16">
        <v>5062070</v>
      </c>
      <c r="AC136" s="16">
        <v>13645516</v>
      </c>
      <c r="AD136" s="16">
        <f t="shared" si="36"/>
        <v>121996616</v>
      </c>
      <c r="AE136" s="16">
        <f t="shared" si="37"/>
        <v>3919437</v>
      </c>
      <c r="AF136" s="16">
        <f t="shared" si="38"/>
        <v>18707586</v>
      </c>
      <c r="AG136" s="16">
        <f t="shared" si="39"/>
        <v>144623639</v>
      </c>
      <c r="AH136" s="16">
        <f t="shared" si="40"/>
        <v>289827</v>
      </c>
      <c r="AI136" s="17">
        <f t="shared" si="49"/>
        <v>144913466</v>
      </c>
      <c r="AK136" s="15">
        <v>85214979.861057103</v>
      </c>
      <c r="AL136" s="16">
        <v>33296505.342163518</v>
      </c>
      <c r="AM136" s="16">
        <v>2264438.4859953546</v>
      </c>
      <c r="AN136" s="16">
        <v>3694988.6665223627</v>
      </c>
      <c r="AO136" s="16">
        <v>252847.8502486349</v>
      </c>
      <c r="AP136" s="16">
        <v>171325.59179639275</v>
      </c>
      <c r="AQ136" s="16">
        <v>22451.370857892067</v>
      </c>
      <c r="AR136" s="16">
        <v>5266624.8947250322</v>
      </c>
      <c r="AS136" s="16">
        <v>14193526.968212372</v>
      </c>
      <c r="AT136" s="16">
        <f t="shared" si="41"/>
        <v>121051222.9103225</v>
      </c>
      <c r="AU136" s="16">
        <f t="shared" si="42"/>
        <v>3866314.2583187553</v>
      </c>
      <c r="AV136" s="16">
        <f t="shared" si="43"/>
        <v>19460151.862937406</v>
      </c>
      <c r="AW136" s="16">
        <f t="shared" si="44"/>
        <v>144377689.03157866</v>
      </c>
      <c r="AX136" s="16">
        <f t="shared" si="45"/>
        <v>289333.96842133999</v>
      </c>
      <c r="AY136" s="17">
        <f t="shared" si="50"/>
        <v>144667023</v>
      </c>
    </row>
    <row r="137" spans="1:51" x14ac:dyDescent="0.2">
      <c r="A137" s="4">
        <f t="shared" si="46"/>
        <v>2026</v>
      </c>
      <c r="B137" s="4">
        <f t="shared" si="47"/>
        <v>12</v>
      </c>
      <c r="C137" s="11">
        <f t="shared" si="30"/>
        <v>46357</v>
      </c>
      <c r="E137" s="15">
        <v>106852076</v>
      </c>
      <c r="F137" s="16">
        <v>41382411</v>
      </c>
      <c r="G137" s="16">
        <v>2490095</v>
      </c>
      <c r="H137" s="16">
        <v>4401610</v>
      </c>
      <c r="I137" s="16">
        <v>269233</v>
      </c>
      <c r="J137" s="16">
        <v>173124</v>
      </c>
      <c r="K137" s="16">
        <v>22620</v>
      </c>
      <c r="L137" s="16">
        <v>6076987</v>
      </c>
      <c r="M137" s="16">
        <v>14302934</v>
      </c>
      <c r="N137" s="16">
        <f t="shared" si="31"/>
        <v>151016435</v>
      </c>
      <c r="O137" s="16">
        <f t="shared" si="32"/>
        <v>4574734</v>
      </c>
      <c r="P137" s="16">
        <f t="shared" si="33"/>
        <v>20379921</v>
      </c>
      <c r="Q137" s="16">
        <f t="shared" si="34"/>
        <v>175971090</v>
      </c>
      <c r="R137" s="16">
        <f t="shared" si="35"/>
        <v>352647</v>
      </c>
      <c r="S137" s="17">
        <f t="shared" si="48"/>
        <v>176323737</v>
      </c>
      <c r="U137" s="15">
        <v>110678034</v>
      </c>
      <c r="V137" s="16">
        <v>42891823</v>
      </c>
      <c r="W137" s="16">
        <v>2753672</v>
      </c>
      <c r="X137" s="16">
        <v>4566673</v>
      </c>
      <c r="Y137" s="16">
        <v>267995</v>
      </c>
      <c r="Z137" s="16">
        <v>187767</v>
      </c>
      <c r="AA137" s="16">
        <v>22507</v>
      </c>
      <c r="AB137" s="16">
        <v>6297507</v>
      </c>
      <c r="AC137" s="16">
        <v>14897233</v>
      </c>
      <c r="AD137" s="16">
        <f t="shared" si="36"/>
        <v>156614031</v>
      </c>
      <c r="AE137" s="16">
        <f t="shared" si="37"/>
        <v>4754440</v>
      </c>
      <c r="AF137" s="16">
        <f t="shared" si="38"/>
        <v>21194740</v>
      </c>
      <c r="AG137" s="16">
        <f t="shared" si="39"/>
        <v>182563211</v>
      </c>
      <c r="AH137" s="16">
        <f t="shared" si="40"/>
        <v>365858</v>
      </c>
      <c r="AI137" s="17">
        <f t="shared" si="49"/>
        <v>182929069</v>
      </c>
      <c r="AK137" s="15">
        <v>110032332.95970258</v>
      </c>
      <c r="AL137" s="16">
        <v>42376536.129846647</v>
      </c>
      <c r="AM137" s="16">
        <v>2700408.5260777473</v>
      </c>
      <c r="AN137" s="16">
        <v>4505429.2096581925</v>
      </c>
      <c r="AO137" s="16">
        <v>268542.90234059573</v>
      </c>
      <c r="AP137" s="16">
        <v>184569.79455272417</v>
      </c>
      <c r="AQ137" s="16">
        <v>22557.422543534347</v>
      </c>
      <c r="AR137" s="16">
        <v>6076987.4853981752</v>
      </c>
      <c r="AS137" s="16">
        <v>14302934.444754245</v>
      </c>
      <c r="AT137" s="16">
        <f t="shared" si="41"/>
        <v>155400377.94051111</v>
      </c>
      <c r="AU137" s="16">
        <f t="shared" si="42"/>
        <v>4689999.0042109163</v>
      </c>
      <c r="AV137" s="16">
        <f t="shared" si="43"/>
        <v>20379921.93015242</v>
      </c>
      <c r="AW137" s="16">
        <f t="shared" si="44"/>
        <v>180470298.87487444</v>
      </c>
      <c r="AX137" s="16">
        <f t="shared" si="45"/>
        <v>361664.12512555718</v>
      </c>
      <c r="AY137" s="17">
        <f t="shared" si="50"/>
        <v>180831963</v>
      </c>
    </row>
    <row r="138" spans="1:51" x14ac:dyDescent="0.2">
      <c r="A138" s="4">
        <f t="shared" si="46"/>
        <v>2027</v>
      </c>
      <c r="B138" s="4">
        <f t="shared" si="47"/>
        <v>1</v>
      </c>
      <c r="C138" s="11">
        <f t="shared" si="30"/>
        <v>46388</v>
      </c>
      <c r="E138" s="15">
        <v>99100701</v>
      </c>
      <c r="F138" s="16">
        <v>39229254</v>
      </c>
      <c r="G138" s="16">
        <v>2383529</v>
      </c>
      <c r="H138" s="16">
        <v>4316905</v>
      </c>
      <c r="I138" s="16">
        <v>247305</v>
      </c>
      <c r="J138" s="16">
        <v>153049</v>
      </c>
      <c r="K138" s="16">
        <v>19808</v>
      </c>
      <c r="L138" s="16">
        <v>5900573</v>
      </c>
      <c r="M138" s="16">
        <v>14886760</v>
      </c>
      <c r="N138" s="16">
        <f t="shared" si="31"/>
        <v>140980597</v>
      </c>
      <c r="O138" s="16">
        <f t="shared" si="32"/>
        <v>4469954</v>
      </c>
      <c r="P138" s="16">
        <f t="shared" si="33"/>
        <v>20787333</v>
      </c>
      <c r="Q138" s="16">
        <f t="shared" si="34"/>
        <v>166237884</v>
      </c>
      <c r="R138" s="16">
        <f t="shared" si="35"/>
        <v>333142</v>
      </c>
      <c r="S138" s="17">
        <f t="shared" si="48"/>
        <v>166571026</v>
      </c>
      <c r="U138" s="15">
        <v>103117869</v>
      </c>
      <c r="V138" s="16">
        <v>40822896</v>
      </c>
      <c r="W138" s="16">
        <v>2641684</v>
      </c>
      <c r="X138" s="16">
        <v>4496573</v>
      </c>
      <c r="Y138" s="16">
        <v>247228</v>
      </c>
      <c r="Z138" s="16">
        <v>171967</v>
      </c>
      <c r="AA138" s="16">
        <v>19802</v>
      </c>
      <c r="AB138" s="16">
        <v>5622605</v>
      </c>
      <c r="AC138" s="16">
        <v>14185466</v>
      </c>
      <c r="AD138" s="16">
        <f t="shared" si="36"/>
        <v>146849479</v>
      </c>
      <c r="AE138" s="16">
        <f t="shared" si="37"/>
        <v>4668540</v>
      </c>
      <c r="AF138" s="16">
        <f t="shared" si="38"/>
        <v>19808071</v>
      </c>
      <c r="AG138" s="16">
        <f t="shared" si="39"/>
        <v>171326090</v>
      </c>
      <c r="AH138" s="16">
        <f t="shared" si="40"/>
        <v>343339</v>
      </c>
      <c r="AI138" s="17">
        <f t="shared" si="49"/>
        <v>171669429</v>
      </c>
      <c r="AK138" s="15">
        <v>102496418.51682</v>
      </c>
      <c r="AL138" s="16">
        <v>40358328.716242775</v>
      </c>
      <c r="AM138" s="16">
        <v>2596426.3313862612</v>
      </c>
      <c r="AN138" s="16">
        <v>4435433.4321499355</v>
      </c>
      <c r="AO138" s="16">
        <v>247602.30887818031</v>
      </c>
      <c r="AP138" s="16">
        <v>168917.05952182098</v>
      </c>
      <c r="AQ138" s="16">
        <v>19832.630239195732</v>
      </c>
      <c r="AR138" s="16">
        <v>5900572.8654022012</v>
      </c>
      <c r="AS138" s="16">
        <v>14886759.542129457</v>
      </c>
      <c r="AT138" s="16">
        <f t="shared" si="41"/>
        <v>145718608.50356641</v>
      </c>
      <c r="AU138" s="16">
        <f t="shared" si="42"/>
        <v>4604350.4916717568</v>
      </c>
      <c r="AV138" s="16">
        <f t="shared" si="43"/>
        <v>20787332.407531656</v>
      </c>
      <c r="AW138" s="16">
        <f t="shared" si="44"/>
        <v>171110291.40276983</v>
      </c>
      <c r="AX138" s="16">
        <f t="shared" si="45"/>
        <v>342906.5972301662</v>
      </c>
      <c r="AY138" s="17">
        <f t="shared" si="50"/>
        <v>171453198</v>
      </c>
    </row>
    <row r="139" spans="1:51" x14ac:dyDescent="0.2">
      <c r="A139" s="4">
        <f t="shared" si="46"/>
        <v>2027</v>
      </c>
      <c r="B139" s="4">
        <f t="shared" si="47"/>
        <v>2</v>
      </c>
      <c r="C139" s="11">
        <f t="shared" si="30"/>
        <v>46419</v>
      </c>
      <c r="E139" s="15">
        <v>84577188</v>
      </c>
      <c r="F139" s="16">
        <v>33781902</v>
      </c>
      <c r="G139" s="16">
        <v>2105419</v>
      </c>
      <c r="H139" s="16">
        <v>3947110</v>
      </c>
      <c r="I139" s="16">
        <v>230268</v>
      </c>
      <c r="J139" s="16">
        <v>150420</v>
      </c>
      <c r="K139" s="16">
        <v>18731</v>
      </c>
      <c r="L139" s="16">
        <v>5441286</v>
      </c>
      <c r="M139" s="16">
        <v>13612657</v>
      </c>
      <c r="N139" s="16">
        <f t="shared" si="31"/>
        <v>120713508</v>
      </c>
      <c r="O139" s="16">
        <f t="shared" si="32"/>
        <v>4097530</v>
      </c>
      <c r="P139" s="16">
        <f t="shared" si="33"/>
        <v>19053943</v>
      </c>
      <c r="Q139" s="16">
        <f t="shared" si="34"/>
        <v>143864981</v>
      </c>
      <c r="R139" s="16">
        <f t="shared" si="35"/>
        <v>288307</v>
      </c>
      <c r="S139" s="17">
        <f t="shared" si="48"/>
        <v>144153288</v>
      </c>
      <c r="U139" s="15">
        <v>88015491</v>
      </c>
      <c r="V139" s="16">
        <v>35128312</v>
      </c>
      <c r="W139" s="16">
        <v>2345350</v>
      </c>
      <c r="X139" s="16">
        <v>4108920</v>
      </c>
      <c r="Y139" s="16">
        <v>230767</v>
      </c>
      <c r="Z139" s="16">
        <v>170650</v>
      </c>
      <c r="AA139" s="16">
        <v>18771</v>
      </c>
      <c r="AB139" s="16">
        <v>5336041</v>
      </c>
      <c r="AC139" s="16">
        <v>13355254</v>
      </c>
      <c r="AD139" s="16">
        <f t="shared" si="36"/>
        <v>125738691</v>
      </c>
      <c r="AE139" s="16">
        <f t="shared" si="37"/>
        <v>4279570</v>
      </c>
      <c r="AF139" s="16">
        <f t="shared" si="38"/>
        <v>18691295</v>
      </c>
      <c r="AG139" s="16">
        <f t="shared" si="39"/>
        <v>148709556</v>
      </c>
      <c r="AH139" s="16">
        <f t="shared" si="40"/>
        <v>298015</v>
      </c>
      <c r="AI139" s="17">
        <f t="shared" si="49"/>
        <v>149007571</v>
      </c>
      <c r="AK139" s="15">
        <v>87438802.467518508</v>
      </c>
      <c r="AL139" s="16">
        <v>34769117.871316224</v>
      </c>
      <c r="AM139" s="16">
        <v>2312786.5134102139</v>
      </c>
      <c r="AN139" s="16">
        <v>4052332.8375984803</v>
      </c>
      <c r="AO139" s="16">
        <v>230902.94705799248</v>
      </c>
      <c r="AP139" s="16">
        <v>168395.67321292189</v>
      </c>
      <c r="AQ139" s="16">
        <v>18781.682994830866</v>
      </c>
      <c r="AR139" s="16">
        <v>5441286.1638086503</v>
      </c>
      <c r="AS139" s="16">
        <v>13612656.804017138</v>
      </c>
      <c r="AT139" s="16">
        <f t="shared" si="41"/>
        <v>124770391.48229776</v>
      </c>
      <c r="AU139" s="16">
        <f t="shared" si="42"/>
        <v>4220728.5108114025</v>
      </c>
      <c r="AV139" s="16">
        <f t="shared" si="43"/>
        <v>19053942.967825789</v>
      </c>
      <c r="AW139" s="16">
        <f t="shared" si="44"/>
        <v>148045062.96093497</v>
      </c>
      <c r="AX139" s="16">
        <f t="shared" si="45"/>
        <v>296683.0390650332</v>
      </c>
      <c r="AY139" s="17">
        <f t="shared" si="50"/>
        <v>148341746</v>
      </c>
    </row>
    <row r="140" spans="1:51" x14ac:dyDescent="0.2">
      <c r="A140" s="4">
        <f t="shared" si="46"/>
        <v>2027</v>
      </c>
      <c r="B140" s="4">
        <f t="shared" si="47"/>
        <v>3</v>
      </c>
      <c r="C140" s="11">
        <f t="shared" si="30"/>
        <v>46447</v>
      </c>
      <c r="E140" s="15">
        <v>75363585</v>
      </c>
      <c r="F140" s="16">
        <v>31346005</v>
      </c>
      <c r="G140" s="16">
        <v>1970525</v>
      </c>
      <c r="H140" s="16">
        <v>3783725</v>
      </c>
      <c r="I140" s="16">
        <v>244228</v>
      </c>
      <c r="J140" s="16">
        <v>152943</v>
      </c>
      <c r="K140" s="16">
        <v>20228</v>
      </c>
      <c r="L140" s="16">
        <v>5449924</v>
      </c>
      <c r="M140" s="16">
        <v>15369519</v>
      </c>
      <c r="N140" s="16">
        <f t="shared" si="31"/>
        <v>108944571</v>
      </c>
      <c r="O140" s="16">
        <f t="shared" si="32"/>
        <v>3936668</v>
      </c>
      <c r="P140" s="16">
        <f t="shared" si="33"/>
        <v>20819443</v>
      </c>
      <c r="Q140" s="16">
        <f t="shared" si="34"/>
        <v>133700682</v>
      </c>
      <c r="R140" s="16">
        <f t="shared" si="35"/>
        <v>267937</v>
      </c>
      <c r="S140" s="17">
        <f t="shared" si="48"/>
        <v>133968619</v>
      </c>
      <c r="U140" s="15">
        <v>78400960</v>
      </c>
      <c r="V140" s="16">
        <v>32583540</v>
      </c>
      <c r="W140" s="16">
        <v>2229324</v>
      </c>
      <c r="X140" s="16">
        <v>3936471</v>
      </c>
      <c r="Y140" s="16">
        <v>245652</v>
      </c>
      <c r="Z140" s="16">
        <v>175090</v>
      </c>
      <c r="AA140" s="16">
        <v>20350</v>
      </c>
      <c r="AB140" s="16">
        <v>5264720</v>
      </c>
      <c r="AC140" s="16">
        <v>14725204</v>
      </c>
      <c r="AD140" s="16">
        <f t="shared" si="36"/>
        <v>113479826</v>
      </c>
      <c r="AE140" s="16">
        <f t="shared" si="37"/>
        <v>4111561</v>
      </c>
      <c r="AF140" s="16">
        <f t="shared" si="38"/>
        <v>19989924</v>
      </c>
      <c r="AG140" s="16">
        <f t="shared" si="39"/>
        <v>137581311</v>
      </c>
      <c r="AH140" s="16">
        <f t="shared" si="40"/>
        <v>275714</v>
      </c>
      <c r="AI140" s="17">
        <f t="shared" si="49"/>
        <v>137857025</v>
      </c>
      <c r="AK140" s="15">
        <v>77842922.887315348</v>
      </c>
      <c r="AL140" s="16">
        <v>32292021.282714516</v>
      </c>
      <c r="AM140" s="16">
        <v>2205098.8454415472</v>
      </c>
      <c r="AN140" s="16">
        <v>3882157.9660395952</v>
      </c>
      <c r="AO140" s="16">
        <v>245544.74943914599</v>
      </c>
      <c r="AP140" s="16">
        <v>172871.72017293441</v>
      </c>
      <c r="AQ140" s="16">
        <v>20343.249213135965</v>
      </c>
      <c r="AR140" s="16">
        <v>5449923.5616913885</v>
      </c>
      <c r="AS140" s="16">
        <v>15369518.916384187</v>
      </c>
      <c r="AT140" s="16">
        <f t="shared" si="41"/>
        <v>112605931.01412369</v>
      </c>
      <c r="AU140" s="16">
        <f t="shared" si="42"/>
        <v>4055029.6862125294</v>
      </c>
      <c r="AV140" s="16">
        <f t="shared" si="43"/>
        <v>20819442.478075575</v>
      </c>
      <c r="AW140" s="16">
        <f t="shared" si="44"/>
        <v>137480403.17841178</v>
      </c>
      <c r="AX140" s="16">
        <f t="shared" si="45"/>
        <v>275511.82158821821</v>
      </c>
      <c r="AY140" s="17">
        <f t="shared" si="50"/>
        <v>137755915</v>
      </c>
    </row>
    <row r="141" spans="1:51" x14ac:dyDescent="0.2">
      <c r="A141" s="4">
        <f t="shared" si="46"/>
        <v>2027</v>
      </c>
      <c r="B141" s="4">
        <f t="shared" si="47"/>
        <v>4</v>
      </c>
      <c r="C141" s="11">
        <f t="shared" si="30"/>
        <v>46478</v>
      </c>
      <c r="E141" s="15">
        <v>54323845</v>
      </c>
      <c r="F141" s="16">
        <v>24046938</v>
      </c>
      <c r="G141" s="16">
        <v>1578107</v>
      </c>
      <c r="H141" s="16">
        <v>3020451</v>
      </c>
      <c r="I141" s="16">
        <v>224287</v>
      </c>
      <c r="J141" s="16">
        <v>131932</v>
      </c>
      <c r="K141" s="16">
        <v>19632</v>
      </c>
      <c r="L141" s="16">
        <v>4836570</v>
      </c>
      <c r="M141" s="16">
        <v>13462717</v>
      </c>
      <c r="N141" s="16">
        <f t="shared" si="31"/>
        <v>80192809</v>
      </c>
      <c r="O141" s="16">
        <f t="shared" si="32"/>
        <v>3152383</v>
      </c>
      <c r="P141" s="16">
        <f t="shared" si="33"/>
        <v>18299287</v>
      </c>
      <c r="Q141" s="16">
        <f t="shared" si="34"/>
        <v>101644479</v>
      </c>
      <c r="R141" s="16">
        <f t="shared" si="35"/>
        <v>203696</v>
      </c>
      <c r="S141" s="17">
        <f t="shared" si="48"/>
        <v>101848175</v>
      </c>
      <c r="U141" s="15">
        <v>56448225</v>
      </c>
      <c r="V141" s="16">
        <v>25005068</v>
      </c>
      <c r="W141" s="16">
        <v>1831740</v>
      </c>
      <c r="X141" s="16">
        <v>3140130</v>
      </c>
      <c r="Y141" s="16">
        <v>226301</v>
      </c>
      <c r="Z141" s="16">
        <v>152303</v>
      </c>
      <c r="AA141" s="16">
        <v>19824</v>
      </c>
      <c r="AB141" s="16">
        <v>4715570</v>
      </c>
      <c r="AC141" s="16">
        <v>13146721</v>
      </c>
      <c r="AD141" s="16">
        <f t="shared" si="36"/>
        <v>83531158</v>
      </c>
      <c r="AE141" s="16">
        <f t="shared" si="37"/>
        <v>3292433</v>
      </c>
      <c r="AF141" s="16">
        <f t="shared" si="38"/>
        <v>17862291</v>
      </c>
      <c r="AG141" s="16">
        <f t="shared" si="39"/>
        <v>104685882</v>
      </c>
      <c r="AH141" s="16">
        <f t="shared" si="40"/>
        <v>209791</v>
      </c>
      <c r="AI141" s="17">
        <f t="shared" si="49"/>
        <v>104895673</v>
      </c>
      <c r="AK141" s="15">
        <v>56020223.673246272</v>
      </c>
      <c r="AL141" s="16">
        <v>24805319.345721245</v>
      </c>
      <c r="AM141" s="16">
        <v>1816601.1246077647</v>
      </c>
      <c r="AN141" s="16">
        <v>3096552.0159311672</v>
      </c>
      <c r="AO141" s="16">
        <v>225954.55700899064</v>
      </c>
      <c r="AP141" s="16">
        <v>150612.25670895595</v>
      </c>
      <c r="AQ141" s="16">
        <v>19794.568739949478</v>
      </c>
      <c r="AR141" s="16">
        <v>4836569.5896504968</v>
      </c>
      <c r="AS141" s="16">
        <v>13462717.192910716</v>
      </c>
      <c r="AT141" s="16">
        <f t="shared" si="41"/>
        <v>82887893.269324228</v>
      </c>
      <c r="AU141" s="16">
        <f t="shared" si="42"/>
        <v>3247164.272640123</v>
      </c>
      <c r="AV141" s="16">
        <f t="shared" si="43"/>
        <v>18299286.782561213</v>
      </c>
      <c r="AW141" s="16">
        <f t="shared" si="44"/>
        <v>104434344.32452556</v>
      </c>
      <c r="AX141" s="16">
        <f t="shared" si="45"/>
        <v>209287.67547443509</v>
      </c>
      <c r="AY141" s="17">
        <f t="shared" si="50"/>
        <v>104643632</v>
      </c>
    </row>
    <row r="142" spans="1:51" x14ac:dyDescent="0.2">
      <c r="A142" s="4">
        <f t="shared" si="46"/>
        <v>2027</v>
      </c>
      <c r="B142" s="4">
        <f t="shared" si="47"/>
        <v>5</v>
      </c>
      <c r="C142" s="11">
        <f t="shared" si="30"/>
        <v>46508</v>
      </c>
      <c r="E142" s="15">
        <v>32557144</v>
      </c>
      <c r="F142" s="16">
        <v>16786007</v>
      </c>
      <c r="G142" s="16">
        <v>1128001</v>
      </c>
      <c r="H142" s="16">
        <v>2399409</v>
      </c>
      <c r="I142" s="16">
        <v>188885</v>
      </c>
      <c r="J142" s="16">
        <v>118016</v>
      </c>
      <c r="K142" s="16">
        <v>17518</v>
      </c>
      <c r="L142" s="16">
        <v>4454873</v>
      </c>
      <c r="M142" s="16">
        <v>13302280</v>
      </c>
      <c r="N142" s="16">
        <f t="shared" si="31"/>
        <v>50677555</v>
      </c>
      <c r="O142" s="16">
        <f t="shared" si="32"/>
        <v>2517425</v>
      </c>
      <c r="P142" s="16">
        <f t="shared" si="33"/>
        <v>17757153</v>
      </c>
      <c r="Q142" s="16">
        <f t="shared" si="34"/>
        <v>70952133</v>
      </c>
      <c r="R142" s="16">
        <f t="shared" si="35"/>
        <v>142189</v>
      </c>
      <c r="S142" s="17">
        <f t="shared" si="48"/>
        <v>71094322</v>
      </c>
      <c r="U142" s="15">
        <v>33732109</v>
      </c>
      <c r="V142" s="16">
        <v>17486970</v>
      </c>
      <c r="W142" s="16">
        <v>1358943</v>
      </c>
      <c r="X142" s="16">
        <v>2491533</v>
      </c>
      <c r="Y142" s="16">
        <v>191411</v>
      </c>
      <c r="Z142" s="16">
        <v>137734</v>
      </c>
      <c r="AA142" s="16">
        <v>17779</v>
      </c>
      <c r="AB142" s="16">
        <v>4475938</v>
      </c>
      <c r="AC142" s="16">
        <v>13225587</v>
      </c>
      <c r="AD142" s="16">
        <f t="shared" si="36"/>
        <v>52787212</v>
      </c>
      <c r="AE142" s="16">
        <f t="shared" si="37"/>
        <v>2629267</v>
      </c>
      <c r="AF142" s="16">
        <f t="shared" si="38"/>
        <v>17701525</v>
      </c>
      <c r="AG142" s="16">
        <f t="shared" si="39"/>
        <v>73118004</v>
      </c>
      <c r="AH142" s="16">
        <f t="shared" si="40"/>
        <v>146529</v>
      </c>
      <c r="AI142" s="17">
        <f t="shared" si="49"/>
        <v>73264533</v>
      </c>
      <c r="AK142" s="15">
        <v>33462164.869571317</v>
      </c>
      <c r="AL142" s="16">
        <v>17359823.341480173</v>
      </c>
      <c r="AM142" s="16">
        <v>1350182.5213778066</v>
      </c>
      <c r="AN142" s="16">
        <v>2456965.0729570808</v>
      </c>
      <c r="AO142" s="16">
        <v>190810.18333382608</v>
      </c>
      <c r="AP142" s="16">
        <v>136150.68510795938</v>
      </c>
      <c r="AQ142" s="16">
        <v>17721.877618567036</v>
      </c>
      <c r="AR142" s="16">
        <v>4454872.9898970705</v>
      </c>
      <c r="AS142" s="16">
        <v>13302280.32781605</v>
      </c>
      <c r="AT142" s="16">
        <f t="shared" si="41"/>
        <v>52380702.793381698</v>
      </c>
      <c r="AU142" s="16">
        <f t="shared" si="42"/>
        <v>2593115.7580650402</v>
      </c>
      <c r="AV142" s="16">
        <f t="shared" si="43"/>
        <v>17757153.317713119</v>
      </c>
      <c r="AW142" s="16">
        <f t="shared" si="44"/>
        <v>72730971.869159847</v>
      </c>
      <c r="AX142" s="16">
        <f t="shared" si="45"/>
        <v>145753.1308401525</v>
      </c>
      <c r="AY142" s="17">
        <f t="shared" si="50"/>
        <v>72876725</v>
      </c>
    </row>
    <row r="143" spans="1:51" x14ac:dyDescent="0.2">
      <c r="A143" s="4">
        <f t="shared" si="46"/>
        <v>2027</v>
      </c>
      <c r="B143" s="4">
        <f t="shared" si="47"/>
        <v>6</v>
      </c>
      <c r="C143" s="11">
        <f t="shared" si="30"/>
        <v>46539</v>
      </c>
      <c r="E143" s="15">
        <v>21852109</v>
      </c>
      <c r="F143" s="16">
        <v>12596186</v>
      </c>
      <c r="G143" s="16">
        <v>895846</v>
      </c>
      <c r="H143" s="16">
        <v>1807521</v>
      </c>
      <c r="I143" s="16">
        <v>168335</v>
      </c>
      <c r="J143" s="16">
        <v>96693</v>
      </c>
      <c r="K143" s="16">
        <v>16397</v>
      </c>
      <c r="L143" s="16">
        <v>4095398</v>
      </c>
      <c r="M143" s="16">
        <v>12097548</v>
      </c>
      <c r="N143" s="16">
        <f t="shared" si="31"/>
        <v>35528873</v>
      </c>
      <c r="O143" s="16">
        <f t="shared" si="32"/>
        <v>1904214</v>
      </c>
      <c r="P143" s="16">
        <f t="shared" si="33"/>
        <v>16192946</v>
      </c>
      <c r="Q143" s="16">
        <f t="shared" si="34"/>
        <v>53626033</v>
      </c>
      <c r="R143" s="16">
        <f t="shared" si="35"/>
        <v>107467</v>
      </c>
      <c r="S143" s="17">
        <f t="shared" si="48"/>
        <v>53733500</v>
      </c>
      <c r="U143" s="15">
        <v>22577985</v>
      </c>
      <c r="V143" s="16">
        <v>13121114</v>
      </c>
      <c r="W143" s="16">
        <v>1121046</v>
      </c>
      <c r="X143" s="16">
        <v>1874098</v>
      </c>
      <c r="Y143" s="16">
        <v>171058</v>
      </c>
      <c r="Z143" s="16">
        <v>114714</v>
      </c>
      <c r="AA143" s="16">
        <v>16701</v>
      </c>
      <c r="AB143" s="16">
        <v>4158331</v>
      </c>
      <c r="AC143" s="16">
        <v>12304880</v>
      </c>
      <c r="AD143" s="16">
        <f t="shared" si="36"/>
        <v>37007904</v>
      </c>
      <c r="AE143" s="16">
        <f t="shared" si="37"/>
        <v>1988812</v>
      </c>
      <c r="AF143" s="16">
        <f t="shared" si="38"/>
        <v>16463211</v>
      </c>
      <c r="AG143" s="16">
        <f t="shared" si="39"/>
        <v>55459927</v>
      </c>
      <c r="AH143" s="16">
        <f t="shared" si="40"/>
        <v>111142</v>
      </c>
      <c r="AI143" s="17">
        <f t="shared" si="49"/>
        <v>55571069</v>
      </c>
      <c r="AK143" s="15">
        <v>22396851.176750343</v>
      </c>
      <c r="AL143" s="16">
        <v>13025397.808600772</v>
      </c>
      <c r="AM143" s="16">
        <v>1113837.3290885917</v>
      </c>
      <c r="AN143" s="16">
        <v>1848157.05933609</v>
      </c>
      <c r="AO143" s="16">
        <v>170211.28306327062</v>
      </c>
      <c r="AP143" s="16">
        <v>113310.1305453212</v>
      </c>
      <c r="AQ143" s="16">
        <v>16613.879442370235</v>
      </c>
      <c r="AR143" s="16">
        <v>4095398.4865137581</v>
      </c>
      <c r="AS143" s="16">
        <v>12097547.843389843</v>
      </c>
      <c r="AT143" s="16">
        <f t="shared" si="41"/>
        <v>36722911.476945348</v>
      </c>
      <c r="AU143" s="16">
        <f t="shared" si="42"/>
        <v>1961467.1898814111</v>
      </c>
      <c r="AV143" s="16">
        <f t="shared" si="43"/>
        <v>16192946.329903601</v>
      </c>
      <c r="AW143" s="16">
        <f t="shared" si="44"/>
        <v>54877324.996730365</v>
      </c>
      <c r="AX143" s="16">
        <f t="shared" si="45"/>
        <v>109975.00326963514</v>
      </c>
      <c r="AY143" s="17">
        <f t="shared" si="50"/>
        <v>54987300</v>
      </c>
    </row>
    <row r="144" spans="1:51" x14ac:dyDescent="0.2">
      <c r="A144" s="4">
        <f t="shared" si="46"/>
        <v>2027</v>
      </c>
      <c r="B144" s="4">
        <f t="shared" si="47"/>
        <v>7</v>
      </c>
      <c r="C144" s="11">
        <f t="shared" si="30"/>
        <v>46569</v>
      </c>
      <c r="E144" s="15">
        <v>15773966</v>
      </c>
      <c r="F144" s="16">
        <v>10102472</v>
      </c>
      <c r="G144" s="16">
        <v>756823</v>
      </c>
      <c r="H144" s="16">
        <v>1578094</v>
      </c>
      <c r="I144" s="16">
        <v>142311</v>
      </c>
      <c r="J144" s="16">
        <v>88912</v>
      </c>
      <c r="K144" s="16">
        <v>15068</v>
      </c>
      <c r="L144" s="16">
        <v>3921622</v>
      </c>
      <c r="M144" s="16">
        <v>11865936</v>
      </c>
      <c r="N144" s="16">
        <f t="shared" si="31"/>
        <v>26790640</v>
      </c>
      <c r="O144" s="16">
        <f t="shared" si="32"/>
        <v>1667006</v>
      </c>
      <c r="P144" s="16">
        <f t="shared" si="33"/>
        <v>15787558</v>
      </c>
      <c r="Q144" s="16">
        <f t="shared" si="34"/>
        <v>44245204</v>
      </c>
      <c r="R144" s="16">
        <f t="shared" si="35"/>
        <v>88668</v>
      </c>
      <c r="S144" s="17">
        <f t="shared" si="48"/>
        <v>44333872</v>
      </c>
      <c r="U144" s="15">
        <v>16251284</v>
      </c>
      <c r="V144" s="16">
        <v>10524232</v>
      </c>
      <c r="W144" s="16">
        <v>973026</v>
      </c>
      <c r="X144" s="16">
        <v>1633142</v>
      </c>
      <c r="Y144" s="16">
        <v>142121</v>
      </c>
      <c r="Z144" s="16">
        <v>107924</v>
      </c>
      <c r="AA144" s="16">
        <v>15244</v>
      </c>
      <c r="AB144" s="16">
        <v>4065373</v>
      </c>
      <c r="AC144" s="16">
        <v>12257404</v>
      </c>
      <c r="AD144" s="16">
        <f t="shared" si="36"/>
        <v>27905907</v>
      </c>
      <c r="AE144" s="16">
        <f t="shared" si="37"/>
        <v>1741066</v>
      </c>
      <c r="AF144" s="16">
        <f t="shared" si="38"/>
        <v>16322777</v>
      </c>
      <c r="AG144" s="16">
        <f t="shared" si="39"/>
        <v>45969750</v>
      </c>
      <c r="AH144" s="16">
        <f t="shared" si="40"/>
        <v>92124</v>
      </c>
      <c r="AI144" s="17">
        <f t="shared" si="49"/>
        <v>46061874</v>
      </c>
      <c r="AK144" s="15">
        <v>16124928.385364728</v>
      </c>
      <c r="AL144" s="16">
        <v>10442878.278886314</v>
      </c>
      <c r="AM144" s="16">
        <v>966376.24946069787</v>
      </c>
      <c r="AN144" s="16">
        <v>1610967.3534317282</v>
      </c>
      <c r="AO144" s="16">
        <v>141666.00598506461</v>
      </c>
      <c r="AP144" s="16">
        <v>106160.04457176737</v>
      </c>
      <c r="AQ144" s="16">
        <v>15158.199206452548</v>
      </c>
      <c r="AR144" s="16">
        <v>3921622.0601891605</v>
      </c>
      <c r="AS144" s="16">
        <v>11865936.134540556</v>
      </c>
      <c r="AT144" s="16">
        <f t="shared" si="41"/>
        <v>27691007.118903261</v>
      </c>
      <c r="AU144" s="16">
        <f t="shared" si="42"/>
        <v>1717127.3980034955</v>
      </c>
      <c r="AV144" s="16">
        <f t="shared" si="43"/>
        <v>15787558.194729716</v>
      </c>
      <c r="AW144" s="16">
        <f t="shared" si="44"/>
        <v>45195692.711636469</v>
      </c>
      <c r="AX144" s="16">
        <f t="shared" si="45"/>
        <v>90572.288363531232</v>
      </c>
      <c r="AY144" s="17">
        <f t="shared" si="50"/>
        <v>45286265</v>
      </c>
    </row>
    <row r="145" spans="1:51" x14ac:dyDescent="0.2">
      <c r="A145" s="4">
        <f t="shared" si="46"/>
        <v>2027</v>
      </c>
      <c r="B145" s="4">
        <f t="shared" si="47"/>
        <v>8</v>
      </c>
      <c r="C145" s="11">
        <f t="shared" si="30"/>
        <v>46600</v>
      </c>
      <c r="E145" s="15">
        <v>14958246</v>
      </c>
      <c r="F145" s="16">
        <v>10301997</v>
      </c>
      <c r="G145" s="16">
        <v>789236</v>
      </c>
      <c r="H145" s="16">
        <v>1497001</v>
      </c>
      <c r="I145" s="16">
        <v>139331</v>
      </c>
      <c r="J145" s="16">
        <v>101395</v>
      </c>
      <c r="K145" s="16">
        <v>16925</v>
      </c>
      <c r="L145" s="16">
        <v>3905638</v>
      </c>
      <c r="M145" s="16">
        <v>12261092</v>
      </c>
      <c r="N145" s="16">
        <f t="shared" si="31"/>
        <v>26205735</v>
      </c>
      <c r="O145" s="16">
        <f t="shared" si="32"/>
        <v>1598396</v>
      </c>
      <c r="P145" s="16">
        <f t="shared" si="33"/>
        <v>16166730</v>
      </c>
      <c r="Q145" s="16">
        <f t="shared" si="34"/>
        <v>43970861</v>
      </c>
      <c r="R145" s="16">
        <f t="shared" si="35"/>
        <v>88118</v>
      </c>
      <c r="S145" s="17">
        <f t="shared" si="48"/>
        <v>44058979</v>
      </c>
      <c r="U145" s="15">
        <v>15502189</v>
      </c>
      <c r="V145" s="16">
        <v>10625630</v>
      </c>
      <c r="W145" s="16">
        <v>1014082</v>
      </c>
      <c r="X145" s="16">
        <v>1546400</v>
      </c>
      <c r="Y145" s="16">
        <v>138010</v>
      </c>
      <c r="Z145" s="16">
        <v>123007</v>
      </c>
      <c r="AA145" s="16">
        <v>16741</v>
      </c>
      <c r="AB145" s="16">
        <v>4009141</v>
      </c>
      <c r="AC145" s="16">
        <v>12533594</v>
      </c>
      <c r="AD145" s="16">
        <f t="shared" si="36"/>
        <v>27296652</v>
      </c>
      <c r="AE145" s="16">
        <f t="shared" si="37"/>
        <v>1669407</v>
      </c>
      <c r="AF145" s="16">
        <f t="shared" si="38"/>
        <v>16542735</v>
      </c>
      <c r="AG145" s="16">
        <f t="shared" si="39"/>
        <v>45508794</v>
      </c>
      <c r="AH145" s="16">
        <f t="shared" si="40"/>
        <v>91200</v>
      </c>
      <c r="AI145" s="17">
        <f t="shared" si="49"/>
        <v>45599994</v>
      </c>
      <c r="AK145" s="15">
        <v>15358748.690209305</v>
      </c>
      <c r="AL145" s="16">
        <v>10562754.061086779</v>
      </c>
      <c r="AM145" s="16">
        <v>1010426.6544903698</v>
      </c>
      <c r="AN145" s="16">
        <v>1525210.4746656045</v>
      </c>
      <c r="AO145" s="16">
        <v>137794.09519439272</v>
      </c>
      <c r="AP145" s="16">
        <v>121243.53313373572</v>
      </c>
      <c r="AQ145" s="16">
        <v>16720.724492158792</v>
      </c>
      <c r="AR145" s="16">
        <v>3905638.4669316001</v>
      </c>
      <c r="AS145" s="16">
        <v>12261091.884728428</v>
      </c>
      <c r="AT145" s="16">
        <f t="shared" si="41"/>
        <v>27086444.225473005</v>
      </c>
      <c r="AU145" s="16">
        <f t="shared" si="42"/>
        <v>1646454.0077993402</v>
      </c>
      <c r="AV145" s="16">
        <f t="shared" si="43"/>
        <v>16166730.351660028</v>
      </c>
      <c r="AW145" s="16">
        <f t="shared" si="44"/>
        <v>44899628.584932372</v>
      </c>
      <c r="AX145" s="16">
        <f t="shared" si="45"/>
        <v>89979.415067628026</v>
      </c>
      <c r="AY145" s="17">
        <f t="shared" si="50"/>
        <v>44989608</v>
      </c>
    </row>
    <row r="146" spans="1:51" x14ac:dyDescent="0.2">
      <c r="A146" s="4">
        <f t="shared" si="46"/>
        <v>2027</v>
      </c>
      <c r="B146" s="4">
        <f t="shared" si="47"/>
        <v>9</v>
      </c>
      <c r="C146" s="11">
        <f t="shared" si="30"/>
        <v>46631</v>
      </c>
      <c r="E146" s="15">
        <v>20755673</v>
      </c>
      <c r="F146" s="16">
        <v>12339586</v>
      </c>
      <c r="G146" s="16">
        <v>909272</v>
      </c>
      <c r="H146" s="16">
        <v>1788704</v>
      </c>
      <c r="I146" s="16">
        <v>159963</v>
      </c>
      <c r="J146" s="16">
        <v>133207</v>
      </c>
      <c r="K146" s="16">
        <v>18242</v>
      </c>
      <c r="L146" s="16">
        <v>4086699</v>
      </c>
      <c r="M146" s="16">
        <v>12292853</v>
      </c>
      <c r="N146" s="16">
        <f t="shared" si="31"/>
        <v>34182736</v>
      </c>
      <c r="O146" s="16">
        <f t="shared" si="32"/>
        <v>1921911</v>
      </c>
      <c r="P146" s="16">
        <f t="shared" si="33"/>
        <v>16379552</v>
      </c>
      <c r="Q146" s="16">
        <f t="shared" si="34"/>
        <v>52484199</v>
      </c>
      <c r="R146" s="16">
        <f t="shared" si="35"/>
        <v>105179</v>
      </c>
      <c r="S146" s="17">
        <f t="shared" si="48"/>
        <v>52589378</v>
      </c>
      <c r="U146" s="15">
        <v>21603726</v>
      </c>
      <c r="V146" s="16">
        <v>12689429</v>
      </c>
      <c r="W146" s="16">
        <v>1136644</v>
      </c>
      <c r="X146" s="16">
        <v>1851209</v>
      </c>
      <c r="Y146" s="16">
        <v>158033</v>
      </c>
      <c r="Z146" s="16">
        <v>156086</v>
      </c>
      <c r="AA146" s="16">
        <v>17898</v>
      </c>
      <c r="AB146" s="16">
        <v>4128827</v>
      </c>
      <c r="AC146" s="16">
        <v>12466608</v>
      </c>
      <c r="AD146" s="16">
        <f t="shared" si="36"/>
        <v>35605730</v>
      </c>
      <c r="AE146" s="16">
        <f t="shared" si="37"/>
        <v>2007295</v>
      </c>
      <c r="AF146" s="16">
        <f t="shared" si="38"/>
        <v>16595435</v>
      </c>
      <c r="AG146" s="16">
        <f t="shared" si="39"/>
        <v>54208460</v>
      </c>
      <c r="AH146" s="16">
        <f t="shared" si="40"/>
        <v>108634</v>
      </c>
      <c r="AI146" s="17">
        <f t="shared" si="49"/>
        <v>54317094</v>
      </c>
      <c r="AK146" s="15">
        <v>21391268.951128148</v>
      </c>
      <c r="AL146" s="16">
        <v>12629658.824751509</v>
      </c>
      <c r="AM146" s="16">
        <v>1134547.3580561532</v>
      </c>
      <c r="AN146" s="16">
        <v>1824545.1845739277</v>
      </c>
      <c r="AO146" s="16">
        <v>158110.93127702552</v>
      </c>
      <c r="AP146" s="16">
        <v>155151.24127725186</v>
      </c>
      <c r="AQ146" s="16">
        <v>17947.087964467748</v>
      </c>
      <c r="AR146" s="16">
        <v>4086698.559045881</v>
      </c>
      <c r="AS146" s="16">
        <v>12292852.997354323</v>
      </c>
      <c r="AT146" s="16">
        <f t="shared" si="41"/>
        <v>35331533.153177306</v>
      </c>
      <c r="AU146" s="16">
        <f t="shared" si="42"/>
        <v>1979696.4258511795</v>
      </c>
      <c r="AV146" s="16">
        <f t="shared" si="43"/>
        <v>16379551.556400204</v>
      </c>
      <c r="AW146" s="16">
        <f t="shared" si="44"/>
        <v>53690781.135428689</v>
      </c>
      <c r="AX146" s="16">
        <f t="shared" si="45"/>
        <v>107596.86457131058</v>
      </c>
      <c r="AY146" s="17">
        <f t="shared" si="50"/>
        <v>53798378</v>
      </c>
    </row>
    <row r="147" spans="1:51" x14ac:dyDescent="0.2">
      <c r="A147" s="4">
        <f t="shared" si="46"/>
        <v>2027</v>
      </c>
      <c r="B147" s="4">
        <f t="shared" si="47"/>
        <v>10</v>
      </c>
      <c r="C147" s="11">
        <f t="shared" si="30"/>
        <v>46661</v>
      </c>
      <c r="E147" s="15">
        <v>46969489</v>
      </c>
      <c r="F147" s="16">
        <v>21085943</v>
      </c>
      <c r="G147" s="16">
        <v>1425481</v>
      </c>
      <c r="H147" s="16">
        <v>3022430</v>
      </c>
      <c r="I147" s="16">
        <v>224133</v>
      </c>
      <c r="J147" s="16">
        <v>165916</v>
      </c>
      <c r="K147" s="16">
        <v>21633</v>
      </c>
      <c r="L147" s="16">
        <v>4498121</v>
      </c>
      <c r="M147" s="16">
        <v>12890887</v>
      </c>
      <c r="N147" s="16">
        <f t="shared" si="31"/>
        <v>69726679</v>
      </c>
      <c r="O147" s="16">
        <f t="shared" si="32"/>
        <v>3188346</v>
      </c>
      <c r="P147" s="16">
        <f t="shared" si="33"/>
        <v>17389008</v>
      </c>
      <c r="Q147" s="16">
        <f t="shared" si="34"/>
        <v>90304033</v>
      </c>
      <c r="R147" s="16">
        <f t="shared" si="35"/>
        <v>180970</v>
      </c>
      <c r="S147" s="17">
        <f t="shared" si="48"/>
        <v>90485003</v>
      </c>
      <c r="U147" s="15">
        <v>48905675</v>
      </c>
      <c r="V147" s="16">
        <v>21792900</v>
      </c>
      <c r="W147" s="16">
        <v>1688315</v>
      </c>
      <c r="X147" s="16">
        <v>3136974</v>
      </c>
      <c r="Y147" s="16">
        <v>221127</v>
      </c>
      <c r="Z147" s="16">
        <v>193021</v>
      </c>
      <c r="AA147" s="16">
        <v>21316</v>
      </c>
      <c r="AB147" s="16">
        <v>4806121</v>
      </c>
      <c r="AC147" s="16">
        <v>13818499</v>
      </c>
      <c r="AD147" s="16">
        <f t="shared" si="36"/>
        <v>72629333</v>
      </c>
      <c r="AE147" s="16">
        <f t="shared" si="37"/>
        <v>3329995</v>
      </c>
      <c r="AF147" s="16">
        <f t="shared" si="38"/>
        <v>18624620</v>
      </c>
      <c r="AG147" s="16">
        <f t="shared" si="39"/>
        <v>94583948</v>
      </c>
      <c r="AH147" s="16">
        <f t="shared" si="40"/>
        <v>189547</v>
      </c>
      <c r="AI147" s="17">
        <f t="shared" si="49"/>
        <v>94773495</v>
      </c>
      <c r="AK147" s="15">
        <v>48519296.234592468</v>
      </c>
      <c r="AL147" s="16">
        <v>21631067.832672171</v>
      </c>
      <c r="AM147" s="16">
        <v>1676291.7225661019</v>
      </c>
      <c r="AN147" s="16">
        <v>3091141.7015851368</v>
      </c>
      <c r="AO147" s="16">
        <v>221959.88673068231</v>
      </c>
      <c r="AP147" s="16">
        <v>193067.57833055482</v>
      </c>
      <c r="AQ147" s="16">
        <v>21406.640175097622</v>
      </c>
      <c r="AR147" s="16">
        <v>4498121.3836892191</v>
      </c>
      <c r="AS147" s="16">
        <v>12890886.922567472</v>
      </c>
      <c r="AT147" s="16">
        <f t="shared" si="41"/>
        <v>72070022.316736534</v>
      </c>
      <c r="AU147" s="16">
        <f t="shared" si="42"/>
        <v>3284209.2799156918</v>
      </c>
      <c r="AV147" s="16">
        <f t="shared" si="43"/>
        <v>17389008.306256689</v>
      </c>
      <c r="AW147" s="16">
        <f t="shared" si="44"/>
        <v>92743239.902908921</v>
      </c>
      <c r="AX147" s="16">
        <f t="shared" si="45"/>
        <v>185858.09709107876</v>
      </c>
      <c r="AY147" s="17">
        <f t="shared" si="50"/>
        <v>92929098</v>
      </c>
    </row>
    <row r="148" spans="1:51" x14ac:dyDescent="0.2">
      <c r="A148" s="4">
        <f t="shared" si="46"/>
        <v>2027</v>
      </c>
      <c r="B148" s="4">
        <f t="shared" si="47"/>
        <v>11</v>
      </c>
      <c r="C148" s="11">
        <f t="shared" si="30"/>
        <v>46692</v>
      </c>
      <c r="E148" s="15">
        <v>82971203</v>
      </c>
      <c r="F148" s="16">
        <v>32627105</v>
      </c>
      <c r="G148" s="16">
        <v>1996154</v>
      </c>
      <c r="H148" s="16">
        <v>3542137</v>
      </c>
      <c r="I148" s="16">
        <v>240684</v>
      </c>
      <c r="J148" s="16">
        <v>157211</v>
      </c>
      <c r="K148" s="16">
        <v>22653</v>
      </c>
      <c r="L148" s="16">
        <v>5259561</v>
      </c>
      <c r="M148" s="16">
        <v>14013431</v>
      </c>
      <c r="N148" s="16">
        <f t="shared" si="31"/>
        <v>117857799</v>
      </c>
      <c r="O148" s="16">
        <f t="shared" si="32"/>
        <v>3699348</v>
      </c>
      <c r="P148" s="16">
        <f t="shared" si="33"/>
        <v>19272992</v>
      </c>
      <c r="Q148" s="16">
        <f t="shared" si="34"/>
        <v>140830139</v>
      </c>
      <c r="R148" s="16">
        <f t="shared" si="35"/>
        <v>282225</v>
      </c>
      <c r="S148" s="17">
        <f t="shared" si="48"/>
        <v>141112364</v>
      </c>
      <c r="U148" s="15">
        <v>86333978</v>
      </c>
      <c r="V148" s="16">
        <v>33897150</v>
      </c>
      <c r="W148" s="16">
        <v>2271257</v>
      </c>
      <c r="X148" s="16">
        <v>3689198</v>
      </c>
      <c r="Y148" s="16">
        <v>239196</v>
      </c>
      <c r="Z148" s="16">
        <v>174500</v>
      </c>
      <c r="AA148" s="16">
        <v>22522</v>
      </c>
      <c r="AB148" s="16">
        <v>5048943</v>
      </c>
      <c r="AC148" s="16">
        <v>13453885</v>
      </c>
      <c r="AD148" s="16">
        <f t="shared" si="36"/>
        <v>122764103</v>
      </c>
      <c r="AE148" s="16">
        <f t="shared" si="37"/>
        <v>3863698</v>
      </c>
      <c r="AF148" s="16">
        <f t="shared" si="38"/>
        <v>18502828</v>
      </c>
      <c r="AG148" s="16">
        <f t="shared" si="39"/>
        <v>145130629</v>
      </c>
      <c r="AH148" s="16">
        <f t="shared" si="40"/>
        <v>290843</v>
      </c>
      <c r="AI148" s="17">
        <f t="shared" si="49"/>
        <v>145421472</v>
      </c>
      <c r="AK148" s="15">
        <v>85796056.564233407</v>
      </c>
      <c r="AL148" s="16">
        <v>33526193.737337716</v>
      </c>
      <c r="AM148" s="16">
        <v>2234050.5402181568</v>
      </c>
      <c r="AN148" s="16">
        <v>3638474.0741142975</v>
      </c>
      <c r="AO148" s="16">
        <v>239831.6186986228</v>
      </c>
      <c r="AP148" s="16">
        <v>172100.3377887469</v>
      </c>
      <c r="AQ148" s="16">
        <v>22578.157084105493</v>
      </c>
      <c r="AR148" s="16">
        <v>5259561.1663265191</v>
      </c>
      <c r="AS148" s="16">
        <v>14013431.119548472</v>
      </c>
      <c r="AT148" s="16">
        <f t="shared" si="41"/>
        <v>121818710.61757202</v>
      </c>
      <c r="AU148" s="16">
        <f t="shared" si="42"/>
        <v>3810574.4119030442</v>
      </c>
      <c r="AV148" s="16">
        <f t="shared" si="43"/>
        <v>19272992.285874993</v>
      </c>
      <c r="AW148" s="16">
        <f t="shared" si="44"/>
        <v>144902277.31535006</v>
      </c>
      <c r="AX148" s="16">
        <f t="shared" si="45"/>
        <v>290385.68464994431</v>
      </c>
      <c r="AY148" s="17">
        <f t="shared" si="50"/>
        <v>145192663</v>
      </c>
    </row>
    <row r="149" spans="1:51" x14ac:dyDescent="0.2">
      <c r="A149" s="4">
        <f t="shared" si="46"/>
        <v>2027</v>
      </c>
      <c r="B149" s="4">
        <f t="shared" si="47"/>
        <v>12</v>
      </c>
      <c r="C149" s="11">
        <f t="shared" si="30"/>
        <v>46722</v>
      </c>
      <c r="E149" s="15">
        <v>107120596</v>
      </c>
      <c r="F149" s="16">
        <v>41474122</v>
      </c>
      <c r="G149" s="16">
        <v>2428077</v>
      </c>
      <c r="H149" s="16">
        <v>4314598</v>
      </c>
      <c r="I149" s="16">
        <v>255263</v>
      </c>
      <c r="J149" s="16">
        <v>172864</v>
      </c>
      <c r="K149" s="16">
        <v>22739</v>
      </c>
      <c r="L149" s="16">
        <v>6068899</v>
      </c>
      <c r="M149" s="16">
        <v>14092626</v>
      </c>
      <c r="N149" s="16">
        <f t="shared" si="31"/>
        <v>151300797</v>
      </c>
      <c r="O149" s="16">
        <f t="shared" si="32"/>
        <v>4487462</v>
      </c>
      <c r="P149" s="16">
        <f t="shared" si="33"/>
        <v>20161525</v>
      </c>
      <c r="Q149" s="16">
        <f t="shared" si="34"/>
        <v>175949784</v>
      </c>
      <c r="R149" s="16">
        <f t="shared" si="35"/>
        <v>352605</v>
      </c>
      <c r="S149" s="17">
        <f t="shared" si="48"/>
        <v>176302389</v>
      </c>
      <c r="U149" s="15">
        <v>111427436</v>
      </c>
      <c r="V149" s="16">
        <v>43176354</v>
      </c>
      <c r="W149" s="16">
        <v>2718796</v>
      </c>
      <c r="X149" s="16">
        <v>4498028</v>
      </c>
      <c r="Y149" s="16">
        <v>254089</v>
      </c>
      <c r="Z149" s="16">
        <v>188797</v>
      </c>
      <c r="AA149" s="16">
        <v>22625</v>
      </c>
      <c r="AB149" s="16">
        <v>6287555</v>
      </c>
      <c r="AC149" s="16">
        <v>14675205</v>
      </c>
      <c r="AD149" s="16">
        <f t="shared" si="36"/>
        <v>157599300</v>
      </c>
      <c r="AE149" s="16">
        <f t="shared" si="37"/>
        <v>4686825</v>
      </c>
      <c r="AF149" s="16">
        <f t="shared" si="38"/>
        <v>20962760</v>
      </c>
      <c r="AG149" s="16">
        <f t="shared" si="39"/>
        <v>183248885</v>
      </c>
      <c r="AH149" s="16">
        <f t="shared" si="40"/>
        <v>367232</v>
      </c>
      <c r="AI149" s="17">
        <f t="shared" si="49"/>
        <v>183616117</v>
      </c>
      <c r="AK149" s="15">
        <v>110781815.59105074</v>
      </c>
      <c r="AL149" s="16">
        <v>42661113.941860422</v>
      </c>
      <c r="AM149" s="16">
        <v>2665435.9997085785</v>
      </c>
      <c r="AN149" s="16">
        <v>4436748.4979098793</v>
      </c>
      <c r="AO149" s="16">
        <v>254604.9746006068</v>
      </c>
      <c r="AP149" s="16">
        <v>185635.76866762197</v>
      </c>
      <c r="AQ149" s="16">
        <v>22675.296793725975</v>
      </c>
      <c r="AR149" s="16">
        <v>6068899.2799725439</v>
      </c>
      <c r="AS149" s="16">
        <v>14092625.989871919</v>
      </c>
      <c r="AT149" s="16">
        <f t="shared" si="41"/>
        <v>156385645.80401412</v>
      </c>
      <c r="AU149" s="16">
        <f t="shared" si="42"/>
        <v>4622384.2665775008</v>
      </c>
      <c r="AV149" s="16">
        <f t="shared" si="43"/>
        <v>20161525.269844465</v>
      </c>
      <c r="AW149" s="16">
        <f t="shared" si="44"/>
        <v>181169555.3404361</v>
      </c>
      <c r="AX149" s="16">
        <f t="shared" si="45"/>
        <v>363065.65956389904</v>
      </c>
      <c r="AY149" s="17">
        <f t="shared" si="50"/>
        <v>181532621</v>
      </c>
    </row>
    <row r="150" spans="1:51" x14ac:dyDescent="0.2">
      <c r="A150" s="4">
        <f t="shared" si="46"/>
        <v>2028</v>
      </c>
      <c r="B150" s="4">
        <f t="shared" si="47"/>
        <v>1</v>
      </c>
      <c r="C150" s="11">
        <f t="shared" si="30"/>
        <v>46753</v>
      </c>
      <c r="E150" s="15">
        <v>99372275</v>
      </c>
      <c r="F150" s="16">
        <v>39310091</v>
      </c>
      <c r="G150" s="16">
        <v>2333297</v>
      </c>
      <c r="H150" s="16">
        <v>4227927</v>
      </c>
      <c r="I150" s="16">
        <v>234473</v>
      </c>
      <c r="J150" s="16">
        <v>152758</v>
      </c>
      <c r="K150" s="16">
        <v>19911</v>
      </c>
      <c r="L150" s="16">
        <v>5901512</v>
      </c>
      <c r="M150" s="16">
        <v>14671244</v>
      </c>
      <c r="N150" s="16">
        <f t="shared" si="31"/>
        <v>141270047</v>
      </c>
      <c r="O150" s="16">
        <f t="shared" si="32"/>
        <v>4380685</v>
      </c>
      <c r="P150" s="16">
        <f t="shared" si="33"/>
        <v>20572756</v>
      </c>
      <c r="Q150" s="16">
        <f t="shared" si="34"/>
        <v>166223488</v>
      </c>
      <c r="R150" s="16">
        <f t="shared" si="35"/>
        <v>333113</v>
      </c>
      <c r="S150" s="17">
        <f t="shared" si="48"/>
        <v>166556601</v>
      </c>
      <c r="U150" s="15">
        <v>103798233</v>
      </c>
      <c r="V150" s="16">
        <v>41078639</v>
      </c>
      <c r="W150" s="16">
        <v>2608962</v>
      </c>
      <c r="X150" s="16">
        <v>4422548</v>
      </c>
      <c r="Y150" s="16">
        <v>234363</v>
      </c>
      <c r="Z150" s="16">
        <v>172717</v>
      </c>
      <c r="AA150" s="16">
        <v>19901</v>
      </c>
      <c r="AB150" s="16">
        <v>5602618</v>
      </c>
      <c r="AC150" s="16">
        <v>13928188</v>
      </c>
      <c r="AD150" s="16">
        <f t="shared" si="36"/>
        <v>147740098</v>
      </c>
      <c r="AE150" s="16">
        <f t="shared" si="37"/>
        <v>4595265</v>
      </c>
      <c r="AF150" s="16">
        <f t="shared" si="38"/>
        <v>19530806</v>
      </c>
      <c r="AG150" s="16">
        <f t="shared" si="39"/>
        <v>171866169</v>
      </c>
      <c r="AH150" s="16">
        <f t="shared" si="40"/>
        <v>344421</v>
      </c>
      <c r="AI150" s="17">
        <f t="shared" si="49"/>
        <v>172210590</v>
      </c>
      <c r="AK150" s="15">
        <v>103176837.56780711</v>
      </c>
      <c r="AL150" s="16">
        <v>40614103.639385499</v>
      </c>
      <c r="AM150" s="16">
        <v>2563639.5334588643</v>
      </c>
      <c r="AN150" s="16">
        <v>4361385.682760939</v>
      </c>
      <c r="AO150" s="16">
        <v>234714.56861259925</v>
      </c>
      <c r="AP150" s="16">
        <v>169689.12355311908</v>
      </c>
      <c r="AQ150" s="16">
        <v>19931.925474536132</v>
      </c>
      <c r="AR150" s="16">
        <v>5901511.8691276666</v>
      </c>
      <c r="AS150" s="16">
        <v>14671243.730501549</v>
      </c>
      <c r="AT150" s="16">
        <f t="shared" si="41"/>
        <v>146609227.23473859</v>
      </c>
      <c r="AU150" s="16">
        <f t="shared" si="42"/>
        <v>4531074.8063140577</v>
      </c>
      <c r="AV150" s="16">
        <f t="shared" si="43"/>
        <v>20572755.599629216</v>
      </c>
      <c r="AW150" s="16">
        <f t="shared" si="44"/>
        <v>171713057.64068186</v>
      </c>
      <c r="AX150" s="16">
        <f t="shared" si="45"/>
        <v>344114.35931813717</v>
      </c>
      <c r="AY150" s="17">
        <f t="shared" si="50"/>
        <v>172057172</v>
      </c>
    </row>
    <row r="151" spans="1:51" x14ac:dyDescent="0.2">
      <c r="A151" s="4">
        <f t="shared" si="46"/>
        <v>2028</v>
      </c>
      <c r="B151" s="4">
        <f t="shared" si="47"/>
        <v>2</v>
      </c>
      <c r="C151" s="11">
        <f t="shared" si="30"/>
        <v>46784</v>
      </c>
      <c r="E151" s="15">
        <v>87546227</v>
      </c>
      <c r="F151" s="16">
        <v>34960362</v>
      </c>
      <c r="G151" s="16">
        <v>2130283</v>
      </c>
      <c r="H151" s="16">
        <v>3994474</v>
      </c>
      <c r="I151" s="16">
        <v>225797</v>
      </c>
      <c r="J151" s="16">
        <v>155160</v>
      </c>
      <c r="K151" s="16">
        <v>19480</v>
      </c>
      <c r="L151" s="16">
        <v>5613051</v>
      </c>
      <c r="M151" s="16">
        <v>13885004</v>
      </c>
      <c r="N151" s="16">
        <f t="shared" si="31"/>
        <v>124882149</v>
      </c>
      <c r="O151" s="16">
        <f t="shared" si="32"/>
        <v>4149634</v>
      </c>
      <c r="P151" s="16">
        <f t="shared" si="33"/>
        <v>19498055</v>
      </c>
      <c r="Q151" s="16">
        <f t="shared" si="34"/>
        <v>148529838</v>
      </c>
      <c r="R151" s="16">
        <f t="shared" si="35"/>
        <v>297655</v>
      </c>
      <c r="S151" s="17">
        <f t="shared" si="48"/>
        <v>148827493</v>
      </c>
      <c r="U151" s="15">
        <v>91452966</v>
      </c>
      <c r="V151" s="16">
        <v>36509571</v>
      </c>
      <c r="W151" s="16">
        <v>2393244</v>
      </c>
      <c r="X151" s="16">
        <v>4175595</v>
      </c>
      <c r="Y151" s="16">
        <v>226341</v>
      </c>
      <c r="Z151" s="16">
        <v>177300</v>
      </c>
      <c r="AA151" s="16">
        <v>19527</v>
      </c>
      <c r="AB151" s="16">
        <v>5490957</v>
      </c>
      <c r="AC151" s="16">
        <v>13585710</v>
      </c>
      <c r="AD151" s="16">
        <f t="shared" si="36"/>
        <v>130601649</v>
      </c>
      <c r="AE151" s="16">
        <f t="shared" si="37"/>
        <v>4352895</v>
      </c>
      <c r="AF151" s="16">
        <f t="shared" si="38"/>
        <v>19076667</v>
      </c>
      <c r="AG151" s="16">
        <f t="shared" si="39"/>
        <v>154031211</v>
      </c>
      <c r="AH151" s="16">
        <f t="shared" si="40"/>
        <v>308680</v>
      </c>
      <c r="AI151" s="17">
        <f t="shared" si="49"/>
        <v>154339891</v>
      </c>
      <c r="AK151" s="15">
        <v>90856992.67125982</v>
      </c>
      <c r="AL151" s="16">
        <v>36139267.122619882</v>
      </c>
      <c r="AM151" s="16">
        <v>2359696.0062389644</v>
      </c>
      <c r="AN151" s="16">
        <v>4117109.0152730732</v>
      </c>
      <c r="AO151" s="16">
        <v>226469.04651242078</v>
      </c>
      <c r="AP151" s="16">
        <v>174982.46003496993</v>
      </c>
      <c r="AQ151" s="16">
        <v>19537.380482290515</v>
      </c>
      <c r="AR151" s="16">
        <v>5613051.260931896</v>
      </c>
      <c r="AS151" s="16">
        <v>13885004.462913662</v>
      </c>
      <c r="AT151" s="16">
        <f t="shared" si="41"/>
        <v>129601962.22711338</v>
      </c>
      <c r="AU151" s="16">
        <f t="shared" si="42"/>
        <v>4292091.475308043</v>
      </c>
      <c r="AV151" s="16">
        <f t="shared" si="43"/>
        <v>19498055.723845556</v>
      </c>
      <c r="AW151" s="16">
        <f t="shared" si="44"/>
        <v>153392109.42626697</v>
      </c>
      <c r="AX151" s="16">
        <f t="shared" si="45"/>
        <v>307398.57373303175</v>
      </c>
      <c r="AY151" s="17">
        <f t="shared" si="50"/>
        <v>153699508</v>
      </c>
    </row>
    <row r="152" spans="1:51" x14ac:dyDescent="0.2">
      <c r="A152" s="4">
        <f t="shared" si="46"/>
        <v>2028</v>
      </c>
      <c r="B152" s="4">
        <f t="shared" si="47"/>
        <v>3</v>
      </c>
      <c r="C152" s="11">
        <f t="shared" si="30"/>
        <v>46813</v>
      </c>
      <c r="E152" s="15">
        <v>75583490</v>
      </c>
      <c r="F152" s="16">
        <v>31406158</v>
      </c>
      <c r="G152" s="16">
        <v>1927037</v>
      </c>
      <c r="H152" s="16">
        <v>3705694</v>
      </c>
      <c r="I152" s="16">
        <v>231247</v>
      </c>
      <c r="J152" s="16">
        <v>152354</v>
      </c>
      <c r="K152" s="16">
        <v>20316</v>
      </c>
      <c r="L152" s="16">
        <v>5429702</v>
      </c>
      <c r="M152" s="16">
        <v>15145982</v>
      </c>
      <c r="N152" s="16">
        <f t="shared" si="31"/>
        <v>109168248</v>
      </c>
      <c r="O152" s="16">
        <f t="shared" si="32"/>
        <v>3858048</v>
      </c>
      <c r="P152" s="16">
        <f t="shared" si="33"/>
        <v>20575684</v>
      </c>
      <c r="Q152" s="16">
        <f t="shared" si="34"/>
        <v>133601980</v>
      </c>
      <c r="R152" s="16">
        <f t="shared" si="35"/>
        <v>267739</v>
      </c>
      <c r="S152" s="17">
        <f t="shared" si="48"/>
        <v>133869719</v>
      </c>
      <c r="U152" s="15">
        <v>78922970</v>
      </c>
      <c r="V152" s="16">
        <v>32790214</v>
      </c>
      <c r="W152" s="16">
        <v>2201725</v>
      </c>
      <c r="X152" s="16">
        <v>3871199</v>
      </c>
      <c r="Y152" s="16">
        <v>232706</v>
      </c>
      <c r="Z152" s="16">
        <v>175829</v>
      </c>
      <c r="AA152" s="16">
        <v>20448</v>
      </c>
      <c r="AB152" s="16">
        <v>5236483</v>
      </c>
      <c r="AC152" s="16">
        <v>14473630</v>
      </c>
      <c r="AD152" s="16">
        <f t="shared" si="36"/>
        <v>114168063</v>
      </c>
      <c r="AE152" s="16">
        <f t="shared" si="37"/>
        <v>4047028</v>
      </c>
      <c r="AF152" s="16">
        <f t="shared" si="38"/>
        <v>19710113</v>
      </c>
      <c r="AG152" s="16">
        <f t="shared" si="39"/>
        <v>137925204</v>
      </c>
      <c r="AH152" s="16">
        <f t="shared" si="40"/>
        <v>276403</v>
      </c>
      <c r="AI152" s="17">
        <f t="shared" si="49"/>
        <v>138201607</v>
      </c>
      <c r="AK152" s="15">
        <v>78364913.004978284</v>
      </c>
      <c r="AL152" s="16">
        <v>32498686.099078532</v>
      </c>
      <c r="AM152" s="16">
        <v>2177522.672804845</v>
      </c>
      <c r="AN152" s="16">
        <v>3816891.6239057295</v>
      </c>
      <c r="AO152" s="16">
        <v>232605.13549855302</v>
      </c>
      <c r="AP152" s="16">
        <v>173604.51301673264</v>
      </c>
      <c r="AQ152" s="16">
        <v>20441.194007007129</v>
      </c>
      <c r="AR152" s="16">
        <v>5429702.1860911753</v>
      </c>
      <c r="AS152" s="16">
        <v>15145981.651550798</v>
      </c>
      <c r="AT152" s="16">
        <f t="shared" si="41"/>
        <v>113294168.10636723</v>
      </c>
      <c r="AU152" s="16">
        <f t="shared" si="42"/>
        <v>3990496.1369224619</v>
      </c>
      <c r="AV152" s="16">
        <f t="shared" si="43"/>
        <v>20575683.837641973</v>
      </c>
      <c r="AW152" s="16">
        <f t="shared" si="44"/>
        <v>137860348.08093166</v>
      </c>
      <c r="AX152" s="16">
        <f t="shared" si="45"/>
        <v>276272.91906833649</v>
      </c>
      <c r="AY152" s="17">
        <f t="shared" si="50"/>
        <v>138136621</v>
      </c>
    </row>
    <row r="153" spans="1:51" x14ac:dyDescent="0.2">
      <c r="A153" s="4">
        <f t="shared" si="46"/>
        <v>2028</v>
      </c>
      <c r="B153" s="4">
        <f t="shared" si="47"/>
        <v>4</v>
      </c>
      <c r="C153" s="11">
        <f t="shared" si="30"/>
        <v>46844</v>
      </c>
      <c r="E153" s="15">
        <v>54497701</v>
      </c>
      <c r="F153" s="16">
        <v>24088291</v>
      </c>
      <c r="G153" s="16">
        <v>1539406</v>
      </c>
      <c r="H153" s="16">
        <v>2958078</v>
      </c>
      <c r="I153" s="16">
        <v>212341</v>
      </c>
      <c r="J153" s="16">
        <v>131349</v>
      </c>
      <c r="K153" s="16">
        <v>19717</v>
      </c>
      <c r="L153" s="16">
        <v>4810541</v>
      </c>
      <c r="M153" s="16">
        <v>13248625</v>
      </c>
      <c r="N153" s="16">
        <f t="shared" si="31"/>
        <v>80357456</v>
      </c>
      <c r="O153" s="16">
        <f t="shared" si="32"/>
        <v>3089427</v>
      </c>
      <c r="P153" s="16">
        <f t="shared" si="33"/>
        <v>18059166</v>
      </c>
      <c r="Q153" s="16">
        <f t="shared" si="34"/>
        <v>101506049</v>
      </c>
      <c r="R153" s="16">
        <f t="shared" si="35"/>
        <v>203419</v>
      </c>
      <c r="S153" s="17">
        <f t="shared" si="48"/>
        <v>101709468</v>
      </c>
      <c r="U153" s="15">
        <v>56829087</v>
      </c>
      <c r="V153" s="16">
        <v>25165249</v>
      </c>
      <c r="W153" s="16">
        <v>1809105</v>
      </c>
      <c r="X153" s="16">
        <v>3087774</v>
      </c>
      <c r="Y153" s="16">
        <v>214396</v>
      </c>
      <c r="Z153" s="16">
        <v>152983</v>
      </c>
      <c r="AA153" s="16">
        <v>19924</v>
      </c>
      <c r="AB153" s="16">
        <v>4685756</v>
      </c>
      <c r="AC153" s="16">
        <v>12926506</v>
      </c>
      <c r="AD153" s="16">
        <f t="shared" si="36"/>
        <v>84037761</v>
      </c>
      <c r="AE153" s="16">
        <f t="shared" si="37"/>
        <v>3240757</v>
      </c>
      <c r="AF153" s="16">
        <f t="shared" si="38"/>
        <v>17612262</v>
      </c>
      <c r="AG153" s="16">
        <f t="shared" si="39"/>
        <v>104890780</v>
      </c>
      <c r="AH153" s="16">
        <f t="shared" si="40"/>
        <v>210202</v>
      </c>
      <c r="AI153" s="17">
        <f t="shared" si="49"/>
        <v>105100982</v>
      </c>
      <c r="AK153" s="15">
        <v>56401048.740950495</v>
      </c>
      <c r="AL153" s="16">
        <v>24965469.836269595</v>
      </c>
      <c r="AM153" s="16">
        <v>1794013.2630433966</v>
      </c>
      <c r="AN153" s="16">
        <v>3044210.3063023221</v>
      </c>
      <c r="AO153" s="16">
        <v>214069.91982158221</v>
      </c>
      <c r="AP153" s="16">
        <v>151277.14721268817</v>
      </c>
      <c r="AQ153" s="16">
        <v>19894.688415543726</v>
      </c>
      <c r="AR153" s="16">
        <v>4810541.0978054209</v>
      </c>
      <c r="AS153" s="16">
        <v>13248625.07369172</v>
      </c>
      <c r="AT153" s="16">
        <f t="shared" si="41"/>
        <v>83394496.448500603</v>
      </c>
      <c r="AU153" s="16">
        <f t="shared" si="42"/>
        <v>3195487.4535150104</v>
      </c>
      <c r="AV153" s="16">
        <f t="shared" si="43"/>
        <v>18059166.17149714</v>
      </c>
      <c r="AW153" s="16">
        <f t="shared" si="44"/>
        <v>104649150.07351275</v>
      </c>
      <c r="AX153" s="16">
        <f t="shared" si="45"/>
        <v>209717.92648725212</v>
      </c>
      <c r="AY153" s="17">
        <f t="shared" si="50"/>
        <v>104858868</v>
      </c>
    </row>
    <row r="154" spans="1:51" x14ac:dyDescent="0.2">
      <c r="A154" s="4">
        <f t="shared" si="46"/>
        <v>2028</v>
      </c>
      <c r="B154" s="4">
        <f t="shared" si="47"/>
        <v>5</v>
      </c>
      <c r="C154" s="11">
        <f t="shared" si="30"/>
        <v>46874</v>
      </c>
      <c r="E154" s="15">
        <v>32679718</v>
      </c>
      <c r="F154" s="16">
        <v>16809068</v>
      </c>
      <c r="G154" s="16">
        <v>1096410</v>
      </c>
      <c r="H154" s="16">
        <v>2349738</v>
      </c>
      <c r="I154" s="16">
        <v>178819</v>
      </c>
      <c r="J154" s="16">
        <v>117412</v>
      </c>
      <c r="K154" s="16">
        <v>17587</v>
      </c>
      <c r="L154" s="16">
        <v>4419973</v>
      </c>
      <c r="M154" s="16">
        <v>13085435</v>
      </c>
      <c r="N154" s="16">
        <f t="shared" si="31"/>
        <v>50781602</v>
      </c>
      <c r="O154" s="16">
        <f t="shared" si="32"/>
        <v>2467150</v>
      </c>
      <c r="P154" s="16">
        <f t="shared" si="33"/>
        <v>17505408</v>
      </c>
      <c r="Q154" s="16">
        <f t="shared" si="34"/>
        <v>70754160</v>
      </c>
      <c r="R154" s="16">
        <f t="shared" si="35"/>
        <v>141792</v>
      </c>
      <c r="S154" s="17">
        <f t="shared" si="48"/>
        <v>70895952</v>
      </c>
      <c r="U154" s="15">
        <v>33966298</v>
      </c>
      <c r="V154" s="16">
        <v>17599652</v>
      </c>
      <c r="W154" s="16">
        <v>1342153</v>
      </c>
      <c r="X154" s="16">
        <v>2449633</v>
      </c>
      <c r="Y154" s="16">
        <v>181387</v>
      </c>
      <c r="Z154" s="16">
        <v>138365</v>
      </c>
      <c r="AA154" s="16">
        <v>17867</v>
      </c>
      <c r="AB154" s="16">
        <v>4445177</v>
      </c>
      <c r="AC154" s="16">
        <v>13008569</v>
      </c>
      <c r="AD154" s="16">
        <f t="shared" si="36"/>
        <v>53107357</v>
      </c>
      <c r="AE154" s="16">
        <f t="shared" si="37"/>
        <v>2587998</v>
      </c>
      <c r="AF154" s="16">
        <f t="shared" si="38"/>
        <v>17453746</v>
      </c>
      <c r="AG154" s="16">
        <f t="shared" si="39"/>
        <v>73149101</v>
      </c>
      <c r="AH154" s="16">
        <f t="shared" si="40"/>
        <v>146591</v>
      </c>
      <c r="AI154" s="17">
        <f t="shared" si="49"/>
        <v>73295692</v>
      </c>
      <c r="AK154" s="15">
        <v>33696293.902388215</v>
      </c>
      <c r="AL154" s="16">
        <v>17472467.138522059</v>
      </c>
      <c r="AM154" s="16">
        <v>1333456.9313307344</v>
      </c>
      <c r="AN154" s="16">
        <v>2415088.4681178113</v>
      </c>
      <c r="AO154" s="16">
        <v>180820.59851078092</v>
      </c>
      <c r="AP154" s="16">
        <v>136759.29031780167</v>
      </c>
      <c r="AQ154" s="16">
        <v>17810.259837030841</v>
      </c>
      <c r="AR154" s="16">
        <v>4419972.861220777</v>
      </c>
      <c r="AS154" s="16">
        <v>13085435.055720203</v>
      </c>
      <c r="AT154" s="16">
        <f t="shared" si="41"/>
        <v>52700848.830588818</v>
      </c>
      <c r="AU154" s="16">
        <f t="shared" si="42"/>
        <v>2551847.758435613</v>
      </c>
      <c r="AV154" s="16">
        <f t="shared" si="43"/>
        <v>17505407.91694098</v>
      </c>
      <c r="AW154" s="16">
        <f t="shared" si="44"/>
        <v>72758104.505965412</v>
      </c>
      <c r="AX154" s="16">
        <f t="shared" si="45"/>
        <v>145807.49403458834</v>
      </c>
      <c r="AY154" s="17">
        <f t="shared" si="50"/>
        <v>72903912</v>
      </c>
    </row>
    <row r="155" spans="1:51" x14ac:dyDescent="0.2">
      <c r="A155" s="4">
        <f t="shared" si="46"/>
        <v>2028</v>
      </c>
      <c r="B155" s="4">
        <f t="shared" si="47"/>
        <v>6</v>
      </c>
      <c r="C155" s="11">
        <f t="shared" si="30"/>
        <v>46905</v>
      </c>
      <c r="E155" s="15">
        <v>21945331</v>
      </c>
      <c r="F155" s="16">
        <v>12613032</v>
      </c>
      <c r="G155" s="16">
        <v>867595</v>
      </c>
      <c r="H155" s="16">
        <v>1770145</v>
      </c>
      <c r="I155" s="16">
        <v>159406</v>
      </c>
      <c r="J155" s="16">
        <v>96040</v>
      </c>
      <c r="K155" s="16">
        <v>16454</v>
      </c>
      <c r="L155" s="16">
        <v>4053814</v>
      </c>
      <c r="M155" s="16">
        <v>11886009</v>
      </c>
      <c r="N155" s="16">
        <f t="shared" si="31"/>
        <v>35601818</v>
      </c>
      <c r="O155" s="16">
        <f t="shared" si="32"/>
        <v>1866185</v>
      </c>
      <c r="P155" s="16">
        <f t="shared" si="33"/>
        <v>15939823</v>
      </c>
      <c r="Q155" s="16">
        <f t="shared" si="34"/>
        <v>53407826</v>
      </c>
      <c r="R155" s="16">
        <f t="shared" si="35"/>
        <v>107030</v>
      </c>
      <c r="S155" s="17">
        <f t="shared" si="48"/>
        <v>53514856</v>
      </c>
      <c r="U155" s="15">
        <v>22738206</v>
      </c>
      <c r="V155" s="16">
        <v>13207953</v>
      </c>
      <c r="W155" s="16">
        <v>1107244</v>
      </c>
      <c r="X155" s="16">
        <v>1842401</v>
      </c>
      <c r="Y155" s="16">
        <v>162168</v>
      </c>
      <c r="Z155" s="16">
        <v>115195</v>
      </c>
      <c r="AA155" s="16">
        <v>16781</v>
      </c>
      <c r="AB155" s="16">
        <v>4123185</v>
      </c>
      <c r="AC155" s="16">
        <v>12109580</v>
      </c>
      <c r="AD155" s="16">
        <f t="shared" si="36"/>
        <v>37232352</v>
      </c>
      <c r="AE155" s="16">
        <f t="shared" si="37"/>
        <v>1957596</v>
      </c>
      <c r="AF155" s="16">
        <f t="shared" si="38"/>
        <v>16232765</v>
      </c>
      <c r="AG155" s="16">
        <f t="shared" si="39"/>
        <v>55422713</v>
      </c>
      <c r="AH155" s="16">
        <f t="shared" si="40"/>
        <v>111068</v>
      </c>
      <c r="AI155" s="17">
        <f t="shared" si="49"/>
        <v>55533781</v>
      </c>
      <c r="AK155" s="15">
        <v>22556984.344547808</v>
      </c>
      <c r="AL155" s="16">
        <v>13112196.752411373</v>
      </c>
      <c r="AM155" s="16">
        <v>1100115.9788920935</v>
      </c>
      <c r="AN155" s="16">
        <v>1816482.8267456279</v>
      </c>
      <c r="AO155" s="16">
        <v>161368.47824129785</v>
      </c>
      <c r="AP155" s="16">
        <v>113768.70027406731</v>
      </c>
      <c r="AQ155" s="16">
        <v>16692.979823879992</v>
      </c>
      <c r="AR155" s="16">
        <v>4053813.70201567</v>
      </c>
      <c r="AS155" s="16">
        <v>11886009.154591294</v>
      </c>
      <c r="AT155" s="16">
        <f t="shared" si="41"/>
        <v>36947358.533916451</v>
      </c>
      <c r="AU155" s="16">
        <f t="shared" si="42"/>
        <v>1930251.5270196951</v>
      </c>
      <c r="AV155" s="16">
        <f t="shared" si="43"/>
        <v>15939822.856606964</v>
      </c>
      <c r="AW155" s="16">
        <f t="shared" si="44"/>
        <v>54817432.917543113</v>
      </c>
      <c r="AX155" s="16">
        <f t="shared" si="45"/>
        <v>109854.08245688677</v>
      </c>
      <c r="AY155" s="17">
        <f t="shared" si="50"/>
        <v>54927287</v>
      </c>
    </row>
    <row r="156" spans="1:51" x14ac:dyDescent="0.2">
      <c r="A156" s="4">
        <f t="shared" si="46"/>
        <v>2028</v>
      </c>
      <c r="B156" s="4">
        <f t="shared" si="47"/>
        <v>7</v>
      </c>
      <c r="C156" s="11">
        <f t="shared" si="30"/>
        <v>46935</v>
      </c>
      <c r="E156" s="15">
        <v>15848827</v>
      </c>
      <c r="F156" s="16">
        <v>10115651</v>
      </c>
      <c r="G156" s="16">
        <v>731054</v>
      </c>
      <c r="H156" s="16">
        <v>1545390</v>
      </c>
      <c r="I156" s="16">
        <v>134982</v>
      </c>
      <c r="J156" s="16">
        <v>88325</v>
      </c>
      <c r="K156" s="16">
        <v>15129</v>
      </c>
      <c r="L156" s="16">
        <v>3873559</v>
      </c>
      <c r="M156" s="16">
        <v>11655775</v>
      </c>
      <c r="N156" s="16">
        <f t="shared" si="31"/>
        <v>26845643</v>
      </c>
      <c r="O156" s="16">
        <f t="shared" si="32"/>
        <v>1633715</v>
      </c>
      <c r="P156" s="16">
        <f t="shared" si="33"/>
        <v>15529334</v>
      </c>
      <c r="Q156" s="16">
        <f t="shared" si="34"/>
        <v>44008692</v>
      </c>
      <c r="R156" s="16">
        <f t="shared" si="35"/>
        <v>88194</v>
      </c>
      <c r="S156" s="17">
        <f t="shared" si="48"/>
        <v>44096886</v>
      </c>
      <c r="U156" s="15">
        <v>16368965</v>
      </c>
      <c r="V156" s="16">
        <v>10594931</v>
      </c>
      <c r="W156" s="16">
        <v>961190</v>
      </c>
      <c r="X156" s="16">
        <v>1605257</v>
      </c>
      <c r="Y156" s="16">
        <v>134749</v>
      </c>
      <c r="Z156" s="16">
        <v>108482</v>
      </c>
      <c r="AA156" s="16">
        <v>15317</v>
      </c>
      <c r="AB156" s="16">
        <v>4026758</v>
      </c>
      <c r="AC156" s="16">
        <v>12067539</v>
      </c>
      <c r="AD156" s="16">
        <f t="shared" si="36"/>
        <v>28075152</v>
      </c>
      <c r="AE156" s="16">
        <f t="shared" si="37"/>
        <v>1713739</v>
      </c>
      <c r="AF156" s="16">
        <f t="shared" si="38"/>
        <v>16094297</v>
      </c>
      <c r="AG156" s="16">
        <f t="shared" si="39"/>
        <v>45883188</v>
      </c>
      <c r="AH156" s="16">
        <f t="shared" si="40"/>
        <v>91950</v>
      </c>
      <c r="AI156" s="17">
        <f t="shared" si="49"/>
        <v>45975138</v>
      </c>
      <c r="AK156" s="15">
        <v>16242552.07600482</v>
      </c>
      <c r="AL156" s="16">
        <v>10513526.373253584</v>
      </c>
      <c r="AM156" s="16">
        <v>954618.36790950689</v>
      </c>
      <c r="AN156" s="16">
        <v>1583111.5009207977</v>
      </c>
      <c r="AO156" s="16">
        <v>134324.37159947911</v>
      </c>
      <c r="AP156" s="16">
        <v>106688.76654327061</v>
      </c>
      <c r="AQ156" s="16">
        <v>15230.818475004739</v>
      </c>
      <c r="AR156" s="16">
        <v>3873558.7770746518</v>
      </c>
      <c r="AS156" s="16">
        <v>11655774.546609316</v>
      </c>
      <c r="AT156" s="16">
        <f t="shared" si="41"/>
        <v>27860252.007242393</v>
      </c>
      <c r="AU156" s="16">
        <f t="shared" si="42"/>
        <v>1689800.2674640683</v>
      </c>
      <c r="AV156" s="16">
        <f t="shared" si="43"/>
        <v>15529333.323683968</v>
      </c>
      <c r="AW156" s="16">
        <f t="shared" si="44"/>
        <v>45079385.59839043</v>
      </c>
      <c r="AX156" s="16">
        <f t="shared" si="45"/>
        <v>90339.401609569788</v>
      </c>
      <c r="AY156" s="17">
        <f t="shared" si="50"/>
        <v>45169725</v>
      </c>
    </row>
    <row r="157" spans="1:51" x14ac:dyDescent="0.2">
      <c r="A157" s="4">
        <f t="shared" si="46"/>
        <v>2028</v>
      </c>
      <c r="B157" s="4">
        <f t="shared" si="47"/>
        <v>8</v>
      </c>
      <c r="C157" s="11">
        <f t="shared" si="30"/>
        <v>46966</v>
      </c>
      <c r="E157" s="15">
        <v>15022078</v>
      </c>
      <c r="F157" s="16">
        <v>10326123</v>
      </c>
      <c r="G157" s="16">
        <v>762287</v>
      </c>
      <c r="H157" s="16">
        <v>1465790</v>
      </c>
      <c r="I157" s="16">
        <v>132021</v>
      </c>
      <c r="J157" s="16">
        <v>100684</v>
      </c>
      <c r="K157" s="16">
        <v>17029</v>
      </c>
      <c r="L157" s="16">
        <v>3849758</v>
      </c>
      <c r="M157" s="16">
        <v>12046685</v>
      </c>
      <c r="N157" s="16">
        <f t="shared" si="31"/>
        <v>26259538</v>
      </c>
      <c r="O157" s="16">
        <f t="shared" si="32"/>
        <v>1566474</v>
      </c>
      <c r="P157" s="16">
        <f t="shared" si="33"/>
        <v>15896443</v>
      </c>
      <c r="Q157" s="16">
        <f t="shared" si="34"/>
        <v>43722455</v>
      </c>
      <c r="R157" s="16">
        <f t="shared" si="35"/>
        <v>87620</v>
      </c>
      <c r="S157" s="17">
        <f t="shared" si="48"/>
        <v>43810075</v>
      </c>
      <c r="U157" s="15">
        <v>15612087</v>
      </c>
      <c r="V157" s="16">
        <v>10700369</v>
      </c>
      <c r="W157" s="16">
        <v>1002266</v>
      </c>
      <c r="X157" s="16">
        <v>1519683</v>
      </c>
      <c r="Y157" s="16">
        <v>130654</v>
      </c>
      <c r="Z157" s="16">
        <v>123522</v>
      </c>
      <c r="AA157" s="16">
        <v>16827</v>
      </c>
      <c r="AB157" s="16">
        <v>3964338</v>
      </c>
      <c r="AC157" s="16">
        <v>12346838</v>
      </c>
      <c r="AD157" s="16">
        <f t="shared" si="36"/>
        <v>27462203</v>
      </c>
      <c r="AE157" s="16">
        <f t="shared" si="37"/>
        <v>1643205</v>
      </c>
      <c r="AF157" s="16">
        <f t="shared" si="38"/>
        <v>16311176</v>
      </c>
      <c r="AG157" s="16">
        <f t="shared" si="39"/>
        <v>45416584</v>
      </c>
      <c r="AH157" s="16">
        <f t="shared" si="40"/>
        <v>91015</v>
      </c>
      <c r="AI157" s="17">
        <f t="shared" si="49"/>
        <v>45507599</v>
      </c>
      <c r="AK157" s="15">
        <v>15468616.386771813</v>
      </c>
      <c r="AL157" s="16">
        <v>10637484.669208363</v>
      </c>
      <c r="AM157" s="16">
        <v>998635.61941890698</v>
      </c>
      <c r="AN157" s="16">
        <v>1498521.8769761904</v>
      </c>
      <c r="AO157" s="16">
        <v>130450.50228353415</v>
      </c>
      <c r="AP157" s="16">
        <v>121729.7281064915</v>
      </c>
      <c r="AQ157" s="16">
        <v>16806.903335901679</v>
      </c>
      <c r="AR157" s="16">
        <v>3849757.9332077489</v>
      </c>
      <c r="AS157" s="16">
        <v>12046685.206669651</v>
      </c>
      <c r="AT157" s="16">
        <f t="shared" si="41"/>
        <v>27251994.081018522</v>
      </c>
      <c r="AU157" s="16">
        <f t="shared" si="42"/>
        <v>1620251.6050826819</v>
      </c>
      <c r="AV157" s="16">
        <f t="shared" si="43"/>
        <v>15896443.139877399</v>
      </c>
      <c r="AW157" s="16">
        <f t="shared" si="44"/>
        <v>44768688.825978607</v>
      </c>
      <c r="AX157" s="16">
        <f t="shared" si="45"/>
        <v>89717.174021393061</v>
      </c>
      <c r="AY157" s="17">
        <f t="shared" si="50"/>
        <v>44858406</v>
      </c>
    </row>
    <row r="158" spans="1:51" x14ac:dyDescent="0.2">
      <c r="A158" s="4">
        <f t="shared" si="46"/>
        <v>2028</v>
      </c>
      <c r="B158" s="4">
        <f t="shared" si="47"/>
        <v>9</v>
      </c>
      <c r="C158" s="11">
        <f t="shared" ref="C158:C221" si="51">DATE(A158,B158,1)</f>
        <v>46997</v>
      </c>
      <c r="E158" s="15">
        <v>20830246</v>
      </c>
      <c r="F158" s="16">
        <v>12372039</v>
      </c>
      <c r="G158" s="16">
        <v>880566</v>
      </c>
      <c r="H158" s="16">
        <v>1751302</v>
      </c>
      <c r="I158" s="16">
        <v>151710</v>
      </c>
      <c r="J158" s="16">
        <v>132227</v>
      </c>
      <c r="K158" s="16">
        <v>18356</v>
      </c>
      <c r="L158" s="16">
        <v>4025896</v>
      </c>
      <c r="M158" s="16">
        <v>12080405</v>
      </c>
      <c r="N158" s="16">
        <f t="shared" ref="N158:N221" si="52">SUM(E158:G158,I158,K158)</f>
        <v>34252917</v>
      </c>
      <c r="O158" s="16">
        <f t="shared" ref="O158:O221" si="53">SUM(H158,J158)</f>
        <v>1883529</v>
      </c>
      <c r="P158" s="16">
        <f t="shared" ref="P158:P221" si="54">SUM(L158:M158)</f>
        <v>16106301</v>
      </c>
      <c r="Q158" s="16">
        <f t="shared" ref="Q158:Q221" si="55">SUM(N158:P158)</f>
        <v>52242747</v>
      </c>
      <c r="R158" s="16">
        <f t="shared" ref="R158:R221" si="56">S158-Q158</f>
        <v>104695</v>
      </c>
      <c r="S158" s="17">
        <f t="shared" si="48"/>
        <v>52347442</v>
      </c>
      <c r="U158" s="15">
        <v>21752606</v>
      </c>
      <c r="V158" s="16">
        <v>12777962</v>
      </c>
      <c r="W158" s="16">
        <v>1123376</v>
      </c>
      <c r="X158" s="16">
        <v>1819301</v>
      </c>
      <c r="Y158" s="16">
        <v>149743</v>
      </c>
      <c r="Z158" s="16">
        <v>156489</v>
      </c>
      <c r="AA158" s="16">
        <v>17985</v>
      </c>
      <c r="AB158" s="16">
        <v>4078162</v>
      </c>
      <c r="AC158" s="16">
        <v>12284977</v>
      </c>
      <c r="AD158" s="16">
        <f t="shared" ref="AD158:AD221" si="57">SUM(U158:W158,Y158,AA158)</f>
        <v>35821672</v>
      </c>
      <c r="AE158" s="16">
        <f t="shared" ref="AE158:AE221" si="58">SUM(X158,Z158)</f>
        <v>1975790</v>
      </c>
      <c r="AF158" s="16">
        <f t="shared" ref="AF158:AF221" si="59">SUM(AB158:AC158)</f>
        <v>16363139</v>
      </c>
      <c r="AG158" s="16">
        <f t="shared" ref="AG158:AG221" si="60">SUM(AD158:AF158)</f>
        <v>54160601</v>
      </c>
      <c r="AH158" s="16">
        <f t="shared" ref="AH158:AH221" si="61">AI158-AG158</f>
        <v>108538</v>
      </c>
      <c r="AI158" s="17">
        <f t="shared" si="49"/>
        <v>54269139</v>
      </c>
      <c r="AK158" s="15">
        <v>21540131.61312896</v>
      </c>
      <c r="AL158" s="16">
        <v>12718232.926342944</v>
      </c>
      <c r="AM158" s="16">
        <v>1121263.7424530943</v>
      </c>
      <c r="AN158" s="16">
        <v>1792648.8249198552</v>
      </c>
      <c r="AO158" s="16">
        <v>149814.023080199</v>
      </c>
      <c r="AP158" s="16">
        <v>155541.82988569717</v>
      </c>
      <c r="AQ158" s="16">
        <v>18033.928814983476</v>
      </c>
      <c r="AR158" s="16">
        <v>4025896.3767885957</v>
      </c>
      <c r="AS158" s="16">
        <v>12080405.138942629</v>
      </c>
      <c r="AT158" s="16">
        <f t="shared" ref="AT158:AT221" si="62">SUM(AK158:AM158,AO158,AQ158)</f>
        <v>35547476.233820178</v>
      </c>
      <c r="AU158" s="16">
        <f t="shared" ref="AU158:AU221" si="63">SUM(AN158,AP158)</f>
        <v>1948190.6548055524</v>
      </c>
      <c r="AV158" s="16">
        <f t="shared" ref="AV158:AV221" si="64">SUM(AR158:AS158)</f>
        <v>16106301.515731225</v>
      </c>
      <c r="AW158" s="16">
        <f t="shared" ref="AW158:AW221" si="65">SUM(AT158:AV158)</f>
        <v>53601968.404356956</v>
      </c>
      <c r="AX158" s="16">
        <f t="shared" ref="AX158:AX221" si="66">AY158-AW158</f>
        <v>107418.59564304352</v>
      </c>
      <c r="AY158" s="17">
        <f t="shared" si="50"/>
        <v>53709387</v>
      </c>
    </row>
    <row r="159" spans="1:51" x14ac:dyDescent="0.2">
      <c r="A159" s="4">
        <f t="shared" ref="A159:A222" si="67">IF(B159=1,A158+1,A158)</f>
        <v>2028</v>
      </c>
      <c r="B159" s="4">
        <f t="shared" ref="B159:B222" si="68">IF(B158=12,1,B158+1)</f>
        <v>10</v>
      </c>
      <c r="C159" s="11">
        <f t="shared" si="51"/>
        <v>47027</v>
      </c>
      <c r="E159" s="15">
        <v>47109356</v>
      </c>
      <c r="F159" s="16">
        <v>21137657</v>
      </c>
      <c r="G159" s="16">
        <v>1388360</v>
      </c>
      <c r="H159" s="16">
        <v>2960096</v>
      </c>
      <c r="I159" s="16">
        <v>212730</v>
      </c>
      <c r="J159" s="16">
        <v>164576</v>
      </c>
      <c r="K159" s="16">
        <v>21734</v>
      </c>
      <c r="L159" s="16">
        <v>4432106</v>
      </c>
      <c r="M159" s="16">
        <v>12672865</v>
      </c>
      <c r="N159" s="16">
        <f t="shared" si="52"/>
        <v>69869837</v>
      </c>
      <c r="O159" s="16">
        <f t="shared" si="53"/>
        <v>3124672</v>
      </c>
      <c r="P159" s="16">
        <f t="shared" si="54"/>
        <v>17104971</v>
      </c>
      <c r="Q159" s="16">
        <f t="shared" si="55"/>
        <v>90099480</v>
      </c>
      <c r="R159" s="16">
        <f t="shared" si="56"/>
        <v>180560</v>
      </c>
      <c r="S159" s="17">
        <f t="shared" ref="S159:S222" si="69">ROUND(Q159/0.998, 0)</f>
        <v>90280040</v>
      </c>
      <c r="U159" s="15">
        <v>49232511</v>
      </c>
      <c r="V159" s="16">
        <v>21938239</v>
      </c>
      <c r="W159" s="16">
        <v>1667978</v>
      </c>
      <c r="X159" s="16">
        <v>3084295</v>
      </c>
      <c r="Y159" s="16">
        <v>209695</v>
      </c>
      <c r="Z159" s="16">
        <v>193433</v>
      </c>
      <c r="AA159" s="16">
        <v>21395</v>
      </c>
      <c r="AB159" s="16">
        <v>4746626</v>
      </c>
      <c r="AC159" s="16">
        <v>13617294</v>
      </c>
      <c r="AD159" s="16">
        <f t="shared" si="57"/>
        <v>73069818</v>
      </c>
      <c r="AE159" s="16">
        <f t="shared" si="58"/>
        <v>3277728</v>
      </c>
      <c r="AF159" s="16">
        <f t="shared" si="59"/>
        <v>18363920</v>
      </c>
      <c r="AG159" s="16">
        <f t="shared" si="60"/>
        <v>94711466</v>
      </c>
      <c r="AH159" s="16">
        <f t="shared" si="61"/>
        <v>189803</v>
      </c>
      <c r="AI159" s="17">
        <f t="shared" ref="AI159:AI222" si="70">ROUND(AG159/0.998, 0)</f>
        <v>94901269</v>
      </c>
      <c r="AK159" s="15">
        <v>48846147.794044755</v>
      </c>
      <c r="AL159" s="16">
        <v>21776484.646438338</v>
      </c>
      <c r="AM159" s="16">
        <v>1655907.648397834</v>
      </c>
      <c r="AN159" s="16">
        <v>3038429.038473093</v>
      </c>
      <c r="AO159" s="16">
        <v>210481.27008814082</v>
      </c>
      <c r="AP159" s="16">
        <v>193513.87156497451</v>
      </c>
      <c r="AQ159" s="16">
        <v>21486.304769078051</v>
      </c>
      <c r="AR159" s="16">
        <v>4432106.067660097</v>
      </c>
      <c r="AS159" s="16">
        <v>12672865.016806366</v>
      </c>
      <c r="AT159" s="16">
        <f t="shared" si="62"/>
        <v>72510507.663738146</v>
      </c>
      <c r="AU159" s="16">
        <f t="shared" si="63"/>
        <v>3231942.9100380675</v>
      </c>
      <c r="AV159" s="16">
        <f t="shared" si="64"/>
        <v>17104971.084466465</v>
      </c>
      <c r="AW159" s="16">
        <f t="shared" si="65"/>
        <v>92847421.658242673</v>
      </c>
      <c r="AX159" s="16">
        <f t="shared" si="66"/>
        <v>186067.34175732732</v>
      </c>
      <c r="AY159" s="17">
        <f t="shared" ref="AY159:AY222" si="71">ROUND(AW159/0.998, 0)</f>
        <v>93033489</v>
      </c>
    </row>
    <row r="160" spans="1:51" x14ac:dyDescent="0.2">
      <c r="A160" s="4">
        <f t="shared" si="67"/>
        <v>2028</v>
      </c>
      <c r="B160" s="4">
        <f t="shared" si="68"/>
        <v>11</v>
      </c>
      <c r="C160" s="11">
        <f t="shared" si="51"/>
        <v>47058</v>
      </c>
      <c r="E160" s="15">
        <v>83196110</v>
      </c>
      <c r="F160" s="16">
        <v>32700290</v>
      </c>
      <c r="G160" s="16">
        <v>1952623</v>
      </c>
      <c r="H160" s="16">
        <v>3468518</v>
      </c>
      <c r="I160" s="16">
        <v>228034</v>
      </c>
      <c r="J160" s="16">
        <v>156950</v>
      </c>
      <c r="K160" s="16">
        <v>22720</v>
      </c>
      <c r="L160" s="16">
        <v>5188754</v>
      </c>
      <c r="M160" s="16">
        <v>13784897</v>
      </c>
      <c r="N160" s="16">
        <f t="shared" si="52"/>
        <v>118099777</v>
      </c>
      <c r="O160" s="16">
        <f t="shared" si="53"/>
        <v>3625468</v>
      </c>
      <c r="P160" s="16">
        <f t="shared" si="54"/>
        <v>18973651</v>
      </c>
      <c r="Q160" s="16">
        <f t="shared" si="55"/>
        <v>140698896</v>
      </c>
      <c r="R160" s="16">
        <f t="shared" si="56"/>
        <v>281962</v>
      </c>
      <c r="S160" s="17">
        <f t="shared" si="69"/>
        <v>140980858</v>
      </c>
      <c r="U160" s="15">
        <v>86900165</v>
      </c>
      <c r="V160" s="16">
        <v>34116102</v>
      </c>
      <c r="W160" s="16">
        <v>2243258</v>
      </c>
      <c r="X160" s="16">
        <v>3627884</v>
      </c>
      <c r="Y160" s="16">
        <v>226542</v>
      </c>
      <c r="Z160" s="16">
        <v>175171</v>
      </c>
      <c r="AA160" s="16">
        <v>22581</v>
      </c>
      <c r="AB160" s="16">
        <v>4988912</v>
      </c>
      <c r="AC160" s="16">
        <v>13254921</v>
      </c>
      <c r="AD160" s="16">
        <f t="shared" si="57"/>
        <v>123508648</v>
      </c>
      <c r="AE160" s="16">
        <f t="shared" si="58"/>
        <v>3803055</v>
      </c>
      <c r="AF160" s="16">
        <f t="shared" si="59"/>
        <v>18243833</v>
      </c>
      <c r="AG160" s="16">
        <f t="shared" si="60"/>
        <v>145555536</v>
      </c>
      <c r="AH160" s="16">
        <f t="shared" si="61"/>
        <v>291694</v>
      </c>
      <c r="AI160" s="17">
        <f t="shared" si="70"/>
        <v>145847230</v>
      </c>
      <c r="AK160" s="15">
        <v>86362237.426149413</v>
      </c>
      <c r="AL160" s="16">
        <v>33745253.418491706</v>
      </c>
      <c r="AM160" s="16">
        <v>2205987.2422696003</v>
      </c>
      <c r="AN160" s="16">
        <v>3577133.141335065</v>
      </c>
      <c r="AO160" s="16">
        <v>227140.62606054184</v>
      </c>
      <c r="AP160" s="16">
        <v>172798.09143907501</v>
      </c>
      <c r="AQ160" s="16">
        <v>22636.658338307567</v>
      </c>
      <c r="AR160" s="16">
        <v>5188754.2096816385</v>
      </c>
      <c r="AS160" s="16">
        <v>13784896.552539311</v>
      </c>
      <c r="AT160" s="16">
        <f t="shared" si="62"/>
        <v>122563255.37130958</v>
      </c>
      <c r="AU160" s="16">
        <f t="shared" si="63"/>
        <v>3749931.2327741398</v>
      </c>
      <c r="AV160" s="16">
        <f t="shared" si="64"/>
        <v>18973650.762220949</v>
      </c>
      <c r="AW160" s="16">
        <f t="shared" si="65"/>
        <v>145286837.36630467</v>
      </c>
      <c r="AX160" s="16">
        <f t="shared" si="66"/>
        <v>291155.6336953342</v>
      </c>
      <c r="AY160" s="17">
        <f t="shared" si="71"/>
        <v>145577993</v>
      </c>
    </row>
    <row r="161" spans="1:51" x14ac:dyDescent="0.2">
      <c r="A161" s="4">
        <f t="shared" si="67"/>
        <v>2028</v>
      </c>
      <c r="B161" s="4">
        <f t="shared" si="68"/>
        <v>12</v>
      </c>
      <c r="C161" s="11">
        <f t="shared" si="51"/>
        <v>47088</v>
      </c>
      <c r="E161" s="15">
        <v>107339834</v>
      </c>
      <c r="F161" s="16">
        <v>41620977</v>
      </c>
      <c r="G161" s="16">
        <v>2385866</v>
      </c>
      <c r="H161" s="16">
        <v>4225820</v>
      </c>
      <c r="I161" s="16">
        <v>241945</v>
      </c>
      <c r="J161" s="16">
        <v>172023</v>
      </c>
      <c r="K161" s="16">
        <v>22815</v>
      </c>
      <c r="L161" s="16">
        <v>5996731</v>
      </c>
      <c r="M161" s="16">
        <v>13924840</v>
      </c>
      <c r="N161" s="16">
        <f t="shared" si="52"/>
        <v>151611437</v>
      </c>
      <c r="O161" s="16">
        <f t="shared" si="53"/>
        <v>4397843</v>
      </c>
      <c r="P161" s="16">
        <f t="shared" si="54"/>
        <v>19921571</v>
      </c>
      <c r="Q161" s="16">
        <f t="shared" si="55"/>
        <v>175930851</v>
      </c>
      <c r="R161" s="16">
        <f t="shared" si="56"/>
        <v>352567</v>
      </c>
      <c r="S161" s="17">
        <f t="shared" si="69"/>
        <v>176283418</v>
      </c>
      <c r="U161" s="15">
        <v>112088432</v>
      </c>
      <c r="V161" s="16">
        <v>43514538</v>
      </c>
      <c r="W161" s="16">
        <v>2688654</v>
      </c>
      <c r="X161" s="16">
        <v>4424772</v>
      </c>
      <c r="Y161" s="16">
        <v>240793</v>
      </c>
      <c r="Z161" s="16">
        <v>188491</v>
      </c>
      <c r="AA161" s="16">
        <v>22697</v>
      </c>
      <c r="AB161" s="16">
        <v>6201222</v>
      </c>
      <c r="AC161" s="16">
        <v>14468109</v>
      </c>
      <c r="AD161" s="16">
        <f t="shared" si="57"/>
        <v>158555114</v>
      </c>
      <c r="AE161" s="16">
        <f t="shared" si="58"/>
        <v>4613263</v>
      </c>
      <c r="AF161" s="16">
        <f t="shared" si="59"/>
        <v>20669331</v>
      </c>
      <c r="AG161" s="16">
        <f t="shared" si="60"/>
        <v>183837708</v>
      </c>
      <c r="AH161" s="16">
        <f t="shared" si="61"/>
        <v>368412</v>
      </c>
      <c r="AI161" s="17">
        <f t="shared" si="70"/>
        <v>184206120</v>
      </c>
      <c r="AK161" s="15">
        <v>111443042.25655773</v>
      </c>
      <c r="AL161" s="16">
        <v>42999209.574479803</v>
      </c>
      <c r="AM161" s="16">
        <v>2635181.8208894106</v>
      </c>
      <c r="AN161" s="16">
        <v>4363451.0830037408</v>
      </c>
      <c r="AO161" s="16">
        <v>241280.21259049478</v>
      </c>
      <c r="AP161" s="16">
        <v>185370.50068661929</v>
      </c>
      <c r="AQ161" s="16">
        <v>22746.621436215039</v>
      </c>
      <c r="AR161" s="16">
        <v>5996731.4756171964</v>
      </c>
      <c r="AS161" s="16">
        <v>13924840.463368129</v>
      </c>
      <c r="AT161" s="16">
        <f t="shared" si="62"/>
        <v>157341460.48595363</v>
      </c>
      <c r="AU161" s="16">
        <f t="shared" si="63"/>
        <v>4548821.5836903602</v>
      </c>
      <c r="AV161" s="16">
        <f t="shared" si="64"/>
        <v>19921571.938985325</v>
      </c>
      <c r="AW161" s="16">
        <f t="shared" si="65"/>
        <v>181811854.00862929</v>
      </c>
      <c r="AX161" s="16">
        <f t="shared" si="66"/>
        <v>364351.99137070775</v>
      </c>
      <c r="AY161" s="17">
        <f t="shared" si="71"/>
        <v>182176206</v>
      </c>
    </row>
    <row r="162" spans="1:51" x14ac:dyDescent="0.2">
      <c r="A162" s="4">
        <f t="shared" si="67"/>
        <v>2029</v>
      </c>
      <c r="B162" s="4">
        <f t="shared" si="68"/>
        <v>1</v>
      </c>
      <c r="C162" s="11">
        <f t="shared" si="51"/>
        <v>47119</v>
      </c>
      <c r="E162" s="15">
        <v>99435164</v>
      </c>
      <c r="F162" s="16">
        <v>39465309</v>
      </c>
      <c r="G162" s="16">
        <v>2300441</v>
      </c>
      <c r="H162" s="16">
        <v>4165513</v>
      </c>
      <c r="I162" s="16">
        <v>222219</v>
      </c>
      <c r="J162" s="16">
        <v>152807</v>
      </c>
      <c r="K162" s="16">
        <v>19964</v>
      </c>
      <c r="L162" s="16">
        <v>5819721</v>
      </c>
      <c r="M162" s="16">
        <v>14502662</v>
      </c>
      <c r="N162" s="16">
        <f t="shared" si="52"/>
        <v>141443097</v>
      </c>
      <c r="O162" s="16">
        <f t="shared" si="53"/>
        <v>4318320</v>
      </c>
      <c r="P162" s="16">
        <f t="shared" si="54"/>
        <v>20322383</v>
      </c>
      <c r="Q162" s="16">
        <f t="shared" si="55"/>
        <v>166083800</v>
      </c>
      <c r="R162" s="16">
        <f t="shared" si="56"/>
        <v>332833</v>
      </c>
      <c r="S162" s="17">
        <f t="shared" si="69"/>
        <v>166416633</v>
      </c>
      <c r="U162" s="15">
        <v>104238266</v>
      </c>
      <c r="V162" s="16">
        <v>41406603</v>
      </c>
      <c r="W162" s="16">
        <v>2580020</v>
      </c>
      <c r="X162" s="16">
        <v>4373737</v>
      </c>
      <c r="Y162" s="16">
        <v>222055</v>
      </c>
      <c r="Z162" s="16">
        <v>172848</v>
      </c>
      <c r="AA162" s="16">
        <v>19949</v>
      </c>
      <c r="AB162" s="16">
        <v>5531998</v>
      </c>
      <c r="AC162" s="16">
        <v>13785660</v>
      </c>
      <c r="AD162" s="16">
        <f t="shared" si="57"/>
        <v>148466893</v>
      </c>
      <c r="AE162" s="16">
        <f t="shared" si="58"/>
        <v>4546585</v>
      </c>
      <c r="AF162" s="16">
        <f t="shared" si="59"/>
        <v>19317658</v>
      </c>
      <c r="AG162" s="16">
        <f t="shared" si="60"/>
        <v>172331136</v>
      </c>
      <c r="AH162" s="16">
        <f t="shared" si="61"/>
        <v>345353</v>
      </c>
      <c r="AI162" s="17">
        <f t="shared" si="70"/>
        <v>172676489</v>
      </c>
      <c r="AK162" s="15">
        <v>103616815.72024956</v>
      </c>
      <c r="AL162" s="16">
        <v>40942206.739058934</v>
      </c>
      <c r="AM162" s="16">
        <v>2534632.561952875</v>
      </c>
      <c r="AN162" s="16">
        <v>4312561.2025275379</v>
      </c>
      <c r="AO162" s="16">
        <v>222387.74457859635</v>
      </c>
      <c r="AP162" s="16">
        <v>169834.31344357308</v>
      </c>
      <c r="AQ162" s="16">
        <v>19979.765281455595</v>
      </c>
      <c r="AR162" s="16">
        <v>5819720.6590872705</v>
      </c>
      <c r="AS162" s="16">
        <v>14502661.860300291</v>
      </c>
      <c r="AT162" s="16">
        <f t="shared" si="62"/>
        <v>147336022.53112146</v>
      </c>
      <c r="AU162" s="16">
        <f t="shared" si="63"/>
        <v>4482395.5159711111</v>
      </c>
      <c r="AV162" s="16">
        <f t="shared" si="64"/>
        <v>20322382.519387562</v>
      </c>
      <c r="AW162" s="16">
        <f t="shared" si="65"/>
        <v>172140800.56648016</v>
      </c>
      <c r="AX162" s="16">
        <f t="shared" si="66"/>
        <v>344971.43351984024</v>
      </c>
      <c r="AY162" s="17">
        <f t="shared" si="71"/>
        <v>172485772</v>
      </c>
    </row>
    <row r="163" spans="1:51" x14ac:dyDescent="0.2">
      <c r="A163" s="4">
        <f t="shared" si="67"/>
        <v>2029</v>
      </c>
      <c r="B163" s="4">
        <f t="shared" si="68"/>
        <v>2</v>
      </c>
      <c r="C163" s="11">
        <f t="shared" si="51"/>
        <v>47150</v>
      </c>
      <c r="E163" s="15">
        <v>84867361</v>
      </c>
      <c r="F163" s="16">
        <v>33981341</v>
      </c>
      <c r="G163" s="16">
        <v>2035201</v>
      </c>
      <c r="H163" s="16">
        <v>3808431</v>
      </c>
      <c r="I163" s="16">
        <v>206758</v>
      </c>
      <c r="J163" s="16">
        <v>150098</v>
      </c>
      <c r="K163" s="16">
        <v>18858</v>
      </c>
      <c r="L163" s="16">
        <v>5365208</v>
      </c>
      <c r="M163" s="16">
        <v>13238423</v>
      </c>
      <c r="N163" s="16">
        <f t="shared" si="52"/>
        <v>121109519</v>
      </c>
      <c r="O163" s="16">
        <f t="shared" si="53"/>
        <v>3958529</v>
      </c>
      <c r="P163" s="16">
        <f t="shared" si="54"/>
        <v>18603631</v>
      </c>
      <c r="Q163" s="16">
        <f t="shared" si="55"/>
        <v>143671679</v>
      </c>
      <c r="R163" s="16">
        <f t="shared" si="56"/>
        <v>287919</v>
      </c>
      <c r="S163" s="17">
        <f t="shared" si="69"/>
        <v>143959598</v>
      </c>
      <c r="U163" s="15">
        <v>88974439</v>
      </c>
      <c r="V163" s="16">
        <v>35632356</v>
      </c>
      <c r="W163" s="16">
        <v>2290630</v>
      </c>
      <c r="X163" s="16">
        <v>3996248</v>
      </c>
      <c r="Y163" s="16">
        <v>207260</v>
      </c>
      <c r="Z163" s="16">
        <v>171528</v>
      </c>
      <c r="AA163" s="16">
        <v>18904</v>
      </c>
      <c r="AB163" s="16">
        <v>5254995</v>
      </c>
      <c r="AC163" s="16">
        <v>12973535</v>
      </c>
      <c r="AD163" s="16">
        <f t="shared" si="57"/>
        <v>127123589</v>
      </c>
      <c r="AE163" s="16">
        <f t="shared" si="58"/>
        <v>4167776</v>
      </c>
      <c r="AF163" s="16">
        <f t="shared" si="59"/>
        <v>18228530</v>
      </c>
      <c r="AG163" s="16">
        <f t="shared" si="60"/>
        <v>149519895</v>
      </c>
      <c r="AH163" s="16">
        <f t="shared" si="61"/>
        <v>299639</v>
      </c>
      <c r="AI163" s="17">
        <f t="shared" si="70"/>
        <v>149819534</v>
      </c>
      <c r="AK163" s="15">
        <v>88397755.419323087</v>
      </c>
      <c r="AL163" s="16">
        <v>35273195.168164074</v>
      </c>
      <c r="AM163" s="16">
        <v>2258043.5664270883</v>
      </c>
      <c r="AN163" s="16">
        <v>3939641.7365726996</v>
      </c>
      <c r="AO163" s="16">
        <v>207380.45684498368</v>
      </c>
      <c r="AP163" s="16">
        <v>169292.75597139879</v>
      </c>
      <c r="AQ163" s="16">
        <v>18914.678890729534</v>
      </c>
      <c r="AR163" s="16">
        <v>5365207.9415606223</v>
      </c>
      <c r="AS163" s="16">
        <v>13238422.88130133</v>
      </c>
      <c r="AT163" s="16">
        <f t="shared" si="62"/>
        <v>126155289.28964996</v>
      </c>
      <c r="AU163" s="16">
        <f t="shared" si="63"/>
        <v>4108934.4925440983</v>
      </c>
      <c r="AV163" s="16">
        <f t="shared" si="64"/>
        <v>18603630.822861955</v>
      </c>
      <c r="AW163" s="16">
        <f t="shared" si="65"/>
        <v>148867854.60505602</v>
      </c>
      <c r="AX163" s="16">
        <f t="shared" si="66"/>
        <v>298332.39494398236</v>
      </c>
      <c r="AY163" s="17">
        <f t="shared" si="71"/>
        <v>149166187</v>
      </c>
    </row>
    <row r="164" spans="1:51" x14ac:dyDescent="0.2">
      <c r="A164" s="4">
        <f t="shared" si="67"/>
        <v>2029</v>
      </c>
      <c r="B164" s="4">
        <f t="shared" si="68"/>
        <v>3</v>
      </c>
      <c r="C164" s="11">
        <f t="shared" si="51"/>
        <v>47178</v>
      </c>
      <c r="E164" s="15">
        <v>75635630</v>
      </c>
      <c r="F164" s="16">
        <v>31526108</v>
      </c>
      <c r="G164" s="16">
        <v>1900807</v>
      </c>
      <c r="H164" s="16">
        <v>3650764</v>
      </c>
      <c r="I164" s="16">
        <v>219069</v>
      </c>
      <c r="J164" s="16">
        <v>152360</v>
      </c>
      <c r="K164" s="16">
        <v>20361</v>
      </c>
      <c r="L164" s="16">
        <v>5367524</v>
      </c>
      <c r="M164" s="16">
        <v>14979806</v>
      </c>
      <c r="N164" s="16">
        <f t="shared" si="52"/>
        <v>109301975</v>
      </c>
      <c r="O164" s="16">
        <f t="shared" si="53"/>
        <v>3803124</v>
      </c>
      <c r="P164" s="16">
        <f t="shared" si="54"/>
        <v>20347330</v>
      </c>
      <c r="Q164" s="16">
        <f t="shared" si="55"/>
        <v>133452429</v>
      </c>
      <c r="R164" s="16">
        <f t="shared" si="56"/>
        <v>267440</v>
      </c>
      <c r="S164" s="17">
        <f t="shared" si="69"/>
        <v>133719869</v>
      </c>
      <c r="U164" s="15">
        <v>79257338</v>
      </c>
      <c r="V164" s="16">
        <v>33053886</v>
      </c>
      <c r="W164" s="16">
        <v>2177444</v>
      </c>
      <c r="X164" s="16">
        <v>3828215</v>
      </c>
      <c r="Y164" s="16">
        <v>220535</v>
      </c>
      <c r="Z164" s="16">
        <v>175941</v>
      </c>
      <c r="AA164" s="16">
        <v>20501</v>
      </c>
      <c r="AB164" s="16">
        <v>5176630</v>
      </c>
      <c r="AC164" s="16">
        <v>14318378</v>
      </c>
      <c r="AD164" s="16">
        <f t="shared" si="57"/>
        <v>114729704</v>
      </c>
      <c r="AE164" s="16">
        <f t="shared" si="58"/>
        <v>4004156</v>
      </c>
      <c r="AF164" s="16">
        <f t="shared" si="59"/>
        <v>19495008</v>
      </c>
      <c r="AG164" s="16">
        <f t="shared" si="60"/>
        <v>138228868</v>
      </c>
      <c r="AH164" s="16">
        <f t="shared" si="61"/>
        <v>277012</v>
      </c>
      <c r="AI164" s="17">
        <f t="shared" si="70"/>
        <v>138505880</v>
      </c>
      <c r="AK164" s="15">
        <v>78699308.880210996</v>
      </c>
      <c r="AL164" s="16">
        <v>32762302.657600239</v>
      </c>
      <c r="AM164" s="16">
        <v>2153262.8458663123</v>
      </c>
      <c r="AN164" s="16">
        <v>3773911.2385699074</v>
      </c>
      <c r="AO164" s="16">
        <v>220440.09258490114</v>
      </c>
      <c r="AP164" s="16">
        <v>173713.27774038602</v>
      </c>
      <c r="AQ164" s="16">
        <v>20494.053701496749</v>
      </c>
      <c r="AR164" s="16">
        <v>5367523.5669936482</v>
      </c>
      <c r="AS164" s="16">
        <v>14979805.722381076</v>
      </c>
      <c r="AT164" s="16">
        <f t="shared" si="62"/>
        <v>113855808.52996394</v>
      </c>
      <c r="AU164" s="16">
        <f t="shared" si="63"/>
        <v>3947624.5163102932</v>
      </c>
      <c r="AV164" s="16">
        <f t="shared" si="64"/>
        <v>20347329.289374724</v>
      </c>
      <c r="AW164" s="16">
        <f t="shared" si="65"/>
        <v>138150762.33564895</v>
      </c>
      <c r="AX164" s="16">
        <f t="shared" si="66"/>
        <v>276855.66435104609</v>
      </c>
      <c r="AY164" s="17">
        <f t="shared" si="71"/>
        <v>138427618</v>
      </c>
    </row>
    <row r="165" spans="1:51" x14ac:dyDescent="0.2">
      <c r="A165" s="4">
        <f t="shared" si="67"/>
        <v>2029</v>
      </c>
      <c r="B165" s="4">
        <f t="shared" si="68"/>
        <v>4</v>
      </c>
      <c r="C165" s="11">
        <f t="shared" si="51"/>
        <v>47209</v>
      </c>
      <c r="E165" s="15">
        <v>54542079</v>
      </c>
      <c r="F165" s="16">
        <v>24175394</v>
      </c>
      <c r="G165" s="16">
        <v>1517527</v>
      </c>
      <c r="H165" s="16">
        <v>2914138</v>
      </c>
      <c r="I165" s="16">
        <v>201127</v>
      </c>
      <c r="J165" s="16">
        <v>131306</v>
      </c>
      <c r="K165" s="16">
        <v>19762</v>
      </c>
      <c r="L165" s="16">
        <v>4753982</v>
      </c>
      <c r="M165" s="16">
        <v>13087276</v>
      </c>
      <c r="N165" s="16">
        <f t="shared" si="52"/>
        <v>80455889</v>
      </c>
      <c r="O165" s="16">
        <f t="shared" si="53"/>
        <v>3045444</v>
      </c>
      <c r="P165" s="16">
        <f t="shared" si="54"/>
        <v>17841258</v>
      </c>
      <c r="Q165" s="16">
        <f t="shared" si="55"/>
        <v>101342591</v>
      </c>
      <c r="R165" s="16">
        <f t="shared" si="56"/>
        <v>203091</v>
      </c>
      <c r="S165" s="17">
        <f t="shared" si="69"/>
        <v>101545682</v>
      </c>
      <c r="U165" s="15">
        <v>57069069</v>
      </c>
      <c r="V165" s="16">
        <v>25369599</v>
      </c>
      <c r="W165" s="16">
        <v>1789318</v>
      </c>
      <c r="X165" s="16">
        <v>3053355</v>
      </c>
      <c r="Y165" s="16">
        <v>203208</v>
      </c>
      <c r="Z165" s="16">
        <v>153071</v>
      </c>
      <c r="AA165" s="16">
        <v>19983</v>
      </c>
      <c r="AB165" s="16">
        <v>4635798</v>
      </c>
      <c r="AC165" s="16">
        <v>12784254</v>
      </c>
      <c r="AD165" s="16">
        <f t="shared" si="57"/>
        <v>84451177</v>
      </c>
      <c r="AE165" s="16">
        <f t="shared" si="58"/>
        <v>3206426</v>
      </c>
      <c r="AF165" s="16">
        <f t="shared" si="59"/>
        <v>17420052</v>
      </c>
      <c r="AG165" s="16">
        <f t="shared" si="60"/>
        <v>105077655</v>
      </c>
      <c r="AH165" s="16">
        <f t="shared" si="61"/>
        <v>210576</v>
      </c>
      <c r="AI165" s="17">
        <f t="shared" si="70"/>
        <v>105288231</v>
      </c>
      <c r="AK165" s="15">
        <v>56641051.894916341</v>
      </c>
      <c r="AL165" s="16">
        <v>25169730.903342828</v>
      </c>
      <c r="AM165" s="16">
        <v>1774275.3968329011</v>
      </c>
      <c r="AN165" s="16">
        <v>3009800.4224887989</v>
      </c>
      <c r="AO165" s="16">
        <v>202900.89074405696</v>
      </c>
      <c r="AP165" s="16">
        <v>151356.53148995782</v>
      </c>
      <c r="AQ165" s="16">
        <v>19954.23216299199</v>
      </c>
      <c r="AR165" s="16">
        <v>4753981.547444934</v>
      </c>
      <c r="AS165" s="16">
        <v>13087276.013712227</v>
      </c>
      <c r="AT165" s="16">
        <f t="shared" si="62"/>
        <v>83807913.317999125</v>
      </c>
      <c r="AU165" s="16">
        <f t="shared" si="63"/>
        <v>3161156.9539787564</v>
      </c>
      <c r="AV165" s="16">
        <f t="shared" si="64"/>
        <v>17841257.56115716</v>
      </c>
      <c r="AW165" s="16">
        <f t="shared" si="65"/>
        <v>104810327.83313504</v>
      </c>
      <c r="AX165" s="16">
        <f t="shared" si="66"/>
        <v>210041.16686496139</v>
      </c>
      <c r="AY165" s="17">
        <f t="shared" si="71"/>
        <v>105020369</v>
      </c>
    </row>
    <row r="166" spans="1:51" x14ac:dyDescent="0.2">
      <c r="A166" s="4">
        <f t="shared" si="67"/>
        <v>2029</v>
      </c>
      <c r="B166" s="4">
        <f t="shared" si="68"/>
        <v>5</v>
      </c>
      <c r="C166" s="11">
        <f t="shared" si="51"/>
        <v>47239</v>
      </c>
      <c r="E166" s="15">
        <v>32710496</v>
      </c>
      <c r="F166" s="16">
        <v>16866277</v>
      </c>
      <c r="G166" s="16">
        <v>1079974</v>
      </c>
      <c r="H166" s="16">
        <v>2314683</v>
      </c>
      <c r="I166" s="16">
        <v>169434</v>
      </c>
      <c r="J166" s="16">
        <v>117344</v>
      </c>
      <c r="K166" s="16">
        <v>17627</v>
      </c>
      <c r="L166" s="16">
        <v>4369504</v>
      </c>
      <c r="M166" s="16">
        <v>12924670</v>
      </c>
      <c r="N166" s="16">
        <f t="shared" si="52"/>
        <v>50843808</v>
      </c>
      <c r="O166" s="16">
        <f t="shared" si="53"/>
        <v>2432027</v>
      </c>
      <c r="P166" s="16">
        <f t="shared" si="54"/>
        <v>17294174</v>
      </c>
      <c r="Q166" s="16">
        <f t="shared" si="55"/>
        <v>70570009</v>
      </c>
      <c r="R166" s="16">
        <f t="shared" si="56"/>
        <v>141423</v>
      </c>
      <c r="S166" s="17">
        <f t="shared" si="69"/>
        <v>70711432</v>
      </c>
      <c r="U166" s="15">
        <v>34104649</v>
      </c>
      <c r="V166" s="16">
        <v>17746225</v>
      </c>
      <c r="W166" s="16">
        <v>1327764</v>
      </c>
      <c r="X166" s="16">
        <v>2422155</v>
      </c>
      <c r="Y166" s="16">
        <v>172048</v>
      </c>
      <c r="Z166" s="16">
        <v>138428</v>
      </c>
      <c r="AA166" s="16">
        <v>17928</v>
      </c>
      <c r="AB166" s="16">
        <v>4398317</v>
      </c>
      <c r="AC166" s="16">
        <v>12864949</v>
      </c>
      <c r="AD166" s="16">
        <f t="shared" si="57"/>
        <v>53368614</v>
      </c>
      <c r="AE166" s="16">
        <f t="shared" si="58"/>
        <v>2560583</v>
      </c>
      <c r="AF166" s="16">
        <f t="shared" si="59"/>
        <v>17263266</v>
      </c>
      <c r="AG166" s="16">
        <f t="shared" si="60"/>
        <v>73192463</v>
      </c>
      <c r="AH166" s="16">
        <f t="shared" si="61"/>
        <v>146678</v>
      </c>
      <c r="AI166" s="17">
        <f t="shared" si="70"/>
        <v>73339141</v>
      </c>
      <c r="AK166" s="15">
        <v>33834665.891512685</v>
      </c>
      <c r="AL166" s="16">
        <v>17618922.195961732</v>
      </c>
      <c r="AM166" s="16">
        <v>1319133.3068311838</v>
      </c>
      <c r="AN166" s="16">
        <v>2387623.4252370391</v>
      </c>
      <c r="AO166" s="16">
        <v>171513.42961750212</v>
      </c>
      <c r="AP166" s="16">
        <v>136808.73242968344</v>
      </c>
      <c r="AQ166" s="16">
        <v>17871.29427234214</v>
      </c>
      <c r="AR166" s="16">
        <v>4369503.5224055126</v>
      </c>
      <c r="AS166" s="16">
        <v>12924670.049758123</v>
      </c>
      <c r="AT166" s="16">
        <f t="shared" si="62"/>
        <v>52962106.118195444</v>
      </c>
      <c r="AU166" s="16">
        <f t="shared" si="63"/>
        <v>2524432.1576667223</v>
      </c>
      <c r="AV166" s="16">
        <f t="shared" si="64"/>
        <v>17294173.572163634</v>
      </c>
      <c r="AW166" s="16">
        <f t="shared" si="65"/>
        <v>72780711.848025799</v>
      </c>
      <c r="AX166" s="16">
        <f t="shared" si="66"/>
        <v>145853.1519742012</v>
      </c>
      <c r="AY166" s="17">
        <f t="shared" si="71"/>
        <v>72926565</v>
      </c>
    </row>
    <row r="167" spans="1:51" x14ac:dyDescent="0.2">
      <c r="A167" s="4">
        <f t="shared" si="67"/>
        <v>2029</v>
      </c>
      <c r="B167" s="4">
        <f t="shared" si="68"/>
        <v>6</v>
      </c>
      <c r="C167" s="11">
        <f t="shared" si="51"/>
        <v>47270</v>
      </c>
      <c r="E167" s="15">
        <v>21971505</v>
      </c>
      <c r="F167" s="16">
        <v>12652336</v>
      </c>
      <c r="G167" s="16">
        <v>853964</v>
      </c>
      <c r="H167" s="16">
        <v>1743639</v>
      </c>
      <c r="I167" s="16">
        <v>151137</v>
      </c>
      <c r="J167" s="16">
        <v>95978</v>
      </c>
      <c r="K167" s="16">
        <v>16487</v>
      </c>
      <c r="L167" s="16">
        <v>4012559</v>
      </c>
      <c r="M167" s="16">
        <v>11729467</v>
      </c>
      <c r="N167" s="16">
        <f t="shared" si="52"/>
        <v>35645429</v>
      </c>
      <c r="O167" s="16">
        <f t="shared" si="53"/>
        <v>1839617</v>
      </c>
      <c r="P167" s="16">
        <f t="shared" si="54"/>
        <v>15742026</v>
      </c>
      <c r="Q167" s="16">
        <f t="shared" si="55"/>
        <v>53227072</v>
      </c>
      <c r="R167" s="16">
        <f t="shared" si="56"/>
        <v>106667</v>
      </c>
      <c r="S167" s="17">
        <f t="shared" si="69"/>
        <v>53333739</v>
      </c>
      <c r="U167" s="15">
        <v>22830452</v>
      </c>
      <c r="V167" s="16">
        <v>13318567</v>
      </c>
      <c r="W167" s="16">
        <v>1095680</v>
      </c>
      <c r="X167" s="16">
        <v>1821626</v>
      </c>
      <c r="Y167" s="16">
        <v>153974</v>
      </c>
      <c r="Z167" s="16">
        <v>115232</v>
      </c>
      <c r="AA167" s="16">
        <v>16840</v>
      </c>
      <c r="AB167" s="16">
        <v>4086485</v>
      </c>
      <c r="AC167" s="16">
        <v>11969125</v>
      </c>
      <c r="AD167" s="16">
        <f t="shared" si="57"/>
        <v>37415513</v>
      </c>
      <c r="AE167" s="16">
        <f t="shared" si="58"/>
        <v>1936858</v>
      </c>
      <c r="AF167" s="16">
        <f t="shared" si="59"/>
        <v>16055610</v>
      </c>
      <c r="AG167" s="16">
        <f t="shared" si="60"/>
        <v>55407981</v>
      </c>
      <c r="AH167" s="16">
        <f t="shared" si="61"/>
        <v>111038</v>
      </c>
      <c r="AI167" s="17">
        <f t="shared" si="70"/>
        <v>55519019</v>
      </c>
      <c r="AK167" s="15">
        <v>22649264.555546205</v>
      </c>
      <c r="AL167" s="16">
        <v>13222657.579016611</v>
      </c>
      <c r="AM167" s="16">
        <v>1088625.410811509</v>
      </c>
      <c r="AN167" s="16">
        <v>1795721.6116525359</v>
      </c>
      <c r="AO167" s="16">
        <v>153219.69782671955</v>
      </c>
      <c r="AP167" s="16">
        <v>113792.39093084518</v>
      </c>
      <c r="AQ167" s="16">
        <v>16752.793594219067</v>
      </c>
      <c r="AR167" s="16">
        <v>4012559.0102986461</v>
      </c>
      <c r="AS167" s="16">
        <v>11729466.588516735</v>
      </c>
      <c r="AT167" s="16">
        <f t="shared" si="62"/>
        <v>37130520.036795266</v>
      </c>
      <c r="AU167" s="16">
        <f t="shared" si="63"/>
        <v>1909514.002583381</v>
      </c>
      <c r="AV167" s="16">
        <f t="shared" si="64"/>
        <v>15742025.598815382</v>
      </c>
      <c r="AW167" s="16">
        <f t="shared" si="65"/>
        <v>54782059.638194032</v>
      </c>
      <c r="AX167" s="16">
        <f t="shared" si="66"/>
        <v>109783.36180596799</v>
      </c>
      <c r="AY167" s="17">
        <f t="shared" si="71"/>
        <v>54891843</v>
      </c>
    </row>
    <row r="168" spans="1:51" x14ac:dyDescent="0.2">
      <c r="A168" s="4">
        <f t="shared" si="67"/>
        <v>2029</v>
      </c>
      <c r="B168" s="4">
        <f t="shared" si="68"/>
        <v>7</v>
      </c>
      <c r="C168" s="11">
        <f t="shared" si="51"/>
        <v>47300</v>
      </c>
      <c r="E168" s="15">
        <v>15870070</v>
      </c>
      <c r="F168" s="16">
        <v>10146180</v>
      </c>
      <c r="G168" s="16">
        <v>719200</v>
      </c>
      <c r="H168" s="16">
        <v>1522197</v>
      </c>
      <c r="I168" s="16">
        <v>127925</v>
      </c>
      <c r="J168" s="16">
        <v>88259</v>
      </c>
      <c r="K168" s="16">
        <v>15154</v>
      </c>
      <c r="L168" s="16">
        <v>3841537</v>
      </c>
      <c r="M168" s="16">
        <v>11502310</v>
      </c>
      <c r="N168" s="16">
        <f t="shared" si="52"/>
        <v>26878529</v>
      </c>
      <c r="O168" s="16">
        <f t="shared" si="53"/>
        <v>1610456</v>
      </c>
      <c r="P168" s="16">
        <f t="shared" si="54"/>
        <v>15343847</v>
      </c>
      <c r="Q168" s="16">
        <f t="shared" si="55"/>
        <v>43832832</v>
      </c>
      <c r="R168" s="16">
        <f t="shared" si="56"/>
        <v>87841</v>
      </c>
      <c r="S168" s="17">
        <f t="shared" si="69"/>
        <v>43920673</v>
      </c>
      <c r="U168" s="15">
        <v>16433722</v>
      </c>
      <c r="V168" s="16">
        <v>10685300</v>
      </c>
      <c r="W168" s="16">
        <v>951171</v>
      </c>
      <c r="X168" s="16">
        <v>1587090</v>
      </c>
      <c r="Y168" s="16">
        <v>127713</v>
      </c>
      <c r="Z168" s="16">
        <v>108495</v>
      </c>
      <c r="AA168" s="16">
        <v>15360</v>
      </c>
      <c r="AB168" s="16">
        <v>3996190</v>
      </c>
      <c r="AC168" s="16">
        <v>11922463</v>
      </c>
      <c r="AD168" s="16">
        <f t="shared" si="57"/>
        <v>28213266</v>
      </c>
      <c r="AE168" s="16">
        <f t="shared" si="58"/>
        <v>1695585</v>
      </c>
      <c r="AF168" s="16">
        <f t="shared" si="59"/>
        <v>15918653</v>
      </c>
      <c r="AG168" s="16">
        <f t="shared" si="60"/>
        <v>45827504</v>
      </c>
      <c r="AH168" s="16">
        <f t="shared" si="61"/>
        <v>91839</v>
      </c>
      <c r="AI168" s="17">
        <f t="shared" si="70"/>
        <v>45919343</v>
      </c>
      <c r="AK168" s="15">
        <v>16307315.299099579</v>
      </c>
      <c r="AL168" s="16">
        <v>10603784.307253737</v>
      </c>
      <c r="AM168" s="16">
        <v>944674.62081224681</v>
      </c>
      <c r="AN168" s="16">
        <v>1564962.2611854784</v>
      </c>
      <c r="AO168" s="16">
        <v>127316.58319395638</v>
      </c>
      <c r="AP168" s="16">
        <v>106683.75340091815</v>
      </c>
      <c r="AQ168" s="16">
        <v>15274.605546305593</v>
      </c>
      <c r="AR168" s="16">
        <v>3841537.0487303715</v>
      </c>
      <c r="AS168" s="16">
        <v>11502310.244019086</v>
      </c>
      <c r="AT168" s="16">
        <f t="shared" si="62"/>
        <v>27998365.41590583</v>
      </c>
      <c r="AU168" s="16">
        <f t="shared" si="63"/>
        <v>1671646.0145863965</v>
      </c>
      <c r="AV168" s="16">
        <f t="shared" si="64"/>
        <v>15343847.292749457</v>
      </c>
      <c r="AW168" s="16">
        <f t="shared" si="65"/>
        <v>45013858.723241687</v>
      </c>
      <c r="AX168" s="16">
        <f t="shared" si="66"/>
        <v>90208.276758313179</v>
      </c>
      <c r="AY168" s="17">
        <f t="shared" si="71"/>
        <v>45104067</v>
      </c>
    </row>
    <row r="169" spans="1:51" x14ac:dyDescent="0.2">
      <c r="A169" s="4">
        <f t="shared" si="67"/>
        <v>2029</v>
      </c>
      <c r="B169" s="4">
        <f t="shared" si="68"/>
        <v>8</v>
      </c>
      <c r="C169" s="11">
        <f t="shared" si="51"/>
        <v>47331</v>
      </c>
      <c r="E169" s="15">
        <v>15043125</v>
      </c>
      <c r="F169" s="16">
        <v>10356931</v>
      </c>
      <c r="G169" s="16">
        <v>749691</v>
      </c>
      <c r="H169" s="16">
        <v>1443516</v>
      </c>
      <c r="I169" s="16">
        <v>124907</v>
      </c>
      <c r="J169" s="16">
        <v>100658</v>
      </c>
      <c r="K169" s="16">
        <v>17050</v>
      </c>
      <c r="L169" s="16">
        <v>3825161</v>
      </c>
      <c r="M169" s="16">
        <v>11894689</v>
      </c>
      <c r="N169" s="16">
        <f t="shared" si="52"/>
        <v>26291704</v>
      </c>
      <c r="O169" s="16">
        <f t="shared" si="53"/>
        <v>1544174</v>
      </c>
      <c r="P169" s="16">
        <f t="shared" si="54"/>
        <v>15719850</v>
      </c>
      <c r="Q169" s="16">
        <f t="shared" si="55"/>
        <v>43555728</v>
      </c>
      <c r="R169" s="16">
        <f t="shared" si="56"/>
        <v>87286</v>
      </c>
      <c r="S169" s="17">
        <f t="shared" si="69"/>
        <v>43643014</v>
      </c>
      <c r="U169" s="15">
        <v>15682381</v>
      </c>
      <c r="V169" s="16">
        <v>10784033</v>
      </c>
      <c r="W169" s="16">
        <v>990473</v>
      </c>
      <c r="X169" s="16">
        <v>1502284</v>
      </c>
      <c r="Y169" s="16">
        <v>123574</v>
      </c>
      <c r="Z169" s="16">
        <v>123513</v>
      </c>
      <c r="AA169" s="16">
        <v>16840</v>
      </c>
      <c r="AB169" s="16">
        <v>3938360</v>
      </c>
      <c r="AC169" s="16">
        <v>12194805</v>
      </c>
      <c r="AD169" s="16">
        <f t="shared" si="57"/>
        <v>27597301</v>
      </c>
      <c r="AE169" s="16">
        <f t="shared" si="58"/>
        <v>1625797</v>
      </c>
      <c r="AF169" s="16">
        <f t="shared" si="59"/>
        <v>16133165</v>
      </c>
      <c r="AG169" s="16">
        <f t="shared" si="60"/>
        <v>45356263</v>
      </c>
      <c r="AH169" s="16">
        <f t="shared" si="61"/>
        <v>90894</v>
      </c>
      <c r="AI169" s="17">
        <f t="shared" si="70"/>
        <v>45447157</v>
      </c>
      <c r="AK169" s="15">
        <v>15538917.163605344</v>
      </c>
      <c r="AL169" s="16">
        <v>10721107.935859792</v>
      </c>
      <c r="AM169" s="16">
        <v>986866.20789116807</v>
      </c>
      <c r="AN169" s="16">
        <v>1481140.437390578</v>
      </c>
      <c r="AO169" s="16">
        <v>123380.78444111385</v>
      </c>
      <c r="AP169" s="16">
        <v>121704.10608223207</v>
      </c>
      <c r="AQ169" s="16">
        <v>16820.041974784155</v>
      </c>
      <c r="AR169" s="16">
        <v>3825161.274328623</v>
      </c>
      <c r="AS169" s="16">
        <v>11894688.612095784</v>
      </c>
      <c r="AT169" s="16">
        <f t="shared" si="62"/>
        <v>27387092.133772202</v>
      </c>
      <c r="AU169" s="16">
        <f t="shared" si="63"/>
        <v>1602844.5434728099</v>
      </c>
      <c r="AV169" s="16">
        <f t="shared" si="64"/>
        <v>15719849.886424407</v>
      </c>
      <c r="AW169" s="16">
        <f t="shared" si="65"/>
        <v>44709786.563669421</v>
      </c>
      <c r="AX169" s="16">
        <f t="shared" si="66"/>
        <v>89598.436330579221</v>
      </c>
      <c r="AY169" s="17">
        <f t="shared" si="71"/>
        <v>44799385</v>
      </c>
    </row>
    <row r="170" spans="1:51" x14ac:dyDescent="0.2">
      <c r="A170" s="4">
        <f t="shared" si="67"/>
        <v>2029</v>
      </c>
      <c r="B170" s="4">
        <f t="shared" si="68"/>
        <v>9</v>
      </c>
      <c r="C170" s="11">
        <f t="shared" si="51"/>
        <v>47362</v>
      </c>
      <c r="E170" s="15">
        <v>20854013</v>
      </c>
      <c r="F170" s="16">
        <v>12412198</v>
      </c>
      <c r="G170" s="16">
        <v>866581</v>
      </c>
      <c r="H170" s="16">
        <v>1724473</v>
      </c>
      <c r="I170" s="16">
        <v>143710</v>
      </c>
      <c r="J170" s="16">
        <v>132241</v>
      </c>
      <c r="K170" s="16">
        <v>18373</v>
      </c>
      <c r="L170" s="16">
        <v>4010996</v>
      </c>
      <c r="M170" s="16">
        <v>11931415</v>
      </c>
      <c r="N170" s="16">
        <f t="shared" si="52"/>
        <v>34294875</v>
      </c>
      <c r="O170" s="16">
        <f t="shared" si="53"/>
        <v>1856714</v>
      </c>
      <c r="P170" s="16">
        <f t="shared" si="54"/>
        <v>15942411</v>
      </c>
      <c r="Q170" s="16">
        <f t="shared" si="55"/>
        <v>52094000</v>
      </c>
      <c r="R170" s="16">
        <f t="shared" si="56"/>
        <v>104397</v>
      </c>
      <c r="S170" s="17">
        <f t="shared" si="69"/>
        <v>52198397</v>
      </c>
      <c r="U170" s="15">
        <v>21854601</v>
      </c>
      <c r="V170" s="16">
        <v>12874009</v>
      </c>
      <c r="W170" s="16">
        <v>1109556</v>
      </c>
      <c r="X170" s="16">
        <v>1798349</v>
      </c>
      <c r="Y170" s="16">
        <v>141751</v>
      </c>
      <c r="Z170" s="16">
        <v>156510</v>
      </c>
      <c r="AA170" s="16">
        <v>17977</v>
      </c>
      <c r="AB170" s="16">
        <v>4060499</v>
      </c>
      <c r="AC170" s="16">
        <v>12124061</v>
      </c>
      <c r="AD170" s="16">
        <f t="shared" si="57"/>
        <v>35997894</v>
      </c>
      <c r="AE170" s="16">
        <f t="shared" si="58"/>
        <v>1954859</v>
      </c>
      <c r="AF170" s="16">
        <f t="shared" si="59"/>
        <v>16184560</v>
      </c>
      <c r="AG170" s="16">
        <f t="shared" si="60"/>
        <v>54137313</v>
      </c>
      <c r="AH170" s="16">
        <f t="shared" si="61"/>
        <v>108492</v>
      </c>
      <c r="AI170" s="17">
        <f t="shared" si="70"/>
        <v>54245805</v>
      </c>
      <c r="AK170" s="15">
        <v>21642210.811567482</v>
      </c>
      <c r="AL170" s="16">
        <v>12814232.632346641</v>
      </c>
      <c r="AM170" s="16">
        <v>1107415.0838154554</v>
      </c>
      <c r="AN170" s="16">
        <v>1771705.2371777499</v>
      </c>
      <c r="AO170" s="16">
        <v>141813.70198548542</v>
      </c>
      <c r="AP170" s="16">
        <v>155555.16540673122</v>
      </c>
      <c r="AQ170" s="16">
        <v>18025.780949036787</v>
      </c>
      <c r="AR170" s="16">
        <v>4010995.692063652</v>
      </c>
      <c r="AS170" s="16">
        <v>11931415.063374992</v>
      </c>
      <c r="AT170" s="16">
        <f t="shared" si="62"/>
        <v>35723698.010664098</v>
      </c>
      <c r="AU170" s="16">
        <f t="shared" si="63"/>
        <v>1927260.4025844811</v>
      </c>
      <c r="AV170" s="16">
        <f t="shared" si="64"/>
        <v>15942410.755438644</v>
      </c>
      <c r="AW170" s="16">
        <f t="shared" si="65"/>
        <v>53593369.168687224</v>
      </c>
      <c r="AX170" s="16">
        <f t="shared" si="66"/>
        <v>107401.83131277561</v>
      </c>
      <c r="AY170" s="17">
        <f t="shared" si="71"/>
        <v>53700771</v>
      </c>
    </row>
    <row r="171" spans="1:51" x14ac:dyDescent="0.2">
      <c r="A171" s="4">
        <f t="shared" si="67"/>
        <v>2029</v>
      </c>
      <c r="B171" s="4">
        <f t="shared" si="68"/>
        <v>10</v>
      </c>
      <c r="C171" s="11">
        <f t="shared" si="51"/>
        <v>47392</v>
      </c>
      <c r="E171" s="15">
        <v>47145231</v>
      </c>
      <c r="F171" s="16">
        <v>21218128</v>
      </c>
      <c r="G171" s="16">
        <v>1368517</v>
      </c>
      <c r="H171" s="16">
        <v>2915457</v>
      </c>
      <c r="I171" s="16">
        <v>201804</v>
      </c>
      <c r="J171" s="16">
        <v>164731</v>
      </c>
      <c r="K171" s="16">
        <v>21745</v>
      </c>
      <c r="L171" s="16">
        <v>4428217</v>
      </c>
      <c r="M171" s="16">
        <v>12523698</v>
      </c>
      <c r="N171" s="16">
        <f t="shared" si="52"/>
        <v>69955425</v>
      </c>
      <c r="O171" s="16">
        <f t="shared" si="53"/>
        <v>3080188</v>
      </c>
      <c r="P171" s="16">
        <f t="shared" si="54"/>
        <v>16951915</v>
      </c>
      <c r="Q171" s="16">
        <f t="shared" si="55"/>
        <v>89987528</v>
      </c>
      <c r="R171" s="16">
        <f t="shared" si="56"/>
        <v>180336</v>
      </c>
      <c r="S171" s="17">
        <f t="shared" si="69"/>
        <v>90167864</v>
      </c>
      <c r="U171" s="15">
        <v>49450949</v>
      </c>
      <c r="V171" s="16">
        <v>22110109</v>
      </c>
      <c r="W171" s="16">
        <v>1648150</v>
      </c>
      <c r="X171" s="16">
        <v>3049447</v>
      </c>
      <c r="Y171" s="16">
        <v>198692</v>
      </c>
      <c r="Z171" s="16">
        <v>193559</v>
      </c>
      <c r="AA171" s="16">
        <v>21379</v>
      </c>
      <c r="AB171" s="16">
        <v>4733730</v>
      </c>
      <c r="AC171" s="16">
        <v>13429777</v>
      </c>
      <c r="AD171" s="16">
        <f t="shared" si="57"/>
        <v>73429279</v>
      </c>
      <c r="AE171" s="16">
        <f t="shared" si="58"/>
        <v>3243006</v>
      </c>
      <c r="AF171" s="16">
        <f t="shared" si="59"/>
        <v>18163507</v>
      </c>
      <c r="AG171" s="16">
        <f t="shared" si="60"/>
        <v>94835792</v>
      </c>
      <c r="AH171" s="16">
        <f t="shared" si="61"/>
        <v>190052</v>
      </c>
      <c r="AI171" s="17">
        <f t="shared" si="70"/>
        <v>95025844</v>
      </c>
      <c r="AK171" s="15">
        <v>49064794.268710792</v>
      </c>
      <c r="AL171" s="16">
        <v>21948269.801386405</v>
      </c>
      <c r="AM171" s="16">
        <v>1636000.9449918952</v>
      </c>
      <c r="AN171" s="16">
        <v>3003559.4266634285</v>
      </c>
      <c r="AO171" s="16">
        <v>199434.45739292065</v>
      </c>
      <c r="AP171" s="16">
        <v>193661.32715017546</v>
      </c>
      <c r="AQ171" s="16">
        <v>21469.167228352337</v>
      </c>
      <c r="AR171" s="16">
        <v>4428216.9857706204</v>
      </c>
      <c r="AS171" s="16">
        <v>12523697.784691283</v>
      </c>
      <c r="AT171" s="16">
        <f t="shared" si="62"/>
        <v>72869968.639710367</v>
      </c>
      <c r="AU171" s="16">
        <f t="shared" si="63"/>
        <v>3197220.7538136039</v>
      </c>
      <c r="AV171" s="16">
        <f t="shared" si="64"/>
        <v>16951914.770461902</v>
      </c>
      <c r="AW171" s="16">
        <f t="shared" si="65"/>
        <v>93019104.163985878</v>
      </c>
      <c r="AX171" s="16">
        <f t="shared" si="66"/>
        <v>186410.83601412177</v>
      </c>
      <c r="AY171" s="17">
        <f t="shared" si="71"/>
        <v>93205515</v>
      </c>
    </row>
    <row r="172" spans="1:51" x14ac:dyDescent="0.2">
      <c r="A172" s="4">
        <f t="shared" si="67"/>
        <v>2029</v>
      </c>
      <c r="B172" s="4">
        <f t="shared" si="68"/>
        <v>11</v>
      </c>
      <c r="C172" s="11">
        <f t="shared" si="51"/>
        <v>47423</v>
      </c>
      <c r="E172" s="15">
        <v>83246574</v>
      </c>
      <c r="F172" s="16">
        <v>32832035</v>
      </c>
      <c r="G172" s="16">
        <v>1926919</v>
      </c>
      <c r="H172" s="16">
        <v>3416982</v>
      </c>
      <c r="I172" s="16">
        <v>216180</v>
      </c>
      <c r="J172" s="16">
        <v>156873</v>
      </c>
      <c r="K172" s="16">
        <v>22736</v>
      </c>
      <c r="L172" s="16">
        <v>5190033</v>
      </c>
      <c r="M172" s="16">
        <v>13635411</v>
      </c>
      <c r="N172" s="16">
        <f t="shared" si="52"/>
        <v>118244444</v>
      </c>
      <c r="O172" s="16">
        <f t="shared" si="53"/>
        <v>3573855</v>
      </c>
      <c r="P172" s="16">
        <f t="shared" si="54"/>
        <v>18825444</v>
      </c>
      <c r="Q172" s="16">
        <f t="shared" si="55"/>
        <v>140643743</v>
      </c>
      <c r="R172" s="16">
        <f t="shared" si="56"/>
        <v>281851</v>
      </c>
      <c r="S172" s="17">
        <f t="shared" si="69"/>
        <v>140925594</v>
      </c>
      <c r="U172" s="15">
        <v>87270877</v>
      </c>
      <c r="V172" s="16">
        <v>34390582</v>
      </c>
      <c r="W172" s="16">
        <v>2217562</v>
      </c>
      <c r="X172" s="16">
        <v>3587558</v>
      </c>
      <c r="Y172" s="16">
        <v>214633</v>
      </c>
      <c r="Z172" s="16">
        <v>175210</v>
      </c>
      <c r="AA172" s="16">
        <v>22583</v>
      </c>
      <c r="AB172" s="16">
        <v>4975826</v>
      </c>
      <c r="AC172" s="16">
        <v>13068904</v>
      </c>
      <c r="AD172" s="16">
        <f t="shared" si="57"/>
        <v>124116237</v>
      </c>
      <c r="AE172" s="16">
        <f t="shared" si="58"/>
        <v>3762768</v>
      </c>
      <c r="AF172" s="16">
        <f t="shared" si="59"/>
        <v>18044730</v>
      </c>
      <c r="AG172" s="16">
        <f t="shared" si="60"/>
        <v>145923735</v>
      </c>
      <c r="AH172" s="16">
        <f t="shared" si="61"/>
        <v>292432</v>
      </c>
      <c r="AI172" s="17">
        <f t="shared" si="70"/>
        <v>146216167</v>
      </c>
      <c r="AK172" s="15">
        <v>86732990.272074386</v>
      </c>
      <c r="AL172" s="16">
        <v>34019812.041028999</v>
      </c>
      <c r="AM172" s="16">
        <v>2180207.2103785118</v>
      </c>
      <c r="AN172" s="16">
        <v>3536789.5949524413</v>
      </c>
      <c r="AO172" s="16">
        <v>215197.69023406701</v>
      </c>
      <c r="AP172" s="16">
        <v>172854.50970103237</v>
      </c>
      <c r="AQ172" s="16">
        <v>22638.820155379821</v>
      </c>
      <c r="AR172" s="16">
        <v>5190033.3138107471</v>
      </c>
      <c r="AS172" s="16">
        <v>13635411.001262786</v>
      </c>
      <c r="AT172" s="16">
        <f t="shared" si="62"/>
        <v>123170846.03387134</v>
      </c>
      <c r="AU172" s="16">
        <f t="shared" si="63"/>
        <v>3709644.1046534735</v>
      </c>
      <c r="AV172" s="16">
        <f t="shared" si="64"/>
        <v>18825444.315073535</v>
      </c>
      <c r="AW172" s="16">
        <f t="shared" si="65"/>
        <v>145705934.45359835</v>
      </c>
      <c r="AX172" s="16">
        <f t="shared" si="66"/>
        <v>291995.54640164971</v>
      </c>
      <c r="AY172" s="17">
        <f t="shared" si="71"/>
        <v>145997930</v>
      </c>
    </row>
    <row r="173" spans="1:51" x14ac:dyDescent="0.2">
      <c r="A173" s="4">
        <f t="shared" si="67"/>
        <v>2029</v>
      </c>
      <c r="B173" s="4">
        <f t="shared" si="68"/>
        <v>12</v>
      </c>
      <c r="C173" s="11">
        <f t="shared" si="51"/>
        <v>47453</v>
      </c>
      <c r="E173" s="15">
        <v>107467817</v>
      </c>
      <c r="F173" s="16">
        <v>41725695</v>
      </c>
      <c r="G173" s="16">
        <v>2351891</v>
      </c>
      <c r="H173" s="16">
        <v>4162819</v>
      </c>
      <c r="I173" s="16">
        <v>228946</v>
      </c>
      <c r="J173" s="16">
        <v>172414</v>
      </c>
      <c r="K173" s="16">
        <v>22806</v>
      </c>
      <c r="L173" s="16">
        <v>6001488</v>
      </c>
      <c r="M173" s="16">
        <v>13732744</v>
      </c>
      <c r="N173" s="16">
        <f t="shared" si="52"/>
        <v>151797155</v>
      </c>
      <c r="O173" s="16">
        <f t="shared" si="53"/>
        <v>4335233</v>
      </c>
      <c r="P173" s="16">
        <f t="shared" si="54"/>
        <v>19734232</v>
      </c>
      <c r="Q173" s="16">
        <f t="shared" si="55"/>
        <v>175866620</v>
      </c>
      <c r="R173" s="16">
        <f t="shared" si="56"/>
        <v>352438</v>
      </c>
      <c r="S173" s="17">
        <f t="shared" si="69"/>
        <v>176219058</v>
      </c>
      <c r="U173" s="15">
        <v>112626676</v>
      </c>
      <c r="V173" s="16">
        <v>43803519</v>
      </c>
      <c r="W173" s="16">
        <v>2654465</v>
      </c>
      <c r="X173" s="16">
        <v>4375298</v>
      </c>
      <c r="Y173" s="16">
        <v>227775</v>
      </c>
      <c r="Z173" s="16">
        <v>189094</v>
      </c>
      <c r="AA173" s="16">
        <v>22679</v>
      </c>
      <c r="AB173" s="16">
        <v>6197099</v>
      </c>
      <c r="AC173" s="16">
        <v>14246659</v>
      </c>
      <c r="AD173" s="16">
        <f t="shared" si="57"/>
        <v>159335114</v>
      </c>
      <c r="AE173" s="16">
        <f t="shared" si="58"/>
        <v>4564392</v>
      </c>
      <c r="AF173" s="16">
        <f t="shared" si="59"/>
        <v>20443758</v>
      </c>
      <c r="AG173" s="16">
        <f t="shared" si="60"/>
        <v>184343264</v>
      </c>
      <c r="AH173" s="16">
        <f t="shared" si="61"/>
        <v>369425</v>
      </c>
      <c r="AI173" s="17">
        <f t="shared" si="70"/>
        <v>184712689</v>
      </c>
      <c r="AK173" s="15">
        <v>111980900.66162615</v>
      </c>
      <c r="AL173" s="16">
        <v>43288645.55109562</v>
      </c>
      <c r="AM173" s="16">
        <v>2600953.392178209</v>
      </c>
      <c r="AN173" s="16">
        <v>4313956.4253209811</v>
      </c>
      <c r="AO173" s="16">
        <v>228231.20565595993</v>
      </c>
      <c r="AP173" s="16">
        <v>185995.20674506156</v>
      </c>
      <c r="AQ173" s="16">
        <v>22728.557897082017</v>
      </c>
      <c r="AR173" s="16">
        <v>6001488.4195281314</v>
      </c>
      <c r="AS173" s="16">
        <v>13732743.842424562</v>
      </c>
      <c r="AT173" s="16">
        <f t="shared" si="62"/>
        <v>158121459.36845303</v>
      </c>
      <c r="AU173" s="16">
        <f t="shared" si="63"/>
        <v>4499951.6320660431</v>
      </c>
      <c r="AV173" s="16">
        <f t="shared" si="64"/>
        <v>19734232.261952695</v>
      </c>
      <c r="AW173" s="16">
        <f t="shared" si="65"/>
        <v>182355643.26247177</v>
      </c>
      <c r="AX173" s="16">
        <f t="shared" si="66"/>
        <v>365441.73752823472</v>
      </c>
      <c r="AY173" s="17">
        <f t="shared" si="71"/>
        <v>182721085</v>
      </c>
    </row>
    <row r="174" spans="1:51" x14ac:dyDescent="0.2">
      <c r="A174" s="4">
        <f t="shared" si="67"/>
        <v>2030</v>
      </c>
      <c r="B174" s="4">
        <f t="shared" si="68"/>
        <v>1</v>
      </c>
      <c r="C174" s="11">
        <f t="shared" si="51"/>
        <v>47484</v>
      </c>
      <c r="E174" s="15">
        <v>99820858</v>
      </c>
      <c r="F174" s="16">
        <v>39596197</v>
      </c>
      <c r="G174" s="16">
        <v>2269558</v>
      </c>
      <c r="H174" s="16">
        <v>4093969</v>
      </c>
      <c r="I174" s="16">
        <v>210465</v>
      </c>
      <c r="J174" s="16">
        <v>153258</v>
      </c>
      <c r="K174" s="16">
        <v>19984</v>
      </c>
      <c r="L174" s="16">
        <v>5823940</v>
      </c>
      <c r="M174" s="16">
        <v>14307005</v>
      </c>
      <c r="N174" s="16">
        <f t="shared" si="52"/>
        <v>141917062</v>
      </c>
      <c r="O174" s="16">
        <f t="shared" si="53"/>
        <v>4247227</v>
      </c>
      <c r="P174" s="16">
        <f t="shared" si="54"/>
        <v>20130945</v>
      </c>
      <c r="Q174" s="16">
        <f t="shared" si="55"/>
        <v>166295234</v>
      </c>
      <c r="R174" s="16">
        <f t="shared" si="56"/>
        <v>333257</v>
      </c>
      <c r="S174" s="17">
        <f t="shared" si="69"/>
        <v>166628491</v>
      </c>
      <c r="U174" s="15">
        <v>105012955</v>
      </c>
      <c r="V174" s="16">
        <v>41714329</v>
      </c>
      <c r="W174" s="16">
        <v>2549430</v>
      </c>
      <c r="X174" s="16">
        <v>4316673</v>
      </c>
      <c r="Y174" s="16">
        <v>210272</v>
      </c>
      <c r="Z174" s="16">
        <v>173332</v>
      </c>
      <c r="AA174" s="16">
        <v>19966</v>
      </c>
      <c r="AB174" s="16">
        <v>5521053</v>
      </c>
      <c r="AC174" s="16">
        <v>13562937</v>
      </c>
      <c r="AD174" s="16">
        <f t="shared" si="57"/>
        <v>149506952</v>
      </c>
      <c r="AE174" s="16">
        <f t="shared" si="58"/>
        <v>4490005</v>
      </c>
      <c r="AF174" s="16">
        <f t="shared" si="59"/>
        <v>19083990</v>
      </c>
      <c r="AG174" s="16">
        <f t="shared" si="60"/>
        <v>173080947</v>
      </c>
      <c r="AH174" s="16">
        <f t="shared" si="61"/>
        <v>346856</v>
      </c>
      <c r="AI174" s="17">
        <f t="shared" si="70"/>
        <v>173427803</v>
      </c>
      <c r="AK174" s="15">
        <v>104391555.70270538</v>
      </c>
      <c r="AL174" s="16">
        <v>41249967.551711529</v>
      </c>
      <c r="AM174" s="16">
        <v>2503976.7554905009</v>
      </c>
      <c r="AN174" s="16">
        <v>4255479.1599722048</v>
      </c>
      <c r="AO174" s="16">
        <v>210584.84434484149</v>
      </c>
      <c r="AP174" s="16">
        <v>170336.41581109125</v>
      </c>
      <c r="AQ174" s="16">
        <v>19996.073821588565</v>
      </c>
      <c r="AR174" s="16">
        <v>5823940.1485524047</v>
      </c>
      <c r="AS174" s="16">
        <v>14307005.219005506</v>
      </c>
      <c r="AT174" s="16">
        <f t="shared" si="62"/>
        <v>148376080.92807385</v>
      </c>
      <c r="AU174" s="16">
        <f t="shared" si="63"/>
        <v>4425815.5757832965</v>
      </c>
      <c r="AV174" s="16">
        <f t="shared" si="64"/>
        <v>20130945.367557913</v>
      </c>
      <c r="AW174" s="16">
        <f t="shared" si="65"/>
        <v>172932841.87141505</v>
      </c>
      <c r="AX174" s="16">
        <f t="shared" si="66"/>
        <v>346559.12858495116</v>
      </c>
      <c r="AY174" s="17">
        <f t="shared" si="71"/>
        <v>173279401</v>
      </c>
    </row>
    <row r="175" spans="1:51" x14ac:dyDescent="0.2">
      <c r="A175" s="4">
        <f t="shared" si="67"/>
        <v>2030</v>
      </c>
      <c r="B175" s="4">
        <f t="shared" si="68"/>
        <v>2</v>
      </c>
      <c r="C175" s="11">
        <f t="shared" si="51"/>
        <v>47515</v>
      </c>
      <c r="E175" s="15">
        <v>85197665</v>
      </c>
      <c r="F175" s="16">
        <v>34095842</v>
      </c>
      <c r="G175" s="16">
        <v>2007207</v>
      </c>
      <c r="H175" s="16">
        <v>3742765</v>
      </c>
      <c r="I175" s="16">
        <v>195760</v>
      </c>
      <c r="J175" s="16">
        <v>150594</v>
      </c>
      <c r="K175" s="16">
        <v>18874</v>
      </c>
      <c r="L175" s="16">
        <v>5369299</v>
      </c>
      <c r="M175" s="16">
        <v>13046189</v>
      </c>
      <c r="N175" s="16">
        <f t="shared" si="52"/>
        <v>121515348</v>
      </c>
      <c r="O175" s="16">
        <f t="shared" si="53"/>
        <v>3893359</v>
      </c>
      <c r="P175" s="16">
        <f t="shared" si="54"/>
        <v>18415488</v>
      </c>
      <c r="Q175" s="16">
        <f t="shared" si="55"/>
        <v>143824195</v>
      </c>
      <c r="R175" s="16">
        <f t="shared" si="56"/>
        <v>288225</v>
      </c>
      <c r="S175" s="17">
        <f t="shared" si="69"/>
        <v>144112420</v>
      </c>
      <c r="U175" s="15">
        <v>89637424</v>
      </c>
      <c r="V175" s="16">
        <v>35898064</v>
      </c>
      <c r="W175" s="16">
        <v>2263460</v>
      </c>
      <c r="X175" s="16">
        <v>3943897</v>
      </c>
      <c r="Y175" s="16">
        <v>196260</v>
      </c>
      <c r="Z175" s="16">
        <v>172013</v>
      </c>
      <c r="AA175" s="16">
        <v>18922</v>
      </c>
      <c r="AB175" s="16">
        <v>5248134</v>
      </c>
      <c r="AC175" s="16">
        <v>12759904</v>
      </c>
      <c r="AD175" s="16">
        <f t="shared" si="57"/>
        <v>128014130</v>
      </c>
      <c r="AE175" s="16">
        <f t="shared" si="58"/>
        <v>4115910</v>
      </c>
      <c r="AF175" s="16">
        <f t="shared" si="59"/>
        <v>18008038</v>
      </c>
      <c r="AG175" s="16">
        <f t="shared" si="60"/>
        <v>150138078</v>
      </c>
      <c r="AH175" s="16">
        <f t="shared" si="61"/>
        <v>300878</v>
      </c>
      <c r="AI175" s="17">
        <f t="shared" si="70"/>
        <v>150438956</v>
      </c>
      <c r="AK175" s="15">
        <v>89060754.853968978</v>
      </c>
      <c r="AL175" s="16">
        <v>35538908.034936726</v>
      </c>
      <c r="AM175" s="16">
        <v>2230861.9027227568</v>
      </c>
      <c r="AN175" s="16">
        <v>3887280.6442696732</v>
      </c>
      <c r="AO175" s="16">
        <v>196373.26652768734</v>
      </c>
      <c r="AP175" s="16">
        <v>169787.99507261868</v>
      </c>
      <c r="AQ175" s="16">
        <v>18932.904138293561</v>
      </c>
      <c r="AR175" s="16">
        <v>5369299.3889930602</v>
      </c>
      <c r="AS175" s="16">
        <v>13046188.528279973</v>
      </c>
      <c r="AT175" s="16">
        <f t="shared" si="62"/>
        <v>127045830.96229444</v>
      </c>
      <c r="AU175" s="16">
        <f t="shared" si="63"/>
        <v>4057068.6393422917</v>
      </c>
      <c r="AV175" s="16">
        <f t="shared" si="64"/>
        <v>18415487.917273033</v>
      </c>
      <c r="AW175" s="16">
        <f t="shared" si="65"/>
        <v>149518387.51890978</v>
      </c>
      <c r="AX175" s="16">
        <f t="shared" si="66"/>
        <v>299636.48109021783</v>
      </c>
      <c r="AY175" s="17">
        <f t="shared" si="71"/>
        <v>149818024</v>
      </c>
    </row>
    <row r="176" spans="1:51" x14ac:dyDescent="0.2">
      <c r="A176" s="4">
        <f t="shared" si="67"/>
        <v>2030</v>
      </c>
      <c r="B176" s="4">
        <f t="shared" si="68"/>
        <v>3</v>
      </c>
      <c r="C176" s="11">
        <f t="shared" si="51"/>
        <v>47543</v>
      </c>
      <c r="E176" s="15">
        <v>75936223</v>
      </c>
      <c r="F176" s="16">
        <v>31630568</v>
      </c>
      <c r="G176" s="16">
        <v>1873668</v>
      </c>
      <c r="H176" s="16">
        <v>3587764</v>
      </c>
      <c r="I176" s="16">
        <v>207411</v>
      </c>
      <c r="J176" s="16">
        <v>152749</v>
      </c>
      <c r="K176" s="16">
        <v>20368</v>
      </c>
      <c r="L176" s="16">
        <v>5366166</v>
      </c>
      <c r="M176" s="16">
        <v>14777872</v>
      </c>
      <c r="N176" s="16">
        <f t="shared" si="52"/>
        <v>109668238</v>
      </c>
      <c r="O176" s="16">
        <f t="shared" si="53"/>
        <v>3740513</v>
      </c>
      <c r="P176" s="16">
        <f t="shared" si="54"/>
        <v>20144038</v>
      </c>
      <c r="Q176" s="16">
        <f t="shared" si="55"/>
        <v>133552789</v>
      </c>
      <c r="R176" s="16">
        <f t="shared" si="56"/>
        <v>267641</v>
      </c>
      <c r="S176" s="17">
        <f t="shared" si="69"/>
        <v>133820430</v>
      </c>
      <c r="U176" s="15">
        <v>79851307</v>
      </c>
      <c r="V176" s="16">
        <v>33301134</v>
      </c>
      <c r="W176" s="16">
        <v>2151568</v>
      </c>
      <c r="X176" s="16">
        <v>3777925</v>
      </c>
      <c r="Y176" s="16">
        <v>208896</v>
      </c>
      <c r="Z176" s="16">
        <v>176402</v>
      </c>
      <c r="AA176" s="16">
        <v>20519</v>
      </c>
      <c r="AB176" s="16">
        <v>5167067</v>
      </c>
      <c r="AC176" s="16">
        <v>14092129</v>
      </c>
      <c r="AD176" s="16">
        <f t="shared" si="57"/>
        <v>115533424</v>
      </c>
      <c r="AE176" s="16">
        <f t="shared" si="58"/>
        <v>3954327</v>
      </c>
      <c r="AF176" s="16">
        <f t="shared" si="59"/>
        <v>19259196</v>
      </c>
      <c r="AG176" s="16">
        <f t="shared" si="60"/>
        <v>138746947</v>
      </c>
      <c r="AH176" s="16">
        <f t="shared" si="61"/>
        <v>278050</v>
      </c>
      <c r="AI176" s="17">
        <f t="shared" si="70"/>
        <v>139024997</v>
      </c>
      <c r="AK176" s="15">
        <v>79293259.727805614</v>
      </c>
      <c r="AL176" s="16">
        <v>33009539.993214108</v>
      </c>
      <c r="AM176" s="16">
        <v>2127409.3512100535</v>
      </c>
      <c r="AN176" s="16">
        <v>3723625.6737367343</v>
      </c>
      <c r="AO176" s="16">
        <v>208806.44611664026</v>
      </c>
      <c r="AP176" s="16">
        <v>174169.15703578113</v>
      </c>
      <c r="AQ176" s="16">
        <v>20511.529798515985</v>
      </c>
      <c r="AR176" s="16">
        <v>5366165.6606684197</v>
      </c>
      <c r="AS176" s="16">
        <v>14777872.256256947</v>
      </c>
      <c r="AT176" s="16">
        <f t="shared" si="62"/>
        <v>114659527.04814494</v>
      </c>
      <c r="AU176" s="16">
        <f t="shared" si="63"/>
        <v>3897794.8307725154</v>
      </c>
      <c r="AV176" s="16">
        <f t="shared" si="64"/>
        <v>20144037.916925367</v>
      </c>
      <c r="AW176" s="16">
        <f t="shared" si="65"/>
        <v>138701359.79584283</v>
      </c>
      <c r="AX176" s="16">
        <f t="shared" si="66"/>
        <v>277958.20415717363</v>
      </c>
      <c r="AY176" s="17">
        <f t="shared" si="71"/>
        <v>138979318</v>
      </c>
    </row>
    <row r="177" spans="1:51" x14ac:dyDescent="0.2">
      <c r="A177" s="4">
        <f t="shared" si="67"/>
        <v>2030</v>
      </c>
      <c r="B177" s="4">
        <f t="shared" si="68"/>
        <v>4</v>
      </c>
      <c r="C177" s="11">
        <f t="shared" si="51"/>
        <v>47574</v>
      </c>
      <c r="E177" s="15">
        <v>54769042</v>
      </c>
      <c r="F177" s="16">
        <v>24251309</v>
      </c>
      <c r="G177" s="16">
        <v>1494908</v>
      </c>
      <c r="H177" s="16">
        <v>2863691</v>
      </c>
      <c r="I177" s="16">
        <v>190473</v>
      </c>
      <c r="J177" s="16">
        <v>131616</v>
      </c>
      <c r="K177" s="16">
        <v>19759</v>
      </c>
      <c r="L177" s="16">
        <v>4747866</v>
      </c>
      <c r="M177" s="16">
        <v>12892178</v>
      </c>
      <c r="N177" s="16">
        <f t="shared" si="52"/>
        <v>80725491</v>
      </c>
      <c r="O177" s="16">
        <f t="shared" si="53"/>
        <v>2995307</v>
      </c>
      <c r="P177" s="16">
        <f t="shared" si="54"/>
        <v>17640044</v>
      </c>
      <c r="Q177" s="16">
        <f t="shared" si="55"/>
        <v>101360842</v>
      </c>
      <c r="R177" s="16">
        <f t="shared" si="56"/>
        <v>203128</v>
      </c>
      <c r="S177" s="17">
        <f t="shared" si="69"/>
        <v>101563970</v>
      </c>
      <c r="U177" s="15">
        <v>57501317</v>
      </c>
      <c r="V177" s="16">
        <v>25560806</v>
      </c>
      <c r="W177" s="16">
        <v>1768072</v>
      </c>
      <c r="X177" s="16">
        <v>3013027</v>
      </c>
      <c r="Y177" s="16">
        <v>192594</v>
      </c>
      <c r="Z177" s="16">
        <v>153496</v>
      </c>
      <c r="AA177" s="16">
        <v>19997</v>
      </c>
      <c r="AB177" s="16">
        <v>4625477</v>
      </c>
      <c r="AC177" s="16">
        <v>12583861</v>
      </c>
      <c r="AD177" s="16">
        <f t="shared" si="57"/>
        <v>85042786</v>
      </c>
      <c r="AE177" s="16">
        <f t="shared" si="58"/>
        <v>3166523</v>
      </c>
      <c r="AF177" s="16">
        <f t="shared" si="59"/>
        <v>17209338</v>
      </c>
      <c r="AG177" s="16">
        <f t="shared" si="60"/>
        <v>105418647</v>
      </c>
      <c r="AH177" s="16">
        <f t="shared" si="61"/>
        <v>211260</v>
      </c>
      <c r="AI177" s="17">
        <f t="shared" si="70"/>
        <v>105629907</v>
      </c>
      <c r="AK177" s="15">
        <v>57073261.857383057</v>
      </c>
      <c r="AL177" s="16">
        <v>25360909.14977438</v>
      </c>
      <c r="AM177" s="16">
        <v>1753077.7081083765</v>
      </c>
      <c r="AN177" s="16">
        <v>2969484.2148168972</v>
      </c>
      <c r="AO177" s="16">
        <v>192304.42955463025</v>
      </c>
      <c r="AP177" s="16">
        <v>151770.39882997097</v>
      </c>
      <c r="AQ177" s="16">
        <v>19967.863409545473</v>
      </c>
      <c r="AR177" s="16">
        <v>4747865.8705966622</v>
      </c>
      <c r="AS177" s="16">
        <v>12892178.287625171</v>
      </c>
      <c r="AT177" s="16">
        <f t="shared" si="62"/>
        <v>84399521.008230001</v>
      </c>
      <c r="AU177" s="16">
        <f t="shared" si="63"/>
        <v>3121254.6136468682</v>
      </c>
      <c r="AV177" s="16">
        <f t="shared" si="64"/>
        <v>17640044.158221833</v>
      </c>
      <c r="AW177" s="16">
        <f t="shared" si="65"/>
        <v>105160819.78009871</v>
      </c>
      <c r="AX177" s="16">
        <f t="shared" si="66"/>
        <v>210743.21990129352</v>
      </c>
      <c r="AY177" s="17">
        <f t="shared" si="71"/>
        <v>105371563</v>
      </c>
    </row>
    <row r="178" spans="1:51" x14ac:dyDescent="0.2">
      <c r="A178" s="4">
        <f t="shared" si="67"/>
        <v>2030</v>
      </c>
      <c r="B178" s="4">
        <f t="shared" si="68"/>
        <v>5</v>
      </c>
      <c r="C178" s="11">
        <f t="shared" si="51"/>
        <v>47604</v>
      </c>
      <c r="E178" s="15">
        <v>32859559</v>
      </c>
      <c r="F178" s="16">
        <v>16913651</v>
      </c>
      <c r="G178" s="16">
        <v>1062899</v>
      </c>
      <c r="H178" s="16">
        <v>2274387</v>
      </c>
      <c r="I178" s="16">
        <v>160455</v>
      </c>
      <c r="J178" s="16">
        <v>117601</v>
      </c>
      <c r="K178" s="16">
        <v>17617</v>
      </c>
      <c r="L178" s="16">
        <v>4355754</v>
      </c>
      <c r="M178" s="16">
        <v>12728488</v>
      </c>
      <c r="N178" s="16">
        <f t="shared" si="52"/>
        <v>51014181</v>
      </c>
      <c r="O178" s="16">
        <f t="shared" si="53"/>
        <v>2391988</v>
      </c>
      <c r="P178" s="16">
        <f t="shared" si="54"/>
        <v>17084242</v>
      </c>
      <c r="Q178" s="16">
        <f t="shared" si="55"/>
        <v>70490411</v>
      </c>
      <c r="R178" s="16">
        <f t="shared" si="56"/>
        <v>141263</v>
      </c>
      <c r="S178" s="17">
        <f t="shared" si="69"/>
        <v>70631674</v>
      </c>
      <c r="U178" s="15">
        <v>34368243</v>
      </c>
      <c r="V178" s="16">
        <v>17881127</v>
      </c>
      <c r="W178" s="16">
        <v>1312031</v>
      </c>
      <c r="X178" s="16">
        <v>2389898</v>
      </c>
      <c r="Y178" s="16">
        <v>163136</v>
      </c>
      <c r="Z178" s="16">
        <v>138820</v>
      </c>
      <c r="AA178" s="16">
        <v>17942</v>
      </c>
      <c r="AB178" s="16">
        <v>4387478</v>
      </c>
      <c r="AC178" s="16">
        <v>12666971</v>
      </c>
      <c r="AD178" s="16">
        <f t="shared" si="57"/>
        <v>53742479</v>
      </c>
      <c r="AE178" s="16">
        <f t="shared" si="58"/>
        <v>2528718</v>
      </c>
      <c r="AF178" s="16">
        <f t="shared" si="59"/>
        <v>17054449</v>
      </c>
      <c r="AG178" s="16">
        <f t="shared" si="60"/>
        <v>73325646</v>
      </c>
      <c r="AH178" s="16">
        <f t="shared" si="61"/>
        <v>146945</v>
      </c>
      <c r="AI178" s="17">
        <f t="shared" si="70"/>
        <v>73472591</v>
      </c>
      <c r="AK178" s="15">
        <v>34098200.937685125</v>
      </c>
      <c r="AL178" s="16">
        <v>17753785.71386683</v>
      </c>
      <c r="AM178" s="16">
        <v>1303465.4298308613</v>
      </c>
      <c r="AN178" s="16">
        <v>2355384.1529604676</v>
      </c>
      <c r="AO178" s="16">
        <v>162632.57942017337</v>
      </c>
      <c r="AP178" s="16">
        <v>137182.85135687888</v>
      </c>
      <c r="AQ178" s="16">
        <v>17885.786306831746</v>
      </c>
      <c r="AR178" s="16">
        <v>4355753.7590117306</v>
      </c>
      <c r="AS178" s="16">
        <v>12728488.033793936</v>
      </c>
      <c r="AT178" s="16">
        <f t="shared" si="62"/>
        <v>53335970.447109818</v>
      </c>
      <c r="AU178" s="16">
        <f t="shared" si="63"/>
        <v>2492567.0043173465</v>
      </c>
      <c r="AV178" s="16">
        <f t="shared" si="64"/>
        <v>17084241.792805664</v>
      </c>
      <c r="AW178" s="16">
        <f t="shared" si="65"/>
        <v>72912779.244232833</v>
      </c>
      <c r="AX178" s="16">
        <f t="shared" si="66"/>
        <v>146117.75576716661</v>
      </c>
      <c r="AY178" s="17">
        <f t="shared" si="71"/>
        <v>73058897</v>
      </c>
    </row>
    <row r="179" spans="1:51" x14ac:dyDescent="0.2">
      <c r="A179" s="4">
        <f t="shared" si="67"/>
        <v>2030</v>
      </c>
      <c r="B179" s="4">
        <f t="shared" si="68"/>
        <v>6</v>
      </c>
      <c r="C179" s="11">
        <f t="shared" si="51"/>
        <v>47635</v>
      </c>
      <c r="E179" s="15">
        <v>22079523</v>
      </c>
      <c r="F179" s="16">
        <v>12686083</v>
      </c>
      <c r="G179" s="16">
        <v>839673</v>
      </c>
      <c r="H179" s="16">
        <v>1713183</v>
      </c>
      <c r="I179" s="16">
        <v>143120</v>
      </c>
      <c r="J179" s="16">
        <v>96148</v>
      </c>
      <c r="K179" s="16">
        <v>16475</v>
      </c>
      <c r="L179" s="16">
        <v>3993047</v>
      </c>
      <c r="M179" s="16">
        <v>11537539</v>
      </c>
      <c r="N179" s="16">
        <f t="shared" si="52"/>
        <v>35764874</v>
      </c>
      <c r="O179" s="16">
        <f t="shared" si="53"/>
        <v>1809331</v>
      </c>
      <c r="P179" s="16">
        <f t="shared" si="54"/>
        <v>15530586</v>
      </c>
      <c r="Q179" s="16">
        <f t="shared" si="55"/>
        <v>53104791</v>
      </c>
      <c r="R179" s="16">
        <f t="shared" si="56"/>
        <v>106422</v>
      </c>
      <c r="S179" s="17">
        <f t="shared" si="69"/>
        <v>53211213</v>
      </c>
      <c r="U179" s="15">
        <v>23010137</v>
      </c>
      <c r="V179" s="16">
        <v>13421794</v>
      </c>
      <c r="W179" s="16">
        <v>1082776</v>
      </c>
      <c r="X179" s="16">
        <v>1797239</v>
      </c>
      <c r="Y179" s="16">
        <v>146055</v>
      </c>
      <c r="Z179" s="16">
        <v>115516</v>
      </c>
      <c r="AA179" s="16">
        <v>16860</v>
      </c>
      <c r="AB179" s="16">
        <v>4072079</v>
      </c>
      <c r="AC179" s="16">
        <v>11789321</v>
      </c>
      <c r="AD179" s="16">
        <f t="shared" si="57"/>
        <v>37677622</v>
      </c>
      <c r="AE179" s="16">
        <f t="shared" si="58"/>
        <v>1912755</v>
      </c>
      <c r="AF179" s="16">
        <f t="shared" si="59"/>
        <v>15861400</v>
      </c>
      <c r="AG179" s="16">
        <f t="shared" si="60"/>
        <v>55451777</v>
      </c>
      <c r="AH179" s="16">
        <f t="shared" si="61"/>
        <v>111126</v>
      </c>
      <c r="AI179" s="17">
        <f t="shared" si="70"/>
        <v>55562903</v>
      </c>
      <c r="AK179" s="15">
        <v>22828869.396865867</v>
      </c>
      <c r="AL179" s="16">
        <v>13325838.952895649</v>
      </c>
      <c r="AM179" s="16">
        <v>1075801.5499985453</v>
      </c>
      <c r="AN179" s="16">
        <v>1771352.2585096376</v>
      </c>
      <c r="AO179" s="16">
        <v>145344.4258388145</v>
      </c>
      <c r="AP179" s="16">
        <v>114058.51898595138</v>
      </c>
      <c r="AQ179" s="16">
        <v>16773.432607974508</v>
      </c>
      <c r="AR179" s="16">
        <v>3993047.1389018781</v>
      </c>
      <c r="AS179" s="16">
        <v>11537539.273915064</v>
      </c>
      <c r="AT179" s="16">
        <f t="shared" si="62"/>
        <v>37392627.758206844</v>
      </c>
      <c r="AU179" s="16">
        <f t="shared" si="63"/>
        <v>1885410.7774955889</v>
      </c>
      <c r="AV179" s="16">
        <f t="shared" si="64"/>
        <v>15530586.412816942</v>
      </c>
      <c r="AW179" s="16">
        <f t="shared" si="65"/>
        <v>54808624.948519371</v>
      </c>
      <c r="AX179" s="16">
        <f t="shared" si="66"/>
        <v>109837.05148062855</v>
      </c>
      <c r="AY179" s="17">
        <f t="shared" si="71"/>
        <v>54918462</v>
      </c>
    </row>
    <row r="180" spans="1:51" x14ac:dyDescent="0.2">
      <c r="A180" s="4">
        <f t="shared" si="67"/>
        <v>2030</v>
      </c>
      <c r="B180" s="4">
        <f t="shared" si="68"/>
        <v>7</v>
      </c>
      <c r="C180" s="11">
        <f t="shared" si="51"/>
        <v>47665</v>
      </c>
      <c r="E180" s="15">
        <v>15953881</v>
      </c>
      <c r="F180" s="16">
        <v>10171471</v>
      </c>
      <c r="G180" s="16">
        <v>706818</v>
      </c>
      <c r="H180" s="16">
        <v>1495442</v>
      </c>
      <c r="I180" s="16">
        <v>121270</v>
      </c>
      <c r="J180" s="16">
        <v>88501</v>
      </c>
      <c r="K180" s="16">
        <v>15157</v>
      </c>
      <c r="L180" s="16">
        <v>3816523</v>
      </c>
      <c r="M180" s="16">
        <v>11312035</v>
      </c>
      <c r="N180" s="16">
        <f t="shared" si="52"/>
        <v>26968597</v>
      </c>
      <c r="O180" s="16">
        <f t="shared" si="53"/>
        <v>1583943</v>
      </c>
      <c r="P180" s="16">
        <f t="shared" si="54"/>
        <v>15128558</v>
      </c>
      <c r="Q180" s="16">
        <f t="shared" si="55"/>
        <v>43681098</v>
      </c>
      <c r="R180" s="16">
        <f t="shared" si="56"/>
        <v>87537</v>
      </c>
      <c r="S180" s="17">
        <f t="shared" si="69"/>
        <v>43768635</v>
      </c>
      <c r="U180" s="15">
        <v>16565066</v>
      </c>
      <c r="V180" s="16">
        <v>10769292</v>
      </c>
      <c r="W180" s="16">
        <v>940083</v>
      </c>
      <c r="X180" s="16">
        <v>1565647</v>
      </c>
      <c r="Y180" s="16">
        <v>121081</v>
      </c>
      <c r="Z180" s="16">
        <v>108837</v>
      </c>
      <c r="AA180" s="16">
        <v>15387</v>
      </c>
      <c r="AB180" s="16">
        <v>3979206</v>
      </c>
      <c r="AC180" s="16">
        <v>11746895</v>
      </c>
      <c r="AD180" s="16">
        <f t="shared" si="57"/>
        <v>28410909</v>
      </c>
      <c r="AE180" s="16">
        <f t="shared" si="58"/>
        <v>1674484</v>
      </c>
      <c r="AF180" s="16">
        <f t="shared" si="59"/>
        <v>15726101</v>
      </c>
      <c r="AG180" s="16">
        <f t="shared" si="60"/>
        <v>45811494</v>
      </c>
      <c r="AH180" s="16">
        <f t="shared" si="61"/>
        <v>91807</v>
      </c>
      <c r="AI180" s="17">
        <f t="shared" si="70"/>
        <v>45903301</v>
      </c>
      <c r="AK180" s="15">
        <v>16438599.838123634</v>
      </c>
      <c r="AL180" s="16">
        <v>10687728.314314045</v>
      </c>
      <c r="AM180" s="16">
        <v>933665.4581472975</v>
      </c>
      <c r="AN180" s="16">
        <v>1543541.1872662555</v>
      </c>
      <c r="AO180" s="16">
        <v>120712.63742147366</v>
      </c>
      <c r="AP180" s="16">
        <v>107004.1388192063</v>
      </c>
      <c r="AQ180" s="16">
        <v>15302.178423865327</v>
      </c>
      <c r="AR180" s="16">
        <v>3816522.7983674891</v>
      </c>
      <c r="AS180" s="16">
        <v>11312035.483064223</v>
      </c>
      <c r="AT180" s="16">
        <f t="shared" si="62"/>
        <v>28196008.426430319</v>
      </c>
      <c r="AU180" s="16">
        <f t="shared" si="63"/>
        <v>1650545.3260854618</v>
      </c>
      <c r="AV180" s="16">
        <f t="shared" si="64"/>
        <v>15128558.281431712</v>
      </c>
      <c r="AW180" s="16">
        <f t="shared" si="65"/>
        <v>44975112.033947498</v>
      </c>
      <c r="AX180" s="16">
        <f t="shared" si="66"/>
        <v>90130.966052502394</v>
      </c>
      <c r="AY180" s="17">
        <f t="shared" si="71"/>
        <v>45065243</v>
      </c>
    </row>
    <row r="181" spans="1:51" x14ac:dyDescent="0.2">
      <c r="A181" s="4">
        <f t="shared" si="67"/>
        <v>2030</v>
      </c>
      <c r="B181" s="4">
        <f t="shared" si="68"/>
        <v>8</v>
      </c>
      <c r="C181" s="11">
        <f t="shared" si="51"/>
        <v>47696</v>
      </c>
      <c r="E181" s="15">
        <v>15114001</v>
      </c>
      <c r="F181" s="16">
        <v>10392836</v>
      </c>
      <c r="G181" s="16">
        <v>737617</v>
      </c>
      <c r="H181" s="16">
        <v>1417809</v>
      </c>
      <c r="I181" s="16">
        <v>118253</v>
      </c>
      <c r="J181" s="16">
        <v>100942</v>
      </c>
      <c r="K181" s="16">
        <v>17098</v>
      </c>
      <c r="L181" s="16">
        <v>3793433</v>
      </c>
      <c r="M181" s="16">
        <v>11700958</v>
      </c>
      <c r="N181" s="16">
        <f t="shared" si="52"/>
        <v>26379805</v>
      </c>
      <c r="O181" s="16">
        <f t="shared" si="53"/>
        <v>1518751</v>
      </c>
      <c r="P181" s="16">
        <f t="shared" si="54"/>
        <v>15494391</v>
      </c>
      <c r="Q181" s="16">
        <f t="shared" si="55"/>
        <v>43392947</v>
      </c>
      <c r="R181" s="16">
        <f t="shared" si="56"/>
        <v>86960</v>
      </c>
      <c r="S181" s="17">
        <f t="shared" si="69"/>
        <v>43479907</v>
      </c>
      <c r="U181" s="15">
        <v>15807628</v>
      </c>
      <c r="V181" s="16">
        <v>10870090</v>
      </c>
      <c r="W181" s="16">
        <v>979084</v>
      </c>
      <c r="X181" s="16">
        <v>1481765</v>
      </c>
      <c r="Y181" s="16">
        <v>116948</v>
      </c>
      <c r="Z181" s="16">
        <v>123800</v>
      </c>
      <c r="AA181" s="16">
        <v>16878</v>
      </c>
      <c r="AB181" s="16">
        <v>3915980</v>
      </c>
      <c r="AC181" s="16">
        <v>12022038</v>
      </c>
      <c r="AD181" s="16">
        <f t="shared" si="57"/>
        <v>27790628</v>
      </c>
      <c r="AE181" s="16">
        <f t="shared" si="58"/>
        <v>1605565</v>
      </c>
      <c r="AF181" s="16">
        <f t="shared" si="59"/>
        <v>15938018</v>
      </c>
      <c r="AG181" s="16">
        <f t="shared" si="60"/>
        <v>45334211</v>
      </c>
      <c r="AH181" s="16">
        <f t="shared" si="61"/>
        <v>90850</v>
      </c>
      <c r="AI181" s="17">
        <f t="shared" si="70"/>
        <v>45425061</v>
      </c>
      <c r="AK181" s="15">
        <v>15664128.737850593</v>
      </c>
      <c r="AL181" s="16">
        <v>10807163.59458054</v>
      </c>
      <c r="AM181" s="16">
        <v>975503.63296671899</v>
      </c>
      <c r="AN181" s="16">
        <v>1460643.0060877791</v>
      </c>
      <c r="AO181" s="16">
        <v>116766.07068875895</v>
      </c>
      <c r="AP181" s="16">
        <v>121969.30931035015</v>
      </c>
      <c r="AQ181" s="16">
        <v>16858.074459371466</v>
      </c>
      <c r="AR181" s="16">
        <v>3793433.1770783998</v>
      </c>
      <c r="AS181" s="16">
        <v>11700957.839326959</v>
      </c>
      <c r="AT181" s="16">
        <f t="shared" si="62"/>
        <v>27580420.110545982</v>
      </c>
      <c r="AU181" s="16">
        <f t="shared" si="63"/>
        <v>1582612.3153981292</v>
      </c>
      <c r="AV181" s="16">
        <f t="shared" si="64"/>
        <v>15494391.016405359</v>
      </c>
      <c r="AW181" s="16">
        <f t="shared" si="65"/>
        <v>44657423.442349471</v>
      </c>
      <c r="AX181" s="16">
        <f t="shared" si="66"/>
        <v>89493.557650528848</v>
      </c>
      <c r="AY181" s="17">
        <f t="shared" si="71"/>
        <v>44746917</v>
      </c>
    </row>
    <row r="182" spans="1:51" x14ac:dyDescent="0.2">
      <c r="A182" s="4">
        <f t="shared" si="67"/>
        <v>2030</v>
      </c>
      <c r="B182" s="4">
        <f t="shared" si="68"/>
        <v>9</v>
      </c>
      <c r="C182" s="11">
        <f t="shared" si="51"/>
        <v>47727</v>
      </c>
      <c r="E182" s="15">
        <v>20940931</v>
      </c>
      <c r="F182" s="16">
        <v>12460816</v>
      </c>
      <c r="G182" s="16">
        <v>853384</v>
      </c>
      <c r="H182" s="16">
        <v>1693701</v>
      </c>
      <c r="I182" s="16">
        <v>136216</v>
      </c>
      <c r="J182" s="16">
        <v>132445</v>
      </c>
      <c r="K182" s="16">
        <v>18448</v>
      </c>
      <c r="L182" s="16">
        <v>3975208</v>
      </c>
      <c r="M182" s="16">
        <v>11739403</v>
      </c>
      <c r="N182" s="16">
        <f t="shared" si="52"/>
        <v>34409795</v>
      </c>
      <c r="O182" s="16">
        <f t="shared" si="53"/>
        <v>1826146</v>
      </c>
      <c r="P182" s="16">
        <f t="shared" si="54"/>
        <v>15714611</v>
      </c>
      <c r="Q182" s="16">
        <f t="shared" si="55"/>
        <v>51950552</v>
      </c>
      <c r="R182" s="16">
        <f t="shared" si="56"/>
        <v>104109</v>
      </c>
      <c r="S182" s="17">
        <f t="shared" si="69"/>
        <v>52054661</v>
      </c>
      <c r="U182" s="15">
        <v>22026280</v>
      </c>
      <c r="V182" s="16">
        <v>12974909</v>
      </c>
      <c r="W182" s="16">
        <v>1096622</v>
      </c>
      <c r="X182" s="16">
        <v>1773851</v>
      </c>
      <c r="Y182" s="16">
        <v>134240</v>
      </c>
      <c r="Z182" s="16">
        <v>156681</v>
      </c>
      <c r="AA182" s="16">
        <v>18020</v>
      </c>
      <c r="AB182" s="16">
        <v>4032949</v>
      </c>
      <c r="AC182" s="16">
        <v>11955842</v>
      </c>
      <c r="AD182" s="16">
        <f t="shared" si="57"/>
        <v>36250071</v>
      </c>
      <c r="AE182" s="16">
        <f t="shared" si="58"/>
        <v>1930532</v>
      </c>
      <c r="AF182" s="16">
        <f t="shared" si="59"/>
        <v>15988791</v>
      </c>
      <c r="AG182" s="16">
        <f t="shared" si="60"/>
        <v>54169394</v>
      </c>
      <c r="AH182" s="16">
        <f t="shared" si="61"/>
        <v>108556</v>
      </c>
      <c r="AI182" s="17">
        <f t="shared" si="70"/>
        <v>54277950</v>
      </c>
      <c r="AK182" s="15">
        <v>21813881.001847327</v>
      </c>
      <c r="AL182" s="16">
        <v>12915165.393975809</v>
      </c>
      <c r="AM182" s="16">
        <v>1094462.0359640408</v>
      </c>
      <c r="AN182" s="16">
        <v>1747216.2808021251</v>
      </c>
      <c r="AO182" s="16">
        <v>134297.86852537104</v>
      </c>
      <c r="AP182" s="16">
        <v>155716.88918629463</v>
      </c>
      <c r="AQ182" s="16">
        <v>18068.546999447761</v>
      </c>
      <c r="AR182" s="16">
        <v>3975208.2943279678</v>
      </c>
      <c r="AS182" s="16">
        <v>11739402.551679295</v>
      </c>
      <c r="AT182" s="16">
        <f t="shared" si="62"/>
        <v>35975874.847311996</v>
      </c>
      <c r="AU182" s="16">
        <f t="shared" si="63"/>
        <v>1902933.1699884199</v>
      </c>
      <c r="AV182" s="16">
        <f t="shared" si="64"/>
        <v>15714610.846007261</v>
      </c>
      <c r="AW182" s="16">
        <f t="shared" si="65"/>
        <v>53593418.86330767</v>
      </c>
      <c r="AX182" s="16">
        <f t="shared" si="66"/>
        <v>107402.13669233024</v>
      </c>
      <c r="AY182" s="17">
        <f t="shared" si="71"/>
        <v>53700821</v>
      </c>
    </row>
    <row r="183" spans="1:51" x14ac:dyDescent="0.2">
      <c r="A183" s="4">
        <f t="shared" si="67"/>
        <v>2030</v>
      </c>
      <c r="B183" s="4">
        <f t="shared" si="68"/>
        <v>10</v>
      </c>
      <c r="C183" s="11">
        <f t="shared" si="51"/>
        <v>47757</v>
      </c>
      <c r="E183" s="15">
        <v>47330898</v>
      </c>
      <c r="F183" s="16">
        <v>21296839</v>
      </c>
      <c r="G183" s="16">
        <v>1348871</v>
      </c>
      <c r="H183" s="16">
        <v>2864482</v>
      </c>
      <c r="I183" s="16">
        <v>191393</v>
      </c>
      <c r="J183" s="16">
        <v>164996</v>
      </c>
      <c r="K183" s="16">
        <v>21838</v>
      </c>
      <c r="L183" s="16">
        <v>4389870</v>
      </c>
      <c r="M183" s="16">
        <v>12328264</v>
      </c>
      <c r="N183" s="16">
        <f t="shared" si="52"/>
        <v>70189839</v>
      </c>
      <c r="O183" s="16">
        <f t="shared" si="53"/>
        <v>3029478</v>
      </c>
      <c r="P183" s="16">
        <f t="shared" si="54"/>
        <v>16718134</v>
      </c>
      <c r="Q183" s="16">
        <f t="shared" si="55"/>
        <v>89937451</v>
      </c>
      <c r="R183" s="16">
        <f t="shared" si="56"/>
        <v>180235</v>
      </c>
      <c r="S183" s="17">
        <f t="shared" si="69"/>
        <v>90117686</v>
      </c>
      <c r="U183" s="15">
        <v>49828031</v>
      </c>
      <c r="V183" s="16">
        <v>22277541</v>
      </c>
      <c r="W183" s="16">
        <v>1628496</v>
      </c>
      <c r="X183" s="16">
        <v>3008932</v>
      </c>
      <c r="Y183" s="16">
        <v>188170</v>
      </c>
      <c r="Z183" s="16">
        <v>193716</v>
      </c>
      <c r="AA183" s="16">
        <v>21437</v>
      </c>
      <c r="AB183" s="16">
        <v>4700611</v>
      </c>
      <c r="AC183" s="16">
        <v>13243189</v>
      </c>
      <c r="AD183" s="16">
        <f t="shared" si="57"/>
        <v>73943675</v>
      </c>
      <c r="AE183" s="16">
        <f t="shared" si="58"/>
        <v>3202648</v>
      </c>
      <c r="AF183" s="16">
        <f t="shared" si="59"/>
        <v>17943800</v>
      </c>
      <c r="AG183" s="16">
        <f t="shared" si="60"/>
        <v>95090123</v>
      </c>
      <c r="AH183" s="16">
        <f t="shared" si="61"/>
        <v>190561</v>
      </c>
      <c r="AI183" s="17">
        <f t="shared" si="70"/>
        <v>95280684</v>
      </c>
      <c r="AK183" s="15">
        <v>49441924.498816267</v>
      </c>
      <c r="AL183" s="16">
        <v>22115751.07532239</v>
      </c>
      <c r="AM183" s="16">
        <v>1616291.8969516782</v>
      </c>
      <c r="AN183" s="16">
        <v>2963018.1509354142</v>
      </c>
      <c r="AO183" s="16">
        <v>188869.97423020034</v>
      </c>
      <c r="AP183" s="16">
        <v>193845.03996937041</v>
      </c>
      <c r="AQ183" s="16">
        <v>21526.937313998245</v>
      </c>
      <c r="AR183" s="16">
        <v>4389869.9123429712</v>
      </c>
      <c r="AS183" s="16">
        <v>12328264.23073454</v>
      </c>
      <c r="AT183" s="16">
        <f t="shared" si="62"/>
        <v>73384364.382634535</v>
      </c>
      <c r="AU183" s="16">
        <f t="shared" si="63"/>
        <v>3156863.1909047845</v>
      </c>
      <c r="AV183" s="16">
        <f t="shared" si="64"/>
        <v>16718134.143077511</v>
      </c>
      <c r="AW183" s="16">
        <f t="shared" si="65"/>
        <v>93259361.716616824</v>
      </c>
      <c r="AX183" s="16">
        <f t="shared" si="66"/>
        <v>186892.28338317573</v>
      </c>
      <c r="AY183" s="17">
        <f t="shared" si="71"/>
        <v>93446254</v>
      </c>
    </row>
    <row r="184" spans="1:51" x14ac:dyDescent="0.2">
      <c r="A184" s="4">
        <f t="shared" si="67"/>
        <v>2030</v>
      </c>
      <c r="B184" s="4">
        <f t="shared" si="68"/>
        <v>11</v>
      </c>
      <c r="C184" s="11">
        <f t="shared" si="51"/>
        <v>47788</v>
      </c>
      <c r="E184" s="15">
        <v>83569760</v>
      </c>
      <c r="F184" s="16">
        <v>32943247</v>
      </c>
      <c r="G184" s="16">
        <v>1900217</v>
      </c>
      <c r="H184" s="16">
        <v>3357891</v>
      </c>
      <c r="I184" s="16">
        <v>204638</v>
      </c>
      <c r="J184" s="16">
        <v>157127</v>
      </c>
      <c r="K184" s="16">
        <v>22809</v>
      </c>
      <c r="L184" s="16">
        <v>5146319</v>
      </c>
      <c r="M184" s="16">
        <v>13430913</v>
      </c>
      <c r="N184" s="16">
        <f t="shared" si="52"/>
        <v>118640671</v>
      </c>
      <c r="O184" s="16">
        <f t="shared" si="53"/>
        <v>3515018</v>
      </c>
      <c r="P184" s="16">
        <f t="shared" si="54"/>
        <v>18577232</v>
      </c>
      <c r="Q184" s="16">
        <f t="shared" si="55"/>
        <v>140732921</v>
      </c>
      <c r="R184" s="16">
        <f t="shared" si="56"/>
        <v>282030</v>
      </c>
      <c r="S184" s="17">
        <f t="shared" si="69"/>
        <v>141014951</v>
      </c>
      <c r="U184" s="15">
        <v>87924235</v>
      </c>
      <c r="V184" s="16">
        <v>34645077</v>
      </c>
      <c r="W184" s="16">
        <v>2190736</v>
      </c>
      <c r="X184" s="16">
        <v>3540399</v>
      </c>
      <c r="Y184" s="16">
        <v>203023</v>
      </c>
      <c r="Z184" s="16">
        <v>175542</v>
      </c>
      <c r="AA184" s="16">
        <v>22641</v>
      </c>
      <c r="AB184" s="16">
        <v>4939379</v>
      </c>
      <c r="AC184" s="16">
        <v>12887081</v>
      </c>
      <c r="AD184" s="16">
        <f t="shared" si="57"/>
        <v>124985712</v>
      </c>
      <c r="AE184" s="16">
        <f t="shared" si="58"/>
        <v>3715941</v>
      </c>
      <c r="AF184" s="16">
        <f t="shared" si="59"/>
        <v>17826460</v>
      </c>
      <c r="AG184" s="16">
        <f t="shared" si="60"/>
        <v>146528113</v>
      </c>
      <c r="AH184" s="16">
        <f t="shared" si="61"/>
        <v>293644</v>
      </c>
      <c r="AI184" s="17">
        <f t="shared" si="70"/>
        <v>146821757</v>
      </c>
      <c r="AK184" s="15">
        <v>87386380.905709624</v>
      </c>
      <c r="AL184" s="16">
        <v>34274379.108724132</v>
      </c>
      <c r="AM184" s="16">
        <v>2153310.8411002057</v>
      </c>
      <c r="AN184" s="16">
        <v>3489610.0428346945</v>
      </c>
      <c r="AO184" s="16">
        <v>203553.47951907021</v>
      </c>
      <c r="AP184" s="16">
        <v>173208.3319581486</v>
      </c>
      <c r="AQ184" s="16">
        <v>22695.914807827536</v>
      </c>
      <c r="AR184" s="16">
        <v>5146318.8250742611</v>
      </c>
      <c r="AS184" s="16">
        <v>13430912.569668654</v>
      </c>
      <c r="AT184" s="16">
        <f t="shared" si="62"/>
        <v>124040320.24986085</v>
      </c>
      <c r="AU184" s="16">
        <f t="shared" si="63"/>
        <v>3662818.3747928431</v>
      </c>
      <c r="AV184" s="16">
        <f t="shared" si="64"/>
        <v>18577231.394742914</v>
      </c>
      <c r="AW184" s="16">
        <f t="shared" si="65"/>
        <v>146280370.0193966</v>
      </c>
      <c r="AX184" s="16">
        <f t="shared" si="66"/>
        <v>293146.98060339689</v>
      </c>
      <c r="AY184" s="17">
        <f t="shared" si="71"/>
        <v>146573517</v>
      </c>
    </row>
    <row r="185" spans="1:51" x14ac:dyDescent="0.2">
      <c r="A185" s="4">
        <f t="shared" si="67"/>
        <v>2030</v>
      </c>
      <c r="B185" s="4">
        <f t="shared" si="68"/>
        <v>12</v>
      </c>
      <c r="C185" s="11">
        <f t="shared" si="51"/>
        <v>47818</v>
      </c>
      <c r="E185" s="15">
        <v>107847631</v>
      </c>
      <c r="F185" s="16">
        <v>41897670</v>
      </c>
      <c r="G185" s="16">
        <v>2320992</v>
      </c>
      <c r="H185" s="16">
        <v>4091515</v>
      </c>
      <c r="I185" s="16">
        <v>216633</v>
      </c>
      <c r="J185" s="16">
        <v>172347</v>
      </c>
      <c r="K185" s="16">
        <v>22889</v>
      </c>
      <c r="L185" s="16">
        <v>5952372</v>
      </c>
      <c r="M185" s="16">
        <v>13565410</v>
      </c>
      <c r="N185" s="16">
        <f t="shared" si="52"/>
        <v>152305815</v>
      </c>
      <c r="O185" s="16">
        <f t="shared" si="53"/>
        <v>4263862</v>
      </c>
      <c r="P185" s="16">
        <f t="shared" si="54"/>
        <v>19517782</v>
      </c>
      <c r="Q185" s="16">
        <f t="shared" si="55"/>
        <v>176087459</v>
      </c>
      <c r="R185" s="16">
        <f t="shared" si="56"/>
        <v>352881</v>
      </c>
      <c r="S185" s="17">
        <f t="shared" si="69"/>
        <v>176440340</v>
      </c>
      <c r="U185" s="15">
        <v>113427987</v>
      </c>
      <c r="V185" s="16">
        <v>44161710</v>
      </c>
      <c r="W185" s="16">
        <v>2623450</v>
      </c>
      <c r="X185" s="16">
        <v>4318348</v>
      </c>
      <c r="Y185" s="16">
        <v>215411</v>
      </c>
      <c r="Z185" s="16">
        <v>189243</v>
      </c>
      <c r="AA185" s="16">
        <v>22749</v>
      </c>
      <c r="AB185" s="16">
        <v>6140384</v>
      </c>
      <c r="AC185" s="16">
        <v>14056086</v>
      </c>
      <c r="AD185" s="16">
        <f t="shared" si="57"/>
        <v>160451307</v>
      </c>
      <c r="AE185" s="16">
        <f t="shared" si="58"/>
        <v>4507591</v>
      </c>
      <c r="AF185" s="16">
        <f t="shared" si="59"/>
        <v>20196470</v>
      </c>
      <c r="AG185" s="16">
        <f t="shared" si="60"/>
        <v>185155368</v>
      </c>
      <c r="AH185" s="16">
        <f t="shared" si="61"/>
        <v>371053</v>
      </c>
      <c r="AI185" s="17">
        <f t="shared" si="70"/>
        <v>185526421</v>
      </c>
      <c r="AK185" s="15">
        <v>112782362.38773794</v>
      </c>
      <c r="AL185" s="16">
        <v>43646813.827645496</v>
      </c>
      <c r="AM185" s="16">
        <v>2569837.7168880971</v>
      </c>
      <c r="AN185" s="16">
        <v>4256976.0843613772</v>
      </c>
      <c r="AO185" s="16">
        <v>215840.56664344078</v>
      </c>
      <c r="AP185" s="16">
        <v>186174.00190551244</v>
      </c>
      <c r="AQ185" s="16">
        <v>22798.647063048422</v>
      </c>
      <c r="AR185" s="16">
        <v>5952371.7743414538</v>
      </c>
      <c r="AS185" s="16">
        <v>13565409.775285047</v>
      </c>
      <c r="AT185" s="16">
        <f t="shared" si="62"/>
        <v>159237653.14597803</v>
      </c>
      <c r="AU185" s="16">
        <f t="shared" si="63"/>
        <v>4443150.0862668892</v>
      </c>
      <c r="AV185" s="16">
        <f t="shared" si="64"/>
        <v>19517781.549626499</v>
      </c>
      <c r="AW185" s="16">
        <f t="shared" si="65"/>
        <v>183198584.78187141</v>
      </c>
      <c r="AX185" s="16">
        <f t="shared" si="66"/>
        <v>367131.21812859178</v>
      </c>
      <c r="AY185" s="17">
        <f t="shared" si="71"/>
        <v>183565716</v>
      </c>
    </row>
    <row r="186" spans="1:51" x14ac:dyDescent="0.2">
      <c r="A186" s="4">
        <f t="shared" si="67"/>
        <v>2031</v>
      </c>
      <c r="B186" s="4">
        <f t="shared" si="68"/>
        <v>1</v>
      </c>
      <c r="C186" s="11">
        <f t="shared" si="51"/>
        <v>47849</v>
      </c>
      <c r="E186" s="15">
        <v>100073385</v>
      </c>
      <c r="F186" s="16">
        <v>39764896</v>
      </c>
      <c r="G186" s="16">
        <v>2239151</v>
      </c>
      <c r="H186" s="16">
        <v>4034402</v>
      </c>
      <c r="I186" s="16">
        <v>199045</v>
      </c>
      <c r="J186" s="16">
        <v>153796</v>
      </c>
      <c r="K186" s="16">
        <v>20054</v>
      </c>
      <c r="L186" s="16">
        <v>5777479</v>
      </c>
      <c r="M186" s="16">
        <v>14139379</v>
      </c>
      <c r="N186" s="16">
        <f t="shared" si="52"/>
        <v>142296531</v>
      </c>
      <c r="O186" s="16">
        <f t="shared" si="53"/>
        <v>4188198</v>
      </c>
      <c r="P186" s="16">
        <f t="shared" si="54"/>
        <v>19916858</v>
      </c>
      <c r="Q186" s="16">
        <f t="shared" si="55"/>
        <v>166401587</v>
      </c>
      <c r="R186" s="16">
        <f t="shared" si="56"/>
        <v>333470</v>
      </c>
      <c r="S186" s="17">
        <f t="shared" si="69"/>
        <v>166735057</v>
      </c>
      <c r="U186" s="15">
        <v>105668125</v>
      </c>
      <c r="V186" s="16">
        <v>42060633</v>
      </c>
      <c r="W186" s="16">
        <v>2519147</v>
      </c>
      <c r="X186" s="16">
        <v>4272025</v>
      </c>
      <c r="Y186" s="16">
        <v>198805</v>
      </c>
      <c r="Z186" s="16">
        <v>173864</v>
      </c>
      <c r="AA186" s="16">
        <v>20030</v>
      </c>
      <c r="AB186" s="16">
        <v>5480553</v>
      </c>
      <c r="AC186" s="16">
        <v>13412704</v>
      </c>
      <c r="AD186" s="16">
        <f t="shared" si="57"/>
        <v>150466740</v>
      </c>
      <c r="AE186" s="16">
        <f t="shared" si="58"/>
        <v>4445889</v>
      </c>
      <c r="AF186" s="16">
        <f t="shared" si="59"/>
        <v>18893257</v>
      </c>
      <c r="AG186" s="16">
        <f t="shared" si="60"/>
        <v>173805886</v>
      </c>
      <c r="AH186" s="16">
        <f t="shared" si="61"/>
        <v>348308</v>
      </c>
      <c r="AI186" s="17">
        <f t="shared" si="70"/>
        <v>174154194</v>
      </c>
      <c r="AK186" s="15">
        <v>105046727.93206865</v>
      </c>
      <c r="AL186" s="16">
        <v>41596357.056257054</v>
      </c>
      <c r="AM186" s="16">
        <v>2473624.8081489527</v>
      </c>
      <c r="AN186" s="16">
        <v>4210816.1059033424</v>
      </c>
      <c r="AO186" s="16">
        <v>199098.69208887336</v>
      </c>
      <c r="AP186" s="16">
        <v>170883.2604666726</v>
      </c>
      <c r="AQ186" s="16">
        <v>20059.799374701739</v>
      </c>
      <c r="AR186" s="16">
        <v>5777478.5657802662</v>
      </c>
      <c r="AS186" s="16">
        <v>14139379.170381946</v>
      </c>
      <c r="AT186" s="16">
        <f t="shared" si="62"/>
        <v>149335868.28793824</v>
      </c>
      <c r="AU186" s="16">
        <f t="shared" si="63"/>
        <v>4381699.3663700148</v>
      </c>
      <c r="AV186" s="16">
        <f t="shared" si="64"/>
        <v>19916857.736162212</v>
      </c>
      <c r="AW186" s="16">
        <f t="shared" si="65"/>
        <v>173634425.39047047</v>
      </c>
      <c r="AX186" s="16">
        <f t="shared" si="66"/>
        <v>347964.60952952504</v>
      </c>
      <c r="AY186" s="17">
        <f t="shared" si="71"/>
        <v>173982390</v>
      </c>
    </row>
    <row r="187" spans="1:51" x14ac:dyDescent="0.2">
      <c r="A187" s="4">
        <f t="shared" si="67"/>
        <v>2031</v>
      </c>
      <c r="B187" s="4">
        <f t="shared" si="68"/>
        <v>2</v>
      </c>
      <c r="C187" s="11">
        <f t="shared" si="51"/>
        <v>47880</v>
      </c>
      <c r="E187" s="15">
        <v>85414070</v>
      </c>
      <c r="F187" s="16">
        <v>34242618</v>
      </c>
      <c r="G187" s="16">
        <v>1979563</v>
      </c>
      <c r="H187" s="16">
        <v>3688073</v>
      </c>
      <c r="I187" s="16">
        <v>185079</v>
      </c>
      <c r="J187" s="16">
        <v>151175</v>
      </c>
      <c r="K187" s="16">
        <v>18936</v>
      </c>
      <c r="L187" s="16">
        <v>5328765</v>
      </c>
      <c r="M187" s="16">
        <v>12883125</v>
      </c>
      <c r="N187" s="16">
        <f t="shared" si="52"/>
        <v>121840266</v>
      </c>
      <c r="O187" s="16">
        <f t="shared" si="53"/>
        <v>3839248</v>
      </c>
      <c r="P187" s="16">
        <f t="shared" si="54"/>
        <v>18211890</v>
      </c>
      <c r="Q187" s="16">
        <f t="shared" si="55"/>
        <v>143891404</v>
      </c>
      <c r="R187" s="16">
        <f t="shared" si="56"/>
        <v>288360</v>
      </c>
      <c r="S187" s="17">
        <f t="shared" si="69"/>
        <v>144179764</v>
      </c>
      <c r="U187" s="15">
        <v>90198862</v>
      </c>
      <c r="V187" s="16">
        <v>36195993</v>
      </c>
      <c r="W187" s="16">
        <v>2236545</v>
      </c>
      <c r="X187" s="16">
        <v>3902942</v>
      </c>
      <c r="Y187" s="16">
        <v>185555</v>
      </c>
      <c r="Z187" s="16">
        <v>172528</v>
      </c>
      <c r="AA187" s="16">
        <v>18985</v>
      </c>
      <c r="AB187" s="16">
        <v>5213879</v>
      </c>
      <c r="AC187" s="16">
        <v>12614179</v>
      </c>
      <c r="AD187" s="16">
        <f t="shared" si="57"/>
        <v>128835940</v>
      </c>
      <c r="AE187" s="16">
        <f t="shared" si="58"/>
        <v>4075470</v>
      </c>
      <c r="AF187" s="16">
        <f t="shared" si="59"/>
        <v>17828058</v>
      </c>
      <c r="AG187" s="16">
        <f t="shared" si="60"/>
        <v>150739468</v>
      </c>
      <c r="AH187" s="16">
        <f t="shared" si="61"/>
        <v>302083</v>
      </c>
      <c r="AI187" s="17">
        <f t="shared" si="70"/>
        <v>151041551</v>
      </c>
      <c r="AK187" s="15">
        <v>89622195.565662906</v>
      </c>
      <c r="AL187" s="16">
        <v>35836853.69969593</v>
      </c>
      <c r="AM187" s="16">
        <v>2203934.9156178338</v>
      </c>
      <c r="AN187" s="16">
        <v>3846318.018922538</v>
      </c>
      <c r="AO187" s="16">
        <v>185661.9808789455</v>
      </c>
      <c r="AP187" s="16">
        <v>170310.0537868769</v>
      </c>
      <c r="AQ187" s="16">
        <v>18995.040461250443</v>
      </c>
      <c r="AR187" s="16">
        <v>5328764.8992128577</v>
      </c>
      <c r="AS187" s="16">
        <v>12883125.244647985</v>
      </c>
      <c r="AT187" s="16">
        <f t="shared" si="62"/>
        <v>127867641.20231688</v>
      </c>
      <c r="AU187" s="16">
        <f t="shared" si="63"/>
        <v>4016628.0727094151</v>
      </c>
      <c r="AV187" s="16">
        <f t="shared" si="64"/>
        <v>18211890.143860843</v>
      </c>
      <c r="AW187" s="16">
        <f t="shared" si="65"/>
        <v>150096159.41888714</v>
      </c>
      <c r="AX187" s="16">
        <f t="shared" si="66"/>
        <v>300793.58111286163</v>
      </c>
      <c r="AY187" s="17">
        <f t="shared" si="71"/>
        <v>150396953</v>
      </c>
    </row>
    <row r="188" spans="1:51" x14ac:dyDescent="0.2">
      <c r="A188" s="4">
        <f t="shared" si="67"/>
        <v>2031</v>
      </c>
      <c r="B188" s="4">
        <f t="shared" si="68"/>
        <v>3</v>
      </c>
      <c r="C188" s="11">
        <f t="shared" si="51"/>
        <v>47908</v>
      </c>
      <c r="E188" s="15">
        <v>76131522</v>
      </c>
      <c r="F188" s="16">
        <v>31766516</v>
      </c>
      <c r="G188" s="16">
        <v>1846972</v>
      </c>
      <c r="H188" s="16">
        <v>3535312</v>
      </c>
      <c r="I188" s="16">
        <v>196035</v>
      </c>
      <c r="J188" s="16">
        <v>153214</v>
      </c>
      <c r="K188" s="16">
        <v>20432</v>
      </c>
      <c r="L188" s="16">
        <v>5327460</v>
      </c>
      <c r="M188" s="16">
        <v>14611722</v>
      </c>
      <c r="N188" s="16">
        <f t="shared" si="52"/>
        <v>109961477</v>
      </c>
      <c r="O188" s="16">
        <f t="shared" si="53"/>
        <v>3688526</v>
      </c>
      <c r="P188" s="16">
        <f t="shared" si="54"/>
        <v>19939182</v>
      </c>
      <c r="Q188" s="16">
        <f t="shared" si="55"/>
        <v>133589185</v>
      </c>
      <c r="R188" s="16">
        <f t="shared" si="56"/>
        <v>267714</v>
      </c>
      <c r="S188" s="17">
        <f t="shared" si="69"/>
        <v>133856899</v>
      </c>
      <c r="U188" s="15">
        <v>80352328</v>
      </c>
      <c r="V188" s="16">
        <v>33578592</v>
      </c>
      <c r="W188" s="16">
        <v>2126094</v>
      </c>
      <c r="X188" s="16">
        <v>3738568</v>
      </c>
      <c r="Y188" s="16">
        <v>197506</v>
      </c>
      <c r="Z188" s="16">
        <v>176905</v>
      </c>
      <c r="AA188" s="16">
        <v>20590</v>
      </c>
      <c r="AB188" s="16">
        <v>5130115</v>
      </c>
      <c r="AC188" s="16">
        <v>13936596</v>
      </c>
      <c r="AD188" s="16">
        <f t="shared" si="57"/>
        <v>116275110</v>
      </c>
      <c r="AE188" s="16">
        <f t="shared" si="58"/>
        <v>3915473</v>
      </c>
      <c r="AF188" s="16">
        <f t="shared" si="59"/>
        <v>19066711</v>
      </c>
      <c r="AG188" s="16">
        <f t="shared" si="60"/>
        <v>139257294</v>
      </c>
      <c r="AH188" s="16">
        <f t="shared" si="61"/>
        <v>279073</v>
      </c>
      <c r="AI188" s="17">
        <f t="shared" si="70"/>
        <v>139536367</v>
      </c>
      <c r="AK188" s="15">
        <v>79794286.302150518</v>
      </c>
      <c r="AL188" s="16">
        <v>33286964.402948562</v>
      </c>
      <c r="AM188" s="16">
        <v>2101958.685255873</v>
      </c>
      <c r="AN188" s="16">
        <v>3684273.8173935106</v>
      </c>
      <c r="AO188" s="16">
        <v>197422.98008794809</v>
      </c>
      <c r="AP188" s="16">
        <v>174668.07654511172</v>
      </c>
      <c r="AQ188" s="16">
        <v>20582.7183922607</v>
      </c>
      <c r="AR188" s="16">
        <v>5327460.1017714674</v>
      </c>
      <c r="AS188" s="16">
        <v>14611722.428116092</v>
      </c>
      <c r="AT188" s="16">
        <f t="shared" si="62"/>
        <v>115401215.08883516</v>
      </c>
      <c r="AU188" s="16">
        <f t="shared" si="63"/>
        <v>3858941.8939386224</v>
      </c>
      <c r="AV188" s="16">
        <f t="shared" si="64"/>
        <v>19939182.529887561</v>
      </c>
      <c r="AW188" s="16">
        <f t="shared" si="65"/>
        <v>139199339.51266134</v>
      </c>
      <c r="AX188" s="16">
        <f t="shared" si="66"/>
        <v>278956.48733866215</v>
      </c>
      <c r="AY188" s="17">
        <f t="shared" si="71"/>
        <v>139478296</v>
      </c>
    </row>
    <row r="189" spans="1:51" x14ac:dyDescent="0.2">
      <c r="A189" s="4">
        <f t="shared" si="67"/>
        <v>2031</v>
      </c>
      <c r="B189" s="4">
        <f t="shared" si="68"/>
        <v>4</v>
      </c>
      <c r="C189" s="11">
        <f t="shared" si="51"/>
        <v>47939</v>
      </c>
      <c r="E189" s="15">
        <v>54915959</v>
      </c>
      <c r="F189" s="16">
        <v>24352821</v>
      </c>
      <c r="G189" s="16">
        <v>1472697</v>
      </c>
      <c r="H189" s="16">
        <v>2821719</v>
      </c>
      <c r="I189" s="16">
        <v>180043</v>
      </c>
      <c r="J189" s="16">
        <v>131958</v>
      </c>
      <c r="K189" s="16">
        <v>19821</v>
      </c>
      <c r="L189" s="16">
        <v>4714838</v>
      </c>
      <c r="M189" s="16">
        <v>12731354</v>
      </c>
      <c r="N189" s="16">
        <f t="shared" si="52"/>
        <v>80941341</v>
      </c>
      <c r="O189" s="16">
        <f t="shared" si="53"/>
        <v>2953677</v>
      </c>
      <c r="P189" s="16">
        <f t="shared" si="54"/>
        <v>17446192</v>
      </c>
      <c r="Q189" s="16">
        <f t="shared" si="55"/>
        <v>101341210</v>
      </c>
      <c r="R189" s="16">
        <f t="shared" si="56"/>
        <v>203089</v>
      </c>
      <c r="S189" s="17">
        <f t="shared" si="69"/>
        <v>101544299</v>
      </c>
      <c r="U189" s="15">
        <v>57863972</v>
      </c>
      <c r="V189" s="16">
        <v>25775242</v>
      </c>
      <c r="W189" s="16">
        <v>1747283</v>
      </c>
      <c r="X189" s="16">
        <v>2981490</v>
      </c>
      <c r="Y189" s="16">
        <v>182165</v>
      </c>
      <c r="Z189" s="16">
        <v>153921</v>
      </c>
      <c r="AA189" s="16">
        <v>20072</v>
      </c>
      <c r="AB189" s="16">
        <v>4597359</v>
      </c>
      <c r="AC189" s="16">
        <v>12439983</v>
      </c>
      <c r="AD189" s="16">
        <f t="shared" si="57"/>
        <v>85588734</v>
      </c>
      <c r="AE189" s="16">
        <f t="shared" si="58"/>
        <v>3135411</v>
      </c>
      <c r="AF189" s="16">
        <f t="shared" si="59"/>
        <v>17037342</v>
      </c>
      <c r="AG189" s="16">
        <f t="shared" si="60"/>
        <v>105761487</v>
      </c>
      <c r="AH189" s="16">
        <f t="shared" si="61"/>
        <v>211947</v>
      </c>
      <c r="AI189" s="17">
        <f t="shared" si="70"/>
        <v>105973434</v>
      </c>
      <c r="AK189" s="15">
        <v>57435901.448699191</v>
      </c>
      <c r="AL189" s="16">
        <v>25575290.69847377</v>
      </c>
      <c r="AM189" s="16">
        <v>1732339.4605792649</v>
      </c>
      <c r="AN189" s="16">
        <v>2937957.1460148101</v>
      </c>
      <c r="AO189" s="16">
        <v>181893.50718733517</v>
      </c>
      <c r="AP189" s="16">
        <v>152185.02749305571</v>
      </c>
      <c r="AQ189" s="16">
        <v>20043.683093413063</v>
      </c>
      <c r="AR189" s="16">
        <v>4714837.9714767635</v>
      </c>
      <c r="AS189" s="16">
        <v>12731354.031702358</v>
      </c>
      <c r="AT189" s="16">
        <f t="shared" si="62"/>
        <v>84945468.798032969</v>
      </c>
      <c r="AU189" s="16">
        <f t="shared" si="63"/>
        <v>3090142.173507866</v>
      </c>
      <c r="AV189" s="16">
        <f t="shared" si="64"/>
        <v>17446192.003179122</v>
      </c>
      <c r="AW189" s="16">
        <f t="shared" si="65"/>
        <v>105481802.97471996</v>
      </c>
      <c r="AX189" s="16">
        <f t="shared" si="66"/>
        <v>211386.02528004348</v>
      </c>
      <c r="AY189" s="17">
        <f t="shared" si="71"/>
        <v>105693189</v>
      </c>
    </row>
    <row r="190" spans="1:51" x14ac:dyDescent="0.2">
      <c r="A190" s="4">
        <f t="shared" si="67"/>
        <v>2031</v>
      </c>
      <c r="B190" s="4">
        <f t="shared" si="68"/>
        <v>5</v>
      </c>
      <c r="C190" s="11">
        <f t="shared" si="51"/>
        <v>47969</v>
      </c>
      <c r="E190" s="15">
        <v>32952565</v>
      </c>
      <c r="F190" s="16">
        <v>16982383</v>
      </c>
      <c r="G190" s="16">
        <v>1046260</v>
      </c>
      <c r="H190" s="16">
        <v>2240883</v>
      </c>
      <c r="I190" s="16">
        <v>151707</v>
      </c>
      <c r="J190" s="16">
        <v>117861</v>
      </c>
      <c r="K190" s="16">
        <v>17671</v>
      </c>
      <c r="L190" s="16">
        <v>4328228</v>
      </c>
      <c r="M190" s="16">
        <v>12568728</v>
      </c>
      <c r="N190" s="16">
        <f t="shared" si="52"/>
        <v>51150586</v>
      </c>
      <c r="O190" s="16">
        <f t="shared" si="53"/>
        <v>2358744</v>
      </c>
      <c r="P190" s="16">
        <f t="shared" si="54"/>
        <v>16896956</v>
      </c>
      <c r="Q190" s="16">
        <f t="shared" si="55"/>
        <v>70406286</v>
      </c>
      <c r="R190" s="16">
        <f t="shared" si="56"/>
        <v>141095</v>
      </c>
      <c r="S190" s="17">
        <f t="shared" si="69"/>
        <v>70547381</v>
      </c>
      <c r="U190" s="15">
        <v>34584020</v>
      </c>
      <c r="V190" s="16">
        <v>18034184</v>
      </c>
      <c r="W190" s="16">
        <v>1296863</v>
      </c>
      <c r="X190" s="16">
        <v>2364691</v>
      </c>
      <c r="Y190" s="16">
        <v>154405</v>
      </c>
      <c r="Z190" s="16">
        <v>139181</v>
      </c>
      <c r="AA190" s="16">
        <v>18018</v>
      </c>
      <c r="AB190" s="16">
        <v>4362810</v>
      </c>
      <c r="AC190" s="16">
        <v>12521190</v>
      </c>
      <c r="AD190" s="16">
        <f t="shared" si="57"/>
        <v>54087490</v>
      </c>
      <c r="AE190" s="16">
        <f t="shared" si="58"/>
        <v>2503872</v>
      </c>
      <c r="AF190" s="16">
        <f t="shared" si="59"/>
        <v>16884000</v>
      </c>
      <c r="AG190" s="16">
        <f t="shared" si="60"/>
        <v>73475362</v>
      </c>
      <c r="AH190" s="16">
        <f t="shared" si="61"/>
        <v>147245</v>
      </c>
      <c r="AI190" s="17">
        <f t="shared" si="70"/>
        <v>73622607</v>
      </c>
      <c r="AK190" s="15">
        <v>34313951.661208577</v>
      </c>
      <c r="AL190" s="16">
        <v>17906769.48053965</v>
      </c>
      <c r="AM190" s="16">
        <v>1288365.3635544553</v>
      </c>
      <c r="AN190" s="16">
        <v>2330192.1511706281</v>
      </c>
      <c r="AO190" s="16">
        <v>153931.90882132808</v>
      </c>
      <c r="AP190" s="16">
        <v>137529.12560651341</v>
      </c>
      <c r="AQ190" s="16">
        <v>17961.753831932812</v>
      </c>
      <c r="AR190" s="16">
        <v>4328227.5864342637</v>
      </c>
      <c r="AS190" s="16">
        <v>12568728.204211058</v>
      </c>
      <c r="AT190" s="16">
        <f t="shared" si="62"/>
        <v>53680980.167955942</v>
      </c>
      <c r="AU190" s="16">
        <f t="shared" si="63"/>
        <v>2467721.2767771417</v>
      </c>
      <c r="AV190" s="16">
        <f t="shared" si="64"/>
        <v>16896955.790645324</v>
      </c>
      <c r="AW190" s="16">
        <f t="shared" si="65"/>
        <v>73045657.235378414</v>
      </c>
      <c r="AX190" s="16">
        <f t="shared" si="66"/>
        <v>146383.76462158561</v>
      </c>
      <c r="AY190" s="17">
        <f t="shared" si="71"/>
        <v>73192041</v>
      </c>
    </row>
    <row r="191" spans="1:51" x14ac:dyDescent="0.2">
      <c r="A191" s="4">
        <f t="shared" si="67"/>
        <v>2031</v>
      </c>
      <c r="B191" s="4">
        <f t="shared" si="68"/>
        <v>6</v>
      </c>
      <c r="C191" s="11">
        <f t="shared" si="51"/>
        <v>48000</v>
      </c>
      <c r="E191" s="15">
        <v>22147197</v>
      </c>
      <c r="F191" s="16">
        <v>12735555</v>
      </c>
      <c r="G191" s="16">
        <v>825878</v>
      </c>
      <c r="H191" s="16">
        <v>1687851</v>
      </c>
      <c r="I191" s="16">
        <v>135348</v>
      </c>
      <c r="J191" s="16">
        <v>96334</v>
      </c>
      <c r="K191" s="16">
        <v>16527</v>
      </c>
      <c r="L191" s="16">
        <v>3973469</v>
      </c>
      <c r="M191" s="16">
        <v>11382199</v>
      </c>
      <c r="N191" s="16">
        <f t="shared" si="52"/>
        <v>35860505</v>
      </c>
      <c r="O191" s="16">
        <f t="shared" si="53"/>
        <v>1784185</v>
      </c>
      <c r="P191" s="16">
        <f t="shared" si="54"/>
        <v>15355668</v>
      </c>
      <c r="Q191" s="16">
        <f t="shared" si="55"/>
        <v>53000358</v>
      </c>
      <c r="R191" s="16">
        <f t="shared" si="56"/>
        <v>106213</v>
      </c>
      <c r="S191" s="17">
        <f t="shared" si="69"/>
        <v>53106571</v>
      </c>
      <c r="U191" s="15">
        <v>23155899</v>
      </c>
      <c r="V191" s="16">
        <v>13537791</v>
      </c>
      <c r="W191" s="16">
        <v>1070543</v>
      </c>
      <c r="X191" s="16">
        <v>1778165</v>
      </c>
      <c r="Y191" s="16">
        <v>138327</v>
      </c>
      <c r="Z191" s="16">
        <v>115797</v>
      </c>
      <c r="AA191" s="16">
        <v>16940</v>
      </c>
      <c r="AB191" s="16">
        <v>4056267</v>
      </c>
      <c r="AC191" s="16">
        <v>11646609</v>
      </c>
      <c r="AD191" s="16">
        <f t="shared" si="57"/>
        <v>37919500</v>
      </c>
      <c r="AE191" s="16">
        <f t="shared" si="58"/>
        <v>1893962</v>
      </c>
      <c r="AF191" s="16">
        <f t="shared" si="59"/>
        <v>15702876</v>
      </c>
      <c r="AG191" s="16">
        <f t="shared" si="60"/>
        <v>55516338</v>
      </c>
      <c r="AH191" s="16">
        <f t="shared" si="61"/>
        <v>111255</v>
      </c>
      <c r="AI191" s="17">
        <f t="shared" si="70"/>
        <v>55627593</v>
      </c>
      <c r="AK191" s="15">
        <v>22974610.051007695</v>
      </c>
      <c r="AL191" s="16">
        <v>13441735.894735586</v>
      </c>
      <c r="AM191" s="16">
        <v>1063648.0370830395</v>
      </c>
      <c r="AN191" s="16">
        <v>1752293.0187650053</v>
      </c>
      <c r="AO191" s="16">
        <v>137658.79536426615</v>
      </c>
      <c r="AP191" s="16">
        <v>114324.12052632234</v>
      </c>
      <c r="AQ191" s="16">
        <v>16853.396334857058</v>
      </c>
      <c r="AR191" s="16">
        <v>3973468.6143992394</v>
      </c>
      <c r="AS191" s="16">
        <v>11382199.25133713</v>
      </c>
      <c r="AT191" s="16">
        <f t="shared" si="62"/>
        <v>37634506.17452544</v>
      </c>
      <c r="AU191" s="16">
        <f t="shared" si="63"/>
        <v>1866617.1392913277</v>
      </c>
      <c r="AV191" s="16">
        <f t="shared" si="64"/>
        <v>15355667.865736369</v>
      </c>
      <c r="AW191" s="16">
        <f t="shared" si="65"/>
        <v>54856791.179553136</v>
      </c>
      <c r="AX191" s="16">
        <f t="shared" si="66"/>
        <v>109933.82044686377</v>
      </c>
      <c r="AY191" s="17">
        <f t="shared" si="71"/>
        <v>54966725</v>
      </c>
    </row>
    <row r="192" spans="1:51" x14ac:dyDescent="0.2">
      <c r="A192" s="4">
        <f t="shared" si="67"/>
        <v>2031</v>
      </c>
      <c r="B192" s="4">
        <f t="shared" si="68"/>
        <v>7</v>
      </c>
      <c r="C192" s="11">
        <f t="shared" si="51"/>
        <v>48030</v>
      </c>
      <c r="E192" s="15">
        <v>16005423</v>
      </c>
      <c r="F192" s="16">
        <v>10210635</v>
      </c>
      <c r="G192" s="16">
        <v>694829</v>
      </c>
      <c r="H192" s="16">
        <v>1473254</v>
      </c>
      <c r="I192" s="16">
        <v>114614</v>
      </c>
      <c r="J192" s="16">
        <v>88676</v>
      </c>
      <c r="K192" s="16">
        <v>15207</v>
      </c>
      <c r="L192" s="16">
        <v>3804741</v>
      </c>
      <c r="M192" s="16">
        <v>11159854</v>
      </c>
      <c r="N192" s="16">
        <f t="shared" si="52"/>
        <v>27040708</v>
      </c>
      <c r="O192" s="16">
        <f t="shared" si="53"/>
        <v>1561930</v>
      </c>
      <c r="P192" s="16">
        <f t="shared" si="54"/>
        <v>14964595</v>
      </c>
      <c r="Q192" s="16">
        <f t="shared" si="55"/>
        <v>43567233</v>
      </c>
      <c r="R192" s="16">
        <f t="shared" si="56"/>
        <v>87309</v>
      </c>
      <c r="S192" s="17">
        <f t="shared" si="69"/>
        <v>43654542</v>
      </c>
      <c r="U192" s="15">
        <v>16669772</v>
      </c>
      <c r="V192" s="16">
        <v>10864065</v>
      </c>
      <c r="W192" s="16">
        <v>929552</v>
      </c>
      <c r="X192" s="16">
        <v>1548958</v>
      </c>
      <c r="Y192" s="16">
        <v>114449</v>
      </c>
      <c r="Z192" s="16">
        <v>109073</v>
      </c>
      <c r="AA192" s="16">
        <v>15460</v>
      </c>
      <c r="AB192" s="16">
        <v>3969018</v>
      </c>
      <c r="AC192" s="16">
        <v>11599910</v>
      </c>
      <c r="AD192" s="16">
        <f t="shared" si="57"/>
        <v>28593298</v>
      </c>
      <c r="AE192" s="16">
        <f t="shared" si="58"/>
        <v>1658031</v>
      </c>
      <c r="AF192" s="16">
        <f t="shared" si="59"/>
        <v>15568928</v>
      </c>
      <c r="AG192" s="16">
        <f t="shared" si="60"/>
        <v>45820257</v>
      </c>
      <c r="AH192" s="16">
        <f t="shared" si="61"/>
        <v>91824</v>
      </c>
      <c r="AI192" s="17">
        <f t="shared" si="70"/>
        <v>45912081</v>
      </c>
      <c r="AK192" s="15">
        <v>16543271.983510001</v>
      </c>
      <c r="AL192" s="16">
        <v>10782428.552161654</v>
      </c>
      <c r="AM192" s="16">
        <v>923214.26185144752</v>
      </c>
      <c r="AN192" s="16">
        <v>1526872.5278903707</v>
      </c>
      <c r="AO192" s="16">
        <v>114107.80767203824</v>
      </c>
      <c r="AP192" s="16">
        <v>107220.28181593417</v>
      </c>
      <c r="AQ192" s="16">
        <v>15374.871525815541</v>
      </c>
      <c r="AR192" s="16">
        <v>3804741.2253506272</v>
      </c>
      <c r="AS192" s="16">
        <v>11159854.286058342</v>
      </c>
      <c r="AT192" s="16">
        <f t="shared" si="62"/>
        <v>28378397.476720959</v>
      </c>
      <c r="AU192" s="16">
        <f t="shared" si="63"/>
        <v>1634092.8097063049</v>
      </c>
      <c r="AV192" s="16">
        <f t="shared" si="64"/>
        <v>14964595.51140897</v>
      </c>
      <c r="AW192" s="16">
        <f t="shared" si="65"/>
        <v>44977085.797836229</v>
      </c>
      <c r="AX192" s="16">
        <f t="shared" si="66"/>
        <v>90134.202163770795</v>
      </c>
      <c r="AY192" s="17">
        <f t="shared" si="71"/>
        <v>45067220</v>
      </c>
    </row>
    <row r="193" spans="1:51" x14ac:dyDescent="0.2">
      <c r="A193" s="4">
        <f t="shared" si="67"/>
        <v>2031</v>
      </c>
      <c r="B193" s="4">
        <f t="shared" si="68"/>
        <v>8</v>
      </c>
      <c r="C193" s="11">
        <f t="shared" si="51"/>
        <v>48061</v>
      </c>
      <c r="E193" s="15">
        <v>15161859</v>
      </c>
      <c r="F193" s="16">
        <v>10434751</v>
      </c>
      <c r="G193" s="16">
        <v>725052</v>
      </c>
      <c r="H193" s="16">
        <v>1396477</v>
      </c>
      <c r="I193" s="16">
        <v>111518</v>
      </c>
      <c r="J193" s="16">
        <v>101166</v>
      </c>
      <c r="K193" s="16">
        <v>17162</v>
      </c>
      <c r="L193" s="16">
        <v>3787889</v>
      </c>
      <c r="M193" s="16">
        <v>11549314</v>
      </c>
      <c r="N193" s="16">
        <f t="shared" si="52"/>
        <v>26450342</v>
      </c>
      <c r="O193" s="16">
        <f t="shared" si="53"/>
        <v>1497643</v>
      </c>
      <c r="P193" s="16">
        <f t="shared" si="54"/>
        <v>15337203</v>
      </c>
      <c r="Q193" s="16">
        <f t="shared" si="55"/>
        <v>43285188</v>
      </c>
      <c r="R193" s="16">
        <f t="shared" si="56"/>
        <v>86744</v>
      </c>
      <c r="S193" s="17">
        <f t="shared" si="69"/>
        <v>43371932</v>
      </c>
      <c r="U193" s="15">
        <v>15914636</v>
      </c>
      <c r="V193" s="16">
        <v>10960031</v>
      </c>
      <c r="W193" s="16">
        <v>967162</v>
      </c>
      <c r="X193" s="16">
        <v>1465749</v>
      </c>
      <c r="Y193" s="16">
        <v>110271</v>
      </c>
      <c r="Z193" s="16">
        <v>124042</v>
      </c>
      <c r="AA193" s="16">
        <v>16936</v>
      </c>
      <c r="AB193" s="16">
        <v>3909668</v>
      </c>
      <c r="AC193" s="16">
        <v>11869059</v>
      </c>
      <c r="AD193" s="16">
        <f t="shared" si="57"/>
        <v>27969036</v>
      </c>
      <c r="AE193" s="16">
        <f t="shared" si="58"/>
        <v>1589791</v>
      </c>
      <c r="AF193" s="16">
        <f t="shared" si="59"/>
        <v>15778727</v>
      </c>
      <c r="AG193" s="16">
        <f t="shared" si="60"/>
        <v>45337554</v>
      </c>
      <c r="AH193" s="16">
        <f t="shared" si="61"/>
        <v>90857</v>
      </c>
      <c r="AI193" s="17">
        <f t="shared" si="70"/>
        <v>45428411</v>
      </c>
      <c r="AK193" s="15">
        <v>15771112.635627188</v>
      </c>
      <c r="AL193" s="16">
        <v>10897092.886465637</v>
      </c>
      <c r="AM193" s="16">
        <v>963606.44528242038</v>
      </c>
      <c r="AN193" s="16">
        <v>1444645.5064692451</v>
      </c>
      <c r="AO193" s="16">
        <v>110099.54254126517</v>
      </c>
      <c r="AP193" s="16">
        <v>122191.44388471643</v>
      </c>
      <c r="AQ193" s="16">
        <v>16915.648694605174</v>
      </c>
      <c r="AR193" s="16">
        <v>3787889.3165206071</v>
      </c>
      <c r="AS193" s="16">
        <v>11549314.198428702</v>
      </c>
      <c r="AT193" s="16">
        <f t="shared" si="62"/>
        <v>27758827.158611119</v>
      </c>
      <c r="AU193" s="16">
        <f t="shared" si="63"/>
        <v>1566836.9503539614</v>
      </c>
      <c r="AV193" s="16">
        <f t="shared" si="64"/>
        <v>15337203.514949309</v>
      </c>
      <c r="AW193" s="16">
        <f t="shared" si="65"/>
        <v>44662867.623914391</v>
      </c>
      <c r="AX193" s="16">
        <f t="shared" si="66"/>
        <v>89504.376085609198</v>
      </c>
      <c r="AY193" s="17">
        <f t="shared" si="71"/>
        <v>44752372</v>
      </c>
    </row>
    <row r="194" spans="1:51" x14ac:dyDescent="0.2">
      <c r="A194" s="4">
        <f t="shared" si="67"/>
        <v>2031</v>
      </c>
      <c r="B194" s="4">
        <f t="shared" si="68"/>
        <v>9</v>
      </c>
      <c r="C194" s="11">
        <f t="shared" si="51"/>
        <v>48092</v>
      </c>
      <c r="E194" s="15">
        <v>21002149</v>
      </c>
      <c r="F194" s="16">
        <v>12513128</v>
      </c>
      <c r="G194" s="16">
        <v>839386</v>
      </c>
      <c r="H194" s="16">
        <v>1668005</v>
      </c>
      <c r="I194" s="16">
        <v>128622</v>
      </c>
      <c r="J194" s="16">
        <v>132761</v>
      </c>
      <c r="K194" s="16">
        <v>18517</v>
      </c>
      <c r="L194" s="16">
        <v>3977737</v>
      </c>
      <c r="M194" s="16">
        <v>11590141</v>
      </c>
      <c r="N194" s="16">
        <f t="shared" si="52"/>
        <v>34501802</v>
      </c>
      <c r="O194" s="16">
        <f t="shared" si="53"/>
        <v>1800766</v>
      </c>
      <c r="P194" s="16">
        <f t="shared" si="54"/>
        <v>15567878</v>
      </c>
      <c r="Q194" s="16">
        <f t="shared" si="55"/>
        <v>51870446</v>
      </c>
      <c r="R194" s="16">
        <f t="shared" si="56"/>
        <v>103949</v>
      </c>
      <c r="S194" s="17">
        <f t="shared" si="69"/>
        <v>51974395</v>
      </c>
      <c r="U194" s="15">
        <v>22177511</v>
      </c>
      <c r="V194" s="16">
        <v>13077823</v>
      </c>
      <c r="W194" s="16">
        <v>1082708</v>
      </c>
      <c r="X194" s="16">
        <v>1754534</v>
      </c>
      <c r="Y194" s="16">
        <v>126680</v>
      </c>
      <c r="Z194" s="16">
        <v>157030</v>
      </c>
      <c r="AA194" s="16">
        <v>18063</v>
      </c>
      <c r="AB194" s="16">
        <v>4033284</v>
      </c>
      <c r="AC194" s="16">
        <v>11795708</v>
      </c>
      <c r="AD194" s="16">
        <f t="shared" si="57"/>
        <v>36482785</v>
      </c>
      <c r="AE194" s="16">
        <f t="shared" si="58"/>
        <v>1911564</v>
      </c>
      <c r="AF194" s="16">
        <f t="shared" si="59"/>
        <v>15828992</v>
      </c>
      <c r="AG194" s="16">
        <f t="shared" si="60"/>
        <v>54223341</v>
      </c>
      <c r="AH194" s="16">
        <f t="shared" si="61"/>
        <v>108664</v>
      </c>
      <c r="AI194" s="17">
        <f t="shared" si="70"/>
        <v>54332005</v>
      </c>
      <c r="AK194" s="15">
        <v>21965160.565704782</v>
      </c>
      <c r="AL194" s="16">
        <v>13018064.189597299</v>
      </c>
      <c r="AM194" s="16">
        <v>1080521.2515158863</v>
      </c>
      <c r="AN194" s="16">
        <v>1727908.207913422</v>
      </c>
      <c r="AO194" s="16">
        <v>126731.18085050301</v>
      </c>
      <c r="AP194" s="16">
        <v>156056.66193026476</v>
      </c>
      <c r="AQ194" s="16">
        <v>18111.650487190127</v>
      </c>
      <c r="AR194" s="16">
        <v>3977736.9291540729</v>
      </c>
      <c r="AS194" s="16">
        <v>11590141.292263754</v>
      </c>
      <c r="AT194" s="16">
        <f t="shared" si="62"/>
        <v>36208588.838155665</v>
      </c>
      <c r="AU194" s="16">
        <f t="shared" si="63"/>
        <v>1883964.8698436867</v>
      </c>
      <c r="AV194" s="16">
        <f t="shared" si="64"/>
        <v>15567878.221417826</v>
      </c>
      <c r="AW194" s="16">
        <f t="shared" si="65"/>
        <v>53660431.929417178</v>
      </c>
      <c r="AX194" s="16">
        <f t="shared" si="66"/>
        <v>107536.07058282197</v>
      </c>
      <c r="AY194" s="17">
        <f t="shared" si="71"/>
        <v>53767968</v>
      </c>
    </row>
    <row r="195" spans="1:51" x14ac:dyDescent="0.2">
      <c r="A195" s="4">
        <f t="shared" si="67"/>
        <v>2031</v>
      </c>
      <c r="B195" s="4">
        <f t="shared" si="68"/>
        <v>10</v>
      </c>
      <c r="C195" s="11">
        <f t="shared" si="51"/>
        <v>48122</v>
      </c>
      <c r="E195" s="15">
        <v>47456845</v>
      </c>
      <c r="F195" s="16">
        <v>21389185</v>
      </c>
      <c r="G195" s="16">
        <v>1328631</v>
      </c>
      <c r="H195" s="16">
        <v>2821789</v>
      </c>
      <c r="I195" s="16">
        <v>180943</v>
      </c>
      <c r="J195" s="16">
        <v>165586</v>
      </c>
      <c r="K195" s="16">
        <v>21916</v>
      </c>
      <c r="L195" s="16">
        <v>4399225</v>
      </c>
      <c r="M195" s="16">
        <v>12178992</v>
      </c>
      <c r="N195" s="16">
        <f t="shared" si="52"/>
        <v>70377520</v>
      </c>
      <c r="O195" s="16">
        <f t="shared" si="53"/>
        <v>2987375</v>
      </c>
      <c r="P195" s="16">
        <f t="shared" si="54"/>
        <v>16578217</v>
      </c>
      <c r="Q195" s="16">
        <f t="shared" si="55"/>
        <v>89943112</v>
      </c>
      <c r="R195" s="16">
        <f t="shared" si="56"/>
        <v>180247</v>
      </c>
      <c r="S195" s="17">
        <f t="shared" si="69"/>
        <v>90123359</v>
      </c>
      <c r="U195" s="15">
        <v>50153962</v>
      </c>
      <c r="V195" s="16">
        <v>22457084</v>
      </c>
      <c r="W195" s="16">
        <v>1608162</v>
      </c>
      <c r="X195" s="16">
        <v>2976907</v>
      </c>
      <c r="Y195" s="16">
        <v>177677</v>
      </c>
      <c r="Z195" s="16">
        <v>194275</v>
      </c>
      <c r="AA195" s="16">
        <v>21485</v>
      </c>
      <c r="AB195" s="16">
        <v>4703689</v>
      </c>
      <c r="AC195" s="16">
        <v>13060774</v>
      </c>
      <c r="AD195" s="16">
        <f t="shared" si="57"/>
        <v>74418370</v>
      </c>
      <c r="AE195" s="16">
        <f t="shared" si="58"/>
        <v>3171182</v>
      </c>
      <c r="AF195" s="16">
        <f t="shared" si="59"/>
        <v>17764463</v>
      </c>
      <c r="AG195" s="16">
        <f t="shared" si="60"/>
        <v>95354015</v>
      </c>
      <c r="AH195" s="16">
        <f t="shared" si="61"/>
        <v>191090</v>
      </c>
      <c r="AI195" s="17">
        <f t="shared" si="70"/>
        <v>95545105</v>
      </c>
      <c r="AK195" s="15">
        <v>49768049.785742313</v>
      </c>
      <c r="AL195" s="16">
        <v>22295220.167894281</v>
      </c>
      <c r="AM195" s="16">
        <v>1595879.9388163427</v>
      </c>
      <c r="AN195" s="16">
        <v>2930968.0843271478</v>
      </c>
      <c r="AO195" s="16">
        <v>178335.16619883262</v>
      </c>
      <c r="AP195" s="16">
        <v>194427.72271711647</v>
      </c>
      <c r="AQ195" s="16">
        <v>21574.334833447039</v>
      </c>
      <c r="AR195" s="16">
        <v>4399225.3326002397</v>
      </c>
      <c r="AS195" s="16">
        <v>12178991.665733121</v>
      </c>
      <c r="AT195" s="16">
        <f t="shared" si="62"/>
        <v>73859059.393485203</v>
      </c>
      <c r="AU195" s="16">
        <f t="shared" si="63"/>
        <v>3125395.8070442644</v>
      </c>
      <c r="AV195" s="16">
        <f t="shared" si="64"/>
        <v>16578216.998333361</v>
      </c>
      <c r="AW195" s="16">
        <f t="shared" si="65"/>
        <v>93562672.198862836</v>
      </c>
      <c r="AX195" s="16">
        <f t="shared" si="66"/>
        <v>187500.80113716424</v>
      </c>
      <c r="AY195" s="17">
        <f t="shared" si="71"/>
        <v>93750173</v>
      </c>
    </row>
    <row r="196" spans="1:51" x14ac:dyDescent="0.2">
      <c r="A196" s="4">
        <f t="shared" si="67"/>
        <v>2031</v>
      </c>
      <c r="B196" s="4">
        <f t="shared" si="68"/>
        <v>11</v>
      </c>
      <c r="C196" s="11">
        <f t="shared" si="51"/>
        <v>48153</v>
      </c>
      <c r="E196" s="15">
        <v>83785160</v>
      </c>
      <c r="F196" s="16">
        <v>33083010</v>
      </c>
      <c r="G196" s="16">
        <v>1873587</v>
      </c>
      <c r="H196" s="16">
        <v>3308779</v>
      </c>
      <c r="I196" s="16">
        <v>193261</v>
      </c>
      <c r="J196" s="16">
        <v>157386</v>
      </c>
      <c r="K196" s="16">
        <v>22884</v>
      </c>
      <c r="L196" s="16">
        <v>5162062</v>
      </c>
      <c r="M196" s="16">
        <v>13280335</v>
      </c>
      <c r="N196" s="16">
        <f t="shared" si="52"/>
        <v>118957902</v>
      </c>
      <c r="O196" s="16">
        <f t="shared" si="53"/>
        <v>3466165</v>
      </c>
      <c r="P196" s="16">
        <f t="shared" si="54"/>
        <v>18442397</v>
      </c>
      <c r="Q196" s="16">
        <f t="shared" si="55"/>
        <v>140866464</v>
      </c>
      <c r="R196" s="16">
        <f t="shared" si="56"/>
        <v>282298</v>
      </c>
      <c r="S196" s="17">
        <f t="shared" si="69"/>
        <v>141148762</v>
      </c>
      <c r="U196" s="15">
        <v>88482281</v>
      </c>
      <c r="V196" s="16">
        <v>34927451</v>
      </c>
      <c r="W196" s="16">
        <v>2164039</v>
      </c>
      <c r="X196" s="16">
        <v>3503479</v>
      </c>
      <c r="Y196" s="16">
        <v>191609</v>
      </c>
      <c r="Z196" s="16">
        <v>175952</v>
      </c>
      <c r="AA196" s="16">
        <v>22701</v>
      </c>
      <c r="AB196" s="16">
        <v>4941809</v>
      </c>
      <c r="AC196" s="16">
        <v>12706487</v>
      </c>
      <c r="AD196" s="16">
        <f t="shared" si="57"/>
        <v>125788081</v>
      </c>
      <c r="AE196" s="16">
        <f t="shared" si="58"/>
        <v>3679431</v>
      </c>
      <c r="AF196" s="16">
        <f t="shared" si="59"/>
        <v>17648296</v>
      </c>
      <c r="AG196" s="16">
        <f t="shared" si="60"/>
        <v>147115808</v>
      </c>
      <c r="AH196" s="16">
        <f t="shared" si="61"/>
        <v>294821</v>
      </c>
      <c r="AI196" s="17">
        <f t="shared" si="70"/>
        <v>147410629</v>
      </c>
      <c r="AK196" s="15">
        <v>87944509.787787348</v>
      </c>
      <c r="AL196" s="16">
        <v>34556789.277259961</v>
      </c>
      <c r="AM196" s="16">
        <v>2126526.5198749518</v>
      </c>
      <c r="AN196" s="16">
        <v>3452669.3652210841</v>
      </c>
      <c r="AO196" s="16">
        <v>192106.98972282041</v>
      </c>
      <c r="AP196" s="16">
        <v>173638.30104848684</v>
      </c>
      <c r="AQ196" s="16">
        <v>22756.431316407499</v>
      </c>
      <c r="AR196" s="16">
        <v>5162062.3341713026</v>
      </c>
      <c r="AS196" s="16">
        <v>13280335.149940899</v>
      </c>
      <c r="AT196" s="16">
        <f t="shared" si="62"/>
        <v>124842689.00596148</v>
      </c>
      <c r="AU196" s="16">
        <f t="shared" si="63"/>
        <v>3626307.6662695711</v>
      </c>
      <c r="AV196" s="16">
        <f t="shared" si="64"/>
        <v>18442397.484112203</v>
      </c>
      <c r="AW196" s="16">
        <f t="shared" si="65"/>
        <v>146911394.15634325</v>
      </c>
      <c r="AX196" s="16">
        <f t="shared" si="66"/>
        <v>294411.84365674853</v>
      </c>
      <c r="AY196" s="17">
        <f t="shared" si="71"/>
        <v>147205806</v>
      </c>
    </row>
    <row r="197" spans="1:51" x14ac:dyDescent="0.2">
      <c r="A197" s="4">
        <f t="shared" si="67"/>
        <v>2031</v>
      </c>
      <c r="B197" s="4">
        <f t="shared" si="68"/>
        <v>12</v>
      </c>
      <c r="C197" s="11">
        <f t="shared" si="51"/>
        <v>48183</v>
      </c>
      <c r="E197" s="15">
        <v>108183011</v>
      </c>
      <c r="F197" s="16">
        <v>42015582</v>
      </c>
      <c r="G197" s="16">
        <v>2287301</v>
      </c>
      <c r="H197" s="16">
        <v>4031520</v>
      </c>
      <c r="I197" s="16">
        <v>204226</v>
      </c>
      <c r="J197" s="16">
        <v>173082</v>
      </c>
      <c r="K197" s="16">
        <v>22943</v>
      </c>
      <c r="L197" s="16">
        <v>5969474</v>
      </c>
      <c r="M197" s="16">
        <v>13369753</v>
      </c>
      <c r="N197" s="16">
        <f t="shared" si="52"/>
        <v>152713063</v>
      </c>
      <c r="O197" s="16">
        <f t="shared" si="53"/>
        <v>4204602</v>
      </c>
      <c r="P197" s="16">
        <f t="shared" si="54"/>
        <v>19339227</v>
      </c>
      <c r="Q197" s="16">
        <f t="shared" si="55"/>
        <v>176256892</v>
      </c>
      <c r="R197" s="16">
        <f t="shared" si="56"/>
        <v>353220</v>
      </c>
      <c r="S197" s="17">
        <f t="shared" si="69"/>
        <v>176610112</v>
      </c>
      <c r="U197" s="15">
        <v>114200497</v>
      </c>
      <c r="V197" s="16">
        <v>44465532</v>
      </c>
      <c r="W197" s="16">
        <v>2589541</v>
      </c>
      <c r="X197" s="16">
        <v>4273045</v>
      </c>
      <c r="Y197" s="16">
        <v>202992</v>
      </c>
      <c r="Z197" s="16">
        <v>190257</v>
      </c>
      <c r="AA197" s="16">
        <v>22792</v>
      </c>
      <c r="AB197" s="16">
        <v>6152919</v>
      </c>
      <c r="AC197" s="16">
        <v>13841698</v>
      </c>
      <c r="AD197" s="16">
        <f t="shared" si="57"/>
        <v>161481354</v>
      </c>
      <c r="AE197" s="16">
        <f t="shared" si="58"/>
        <v>4463302</v>
      </c>
      <c r="AF197" s="16">
        <f t="shared" si="59"/>
        <v>19994617</v>
      </c>
      <c r="AG197" s="16">
        <f t="shared" si="60"/>
        <v>185939273</v>
      </c>
      <c r="AH197" s="16">
        <f t="shared" si="61"/>
        <v>372624</v>
      </c>
      <c r="AI197" s="17">
        <f t="shared" si="70"/>
        <v>186311897</v>
      </c>
      <c r="AK197" s="15">
        <v>113554658.15497799</v>
      </c>
      <c r="AL197" s="16">
        <v>43950934.264166191</v>
      </c>
      <c r="AM197" s="16">
        <v>2535874.1636028695</v>
      </c>
      <c r="AN197" s="16">
        <v>4211647.5826648772</v>
      </c>
      <c r="AO197" s="16">
        <v>203392.09367674711</v>
      </c>
      <c r="AP197" s="16">
        <v>187213.50504252996</v>
      </c>
      <c r="AQ197" s="16">
        <v>22841.130363833705</v>
      </c>
      <c r="AR197" s="16">
        <v>5969474.1828120919</v>
      </c>
      <c r="AS197" s="16">
        <v>13369753.136232439</v>
      </c>
      <c r="AT197" s="16">
        <f t="shared" si="62"/>
        <v>160267699.80678761</v>
      </c>
      <c r="AU197" s="16">
        <f t="shared" si="63"/>
        <v>4398861.0877074068</v>
      </c>
      <c r="AV197" s="16">
        <f t="shared" si="64"/>
        <v>19339227.31904453</v>
      </c>
      <c r="AW197" s="16">
        <f t="shared" si="65"/>
        <v>184005788.21353954</v>
      </c>
      <c r="AX197" s="16">
        <f t="shared" si="66"/>
        <v>368748.78646045923</v>
      </c>
      <c r="AY197" s="17">
        <f t="shared" si="71"/>
        <v>184374537</v>
      </c>
    </row>
    <row r="198" spans="1:51" x14ac:dyDescent="0.2">
      <c r="A198" s="4">
        <f t="shared" si="67"/>
        <v>2032</v>
      </c>
      <c r="B198" s="4">
        <f t="shared" si="68"/>
        <v>1</v>
      </c>
      <c r="C198" s="11">
        <f t="shared" si="51"/>
        <v>48214</v>
      </c>
      <c r="E198" s="15">
        <v>100597693</v>
      </c>
      <c r="F198" s="16">
        <v>39896223</v>
      </c>
      <c r="G198" s="16">
        <v>2208630</v>
      </c>
      <c r="H198" s="16">
        <v>3965612</v>
      </c>
      <c r="I198" s="16">
        <v>187739</v>
      </c>
      <c r="J198" s="16">
        <v>154565</v>
      </c>
      <c r="K198" s="16">
        <v>20124</v>
      </c>
      <c r="L198" s="16">
        <v>5805158</v>
      </c>
      <c r="M198" s="16">
        <v>13939632</v>
      </c>
      <c r="N198" s="16">
        <f t="shared" si="52"/>
        <v>142910409</v>
      </c>
      <c r="O198" s="16">
        <f t="shared" si="53"/>
        <v>4120177</v>
      </c>
      <c r="P198" s="16">
        <f t="shared" si="54"/>
        <v>19744790</v>
      </c>
      <c r="Q198" s="16">
        <f t="shared" si="55"/>
        <v>166775376</v>
      </c>
      <c r="R198" s="16">
        <f t="shared" si="56"/>
        <v>334219</v>
      </c>
      <c r="S198" s="17">
        <f t="shared" si="69"/>
        <v>167109595</v>
      </c>
      <c r="U198" s="15">
        <v>106597021</v>
      </c>
      <c r="V198" s="16">
        <v>42364878</v>
      </c>
      <c r="W198" s="16">
        <v>2488566</v>
      </c>
      <c r="X198" s="16">
        <v>4216380</v>
      </c>
      <c r="Y198" s="16">
        <v>187448</v>
      </c>
      <c r="Z198" s="16">
        <v>174591</v>
      </c>
      <c r="AA198" s="16">
        <v>20092</v>
      </c>
      <c r="AB198" s="16">
        <v>5486391</v>
      </c>
      <c r="AC198" s="16">
        <v>13174192</v>
      </c>
      <c r="AD198" s="16">
        <f t="shared" si="57"/>
        <v>151658005</v>
      </c>
      <c r="AE198" s="16">
        <f t="shared" si="58"/>
        <v>4390971</v>
      </c>
      <c r="AF198" s="16">
        <f t="shared" si="59"/>
        <v>18660583</v>
      </c>
      <c r="AG198" s="16">
        <f t="shared" si="60"/>
        <v>174709559</v>
      </c>
      <c r="AH198" s="16">
        <f t="shared" si="61"/>
        <v>350119</v>
      </c>
      <c r="AI198" s="17">
        <f t="shared" si="70"/>
        <v>175059678</v>
      </c>
      <c r="AK198" s="15">
        <v>105975729.10573514</v>
      </c>
      <c r="AL198" s="16">
        <v>41900581.808992483</v>
      </c>
      <c r="AM198" s="16">
        <v>2442977.8808968058</v>
      </c>
      <c r="AN198" s="16">
        <v>4155150.5017426964</v>
      </c>
      <c r="AO198" s="16">
        <v>187722.65596621769</v>
      </c>
      <c r="AP198" s="16">
        <v>171630.82699328466</v>
      </c>
      <c r="AQ198" s="16">
        <v>20122.360499014023</v>
      </c>
      <c r="AR198" s="16">
        <v>5805158.0997992968</v>
      </c>
      <c r="AS198" s="16">
        <v>13939631.50959949</v>
      </c>
      <c r="AT198" s="16">
        <f t="shared" si="62"/>
        <v>150527133.81208968</v>
      </c>
      <c r="AU198" s="16">
        <f t="shared" si="63"/>
        <v>4326781.3287359811</v>
      </c>
      <c r="AV198" s="16">
        <f t="shared" si="64"/>
        <v>19744789.609398786</v>
      </c>
      <c r="AW198" s="16">
        <f t="shared" si="65"/>
        <v>174598704.75022444</v>
      </c>
      <c r="AX198" s="16">
        <f t="shared" si="66"/>
        <v>349897.24977555871</v>
      </c>
      <c r="AY198" s="17">
        <f t="shared" si="71"/>
        <v>174948602</v>
      </c>
    </row>
    <row r="199" spans="1:51" x14ac:dyDescent="0.2">
      <c r="A199" s="4">
        <f t="shared" si="67"/>
        <v>2032</v>
      </c>
      <c r="B199" s="4">
        <f t="shared" si="68"/>
        <v>2</v>
      </c>
      <c r="C199" s="11">
        <f t="shared" si="51"/>
        <v>48245</v>
      </c>
      <c r="E199" s="15">
        <v>88629867</v>
      </c>
      <c r="F199" s="16">
        <v>35486035</v>
      </c>
      <c r="G199" s="16">
        <v>2016111</v>
      </c>
      <c r="H199" s="16">
        <v>3745664</v>
      </c>
      <c r="I199" s="16">
        <v>180545</v>
      </c>
      <c r="J199" s="16">
        <v>157201</v>
      </c>
      <c r="K199" s="16">
        <v>19665</v>
      </c>
      <c r="L199" s="16">
        <v>5524336</v>
      </c>
      <c r="M199" s="16">
        <v>13145108</v>
      </c>
      <c r="N199" s="16">
        <f t="shared" si="52"/>
        <v>126332223</v>
      </c>
      <c r="O199" s="16">
        <f t="shared" si="53"/>
        <v>3902865</v>
      </c>
      <c r="P199" s="16">
        <f t="shared" si="54"/>
        <v>18669444</v>
      </c>
      <c r="Q199" s="16">
        <f t="shared" si="55"/>
        <v>148904532</v>
      </c>
      <c r="R199" s="16">
        <f t="shared" si="56"/>
        <v>298406</v>
      </c>
      <c r="S199" s="17">
        <f t="shared" si="69"/>
        <v>149202938</v>
      </c>
      <c r="U199" s="15">
        <v>93926765</v>
      </c>
      <c r="V199" s="16">
        <v>37654806</v>
      </c>
      <c r="W199" s="16">
        <v>2282755</v>
      </c>
      <c r="X199" s="16">
        <v>3980163</v>
      </c>
      <c r="Y199" s="16">
        <v>181018</v>
      </c>
      <c r="Z199" s="16">
        <v>179214</v>
      </c>
      <c r="AA199" s="16">
        <v>19717</v>
      </c>
      <c r="AB199" s="16">
        <v>5391559</v>
      </c>
      <c r="AC199" s="16">
        <v>12835121</v>
      </c>
      <c r="AD199" s="16">
        <f t="shared" si="57"/>
        <v>134065061</v>
      </c>
      <c r="AE199" s="16">
        <f t="shared" si="58"/>
        <v>4159377</v>
      </c>
      <c r="AF199" s="16">
        <f t="shared" si="59"/>
        <v>18226680</v>
      </c>
      <c r="AG199" s="16">
        <f t="shared" si="60"/>
        <v>156451118</v>
      </c>
      <c r="AH199" s="16">
        <f t="shared" si="61"/>
        <v>313529</v>
      </c>
      <c r="AI199" s="17">
        <f t="shared" si="70"/>
        <v>156764647</v>
      </c>
      <c r="AK199" s="15">
        <v>93330823.258370519</v>
      </c>
      <c r="AL199" s="16">
        <v>37284546.256262243</v>
      </c>
      <c r="AM199" s="16">
        <v>2249161.0033633509</v>
      </c>
      <c r="AN199" s="16">
        <v>3921642.0120436493</v>
      </c>
      <c r="AO199" s="16">
        <v>181118.04028694029</v>
      </c>
      <c r="AP199" s="16">
        <v>176931.07501090382</v>
      </c>
      <c r="AQ199" s="16">
        <v>19727.192142895783</v>
      </c>
      <c r="AR199" s="16">
        <v>5524336.1672019195</v>
      </c>
      <c r="AS199" s="16">
        <v>13145107.608624259</v>
      </c>
      <c r="AT199" s="16">
        <f t="shared" si="62"/>
        <v>133065375.75042595</v>
      </c>
      <c r="AU199" s="16">
        <f t="shared" si="63"/>
        <v>4098573.087054553</v>
      </c>
      <c r="AV199" s="16">
        <f t="shared" si="64"/>
        <v>18669443.775826178</v>
      </c>
      <c r="AW199" s="16">
        <f t="shared" si="65"/>
        <v>155833392.6133067</v>
      </c>
      <c r="AX199" s="16">
        <f t="shared" si="66"/>
        <v>312291.38669329882</v>
      </c>
      <c r="AY199" s="17">
        <f t="shared" si="71"/>
        <v>156145684</v>
      </c>
    </row>
    <row r="200" spans="1:51" x14ac:dyDescent="0.2">
      <c r="A200" s="4">
        <f t="shared" si="67"/>
        <v>2032</v>
      </c>
      <c r="B200" s="4">
        <f t="shared" si="68"/>
        <v>3</v>
      </c>
      <c r="C200" s="11">
        <f t="shared" si="51"/>
        <v>48274</v>
      </c>
      <c r="E200" s="15">
        <v>76535450</v>
      </c>
      <c r="F200" s="16">
        <v>31875047</v>
      </c>
      <c r="G200" s="16">
        <v>1820161</v>
      </c>
      <c r="H200" s="16">
        <v>3474728</v>
      </c>
      <c r="I200" s="16">
        <v>184712</v>
      </c>
      <c r="J200" s="16">
        <v>153892</v>
      </c>
      <c r="K200" s="16">
        <v>20488</v>
      </c>
      <c r="L200" s="16">
        <v>5335315</v>
      </c>
      <c r="M200" s="16">
        <v>14404360</v>
      </c>
      <c r="N200" s="16">
        <f t="shared" si="52"/>
        <v>110435858</v>
      </c>
      <c r="O200" s="16">
        <f t="shared" si="53"/>
        <v>3628620</v>
      </c>
      <c r="P200" s="16">
        <f t="shared" si="54"/>
        <v>19739675</v>
      </c>
      <c r="Q200" s="16">
        <f t="shared" si="55"/>
        <v>133804153</v>
      </c>
      <c r="R200" s="16">
        <f t="shared" si="56"/>
        <v>268145</v>
      </c>
      <c r="S200" s="17">
        <f t="shared" si="69"/>
        <v>134072298</v>
      </c>
      <c r="U200" s="15">
        <v>81065578</v>
      </c>
      <c r="V200" s="16">
        <v>33823038</v>
      </c>
      <c r="W200" s="16">
        <v>2100256</v>
      </c>
      <c r="X200" s="16">
        <v>3689496</v>
      </c>
      <c r="Y200" s="16">
        <v>186152</v>
      </c>
      <c r="Z200" s="16">
        <v>177612</v>
      </c>
      <c r="AA200" s="16">
        <v>20652</v>
      </c>
      <c r="AB200" s="16">
        <v>5129179</v>
      </c>
      <c r="AC200" s="16">
        <v>13702722</v>
      </c>
      <c r="AD200" s="16">
        <f t="shared" si="57"/>
        <v>117195676</v>
      </c>
      <c r="AE200" s="16">
        <f t="shared" si="58"/>
        <v>3867108</v>
      </c>
      <c r="AF200" s="16">
        <f t="shared" si="59"/>
        <v>18831901</v>
      </c>
      <c r="AG200" s="16">
        <f t="shared" si="60"/>
        <v>139894685</v>
      </c>
      <c r="AH200" s="16">
        <f t="shared" si="61"/>
        <v>280350</v>
      </c>
      <c r="AI200" s="17">
        <f t="shared" si="70"/>
        <v>140175035</v>
      </c>
      <c r="AK200" s="15">
        <v>80507496.837789148</v>
      </c>
      <c r="AL200" s="16">
        <v>33531421.46926054</v>
      </c>
      <c r="AM200" s="16">
        <v>2076143.2426763254</v>
      </c>
      <c r="AN200" s="16">
        <v>3635206.1769347992</v>
      </c>
      <c r="AO200" s="16">
        <v>186074.11617312272</v>
      </c>
      <c r="AP200" s="16">
        <v>175369.66117958658</v>
      </c>
      <c r="AQ200" s="16">
        <v>20645.195624011401</v>
      </c>
      <c r="AR200" s="16">
        <v>5335314.9657838214</v>
      </c>
      <c r="AS200" s="16">
        <v>14404360.336670781</v>
      </c>
      <c r="AT200" s="16">
        <f t="shared" si="62"/>
        <v>116321780.86152315</v>
      </c>
      <c r="AU200" s="16">
        <f t="shared" si="63"/>
        <v>3810575.838114386</v>
      </c>
      <c r="AV200" s="16">
        <f t="shared" si="64"/>
        <v>19739675.302454602</v>
      </c>
      <c r="AW200" s="16">
        <f t="shared" si="65"/>
        <v>139872032.00209212</v>
      </c>
      <c r="AX200" s="16">
        <f t="shared" si="66"/>
        <v>280304.99790787697</v>
      </c>
      <c r="AY200" s="17">
        <f t="shared" si="71"/>
        <v>140152337</v>
      </c>
    </row>
    <row r="201" spans="1:51" x14ac:dyDescent="0.2">
      <c r="A201" s="4">
        <f t="shared" si="67"/>
        <v>2032</v>
      </c>
      <c r="B201" s="4">
        <f t="shared" si="68"/>
        <v>4</v>
      </c>
      <c r="C201" s="11">
        <f t="shared" si="51"/>
        <v>48305</v>
      </c>
      <c r="E201" s="15">
        <v>55216257</v>
      </c>
      <c r="F201" s="16">
        <v>24434366</v>
      </c>
      <c r="G201" s="16">
        <v>1450369</v>
      </c>
      <c r="H201" s="16">
        <v>2773182</v>
      </c>
      <c r="I201" s="16">
        <v>169667</v>
      </c>
      <c r="J201" s="16">
        <v>132524</v>
      </c>
      <c r="K201" s="16">
        <v>19869</v>
      </c>
      <c r="L201" s="16">
        <v>4717049</v>
      </c>
      <c r="M201" s="16">
        <v>12531677</v>
      </c>
      <c r="N201" s="16">
        <f t="shared" si="52"/>
        <v>81290528</v>
      </c>
      <c r="O201" s="16">
        <f t="shared" si="53"/>
        <v>2905706</v>
      </c>
      <c r="P201" s="16">
        <f t="shared" si="54"/>
        <v>17248726</v>
      </c>
      <c r="Q201" s="16">
        <f t="shared" si="55"/>
        <v>101444960</v>
      </c>
      <c r="R201" s="16">
        <f t="shared" si="56"/>
        <v>203297</v>
      </c>
      <c r="S201" s="17">
        <f t="shared" si="69"/>
        <v>101648257</v>
      </c>
      <c r="U201" s="15">
        <v>58384082</v>
      </c>
      <c r="V201" s="16">
        <v>25964282</v>
      </c>
      <c r="W201" s="16">
        <v>1726089</v>
      </c>
      <c r="X201" s="16">
        <v>2942117</v>
      </c>
      <c r="Y201" s="16">
        <v>171764</v>
      </c>
      <c r="Z201" s="16">
        <v>154564</v>
      </c>
      <c r="AA201" s="16">
        <v>20133</v>
      </c>
      <c r="AB201" s="16">
        <v>4594169</v>
      </c>
      <c r="AC201" s="16">
        <v>12233354</v>
      </c>
      <c r="AD201" s="16">
        <f t="shared" si="57"/>
        <v>86266350</v>
      </c>
      <c r="AE201" s="16">
        <f t="shared" si="58"/>
        <v>3096681</v>
      </c>
      <c r="AF201" s="16">
        <f t="shared" si="59"/>
        <v>16827523</v>
      </c>
      <c r="AG201" s="16">
        <f t="shared" si="60"/>
        <v>106190554</v>
      </c>
      <c r="AH201" s="16">
        <f t="shared" si="61"/>
        <v>212807</v>
      </c>
      <c r="AI201" s="17">
        <f t="shared" si="70"/>
        <v>106403361</v>
      </c>
      <c r="AK201" s="15">
        <v>57955939.574958995</v>
      </c>
      <c r="AL201" s="16">
        <v>25764338.146322396</v>
      </c>
      <c r="AM201" s="16">
        <v>1711194.0200912072</v>
      </c>
      <c r="AN201" s="16">
        <v>2898596.9554590378</v>
      </c>
      <c r="AO201" s="16">
        <v>171510.29566286854</v>
      </c>
      <c r="AP201" s="16">
        <v>152814.91503404011</v>
      </c>
      <c r="AQ201" s="16">
        <v>20104.332530073905</v>
      </c>
      <c r="AR201" s="16">
        <v>4717048.5441048043</v>
      </c>
      <c r="AS201" s="16">
        <v>12531677.140360281</v>
      </c>
      <c r="AT201" s="16">
        <f t="shared" si="62"/>
        <v>85623086.369565547</v>
      </c>
      <c r="AU201" s="16">
        <f t="shared" si="63"/>
        <v>3051411.8704930777</v>
      </c>
      <c r="AV201" s="16">
        <f t="shared" si="64"/>
        <v>17248725.684465084</v>
      </c>
      <c r="AW201" s="16">
        <f t="shared" si="65"/>
        <v>105923223.92452371</v>
      </c>
      <c r="AX201" s="16">
        <f t="shared" si="66"/>
        <v>212271.0754762888</v>
      </c>
      <c r="AY201" s="17">
        <f t="shared" si="71"/>
        <v>106135495</v>
      </c>
    </row>
    <row r="202" spans="1:51" x14ac:dyDescent="0.2">
      <c r="A202" s="4">
        <f t="shared" si="67"/>
        <v>2032</v>
      </c>
      <c r="B202" s="4">
        <f t="shared" si="68"/>
        <v>5</v>
      </c>
      <c r="C202" s="11">
        <f t="shared" si="51"/>
        <v>48335</v>
      </c>
      <c r="E202" s="15">
        <v>33144687</v>
      </c>
      <c r="F202" s="16">
        <v>17036446</v>
      </c>
      <c r="G202" s="16">
        <v>1029464</v>
      </c>
      <c r="H202" s="16">
        <v>2202092</v>
      </c>
      <c r="I202" s="16">
        <v>142951</v>
      </c>
      <c r="J202" s="16">
        <v>118343</v>
      </c>
      <c r="K202" s="16">
        <v>17707</v>
      </c>
      <c r="L202" s="16">
        <v>4321512</v>
      </c>
      <c r="M202" s="16">
        <v>12367212</v>
      </c>
      <c r="N202" s="16">
        <f t="shared" si="52"/>
        <v>51371255</v>
      </c>
      <c r="O202" s="16">
        <f t="shared" si="53"/>
        <v>2320435</v>
      </c>
      <c r="P202" s="16">
        <f t="shared" si="54"/>
        <v>16688724</v>
      </c>
      <c r="Q202" s="16">
        <f t="shared" si="55"/>
        <v>70380414</v>
      </c>
      <c r="R202" s="16">
        <f t="shared" si="56"/>
        <v>141043</v>
      </c>
      <c r="S202" s="17">
        <f t="shared" si="69"/>
        <v>70521457</v>
      </c>
      <c r="U202" s="15">
        <v>34903202</v>
      </c>
      <c r="V202" s="16">
        <v>18167610</v>
      </c>
      <c r="W202" s="16">
        <v>1281186</v>
      </c>
      <c r="X202" s="16">
        <v>2333172</v>
      </c>
      <c r="Y202" s="16">
        <v>145636</v>
      </c>
      <c r="Z202" s="16">
        <v>139771</v>
      </c>
      <c r="AA202" s="16">
        <v>18073</v>
      </c>
      <c r="AB202" s="16">
        <v>4359394</v>
      </c>
      <c r="AC202" s="16">
        <v>12316676</v>
      </c>
      <c r="AD202" s="16">
        <f t="shared" si="57"/>
        <v>54515707</v>
      </c>
      <c r="AE202" s="16">
        <f t="shared" si="58"/>
        <v>2472943</v>
      </c>
      <c r="AF202" s="16">
        <f t="shared" si="59"/>
        <v>16676070</v>
      </c>
      <c r="AG202" s="16">
        <f t="shared" si="60"/>
        <v>73664720</v>
      </c>
      <c r="AH202" s="16">
        <f t="shared" si="61"/>
        <v>147625</v>
      </c>
      <c r="AI202" s="17">
        <f t="shared" si="70"/>
        <v>73812345</v>
      </c>
      <c r="AK202" s="15">
        <v>34633032.678988263</v>
      </c>
      <c r="AL202" s="16">
        <v>18040200.96290236</v>
      </c>
      <c r="AM202" s="16">
        <v>1272754.3738717893</v>
      </c>
      <c r="AN202" s="16">
        <v>2298692.7190146744</v>
      </c>
      <c r="AO202" s="16">
        <v>145193.09648567179</v>
      </c>
      <c r="AP202" s="16">
        <v>138099.36828212556</v>
      </c>
      <c r="AQ202" s="16">
        <v>18017.016401968445</v>
      </c>
      <c r="AR202" s="16">
        <v>4321512.4438265078</v>
      </c>
      <c r="AS202" s="16">
        <v>12367212.456994582</v>
      </c>
      <c r="AT202" s="16">
        <f t="shared" si="62"/>
        <v>54109198.128650054</v>
      </c>
      <c r="AU202" s="16">
        <f t="shared" si="63"/>
        <v>2436792.0872967998</v>
      </c>
      <c r="AV202" s="16">
        <f t="shared" si="64"/>
        <v>16688724.90082109</v>
      </c>
      <c r="AW202" s="16">
        <f t="shared" si="65"/>
        <v>73234715.116767943</v>
      </c>
      <c r="AX202" s="16">
        <f t="shared" si="66"/>
        <v>146762.88323205709</v>
      </c>
      <c r="AY202" s="17">
        <f t="shared" si="71"/>
        <v>73381478</v>
      </c>
    </row>
    <row r="203" spans="1:51" x14ac:dyDescent="0.2">
      <c r="A203" s="4">
        <f t="shared" si="67"/>
        <v>2032</v>
      </c>
      <c r="B203" s="4">
        <f t="shared" si="68"/>
        <v>6</v>
      </c>
      <c r="C203" s="11">
        <f t="shared" si="51"/>
        <v>48366</v>
      </c>
      <c r="E203" s="15">
        <v>22283609</v>
      </c>
      <c r="F203" s="16">
        <v>12775676</v>
      </c>
      <c r="G203" s="16">
        <v>811849</v>
      </c>
      <c r="H203" s="16">
        <v>1658551</v>
      </c>
      <c r="I203" s="16">
        <v>127521</v>
      </c>
      <c r="J203" s="16">
        <v>96656</v>
      </c>
      <c r="K203" s="16">
        <v>16555</v>
      </c>
      <c r="L203" s="16">
        <v>3959576</v>
      </c>
      <c r="M203" s="16">
        <v>11185052</v>
      </c>
      <c r="N203" s="16">
        <f t="shared" si="52"/>
        <v>36015210</v>
      </c>
      <c r="O203" s="16">
        <f t="shared" si="53"/>
        <v>1755207</v>
      </c>
      <c r="P203" s="16">
        <f t="shared" si="54"/>
        <v>15144628</v>
      </c>
      <c r="Q203" s="16">
        <f t="shared" si="55"/>
        <v>52915045</v>
      </c>
      <c r="R203" s="16">
        <f t="shared" si="56"/>
        <v>106042</v>
      </c>
      <c r="S203" s="17">
        <f t="shared" si="69"/>
        <v>53021087</v>
      </c>
      <c r="U203" s="15">
        <v>23374007</v>
      </c>
      <c r="V203" s="16">
        <v>13640502</v>
      </c>
      <c r="W203" s="16">
        <v>1057698</v>
      </c>
      <c r="X203" s="16">
        <v>1754323</v>
      </c>
      <c r="Y203" s="16">
        <v>130512</v>
      </c>
      <c r="Z203" s="16">
        <v>116244</v>
      </c>
      <c r="AA203" s="16">
        <v>16995</v>
      </c>
      <c r="AB203" s="16">
        <v>4047845</v>
      </c>
      <c r="AC203" s="16">
        <v>11461646</v>
      </c>
      <c r="AD203" s="16">
        <f t="shared" si="57"/>
        <v>38219714</v>
      </c>
      <c r="AE203" s="16">
        <f t="shared" si="58"/>
        <v>1870567</v>
      </c>
      <c r="AF203" s="16">
        <f t="shared" si="59"/>
        <v>15509491</v>
      </c>
      <c r="AG203" s="16">
        <f t="shared" si="60"/>
        <v>55599772</v>
      </c>
      <c r="AH203" s="16">
        <f t="shared" si="61"/>
        <v>111422</v>
      </c>
      <c r="AI203" s="17">
        <f t="shared" si="70"/>
        <v>55711194</v>
      </c>
      <c r="AK203" s="15">
        <v>23192593.145545341</v>
      </c>
      <c r="AL203" s="16">
        <v>13544447.697264038</v>
      </c>
      <c r="AM203" s="16">
        <v>1050884.2217850783</v>
      </c>
      <c r="AN203" s="16">
        <v>1728471.0094491953</v>
      </c>
      <c r="AO203" s="16">
        <v>129886.09773662608</v>
      </c>
      <c r="AP203" s="16">
        <v>114750.88025227799</v>
      </c>
      <c r="AQ203" s="16">
        <v>16908.820425172711</v>
      </c>
      <c r="AR203" s="16">
        <v>3959575.5765523603</v>
      </c>
      <c r="AS203" s="16">
        <v>11185052.324895211</v>
      </c>
      <c r="AT203" s="16">
        <f t="shared" si="62"/>
        <v>37934719.982756257</v>
      </c>
      <c r="AU203" s="16">
        <f t="shared" si="63"/>
        <v>1843221.8897014733</v>
      </c>
      <c r="AV203" s="16">
        <f t="shared" si="64"/>
        <v>15144627.901447572</v>
      </c>
      <c r="AW203" s="16">
        <f t="shared" si="65"/>
        <v>54922569.7739053</v>
      </c>
      <c r="AX203" s="16">
        <f t="shared" si="66"/>
        <v>110065.2260947004</v>
      </c>
      <c r="AY203" s="17">
        <f t="shared" si="71"/>
        <v>55032635</v>
      </c>
    </row>
    <row r="204" spans="1:51" x14ac:dyDescent="0.2">
      <c r="A204" s="4">
        <f t="shared" si="67"/>
        <v>2032</v>
      </c>
      <c r="B204" s="4">
        <f t="shared" si="68"/>
        <v>7</v>
      </c>
      <c r="C204" s="11">
        <f t="shared" si="51"/>
        <v>48396</v>
      </c>
      <c r="E204" s="15">
        <v>16109457</v>
      </c>
      <c r="F204" s="16">
        <v>10241957</v>
      </c>
      <c r="G204" s="16">
        <v>682659</v>
      </c>
      <c r="H204" s="16">
        <v>1447456</v>
      </c>
      <c r="I204" s="16">
        <v>108049</v>
      </c>
      <c r="J204" s="16">
        <v>89105</v>
      </c>
      <c r="K204" s="16">
        <v>15241</v>
      </c>
      <c r="L204" s="16">
        <v>3783708</v>
      </c>
      <c r="M204" s="16">
        <v>10963846</v>
      </c>
      <c r="N204" s="16">
        <f t="shared" si="52"/>
        <v>27157363</v>
      </c>
      <c r="O204" s="16">
        <f t="shared" si="53"/>
        <v>1536561</v>
      </c>
      <c r="P204" s="16">
        <f t="shared" si="54"/>
        <v>14747554</v>
      </c>
      <c r="Q204" s="16">
        <f t="shared" si="55"/>
        <v>43441478</v>
      </c>
      <c r="R204" s="16">
        <f t="shared" si="56"/>
        <v>87057</v>
      </c>
      <c r="S204" s="17">
        <f t="shared" si="69"/>
        <v>43528535</v>
      </c>
      <c r="U204" s="15">
        <v>16829752</v>
      </c>
      <c r="V204" s="16">
        <v>10947919</v>
      </c>
      <c r="W204" s="16">
        <v>918573</v>
      </c>
      <c r="X204" s="16">
        <v>1527973</v>
      </c>
      <c r="Y204" s="16">
        <v>107914</v>
      </c>
      <c r="Z204" s="16">
        <v>109577</v>
      </c>
      <c r="AA204" s="16">
        <v>15517</v>
      </c>
      <c r="AB204" s="16">
        <v>3957376</v>
      </c>
      <c r="AC204" s="16">
        <v>11419817</v>
      </c>
      <c r="AD204" s="16">
        <f t="shared" si="57"/>
        <v>28819675</v>
      </c>
      <c r="AE204" s="16">
        <f t="shared" si="58"/>
        <v>1637550</v>
      </c>
      <c r="AF204" s="16">
        <f t="shared" si="59"/>
        <v>15377193</v>
      </c>
      <c r="AG204" s="16">
        <f t="shared" si="60"/>
        <v>45834418</v>
      </c>
      <c r="AH204" s="16">
        <f t="shared" si="61"/>
        <v>91853</v>
      </c>
      <c r="AI204" s="17">
        <f t="shared" si="70"/>
        <v>45926271</v>
      </c>
      <c r="AK204" s="15">
        <v>16703158.249865362</v>
      </c>
      <c r="AL204" s="16">
        <v>10866269.13751602</v>
      </c>
      <c r="AM204" s="16">
        <v>912314.26929423655</v>
      </c>
      <c r="AN204" s="16">
        <v>1505912.3545477083</v>
      </c>
      <c r="AO204" s="16">
        <v>107600.06515231295</v>
      </c>
      <c r="AP204" s="16">
        <v>107699.54971133397</v>
      </c>
      <c r="AQ204" s="16">
        <v>15432.759508560684</v>
      </c>
      <c r="AR204" s="16">
        <v>3783707.9778302885</v>
      </c>
      <c r="AS204" s="16">
        <v>10963845.741953135</v>
      </c>
      <c r="AT204" s="16">
        <f t="shared" si="62"/>
        <v>28604774.481336493</v>
      </c>
      <c r="AU204" s="16">
        <f t="shared" si="63"/>
        <v>1613611.9042590423</v>
      </c>
      <c r="AV204" s="16">
        <f t="shared" si="64"/>
        <v>14747553.719783423</v>
      </c>
      <c r="AW204" s="16">
        <f t="shared" si="65"/>
        <v>44965940.105378956</v>
      </c>
      <c r="AX204" s="16">
        <f t="shared" si="66"/>
        <v>90111.894621044397</v>
      </c>
      <c r="AY204" s="17">
        <f t="shared" si="71"/>
        <v>45056052</v>
      </c>
    </row>
    <row r="205" spans="1:51" x14ac:dyDescent="0.2">
      <c r="A205" s="4">
        <f t="shared" si="67"/>
        <v>2032</v>
      </c>
      <c r="B205" s="4">
        <f t="shared" si="68"/>
        <v>8</v>
      </c>
      <c r="C205" s="11">
        <f t="shared" si="51"/>
        <v>48427</v>
      </c>
      <c r="E205" s="15">
        <v>15253066</v>
      </c>
      <c r="F205" s="16">
        <v>10476230</v>
      </c>
      <c r="G205" s="16">
        <v>713030</v>
      </c>
      <c r="H205" s="16">
        <v>1371695</v>
      </c>
      <c r="I205" s="16">
        <v>104887</v>
      </c>
      <c r="J205" s="16">
        <v>101624</v>
      </c>
      <c r="K205" s="16">
        <v>17238</v>
      </c>
      <c r="L205" s="16">
        <v>3758800</v>
      </c>
      <c r="M205" s="16">
        <v>11349199</v>
      </c>
      <c r="N205" s="16">
        <f t="shared" si="52"/>
        <v>26564451</v>
      </c>
      <c r="O205" s="16">
        <f t="shared" si="53"/>
        <v>1473319</v>
      </c>
      <c r="P205" s="16">
        <f t="shared" si="54"/>
        <v>15107999</v>
      </c>
      <c r="Q205" s="16">
        <f t="shared" si="55"/>
        <v>43145769</v>
      </c>
      <c r="R205" s="16">
        <f t="shared" si="56"/>
        <v>86464</v>
      </c>
      <c r="S205" s="17">
        <f t="shared" si="69"/>
        <v>43232233</v>
      </c>
      <c r="U205" s="15">
        <v>16066443</v>
      </c>
      <c r="V205" s="16">
        <v>11047203</v>
      </c>
      <c r="W205" s="16">
        <v>956101</v>
      </c>
      <c r="X205" s="16">
        <v>1445647</v>
      </c>
      <c r="Y205" s="16">
        <v>103715</v>
      </c>
      <c r="Z205" s="16">
        <v>124505</v>
      </c>
      <c r="AA205" s="16">
        <v>17007</v>
      </c>
      <c r="AB205" s="16">
        <v>3891718</v>
      </c>
      <c r="AC205" s="16">
        <v>11692691</v>
      </c>
      <c r="AD205" s="16">
        <f t="shared" si="57"/>
        <v>28190469</v>
      </c>
      <c r="AE205" s="16">
        <f t="shared" si="58"/>
        <v>1570152</v>
      </c>
      <c r="AF205" s="16">
        <f t="shared" si="59"/>
        <v>15584409</v>
      </c>
      <c r="AG205" s="16">
        <f t="shared" si="60"/>
        <v>45345030</v>
      </c>
      <c r="AH205" s="16">
        <f t="shared" si="61"/>
        <v>90872</v>
      </c>
      <c r="AI205" s="17">
        <f t="shared" si="70"/>
        <v>45435902</v>
      </c>
      <c r="AK205" s="15">
        <v>15922859.787948359</v>
      </c>
      <c r="AL205" s="16">
        <v>10984287.367872972</v>
      </c>
      <c r="AM205" s="16">
        <v>952572.57020429685</v>
      </c>
      <c r="AN205" s="16">
        <v>1424568.6251412542</v>
      </c>
      <c r="AO205" s="16">
        <v>103554.28896844911</v>
      </c>
      <c r="AP205" s="16">
        <v>122630.37121103458</v>
      </c>
      <c r="AQ205" s="16">
        <v>16987.780613785057</v>
      </c>
      <c r="AR205" s="16">
        <v>3758800.1372679034</v>
      </c>
      <c r="AS205" s="16">
        <v>11349199.302998636</v>
      </c>
      <c r="AT205" s="16">
        <f t="shared" si="62"/>
        <v>27980261.795607857</v>
      </c>
      <c r="AU205" s="16">
        <f t="shared" si="63"/>
        <v>1547198.9963522886</v>
      </c>
      <c r="AV205" s="16">
        <f t="shared" si="64"/>
        <v>15107999.440266538</v>
      </c>
      <c r="AW205" s="16">
        <f t="shared" si="65"/>
        <v>44635460.232226685</v>
      </c>
      <c r="AX205" s="16">
        <f t="shared" si="66"/>
        <v>89449.76777331531</v>
      </c>
      <c r="AY205" s="17">
        <f t="shared" si="71"/>
        <v>44724910</v>
      </c>
    </row>
    <row r="206" spans="1:51" x14ac:dyDescent="0.2">
      <c r="A206" s="4">
        <f t="shared" si="67"/>
        <v>2032</v>
      </c>
      <c r="B206" s="4">
        <f t="shared" si="68"/>
        <v>9</v>
      </c>
      <c r="C206" s="11">
        <f t="shared" si="51"/>
        <v>48458</v>
      </c>
      <c r="E206" s="15">
        <v>21118229</v>
      </c>
      <c r="F206" s="16">
        <v>12566462</v>
      </c>
      <c r="G206" s="16">
        <v>826192</v>
      </c>
      <c r="H206" s="16">
        <v>1638435</v>
      </c>
      <c r="I206" s="16">
        <v>121147</v>
      </c>
      <c r="J206" s="16">
        <v>133085</v>
      </c>
      <c r="K206" s="16">
        <v>18616</v>
      </c>
      <c r="L206" s="16">
        <v>3942991</v>
      </c>
      <c r="M206" s="16">
        <v>11391362</v>
      </c>
      <c r="N206" s="16">
        <f t="shared" si="52"/>
        <v>34650646</v>
      </c>
      <c r="O206" s="16">
        <f t="shared" si="53"/>
        <v>1771520</v>
      </c>
      <c r="P206" s="16">
        <f t="shared" si="54"/>
        <v>15334353</v>
      </c>
      <c r="Q206" s="16">
        <f t="shared" si="55"/>
        <v>51756519</v>
      </c>
      <c r="R206" s="16">
        <f t="shared" si="56"/>
        <v>103720</v>
      </c>
      <c r="S206" s="17">
        <f t="shared" si="69"/>
        <v>51860239</v>
      </c>
      <c r="U206" s="15">
        <v>22384529</v>
      </c>
      <c r="V206" s="16">
        <v>13179540</v>
      </c>
      <c r="W206" s="16">
        <v>1070155</v>
      </c>
      <c r="X206" s="16">
        <v>1730544</v>
      </c>
      <c r="Y206" s="16">
        <v>119262</v>
      </c>
      <c r="Z206" s="16">
        <v>157407</v>
      </c>
      <c r="AA206" s="16">
        <v>18138</v>
      </c>
      <c r="AB206" s="16">
        <v>4008584</v>
      </c>
      <c r="AC206" s="16">
        <v>11625472</v>
      </c>
      <c r="AD206" s="16">
        <f t="shared" si="57"/>
        <v>36771624</v>
      </c>
      <c r="AE206" s="16">
        <f t="shared" si="58"/>
        <v>1887951</v>
      </c>
      <c r="AF206" s="16">
        <f t="shared" si="59"/>
        <v>15634056</v>
      </c>
      <c r="AG206" s="16">
        <f t="shared" si="60"/>
        <v>54293631</v>
      </c>
      <c r="AH206" s="16">
        <f t="shared" si="61"/>
        <v>108805</v>
      </c>
      <c r="AI206" s="17">
        <f t="shared" si="70"/>
        <v>54402436</v>
      </c>
      <c r="AK206" s="15">
        <v>22172147.291565664</v>
      </c>
      <c r="AL206" s="16">
        <v>13119834.923571158</v>
      </c>
      <c r="AM206" s="16">
        <v>1067950.727240158</v>
      </c>
      <c r="AN206" s="16">
        <v>1703928.5306623771</v>
      </c>
      <c r="AO206" s="16">
        <v>119308.19049642031</v>
      </c>
      <c r="AP206" s="16">
        <v>156423.66177642741</v>
      </c>
      <c r="AQ206" s="16">
        <v>18186.843900332187</v>
      </c>
      <c r="AR206" s="16">
        <v>3942990.9356217133</v>
      </c>
      <c r="AS206" s="16">
        <v>11391361.882249802</v>
      </c>
      <c r="AT206" s="16">
        <f t="shared" si="62"/>
        <v>36497427.976773739</v>
      </c>
      <c r="AU206" s="16">
        <f t="shared" si="63"/>
        <v>1860352.1924388045</v>
      </c>
      <c r="AV206" s="16">
        <f t="shared" si="64"/>
        <v>15334352.817871515</v>
      </c>
      <c r="AW206" s="16">
        <f t="shared" si="65"/>
        <v>53692132.987084061</v>
      </c>
      <c r="AX206" s="16">
        <f t="shared" si="66"/>
        <v>107599.01291593909</v>
      </c>
      <c r="AY206" s="17">
        <f t="shared" si="71"/>
        <v>53799732</v>
      </c>
    </row>
    <row r="207" spans="1:51" x14ac:dyDescent="0.2">
      <c r="A207" s="4">
        <f t="shared" si="67"/>
        <v>2032</v>
      </c>
      <c r="B207" s="4">
        <f t="shared" si="68"/>
        <v>10</v>
      </c>
      <c r="C207" s="11">
        <f t="shared" si="51"/>
        <v>48488</v>
      </c>
      <c r="E207" s="15">
        <v>47707956</v>
      </c>
      <c r="F207" s="16">
        <v>21471508</v>
      </c>
      <c r="G207" s="16">
        <v>1309024</v>
      </c>
      <c r="H207" s="16">
        <v>2772896</v>
      </c>
      <c r="I207" s="16">
        <v>170615</v>
      </c>
      <c r="J207" s="16">
        <v>165960</v>
      </c>
      <c r="K207" s="16">
        <v>22030</v>
      </c>
      <c r="L207" s="16">
        <v>4358183</v>
      </c>
      <c r="M207" s="16">
        <v>11975977</v>
      </c>
      <c r="N207" s="16">
        <f t="shared" si="52"/>
        <v>70681133</v>
      </c>
      <c r="O207" s="16">
        <f t="shared" si="53"/>
        <v>2938856</v>
      </c>
      <c r="P207" s="16">
        <f t="shared" si="54"/>
        <v>16334160</v>
      </c>
      <c r="Q207" s="16">
        <f t="shared" si="55"/>
        <v>89954149</v>
      </c>
      <c r="R207" s="16">
        <f t="shared" si="56"/>
        <v>180269</v>
      </c>
      <c r="S207" s="17">
        <f t="shared" si="69"/>
        <v>90134418</v>
      </c>
      <c r="U207" s="15">
        <v>50606317</v>
      </c>
      <c r="V207" s="16">
        <v>22623446</v>
      </c>
      <c r="W207" s="16">
        <v>1588867</v>
      </c>
      <c r="X207" s="16">
        <v>2937327</v>
      </c>
      <c r="Y207" s="16">
        <v>167350</v>
      </c>
      <c r="Z207" s="16">
        <v>194682</v>
      </c>
      <c r="AA207" s="16">
        <v>21570</v>
      </c>
      <c r="AB207" s="16">
        <v>4671022</v>
      </c>
      <c r="AC207" s="16">
        <v>12874668</v>
      </c>
      <c r="AD207" s="16">
        <f t="shared" si="57"/>
        <v>75007550</v>
      </c>
      <c r="AE207" s="16">
        <f t="shared" si="58"/>
        <v>3132009</v>
      </c>
      <c r="AF207" s="16">
        <f t="shared" si="59"/>
        <v>17545690</v>
      </c>
      <c r="AG207" s="16">
        <f t="shared" si="60"/>
        <v>95685249</v>
      </c>
      <c r="AH207" s="16">
        <f t="shared" si="61"/>
        <v>191754</v>
      </c>
      <c r="AI207" s="17">
        <f t="shared" si="70"/>
        <v>95877003</v>
      </c>
      <c r="AK207" s="15">
        <v>50220453.27646406</v>
      </c>
      <c r="AL207" s="16">
        <v>22461627.877769228</v>
      </c>
      <c r="AM207" s="16">
        <v>1576533.2382504945</v>
      </c>
      <c r="AN207" s="16">
        <v>2891359.080005453</v>
      </c>
      <c r="AO207" s="16">
        <v>167965.68677539751</v>
      </c>
      <c r="AP207" s="16">
        <v>194864.57253869579</v>
      </c>
      <c r="AQ207" s="16">
        <v>21659.610362707288</v>
      </c>
      <c r="AR207" s="16">
        <v>4358182.5234608036</v>
      </c>
      <c r="AS207" s="16">
        <v>11975976.987690613</v>
      </c>
      <c r="AT207" s="16">
        <f t="shared" si="62"/>
        <v>74448239.689621896</v>
      </c>
      <c r="AU207" s="16">
        <f t="shared" si="63"/>
        <v>3086223.6525441487</v>
      </c>
      <c r="AV207" s="16">
        <f t="shared" si="64"/>
        <v>16334159.511151416</v>
      </c>
      <c r="AW207" s="16">
        <f t="shared" si="65"/>
        <v>93868622.853317469</v>
      </c>
      <c r="AX207" s="16">
        <f t="shared" si="66"/>
        <v>188113.14668253064</v>
      </c>
      <c r="AY207" s="17">
        <f t="shared" si="71"/>
        <v>94056736</v>
      </c>
    </row>
    <row r="208" spans="1:51" x14ac:dyDescent="0.2">
      <c r="A208" s="4">
        <f t="shared" si="67"/>
        <v>2032</v>
      </c>
      <c r="B208" s="4">
        <f t="shared" si="68"/>
        <v>11</v>
      </c>
      <c r="C208" s="11">
        <f t="shared" si="51"/>
        <v>48519</v>
      </c>
      <c r="E208" s="15">
        <v>84224481</v>
      </c>
      <c r="F208" s="16">
        <v>33194765</v>
      </c>
      <c r="G208" s="16">
        <v>1846988</v>
      </c>
      <c r="H208" s="16">
        <v>3252010</v>
      </c>
      <c r="I208" s="16">
        <v>181888</v>
      </c>
      <c r="J208" s="16">
        <v>157861</v>
      </c>
      <c r="K208" s="16">
        <v>22973</v>
      </c>
      <c r="L208" s="16">
        <v>5116257</v>
      </c>
      <c r="M208" s="16">
        <v>13067200</v>
      </c>
      <c r="N208" s="16">
        <f t="shared" si="52"/>
        <v>119471095</v>
      </c>
      <c r="O208" s="16">
        <f t="shared" si="53"/>
        <v>3409871</v>
      </c>
      <c r="P208" s="16">
        <f t="shared" si="54"/>
        <v>18183457</v>
      </c>
      <c r="Q208" s="16">
        <f t="shared" si="55"/>
        <v>141064423</v>
      </c>
      <c r="R208" s="16">
        <f t="shared" si="56"/>
        <v>282694</v>
      </c>
      <c r="S208" s="17">
        <f t="shared" si="69"/>
        <v>141347117</v>
      </c>
      <c r="U208" s="15">
        <v>89265435</v>
      </c>
      <c r="V208" s="16">
        <v>35177980</v>
      </c>
      <c r="W208" s="16">
        <v>2137545</v>
      </c>
      <c r="X208" s="16">
        <v>3457440</v>
      </c>
      <c r="Y208" s="16">
        <v>180226</v>
      </c>
      <c r="Z208" s="16">
        <v>176541</v>
      </c>
      <c r="AA208" s="16">
        <v>22777</v>
      </c>
      <c r="AB208" s="16">
        <v>4906501</v>
      </c>
      <c r="AC208" s="16">
        <v>12524452</v>
      </c>
      <c r="AD208" s="16">
        <f t="shared" si="57"/>
        <v>126783963</v>
      </c>
      <c r="AE208" s="16">
        <f t="shared" si="58"/>
        <v>3633981</v>
      </c>
      <c r="AF208" s="16">
        <f t="shared" si="59"/>
        <v>17430953</v>
      </c>
      <c r="AG208" s="16">
        <f t="shared" si="60"/>
        <v>147848897</v>
      </c>
      <c r="AH208" s="16">
        <f t="shared" si="61"/>
        <v>296290</v>
      </c>
      <c r="AI208" s="17">
        <f t="shared" si="70"/>
        <v>148145187</v>
      </c>
      <c r="AK208" s="15">
        <v>88727727.845398292</v>
      </c>
      <c r="AL208" s="16">
        <v>34807355.338286802</v>
      </c>
      <c r="AM208" s="16">
        <v>2099964.5812598728</v>
      </c>
      <c r="AN208" s="16">
        <v>3406606.6377729359</v>
      </c>
      <c r="AO208" s="16">
        <v>180691.18240309219</v>
      </c>
      <c r="AP208" s="16">
        <v>174250.69422284421</v>
      </c>
      <c r="AQ208" s="16">
        <v>22831.309783521669</v>
      </c>
      <c r="AR208" s="16">
        <v>5116256.9043013472</v>
      </c>
      <c r="AS208" s="16">
        <v>13067200.441097355</v>
      </c>
      <c r="AT208" s="16">
        <f t="shared" si="62"/>
        <v>125838570.25713158</v>
      </c>
      <c r="AU208" s="16">
        <f t="shared" si="63"/>
        <v>3580857.3319957801</v>
      </c>
      <c r="AV208" s="16">
        <f t="shared" si="64"/>
        <v>18183457.345398702</v>
      </c>
      <c r="AW208" s="16">
        <f t="shared" si="65"/>
        <v>147602884.93452606</v>
      </c>
      <c r="AX208" s="16">
        <f t="shared" si="66"/>
        <v>295797.06547394395</v>
      </c>
      <c r="AY208" s="17">
        <f t="shared" si="71"/>
        <v>147898682</v>
      </c>
    </row>
    <row r="209" spans="1:51" x14ac:dyDescent="0.2">
      <c r="A209" s="4">
        <f t="shared" si="67"/>
        <v>2032</v>
      </c>
      <c r="B209" s="4">
        <f t="shared" si="68"/>
        <v>12</v>
      </c>
      <c r="C209" s="11">
        <f t="shared" si="51"/>
        <v>48549</v>
      </c>
      <c r="E209" s="15">
        <v>108684231</v>
      </c>
      <c r="F209" s="16">
        <v>42214178</v>
      </c>
      <c r="G209" s="16">
        <v>2258237</v>
      </c>
      <c r="H209" s="16">
        <v>3963543</v>
      </c>
      <c r="I209" s="16">
        <v>192190</v>
      </c>
      <c r="J209" s="16">
        <v>172771</v>
      </c>
      <c r="K209" s="16">
        <v>23043</v>
      </c>
      <c r="L209" s="16">
        <v>5919068</v>
      </c>
      <c r="M209" s="16">
        <v>13212504</v>
      </c>
      <c r="N209" s="16">
        <f t="shared" si="52"/>
        <v>153371879</v>
      </c>
      <c r="O209" s="16">
        <f t="shared" si="53"/>
        <v>4136314</v>
      </c>
      <c r="P209" s="16">
        <f t="shared" si="54"/>
        <v>19131572</v>
      </c>
      <c r="Q209" s="16">
        <f t="shared" si="55"/>
        <v>176639765</v>
      </c>
      <c r="R209" s="16">
        <f t="shared" si="56"/>
        <v>353988</v>
      </c>
      <c r="S209" s="17">
        <f t="shared" si="69"/>
        <v>176993753</v>
      </c>
      <c r="U209" s="15">
        <v>115139408</v>
      </c>
      <c r="V209" s="16">
        <v>44845967</v>
      </c>
      <c r="W209" s="16">
        <v>2560625</v>
      </c>
      <c r="X209" s="16">
        <v>4217948</v>
      </c>
      <c r="Y209" s="16">
        <v>190944</v>
      </c>
      <c r="Z209" s="16">
        <v>190221</v>
      </c>
      <c r="AA209" s="16">
        <v>22881</v>
      </c>
      <c r="AB209" s="16">
        <v>6092619</v>
      </c>
      <c r="AC209" s="16">
        <v>13655761</v>
      </c>
      <c r="AD209" s="16">
        <f t="shared" si="57"/>
        <v>162759825</v>
      </c>
      <c r="AE209" s="16">
        <f t="shared" si="58"/>
        <v>4408169</v>
      </c>
      <c r="AF209" s="16">
        <f t="shared" si="59"/>
        <v>19748380</v>
      </c>
      <c r="AG209" s="16">
        <f t="shared" si="60"/>
        <v>186916374</v>
      </c>
      <c r="AH209" s="16">
        <f t="shared" si="61"/>
        <v>374582</v>
      </c>
      <c r="AI209" s="17">
        <f t="shared" si="70"/>
        <v>187290956</v>
      </c>
      <c r="AK209" s="15">
        <v>114493849.91159564</v>
      </c>
      <c r="AL209" s="16">
        <v>44331222.204652026</v>
      </c>
      <c r="AM209" s="16">
        <v>2506849.7381563899</v>
      </c>
      <c r="AN209" s="16">
        <v>4156517.4048833749</v>
      </c>
      <c r="AO209" s="16">
        <v>191318.29601554677</v>
      </c>
      <c r="AP209" s="16">
        <v>187210.54872183362</v>
      </c>
      <c r="AQ209" s="16">
        <v>22929.374351385468</v>
      </c>
      <c r="AR209" s="16">
        <v>5919068.0801267494</v>
      </c>
      <c r="AS209" s="16">
        <v>13212503.65082806</v>
      </c>
      <c r="AT209" s="16">
        <f t="shared" si="62"/>
        <v>161546169.52477098</v>
      </c>
      <c r="AU209" s="16">
        <f t="shared" si="63"/>
        <v>4343727.9536052085</v>
      </c>
      <c r="AV209" s="16">
        <f t="shared" si="64"/>
        <v>19131571.730954811</v>
      </c>
      <c r="AW209" s="16">
        <f t="shared" si="65"/>
        <v>185021469.20933098</v>
      </c>
      <c r="AX209" s="16">
        <f t="shared" si="66"/>
        <v>370784.79066902399</v>
      </c>
      <c r="AY209" s="17">
        <f t="shared" si="71"/>
        <v>185392254</v>
      </c>
    </row>
    <row r="210" spans="1:51" x14ac:dyDescent="0.2">
      <c r="A210" s="4">
        <f t="shared" si="67"/>
        <v>2033</v>
      </c>
      <c r="B210" s="4">
        <f t="shared" si="68"/>
        <v>1</v>
      </c>
      <c r="C210" s="11">
        <f t="shared" si="51"/>
        <v>48580</v>
      </c>
      <c r="E210" s="15">
        <v>100923499</v>
      </c>
      <c r="F210" s="16">
        <v>40110645</v>
      </c>
      <c r="G210" s="16">
        <v>2181140</v>
      </c>
      <c r="H210" s="16">
        <v>3914828</v>
      </c>
      <c r="I210" s="16">
        <v>176596</v>
      </c>
      <c r="J210" s="16">
        <v>154799</v>
      </c>
      <c r="K210" s="16">
        <v>20205</v>
      </c>
      <c r="L210" s="16">
        <v>5745292</v>
      </c>
      <c r="M210" s="16">
        <v>13782362</v>
      </c>
      <c r="N210" s="16">
        <f t="shared" si="52"/>
        <v>143412085</v>
      </c>
      <c r="O210" s="16">
        <f t="shared" si="53"/>
        <v>4069627</v>
      </c>
      <c r="P210" s="16">
        <f t="shared" si="54"/>
        <v>19527654</v>
      </c>
      <c r="Q210" s="16">
        <f t="shared" si="55"/>
        <v>167009366</v>
      </c>
      <c r="R210" s="16">
        <f t="shared" si="56"/>
        <v>334688</v>
      </c>
      <c r="S210" s="17">
        <f t="shared" si="69"/>
        <v>167344054</v>
      </c>
      <c r="U210" s="15">
        <v>107323217</v>
      </c>
      <c r="V210" s="16">
        <v>42745635</v>
      </c>
      <c r="W210" s="16">
        <v>2461030</v>
      </c>
      <c r="X210" s="16">
        <v>4175654</v>
      </c>
      <c r="Y210" s="16">
        <v>176253</v>
      </c>
      <c r="Z210" s="16">
        <v>174785</v>
      </c>
      <c r="AA210" s="16">
        <v>20165</v>
      </c>
      <c r="AB210" s="16">
        <v>5438543</v>
      </c>
      <c r="AC210" s="16">
        <v>13046502</v>
      </c>
      <c r="AD210" s="16">
        <f t="shared" si="57"/>
        <v>152726300</v>
      </c>
      <c r="AE210" s="16">
        <f t="shared" si="58"/>
        <v>4350439</v>
      </c>
      <c r="AF210" s="16">
        <f t="shared" si="59"/>
        <v>18485045</v>
      </c>
      <c r="AG210" s="16">
        <f t="shared" si="60"/>
        <v>175561784</v>
      </c>
      <c r="AH210" s="16">
        <f t="shared" si="61"/>
        <v>351827</v>
      </c>
      <c r="AI210" s="17">
        <f t="shared" si="70"/>
        <v>175913611</v>
      </c>
      <c r="AK210" s="15">
        <v>106701929.5886029</v>
      </c>
      <c r="AL210" s="16">
        <v>42281419.921709016</v>
      </c>
      <c r="AM210" s="16">
        <v>2415374.417145899</v>
      </c>
      <c r="AN210" s="16">
        <v>4114411.4651867114</v>
      </c>
      <c r="AO210" s="16">
        <v>176509.52660591115</v>
      </c>
      <c r="AP210" s="16">
        <v>171837.68202765391</v>
      </c>
      <c r="AQ210" s="16">
        <v>20195.134848420043</v>
      </c>
      <c r="AR210" s="16">
        <v>5745291.9575734939</v>
      </c>
      <c r="AS210" s="16">
        <v>13782362.248103295</v>
      </c>
      <c r="AT210" s="16">
        <f t="shared" si="62"/>
        <v>151595428.58891213</v>
      </c>
      <c r="AU210" s="16">
        <f t="shared" si="63"/>
        <v>4286249.1472143652</v>
      </c>
      <c r="AV210" s="16">
        <f t="shared" si="64"/>
        <v>19527654.205676787</v>
      </c>
      <c r="AW210" s="16">
        <f t="shared" si="65"/>
        <v>175409331.94180328</v>
      </c>
      <c r="AX210" s="16">
        <f t="shared" si="66"/>
        <v>351522.05819672346</v>
      </c>
      <c r="AY210" s="17">
        <f t="shared" si="71"/>
        <v>175760854</v>
      </c>
    </row>
    <row r="211" spans="1:51" x14ac:dyDescent="0.2">
      <c r="A211" s="4">
        <f t="shared" si="67"/>
        <v>2033</v>
      </c>
      <c r="B211" s="4">
        <f t="shared" si="68"/>
        <v>2</v>
      </c>
      <c r="C211" s="11">
        <f t="shared" si="51"/>
        <v>48611</v>
      </c>
      <c r="E211" s="15">
        <v>86140729</v>
      </c>
      <c r="F211" s="16">
        <v>34544737</v>
      </c>
      <c r="G211" s="16">
        <v>1926843</v>
      </c>
      <c r="H211" s="16">
        <v>3578285</v>
      </c>
      <c r="I211" s="16">
        <v>164075</v>
      </c>
      <c r="J211" s="16">
        <v>152272</v>
      </c>
      <c r="K211" s="16">
        <v>19065</v>
      </c>
      <c r="L211" s="16">
        <v>5301511</v>
      </c>
      <c r="M211" s="16">
        <v>12533439</v>
      </c>
      <c r="N211" s="16">
        <f t="shared" si="52"/>
        <v>122795449</v>
      </c>
      <c r="O211" s="16">
        <f t="shared" si="53"/>
        <v>3730557</v>
      </c>
      <c r="P211" s="16">
        <f t="shared" si="54"/>
        <v>17834950</v>
      </c>
      <c r="Q211" s="16">
        <f t="shared" si="55"/>
        <v>144360956</v>
      </c>
      <c r="R211" s="16">
        <f t="shared" si="56"/>
        <v>289301</v>
      </c>
      <c r="S211" s="17">
        <f t="shared" si="69"/>
        <v>144650257</v>
      </c>
      <c r="U211" s="15">
        <v>91616408</v>
      </c>
      <c r="V211" s="16">
        <v>36785718</v>
      </c>
      <c r="W211" s="16">
        <v>2184957</v>
      </c>
      <c r="X211" s="16">
        <v>3814534</v>
      </c>
      <c r="Y211" s="16">
        <v>164475</v>
      </c>
      <c r="Z211" s="16">
        <v>173438</v>
      </c>
      <c r="AA211" s="16">
        <v>19112</v>
      </c>
      <c r="AB211" s="16">
        <v>5181790</v>
      </c>
      <c r="AC211" s="16">
        <v>12261070</v>
      </c>
      <c r="AD211" s="16">
        <f t="shared" si="57"/>
        <v>130770670</v>
      </c>
      <c r="AE211" s="16">
        <f t="shared" si="58"/>
        <v>3987972</v>
      </c>
      <c r="AF211" s="16">
        <f t="shared" si="59"/>
        <v>17442860</v>
      </c>
      <c r="AG211" s="16">
        <f t="shared" si="60"/>
        <v>152201502</v>
      </c>
      <c r="AH211" s="16">
        <f t="shared" si="61"/>
        <v>305013</v>
      </c>
      <c r="AI211" s="17">
        <f t="shared" si="70"/>
        <v>152506515</v>
      </c>
      <c r="AK211" s="15">
        <v>91039768.7445748</v>
      </c>
      <c r="AL211" s="16">
        <v>36426589.005425096</v>
      </c>
      <c r="AM211" s="16">
        <v>2152323.0908596069</v>
      </c>
      <c r="AN211" s="16">
        <v>3757893.0755299078</v>
      </c>
      <c r="AO211" s="16">
        <v>164568.41897307159</v>
      </c>
      <c r="AP211" s="16">
        <v>171237.43110973266</v>
      </c>
      <c r="AQ211" s="16">
        <v>19122.353552331631</v>
      </c>
      <c r="AR211" s="16">
        <v>5301511.1531538647</v>
      </c>
      <c r="AS211" s="16">
        <v>12533439.310902441</v>
      </c>
      <c r="AT211" s="16">
        <f t="shared" si="62"/>
        <v>129802371.6133849</v>
      </c>
      <c r="AU211" s="16">
        <f t="shared" si="63"/>
        <v>3929130.5066396403</v>
      </c>
      <c r="AV211" s="16">
        <f t="shared" si="64"/>
        <v>17834950.464056306</v>
      </c>
      <c r="AW211" s="16">
        <f t="shared" si="65"/>
        <v>151566452.58408085</v>
      </c>
      <c r="AX211" s="16">
        <f t="shared" si="66"/>
        <v>303740.41591915488</v>
      </c>
      <c r="AY211" s="17">
        <f t="shared" si="71"/>
        <v>151870193</v>
      </c>
    </row>
    <row r="212" spans="1:51" x14ac:dyDescent="0.2">
      <c r="A212" s="4">
        <f t="shared" si="67"/>
        <v>2033</v>
      </c>
      <c r="B212" s="4">
        <f t="shared" si="68"/>
        <v>3</v>
      </c>
      <c r="C212" s="11">
        <f t="shared" si="51"/>
        <v>48639</v>
      </c>
      <c r="E212" s="15">
        <v>76784537</v>
      </c>
      <c r="F212" s="16">
        <v>32048748</v>
      </c>
      <c r="G212" s="16">
        <v>1796017</v>
      </c>
      <c r="H212" s="16">
        <v>3430057</v>
      </c>
      <c r="I212" s="16">
        <v>173675</v>
      </c>
      <c r="J212" s="16">
        <v>154045</v>
      </c>
      <c r="K212" s="16">
        <v>20559</v>
      </c>
      <c r="L212" s="16">
        <v>5296007</v>
      </c>
      <c r="M212" s="16">
        <v>14249392</v>
      </c>
      <c r="N212" s="16">
        <f t="shared" si="52"/>
        <v>110823536</v>
      </c>
      <c r="O212" s="16">
        <f t="shared" si="53"/>
        <v>3584102</v>
      </c>
      <c r="P212" s="16">
        <f t="shared" si="54"/>
        <v>19545399</v>
      </c>
      <c r="Q212" s="16">
        <f t="shared" si="55"/>
        <v>133953037</v>
      </c>
      <c r="R212" s="16">
        <f t="shared" si="56"/>
        <v>268443</v>
      </c>
      <c r="S212" s="17">
        <f t="shared" si="69"/>
        <v>134221480</v>
      </c>
      <c r="U212" s="15">
        <v>81620739</v>
      </c>
      <c r="V212" s="16">
        <v>34127490</v>
      </c>
      <c r="W212" s="16">
        <v>2077191</v>
      </c>
      <c r="X212" s="16">
        <v>3653625</v>
      </c>
      <c r="Y212" s="16">
        <v>175067</v>
      </c>
      <c r="Z212" s="16">
        <v>177786</v>
      </c>
      <c r="AA212" s="16">
        <v>20727</v>
      </c>
      <c r="AB212" s="16">
        <v>5092403</v>
      </c>
      <c r="AC212" s="16">
        <v>13562348</v>
      </c>
      <c r="AD212" s="16">
        <f t="shared" si="57"/>
        <v>118021214</v>
      </c>
      <c r="AE212" s="16">
        <f t="shared" si="58"/>
        <v>3831411</v>
      </c>
      <c r="AF212" s="16">
        <f t="shared" si="59"/>
        <v>18654751</v>
      </c>
      <c r="AG212" s="16">
        <f t="shared" si="60"/>
        <v>140507376</v>
      </c>
      <c r="AH212" s="16">
        <f t="shared" si="61"/>
        <v>281578</v>
      </c>
      <c r="AI212" s="17">
        <f t="shared" si="70"/>
        <v>140788954</v>
      </c>
      <c r="AK212" s="15">
        <v>81062663.083881974</v>
      </c>
      <c r="AL212" s="16">
        <v>33835841.501552969</v>
      </c>
      <c r="AM212" s="16">
        <v>2053100.4448623862</v>
      </c>
      <c r="AN212" s="16">
        <v>3599338.7303129248</v>
      </c>
      <c r="AO212" s="16">
        <v>174994.21491619124</v>
      </c>
      <c r="AP212" s="16">
        <v>175540.60736901301</v>
      </c>
      <c r="AQ212" s="16">
        <v>20720.160610739327</v>
      </c>
      <c r="AR212" s="16">
        <v>5296006.8931151675</v>
      </c>
      <c r="AS212" s="16">
        <v>14249391.624235881</v>
      </c>
      <c r="AT212" s="16">
        <f t="shared" si="62"/>
        <v>117147319.40582424</v>
      </c>
      <c r="AU212" s="16">
        <f t="shared" si="63"/>
        <v>3774879.337681938</v>
      </c>
      <c r="AV212" s="16">
        <f t="shared" si="64"/>
        <v>19545398.51735105</v>
      </c>
      <c r="AW212" s="16">
        <f t="shared" si="65"/>
        <v>140467597.26085722</v>
      </c>
      <c r="AX212" s="16">
        <f t="shared" si="66"/>
        <v>281497.73914277554</v>
      </c>
      <c r="AY212" s="17">
        <f t="shared" si="71"/>
        <v>140749095</v>
      </c>
    </row>
    <row r="213" spans="1:51" x14ac:dyDescent="0.2">
      <c r="A213" s="4">
        <f t="shared" si="67"/>
        <v>2033</v>
      </c>
      <c r="B213" s="4">
        <f t="shared" si="68"/>
        <v>4</v>
      </c>
      <c r="C213" s="11">
        <f t="shared" si="51"/>
        <v>48670</v>
      </c>
      <c r="E213" s="15">
        <v>55399390</v>
      </c>
      <c r="F213" s="16">
        <v>24566783</v>
      </c>
      <c r="G213" s="16">
        <v>1430267</v>
      </c>
      <c r="H213" s="16">
        <v>2737446</v>
      </c>
      <c r="I213" s="16">
        <v>159518</v>
      </c>
      <c r="J213" s="16">
        <v>132611</v>
      </c>
      <c r="K213" s="16">
        <v>19934</v>
      </c>
      <c r="L213" s="16">
        <v>4684159</v>
      </c>
      <c r="M213" s="16">
        <v>12380541</v>
      </c>
      <c r="N213" s="16">
        <f t="shared" si="52"/>
        <v>81575892</v>
      </c>
      <c r="O213" s="16">
        <f t="shared" si="53"/>
        <v>2870057</v>
      </c>
      <c r="P213" s="16">
        <f t="shared" si="54"/>
        <v>17064700</v>
      </c>
      <c r="Q213" s="16">
        <f t="shared" si="55"/>
        <v>101510649</v>
      </c>
      <c r="R213" s="16">
        <f t="shared" si="56"/>
        <v>203428</v>
      </c>
      <c r="S213" s="17">
        <f t="shared" si="69"/>
        <v>101714077</v>
      </c>
      <c r="U213" s="15">
        <v>58785130</v>
      </c>
      <c r="V213" s="16">
        <v>26199782</v>
      </c>
      <c r="W213" s="16">
        <v>1707330</v>
      </c>
      <c r="X213" s="16">
        <v>2913389</v>
      </c>
      <c r="Y213" s="16">
        <v>161569</v>
      </c>
      <c r="Z213" s="16">
        <v>154707</v>
      </c>
      <c r="AA213" s="16">
        <v>20208</v>
      </c>
      <c r="AB213" s="16">
        <v>4567385</v>
      </c>
      <c r="AC213" s="16">
        <v>12101844</v>
      </c>
      <c r="AD213" s="16">
        <f t="shared" si="57"/>
        <v>86874019</v>
      </c>
      <c r="AE213" s="16">
        <f t="shared" si="58"/>
        <v>3068096</v>
      </c>
      <c r="AF213" s="16">
        <f t="shared" si="59"/>
        <v>16669229</v>
      </c>
      <c r="AG213" s="16">
        <f t="shared" si="60"/>
        <v>106611344</v>
      </c>
      <c r="AH213" s="16">
        <f t="shared" si="61"/>
        <v>213650</v>
      </c>
      <c r="AI213" s="17">
        <f t="shared" si="70"/>
        <v>106824994</v>
      </c>
      <c r="AK213" s="15">
        <v>58356965.710061103</v>
      </c>
      <c r="AL213" s="16">
        <v>25999791.875857797</v>
      </c>
      <c r="AM213" s="16">
        <v>1692485.7221259265</v>
      </c>
      <c r="AN213" s="16">
        <v>2869877.6079510348</v>
      </c>
      <c r="AO213" s="16">
        <v>161332.01869912888</v>
      </c>
      <c r="AP213" s="16">
        <v>152949.41610882318</v>
      </c>
      <c r="AQ213" s="16">
        <v>20180.196066813638</v>
      </c>
      <c r="AR213" s="16">
        <v>4684158.8856985299</v>
      </c>
      <c r="AS213" s="16">
        <v>12380540.636643626</v>
      </c>
      <c r="AT213" s="16">
        <f t="shared" si="62"/>
        <v>86230755.522810772</v>
      </c>
      <c r="AU213" s="16">
        <f t="shared" si="63"/>
        <v>3022827.0240598582</v>
      </c>
      <c r="AV213" s="16">
        <f t="shared" si="64"/>
        <v>17064699.522342157</v>
      </c>
      <c r="AW213" s="16">
        <f t="shared" si="65"/>
        <v>106318282.06921279</v>
      </c>
      <c r="AX213" s="16">
        <f t="shared" si="66"/>
        <v>213062.9307872057</v>
      </c>
      <c r="AY213" s="17">
        <f t="shared" si="71"/>
        <v>106531345</v>
      </c>
    </row>
    <row r="214" spans="1:51" x14ac:dyDescent="0.2">
      <c r="A214" s="4">
        <f t="shared" si="67"/>
        <v>2033</v>
      </c>
      <c r="B214" s="4">
        <f t="shared" si="68"/>
        <v>5</v>
      </c>
      <c r="C214" s="11">
        <f t="shared" si="51"/>
        <v>48700</v>
      </c>
      <c r="E214" s="15">
        <v>33255432</v>
      </c>
      <c r="F214" s="16">
        <v>17129509</v>
      </c>
      <c r="G214" s="16">
        <v>1014444</v>
      </c>
      <c r="H214" s="16">
        <v>2173584</v>
      </c>
      <c r="I214" s="16">
        <v>134439</v>
      </c>
      <c r="J214" s="16">
        <v>118382</v>
      </c>
      <c r="K214" s="16">
        <v>17765</v>
      </c>
      <c r="L214" s="16">
        <v>4295189</v>
      </c>
      <c r="M214" s="16">
        <v>12217181</v>
      </c>
      <c r="N214" s="16">
        <f t="shared" si="52"/>
        <v>51551589</v>
      </c>
      <c r="O214" s="16">
        <f t="shared" si="53"/>
        <v>2291966</v>
      </c>
      <c r="P214" s="16">
        <f t="shared" si="54"/>
        <v>16512370</v>
      </c>
      <c r="Q214" s="16">
        <f t="shared" si="55"/>
        <v>70355925</v>
      </c>
      <c r="R214" s="16">
        <f t="shared" si="56"/>
        <v>140994</v>
      </c>
      <c r="S214" s="17">
        <f t="shared" si="69"/>
        <v>70496919</v>
      </c>
      <c r="U214" s="15">
        <v>35140364</v>
      </c>
      <c r="V214" s="16">
        <v>18336514</v>
      </c>
      <c r="W214" s="16">
        <v>1267612</v>
      </c>
      <c r="X214" s="16">
        <v>2310231</v>
      </c>
      <c r="Y214" s="16">
        <v>137083</v>
      </c>
      <c r="Z214" s="16">
        <v>139885</v>
      </c>
      <c r="AA214" s="16">
        <v>18148</v>
      </c>
      <c r="AB214" s="16">
        <v>4336076</v>
      </c>
      <c r="AC214" s="16">
        <v>12183124</v>
      </c>
      <c r="AD214" s="16">
        <f t="shared" si="57"/>
        <v>54899721</v>
      </c>
      <c r="AE214" s="16">
        <f t="shared" si="58"/>
        <v>2450116</v>
      </c>
      <c r="AF214" s="16">
        <f t="shared" si="59"/>
        <v>16519200</v>
      </c>
      <c r="AG214" s="16">
        <f t="shared" si="60"/>
        <v>73869037</v>
      </c>
      <c r="AH214" s="16">
        <f t="shared" si="61"/>
        <v>148034</v>
      </c>
      <c r="AI214" s="17">
        <f t="shared" si="70"/>
        <v>74017071</v>
      </c>
      <c r="AK214" s="15">
        <v>34870164.557547823</v>
      </c>
      <c r="AL214" s="16">
        <v>18209038.886187404</v>
      </c>
      <c r="AM214" s="16">
        <v>1259247.0431605033</v>
      </c>
      <c r="AN214" s="16">
        <v>2275764.4540523263</v>
      </c>
      <c r="AO214" s="16">
        <v>136669.77545306642</v>
      </c>
      <c r="AP214" s="16">
        <v>138200.38783764275</v>
      </c>
      <c r="AQ214" s="16">
        <v>18092.178372352035</v>
      </c>
      <c r="AR214" s="16">
        <v>4295189.2809028439</v>
      </c>
      <c r="AS214" s="16">
        <v>12217181.16850993</v>
      </c>
      <c r="AT214" s="16">
        <f t="shared" si="62"/>
        <v>54493212.440721154</v>
      </c>
      <c r="AU214" s="16">
        <f t="shared" si="63"/>
        <v>2413964.8418899691</v>
      </c>
      <c r="AV214" s="16">
        <f t="shared" si="64"/>
        <v>16512370.449412774</v>
      </c>
      <c r="AW214" s="16">
        <f t="shared" si="65"/>
        <v>73419547.732023895</v>
      </c>
      <c r="AX214" s="16">
        <f t="shared" si="66"/>
        <v>147133.26797610521</v>
      </c>
      <c r="AY214" s="17">
        <f t="shared" si="71"/>
        <v>73566681</v>
      </c>
    </row>
    <row r="215" spans="1:51" x14ac:dyDescent="0.2">
      <c r="A215" s="4">
        <f t="shared" si="67"/>
        <v>2033</v>
      </c>
      <c r="B215" s="4">
        <f t="shared" si="68"/>
        <v>6</v>
      </c>
      <c r="C215" s="11">
        <f t="shared" si="51"/>
        <v>48731</v>
      </c>
      <c r="E215" s="15">
        <v>22361705</v>
      </c>
      <c r="F215" s="16">
        <v>12843937</v>
      </c>
      <c r="G215" s="16">
        <v>799429</v>
      </c>
      <c r="H215" s="16">
        <v>1637022</v>
      </c>
      <c r="I215" s="16">
        <v>119959</v>
      </c>
      <c r="J215" s="16">
        <v>96651</v>
      </c>
      <c r="K215" s="16">
        <v>16609</v>
      </c>
      <c r="L215" s="16">
        <v>3942458</v>
      </c>
      <c r="M215" s="16">
        <v>11038580</v>
      </c>
      <c r="N215" s="16">
        <f t="shared" si="52"/>
        <v>36141639</v>
      </c>
      <c r="O215" s="16">
        <f t="shared" si="53"/>
        <v>1733673</v>
      </c>
      <c r="P215" s="16">
        <f t="shared" si="54"/>
        <v>14981038</v>
      </c>
      <c r="Q215" s="16">
        <f t="shared" si="55"/>
        <v>52856350</v>
      </c>
      <c r="R215" s="16">
        <f t="shared" si="56"/>
        <v>105925</v>
      </c>
      <c r="S215" s="17">
        <f t="shared" si="69"/>
        <v>52962275</v>
      </c>
      <c r="U215" s="15">
        <v>23533680</v>
      </c>
      <c r="V215" s="16">
        <v>13768404</v>
      </c>
      <c r="W215" s="16">
        <v>1046852</v>
      </c>
      <c r="X215" s="16">
        <v>1736973</v>
      </c>
      <c r="Y215" s="16">
        <v>122928</v>
      </c>
      <c r="Z215" s="16">
        <v>116327</v>
      </c>
      <c r="AA215" s="16">
        <v>17073</v>
      </c>
      <c r="AB215" s="16">
        <v>4034872</v>
      </c>
      <c r="AC215" s="16">
        <v>11328723</v>
      </c>
      <c r="AD215" s="16">
        <f t="shared" si="57"/>
        <v>38488937</v>
      </c>
      <c r="AE215" s="16">
        <f t="shared" si="58"/>
        <v>1853300</v>
      </c>
      <c r="AF215" s="16">
        <f t="shared" si="59"/>
        <v>15363595</v>
      </c>
      <c r="AG215" s="16">
        <f t="shared" si="60"/>
        <v>55705832</v>
      </c>
      <c r="AH215" s="16">
        <f t="shared" si="61"/>
        <v>111635</v>
      </c>
      <c r="AI215" s="17">
        <f t="shared" si="70"/>
        <v>55817467</v>
      </c>
      <c r="AK215" s="15">
        <v>23352249.764549442</v>
      </c>
      <c r="AL215" s="16">
        <v>13672247.738039121</v>
      </c>
      <c r="AM215" s="16">
        <v>1040115.0662219097</v>
      </c>
      <c r="AN215" s="16">
        <v>1711133.6507013931</v>
      </c>
      <c r="AO215" s="16">
        <v>122343.79514342152</v>
      </c>
      <c r="AP215" s="16">
        <v>114821.40748219947</v>
      </c>
      <c r="AQ215" s="16">
        <v>16987.261022180399</v>
      </c>
      <c r="AR215" s="16">
        <v>3942457.6207249379</v>
      </c>
      <c r="AS215" s="16">
        <v>11038579.588715857</v>
      </c>
      <c r="AT215" s="16">
        <f t="shared" si="62"/>
        <v>38203943.624976069</v>
      </c>
      <c r="AU215" s="16">
        <f t="shared" si="63"/>
        <v>1825955.0581835925</v>
      </c>
      <c r="AV215" s="16">
        <f t="shared" si="64"/>
        <v>14981037.209440794</v>
      </c>
      <c r="AW215" s="16">
        <f t="shared" si="65"/>
        <v>55010935.892600462</v>
      </c>
      <c r="AX215" s="16">
        <f t="shared" si="66"/>
        <v>110242.10739953816</v>
      </c>
      <c r="AY215" s="17">
        <f t="shared" si="71"/>
        <v>55121178</v>
      </c>
    </row>
    <row r="216" spans="1:51" x14ac:dyDescent="0.2">
      <c r="A216" s="4">
        <f t="shared" si="67"/>
        <v>2033</v>
      </c>
      <c r="B216" s="4">
        <f t="shared" si="68"/>
        <v>7</v>
      </c>
      <c r="C216" s="11">
        <f t="shared" si="51"/>
        <v>48761</v>
      </c>
      <c r="E216" s="15">
        <v>16166966</v>
      </c>
      <c r="F216" s="16">
        <v>10297164</v>
      </c>
      <c r="G216" s="16">
        <v>671818</v>
      </c>
      <c r="H216" s="16">
        <v>1428593</v>
      </c>
      <c r="I216" s="16">
        <v>101462</v>
      </c>
      <c r="J216" s="16">
        <v>89117</v>
      </c>
      <c r="K216" s="16">
        <v>15287</v>
      </c>
      <c r="L216" s="16">
        <v>3775432</v>
      </c>
      <c r="M216" s="16">
        <v>10820343</v>
      </c>
      <c r="N216" s="16">
        <f t="shared" si="52"/>
        <v>27252697</v>
      </c>
      <c r="O216" s="16">
        <f t="shared" si="53"/>
        <v>1517710</v>
      </c>
      <c r="P216" s="16">
        <f t="shared" si="54"/>
        <v>14595775</v>
      </c>
      <c r="Q216" s="16">
        <f t="shared" si="55"/>
        <v>43366182</v>
      </c>
      <c r="R216" s="16">
        <f t="shared" si="56"/>
        <v>86906</v>
      </c>
      <c r="S216" s="17">
        <f t="shared" si="69"/>
        <v>43453088</v>
      </c>
      <c r="U216" s="15">
        <v>16943831</v>
      </c>
      <c r="V216" s="16">
        <v>11052675</v>
      </c>
      <c r="W216" s="16">
        <v>909246</v>
      </c>
      <c r="X216" s="16">
        <v>1512802</v>
      </c>
      <c r="Y216" s="16">
        <v>101347</v>
      </c>
      <c r="Z216" s="16">
        <v>109633</v>
      </c>
      <c r="AA216" s="16">
        <v>15584</v>
      </c>
      <c r="AB216" s="16">
        <v>3950626</v>
      </c>
      <c r="AC216" s="16">
        <v>11281915</v>
      </c>
      <c r="AD216" s="16">
        <f t="shared" si="57"/>
        <v>29022683</v>
      </c>
      <c r="AE216" s="16">
        <f t="shared" si="58"/>
        <v>1622435</v>
      </c>
      <c r="AF216" s="16">
        <f t="shared" si="59"/>
        <v>15232541</v>
      </c>
      <c r="AG216" s="16">
        <f t="shared" si="60"/>
        <v>45877659</v>
      </c>
      <c r="AH216" s="16">
        <f t="shared" si="61"/>
        <v>91939</v>
      </c>
      <c r="AI216" s="17">
        <f t="shared" si="70"/>
        <v>45969598</v>
      </c>
      <c r="AK216" s="15">
        <v>16817201.306435235</v>
      </c>
      <c r="AL216" s="16">
        <v>10970957.400143467</v>
      </c>
      <c r="AM216" s="16">
        <v>903064.72540101991</v>
      </c>
      <c r="AN216" s="16">
        <v>1490757.2845165879</v>
      </c>
      <c r="AO216" s="16">
        <v>101059.94840586219</v>
      </c>
      <c r="AP216" s="16">
        <v>107738.7158777275</v>
      </c>
      <c r="AQ216" s="16">
        <v>15499.890108766085</v>
      </c>
      <c r="AR216" s="16">
        <v>3775431.6151355533</v>
      </c>
      <c r="AS216" s="16">
        <v>10820342.71588905</v>
      </c>
      <c r="AT216" s="16">
        <f t="shared" si="62"/>
        <v>28807783.270494353</v>
      </c>
      <c r="AU216" s="16">
        <f t="shared" si="63"/>
        <v>1598496.0003943155</v>
      </c>
      <c r="AV216" s="16">
        <f t="shared" si="64"/>
        <v>14595774.331024602</v>
      </c>
      <c r="AW216" s="16">
        <f t="shared" si="65"/>
        <v>45002053.601913273</v>
      </c>
      <c r="AX216" s="16">
        <f t="shared" si="66"/>
        <v>90184.398086726665</v>
      </c>
      <c r="AY216" s="17">
        <f t="shared" si="71"/>
        <v>45092238</v>
      </c>
    </row>
    <row r="217" spans="1:51" x14ac:dyDescent="0.2">
      <c r="A217" s="4">
        <f t="shared" si="67"/>
        <v>2033</v>
      </c>
      <c r="B217" s="4">
        <f t="shared" si="68"/>
        <v>8</v>
      </c>
      <c r="C217" s="11">
        <f t="shared" si="51"/>
        <v>48792</v>
      </c>
      <c r="E217" s="15">
        <v>15309981</v>
      </c>
      <c r="F217" s="16">
        <v>10531012</v>
      </c>
      <c r="G217" s="16">
        <v>701269</v>
      </c>
      <c r="H217" s="16">
        <v>1353606</v>
      </c>
      <c r="I217" s="16">
        <v>98163</v>
      </c>
      <c r="J217" s="16">
        <v>101638</v>
      </c>
      <c r="K217" s="16">
        <v>17279</v>
      </c>
      <c r="L217" s="16">
        <v>3757935</v>
      </c>
      <c r="M217" s="16">
        <v>11206734</v>
      </c>
      <c r="N217" s="16">
        <f t="shared" si="52"/>
        <v>26657704</v>
      </c>
      <c r="O217" s="16">
        <f t="shared" si="53"/>
        <v>1455244</v>
      </c>
      <c r="P217" s="16">
        <f t="shared" si="54"/>
        <v>14964669</v>
      </c>
      <c r="Q217" s="16">
        <f t="shared" si="55"/>
        <v>43077617</v>
      </c>
      <c r="R217" s="16">
        <f t="shared" si="56"/>
        <v>86328</v>
      </c>
      <c r="S217" s="17">
        <f t="shared" si="69"/>
        <v>43163945</v>
      </c>
      <c r="U217" s="15">
        <v>16185049</v>
      </c>
      <c r="V217" s="16">
        <v>11144775</v>
      </c>
      <c r="W217" s="16">
        <v>945093</v>
      </c>
      <c r="X217" s="16">
        <v>1431106</v>
      </c>
      <c r="Y217" s="16">
        <v>97083</v>
      </c>
      <c r="Z217" s="16">
        <v>124553</v>
      </c>
      <c r="AA217" s="16">
        <v>17047</v>
      </c>
      <c r="AB217" s="16">
        <v>3889537</v>
      </c>
      <c r="AC217" s="16">
        <v>11548271</v>
      </c>
      <c r="AD217" s="16">
        <f t="shared" si="57"/>
        <v>28389047</v>
      </c>
      <c r="AE217" s="16">
        <f t="shared" si="58"/>
        <v>1555659</v>
      </c>
      <c r="AF217" s="16">
        <f t="shared" si="59"/>
        <v>15437808</v>
      </c>
      <c r="AG217" s="16">
        <f t="shared" si="60"/>
        <v>45382514</v>
      </c>
      <c r="AH217" s="16">
        <f t="shared" si="61"/>
        <v>90947</v>
      </c>
      <c r="AI217" s="17">
        <f t="shared" si="70"/>
        <v>45473461</v>
      </c>
      <c r="AK217" s="15">
        <v>16041436.869324019</v>
      </c>
      <c r="AL217" s="16">
        <v>11081853.982732577</v>
      </c>
      <c r="AM217" s="16">
        <v>941588.85004234349</v>
      </c>
      <c r="AN217" s="16">
        <v>1410043.5908130584</v>
      </c>
      <c r="AO217" s="16">
        <v>96931.565419838807</v>
      </c>
      <c r="AP217" s="16">
        <v>122661.64082001051</v>
      </c>
      <c r="AQ217" s="16">
        <v>17027.135331781596</v>
      </c>
      <c r="AR217" s="16">
        <v>3757934.7213361408</v>
      </c>
      <c r="AS217" s="16">
        <v>11206734.3232414</v>
      </c>
      <c r="AT217" s="16">
        <f t="shared" si="62"/>
        <v>28178838.402850561</v>
      </c>
      <c r="AU217" s="16">
        <f t="shared" si="63"/>
        <v>1532705.231633069</v>
      </c>
      <c r="AV217" s="16">
        <f t="shared" si="64"/>
        <v>14964669.044577541</v>
      </c>
      <c r="AW217" s="16">
        <f t="shared" si="65"/>
        <v>44676212.679061167</v>
      </c>
      <c r="AX217" s="16">
        <f t="shared" si="66"/>
        <v>89531.320938833058</v>
      </c>
      <c r="AY217" s="17">
        <f t="shared" si="71"/>
        <v>44765744</v>
      </c>
    </row>
    <row r="218" spans="1:51" x14ac:dyDescent="0.2">
      <c r="A218" s="4">
        <f t="shared" si="67"/>
        <v>2033</v>
      </c>
      <c r="B218" s="4">
        <f t="shared" si="68"/>
        <v>9</v>
      </c>
      <c r="C218" s="11">
        <f t="shared" si="51"/>
        <v>48823</v>
      </c>
      <c r="E218" s="15">
        <v>21194785</v>
      </c>
      <c r="F218" s="16">
        <v>12632249</v>
      </c>
      <c r="G218" s="16">
        <v>813019</v>
      </c>
      <c r="H218" s="16">
        <v>1616697</v>
      </c>
      <c r="I218" s="16">
        <v>113581</v>
      </c>
      <c r="J218" s="16">
        <v>133089</v>
      </c>
      <c r="K218" s="16">
        <v>18650</v>
      </c>
      <c r="L218" s="16">
        <v>3951174</v>
      </c>
      <c r="M218" s="16">
        <v>11251219</v>
      </c>
      <c r="N218" s="16">
        <f t="shared" si="52"/>
        <v>34772284</v>
      </c>
      <c r="O218" s="16">
        <f t="shared" si="53"/>
        <v>1749786</v>
      </c>
      <c r="P218" s="16">
        <f t="shared" si="54"/>
        <v>15202393</v>
      </c>
      <c r="Q218" s="16">
        <f t="shared" si="55"/>
        <v>51724463</v>
      </c>
      <c r="R218" s="16">
        <f t="shared" si="56"/>
        <v>103656</v>
      </c>
      <c r="S218" s="17">
        <f t="shared" si="69"/>
        <v>51828119</v>
      </c>
      <c r="U218" s="15">
        <v>22553172</v>
      </c>
      <c r="V218" s="16">
        <v>13290399</v>
      </c>
      <c r="W218" s="16">
        <v>1057136</v>
      </c>
      <c r="X218" s="16">
        <v>1713018</v>
      </c>
      <c r="Y218" s="16">
        <v>111788</v>
      </c>
      <c r="Z218" s="16">
        <v>157506</v>
      </c>
      <c r="AA218" s="16">
        <v>18153</v>
      </c>
      <c r="AB218" s="16">
        <v>4014411</v>
      </c>
      <c r="AC218" s="16">
        <v>11472576</v>
      </c>
      <c r="AD218" s="16">
        <f t="shared" si="57"/>
        <v>37030648</v>
      </c>
      <c r="AE218" s="16">
        <f t="shared" si="58"/>
        <v>1870524</v>
      </c>
      <c r="AF218" s="16">
        <f t="shared" si="59"/>
        <v>15486987</v>
      </c>
      <c r="AG218" s="16">
        <f t="shared" si="60"/>
        <v>54388159</v>
      </c>
      <c r="AH218" s="16">
        <f t="shared" si="61"/>
        <v>108994</v>
      </c>
      <c r="AI218" s="17">
        <f t="shared" si="70"/>
        <v>54497153</v>
      </c>
      <c r="AK218" s="15">
        <v>22340855.435259901</v>
      </c>
      <c r="AL218" s="16">
        <v>13230665.450333053</v>
      </c>
      <c r="AM218" s="16">
        <v>1054902.696844101</v>
      </c>
      <c r="AN218" s="16">
        <v>1686409.9360216386</v>
      </c>
      <c r="AO218" s="16">
        <v>111826.41398354752</v>
      </c>
      <c r="AP218" s="16">
        <v>156514.95260190821</v>
      </c>
      <c r="AQ218" s="16">
        <v>18201.125799531674</v>
      </c>
      <c r="AR218" s="16">
        <v>3951174.28707685</v>
      </c>
      <c r="AS218" s="16">
        <v>11251219.304307859</v>
      </c>
      <c r="AT218" s="16">
        <f t="shared" si="62"/>
        <v>36756451.122220129</v>
      </c>
      <c r="AU218" s="16">
        <f t="shared" si="63"/>
        <v>1842924.8886235468</v>
      </c>
      <c r="AV218" s="16">
        <f t="shared" si="64"/>
        <v>15202393.591384709</v>
      </c>
      <c r="AW218" s="16">
        <f t="shared" si="65"/>
        <v>53801769.602228388</v>
      </c>
      <c r="AX218" s="16">
        <f t="shared" si="66"/>
        <v>107819.39777161181</v>
      </c>
      <c r="AY218" s="17">
        <f t="shared" si="71"/>
        <v>53909589</v>
      </c>
    </row>
    <row r="219" spans="1:51" x14ac:dyDescent="0.2">
      <c r="A219" s="4">
        <f t="shared" si="67"/>
        <v>2033</v>
      </c>
      <c r="B219" s="4">
        <f t="shared" si="68"/>
        <v>10</v>
      </c>
      <c r="C219" s="11">
        <f t="shared" si="51"/>
        <v>48853</v>
      </c>
      <c r="E219" s="15">
        <v>47869159</v>
      </c>
      <c r="F219" s="16">
        <v>21587427</v>
      </c>
      <c r="G219" s="16">
        <v>1290280</v>
      </c>
      <c r="H219" s="16">
        <v>2736697</v>
      </c>
      <c r="I219" s="16">
        <v>160325</v>
      </c>
      <c r="J219" s="16">
        <v>166103</v>
      </c>
      <c r="K219" s="16">
        <v>22063</v>
      </c>
      <c r="L219" s="16">
        <v>4376334</v>
      </c>
      <c r="M219" s="16">
        <v>11836080</v>
      </c>
      <c r="N219" s="16">
        <f t="shared" si="52"/>
        <v>70929254</v>
      </c>
      <c r="O219" s="16">
        <f t="shared" si="53"/>
        <v>2902800</v>
      </c>
      <c r="P219" s="16">
        <f t="shared" si="54"/>
        <v>16212414</v>
      </c>
      <c r="Q219" s="16">
        <f t="shared" si="55"/>
        <v>90044468</v>
      </c>
      <c r="R219" s="16">
        <f t="shared" si="56"/>
        <v>180450</v>
      </c>
      <c r="S219" s="17">
        <f t="shared" si="69"/>
        <v>90224918</v>
      </c>
      <c r="U219" s="15">
        <v>50968423</v>
      </c>
      <c r="V219" s="16">
        <v>22818725</v>
      </c>
      <c r="W219" s="16">
        <v>1570095</v>
      </c>
      <c r="X219" s="16">
        <v>2908194</v>
      </c>
      <c r="Y219" s="16">
        <v>157090</v>
      </c>
      <c r="Z219" s="16">
        <v>194904</v>
      </c>
      <c r="AA219" s="16">
        <v>21578</v>
      </c>
      <c r="AB219" s="16">
        <v>4682281</v>
      </c>
      <c r="AC219" s="16">
        <v>12698358</v>
      </c>
      <c r="AD219" s="16">
        <f t="shared" si="57"/>
        <v>75535911</v>
      </c>
      <c r="AE219" s="16">
        <f t="shared" si="58"/>
        <v>3103098</v>
      </c>
      <c r="AF219" s="16">
        <f t="shared" si="59"/>
        <v>17380639</v>
      </c>
      <c r="AG219" s="16">
        <f t="shared" si="60"/>
        <v>96019648</v>
      </c>
      <c r="AH219" s="16">
        <f t="shared" si="61"/>
        <v>192424</v>
      </c>
      <c r="AI219" s="17">
        <f t="shared" si="70"/>
        <v>96212072</v>
      </c>
      <c r="AK219" s="15">
        <v>50582798.545276359</v>
      </c>
      <c r="AL219" s="16">
        <v>22656792.920885541</v>
      </c>
      <c r="AM219" s="16">
        <v>1557676.5458179284</v>
      </c>
      <c r="AN219" s="16">
        <v>2862205.5656295358</v>
      </c>
      <c r="AO219" s="16">
        <v>157665.83851603948</v>
      </c>
      <c r="AP219" s="16">
        <v>195107.13260535809</v>
      </c>
      <c r="AQ219" s="16">
        <v>21666.830197102336</v>
      </c>
      <c r="AR219" s="16">
        <v>4376333.6864249129</v>
      </c>
      <c r="AS219" s="16">
        <v>11836080.431960447</v>
      </c>
      <c r="AT219" s="16">
        <f t="shared" si="62"/>
        <v>74976600.680692971</v>
      </c>
      <c r="AU219" s="16">
        <f t="shared" si="63"/>
        <v>3057312.6982348938</v>
      </c>
      <c r="AV219" s="16">
        <f t="shared" si="64"/>
        <v>16212414.11838536</v>
      </c>
      <c r="AW219" s="16">
        <f t="shared" si="65"/>
        <v>94246327.497313231</v>
      </c>
      <c r="AX219" s="16">
        <f t="shared" si="66"/>
        <v>188870.50268676877</v>
      </c>
      <c r="AY219" s="17">
        <f t="shared" si="71"/>
        <v>94435198</v>
      </c>
    </row>
    <row r="220" spans="1:51" x14ac:dyDescent="0.2">
      <c r="A220" s="4">
        <f t="shared" si="67"/>
        <v>2033</v>
      </c>
      <c r="B220" s="4">
        <f t="shared" si="68"/>
        <v>11</v>
      </c>
      <c r="C220" s="11">
        <f t="shared" si="51"/>
        <v>48884</v>
      </c>
      <c r="E220" s="15">
        <v>84501517</v>
      </c>
      <c r="F220" s="16">
        <v>33372455</v>
      </c>
      <c r="G220" s="16">
        <v>1822699</v>
      </c>
      <c r="H220" s="16">
        <v>3210178</v>
      </c>
      <c r="I220" s="16">
        <v>170808</v>
      </c>
      <c r="J220" s="16">
        <v>157858</v>
      </c>
      <c r="K220" s="16">
        <v>23011</v>
      </c>
      <c r="L220" s="16">
        <v>5139402</v>
      </c>
      <c r="M220" s="16">
        <v>12927462</v>
      </c>
      <c r="N220" s="16">
        <f t="shared" si="52"/>
        <v>119890490</v>
      </c>
      <c r="O220" s="16">
        <f t="shared" si="53"/>
        <v>3368036</v>
      </c>
      <c r="P220" s="16">
        <f t="shared" si="54"/>
        <v>18066864</v>
      </c>
      <c r="Q220" s="16">
        <f t="shared" si="55"/>
        <v>141325390</v>
      </c>
      <c r="R220" s="16">
        <f t="shared" si="56"/>
        <v>283217</v>
      </c>
      <c r="S220" s="17">
        <f t="shared" si="69"/>
        <v>141608607</v>
      </c>
      <c r="U220" s="15">
        <v>89883932</v>
      </c>
      <c r="V220" s="16">
        <v>35487908</v>
      </c>
      <c r="W220" s="16">
        <v>2113255</v>
      </c>
      <c r="X220" s="16">
        <v>3423757</v>
      </c>
      <c r="Y220" s="16">
        <v>169146</v>
      </c>
      <c r="Z220" s="16">
        <v>176679</v>
      </c>
      <c r="AA220" s="16">
        <v>22802</v>
      </c>
      <c r="AB220" s="16">
        <v>4915223</v>
      </c>
      <c r="AC220" s="16">
        <v>12351759</v>
      </c>
      <c r="AD220" s="16">
        <f t="shared" si="57"/>
        <v>127677043</v>
      </c>
      <c r="AE220" s="16">
        <f t="shared" si="58"/>
        <v>3600436</v>
      </c>
      <c r="AF220" s="16">
        <f t="shared" si="59"/>
        <v>17266982</v>
      </c>
      <c r="AG220" s="16">
        <f t="shared" si="60"/>
        <v>148544461</v>
      </c>
      <c r="AH220" s="16">
        <f t="shared" si="61"/>
        <v>297684</v>
      </c>
      <c r="AI220" s="17">
        <f t="shared" si="70"/>
        <v>148842145</v>
      </c>
      <c r="AK220" s="15">
        <v>89346344.433915943</v>
      </c>
      <c r="AL220" s="16">
        <v>35117284.058551803</v>
      </c>
      <c r="AM220" s="16">
        <v>2075585.8636553735</v>
      </c>
      <c r="AN220" s="16">
        <v>3372907.4887192771</v>
      </c>
      <c r="AO220" s="16">
        <v>169579.39972607786</v>
      </c>
      <c r="AP220" s="16">
        <v>174405.28709116287</v>
      </c>
      <c r="AQ220" s="16">
        <v>22855.934365288213</v>
      </c>
      <c r="AR220" s="16">
        <v>5139401.6180679034</v>
      </c>
      <c r="AS220" s="16">
        <v>12927462.384118039</v>
      </c>
      <c r="AT220" s="16">
        <f t="shared" si="62"/>
        <v>126731649.69021448</v>
      </c>
      <c r="AU220" s="16">
        <f t="shared" si="63"/>
        <v>3547312.7758104401</v>
      </c>
      <c r="AV220" s="16">
        <f t="shared" si="64"/>
        <v>18066864.002185941</v>
      </c>
      <c r="AW220" s="16">
        <f t="shared" si="65"/>
        <v>148345826.46821088</v>
      </c>
      <c r="AX220" s="16">
        <f t="shared" si="66"/>
        <v>297286.53178912401</v>
      </c>
      <c r="AY220" s="17">
        <f t="shared" si="71"/>
        <v>148643113</v>
      </c>
    </row>
    <row r="221" spans="1:51" x14ac:dyDescent="0.2">
      <c r="A221" s="4">
        <f t="shared" si="67"/>
        <v>2033</v>
      </c>
      <c r="B221" s="4">
        <f t="shared" si="68"/>
        <v>12</v>
      </c>
      <c r="C221" s="11">
        <f t="shared" si="51"/>
        <v>48914</v>
      </c>
      <c r="E221" s="15">
        <v>109101751</v>
      </c>
      <c r="F221" s="16">
        <v>42378539</v>
      </c>
      <c r="G221" s="16">
        <v>2226845</v>
      </c>
      <c r="H221" s="16">
        <v>3912606</v>
      </c>
      <c r="I221" s="16">
        <v>180094</v>
      </c>
      <c r="J221" s="16">
        <v>172961</v>
      </c>
      <c r="K221" s="16">
        <v>23049</v>
      </c>
      <c r="L221" s="16">
        <v>5948258</v>
      </c>
      <c r="M221" s="16">
        <v>13045764</v>
      </c>
      <c r="N221" s="16">
        <f t="shared" si="52"/>
        <v>153910278</v>
      </c>
      <c r="O221" s="16">
        <f t="shared" si="53"/>
        <v>4085567</v>
      </c>
      <c r="P221" s="16">
        <f t="shared" si="54"/>
        <v>18994022</v>
      </c>
      <c r="Q221" s="16">
        <f t="shared" si="55"/>
        <v>176989867</v>
      </c>
      <c r="R221" s="16">
        <f t="shared" si="56"/>
        <v>354689</v>
      </c>
      <c r="S221" s="17">
        <f t="shared" si="69"/>
        <v>177344556</v>
      </c>
      <c r="U221" s="15">
        <v>115991774</v>
      </c>
      <c r="V221" s="16">
        <v>45183749</v>
      </c>
      <c r="W221" s="16">
        <v>2529052</v>
      </c>
      <c r="X221" s="16">
        <v>4176833</v>
      </c>
      <c r="Y221" s="16">
        <v>178866</v>
      </c>
      <c r="Z221" s="16">
        <v>190645</v>
      </c>
      <c r="AA221" s="16">
        <v>22879</v>
      </c>
      <c r="AB221" s="16">
        <v>6110001</v>
      </c>
      <c r="AC221" s="16">
        <v>13452608</v>
      </c>
      <c r="AD221" s="16">
        <f t="shared" si="57"/>
        <v>163906320</v>
      </c>
      <c r="AE221" s="16">
        <f t="shared" si="58"/>
        <v>4367478</v>
      </c>
      <c r="AF221" s="16">
        <f t="shared" si="59"/>
        <v>19562609</v>
      </c>
      <c r="AG221" s="16">
        <f t="shared" si="60"/>
        <v>187836407</v>
      </c>
      <c r="AH221" s="16">
        <f t="shared" si="61"/>
        <v>376426</v>
      </c>
      <c r="AI221" s="17">
        <f t="shared" si="70"/>
        <v>188212833</v>
      </c>
      <c r="AK221" s="15">
        <v>115345912.34735824</v>
      </c>
      <c r="AL221" s="16">
        <v>44669373.00136587</v>
      </c>
      <c r="AM221" s="16">
        <v>2475241.6274960442</v>
      </c>
      <c r="AN221" s="16">
        <v>4115380.6153211533</v>
      </c>
      <c r="AO221" s="16">
        <v>179212.79094879623</v>
      </c>
      <c r="AP221" s="16">
        <v>187656.4051123817</v>
      </c>
      <c r="AQ221" s="16">
        <v>22926.902325689145</v>
      </c>
      <c r="AR221" s="16">
        <v>5948258.0106477914</v>
      </c>
      <c r="AS221" s="16">
        <v>13045764.413746564</v>
      </c>
      <c r="AT221" s="16">
        <f t="shared" si="62"/>
        <v>162692666.66949466</v>
      </c>
      <c r="AU221" s="16">
        <f t="shared" si="63"/>
        <v>4303037.0204335349</v>
      </c>
      <c r="AV221" s="16">
        <f t="shared" si="64"/>
        <v>18994022.424394354</v>
      </c>
      <c r="AW221" s="16">
        <f t="shared" si="65"/>
        <v>185989726.11432254</v>
      </c>
      <c r="AX221" s="16">
        <f t="shared" si="66"/>
        <v>372724.88567745686</v>
      </c>
      <c r="AY221" s="17">
        <f t="shared" si="71"/>
        <v>186362451</v>
      </c>
    </row>
    <row r="222" spans="1:51" x14ac:dyDescent="0.2">
      <c r="A222" s="4">
        <f t="shared" si="67"/>
        <v>2034</v>
      </c>
      <c r="B222" s="4">
        <f t="shared" si="68"/>
        <v>1</v>
      </c>
      <c r="C222" s="11">
        <f t="shared" ref="C222:C285" si="72">DATE(A222,B222,1)</f>
        <v>48945</v>
      </c>
      <c r="E222" s="15">
        <v>101625270</v>
      </c>
      <c r="F222" s="16">
        <v>40322745</v>
      </c>
      <c r="G222" s="16">
        <v>2154234</v>
      </c>
      <c r="H222" s="16">
        <v>3859240</v>
      </c>
      <c r="I222" s="16">
        <v>165652</v>
      </c>
      <c r="J222" s="16">
        <v>155011</v>
      </c>
      <c r="K222" s="16">
        <v>20245</v>
      </c>
      <c r="L222" s="16">
        <v>5774155</v>
      </c>
      <c r="M222" s="16">
        <v>13612862</v>
      </c>
      <c r="N222" s="16">
        <f t="shared" ref="N222:N285" si="73">SUM(E222:G222,I222,K222)</f>
        <v>144288146</v>
      </c>
      <c r="O222" s="16">
        <f t="shared" ref="O222:O285" si="74">SUM(H222,J222)</f>
        <v>4014251</v>
      </c>
      <c r="P222" s="16">
        <f t="shared" ref="P222:P285" si="75">SUM(L222:M222)</f>
        <v>19387017</v>
      </c>
      <c r="Q222" s="16">
        <f t="shared" ref="Q222:Q257" si="76">SUM(N222:P222)</f>
        <v>167689414</v>
      </c>
      <c r="R222" s="16">
        <f t="shared" ref="R222:R285" si="77">S222-Q222</f>
        <v>336051</v>
      </c>
      <c r="S222" s="17">
        <f t="shared" si="69"/>
        <v>168025465</v>
      </c>
      <c r="U222" s="15">
        <v>108418142</v>
      </c>
      <c r="V222" s="16">
        <v>43116058</v>
      </c>
      <c r="W222" s="16">
        <v>2433966</v>
      </c>
      <c r="X222" s="16">
        <v>4128695</v>
      </c>
      <c r="Y222" s="16">
        <v>165263</v>
      </c>
      <c r="Z222" s="16">
        <v>175009</v>
      </c>
      <c r="AA222" s="16">
        <v>20196</v>
      </c>
      <c r="AB222" s="16">
        <v>5451984</v>
      </c>
      <c r="AC222" s="16">
        <v>12853328</v>
      </c>
      <c r="AD222" s="16">
        <f t="shared" ref="AD222:AD285" si="78">SUM(U222:W222,Y222,AA222)</f>
        <v>154153625</v>
      </c>
      <c r="AE222" s="16">
        <f t="shared" ref="AE222:AE285" si="79">SUM(X222,Z222)</f>
        <v>4303704</v>
      </c>
      <c r="AF222" s="16">
        <f t="shared" ref="AF222:AF285" si="80">SUM(AB222:AC222)</f>
        <v>18305312</v>
      </c>
      <c r="AG222" s="16">
        <f t="shared" ref="AG222:AG257" si="81">SUM(AD222:AF222)</f>
        <v>176762641</v>
      </c>
      <c r="AH222" s="16">
        <f t="shared" ref="AH222:AH285" si="82">AI222-AG222</f>
        <v>354234</v>
      </c>
      <c r="AI222" s="17">
        <f t="shared" si="70"/>
        <v>177116875</v>
      </c>
      <c r="AK222" s="15">
        <v>107796965.28302051</v>
      </c>
      <c r="AL222" s="16">
        <v>42651816.908471406</v>
      </c>
      <c r="AM222" s="16">
        <v>2388245.2599686095</v>
      </c>
      <c r="AN222" s="16">
        <v>4067437.4090918628</v>
      </c>
      <c r="AO222" s="16">
        <v>165500.97414002742</v>
      </c>
      <c r="AP222" s="16">
        <v>172076.8831953968</v>
      </c>
      <c r="AQ222" s="16">
        <v>20225.964557766136</v>
      </c>
      <c r="AR222" s="16">
        <v>5774154.6955545153</v>
      </c>
      <c r="AS222" s="16">
        <v>13612861.918361578</v>
      </c>
      <c r="AT222" s="16">
        <f t="shared" ref="AT222:AT285" si="83">SUM(AK222:AM222,AO222,AQ222)</f>
        <v>153022754.3901583</v>
      </c>
      <c r="AU222" s="16">
        <f t="shared" ref="AU222:AU285" si="84">SUM(AN222,AP222)</f>
        <v>4239514.2922872594</v>
      </c>
      <c r="AV222" s="16">
        <f t="shared" ref="AV222:AV285" si="85">SUM(AR222:AS222)</f>
        <v>19387016.613916092</v>
      </c>
      <c r="AW222" s="16">
        <f t="shared" ref="AW222:AW285" si="86">SUM(AT222:AV222)</f>
        <v>176649285.29636165</v>
      </c>
      <c r="AX222" s="16">
        <f t="shared" ref="AX222:AX285" si="87">AY222-AW222</f>
        <v>354006.703638345</v>
      </c>
      <c r="AY222" s="17">
        <f t="shared" si="71"/>
        <v>177003292</v>
      </c>
    </row>
    <row r="223" spans="1:51" x14ac:dyDescent="0.2">
      <c r="A223" s="4">
        <f t="shared" ref="A223:A286" si="88">IF(B223=1,A222+1,A222)</f>
        <v>2034</v>
      </c>
      <c r="B223" s="4">
        <f t="shared" ref="B223:B286" si="89">IF(B222=12,1,B222+1)</f>
        <v>2</v>
      </c>
      <c r="C223" s="11">
        <f t="shared" si="72"/>
        <v>48976</v>
      </c>
      <c r="E223" s="15">
        <v>86739884</v>
      </c>
      <c r="F223" s="16">
        <v>34730348</v>
      </c>
      <c r="G223" s="16">
        <v>1902400</v>
      </c>
      <c r="H223" s="16">
        <v>3527277</v>
      </c>
      <c r="I223" s="16">
        <v>153841</v>
      </c>
      <c r="J223" s="16">
        <v>152517</v>
      </c>
      <c r="K223" s="16">
        <v>19096</v>
      </c>
      <c r="L223" s="16">
        <v>5330030</v>
      </c>
      <c r="M223" s="16">
        <v>12365452</v>
      </c>
      <c r="N223" s="16">
        <f t="shared" si="73"/>
        <v>123545569</v>
      </c>
      <c r="O223" s="16">
        <f t="shared" si="74"/>
        <v>3679794</v>
      </c>
      <c r="P223" s="16">
        <f t="shared" si="75"/>
        <v>17695482</v>
      </c>
      <c r="Q223" s="16">
        <f t="shared" si="76"/>
        <v>144920845</v>
      </c>
      <c r="R223" s="16">
        <f t="shared" si="77"/>
        <v>290423</v>
      </c>
      <c r="S223" s="17">
        <f t="shared" ref="S223:S286" si="90">ROUND(Q223/0.998, 0)</f>
        <v>145211268</v>
      </c>
      <c r="U223" s="15">
        <v>92553173</v>
      </c>
      <c r="V223" s="16">
        <v>37105357</v>
      </c>
      <c r="W223" s="16">
        <v>2160941</v>
      </c>
      <c r="X223" s="16">
        <v>3771465</v>
      </c>
      <c r="Y223" s="16">
        <v>154196</v>
      </c>
      <c r="Z223" s="16">
        <v>173666</v>
      </c>
      <c r="AA223" s="16">
        <v>19140</v>
      </c>
      <c r="AB223" s="16">
        <v>5199205</v>
      </c>
      <c r="AC223" s="16">
        <v>12074055</v>
      </c>
      <c r="AD223" s="16">
        <f t="shared" si="78"/>
        <v>131992807</v>
      </c>
      <c r="AE223" s="16">
        <f t="shared" si="79"/>
        <v>3945131</v>
      </c>
      <c r="AF223" s="16">
        <f t="shared" si="80"/>
        <v>17273260</v>
      </c>
      <c r="AG223" s="16">
        <f t="shared" si="81"/>
        <v>153211198</v>
      </c>
      <c r="AH223" s="16">
        <f t="shared" si="82"/>
        <v>307036</v>
      </c>
      <c r="AI223" s="17">
        <f t="shared" ref="AI223:AI286" si="91">ROUND(AG223/0.998, 0)</f>
        <v>153518234</v>
      </c>
      <c r="AK223" s="15">
        <v>91976557.506816477</v>
      </c>
      <c r="AL223" s="16">
        <v>36746222.063125111</v>
      </c>
      <c r="AM223" s="16">
        <v>2128295.197536164</v>
      </c>
      <c r="AN223" s="16">
        <v>3714815.9237703723</v>
      </c>
      <c r="AO223" s="16">
        <v>154282.31393909318</v>
      </c>
      <c r="AP223" s="16">
        <v>171473.54915642279</v>
      </c>
      <c r="AQ223" s="16">
        <v>19150.817945030842</v>
      </c>
      <c r="AR223" s="16">
        <v>5330030.3399567576</v>
      </c>
      <c r="AS223" s="16">
        <v>12365452.318117343</v>
      </c>
      <c r="AT223" s="16">
        <f t="shared" si="83"/>
        <v>131024507.89936188</v>
      </c>
      <c r="AU223" s="16">
        <f t="shared" si="84"/>
        <v>3886289.472926795</v>
      </c>
      <c r="AV223" s="16">
        <f t="shared" si="85"/>
        <v>17695482.6580741</v>
      </c>
      <c r="AW223" s="16">
        <f t="shared" si="86"/>
        <v>152606280.03036278</v>
      </c>
      <c r="AX223" s="16">
        <f t="shared" si="87"/>
        <v>305823.96963721514</v>
      </c>
      <c r="AY223" s="17">
        <f t="shared" ref="AY223:AY286" si="92">ROUND(AW223/0.998, 0)</f>
        <v>152912104</v>
      </c>
    </row>
    <row r="224" spans="1:51" x14ac:dyDescent="0.2">
      <c r="A224" s="4">
        <f t="shared" si="88"/>
        <v>2034</v>
      </c>
      <c r="B224" s="4">
        <f t="shared" si="89"/>
        <v>3</v>
      </c>
      <c r="C224" s="11">
        <f t="shared" si="72"/>
        <v>49004</v>
      </c>
      <c r="E224" s="15">
        <v>77321736</v>
      </c>
      <c r="F224" s="16">
        <v>32223017</v>
      </c>
      <c r="G224" s="16">
        <v>1772344</v>
      </c>
      <c r="H224" s="16">
        <v>3381149</v>
      </c>
      <c r="I224" s="16">
        <v>162845</v>
      </c>
      <c r="J224" s="16">
        <v>154183</v>
      </c>
      <c r="K224" s="16">
        <v>20580</v>
      </c>
      <c r="L224" s="16">
        <v>5319982</v>
      </c>
      <c r="M224" s="16">
        <v>14074406</v>
      </c>
      <c r="N224" s="16">
        <f t="shared" si="73"/>
        <v>111500522</v>
      </c>
      <c r="O224" s="16">
        <f t="shared" si="74"/>
        <v>3535332</v>
      </c>
      <c r="P224" s="16">
        <f t="shared" si="75"/>
        <v>19394388</v>
      </c>
      <c r="Q224" s="16">
        <f t="shared" si="76"/>
        <v>134430242</v>
      </c>
      <c r="R224" s="16">
        <f t="shared" si="77"/>
        <v>269399</v>
      </c>
      <c r="S224" s="17">
        <f t="shared" si="90"/>
        <v>134699641</v>
      </c>
      <c r="U224" s="15">
        <v>82459811</v>
      </c>
      <c r="V224" s="16">
        <v>34425112</v>
      </c>
      <c r="W224" s="16">
        <v>2054348</v>
      </c>
      <c r="X224" s="16">
        <v>3612258</v>
      </c>
      <c r="Y224" s="16">
        <v>164177</v>
      </c>
      <c r="Z224" s="16">
        <v>177993</v>
      </c>
      <c r="AA224" s="16">
        <v>20751</v>
      </c>
      <c r="AB224" s="16">
        <v>5107802</v>
      </c>
      <c r="AC224" s="16">
        <v>13365565</v>
      </c>
      <c r="AD224" s="16">
        <f t="shared" si="78"/>
        <v>119124199</v>
      </c>
      <c r="AE224" s="16">
        <f t="shared" si="79"/>
        <v>3790251</v>
      </c>
      <c r="AF224" s="16">
        <f t="shared" si="80"/>
        <v>18473367</v>
      </c>
      <c r="AG224" s="16">
        <f t="shared" si="81"/>
        <v>141387817</v>
      </c>
      <c r="AH224" s="16">
        <f t="shared" si="82"/>
        <v>283342</v>
      </c>
      <c r="AI224" s="17">
        <f t="shared" si="91"/>
        <v>141671159</v>
      </c>
      <c r="AK224" s="15">
        <v>81901692.834128469</v>
      </c>
      <c r="AL224" s="16">
        <v>34133476.425569959</v>
      </c>
      <c r="AM224" s="16">
        <v>2030280.1186082284</v>
      </c>
      <c r="AN224" s="16">
        <v>3557976.5032439562</v>
      </c>
      <c r="AO224" s="16">
        <v>164110.12813784397</v>
      </c>
      <c r="AP224" s="16">
        <v>175743.6688937787</v>
      </c>
      <c r="AQ224" s="16">
        <v>20744.290737550225</v>
      </c>
      <c r="AR224" s="16">
        <v>5319982.4995386153</v>
      </c>
      <c r="AS224" s="16">
        <v>14074405.891698159</v>
      </c>
      <c r="AT224" s="16">
        <f t="shared" si="83"/>
        <v>118250303.79718204</v>
      </c>
      <c r="AU224" s="16">
        <f t="shared" si="84"/>
        <v>3733720.1721377349</v>
      </c>
      <c r="AV224" s="16">
        <f t="shared" si="85"/>
        <v>19394388.391236775</v>
      </c>
      <c r="AW224" s="16">
        <f t="shared" si="86"/>
        <v>141378412.36055654</v>
      </c>
      <c r="AX224" s="16">
        <f t="shared" si="87"/>
        <v>283323.63944345713</v>
      </c>
      <c r="AY224" s="17">
        <f t="shared" si="92"/>
        <v>141661736</v>
      </c>
    </row>
    <row r="225" spans="1:51" x14ac:dyDescent="0.2">
      <c r="A225" s="4">
        <f t="shared" si="88"/>
        <v>2034</v>
      </c>
      <c r="B225" s="4">
        <f t="shared" si="89"/>
        <v>4</v>
      </c>
      <c r="C225" s="11">
        <f t="shared" si="72"/>
        <v>49035</v>
      </c>
      <c r="E225" s="15">
        <v>55793672</v>
      </c>
      <c r="F225" s="16">
        <v>24700469</v>
      </c>
      <c r="G225" s="16">
        <v>1410518</v>
      </c>
      <c r="H225" s="16">
        <v>2698298</v>
      </c>
      <c r="I225" s="16">
        <v>149614</v>
      </c>
      <c r="J225" s="16">
        <v>132705</v>
      </c>
      <c r="K225" s="16">
        <v>19941</v>
      </c>
      <c r="L225" s="16">
        <v>4703870</v>
      </c>
      <c r="M225" s="16">
        <v>12209428</v>
      </c>
      <c r="N225" s="16">
        <f t="shared" si="73"/>
        <v>82074214</v>
      </c>
      <c r="O225" s="16">
        <f t="shared" si="74"/>
        <v>2831003</v>
      </c>
      <c r="P225" s="16">
        <f t="shared" si="75"/>
        <v>16913298</v>
      </c>
      <c r="Q225" s="16">
        <f t="shared" si="76"/>
        <v>101818515</v>
      </c>
      <c r="R225" s="16">
        <f t="shared" si="77"/>
        <v>204045</v>
      </c>
      <c r="S225" s="17">
        <f t="shared" si="90"/>
        <v>102022560</v>
      </c>
      <c r="U225" s="15">
        <v>59395243</v>
      </c>
      <c r="V225" s="16">
        <v>26430231</v>
      </c>
      <c r="W225" s="16">
        <v>1688613</v>
      </c>
      <c r="X225" s="16">
        <v>2880230</v>
      </c>
      <c r="Y225" s="16">
        <v>151602</v>
      </c>
      <c r="Z225" s="16">
        <v>154907</v>
      </c>
      <c r="AA225" s="16">
        <v>20224</v>
      </c>
      <c r="AB225" s="16">
        <v>4581671</v>
      </c>
      <c r="AC225" s="16">
        <v>11925479</v>
      </c>
      <c r="AD225" s="16">
        <f t="shared" si="78"/>
        <v>87685913</v>
      </c>
      <c r="AE225" s="16">
        <f t="shared" si="79"/>
        <v>3035137</v>
      </c>
      <c r="AF225" s="16">
        <f t="shared" si="80"/>
        <v>16507150</v>
      </c>
      <c r="AG225" s="16">
        <f t="shared" si="81"/>
        <v>107228200</v>
      </c>
      <c r="AH225" s="16">
        <f t="shared" si="82"/>
        <v>214886</v>
      </c>
      <c r="AI225" s="17">
        <f t="shared" si="91"/>
        <v>107443086</v>
      </c>
      <c r="AK225" s="15">
        <v>58967000.909086004</v>
      </c>
      <c r="AL225" s="16">
        <v>26230254.752280921</v>
      </c>
      <c r="AM225" s="16">
        <v>1673816.1947939829</v>
      </c>
      <c r="AN225" s="16">
        <v>2836727.4840865633</v>
      </c>
      <c r="AO225" s="16">
        <v>151381.69006573455</v>
      </c>
      <c r="AP225" s="16">
        <v>153140.33074697503</v>
      </c>
      <c r="AQ225" s="16">
        <v>20195.73462367653</v>
      </c>
      <c r="AR225" s="16">
        <v>4703869.7031454332</v>
      </c>
      <c r="AS225" s="16">
        <v>12209428.450905278</v>
      </c>
      <c r="AT225" s="16">
        <f t="shared" si="83"/>
        <v>87042649.280850321</v>
      </c>
      <c r="AU225" s="16">
        <f t="shared" si="84"/>
        <v>2989867.8148335386</v>
      </c>
      <c r="AV225" s="16">
        <f t="shared" si="85"/>
        <v>16913298.154050712</v>
      </c>
      <c r="AW225" s="16">
        <f t="shared" si="86"/>
        <v>106945815.24973457</v>
      </c>
      <c r="AX225" s="16">
        <f t="shared" si="87"/>
        <v>214320.75026543438</v>
      </c>
      <c r="AY225" s="17">
        <f t="shared" si="92"/>
        <v>107160136</v>
      </c>
    </row>
    <row r="226" spans="1:51" x14ac:dyDescent="0.2">
      <c r="A226" s="4">
        <f t="shared" si="88"/>
        <v>2034</v>
      </c>
      <c r="B226" s="4">
        <f t="shared" si="89"/>
        <v>5</v>
      </c>
      <c r="C226" s="11">
        <f t="shared" si="72"/>
        <v>49065</v>
      </c>
      <c r="E226" s="15">
        <v>33500885</v>
      </c>
      <c r="F226" s="16">
        <v>17222173</v>
      </c>
      <c r="G226" s="16">
        <v>999592</v>
      </c>
      <c r="H226" s="16">
        <v>2142338</v>
      </c>
      <c r="I226" s="16">
        <v>126089</v>
      </c>
      <c r="J226" s="16">
        <v>118441</v>
      </c>
      <c r="K226" s="16">
        <v>17763</v>
      </c>
      <c r="L226" s="16">
        <v>4307682</v>
      </c>
      <c r="M226" s="16">
        <v>12044928</v>
      </c>
      <c r="N226" s="16">
        <f t="shared" si="73"/>
        <v>51866502</v>
      </c>
      <c r="O226" s="16">
        <f t="shared" si="74"/>
        <v>2260779</v>
      </c>
      <c r="P226" s="16">
        <f t="shared" si="75"/>
        <v>16352610</v>
      </c>
      <c r="Q226" s="16">
        <f t="shared" si="76"/>
        <v>70479891</v>
      </c>
      <c r="R226" s="16">
        <f t="shared" si="77"/>
        <v>141242</v>
      </c>
      <c r="S226" s="17">
        <f t="shared" si="90"/>
        <v>70621133</v>
      </c>
      <c r="U226" s="15">
        <v>35512248</v>
      </c>
      <c r="V226" s="16">
        <v>18499899</v>
      </c>
      <c r="W226" s="16">
        <v>1253816</v>
      </c>
      <c r="X226" s="16">
        <v>2283722</v>
      </c>
      <c r="Y226" s="16">
        <v>128670</v>
      </c>
      <c r="Z226" s="16">
        <v>140073</v>
      </c>
      <c r="AA226" s="16">
        <v>18161</v>
      </c>
      <c r="AB226" s="16">
        <v>4350849</v>
      </c>
      <c r="AC226" s="16">
        <v>12007732</v>
      </c>
      <c r="AD226" s="16">
        <f t="shared" si="78"/>
        <v>55412794</v>
      </c>
      <c r="AE226" s="16">
        <f t="shared" si="79"/>
        <v>2423795</v>
      </c>
      <c r="AF226" s="16">
        <f t="shared" si="80"/>
        <v>16358581</v>
      </c>
      <c r="AG226" s="16">
        <f t="shared" si="81"/>
        <v>74195170</v>
      </c>
      <c r="AH226" s="16">
        <f t="shared" si="82"/>
        <v>148688</v>
      </c>
      <c r="AI226" s="17">
        <f t="shared" si="91"/>
        <v>74343858</v>
      </c>
      <c r="AK226" s="15">
        <v>35241944.833034888</v>
      </c>
      <c r="AL226" s="16">
        <v>18372433.292235136</v>
      </c>
      <c r="AM226" s="16">
        <v>1245516.1214668038</v>
      </c>
      <c r="AN226" s="16">
        <v>2249270.6495923763</v>
      </c>
      <c r="AO226" s="16">
        <v>128286.07171347535</v>
      </c>
      <c r="AP226" s="16">
        <v>138373.67456516437</v>
      </c>
      <c r="AQ226" s="16">
        <v>18105.43083580659</v>
      </c>
      <c r="AR226" s="16">
        <v>4307682.1872824468</v>
      </c>
      <c r="AS226" s="16">
        <v>12044927.563251836</v>
      </c>
      <c r="AT226" s="16">
        <f t="shared" si="83"/>
        <v>55006285.749286108</v>
      </c>
      <c r="AU226" s="16">
        <f t="shared" si="84"/>
        <v>2387644.3241575407</v>
      </c>
      <c r="AV226" s="16">
        <f t="shared" si="85"/>
        <v>16352609.750534283</v>
      </c>
      <c r="AW226" s="16">
        <f t="shared" si="86"/>
        <v>73746539.823977932</v>
      </c>
      <c r="AX226" s="16">
        <f t="shared" si="87"/>
        <v>147788.17602206767</v>
      </c>
      <c r="AY226" s="17">
        <f t="shared" si="92"/>
        <v>73894328</v>
      </c>
    </row>
    <row r="227" spans="1:51" x14ac:dyDescent="0.2">
      <c r="A227" s="4">
        <f t="shared" si="88"/>
        <v>2034</v>
      </c>
      <c r="B227" s="4">
        <f t="shared" si="89"/>
        <v>6</v>
      </c>
      <c r="C227" s="11">
        <f t="shared" si="72"/>
        <v>49096</v>
      </c>
      <c r="E227" s="15">
        <v>22532764</v>
      </c>
      <c r="F227" s="16">
        <v>12913547</v>
      </c>
      <c r="G227" s="16">
        <v>787020</v>
      </c>
      <c r="H227" s="16">
        <v>1613428</v>
      </c>
      <c r="I227" s="16">
        <v>112483</v>
      </c>
      <c r="J227" s="16">
        <v>96655</v>
      </c>
      <c r="K227" s="16">
        <v>16604</v>
      </c>
      <c r="L227" s="16">
        <v>3949138</v>
      </c>
      <c r="M227" s="16">
        <v>10868542</v>
      </c>
      <c r="N227" s="16">
        <f t="shared" si="73"/>
        <v>36362418</v>
      </c>
      <c r="O227" s="16">
        <f t="shared" si="74"/>
        <v>1710083</v>
      </c>
      <c r="P227" s="16">
        <f t="shared" si="75"/>
        <v>14817680</v>
      </c>
      <c r="Q227" s="16">
        <f t="shared" si="76"/>
        <v>52890181</v>
      </c>
      <c r="R227" s="16">
        <f t="shared" si="77"/>
        <v>105992</v>
      </c>
      <c r="S227" s="17">
        <f t="shared" si="90"/>
        <v>52996173</v>
      </c>
      <c r="U227" s="15">
        <v>23786807</v>
      </c>
      <c r="V227" s="16">
        <v>13893747</v>
      </c>
      <c r="W227" s="16">
        <v>1035591</v>
      </c>
      <c r="X227" s="16">
        <v>1716939</v>
      </c>
      <c r="Y227" s="16">
        <v>115406</v>
      </c>
      <c r="Z227" s="16">
        <v>116452</v>
      </c>
      <c r="AA227" s="16">
        <v>17090</v>
      </c>
      <c r="AB227" s="16">
        <v>4046089</v>
      </c>
      <c r="AC227" s="16">
        <v>11168123</v>
      </c>
      <c r="AD227" s="16">
        <f t="shared" si="78"/>
        <v>38848641</v>
      </c>
      <c r="AE227" s="16">
        <f t="shared" si="79"/>
        <v>1833391</v>
      </c>
      <c r="AF227" s="16">
        <f t="shared" si="80"/>
        <v>15214212</v>
      </c>
      <c r="AG227" s="16">
        <f t="shared" si="81"/>
        <v>55896244</v>
      </c>
      <c r="AH227" s="16">
        <f t="shared" si="82"/>
        <v>112017</v>
      </c>
      <c r="AI227" s="17">
        <f t="shared" si="91"/>
        <v>56008261</v>
      </c>
      <c r="AK227" s="15">
        <v>23605257.58237008</v>
      </c>
      <c r="AL227" s="16">
        <v>13797589.031870747</v>
      </c>
      <c r="AM227" s="16">
        <v>1028933.9149947052</v>
      </c>
      <c r="AN227" s="16">
        <v>1691114.5259213913</v>
      </c>
      <c r="AO227" s="16">
        <v>114862.24947475882</v>
      </c>
      <c r="AP227" s="16">
        <v>114931.34317479515</v>
      </c>
      <c r="AQ227" s="16">
        <v>17004.796133268741</v>
      </c>
      <c r="AR227" s="16">
        <v>3949138.3321941448</v>
      </c>
      <c r="AS227" s="16">
        <v>10868542.112939721</v>
      </c>
      <c r="AT227" s="16">
        <f t="shared" si="83"/>
        <v>38563647.574843556</v>
      </c>
      <c r="AU227" s="16">
        <f t="shared" si="84"/>
        <v>1806045.8690961865</v>
      </c>
      <c r="AV227" s="16">
        <f t="shared" si="85"/>
        <v>14817680.445133865</v>
      </c>
      <c r="AW227" s="16">
        <f t="shared" si="86"/>
        <v>55187373.88907361</v>
      </c>
      <c r="AX227" s="16">
        <f t="shared" si="87"/>
        <v>110596.11092638969</v>
      </c>
      <c r="AY227" s="17">
        <f t="shared" si="92"/>
        <v>55297970</v>
      </c>
    </row>
    <row r="228" spans="1:51" x14ac:dyDescent="0.2">
      <c r="A228" s="4">
        <f t="shared" si="88"/>
        <v>2034</v>
      </c>
      <c r="B228" s="4">
        <f t="shared" si="89"/>
        <v>7</v>
      </c>
      <c r="C228" s="11">
        <f t="shared" si="72"/>
        <v>49126</v>
      </c>
      <c r="E228" s="15">
        <v>16294846</v>
      </c>
      <c r="F228" s="16">
        <v>10352950</v>
      </c>
      <c r="G228" s="16">
        <v>661001</v>
      </c>
      <c r="H228" s="16">
        <v>1407876</v>
      </c>
      <c r="I228" s="16">
        <v>95090</v>
      </c>
      <c r="J228" s="16">
        <v>89182</v>
      </c>
      <c r="K228" s="16">
        <v>15288</v>
      </c>
      <c r="L228" s="16">
        <v>3776374</v>
      </c>
      <c r="M228" s="16">
        <v>10651003</v>
      </c>
      <c r="N228" s="16">
        <f t="shared" si="73"/>
        <v>27419175</v>
      </c>
      <c r="O228" s="16">
        <f t="shared" si="74"/>
        <v>1497058</v>
      </c>
      <c r="P228" s="16">
        <f t="shared" si="75"/>
        <v>14427377</v>
      </c>
      <c r="Q228" s="16">
        <f t="shared" si="76"/>
        <v>43343610</v>
      </c>
      <c r="R228" s="16">
        <f t="shared" si="77"/>
        <v>86861</v>
      </c>
      <c r="S228" s="17">
        <f t="shared" si="90"/>
        <v>43430471</v>
      </c>
      <c r="U228" s="15">
        <v>17128628</v>
      </c>
      <c r="V228" s="16">
        <v>11155062</v>
      </c>
      <c r="W228" s="16">
        <v>899625</v>
      </c>
      <c r="X228" s="16">
        <v>1495193</v>
      </c>
      <c r="Y228" s="16">
        <v>94998</v>
      </c>
      <c r="Z228" s="16">
        <v>109813</v>
      </c>
      <c r="AA228" s="16">
        <v>15606</v>
      </c>
      <c r="AB228" s="16">
        <v>3959930</v>
      </c>
      <c r="AC228" s="16">
        <v>11124502</v>
      </c>
      <c r="AD228" s="16">
        <f t="shared" si="78"/>
        <v>29293919</v>
      </c>
      <c r="AE228" s="16">
        <f t="shared" si="79"/>
        <v>1605006</v>
      </c>
      <c r="AF228" s="16">
        <f t="shared" si="80"/>
        <v>15084432</v>
      </c>
      <c r="AG228" s="16">
        <f t="shared" si="81"/>
        <v>45983357</v>
      </c>
      <c r="AH228" s="16">
        <f t="shared" si="82"/>
        <v>92151</v>
      </c>
      <c r="AI228" s="17">
        <f t="shared" si="91"/>
        <v>46075508</v>
      </c>
      <c r="AK228" s="15">
        <v>17001904.724008758</v>
      </c>
      <c r="AL228" s="16">
        <v>11073331.956925064</v>
      </c>
      <c r="AM228" s="16">
        <v>893522.00479039294</v>
      </c>
      <c r="AN228" s="16">
        <v>1473166.8628269308</v>
      </c>
      <c r="AO228" s="16">
        <v>94737.32155932131</v>
      </c>
      <c r="AP228" s="16">
        <v>107900.03437851876</v>
      </c>
      <c r="AQ228" s="16">
        <v>15522.964190863528</v>
      </c>
      <c r="AR228" s="16">
        <v>3776373.841658948</v>
      </c>
      <c r="AS228" s="16">
        <v>10651002.798962092</v>
      </c>
      <c r="AT228" s="16">
        <f t="shared" si="83"/>
        <v>29079018.971474398</v>
      </c>
      <c r="AU228" s="16">
        <f t="shared" si="84"/>
        <v>1581066.8972054496</v>
      </c>
      <c r="AV228" s="16">
        <f t="shared" si="85"/>
        <v>14427376.64062104</v>
      </c>
      <c r="AW228" s="16">
        <f t="shared" si="86"/>
        <v>45087462.509300888</v>
      </c>
      <c r="AX228" s="16">
        <f t="shared" si="87"/>
        <v>90355.490699112415</v>
      </c>
      <c r="AY228" s="17">
        <f t="shared" si="92"/>
        <v>45177818</v>
      </c>
    </row>
    <row r="229" spans="1:51" x14ac:dyDescent="0.2">
      <c r="A229" s="4">
        <f t="shared" si="88"/>
        <v>2034</v>
      </c>
      <c r="B229" s="4">
        <f t="shared" si="89"/>
        <v>8</v>
      </c>
      <c r="C229" s="11">
        <f t="shared" si="72"/>
        <v>49157</v>
      </c>
      <c r="E229" s="15">
        <v>15426230</v>
      </c>
      <c r="F229" s="16">
        <v>10595003</v>
      </c>
      <c r="G229" s="16">
        <v>690333</v>
      </c>
      <c r="H229" s="16">
        <v>1333737</v>
      </c>
      <c r="I229" s="16">
        <v>91675</v>
      </c>
      <c r="J229" s="16">
        <v>101705</v>
      </c>
      <c r="K229" s="16">
        <v>17305</v>
      </c>
      <c r="L229" s="16">
        <v>3752447</v>
      </c>
      <c r="M229" s="16">
        <v>11034401</v>
      </c>
      <c r="N229" s="16">
        <f t="shared" si="73"/>
        <v>26820546</v>
      </c>
      <c r="O229" s="16">
        <f t="shared" si="74"/>
        <v>1435442</v>
      </c>
      <c r="P229" s="16">
        <f t="shared" si="75"/>
        <v>14786848</v>
      </c>
      <c r="Q229" s="16">
        <f t="shared" si="76"/>
        <v>43042836</v>
      </c>
      <c r="R229" s="16">
        <f t="shared" si="77"/>
        <v>86258</v>
      </c>
      <c r="S229" s="17">
        <f t="shared" si="90"/>
        <v>43129094</v>
      </c>
      <c r="U229" s="15">
        <v>16362178</v>
      </c>
      <c r="V229" s="16">
        <v>11249207</v>
      </c>
      <c r="W229" s="16">
        <v>935206</v>
      </c>
      <c r="X229" s="16">
        <v>1414269</v>
      </c>
      <c r="Y229" s="16">
        <v>90695</v>
      </c>
      <c r="Z229" s="16">
        <v>124678</v>
      </c>
      <c r="AA229" s="16">
        <v>17075</v>
      </c>
      <c r="AB229" s="16">
        <v>3893688</v>
      </c>
      <c r="AC229" s="16">
        <v>11394015</v>
      </c>
      <c r="AD229" s="16">
        <f t="shared" si="78"/>
        <v>28654361</v>
      </c>
      <c r="AE229" s="16">
        <f t="shared" si="79"/>
        <v>1538947</v>
      </c>
      <c r="AF229" s="16">
        <f t="shared" si="80"/>
        <v>15287703</v>
      </c>
      <c r="AG229" s="16">
        <f t="shared" si="81"/>
        <v>45481011</v>
      </c>
      <c r="AH229" s="16">
        <f t="shared" si="82"/>
        <v>91144</v>
      </c>
      <c r="AI229" s="17">
        <f t="shared" si="91"/>
        <v>45572155</v>
      </c>
      <c r="AK229" s="15">
        <v>16218506.052223073</v>
      </c>
      <c r="AL229" s="16">
        <v>11186309.677145252</v>
      </c>
      <c r="AM229" s="16">
        <v>931727.24743272213</v>
      </c>
      <c r="AN229" s="16">
        <v>1393224.8812784017</v>
      </c>
      <c r="AO229" s="16">
        <v>90553.971250673654</v>
      </c>
      <c r="AP229" s="16">
        <v>122768.59278151258</v>
      </c>
      <c r="AQ229" s="16">
        <v>17055.412323279961</v>
      </c>
      <c r="AR229" s="16">
        <v>3752446.8215544419</v>
      </c>
      <c r="AS229" s="16">
        <v>11034400.85586098</v>
      </c>
      <c r="AT229" s="16">
        <f t="shared" si="83"/>
        <v>28444152.360375002</v>
      </c>
      <c r="AU229" s="16">
        <f t="shared" si="84"/>
        <v>1515993.4740599142</v>
      </c>
      <c r="AV229" s="16">
        <f t="shared" si="85"/>
        <v>14786847.677415423</v>
      </c>
      <c r="AW229" s="16">
        <f t="shared" si="86"/>
        <v>44746993.511850342</v>
      </c>
      <c r="AX229" s="16">
        <f t="shared" si="87"/>
        <v>89673.488149657845</v>
      </c>
      <c r="AY229" s="17">
        <f t="shared" si="92"/>
        <v>44836667</v>
      </c>
    </row>
    <row r="230" spans="1:51" x14ac:dyDescent="0.2">
      <c r="A230" s="4">
        <f t="shared" si="88"/>
        <v>2034</v>
      </c>
      <c r="B230" s="4">
        <f t="shared" si="89"/>
        <v>9</v>
      </c>
      <c r="C230" s="11">
        <f t="shared" si="72"/>
        <v>49188</v>
      </c>
      <c r="E230" s="15">
        <v>21347252</v>
      </c>
      <c r="F230" s="16">
        <v>12711471</v>
      </c>
      <c r="G230" s="16">
        <v>800977</v>
      </c>
      <c r="H230" s="16">
        <v>1592905</v>
      </c>
      <c r="I230" s="16">
        <v>106308</v>
      </c>
      <c r="J230" s="16">
        <v>133070</v>
      </c>
      <c r="K230" s="16">
        <v>18688</v>
      </c>
      <c r="L230" s="16">
        <v>3941262</v>
      </c>
      <c r="M230" s="16">
        <v>11079840</v>
      </c>
      <c r="N230" s="16">
        <f t="shared" si="73"/>
        <v>34984696</v>
      </c>
      <c r="O230" s="16">
        <f t="shared" si="74"/>
        <v>1725975</v>
      </c>
      <c r="P230" s="16">
        <f t="shared" si="75"/>
        <v>15021102</v>
      </c>
      <c r="Q230" s="16">
        <f t="shared" si="76"/>
        <v>51731773</v>
      </c>
      <c r="R230" s="16">
        <f t="shared" si="77"/>
        <v>103671</v>
      </c>
      <c r="S230" s="17">
        <f t="shared" si="90"/>
        <v>51835444</v>
      </c>
      <c r="U230" s="15">
        <v>22796055</v>
      </c>
      <c r="V230" s="16">
        <v>13412057</v>
      </c>
      <c r="W230" s="16">
        <v>1045813</v>
      </c>
      <c r="X230" s="16">
        <v>1692918</v>
      </c>
      <c r="Y230" s="16">
        <v>104623</v>
      </c>
      <c r="Z230" s="16">
        <v>157511</v>
      </c>
      <c r="AA230" s="16">
        <v>18175</v>
      </c>
      <c r="AB230" s="16">
        <v>4013048</v>
      </c>
      <c r="AC230" s="16">
        <v>11323357</v>
      </c>
      <c r="AD230" s="16">
        <f t="shared" si="78"/>
        <v>37376723</v>
      </c>
      <c r="AE230" s="16">
        <f t="shared" si="79"/>
        <v>1850429</v>
      </c>
      <c r="AF230" s="16">
        <f t="shared" si="80"/>
        <v>15336405</v>
      </c>
      <c r="AG230" s="16">
        <f t="shared" si="81"/>
        <v>54563557</v>
      </c>
      <c r="AH230" s="16">
        <f t="shared" si="82"/>
        <v>109346</v>
      </c>
      <c r="AI230" s="17">
        <f t="shared" si="91"/>
        <v>54672903</v>
      </c>
      <c r="AK230" s="15">
        <v>22583720.479074594</v>
      </c>
      <c r="AL230" s="16">
        <v>13352368.071935393</v>
      </c>
      <c r="AM230" s="16">
        <v>1043560.5771885017</v>
      </c>
      <c r="AN230" s="16">
        <v>1666318.5343261659</v>
      </c>
      <c r="AO230" s="16">
        <v>104654.2555870043</v>
      </c>
      <c r="AP230" s="16">
        <v>156512.13570363709</v>
      </c>
      <c r="AQ230" s="16">
        <v>18223.022744562306</v>
      </c>
      <c r="AR230" s="16">
        <v>3941262.0648257313</v>
      </c>
      <c r="AS230" s="16">
        <v>11079839.674610667</v>
      </c>
      <c r="AT230" s="16">
        <f t="shared" si="83"/>
        <v>37102526.406530045</v>
      </c>
      <c r="AU230" s="16">
        <f t="shared" si="84"/>
        <v>1822830.6700298029</v>
      </c>
      <c r="AV230" s="16">
        <f t="shared" si="85"/>
        <v>15021101.739436399</v>
      </c>
      <c r="AW230" s="16">
        <f t="shared" si="86"/>
        <v>53946458.815996245</v>
      </c>
      <c r="AX230" s="16">
        <f t="shared" si="87"/>
        <v>108109.18400375545</v>
      </c>
      <c r="AY230" s="17">
        <f t="shared" si="92"/>
        <v>54054568</v>
      </c>
    </row>
    <row r="231" spans="1:51" x14ac:dyDescent="0.2">
      <c r="A231" s="4">
        <f t="shared" si="88"/>
        <v>2034</v>
      </c>
      <c r="B231" s="4">
        <f t="shared" si="89"/>
        <v>10</v>
      </c>
      <c r="C231" s="11">
        <f t="shared" si="72"/>
        <v>49218</v>
      </c>
      <c r="E231" s="15">
        <v>48202329</v>
      </c>
      <c r="F231" s="16">
        <v>21715049</v>
      </c>
      <c r="G231" s="16">
        <v>1272584</v>
      </c>
      <c r="H231" s="16">
        <v>2697159</v>
      </c>
      <c r="I231" s="16">
        <v>150478</v>
      </c>
      <c r="J231" s="16">
        <v>166141</v>
      </c>
      <c r="K231" s="16">
        <v>22098</v>
      </c>
      <c r="L231" s="16">
        <v>4363024</v>
      </c>
      <c r="M231" s="16">
        <v>11661318</v>
      </c>
      <c r="N231" s="16">
        <f t="shared" si="73"/>
        <v>71362538</v>
      </c>
      <c r="O231" s="16">
        <f t="shared" si="74"/>
        <v>2863300</v>
      </c>
      <c r="P231" s="16">
        <f t="shared" si="75"/>
        <v>16024342</v>
      </c>
      <c r="Q231" s="16">
        <f t="shared" si="76"/>
        <v>90250180</v>
      </c>
      <c r="R231" s="16">
        <f t="shared" si="77"/>
        <v>180862</v>
      </c>
      <c r="S231" s="17">
        <f t="shared" si="90"/>
        <v>90431042</v>
      </c>
      <c r="U231" s="15">
        <v>51499844</v>
      </c>
      <c r="V231" s="16">
        <v>23020321</v>
      </c>
      <c r="W231" s="16">
        <v>1552784</v>
      </c>
      <c r="X231" s="16">
        <v>2874898</v>
      </c>
      <c r="Y231" s="16">
        <v>147304</v>
      </c>
      <c r="Z231" s="16">
        <v>194865</v>
      </c>
      <c r="AA231" s="16">
        <v>21590</v>
      </c>
      <c r="AB231" s="16">
        <v>4676845</v>
      </c>
      <c r="AC231" s="16">
        <v>12534799</v>
      </c>
      <c r="AD231" s="16">
        <f t="shared" si="78"/>
        <v>76241843</v>
      </c>
      <c r="AE231" s="16">
        <f t="shared" si="79"/>
        <v>3069763</v>
      </c>
      <c r="AF231" s="16">
        <f t="shared" si="80"/>
        <v>17211644</v>
      </c>
      <c r="AG231" s="16">
        <f t="shared" si="81"/>
        <v>96523250</v>
      </c>
      <c r="AH231" s="16">
        <f t="shared" si="82"/>
        <v>193433</v>
      </c>
      <c r="AI231" s="17">
        <f t="shared" si="91"/>
        <v>96716683</v>
      </c>
      <c r="AK231" s="15">
        <v>51114287.287552088</v>
      </c>
      <c r="AL231" s="16">
        <v>22858416.870627929</v>
      </c>
      <c r="AM231" s="16">
        <v>1540310.3549623026</v>
      </c>
      <c r="AN231" s="16">
        <v>2828887.9544210411</v>
      </c>
      <c r="AO231" s="16">
        <v>147839.38080359015</v>
      </c>
      <c r="AP231" s="16">
        <v>195089.52215235273</v>
      </c>
      <c r="AQ231" s="16">
        <v>21678.605650988873</v>
      </c>
      <c r="AR231" s="16">
        <v>4363024.1457258053</v>
      </c>
      <c r="AS231" s="16">
        <v>11661318.271960789</v>
      </c>
      <c r="AT231" s="16">
        <f t="shared" si="83"/>
        <v>75682532.499596894</v>
      </c>
      <c r="AU231" s="16">
        <f t="shared" si="84"/>
        <v>3023977.4765733937</v>
      </c>
      <c r="AV231" s="16">
        <f t="shared" si="85"/>
        <v>16024342.417686595</v>
      </c>
      <c r="AW231" s="16">
        <f t="shared" si="86"/>
        <v>94730852.393856883</v>
      </c>
      <c r="AX231" s="16">
        <f t="shared" si="87"/>
        <v>189841.60614311695</v>
      </c>
      <c r="AY231" s="17">
        <f t="shared" si="92"/>
        <v>94920694</v>
      </c>
    </row>
    <row r="232" spans="1:51" x14ac:dyDescent="0.2">
      <c r="A232" s="4">
        <f t="shared" si="88"/>
        <v>2034</v>
      </c>
      <c r="B232" s="4">
        <f t="shared" si="89"/>
        <v>11</v>
      </c>
      <c r="C232" s="11">
        <f t="shared" si="72"/>
        <v>49249</v>
      </c>
      <c r="E232" s="15">
        <v>85084129</v>
      </c>
      <c r="F232" s="16">
        <v>33556773</v>
      </c>
      <c r="G232" s="16">
        <v>1798872</v>
      </c>
      <c r="H232" s="16">
        <v>3164270</v>
      </c>
      <c r="I232" s="16">
        <v>160062</v>
      </c>
      <c r="J232" s="16">
        <v>157935</v>
      </c>
      <c r="K232" s="16">
        <v>23028</v>
      </c>
      <c r="L232" s="16">
        <v>5120691</v>
      </c>
      <c r="M232" s="16">
        <v>12746580</v>
      </c>
      <c r="N232" s="16">
        <f t="shared" si="73"/>
        <v>120622864</v>
      </c>
      <c r="O232" s="16">
        <f t="shared" si="74"/>
        <v>3322205</v>
      </c>
      <c r="P232" s="16">
        <f t="shared" si="75"/>
        <v>17867271</v>
      </c>
      <c r="Q232" s="16">
        <f t="shared" si="76"/>
        <v>141812340</v>
      </c>
      <c r="R232" s="16">
        <f t="shared" si="77"/>
        <v>284193</v>
      </c>
      <c r="S232" s="17">
        <f t="shared" si="90"/>
        <v>142096533</v>
      </c>
      <c r="U232" s="15">
        <v>90804521</v>
      </c>
      <c r="V232" s="16">
        <v>35794913</v>
      </c>
      <c r="W232" s="16">
        <v>2089604</v>
      </c>
      <c r="X232" s="16">
        <v>3384948</v>
      </c>
      <c r="Y232" s="16">
        <v>158421</v>
      </c>
      <c r="Z232" s="16">
        <v>176811</v>
      </c>
      <c r="AA232" s="16">
        <v>22808</v>
      </c>
      <c r="AB232" s="16">
        <v>4903855</v>
      </c>
      <c r="AC232" s="16">
        <v>12195237</v>
      </c>
      <c r="AD232" s="16">
        <f t="shared" si="78"/>
        <v>128870267</v>
      </c>
      <c r="AE232" s="16">
        <f t="shared" si="79"/>
        <v>3561759</v>
      </c>
      <c r="AF232" s="16">
        <f t="shared" si="80"/>
        <v>17099092</v>
      </c>
      <c r="AG232" s="16">
        <f t="shared" si="81"/>
        <v>149531118</v>
      </c>
      <c r="AH232" s="16">
        <f t="shared" si="82"/>
        <v>299662</v>
      </c>
      <c r="AI232" s="17">
        <f t="shared" si="91"/>
        <v>149830780</v>
      </c>
      <c r="AK232" s="15">
        <v>90267011.380850762</v>
      </c>
      <c r="AL232" s="16">
        <v>35424310.406581312</v>
      </c>
      <c r="AM232" s="16">
        <v>2051867.6207590965</v>
      </c>
      <c r="AN232" s="16">
        <v>3334080.2581585837</v>
      </c>
      <c r="AO232" s="16">
        <v>158823.26224208606</v>
      </c>
      <c r="AP232" s="16">
        <v>174554.61017036677</v>
      </c>
      <c r="AQ232" s="16">
        <v>22861.347988790138</v>
      </c>
      <c r="AR232" s="16">
        <v>5120690.8295224793</v>
      </c>
      <c r="AS232" s="16">
        <v>12746579.512886811</v>
      </c>
      <c r="AT232" s="16">
        <f t="shared" si="83"/>
        <v>127924874.01842204</v>
      </c>
      <c r="AU232" s="16">
        <f t="shared" si="84"/>
        <v>3508634.8683289504</v>
      </c>
      <c r="AV232" s="16">
        <f t="shared" si="85"/>
        <v>17867270.34240929</v>
      </c>
      <c r="AW232" s="16">
        <f t="shared" si="86"/>
        <v>149300779.22916028</v>
      </c>
      <c r="AX232" s="16">
        <f t="shared" si="87"/>
        <v>299199.77083972096</v>
      </c>
      <c r="AY232" s="17">
        <f t="shared" si="92"/>
        <v>149599979</v>
      </c>
    </row>
    <row r="233" spans="1:51" x14ac:dyDescent="0.2">
      <c r="A233" s="4">
        <f t="shared" si="88"/>
        <v>2034</v>
      </c>
      <c r="B233" s="4">
        <f t="shared" si="89"/>
        <v>12</v>
      </c>
      <c r="C233" s="11">
        <f t="shared" si="72"/>
        <v>49279</v>
      </c>
      <c r="E233" s="15">
        <v>109813204</v>
      </c>
      <c r="F233" s="16">
        <v>42645553</v>
      </c>
      <c r="G233" s="16">
        <v>2199877</v>
      </c>
      <c r="H233" s="16">
        <v>3857343</v>
      </c>
      <c r="I233" s="16">
        <v>168757</v>
      </c>
      <c r="J233" s="16">
        <v>172630</v>
      </c>
      <c r="K233" s="16">
        <v>23078</v>
      </c>
      <c r="L233" s="16">
        <v>5929160</v>
      </c>
      <c r="M233" s="16">
        <v>12906982</v>
      </c>
      <c r="N233" s="16">
        <f t="shared" si="73"/>
        <v>154850469</v>
      </c>
      <c r="O233" s="16">
        <f t="shared" si="74"/>
        <v>4029973</v>
      </c>
      <c r="P233" s="16">
        <f t="shared" si="75"/>
        <v>18836142</v>
      </c>
      <c r="Q233" s="16">
        <f t="shared" si="76"/>
        <v>177716584</v>
      </c>
      <c r="R233" s="16">
        <f t="shared" si="77"/>
        <v>356145</v>
      </c>
      <c r="S233" s="17">
        <f t="shared" si="90"/>
        <v>178072729</v>
      </c>
      <c r="U233" s="15">
        <v>117133439</v>
      </c>
      <c r="V233" s="16">
        <v>45611967</v>
      </c>
      <c r="W233" s="16">
        <v>2502286</v>
      </c>
      <c r="X233" s="16">
        <v>4130110</v>
      </c>
      <c r="Y233" s="16">
        <v>167541</v>
      </c>
      <c r="Z233" s="16">
        <v>190451</v>
      </c>
      <c r="AA233" s="16">
        <v>22898</v>
      </c>
      <c r="AB233" s="16">
        <v>6082849</v>
      </c>
      <c r="AC233" s="16">
        <v>13289549</v>
      </c>
      <c r="AD233" s="16">
        <f t="shared" si="78"/>
        <v>165438131</v>
      </c>
      <c r="AE233" s="16">
        <f t="shared" si="79"/>
        <v>4320561</v>
      </c>
      <c r="AF233" s="16">
        <f t="shared" si="80"/>
        <v>19372398</v>
      </c>
      <c r="AG233" s="16">
        <f t="shared" si="81"/>
        <v>189131090</v>
      </c>
      <c r="AH233" s="16">
        <f t="shared" si="82"/>
        <v>379020</v>
      </c>
      <c r="AI233" s="17">
        <f t="shared" si="91"/>
        <v>189510110</v>
      </c>
      <c r="AK233" s="15">
        <v>116487811.0373601</v>
      </c>
      <c r="AL233" s="16">
        <v>45097481.635645375</v>
      </c>
      <c r="AM233" s="16">
        <v>2448375.5646868693</v>
      </c>
      <c r="AN233" s="16">
        <v>4068632.1128859557</v>
      </c>
      <c r="AO233" s="16">
        <v>167862.74842591269</v>
      </c>
      <c r="AP233" s="16">
        <v>187487.00707354187</v>
      </c>
      <c r="AQ233" s="16">
        <v>22945.995682188121</v>
      </c>
      <c r="AR233" s="16">
        <v>5929159.6494833296</v>
      </c>
      <c r="AS233" s="16">
        <v>12906981.851983447</v>
      </c>
      <c r="AT233" s="16">
        <f t="shared" si="83"/>
        <v>164224476.98180041</v>
      </c>
      <c r="AU233" s="16">
        <f t="shared" si="84"/>
        <v>4256119.1199594978</v>
      </c>
      <c r="AV233" s="16">
        <f t="shared" si="85"/>
        <v>18836141.501466777</v>
      </c>
      <c r="AW233" s="16">
        <f t="shared" si="86"/>
        <v>187316737.60322669</v>
      </c>
      <c r="AX233" s="16">
        <f t="shared" si="87"/>
        <v>375384.39677330852</v>
      </c>
      <c r="AY233" s="17">
        <f t="shared" si="92"/>
        <v>187692122</v>
      </c>
    </row>
    <row r="234" spans="1:51" x14ac:dyDescent="0.2">
      <c r="A234" s="4">
        <f t="shared" si="88"/>
        <v>2035</v>
      </c>
      <c r="B234" s="4">
        <f t="shared" si="89"/>
        <v>1</v>
      </c>
      <c r="C234" s="11">
        <f t="shared" si="72"/>
        <v>49310</v>
      </c>
      <c r="E234" s="15">
        <v>102197633</v>
      </c>
      <c r="F234" s="16">
        <v>40588153</v>
      </c>
      <c r="G234" s="16">
        <v>2128278</v>
      </c>
      <c r="H234" s="16">
        <v>3814485</v>
      </c>
      <c r="I234" s="16">
        <v>155200</v>
      </c>
      <c r="J234" s="16">
        <v>155149</v>
      </c>
      <c r="K234" s="16">
        <v>20266</v>
      </c>
      <c r="L234" s="16">
        <v>5757142</v>
      </c>
      <c r="M234" s="16">
        <v>13474516</v>
      </c>
      <c r="N234" s="16">
        <f t="shared" si="73"/>
        <v>145089530</v>
      </c>
      <c r="O234" s="16">
        <f t="shared" si="74"/>
        <v>3969634</v>
      </c>
      <c r="P234" s="16">
        <f t="shared" si="75"/>
        <v>19231658</v>
      </c>
      <c r="Q234" s="16">
        <f t="shared" si="76"/>
        <v>168290822</v>
      </c>
      <c r="R234" s="16">
        <f t="shared" si="77"/>
        <v>337256</v>
      </c>
      <c r="S234" s="17">
        <f t="shared" si="90"/>
        <v>168628078</v>
      </c>
      <c r="U234" s="15">
        <v>109377873</v>
      </c>
      <c r="V234" s="16">
        <v>43527450</v>
      </c>
      <c r="W234" s="16">
        <v>2407906</v>
      </c>
      <c r="X234" s="16">
        <v>4093448</v>
      </c>
      <c r="Y234" s="16">
        <v>154770</v>
      </c>
      <c r="Z234" s="16">
        <v>175151</v>
      </c>
      <c r="AA234" s="16">
        <v>20208</v>
      </c>
      <c r="AB234" s="16">
        <v>5439819</v>
      </c>
      <c r="AC234" s="16">
        <v>12731825</v>
      </c>
      <c r="AD234" s="16">
        <f t="shared" si="78"/>
        <v>155488207</v>
      </c>
      <c r="AE234" s="16">
        <f t="shared" si="79"/>
        <v>4268599</v>
      </c>
      <c r="AF234" s="16">
        <f t="shared" si="80"/>
        <v>18171644</v>
      </c>
      <c r="AG234" s="16">
        <f t="shared" si="81"/>
        <v>177928450</v>
      </c>
      <c r="AH234" s="16">
        <f t="shared" si="82"/>
        <v>356570</v>
      </c>
      <c r="AI234" s="17">
        <f t="shared" si="91"/>
        <v>178285020</v>
      </c>
      <c r="AK234" s="15">
        <v>108756750.01068738</v>
      </c>
      <c r="AL234" s="16">
        <v>43063238.119662352</v>
      </c>
      <c r="AM234" s="16">
        <v>2362117.8001184911</v>
      </c>
      <c r="AN234" s="16">
        <v>4032179.3712471472</v>
      </c>
      <c r="AO234" s="16">
        <v>154991.32626834206</v>
      </c>
      <c r="AP234" s="16">
        <v>172230.57432787347</v>
      </c>
      <c r="AQ234" s="16">
        <v>20237.807465761201</v>
      </c>
      <c r="AR234" s="16">
        <v>5757142.4261116479</v>
      </c>
      <c r="AS234" s="16">
        <v>13474515.843178378</v>
      </c>
      <c r="AT234" s="16">
        <f t="shared" si="83"/>
        <v>154357335.06420231</v>
      </c>
      <c r="AU234" s="16">
        <f t="shared" si="84"/>
        <v>4204409.9455750203</v>
      </c>
      <c r="AV234" s="16">
        <f t="shared" si="85"/>
        <v>19231658.269290026</v>
      </c>
      <c r="AW234" s="16">
        <f t="shared" si="86"/>
        <v>177793403.27906737</v>
      </c>
      <c r="AX234" s="16">
        <f t="shared" si="87"/>
        <v>356299.72093263268</v>
      </c>
      <c r="AY234" s="17">
        <f t="shared" si="92"/>
        <v>178149703</v>
      </c>
    </row>
    <row r="235" spans="1:51" x14ac:dyDescent="0.2">
      <c r="A235" s="4">
        <f t="shared" si="88"/>
        <v>2035</v>
      </c>
      <c r="B235" s="4">
        <f t="shared" si="89"/>
        <v>2</v>
      </c>
      <c r="C235" s="11">
        <f t="shared" si="72"/>
        <v>49341</v>
      </c>
      <c r="E235" s="15">
        <v>87229735</v>
      </c>
      <c r="F235" s="16">
        <v>34960056</v>
      </c>
      <c r="G235" s="16">
        <v>1878764</v>
      </c>
      <c r="H235" s="16">
        <v>3486213</v>
      </c>
      <c r="I235" s="16">
        <v>144082</v>
      </c>
      <c r="J235" s="16">
        <v>152682</v>
      </c>
      <c r="K235" s="16">
        <v>19111</v>
      </c>
      <c r="L235" s="16">
        <v>5317431</v>
      </c>
      <c r="M235" s="16">
        <v>12229869</v>
      </c>
      <c r="N235" s="16">
        <f t="shared" si="73"/>
        <v>124231748</v>
      </c>
      <c r="O235" s="16">
        <f t="shared" si="74"/>
        <v>3638895</v>
      </c>
      <c r="P235" s="16">
        <f t="shared" si="75"/>
        <v>17547300</v>
      </c>
      <c r="Q235" s="16">
        <f t="shared" si="76"/>
        <v>145417943</v>
      </c>
      <c r="R235" s="16">
        <f t="shared" si="77"/>
        <v>291419</v>
      </c>
      <c r="S235" s="17">
        <f t="shared" si="90"/>
        <v>145709362</v>
      </c>
      <c r="U235" s="15">
        <v>93374696</v>
      </c>
      <c r="V235" s="16">
        <v>37459525</v>
      </c>
      <c r="W235" s="16">
        <v>2137766</v>
      </c>
      <c r="X235" s="16">
        <v>3739153</v>
      </c>
      <c r="Y235" s="16">
        <v>144393</v>
      </c>
      <c r="Z235" s="16">
        <v>173799</v>
      </c>
      <c r="AA235" s="16">
        <v>19152</v>
      </c>
      <c r="AB235" s="16">
        <v>5192268</v>
      </c>
      <c r="AC235" s="16">
        <v>11954861</v>
      </c>
      <c r="AD235" s="16">
        <f t="shared" si="78"/>
        <v>133135532</v>
      </c>
      <c r="AE235" s="16">
        <f t="shared" si="79"/>
        <v>3912952</v>
      </c>
      <c r="AF235" s="16">
        <f t="shared" si="80"/>
        <v>17147129</v>
      </c>
      <c r="AG235" s="16">
        <f t="shared" si="81"/>
        <v>154195613</v>
      </c>
      <c r="AH235" s="16">
        <f t="shared" si="82"/>
        <v>309009</v>
      </c>
      <c r="AI235" s="17">
        <f t="shared" si="91"/>
        <v>154504622</v>
      </c>
      <c r="AK235" s="15">
        <v>92798091.494620427</v>
      </c>
      <c r="AL235" s="16">
        <v>37100397.269367635</v>
      </c>
      <c r="AM235" s="16">
        <v>2105107.7197101675</v>
      </c>
      <c r="AN235" s="16">
        <v>3682498.1748793046</v>
      </c>
      <c r="AO235" s="16">
        <v>144473.01459848258</v>
      </c>
      <c r="AP235" s="16">
        <v>171611.75018514632</v>
      </c>
      <c r="AQ235" s="16">
        <v>19162.41466356497</v>
      </c>
      <c r="AR235" s="16">
        <v>5317430.5724858288</v>
      </c>
      <c r="AS235" s="16">
        <v>12229869.06894776</v>
      </c>
      <c r="AT235" s="16">
        <f t="shared" si="83"/>
        <v>132167231.91296029</v>
      </c>
      <c r="AU235" s="16">
        <f t="shared" si="84"/>
        <v>3854109.9250644511</v>
      </c>
      <c r="AV235" s="16">
        <f t="shared" si="85"/>
        <v>17547299.641433589</v>
      </c>
      <c r="AW235" s="16">
        <f t="shared" si="86"/>
        <v>153568641.47945833</v>
      </c>
      <c r="AX235" s="16">
        <f t="shared" si="87"/>
        <v>307752.52054166794</v>
      </c>
      <c r="AY235" s="17">
        <f t="shared" si="92"/>
        <v>153876394</v>
      </c>
    </row>
    <row r="236" spans="1:51" x14ac:dyDescent="0.2">
      <c r="A236" s="4">
        <f t="shared" si="88"/>
        <v>2035</v>
      </c>
      <c r="B236" s="4">
        <f t="shared" si="89"/>
        <v>3</v>
      </c>
      <c r="C236" s="11">
        <f t="shared" si="72"/>
        <v>49369</v>
      </c>
      <c r="E236" s="15">
        <v>77759047</v>
      </c>
      <c r="F236" s="16">
        <v>32438193</v>
      </c>
      <c r="G236" s="16">
        <v>1749533</v>
      </c>
      <c r="H236" s="16">
        <v>3341791</v>
      </c>
      <c r="I236" s="16">
        <v>152433</v>
      </c>
      <c r="J236" s="16">
        <v>154247</v>
      </c>
      <c r="K236" s="16">
        <v>20596</v>
      </c>
      <c r="L236" s="16">
        <v>5309489</v>
      </c>
      <c r="M236" s="16">
        <v>13939029</v>
      </c>
      <c r="N236" s="16">
        <f t="shared" si="73"/>
        <v>112119802</v>
      </c>
      <c r="O236" s="16">
        <f t="shared" si="74"/>
        <v>3496038</v>
      </c>
      <c r="P236" s="16">
        <f t="shared" si="75"/>
        <v>19248518</v>
      </c>
      <c r="Q236" s="16">
        <f t="shared" si="76"/>
        <v>134864358</v>
      </c>
      <c r="R236" s="16">
        <f t="shared" si="77"/>
        <v>270269</v>
      </c>
      <c r="S236" s="17">
        <f t="shared" si="90"/>
        <v>135134627</v>
      </c>
      <c r="U236" s="15">
        <v>83193331</v>
      </c>
      <c r="V236" s="16">
        <v>34755291</v>
      </c>
      <c r="W236" s="16">
        <v>2032423</v>
      </c>
      <c r="X236" s="16">
        <v>3581223</v>
      </c>
      <c r="Y236" s="16">
        <v>153699</v>
      </c>
      <c r="Z236" s="16">
        <v>178113</v>
      </c>
      <c r="AA236" s="16">
        <v>20770</v>
      </c>
      <c r="AB236" s="16">
        <v>5098173</v>
      </c>
      <c r="AC236" s="16">
        <v>13240300</v>
      </c>
      <c r="AD236" s="16">
        <f t="shared" si="78"/>
        <v>120155514</v>
      </c>
      <c r="AE236" s="16">
        <f t="shared" si="79"/>
        <v>3759336</v>
      </c>
      <c r="AF236" s="16">
        <f t="shared" si="80"/>
        <v>18338473</v>
      </c>
      <c r="AG236" s="16">
        <f t="shared" si="81"/>
        <v>142253323</v>
      </c>
      <c r="AH236" s="16">
        <f t="shared" si="82"/>
        <v>285077</v>
      </c>
      <c r="AI236" s="17">
        <f t="shared" si="91"/>
        <v>142538400</v>
      </c>
      <c r="AK236" s="15">
        <v>82635197.903240442</v>
      </c>
      <c r="AL236" s="16">
        <v>34463644.086389609</v>
      </c>
      <c r="AM236" s="16">
        <v>2008376.8087031199</v>
      </c>
      <c r="AN236" s="16">
        <v>3526943.9921059282</v>
      </c>
      <c r="AO236" s="16">
        <v>153636.46977121738</v>
      </c>
      <c r="AP236" s="16">
        <v>175859.94802672658</v>
      </c>
      <c r="AQ236" s="16">
        <v>20762.929190833303</v>
      </c>
      <c r="AR236" s="16">
        <v>5309488.7653921563</v>
      </c>
      <c r="AS236" s="16">
        <v>13939029.380997824</v>
      </c>
      <c r="AT236" s="16">
        <f t="shared" si="83"/>
        <v>119281618.19729522</v>
      </c>
      <c r="AU236" s="16">
        <f t="shared" si="84"/>
        <v>3702803.9401326547</v>
      </c>
      <c r="AV236" s="16">
        <f t="shared" si="85"/>
        <v>19248518.14638998</v>
      </c>
      <c r="AW236" s="16">
        <f t="shared" si="86"/>
        <v>142232940.28381786</v>
      </c>
      <c r="AX236" s="16">
        <f t="shared" si="87"/>
        <v>285035.7161821425</v>
      </c>
      <c r="AY236" s="17">
        <f t="shared" si="92"/>
        <v>142517976</v>
      </c>
    </row>
    <row r="237" spans="1:51" x14ac:dyDescent="0.2">
      <c r="A237" s="4">
        <f t="shared" si="88"/>
        <v>2035</v>
      </c>
      <c r="B237" s="4">
        <f t="shared" si="89"/>
        <v>4</v>
      </c>
      <c r="C237" s="11">
        <f t="shared" si="72"/>
        <v>49400</v>
      </c>
      <c r="E237" s="15">
        <v>56113104</v>
      </c>
      <c r="F237" s="16">
        <v>24865471</v>
      </c>
      <c r="G237" s="16">
        <v>1391495</v>
      </c>
      <c r="H237" s="16">
        <v>2666832</v>
      </c>
      <c r="I237" s="16">
        <v>140028</v>
      </c>
      <c r="J237" s="16">
        <v>132706</v>
      </c>
      <c r="K237" s="16">
        <v>19961</v>
      </c>
      <c r="L237" s="16">
        <v>4698357</v>
      </c>
      <c r="M237" s="16">
        <v>12076071</v>
      </c>
      <c r="N237" s="16">
        <f t="shared" si="73"/>
        <v>82530059</v>
      </c>
      <c r="O237" s="16">
        <f t="shared" si="74"/>
        <v>2799538</v>
      </c>
      <c r="P237" s="16">
        <f t="shared" si="75"/>
        <v>16774428</v>
      </c>
      <c r="Q237" s="16">
        <f t="shared" si="76"/>
        <v>102104025</v>
      </c>
      <c r="R237" s="16">
        <f t="shared" si="77"/>
        <v>204617</v>
      </c>
      <c r="S237" s="17">
        <f t="shared" si="90"/>
        <v>102308642</v>
      </c>
      <c r="U237" s="15">
        <v>59926365</v>
      </c>
      <c r="V237" s="16">
        <v>26685759</v>
      </c>
      <c r="W237" s="16">
        <v>1670736</v>
      </c>
      <c r="X237" s="16">
        <v>2855379</v>
      </c>
      <c r="Y237" s="16">
        <v>141941</v>
      </c>
      <c r="Z237" s="16">
        <v>155001</v>
      </c>
      <c r="AA237" s="16">
        <v>20251</v>
      </c>
      <c r="AB237" s="16">
        <v>4579657</v>
      </c>
      <c r="AC237" s="16">
        <v>11806957</v>
      </c>
      <c r="AD237" s="16">
        <f t="shared" si="78"/>
        <v>88445052</v>
      </c>
      <c r="AE237" s="16">
        <f t="shared" si="79"/>
        <v>3010380</v>
      </c>
      <c r="AF237" s="16">
        <f t="shared" si="80"/>
        <v>16386614</v>
      </c>
      <c r="AG237" s="16">
        <f t="shared" si="81"/>
        <v>107842046</v>
      </c>
      <c r="AH237" s="16">
        <f t="shared" si="82"/>
        <v>216116</v>
      </c>
      <c r="AI237" s="17">
        <f t="shared" si="91"/>
        <v>108058162</v>
      </c>
      <c r="AK237" s="15">
        <v>59498073.090851963</v>
      </c>
      <c r="AL237" s="16">
        <v>26485765.387983188</v>
      </c>
      <c r="AM237" s="16">
        <v>1655988.7470182541</v>
      </c>
      <c r="AN237" s="16">
        <v>2811884.2139097699</v>
      </c>
      <c r="AO237" s="16">
        <v>141737.07689935755</v>
      </c>
      <c r="AP237" s="16">
        <v>153226.67143620335</v>
      </c>
      <c r="AQ237" s="16">
        <v>20223.303706418257</v>
      </c>
      <c r="AR237" s="16">
        <v>4698357.330594033</v>
      </c>
      <c r="AS237" s="16">
        <v>12076070.904379219</v>
      </c>
      <c r="AT237" s="16">
        <f t="shared" si="83"/>
        <v>87801787.606459185</v>
      </c>
      <c r="AU237" s="16">
        <f t="shared" si="84"/>
        <v>2965110.8853459731</v>
      </c>
      <c r="AV237" s="16">
        <f t="shared" si="85"/>
        <v>16774428.234973252</v>
      </c>
      <c r="AW237" s="16">
        <f t="shared" si="86"/>
        <v>107541326.72677842</v>
      </c>
      <c r="AX237" s="16">
        <f t="shared" si="87"/>
        <v>215513.27322158217</v>
      </c>
      <c r="AY237" s="17">
        <f t="shared" si="92"/>
        <v>107756840</v>
      </c>
    </row>
    <row r="238" spans="1:51" x14ac:dyDescent="0.2">
      <c r="A238" s="4">
        <f t="shared" si="88"/>
        <v>2035</v>
      </c>
      <c r="B238" s="4">
        <f t="shared" si="89"/>
        <v>5</v>
      </c>
      <c r="C238" s="11">
        <f t="shared" si="72"/>
        <v>49430</v>
      </c>
      <c r="E238" s="15">
        <v>33694904</v>
      </c>
      <c r="F238" s="16">
        <v>17338491</v>
      </c>
      <c r="G238" s="16">
        <v>985354</v>
      </c>
      <c r="H238" s="16">
        <v>2117253</v>
      </c>
      <c r="I238" s="16">
        <v>118040</v>
      </c>
      <c r="J238" s="16">
        <v>118398</v>
      </c>
      <c r="K238" s="16">
        <v>17782</v>
      </c>
      <c r="L238" s="16">
        <v>4307373</v>
      </c>
      <c r="M238" s="16">
        <v>11912264</v>
      </c>
      <c r="N238" s="16">
        <f t="shared" si="73"/>
        <v>52154571</v>
      </c>
      <c r="O238" s="16">
        <f t="shared" si="74"/>
        <v>2235651</v>
      </c>
      <c r="P238" s="16">
        <f t="shared" si="75"/>
        <v>16219637</v>
      </c>
      <c r="Q238" s="16">
        <f t="shared" si="76"/>
        <v>70609859</v>
      </c>
      <c r="R238" s="16">
        <f t="shared" si="77"/>
        <v>141503</v>
      </c>
      <c r="S238" s="17">
        <f t="shared" si="90"/>
        <v>70751362</v>
      </c>
      <c r="U238" s="15">
        <v>35830262</v>
      </c>
      <c r="V238" s="16">
        <v>18682705</v>
      </c>
      <c r="W238" s="16">
        <v>1240826</v>
      </c>
      <c r="X238" s="16">
        <v>2263884</v>
      </c>
      <c r="Y238" s="16">
        <v>120543</v>
      </c>
      <c r="Z238" s="16">
        <v>140141</v>
      </c>
      <c r="AA238" s="16">
        <v>18193</v>
      </c>
      <c r="AB238" s="16">
        <v>4352610</v>
      </c>
      <c r="AC238" s="16">
        <v>11886519</v>
      </c>
      <c r="AD238" s="16">
        <f t="shared" si="78"/>
        <v>55892529</v>
      </c>
      <c r="AE238" s="16">
        <f t="shared" si="79"/>
        <v>2404025</v>
      </c>
      <c r="AF238" s="16">
        <f t="shared" si="80"/>
        <v>16239129</v>
      </c>
      <c r="AG238" s="16">
        <f t="shared" si="81"/>
        <v>74535683</v>
      </c>
      <c r="AH238" s="16">
        <f t="shared" si="82"/>
        <v>149370</v>
      </c>
      <c r="AI238" s="17">
        <f t="shared" si="91"/>
        <v>74685053</v>
      </c>
      <c r="AK238" s="15">
        <v>35559895.441729456</v>
      </c>
      <c r="AL238" s="16">
        <v>18555207.402703471</v>
      </c>
      <c r="AM238" s="16">
        <v>1232592.6022458675</v>
      </c>
      <c r="AN238" s="16">
        <v>2229443.4584094733</v>
      </c>
      <c r="AO238" s="16">
        <v>120186.45767333238</v>
      </c>
      <c r="AP238" s="16">
        <v>138430.51273068995</v>
      </c>
      <c r="AQ238" s="16">
        <v>18138.549779024252</v>
      </c>
      <c r="AR238" s="16">
        <v>4307372.7533769608</v>
      </c>
      <c r="AS238" s="16">
        <v>11912264.395133769</v>
      </c>
      <c r="AT238" s="16">
        <f t="shared" si="83"/>
        <v>55486020.454131156</v>
      </c>
      <c r="AU238" s="16">
        <f t="shared" si="84"/>
        <v>2367873.971140163</v>
      </c>
      <c r="AV238" s="16">
        <f t="shared" si="85"/>
        <v>16219637.14851073</v>
      </c>
      <c r="AW238" s="16">
        <f t="shared" si="86"/>
        <v>74073531.573782042</v>
      </c>
      <c r="AX238" s="16">
        <f t="shared" si="87"/>
        <v>148444.42621795833</v>
      </c>
      <c r="AY238" s="17">
        <f t="shared" si="92"/>
        <v>74221976</v>
      </c>
    </row>
    <row r="239" spans="1:51" x14ac:dyDescent="0.2">
      <c r="A239" s="4">
        <f t="shared" si="88"/>
        <v>2035</v>
      </c>
      <c r="B239" s="4">
        <f t="shared" si="89"/>
        <v>6</v>
      </c>
      <c r="C239" s="11">
        <f t="shared" si="72"/>
        <v>49461</v>
      </c>
      <c r="E239" s="15">
        <v>22667203</v>
      </c>
      <c r="F239" s="16">
        <v>12999977</v>
      </c>
      <c r="G239" s="16">
        <v>775204</v>
      </c>
      <c r="H239" s="16">
        <v>1594482</v>
      </c>
      <c r="I239" s="16">
        <v>105375</v>
      </c>
      <c r="J239" s="16">
        <v>96594</v>
      </c>
      <c r="K239" s="16">
        <v>16617</v>
      </c>
      <c r="L239" s="16">
        <v>3956141</v>
      </c>
      <c r="M239" s="16">
        <v>10738031</v>
      </c>
      <c r="N239" s="16">
        <f t="shared" si="73"/>
        <v>36564376</v>
      </c>
      <c r="O239" s="16">
        <f t="shared" si="74"/>
        <v>1691076</v>
      </c>
      <c r="P239" s="16">
        <f t="shared" si="75"/>
        <v>14694172</v>
      </c>
      <c r="Q239" s="16">
        <f t="shared" si="76"/>
        <v>52949624</v>
      </c>
      <c r="R239" s="16">
        <f t="shared" si="77"/>
        <v>106111</v>
      </c>
      <c r="S239" s="17">
        <f t="shared" si="90"/>
        <v>53055735</v>
      </c>
      <c r="U239" s="15">
        <v>24001760</v>
      </c>
      <c r="V239" s="16">
        <v>14032688</v>
      </c>
      <c r="W239" s="16">
        <v>1025159</v>
      </c>
      <c r="X239" s="16">
        <v>1701942</v>
      </c>
      <c r="Y239" s="16">
        <v>108242</v>
      </c>
      <c r="Z239" s="16">
        <v>116494</v>
      </c>
      <c r="AA239" s="16">
        <v>17123</v>
      </c>
      <c r="AB239" s="16">
        <v>4056201</v>
      </c>
      <c r="AC239" s="16">
        <v>11046916</v>
      </c>
      <c r="AD239" s="16">
        <f t="shared" si="78"/>
        <v>39184972</v>
      </c>
      <c r="AE239" s="16">
        <f t="shared" si="79"/>
        <v>1818436</v>
      </c>
      <c r="AF239" s="16">
        <f t="shared" si="80"/>
        <v>15103117</v>
      </c>
      <c r="AG239" s="16">
        <f t="shared" si="81"/>
        <v>56106525</v>
      </c>
      <c r="AH239" s="16">
        <f t="shared" si="82"/>
        <v>112438</v>
      </c>
      <c r="AI239" s="17">
        <f t="shared" si="91"/>
        <v>56218963</v>
      </c>
      <c r="AK239" s="15">
        <v>23820154.957347076</v>
      </c>
      <c r="AL239" s="16">
        <v>13936468.888663694</v>
      </c>
      <c r="AM239" s="16">
        <v>1018579.1866072521</v>
      </c>
      <c r="AN239" s="16">
        <v>1676129.0074232607</v>
      </c>
      <c r="AO239" s="16">
        <v>107736.96294102806</v>
      </c>
      <c r="AP239" s="16">
        <v>114962.30414677181</v>
      </c>
      <c r="AQ239" s="16">
        <v>17038.597368297731</v>
      </c>
      <c r="AR239" s="16">
        <v>3956141.3738496574</v>
      </c>
      <c r="AS239" s="16">
        <v>10738031.348163482</v>
      </c>
      <c r="AT239" s="16">
        <f t="shared" si="83"/>
        <v>38899978.592927352</v>
      </c>
      <c r="AU239" s="16">
        <f t="shared" si="84"/>
        <v>1791091.3115700325</v>
      </c>
      <c r="AV239" s="16">
        <f t="shared" si="85"/>
        <v>14694172.722013138</v>
      </c>
      <c r="AW239" s="16">
        <f t="shared" si="86"/>
        <v>55385242.626510523</v>
      </c>
      <c r="AX239" s="16">
        <f t="shared" si="87"/>
        <v>110992.37348947674</v>
      </c>
      <c r="AY239" s="17">
        <f t="shared" si="92"/>
        <v>55496235</v>
      </c>
    </row>
    <row r="240" spans="1:51" x14ac:dyDescent="0.2">
      <c r="A240" s="4">
        <f t="shared" si="88"/>
        <v>2035</v>
      </c>
      <c r="B240" s="4">
        <f t="shared" si="89"/>
        <v>7</v>
      </c>
      <c r="C240" s="11">
        <f t="shared" si="72"/>
        <v>49491</v>
      </c>
      <c r="E240" s="15">
        <v>16393564</v>
      </c>
      <c r="F240" s="16">
        <v>10422984</v>
      </c>
      <c r="G240" s="16">
        <v>650657</v>
      </c>
      <c r="H240" s="16">
        <v>1391316</v>
      </c>
      <c r="I240" s="16">
        <v>88967</v>
      </c>
      <c r="J240" s="16">
        <v>89103</v>
      </c>
      <c r="K240" s="16">
        <v>15291</v>
      </c>
      <c r="L240" s="16">
        <v>3790582</v>
      </c>
      <c r="M240" s="16">
        <v>10522130</v>
      </c>
      <c r="N240" s="16">
        <f t="shared" si="73"/>
        <v>27571463</v>
      </c>
      <c r="O240" s="16">
        <f t="shared" si="74"/>
        <v>1480419</v>
      </c>
      <c r="P240" s="16">
        <f t="shared" si="75"/>
        <v>14312712</v>
      </c>
      <c r="Q240" s="16">
        <f t="shared" si="76"/>
        <v>43364594</v>
      </c>
      <c r="R240" s="16">
        <f t="shared" si="77"/>
        <v>86903</v>
      </c>
      <c r="S240" s="17">
        <f t="shared" si="90"/>
        <v>43451497</v>
      </c>
      <c r="U240" s="15">
        <v>17283560</v>
      </c>
      <c r="V240" s="16">
        <v>11268782</v>
      </c>
      <c r="W240" s="16">
        <v>890671</v>
      </c>
      <c r="X240" s="16">
        <v>1482085</v>
      </c>
      <c r="Y240" s="16">
        <v>88888</v>
      </c>
      <c r="Z240" s="16">
        <v>109829</v>
      </c>
      <c r="AA240" s="16">
        <v>15629</v>
      </c>
      <c r="AB240" s="16">
        <v>3976024</v>
      </c>
      <c r="AC240" s="16">
        <v>10998260</v>
      </c>
      <c r="AD240" s="16">
        <f t="shared" si="78"/>
        <v>29547530</v>
      </c>
      <c r="AE240" s="16">
        <f t="shared" si="79"/>
        <v>1591914</v>
      </c>
      <c r="AF240" s="16">
        <f t="shared" si="80"/>
        <v>14974284</v>
      </c>
      <c r="AG240" s="16">
        <f t="shared" si="81"/>
        <v>46113728</v>
      </c>
      <c r="AH240" s="16">
        <f t="shared" si="82"/>
        <v>92412</v>
      </c>
      <c r="AI240" s="17">
        <f t="shared" si="91"/>
        <v>46206140</v>
      </c>
      <c r="AK240" s="15">
        <v>17156774.75456816</v>
      </c>
      <c r="AL240" s="16">
        <v>11187011.53651795</v>
      </c>
      <c r="AM240" s="16">
        <v>884644.8680079598</v>
      </c>
      <c r="AN240" s="16">
        <v>1460073.7841387629</v>
      </c>
      <c r="AO240" s="16">
        <v>88652.756351818301</v>
      </c>
      <c r="AP240" s="16">
        <v>107901.4434299749</v>
      </c>
      <c r="AQ240" s="16">
        <v>15546.336874630579</v>
      </c>
      <c r="AR240" s="16">
        <v>3790582.1476869965</v>
      </c>
      <c r="AS240" s="16">
        <v>10522129.742729796</v>
      </c>
      <c r="AT240" s="16">
        <f t="shared" si="83"/>
        <v>29332630.252320513</v>
      </c>
      <c r="AU240" s="16">
        <f t="shared" si="84"/>
        <v>1567975.2275687377</v>
      </c>
      <c r="AV240" s="16">
        <f t="shared" si="85"/>
        <v>14312711.890416794</v>
      </c>
      <c r="AW240" s="16">
        <f t="shared" si="86"/>
        <v>45213317.370306045</v>
      </c>
      <c r="AX240" s="16">
        <f t="shared" si="87"/>
        <v>90607.629693955183</v>
      </c>
      <c r="AY240" s="17">
        <f t="shared" si="92"/>
        <v>45303925</v>
      </c>
    </row>
    <row r="241" spans="1:51" x14ac:dyDescent="0.2">
      <c r="A241" s="4">
        <f t="shared" si="88"/>
        <v>2035</v>
      </c>
      <c r="B241" s="4">
        <f t="shared" si="89"/>
        <v>8</v>
      </c>
      <c r="C241" s="11">
        <f t="shared" si="72"/>
        <v>49522</v>
      </c>
      <c r="E241" s="15">
        <v>15521336</v>
      </c>
      <c r="F241" s="16">
        <v>10666283</v>
      </c>
      <c r="G241" s="16">
        <v>679182</v>
      </c>
      <c r="H241" s="16">
        <v>1317858</v>
      </c>
      <c r="I241" s="16">
        <v>85408</v>
      </c>
      <c r="J241" s="16">
        <v>101630</v>
      </c>
      <c r="K241" s="16">
        <v>17300</v>
      </c>
      <c r="L241" s="16">
        <v>3772854</v>
      </c>
      <c r="M241" s="16">
        <v>10907585</v>
      </c>
      <c r="N241" s="16">
        <f t="shared" si="73"/>
        <v>26969509</v>
      </c>
      <c r="O241" s="16">
        <f t="shared" si="74"/>
        <v>1419488</v>
      </c>
      <c r="P241" s="16">
        <f t="shared" si="75"/>
        <v>14680439</v>
      </c>
      <c r="Q241" s="16">
        <f t="shared" si="76"/>
        <v>43069436</v>
      </c>
      <c r="R241" s="16">
        <f t="shared" si="77"/>
        <v>86311</v>
      </c>
      <c r="S241" s="17">
        <f t="shared" si="90"/>
        <v>43155747</v>
      </c>
      <c r="U241" s="15">
        <v>16517906</v>
      </c>
      <c r="V241" s="16">
        <v>11357969</v>
      </c>
      <c r="W241" s="16">
        <v>924958</v>
      </c>
      <c r="X241" s="16">
        <v>1401718</v>
      </c>
      <c r="Y241" s="16">
        <v>84529</v>
      </c>
      <c r="Z241" s="16">
        <v>124676</v>
      </c>
      <c r="AA241" s="16">
        <v>17073</v>
      </c>
      <c r="AB241" s="16">
        <v>3913311</v>
      </c>
      <c r="AC241" s="16">
        <v>11262760</v>
      </c>
      <c r="AD241" s="16">
        <f t="shared" si="78"/>
        <v>28902435</v>
      </c>
      <c r="AE241" s="16">
        <f t="shared" si="79"/>
        <v>1526394</v>
      </c>
      <c r="AF241" s="16">
        <f t="shared" si="80"/>
        <v>15176071</v>
      </c>
      <c r="AG241" s="16">
        <f t="shared" si="81"/>
        <v>45604900</v>
      </c>
      <c r="AH241" s="16">
        <f t="shared" si="82"/>
        <v>91393</v>
      </c>
      <c r="AI241" s="17">
        <f t="shared" si="91"/>
        <v>45696293</v>
      </c>
      <c r="AK241" s="15">
        <v>16374188.216441989</v>
      </c>
      <c r="AL241" s="16">
        <v>11295082.401246754</v>
      </c>
      <c r="AM241" s="16">
        <v>921504.79323559813</v>
      </c>
      <c r="AN241" s="16">
        <v>1380688.0011688035</v>
      </c>
      <c r="AO241" s="16">
        <v>84397.460743713484</v>
      </c>
      <c r="AP241" s="16">
        <v>122752.62913169537</v>
      </c>
      <c r="AQ241" s="16">
        <v>17053.810601118115</v>
      </c>
      <c r="AR241" s="16">
        <v>3772854.3309635357</v>
      </c>
      <c r="AS241" s="16">
        <v>10907585.066862516</v>
      </c>
      <c r="AT241" s="16">
        <f t="shared" si="83"/>
        <v>28692226.682269178</v>
      </c>
      <c r="AU241" s="16">
        <f t="shared" si="84"/>
        <v>1503440.630300499</v>
      </c>
      <c r="AV241" s="16">
        <f t="shared" si="85"/>
        <v>14680439.397826051</v>
      </c>
      <c r="AW241" s="16">
        <f t="shared" si="86"/>
        <v>44876106.710395731</v>
      </c>
      <c r="AX241" s="16">
        <f t="shared" si="87"/>
        <v>89932.289604268968</v>
      </c>
      <c r="AY241" s="17">
        <f t="shared" si="92"/>
        <v>44966039</v>
      </c>
    </row>
    <row r="242" spans="1:51" x14ac:dyDescent="0.2">
      <c r="A242" s="4">
        <f t="shared" si="88"/>
        <v>2035</v>
      </c>
      <c r="B242" s="4">
        <f t="shared" si="89"/>
        <v>9</v>
      </c>
      <c r="C242" s="11">
        <f t="shared" si="72"/>
        <v>49553</v>
      </c>
      <c r="E242" s="15">
        <v>21475510</v>
      </c>
      <c r="F242" s="16">
        <v>12797052</v>
      </c>
      <c r="G242" s="16">
        <v>788511</v>
      </c>
      <c r="H242" s="16">
        <v>1573734</v>
      </c>
      <c r="I242" s="16">
        <v>99248</v>
      </c>
      <c r="J242" s="16">
        <v>133059</v>
      </c>
      <c r="K242" s="16">
        <v>18684</v>
      </c>
      <c r="L242" s="16">
        <v>3969291</v>
      </c>
      <c r="M242" s="16">
        <v>10954699</v>
      </c>
      <c r="N242" s="16">
        <f t="shared" si="73"/>
        <v>35179005</v>
      </c>
      <c r="O242" s="16">
        <f t="shared" si="74"/>
        <v>1706793</v>
      </c>
      <c r="P242" s="16">
        <f t="shared" si="75"/>
        <v>14923990</v>
      </c>
      <c r="Q242" s="16">
        <f t="shared" si="76"/>
        <v>51809788</v>
      </c>
      <c r="R242" s="16">
        <f t="shared" si="77"/>
        <v>103827</v>
      </c>
      <c r="S242" s="17">
        <f t="shared" si="90"/>
        <v>51913615</v>
      </c>
      <c r="U242" s="15">
        <v>23014303</v>
      </c>
      <c r="V242" s="16">
        <v>13536438</v>
      </c>
      <c r="W242" s="16">
        <v>1033739</v>
      </c>
      <c r="X242" s="16">
        <v>1677793</v>
      </c>
      <c r="Y242" s="16">
        <v>97673</v>
      </c>
      <c r="Z242" s="16">
        <v>157544</v>
      </c>
      <c r="AA242" s="16">
        <v>18157</v>
      </c>
      <c r="AB242" s="16">
        <v>4038680</v>
      </c>
      <c r="AC242" s="16">
        <v>11185737</v>
      </c>
      <c r="AD242" s="16">
        <f t="shared" si="78"/>
        <v>37700310</v>
      </c>
      <c r="AE242" s="16">
        <f t="shared" si="79"/>
        <v>1835337</v>
      </c>
      <c r="AF242" s="16">
        <f t="shared" si="80"/>
        <v>15224417</v>
      </c>
      <c r="AG242" s="16">
        <f t="shared" si="81"/>
        <v>54760064</v>
      </c>
      <c r="AH242" s="16">
        <f t="shared" si="82"/>
        <v>109740</v>
      </c>
      <c r="AI242" s="17">
        <f t="shared" si="91"/>
        <v>54869804</v>
      </c>
      <c r="AK242" s="15">
        <v>22802006.905079622</v>
      </c>
      <c r="AL242" s="16">
        <v>13476743.829511099</v>
      </c>
      <c r="AM242" s="16">
        <v>1031460.1386807566</v>
      </c>
      <c r="AN242" s="16">
        <v>1651199.4198115792</v>
      </c>
      <c r="AO242" s="16">
        <v>97698.8158653563</v>
      </c>
      <c r="AP242" s="16">
        <v>156537.70991459908</v>
      </c>
      <c r="AQ242" s="16">
        <v>18204.636704299181</v>
      </c>
      <c r="AR242" s="16">
        <v>3969291.4308003187</v>
      </c>
      <c r="AS242" s="16">
        <v>10954699.320384009</v>
      </c>
      <c r="AT242" s="16">
        <f t="shared" si="83"/>
        <v>37426114.325841129</v>
      </c>
      <c r="AU242" s="16">
        <f t="shared" si="84"/>
        <v>1807737.1297261782</v>
      </c>
      <c r="AV242" s="16">
        <f t="shared" si="85"/>
        <v>14923990.751184328</v>
      </c>
      <c r="AW242" s="16">
        <f t="shared" si="86"/>
        <v>54157842.206751637</v>
      </c>
      <c r="AX242" s="16">
        <f t="shared" si="87"/>
        <v>108532.79324836284</v>
      </c>
      <c r="AY242" s="17">
        <f t="shared" si="92"/>
        <v>54266375</v>
      </c>
    </row>
    <row r="243" spans="1:51" x14ac:dyDescent="0.2">
      <c r="A243" s="4">
        <f t="shared" si="88"/>
        <v>2035</v>
      </c>
      <c r="B243" s="4">
        <f t="shared" si="89"/>
        <v>10</v>
      </c>
      <c r="C243" s="11">
        <f t="shared" si="72"/>
        <v>49583</v>
      </c>
      <c r="E243" s="15">
        <v>48478720</v>
      </c>
      <c r="F243" s="16">
        <v>21862524</v>
      </c>
      <c r="G243" s="16">
        <v>1254729</v>
      </c>
      <c r="H243" s="16">
        <v>2665124</v>
      </c>
      <c r="I243" s="16">
        <v>140815</v>
      </c>
      <c r="J243" s="16">
        <v>166352</v>
      </c>
      <c r="K243" s="16">
        <v>22103</v>
      </c>
      <c r="L243" s="16">
        <v>4397250</v>
      </c>
      <c r="M243" s="16">
        <v>11537486</v>
      </c>
      <c r="N243" s="16">
        <f t="shared" si="73"/>
        <v>71758891</v>
      </c>
      <c r="O243" s="16">
        <f t="shared" si="74"/>
        <v>2831476</v>
      </c>
      <c r="P243" s="16">
        <f t="shared" si="75"/>
        <v>15934736</v>
      </c>
      <c r="Q243" s="16">
        <f t="shared" si="76"/>
        <v>90525103</v>
      </c>
      <c r="R243" s="16">
        <f t="shared" si="77"/>
        <v>181413</v>
      </c>
      <c r="S243" s="17">
        <f t="shared" si="90"/>
        <v>90706516</v>
      </c>
      <c r="U243" s="15">
        <v>51971950</v>
      </c>
      <c r="V243" s="16">
        <v>23235581</v>
      </c>
      <c r="W243" s="16">
        <v>1535082</v>
      </c>
      <c r="X243" s="16">
        <v>2849723</v>
      </c>
      <c r="Y243" s="16">
        <v>137717</v>
      </c>
      <c r="Z243" s="16">
        <v>195001</v>
      </c>
      <c r="AA243" s="16">
        <v>21574</v>
      </c>
      <c r="AB243" s="16">
        <v>4706228</v>
      </c>
      <c r="AC243" s="16">
        <v>12379736</v>
      </c>
      <c r="AD243" s="16">
        <f t="shared" si="78"/>
        <v>76901904</v>
      </c>
      <c r="AE243" s="16">
        <f t="shared" si="79"/>
        <v>3044724</v>
      </c>
      <c r="AF243" s="16">
        <f t="shared" si="80"/>
        <v>17085964</v>
      </c>
      <c r="AG243" s="16">
        <f t="shared" si="81"/>
        <v>97032592</v>
      </c>
      <c r="AH243" s="16">
        <f t="shared" si="82"/>
        <v>194454</v>
      </c>
      <c r="AI243" s="17">
        <f t="shared" si="91"/>
        <v>97227046</v>
      </c>
      <c r="AK243" s="15">
        <v>51586598.060975812</v>
      </c>
      <c r="AL243" s="16">
        <v>23073588.630326327</v>
      </c>
      <c r="AM243" s="16">
        <v>1522531.1420020999</v>
      </c>
      <c r="AN243" s="16">
        <v>2803694.8761383607</v>
      </c>
      <c r="AO243" s="16">
        <v>138214.62921560599</v>
      </c>
      <c r="AP243" s="16">
        <v>195243.23354794516</v>
      </c>
      <c r="AQ243" s="16">
        <v>21661.644510537753</v>
      </c>
      <c r="AR243" s="16">
        <v>4397250.3236441799</v>
      </c>
      <c r="AS243" s="16">
        <v>11537485.841490144</v>
      </c>
      <c r="AT243" s="16">
        <f t="shared" si="83"/>
        <v>76342594.107030392</v>
      </c>
      <c r="AU243" s="16">
        <f t="shared" si="84"/>
        <v>2998938.1096863057</v>
      </c>
      <c r="AV243" s="16">
        <f t="shared" si="85"/>
        <v>15934736.165134324</v>
      </c>
      <c r="AW243" s="16">
        <f t="shared" si="86"/>
        <v>95276268.381851017</v>
      </c>
      <c r="AX243" s="16">
        <f t="shared" si="87"/>
        <v>190934.61814898252</v>
      </c>
      <c r="AY243" s="17">
        <f t="shared" si="92"/>
        <v>95467203</v>
      </c>
    </row>
    <row r="244" spans="1:51" x14ac:dyDescent="0.2">
      <c r="A244" s="4">
        <f t="shared" si="88"/>
        <v>2035</v>
      </c>
      <c r="B244" s="4">
        <f t="shared" si="89"/>
        <v>11</v>
      </c>
      <c r="C244" s="11">
        <f t="shared" si="72"/>
        <v>49614</v>
      </c>
      <c r="E244" s="15">
        <v>85562939</v>
      </c>
      <c r="F244" s="16">
        <v>33781648</v>
      </c>
      <c r="G244" s="16">
        <v>1775531</v>
      </c>
      <c r="H244" s="16">
        <v>3127401</v>
      </c>
      <c r="I244" s="16">
        <v>149648</v>
      </c>
      <c r="J244" s="16">
        <v>157880</v>
      </c>
      <c r="K244" s="16">
        <v>23043</v>
      </c>
      <c r="L244" s="16">
        <v>5161658</v>
      </c>
      <c r="M244" s="16">
        <v>12623682</v>
      </c>
      <c r="N244" s="16">
        <f t="shared" si="73"/>
        <v>121292809</v>
      </c>
      <c r="O244" s="16">
        <f t="shared" si="74"/>
        <v>3285281</v>
      </c>
      <c r="P244" s="16">
        <f t="shared" si="75"/>
        <v>17785340</v>
      </c>
      <c r="Q244" s="16">
        <f t="shared" si="76"/>
        <v>142363430</v>
      </c>
      <c r="R244" s="16">
        <f t="shared" si="77"/>
        <v>285297</v>
      </c>
      <c r="S244" s="17">
        <f t="shared" si="90"/>
        <v>142648727</v>
      </c>
      <c r="U244" s="15">
        <v>91616534</v>
      </c>
      <c r="V244" s="16">
        <v>36132212</v>
      </c>
      <c r="W244" s="16">
        <v>2066365</v>
      </c>
      <c r="X244" s="16">
        <v>3355852</v>
      </c>
      <c r="Y244" s="16">
        <v>148035</v>
      </c>
      <c r="Z244" s="16">
        <v>176854</v>
      </c>
      <c r="AA244" s="16">
        <v>22811</v>
      </c>
      <c r="AB244" s="16">
        <v>4930242</v>
      </c>
      <c r="AC244" s="16">
        <v>12043991</v>
      </c>
      <c r="AD244" s="16">
        <f t="shared" si="78"/>
        <v>129985957</v>
      </c>
      <c r="AE244" s="16">
        <f t="shared" si="79"/>
        <v>3532706</v>
      </c>
      <c r="AF244" s="16">
        <f t="shared" si="80"/>
        <v>16974233</v>
      </c>
      <c r="AG244" s="16">
        <f t="shared" si="81"/>
        <v>150492896</v>
      </c>
      <c r="AH244" s="16">
        <f t="shared" si="82"/>
        <v>301589</v>
      </c>
      <c r="AI244" s="17">
        <f t="shared" si="91"/>
        <v>150794485</v>
      </c>
      <c r="AK244" s="15">
        <v>91079139.248537809</v>
      </c>
      <c r="AL244" s="16">
        <v>35761606.143229663</v>
      </c>
      <c r="AM244" s="16">
        <v>2028546.5235905659</v>
      </c>
      <c r="AN244" s="16">
        <v>3304969.8672827282</v>
      </c>
      <c r="AO244" s="16">
        <v>148408.1309555991</v>
      </c>
      <c r="AP244" s="16">
        <v>174612.53738816918</v>
      </c>
      <c r="AQ244" s="16">
        <v>22864.676245132716</v>
      </c>
      <c r="AR244" s="16">
        <v>5161657.533011578</v>
      </c>
      <c r="AS244" s="16">
        <v>12623681.622029889</v>
      </c>
      <c r="AT244" s="16">
        <f t="shared" si="83"/>
        <v>129040564.72255877</v>
      </c>
      <c r="AU244" s="16">
        <f t="shared" si="84"/>
        <v>3479582.4046708974</v>
      </c>
      <c r="AV244" s="16">
        <f t="shared" si="85"/>
        <v>17785339.155041467</v>
      </c>
      <c r="AW244" s="16">
        <f t="shared" si="86"/>
        <v>150305486.28227112</v>
      </c>
      <c r="AX244" s="16">
        <f t="shared" si="87"/>
        <v>301213.71772888303</v>
      </c>
      <c r="AY244" s="17">
        <f t="shared" si="92"/>
        <v>150606700</v>
      </c>
    </row>
    <row r="245" spans="1:51" x14ac:dyDescent="0.2">
      <c r="A245" s="4">
        <f t="shared" si="88"/>
        <v>2035</v>
      </c>
      <c r="B245" s="4">
        <f t="shared" si="89"/>
        <v>12</v>
      </c>
      <c r="C245" s="11">
        <f t="shared" si="72"/>
        <v>49644</v>
      </c>
      <c r="E245" s="15">
        <v>110484495</v>
      </c>
      <c r="F245" s="16">
        <v>42875263</v>
      </c>
      <c r="G245" s="16">
        <v>2170140</v>
      </c>
      <c r="H245" s="16">
        <v>3812101</v>
      </c>
      <c r="I245" s="16">
        <v>157542</v>
      </c>
      <c r="J245" s="16">
        <v>173081</v>
      </c>
      <c r="K245" s="16">
        <v>23077</v>
      </c>
      <c r="L245" s="16">
        <v>5971298</v>
      </c>
      <c r="M245" s="16">
        <v>12727785</v>
      </c>
      <c r="N245" s="16">
        <f t="shared" si="73"/>
        <v>155710517</v>
      </c>
      <c r="O245" s="16">
        <f t="shared" si="74"/>
        <v>3985182</v>
      </c>
      <c r="P245" s="16">
        <f t="shared" si="75"/>
        <v>18699083</v>
      </c>
      <c r="Q245" s="16">
        <f t="shared" si="76"/>
        <v>178394782</v>
      </c>
      <c r="R245" s="16">
        <f t="shared" si="77"/>
        <v>357505</v>
      </c>
      <c r="S245" s="17">
        <f t="shared" si="90"/>
        <v>178752287</v>
      </c>
      <c r="U245" s="15">
        <v>118228942</v>
      </c>
      <c r="V245" s="16">
        <v>45989675</v>
      </c>
      <c r="W245" s="16">
        <v>2472544</v>
      </c>
      <c r="X245" s="16">
        <v>4094260</v>
      </c>
      <c r="Y245" s="16">
        <v>156357</v>
      </c>
      <c r="Z245" s="16">
        <v>191058</v>
      </c>
      <c r="AA245" s="16">
        <v>22889</v>
      </c>
      <c r="AB245" s="16">
        <v>6125653</v>
      </c>
      <c r="AC245" s="16">
        <v>13105286</v>
      </c>
      <c r="AD245" s="16">
        <f t="shared" si="78"/>
        <v>166870407</v>
      </c>
      <c r="AE245" s="16">
        <f t="shared" si="79"/>
        <v>4285318</v>
      </c>
      <c r="AF245" s="16">
        <f t="shared" si="80"/>
        <v>19230939</v>
      </c>
      <c r="AG245" s="16">
        <f t="shared" si="81"/>
        <v>190386664</v>
      </c>
      <c r="AH245" s="16">
        <f t="shared" si="82"/>
        <v>381536</v>
      </c>
      <c r="AI245" s="17">
        <f t="shared" si="91"/>
        <v>190768200</v>
      </c>
      <c r="AK245" s="15">
        <v>117583183.38118485</v>
      </c>
      <c r="AL245" s="16">
        <v>45475398.892982617</v>
      </c>
      <c r="AM245" s="16">
        <v>2418580.7192701604</v>
      </c>
      <c r="AN245" s="16">
        <v>4032764.3748288304</v>
      </c>
      <c r="AO245" s="16">
        <v>156653.57984598094</v>
      </c>
      <c r="AP245" s="16">
        <v>188112.90586916037</v>
      </c>
      <c r="AQ245" s="16">
        <v>22936.373345379827</v>
      </c>
      <c r="AR245" s="16">
        <v>5971298.1754512843</v>
      </c>
      <c r="AS245" s="16">
        <v>12727784.816513786</v>
      </c>
      <c r="AT245" s="16">
        <f t="shared" si="83"/>
        <v>165656752.94662902</v>
      </c>
      <c r="AU245" s="16">
        <f t="shared" si="84"/>
        <v>4220877.2806979911</v>
      </c>
      <c r="AV245" s="16">
        <f t="shared" si="85"/>
        <v>18699082.99196507</v>
      </c>
      <c r="AW245" s="16">
        <f t="shared" si="86"/>
        <v>188576713.2192921</v>
      </c>
      <c r="AX245" s="16">
        <f t="shared" si="87"/>
        <v>377908.78070789576</v>
      </c>
      <c r="AY245" s="17">
        <f t="shared" si="92"/>
        <v>188954622</v>
      </c>
    </row>
    <row r="246" spans="1:51" x14ac:dyDescent="0.2">
      <c r="A246" s="4">
        <f t="shared" si="88"/>
        <v>2036</v>
      </c>
      <c r="B246" s="4">
        <f t="shared" si="89"/>
        <v>1</v>
      </c>
      <c r="C246" s="11">
        <f t="shared" si="72"/>
        <v>49675</v>
      </c>
      <c r="E246" s="15">
        <v>103022016</v>
      </c>
      <c r="F246" s="16">
        <v>40821848</v>
      </c>
      <c r="G246" s="16">
        <v>2101000</v>
      </c>
      <c r="H246" s="16">
        <v>3760443</v>
      </c>
      <c r="I246" s="16">
        <v>144965</v>
      </c>
      <c r="J246" s="16">
        <v>155630</v>
      </c>
      <c r="K246" s="16">
        <v>20284</v>
      </c>
      <c r="L246" s="16">
        <v>5809053</v>
      </c>
      <c r="M246" s="16">
        <v>13291606</v>
      </c>
      <c r="N246" s="16">
        <f t="shared" si="73"/>
        <v>146110113</v>
      </c>
      <c r="O246" s="16">
        <f t="shared" si="74"/>
        <v>3916073</v>
      </c>
      <c r="P246" s="16">
        <f t="shared" si="75"/>
        <v>19100659</v>
      </c>
      <c r="Q246" s="16">
        <f t="shared" si="76"/>
        <v>169126845</v>
      </c>
      <c r="R246" s="16">
        <f t="shared" si="77"/>
        <v>338932</v>
      </c>
      <c r="S246" s="17">
        <f t="shared" si="90"/>
        <v>169465777</v>
      </c>
      <c r="U246" s="15">
        <v>110589287</v>
      </c>
      <c r="V246" s="16">
        <v>43899033</v>
      </c>
      <c r="W246" s="16">
        <v>2380606</v>
      </c>
      <c r="X246" s="16">
        <v>4049527</v>
      </c>
      <c r="Y246" s="16">
        <v>144513</v>
      </c>
      <c r="Z246" s="16">
        <v>175605</v>
      </c>
      <c r="AA246" s="16">
        <v>20220</v>
      </c>
      <c r="AB246" s="16">
        <v>5467151</v>
      </c>
      <c r="AC246" s="16">
        <v>12509304</v>
      </c>
      <c r="AD246" s="16">
        <f t="shared" si="78"/>
        <v>157033659</v>
      </c>
      <c r="AE246" s="16">
        <f t="shared" si="79"/>
        <v>4225132</v>
      </c>
      <c r="AF246" s="16">
        <f t="shared" si="80"/>
        <v>17976455</v>
      </c>
      <c r="AG246" s="16">
        <f t="shared" si="81"/>
        <v>179235246</v>
      </c>
      <c r="AH246" s="16">
        <f t="shared" si="82"/>
        <v>359189</v>
      </c>
      <c r="AI246" s="17">
        <f t="shared" si="91"/>
        <v>179594435</v>
      </c>
      <c r="AK246" s="15">
        <v>109968306.73053443</v>
      </c>
      <c r="AL246" s="16">
        <v>43434760.933641396</v>
      </c>
      <c r="AM246" s="16">
        <v>2334753.3418796351</v>
      </c>
      <c r="AN246" s="16">
        <v>3988241.6859463272</v>
      </c>
      <c r="AO246" s="16">
        <v>144717.98351966721</v>
      </c>
      <c r="AP246" s="16">
        <v>172700.90396843993</v>
      </c>
      <c r="AQ246" s="16">
        <v>20249.125775056396</v>
      </c>
      <c r="AR246" s="16">
        <v>5809053.4321691971</v>
      </c>
      <c r="AS246" s="16">
        <v>13291606.311787862</v>
      </c>
      <c r="AT246" s="16">
        <f t="shared" si="83"/>
        <v>155902788.11535022</v>
      </c>
      <c r="AU246" s="16">
        <f t="shared" si="84"/>
        <v>4160942.5899147671</v>
      </c>
      <c r="AV246" s="16">
        <f t="shared" si="85"/>
        <v>19100659.743957058</v>
      </c>
      <c r="AW246" s="16">
        <f t="shared" si="86"/>
        <v>179164390.44922203</v>
      </c>
      <c r="AX246" s="16">
        <f t="shared" si="87"/>
        <v>359046.55077797174</v>
      </c>
      <c r="AY246" s="17">
        <f t="shared" si="92"/>
        <v>179523437</v>
      </c>
    </row>
    <row r="247" spans="1:51" x14ac:dyDescent="0.2">
      <c r="A247" s="4">
        <f t="shared" si="88"/>
        <v>2036</v>
      </c>
      <c r="B247" s="4">
        <f t="shared" si="89"/>
        <v>2</v>
      </c>
      <c r="C247" s="11">
        <f t="shared" si="72"/>
        <v>49706</v>
      </c>
      <c r="E247" s="15">
        <v>90770357</v>
      </c>
      <c r="F247" s="16">
        <v>36316376</v>
      </c>
      <c r="G247" s="16">
        <v>1915033</v>
      </c>
      <c r="H247" s="16">
        <v>3551086</v>
      </c>
      <c r="I247" s="16">
        <v>139184</v>
      </c>
      <c r="J247" s="16">
        <v>158441</v>
      </c>
      <c r="K247" s="16">
        <v>19797</v>
      </c>
      <c r="L247" s="16">
        <v>5535888</v>
      </c>
      <c r="M247" s="16">
        <v>12485677</v>
      </c>
      <c r="N247" s="16">
        <f t="shared" si="73"/>
        <v>129160747</v>
      </c>
      <c r="O247" s="16">
        <f t="shared" si="74"/>
        <v>3709527</v>
      </c>
      <c r="P247" s="16">
        <f t="shared" si="75"/>
        <v>18021565</v>
      </c>
      <c r="Q247" s="16">
        <f t="shared" si="76"/>
        <v>150891839</v>
      </c>
      <c r="R247" s="16">
        <f t="shared" si="77"/>
        <v>302388</v>
      </c>
      <c r="S247" s="17">
        <f t="shared" si="90"/>
        <v>151194227</v>
      </c>
      <c r="U247" s="15">
        <v>97454413</v>
      </c>
      <c r="V247" s="16">
        <v>39019700</v>
      </c>
      <c r="W247" s="16">
        <v>2183680</v>
      </c>
      <c r="X247" s="16">
        <v>3822040</v>
      </c>
      <c r="Y247" s="16">
        <v>139485</v>
      </c>
      <c r="Z247" s="16">
        <v>180246</v>
      </c>
      <c r="AA247" s="16">
        <v>19841</v>
      </c>
      <c r="AB247" s="16">
        <v>5390502</v>
      </c>
      <c r="AC247" s="16">
        <v>12167957</v>
      </c>
      <c r="AD247" s="16">
        <f t="shared" si="78"/>
        <v>138817119</v>
      </c>
      <c r="AE247" s="16">
        <f t="shared" si="79"/>
        <v>4002286</v>
      </c>
      <c r="AF247" s="16">
        <f t="shared" si="80"/>
        <v>17558459</v>
      </c>
      <c r="AG247" s="16">
        <f t="shared" si="81"/>
        <v>160377864</v>
      </c>
      <c r="AH247" s="16">
        <f t="shared" si="82"/>
        <v>321399</v>
      </c>
      <c r="AI247" s="17">
        <f t="shared" si="91"/>
        <v>160699263</v>
      </c>
      <c r="AK247" s="15">
        <v>96858538.304606467</v>
      </c>
      <c r="AL247" s="16">
        <v>38649444.694198981</v>
      </c>
      <c r="AM247" s="16">
        <v>2150039.7173685683</v>
      </c>
      <c r="AN247" s="16">
        <v>3763489.0160738556</v>
      </c>
      <c r="AO247" s="16">
        <v>139558.85977059905</v>
      </c>
      <c r="AP247" s="16">
        <v>177992.19596276837</v>
      </c>
      <c r="AQ247" s="16">
        <v>19850.774859602301</v>
      </c>
      <c r="AR247" s="16">
        <v>5535888.2434968865</v>
      </c>
      <c r="AS247" s="16">
        <v>12485676.753324063</v>
      </c>
      <c r="AT247" s="16">
        <f t="shared" si="83"/>
        <v>137817432.35080424</v>
      </c>
      <c r="AU247" s="16">
        <f t="shared" si="84"/>
        <v>3941481.2120366241</v>
      </c>
      <c r="AV247" s="16">
        <f t="shared" si="85"/>
        <v>18021564.996820949</v>
      </c>
      <c r="AW247" s="16">
        <f t="shared" si="86"/>
        <v>159780478.55966181</v>
      </c>
      <c r="AX247" s="16">
        <f t="shared" si="87"/>
        <v>320201.44033819437</v>
      </c>
      <c r="AY247" s="17">
        <f t="shared" si="92"/>
        <v>160100680</v>
      </c>
    </row>
    <row r="248" spans="1:51" x14ac:dyDescent="0.2">
      <c r="A248" s="4">
        <f t="shared" si="88"/>
        <v>2036</v>
      </c>
      <c r="B248" s="4">
        <f t="shared" si="89"/>
        <v>3</v>
      </c>
      <c r="C248" s="11">
        <f t="shared" si="72"/>
        <v>49735</v>
      </c>
      <c r="E248" s="15">
        <v>78392632</v>
      </c>
      <c r="F248" s="16">
        <v>32627389</v>
      </c>
      <c r="G248" s="16">
        <v>1725645</v>
      </c>
      <c r="H248" s="16">
        <v>3294230</v>
      </c>
      <c r="I248" s="16">
        <v>142199</v>
      </c>
      <c r="J248" s="16">
        <v>154637</v>
      </c>
      <c r="K248" s="16">
        <v>20606</v>
      </c>
      <c r="L248" s="16">
        <v>5339764</v>
      </c>
      <c r="M248" s="16">
        <v>13749309</v>
      </c>
      <c r="N248" s="16">
        <f t="shared" si="73"/>
        <v>112908471</v>
      </c>
      <c r="O248" s="16">
        <f t="shared" si="74"/>
        <v>3448867</v>
      </c>
      <c r="P248" s="16">
        <f t="shared" si="75"/>
        <v>19089073</v>
      </c>
      <c r="Q248" s="16">
        <f t="shared" si="76"/>
        <v>135446411</v>
      </c>
      <c r="R248" s="16">
        <f t="shared" si="77"/>
        <v>271436</v>
      </c>
      <c r="S248" s="17">
        <f t="shared" si="90"/>
        <v>135717847</v>
      </c>
      <c r="U248" s="15">
        <v>84122639</v>
      </c>
      <c r="V248" s="16">
        <v>35053640</v>
      </c>
      <c r="W248" s="16">
        <v>2009314</v>
      </c>
      <c r="X248" s="16">
        <v>3542506</v>
      </c>
      <c r="Y248" s="16">
        <v>143406</v>
      </c>
      <c r="Z248" s="16">
        <v>178548</v>
      </c>
      <c r="AA248" s="16">
        <v>20784</v>
      </c>
      <c r="AB248" s="16">
        <v>5118385</v>
      </c>
      <c r="AC248" s="16">
        <v>13023107</v>
      </c>
      <c r="AD248" s="16">
        <f t="shared" si="78"/>
        <v>121349783</v>
      </c>
      <c r="AE248" s="16">
        <f t="shared" si="79"/>
        <v>3721054</v>
      </c>
      <c r="AF248" s="16">
        <f t="shared" si="80"/>
        <v>18141492</v>
      </c>
      <c r="AG248" s="16">
        <f t="shared" si="81"/>
        <v>143212329</v>
      </c>
      <c r="AH248" s="16">
        <f t="shared" si="82"/>
        <v>286999</v>
      </c>
      <c r="AI248" s="17">
        <f t="shared" si="91"/>
        <v>143499328</v>
      </c>
      <c r="AK248" s="15">
        <v>83564452.005883038</v>
      </c>
      <c r="AL248" s="16">
        <v>34762019.810042009</v>
      </c>
      <c r="AM248" s="16">
        <v>1985289.9977159856</v>
      </c>
      <c r="AN248" s="16">
        <v>3488231.0637887842</v>
      </c>
      <c r="AO248" s="16">
        <v>143348.09050859936</v>
      </c>
      <c r="AP248" s="16">
        <v>176291.38193932816</v>
      </c>
      <c r="AQ248" s="16">
        <v>20777.03788769072</v>
      </c>
      <c r="AR248" s="16">
        <v>5339763.8361412603</v>
      </c>
      <c r="AS248" s="16">
        <v>13749308.896219961</v>
      </c>
      <c r="AT248" s="16">
        <f t="shared" si="83"/>
        <v>120475886.94203731</v>
      </c>
      <c r="AU248" s="16">
        <f t="shared" si="84"/>
        <v>3664522.4457281125</v>
      </c>
      <c r="AV248" s="16">
        <f t="shared" si="85"/>
        <v>19089072.73236122</v>
      </c>
      <c r="AW248" s="16">
        <f t="shared" si="86"/>
        <v>143229482.12012663</v>
      </c>
      <c r="AX248" s="16">
        <f t="shared" si="87"/>
        <v>287032.87987336516</v>
      </c>
      <c r="AY248" s="17">
        <f t="shared" si="92"/>
        <v>143516515</v>
      </c>
    </row>
    <row r="249" spans="1:51" x14ac:dyDescent="0.2">
      <c r="A249" s="4">
        <f t="shared" si="88"/>
        <v>2036</v>
      </c>
      <c r="B249" s="4">
        <f t="shared" si="89"/>
        <v>4</v>
      </c>
      <c r="C249" s="11">
        <f t="shared" si="72"/>
        <v>49766</v>
      </c>
      <c r="E249" s="15">
        <v>56578403</v>
      </c>
      <c r="F249" s="16">
        <v>25010026</v>
      </c>
      <c r="G249" s="16">
        <v>1371580</v>
      </c>
      <c r="H249" s="16">
        <v>2628744</v>
      </c>
      <c r="I249" s="16">
        <v>130611</v>
      </c>
      <c r="J249" s="16">
        <v>133020</v>
      </c>
      <c r="K249" s="16">
        <v>19970</v>
      </c>
      <c r="L249" s="16">
        <v>4722034</v>
      </c>
      <c r="M249" s="16">
        <v>11892159</v>
      </c>
      <c r="N249" s="16">
        <f t="shared" si="73"/>
        <v>83110590</v>
      </c>
      <c r="O249" s="16">
        <f t="shared" si="74"/>
        <v>2761764</v>
      </c>
      <c r="P249" s="16">
        <f t="shared" si="75"/>
        <v>16614193</v>
      </c>
      <c r="Q249" s="16">
        <f t="shared" si="76"/>
        <v>102486547</v>
      </c>
      <c r="R249" s="16">
        <f t="shared" si="77"/>
        <v>205384</v>
      </c>
      <c r="S249" s="17">
        <f t="shared" si="90"/>
        <v>102691931</v>
      </c>
      <c r="U249" s="15">
        <v>60603197</v>
      </c>
      <c r="V249" s="16">
        <v>26916445</v>
      </c>
      <c r="W249" s="16">
        <v>1651774</v>
      </c>
      <c r="X249" s="16">
        <v>2824319</v>
      </c>
      <c r="Y249" s="16">
        <v>132454</v>
      </c>
      <c r="Z249" s="16">
        <v>155406</v>
      </c>
      <c r="AA249" s="16">
        <v>20269</v>
      </c>
      <c r="AB249" s="16">
        <v>4596053</v>
      </c>
      <c r="AC249" s="16">
        <v>11614545</v>
      </c>
      <c r="AD249" s="16">
        <f t="shared" si="78"/>
        <v>89324139</v>
      </c>
      <c r="AE249" s="16">
        <f t="shared" si="79"/>
        <v>2979725</v>
      </c>
      <c r="AF249" s="16">
        <f t="shared" si="80"/>
        <v>16210598</v>
      </c>
      <c r="AG249" s="16">
        <f t="shared" si="81"/>
        <v>108514462</v>
      </c>
      <c r="AH249" s="16">
        <f t="shared" si="82"/>
        <v>217464</v>
      </c>
      <c r="AI249" s="17">
        <f t="shared" si="91"/>
        <v>108731926</v>
      </c>
      <c r="AK249" s="15">
        <v>60174807.478653044</v>
      </c>
      <c r="AL249" s="16">
        <v>26716486.98061838</v>
      </c>
      <c r="AM249" s="16">
        <v>1637073.3206928873</v>
      </c>
      <c r="AN249" s="16">
        <v>2780834.7600248698</v>
      </c>
      <c r="AO249" s="16">
        <v>132265.64292379998</v>
      </c>
      <c r="AP249" s="16">
        <v>153621.28169409971</v>
      </c>
      <c r="AQ249" s="16">
        <v>20241.273900810134</v>
      </c>
      <c r="AR249" s="16">
        <v>4722034.2860192899</v>
      </c>
      <c r="AS249" s="16">
        <v>11892158.759074613</v>
      </c>
      <c r="AT249" s="16">
        <f t="shared" si="83"/>
        <v>88680874.696788922</v>
      </c>
      <c r="AU249" s="16">
        <f t="shared" si="84"/>
        <v>2934456.0417189696</v>
      </c>
      <c r="AV249" s="16">
        <f t="shared" si="85"/>
        <v>16614193.045093903</v>
      </c>
      <c r="AW249" s="16">
        <f t="shared" si="86"/>
        <v>108229523.78360181</v>
      </c>
      <c r="AX249" s="16">
        <f t="shared" si="87"/>
        <v>216893.21639819443</v>
      </c>
      <c r="AY249" s="17">
        <f t="shared" si="92"/>
        <v>108446417</v>
      </c>
    </row>
    <row r="250" spans="1:51" x14ac:dyDescent="0.2">
      <c r="A250" s="4">
        <f t="shared" si="88"/>
        <v>2036</v>
      </c>
      <c r="B250" s="4">
        <f t="shared" si="89"/>
        <v>5</v>
      </c>
      <c r="C250" s="11">
        <f t="shared" si="72"/>
        <v>49796</v>
      </c>
      <c r="E250" s="15">
        <v>33985315</v>
      </c>
      <c r="F250" s="16">
        <v>17437880</v>
      </c>
      <c r="G250" s="16">
        <v>970368</v>
      </c>
      <c r="H250" s="16">
        <v>2086831</v>
      </c>
      <c r="I250" s="16">
        <v>110087</v>
      </c>
      <c r="J250" s="16">
        <v>118655</v>
      </c>
      <c r="K250" s="16">
        <v>17785</v>
      </c>
      <c r="L250" s="16">
        <v>4321490</v>
      </c>
      <c r="M250" s="16">
        <v>11726151</v>
      </c>
      <c r="N250" s="16">
        <f t="shared" si="73"/>
        <v>52521435</v>
      </c>
      <c r="O250" s="16">
        <f t="shared" si="74"/>
        <v>2205486</v>
      </c>
      <c r="P250" s="16">
        <f t="shared" si="75"/>
        <v>16047641</v>
      </c>
      <c r="Q250" s="16">
        <f t="shared" si="76"/>
        <v>70774562</v>
      </c>
      <c r="R250" s="16">
        <f t="shared" si="77"/>
        <v>141833</v>
      </c>
      <c r="S250" s="17">
        <f t="shared" si="90"/>
        <v>70916395</v>
      </c>
      <c r="U250" s="15">
        <v>36244661</v>
      </c>
      <c r="V250" s="16">
        <v>18845861</v>
      </c>
      <c r="W250" s="16">
        <v>1226816</v>
      </c>
      <c r="X250" s="16">
        <v>2239027</v>
      </c>
      <c r="Y250" s="16">
        <v>112515</v>
      </c>
      <c r="Z250" s="16">
        <v>140517</v>
      </c>
      <c r="AA250" s="16">
        <v>18212</v>
      </c>
      <c r="AB250" s="16">
        <v>4369597</v>
      </c>
      <c r="AC250" s="16">
        <v>11695101</v>
      </c>
      <c r="AD250" s="16">
        <f t="shared" si="78"/>
        <v>56448065</v>
      </c>
      <c r="AE250" s="16">
        <f t="shared" si="79"/>
        <v>2379544</v>
      </c>
      <c r="AF250" s="16">
        <f t="shared" si="80"/>
        <v>16064698</v>
      </c>
      <c r="AG250" s="16">
        <f t="shared" si="81"/>
        <v>74892307</v>
      </c>
      <c r="AH250" s="16">
        <f t="shared" si="82"/>
        <v>150085</v>
      </c>
      <c r="AI250" s="17">
        <f t="shared" si="91"/>
        <v>75042392</v>
      </c>
      <c r="AK250" s="15">
        <v>35974165.041343987</v>
      </c>
      <c r="AL250" s="16">
        <v>18718401.052984327</v>
      </c>
      <c r="AM250" s="16">
        <v>1218647.0417070133</v>
      </c>
      <c r="AN250" s="16">
        <v>2204602.6265064087</v>
      </c>
      <c r="AO250" s="16">
        <v>112185.8729178528</v>
      </c>
      <c r="AP250" s="16">
        <v>138791.04385563268</v>
      </c>
      <c r="AQ250" s="16">
        <v>18157.335786770564</v>
      </c>
      <c r="AR250" s="16">
        <v>4321490.0828437414</v>
      </c>
      <c r="AS250" s="16">
        <v>11726150.831383437</v>
      </c>
      <c r="AT250" s="16">
        <f t="shared" si="83"/>
        <v>56041556.344739951</v>
      </c>
      <c r="AU250" s="16">
        <f t="shared" si="84"/>
        <v>2343393.6703620413</v>
      </c>
      <c r="AV250" s="16">
        <f t="shared" si="85"/>
        <v>16047640.914227178</v>
      </c>
      <c r="AW250" s="16">
        <f t="shared" si="86"/>
        <v>74432590.929329172</v>
      </c>
      <c r="AX250" s="16">
        <f t="shared" si="87"/>
        <v>149163.07067082822</v>
      </c>
      <c r="AY250" s="17">
        <f t="shared" si="92"/>
        <v>74581754</v>
      </c>
    </row>
    <row r="251" spans="1:51" x14ac:dyDescent="0.2">
      <c r="A251" s="4">
        <f t="shared" si="88"/>
        <v>2036</v>
      </c>
      <c r="B251" s="4">
        <f t="shared" si="89"/>
        <v>6</v>
      </c>
      <c r="C251" s="11">
        <f t="shared" si="72"/>
        <v>49827</v>
      </c>
      <c r="E251" s="15">
        <v>22869179</v>
      </c>
      <c r="F251" s="16">
        <v>13074862</v>
      </c>
      <c r="G251" s="16">
        <v>762661</v>
      </c>
      <c r="H251" s="16">
        <v>1571517</v>
      </c>
      <c r="I251" s="16">
        <v>98261</v>
      </c>
      <c r="J251" s="16">
        <v>96741</v>
      </c>
      <c r="K251" s="16">
        <v>16613</v>
      </c>
      <c r="L251" s="16">
        <v>3962233</v>
      </c>
      <c r="M251" s="16">
        <v>10554885</v>
      </c>
      <c r="N251" s="16">
        <f t="shared" si="73"/>
        <v>36821576</v>
      </c>
      <c r="O251" s="16">
        <f t="shared" si="74"/>
        <v>1668258</v>
      </c>
      <c r="P251" s="16">
        <f t="shared" si="75"/>
        <v>14517118</v>
      </c>
      <c r="Q251" s="16">
        <f t="shared" si="76"/>
        <v>53006952</v>
      </c>
      <c r="R251" s="16">
        <f t="shared" si="77"/>
        <v>106226</v>
      </c>
      <c r="S251" s="17">
        <f t="shared" si="90"/>
        <v>53113178</v>
      </c>
      <c r="U251" s="15">
        <v>24284411</v>
      </c>
      <c r="V251" s="16">
        <v>14158130</v>
      </c>
      <c r="W251" s="16">
        <v>1013693</v>
      </c>
      <c r="X251" s="16">
        <v>1683147</v>
      </c>
      <c r="Y251" s="16">
        <v>101069</v>
      </c>
      <c r="Z251" s="16">
        <v>116772</v>
      </c>
      <c r="AA251" s="16">
        <v>17143</v>
      </c>
      <c r="AB251" s="16">
        <v>4067334</v>
      </c>
      <c r="AC251" s="16">
        <v>10873554</v>
      </c>
      <c r="AD251" s="16">
        <f t="shared" si="78"/>
        <v>39574446</v>
      </c>
      <c r="AE251" s="16">
        <f t="shared" si="79"/>
        <v>1799919</v>
      </c>
      <c r="AF251" s="16">
        <f t="shared" si="80"/>
        <v>14940888</v>
      </c>
      <c r="AG251" s="16">
        <f t="shared" si="81"/>
        <v>56315253</v>
      </c>
      <c r="AH251" s="16">
        <f t="shared" si="82"/>
        <v>112856</v>
      </c>
      <c r="AI251" s="17">
        <f t="shared" si="91"/>
        <v>56428109</v>
      </c>
      <c r="AK251" s="15">
        <v>24102656.062737275</v>
      </c>
      <c r="AL251" s="16">
        <v>14061942.184795119</v>
      </c>
      <c r="AM251" s="16">
        <v>1007192.7117767832</v>
      </c>
      <c r="AN251" s="16">
        <v>1657350.5118237729</v>
      </c>
      <c r="AO251" s="16">
        <v>100601.43549720026</v>
      </c>
      <c r="AP251" s="16">
        <v>115223.57519684522</v>
      </c>
      <c r="AQ251" s="16">
        <v>17059.692082368369</v>
      </c>
      <c r="AR251" s="16">
        <v>3962233.3094787886</v>
      </c>
      <c r="AS251" s="16">
        <v>10554885.147518246</v>
      </c>
      <c r="AT251" s="16">
        <f t="shared" si="83"/>
        <v>39289452.086888753</v>
      </c>
      <c r="AU251" s="16">
        <f t="shared" si="84"/>
        <v>1772574.0870206181</v>
      </c>
      <c r="AV251" s="16">
        <f t="shared" si="85"/>
        <v>14517118.456997033</v>
      </c>
      <c r="AW251" s="16">
        <f t="shared" si="86"/>
        <v>55579144.630906403</v>
      </c>
      <c r="AX251" s="16">
        <f t="shared" si="87"/>
        <v>111381.36909359694</v>
      </c>
      <c r="AY251" s="17">
        <f t="shared" si="92"/>
        <v>55690526</v>
      </c>
    </row>
    <row r="252" spans="1:51" x14ac:dyDescent="0.2">
      <c r="A252" s="4">
        <f t="shared" si="88"/>
        <v>2036</v>
      </c>
      <c r="B252" s="4">
        <f t="shared" si="89"/>
        <v>7</v>
      </c>
      <c r="C252" s="11">
        <f t="shared" si="72"/>
        <v>49857</v>
      </c>
      <c r="E252" s="15">
        <v>16544680</v>
      </c>
      <c r="F252" s="16">
        <v>10482774</v>
      </c>
      <c r="G252" s="16">
        <v>639716</v>
      </c>
      <c r="H252" s="16">
        <v>1371107</v>
      </c>
      <c r="I252" s="16">
        <v>82941</v>
      </c>
      <c r="J252" s="16">
        <v>89337</v>
      </c>
      <c r="K252" s="16">
        <v>15293</v>
      </c>
      <c r="L252" s="16">
        <v>3788511</v>
      </c>
      <c r="M252" s="16">
        <v>10339459</v>
      </c>
      <c r="N252" s="16">
        <f t="shared" si="73"/>
        <v>27765404</v>
      </c>
      <c r="O252" s="16">
        <f t="shared" si="74"/>
        <v>1460444</v>
      </c>
      <c r="P252" s="16">
        <f t="shared" si="75"/>
        <v>14127970</v>
      </c>
      <c r="Q252" s="16">
        <f t="shared" si="76"/>
        <v>43353818</v>
      </c>
      <c r="R252" s="16">
        <f t="shared" si="77"/>
        <v>86881</v>
      </c>
      <c r="S252" s="17">
        <f t="shared" si="90"/>
        <v>43440699</v>
      </c>
      <c r="U252" s="15">
        <v>17490540</v>
      </c>
      <c r="V252" s="16">
        <v>11371263</v>
      </c>
      <c r="W252" s="16">
        <v>880893</v>
      </c>
      <c r="X252" s="16">
        <v>1465537</v>
      </c>
      <c r="Y252" s="16">
        <v>82864</v>
      </c>
      <c r="Z252" s="16">
        <v>110166</v>
      </c>
      <c r="AA252" s="16">
        <v>15655</v>
      </c>
      <c r="AB252" s="16">
        <v>3984149</v>
      </c>
      <c r="AC252" s="16">
        <v>10829291</v>
      </c>
      <c r="AD252" s="16">
        <f t="shared" si="78"/>
        <v>29841215</v>
      </c>
      <c r="AE252" s="16">
        <f t="shared" si="79"/>
        <v>1575703</v>
      </c>
      <c r="AF252" s="16">
        <f t="shared" si="80"/>
        <v>14813440</v>
      </c>
      <c r="AG252" s="16">
        <f t="shared" si="81"/>
        <v>46230358</v>
      </c>
      <c r="AH252" s="16">
        <f t="shared" si="82"/>
        <v>92646</v>
      </c>
      <c r="AI252" s="17">
        <f t="shared" si="91"/>
        <v>46323004</v>
      </c>
      <c r="AK252" s="15">
        <v>17363640.08540564</v>
      </c>
      <c r="AL252" s="16">
        <v>11289503.19397172</v>
      </c>
      <c r="AM252" s="16">
        <v>874944.49018454703</v>
      </c>
      <c r="AN252" s="16">
        <v>1443545.7193684452</v>
      </c>
      <c r="AO252" s="16">
        <v>82653.392640391947</v>
      </c>
      <c r="AP252" s="16">
        <v>108218.9726517956</v>
      </c>
      <c r="AQ252" s="16">
        <v>15572.593417789161</v>
      </c>
      <c r="AR252" s="16">
        <v>3788510.8555381931</v>
      </c>
      <c r="AS252" s="16">
        <v>10339458.57825204</v>
      </c>
      <c r="AT252" s="16">
        <f t="shared" si="83"/>
        <v>29626313.755620088</v>
      </c>
      <c r="AU252" s="16">
        <f t="shared" si="84"/>
        <v>1551764.6920202407</v>
      </c>
      <c r="AV252" s="16">
        <f t="shared" si="85"/>
        <v>14127969.433790233</v>
      </c>
      <c r="AW252" s="16">
        <f t="shared" si="86"/>
        <v>45306047.881430566</v>
      </c>
      <c r="AX252" s="16">
        <f t="shared" si="87"/>
        <v>90794.118569433689</v>
      </c>
      <c r="AY252" s="17">
        <f t="shared" si="92"/>
        <v>45396842</v>
      </c>
    </row>
    <row r="253" spans="1:51" x14ac:dyDescent="0.2">
      <c r="A253" s="4">
        <f t="shared" si="88"/>
        <v>2036</v>
      </c>
      <c r="B253" s="4">
        <f t="shared" si="89"/>
        <v>8</v>
      </c>
      <c r="C253" s="11">
        <f t="shared" si="72"/>
        <v>49888</v>
      </c>
      <c r="E253" s="15">
        <v>15658177</v>
      </c>
      <c r="F253" s="16">
        <v>10736224</v>
      </c>
      <c r="G253" s="16">
        <v>668243</v>
      </c>
      <c r="H253" s="16">
        <v>1298464</v>
      </c>
      <c r="I253" s="16">
        <v>79238</v>
      </c>
      <c r="J253" s="16">
        <v>101871</v>
      </c>
      <c r="K253" s="16">
        <v>17335</v>
      </c>
      <c r="L253" s="16">
        <v>3761989</v>
      </c>
      <c r="M253" s="16">
        <v>10721309</v>
      </c>
      <c r="N253" s="16">
        <f t="shared" si="73"/>
        <v>27159217</v>
      </c>
      <c r="O253" s="16">
        <f t="shared" si="74"/>
        <v>1400335</v>
      </c>
      <c r="P253" s="16">
        <f t="shared" si="75"/>
        <v>14483298</v>
      </c>
      <c r="Q253" s="16">
        <f t="shared" si="76"/>
        <v>43042850</v>
      </c>
      <c r="R253" s="16">
        <f t="shared" si="77"/>
        <v>86258</v>
      </c>
      <c r="S253" s="17">
        <f t="shared" si="90"/>
        <v>43129108</v>
      </c>
      <c r="U253" s="15">
        <v>16715257</v>
      </c>
      <c r="V253" s="16">
        <v>11463771</v>
      </c>
      <c r="W253" s="16">
        <v>915117</v>
      </c>
      <c r="X253" s="16">
        <v>1385883</v>
      </c>
      <c r="Y253" s="16">
        <v>78453</v>
      </c>
      <c r="Z253" s="16">
        <v>124967</v>
      </c>
      <c r="AA253" s="16">
        <v>17109</v>
      </c>
      <c r="AB253" s="16">
        <v>3914639</v>
      </c>
      <c r="AC253" s="16">
        <v>11098419</v>
      </c>
      <c r="AD253" s="16">
        <f t="shared" si="78"/>
        <v>29189707</v>
      </c>
      <c r="AE253" s="16">
        <f t="shared" si="79"/>
        <v>1510850</v>
      </c>
      <c r="AF253" s="16">
        <f t="shared" si="80"/>
        <v>15013058</v>
      </c>
      <c r="AG253" s="16">
        <f t="shared" si="81"/>
        <v>45713615</v>
      </c>
      <c r="AH253" s="16">
        <f t="shared" si="82"/>
        <v>91610</v>
      </c>
      <c r="AI253" s="17">
        <f t="shared" si="91"/>
        <v>45805225</v>
      </c>
      <c r="AK253" s="15">
        <v>16571462.161415543</v>
      </c>
      <c r="AL253" s="16">
        <v>11400925.019226573</v>
      </c>
      <c r="AM253" s="16">
        <v>911690.21940545924</v>
      </c>
      <c r="AN253" s="16">
        <v>1364872.7940054866</v>
      </c>
      <c r="AO253" s="16">
        <v>78330.672017255725</v>
      </c>
      <c r="AP253" s="16">
        <v>123024.49265409831</v>
      </c>
      <c r="AQ253" s="16">
        <v>17090.279230601031</v>
      </c>
      <c r="AR253" s="16">
        <v>3761989.4517796272</v>
      </c>
      <c r="AS253" s="16">
        <v>10721309.483730495</v>
      </c>
      <c r="AT253" s="16">
        <f t="shared" si="83"/>
        <v>28979498.351295434</v>
      </c>
      <c r="AU253" s="16">
        <f t="shared" si="84"/>
        <v>1487897.2866595848</v>
      </c>
      <c r="AV253" s="16">
        <f t="shared" si="85"/>
        <v>14483298.935510121</v>
      </c>
      <c r="AW253" s="16">
        <f t="shared" si="86"/>
        <v>44950694.573465139</v>
      </c>
      <c r="AX253" s="16">
        <f t="shared" si="87"/>
        <v>90081.426534861326</v>
      </c>
      <c r="AY253" s="17">
        <f t="shared" si="92"/>
        <v>45040776</v>
      </c>
    </row>
    <row r="254" spans="1:51" x14ac:dyDescent="0.2">
      <c r="A254" s="4">
        <f t="shared" si="88"/>
        <v>2036</v>
      </c>
      <c r="B254" s="4">
        <f t="shared" si="89"/>
        <v>9</v>
      </c>
      <c r="C254" s="11">
        <f t="shared" si="72"/>
        <v>49919</v>
      </c>
      <c r="E254" s="15">
        <v>21655414</v>
      </c>
      <c r="F254" s="16">
        <v>12883474</v>
      </c>
      <c r="G254" s="16">
        <v>776508</v>
      </c>
      <c r="H254" s="16">
        <v>1550566</v>
      </c>
      <c r="I254" s="16">
        <v>92324</v>
      </c>
      <c r="J254" s="16">
        <v>133197</v>
      </c>
      <c r="K254" s="16">
        <v>18738</v>
      </c>
      <c r="L254" s="16">
        <v>3951726</v>
      </c>
      <c r="M254" s="16">
        <v>10769443</v>
      </c>
      <c r="N254" s="16">
        <f t="shared" si="73"/>
        <v>35426458</v>
      </c>
      <c r="O254" s="16">
        <f t="shared" si="74"/>
        <v>1683763</v>
      </c>
      <c r="P254" s="16">
        <f t="shared" si="75"/>
        <v>14721169</v>
      </c>
      <c r="Q254" s="16">
        <f t="shared" si="76"/>
        <v>51831390</v>
      </c>
      <c r="R254" s="16">
        <f t="shared" si="77"/>
        <v>103871</v>
      </c>
      <c r="S254" s="17">
        <f t="shared" si="90"/>
        <v>51935261</v>
      </c>
      <c r="U254" s="15">
        <v>23284009</v>
      </c>
      <c r="V254" s="16">
        <v>13659459</v>
      </c>
      <c r="W254" s="16">
        <v>1022510</v>
      </c>
      <c r="X254" s="16">
        <v>1658920</v>
      </c>
      <c r="Y254" s="16">
        <v>90857</v>
      </c>
      <c r="Z254" s="16">
        <v>157727</v>
      </c>
      <c r="AA254" s="16">
        <v>18192</v>
      </c>
      <c r="AB254" s="16">
        <v>4031973</v>
      </c>
      <c r="AC254" s="16">
        <v>11028911</v>
      </c>
      <c r="AD254" s="16">
        <f t="shared" si="78"/>
        <v>38075027</v>
      </c>
      <c r="AE254" s="16">
        <f t="shared" si="79"/>
        <v>1816647</v>
      </c>
      <c r="AF254" s="16">
        <f t="shared" si="80"/>
        <v>15060884</v>
      </c>
      <c r="AG254" s="16">
        <f t="shared" si="81"/>
        <v>54952558</v>
      </c>
      <c r="AH254" s="16">
        <f t="shared" si="82"/>
        <v>110125</v>
      </c>
      <c r="AI254" s="17">
        <f t="shared" si="91"/>
        <v>55062683</v>
      </c>
      <c r="AK254" s="15">
        <v>23071674.608828411</v>
      </c>
      <c r="AL254" s="16">
        <v>13599827.20075557</v>
      </c>
      <c r="AM254" s="16">
        <v>1020213.6779102935</v>
      </c>
      <c r="AN254" s="16">
        <v>1632335.4897917053</v>
      </c>
      <c r="AO254" s="16">
        <v>90875.797662795114</v>
      </c>
      <c r="AP254" s="16">
        <v>156712.32234289229</v>
      </c>
      <c r="AQ254" s="16">
        <v>18239.943858263312</v>
      </c>
      <c r="AR254" s="16">
        <v>3951725.8581208847</v>
      </c>
      <c r="AS254" s="16">
        <v>10769442.889072424</v>
      </c>
      <c r="AT254" s="16">
        <f t="shared" si="83"/>
        <v>37800831.229015328</v>
      </c>
      <c r="AU254" s="16">
        <f t="shared" si="84"/>
        <v>1789047.8121345975</v>
      </c>
      <c r="AV254" s="16">
        <f t="shared" si="85"/>
        <v>14721168.747193309</v>
      </c>
      <c r="AW254" s="16">
        <f t="shared" si="86"/>
        <v>54311047.788343236</v>
      </c>
      <c r="AX254" s="16">
        <f t="shared" si="87"/>
        <v>108840.21165676415</v>
      </c>
      <c r="AY254" s="17">
        <f t="shared" si="92"/>
        <v>54419888</v>
      </c>
    </row>
    <row r="255" spans="1:51" x14ac:dyDescent="0.2">
      <c r="A255" s="4">
        <f t="shared" si="88"/>
        <v>2036</v>
      </c>
      <c r="B255" s="4">
        <f t="shared" si="89"/>
        <v>10</v>
      </c>
      <c r="C255" s="11">
        <f t="shared" si="72"/>
        <v>49949</v>
      </c>
      <c r="E255" s="15">
        <v>48873476</v>
      </c>
      <c r="F255" s="16">
        <v>21999619</v>
      </c>
      <c r="G255" s="16">
        <v>1236979</v>
      </c>
      <c r="H255" s="16">
        <v>2626718</v>
      </c>
      <c r="I255" s="16">
        <v>131417</v>
      </c>
      <c r="J255" s="16">
        <v>166554</v>
      </c>
      <c r="K255" s="16">
        <v>22163</v>
      </c>
      <c r="L255" s="16">
        <v>4372506</v>
      </c>
      <c r="M255" s="16">
        <v>11348196</v>
      </c>
      <c r="N255" s="16">
        <f t="shared" si="73"/>
        <v>72263654</v>
      </c>
      <c r="O255" s="16">
        <f t="shared" si="74"/>
        <v>2793272</v>
      </c>
      <c r="P255" s="16">
        <f t="shared" si="75"/>
        <v>15720702</v>
      </c>
      <c r="Q255" s="16">
        <f t="shared" si="76"/>
        <v>90777628</v>
      </c>
      <c r="R255" s="16">
        <f t="shared" si="77"/>
        <v>181919</v>
      </c>
      <c r="S255" s="17">
        <f t="shared" si="90"/>
        <v>90959547</v>
      </c>
      <c r="U255" s="15">
        <v>52561377</v>
      </c>
      <c r="V255" s="16">
        <v>23437163</v>
      </c>
      <c r="W255" s="16">
        <v>1517723</v>
      </c>
      <c r="X255" s="16">
        <v>2818557</v>
      </c>
      <c r="Y255" s="16">
        <v>128390</v>
      </c>
      <c r="Z255" s="16">
        <v>195162</v>
      </c>
      <c r="AA255" s="16">
        <v>21608</v>
      </c>
      <c r="AB255" s="16">
        <v>4692271</v>
      </c>
      <c r="AC255" s="16">
        <v>12210164</v>
      </c>
      <c r="AD255" s="16">
        <f t="shared" si="78"/>
        <v>77666261</v>
      </c>
      <c r="AE255" s="16">
        <f t="shared" si="79"/>
        <v>3013719</v>
      </c>
      <c r="AF255" s="16">
        <f t="shared" si="80"/>
        <v>16902435</v>
      </c>
      <c r="AG255" s="16">
        <f t="shared" si="81"/>
        <v>97582415</v>
      </c>
      <c r="AH255" s="16">
        <f t="shared" si="82"/>
        <v>195556</v>
      </c>
      <c r="AI255" s="17">
        <f t="shared" si="91"/>
        <v>97777971</v>
      </c>
      <c r="AK255" s="15">
        <v>52176081.824836835</v>
      </c>
      <c r="AL255" s="16">
        <v>23275203.642369099</v>
      </c>
      <c r="AM255" s="16">
        <v>1505119.6729527577</v>
      </c>
      <c r="AN255" s="16">
        <v>2772505.5686560217</v>
      </c>
      <c r="AO255" s="16">
        <v>128850.01877305168</v>
      </c>
      <c r="AP255" s="16">
        <v>195427.97413403873</v>
      </c>
      <c r="AQ255" s="16">
        <v>21694.558061584743</v>
      </c>
      <c r="AR255" s="16">
        <v>4372506.1953119673</v>
      </c>
      <c r="AS255" s="16">
        <v>11348196.180253595</v>
      </c>
      <c r="AT255" s="16">
        <f t="shared" si="83"/>
        <v>77106949.716993332</v>
      </c>
      <c r="AU255" s="16">
        <f t="shared" si="84"/>
        <v>2967933.5427900604</v>
      </c>
      <c r="AV255" s="16">
        <f t="shared" si="85"/>
        <v>15720702.375565562</v>
      </c>
      <c r="AW255" s="16">
        <f t="shared" si="86"/>
        <v>95795585.635348946</v>
      </c>
      <c r="AX255" s="16">
        <f t="shared" si="87"/>
        <v>191975.36465105414</v>
      </c>
      <c r="AY255" s="17">
        <f t="shared" si="92"/>
        <v>95987561</v>
      </c>
    </row>
    <row r="256" spans="1:51" x14ac:dyDescent="0.2">
      <c r="A256" s="4">
        <f t="shared" si="88"/>
        <v>2036</v>
      </c>
      <c r="B256" s="4">
        <f t="shared" si="89"/>
        <v>11</v>
      </c>
      <c r="C256" s="11">
        <f t="shared" si="72"/>
        <v>49980</v>
      </c>
      <c r="E256" s="15">
        <v>86253385</v>
      </c>
      <c r="F256" s="16">
        <v>33978676</v>
      </c>
      <c r="G256" s="16">
        <v>1751470</v>
      </c>
      <c r="H256" s="16">
        <v>3082808</v>
      </c>
      <c r="I256" s="16">
        <v>139391</v>
      </c>
      <c r="J256" s="16">
        <v>158146</v>
      </c>
      <c r="K256" s="16">
        <v>23081</v>
      </c>
      <c r="L256" s="16">
        <v>5132032</v>
      </c>
      <c r="M256" s="16">
        <v>12426043</v>
      </c>
      <c r="N256" s="16">
        <f t="shared" si="73"/>
        <v>122146003</v>
      </c>
      <c r="O256" s="16">
        <f t="shared" si="74"/>
        <v>3240954</v>
      </c>
      <c r="P256" s="16">
        <f t="shared" si="75"/>
        <v>17558075</v>
      </c>
      <c r="Q256" s="16">
        <f t="shared" si="76"/>
        <v>142945032</v>
      </c>
      <c r="R256" s="16">
        <f t="shared" si="77"/>
        <v>286463</v>
      </c>
      <c r="S256" s="17">
        <f t="shared" si="90"/>
        <v>143231495</v>
      </c>
      <c r="U256" s="15">
        <v>92638181</v>
      </c>
      <c r="V256" s="16">
        <v>36436642</v>
      </c>
      <c r="W256" s="16">
        <v>2042465</v>
      </c>
      <c r="X256" s="16">
        <v>3319525</v>
      </c>
      <c r="Y256" s="16">
        <v>137809</v>
      </c>
      <c r="Z256" s="16">
        <v>177207</v>
      </c>
      <c r="AA256" s="16">
        <v>22837</v>
      </c>
      <c r="AB256" s="16">
        <v>4911799</v>
      </c>
      <c r="AC256" s="16">
        <v>11880106</v>
      </c>
      <c r="AD256" s="16">
        <f t="shared" si="78"/>
        <v>131277934</v>
      </c>
      <c r="AE256" s="16">
        <f t="shared" si="79"/>
        <v>3496732</v>
      </c>
      <c r="AF256" s="16">
        <f t="shared" si="80"/>
        <v>16791905</v>
      </c>
      <c r="AG256" s="16">
        <f t="shared" si="81"/>
        <v>151566571</v>
      </c>
      <c r="AH256" s="16">
        <f t="shared" si="82"/>
        <v>303741</v>
      </c>
      <c r="AI256" s="17">
        <f t="shared" si="91"/>
        <v>151870312</v>
      </c>
      <c r="AK256" s="15">
        <v>92100875.985106677</v>
      </c>
      <c r="AL256" s="16">
        <v>36066041.017476089</v>
      </c>
      <c r="AM256" s="16">
        <v>2004582.5429024345</v>
      </c>
      <c r="AN256" s="16">
        <v>3268624.5606020596</v>
      </c>
      <c r="AO256" s="16">
        <v>138152.12843043849</v>
      </c>
      <c r="AP256" s="16">
        <v>174984.1288767283</v>
      </c>
      <c r="AQ256" s="16">
        <v>22890.099097977713</v>
      </c>
      <c r="AR256" s="16">
        <v>5132032.2693934888</v>
      </c>
      <c r="AS256" s="16">
        <v>12426042.8180429</v>
      </c>
      <c r="AT256" s="16">
        <f t="shared" si="83"/>
        <v>130332541.77301362</v>
      </c>
      <c r="AU256" s="16">
        <f t="shared" si="84"/>
        <v>3443608.6894787881</v>
      </c>
      <c r="AV256" s="16">
        <f t="shared" si="85"/>
        <v>17558075.087436389</v>
      </c>
      <c r="AW256" s="16">
        <f t="shared" si="86"/>
        <v>151334225.54992878</v>
      </c>
      <c r="AX256" s="16">
        <f t="shared" si="87"/>
        <v>303275.45007121563</v>
      </c>
      <c r="AY256" s="17">
        <f t="shared" si="92"/>
        <v>151637501</v>
      </c>
    </row>
    <row r="257" spans="1:51" x14ac:dyDescent="0.2">
      <c r="A257" s="4">
        <f t="shared" si="88"/>
        <v>2036</v>
      </c>
      <c r="B257" s="4">
        <f t="shared" si="89"/>
        <v>12</v>
      </c>
      <c r="C257" s="11">
        <f t="shared" si="72"/>
        <v>50010</v>
      </c>
      <c r="E257" s="15">
        <v>111305870</v>
      </c>
      <c r="F257" s="16">
        <v>43186591</v>
      </c>
      <c r="G257" s="16">
        <v>2143495</v>
      </c>
      <c r="H257" s="16">
        <v>3758697</v>
      </c>
      <c r="I257" s="16">
        <v>146718</v>
      </c>
      <c r="J257" s="16">
        <v>172714</v>
      </c>
      <c r="K257" s="16">
        <v>23136</v>
      </c>
      <c r="L257" s="16">
        <v>5936376</v>
      </c>
      <c r="M257" s="16">
        <v>12583982</v>
      </c>
      <c r="N257" s="16">
        <f t="shared" si="73"/>
        <v>156805810</v>
      </c>
      <c r="O257" s="16">
        <f t="shared" si="74"/>
        <v>3931411</v>
      </c>
      <c r="P257" s="16">
        <f t="shared" si="75"/>
        <v>18520358</v>
      </c>
      <c r="Q257" s="16">
        <f t="shared" si="76"/>
        <v>179257579</v>
      </c>
      <c r="R257" s="16">
        <f t="shared" si="77"/>
        <v>359234</v>
      </c>
      <c r="S257" s="17">
        <f t="shared" si="90"/>
        <v>179616813</v>
      </c>
      <c r="U257" s="15">
        <v>119471097</v>
      </c>
      <c r="V257" s="16">
        <v>46443346</v>
      </c>
      <c r="W257" s="16">
        <v>2446065</v>
      </c>
      <c r="X257" s="16">
        <v>4050799</v>
      </c>
      <c r="Y257" s="16">
        <v>145548</v>
      </c>
      <c r="Z257" s="16">
        <v>190882</v>
      </c>
      <c r="AA257" s="16">
        <v>22936</v>
      </c>
      <c r="AB257" s="16">
        <v>6083693</v>
      </c>
      <c r="AC257" s="16">
        <v>12940678</v>
      </c>
      <c r="AD257" s="16">
        <f t="shared" si="78"/>
        <v>168528992</v>
      </c>
      <c r="AE257" s="16">
        <f t="shared" si="79"/>
        <v>4241681</v>
      </c>
      <c r="AF257" s="16">
        <f t="shared" si="80"/>
        <v>19024371</v>
      </c>
      <c r="AG257" s="16">
        <f t="shared" si="81"/>
        <v>191795044</v>
      </c>
      <c r="AH257" s="16">
        <f t="shared" si="82"/>
        <v>384359</v>
      </c>
      <c r="AI257" s="17">
        <f t="shared" si="91"/>
        <v>192179403</v>
      </c>
      <c r="AK257" s="15">
        <v>118825679.98993593</v>
      </c>
      <c r="AL257" s="16">
        <v>45928859.822567254</v>
      </c>
      <c r="AM257" s="16">
        <v>2391993.1360309985</v>
      </c>
      <c r="AN257" s="16">
        <v>3989276.2411180609</v>
      </c>
      <c r="AO257" s="16">
        <v>145821.64623172861</v>
      </c>
      <c r="AP257" s="16">
        <v>187963.43612704304</v>
      </c>
      <c r="AQ257" s="16">
        <v>22983.181525620526</v>
      </c>
      <c r="AR257" s="16">
        <v>5936375.7620745143</v>
      </c>
      <c r="AS257" s="16">
        <v>12583981.653935958</v>
      </c>
      <c r="AT257" s="16">
        <f t="shared" si="83"/>
        <v>167315337.77629155</v>
      </c>
      <c r="AU257" s="16">
        <f t="shared" si="84"/>
        <v>4177239.6772451038</v>
      </c>
      <c r="AV257" s="16">
        <f t="shared" si="85"/>
        <v>18520357.416010473</v>
      </c>
      <c r="AW257" s="16">
        <f t="shared" si="86"/>
        <v>190012934.86954713</v>
      </c>
      <c r="AX257" s="16">
        <f t="shared" si="87"/>
        <v>380787.13045287132</v>
      </c>
      <c r="AY257" s="17">
        <f t="shared" si="92"/>
        <v>190393722</v>
      </c>
    </row>
    <row r="258" spans="1:51" x14ac:dyDescent="0.2">
      <c r="A258" s="4">
        <f t="shared" si="88"/>
        <v>2037</v>
      </c>
      <c r="B258" s="4">
        <f t="shared" si="89"/>
        <v>1</v>
      </c>
      <c r="C258" s="11">
        <f t="shared" si="72"/>
        <v>50041</v>
      </c>
      <c r="E258" s="15">
        <v>103635280</v>
      </c>
      <c r="F258" s="16">
        <v>41139552</v>
      </c>
      <c r="G258" s="16">
        <v>2075176</v>
      </c>
      <c r="H258" s="16">
        <v>3722179</v>
      </c>
      <c r="I258" s="16">
        <v>134926</v>
      </c>
      <c r="J258" s="16">
        <v>155856</v>
      </c>
      <c r="K258" s="16">
        <v>20333</v>
      </c>
      <c r="L258" s="16">
        <v>5765037</v>
      </c>
      <c r="M258" s="16">
        <v>13148812</v>
      </c>
      <c r="N258" s="16">
        <f t="shared" si="73"/>
        <v>147005267</v>
      </c>
      <c r="O258" s="16">
        <f t="shared" si="74"/>
        <v>3878035</v>
      </c>
      <c r="P258" s="16">
        <f t="shared" si="75"/>
        <v>18913849</v>
      </c>
      <c r="Q258" s="16">
        <f t="shared" ref="Q258:Q281" si="93">SUM(N258:P258)</f>
        <v>169797151</v>
      </c>
      <c r="R258" s="16">
        <f t="shared" si="77"/>
        <v>340275</v>
      </c>
      <c r="S258" s="17">
        <f t="shared" si="90"/>
        <v>170137426</v>
      </c>
      <c r="U258" s="15">
        <v>111589837</v>
      </c>
      <c r="V258" s="16">
        <v>44350867</v>
      </c>
      <c r="W258" s="16">
        <v>2354756</v>
      </c>
      <c r="X258" s="16">
        <v>4019936</v>
      </c>
      <c r="Y258" s="16">
        <v>134449</v>
      </c>
      <c r="Z258" s="16">
        <v>175764</v>
      </c>
      <c r="AA258" s="16">
        <v>20259</v>
      </c>
      <c r="AB258" s="16">
        <v>5437589</v>
      </c>
      <c r="AC258" s="16">
        <v>12401971</v>
      </c>
      <c r="AD258" s="16">
        <f t="shared" si="78"/>
        <v>158450168</v>
      </c>
      <c r="AE258" s="16">
        <f t="shared" si="79"/>
        <v>4195700</v>
      </c>
      <c r="AF258" s="16">
        <f t="shared" si="80"/>
        <v>17839560</v>
      </c>
      <c r="AG258" s="16">
        <f t="shared" ref="AG258:AG281" si="94">SUM(AD258:AF258)</f>
        <v>180485428</v>
      </c>
      <c r="AH258" s="16">
        <f t="shared" si="82"/>
        <v>361694</v>
      </c>
      <c r="AI258" s="17">
        <f t="shared" si="91"/>
        <v>180847122</v>
      </c>
      <c r="AK258" s="15">
        <v>110968906.92717269</v>
      </c>
      <c r="AL258" s="16">
        <v>43886630.353779852</v>
      </c>
      <c r="AM258" s="16">
        <v>2308832.9029210731</v>
      </c>
      <c r="AN258" s="16">
        <v>3958639.8744309633</v>
      </c>
      <c r="AO258" s="16">
        <v>134637.92163236038</v>
      </c>
      <c r="AP258" s="16">
        <v>172870.90999232684</v>
      </c>
      <c r="AQ258" s="16">
        <v>20288.441447489877</v>
      </c>
      <c r="AR258" s="16">
        <v>5765037.4912366914</v>
      </c>
      <c r="AS258" s="16">
        <v>13148811.615904441</v>
      </c>
      <c r="AT258" s="16">
        <f t="shared" si="83"/>
        <v>157319296.54695347</v>
      </c>
      <c r="AU258" s="16">
        <f t="shared" si="84"/>
        <v>4131510.7844232903</v>
      </c>
      <c r="AV258" s="16">
        <f t="shared" si="85"/>
        <v>18913849.107141133</v>
      </c>
      <c r="AW258" s="16">
        <f t="shared" si="86"/>
        <v>180364656.4385179</v>
      </c>
      <c r="AX258" s="16">
        <f t="shared" si="87"/>
        <v>361452.56148210168</v>
      </c>
      <c r="AY258" s="17">
        <f t="shared" si="92"/>
        <v>180726109</v>
      </c>
    </row>
    <row r="259" spans="1:51" x14ac:dyDescent="0.2">
      <c r="A259" s="4">
        <f t="shared" si="88"/>
        <v>2037</v>
      </c>
      <c r="B259" s="4">
        <f t="shared" si="89"/>
        <v>2</v>
      </c>
      <c r="C259" s="11">
        <f t="shared" si="72"/>
        <v>50072</v>
      </c>
      <c r="E259" s="15">
        <v>88462566</v>
      </c>
      <c r="F259" s="16">
        <v>35434562</v>
      </c>
      <c r="G259" s="16">
        <v>1830634</v>
      </c>
      <c r="H259" s="16">
        <v>3401455</v>
      </c>
      <c r="I259" s="16">
        <v>125155</v>
      </c>
      <c r="J259" s="16">
        <v>153473</v>
      </c>
      <c r="K259" s="16">
        <v>19167</v>
      </c>
      <c r="L259" s="16">
        <v>5328546</v>
      </c>
      <c r="M259" s="16">
        <v>11909834</v>
      </c>
      <c r="N259" s="16">
        <f t="shared" si="73"/>
        <v>125872084</v>
      </c>
      <c r="O259" s="16">
        <f t="shared" si="74"/>
        <v>3554928</v>
      </c>
      <c r="P259" s="16">
        <f t="shared" si="75"/>
        <v>17238380</v>
      </c>
      <c r="Q259" s="16">
        <f t="shared" si="93"/>
        <v>146665392</v>
      </c>
      <c r="R259" s="16">
        <f t="shared" si="77"/>
        <v>293919</v>
      </c>
      <c r="S259" s="17">
        <f t="shared" si="90"/>
        <v>146959311</v>
      </c>
      <c r="U259" s="15">
        <v>95268348</v>
      </c>
      <c r="V259" s="16">
        <v>38168226</v>
      </c>
      <c r="W259" s="16">
        <v>2090523</v>
      </c>
      <c r="X259" s="16">
        <v>3671723</v>
      </c>
      <c r="Y259" s="16">
        <v>125388</v>
      </c>
      <c r="Z259" s="16">
        <v>174403</v>
      </c>
      <c r="AA259" s="16">
        <v>19203</v>
      </c>
      <c r="AB259" s="16">
        <v>5198853</v>
      </c>
      <c r="AC259" s="16">
        <v>11634916</v>
      </c>
      <c r="AD259" s="16">
        <f t="shared" si="78"/>
        <v>135671688</v>
      </c>
      <c r="AE259" s="16">
        <f t="shared" si="79"/>
        <v>3846126</v>
      </c>
      <c r="AF259" s="16">
        <f t="shared" si="80"/>
        <v>16833769</v>
      </c>
      <c r="AG259" s="16">
        <f t="shared" si="94"/>
        <v>156351583</v>
      </c>
      <c r="AH259" s="16">
        <f t="shared" si="82"/>
        <v>313330</v>
      </c>
      <c r="AI259" s="17">
        <f t="shared" si="91"/>
        <v>156664913</v>
      </c>
      <c r="AK259" s="15">
        <v>94691782.692284599</v>
      </c>
      <c r="AL259" s="16">
        <v>37809094.894658387</v>
      </c>
      <c r="AM259" s="16">
        <v>2057841.0733087412</v>
      </c>
      <c r="AN259" s="16">
        <v>3615054.1680636033</v>
      </c>
      <c r="AO259" s="16">
        <v>125456.03207290143</v>
      </c>
      <c r="AP259" s="16">
        <v>172230.35601456618</v>
      </c>
      <c r="AQ259" s="16">
        <v>19213.018124703965</v>
      </c>
      <c r="AR259" s="16">
        <v>5328546.2009785362</v>
      </c>
      <c r="AS259" s="16">
        <v>11909834.385375675</v>
      </c>
      <c r="AT259" s="16">
        <f t="shared" si="83"/>
        <v>134703387.71044934</v>
      </c>
      <c r="AU259" s="16">
        <f t="shared" si="84"/>
        <v>3787284.5240781694</v>
      </c>
      <c r="AV259" s="16">
        <f t="shared" si="85"/>
        <v>17238380.586354211</v>
      </c>
      <c r="AW259" s="16">
        <f t="shared" si="86"/>
        <v>155729052.82088172</v>
      </c>
      <c r="AX259" s="16">
        <f t="shared" si="87"/>
        <v>312082.17911827564</v>
      </c>
      <c r="AY259" s="17">
        <f t="shared" si="92"/>
        <v>156041135</v>
      </c>
    </row>
    <row r="260" spans="1:51" x14ac:dyDescent="0.2">
      <c r="A260" s="4">
        <f t="shared" si="88"/>
        <v>2037</v>
      </c>
      <c r="B260" s="4">
        <f t="shared" si="89"/>
        <v>3</v>
      </c>
      <c r="C260" s="11">
        <f t="shared" si="72"/>
        <v>50100</v>
      </c>
      <c r="E260" s="15">
        <v>78863053</v>
      </c>
      <c r="F260" s="16">
        <v>32881063</v>
      </c>
      <c r="G260" s="16">
        <v>1703127</v>
      </c>
      <c r="H260" s="16">
        <v>3260592</v>
      </c>
      <c r="I260" s="16">
        <v>132320</v>
      </c>
      <c r="J260" s="16">
        <v>154776</v>
      </c>
      <c r="K260" s="16">
        <v>20651</v>
      </c>
      <c r="L260" s="16">
        <v>5317429</v>
      </c>
      <c r="M260" s="16">
        <v>13610381</v>
      </c>
      <c r="N260" s="16">
        <f t="shared" si="73"/>
        <v>113600214</v>
      </c>
      <c r="O260" s="16">
        <f t="shared" si="74"/>
        <v>3415368</v>
      </c>
      <c r="P260" s="16">
        <f t="shared" si="75"/>
        <v>18927810</v>
      </c>
      <c r="Q260" s="16">
        <f t="shared" si="93"/>
        <v>135943392</v>
      </c>
      <c r="R260" s="16">
        <f t="shared" si="77"/>
        <v>272432</v>
      </c>
      <c r="S260" s="17">
        <f t="shared" si="90"/>
        <v>136215824</v>
      </c>
      <c r="U260" s="15">
        <v>84887162</v>
      </c>
      <c r="V260" s="16">
        <v>35415324</v>
      </c>
      <c r="W260" s="16">
        <v>1987642</v>
      </c>
      <c r="X260" s="16">
        <v>3516444</v>
      </c>
      <c r="Y260" s="16">
        <v>133450</v>
      </c>
      <c r="Z260" s="16">
        <v>178689</v>
      </c>
      <c r="AA260" s="16">
        <v>20829</v>
      </c>
      <c r="AB260" s="16">
        <v>5099387</v>
      </c>
      <c r="AC260" s="16">
        <v>12903953</v>
      </c>
      <c r="AD260" s="16">
        <f t="shared" si="78"/>
        <v>122444407</v>
      </c>
      <c r="AE260" s="16">
        <f t="shared" si="79"/>
        <v>3695133</v>
      </c>
      <c r="AF260" s="16">
        <f t="shared" si="80"/>
        <v>18003340</v>
      </c>
      <c r="AG260" s="16">
        <f t="shared" si="94"/>
        <v>144142880</v>
      </c>
      <c r="AH260" s="16">
        <f t="shared" si="82"/>
        <v>288863</v>
      </c>
      <c r="AI260" s="17">
        <f t="shared" si="91"/>
        <v>144431743</v>
      </c>
      <c r="AK260" s="15">
        <v>84328962.755378306</v>
      </c>
      <c r="AL260" s="16">
        <v>35123688.798138171</v>
      </c>
      <c r="AM260" s="16">
        <v>1963641.0752177124</v>
      </c>
      <c r="AN260" s="16">
        <v>3462172.1794239506</v>
      </c>
      <c r="AO260" s="16">
        <v>133397.19065424037</v>
      </c>
      <c r="AP260" s="16">
        <v>176429.81450479425</v>
      </c>
      <c r="AQ260" s="16">
        <v>20822.252329176561</v>
      </c>
      <c r="AR260" s="16">
        <v>5317429.0118766818</v>
      </c>
      <c r="AS260" s="16">
        <v>13610380.819706392</v>
      </c>
      <c r="AT260" s="16">
        <f t="shared" si="83"/>
        <v>121570512.07171759</v>
      </c>
      <c r="AU260" s="16">
        <f t="shared" si="84"/>
        <v>3638601.9939287449</v>
      </c>
      <c r="AV260" s="16">
        <f t="shared" si="85"/>
        <v>18927809.831583075</v>
      </c>
      <c r="AW260" s="16">
        <f t="shared" si="86"/>
        <v>144136923.8972294</v>
      </c>
      <c r="AX260" s="16">
        <f t="shared" si="87"/>
        <v>288851.10277059674</v>
      </c>
      <c r="AY260" s="17">
        <f t="shared" si="92"/>
        <v>144425775</v>
      </c>
    </row>
    <row r="261" spans="1:51" x14ac:dyDescent="0.2">
      <c r="A261" s="4">
        <f t="shared" si="88"/>
        <v>2037</v>
      </c>
      <c r="B261" s="4">
        <f t="shared" si="89"/>
        <v>4</v>
      </c>
      <c r="C261" s="11">
        <f t="shared" si="72"/>
        <v>50131</v>
      </c>
      <c r="E261" s="15">
        <v>56920722</v>
      </c>
      <c r="F261" s="16">
        <v>25204631</v>
      </c>
      <c r="G261" s="16">
        <v>1352852</v>
      </c>
      <c r="H261" s="16">
        <v>2601841</v>
      </c>
      <c r="I261" s="16">
        <v>121556</v>
      </c>
      <c r="J261" s="16">
        <v>133098</v>
      </c>
      <c r="K261" s="16">
        <v>20012</v>
      </c>
      <c r="L261" s="16">
        <v>4707051</v>
      </c>
      <c r="M261" s="16">
        <v>11755704</v>
      </c>
      <c r="N261" s="16">
        <f t="shared" si="73"/>
        <v>83619773</v>
      </c>
      <c r="O261" s="16">
        <f t="shared" si="74"/>
        <v>2734939</v>
      </c>
      <c r="P261" s="16">
        <f t="shared" si="75"/>
        <v>16462755</v>
      </c>
      <c r="Q261" s="16">
        <f t="shared" si="93"/>
        <v>102817467</v>
      </c>
      <c r="R261" s="16">
        <f t="shared" si="77"/>
        <v>206047</v>
      </c>
      <c r="S261" s="17">
        <f t="shared" si="90"/>
        <v>103023514</v>
      </c>
      <c r="U261" s="15">
        <v>61155582</v>
      </c>
      <c r="V261" s="16">
        <v>27196511</v>
      </c>
      <c r="W261" s="16">
        <v>1634167</v>
      </c>
      <c r="X261" s="16">
        <v>2803451</v>
      </c>
      <c r="Y261" s="16">
        <v>123303</v>
      </c>
      <c r="Z261" s="16">
        <v>155517</v>
      </c>
      <c r="AA261" s="16">
        <v>20316</v>
      </c>
      <c r="AB261" s="16">
        <v>4587667</v>
      </c>
      <c r="AC261" s="16">
        <v>11499484</v>
      </c>
      <c r="AD261" s="16">
        <f t="shared" si="78"/>
        <v>90129879</v>
      </c>
      <c r="AE261" s="16">
        <f t="shared" si="79"/>
        <v>2958968</v>
      </c>
      <c r="AF261" s="16">
        <f t="shared" si="80"/>
        <v>16087151</v>
      </c>
      <c r="AG261" s="16">
        <f t="shared" si="94"/>
        <v>109175998</v>
      </c>
      <c r="AH261" s="16">
        <f t="shared" si="82"/>
        <v>218790</v>
      </c>
      <c r="AI261" s="17">
        <f t="shared" si="91"/>
        <v>109394788</v>
      </c>
      <c r="AK261" s="15">
        <v>60727138.294844292</v>
      </c>
      <c r="AL261" s="16">
        <v>26996539.369038582</v>
      </c>
      <c r="AM261" s="16">
        <v>1619518.4788633306</v>
      </c>
      <c r="AN261" s="16">
        <v>2759973.962447512</v>
      </c>
      <c r="AO261" s="16">
        <v>123130.04202069785</v>
      </c>
      <c r="AP261" s="16">
        <v>153725.6430609464</v>
      </c>
      <c r="AQ261" s="16">
        <v>20289.116462114711</v>
      </c>
      <c r="AR261" s="16">
        <v>4707051.1592885572</v>
      </c>
      <c r="AS261" s="16">
        <v>11755703.956617219</v>
      </c>
      <c r="AT261" s="16">
        <f t="shared" si="83"/>
        <v>89486615.301229015</v>
      </c>
      <c r="AU261" s="16">
        <f t="shared" si="84"/>
        <v>2913699.6055084583</v>
      </c>
      <c r="AV261" s="16">
        <f t="shared" si="85"/>
        <v>16462755.115905777</v>
      </c>
      <c r="AW261" s="16">
        <f t="shared" si="86"/>
        <v>108863070.02264325</v>
      </c>
      <c r="AX261" s="16">
        <f t="shared" si="87"/>
        <v>218161.97735674679</v>
      </c>
      <c r="AY261" s="17">
        <f t="shared" si="92"/>
        <v>109081232</v>
      </c>
    </row>
    <row r="262" spans="1:51" x14ac:dyDescent="0.2">
      <c r="A262" s="4">
        <f t="shared" si="88"/>
        <v>2037</v>
      </c>
      <c r="B262" s="4">
        <f t="shared" si="89"/>
        <v>5</v>
      </c>
      <c r="C262" s="11">
        <f t="shared" si="72"/>
        <v>50161</v>
      </c>
      <c r="E262" s="15">
        <v>34189822</v>
      </c>
      <c r="F262" s="16">
        <v>17576620</v>
      </c>
      <c r="G262" s="16">
        <v>956445</v>
      </c>
      <c r="H262" s="16">
        <v>2065376</v>
      </c>
      <c r="I262" s="16">
        <v>102497</v>
      </c>
      <c r="J262" s="16">
        <v>118687</v>
      </c>
      <c r="K262" s="16">
        <v>17828</v>
      </c>
      <c r="L262" s="16">
        <v>4314596</v>
      </c>
      <c r="M262" s="16">
        <v>11591590</v>
      </c>
      <c r="N262" s="16">
        <f t="shared" si="73"/>
        <v>52843212</v>
      </c>
      <c r="O262" s="16">
        <f t="shared" si="74"/>
        <v>2184063</v>
      </c>
      <c r="P262" s="16">
        <f t="shared" si="75"/>
        <v>15906186</v>
      </c>
      <c r="Q262" s="16">
        <f t="shared" si="93"/>
        <v>70933461</v>
      </c>
      <c r="R262" s="16">
        <f t="shared" si="77"/>
        <v>142151</v>
      </c>
      <c r="S262" s="17">
        <f t="shared" si="90"/>
        <v>71075612</v>
      </c>
      <c r="U262" s="15">
        <v>36572443</v>
      </c>
      <c r="V262" s="16">
        <v>19047574</v>
      </c>
      <c r="W262" s="16">
        <v>1214155</v>
      </c>
      <c r="X262" s="16">
        <v>2222368</v>
      </c>
      <c r="Y262" s="16">
        <v>104813</v>
      </c>
      <c r="Z262" s="16">
        <v>140601</v>
      </c>
      <c r="AA262" s="16">
        <v>18265</v>
      </c>
      <c r="AB262" s="16">
        <v>4365172</v>
      </c>
      <c r="AC262" s="16">
        <v>11577189</v>
      </c>
      <c r="AD262" s="16">
        <f t="shared" si="78"/>
        <v>56957250</v>
      </c>
      <c r="AE262" s="16">
        <f t="shared" si="79"/>
        <v>2362969</v>
      </c>
      <c r="AF262" s="16">
        <f t="shared" si="80"/>
        <v>15942361</v>
      </c>
      <c r="AG262" s="16">
        <f t="shared" si="94"/>
        <v>75262580</v>
      </c>
      <c r="AH262" s="16">
        <f t="shared" si="82"/>
        <v>150827</v>
      </c>
      <c r="AI262" s="17">
        <f t="shared" si="91"/>
        <v>75413407</v>
      </c>
      <c r="AK262" s="15">
        <v>36301883.850908965</v>
      </c>
      <c r="AL262" s="16">
        <v>18920082.349435102</v>
      </c>
      <c r="AM262" s="16">
        <v>1206054.428517245</v>
      </c>
      <c r="AN262" s="16">
        <v>2187953.4931983352</v>
      </c>
      <c r="AO262" s="16">
        <v>104509.11129693843</v>
      </c>
      <c r="AP262" s="16">
        <v>138864.53229342448</v>
      </c>
      <c r="AQ262" s="16">
        <v>18211.450100688224</v>
      </c>
      <c r="AR262" s="16">
        <v>4314595.9890606692</v>
      </c>
      <c r="AS262" s="16">
        <v>11591589.949534599</v>
      </c>
      <c r="AT262" s="16">
        <f t="shared" si="83"/>
        <v>56550741.190258943</v>
      </c>
      <c r="AU262" s="16">
        <f t="shared" si="84"/>
        <v>2326818.0254917596</v>
      </c>
      <c r="AV262" s="16">
        <f t="shared" si="85"/>
        <v>15906185.938595269</v>
      </c>
      <c r="AW262" s="16">
        <f t="shared" si="86"/>
        <v>74783745.154345974</v>
      </c>
      <c r="AX262" s="16">
        <f t="shared" si="87"/>
        <v>149866.84565402567</v>
      </c>
      <c r="AY262" s="17">
        <f t="shared" si="92"/>
        <v>74933612</v>
      </c>
    </row>
    <row r="263" spans="1:51" x14ac:dyDescent="0.2">
      <c r="A263" s="4">
        <f t="shared" si="88"/>
        <v>2037</v>
      </c>
      <c r="B263" s="4">
        <f t="shared" si="89"/>
        <v>6</v>
      </c>
      <c r="C263" s="11">
        <f t="shared" si="72"/>
        <v>50192</v>
      </c>
      <c r="E263" s="15">
        <v>23009776</v>
      </c>
      <c r="F263" s="16">
        <v>13178033</v>
      </c>
      <c r="G263" s="16">
        <v>751200</v>
      </c>
      <c r="H263" s="16">
        <v>1555333</v>
      </c>
      <c r="I263" s="16">
        <v>91495</v>
      </c>
      <c r="J263" s="16">
        <v>96722</v>
      </c>
      <c r="K263" s="16">
        <v>16662</v>
      </c>
      <c r="L263" s="16">
        <v>3965871</v>
      </c>
      <c r="M263" s="16">
        <v>10423232</v>
      </c>
      <c r="N263" s="16">
        <f t="shared" si="73"/>
        <v>37047166</v>
      </c>
      <c r="O263" s="16">
        <f t="shared" si="74"/>
        <v>1652055</v>
      </c>
      <c r="P263" s="16">
        <f t="shared" si="75"/>
        <v>14389103</v>
      </c>
      <c r="Q263" s="16">
        <f t="shared" si="93"/>
        <v>53088324</v>
      </c>
      <c r="R263" s="16">
        <f t="shared" si="77"/>
        <v>106389</v>
      </c>
      <c r="S263" s="17">
        <f t="shared" si="90"/>
        <v>53194713</v>
      </c>
      <c r="U263" s="15">
        <v>24505238</v>
      </c>
      <c r="V263" s="16">
        <v>14311142</v>
      </c>
      <c r="W263" s="16">
        <v>1003650</v>
      </c>
      <c r="X263" s="16">
        <v>1670549</v>
      </c>
      <c r="Y263" s="16">
        <v>94186</v>
      </c>
      <c r="Z263" s="16">
        <v>116832</v>
      </c>
      <c r="AA263" s="16">
        <v>17208</v>
      </c>
      <c r="AB263" s="16">
        <v>4074624</v>
      </c>
      <c r="AC263" s="16">
        <v>10752485</v>
      </c>
      <c r="AD263" s="16">
        <f t="shared" si="78"/>
        <v>39931424</v>
      </c>
      <c r="AE263" s="16">
        <f t="shared" si="79"/>
        <v>1787381</v>
      </c>
      <c r="AF263" s="16">
        <f t="shared" si="80"/>
        <v>14827109</v>
      </c>
      <c r="AG263" s="16">
        <f t="shared" si="94"/>
        <v>56545914</v>
      </c>
      <c r="AH263" s="16">
        <f t="shared" si="82"/>
        <v>113318</v>
      </c>
      <c r="AI263" s="17">
        <f t="shared" si="91"/>
        <v>56659232</v>
      </c>
      <c r="AK263" s="15">
        <v>24323443.446377084</v>
      </c>
      <c r="AL263" s="16">
        <v>14214878.861073662</v>
      </c>
      <c r="AM263" s="16">
        <v>997226.99924732291</v>
      </c>
      <c r="AN263" s="16">
        <v>1644762.1560501463</v>
      </c>
      <c r="AO263" s="16">
        <v>93755.174290314826</v>
      </c>
      <c r="AP263" s="16">
        <v>115273.89310499567</v>
      </c>
      <c r="AQ263" s="16">
        <v>17125.44335233872</v>
      </c>
      <c r="AR263" s="16">
        <v>3965871.3008715371</v>
      </c>
      <c r="AS263" s="16">
        <v>10423231.84109218</v>
      </c>
      <c r="AT263" s="16">
        <f t="shared" si="83"/>
        <v>39646429.924340717</v>
      </c>
      <c r="AU263" s="16">
        <f t="shared" si="84"/>
        <v>1760036.0491551419</v>
      </c>
      <c r="AV263" s="16">
        <f t="shared" si="85"/>
        <v>14389103.141963717</v>
      </c>
      <c r="AW263" s="16">
        <f t="shared" si="86"/>
        <v>55795569.115459576</v>
      </c>
      <c r="AX263" s="16">
        <f t="shared" si="87"/>
        <v>111814.88454042375</v>
      </c>
      <c r="AY263" s="17">
        <f t="shared" si="92"/>
        <v>55907384</v>
      </c>
    </row>
    <row r="264" spans="1:51" x14ac:dyDescent="0.2">
      <c r="A264" s="4">
        <f t="shared" si="88"/>
        <v>2037</v>
      </c>
      <c r="B264" s="4">
        <f t="shared" si="89"/>
        <v>7</v>
      </c>
      <c r="C264" s="11">
        <f t="shared" si="72"/>
        <v>50222</v>
      </c>
      <c r="E264" s="15">
        <v>16646229</v>
      </c>
      <c r="F264" s="16">
        <v>10567338</v>
      </c>
      <c r="G264" s="16">
        <v>629685</v>
      </c>
      <c r="H264" s="16">
        <v>1356918</v>
      </c>
      <c r="I264" s="16">
        <v>76924</v>
      </c>
      <c r="J264" s="16">
        <v>89341</v>
      </c>
      <c r="K264" s="16">
        <v>15336</v>
      </c>
      <c r="L264" s="16">
        <v>3802225</v>
      </c>
      <c r="M264" s="16">
        <v>10210917</v>
      </c>
      <c r="N264" s="16">
        <f t="shared" si="73"/>
        <v>27935512</v>
      </c>
      <c r="O264" s="16">
        <f t="shared" si="74"/>
        <v>1446259</v>
      </c>
      <c r="P264" s="16">
        <f t="shared" si="75"/>
        <v>14013142</v>
      </c>
      <c r="Q264" s="16">
        <f t="shared" si="93"/>
        <v>43394913</v>
      </c>
      <c r="R264" s="16">
        <f t="shared" si="77"/>
        <v>86964</v>
      </c>
      <c r="S264" s="17">
        <f t="shared" si="90"/>
        <v>43481877</v>
      </c>
      <c r="U264" s="15">
        <v>17648618</v>
      </c>
      <c r="V264" s="16">
        <v>11496956</v>
      </c>
      <c r="W264" s="16">
        <v>872274</v>
      </c>
      <c r="X264" s="16">
        <v>1454533</v>
      </c>
      <c r="Y264" s="16">
        <v>76832</v>
      </c>
      <c r="Z264" s="16">
        <v>110194</v>
      </c>
      <c r="AA264" s="16">
        <v>15714</v>
      </c>
      <c r="AB264" s="16">
        <v>3998636</v>
      </c>
      <c r="AC264" s="16">
        <v>10701996</v>
      </c>
      <c r="AD264" s="16">
        <f t="shared" si="78"/>
        <v>30110394</v>
      </c>
      <c r="AE264" s="16">
        <f t="shared" si="79"/>
        <v>1564727</v>
      </c>
      <c r="AF264" s="16">
        <f t="shared" si="80"/>
        <v>14700632</v>
      </c>
      <c r="AG264" s="16">
        <f t="shared" si="94"/>
        <v>46375753</v>
      </c>
      <c r="AH264" s="16">
        <f t="shared" si="82"/>
        <v>92937</v>
      </c>
      <c r="AI264" s="17">
        <f t="shared" si="91"/>
        <v>46468690</v>
      </c>
      <c r="AK264" s="15">
        <v>17521654.360411122</v>
      </c>
      <c r="AL264" s="16">
        <v>11415156.766302038</v>
      </c>
      <c r="AM264" s="16">
        <v>866403.72796844528</v>
      </c>
      <c r="AN264" s="16">
        <v>1432554.2356900694</v>
      </c>
      <c r="AO264" s="16">
        <v>76646.287889399158</v>
      </c>
      <c r="AP264" s="16">
        <v>108234.28071679511</v>
      </c>
      <c r="AQ264" s="16">
        <v>15632.681856522695</v>
      </c>
      <c r="AR264" s="16">
        <v>3802224.6678851889</v>
      </c>
      <c r="AS264" s="16">
        <v>10210917.349373089</v>
      </c>
      <c r="AT264" s="16">
        <f t="shared" si="83"/>
        <v>29895493.82442753</v>
      </c>
      <c r="AU264" s="16">
        <f t="shared" si="84"/>
        <v>1540788.5164068644</v>
      </c>
      <c r="AV264" s="16">
        <f t="shared" si="85"/>
        <v>14013142.017258279</v>
      </c>
      <c r="AW264" s="16">
        <f t="shared" si="86"/>
        <v>45449424.358092673</v>
      </c>
      <c r="AX264" s="16">
        <f t="shared" si="87"/>
        <v>91080.641907326877</v>
      </c>
      <c r="AY264" s="17">
        <f t="shared" si="92"/>
        <v>45540505</v>
      </c>
    </row>
    <row r="265" spans="1:51" x14ac:dyDescent="0.2">
      <c r="A265" s="4">
        <f t="shared" si="88"/>
        <v>2037</v>
      </c>
      <c r="B265" s="4">
        <f t="shared" si="89"/>
        <v>8</v>
      </c>
      <c r="C265" s="11">
        <f t="shared" si="72"/>
        <v>50253</v>
      </c>
      <c r="E265" s="15">
        <v>15761438</v>
      </c>
      <c r="F265" s="16">
        <v>10816845</v>
      </c>
      <c r="G265" s="16">
        <v>656927</v>
      </c>
      <c r="H265" s="16">
        <v>1284869</v>
      </c>
      <c r="I265" s="16">
        <v>73042</v>
      </c>
      <c r="J265" s="16">
        <v>101865</v>
      </c>
      <c r="K265" s="16">
        <v>17359</v>
      </c>
      <c r="L265" s="16">
        <v>3784709</v>
      </c>
      <c r="M265" s="16">
        <v>10594367</v>
      </c>
      <c r="N265" s="16">
        <f t="shared" si="73"/>
        <v>27325611</v>
      </c>
      <c r="O265" s="16">
        <f t="shared" si="74"/>
        <v>1386734</v>
      </c>
      <c r="P265" s="16">
        <f t="shared" si="75"/>
        <v>14379076</v>
      </c>
      <c r="Q265" s="16">
        <f t="shared" si="93"/>
        <v>43091421</v>
      </c>
      <c r="R265" s="16">
        <f t="shared" si="77"/>
        <v>86356</v>
      </c>
      <c r="S265" s="17">
        <f t="shared" si="90"/>
        <v>43177777</v>
      </c>
      <c r="U265" s="15">
        <v>16878912</v>
      </c>
      <c r="V265" s="16">
        <v>11579998</v>
      </c>
      <c r="W265" s="16">
        <v>904610</v>
      </c>
      <c r="X265" s="16">
        <v>1375335</v>
      </c>
      <c r="Y265" s="16">
        <v>72354</v>
      </c>
      <c r="Z265" s="16">
        <v>124991</v>
      </c>
      <c r="AA265" s="16">
        <v>17137</v>
      </c>
      <c r="AB265" s="16">
        <v>3934625</v>
      </c>
      <c r="AC265" s="16">
        <v>10964106</v>
      </c>
      <c r="AD265" s="16">
        <f t="shared" si="78"/>
        <v>29453011</v>
      </c>
      <c r="AE265" s="16">
        <f t="shared" si="79"/>
        <v>1500326</v>
      </c>
      <c r="AF265" s="16">
        <f t="shared" si="80"/>
        <v>14898731</v>
      </c>
      <c r="AG265" s="16">
        <f t="shared" si="94"/>
        <v>45852068</v>
      </c>
      <c r="AH265" s="16">
        <f t="shared" si="82"/>
        <v>91888</v>
      </c>
      <c r="AI265" s="17">
        <f t="shared" si="91"/>
        <v>45943956</v>
      </c>
      <c r="AK265" s="15">
        <v>16735066.049247211</v>
      </c>
      <c r="AL265" s="16">
        <v>11517169.09732849</v>
      </c>
      <c r="AM265" s="16">
        <v>901208.39718860015</v>
      </c>
      <c r="AN265" s="16">
        <v>1354336.7255609343</v>
      </c>
      <c r="AO265" s="16">
        <v>72240.201737895404</v>
      </c>
      <c r="AP265" s="16">
        <v>123036.14203110496</v>
      </c>
      <c r="AQ265" s="16">
        <v>17117.81065877161</v>
      </c>
      <c r="AR265" s="16">
        <v>3784708.5171506703</v>
      </c>
      <c r="AS265" s="16">
        <v>10594366.884734124</v>
      </c>
      <c r="AT265" s="16">
        <f t="shared" si="83"/>
        <v>29242801.556160968</v>
      </c>
      <c r="AU265" s="16">
        <f t="shared" si="84"/>
        <v>1477372.8675920393</v>
      </c>
      <c r="AV265" s="16">
        <f t="shared" si="85"/>
        <v>14379075.401884794</v>
      </c>
      <c r="AW265" s="16">
        <f t="shared" si="86"/>
        <v>45099249.825637802</v>
      </c>
      <c r="AX265" s="16">
        <f t="shared" si="87"/>
        <v>90379.174362197518</v>
      </c>
      <c r="AY265" s="17">
        <f t="shared" si="92"/>
        <v>45189629</v>
      </c>
    </row>
    <row r="266" spans="1:51" x14ac:dyDescent="0.2">
      <c r="A266" s="4">
        <f t="shared" si="88"/>
        <v>2037</v>
      </c>
      <c r="B266" s="4">
        <f t="shared" si="89"/>
        <v>9</v>
      </c>
      <c r="C266" s="11">
        <f t="shared" si="72"/>
        <v>50284</v>
      </c>
      <c r="E266" s="15">
        <v>21798504</v>
      </c>
      <c r="F266" s="16">
        <v>12977228</v>
      </c>
      <c r="G266" s="16">
        <v>763685</v>
      </c>
      <c r="H266" s="16">
        <v>1534246</v>
      </c>
      <c r="I266" s="16">
        <v>85336</v>
      </c>
      <c r="J266" s="16">
        <v>133163</v>
      </c>
      <c r="K266" s="16">
        <v>18749</v>
      </c>
      <c r="L266" s="16">
        <v>3984638</v>
      </c>
      <c r="M266" s="16">
        <v>10644532</v>
      </c>
      <c r="N266" s="16">
        <f t="shared" si="73"/>
        <v>35643502</v>
      </c>
      <c r="O266" s="16">
        <f t="shared" si="74"/>
        <v>1667409</v>
      </c>
      <c r="P266" s="16">
        <f t="shared" si="75"/>
        <v>14629170</v>
      </c>
      <c r="Q266" s="16">
        <f t="shared" si="93"/>
        <v>51940081</v>
      </c>
      <c r="R266" s="16">
        <f t="shared" si="77"/>
        <v>104088</v>
      </c>
      <c r="S266" s="17">
        <f t="shared" si="90"/>
        <v>52044169</v>
      </c>
      <c r="U266" s="15">
        <v>23515923</v>
      </c>
      <c r="V266" s="16">
        <v>13790465</v>
      </c>
      <c r="W266" s="16">
        <v>1009905</v>
      </c>
      <c r="X266" s="16">
        <v>1646182</v>
      </c>
      <c r="Y266" s="16">
        <v>83994</v>
      </c>
      <c r="Z266" s="16">
        <v>157810</v>
      </c>
      <c r="AA266" s="16">
        <v>18193</v>
      </c>
      <c r="AB266" s="16">
        <v>4060926</v>
      </c>
      <c r="AC266" s="16">
        <v>10885268</v>
      </c>
      <c r="AD266" s="16">
        <f t="shared" si="78"/>
        <v>38418480</v>
      </c>
      <c r="AE266" s="16">
        <f t="shared" si="79"/>
        <v>1803992</v>
      </c>
      <c r="AF266" s="16">
        <f t="shared" si="80"/>
        <v>14946194</v>
      </c>
      <c r="AG266" s="16">
        <f t="shared" si="94"/>
        <v>55168666</v>
      </c>
      <c r="AH266" s="16">
        <f t="shared" si="82"/>
        <v>110558</v>
      </c>
      <c r="AI266" s="17">
        <f t="shared" si="91"/>
        <v>55279224</v>
      </c>
      <c r="AK266" s="15">
        <v>23303655.426854212</v>
      </c>
      <c r="AL266" s="16">
        <v>13730804.654293505</v>
      </c>
      <c r="AM266" s="16">
        <v>1007576.5819615748</v>
      </c>
      <c r="AN266" s="16">
        <v>1619603.490040699</v>
      </c>
      <c r="AO266" s="16">
        <v>84006.994487836069</v>
      </c>
      <c r="AP266" s="16">
        <v>156789.75979608585</v>
      </c>
      <c r="AQ266" s="16">
        <v>18240.031793039296</v>
      </c>
      <c r="AR266" s="16">
        <v>3984637.7691024318</v>
      </c>
      <c r="AS266" s="16">
        <v>10644531.792905262</v>
      </c>
      <c r="AT266" s="16">
        <f t="shared" si="83"/>
        <v>38144283.689390168</v>
      </c>
      <c r="AU266" s="16">
        <f t="shared" si="84"/>
        <v>1776393.2498367848</v>
      </c>
      <c r="AV266" s="16">
        <f t="shared" si="85"/>
        <v>14629169.562007694</v>
      </c>
      <c r="AW266" s="16">
        <f t="shared" si="86"/>
        <v>54549846.501234651</v>
      </c>
      <c r="AX266" s="16">
        <f t="shared" si="87"/>
        <v>109318.49876534939</v>
      </c>
      <c r="AY266" s="17">
        <f t="shared" si="92"/>
        <v>54659165</v>
      </c>
    </row>
    <row r="267" spans="1:51" x14ac:dyDescent="0.2">
      <c r="A267" s="4">
        <f t="shared" si="88"/>
        <v>2037</v>
      </c>
      <c r="B267" s="4">
        <f t="shared" si="89"/>
        <v>10</v>
      </c>
      <c r="C267" s="11">
        <f t="shared" si="72"/>
        <v>50314</v>
      </c>
      <c r="E267" s="15">
        <v>49178164</v>
      </c>
      <c r="F267" s="16">
        <v>22165320</v>
      </c>
      <c r="G267" s="16">
        <v>1218861</v>
      </c>
      <c r="H267" s="16">
        <v>2599511</v>
      </c>
      <c r="I267" s="16">
        <v>121852</v>
      </c>
      <c r="J267" s="16">
        <v>166630</v>
      </c>
      <c r="K267" s="16">
        <v>22185</v>
      </c>
      <c r="L267" s="16">
        <v>4416095</v>
      </c>
      <c r="M267" s="16">
        <v>11224947</v>
      </c>
      <c r="N267" s="16">
        <f t="shared" si="73"/>
        <v>72706382</v>
      </c>
      <c r="O267" s="16">
        <f t="shared" si="74"/>
        <v>2766141</v>
      </c>
      <c r="P267" s="16">
        <f t="shared" si="75"/>
        <v>15641042</v>
      </c>
      <c r="Q267" s="16">
        <f t="shared" si="93"/>
        <v>91113565</v>
      </c>
      <c r="R267" s="16">
        <f t="shared" si="77"/>
        <v>182592</v>
      </c>
      <c r="S267" s="17">
        <f t="shared" si="90"/>
        <v>91296157</v>
      </c>
      <c r="U267" s="15">
        <v>53058697</v>
      </c>
      <c r="V267" s="16">
        <v>23667956</v>
      </c>
      <c r="W267" s="16">
        <v>1499626</v>
      </c>
      <c r="X267" s="16">
        <v>2797360</v>
      </c>
      <c r="Y267" s="16">
        <v>118950</v>
      </c>
      <c r="Z267" s="16">
        <v>195366</v>
      </c>
      <c r="AA267" s="16">
        <v>21612</v>
      </c>
      <c r="AB267" s="16">
        <v>4728117</v>
      </c>
      <c r="AC267" s="16">
        <v>12045603</v>
      </c>
      <c r="AD267" s="16">
        <f t="shared" si="78"/>
        <v>78366841</v>
      </c>
      <c r="AE267" s="16">
        <f t="shared" si="79"/>
        <v>2992726</v>
      </c>
      <c r="AF267" s="16">
        <f t="shared" si="80"/>
        <v>16773720</v>
      </c>
      <c r="AG267" s="16">
        <f t="shared" si="94"/>
        <v>98133287</v>
      </c>
      <c r="AH267" s="16">
        <f t="shared" si="82"/>
        <v>196660</v>
      </c>
      <c r="AI267" s="17">
        <f t="shared" si="91"/>
        <v>98329947</v>
      </c>
      <c r="AK267" s="15">
        <v>52673695.144594863</v>
      </c>
      <c r="AL267" s="16">
        <v>23505834.178692944</v>
      </c>
      <c r="AM267" s="16">
        <v>1486930.04125712</v>
      </c>
      <c r="AN267" s="16">
        <v>2751292.7416696502</v>
      </c>
      <c r="AO267" s="16">
        <v>119373.88686529893</v>
      </c>
      <c r="AP267" s="16">
        <v>195647.56680981105</v>
      </c>
      <c r="AQ267" s="16">
        <v>21698.191732345302</v>
      </c>
      <c r="AR267" s="16">
        <v>4416094.674066931</v>
      </c>
      <c r="AS267" s="16">
        <v>11224947.324942486</v>
      </c>
      <c r="AT267" s="16">
        <f t="shared" si="83"/>
        <v>77807531.443142578</v>
      </c>
      <c r="AU267" s="16">
        <f t="shared" si="84"/>
        <v>2946940.3084794614</v>
      </c>
      <c r="AV267" s="16">
        <f t="shared" si="85"/>
        <v>15641041.999009417</v>
      </c>
      <c r="AW267" s="16">
        <f t="shared" si="86"/>
        <v>96395513.750631452</v>
      </c>
      <c r="AX267" s="16">
        <f t="shared" si="87"/>
        <v>193177.24936854839</v>
      </c>
      <c r="AY267" s="17">
        <f t="shared" si="92"/>
        <v>96588691</v>
      </c>
    </row>
    <row r="268" spans="1:51" x14ac:dyDescent="0.2">
      <c r="A268" s="4">
        <f t="shared" si="88"/>
        <v>2037</v>
      </c>
      <c r="B268" s="4">
        <f t="shared" si="89"/>
        <v>11</v>
      </c>
      <c r="C268" s="11">
        <f t="shared" si="72"/>
        <v>50345</v>
      </c>
      <c r="E268" s="15">
        <v>86774768</v>
      </c>
      <c r="F268" s="16">
        <v>34238985</v>
      </c>
      <c r="G268" s="16">
        <v>1728266</v>
      </c>
      <c r="H268" s="16">
        <v>3051372</v>
      </c>
      <c r="I268" s="16">
        <v>129195</v>
      </c>
      <c r="J268" s="16">
        <v>158102</v>
      </c>
      <c r="K268" s="16">
        <v>23126</v>
      </c>
      <c r="L268" s="16">
        <v>5182333</v>
      </c>
      <c r="M268" s="16">
        <v>12304236</v>
      </c>
      <c r="N268" s="16">
        <f t="shared" si="73"/>
        <v>122894340</v>
      </c>
      <c r="O268" s="16">
        <f t="shared" si="74"/>
        <v>3209474</v>
      </c>
      <c r="P268" s="16">
        <f t="shared" si="75"/>
        <v>17486569</v>
      </c>
      <c r="Q268" s="16">
        <f t="shared" si="93"/>
        <v>143590383</v>
      </c>
      <c r="R268" s="16">
        <f t="shared" si="77"/>
        <v>287756</v>
      </c>
      <c r="S268" s="17">
        <f t="shared" si="90"/>
        <v>143878139</v>
      </c>
      <c r="U268" s="15">
        <v>93488874</v>
      </c>
      <c r="V268" s="16">
        <v>36803460</v>
      </c>
      <c r="W268" s="16">
        <v>2019251</v>
      </c>
      <c r="X268" s="16">
        <v>3295066</v>
      </c>
      <c r="Y268" s="16">
        <v>127660</v>
      </c>
      <c r="Z268" s="16">
        <v>177308</v>
      </c>
      <c r="AA268" s="16">
        <v>22870</v>
      </c>
      <c r="AB268" s="16">
        <v>4943501</v>
      </c>
      <c r="AC268" s="16">
        <v>11720530</v>
      </c>
      <c r="AD268" s="16">
        <f t="shared" si="78"/>
        <v>132462115</v>
      </c>
      <c r="AE268" s="16">
        <f t="shared" si="79"/>
        <v>3472374</v>
      </c>
      <c r="AF268" s="16">
        <f t="shared" si="80"/>
        <v>16664031</v>
      </c>
      <c r="AG268" s="16">
        <f t="shared" si="94"/>
        <v>152598520</v>
      </c>
      <c r="AH268" s="16">
        <f t="shared" si="82"/>
        <v>305809</v>
      </c>
      <c r="AI268" s="17">
        <f t="shared" si="91"/>
        <v>152904329</v>
      </c>
      <c r="AK268" s="15">
        <v>92951747.661725104</v>
      </c>
      <c r="AL268" s="16">
        <v>36432802.034669936</v>
      </c>
      <c r="AM268" s="16">
        <v>1981274.8788455483</v>
      </c>
      <c r="AN268" s="16">
        <v>3244152.3445583312</v>
      </c>
      <c r="AO268" s="16">
        <v>127975.9457518289</v>
      </c>
      <c r="AP268" s="16">
        <v>175098.4935568838</v>
      </c>
      <c r="AQ268" s="16">
        <v>22922.411098133045</v>
      </c>
      <c r="AR268" s="16">
        <v>5182333.1989626121</v>
      </c>
      <c r="AS268" s="16">
        <v>12304236.094220847</v>
      </c>
      <c r="AT268" s="16">
        <f t="shared" si="83"/>
        <v>131516722.93209055</v>
      </c>
      <c r="AU268" s="16">
        <f t="shared" si="84"/>
        <v>3419250.8381152148</v>
      </c>
      <c r="AV268" s="16">
        <f t="shared" si="85"/>
        <v>17486569.293183461</v>
      </c>
      <c r="AW268" s="16">
        <f t="shared" si="86"/>
        <v>152422543.06338924</v>
      </c>
      <c r="AX268" s="16">
        <f t="shared" si="87"/>
        <v>305455.9366107583</v>
      </c>
      <c r="AY268" s="17">
        <f t="shared" si="92"/>
        <v>152727999</v>
      </c>
    </row>
    <row r="269" spans="1:51" x14ac:dyDescent="0.2">
      <c r="A269" s="4">
        <f t="shared" si="88"/>
        <v>2037</v>
      </c>
      <c r="B269" s="4">
        <f t="shared" si="89"/>
        <v>12</v>
      </c>
      <c r="C269" s="11">
        <f t="shared" si="72"/>
        <v>50375</v>
      </c>
      <c r="E269" s="15">
        <v>112052472</v>
      </c>
      <c r="F269" s="16">
        <v>43443223</v>
      </c>
      <c r="G269" s="16">
        <v>2112015</v>
      </c>
      <c r="H269" s="16">
        <v>3720266</v>
      </c>
      <c r="I269" s="16">
        <v>135651</v>
      </c>
      <c r="J269" s="16">
        <v>172959</v>
      </c>
      <c r="K269" s="16">
        <v>23133</v>
      </c>
      <c r="L269" s="16">
        <v>5990778</v>
      </c>
      <c r="M269" s="16">
        <v>12418233</v>
      </c>
      <c r="N269" s="16">
        <f t="shared" si="73"/>
        <v>157766494</v>
      </c>
      <c r="O269" s="16">
        <f t="shared" si="74"/>
        <v>3893225</v>
      </c>
      <c r="P269" s="16">
        <f t="shared" si="75"/>
        <v>18409011</v>
      </c>
      <c r="Q269" s="16">
        <f t="shared" si="93"/>
        <v>180068730</v>
      </c>
      <c r="R269" s="16">
        <f t="shared" si="77"/>
        <v>360859</v>
      </c>
      <c r="S269" s="17">
        <f t="shared" si="90"/>
        <v>180429589</v>
      </c>
      <c r="U269" s="15">
        <v>120638118</v>
      </c>
      <c r="V269" s="16">
        <v>46838594</v>
      </c>
      <c r="W269" s="16">
        <v>2414978</v>
      </c>
      <c r="X269" s="16">
        <v>4020723</v>
      </c>
      <c r="Y269" s="16">
        <v>134570</v>
      </c>
      <c r="Z269" s="16">
        <v>191410</v>
      </c>
      <c r="AA269" s="16">
        <v>22934</v>
      </c>
      <c r="AB269" s="16">
        <v>6130212</v>
      </c>
      <c r="AC269" s="16">
        <v>12749285</v>
      </c>
      <c r="AD269" s="16">
        <f t="shared" si="78"/>
        <v>170049194</v>
      </c>
      <c r="AE269" s="16">
        <f t="shared" si="79"/>
        <v>4212133</v>
      </c>
      <c r="AF269" s="16">
        <f t="shared" si="80"/>
        <v>18879497</v>
      </c>
      <c r="AG269" s="16">
        <f t="shared" si="94"/>
        <v>193140824</v>
      </c>
      <c r="AH269" s="16">
        <f t="shared" si="82"/>
        <v>387056</v>
      </c>
      <c r="AI269" s="17">
        <f t="shared" si="91"/>
        <v>193527880</v>
      </c>
      <c r="AK269" s="15">
        <v>119992385.83629636</v>
      </c>
      <c r="AL269" s="16">
        <v>46324471.730762824</v>
      </c>
      <c r="AM269" s="16">
        <v>2360882.4755218835</v>
      </c>
      <c r="AN269" s="16">
        <v>3959183.4741088254</v>
      </c>
      <c r="AO269" s="16">
        <v>134819.23503322733</v>
      </c>
      <c r="AP269" s="16">
        <v>188509.12263342465</v>
      </c>
      <c r="AQ269" s="16">
        <v>22979.577578509117</v>
      </c>
      <c r="AR269" s="16">
        <v>5990778.1623611283</v>
      </c>
      <c r="AS269" s="16">
        <v>12418233.08257105</v>
      </c>
      <c r="AT269" s="16">
        <f t="shared" si="83"/>
        <v>168835538.85519281</v>
      </c>
      <c r="AU269" s="16">
        <f t="shared" si="84"/>
        <v>4147692.59674225</v>
      </c>
      <c r="AV269" s="16">
        <f t="shared" si="85"/>
        <v>18409011.244932178</v>
      </c>
      <c r="AW269" s="16">
        <f t="shared" si="86"/>
        <v>191392242.69686723</v>
      </c>
      <c r="AX269" s="16">
        <f t="shared" si="87"/>
        <v>383551.30313277245</v>
      </c>
      <c r="AY269" s="17">
        <f t="shared" si="92"/>
        <v>191775794</v>
      </c>
    </row>
    <row r="270" spans="1:51" x14ac:dyDescent="0.2">
      <c r="A270" s="4">
        <f t="shared" si="88"/>
        <v>2038</v>
      </c>
      <c r="B270" s="4">
        <f t="shared" si="89"/>
        <v>1</v>
      </c>
      <c r="C270" s="11">
        <f t="shared" si="72"/>
        <v>50406</v>
      </c>
      <c r="E270" s="15">
        <v>104771634</v>
      </c>
      <c r="F270" s="16">
        <v>41468553</v>
      </c>
      <c r="G270" s="16">
        <v>2048126</v>
      </c>
      <c r="H270" s="16">
        <v>3678116</v>
      </c>
      <c r="I270" s="16">
        <v>124922</v>
      </c>
      <c r="J270" s="16">
        <v>156113</v>
      </c>
      <c r="K270" s="16">
        <v>20366</v>
      </c>
      <c r="L270" s="16">
        <v>5818757</v>
      </c>
      <c r="M270" s="16">
        <v>12979794</v>
      </c>
      <c r="N270" s="16">
        <f t="shared" si="73"/>
        <v>148433601</v>
      </c>
      <c r="O270" s="16">
        <f t="shared" si="74"/>
        <v>3834229</v>
      </c>
      <c r="P270" s="16">
        <f t="shared" si="75"/>
        <v>18798551</v>
      </c>
      <c r="Q270" s="16">
        <f t="shared" si="93"/>
        <v>171066381</v>
      </c>
      <c r="R270" s="16">
        <f t="shared" si="77"/>
        <v>342818</v>
      </c>
      <c r="S270" s="17">
        <f t="shared" si="90"/>
        <v>171409199</v>
      </c>
      <c r="U270" s="15">
        <v>113058126</v>
      </c>
      <c r="V270" s="16">
        <v>44788928</v>
      </c>
      <c r="W270" s="16">
        <v>2328230</v>
      </c>
      <c r="X270" s="16">
        <v>3982285</v>
      </c>
      <c r="Y270" s="16">
        <v>124476</v>
      </c>
      <c r="Z270" s="16">
        <v>176087</v>
      </c>
      <c r="AA270" s="16">
        <v>20292</v>
      </c>
      <c r="AB270" s="16">
        <v>5472374</v>
      </c>
      <c r="AC270" s="16">
        <v>12207124</v>
      </c>
      <c r="AD270" s="16">
        <f t="shared" si="78"/>
        <v>160320052</v>
      </c>
      <c r="AE270" s="16">
        <f t="shared" si="79"/>
        <v>4158372</v>
      </c>
      <c r="AF270" s="16">
        <f t="shared" si="80"/>
        <v>17679498</v>
      </c>
      <c r="AG270" s="16">
        <f t="shared" si="94"/>
        <v>182157922</v>
      </c>
      <c r="AH270" s="16">
        <f t="shared" si="82"/>
        <v>365046</v>
      </c>
      <c r="AI270" s="17">
        <f t="shared" si="91"/>
        <v>182522968</v>
      </c>
      <c r="AK270" s="15">
        <v>112437369.71215308</v>
      </c>
      <c r="AL270" s="16">
        <v>44324601.425748929</v>
      </c>
      <c r="AM270" s="16">
        <v>2282240.3604240241</v>
      </c>
      <c r="AN270" s="16">
        <v>3920974.2024158384</v>
      </c>
      <c r="AO270" s="16">
        <v>124649.1829455093</v>
      </c>
      <c r="AP270" s="16">
        <v>173208.09109115298</v>
      </c>
      <c r="AQ270" s="16">
        <v>20320.78603936746</v>
      </c>
      <c r="AR270" s="16">
        <v>5818756.9695878616</v>
      </c>
      <c r="AS270" s="16">
        <v>12979793.634902308</v>
      </c>
      <c r="AT270" s="16">
        <f t="shared" si="83"/>
        <v>159189181.46731094</v>
      </c>
      <c r="AU270" s="16">
        <f t="shared" si="84"/>
        <v>4094182.2935069911</v>
      </c>
      <c r="AV270" s="16">
        <f t="shared" si="85"/>
        <v>18798550.604490168</v>
      </c>
      <c r="AW270" s="16">
        <f t="shared" si="86"/>
        <v>182081914.36530808</v>
      </c>
      <c r="AX270" s="16">
        <f t="shared" si="87"/>
        <v>364893.63469192386</v>
      </c>
      <c r="AY270" s="17">
        <f t="shared" si="92"/>
        <v>182446808</v>
      </c>
    </row>
    <row r="271" spans="1:51" x14ac:dyDescent="0.2">
      <c r="A271" s="4">
        <f t="shared" si="88"/>
        <v>2038</v>
      </c>
      <c r="B271" s="4">
        <f t="shared" si="89"/>
        <v>2</v>
      </c>
      <c r="C271" s="11">
        <f t="shared" si="72"/>
        <v>50437</v>
      </c>
      <c r="E271" s="15">
        <v>89436144</v>
      </c>
      <c r="F271" s="16">
        <v>35717790</v>
      </c>
      <c r="G271" s="16">
        <v>1806163</v>
      </c>
      <c r="H271" s="16">
        <v>3360998</v>
      </c>
      <c r="I271" s="16">
        <v>115796</v>
      </c>
      <c r="J271" s="16">
        <v>153774</v>
      </c>
      <c r="K271" s="16">
        <v>19189</v>
      </c>
      <c r="L271" s="16">
        <v>5380973</v>
      </c>
      <c r="M271" s="16">
        <v>11742344</v>
      </c>
      <c r="N271" s="16">
        <f t="shared" si="73"/>
        <v>127095082</v>
      </c>
      <c r="O271" s="16">
        <f t="shared" si="74"/>
        <v>3514772</v>
      </c>
      <c r="P271" s="16">
        <f t="shared" si="75"/>
        <v>17123317</v>
      </c>
      <c r="Q271" s="16">
        <f t="shared" si="93"/>
        <v>147733171</v>
      </c>
      <c r="R271" s="16">
        <f t="shared" si="77"/>
        <v>296058</v>
      </c>
      <c r="S271" s="17">
        <f t="shared" si="90"/>
        <v>148029229</v>
      </c>
      <c r="U271" s="15">
        <v>96524621</v>
      </c>
      <c r="V271" s="16">
        <v>38545875</v>
      </c>
      <c r="W271" s="16">
        <v>2066981</v>
      </c>
      <c r="X271" s="16">
        <v>3637177</v>
      </c>
      <c r="Y271" s="16">
        <v>116052</v>
      </c>
      <c r="Z271" s="16">
        <v>174730</v>
      </c>
      <c r="AA271" s="16">
        <v>19232</v>
      </c>
      <c r="AB271" s="16">
        <v>5237241</v>
      </c>
      <c r="AC271" s="16">
        <v>11445489</v>
      </c>
      <c r="AD271" s="16">
        <f t="shared" si="78"/>
        <v>137272761</v>
      </c>
      <c r="AE271" s="16">
        <f t="shared" si="79"/>
        <v>3811907</v>
      </c>
      <c r="AF271" s="16">
        <f t="shared" si="80"/>
        <v>16682730</v>
      </c>
      <c r="AG271" s="16">
        <f t="shared" si="94"/>
        <v>157767398</v>
      </c>
      <c r="AH271" s="16">
        <f t="shared" si="82"/>
        <v>316167</v>
      </c>
      <c r="AI271" s="17">
        <f t="shared" si="91"/>
        <v>158083565</v>
      </c>
      <c r="AK271" s="15">
        <v>95948092.050250143</v>
      </c>
      <c r="AL271" s="16">
        <v>38186725.958248913</v>
      </c>
      <c r="AM271" s="16">
        <v>2034286.533855198</v>
      </c>
      <c r="AN271" s="16">
        <v>3580501.2650162489</v>
      </c>
      <c r="AO271" s="16">
        <v>116114.702694508</v>
      </c>
      <c r="AP271" s="16">
        <v>172564.87665142416</v>
      </c>
      <c r="AQ271" s="16">
        <v>19242.452695296248</v>
      </c>
      <c r="AR271" s="16">
        <v>5380972.5075148121</v>
      </c>
      <c r="AS271" s="16">
        <v>11742343.957878355</v>
      </c>
      <c r="AT271" s="16">
        <f t="shared" si="83"/>
        <v>136304461.69774407</v>
      </c>
      <c r="AU271" s="16">
        <f t="shared" si="84"/>
        <v>3753066.1416676729</v>
      </c>
      <c r="AV271" s="16">
        <f t="shared" si="85"/>
        <v>17123316.465393167</v>
      </c>
      <c r="AW271" s="16">
        <f t="shared" si="86"/>
        <v>157180844.30480489</v>
      </c>
      <c r="AX271" s="16">
        <f t="shared" si="87"/>
        <v>314991.69519510865</v>
      </c>
      <c r="AY271" s="17">
        <f t="shared" si="92"/>
        <v>157495836</v>
      </c>
    </row>
    <row r="272" spans="1:51" x14ac:dyDescent="0.2">
      <c r="A272" s="4">
        <f t="shared" si="88"/>
        <v>2038</v>
      </c>
      <c r="B272" s="4">
        <f t="shared" si="89"/>
        <v>3</v>
      </c>
      <c r="C272" s="11">
        <f t="shared" si="72"/>
        <v>50465</v>
      </c>
      <c r="E272" s="15">
        <v>79740244</v>
      </c>
      <c r="F272" s="16">
        <v>33140834</v>
      </c>
      <c r="G272" s="16">
        <v>1679858</v>
      </c>
      <c r="H272" s="16">
        <v>3221756</v>
      </c>
      <c r="I272" s="16">
        <v>122368</v>
      </c>
      <c r="J272" s="16">
        <v>155032</v>
      </c>
      <c r="K272" s="16">
        <v>20673</v>
      </c>
      <c r="L272" s="16">
        <v>5364866</v>
      </c>
      <c r="M272" s="16">
        <v>13435271</v>
      </c>
      <c r="N272" s="16">
        <f t="shared" si="73"/>
        <v>114703977</v>
      </c>
      <c r="O272" s="16">
        <f t="shared" si="74"/>
        <v>3376788</v>
      </c>
      <c r="P272" s="16">
        <f t="shared" si="75"/>
        <v>18800137</v>
      </c>
      <c r="Q272" s="16">
        <f t="shared" si="93"/>
        <v>136880902</v>
      </c>
      <c r="R272" s="16">
        <f t="shared" si="77"/>
        <v>274310</v>
      </c>
      <c r="S272" s="17">
        <f t="shared" si="90"/>
        <v>137155212</v>
      </c>
      <c r="U272" s="15">
        <v>86013116</v>
      </c>
      <c r="V272" s="16">
        <v>35766707</v>
      </c>
      <c r="W272" s="16">
        <v>1965234</v>
      </c>
      <c r="X272" s="16">
        <v>3483256</v>
      </c>
      <c r="Y272" s="16">
        <v>123466</v>
      </c>
      <c r="Z272" s="16">
        <v>179002</v>
      </c>
      <c r="AA272" s="16">
        <v>20861</v>
      </c>
      <c r="AB272" s="16">
        <v>5136445</v>
      </c>
      <c r="AC272" s="16">
        <v>12705364</v>
      </c>
      <c r="AD272" s="16">
        <f t="shared" si="78"/>
        <v>123889384</v>
      </c>
      <c r="AE272" s="16">
        <f t="shared" si="79"/>
        <v>3662258</v>
      </c>
      <c r="AF272" s="16">
        <f t="shared" si="80"/>
        <v>17841809</v>
      </c>
      <c r="AG272" s="16">
        <f t="shared" si="94"/>
        <v>145393451</v>
      </c>
      <c r="AH272" s="16">
        <f t="shared" si="82"/>
        <v>291370</v>
      </c>
      <c r="AI272" s="17">
        <f t="shared" si="91"/>
        <v>145684821</v>
      </c>
      <c r="AK272" s="15">
        <v>85454850.203456447</v>
      </c>
      <c r="AL272" s="16">
        <v>35475111.487390161</v>
      </c>
      <c r="AM272" s="16">
        <v>1941255.7394319852</v>
      </c>
      <c r="AN272" s="16">
        <v>3428988.3695869818</v>
      </c>
      <c r="AO272" s="16">
        <v>123417.80670356745</v>
      </c>
      <c r="AP272" s="16">
        <v>176738.59906275835</v>
      </c>
      <c r="AQ272" s="16">
        <v>20854.483839014429</v>
      </c>
      <c r="AR272" s="16">
        <v>5364866.2942492031</v>
      </c>
      <c r="AS272" s="16">
        <v>13435271.14949093</v>
      </c>
      <c r="AT272" s="16">
        <f t="shared" si="83"/>
        <v>123015489.72082119</v>
      </c>
      <c r="AU272" s="16">
        <f t="shared" si="84"/>
        <v>3605726.9686497403</v>
      </c>
      <c r="AV272" s="16">
        <f t="shared" si="85"/>
        <v>18800137.443740133</v>
      </c>
      <c r="AW272" s="16">
        <f t="shared" si="86"/>
        <v>145421354.13321108</v>
      </c>
      <c r="AX272" s="16">
        <f t="shared" si="87"/>
        <v>291425.86678892374</v>
      </c>
      <c r="AY272" s="17">
        <f t="shared" si="92"/>
        <v>145712780</v>
      </c>
    </row>
    <row r="273" spans="1:51" x14ac:dyDescent="0.2">
      <c r="A273" s="4">
        <f t="shared" si="88"/>
        <v>2038</v>
      </c>
      <c r="B273" s="4">
        <f t="shared" si="89"/>
        <v>4</v>
      </c>
      <c r="C273" s="11">
        <f t="shared" si="72"/>
        <v>50496</v>
      </c>
      <c r="E273" s="15">
        <v>57562121</v>
      </c>
      <c r="F273" s="16">
        <v>25403738</v>
      </c>
      <c r="G273" s="16">
        <v>1333943</v>
      </c>
      <c r="H273" s="16">
        <v>2570730</v>
      </c>
      <c r="I273" s="16">
        <v>112403</v>
      </c>
      <c r="J273" s="16">
        <v>133315</v>
      </c>
      <c r="K273" s="16">
        <v>20035</v>
      </c>
      <c r="L273" s="16">
        <v>4749323</v>
      </c>
      <c r="M273" s="16">
        <v>11585289</v>
      </c>
      <c r="N273" s="16">
        <f t="shared" si="73"/>
        <v>84432240</v>
      </c>
      <c r="O273" s="16">
        <f t="shared" si="74"/>
        <v>2704045</v>
      </c>
      <c r="P273" s="16">
        <f t="shared" si="75"/>
        <v>16334612</v>
      </c>
      <c r="Q273" s="16">
        <f t="shared" si="93"/>
        <v>103470897</v>
      </c>
      <c r="R273" s="16">
        <f t="shared" si="77"/>
        <v>207357</v>
      </c>
      <c r="S273" s="17">
        <f t="shared" si="90"/>
        <v>103678254</v>
      </c>
      <c r="U273" s="15">
        <v>61974763</v>
      </c>
      <c r="V273" s="16">
        <v>27468526</v>
      </c>
      <c r="W273" s="16">
        <v>1615806</v>
      </c>
      <c r="X273" s="16">
        <v>2776832</v>
      </c>
      <c r="Y273" s="16">
        <v>114066</v>
      </c>
      <c r="Z273" s="16">
        <v>155811</v>
      </c>
      <c r="AA273" s="16">
        <v>20349</v>
      </c>
      <c r="AB273" s="16">
        <v>4621837</v>
      </c>
      <c r="AC273" s="16">
        <v>11320975</v>
      </c>
      <c r="AD273" s="16">
        <f t="shared" si="78"/>
        <v>91193510</v>
      </c>
      <c r="AE273" s="16">
        <f t="shared" si="79"/>
        <v>2932643</v>
      </c>
      <c r="AF273" s="16">
        <f t="shared" si="80"/>
        <v>15942812</v>
      </c>
      <c r="AG273" s="16">
        <f t="shared" si="94"/>
        <v>110068965</v>
      </c>
      <c r="AH273" s="16">
        <f t="shared" si="82"/>
        <v>220579</v>
      </c>
      <c r="AI273" s="17">
        <f t="shared" si="91"/>
        <v>110289544</v>
      </c>
      <c r="AK273" s="15">
        <v>61546198.70780471</v>
      </c>
      <c r="AL273" s="16">
        <v>27268611.123802602</v>
      </c>
      <c r="AM273" s="16">
        <v>1601206.7472429127</v>
      </c>
      <c r="AN273" s="16">
        <v>2733363.6891154484</v>
      </c>
      <c r="AO273" s="16">
        <v>113907.58063230435</v>
      </c>
      <c r="AP273" s="16">
        <v>154010.43524768465</v>
      </c>
      <c r="AQ273" s="16">
        <v>20322.089750756066</v>
      </c>
      <c r="AR273" s="16">
        <v>4749322.6421676809</v>
      </c>
      <c r="AS273" s="16">
        <v>11585289.09872466</v>
      </c>
      <c r="AT273" s="16">
        <f t="shared" si="83"/>
        <v>90550246.249233276</v>
      </c>
      <c r="AU273" s="16">
        <f t="shared" si="84"/>
        <v>2887374.1243631332</v>
      </c>
      <c r="AV273" s="16">
        <f t="shared" si="85"/>
        <v>16334611.740892339</v>
      </c>
      <c r="AW273" s="16">
        <f t="shared" si="86"/>
        <v>109772232.11448875</v>
      </c>
      <c r="AX273" s="16">
        <f t="shared" si="87"/>
        <v>219984.8855112493</v>
      </c>
      <c r="AY273" s="17">
        <f t="shared" si="92"/>
        <v>109992217</v>
      </c>
    </row>
    <row r="274" spans="1:51" x14ac:dyDescent="0.2">
      <c r="A274" s="4">
        <f t="shared" si="88"/>
        <v>2038</v>
      </c>
      <c r="B274" s="4">
        <f t="shared" si="89"/>
        <v>5</v>
      </c>
      <c r="C274" s="11">
        <f t="shared" si="72"/>
        <v>50526</v>
      </c>
      <c r="E274" s="15">
        <v>34585440</v>
      </c>
      <c r="F274" s="16">
        <v>17715903</v>
      </c>
      <c r="G274" s="16">
        <v>942648</v>
      </c>
      <c r="H274" s="16">
        <v>2040512</v>
      </c>
      <c r="I274" s="16">
        <v>94805</v>
      </c>
      <c r="J274" s="16">
        <v>118881</v>
      </c>
      <c r="K274" s="16">
        <v>17851</v>
      </c>
      <c r="L274" s="16">
        <v>4348336</v>
      </c>
      <c r="M274" s="16">
        <v>11419304</v>
      </c>
      <c r="N274" s="16">
        <f t="shared" si="73"/>
        <v>53356647</v>
      </c>
      <c r="O274" s="16">
        <f t="shared" si="74"/>
        <v>2159393</v>
      </c>
      <c r="P274" s="16">
        <f t="shared" si="75"/>
        <v>15767640</v>
      </c>
      <c r="Q274" s="16">
        <f t="shared" si="93"/>
        <v>71283680</v>
      </c>
      <c r="R274" s="16">
        <f t="shared" si="77"/>
        <v>142853</v>
      </c>
      <c r="S274" s="17">
        <f t="shared" si="90"/>
        <v>71426533</v>
      </c>
      <c r="U274" s="15">
        <v>37072838</v>
      </c>
      <c r="V274" s="16">
        <v>19240653</v>
      </c>
      <c r="W274" s="16">
        <v>1200638</v>
      </c>
      <c r="X274" s="16">
        <v>2201070</v>
      </c>
      <c r="Y274" s="16">
        <v>96981</v>
      </c>
      <c r="Z274" s="16">
        <v>140876</v>
      </c>
      <c r="AA274" s="16">
        <v>18297</v>
      </c>
      <c r="AB274" s="16">
        <v>4400650</v>
      </c>
      <c r="AC274" s="16">
        <v>11398671</v>
      </c>
      <c r="AD274" s="16">
        <f t="shared" si="78"/>
        <v>57629407</v>
      </c>
      <c r="AE274" s="16">
        <f t="shared" si="79"/>
        <v>2341946</v>
      </c>
      <c r="AF274" s="16">
        <f t="shared" si="80"/>
        <v>15799321</v>
      </c>
      <c r="AG274" s="16">
        <f t="shared" si="94"/>
        <v>75770674</v>
      </c>
      <c r="AH274" s="16">
        <f t="shared" si="82"/>
        <v>151845</v>
      </c>
      <c r="AI274" s="17">
        <f t="shared" si="91"/>
        <v>75922519</v>
      </c>
      <c r="AK274" s="15">
        <v>36802124.595405228</v>
      </c>
      <c r="AL274" s="16">
        <v>19113222.292699233</v>
      </c>
      <c r="AM274" s="16">
        <v>1192605.1404547554</v>
      </c>
      <c r="AN274" s="16">
        <v>2166669.3991372501</v>
      </c>
      <c r="AO274" s="16">
        <v>96703.595173923764</v>
      </c>
      <c r="AP274" s="16">
        <v>139125.66161824061</v>
      </c>
      <c r="AQ274" s="16">
        <v>18243.277039980021</v>
      </c>
      <c r="AR274" s="16">
        <v>4348336.391643174</v>
      </c>
      <c r="AS274" s="16">
        <v>11419303.825817481</v>
      </c>
      <c r="AT274" s="16">
        <f t="shared" si="83"/>
        <v>57222898.900773123</v>
      </c>
      <c r="AU274" s="16">
        <f t="shared" si="84"/>
        <v>2305795.0607554908</v>
      </c>
      <c r="AV274" s="16">
        <f t="shared" si="85"/>
        <v>15767640.217460655</v>
      </c>
      <c r="AW274" s="16">
        <f t="shared" si="86"/>
        <v>75296334.178989261</v>
      </c>
      <c r="AX274" s="16">
        <f t="shared" si="87"/>
        <v>150894.82101073861</v>
      </c>
      <c r="AY274" s="17">
        <f t="shared" si="92"/>
        <v>75447229</v>
      </c>
    </row>
    <row r="275" spans="1:51" x14ac:dyDescent="0.2">
      <c r="A275" s="4">
        <f t="shared" si="88"/>
        <v>2038</v>
      </c>
      <c r="B275" s="4">
        <f t="shared" si="89"/>
        <v>6</v>
      </c>
      <c r="C275" s="11">
        <f t="shared" si="72"/>
        <v>50557</v>
      </c>
      <c r="E275" s="15">
        <v>23278552</v>
      </c>
      <c r="F275" s="16">
        <v>13287163</v>
      </c>
      <c r="G275" s="16">
        <v>740025</v>
      </c>
      <c r="H275" s="16">
        <v>1536539</v>
      </c>
      <c r="I275" s="16">
        <v>84696</v>
      </c>
      <c r="J275" s="16">
        <v>96854</v>
      </c>
      <c r="K275" s="16">
        <v>16687</v>
      </c>
      <c r="L275" s="16">
        <v>3992049</v>
      </c>
      <c r="M275" s="16">
        <v>10253178</v>
      </c>
      <c r="N275" s="16">
        <f t="shared" si="73"/>
        <v>37407123</v>
      </c>
      <c r="O275" s="16">
        <f t="shared" si="74"/>
        <v>1633393</v>
      </c>
      <c r="P275" s="16">
        <f t="shared" si="75"/>
        <v>14245227</v>
      </c>
      <c r="Q275" s="16">
        <f t="shared" si="93"/>
        <v>53285743</v>
      </c>
      <c r="R275" s="16">
        <f t="shared" si="77"/>
        <v>106785</v>
      </c>
      <c r="S275" s="17">
        <f t="shared" si="90"/>
        <v>53392528</v>
      </c>
      <c r="U275" s="15">
        <v>24845994</v>
      </c>
      <c r="V275" s="16">
        <v>14459595</v>
      </c>
      <c r="W275" s="16">
        <v>992627</v>
      </c>
      <c r="X275" s="16">
        <v>1654447</v>
      </c>
      <c r="Y275" s="16">
        <v>87203</v>
      </c>
      <c r="Z275" s="16">
        <v>117032</v>
      </c>
      <c r="AA275" s="16">
        <v>17238</v>
      </c>
      <c r="AB275" s="16">
        <v>4104992</v>
      </c>
      <c r="AC275" s="16">
        <v>10589084</v>
      </c>
      <c r="AD275" s="16">
        <f t="shared" si="78"/>
        <v>40402657</v>
      </c>
      <c r="AE275" s="16">
        <f t="shared" si="79"/>
        <v>1771479</v>
      </c>
      <c r="AF275" s="16">
        <f t="shared" si="80"/>
        <v>14694076</v>
      </c>
      <c r="AG275" s="16">
        <f t="shared" si="94"/>
        <v>56868212</v>
      </c>
      <c r="AH275" s="16">
        <f t="shared" si="82"/>
        <v>113964</v>
      </c>
      <c r="AI275" s="17">
        <f t="shared" si="91"/>
        <v>56982176</v>
      </c>
      <c r="AK275" s="15">
        <v>24664028.832033254</v>
      </c>
      <c r="AL275" s="16">
        <v>14363382.314738242</v>
      </c>
      <c r="AM275" s="16">
        <v>986288.02217127709</v>
      </c>
      <c r="AN275" s="16">
        <v>1628674.0975508294</v>
      </c>
      <c r="AO275" s="16">
        <v>86808.757748668941</v>
      </c>
      <c r="AP275" s="16">
        <v>115459.90194225023</v>
      </c>
      <c r="AQ275" s="16">
        <v>17156.379500263491</v>
      </c>
      <c r="AR275" s="16">
        <v>3992048.7570391931</v>
      </c>
      <c r="AS275" s="16">
        <v>10253178.466470979</v>
      </c>
      <c r="AT275" s="16">
        <f t="shared" si="83"/>
        <v>40117664.306191705</v>
      </c>
      <c r="AU275" s="16">
        <f t="shared" si="84"/>
        <v>1744133.9994930797</v>
      </c>
      <c r="AV275" s="16">
        <f t="shared" si="85"/>
        <v>14245227.223510172</v>
      </c>
      <c r="AW275" s="16">
        <f t="shared" si="86"/>
        <v>56107025.529194951</v>
      </c>
      <c r="AX275" s="16">
        <f t="shared" si="87"/>
        <v>112438.47080504894</v>
      </c>
      <c r="AY275" s="17">
        <f t="shared" si="92"/>
        <v>56219464</v>
      </c>
    </row>
    <row r="276" spans="1:51" x14ac:dyDescent="0.2">
      <c r="A276" s="4">
        <f t="shared" si="88"/>
        <v>2038</v>
      </c>
      <c r="B276" s="4">
        <f t="shared" si="89"/>
        <v>7</v>
      </c>
      <c r="C276" s="11">
        <f t="shared" si="72"/>
        <v>50587</v>
      </c>
      <c r="E276" s="15">
        <v>16841813</v>
      </c>
      <c r="F276" s="16">
        <v>10658344</v>
      </c>
      <c r="G276" s="16">
        <v>620225</v>
      </c>
      <c r="H276" s="16">
        <v>1340393</v>
      </c>
      <c r="I276" s="16">
        <v>71185</v>
      </c>
      <c r="J276" s="16">
        <v>89529</v>
      </c>
      <c r="K276" s="16">
        <v>15372</v>
      </c>
      <c r="L276" s="16">
        <v>3820683</v>
      </c>
      <c r="M276" s="16">
        <v>10040544</v>
      </c>
      <c r="N276" s="16">
        <f t="shared" si="73"/>
        <v>28206939</v>
      </c>
      <c r="O276" s="16">
        <f t="shared" si="74"/>
        <v>1429922</v>
      </c>
      <c r="P276" s="16">
        <f t="shared" si="75"/>
        <v>13861227</v>
      </c>
      <c r="Q276" s="16">
        <f t="shared" si="93"/>
        <v>43498088</v>
      </c>
      <c r="R276" s="16">
        <f t="shared" si="77"/>
        <v>87171</v>
      </c>
      <c r="S276" s="17">
        <f t="shared" si="90"/>
        <v>43585259</v>
      </c>
      <c r="U276" s="15">
        <v>17897650</v>
      </c>
      <c r="V276" s="16">
        <v>11618469</v>
      </c>
      <c r="W276" s="16">
        <v>862899</v>
      </c>
      <c r="X276" s="16">
        <v>1440361</v>
      </c>
      <c r="Y276" s="16">
        <v>70967</v>
      </c>
      <c r="Z276" s="16">
        <v>110445</v>
      </c>
      <c r="AA276" s="16">
        <v>15744</v>
      </c>
      <c r="AB276" s="16">
        <v>4026872</v>
      </c>
      <c r="AC276" s="16">
        <v>10541861</v>
      </c>
      <c r="AD276" s="16">
        <f t="shared" si="78"/>
        <v>30465729</v>
      </c>
      <c r="AE276" s="16">
        <f t="shared" si="79"/>
        <v>1550806</v>
      </c>
      <c r="AF276" s="16">
        <f t="shared" si="80"/>
        <v>14568733</v>
      </c>
      <c r="AG276" s="16">
        <f t="shared" si="94"/>
        <v>46585268</v>
      </c>
      <c r="AH276" s="16">
        <f t="shared" si="82"/>
        <v>93357</v>
      </c>
      <c r="AI276" s="17">
        <f t="shared" si="91"/>
        <v>46678625</v>
      </c>
      <c r="AK276" s="15">
        <v>17770553.578058138</v>
      </c>
      <c r="AL276" s="16">
        <v>11536697.5357763</v>
      </c>
      <c r="AM276" s="16">
        <v>857109.59241954039</v>
      </c>
      <c r="AN276" s="16">
        <v>1418399.6466802</v>
      </c>
      <c r="AO276" s="16">
        <v>70804.61150494928</v>
      </c>
      <c r="AP276" s="16">
        <v>108467.73696441311</v>
      </c>
      <c r="AQ276" s="16">
        <v>15664.020594278574</v>
      </c>
      <c r="AR276" s="16">
        <v>3820683.2411683188</v>
      </c>
      <c r="AS276" s="16">
        <v>10040544.364457643</v>
      </c>
      <c r="AT276" s="16">
        <f t="shared" si="83"/>
        <v>30250829.338353209</v>
      </c>
      <c r="AU276" s="16">
        <f t="shared" si="84"/>
        <v>1526867.3836446132</v>
      </c>
      <c r="AV276" s="16">
        <f t="shared" si="85"/>
        <v>13861227.605625961</v>
      </c>
      <c r="AW276" s="16">
        <f t="shared" si="86"/>
        <v>45638924.327623785</v>
      </c>
      <c r="AX276" s="16">
        <f t="shared" si="87"/>
        <v>91460.672376215458</v>
      </c>
      <c r="AY276" s="17">
        <f t="shared" si="92"/>
        <v>45730385</v>
      </c>
    </row>
    <row r="277" spans="1:51" x14ac:dyDescent="0.2">
      <c r="A277" s="4">
        <f t="shared" si="88"/>
        <v>2038</v>
      </c>
      <c r="B277" s="4">
        <f t="shared" si="89"/>
        <v>8</v>
      </c>
      <c r="C277" s="11">
        <f t="shared" si="72"/>
        <v>50618</v>
      </c>
      <c r="E277" s="15">
        <v>15943191</v>
      </c>
      <c r="F277" s="16">
        <v>10916135</v>
      </c>
      <c r="G277" s="16">
        <v>647257</v>
      </c>
      <c r="H277" s="16">
        <v>1268991</v>
      </c>
      <c r="I277" s="16">
        <v>67114</v>
      </c>
      <c r="J277" s="16">
        <v>102078</v>
      </c>
      <c r="K277" s="16">
        <v>17415</v>
      </c>
      <c r="L277" s="16">
        <v>3795135</v>
      </c>
      <c r="M277" s="16">
        <v>10421067</v>
      </c>
      <c r="N277" s="16">
        <f t="shared" si="73"/>
        <v>27591112</v>
      </c>
      <c r="O277" s="16">
        <f t="shared" si="74"/>
        <v>1371069</v>
      </c>
      <c r="P277" s="16">
        <f t="shared" si="75"/>
        <v>14216202</v>
      </c>
      <c r="Q277" s="16">
        <f t="shared" si="93"/>
        <v>43178383</v>
      </c>
      <c r="R277" s="16">
        <f t="shared" si="77"/>
        <v>86530</v>
      </c>
      <c r="S277" s="17">
        <f t="shared" si="90"/>
        <v>43264913</v>
      </c>
      <c r="U277" s="15">
        <v>17117571</v>
      </c>
      <c r="V277" s="16">
        <v>11704334</v>
      </c>
      <c r="W277" s="16">
        <v>895087</v>
      </c>
      <c r="X277" s="16">
        <v>1361778</v>
      </c>
      <c r="Y277" s="16">
        <v>66423</v>
      </c>
      <c r="Z277" s="16">
        <v>125200</v>
      </c>
      <c r="AA277" s="16">
        <v>17173</v>
      </c>
      <c r="AB277" s="16">
        <v>3956600</v>
      </c>
      <c r="AC277" s="16">
        <v>10808454</v>
      </c>
      <c r="AD277" s="16">
        <f t="shared" si="78"/>
        <v>29800588</v>
      </c>
      <c r="AE277" s="16">
        <f t="shared" si="79"/>
        <v>1486978</v>
      </c>
      <c r="AF277" s="16">
        <f t="shared" si="80"/>
        <v>14765054</v>
      </c>
      <c r="AG277" s="16">
        <f t="shared" si="94"/>
        <v>46052620</v>
      </c>
      <c r="AH277" s="16">
        <f t="shared" si="82"/>
        <v>92290</v>
      </c>
      <c r="AI277" s="17">
        <f t="shared" si="91"/>
        <v>46144910</v>
      </c>
      <c r="AK277" s="15">
        <v>16973635.018985342</v>
      </c>
      <c r="AL277" s="16">
        <v>11641559.340596084</v>
      </c>
      <c r="AM277" s="16">
        <v>891712.29689545138</v>
      </c>
      <c r="AN277" s="16">
        <v>1340797.0481739934</v>
      </c>
      <c r="AO277" s="16">
        <v>66318.384714773129</v>
      </c>
      <c r="AP277" s="16">
        <v>123227.65150915072</v>
      </c>
      <c r="AQ277" s="16">
        <v>17154.179369511199</v>
      </c>
      <c r="AR277" s="16">
        <v>3795134.9246044429</v>
      </c>
      <c r="AS277" s="16">
        <v>10421066.985833643</v>
      </c>
      <c r="AT277" s="16">
        <f t="shared" si="83"/>
        <v>29590379.220561165</v>
      </c>
      <c r="AU277" s="16">
        <f t="shared" si="84"/>
        <v>1464024.699683144</v>
      </c>
      <c r="AV277" s="16">
        <f t="shared" si="85"/>
        <v>14216201.910438087</v>
      </c>
      <c r="AW277" s="16">
        <f t="shared" si="86"/>
        <v>45270605.830682397</v>
      </c>
      <c r="AX277" s="16">
        <f t="shared" si="87"/>
        <v>90722.169317603111</v>
      </c>
      <c r="AY277" s="17">
        <f t="shared" si="92"/>
        <v>45361328</v>
      </c>
    </row>
    <row r="278" spans="1:51" x14ac:dyDescent="0.2">
      <c r="A278" s="4">
        <f t="shared" si="88"/>
        <v>2038</v>
      </c>
      <c r="B278" s="4">
        <f t="shared" si="89"/>
        <v>9</v>
      </c>
      <c r="C278" s="11">
        <f t="shared" si="72"/>
        <v>50649</v>
      </c>
      <c r="E278" s="15">
        <v>22049446</v>
      </c>
      <c r="F278" s="16">
        <v>13090501</v>
      </c>
      <c r="G278" s="16">
        <v>752448</v>
      </c>
      <c r="H278" s="16">
        <v>1515265</v>
      </c>
      <c r="I278" s="16">
        <v>78629</v>
      </c>
      <c r="J278" s="16">
        <v>133308</v>
      </c>
      <c r="K278" s="16">
        <v>18797</v>
      </c>
      <c r="L278" s="16">
        <v>3988558</v>
      </c>
      <c r="M278" s="16">
        <v>10471617</v>
      </c>
      <c r="N278" s="16">
        <f t="shared" si="73"/>
        <v>35989821</v>
      </c>
      <c r="O278" s="16">
        <f t="shared" si="74"/>
        <v>1648573</v>
      </c>
      <c r="P278" s="16">
        <f t="shared" si="75"/>
        <v>14460175</v>
      </c>
      <c r="Q278" s="16">
        <f t="shared" si="93"/>
        <v>52098569</v>
      </c>
      <c r="R278" s="16">
        <f t="shared" si="77"/>
        <v>104406</v>
      </c>
      <c r="S278" s="17">
        <f t="shared" si="90"/>
        <v>52202975</v>
      </c>
      <c r="U278" s="15">
        <v>23842710</v>
      </c>
      <c r="V278" s="16">
        <v>13934603</v>
      </c>
      <c r="W278" s="16">
        <v>998956</v>
      </c>
      <c r="X278" s="16">
        <v>1630022</v>
      </c>
      <c r="Y278" s="16">
        <v>77366</v>
      </c>
      <c r="Z278" s="16">
        <v>157921</v>
      </c>
      <c r="AA278" s="16">
        <v>18225</v>
      </c>
      <c r="AB278" s="16">
        <v>4075221</v>
      </c>
      <c r="AC278" s="16">
        <v>10736870</v>
      </c>
      <c r="AD278" s="16">
        <f t="shared" si="78"/>
        <v>38871860</v>
      </c>
      <c r="AE278" s="16">
        <f t="shared" si="79"/>
        <v>1787943</v>
      </c>
      <c r="AF278" s="16">
        <f t="shared" si="80"/>
        <v>14812091</v>
      </c>
      <c r="AG278" s="16">
        <f t="shared" si="94"/>
        <v>55471894</v>
      </c>
      <c r="AH278" s="16">
        <f t="shared" si="82"/>
        <v>111166</v>
      </c>
      <c r="AI278" s="17">
        <f t="shared" si="91"/>
        <v>55583060</v>
      </c>
      <c r="AK278" s="15">
        <v>23630405.024381157</v>
      </c>
      <c r="AL278" s="16">
        <v>13875006.300649676</v>
      </c>
      <c r="AM278" s="16">
        <v>996608.71691298508</v>
      </c>
      <c r="AN278" s="16">
        <v>1603450.5068429504</v>
      </c>
      <c r="AO278" s="16">
        <v>77372.236715087784</v>
      </c>
      <c r="AP278" s="16">
        <v>156892.90487158881</v>
      </c>
      <c r="AQ278" s="16">
        <v>18271.399290630285</v>
      </c>
      <c r="AR278" s="16">
        <v>3988557.5103666568</v>
      </c>
      <c r="AS278" s="16">
        <v>10471617.187331134</v>
      </c>
      <c r="AT278" s="16">
        <f t="shared" si="83"/>
        <v>38597663.677949533</v>
      </c>
      <c r="AU278" s="16">
        <f t="shared" si="84"/>
        <v>1760343.4117145392</v>
      </c>
      <c r="AV278" s="16">
        <f t="shared" si="85"/>
        <v>14460174.697697792</v>
      </c>
      <c r="AW278" s="16">
        <f t="shared" si="86"/>
        <v>54818181.78736186</v>
      </c>
      <c r="AX278" s="16">
        <f t="shared" si="87"/>
        <v>109856.21263813972</v>
      </c>
      <c r="AY278" s="17">
        <f t="shared" si="92"/>
        <v>54928038</v>
      </c>
    </row>
    <row r="279" spans="1:51" x14ac:dyDescent="0.2">
      <c r="A279" s="4">
        <f t="shared" si="88"/>
        <v>2038</v>
      </c>
      <c r="B279" s="4">
        <f t="shared" si="89"/>
        <v>10</v>
      </c>
      <c r="C279" s="11">
        <f t="shared" si="72"/>
        <v>50679</v>
      </c>
      <c r="E279" s="15">
        <v>49731485</v>
      </c>
      <c r="F279" s="16">
        <v>22345119</v>
      </c>
      <c r="G279" s="16">
        <v>1201350</v>
      </c>
      <c r="H279" s="16">
        <v>2568139</v>
      </c>
      <c r="I279" s="16">
        <v>112645</v>
      </c>
      <c r="J279" s="16">
        <v>166755</v>
      </c>
      <c r="K279" s="16">
        <v>22215</v>
      </c>
      <c r="L279" s="16">
        <v>4414623</v>
      </c>
      <c r="M279" s="16">
        <v>11048481</v>
      </c>
      <c r="N279" s="16">
        <f t="shared" si="73"/>
        <v>73412814</v>
      </c>
      <c r="O279" s="16">
        <f t="shared" si="74"/>
        <v>2734894</v>
      </c>
      <c r="P279" s="16">
        <f t="shared" si="75"/>
        <v>15463104</v>
      </c>
      <c r="Q279" s="16">
        <f t="shared" si="93"/>
        <v>91610812</v>
      </c>
      <c r="R279" s="16">
        <f t="shared" si="77"/>
        <v>183589</v>
      </c>
      <c r="S279" s="17">
        <f t="shared" si="90"/>
        <v>91794401</v>
      </c>
      <c r="U279" s="15">
        <v>53772467</v>
      </c>
      <c r="V279" s="16">
        <v>23904888</v>
      </c>
      <c r="W279" s="16">
        <v>1482716</v>
      </c>
      <c r="X279" s="16">
        <v>2770649</v>
      </c>
      <c r="Y279" s="16">
        <v>109947</v>
      </c>
      <c r="Z279" s="16">
        <v>195451</v>
      </c>
      <c r="AA279" s="16">
        <v>21639</v>
      </c>
      <c r="AB279" s="16">
        <v>4737896</v>
      </c>
      <c r="AC279" s="16">
        <v>11885325</v>
      </c>
      <c r="AD279" s="16">
        <f t="shared" si="78"/>
        <v>79291657</v>
      </c>
      <c r="AE279" s="16">
        <f t="shared" si="79"/>
        <v>2966100</v>
      </c>
      <c r="AF279" s="16">
        <f t="shared" si="80"/>
        <v>16623221</v>
      </c>
      <c r="AG279" s="16">
        <f t="shared" si="94"/>
        <v>98880978</v>
      </c>
      <c r="AH279" s="16">
        <f t="shared" si="82"/>
        <v>198158</v>
      </c>
      <c r="AI279" s="17">
        <f t="shared" si="91"/>
        <v>99079136</v>
      </c>
      <c r="AK279" s="15">
        <v>53387538.952300236</v>
      </c>
      <c r="AL279" s="16">
        <v>23742785.017588455</v>
      </c>
      <c r="AM279" s="16">
        <v>1469963.1354055959</v>
      </c>
      <c r="AN279" s="16">
        <v>2724561.833292081</v>
      </c>
      <c r="AO279" s="16">
        <v>110334.77679630896</v>
      </c>
      <c r="AP279" s="16">
        <v>195752.66194959587</v>
      </c>
      <c r="AQ279" s="16">
        <v>21723.826874417515</v>
      </c>
      <c r="AR279" s="16">
        <v>4414622.8257031403</v>
      </c>
      <c r="AS279" s="16">
        <v>11048481.282248214</v>
      </c>
      <c r="AT279" s="16">
        <f t="shared" si="83"/>
        <v>78732345.708965018</v>
      </c>
      <c r="AU279" s="16">
        <f t="shared" si="84"/>
        <v>2920314.4952416769</v>
      </c>
      <c r="AV279" s="16">
        <f t="shared" si="85"/>
        <v>15463104.107951354</v>
      </c>
      <c r="AW279" s="16">
        <f t="shared" si="86"/>
        <v>97115764.312158048</v>
      </c>
      <c r="AX279" s="16">
        <f t="shared" si="87"/>
        <v>194620.68784195185</v>
      </c>
      <c r="AY279" s="17">
        <f t="shared" si="92"/>
        <v>97310385</v>
      </c>
    </row>
    <row r="280" spans="1:51" x14ac:dyDescent="0.2">
      <c r="A280" s="4">
        <f t="shared" si="88"/>
        <v>2038</v>
      </c>
      <c r="B280" s="4">
        <f t="shared" si="89"/>
        <v>11</v>
      </c>
      <c r="C280" s="11">
        <f t="shared" si="72"/>
        <v>50710</v>
      </c>
      <c r="E280" s="15">
        <v>87729592</v>
      </c>
      <c r="F280" s="16">
        <v>34512425</v>
      </c>
      <c r="G280" s="16">
        <v>1704035</v>
      </c>
      <c r="H280" s="16">
        <v>3014970</v>
      </c>
      <c r="I280" s="16">
        <v>119214</v>
      </c>
      <c r="J280" s="16">
        <v>158249</v>
      </c>
      <c r="K280" s="16">
        <v>23141</v>
      </c>
      <c r="L280" s="16">
        <v>5173652</v>
      </c>
      <c r="M280" s="16">
        <v>12120876</v>
      </c>
      <c r="N280" s="16">
        <f t="shared" si="73"/>
        <v>124088407</v>
      </c>
      <c r="O280" s="16">
        <f t="shared" si="74"/>
        <v>3173219</v>
      </c>
      <c r="P280" s="16">
        <f t="shared" si="75"/>
        <v>17294528</v>
      </c>
      <c r="Q280" s="16">
        <f t="shared" si="93"/>
        <v>144556154</v>
      </c>
      <c r="R280" s="16">
        <f t="shared" si="77"/>
        <v>289692</v>
      </c>
      <c r="S280" s="17">
        <f t="shared" si="90"/>
        <v>144845846</v>
      </c>
      <c r="U280" s="15">
        <v>94725515</v>
      </c>
      <c r="V280" s="16">
        <v>37163052</v>
      </c>
      <c r="W280" s="16">
        <v>1996029</v>
      </c>
      <c r="X280" s="16">
        <v>3263923</v>
      </c>
      <c r="Y280" s="16">
        <v>117826</v>
      </c>
      <c r="Z280" s="16">
        <v>177558</v>
      </c>
      <c r="AA280" s="16">
        <v>22890</v>
      </c>
      <c r="AB280" s="16">
        <v>4944943</v>
      </c>
      <c r="AC280" s="16">
        <v>11569573</v>
      </c>
      <c r="AD280" s="16">
        <f t="shared" si="78"/>
        <v>134025312</v>
      </c>
      <c r="AE280" s="16">
        <f t="shared" si="79"/>
        <v>3441481</v>
      </c>
      <c r="AF280" s="16">
        <f t="shared" si="80"/>
        <v>16514516</v>
      </c>
      <c r="AG280" s="16">
        <f t="shared" si="94"/>
        <v>153981309</v>
      </c>
      <c r="AH280" s="16">
        <f t="shared" si="82"/>
        <v>308580</v>
      </c>
      <c r="AI280" s="17">
        <f t="shared" si="91"/>
        <v>154289889</v>
      </c>
      <c r="AK280" s="15">
        <v>94188518.158371061</v>
      </c>
      <c r="AL280" s="16">
        <v>36792360.527745008</v>
      </c>
      <c r="AM280" s="16">
        <v>1957985.706755247</v>
      </c>
      <c r="AN280" s="16">
        <v>3212992.3716880996</v>
      </c>
      <c r="AO280" s="16">
        <v>118114.13469100109</v>
      </c>
      <c r="AP280" s="16">
        <v>175365.29428961602</v>
      </c>
      <c r="AQ280" s="16">
        <v>22941.942168849935</v>
      </c>
      <c r="AR280" s="16">
        <v>5173652.3618015181</v>
      </c>
      <c r="AS280" s="16">
        <v>12120876.118454356</v>
      </c>
      <c r="AT280" s="16">
        <f t="shared" si="83"/>
        <v>133079920.46973117</v>
      </c>
      <c r="AU280" s="16">
        <f t="shared" si="84"/>
        <v>3388357.6659777155</v>
      </c>
      <c r="AV280" s="16">
        <f t="shared" si="85"/>
        <v>17294528.480255872</v>
      </c>
      <c r="AW280" s="16">
        <f t="shared" si="86"/>
        <v>153762806.61596474</v>
      </c>
      <c r="AX280" s="16">
        <f t="shared" si="87"/>
        <v>308142.38403525949</v>
      </c>
      <c r="AY280" s="17">
        <f t="shared" si="92"/>
        <v>154070949</v>
      </c>
    </row>
    <row r="281" spans="1:51" x14ac:dyDescent="0.2">
      <c r="A281" s="4">
        <f t="shared" si="88"/>
        <v>2038</v>
      </c>
      <c r="B281" s="4">
        <f t="shared" si="89"/>
        <v>12</v>
      </c>
      <c r="C281" s="11">
        <f t="shared" si="72"/>
        <v>50740</v>
      </c>
      <c r="E281" s="15">
        <v>113216999</v>
      </c>
      <c r="F281" s="16">
        <v>43848642</v>
      </c>
      <c r="G281" s="16">
        <v>2085430</v>
      </c>
      <c r="H281" s="16">
        <v>3676521</v>
      </c>
      <c r="I281" s="16">
        <v>125138</v>
      </c>
      <c r="J281" s="16">
        <v>172726</v>
      </c>
      <c r="K281" s="16">
        <v>23176</v>
      </c>
      <c r="L281" s="16">
        <v>5980933</v>
      </c>
      <c r="M281" s="16">
        <v>12288310</v>
      </c>
      <c r="N281" s="16">
        <f t="shared" si="73"/>
        <v>159299385</v>
      </c>
      <c r="O281" s="16">
        <f t="shared" si="74"/>
        <v>3849247</v>
      </c>
      <c r="P281" s="16">
        <f t="shared" si="75"/>
        <v>18269243</v>
      </c>
      <c r="Q281" s="16">
        <f t="shared" si="93"/>
        <v>181417875</v>
      </c>
      <c r="R281" s="16">
        <f t="shared" si="77"/>
        <v>363563</v>
      </c>
      <c r="S281" s="17">
        <f t="shared" si="90"/>
        <v>181781438</v>
      </c>
      <c r="U281" s="15">
        <v>122165604</v>
      </c>
      <c r="V281" s="16">
        <v>47353915</v>
      </c>
      <c r="W281" s="16">
        <v>2389321</v>
      </c>
      <c r="X281" s="16">
        <v>3983382</v>
      </c>
      <c r="Y281" s="16">
        <v>124143</v>
      </c>
      <c r="Z281" s="16">
        <v>191277</v>
      </c>
      <c r="AA281" s="16">
        <v>22976</v>
      </c>
      <c r="AB281" s="16">
        <v>6112816</v>
      </c>
      <c r="AC281" s="16">
        <v>12597288</v>
      </c>
      <c r="AD281" s="16">
        <f t="shared" si="78"/>
        <v>172055959</v>
      </c>
      <c r="AE281" s="16">
        <f t="shared" si="79"/>
        <v>4174659</v>
      </c>
      <c r="AF281" s="16">
        <f t="shared" si="80"/>
        <v>18710104</v>
      </c>
      <c r="AG281" s="16">
        <f t="shared" si="94"/>
        <v>194940722</v>
      </c>
      <c r="AH281" s="16">
        <f t="shared" si="82"/>
        <v>390663</v>
      </c>
      <c r="AI281" s="17">
        <f t="shared" si="91"/>
        <v>195331385</v>
      </c>
      <c r="AK281" s="15">
        <v>121520231.60371903</v>
      </c>
      <c r="AL281" s="16">
        <v>46839563.171359487</v>
      </c>
      <c r="AM281" s="16">
        <v>2335117.8577967072</v>
      </c>
      <c r="AN281" s="16">
        <v>3921819.1610123566</v>
      </c>
      <c r="AO281" s="16">
        <v>124370.37922716161</v>
      </c>
      <c r="AP281" s="16">
        <v>188398.74099962259</v>
      </c>
      <c r="AQ281" s="16">
        <v>23021.923636177544</v>
      </c>
      <c r="AR281" s="16">
        <v>5980932.5314563941</v>
      </c>
      <c r="AS281" s="16">
        <v>12288310.042329565</v>
      </c>
      <c r="AT281" s="16">
        <f t="shared" si="83"/>
        <v>170842304.93573853</v>
      </c>
      <c r="AU281" s="16">
        <f t="shared" si="84"/>
        <v>4110217.9020119794</v>
      </c>
      <c r="AV281" s="16">
        <f t="shared" si="85"/>
        <v>18269242.573785961</v>
      </c>
      <c r="AW281" s="16">
        <f t="shared" si="86"/>
        <v>193221765.41153648</v>
      </c>
      <c r="AX281" s="16">
        <f t="shared" si="87"/>
        <v>387217.58846351504</v>
      </c>
      <c r="AY281" s="17">
        <f t="shared" si="92"/>
        <v>193608983</v>
      </c>
    </row>
    <row r="282" spans="1:51" x14ac:dyDescent="0.2">
      <c r="A282" s="4">
        <f t="shared" si="88"/>
        <v>2039</v>
      </c>
      <c r="B282" s="4">
        <f t="shared" si="89"/>
        <v>1</v>
      </c>
      <c r="C282" s="11">
        <f t="shared" si="72"/>
        <v>50771</v>
      </c>
      <c r="E282" s="15">
        <v>105682873</v>
      </c>
      <c r="F282" s="16">
        <v>41850870</v>
      </c>
      <c r="G282" s="16">
        <v>2022535</v>
      </c>
      <c r="H282" s="16">
        <v>3643475</v>
      </c>
      <c r="I282" s="16">
        <v>115142</v>
      </c>
      <c r="J282" s="16">
        <v>156321</v>
      </c>
      <c r="K282" s="16">
        <v>20406</v>
      </c>
      <c r="L282" s="16">
        <v>5811371</v>
      </c>
      <c r="M282" s="16">
        <v>12851354</v>
      </c>
      <c r="N282" s="16">
        <f t="shared" si="73"/>
        <v>149691826</v>
      </c>
      <c r="O282" s="16">
        <f t="shared" si="74"/>
        <v>3799796</v>
      </c>
      <c r="P282" s="16">
        <f t="shared" si="75"/>
        <v>18662725</v>
      </c>
      <c r="Q282" s="16">
        <f t="shared" ref="Q282:Q293" si="95">SUM(N282:P282)</f>
        <v>172154347</v>
      </c>
      <c r="R282" s="16">
        <f t="shared" si="77"/>
        <v>344999</v>
      </c>
      <c r="S282" s="17">
        <f t="shared" si="90"/>
        <v>172499346</v>
      </c>
      <c r="U282" s="15">
        <v>114340125</v>
      </c>
      <c r="V282" s="16">
        <v>45292004</v>
      </c>
      <c r="W282" s="16">
        <v>2303317</v>
      </c>
      <c r="X282" s="16">
        <v>3956522</v>
      </c>
      <c r="Y282" s="16">
        <v>114728</v>
      </c>
      <c r="Z282" s="16">
        <v>176285</v>
      </c>
      <c r="AA282" s="16">
        <v>20331</v>
      </c>
      <c r="AB282" s="16">
        <v>5473179</v>
      </c>
      <c r="AC282" s="16">
        <v>12103471</v>
      </c>
      <c r="AD282" s="16">
        <f t="shared" si="78"/>
        <v>162070505</v>
      </c>
      <c r="AE282" s="16">
        <f t="shared" si="79"/>
        <v>4132807</v>
      </c>
      <c r="AF282" s="16">
        <f t="shared" si="80"/>
        <v>17576650</v>
      </c>
      <c r="AG282" s="16">
        <f t="shared" ref="AG282:AG293" si="96">SUM(AD282:AF282)</f>
        <v>183779962</v>
      </c>
      <c r="AH282" s="16">
        <f t="shared" si="82"/>
        <v>368297</v>
      </c>
      <c r="AI282" s="17">
        <f t="shared" si="91"/>
        <v>184148259</v>
      </c>
      <c r="AK282" s="15">
        <v>113719466.2051117</v>
      </c>
      <c r="AL282" s="16">
        <v>44827666.006460279</v>
      </c>
      <c r="AM282" s="16">
        <v>2257255.5382731184</v>
      </c>
      <c r="AN282" s="16">
        <v>3895201.5694427979</v>
      </c>
      <c r="AO282" s="16">
        <v>114886.12353973615</v>
      </c>
      <c r="AP282" s="16">
        <v>173415.47316765197</v>
      </c>
      <c r="AQ282" s="16">
        <v>20359.737108073532</v>
      </c>
      <c r="AR282" s="16">
        <v>5811371.2711857092</v>
      </c>
      <c r="AS282" s="16">
        <v>12851353.829671666</v>
      </c>
      <c r="AT282" s="16">
        <f t="shared" si="83"/>
        <v>160939633.61049294</v>
      </c>
      <c r="AU282" s="16">
        <f t="shared" si="84"/>
        <v>4068617.0426104497</v>
      </c>
      <c r="AV282" s="16">
        <f t="shared" si="85"/>
        <v>18662725.100857377</v>
      </c>
      <c r="AW282" s="16">
        <f t="shared" si="86"/>
        <v>183670975.75396076</v>
      </c>
      <c r="AX282" s="16">
        <f t="shared" si="87"/>
        <v>368078.24603924155</v>
      </c>
      <c r="AY282" s="17">
        <f t="shared" si="92"/>
        <v>184039054</v>
      </c>
    </row>
    <row r="283" spans="1:51" x14ac:dyDescent="0.2">
      <c r="A283" s="4">
        <f t="shared" si="88"/>
        <v>2039</v>
      </c>
      <c r="B283" s="4">
        <f t="shared" si="89"/>
        <v>2</v>
      </c>
      <c r="C283" s="11">
        <f t="shared" si="72"/>
        <v>50802</v>
      </c>
      <c r="E283" s="15">
        <v>90219808</v>
      </c>
      <c r="F283" s="16">
        <v>36043235</v>
      </c>
      <c r="G283" s="16">
        <v>1783455</v>
      </c>
      <c r="H283" s="16">
        <v>3329189</v>
      </c>
      <c r="I283" s="16">
        <v>106701</v>
      </c>
      <c r="J283" s="16">
        <v>154019</v>
      </c>
      <c r="K283" s="16">
        <v>19228</v>
      </c>
      <c r="L283" s="16">
        <v>5378420</v>
      </c>
      <c r="M283" s="16">
        <v>11615898</v>
      </c>
      <c r="N283" s="16">
        <f t="shared" si="73"/>
        <v>128172427</v>
      </c>
      <c r="O283" s="16">
        <f t="shared" si="74"/>
        <v>3483208</v>
      </c>
      <c r="P283" s="16">
        <f t="shared" si="75"/>
        <v>16994318</v>
      </c>
      <c r="Q283" s="16">
        <f t="shared" si="95"/>
        <v>148649953</v>
      </c>
      <c r="R283" s="16">
        <f t="shared" si="77"/>
        <v>297896</v>
      </c>
      <c r="S283" s="17">
        <f t="shared" si="90"/>
        <v>148947849</v>
      </c>
      <c r="U283" s="15">
        <v>97621795</v>
      </c>
      <c r="V283" s="16">
        <v>38978756</v>
      </c>
      <c r="W283" s="16">
        <v>2044814</v>
      </c>
      <c r="X283" s="16">
        <v>3613555</v>
      </c>
      <c r="Y283" s="16">
        <v>106935</v>
      </c>
      <c r="Z283" s="16">
        <v>174917</v>
      </c>
      <c r="AA283" s="16">
        <v>19271</v>
      </c>
      <c r="AB283" s="16">
        <v>5243561</v>
      </c>
      <c r="AC283" s="16">
        <v>11342121</v>
      </c>
      <c r="AD283" s="16">
        <f t="shared" si="78"/>
        <v>138771571</v>
      </c>
      <c r="AE283" s="16">
        <f t="shared" si="79"/>
        <v>3788472</v>
      </c>
      <c r="AF283" s="16">
        <f t="shared" si="80"/>
        <v>16585682</v>
      </c>
      <c r="AG283" s="16">
        <f t="shared" si="96"/>
        <v>159145725</v>
      </c>
      <c r="AH283" s="16">
        <f t="shared" si="82"/>
        <v>318929</v>
      </c>
      <c r="AI283" s="17">
        <f t="shared" si="91"/>
        <v>159464654</v>
      </c>
      <c r="AK283" s="15">
        <v>97045283.665594369</v>
      </c>
      <c r="AL283" s="16">
        <v>38619607.929051578</v>
      </c>
      <c r="AM283" s="16">
        <v>2012107.6559602341</v>
      </c>
      <c r="AN283" s="16">
        <v>3556874.3240876556</v>
      </c>
      <c r="AO283" s="16">
        <v>106992.0599366501</v>
      </c>
      <c r="AP283" s="16">
        <v>172756.59397133434</v>
      </c>
      <c r="AQ283" s="16">
        <v>19281.015567206814</v>
      </c>
      <c r="AR283" s="16">
        <v>5378420.1464478159</v>
      </c>
      <c r="AS283" s="16">
        <v>11615898.378978791</v>
      </c>
      <c r="AT283" s="16">
        <f t="shared" si="83"/>
        <v>137803272.32611004</v>
      </c>
      <c r="AU283" s="16">
        <f t="shared" si="84"/>
        <v>3729630.91805899</v>
      </c>
      <c r="AV283" s="16">
        <f t="shared" si="85"/>
        <v>16994318.525426608</v>
      </c>
      <c r="AW283" s="16">
        <f t="shared" si="86"/>
        <v>158527221.76959562</v>
      </c>
      <c r="AX283" s="16">
        <f t="shared" si="87"/>
        <v>317690.23040437698</v>
      </c>
      <c r="AY283" s="17">
        <f t="shared" si="92"/>
        <v>158844912</v>
      </c>
    </row>
    <row r="284" spans="1:51" x14ac:dyDescent="0.2">
      <c r="A284" s="4">
        <f t="shared" si="88"/>
        <v>2039</v>
      </c>
      <c r="B284" s="4">
        <f t="shared" si="89"/>
        <v>3</v>
      </c>
      <c r="C284" s="11">
        <f t="shared" si="72"/>
        <v>50830</v>
      </c>
      <c r="E284" s="15">
        <v>80441510</v>
      </c>
      <c r="F284" s="16">
        <v>33443200</v>
      </c>
      <c r="G284" s="16">
        <v>1658107</v>
      </c>
      <c r="H284" s="16">
        <v>3191277</v>
      </c>
      <c r="I284" s="16">
        <v>112757</v>
      </c>
      <c r="J284" s="16">
        <v>155186</v>
      </c>
      <c r="K284" s="16">
        <v>20710</v>
      </c>
      <c r="L284" s="16">
        <v>5365647</v>
      </c>
      <c r="M284" s="16">
        <v>13310422</v>
      </c>
      <c r="N284" s="16">
        <f t="shared" si="73"/>
        <v>115676284</v>
      </c>
      <c r="O284" s="16">
        <f t="shared" si="74"/>
        <v>3346463</v>
      </c>
      <c r="P284" s="16">
        <f t="shared" si="75"/>
        <v>18676069</v>
      </c>
      <c r="Q284" s="16">
        <f t="shared" si="95"/>
        <v>137698816</v>
      </c>
      <c r="R284" s="16">
        <f t="shared" si="77"/>
        <v>275950</v>
      </c>
      <c r="S284" s="17">
        <f t="shared" si="90"/>
        <v>137974766</v>
      </c>
      <c r="U284" s="15">
        <v>86992588</v>
      </c>
      <c r="V284" s="16">
        <v>36170479</v>
      </c>
      <c r="W284" s="16">
        <v>1944309</v>
      </c>
      <c r="X284" s="16">
        <v>3460560</v>
      </c>
      <c r="Y284" s="16">
        <v>113790</v>
      </c>
      <c r="Z284" s="16">
        <v>179183</v>
      </c>
      <c r="AA284" s="16">
        <v>20903</v>
      </c>
      <c r="AB284" s="16">
        <v>5139764</v>
      </c>
      <c r="AC284" s="16">
        <v>12598253</v>
      </c>
      <c r="AD284" s="16">
        <f t="shared" si="78"/>
        <v>125242069</v>
      </c>
      <c r="AE284" s="16">
        <f t="shared" si="79"/>
        <v>3639743</v>
      </c>
      <c r="AF284" s="16">
        <f t="shared" si="80"/>
        <v>17738017</v>
      </c>
      <c r="AG284" s="16">
        <f t="shared" si="96"/>
        <v>146619829</v>
      </c>
      <c r="AH284" s="16">
        <f t="shared" si="82"/>
        <v>293827</v>
      </c>
      <c r="AI284" s="17">
        <f t="shared" si="91"/>
        <v>146913656</v>
      </c>
      <c r="AK284" s="15">
        <v>86434291.173083827</v>
      </c>
      <c r="AL284" s="16">
        <v>35878886.183494322</v>
      </c>
      <c r="AM284" s="16">
        <v>1920354.2037173216</v>
      </c>
      <c r="AN284" s="16">
        <v>3406294.6581941778</v>
      </c>
      <c r="AO284" s="16">
        <v>113746.39512674483</v>
      </c>
      <c r="AP284" s="16">
        <v>176917.11498804617</v>
      </c>
      <c r="AQ284" s="16">
        <v>20896.198107123637</v>
      </c>
      <c r="AR284" s="16">
        <v>5365647.053439267</v>
      </c>
      <c r="AS284" s="16">
        <v>13310421.646368375</v>
      </c>
      <c r="AT284" s="16">
        <f t="shared" si="83"/>
        <v>124368174.15352933</v>
      </c>
      <c r="AU284" s="16">
        <f t="shared" si="84"/>
        <v>3583211.773182224</v>
      </c>
      <c r="AV284" s="16">
        <f t="shared" si="85"/>
        <v>18676068.699807644</v>
      </c>
      <c r="AW284" s="16">
        <f t="shared" si="86"/>
        <v>146627454.6265192</v>
      </c>
      <c r="AX284" s="16">
        <f t="shared" si="87"/>
        <v>293842.37348079681</v>
      </c>
      <c r="AY284" s="17">
        <f t="shared" si="92"/>
        <v>146921297</v>
      </c>
    </row>
    <row r="285" spans="1:51" x14ac:dyDescent="0.2">
      <c r="A285" s="4">
        <f t="shared" si="88"/>
        <v>2039</v>
      </c>
      <c r="B285" s="4">
        <f t="shared" si="89"/>
        <v>4</v>
      </c>
      <c r="C285" s="11">
        <f t="shared" si="72"/>
        <v>50861</v>
      </c>
      <c r="E285" s="15">
        <v>58071952</v>
      </c>
      <c r="F285" s="16">
        <v>25636315</v>
      </c>
      <c r="G285" s="16">
        <v>1315992</v>
      </c>
      <c r="H285" s="16">
        <v>2546361</v>
      </c>
      <c r="I285" s="16">
        <v>103616</v>
      </c>
      <c r="J285" s="16">
        <v>133401</v>
      </c>
      <c r="K285" s="16">
        <v>20070</v>
      </c>
      <c r="L285" s="16">
        <v>4756757</v>
      </c>
      <c r="M285" s="16">
        <v>11461362</v>
      </c>
      <c r="N285" s="16">
        <f t="shared" si="73"/>
        <v>85147945</v>
      </c>
      <c r="O285" s="16">
        <f t="shared" si="74"/>
        <v>2679762</v>
      </c>
      <c r="P285" s="16">
        <f t="shared" si="75"/>
        <v>16218119</v>
      </c>
      <c r="Q285" s="16">
        <f t="shared" si="95"/>
        <v>104045826</v>
      </c>
      <c r="R285" s="16">
        <f t="shared" si="77"/>
        <v>208509</v>
      </c>
      <c r="S285" s="17">
        <f t="shared" si="90"/>
        <v>104254335</v>
      </c>
      <c r="U285" s="15">
        <v>62683652</v>
      </c>
      <c r="V285" s="16">
        <v>27781190</v>
      </c>
      <c r="W285" s="16">
        <v>1598789</v>
      </c>
      <c r="X285" s="16">
        <v>2758657</v>
      </c>
      <c r="Y285" s="16">
        <v>105184</v>
      </c>
      <c r="Z285" s="16">
        <v>155957</v>
      </c>
      <c r="AA285" s="16">
        <v>20391</v>
      </c>
      <c r="AB285" s="16">
        <v>4634215</v>
      </c>
      <c r="AC285" s="16">
        <v>11215852</v>
      </c>
      <c r="AD285" s="16">
        <f t="shared" si="78"/>
        <v>92189206</v>
      </c>
      <c r="AE285" s="16">
        <f t="shared" si="79"/>
        <v>2914614</v>
      </c>
      <c r="AF285" s="16">
        <f t="shared" si="80"/>
        <v>15850067</v>
      </c>
      <c r="AG285" s="16">
        <f t="shared" si="96"/>
        <v>110953887</v>
      </c>
      <c r="AH285" s="16">
        <f t="shared" si="82"/>
        <v>222352</v>
      </c>
      <c r="AI285" s="17">
        <f t="shared" si="91"/>
        <v>111176239</v>
      </c>
      <c r="AK285" s="15">
        <v>62255007.502259061</v>
      </c>
      <c r="AL285" s="16">
        <v>27581288.096899781</v>
      </c>
      <c r="AM285" s="16">
        <v>1584241.9984071469</v>
      </c>
      <c r="AN285" s="16">
        <v>2715194.9408566775</v>
      </c>
      <c r="AO285" s="16">
        <v>105039.20912086027</v>
      </c>
      <c r="AP285" s="16">
        <v>154149.58965114731</v>
      </c>
      <c r="AQ285" s="16">
        <v>20364.446136688421</v>
      </c>
      <c r="AR285" s="16">
        <v>4756756.6151137799</v>
      </c>
      <c r="AS285" s="16">
        <v>11461362.182280006</v>
      </c>
      <c r="AT285" s="16">
        <f t="shared" si="83"/>
        <v>91545941.252823517</v>
      </c>
      <c r="AU285" s="16">
        <f t="shared" si="84"/>
        <v>2869344.5305078248</v>
      </c>
      <c r="AV285" s="16">
        <f t="shared" si="85"/>
        <v>16218118.797393786</v>
      </c>
      <c r="AW285" s="16">
        <f t="shared" si="86"/>
        <v>110633404.58072512</v>
      </c>
      <c r="AX285" s="16">
        <f t="shared" si="87"/>
        <v>221710.41927488148</v>
      </c>
      <c r="AY285" s="17">
        <f t="shared" si="92"/>
        <v>110855115</v>
      </c>
    </row>
    <row r="286" spans="1:51" x14ac:dyDescent="0.2">
      <c r="A286" s="4">
        <f t="shared" si="88"/>
        <v>2039</v>
      </c>
      <c r="B286" s="4">
        <f t="shared" si="89"/>
        <v>5</v>
      </c>
      <c r="C286" s="11">
        <f t="shared" ref="C286:C293" si="97">DATE(A286,B286,1)</f>
        <v>50891</v>
      </c>
      <c r="E286" s="15">
        <v>34893096</v>
      </c>
      <c r="F286" s="16">
        <v>17881139</v>
      </c>
      <c r="G286" s="16">
        <v>929389</v>
      </c>
      <c r="H286" s="16">
        <v>2021078</v>
      </c>
      <c r="I286" s="16">
        <v>87424</v>
      </c>
      <c r="J286" s="16">
        <v>118922</v>
      </c>
      <c r="K286" s="16">
        <v>17886</v>
      </c>
      <c r="L286" s="16">
        <v>4363159</v>
      </c>
      <c r="M286" s="16">
        <v>11297141</v>
      </c>
      <c r="N286" s="16">
        <f t="shared" ref="N286:N293" si="98">SUM(E286:G286,I286,K286)</f>
        <v>53808934</v>
      </c>
      <c r="O286" s="16">
        <f t="shared" ref="O286:O293" si="99">SUM(H286,J286)</f>
        <v>2140000</v>
      </c>
      <c r="P286" s="16">
        <f t="shared" ref="P286:P293" si="100">SUM(L286:M286)</f>
        <v>15660300</v>
      </c>
      <c r="Q286" s="16">
        <f t="shared" si="95"/>
        <v>71609234</v>
      </c>
      <c r="R286" s="16">
        <f t="shared" ref="R286:R293" si="101">S286-Q286</f>
        <v>143505</v>
      </c>
      <c r="S286" s="17">
        <f t="shared" si="90"/>
        <v>71752739</v>
      </c>
      <c r="U286" s="15">
        <v>37497199</v>
      </c>
      <c r="V286" s="16">
        <v>19465240</v>
      </c>
      <c r="W286" s="16">
        <v>1188374</v>
      </c>
      <c r="X286" s="16">
        <v>2186557</v>
      </c>
      <c r="Y286" s="16">
        <v>89477</v>
      </c>
      <c r="Z286" s="16">
        <v>140991</v>
      </c>
      <c r="AA286" s="16">
        <v>18343</v>
      </c>
      <c r="AB286" s="16">
        <v>4417418</v>
      </c>
      <c r="AC286" s="16">
        <v>11289994</v>
      </c>
      <c r="AD286" s="16">
        <f t="shared" ref="AD286:AD293" si="102">SUM(U286:W286,Y286,AA286)</f>
        <v>58258633</v>
      </c>
      <c r="AE286" s="16">
        <f t="shared" ref="AE286:AE293" si="103">SUM(X286,Z286)</f>
        <v>2327548</v>
      </c>
      <c r="AF286" s="16">
        <f t="shared" ref="AF286:AF293" si="104">SUM(AB286:AC286)</f>
        <v>15707412</v>
      </c>
      <c r="AG286" s="16">
        <f t="shared" si="96"/>
        <v>76293593</v>
      </c>
      <c r="AH286" s="16">
        <f t="shared" ref="AH286:AH293" si="105">AI286-AG286</f>
        <v>152893</v>
      </c>
      <c r="AI286" s="17">
        <f t="shared" si="91"/>
        <v>76446486</v>
      </c>
      <c r="AK286" s="15">
        <v>37226389.267023176</v>
      </c>
      <c r="AL286" s="16">
        <v>19337810.71335306</v>
      </c>
      <c r="AM286" s="16">
        <v>1180410.1802338313</v>
      </c>
      <c r="AN286" s="16">
        <v>2152165.955411932</v>
      </c>
      <c r="AO286" s="16">
        <v>89224.323131773635</v>
      </c>
      <c r="AP286" s="16">
        <v>139231.05830551905</v>
      </c>
      <c r="AQ286" s="16">
        <v>18290.254469943895</v>
      </c>
      <c r="AR286" s="16">
        <v>4363159.0604484854</v>
      </c>
      <c r="AS286" s="16">
        <v>11297140.828956211</v>
      </c>
      <c r="AT286" s="16">
        <f t="shared" ref="AT286:AT293" si="106">SUM(AK286:AM286,AO286,AQ286)</f>
        <v>57852124.738211788</v>
      </c>
      <c r="AU286" s="16">
        <f t="shared" ref="AU286:AU293" si="107">SUM(AN286,AP286)</f>
        <v>2291397.0137174511</v>
      </c>
      <c r="AV286" s="16">
        <f t="shared" ref="AV286:AV293" si="108">SUM(AR286:AS286)</f>
        <v>15660299.889404695</v>
      </c>
      <c r="AW286" s="16">
        <f t="shared" ref="AW286:AW293" si="109">SUM(AT286:AV286)</f>
        <v>75803821.641333938</v>
      </c>
      <c r="AX286" s="16">
        <f t="shared" ref="AX286:AX293" si="110">AY286-AW286</f>
        <v>151911.35866606236</v>
      </c>
      <c r="AY286" s="17">
        <f t="shared" si="92"/>
        <v>75955733</v>
      </c>
    </row>
    <row r="287" spans="1:51" x14ac:dyDescent="0.2">
      <c r="A287" s="4">
        <f t="shared" ref="A287:A293" si="111">IF(B287=1,A286+1,A286)</f>
        <v>2039</v>
      </c>
      <c r="B287" s="4">
        <f t="shared" ref="B287:B293" si="112">IF(B286=12,1,B286+1)</f>
        <v>6</v>
      </c>
      <c r="C287" s="11">
        <f t="shared" si="97"/>
        <v>50922</v>
      </c>
      <c r="E287" s="15">
        <v>23487755</v>
      </c>
      <c r="F287" s="16">
        <v>13412470</v>
      </c>
      <c r="G287" s="16">
        <v>729180</v>
      </c>
      <c r="H287" s="16">
        <v>1521863</v>
      </c>
      <c r="I287" s="16">
        <v>78075</v>
      </c>
      <c r="J287" s="16">
        <v>96862</v>
      </c>
      <c r="K287" s="16">
        <v>16732</v>
      </c>
      <c r="L287" s="16">
        <v>4016147</v>
      </c>
      <c r="M287" s="16">
        <v>10132693</v>
      </c>
      <c r="N287" s="16">
        <f t="shared" si="98"/>
        <v>37724212</v>
      </c>
      <c r="O287" s="16">
        <f t="shared" si="99"/>
        <v>1618725</v>
      </c>
      <c r="P287" s="16">
        <f t="shared" si="100"/>
        <v>14148840</v>
      </c>
      <c r="Q287" s="16">
        <f t="shared" si="95"/>
        <v>53491777</v>
      </c>
      <c r="R287" s="16">
        <f t="shared" si="101"/>
        <v>107198</v>
      </c>
      <c r="S287" s="17">
        <f t="shared" ref="S287:S293" si="113">ROUND(Q287/0.998, 0)</f>
        <v>53598975</v>
      </c>
      <c r="U287" s="15">
        <v>25132742</v>
      </c>
      <c r="V287" s="16">
        <v>14630449</v>
      </c>
      <c r="W287" s="16">
        <v>982873</v>
      </c>
      <c r="X287" s="16">
        <v>1643468</v>
      </c>
      <c r="Y287" s="16">
        <v>80432</v>
      </c>
      <c r="Z287" s="16">
        <v>117120</v>
      </c>
      <c r="AA287" s="16">
        <v>17298</v>
      </c>
      <c r="AB287" s="16">
        <v>4132227</v>
      </c>
      <c r="AC287" s="16">
        <v>10476369</v>
      </c>
      <c r="AD287" s="16">
        <f t="shared" si="102"/>
        <v>40843794</v>
      </c>
      <c r="AE287" s="16">
        <f t="shared" si="103"/>
        <v>1760588</v>
      </c>
      <c r="AF287" s="16">
        <f t="shared" si="104"/>
        <v>14608596</v>
      </c>
      <c r="AG287" s="16">
        <f t="shared" si="96"/>
        <v>57212978</v>
      </c>
      <c r="AH287" s="16">
        <f t="shared" si="105"/>
        <v>114655</v>
      </c>
      <c r="AI287" s="17">
        <f t="shared" ref="AI287:AI293" si="114">ROUND(AG287/0.998, 0)</f>
        <v>57327633</v>
      </c>
      <c r="AK287" s="15">
        <v>24950699.931038972</v>
      </c>
      <c r="AL287" s="16">
        <v>14534197.219325256</v>
      </c>
      <c r="AM287" s="16">
        <v>976612.80694454408</v>
      </c>
      <c r="AN287" s="16">
        <v>1617704.7475484614</v>
      </c>
      <c r="AO287" s="16">
        <v>80073.239309007884</v>
      </c>
      <c r="AP287" s="16">
        <v>115538.37799282988</v>
      </c>
      <c r="AQ287" s="16">
        <v>17216.938133032334</v>
      </c>
      <c r="AR287" s="16">
        <v>4016146.7544158949</v>
      </c>
      <c r="AS287" s="16">
        <v>10132692.555679271</v>
      </c>
      <c r="AT287" s="16">
        <f t="shared" si="106"/>
        <v>40558800.134750806</v>
      </c>
      <c r="AU287" s="16">
        <f t="shared" si="107"/>
        <v>1733243.1255412912</v>
      </c>
      <c r="AV287" s="16">
        <f t="shared" si="108"/>
        <v>14148839.310095165</v>
      </c>
      <c r="AW287" s="16">
        <f t="shared" si="109"/>
        <v>56440882.570387259</v>
      </c>
      <c r="AX287" s="16">
        <f t="shared" si="110"/>
        <v>113108.42961274087</v>
      </c>
      <c r="AY287" s="17">
        <f t="shared" ref="AY287:AY293" si="115">ROUND(AW287/0.998, 0)</f>
        <v>56553991</v>
      </c>
    </row>
    <row r="288" spans="1:51" x14ac:dyDescent="0.2">
      <c r="A288" s="4">
        <f t="shared" si="111"/>
        <v>2039</v>
      </c>
      <c r="B288" s="4">
        <f t="shared" si="112"/>
        <v>7</v>
      </c>
      <c r="C288" s="11">
        <f t="shared" si="97"/>
        <v>50952</v>
      </c>
      <c r="E288" s="15">
        <v>16992764</v>
      </c>
      <c r="F288" s="16">
        <v>10761715</v>
      </c>
      <c r="G288" s="16">
        <v>610827</v>
      </c>
      <c r="H288" s="16">
        <v>1327553</v>
      </c>
      <c r="I288" s="16">
        <v>65312</v>
      </c>
      <c r="J288" s="16">
        <v>89527</v>
      </c>
      <c r="K288" s="16">
        <v>15421</v>
      </c>
      <c r="L288" s="16">
        <v>3853655</v>
      </c>
      <c r="M288" s="16">
        <v>9922699</v>
      </c>
      <c r="N288" s="16">
        <f t="shared" si="98"/>
        <v>28446039</v>
      </c>
      <c r="O288" s="16">
        <f t="shared" si="99"/>
        <v>1417080</v>
      </c>
      <c r="P288" s="16">
        <f t="shared" si="100"/>
        <v>13776354</v>
      </c>
      <c r="Q288" s="16">
        <f t="shared" si="95"/>
        <v>43639473</v>
      </c>
      <c r="R288" s="16">
        <f t="shared" si="101"/>
        <v>87454</v>
      </c>
      <c r="S288" s="17">
        <f t="shared" si="113"/>
        <v>43726927</v>
      </c>
      <c r="U288" s="15">
        <v>18104248</v>
      </c>
      <c r="V288" s="16">
        <v>11758728</v>
      </c>
      <c r="W288" s="16">
        <v>854560</v>
      </c>
      <c r="X288" s="16">
        <v>1430773</v>
      </c>
      <c r="Y288" s="16">
        <v>65028</v>
      </c>
      <c r="Z288" s="16">
        <v>110499</v>
      </c>
      <c r="AA288" s="16">
        <v>15804</v>
      </c>
      <c r="AB288" s="16">
        <v>4061051</v>
      </c>
      <c r="AC288" s="16">
        <v>10422931</v>
      </c>
      <c r="AD288" s="16">
        <f t="shared" si="102"/>
        <v>30798368</v>
      </c>
      <c r="AE288" s="16">
        <f t="shared" si="103"/>
        <v>1541272</v>
      </c>
      <c r="AF288" s="16">
        <f t="shared" si="104"/>
        <v>14483982</v>
      </c>
      <c r="AG288" s="16">
        <f t="shared" si="96"/>
        <v>46823622</v>
      </c>
      <c r="AH288" s="16">
        <f t="shared" si="105"/>
        <v>93835</v>
      </c>
      <c r="AI288" s="17">
        <f t="shared" si="114"/>
        <v>46917457</v>
      </c>
      <c r="AK288" s="15">
        <v>17977062.77813337</v>
      </c>
      <c r="AL288" s="16">
        <v>11676941.693990102</v>
      </c>
      <c r="AM288" s="16">
        <v>848849.86320971744</v>
      </c>
      <c r="AN288" s="16">
        <v>1408824.1739871302</v>
      </c>
      <c r="AO288" s="16">
        <v>64890.061446224296</v>
      </c>
      <c r="AP288" s="16">
        <v>108509.01089683527</v>
      </c>
      <c r="AQ288" s="16">
        <v>15724.562936662031</v>
      </c>
      <c r="AR288" s="16">
        <v>3853654.9875913737</v>
      </c>
      <c r="AS288" s="16">
        <v>9922698.7783098724</v>
      </c>
      <c r="AT288" s="16">
        <f t="shared" si="106"/>
        <v>30583468.959716078</v>
      </c>
      <c r="AU288" s="16">
        <f t="shared" si="107"/>
        <v>1517333.1848839654</v>
      </c>
      <c r="AV288" s="16">
        <f t="shared" si="108"/>
        <v>13776353.765901245</v>
      </c>
      <c r="AW288" s="16">
        <f t="shared" si="109"/>
        <v>45877155.910501286</v>
      </c>
      <c r="AX288" s="16">
        <f t="shared" si="110"/>
        <v>91938.089498713613</v>
      </c>
      <c r="AY288" s="17">
        <f t="shared" si="115"/>
        <v>45969094</v>
      </c>
    </row>
    <row r="289" spans="1:51" x14ac:dyDescent="0.2">
      <c r="A289" s="4">
        <f t="shared" si="111"/>
        <v>2039</v>
      </c>
      <c r="B289" s="4">
        <f t="shared" si="112"/>
        <v>8</v>
      </c>
      <c r="C289" s="11">
        <f t="shared" si="97"/>
        <v>50983</v>
      </c>
      <c r="E289" s="15">
        <v>16090967</v>
      </c>
      <c r="F289" s="16">
        <v>11018668</v>
      </c>
      <c r="G289" s="16">
        <v>636857</v>
      </c>
      <c r="H289" s="16">
        <v>1256667</v>
      </c>
      <c r="I289" s="16">
        <v>61045</v>
      </c>
      <c r="J289" s="16">
        <v>102089</v>
      </c>
      <c r="K289" s="16">
        <v>17456</v>
      </c>
      <c r="L289" s="16">
        <v>3836082</v>
      </c>
      <c r="M289" s="16">
        <v>10304375</v>
      </c>
      <c r="N289" s="16">
        <f t="shared" si="98"/>
        <v>27824993</v>
      </c>
      <c r="O289" s="16">
        <f t="shared" si="99"/>
        <v>1358756</v>
      </c>
      <c r="P289" s="16">
        <f t="shared" si="100"/>
        <v>14140457</v>
      </c>
      <c r="Q289" s="16">
        <f t="shared" si="95"/>
        <v>43324206</v>
      </c>
      <c r="R289" s="16">
        <f t="shared" si="101"/>
        <v>86822</v>
      </c>
      <c r="S289" s="17">
        <f t="shared" si="113"/>
        <v>43411028</v>
      </c>
      <c r="U289" s="15">
        <v>17326230</v>
      </c>
      <c r="V289" s="16">
        <v>11836917</v>
      </c>
      <c r="W289" s="16">
        <v>885191</v>
      </c>
      <c r="X289" s="16">
        <v>1352580</v>
      </c>
      <c r="Y289" s="16">
        <v>60419</v>
      </c>
      <c r="Z289" s="16">
        <v>125256</v>
      </c>
      <c r="AA289" s="16">
        <v>17208</v>
      </c>
      <c r="AB289" s="16">
        <v>3995621</v>
      </c>
      <c r="AC289" s="16">
        <v>10683540</v>
      </c>
      <c r="AD289" s="16">
        <f t="shared" si="102"/>
        <v>30125965</v>
      </c>
      <c r="AE289" s="16">
        <f t="shared" si="103"/>
        <v>1477836</v>
      </c>
      <c r="AF289" s="16">
        <f t="shared" si="104"/>
        <v>14679161</v>
      </c>
      <c r="AG289" s="16">
        <f t="shared" si="96"/>
        <v>46282962</v>
      </c>
      <c r="AH289" s="16">
        <f t="shared" si="105"/>
        <v>92751</v>
      </c>
      <c r="AI289" s="17">
        <f t="shared" si="114"/>
        <v>46375713</v>
      </c>
      <c r="AK289" s="15">
        <v>17182225.909638472</v>
      </c>
      <c r="AL289" s="16">
        <v>11774175.466838721</v>
      </c>
      <c r="AM289" s="16">
        <v>881842.05193247716</v>
      </c>
      <c r="AN289" s="16">
        <v>1331610.8457024149</v>
      </c>
      <c r="AO289" s="16">
        <v>60323.408608952413</v>
      </c>
      <c r="AP289" s="16">
        <v>123272.06299953807</v>
      </c>
      <c r="AQ289" s="16">
        <v>17189.662618724309</v>
      </c>
      <c r="AR289" s="16">
        <v>3836082.0901710736</v>
      </c>
      <c r="AS289" s="16">
        <v>10304374.91587312</v>
      </c>
      <c r="AT289" s="16">
        <f t="shared" si="106"/>
        <v>29915756.499637343</v>
      </c>
      <c r="AU289" s="16">
        <f t="shared" si="107"/>
        <v>1454882.908701953</v>
      </c>
      <c r="AV289" s="16">
        <f t="shared" si="108"/>
        <v>14140457.006044194</v>
      </c>
      <c r="AW289" s="16">
        <f t="shared" si="109"/>
        <v>45511096.414383486</v>
      </c>
      <c r="AX289" s="16">
        <f t="shared" si="110"/>
        <v>91204.585616514087</v>
      </c>
      <c r="AY289" s="17">
        <f t="shared" si="115"/>
        <v>45602301</v>
      </c>
    </row>
    <row r="290" spans="1:51" x14ac:dyDescent="0.2">
      <c r="A290" s="4">
        <f t="shared" si="111"/>
        <v>2039</v>
      </c>
      <c r="B290" s="4">
        <f t="shared" si="112"/>
        <v>9</v>
      </c>
      <c r="C290" s="11">
        <f t="shared" si="97"/>
        <v>51014</v>
      </c>
      <c r="E290" s="15">
        <v>22255166</v>
      </c>
      <c r="F290" s="16">
        <v>13208563</v>
      </c>
      <c r="G290" s="16">
        <v>740544</v>
      </c>
      <c r="H290" s="16">
        <v>1500389</v>
      </c>
      <c r="I290" s="16">
        <v>71801</v>
      </c>
      <c r="J290" s="16">
        <v>133379</v>
      </c>
      <c r="K290" s="16">
        <v>18821</v>
      </c>
      <c r="L290" s="16">
        <v>4038361</v>
      </c>
      <c r="M290" s="16">
        <v>10356307</v>
      </c>
      <c r="N290" s="16">
        <f t="shared" si="98"/>
        <v>36294895</v>
      </c>
      <c r="O290" s="16">
        <f t="shared" si="99"/>
        <v>1633768</v>
      </c>
      <c r="P290" s="16">
        <f t="shared" si="100"/>
        <v>14394668</v>
      </c>
      <c r="Q290" s="16">
        <f t="shared" si="95"/>
        <v>52323331</v>
      </c>
      <c r="R290" s="16">
        <f t="shared" si="101"/>
        <v>104856</v>
      </c>
      <c r="S290" s="17">
        <f t="shared" si="113"/>
        <v>52428187</v>
      </c>
      <c r="U290" s="15">
        <v>24135319</v>
      </c>
      <c r="V290" s="16">
        <v>14084952</v>
      </c>
      <c r="W290" s="16">
        <v>987121</v>
      </c>
      <c r="X290" s="16">
        <v>1618902</v>
      </c>
      <c r="Y290" s="16">
        <v>70656</v>
      </c>
      <c r="Z290" s="16">
        <v>158049</v>
      </c>
      <c r="AA290" s="16">
        <v>18233</v>
      </c>
      <c r="AB290" s="16">
        <v>4121591</v>
      </c>
      <c r="AC290" s="16">
        <v>10604333</v>
      </c>
      <c r="AD290" s="16">
        <f t="shared" si="102"/>
        <v>39296281</v>
      </c>
      <c r="AE290" s="16">
        <f t="shared" si="103"/>
        <v>1776951</v>
      </c>
      <c r="AF290" s="16">
        <f t="shared" si="104"/>
        <v>14725924</v>
      </c>
      <c r="AG290" s="16">
        <f t="shared" si="96"/>
        <v>55799156</v>
      </c>
      <c r="AH290" s="16">
        <f t="shared" si="105"/>
        <v>111822</v>
      </c>
      <c r="AI290" s="17">
        <f t="shared" si="114"/>
        <v>55910978</v>
      </c>
      <c r="AK290" s="15">
        <v>23923059.871763047</v>
      </c>
      <c r="AL290" s="16">
        <v>14025347.628851959</v>
      </c>
      <c r="AM290" s="16">
        <v>984743.1001767714</v>
      </c>
      <c r="AN290" s="16">
        <v>1592336.2941550307</v>
      </c>
      <c r="AO290" s="16">
        <v>70655.877326484246</v>
      </c>
      <c r="AP290" s="16">
        <v>157015.02737927242</v>
      </c>
      <c r="AQ290" s="16">
        <v>18279.026013982722</v>
      </c>
      <c r="AR290" s="16">
        <v>4038361.144500596</v>
      </c>
      <c r="AS290" s="16">
        <v>10356307.018549237</v>
      </c>
      <c r="AT290" s="16">
        <f t="shared" si="106"/>
        <v>39022085.504132248</v>
      </c>
      <c r="AU290" s="16">
        <f t="shared" si="107"/>
        <v>1749351.3215343032</v>
      </c>
      <c r="AV290" s="16">
        <f t="shared" si="108"/>
        <v>14394668.163049834</v>
      </c>
      <c r="AW290" s="16">
        <f t="shared" si="109"/>
        <v>55166104.988716386</v>
      </c>
      <c r="AX290" s="16">
        <f t="shared" si="110"/>
        <v>110553.01128361374</v>
      </c>
      <c r="AY290" s="17">
        <f t="shared" si="115"/>
        <v>55276658</v>
      </c>
    </row>
    <row r="291" spans="1:51" x14ac:dyDescent="0.2">
      <c r="A291" s="4">
        <f t="shared" si="111"/>
        <v>2039</v>
      </c>
      <c r="B291" s="4">
        <f t="shared" si="112"/>
        <v>10</v>
      </c>
      <c r="C291" s="11">
        <f t="shared" si="97"/>
        <v>51044</v>
      </c>
      <c r="E291" s="15">
        <v>50178664</v>
      </c>
      <c r="F291" s="16">
        <v>22546793</v>
      </c>
      <c r="G291" s="16">
        <v>1184057</v>
      </c>
      <c r="H291" s="16">
        <v>2543326</v>
      </c>
      <c r="I291" s="16">
        <v>103362</v>
      </c>
      <c r="J291" s="16">
        <v>167007</v>
      </c>
      <c r="K291" s="16">
        <v>22234</v>
      </c>
      <c r="L291" s="16">
        <v>4471352</v>
      </c>
      <c r="M291" s="16">
        <v>10934732</v>
      </c>
      <c r="N291" s="16">
        <f t="shared" si="98"/>
        <v>74035110</v>
      </c>
      <c r="O291" s="16">
        <f t="shared" si="99"/>
        <v>2710333</v>
      </c>
      <c r="P291" s="16">
        <f t="shared" si="100"/>
        <v>15406084</v>
      </c>
      <c r="Q291" s="16">
        <f t="shared" si="95"/>
        <v>92151527</v>
      </c>
      <c r="R291" s="16">
        <f t="shared" si="101"/>
        <v>184672</v>
      </c>
      <c r="S291" s="17">
        <f t="shared" si="113"/>
        <v>92336199</v>
      </c>
      <c r="U291" s="15">
        <v>54403332</v>
      </c>
      <c r="V291" s="16">
        <v>24166104</v>
      </c>
      <c r="W291" s="16">
        <v>1465509</v>
      </c>
      <c r="X291" s="16">
        <v>2752156</v>
      </c>
      <c r="Y291" s="16">
        <v>100814</v>
      </c>
      <c r="Z291" s="16">
        <v>195708</v>
      </c>
      <c r="AA291" s="16">
        <v>21642</v>
      </c>
      <c r="AB291" s="16">
        <v>4789599</v>
      </c>
      <c r="AC291" s="16">
        <v>11736919</v>
      </c>
      <c r="AD291" s="16">
        <f t="shared" si="102"/>
        <v>80157401</v>
      </c>
      <c r="AE291" s="16">
        <f t="shared" si="103"/>
        <v>2947864</v>
      </c>
      <c r="AF291" s="16">
        <f t="shared" si="104"/>
        <v>16526518</v>
      </c>
      <c r="AG291" s="16">
        <f t="shared" si="96"/>
        <v>99631783</v>
      </c>
      <c r="AH291" s="16">
        <f t="shared" si="105"/>
        <v>199663</v>
      </c>
      <c r="AI291" s="17">
        <f t="shared" si="114"/>
        <v>99831446</v>
      </c>
      <c r="AK291" s="15">
        <v>54018674.324723527</v>
      </c>
      <c r="AL291" s="16">
        <v>24003854.774378818</v>
      </c>
      <c r="AM291" s="16">
        <v>1452667.7267237415</v>
      </c>
      <c r="AN291" s="16">
        <v>2706053.73913725</v>
      </c>
      <c r="AO291" s="16">
        <v>101167.01746732753</v>
      </c>
      <c r="AP291" s="16">
        <v>196025.47310638826</v>
      </c>
      <c r="AQ291" s="16">
        <v>21726.648160491168</v>
      </c>
      <c r="AR291" s="16">
        <v>4471352.1375085041</v>
      </c>
      <c r="AS291" s="16">
        <v>10934731.992704738</v>
      </c>
      <c r="AT291" s="16">
        <f t="shared" si="106"/>
        <v>79598090.491453916</v>
      </c>
      <c r="AU291" s="16">
        <f t="shared" si="107"/>
        <v>2902079.2122436385</v>
      </c>
      <c r="AV291" s="16">
        <f t="shared" si="108"/>
        <v>15406084.130213242</v>
      </c>
      <c r="AW291" s="16">
        <f t="shared" si="109"/>
        <v>97906253.833910793</v>
      </c>
      <c r="AX291" s="16">
        <f t="shared" si="110"/>
        <v>196205.16608920693</v>
      </c>
      <c r="AY291" s="17">
        <f t="shared" si="115"/>
        <v>98102459</v>
      </c>
    </row>
    <row r="292" spans="1:51" x14ac:dyDescent="0.2">
      <c r="A292" s="4">
        <f t="shared" si="111"/>
        <v>2039</v>
      </c>
      <c r="B292" s="4">
        <f t="shared" si="112"/>
        <v>11</v>
      </c>
      <c r="C292" s="11">
        <f t="shared" si="97"/>
        <v>51075</v>
      </c>
      <c r="E292" s="15">
        <v>88499727</v>
      </c>
      <c r="F292" s="16">
        <v>34826650</v>
      </c>
      <c r="G292" s="16">
        <v>1681423</v>
      </c>
      <c r="H292" s="16">
        <v>2986461</v>
      </c>
      <c r="I292" s="16">
        <v>109293</v>
      </c>
      <c r="J292" s="16">
        <v>158262</v>
      </c>
      <c r="K292" s="16">
        <v>23171</v>
      </c>
      <c r="L292" s="16">
        <v>5238416</v>
      </c>
      <c r="M292" s="16">
        <v>12009417</v>
      </c>
      <c r="N292" s="16">
        <f t="shared" si="98"/>
        <v>125140264</v>
      </c>
      <c r="O292" s="16">
        <f t="shared" si="99"/>
        <v>3144723</v>
      </c>
      <c r="P292" s="16">
        <f t="shared" si="100"/>
        <v>17247833</v>
      </c>
      <c r="Q292" s="16">
        <f t="shared" si="95"/>
        <v>145532820</v>
      </c>
      <c r="R292" s="16">
        <f t="shared" si="101"/>
        <v>291649</v>
      </c>
      <c r="S292" s="17">
        <f t="shared" si="113"/>
        <v>145824469</v>
      </c>
      <c r="U292" s="15">
        <v>95809814</v>
      </c>
      <c r="V292" s="16">
        <v>37574224</v>
      </c>
      <c r="W292" s="16">
        <v>1973728</v>
      </c>
      <c r="X292" s="16">
        <v>3242614</v>
      </c>
      <c r="Y292" s="16">
        <v>107987</v>
      </c>
      <c r="Z292" s="16">
        <v>177709</v>
      </c>
      <c r="AA292" s="16">
        <v>22913</v>
      </c>
      <c r="AB292" s="16">
        <v>4991967</v>
      </c>
      <c r="AC292" s="16">
        <v>11426479</v>
      </c>
      <c r="AD292" s="16">
        <f t="shared" si="102"/>
        <v>135488666</v>
      </c>
      <c r="AE292" s="16">
        <f t="shared" si="103"/>
        <v>3420323</v>
      </c>
      <c r="AF292" s="16">
        <f t="shared" si="104"/>
        <v>16418446</v>
      </c>
      <c r="AG292" s="16">
        <f t="shared" si="96"/>
        <v>155327435</v>
      </c>
      <c r="AH292" s="16">
        <f t="shared" si="105"/>
        <v>311277</v>
      </c>
      <c r="AI292" s="17">
        <f t="shared" si="114"/>
        <v>155638712</v>
      </c>
      <c r="AK292" s="15">
        <v>95272995.845990106</v>
      </c>
      <c r="AL292" s="16">
        <v>37203468.986057684</v>
      </c>
      <c r="AM292" s="16">
        <v>1935596.1324305334</v>
      </c>
      <c r="AN292" s="16">
        <v>3191671.3706755415</v>
      </c>
      <c r="AO292" s="16">
        <v>108248.60420802995</v>
      </c>
      <c r="AP292" s="16">
        <v>175528.4162318359</v>
      </c>
      <c r="AQ292" s="16">
        <v>22964.313968605362</v>
      </c>
      <c r="AR292" s="16">
        <v>5238416.1521282159</v>
      </c>
      <c r="AS292" s="16">
        <v>12009416.680170465</v>
      </c>
      <c r="AT292" s="16">
        <f t="shared" si="106"/>
        <v>134543273.88265494</v>
      </c>
      <c r="AU292" s="16">
        <f t="shared" si="107"/>
        <v>3367199.7869073772</v>
      </c>
      <c r="AV292" s="16">
        <f t="shared" si="108"/>
        <v>17247832.832298681</v>
      </c>
      <c r="AW292" s="16">
        <f t="shared" si="109"/>
        <v>155158306.50186098</v>
      </c>
      <c r="AX292" s="16">
        <f t="shared" si="110"/>
        <v>310938.49813902378</v>
      </c>
      <c r="AY292" s="17">
        <f t="shared" si="115"/>
        <v>155469245</v>
      </c>
    </row>
    <row r="293" spans="1:51" ht="13.5" thickBot="1" x14ac:dyDescent="0.25">
      <c r="A293" s="4">
        <f t="shared" si="111"/>
        <v>2039</v>
      </c>
      <c r="B293" s="4">
        <f t="shared" si="112"/>
        <v>12</v>
      </c>
      <c r="C293" s="11">
        <f t="shared" si="97"/>
        <v>51105</v>
      </c>
      <c r="E293" s="18">
        <v>114275975</v>
      </c>
      <c r="F293" s="19">
        <v>44179637</v>
      </c>
      <c r="G293" s="19">
        <v>2056241</v>
      </c>
      <c r="H293" s="19">
        <v>3641595</v>
      </c>
      <c r="I293" s="19">
        <v>114698</v>
      </c>
      <c r="J293" s="19">
        <v>173084</v>
      </c>
      <c r="K293" s="19">
        <v>23164</v>
      </c>
      <c r="L293" s="19">
        <v>6050429</v>
      </c>
      <c r="M293" s="19">
        <v>12125525</v>
      </c>
      <c r="N293" s="19">
        <f t="shared" si="98"/>
        <v>160649715</v>
      </c>
      <c r="O293" s="19">
        <f t="shared" si="99"/>
        <v>3814679</v>
      </c>
      <c r="P293" s="19">
        <f t="shared" si="100"/>
        <v>18175954</v>
      </c>
      <c r="Q293" s="19">
        <f t="shared" si="95"/>
        <v>182640348</v>
      </c>
      <c r="R293" s="19">
        <f t="shared" si="101"/>
        <v>366013</v>
      </c>
      <c r="S293" s="20">
        <f t="shared" si="113"/>
        <v>183006361</v>
      </c>
      <c r="U293" s="18">
        <v>123625403</v>
      </c>
      <c r="V293" s="19">
        <v>47812024</v>
      </c>
      <c r="W293" s="19">
        <v>2360386</v>
      </c>
      <c r="X293" s="19">
        <v>3957170</v>
      </c>
      <c r="Y293" s="19">
        <v>113775</v>
      </c>
      <c r="Z293" s="19">
        <v>191824</v>
      </c>
      <c r="AA293" s="19">
        <v>22962</v>
      </c>
      <c r="AB293" s="19">
        <v>6179601</v>
      </c>
      <c r="AC293" s="19">
        <v>12421661</v>
      </c>
      <c r="AD293" s="19">
        <f t="shared" si="102"/>
        <v>173934550</v>
      </c>
      <c r="AE293" s="19">
        <f t="shared" si="103"/>
        <v>4148994</v>
      </c>
      <c r="AF293" s="19">
        <f t="shared" si="104"/>
        <v>18601262</v>
      </c>
      <c r="AG293" s="19">
        <f t="shared" si="96"/>
        <v>196684806</v>
      </c>
      <c r="AH293" s="19">
        <f t="shared" si="105"/>
        <v>394158</v>
      </c>
      <c r="AI293" s="20">
        <f t="shared" si="114"/>
        <v>197078964</v>
      </c>
      <c r="AK293" s="18">
        <v>122979862.14362767</v>
      </c>
      <c r="AL293" s="19">
        <v>47297901.150626168</v>
      </c>
      <c r="AM293" s="19">
        <v>2306145.5942193335</v>
      </c>
      <c r="AN293" s="19">
        <v>3895590.4937168728</v>
      </c>
      <c r="AO293" s="19">
        <v>113979.82779236352</v>
      </c>
      <c r="AP293" s="19">
        <v>188962.02645047317</v>
      </c>
      <c r="AQ293" s="19">
        <v>23006.686893277034</v>
      </c>
      <c r="AR293" s="19">
        <v>6050428.7165405052</v>
      </c>
      <c r="AS293" s="19">
        <v>12125524.856897632</v>
      </c>
      <c r="AT293" s="19">
        <f t="shared" si="106"/>
        <v>172720895.40315881</v>
      </c>
      <c r="AU293" s="19">
        <f t="shared" si="107"/>
        <v>4084552.5201673461</v>
      </c>
      <c r="AV293" s="19">
        <f t="shared" si="108"/>
        <v>18175953.573438138</v>
      </c>
      <c r="AW293" s="19">
        <f t="shared" si="109"/>
        <v>194981401.4967643</v>
      </c>
      <c r="AX293" s="19">
        <f t="shared" si="110"/>
        <v>390744.50323569775</v>
      </c>
      <c r="AY293" s="20">
        <f t="shared" si="115"/>
        <v>195372146</v>
      </c>
    </row>
    <row r="294" spans="1:51" x14ac:dyDescent="0.2">
      <c r="A294" s="4"/>
      <c r="B294" s="4"/>
      <c r="C294" s="11"/>
    </row>
    <row r="295" spans="1:51" x14ac:dyDescent="0.2">
      <c r="C295" s="11"/>
    </row>
  </sheetData>
  <mergeCells count="3">
    <mergeCell ref="E4:S4"/>
    <mergeCell ref="U4:AI4"/>
    <mergeCell ref="AK4:AY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11"/>
  <sheetViews>
    <sheetView workbookViewId="0">
      <pane xSplit="4" ySplit="6" topLeftCell="H7" activePane="bottomRight" state="frozen"/>
      <selection activeCell="I283" sqref="I283"/>
      <selection pane="topRight" activeCell="I283" sqref="I283"/>
      <selection pane="bottomLeft" activeCell="I283" sqref="I283"/>
      <selection pane="bottomRight" activeCell="I283" sqref="I283"/>
    </sheetView>
  </sheetViews>
  <sheetFormatPr defaultRowHeight="12.75" outlineLevelCol="1" x14ac:dyDescent="0.2"/>
  <cols>
    <col min="3" max="3" width="9.140625" hidden="1" customWidth="1" outlineLevel="1"/>
    <col min="4" max="4" width="2.7109375" customWidth="1" collapsed="1"/>
    <col min="5" max="5" width="21.85546875" style="2" hidden="1" customWidth="1" outlineLevel="1"/>
    <col min="6" max="6" width="2.7109375" style="2" hidden="1" customWidth="1" outlineLevel="1"/>
    <col min="7" max="7" width="21.85546875" hidden="1" customWidth="1" outlineLevel="1"/>
    <col min="8" max="8" width="3.42578125" style="2" customWidth="1" collapsed="1"/>
    <col min="9" max="9" width="10" bestFit="1" customWidth="1"/>
    <col min="10" max="10" width="10.42578125" bestFit="1" customWidth="1"/>
    <col min="11" max="11" width="8.85546875" bestFit="1" customWidth="1"/>
    <col min="12" max="12" width="11" bestFit="1" customWidth="1"/>
    <col min="13" max="13" width="7.5703125" bestFit="1" customWidth="1"/>
    <col min="14" max="14" width="11" bestFit="1" customWidth="1"/>
    <col min="18" max="19" width="12.42578125" bestFit="1" customWidth="1"/>
    <col min="20" max="20" width="11" bestFit="1" customWidth="1"/>
    <col min="21" max="21" width="13.5703125" bestFit="1" customWidth="1"/>
  </cols>
  <sheetData>
    <row r="1" spans="1:16" ht="31.5" x14ac:dyDescent="0.5">
      <c r="A1" s="1" t="str">
        <f>'[4]Gas - Sales'!A1</f>
        <v>F2018 Final Gas Load Forecast</v>
      </c>
      <c r="B1" s="2"/>
      <c r="C1" s="2"/>
      <c r="D1" s="2"/>
      <c r="G1" s="2"/>
    </row>
    <row r="2" spans="1:16" ht="21.75" thickBot="1" x14ac:dyDescent="0.4">
      <c r="A2" s="3" t="s">
        <v>90</v>
      </c>
      <c r="B2" s="2"/>
      <c r="C2" s="2"/>
      <c r="D2" s="2"/>
      <c r="E2" s="115"/>
      <c r="F2" s="115"/>
      <c r="G2" s="2"/>
      <c r="I2" s="2"/>
    </row>
    <row r="3" spans="1:16" ht="13.5" thickBot="1" x14ac:dyDescent="0.25">
      <c r="A3" s="2" t="s">
        <v>91</v>
      </c>
      <c r="B3" s="2"/>
      <c r="C3" s="2"/>
      <c r="D3" s="2" t="s">
        <v>2</v>
      </c>
      <c r="E3" s="115"/>
      <c r="F3" s="115"/>
      <c r="G3" s="115"/>
      <c r="H3" s="115"/>
      <c r="I3" s="265" t="s">
        <v>92</v>
      </c>
      <c r="J3" s="266"/>
      <c r="K3" s="266"/>
      <c r="L3" s="266"/>
      <c r="M3" s="266"/>
      <c r="N3" s="267"/>
    </row>
    <row r="4" spans="1:16" x14ac:dyDescent="0.2">
      <c r="A4" s="2"/>
      <c r="B4" s="2"/>
      <c r="C4" s="2"/>
      <c r="D4" s="2"/>
      <c r="E4" s="116" t="s">
        <v>3</v>
      </c>
      <c r="G4" s="116" t="s">
        <v>4</v>
      </c>
      <c r="I4" s="268" t="str">
        <f>G5</f>
        <v>Design Peak (13 Degrees)</v>
      </c>
      <c r="J4" s="269"/>
      <c r="K4" s="269"/>
      <c r="L4" s="269"/>
      <c r="M4" s="269"/>
      <c r="N4" s="270"/>
    </row>
    <row r="5" spans="1:16" ht="13.5" thickBot="1" x14ac:dyDescent="0.25">
      <c r="A5" s="4" t="s">
        <v>6</v>
      </c>
      <c r="B5" s="4" t="s">
        <v>7</v>
      </c>
      <c r="C5" s="4" t="s">
        <v>8</v>
      </c>
      <c r="D5" s="2"/>
      <c r="E5" s="117" t="s">
        <v>93</v>
      </c>
      <c r="G5" s="117" t="str">
        <f>E5</f>
        <v>Design Peak (13 Degrees)</v>
      </c>
      <c r="I5" s="122" t="s">
        <v>9</v>
      </c>
      <c r="J5" s="123" t="s">
        <v>10</v>
      </c>
      <c r="K5" s="123" t="s">
        <v>11</v>
      </c>
      <c r="L5" s="123" t="s">
        <v>94</v>
      </c>
      <c r="M5" s="123" t="s">
        <v>22</v>
      </c>
      <c r="N5" s="124" t="s">
        <v>95</v>
      </c>
      <c r="P5" t="s">
        <v>98</v>
      </c>
    </row>
    <row r="6" spans="1:16" ht="3" customHeight="1" thickBot="1" x14ac:dyDescent="0.25">
      <c r="A6" s="2"/>
      <c r="B6" s="2"/>
      <c r="C6" s="2"/>
      <c r="D6" s="2"/>
      <c r="E6" s="9"/>
      <c r="G6" s="9"/>
      <c r="I6" s="2"/>
      <c r="J6" s="2"/>
      <c r="K6" s="2"/>
      <c r="L6" s="2"/>
      <c r="M6" s="2"/>
      <c r="N6" s="2"/>
    </row>
    <row r="7" spans="1:16" x14ac:dyDescent="0.2">
      <c r="A7" s="4">
        <v>2018</v>
      </c>
      <c r="B7" s="259"/>
      <c r="C7" s="11"/>
      <c r="D7" s="2"/>
      <c r="E7" s="118">
        <v>10131080</v>
      </c>
      <c r="G7" s="118">
        <v>10178987</v>
      </c>
      <c r="H7" s="119"/>
      <c r="I7" s="12">
        <f ca="1">OFFSET(I$41, ($A7-$A$7)*12, 0)</f>
        <v>7076539.9834112627</v>
      </c>
      <c r="J7" s="13">
        <f t="shared" ref="J7:N7" ca="1" si="0">OFFSET(J$41, ($A7-$A$7)*12, 0)</f>
        <v>2816247.1325510959</v>
      </c>
      <c r="K7" s="13">
        <f t="shared" ca="1" si="0"/>
        <v>218030.3188093369</v>
      </c>
      <c r="L7" s="13">
        <f t="shared" ca="1" si="0"/>
        <v>10110817.434771694</v>
      </c>
      <c r="M7" s="13">
        <f t="shared" ca="1" si="0"/>
        <v>20262.159187918529</v>
      </c>
      <c r="N7" s="14">
        <f t="shared" ca="1" si="0"/>
        <v>10131079.593959613</v>
      </c>
      <c r="P7" s="111">
        <f ca="1">N7/10000</f>
        <v>1013.1079593959613</v>
      </c>
    </row>
    <row r="8" spans="1:16" x14ac:dyDescent="0.2">
      <c r="A8" s="4">
        <f t="shared" ref="A8:A28" si="1">A7+1</f>
        <v>2019</v>
      </c>
      <c r="B8" s="259"/>
      <c r="C8" s="11"/>
      <c r="D8" s="2"/>
      <c r="E8" s="120">
        <v>10218788</v>
      </c>
      <c r="G8" s="120">
        <v>10337294</v>
      </c>
      <c r="H8" s="119"/>
      <c r="I8" s="15">
        <f t="shared" ref="I8:N28" ca="1" si="2">OFFSET(I$41, ($A8-$A$7)*12, 0)</f>
        <v>7175831.4135689968</v>
      </c>
      <c r="J8" s="16">
        <f t="shared" ca="1" si="2"/>
        <v>2823949.6763647739</v>
      </c>
      <c r="K8" s="16">
        <f t="shared" ca="1" si="2"/>
        <v>198568.9137936389</v>
      </c>
      <c r="L8" s="16">
        <f t="shared" ca="1" si="2"/>
        <v>10198350.00372741</v>
      </c>
      <c r="M8" s="16">
        <f t="shared" ca="1" si="2"/>
        <v>20437.575157769024</v>
      </c>
      <c r="N8" s="17">
        <f t="shared" ca="1" si="2"/>
        <v>10218787.578885179</v>
      </c>
      <c r="P8" s="111">
        <f t="shared" ref="P8:P28" ca="1" si="3">N8/10000</f>
        <v>1021.878757888518</v>
      </c>
    </row>
    <row r="9" spans="1:16" x14ac:dyDescent="0.2">
      <c r="A9" s="4">
        <f t="shared" si="1"/>
        <v>2020</v>
      </c>
      <c r="B9" s="259"/>
      <c r="C9" s="11"/>
      <c r="D9" s="2"/>
      <c r="E9" s="120">
        <v>10384634</v>
      </c>
      <c r="G9" s="120">
        <v>10483781</v>
      </c>
      <c r="H9" s="119"/>
      <c r="I9" s="15">
        <f t="shared" ca="1" si="2"/>
        <v>7297334.1379362894</v>
      </c>
      <c r="J9" s="16">
        <f t="shared" ca="1" si="2"/>
        <v>2843271.7897374579</v>
      </c>
      <c r="K9" s="16">
        <f t="shared" ca="1" si="2"/>
        <v>193690.26559017369</v>
      </c>
      <c r="L9" s="16">
        <f t="shared" ca="1" si="2"/>
        <v>10334296.19326392</v>
      </c>
      <c r="M9" s="16">
        <f t="shared" ca="1" si="2"/>
        <v>20710.012411350384</v>
      </c>
      <c r="N9" s="17">
        <f t="shared" ca="1" si="2"/>
        <v>10355006.20567527</v>
      </c>
      <c r="P9" s="111">
        <f t="shared" ca="1" si="3"/>
        <v>1035.500620567527</v>
      </c>
    </row>
    <row r="10" spans="1:16" x14ac:dyDescent="0.2">
      <c r="A10" s="4">
        <f t="shared" si="1"/>
        <v>2021</v>
      </c>
      <c r="B10" s="259"/>
      <c r="C10" s="11"/>
      <c r="D10" s="2"/>
      <c r="E10" s="120">
        <v>10445813</v>
      </c>
      <c r="G10" s="120">
        <v>10584878</v>
      </c>
      <c r="H10" s="119"/>
      <c r="I10" s="15">
        <f t="shared" ca="1" si="2"/>
        <v>7382234.4087287886</v>
      </c>
      <c r="J10" s="16">
        <f t="shared" ca="1" si="2"/>
        <v>2862442.6944203502</v>
      </c>
      <c r="K10" s="16">
        <f t="shared" ca="1" si="2"/>
        <v>190513.57967701784</v>
      </c>
      <c r="L10" s="16">
        <f t="shared" ca="1" si="2"/>
        <v>10435190.682826158</v>
      </c>
      <c r="M10" s="16">
        <f t="shared" ca="1" si="2"/>
        <v>20912.205777205527</v>
      </c>
      <c r="N10" s="17">
        <f t="shared" ca="1" si="2"/>
        <v>10456102.888603363</v>
      </c>
      <c r="P10" s="111">
        <f t="shared" ca="1" si="3"/>
        <v>1045.6102888603364</v>
      </c>
    </row>
    <row r="11" spans="1:16" x14ac:dyDescent="0.2">
      <c r="A11" s="4">
        <f t="shared" si="1"/>
        <v>2022</v>
      </c>
      <c r="B11" s="259"/>
      <c r="C11" s="11"/>
      <c r="D11" s="2"/>
      <c r="E11" s="120">
        <v>10485166</v>
      </c>
      <c r="G11" s="120">
        <v>10664182</v>
      </c>
      <c r="H11" s="119"/>
      <c r="I11" s="15">
        <f t="shared" ca="1" si="2"/>
        <v>7445963.8253880478</v>
      </c>
      <c r="J11" s="16">
        <f t="shared" ca="1" si="2"/>
        <v>2880565.1732584001</v>
      </c>
      <c r="K11" s="16">
        <f t="shared" ca="1" si="2"/>
        <v>187807.59995948357</v>
      </c>
      <c r="L11" s="16">
        <f t="shared" ca="1" si="2"/>
        <v>10514336.598605931</v>
      </c>
      <c r="M11" s="16">
        <f t="shared" ca="1" si="2"/>
        <v>21070.814826864749</v>
      </c>
      <c r="N11" s="17">
        <f t="shared" ca="1" si="2"/>
        <v>10535407.413432796</v>
      </c>
      <c r="P11" s="111">
        <f t="shared" ca="1" si="3"/>
        <v>1053.5407413432795</v>
      </c>
    </row>
    <row r="12" spans="1:16" x14ac:dyDescent="0.2">
      <c r="A12" s="4">
        <f t="shared" si="1"/>
        <v>2023</v>
      </c>
      <c r="B12" s="259"/>
      <c r="C12" s="11"/>
      <c r="D12" s="2"/>
      <c r="E12" s="120">
        <v>10536163</v>
      </c>
      <c r="G12" s="120">
        <v>10755870</v>
      </c>
      <c r="H12" s="119"/>
      <c r="I12" s="15">
        <f t="shared" ca="1" si="2"/>
        <v>7517737.1501561943</v>
      </c>
      <c r="J12" s="16">
        <f t="shared" ca="1" si="2"/>
        <v>2902854.4084315826</v>
      </c>
      <c r="K12" s="16">
        <f t="shared" ca="1" si="2"/>
        <v>185249.0499268008</v>
      </c>
      <c r="L12" s="16">
        <f t="shared" ca="1" si="2"/>
        <v>10605840.608514579</v>
      </c>
      <c r="M12" s="16">
        <f t="shared" ca="1" si="2"/>
        <v>21254.189596220851</v>
      </c>
      <c r="N12" s="17">
        <f t="shared" ca="1" si="2"/>
        <v>10627094.7981108</v>
      </c>
      <c r="P12" s="111">
        <f t="shared" ca="1" si="3"/>
        <v>1062.70947981108</v>
      </c>
    </row>
    <row r="13" spans="1:16" x14ac:dyDescent="0.2">
      <c r="A13" s="4">
        <f t="shared" si="1"/>
        <v>2024</v>
      </c>
      <c r="B13" s="259"/>
      <c r="C13" s="11"/>
      <c r="D13" s="2"/>
      <c r="E13" s="120">
        <v>10564340</v>
      </c>
      <c r="G13" s="120">
        <v>10827529</v>
      </c>
      <c r="H13" s="119"/>
      <c r="I13" s="15">
        <f t="shared" ca="1" si="2"/>
        <v>7567153.3439046219</v>
      </c>
      <c r="J13" s="16">
        <f t="shared" ca="1" si="2"/>
        <v>2927135.5476037222</v>
      </c>
      <c r="K13" s="16">
        <f t="shared" ca="1" si="2"/>
        <v>183067.54294694544</v>
      </c>
      <c r="L13" s="16">
        <f t="shared" ca="1" si="2"/>
        <v>10677356.43445529</v>
      </c>
      <c r="M13" s="16">
        <f t="shared" ca="1" si="2"/>
        <v>21397.507884679362</v>
      </c>
      <c r="N13" s="17">
        <f t="shared" ca="1" si="2"/>
        <v>10698753.94233997</v>
      </c>
      <c r="P13" s="111">
        <f t="shared" ca="1" si="3"/>
        <v>1069.875394233997</v>
      </c>
    </row>
    <row r="14" spans="1:16" x14ac:dyDescent="0.2">
      <c r="A14" s="4">
        <f t="shared" si="1"/>
        <v>2025</v>
      </c>
      <c r="B14" s="259"/>
      <c r="C14" s="11"/>
      <c r="D14" s="2"/>
      <c r="E14" s="120">
        <v>10561864</v>
      </c>
      <c r="G14" s="120">
        <v>10869240</v>
      </c>
      <c r="H14" s="119"/>
      <c r="I14" s="15">
        <f t="shared" ca="1" si="2"/>
        <v>7596071.3805571031</v>
      </c>
      <c r="J14" s="16">
        <f t="shared" ca="1" si="2"/>
        <v>2942574.8511073519</v>
      </c>
      <c r="K14" s="16">
        <f t="shared" ca="1" si="2"/>
        <v>180338.6044632601</v>
      </c>
      <c r="L14" s="16">
        <f t="shared" ca="1" si="2"/>
        <v>10718984.836127715</v>
      </c>
      <c r="M14" s="16">
        <f t="shared" ca="1" si="2"/>
        <v>21480.931535325944</v>
      </c>
      <c r="N14" s="17">
        <f t="shared" ca="1" si="2"/>
        <v>10740465.767663041</v>
      </c>
      <c r="P14" s="111">
        <f t="shared" ca="1" si="3"/>
        <v>1074.046576766304</v>
      </c>
    </row>
    <row r="15" spans="1:16" x14ac:dyDescent="0.2">
      <c r="A15" s="4">
        <f t="shared" si="1"/>
        <v>2026</v>
      </c>
      <c r="B15" s="259"/>
      <c r="C15" s="11"/>
      <c r="D15" s="2"/>
      <c r="E15" s="120">
        <v>10592108</v>
      </c>
      <c r="G15" s="120">
        <v>10942501</v>
      </c>
      <c r="H15" s="119"/>
      <c r="I15" s="15">
        <f t="shared" ca="1" si="2"/>
        <v>7651534.4752048329</v>
      </c>
      <c r="J15" s="16">
        <f t="shared" ca="1" si="2"/>
        <v>2962686.9063039287</v>
      </c>
      <c r="K15" s="16">
        <f t="shared" ca="1" si="2"/>
        <v>177877.31193256131</v>
      </c>
      <c r="L15" s="16">
        <f t="shared" ca="1" si="2"/>
        <v>10792098.693441324</v>
      </c>
      <c r="M15" s="16">
        <f t="shared" ca="1" si="2"/>
        <v>21627.452291464433</v>
      </c>
      <c r="N15" s="17">
        <f t="shared" ca="1" si="2"/>
        <v>10813726.145732788</v>
      </c>
      <c r="P15" s="111">
        <f t="shared" ca="1" si="3"/>
        <v>1081.3726145732787</v>
      </c>
    </row>
    <row r="16" spans="1:16" x14ac:dyDescent="0.2">
      <c r="A16" s="4">
        <f t="shared" si="1"/>
        <v>2027</v>
      </c>
      <c r="B16" s="259"/>
      <c r="C16" s="11"/>
      <c r="D16" s="2"/>
      <c r="E16" s="120">
        <v>10624951</v>
      </c>
      <c r="G16" s="120">
        <v>11018253</v>
      </c>
      <c r="H16" s="119"/>
      <c r="I16" s="15">
        <f t="shared" ca="1" si="2"/>
        <v>7708667.3395333802</v>
      </c>
      <c r="J16" s="16">
        <f t="shared" ca="1" si="2"/>
        <v>2983458.4998684721</v>
      </c>
      <c r="K16" s="16">
        <f t="shared" ca="1" si="2"/>
        <v>175573.64703266186</v>
      </c>
      <c r="L16" s="16">
        <f t="shared" ca="1" si="2"/>
        <v>10867699.486434516</v>
      </c>
      <c r="M16" s="16">
        <f t="shared" ca="1" si="2"/>
        <v>21778.956886641681</v>
      </c>
      <c r="N16" s="17">
        <f t="shared" ca="1" si="2"/>
        <v>10889478.443321157</v>
      </c>
      <c r="P16" s="111">
        <f t="shared" ca="1" si="3"/>
        <v>1088.9478443321157</v>
      </c>
    </row>
    <row r="17" spans="1:21" x14ac:dyDescent="0.2">
      <c r="A17" s="4">
        <f t="shared" si="1"/>
        <v>2028</v>
      </c>
      <c r="B17" s="259"/>
      <c r="C17" s="11"/>
      <c r="D17" s="2"/>
      <c r="E17" s="120">
        <v>10657257</v>
      </c>
      <c r="G17" s="120">
        <v>11091741</v>
      </c>
      <c r="H17" s="119"/>
      <c r="I17" s="15">
        <f t="shared" ca="1" si="2"/>
        <v>7759488.7117181197</v>
      </c>
      <c r="J17" s="16">
        <f t="shared" ca="1" si="2"/>
        <v>3007962.3297031391</v>
      </c>
      <c r="K17" s="16">
        <f t="shared" ca="1" si="2"/>
        <v>173589.25986839767</v>
      </c>
      <c r="L17" s="16">
        <f t="shared" ca="1" si="2"/>
        <v>10941040.301289657</v>
      </c>
      <c r="M17" s="16">
        <f t="shared" ca="1" si="2"/>
        <v>21925.932467514649</v>
      </c>
      <c r="N17" s="17">
        <f t="shared" ca="1" si="2"/>
        <v>10962966.233757172</v>
      </c>
      <c r="P17" s="111">
        <f t="shared" ca="1" si="3"/>
        <v>1096.2966233757172</v>
      </c>
    </row>
    <row r="18" spans="1:21" x14ac:dyDescent="0.2">
      <c r="A18" s="4">
        <f t="shared" si="1"/>
        <v>2029</v>
      </c>
      <c r="B18" s="259"/>
      <c r="C18" s="11"/>
      <c r="D18" s="2"/>
      <c r="E18" s="120">
        <v>10676566</v>
      </c>
      <c r="G18" s="120">
        <v>11151711</v>
      </c>
      <c r="H18" s="119"/>
      <c r="I18" s="15">
        <f t="shared" ca="1" si="2"/>
        <v>7800879.4178701267</v>
      </c>
      <c r="J18" s="16">
        <f t="shared" ca="1" si="2"/>
        <v>3028719.3850410739</v>
      </c>
      <c r="K18" s="16">
        <f t="shared" ca="1" si="2"/>
        <v>171291.75457167896</v>
      </c>
      <c r="L18" s="16">
        <f t="shared" ca="1" si="2"/>
        <v>11000890.55748288</v>
      </c>
      <c r="M18" s="16">
        <f t="shared" ca="1" si="2"/>
        <v>22045.872860686854</v>
      </c>
      <c r="N18" s="17">
        <f t="shared" ca="1" si="2"/>
        <v>11022936.430343566</v>
      </c>
      <c r="P18" s="111">
        <f t="shared" ca="1" si="3"/>
        <v>1102.2936430343566</v>
      </c>
    </row>
    <row r="19" spans="1:21" x14ac:dyDescent="0.2">
      <c r="A19" s="4">
        <f t="shared" si="1"/>
        <v>2030</v>
      </c>
      <c r="B19" s="259"/>
      <c r="C19" s="11"/>
      <c r="D19" s="2"/>
      <c r="E19" s="120">
        <v>10719376</v>
      </c>
      <c r="G19" s="120">
        <v>11237530</v>
      </c>
      <c r="H19" s="119"/>
      <c r="I19" s="15">
        <f t="shared" ca="1" si="2"/>
        <v>7862280.7357519558</v>
      </c>
      <c r="J19" s="16">
        <f t="shared" ca="1" si="2"/>
        <v>3054999.738683708</v>
      </c>
      <c r="K19" s="16">
        <f t="shared" ca="1" si="2"/>
        <v>169256.97957760215</v>
      </c>
      <c r="L19" s="16">
        <f t="shared" ca="1" si="2"/>
        <v>11086537.454013268</v>
      </c>
      <c r="M19" s="16">
        <f t="shared" ca="1" si="2"/>
        <v>22217.509927881882</v>
      </c>
      <c r="N19" s="17">
        <f t="shared" ca="1" si="2"/>
        <v>11108754.963941149</v>
      </c>
      <c r="P19" s="111">
        <f t="shared" ca="1" si="3"/>
        <v>1110.8754963941149</v>
      </c>
    </row>
    <row r="20" spans="1:21" x14ac:dyDescent="0.2">
      <c r="A20" s="4">
        <f t="shared" si="1"/>
        <v>2031</v>
      </c>
      <c r="B20" s="259"/>
      <c r="C20" s="11"/>
      <c r="D20" s="2"/>
      <c r="E20" s="120">
        <v>10754711</v>
      </c>
      <c r="G20" s="120">
        <v>11316725</v>
      </c>
      <c r="H20" s="119"/>
      <c r="I20" s="15">
        <f t="shared" ca="1" si="2"/>
        <v>7921255.3051247438</v>
      </c>
      <c r="J20" s="16">
        <f t="shared" ca="1" si="2"/>
        <v>3077315.1787884524</v>
      </c>
      <c r="K20" s="16">
        <f t="shared" ca="1" si="2"/>
        <v>167003.69425804252</v>
      </c>
      <c r="L20" s="16">
        <f t="shared" ca="1" si="2"/>
        <v>11165574.17817124</v>
      </c>
      <c r="M20" s="16">
        <f t="shared" ca="1" si="2"/>
        <v>22375.900156654418</v>
      </c>
      <c r="N20" s="17">
        <f t="shared" ca="1" si="2"/>
        <v>11187950.078327894</v>
      </c>
      <c r="P20" s="111">
        <f t="shared" ca="1" si="3"/>
        <v>1118.7950078327895</v>
      </c>
    </row>
    <row r="21" spans="1:21" x14ac:dyDescent="0.2">
      <c r="A21" s="4">
        <f t="shared" si="1"/>
        <v>2032</v>
      </c>
      <c r="B21" s="259"/>
      <c r="C21" s="11"/>
      <c r="D21" s="2"/>
      <c r="E21" s="120">
        <v>10809337</v>
      </c>
      <c r="G21" s="120">
        <v>11415020</v>
      </c>
      <c r="H21" s="119"/>
      <c r="I21" s="15">
        <f t="shared" ca="1" si="2"/>
        <v>7993064.777747591</v>
      </c>
      <c r="J21" s="16">
        <f t="shared" ca="1" si="2"/>
        <v>3105482.6429400747</v>
      </c>
      <c r="K21" s="16">
        <f t="shared" ca="1" si="2"/>
        <v>165125.28288965084</v>
      </c>
      <c r="L21" s="16">
        <f t="shared" ca="1" si="2"/>
        <v>11263672.703577317</v>
      </c>
      <c r="M21" s="16">
        <f t="shared" ca="1" si="2"/>
        <v>22572.490387929603</v>
      </c>
      <c r="N21" s="17">
        <f t="shared" ca="1" si="2"/>
        <v>11286245.193965247</v>
      </c>
      <c r="P21" s="111">
        <f t="shared" ca="1" si="3"/>
        <v>1128.6245193965246</v>
      </c>
    </row>
    <row r="22" spans="1:21" x14ac:dyDescent="0.2">
      <c r="A22" s="4">
        <f t="shared" si="1"/>
        <v>2033</v>
      </c>
      <c r="B22" s="259"/>
      <c r="C22" s="11"/>
      <c r="D22" s="2"/>
      <c r="E22" s="120">
        <v>10854229</v>
      </c>
      <c r="G22" s="120">
        <v>11503168</v>
      </c>
      <c r="H22" s="119"/>
      <c r="I22" s="15">
        <f t="shared" ca="1" si="2"/>
        <v>8058191.5149279358</v>
      </c>
      <c r="J22" s="16">
        <f t="shared" ca="1" si="2"/>
        <v>3130417.7656438914</v>
      </c>
      <c r="K22" s="16">
        <f t="shared" ca="1" si="2"/>
        <v>163035.53344615098</v>
      </c>
      <c r="L22" s="16">
        <f t="shared" ca="1" si="2"/>
        <v>11351644.814017979</v>
      </c>
      <c r="M22" s="16">
        <f t="shared" ca="1" si="2"/>
        <v>22748.787202440202</v>
      </c>
      <c r="N22" s="17">
        <f t="shared" ca="1" si="2"/>
        <v>11374393.60122042</v>
      </c>
      <c r="P22" s="111">
        <f t="shared" ca="1" si="3"/>
        <v>1137.439360122042</v>
      </c>
    </row>
    <row r="23" spans="1:21" x14ac:dyDescent="0.2">
      <c r="A23" s="4">
        <f t="shared" si="1"/>
        <v>2034</v>
      </c>
      <c r="B23" s="259"/>
      <c r="C23" s="11"/>
      <c r="D23" s="2"/>
      <c r="E23" s="120">
        <v>10929940</v>
      </c>
      <c r="G23" s="120">
        <v>11620942</v>
      </c>
      <c r="H23" s="119"/>
      <c r="I23" s="15">
        <f t="shared" ca="1" si="2"/>
        <v>8145410.7312988751</v>
      </c>
      <c r="J23" s="16">
        <f t="shared" ca="1" si="2"/>
        <v>3162453.1240406907</v>
      </c>
      <c r="K23" s="16">
        <f t="shared" ca="1" si="2"/>
        <v>161318.61380716489</v>
      </c>
      <c r="L23" s="16">
        <f t="shared" ca="1" si="2"/>
        <v>11469182.469146732</v>
      </c>
      <c r="M23" s="16">
        <f t="shared" ca="1" si="2"/>
        <v>22984.333605503663</v>
      </c>
      <c r="N23" s="17">
        <f t="shared" ca="1" si="2"/>
        <v>11492166.802752236</v>
      </c>
      <c r="P23" s="111">
        <f t="shared" ca="1" si="3"/>
        <v>1149.2166802752236</v>
      </c>
    </row>
    <row r="24" spans="1:21" x14ac:dyDescent="0.2">
      <c r="A24" s="4">
        <f t="shared" si="1"/>
        <v>2035</v>
      </c>
      <c r="B24" s="259"/>
      <c r="C24" s="11"/>
      <c r="D24" s="2"/>
      <c r="E24" s="120">
        <v>10999044</v>
      </c>
      <c r="G24" s="120">
        <v>11731062</v>
      </c>
      <c r="H24" s="119"/>
      <c r="I24" s="15">
        <f t="shared" ca="1" si="2"/>
        <v>8228934.931512136</v>
      </c>
      <c r="J24" s="16">
        <f t="shared" ca="1" si="2"/>
        <v>3190772.8552986733</v>
      </c>
      <c r="K24" s="16">
        <f t="shared" ca="1" si="2"/>
        <v>159374.94685662256</v>
      </c>
      <c r="L24" s="16">
        <f t="shared" ca="1" si="2"/>
        <v>11579082.733667433</v>
      </c>
      <c r="M24" s="16">
        <f t="shared" ca="1" si="2"/>
        <v>23204.574616568163</v>
      </c>
      <c r="N24" s="17">
        <f t="shared" ca="1" si="2"/>
        <v>11602287.308284001</v>
      </c>
      <c r="P24" s="111">
        <f t="shared" ca="1" si="3"/>
        <v>1160.2287308284001</v>
      </c>
    </row>
    <row r="25" spans="1:21" x14ac:dyDescent="0.2">
      <c r="A25" s="4">
        <f t="shared" si="1"/>
        <v>2036</v>
      </c>
      <c r="B25" s="259"/>
      <c r="C25" s="11"/>
      <c r="D25" s="2"/>
      <c r="E25" s="120">
        <v>11085538</v>
      </c>
      <c r="G25" s="120">
        <v>11858582</v>
      </c>
      <c r="H25" s="119"/>
      <c r="I25" s="15">
        <f t="shared" ca="1" si="2"/>
        <v>8323810.8426345745</v>
      </c>
      <c r="J25" s="16">
        <f t="shared" ca="1" si="2"/>
        <v>3224856.9758291645</v>
      </c>
      <c r="K25" s="16">
        <f t="shared" ca="1" si="2"/>
        <v>157680.13212936433</v>
      </c>
      <c r="L25" s="16">
        <f t="shared" ca="1" si="2"/>
        <v>11706347.950593105</v>
      </c>
      <c r="M25" s="16">
        <f t="shared" ca="1" si="2"/>
        <v>23459.615131448954</v>
      </c>
      <c r="N25" s="17">
        <f t="shared" ca="1" si="2"/>
        <v>11729807.565724554</v>
      </c>
      <c r="P25" s="111">
        <f t="shared" ca="1" si="3"/>
        <v>1172.9807565724554</v>
      </c>
    </row>
    <row r="26" spans="1:21" x14ac:dyDescent="0.2">
      <c r="A26" s="4">
        <f t="shared" si="1"/>
        <v>2037</v>
      </c>
      <c r="B26" s="259"/>
      <c r="C26" s="11"/>
      <c r="D26" s="2"/>
      <c r="E26" s="120">
        <v>11160829</v>
      </c>
      <c r="G26" s="120">
        <v>11975463</v>
      </c>
      <c r="H26" s="119"/>
      <c r="I26" s="15">
        <f t="shared" ca="1" si="2"/>
        <v>8412781.6270918902</v>
      </c>
      <c r="J26" s="16">
        <f t="shared" ca="1" si="2"/>
        <v>3254574.5450197929</v>
      </c>
      <c r="K26" s="16">
        <f t="shared" ca="1" si="2"/>
        <v>155638.64314661914</v>
      </c>
      <c r="L26" s="16">
        <f t="shared" ca="1" si="2"/>
        <v>11822994.815258304</v>
      </c>
      <c r="M26" s="16">
        <f t="shared" ca="1" si="2"/>
        <v>23693.376383282244</v>
      </c>
      <c r="N26" s="17">
        <f t="shared" ca="1" si="2"/>
        <v>11846688.191641586</v>
      </c>
      <c r="P26" s="111">
        <f t="shared" ca="1" si="3"/>
        <v>1184.6688191641585</v>
      </c>
    </row>
    <row r="27" spans="1:21" x14ac:dyDescent="0.2">
      <c r="A27" s="4">
        <f t="shared" si="1"/>
        <v>2038</v>
      </c>
      <c r="B27" s="259"/>
      <c r="C27" s="11"/>
      <c r="D27" s="2"/>
      <c r="E27" s="120">
        <v>11269189</v>
      </c>
      <c r="G27" s="120">
        <v>12129753</v>
      </c>
      <c r="H27" s="119"/>
      <c r="I27" s="15">
        <f t="shared" ca="1" si="2"/>
        <v>8529325.7732409313</v>
      </c>
      <c r="J27" s="16">
        <f t="shared" ca="1" si="2"/>
        <v>3293630.7702506757</v>
      </c>
      <c r="K27" s="16">
        <f t="shared" ca="1" si="2"/>
        <v>154019.85653388346</v>
      </c>
      <c r="L27" s="16">
        <f t="shared" ca="1" si="2"/>
        <v>11976976.400025489</v>
      </c>
      <c r="M27" s="16">
        <f t="shared" ca="1" si="2"/>
        <v>24001.95671347715</v>
      </c>
      <c r="N27" s="17">
        <f t="shared" ca="1" si="2"/>
        <v>12000978.356738966</v>
      </c>
      <c r="P27" s="111">
        <f t="shared" ca="1" si="3"/>
        <v>1200.0978356738965</v>
      </c>
      <c r="R27" s="260" t="s">
        <v>97</v>
      </c>
      <c r="S27" s="260"/>
      <c r="T27" s="260"/>
    </row>
    <row r="28" spans="1:21" ht="13.5" thickBot="1" x14ac:dyDescent="0.25">
      <c r="A28" s="4">
        <f t="shared" si="1"/>
        <v>2039</v>
      </c>
      <c r="B28" s="113"/>
      <c r="C28" s="11"/>
      <c r="D28" s="2"/>
      <c r="E28" s="121">
        <v>11365870</v>
      </c>
      <c r="G28" s="121">
        <v>12274188</v>
      </c>
      <c r="H28" s="119"/>
      <c r="I28" s="18">
        <f t="shared" ca="1" si="2"/>
        <v>8640543.8998084292</v>
      </c>
      <c r="J28" s="19">
        <f t="shared" ca="1" si="2"/>
        <v>3328431.8789127027</v>
      </c>
      <c r="K28" s="19">
        <f t="shared" ca="1" si="2"/>
        <v>152147.13649632613</v>
      </c>
      <c r="L28" s="19">
        <f t="shared" ca="1" si="2"/>
        <v>12121122.915217457</v>
      </c>
      <c r="M28" s="19">
        <f t="shared" ca="1" si="2"/>
        <v>24290.827485404909</v>
      </c>
      <c r="N28" s="20">
        <f t="shared" ca="1" si="2"/>
        <v>12145413.742702862</v>
      </c>
      <c r="P28" s="111">
        <f t="shared" ca="1" si="3"/>
        <v>1214.5413742702863</v>
      </c>
      <c r="R28" t="s">
        <v>9</v>
      </c>
      <c r="S28" t="s">
        <v>10</v>
      </c>
      <c r="T28" t="s">
        <v>11</v>
      </c>
      <c r="U28" t="s">
        <v>96</v>
      </c>
    </row>
    <row r="29" spans="1:21" ht="3" customHeight="1" thickBot="1" x14ac:dyDescent="0.25">
      <c r="A29" s="2"/>
      <c r="B29" s="2"/>
      <c r="C29" s="2"/>
      <c r="D29" s="2"/>
      <c r="G29" s="2"/>
      <c r="I29" s="2"/>
      <c r="J29" s="2"/>
      <c r="K29" s="2"/>
      <c r="L29" s="2"/>
      <c r="M29" s="2"/>
      <c r="N29" s="2"/>
    </row>
    <row r="30" spans="1:21" x14ac:dyDescent="0.2">
      <c r="A30" s="4">
        <f>'[4]Gas - Delta Unbilled'!A30</f>
        <v>2018</v>
      </c>
      <c r="B30" s="4">
        <f>'[4]Gas - Delta Unbilled'!B30</f>
        <v>1</v>
      </c>
      <c r="C30" s="11">
        <f t="shared" ref="C30:C93" si="4">DATE(A30,B30,1)</f>
        <v>43101</v>
      </c>
      <c r="D30" s="4"/>
      <c r="G30" s="2"/>
      <c r="I30" s="12">
        <v>6632464.1950910939</v>
      </c>
      <c r="J30" s="13">
        <v>2701750.0026636133</v>
      </c>
      <c r="K30" s="13">
        <v>214668.72254168402</v>
      </c>
      <c r="L30" s="13">
        <v>9548882.9202963915</v>
      </c>
      <c r="M30" s="13">
        <v>19136.037916425616</v>
      </c>
      <c r="N30" s="14">
        <v>9568018.9582128171</v>
      </c>
      <c r="R30" s="125">
        <f>I30+I30/$L30*$M30</f>
        <v>6645755.7065041019</v>
      </c>
      <c r="S30" s="125">
        <f t="shared" ref="S30:T30" si="5">J30+J30/$L30*$M30</f>
        <v>2707164.3313262658</v>
      </c>
      <c r="T30" s="125">
        <f t="shared" si="5"/>
        <v>215098.92038244891</v>
      </c>
      <c r="U30" s="125">
        <f>SUM(R30:T30)</f>
        <v>9568018.9582128171</v>
      </c>
    </row>
    <row r="31" spans="1:21" x14ac:dyDescent="0.2">
      <c r="A31" s="4">
        <f>'[4]Gas - Delta Unbilled'!A31</f>
        <v>2018</v>
      </c>
      <c r="B31" s="4">
        <f>'[4]Gas - Delta Unbilled'!B31</f>
        <v>2</v>
      </c>
      <c r="C31" s="11">
        <f t="shared" si="4"/>
        <v>43132</v>
      </c>
      <c r="D31" s="2"/>
      <c r="G31" s="2"/>
      <c r="I31" s="15">
        <v>6179518.7478656052</v>
      </c>
      <c r="J31" s="16">
        <v>2541705.0517584407</v>
      </c>
      <c r="K31" s="16">
        <v>208910.36457401607</v>
      </c>
      <c r="L31" s="16">
        <v>8930134.1641980615</v>
      </c>
      <c r="M31" s="16">
        <v>17896.060449294746</v>
      </c>
      <c r="N31" s="17">
        <v>8948030.2246473562</v>
      </c>
      <c r="R31" s="125">
        <f t="shared" ref="R31:R94" si="6">I31+I31/$L31*$M31</f>
        <v>6191902.5529715484</v>
      </c>
      <c r="S31" s="125">
        <f t="shared" ref="S31:S94" si="7">J31+J31/$L31*$M31</f>
        <v>2546798.6490565538</v>
      </c>
      <c r="T31" s="125">
        <f t="shared" ref="T31:T94" si="8">K31+K31/$L31*$M31</f>
        <v>209329.0226192546</v>
      </c>
      <c r="U31" s="125">
        <f t="shared" ref="U31:U94" si="9">SUM(R31:T31)</f>
        <v>8948030.2246473581</v>
      </c>
    </row>
    <row r="32" spans="1:21" x14ac:dyDescent="0.2">
      <c r="A32" s="4">
        <f>'[4]Gas - Delta Unbilled'!A32</f>
        <v>2018</v>
      </c>
      <c r="B32" s="4">
        <f>'[4]Gas - Delta Unbilled'!B32</f>
        <v>3</v>
      </c>
      <c r="C32" s="11">
        <f t="shared" si="4"/>
        <v>43160</v>
      </c>
      <c r="D32" s="2"/>
      <c r="G32" s="2"/>
      <c r="I32" s="15">
        <v>5664413.3863637224</v>
      </c>
      <c r="J32" s="16">
        <v>2431954.1106825657</v>
      </c>
      <c r="K32" s="16">
        <v>205971.1179095899</v>
      </c>
      <c r="L32" s="16">
        <v>8302338.6149558779</v>
      </c>
      <c r="M32" s="16">
        <v>16637.953136184253</v>
      </c>
      <c r="N32" s="17">
        <v>8318976.5680920621</v>
      </c>
      <c r="R32" s="125">
        <f t="shared" si="6"/>
        <v>5675764.9161961144</v>
      </c>
      <c r="S32" s="125">
        <f t="shared" si="7"/>
        <v>2436827.7662149956</v>
      </c>
      <c r="T32" s="125">
        <f t="shared" si="8"/>
        <v>206383.88568095182</v>
      </c>
      <c r="U32" s="125">
        <f t="shared" si="9"/>
        <v>8318976.5680920621</v>
      </c>
    </row>
    <row r="33" spans="1:21" x14ac:dyDescent="0.2">
      <c r="A33" s="4">
        <f>'[4]Gas - Delta Unbilled'!A33</f>
        <v>2018</v>
      </c>
      <c r="B33" s="4">
        <f>'[4]Gas - Delta Unbilled'!B33</f>
        <v>4</v>
      </c>
      <c r="C33" s="11">
        <f t="shared" si="4"/>
        <v>43191</v>
      </c>
      <c r="D33" s="2"/>
      <c r="G33" s="2"/>
      <c r="I33" s="15">
        <v>4519984.6559415031</v>
      </c>
      <c r="J33" s="16">
        <v>2074882.694594</v>
      </c>
      <c r="K33" s="16">
        <v>189657.86685031591</v>
      </c>
      <c r="L33" s="16">
        <v>6784525.2173858192</v>
      </c>
      <c r="M33" s="16">
        <v>13596.242920612916</v>
      </c>
      <c r="N33" s="17">
        <v>6798121.4603064321</v>
      </c>
      <c r="R33" s="125">
        <f t="shared" si="6"/>
        <v>4529042.7414243519</v>
      </c>
      <c r="S33" s="125">
        <f t="shared" si="7"/>
        <v>2079040.7761462927</v>
      </c>
      <c r="T33" s="125">
        <f t="shared" si="8"/>
        <v>190037.94273578748</v>
      </c>
      <c r="U33" s="125">
        <f t="shared" si="9"/>
        <v>6798121.4603064321</v>
      </c>
    </row>
    <row r="34" spans="1:21" x14ac:dyDescent="0.2">
      <c r="A34" s="4">
        <f>'[4]Gas - Delta Unbilled'!A34</f>
        <v>2018</v>
      </c>
      <c r="B34" s="4">
        <f>'[4]Gas - Delta Unbilled'!B34</f>
        <v>5</v>
      </c>
      <c r="C34" s="11">
        <f t="shared" si="4"/>
        <v>43221</v>
      </c>
      <c r="D34" s="2"/>
      <c r="G34" s="2"/>
      <c r="I34" s="15">
        <v>3014847.2500922256</v>
      </c>
      <c r="J34" s="16">
        <v>1632577.3925040616</v>
      </c>
      <c r="K34" s="16">
        <v>159642.68878724973</v>
      </c>
      <c r="L34" s="16">
        <v>4807067.3313835375</v>
      </c>
      <c r="M34" s="16">
        <v>9633.4014656981453</v>
      </c>
      <c r="N34" s="17">
        <v>4816700.7328492356</v>
      </c>
      <c r="R34" s="125">
        <f t="shared" si="6"/>
        <v>3020889.0281485226</v>
      </c>
      <c r="S34" s="125">
        <f t="shared" si="7"/>
        <v>1635849.0906854323</v>
      </c>
      <c r="T34" s="125">
        <f t="shared" si="8"/>
        <v>159962.61401528027</v>
      </c>
      <c r="U34" s="125">
        <f t="shared" si="9"/>
        <v>4816700.7328492356</v>
      </c>
    </row>
    <row r="35" spans="1:21" x14ac:dyDescent="0.2">
      <c r="A35" s="4">
        <f>'[4]Gas - Delta Unbilled'!A35</f>
        <v>2018</v>
      </c>
      <c r="B35" s="4">
        <f>'[4]Gas - Delta Unbilled'!B35</f>
        <v>6</v>
      </c>
      <c r="C35" s="11">
        <f t="shared" si="4"/>
        <v>43252</v>
      </c>
      <c r="D35" s="2"/>
      <c r="G35" s="2"/>
      <c r="I35" s="15">
        <v>2114189.7699690964</v>
      </c>
      <c r="J35" s="16">
        <v>1290312.5554482942</v>
      </c>
      <c r="K35" s="16">
        <v>139432.56126063538</v>
      </c>
      <c r="L35" s="16">
        <v>3543934.8866780261</v>
      </c>
      <c r="M35" s="16">
        <v>7102.073921198491</v>
      </c>
      <c r="N35" s="17">
        <v>3551036.9605992245</v>
      </c>
      <c r="R35" s="125">
        <f t="shared" si="6"/>
        <v>2118426.6232155273</v>
      </c>
      <c r="S35" s="125">
        <f t="shared" si="7"/>
        <v>1292898.3521525993</v>
      </c>
      <c r="T35" s="125">
        <f t="shared" si="8"/>
        <v>139711.98523109758</v>
      </c>
      <c r="U35" s="125">
        <f t="shared" si="9"/>
        <v>3551036.9605992241</v>
      </c>
    </row>
    <row r="36" spans="1:21" x14ac:dyDescent="0.2">
      <c r="A36" s="4">
        <f>'[4]Gas - Delta Unbilled'!A36</f>
        <v>2018</v>
      </c>
      <c r="B36" s="4">
        <f>'[4]Gas - Delta Unbilled'!B36</f>
        <v>7</v>
      </c>
      <c r="C36" s="11">
        <f t="shared" si="4"/>
        <v>43282</v>
      </c>
      <c r="D36" s="2"/>
      <c r="G36" s="2"/>
      <c r="I36" s="15">
        <v>1465536.3311489024</v>
      </c>
      <c r="J36" s="16">
        <v>1000415.6123731765</v>
      </c>
      <c r="K36" s="16">
        <v>116838.71496786478</v>
      </c>
      <c r="L36" s="16">
        <v>2582790.6584899439</v>
      </c>
      <c r="M36" s="16">
        <v>5175.9331833464094</v>
      </c>
      <c r="N36" s="17">
        <v>2587966.5916732904</v>
      </c>
      <c r="R36" s="125">
        <f t="shared" si="6"/>
        <v>1468473.2777043108</v>
      </c>
      <c r="S36" s="125">
        <f t="shared" si="7"/>
        <v>1002420.4532797359</v>
      </c>
      <c r="T36" s="125">
        <f t="shared" si="8"/>
        <v>117072.86068924326</v>
      </c>
      <c r="U36" s="125">
        <f t="shared" si="9"/>
        <v>2587966.5916732899</v>
      </c>
    </row>
    <row r="37" spans="1:21" x14ac:dyDescent="0.2">
      <c r="A37" s="4">
        <f>'[4]Gas - Delta Unbilled'!A37</f>
        <v>2018</v>
      </c>
      <c r="B37" s="4">
        <f>'[4]Gas - Delta Unbilled'!B37</f>
        <v>8</v>
      </c>
      <c r="C37" s="11">
        <f t="shared" si="4"/>
        <v>43313</v>
      </c>
      <c r="D37" s="2"/>
      <c r="G37" s="2"/>
      <c r="I37" s="15">
        <v>1406645.7977842544</v>
      </c>
      <c r="J37" s="16">
        <v>1013137.7125852302</v>
      </c>
      <c r="K37" s="16">
        <v>121703.68343080633</v>
      </c>
      <c r="L37" s="16">
        <v>2541487.193800291</v>
      </c>
      <c r="M37" s="16">
        <v>5093.160709018819</v>
      </c>
      <c r="N37" s="17">
        <v>2546580.3545093099</v>
      </c>
      <c r="R37" s="125">
        <f t="shared" si="6"/>
        <v>1409464.7272387319</v>
      </c>
      <c r="S37" s="125">
        <f t="shared" si="7"/>
        <v>1015168.0486825955</v>
      </c>
      <c r="T37" s="125">
        <f t="shared" si="8"/>
        <v>121947.57858798229</v>
      </c>
      <c r="U37" s="125">
        <f t="shared" si="9"/>
        <v>2546580.3545093099</v>
      </c>
    </row>
    <row r="38" spans="1:21" x14ac:dyDescent="0.2">
      <c r="A38" s="4">
        <f>'[4]Gas - Delta Unbilled'!A38</f>
        <v>2018</v>
      </c>
      <c r="B38" s="4">
        <f>'[4]Gas - Delta Unbilled'!B38</f>
        <v>9</v>
      </c>
      <c r="C38" s="11">
        <f t="shared" si="4"/>
        <v>43344</v>
      </c>
      <c r="D38" s="2"/>
      <c r="G38" s="2"/>
      <c r="I38" s="15">
        <v>2020721.0984308484</v>
      </c>
      <c r="J38" s="16">
        <v>1246972.8803170146</v>
      </c>
      <c r="K38" s="16">
        <v>139988.96380100484</v>
      </c>
      <c r="L38" s="16">
        <v>3407682.9425488678</v>
      </c>
      <c r="M38" s="16">
        <v>6829.0239329640754</v>
      </c>
      <c r="N38" s="17">
        <v>3414511.9664818319</v>
      </c>
      <c r="R38" s="125">
        <f t="shared" si="6"/>
        <v>2024770.6397102692</v>
      </c>
      <c r="S38" s="125">
        <f t="shared" si="7"/>
        <v>1249471.8239649446</v>
      </c>
      <c r="T38" s="125">
        <f t="shared" si="8"/>
        <v>140269.50280661808</v>
      </c>
      <c r="U38" s="125">
        <f t="shared" si="9"/>
        <v>3414511.9664818319</v>
      </c>
    </row>
    <row r="39" spans="1:21" x14ac:dyDescent="0.2">
      <c r="A39" s="4">
        <f>'[4]Gas - Delta Unbilled'!A39</f>
        <v>2018</v>
      </c>
      <c r="B39" s="4">
        <f>'[4]Gas - Delta Unbilled'!B39</f>
        <v>10</v>
      </c>
      <c r="C39" s="11">
        <f t="shared" si="4"/>
        <v>43374</v>
      </c>
      <c r="D39" s="2"/>
      <c r="G39" s="2"/>
      <c r="I39" s="15">
        <v>3976621.7436166178</v>
      </c>
      <c r="J39" s="16">
        <v>1850628.8321259336</v>
      </c>
      <c r="K39" s="16">
        <v>178695.51346292649</v>
      </c>
      <c r="L39" s="16">
        <v>6005946.0892054783</v>
      </c>
      <c r="M39" s="16">
        <v>12035.964106624015</v>
      </c>
      <c r="N39" s="17">
        <v>6017982.0533121023</v>
      </c>
      <c r="R39" s="125">
        <f t="shared" si="6"/>
        <v>3984590.9254675526</v>
      </c>
      <c r="S39" s="125">
        <f t="shared" si="7"/>
        <v>1854337.5071402141</v>
      </c>
      <c r="T39" s="125">
        <f t="shared" si="8"/>
        <v>179053.62070433516</v>
      </c>
      <c r="U39" s="125">
        <f t="shared" si="9"/>
        <v>6017982.0533121014</v>
      </c>
    </row>
    <row r="40" spans="1:21" x14ac:dyDescent="0.2">
      <c r="A40" s="4">
        <f>'[4]Gas - Delta Unbilled'!A40</f>
        <v>2018</v>
      </c>
      <c r="B40" s="4">
        <f>'[4]Gas - Delta Unbilled'!B40</f>
        <v>11</v>
      </c>
      <c r="C40" s="11">
        <f t="shared" si="4"/>
        <v>43405</v>
      </c>
      <c r="D40" s="2"/>
      <c r="G40" s="2"/>
      <c r="I40" s="15">
        <v>6171481.3775067646</v>
      </c>
      <c r="J40" s="16">
        <v>2505518.1807392691</v>
      </c>
      <c r="K40" s="16">
        <v>207965.97817862086</v>
      </c>
      <c r="L40" s="16">
        <v>8884965.5364246536</v>
      </c>
      <c r="M40" s="16">
        <v>17805.542157163844</v>
      </c>
      <c r="N40" s="17">
        <v>8902771.0785818174</v>
      </c>
      <c r="R40" s="125">
        <f t="shared" si="6"/>
        <v>6183849.0756580811</v>
      </c>
      <c r="S40" s="125">
        <f t="shared" si="7"/>
        <v>2510539.2592577846</v>
      </c>
      <c r="T40" s="125">
        <f t="shared" si="8"/>
        <v>208382.74366595276</v>
      </c>
      <c r="U40" s="125">
        <f t="shared" si="9"/>
        <v>8902771.0785818174</v>
      </c>
    </row>
    <row r="41" spans="1:21" x14ac:dyDescent="0.2">
      <c r="A41" s="4">
        <f>'[4]Gas - Delta Unbilled'!A41</f>
        <v>2018</v>
      </c>
      <c r="B41" s="4">
        <f>'[4]Gas - Delta Unbilled'!B41</f>
        <v>12</v>
      </c>
      <c r="C41" s="11">
        <f t="shared" si="4"/>
        <v>43435</v>
      </c>
      <c r="D41" s="2"/>
      <c r="G41" s="2"/>
      <c r="I41" s="15">
        <v>7076539.9834112627</v>
      </c>
      <c r="J41" s="16">
        <v>2816247.1325510959</v>
      </c>
      <c r="K41" s="16">
        <v>218030.3188093369</v>
      </c>
      <c r="L41" s="16">
        <v>10110817.434771694</v>
      </c>
      <c r="M41" s="16">
        <v>20262.159187918529</v>
      </c>
      <c r="N41" s="17">
        <v>10131079.593959613</v>
      </c>
      <c r="R41" s="125">
        <f t="shared" si="6"/>
        <v>7090721.4262637896</v>
      </c>
      <c r="S41" s="125">
        <f t="shared" si="7"/>
        <v>2821890.9143798556</v>
      </c>
      <c r="T41" s="125">
        <f t="shared" si="8"/>
        <v>218467.25331596882</v>
      </c>
      <c r="U41" s="125">
        <f t="shared" si="9"/>
        <v>10131079.593959613</v>
      </c>
    </row>
    <row r="42" spans="1:21" x14ac:dyDescent="0.2">
      <c r="A42" s="4">
        <f>'[4]Gas - Delta Unbilled'!A42</f>
        <v>2019</v>
      </c>
      <c r="B42" s="4">
        <f>'[4]Gas - Delta Unbilled'!B42</f>
        <v>1</v>
      </c>
      <c r="C42" s="11">
        <f t="shared" si="4"/>
        <v>43466</v>
      </c>
      <c r="D42" s="2"/>
      <c r="G42" s="2"/>
      <c r="I42" s="15">
        <v>6715883.3775478574</v>
      </c>
      <c r="J42" s="16">
        <v>2723433.7941873032</v>
      </c>
      <c r="K42" s="16">
        <v>208383.99174915598</v>
      </c>
      <c r="L42" s="16">
        <v>9647701.1634843163</v>
      </c>
      <c r="M42" s="16">
        <v>19334.07046790421</v>
      </c>
      <c r="N42" s="17">
        <v>9667035.2339522205</v>
      </c>
      <c r="R42" s="125">
        <f t="shared" si="6"/>
        <v>6729342.0616711993</v>
      </c>
      <c r="S42" s="125">
        <f t="shared" si="7"/>
        <v>2728891.5773419873</v>
      </c>
      <c r="T42" s="125">
        <f t="shared" si="8"/>
        <v>208801.59493903402</v>
      </c>
      <c r="U42" s="125">
        <f t="shared" si="9"/>
        <v>9667035.2339522205</v>
      </c>
    </row>
    <row r="43" spans="1:21" x14ac:dyDescent="0.2">
      <c r="A43" s="4">
        <f>'[4]Gas - Delta Unbilled'!A43</f>
        <v>2019</v>
      </c>
      <c r="B43" s="4">
        <f>'[4]Gas - Delta Unbilled'!B43</f>
        <v>2</v>
      </c>
      <c r="C43" s="11">
        <f t="shared" si="4"/>
        <v>43497</v>
      </c>
      <c r="D43" s="2"/>
      <c r="G43" s="2"/>
      <c r="I43" s="15">
        <v>6255154.0683084503</v>
      </c>
      <c r="J43" s="16">
        <v>2564629.9776220252</v>
      </c>
      <c r="K43" s="16">
        <v>202550.77773683809</v>
      </c>
      <c r="L43" s="16">
        <v>9022334.823667312</v>
      </c>
      <c r="M43" s="16">
        <v>18080.831309953704</v>
      </c>
      <c r="N43" s="17">
        <v>9040415.6549772657</v>
      </c>
      <c r="R43" s="125">
        <f t="shared" si="6"/>
        <v>6267689.4472028557</v>
      </c>
      <c r="S43" s="125">
        <f t="shared" si="7"/>
        <v>2569769.5166553357</v>
      </c>
      <c r="T43" s="125">
        <f t="shared" si="8"/>
        <v>202956.69111907622</v>
      </c>
      <c r="U43" s="125">
        <f t="shared" si="9"/>
        <v>9040415.6549772676</v>
      </c>
    </row>
    <row r="44" spans="1:21" x14ac:dyDescent="0.2">
      <c r="A44" s="4">
        <f>'[4]Gas - Delta Unbilled'!A44</f>
        <v>2019</v>
      </c>
      <c r="B44" s="4">
        <f>'[4]Gas - Delta Unbilled'!B44</f>
        <v>3</v>
      </c>
      <c r="C44" s="11">
        <f t="shared" si="4"/>
        <v>43525</v>
      </c>
      <c r="D44" s="2"/>
      <c r="G44" s="2"/>
      <c r="I44" s="15">
        <v>5737294.5278332056</v>
      </c>
      <c r="J44" s="16">
        <v>2460450.1333981631</v>
      </c>
      <c r="K44" s="16">
        <v>199618.98333069118</v>
      </c>
      <c r="L44" s="16">
        <v>8397363.64456206</v>
      </c>
      <c r="M44" s="16">
        <v>16828.384057238698</v>
      </c>
      <c r="N44" s="17">
        <v>8414192.0286192987</v>
      </c>
      <c r="R44" s="125">
        <f t="shared" si="6"/>
        <v>5748792.1120573208</v>
      </c>
      <c r="S44" s="125">
        <f t="shared" si="7"/>
        <v>2465380.8951885402</v>
      </c>
      <c r="T44" s="125">
        <f t="shared" si="8"/>
        <v>200019.02137343807</v>
      </c>
      <c r="U44" s="125">
        <f t="shared" si="9"/>
        <v>8414192.0286192987</v>
      </c>
    </row>
    <row r="45" spans="1:21" x14ac:dyDescent="0.2">
      <c r="A45" s="4">
        <f>'[4]Gas - Delta Unbilled'!A45</f>
        <v>2019</v>
      </c>
      <c r="B45" s="4">
        <f>'[4]Gas - Delta Unbilled'!B45</f>
        <v>4</v>
      </c>
      <c r="C45" s="11">
        <f t="shared" si="4"/>
        <v>43556</v>
      </c>
      <c r="D45" s="2"/>
      <c r="G45" s="2"/>
      <c r="I45" s="15">
        <v>4575259.7409861209</v>
      </c>
      <c r="J45" s="16">
        <v>2103405.8214526684</v>
      </c>
      <c r="K45" s="16">
        <v>183197.67843642976</v>
      </c>
      <c r="L45" s="16">
        <v>6861863.240875219</v>
      </c>
      <c r="M45" s="16">
        <v>13751.22893962916</v>
      </c>
      <c r="N45" s="17">
        <v>6875614.4698148482</v>
      </c>
      <c r="R45" s="125">
        <f t="shared" si="6"/>
        <v>4584428.5981824854</v>
      </c>
      <c r="S45" s="125">
        <f t="shared" si="7"/>
        <v>2107621.063579828</v>
      </c>
      <c r="T45" s="125">
        <f t="shared" si="8"/>
        <v>183564.80805253482</v>
      </c>
      <c r="U45" s="125">
        <f t="shared" si="9"/>
        <v>6875614.4698148491</v>
      </c>
    </row>
    <row r="46" spans="1:21" x14ac:dyDescent="0.2">
      <c r="A46" s="4">
        <f>'[4]Gas - Delta Unbilled'!A46</f>
        <v>2019</v>
      </c>
      <c r="B46" s="4">
        <f>'[4]Gas - Delta Unbilled'!B46</f>
        <v>5</v>
      </c>
      <c r="C46" s="11">
        <f t="shared" si="4"/>
        <v>43586</v>
      </c>
      <c r="D46" s="2"/>
      <c r="G46" s="2"/>
      <c r="I46" s="15">
        <v>3053676.2707263548</v>
      </c>
      <c r="J46" s="16">
        <v>1658057.1626574881</v>
      </c>
      <c r="K46" s="16">
        <v>153522.61415663484</v>
      </c>
      <c r="L46" s="16">
        <v>4865256.0475404784</v>
      </c>
      <c r="M46" s="16">
        <v>9750.0121193192899</v>
      </c>
      <c r="N46" s="17">
        <v>4875006.0596597977</v>
      </c>
      <c r="R46" s="125">
        <f t="shared" si="6"/>
        <v>3059795.8624512572</v>
      </c>
      <c r="S46" s="125">
        <f t="shared" si="7"/>
        <v>1661379.922502493</v>
      </c>
      <c r="T46" s="125">
        <f t="shared" si="8"/>
        <v>153830.27470604691</v>
      </c>
      <c r="U46" s="125">
        <f t="shared" si="9"/>
        <v>4875006.0596597977</v>
      </c>
    </row>
    <row r="47" spans="1:21" x14ac:dyDescent="0.2">
      <c r="A47" s="4">
        <f>'[4]Gas - Delta Unbilled'!A47</f>
        <v>2019</v>
      </c>
      <c r="B47" s="4">
        <f>'[4]Gas - Delta Unbilled'!B47</f>
        <v>6</v>
      </c>
      <c r="C47" s="11">
        <f t="shared" si="4"/>
        <v>43617</v>
      </c>
      <c r="D47" s="2"/>
      <c r="G47" s="2"/>
      <c r="I47" s="15">
        <v>2143613.6085670958</v>
      </c>
      <c r="J47" s="16">
        <v>1311256.8081136558</v>
      </c>
      <c r="K47" s="16">
        <v>133503.86544851967</v>
      </c>
      <c r="L47" s="16">
        <v>3588374.2821292714</v>
      </c>
      <c r="M47" s="16">
        <v>7191.1308259097859</v>
      </c>
      <c r="N47" s="17">
        <v>3595565.4129551812</v>
      </c>
      <c r="R47" s="125">
        <f t="shared" si="6"/>
        <v>2147909.4274219396</v>
      </c>
      <c r="S47" s="125">
        <f t="shared" si="7"/>
        <v>1313884.5772681918</v>
      </c>
      <c r="T47" s="125">
        <f t="shared" si="8"/>
        <v>133771.40826504974</v>
      </c>
      <c r="U47" s="125">
        <f t="shared" si="9"/>
        <v>3595565.4129551807</v>
      </c>
    </row>
    <row r="48" spans="1:21" x14ac:dyDescent="0.2">
      <c r="A48" s="4">
        <f>'[4]Gas - Delta Unbilled'!A48</f>
        <v>2019</v>
      </c>
      <c r="B48" s="4">
        <f>'[4]Gas - Delta Unbilled'!B48</f>
        <v>7</v>
      </c>
      <c r="C48" s="11">
        <f t="shared" si="4"/>
        <v>43647</v>
      </c>
      <c r="D48" s="2"/>
      <c r="G48" s="2"/>
      <c r="I48" s="15">
        <v>1488431.8733710584</v>
      </c>
      <c r="J48" s="16">
        <v>1017781.8379173024</v>
      </c>
      <c r="K48" s="16">
        <v>111732.54889420197</v>
      </c>
      <c r="L48" s="16">
        <v>2617946.2601825623</v>
      </c>
      <c r="M48" s="16">
        <v>5246.3852909472771</v>
      </c>
      <c r="N48" s="17">
        <v>2623192.6454735096</v>
      </c>
      <c r="R48" s="125">
        <f t="shared" si="6"/>
        <v>1491414.7027766118</v>
      </c>
      <c r="S48" s="125">
        <f t="shared" si="7"/>
        <v>1019821.4808790606</v>
      </c>
      <c r="T48" s="125">
        <f t="shared" si="8"/>
        <v>111956.46181783765</v>
      </c>
      <c r="U48" s="125">
        <f t="shared" si="9"/>
        <v>2623192.64547351</v>
      </c>
    </row>
    <row r="49" spans="1:21" x14ac:dyDescent="0.2">
      <c r="A49" s="4">
        <f>'[4]Gas - Delta Unbilled'!A49</f>
        <v>2019</v>
      </c>
      <c r="B49" s="4">
        <f>'[4]Gas - Delta Unbilled'!B49</f>
        <v>8</v>
      </c>
      <c r="C49" s="11">
        <f t="shared" si="4"/>
        <v>43678</v>
      </c>
      <c r="D49" s="2"/>
      <c r="G49" s="2"/>
      <c r="I49" s="15">
        <v>1429434.6159810466</v>
      </c>
      <c r="J49" s="16">
        <v>1031205.7842746518</v>
      </c>
      <c r="K49" s="16">
        <v>116539.03088225014</v>
      </c>
      <c r="L49" s="16">
        <v>2577179.4311379488</v>
      </c>
      <c r="M49" s="16">
        <v>5164.6882387534715</v>
      </c>
      <c r="N49" s="17">
        <v>2582344.1193767022</v>
      </c>
      <c r="R49" s="125">
        <f t="shared" si="6"/>
        <v>1432299.2144098664</v>
      </c>
      <c r="S49" s="125">
        <f t="shared" si="7"/>
        <v>1033272.3289325169</v>
      </c>
      <c r="T49" s="125">
        <f t="shared" si="8"/>
        <v>116772.57603431879</v>
      </c>
      <c r="U49" s="125">
        <f t="shared" si="9"/>
        <v>2582344.1193767018</v>
      </c>
    </row>
    <row r="50" spans="1:21" x14ac:dyDescent="0.2">
      <c r="A50" s="4">
        <f>'[4]Gas - Delta Unbilled'!A50</f>
        <v>2019</v>
      </c>
      <c r="B50" s="4">
        <f>'[4]Gas - Delta Unbilled'!B50</f>
        <v>9</v>
      </c>
      <c r="C50" s="11">
        <f t="shared" si="4"/>
        <v>43709</v>
      </c>
      <c r="D50" s="2"/>
      <c r="G50" s="2"/>
      <c r="I50" s="15">
        <v>2048765.2237235366</v>
      </c>
      <c r="J50" s="16">
        <v>1265258.2078427374</v>
      </c>
      <c r="K50" s="16">
        <v>133790.87825539327</v>
      </c>
      <c r="L50" s="16">
        <v>3447814.3098216676</v>
      </c>
      <c r="M50" s="16">
        <v>6909.4475146727636</v>
      </c>
      <c r="N50" s="17">
        <v>3454723.7573363404</v>
      </c>
      <c r="R50" s="125">
        <f t="shared" si="6"/>
        <v>2052870.9656548463</v>
      </c>
      <c r="S50" s="125">
        <f t="shared" si="7"/>
        <v>1267793.7954336046</v>
      </c>
      <c r="T50" s="125">
        <f t="shared" si="8"/>
        <v>134058.99624788904</v>
      </c>
      <c r="U50" s="125">
        <f t="shared" si="9"/>
        <v>3454723.7573363399</v>
      </c>
    </row>
    <row r="51" spans="1:21" x14ac:dyDescent="0.2">
      <c r="A51" s="4">
        <f>'[4]Gas - Delta Unbilled'!A51</f>
        <v>2019</v>
      </c>
      <c r="B51" s="4">
        <f>'[4]Gas - Delta Unbilled'!B51</f>
        <v>10</v>
      </c>
      <c r="C51" s="11">
        <f t="shared" si="4"/>
        <v>43739</v>
      </c>
      <c r="D51" s="2"/>
      <c r="G51" s="2"/>
      <c r="I51" s="15">
        <v>4030056.2753709783</v>
      </c>
      <c r="J51" s="16">
        <v>1870632.0650616698</v>
      </c>
      <c r="K51" s="16">
        <v>169068.02298613952</v>
      </c>
      <c r="L51" s="16">
        <v>6069756.3634187877</v>
      </c>
      <c r="M51" s="16">
        <v>12163.84040765278</v>
      </c>
      <c r="N51" s="17">
        <v>6081920.2038264405</v>
      </c>
      <c r="R51" s="125">
        <f t="shared" si="6"/>
        <v>4038132.5404518819</v>
      </c>
      <c r="S51" s="125">
        <f t="shared" si="7"/>
        <v>1874380.8267150999</v>
      </c>
      <c r="T51" s="125">
        <f t="shared" si="8"/>
        <v>169406.83665945844</v>
      </c>
      <c r="U51" s="125">
        <f t="shared" si="9"/>
        <v>6081920.2038264405</v>
      </c>
    </row>
    <row r="52" spans="1:21" x14ac:dyDescent="0.2">
      <c r="A52" s="4">
        <f>'[4]Gas - Delta Unbilled'!A52</f>
        <v>2019</v>
      </c>
      <c r="B52" s="4">
        <f>'[4]Gas - Delta Unbilled'!B52</f>
        <v>11</v>
      </c>
      <c r="C52" s="11">
        <f t="shared" si="4"/>
        <v>43770</v>
      </c>
      <c r="D52" s="2"/>
      <c r="G52" s="2"/>
      <c r="I52" s="15">
        <v>6247733.4129891945</v>
      </c>
      <c r="J52" s="16">
        <v>2519752.2295610886</v>
      </c>
      <c r="K52" s="16">
        <v>193327.08062587748</v>
      </c>
      <c r="L52" s="16">
        <v>8960812.7231761608</v>
      </c>
      <c r="M52" s="16">
        <v>17957.54052740708</v>
      </c>
      <c r="N52" s="17">
        <v>8978770.2637035679</v>
      </c>
      <c r="R52" s="125">
        <f t="shared" si="6"/>
        <v>6260253.9208308561</v>
      </c>
      <c r="S52" s="125">
        <f t="shared" si="7"/>
        <v>2524801.8332275436</v>
      </c>
      <c r="T52" s="125">
        <f t="shared" si="8"/>
        <v>193714.50964516783</v>
      </c>
      <c r="U52" s="125">
        <f t="shared" si="9"/>
        <v>8978770.2637035679</v>
      </c>
    </row>
    <row r="53" spans="1:21" x14ac:dyDescent="0.2">
      <c r="A53" s="4">
        <f>'[4]Gas - Delta Unbilled'!A53</f>
        <v>2019</v>
      </c>
      <c r="B53" s="4">
        <f>'[4]Gas - Delta Unbilled'!B53</f>
        <v>12</v>
      </c>
      <c r="C53" s="11">
        <f t="shared" si="4"/>
        <v>43800</v>
      </c>
      <c r="D53" s="2"/>
      <c r="G53" s="2"/>
      <c r="I53" s="15">
        <v>7175831.4135689968</v>
      </c>
      <c r="J53" s="16">
        <v>2823949.6763647739</v>
      </c>
      <c r="K53" s="16">
        <v>198568.9137936389</v>
      </c>
      <c r="L53" s="16">
        <v>10198350.00372741</v>
      </c>
      <c r="M53" s="16">
        <v>20437.575157769024</v>
      </c>
      <c r="N53" s="17">
        <v>10218787.578885179</v>
      </c>
      <c r="R53" s="125">
        <f t="shared" si="6"/>
        <v>7190211.8372434825</v>
      </c>
      <c r="S53" s="125">
        <f t="shared" si="7"/>
        <v>2829608.8941530795</v>
      </c>
      <c r="T53" s="125">
        <f t="shared" si="8"/>
        <v>198966.8474886161</v>
      </c>
      <c r="U53" s="125">
        <f t="shared" si="9"/>
        <v>10218787.578885177</v>
      </c>
    </row>
    <row r="54" spans="1:21" x14ac:dyDescent="0.2">
      <c r="A54" s="4">
        <f>'[4]Gas - Delta Unbilled'!A54</f>
        <v>2020</v>
      </c>
      <c r="B54" s="4">
        <f>'[4]Gas - Delta Unbilled'!B54</f>
        <v>1</v>
      </c>
      <c r="C54" s="11">
        <f t="shared" si="4"/>
        <v>43831</v>
      </c>
      <c r="D54" s="2"/>
      <c r="G54" s="2"/>
      <c r="I54" s="15">
        <v>6812258.9212094313</v>
      </c>
      <c r="J54" s="16">
        <v>2726140.9919017982</v>
      </c>
      <c r="K54" s="16">
        <v>200125.73937525469</v>
      </c>
      <c r="L54" s="16">
        <v>9738525.6524864845</v>
      </c>
      <c r="M54" s="16">
        <v>19516.083471916616</v>
      </c>
      <c r="N54" s="17">
        <v>9758041.7359584011</v>
      </c>
      <c r="R54" s="125">
        <f t="shared" si="6"/>
        <v>6825910.7426948212</v>
      </c>
      <c r="S54" s="125">
        <f t="shared" si="7"/>
        <v>2731604.200302403</v>
      </c>
      <c r="T54" s="125">
        <f t="shared" si="8"/>
        <v>200526.79296117704</v>
      </c>
      <c r="U54" s="125">
        <f t="shared" si="9"/>
        <v>9758041.7359584011</v>
      </c>
    </row>
    <row r="55" spans="1:21" x14ac:dyDescent="0.2">
      <c r="A55" s="4">
        <f>'[4]Gas - Delta Unbilled'!A55</f>
        <v>2020</v>
      </c>
      <c r="B55" s="4">
        <f>'[4]Gas - Delta Unbilled'!B55</f>
        <v>2</v>
      </c>
      <c r="C55" s="11">
        <f t="shared" si="4"/>
        <v>43862</v>
      </c>
      <c r="D55" s="2"/>
      <c r="G55" s="2"/>
      <c r="I55" s="15">
        <v>6554606.2734705964</v>
      </c>
      <c r="J55" s="16">
        <v>2657712.094288683</v>
      </c>
      <c r="K55" s="16">
        <v>201786.42435829921</v>
      </c>
      <c r="L55" s="16">
        <v>9414104.7921175789</v>
      </c>
      <c r="M55" s="16">
        <v>18865.941467169672</v>
      </c>
      <c r="N55" s="17">
        <v>9432970.7335847486</v>
      </c>
      <c r="R55" s="125">
        <f t="shared" si="6"/>
        <v>6567741.7569845654</v>
      </c>
      <c r="S55" s="125">
        <f t="shared" si="7"/>
        <v>2663038.1706299428</v>
      </c>
      <c r="T55" s="125">
        <f t="shared" si="8"/>
        <v>202190.80597023969</v>
      </c>
      <c r="U55" s="125">
        <f t="shared" si="9"/>
        <v>9432970.7335847486</v>
      </c>
    </row>
    <row r="56" spans="1:21" x14ac:dyDescent="0.2">
      <c r="A56" s="4">
        <f>'[4]Gas - Delta Unbilled'!A56</f>
        <v>2020</v>
      </c>
      <c r="B56" s="4">
        <f>'[4]Gas - Delta Unbilled'!B56</f>
        <v>3</v>
      </c>
      <c r="C56" s="11">
        <f t="shared" si="4"/>
        <v>43891</v>
      </c>
      <c r="D56" s="2"/>
      <c r="G56" s="2"/>
      <c r="I56" s="15">
        <v>5827485.6016480019</v>
      </c>
      <c r="J56" s="16">
        <v>2470077.157064293</v>
      </c>
      <c r="K56" s="16">
        <v>192234.45072434176</v>
      </c>
      <c r="L56" s="16">
        <v>8489797.2094366364</v>
      </c>
      <c r="M56" s="16">
        <v>17013.621662197635</v>
      </c>
      <c r="N56" s="17">
        <v>8506810.8310988341</v>
      </c>
      <c r="R56" s="125">
        <f t="shared" si="6"/>
        <v>5839163.9295070162</v>
      </c>
      <c r="S56" s="125">
        <f t="shared" si="7"/>
        <v>2475027.2114872676</v>
      </c>
      <c r="T56" s="125">
        <f t="shared" si="8"/>
        <v>192619.69010455086</v>
      </c>
      <c r="U56" s="125">
        <f t="shared" si="9"/>
        <v>8506810.8310988359</v>
      </c>
    </row>
    <row r="57" spans="1:21" x14ac:dyDescent="0.2">
      <c r="A57" s="4">
        <f>'[4]Gas - Delta Unbilled'!A57</f>
        <v>2020</v>
      </c>
      <c r="B57" s="4">
        <f>'[4]Gas - Delta Unbilled'!B57</f>
        <v>4</v>
      </c>
      <c r="C57" s="11">
        <f t="shared" si="4"/>
        <v>43922</v>
      </c>
      <c r="D57" s="2"/>
      <c r="G57" s="2"/>
      <c r="I57" s="15">
        <v>4648742.0055341842</v>
      </c>
      <c r="J57" s="16">
        <v>2112031.3323062467</v>
      </c>
      <c r="K57" s="16">
        <v>176084.80479907009</v>
      </c>
      <c r="L57" s="16">
        <v>6936858.142639501</v>
      </c>
      <c r="M57" s="16">
        <v>13901.519323926419</v>
      </c>
      <c r="N57" s="17">
        <v>6950759.6619634274</v>
      </c>
      <c r="R57" s="125">
        <f t="shared" si="6"/>
        <v>4658058.1217777394</v>
      </c>
      <c r="S57" s="125">
        <f t="shared" si="7"/>
        <v>2116263.860026299</v>
      </c>
      <c r="T57" s="125">
        <f t="shared" si="8"/>
        <v>176437.68015938887</v>
      </c>
      <c r="U57" s="125">
        <f t="shared" si="9"/>
        <v>6950759.6619634274</v>
      </c>
    </row>
    <row r="58" spans="1:21" x14ac:dyDescent="0.2">
      <c r="A58" s="4">
        <f>'[4]Gas - Delta Unbilled'!A58</f>
        <v>2020</v>
      </c>
      <c r="B58" s="4">
        <f>'[4]Gas - Delta Unbilled'!B58</f>
        <v>5</v>
      </c>
      <c r="C58" s="11">
        <f t="shared" si="4"/>
        <v>43952</v>
      </c>
      <c r="D58" s="2"/>
      <c r="G58" s="2"/>
      <c r="I58" s="15">
        <v>3107829.7809047014</v>
      </c>
      <c r="J58" s="16">
        <v>1665755.6631583159</v>
      </c>
      <c r="K58" s="16">
        <v>147192.3559691706</v>
      </c>
      <c r="L58" s="16">
        <v>4920777.8000321873</v>
      </c>
      <c r="M58" s="16">
        <v>9861.2781563773751</v>
      </c>
      <c r="N58" s="17">
        <v>4930639.0781885646</v>
      </c>
      <c r="R58" s="125">
        <f t="shared" si="6"/>
        <v>3114057.8966980977</v>
      </c>
      <c r="S58" s="125">
        <f t="shared" si="7"/>
        <v>1669093.850860036</v>
      </c>
      <c r="T58" s="125">
        <f t="shared" si="8"/>
        <v>147487.33063043148</v>
      </c>
      <c r="U58" s="125">
        <f t="shared" si="9"/>
        <v>4930639.0781885656</v>
      </c>
    </row>
    <row r="59" spans="1:21" x14ac:dyDescent="0.2">
      <c r="A59" s="4">
        <f>'[4]Gas - Delta Unbilled'!A59</f>
        <v>2020</v>
      </c>
      <c r="B59" s="4">
        <f>'[4]Gas - Delta Unbilled'!B59</f>
        <v>6</v>
      </c>
      <c r="C59" s="11">
        <f t="shared" si="4"/>
        <v>43983</v>
      </c>
      <c r="D59" s="2"/>
      <c r="G59" s="2"/>
      <c r="I59" s="15">
        <v>2184415.2946858071</v>
      </c>
      <c r="J59" s="16">
        <v>1318124.591462807</v>
      </c>
      <c r="K59" s="16">
        <v>127767.41092417837</v>
      </c>
      <c r="L59" s="16">
        <v>3630307.297072792</v>
      </c>
      <c r="M59" s="16">
        <v>7275.1649239938706</v>
      </c>
      <c r="N59" s="17">
        <v>3637582.4619967858</v>
      </c>
      <c r="R59" s="125">
        <f t="shared" si="6"/>
        <v>2188792.8804467008</v>
      </c>
      <c r="S59" s="125">
        <f t="shared" si="7"/>
        <v>1320766.1237102277</v>
      </c>
      <c r="T59" s="125">
        <f t="shared" si="8"/>
        <v>128023.45783985811</v>
      </c>
      <c r="U59" s="125">
        <f t="shared" si="9"/>
        <v>3637582.4619967868</v>
      </c>
    </row>
    <row r="60" spans="1:21" x14ac:dyDescent="0.2">
      <c r="A60" s="4">
        <f>'[4]Gas - Delta Unbilled'!A60</f>
        <v>2020</v>
      </c>
      <c r="B60" s="4">
        <f>'[4]Gas - Delta Unbilled'!B60</f>
        <v>7</v>
      </c>
      <c r="C60" s="11">
        <f t="shared" si="4"/>
        <v>44013</v>
      </c>
      <c r="D60" s="2"/>
      <c r="G60" s="2"/>
      <c r="I60" s="15">
        <v>1519668.6011031452</v>
      </c>
      <c r="J60" s="16">
        <v>1024523.925852622</v>
      </c>
      <c r="K60" s="16">
        <v>107053.33006076122</v>
      </c>
      <c r="L60" s="16">
        <v>2651245.8570165285</v>
      </c>
      <c r="M60" s="16">
        <v>5313.1179499328136</v>
      </c>
      <c r="N60" s="17">
        <v>2656558.9749664613</v>
      </c>
      <c r="R60" s="125">
        <f t="shared" si="6"/>
        <v>1522714.0291614681</v>
      </c>
      <c r="S60" s="125">
        <f t="shared" si="7"/>
        <v>1026577.0800126473</v>
      </c>
      <c r="T60" s="125">
        <f t="shared" si="8"/>
        <v>107267.86579234591</v>
      </c>
      <c r="U60" s="125">
        <f t="shared" si="9"/>
        <v>2656558.9749664613</v>
      </c>
    </row>
    <row r="61" spans="1:21" x14ac:dyDescent="0.2">
      <c r="A61" s="4">
        <f>'[4]Gas - Delta Unbilled'!A61</f>
        <v>2020</v>
      </c>
      <c r="B61" s="4">
        <f>'[4]Gas - Delta Unbilled'!B61</f>
        <v>8</v>
      </c>
      <c r="C61" s="11">
        <f t="shared" si="4"/>
        <v>44044</v>
      </c>
      <c r="D61" s="2"/>
      <c r="G61" s="2"/>
      <c r="I61" s="15">
        <v>1458743.5323571789</v>
      </c>
      <c r="J61" s="16">
        <v>1040256.1500934795</v>
      </c>
      <c r="K61" s="16">
        <v>112164.12413247665</v>
      </c>
      <c r="L61" s="16">
        <v>2611163.8065831349</v>
      </c>
      <c r="M61" s="16">
        <v>5232.7931995652616</v>
      </c>
      <c r="N61" s="17">
        <v>2616396.5997827002</v>
      </c>
      <c r="R61" s="125">
        <f t="shared" si="6"/>
        <v>1461666.8660893575</v>
      </c>
      <c r="S61" s="125">
        <f t="shared" si="7"/>
        <v>1042340.8317569934</v>
      </c>
      <c r="T61" s="125">
        <f t="shared" si="8"/>
        <v>112388.90193634934</v>
      </c>
      <c r="U61" s="125">
        <f t="shared" si="9"/>
        <v>2616396.5997827007</v>
      </c>
    </row>
    <row r="62" spans="1:21" x14ac:dyDescent="0.2">
      <c r="A62" s="4">
        <f>'[4]Gas - Delta Unbilled'!A62</f>
        <v>2020</v>
      </c>
      <c r="B62" s="4">
        <f>'[4]Gas - Delta Unbilled'!B62</f>
        <v>9</v>
      </c>
      <c r="C62" s="11">
        <f t="shared" si="4"/>
        <v>44075</v>
      </c>
      <c r="D62" s="2"/>
      <c r="G62" s="2"/>
      <c r="I62" s="15">
        <v>2084339.3210526381</v>
      </c>
      <c r="J62" s="16">
        <v>1274224.2085344451</v>
      </c>
      <c r="K62" s="16">
        <v>128999.72276740098</v>
      </c>
      <c r="L62" s="16">
        <v>3487563.2523544845</v>
      </c>
      <c r="M62" s="16">
        <v>6989.1047141370364</v>
      </c>
      <c r="N62" s="17">
        <v>3494552.3570686216</v>
      </c>
      <c r="R62" s="125">
        <f t="shared" si="6"/>
        <v>2088516.3537601584</v>
      </c>
      <c r="S62" s="125">
        <f t="shared" si="7"/>
        <v>1276777.7640625702</v>
      </c>
      <c r="T62" s="125">
        <f t="shared" si="8"/>
        <v>129258.23924589275</v>
      </c>
      <c r="U62" s="125">
        <f t="shared" si="9"/>
        <v>3494552.3570686216</v>
      </c>
    </row>
    <row r="63" spans="1:21" x14ac:dyDescent="0.2">
      <c r="A63" s="4">
        <f>'[4]Gas - Delta Unbilled'!A63</f>
        <v>2020</v>
      </c>
      <c r="B63" s="4">
        <f>'[4]Gas - Delta Unbilled'!B63</f>
        <v>10</v>
      </c>
      <c r="C63" s="11">
        <f t="shared" si="4"/>
        <v>44105</v>
      </c>
      <c r="D63" s="2"/>
      <c r="G63" s="2"/>
      <c r="I63" s="15">
        <v>4096139.7193714138</v>
      </c>
      <c r="J63" s="16">
        <v>1880212.1839316008</v>
      </c>
      <c r="K63" s="16">
        <v>163446.79880510579</v>
      </c>
      <c r="L63" s="16">
        <v>6139798.7021081205</v>
      </c>
      <c r="M63" s="16">
        <v>12304.205815847963</v>
      </c>
      <c r="N63" s="17">
        <v>6152102.9079239685</v>
      </c>
      <c r="R63" s="125">
        <f t="shared" si="6"/>
        <v>4104348.4162038215</v>
      </c>
      <c r="S63" s="125">
        <f t="shared" si="7"/>
        <v>1883980.1442200409</v>
      </c>
      <c r="T63" s="125">
        <f t="shared" si="8"/>
        <v>163774.347500106</v>
      </c>
      <c r="U63" s="125">
        <f t="shared" si="9"/>
        <v>6152102.9079239685</v>
      </c>
    </row>
    <row r="64" spans="1:21" x14ac:dyDescent="0.2">
      <c r="A64" s="4">
        <f>'[4]Gas - Delta Unbilled'!A64</f>
        <v>2020</v>
      </c>
      <c r="B64" s="4">
        <f>'[4]Gas - Delta Unbilled'!B64</f>
        <v>11</v>
      </c>
      <c r="C64" s="11">
        <f t="shared" si="4"/>
        <v>44136</v>
      </c>
      <c r="D64" s="2"/>
      <c r="G64" s="2"/>
      <c r="I64" s="15">
        <v>6349579.8099106234</v>
      </c>
      <c r="J64" s="16">
        <v>2530362.1963867936</v>
      </c>
      <c r="K64" s="16">
        <v>187409.21889312755</v>
      </c>
      <c r="L64" s="16">
        <v>9067351.2251905445</v>
      </c>
      <c r="M64" s="16">
        <v>18171.044539460912</v>
      </c>
      <c r="N64" s="17">
        <v>9085522.2697300054</v>
      </c>
      <c r="R64" s="125">
        <f t="shared" si="6"/>
        <v>6362304.4187481198</v>
      </c>
      <c r="S64" s="125">
        <f t="shared" si="7"/>
        <v>2535433.0625118176</v>
      </c>
      <c r="T64" s="125">
        <f t="shared" si="8"/>
        <v>187784.7884700677</v>
      </c>
      <c r="U64" s="125">
        <f t="shared" si="9"/>
        <v>9085522.2697300054</v>
      </c>
    </row>
    <row r="65" spans="1:21" x14ac:dyDescent="0.2">
      <c r="A65" s="4">
        <f>'[4]Gas - Delta Unbilled'!A65</f>
        <v>2020</v>
      </c>
      <c r="B65" s="4">
        <f>'[4]Gas - Delta Unbilled'!B65</f>
        <v>12</v>
      </c>
      <c r="C65" s="11">
        <f t="shared" si="4"/>
        <v>44166</v>
      </c>
      <c r="D65" s="2"/>
      <c r="G65" s="2"/>
      <c r="I65" s="15">
        <v>7297334.1379362894</v>
      </c>
      <c r="J65" s="16">
        <v>2843271.7897374579</v>
      </c>
      <c r="K65" s="16">
        <v>193690.26559017369</v>
      </c>
      <c r="L65" s="16">
        <v>10334296.19326392</v>
      </c>
      <c r="M65" s="16">
        <v>20710.012411350384</v>
      </c>
      <c r="N65" s="17">
        <v>10355006.20567527</v>
      </c>
      <c r="R65" s="125">
        <f t="shared" si="6"/>
        <v>7311958.054044378</v>
      </c>
      <c r="S65" s="125">
        <f t="shared" si="7"/>
        <v>2848969.7291958495</v>
      </c>
      <c r="T65" s="125">
        <f t="shared" si="8"/>
        <v>194078.42243504376</v>
      </c>
      <c r="U65" s="125">
        <f t="shared" si="9"/>
        <v>10355006.20567527</v>
      </c>
    </row>
    <row r="66" spans="1:21" x14ac:dyDescent="0.2">
      <c r="A66" s="4">
        <f>'[4]Gas - Delta Unbilled'!A66</f>
        <v>2021</v>
      </c>
      <c r="B66" s="4">
        <f>'[4]Gas - Delta Unbilled'!B66</f>
        <v>1</v>
      </c>
      <c r="C66" s="11">
        <f t="shared" si="4"/>
        <v>44197</v>
      </c>
      <c r="D66" s="2"/>
      <c r="G66" s="2"/>
      <c r="I66" s="15">
        <v>6900020.6289701778</v>
      </c>
      <c r="J66" s="16">
        <v>2737887.4369049785</v>
      </c>
      <c r="K66" s="16">
        <v>195165.73814725029</v>
      </c>
      <c r="L66" s="16">
        <v>9833073.8040224053</v>
      </c>
      <c r="M66" s="16">
        <v>19705.558725496754</v>
      </c>
      <c r="N66" s="17">
        <v>9852779.3627479021</v>
      </c>
      <c r="R66" s="125">
        <f t="shared" si="6"/>
        <v>6913848.3256214214</v>
      </c>
      <c r="S66" s="125">
        <f t="shared" si="7"/>
        <v>2743374.18527553</v>
      </c>
      <c r="T66" s="125">
        <f t="shared" si="8"/>
        <v>195556.85185095223</v>
      </c>
      <c r="U66" s="125">
        <f t="shared" si="9"/>
        <v>9852779.3627479039</v>
      </c>
    </row>
    <row r="67" spans="1:21" x14ac:dyDescent="0.2">
      <c r="A67" s="4">
        <f>'[4]Gas - Delta Unbilled'!A67</f>
        <v>2021</v>
      </c>
      <c r="B67" s="4">
        <f>'[4]Gas - Delta Unbilled'!B67</f>
        <v>2</v>
      </c>
      <c r="C67" s="11">
        <f t="shared" si="4"/>
        <v>44228</v>
      </c>
      <c r="D67" s="2"/>
      <c r="G67" s="2"/>
      <c r="I67" s="15">
        <v>6422595.0335473809</v>
      </c>
      <c r="J67" s="16">
        <v>2579464.8503379053</v>
      </c>
      <c r="K67" s="16">
        <v>190227.19778803716</v>
      </c>
      <c r="L67" s="16">
        <v>9192287.0816733222</v>
      </c>
      <c r="M67" s="16">
        <v>18421.416997341439</v>
      </c>
      <c r="N67" s="17">
        <v>9210708.4986706637</v>
      </c>
      <c r="R67" s="125">
        <f t="shared" si="6"/>
        <v>6435465.9654783374</v>
      </c>
      <c r="S67" s="125">
        <f t="shared" si="7"/>
        <v>2584634.1185750556</v>
      </c>
      <c r="T67" s="125">
        <f t="shared" si="8"/>
        <v>190608.41461727172</v>
      </c>
      <c r="U67" s="125">
        <f t="shared" si="9"/>
        <v>9210708.4986706655</v>
      </c>
    </row>
    <row r="68" spans="1:21" x14ac:dyDescent="0.2">
      <c r="A68" s="4">
        <f>'[4]Gas - Delta Unbilled'!A68</f>
        <v>2021</v>
      </c>
      <c r="B68" s="4">
        <f>'[4]Gas - Delta Unbilled'!B68</f>
        <v>3</v>
      </c>
      <c r="C68" s="11">
        <f t="shared" si="4"/>
        <v>44256</v>
      </c>
      <c r="D68" s="2"/>
      <c r="G68" s="2"/>
      <c r="I68" s="15">
        <v>5902398.6500404933</v>
      </c>
      <c r="J68" s="16">
        <v>2478498.5783831645</v>
      </c>
      <c r="K68" s="16">
        <v>187715.03007466864</v>
      </c>
      <c r="L68" s="16">
        <v>8568612.2584983259</v>
      </c>
      <c r="M68" s="16">
        <v>17171.567652301863</v>
      </c>
      <c r="N68" s="17">
        <v>8585783.8261506278</v>
      </c>
      <c r="R68" s="125">
        <f t="shared" si="6"/>
        <v>5914227.1042489922</v>
      </c>
      <c r="S68" s="125">
        <f t="shared" si="7"/>
        <v>2483465.5094019687</v>
      </c>
      <c r="T68" s="125">
        <f t="shared" si="8"/>
        <v>188091.21249966798</v>
      </c>
      <c r="U68" s="125">
        <f t="shared" si="9"/>
        <v>8585783.8261506297</v>
      </c>
    </row>
    <row r="69" spans="1:21" x14ac:dyDescent="0.2">
      <c r="A69" s="4">
        <f>'[4]Gas - Delta Unbilled'!A69</f>
        <v>2021</v>
      </c>
      <c r="B69" s="4">
        <f>'[4]Gas - Delta Unbilled'!B69</f>
        <v>4</v>
      </c>
      <c r="C69" s="11">
        <f t="shared" si="4"/>
        <v>44287</v>
      </c>
      <c r="D69" s="2"/>
      <c r="G69" s="2"/>
      <c r="I69" s="15">
        <v>4707341.502991125</v>
      </c>
      <c r="J69" s="16">
        <v>2117113.7758971737</v>
      </c>
      <c r="K69" s="16">
        <v>172035.6950441169</v>
      </c>
      <c r="L69" s="16">
        <v>6996490.9739324152</v>
      </c>
      <c r="M69" s="16">
        <v>14021.023995856754</v>
      </c>
      <c r="N69" s="17">
        <v>7010511.997928272</v>
      </c>
      <c r="R69" s="125">
        <f t="shared" si="6"/>
        <v>4716775.0530973198</v>
      </c>
      <c r="S69" s="125">
        <f t="shared" si="7"/>
        <v>2121356.4888749234</v>
      </c>
      <c r="T69" s="125">
        <f t="shared" si="8"/>
        <v>172380.45595602898</v>
      </c>
      <c r="U69" s="125">
        <f t="shared" si="9"/>
        <v>7010511.997928272</v>
      </c>
    </row>
    <row r="70" spans="1:21" x14ac:dyDescent="0.2">
      <c r="A70" s="4">
        <f>'[4]Gas - Delta Unbilled'!A70</f>
        <v>2021</v>
      </c>
      <c r="B70" s="4">
        <f>'[4]Gas - Delta Unbilled'!B70</f>
        <v>5</v>
      </c>
      <c r="C70" s="11">
        <f t="shared" si="4"/>
        <v>44317</v>
      </c>
      <c r="D70" s="2"/>
      <c r="G70" s="2"/>
      <c r="I70" s="15">
        <v>3149810.5526196868</v>
      </c>
      <c r="J70" s="16">
        <v>1668847.1900904449</v>
      </c>
      <c r="K70" s="16">
        <v>144026.44571472763</v>
      </c>
      <c r="L70" s="16">
        <v>4962684.1884248592</v>
      </c>
      <c r="M70" s="16">
        <v>9945.2588946390897</v>
      </c>
      <c r="N70" s="17">
        <v>4972629.4473194983</v>
      </c>
      <c r="R70" s="125">
        <f t="shared" si="6"/>
        <v>3156122.7982161189</v>
      </c>
      <c r="S70" s="125">
        <f t="shared" si="7"/>
        <v>1672191.5732369188</v>
      </c>
      <c r="T70" s="125">
        <f t="shared" si="8"/>
        <v>144315.07586646054</v>
      </c>
      <c r="U70" s="125">
        <f t="shared" si="9"/>
        <v>4972629.4473194983</v>
      </c>
    </row>
    <row r="71" spans="1:21" x14ac:dyDescent="0.2">
      <c r="A71" s="4">
        <f>'[4]Gas - Delta Unbilled'!A71</f>
        <v>2021</v>
      </c>
      <c r="B71" s="4">
        <f>'[4]Gas - Delta Unbilled'!B71</f>
        <v>6</v>
      </c>
      <c r="C71" s="11">
        <f t="shared" si="4"/>
        <v>44348</v>
      </c>
      <c r="D71" s="2"/>
      <c r="G71" s="2"/>
      <c r="I71" s="15">
        <v>2215356.3698928575</v>
      </c>
      <c r="J71" s="16">
        <v>1320370.6404763714</v>
      </c>
      <c r="K71" s="16">
        <v>125163.62218767221</v>
      </c>
      <c r="L71" s="16">
        <v>3660890.6325569013</v>
      </c>
      <c r="M71" s="16">
        <v>7336.4541734610684</v>
      </c>
      <c r="N71" s="17">
        <v>3668227.0867303624</v>
      </c>
      <c r="R71" s="125">
        <f t="shared" si="6"/>
        <v>2219795.9618164906</v>
      </c>
      <c r="S71" s="125">
        <f t="shared" si="7"/>
        <v>1323016.6738240195</v>
      </c>
      <c r="T71" s="125">
        <f t="shared" si="8"/>
        <v>125414.45108985192</v>
      </c>
      <c r="U71" s="125">
        <f t="shared" si="9"/>
        <v>3668227.0867303624</v>
      </c>
    </row>
    <row r="72" spans="1:21" x14ac:dyDescent="0.2">
      <c r="A72" s="4">
        <f>'[4]Gas - Delta Unbilled'!A72</f>
        <v>2021</v>
      </c>
      <c r="B72" s="4">
        <f>'[4]Gas - Delta Unbilled'!B72</f>
        <v>7</v>
      </c>
      <c r="C72" s="11">
        <f t="shared" si="4"/>
        <v>44378</v>
      </c>
      <c r="D72" s="2"/>
      <c r="G72" s="2"/>
      <c r="I72" s="15">
        <v>1543497.4299369745</v>
      </c>
      <c r="J72" s="16">
        <v>1026902.7516805193</v>
      </c>
      <c r="K72" s="16">
        <v>105035.67510866135</v>
      </c>
      <c r="L72" s="16">
        <v>2675435.8567261556</v>
      </c>
      <c r="M72" s="16">
        <v>5361.5949032586068</v>
      </c>
      <c r="N72" s="17">
        <v>2680797.4516294142</v>
      </c>
      <c r="R72" s="125">
        <f t="shared" si="6"/>
        <v>1546590.611159293</v>
      </c>
      <c r="S72" s="125">
        <f t="shared" si="7"/>
        <v>1028960.6730265723</v>
      </c>
      <c r="T72" s="125">
        <f t="shared" si="8"/>
        <v>105246.16744354845</v>
      </c>
      <c r="U72" s="125">
        <f t="shared" si="9"/>
        <v>2680797.4516294138</v>
      </c>
    </row>
    <row r="73" spans="1:21" x14ac:dyDescent="0.2">
      <c r="A73" s="4">
        <f>'[4]Gas - Delta Unbilled'!A73</f>
        <v>2021</v>
      </c>
      <c r="B73" s="4">
        <f>'[4]Gas - Delta Unbilled'!B73</f>
        <v>8</v>
      </c>
      <c r="C73" s="11">
        <f t="shared" si="4"/>
        <v>44409</v>
      </c>
      <c r="D73" s="2"/>
      <c r="G73" s="2"/>
      <c r="I73" s="15">
        <v>1481691.5364781402</v>
      </c>
      <c r="J73" s="16">
        <v>1043717.7271607916</v>
      </c>
      <c r="K73" s="16">
        <v>110297.18743605426</v>
      </c>
      <c r="L73" s="16">
        <v>2635706.4510749863</v>
      </c>
      <c r="M73" s="16">
        <v>5281.9768558614887</v>
      </c>
      <c r="N73" s="17">
        <v>2640988.4279308477</v>
      </c>
      <c r="R73" s="125">
        <f t="shared" si="6"/>
        <v>1484660.8581945291</v>
      </c>
      <c r="S73" s="125">
        <f t="shared" si="7"/>
        <v>1045809.3458524966</v>
      </c>
      <c r="T73" s="125">
        <f t="shared" si="8"/>
        <v>110518.22388382189</v>
      </c>
      <c r="U73" s="125">
        <f t="shared" si="9"/>
        <v>2640988.4279308477</v>
      </c>
    </row>
    <row r="74" spans="1:21" x14ac:dyDescent="0.2">
      <c r="A74" s="4">
        <f>'[4]Gas - Delta Unbilled'!A74</f>
        <v>2021</v>
      </c>
      <c r="B74" s="4">
        <f>'[4]Gas - Delta Unbilled'!B74</f>
        <v>9</v>
      </c>
      <c r="C74" s="11">
        <f t="shared" si="4"/>
        <v>44440</v>
      </c>
      <c r="D74" s="2"/>
      <c r="G74" s="2"/>
      <c r="I74" s="15">
        <v>2113567.1183253168</v>
      </c>
      <c r="J74" s="16">
        <v>1276687.2772513442</v>
      </c>
      <c r="K74" s="16">
        <v>126686.20541523059</v>
      </c>
      <c r="L74" s="16">
        <v>3516940.6009918912</v>
      </c>
      <c r="M74" s="16">
        <v>7047.9771562963724</v>
      </c>
      <c r="N74" s="17">
        <v>3523988.5781481876</v>
      </c>
      <c r="R74" s="125">
        <f t="shared" si="6"/>
        <v>2117802.7237728625</v>
      </c>
      <c r="S74" s="125">
        <f t="shared" si="7"/>
        <v>1279245.7687889221</v>
      </c>
      <c r="T74" s="125">
        <f t="shared" si="8"/>
        <v>126940.08558640339</v>
      </c>
      <c r="U74" s="125">
        <f t="shared" si="9"/>
        <v>3523988.5781481881</v>
      </c>
    </row>
    <row r="75" spans="1:21" x14ac:dyDescent="0.2">
      <c r="A75" s="4">
        <f>'[4]Gas - Delta Unbilled'!A75</f>
        <v>2021</v>
      </c>
      <c r="B75" s="4">
        <f>'[4]Gas - Delta Unbilled'!B75</f>
        <v>10</v>
      </c>
      <c r="C75" s="11">
        <f t="shared" si="4"/>
        <v>44470</v>
      </c>
      <c r="D75" s="2"/>
      <c r="G75" s="2"/>
      <c r="I75" s="15">
        <v>4149577.7732945648</v>
      </c>
      <c r="J75" s="16">
        <v>1882702.6679800975</v>
      </c>
      <c r="K75" s="16">
        <v>160247.8879188337</v>
      </c>
      <c r="L75" s="16">
        <v>6192528.3291934952</v>
      </c>
      <c r="M75" s="16">
        <v>12409.876411209814</v>
      </c>
      <c r="N75" s="17">
        <v>6204938.205604705</v>
      </c>
      <c r="R75" s="125">
        <f t="shared" si="6"/>
        <v>4157893.560415396</v>
      </c>
      <c r="S75" s="125">
        <f t="shared" si="7"/>
        <v>1886475.6192185346</v>
      </c>
      <c r="T75" s="125">
        <f t="shared" si="8"/>
        <v>160569.02597077526</v>
      </c>
      <c r="U75" s="125">
        <f t="shared" si="9"/>
        <v>6204938.205604706</v>
      </c>
    </row>
    <row r="76" spans="1:21" x14ac:dyDescent="0.2">
      <c r="A76" s="4">
        <f>'[4]Gas - Delta Unbilled'!A76</f>
        <v>2021</v>
      </c>
      <c r="B76" s="4">
        <f>'[4]Gas - Delta Unbilled'!B76</f>
        <v>11</v>
      </c>
      <c r="C76" s="11">
        <f t="shared" si="4"/>
        <v>44501</v>
      </c>
      <c r="D76" s="2"/>
      <c r="G76" s="2"/>
      <c r="I76" s="15">
        <v>6430633.0147161772</v>
      </c>
      <c r="J76" s="16">
        <v>2534473.8134570359</v>
      </c>
      <c r="K76" s="16">
        <v>183533.1836419052</v>
      </c>
      <c r="L76" s="16">
        <v>9148640.0118151177</v>
      </c>
      <c r="M76" s="16">
        <v>18333.947919469327</v>
      </c>
      <c r="N76" s="17">
        <v>9166973.959734587</v>
      </c>
      <c r="R76" s="125">
        <f t="shared" si="6"/>
        <v>6443520.0548258293</v>
      </c>
      <c r="S76" s="125">
        <f t="shared" si="7"/>
        <v>2539552.9192956272</v>
      </c>
      <c r="T76" s="125">
        <f t="shared" si="8"/>
        <v>183900.98561313146</v>
      </c>
      <c r="U76" s="125">
        <f t="shared" si="9"/>
        <v>9166973.9597345889</v>
      </c>
    </row>
    <row r="77" spans="1:21" x14ac:dyDescent="0.2">
      <c r="A77" s="4">
        <f>'[4]Gas - Delta Unbilled'!A77</f>
        <v>2021</v>
      </c>
      <c r="B77" s="4">
        <f>'[4]Gas - Delta Unbilled'!B77</f>
        <v>12</v>
      </c>
      <c r="C77" s="11">
        <f t="shared" si="4"/>
        <v>44531</v>
      </c>
      <c r="D77" s="2"/>
      <c r="G77" s="2"/>
      <c r="I77" s="15">
        <v>7382234.4087287886</v>
      </c>
      <c r="J77" s="16">
        <v>2862442.6944203502</v>
      </c>
      <c r="K77" s="16">
        <v>190513.57967701784</v>
      </c>
      <c r="L77" s="16">
        <v>10435190.682826158</v>
      </c>
      <c r="M77" s="16">
        <v>20912.205777205527</v>
      </c>
      <c r="N77" s="17">
        <v>10456102.888603363</v>
      </c>
      <c r="R77" s="125">
        <f t="shared" si="6"/>
        <v>7397028.4656601083</v>
      </c>
      <c r="S77" s="125">
        <f t="shared" si="7"/>
        <v>2868179.0525254006</v>
      </c>
      <c r="T77" s="125">
        <f t="shared" si="8"/>
        <v>190895.37041785353</v>
      </c>
      <c r="U77" s="125">
        <f t="shared" si="9"/>
        <v>10456102.888603363</v>
      </c>
    </row>
    <row r="78" spans="1:21" x14ac:dyDescent="0.2">
      <c r="A78" s="4">
        <f>'[4]Gas - Delta Unbilled'!A78</f>
        <v>2022</v>
      </c>
      <c r="B78" s="4">
        <f>'[4]Gas - Delta Unbilled'!B78</f>
        <v>1</v>
      </c>
      <c r="C78" s="11">
        <f t="shared" si="4"/>
        <v>44562</v>
      </c>
      <c r="D78" s="2"/>
      <c r="G78" s="2"/>
      <c r="I78" s="15">
        <v>6953898.3808651883</v>
      </c>
      <c r="J78" s="16">
        <v>2760987.234929427</v>
      </c>
      <c r="K78" s="16">
        <v>192355.76728467405</v>
      </c>
      <c r="L78" s="16">
        <v>9907241.3830792904</v>
      </c>
      <c r="M78" s="16">
        <v>19854.191148456186</v>
      </c>
      <c r="N78" s="17">
        <v>9927095.5742277466</v>
      </c>
      <c r="R78" s="125">
        <f t="shared" si="6"/>
        <v>6967834.0489631146</v>
      </c>
      <c r="S78" s="125">
        <f t="shared" si="7"/>
        <v>2766520.2754803882</v>
      </c>
      <c r="T78" s="125">
        <f t="shared" si="8"/>
        <v>192741.24978424254</v>
      </c>
      <c r="U78" s="125">
        <f t="shared" si="9"/>
        <v>9927095.5742277447</v>
      </c>
    </row>
    <row r="79" spans="1:21" x14ac:dyDescent="0.2">
      <c r="A79" s="4">
        <f>'[4]Gas - Delta Unbilled'!A79</f>
        <v>2022</v>
      </c>
      <c r="B79" s="4">
        <f>'[4]Gas - Delta Unbilled'!B79</f>
        <v>2</v>
      </c>
      <c r="C79" s="11">
        <f t="shared" si="4"/>
        <v>44593</v>
      </c>
      <c r="D79" s="2"/>
      <c r="G79" s="2"/>
      <c r="I79" s="15">
        <v>6469580.4833312053</v>
      </c>
      <c r="J79" s="16">
        <v>2599380.8074785043</v>
      </c>
      <c r="K79" s="16">
        <v>187448.3691747564</v>
      </c>
      <c r="L79" s="16">
        <v>9256409.6599844657</v>
      </c>
      <c r="M79" s="16">
        <v>18549.919158285484</v>
      </c>
      <c r="N79" s="17">
        <v>9274959.5791427512</v>
      </c>
      <c r="R79" s="125">
        <f t="shared" si="6"/>
        <v>6482545.5744801657</v>
      </c>
      <c r="S79" s="125">
        <f t="shared" si="7"/>
        <v>2604589.9874534109</v>
      </c>
      <c r="T79" s="125">
        <f t="shared" si="8"/>
        <v>187824.01720917475</v>
      </c>
      <c r="U79" s="125">
        <f t="shared" si="9"/>
        <v>9274959.5791427512</v>
      </c>
    </row>
    <row r="80" spans="1:21" x14ac:dyDescent="0.2">
      <c r="A80" s="4">
        <f>'[4]Gas - Delta Unbilled'!A80</f>
        <v>2022</v>
      </c>
      <c r="B80" s="4">
        <f>'[4]Gas - Delta Unbilled'!B80</f>
        <v>3</v>
      </c>
      <c r="C80" s="11">
        <f t="shared" si="4"/>
        <v>44621</v>
      </c>
      <c r="D80" s="2"/>
      <c r="G80" s="2"/>
      <c r="I80" s="15">
        <v>5948111.369517236</v>
      </c>
      <c r="J80" s="16">
        <v>2497271.879112592</v>
      </c>
      <c r="K80" s="16">
        <v>185054.87625544661</v>
      </c>
      <c r="L80" s="16">
        <v>8630438.1248852741</v>
      </c>
      <c r="M80" s="16">
        <v>17295.467184139416</v>
      </c>
      <c r="N80" s="17">
        <v>8647733.5920694135</v>
      </c>
      <c r="R80" s="125">
        <f t="shared" si="6"/>
        <v>5960031.4323820006</v>
      </c>
      <c r="S80" s="125">
        <f t="shared" si="7"/>
        <v>2502276.4319765451</v>
      </c>
      <c r="T80" s="125">
        <f t="shared" si="8"/>
        <v>185425.72771086835</v>
      </c>
      <c r="U80" s="125">
        <f t="shared" si="9"/>
        <v>8647733.5920694154</v>
      </c>
    </row>
    <row r="81" spans="1:21" x14ac:dyDescent="0.2">
      <c r="A81" s="4">
        <f>'[4]Gas - Delta Unbilled'!A81</f>
        <v>2022</v>
      </c>
      <c r="B81" s="4">
        <f>'[4]Gas - Delta Unbilled'!B81</f>
        <v>4</v>
      </c>
      <c r="C81" s="11">
        <f t="shared" si="4"/>
        <v>44652</v>
      </c>
      <c r="D81" s="2"/>
      <c r="G81" s="2"/>
      <c r="I81" s="15">
        <v>4742791.0252067018</v>
      </c>
      <c r="J81" s="16">
        <v>2130862.638234851</v>
      </c>
      <c r="K81" s="16">
        <v>169615.83188923524</v>
      </c>
      <c r="L81" s="16">
        <v>7043269.4953307882</v>
      </c>
      <c r="M81" s="16">
        <v>14114.76852771733</v>
      </c>
      <c r="N81" s="17">
        <v>7057384.2638585055</v>
      </c>
      <c r="R81" s="125">
        <f t="shared" si="6"/>
        <v>4752295.6164395809</v>
      </c>
      <c r="S81" s="125">
        <f t="shared" si="7"/>
        <v>2135132.9040429369</v>
      </c>
      <c r="T81" s="125">
        <f t="shared" si="8"/>
        <v>169955.74337598722</v>
      </c>
      <c r="U81" s="125">
        <f t="shared" si="9"/>
        <v>7057384.2638585046</v>
      </c>
    </row>
    <row r="82" spans="1:21" x14ac:dyDescent="0.2">
      <c r="A82" s="4">
        <f>'[4]Gas - Delta Unbilled'!A82</f>
        <v>2022</v>
      </c>
      <c r="B82" s="4">
        <f>'[4]Gas - Delta Unbilled'!B82</f>
        <v>5</v>
      </c>
      <c r="C82" s="11">
        <f t="shared" si="4"/>
        <v>44682</v>
      </c>
      <c r="D82" s="2"/>
      <c r="G82" s="2"/>
      <c r="I82" s="15">
        <v>3175375.89653516</v>
      </c>
      <c r="J82" s="16">
        <v>1678082.6875063202</v>
      </c>
      <c r="K82" s="16">
        <v>142098.75233736081</v>
      </c>
      <c r="L82" s="16">
        <v>4995557.3363788417</v>
      </c>
      <c r="M82" s="16">
        <v>10011.136946651153</v>
      </c>
      <c r="N82" s="17">
        <v>5005568.4733254928</v>
      </c>
      <c r="R82" s="125">
        <f t="shared" si="6"/>
        <v>3181739.3752857316</v>
      </c>
      <c r="S82" s="125">
        <f t="shared" si="7"/>
        <v>1681445.5786636476</v>
      </c>
      <c r="T82" s="125">
        <f t="shared" si="8"/>
        <v>142383.51937611305</v>
      </c>
      <c r="U82" s="125">
        <f t="shared" si="9"/>
        <v>5005568.4733254919</v>
      </c>
    </row>
    <row r="83" spans="1:21" x14ac:dyDescent="0.2">
      <c r="A83" s="4">
        <f>'[4]Gas - Delta Unbilled'!A83</f>
        <v>2022</v>
      </c>
      <c r="B83" s="4">
        <f>'[4]Gas - Delta Unbilled'!B83</f>
        <v>6</v>
      </c>
      <c r="C83" s="11">
        <f t="shared" si="4"/>
        <v>44713</v>
      </c>
      <c r="D83" s="2"/>
      <c r="G83" s="2"/>
      <c r="I83" s="15">
        <v>2234451.7074615867</v>
      </c>
      <c r="J83" s="16">
        <v>1326841.1662358071</v>
      </c>
      <c r="K83" s="16">
        <v>123588.62399730335</v>
      </c>
      <c r="L83" s="16">
        <v>3684881.4976946972</v>
      </c>
      <c r="M83" s="16">
        <v>7384.5320595088415</v>
      </c>
      <c r="N83" s="17">
        <v>3692266.0297542061</v>
      </c>
      <c r="R83" s="125">
        <f t="shared" si="6"/>
        <v>2238929.5665947767</v>
      </c>
      <c r="S83" s="125">
        <f t="shared" si="7"/>
        <v>1329500.1665689452</v>
      </c>
      <c r="T83" s="125">
        <f t="shared" si="8"/>
        <v>123836.29659048433</v>
      </c>
      <c r="U83" s="125">
        <f t="shared" si="9"/>
        <v>3692266.0297542061</v>
      </c>
    </row>
    <row r="84" spans="1:21" x14ac:dyDescent="0.2">
      <c r="A84" s="4">
        <f>'[4]Gas - Delta Unbilled'!A84</f>
        <v>2022</v>
      </c>
      <c r="B84" s="4">
        <f>'[4]Gas - Delta Unbilled'!B84</f>
        <v>7</v>
      </c>
      <c r="C84" s="11">
        <f t="shared" si="4"/>
        <v>44743</v>
      </c>
      <c r="D84" s="2"/>
      <c r="G84" s="2"/>
      <c r="I84" s="15">
        <v>1558591.403401956</v>
      </c>
      <c r="J84" s="16">
        <v>1031906.6986059273</v>
      </c>
      <c r="K84" s="16">
        <v>103913.41618582304</v>
      </c>
      <c r="L84" s="16">
        <v>2694411.5181937059</v>
      </c>
      <c r="M84" s="16">
        <v>5399.622280949261</v>
      </c>
      <c r="N84" s="17">
        <v>2699811.1404746552</v>
      </c>
      <c r="R84" s="125">
        <f t="shared" si="6"/>
        <v>1561714.8330680921</v>
      </c>
      <c r="S84" s="125">
        <f t="shared" si="7"/>
        <v>1033974.6479017307</v>
      </c>
      <c r="T84" s="125">
        <f t="shared" si="8"/>
        <v>104121.6595048327</v>
      </c>
      <c r="U84" s="125">
        <f t="shared" si="9"/>
        <v>2699811.1404746557</v>
      </c>
    </row>
    <row r="85" spans="1:21" x14ac:dyDescent="0.2">
      <c r="A85" s="4">
        <f>'[4]Gas - Delta Unbilled'!A85</f>
        <v>2022</v>
      </c>
      <c r="B85" s="4">
        <f>'[4]Gas - Delta Unbilled'!B85</f>
        <v>8</v>
      </c>
      <c r="C85" s="11">
        <f t="shared" si="4"/>
        <v>44774</v>
      </c>
      <c r="D85" s="2"/>
      <c r="G85" s="2"/>
      <c r="I85" s="15">
        <v>1496810.5141697484</v>
      </c>
      <c r="J85" s="16">
        <v>1048892.8928910349</v>
      </c>
      <c r="K85" s="16">
        <v>109255.33500710237</v>
      </c>
      <c r="L85" s="16">
        <v>2654958.7420678856</v>
      </c>
      <c r="M85" s="16">
        <v>5320.5586013384163</v>
      </c>
      <c r="N85" s="17">
        <v>2660279.300669224</v>
      </c>
      <c r="R85" s="125">
        <f t="shared" si="6"/>
        <v>1499810.1344386255</v>
      </c>
      <c r="S85" s="125">
        <f t="shared" si="7"/>
        <v>1050994.8826563477</v>
      </c>
      <c r="T85" s="125">
        <f t="shared" si="8"/>
        <v>109474.28357425088</v>
      </c>
      <c r="U85" s="125">
        <f t="shared" si="9"/>
        <v>2660279.3006692245</v>
      </c>
    </row>
    <row r="86" spans="1:21" x14ac:dyDescent="0.2">
      <c r="A86" s="4">
        <f>'[4]Gas - Delta Unbilled'!A86</f>
        <v>2022</v>
      </c>
      <c r="B86" s="4">
        <f>'[4]Gas - Delta Unbilled'!B86</f>
        <v>9</v>
      </c>
      <c r="C86" s="11">
        <f t="shared" si="4"/>
        <v>44805</v>
      </c>
      <c r="D86" s="2"/>
      <c r="G86" s="2"/>
      <c r="I86" s="15">
        <v>2132971.6787369507</v>
      </c>
      <c r="J86" s="16">
        <v>1281774.2954121518</v>
      </c>
      <c r="K86" s="16">
        <v>125239.46475637556</v>
      </c>
      <c r="L86" s="16">
        <v>3539985.4389054775</v>
      </c>
      <c r="M86" s="16">
        <v>7094.1591962031089</v>
      </c>
      <c r="N86" s="17">
        <v>3547079.5981016806</v>
      </c>
      <c r="R86" s="125">
        <f t="shared" si="6"/>
        <v>2137246.171079109</v>
      </c>
      <c r="S86" s="125">
        <f t="shared" si="7"/>
        <v>1284342.9813749015</v>
      </c>
      <c r="T86" s="125">
        <f t="shared" si="8"/>
        <v>125490.44564767089</v>
      </c>
      <c r="U86" s="125">
        <f t="shared" si="9"/>
        <v>3547079.5981016811</v>
      </c>
    </row>
    <row r="87" spans="1:21" x14ac:dyDescent="0.2">
      <c r="A87" s="4">
        <f>'[4]Gas - Delta Unbilled'!A87</f>
        <v>2022</v>
      </c>
      <c r="B87" s="4">
        <f>'[4]Gas - Delta Unbilled'!B87</f>
        <v>10</v>
      </c>
      <c r="C87" s="11">
        <f t="shared" si="4"/>
        <v>44835</v>
      </c>
      <c r="D87" s="2"/>
      <c r="G87" s="2"/>
      <c r="I87" s="15">
        <v>4183216.1569889192</v>
      </c>
      <c r="J87" s="16">
        <v>1892519.7798267289</v>
      </c>
      <c r="K87" s="16">
        <v>158155.74768084681</v>
      </c>
      <c r="L87" s="16">
        <v>6233891.6844964949</v>
      </c>
      <c r="M87" s="16">
        <v>12492.768906806596</v>
      </c>
      <c r="N87" s="17">
        <v>6246384.4534033015</v>
      </c>
      <c r="R87" s="125">
        <f t="shared" si="6"/>
        <v>4191599.3557003201</v>
      </c>
      <c r="S87" s="125">
        <f t="shared" si="7"/>
        <v>1896312.4046360007</v>
      </c>
      <c r="T87" s="125">
        <f t="shared" si="8"/>
        <v>158472.69306698078</v>
      </c>
      <c r="U87" s="125">
        <f t="shared" si="9"/>
        <v>6246384.4534033015</v>
      </c>
    </row>
    <row r="88" spans="1:21" x14ac:dyDescent="0.2">
      <c r="A88" s="4">
        <f>'[4]Gas - Delta Unbilled'!A88</f>
        <v>2022</v>
      </c>
      <c r="B88" s="4">
        <f>'[4]Gas - Delta Unbilled'!B88</f>
        <v>11</v>
      </c>
      <c r="C88" s="11">
        <f t="shared" si="4"/>
        <v>44866</v>
      </c>
      <c r="D88" s="2"/>
      <c r="G88" s="2"/>
      <c r="I88" s="15">
        <v>6478564.927501563</v>
      </c>
      <c r="J88" s="16">
        <v>2552854.2798821046</v>
      </c>
      <c r="K88" s="16">
        <v>180987.17543676434</v>
      </c>
      <c r="L88" s="16">
        <v>9212406.3828204311</v>
      </c>
      <c r="M88" s="16">
        <v>18461.736238118261</v>
      </c>
      <c r="N88" s="17">
        <v>9230868.1190585494</v>
      </c>
      <c r="R88" s="125">
        <f t="shared" si="6"/>
        <v>6491548.0235486608</v>
      </c>
      <c r="S88" s="125">
        <f t="shared" si="7"/>
        <v>2557970.2203227505</v>
      </c>
      <c r="T88" s="125">
        <f t="shared" si="8"/>
        <v>181349.87518713865</v>
      </c>
      <c r="U88" s="125">
        <f t="shared" si="9"/>
        <v>9230868.1190585494</v>
      </c>
    </row>
    <row r="89" spans="1:21" x14ac:dyDescent="0.2">
      <c r="A89" s="4">
        <f>'[4]Gas - Delta Unbilled'!A89</f>
        <v>2022</v>
      </c>
      <c r="B89" s="4">
        <f>'[4]Gas - Delta Unbilled'!B89</f>
        <v>12</v>
      </c>
      <c r="C89" s="11">
        <f t="shared" si="4"/>
        <v>44896</v>
      </c>
      <c r="D89" s="2"/>
      <c r="G89" s="2"/>
      <c r="I89" s="15">
        <v>7445963.8253880478</v>
      </c>
      <c r="J89" s="16">
        <v>2880565.1732584001</v>
      </c>
      <c r="K89" s="16">
        <v>187807.59995948357</v>
      </c>
      <c r="L89" s="16">
        <v>10514336.598605931</v>
      </c>
      <c r="M89" s="16">
        <v>21070.814826864749</v>
      </c>
      <c r="N89" s="17">
        <v>10535407.413432796</v>
      </c>
      <c r="R89" s="125">
        <f t="shared" si="6"/>
        <v>7460885.5965812095</v>
      </c>
      <c r="S89" s="125">
        <f t="shared" si="7"/>
        <v>2886337.8489563125</v>
      </c>
      <c r="T89" s="125">
        <f t="shared" si="8"/>
        <v>188183.96789527411</v>
      </c>
      <c r="U89" s="125">
        <f t="shared" si="9"/>
        <v>10535407.413432797</v>
      </c>
    </row>
    <row r="90" spans="1:21" x14ac:dyDescent="0.2">
      <c r="A90" s="4">
        <f>'[4]Gas - Delta Unbilled'!A90</f>
        <v>2023</v>
      </c>
      <c r="B90" s="4">
        <f>'[4]Gas - Delta Unbilled'!B90</f>
        <v>1</v>
      </c>
      <c r="C90" s="11">
        <f t="shared" si="4"/>
        <v>44927</v>
      </c>
      <c r="D90" s="2"/>
      <c r="G90" s="2"/>
      <c r="I90" s="15">
        <v>7026449.8800903633</v>
      </c>
      <c r="J90" s="16">
        <v>2776664.40709625</v>
      </c>
      <c r="K90" s="16">
        <v>189875.43583312296</v>
      </c>
      <c r="L90" s="16">
        <v>9992989.7230197359</v>
      </c>
      <c r="M90" s="16">
        <v>20026.03150905855</v>
      </c>
      <c r="N90" s="17">
        <v>10013015.754528794</v>
      </c>
      <c r="R90" s="125">
        <f t="shared" si="6"/>
        <v>7040530.941974313</v>
      </c>
      <c r="S90" s="125">
        <f t="shared" si="7"/>
        <v>2782228.864825902</v>
      </c>
      <c r="T90" s="125">
        <f t="shared" si="8"/>
        <v>190255.94772858013</v>
      </c>
      <c r="U90" s="125">
        <f t="shared" si="9"/>
        <v>10013015.754528794</v>
      </c>
    </row>
    <row r="91" spans="1:21" x14ac:dyDescent="0.2">
      <c r="A91" s="4">
        <f>'[4]Gas - Delta Unbilled'!A91</f>
        <v>2023</v>
      </c>
      <c r="B91" s="4">
        <f>'[4]Gas - Delta Unbilled'!B91</f>
        <v>2</v>
      </c>
      <c r="C91" s="11">
        <f t="shared" si="4"/>
        <v>44958</v>
      </c>
      <c r="D91" s="2"/>
      <c r="G91" s="2"/>
      <c r="I91" s="15">
        <v>6532967.8157885019</v>
      </c>
      <c r="J91" s="16">
        <v>2612635.7560548019</v>
      </c>
      <c r="K91" s="16">
        <v>184940.96908255131</v>
      </c>
      <c r="L91" s="16">
        <v>9330544.5409258548</v>
      </c>
      <c r="M91" s="16">
        <v>18698.486053960398</v>
      </c>
      <c r="N91" s="17">
        <v>9349243.0269798152</v>
      </c>
      <c r="R91" s="125">
        <f t="shared" si="6"/>
        <v>6546059.9356598221</v>
      </c>
      <c r="S91" s="125">
        <f t="shared" si="7"/>
        <v>2617871.4990529078</v>
      </c>
      <c r="T91" s="125">
        <f t="shared" si="8"/>
        <v>185311.59226708551</v>
      </c>
      <c r="U91" s="125">
        <f t="shared" si="9"/>
        <v>9349243.0269798152</v>
      </c>
    </row>
    <row r="92" spans="1:21" x14ac:dyDescent="0.2">
      <c r="A92" s="4">
        <f>'[4]Gas - Delta Unbilled'!A92</f>
        <v>2023</v>
      </c>
      <c r="B92" s="4">
        <f>'[4]Gas - Delta Unbilled'!B92</f>
        <v>3</v>
      </c>
      <c r="C92" s="11">
        <f t="shared" si="4"/>
        <v>44986</v>
      </c>
      <c r="D92" s="2"/>
      <c r="G92" s="2"/>
      <c r="I92" s="15">
        <v>6009191.3154656105</v>
      </c>
      <c r="J92" s="16">
        <v>2510071.1608520574</v>
      </c>
      <c r="K92" s="16">
        <v>182655.20168681108</v>
      </c>
      <c r="L92" s="16">
        <v>8701917.678004479</v>
      </c>
      <c r="M92" s="16">
        <v>17438.712781572714</v>
      </c>
      <c r="N92" s="17">
        <v>8719356.3907860518</v>
      </c>
      <c r="R92" s="125">
        <f t="shared" si="6"/>
        <v>6021233.7830316741</v>
      </c>
      <c r="S92" s="125">
        <f t="shared" si="7"/>
        <v>2515101.3635792159</v>
      </c>
      <c r="T92" s="125">
        <f t="shared" si="8"/>
        <v>183021.24417516141</v>
      </c>
      <c r="U92" s="125">
        <f t="shared" si="9"/>
        <v>8719356.3907860518</v>
      </c>
    </row>
    <row r="93" spans="1:21" x14ac:dyDescent="0.2">
      <c r="A93" s="4">
        <f>'[4]Gas - Delta Unbilled'!A93</f>
        <v>2023</v>
      </c>
      <c r="B93" s="4">
        <f>'[4]Gas - Delta Unbilled'!B93</f>
        <v>4</v>
      </c>
      <c r="C93" s="11">
        <f t="shared" si="4"/>
        <v>45017</v>
      </c>
      <c r="D93" s="2"/>
      <c r="G93" s="2"/>
      <c r="I93" s="15">
        <v>4790239.1481942199</v>
      </c>
      <c r="J93" s="16">
        <v>2139766.2572055263</v>
      </c>
      <c r="K93" s="16">
        <v>167346.75792296606</v>
      </c>
      <c r="L93" s="16">
        <v>7097352.1633227114</v>
      </c>
      <c r="M93" s="16">
        <v>14223.150627900846</v>
      </c>
      <c r="N93" s="17">
        <v>7111575.3139506122</v>
      </c>
      <c r="R93" s="125">
        <f t="shared" si="6"/>
        <v>4799838.8258459112</v>
      </c>
      <c r="S93" s="125">
        <f t="shared" si="7"/>
        <v>2144054.3659374011</v>
      </c>
      <c r="T93" s="125">
        <f t="shared" si="8"/>
        <v>167682.12216730067</v>
      </c>
      <c r="U93" s="125">
        <f t="shared" si="9"/>
        <v>7111575.3139506131</v>
      </c>
    </row>
    <row r="94" spans="1:21" x14ac:dyDescent="0.2">
      <c r="A94" s="4">
        <f>'[4]Gas - Delta Unbilled'!A94</f>
        <v>2023</v>
      </c>
      <c r="B94" s="4">
        <f>'[4]Gas - Delta Unbilled'!B94</f>
        <v>5</v>
      </c>
      <c r="C94" s="11">
        <f t="shared" ref="C94:C157" si="10">DATE(A94,B94,1)</f>
        <v>45047</v>
      </c>
      <c r="D94" s="2"/>
      <c r="G94" s="2"/>
      <c r="I94" s="15">
        <v>3209115.1122909728</v>
      </c>
      <c r="J94" s="16">
        <v>1684203.9552234362</v>
      </c>
      <c r="K94" s="16">
        <v>140244.33433423145</v>
      </c>
      <c r="L94" s="16">
        <v>5033563.4018486403</v>
      </c>
      <c r="M94" s="16">
        <v>10087.301406511106</v>
      </c>
      <c r="N94" s="17">
        <v>5043650.7032551514</v>
      </c>
      <c r="R94" s="125">
        <f t="shared" si="6"/>
        <v>3215546.204700374</v>
      </c>
      <c r="S94" s="125">
        <f t="shared" si="7"/>
        <v>1687579.1134503372</v>
      </c>
      <c r="T94" s="125">
        <f t="shared" si="8"/>
        <v>140525.38510444036</v>
      </c>
      <c r="U94" s="125">
        <f t="shared" si="9"/>
        <v>5043650.7032551514</v>
      </c>
    </row>
    <row r="95" spans="1:21" x14ac:dyDescent="0.2">
      <c r="A95" s="4">
        <f>'[4]Gas - Delta Unbilled'!A95</f>
        <v>2023</v>
      </c>
      <c r="B95" s="4">
        <f>'[4]Gas - Delta Unbilled'!B95</f>
        <v>6</v>
      </c>
      <c r="C95" s="11">
        <f t="shared" si="10"/>
        <v>45078</v>
      </c>
      <c r="D95" s="2"/>
      <c r="G95" s="2"/>
      <c r="I95" s="15">
        <v>2259054.1169882258</v>
      </c>
      <c r="J95" s="16">
        <v>1331492.0448661968</v>
      </c>
      <c r="K95" s="16">
        <v>122072.21070455042</v>
      </c>
      <c r="L95" s="16">
        <v>3712618.3725589728</v>
      </c>
      <c r="M95" s="16">
        <v>7440.1169790765271</v>
      </c>
      <c r="N95" s="17">
        <v>3720058.4895380493</v>
      </c>
      <c r="R95" s="125">
        <f t="shared" ref="R95:R158" si="11">I95+I95/$L95*$M95</f>
        <v>2263581.2795473207</v>
      </c>
      <c r="S95" s="125">
        <f t="shared" ref="S95:S158" si="12">J95+J95/$L95*$M95</f>
        <v>1334160.3655973917</v>
      </c>
      <c r="T95" s="125">
        <f t="shared" ref="T95:T158" si="13">K95+K95/$L95*$M95</f>
        <v>122316.84439333712</v>
      </c>
      <c r="U95" s="125">
        <f t="shared" ref="U95:U158" si="14">SUM(R95:T95)</f>
        <v>3720058.4895380493</v>
      </c>
    </row>
    <row r="96" spans="1:21" x14ac:dyDescent="0.2">
      <c r="A96" s="4">
        <f>'[4]Gas - Delta Unbilled'!A96</f>
        <v>2023</v>
      </c>
      <c r="B96" s="4">
        <f>'[4]Gas - Delta Unbilled'!B96</f>
        <v>7</v>
      </c>
      <c r="C96" s="11">
        <f t="shared" si="10"/>
        <v>45108</v>
      </c>
      <c r="D96" s="2"/>
      <c r="G96" s="2"/>
      <c r="I96" s="15">
        <v>1577314.1930537417</v>
      </c>
      <c r="J96" s="16">
        <v>1036222.8532479503</v>
      </c>
      <c r="K96" s="16">
        <v>102813.05328913312</v>
      </c>
      <c r="L96" s="16">
        <v>2716350.0995908249</v>
      </c>
      <c r="M96" s="16">
        <v>5443.5873739295639</v>
      </c>
      <c r="N96" s="17">
        <v>2721793.6869647545</v>
      </c>
      <c r="R96" s="125">
        <f t="shared" si="11"/>
        <v>1580475.1433404225</v>
      </c>
      <c r="S96" s="125">
        <f t="shared" si="12"/>
        <v>1038299.4521522549</v>
      </c>
      <c r="T96" s="125">
        <f t="shared" si="13"/>
        <v>103019.09147207729</v>
      </c>
      <c r="U96" s="125">
        <f t="shared" si="14"/>
        <v>2721793.6869647545</v>
      </c>
    </row>
    <row r="97" spans="1:21" x14ac:dyDescent="0.2">
      <c r="A97" s="4">
        <f>'[4]Gas - Delta Unbilled'!A97</f>
        <v>2023</v>
      </c>
      <c r="B97" s="4">
        <f>'[4]Gas - Delta Unbilled'!B97</f>
        <v>8</v>
      </c>
      <c r="C97" s="11">
        <f t="shared" si="10"/>
        <v>45139</v>
      </c>
      <c r="D97" s="2"/>
      <c r="G97" s="2"/>
      <c r="I97" s="15">
        <v>1515376.1514148405</v>
      </c>
      <c r="J97" s="16">
        <v>1053720.8915064072</v>
      </c>
      <c r="K97" s="16">
        <v>108120.10386608263</v>
      </c>
      <c r="L97" s="16">
        <v>2677217.146787331</v>
      </c>
      <c r="M97" s="16">
        <v>5365.1646228199825</v>
      </c>
      <c r="N97" s="17">
        <v>2682582.311410151</v>
      </c>
      <c r="R97" s="125">
        <f t="shared" si="11"/>
        <v>1518412.9773695795</v>
      </c>
      <c r="S97" s="125">
        <f t="shared" si="12"/>
        <v>1055832.5566196463</v>
      </c>
      <c r="T97" s="125">
        <f t="shared" si="13"/>
        <v>108336.77742092447</v>
      </c>
      <c r="U97" s="125">
        <f t="shared" si="14"/>
        <v>2682582.31141015</v>
      </c>
    </row>
    <row r="98" spans="1:21" x14ac:dyDescent="0.2">
      <c r="A98" s="4">
        <f>'[4]Gas - Delta Unbilled'!A98</f>
        <v>2023</v>
      </c>
      <c r="B98" s="4">
        <f>'[4]Gas - Delta Unbilled'!B98</f>
        <v>9</v>
      </c>
      <c r="C98" s="11">
        <f t="shared" si="10"/>
        <v>45170</v>
      </c>
      <c r="D98" s="2"/>
      <c r="G98" s="2"/>
      <c r="I98" s="15">
        <v>2156453.9116912512</v>
      </c>
      <c r="J98" s="16">
        <v>1286559.5743237501</v>
      </c>
      <c r="K98" s="16">
        <v>123615.08484608227</v>
      </c>
      <c r="L98" s="16">
        <v>3566628.570861083</v>
      </c>
      <c r="M98" s="16">
        <v>7147.5522462143563</v>
      </c>
      <c r="N98" s="17">
        <v>3573776.1231072973</v>
      </c>
      <c r="R98" s="125">
        <f t="shared" si="11"/>
        <v>2160775.4626164841</v>
      </c>
      <c r="S98" s="125">
        <f t="shared" si="12"/>
        <v>1289137.8500237977</v>
      </c>
      <c r="T98" s="125">
        <f t="shared" si="13"/>
        <v>123862.8104670163</v>
      </c>
      <c r="U98" s="125">
        <f t="shared" si="14"/>
        <v>3573776.1231072983</v>
      </c>
    </row>
    <row r="99" spans="1:21" x14ac:dyDescent="0.2">
      <c r="A99" s="4">
        <f>'[4]Gas - Delta Unbilled'!A99</f>
        <v>2023</v>
      </c>
      <c r="B99" s="4">
        <f>'[4]Gas - Delta Unbilled'!B99</f>
        <v>10</v>
      </c>
      <c r="C99" s="11">
        <f t="shared" si="10"/>
        <v>45200</v>
      </c>
      <c r="D99" s="2"/>
      <c r="G99" s="2"/>
      <c r="I99" s="15">
        <v>4224496.9447235074</v>
      </c>
      <c r="J99" s="16">
        <v>1901339.9421274206</v>
      </c>
      <c r="K99" s="16">
        <v>155876.75835900891</v>
      </c>
      <c r="L99" s="16">
        <v>6281713.6452099364</v>
      </c>
      <c r="M99" s="16">
        <v>12588.60449941922</v>
      </c>
      <c r="N99" s="17">
        <v>6294302.2497093556</v>
      </c>
      <c r="R99" s="125">
        <f t="shared" si="11"/>
        <v>4232962.8704644367</v>
      </c>
      <c r="S99" s="125">
        <f t="shared" si="12"/>
        <v>1905150.242612646</v>
      </c>
      <c r="T99" s="125">
        <f t="shared" si="13"/>
        <v>156189.13663227347</v>
      </c>
      <c r="U99" s="125">
        <f t="shared" si="14"/>
        <v>6294302.2497093566</v>
      </c>
    </row>
    <row r="100" spans="1:21" x14ac:dyDescent="0.2">
      <c r="A100" s="4">
        <f>'[4]Gas - Delta Unbilled'!A100</f>
        <v>2023</v>
      </c>
      <c r="B100" s="4">
        <f>'[4]Gas - Delta Unbilled'!B100</f>
        <v>11</v>
      </c>
      <c r="C100" s="11">
        <f t="shared" si="10"/>
        <v>45231</v>
      </c>
      <c r="D100" s="2"/>
      <c r="G100" s="2"/>
      <c r="I100" s="15">
        <v>6539820.4970128685</v>
      </c>
      <c r="J100" s="16">
        <v>2568046.9327218989</v>
      </c>
      <c r="K100" s="16">
        <v>178262.00737546841</v>
      </c>
      <c r="L100" s="16">
        <v>9286129.4371102359</v>
      </c>
      <c r="M100" s="16">
        <v>18609.477829881012</v>
      </c>
      <c r="N100" s="17">
        <v>9304738.9149401169</v>
      </c>
      <c r="R100" s="125">
        <f t="shared" si="11"/>
        <v>6552926.3497122936</v>
      </c>
      <c r="S100" s="125">
        <f t="shared" si="12"/>
        <v>2573193.3193606203</v>
      </c>
      <c r="T100" s="125">
        <f t="shared" si="13"/>
        <v>178619.24586720284</v>
      </c>
      <c r="U100" s="125">
        <f t="shared" si="14"/>
        <v>9304738.9149401169</v>
      </c>
    </row>
    <row r="101" spans="1:21" x14ac:dyDescent="0.2">
      <c r="A101" s="4">
        <f>'[4]Gas - Delta Unbilled'!A101</f>
        <v>2023</v>
      </c>
      <c r="B101" s="4">
        <f>'[4]Gas - Delta Unbilled'!B101</f>
        <v>12</v>
      </c>
      <c r="C101" s="11">
        <f t="shared" si="10"/>
        <v>45261</v>
      </c>
      <c r="D101" s="2"/>
      <c r="G101" s="2"/>
      <c r="I101" s="15">
        <v>7517737.1501561943</v>
      </c>
      <c r="J101" s="16">
        <v>2902854.4084315826</v>
      </c>
      <c r="K101" s="16">
        <v>185249.0499268008</v>
      </c>
      <c r="L101" s="16">
        <v>10605840.608514579</v>
      </c>
      <c r="M101" s="16">
        <v>21254.189596220851</v>
      </c>
      <c r="N101" s="17">
        <v>10627094.7981108</v>
      </c>
      <c r="R101" s="125">
        <f t="shared" si="11"/>
        <v>7532802.7556675291</v>
      </c>
      <c r="S101" s="125">
        <f t="shared" si="12"/>
        <v>2908671.7519354532</v>
      </c>
      <c r="T101" s="125">
        <f t="shared" si="13"/>
        <v>185620.29050781642</v>
      </c>
      <c r="U101" s="125">
        <f t="shared" si="14"/>
        <v>10627094.798110798</v>
      </c>
    </row>
    <row r="102" spans="1:21" x14ac:dyDescent="0.2">
      <c r="A102" s="4">
        <f>'[4]Gas - Delta Unbilled'!A102</f>
        <v>2024</v>
      </c>
      <c r="B102" s="4">
        <f>'[4]Gas - Delta Unbilled'!B102</f>
        <v>1</v>
      </c>
      <c r="C102" s="11">
        <f t="shared" si="10"/>
        <v>45292</v>
      </c>
      <c r="D102" s="2"/>
      <c r="G102" s="2"/>
      <c r="I102" s="15">
        <v>7078359.2498059263</v>
      </c>
      <c r="J102" s="16">
        <v>2794433.2587182778</v>
      </c>
      <c r="K102" s="16">
        <v>187214.64201901469</v>
      </c>
      <c r="L102" s="16">
        <v>10060007.150543218</v>
      </c>
      <c r="M102" s="16">
        <v>20160.334971029311</v>
      </c>
      <c r="N102" s="17">
        <v>10080167.485514248</v>
      </c>
      <c r="R102" s="125">
        <f t="shared" si="11"/>
        <v>7092544.3384828931</v>
      </c>
      <c r="S102" s="125">
        <f t="shared" si="12"/>
        <v>2800033.3253690163</v>
      </c>
      <c r="T102" s="125">
        <f t="shared" si="13"/>
        <v>187589.82166233938</v>
      </c>
      <c r="U102" s="125">
        <f t="shared" si="14"/>
        <v>10080167.48551425</v>
      </c>
    </row>
    <row r="103" spans="1:21" x14ac:dyDescent="0.2">
      <c r="A103" s="4">
        <f>'[4]Gas - Delta Unbilled'!A103</f>
        <v>2024</v>
      </c>
      <c r="B103" s="4">
        <f>'[4]Gas - Delta Unbilled'!B103</f>
        <v>2</v>
      </c>
      <c r="C103" s="11">
        <f t="shared" si="10"/>
        <v>45323</v>
      </c>
      <c r="D103" s="2"/>
      <c r="G103" s="2"/>
      <c r="I103" s="15">
        <v>6795798.1997245243</v>
      </c>
      <c r="J103" s="16">
        <v>2716611.84484122</v>
      </c>
      <c r="K103" s="16">
        <v>188644.99720186513</v>
      </c>
      <c r="L103" s="16">
        <v>9701055.0417676084</v>
      </c>
      <c r="M103" s="16">
        <v>19440.99206767045</v>
      </c>
      <c r="N103" s="17">
        <v>9720496.0338352788</v>
      </c>
      <c r="R103" s="125">
        <f t="shared" si="11"/>
        <v>6809417.0337921083</v>
      </c>
      <c r="S103" s="125">
        <f t="shared" si="12"/>
        <v>2722055.9567547292</v>
      </c>
      <c r="T103" s="125">
        <f t="shared" si="13"/>
        <v>189023.04328844202</v>
      </c>
      <c r="U103" s="125">
        <f t="shared" si="14"/>
        <v>9720496.0338352788</v>
      </c>
    </row>
    <row r="104" spans="1:21" x14ac:dyDescent="0.2">
      <c r="A104" s="4">
        <f>'[4]Gas - Delta Unbilled'!A104</f>
        <v>2024</v>
      </c>
      <c r="B104" s="4">
        <f>'[4]Gas - Delta Unbilled'!B104</f>
        <v>3</v>
      </c>
      <c r="C104" s="11">
        <f t="shared" si="10"/>
        <v>45352</v>
      </c>
      <c r="D104" s="2"/>
      <c r="G104" s="2"/>
      <c r="I104" s="15">
        <v>6052874.5853527021</v>
      </c>
      <c r="J104" s="16">
        <v>2524814.4962656945</v>
      </c>
      <c r="K104" s="16">
        <v>180094.11839755619</v>
      </c>
      <c r="L104" s="16">
        <v>8757783.2000159528</v>
      </c>
      <c r="M104" s="16">
        <v>17550.667735502124</v>
      </c>
      <c r="N104" s="17">
        <v>8775333.8677514549</v>
      </c>
      <c r="R104" s="125">
        <f t="shared" si="11"/>
        <v>6065004.5945417853</v>
      </c>
      <c r="S104" s="125">
        <f t="shared" si="12"/>
        <v>2529874.2447552048</v>
      </c>
      <c r="T104" s="125">
        <f t="shared" si="13"/>
        <v>180455.02845446509</v>
      </c>
      <c r="U104" s="125">
        <f t="shared" si="14"/>
        <v>8775333.8677514549</v>
      </c>
    </row>
    <row r="105" spans="1:21" x14ac:dyDescent="0.2">
      <c r="A105" s="4">
        <f>'[4]Gas - Delta Unbilled'!A105</f>
        <v>2024</v>
      </c>
      <c r="B105" s="4">
        <f>'[4]Gas - Delta Unbilled'!B105</f>
        <v>4</v>
      </c>
      <c r="C105" s="11">
        <f t="shared" si="10"/>
        <v>45383</v>
      </c>
      <c r="D105" s="2"/>
      <c r="G105" s="2"/>
      <c r="I105" s="15">
        <v>4823685.9515800271</v>
      </c>
      <c r="J105" s="16">
        <v>2150938.5189272962</v>
      </c>
      <c r="K105" s="16">
        <v>164996.51442852404</v>
      </c>
      <c r="L105" s="16">
        <v>7139620.984935848</v>
      </c>
      <c r="M105" s="16">
        <v>14307.857685241848</v>
      </c>
      <c r="N105" s="17">
        <v>7153928.8426210899</v>
      </c>
      <c r="R105" s="125">
        <f t="shared" si="11"/>
        <v>4833352.6568938149</v>
      </c>
      <c r="S105" s="125">
        <f t="shared" si="12"/>
        <v>2155249.0169612183</v>
      </c>
      <c r="T105" s="125">
        <f t="shared" si="13"/>
        <v>165327.16876605613</v>
      </c>
      <c r="U105" s="125">
        <f t="shared" si="14"/>
        <v>7153928.842621089</v>
      </c>
    </row>
    <row r="106" spans="1:21" x14ac:dyDescent="0.2">
      <c r="A106" s="4">
        <f>'[4]Gas - Delta Unbilled'!A106</f>
        <v>2024</v>
      </c>
      <c r="B106" s="4">
        <f>'[4]Gas - Delta Unbilled'!B106</f>
        <v>5</v>
      </c>
      <c r="C106" s="11">
        <f t="shared" si="10"/>
        <v>45413</v>
      </c>
      <c r="D106" s="2"/>
      <c r="G106" s="2"/>
      <c r="I106" s="15">
        <v>3232452.1882958119</v>
      </c>
      <c r="J106" s="16">
        <v>1692486.7924992249</v>
      </c>
      <c r="K106" s="16">
        <v>138328.42163714298</v>
      </c>
      <c r="L106" s="16">
        <v>5063267.40243218</v>
      </c>
      <c r="M106" s="16">
        <v>10146.828461788595</v>
      </c>
      <c r="N106" s="17">
        <v>5073414.2308939686</v>
      </c>
      <c r="R106" s="125">
        <f t="shared" si="11"/>
        <v>3238930.0483925976</v>
      </c>
      <c r="S106" s="125">
        <f t="shared" si="12"/>
        <v>1695878.5495984219</v>
      </c>
      <c r="T106" s="125">
        <f t="shared" si="13"/>
        <v>138605.63290294888</v>
      </c>
      <c r="U106" s="125">
        <f t="shared" si="14"/>
        <v>5073414.2308939686</v>
      </c>
    </row>
    <row r="107" spans="1:21" x14ac:dyDescent="0.2">
      <c r="A107" s="4">
        <f>'[4]Gas - Delta Unbilled'!A107</f>
        <v>2024</v>
      </c>
      <c r="B107" s="4">
        <f>'[4]Gas - Delta Unbilled'!B107</f>
        <v>6</v>
      </c>
      <c r="C107" s="11">
        <f t="shared" si="10"/>
        <v>45444</v>
      </c>
      <c r="D107" s="2"/>
      <c r="G107" s="2"/>
      <c r="I107" s="15">
        <v>2275843.8328268668</v>
      </c>
      <c r="J107" s="16">
        <v>1338029.9925009112</v>
      </c>
      <c r="K107" s="16">
        <v>120422.56459452021</v>
      </c>
      <c r="L107" s="16">
        <v>3734296.389922298</v>
      </c>
      <c r="M107" s="16">
        <v>7483.5598996444605</v>
      </c>
      <c r="N107" s="17">
        <v>3741779.9498219425</v>
      </c>
      <c r="R107" s="125">
        <f t="shared" si="11"/>
        <v>2280404.6421110891</v>
      </c>
      <c r="S107" s="125">
        <f t="shared" si="12"/>
        <v>1340711.4153315746</v>
      </c>
      <c r="T107" s="125">
        <f t="shared" si="13"/>
        <v>120663.89237927878</v>
      </c>
      <c r="U107" s="125">
        <f t="shared" si="14"/>
        <v>3741779.9498219425</v>
      </c>
    </row>
    <row r="108" spans="1:21" x14ac:dyDescent="0.2">
      <c r="A108" s="4">
        <f>'[4]Gas - Delta Unbilled'!A108</f>
        <v>2024</v>
      </c>
      <c r="B108" s="4">
        <f>'[4]Gas - Delta Unbilled'!B108</f>
        <v>7</v>
      </c>
      <c r="C108" s="11">
        <f t="shared" si="10"/>
        <v>45474</v>
      </c>
      <c r="D108" s="2"/>
      <c r="G108" s="2"/>
      <c r="I108" s="15">
        <v>1590096.6262993645</v>
      </c>
      <c r="J108" s="16">
        <v>1041896.9085211771</v>
      </c>
      <c r="K108" s="16">
        <v>101502.87094014304</v>
      </c>
      <c r="L108" s="16">
        <v>2733496.4057606845</v>
      </c>
      <c r="M108" s="16">
        <v>5477.948708939366</v>
      </c>
      <c r="N108" s="17">
        <v>2738974.3544696239</v>
      </c>
      <c r="R108" s="125">
        <f t="shared" si="11"/>
        <v>1593283.192684734</v>
      </c>
      <c r="S108" s="125">
        <f t="shared" si="12"/>
        <v>1043984.8782777326</v>
      </c>
      <c r="T108" s="125">
        <f t="shared" si="13"/>
        <v>101706.28350715736</v>
      </c>
      <c r="U108" s="125">
        <f t="shared" si="14"/>
        <v>2738974.3544696243</v>
      </c>
    </row>
    <row r="109" spans="1:21" x14ac:dyDescent="0.2">
      <c r="A109" s="4">
        <f>'[4]Gas - Delta Unbilled'!A109</f>
        <v>2024</v>
      </c>
      <c r="B109" s="4">
        <f>'[4]Gas - Delta Unbilled'!B109</f>
        <v>8</v>
      </c>
      <c r="C109" s="11">
        <f t="shared" si="10"/>
        <v>45505</v>
      </c>
      <c r="D109" s="2"/>
      <c r="G109" s="2"/>
      <c r="I109" s="15">
        <v>1527513.2408419074</v>
      </c>
      <c r="J109" s="16">
        <v>1060258.3608286525</v>
      </c>
      <c r="K109" s="16">
        <v>106841.81223562729</v>
      </c>
      <c r="L109" s="16">
        <v>2694613.4139061873</v>
      </c>
      <c r="M109" s="16">
        <v>5400.0268815751188</v>
      </c>
      <c r="N109" s="17">
        <v>2700013.4407877624</v>
      </c>
      <c r="R109" s="125">
        <f t="shared" si="11"/>
        <v>1530574.3896211495</v>
      </c>
      <c r="S109" s="125">
        <f t="shared" si="12"/>
        <v>1062383.127082818</v>
      </c>
      <c r="T109" s="125">
        <f t="shared" si="13"/>
        <v>107055.92408379487</v>
      </c>
      <c r="U109" s="125">
        <f t="shared" si="14"/>
        <v>2700013.4407877624</v>
      </c>
    </row>
    <row r="110" spans="1:21" x14ac:dyDescent="0.2">
      <c r="A110" s="4">
        <f>'[4]Gas - Delta Unbilled'!A110</f>
        <v>2024</v>
      </c>
      <c r="B110" s="4">
        <f>'[4]Gas - Delta Unbilled'!B110</f>
        <v>9</v>
      </c>
      <c r="C110" s="11">
        <f t="shared" si="10"/>
        <v>45536</v>
      </c>
      <c r="D110" s="2"/>
      <c r="G110" s="2"/>
      <c r="I110" s="15">
        <v>2171503.0513831759</v>
      </c>
      <c r="J110" s="16">
        <v>1293876.9036211157</v>
      </c>
      <c r="K110" s="16">
        <v>122071.80806294616</v>
      </c>
      <c r="L110" s="16">
        <v>3587451.763067238</v>
      </c>
      <c r="M110" s="16">
        <v>7189.2820903151296</v>
      </c>
      <c r="N110" s="17">
        <v>3594641.0451575532</v>
      </c>
      <c r="R110" s="125">
        <f t="shared" si="11"/>
        <v>2175854.7609049859</v>
      </c>
      <c r="S110" s="125">
        <f t="shared" si="12"/>
        <v>1296469.8433077312</v>
      </c>
      <c r="T110" s="125">
        <f t="shared" si="13"/>
        <v>122316.44094483583</v>
      </c>
      <c r="U110" s="125">
        <f t="shared" si="14"/>
        <v>3594641.0451575532</v>
      </c>
    </row>
    <row r="111" spans="1:21" x14ac:dyDescent="0.2">
      <c r="A111" s="4">
        <f>'[4]Gas - Delta Unbilled'!A111</f>
        <v>2024</v>
      </c>
      <c r="B111" s="4">
        <f>'[4]Gas - Delta Unbilled'!B111</f>
        <v>10</v>
      </c>
      <c r="C111" s="11">
        <f t="shared" si="10"/>
        <v>45566</v>
      </c>
      <c r="D111" s="2"/>
      <c r="G111" s="2"/>
      <c r="I111" s="15">
        <v>4252887.9900420131</v>
      </c>
      <c r="J111" s="16">
        <v>1912401.9754070702</v>
      </c>
      <c r="K111" s="16">
        <v>153799.3862755642</v>
      </c>
      <c r="L111" s="16">
        <v>6319089.351724647</v>
      </c>
      <c r="M111" s="16">
        <v>12663.505714879371</v>
      </c>
      <c r="N111" s="17">
        <v>6331752.8574395264</v>
      </c>
      <c r="R111" s="125">
        <f t="shared" si="11"/>
        <v>4261410.8116653441</v>
      </c>
      <c r="S111" s="125">
        <f t="shared" si="12"/>
        <v>1916234.4442956618</v>
      </c>
      <c r="T111" s="125">
        <f t="shared" si="13"/>
        <v>154107.60147852125</v>
      </c>
      <c r="U111" s="125">
        <f t="shared" si="14"/>
        <v>6331752.8574395273</v>
      </c>
    </row>
    <row r="112" spans="1:21" x14ac:dyDescent="0.2">
      <c r="A112" s="4">
        <f>'[4]Gas - Delta Unbilled'!A112</f>
        <v>2024</v>
      </c>
      <c r="B112" s="4">
        <f>'[4]Gas - Delta Unbilled'!B112</f>
        <v>11</v>
      </c>
      <c r="C112" s="11">
        <f t="shared" si="10"/>
        <v>45597</v>
      </c>
      <c r="D112" s="2"/>
      <c r="G112" s="2"/>
      <c r="I112" s="15">
        <v>6584060.6221804759</v>
      </c>
      <c r="J112" s="16">
        <v>2583928.943635433</v>
      </c>
      <c r="K112" s="16">
        <v>175758.82290896695</v>
      </c>
      <c r="L112" s="16">
        <v>9343748.3887248766</v>
      </c>
      <c r="M112" s="16">
        <v>18724.946670791134</v>
      </c>
      <c r="N112" s="17">
        <v>9362473.3353956677</v>
      </c>
      <c r="R112" s="125">
        <f t="shared" si="11"/>
        <v>6597255.1324453661</v>
      </c>
      <c r="S112" s="125">
        <f t="shared" si="12"/>
        <v>2589107.1579513354</v>
      </c>
      <c r="T112" s="125">
        <f t="shared" si="13"/>
        <v>176111.04499896488</v>
      </c>
      <c r="U112" s="125">
        <f t="shared" si="14"/>
        <v>9362473.3353956658</v>
      </c>
    </row>
    <row r="113" spans="1:21" x14ac:dyDescent="0.2">
      <c r="A113" s="4">
        <f>'[4]Gas - Delta Unbilled'!A113</f>
        <v>2024</v>
      </c>
      <c r="B113" s="4">
        <f>'[4]Gas - Delta Unbilled'!B113</f>
        <v>12</v>
      </c>
      <c r="C113" s="11">
        <f t="shared" si="10"/>
        <v>45627</v>
      </c>
      <c r="D113" s="2"/>
      <c r="G113" s="2"/>
      <c r="I113" s="15">
        <v>7567153.3439046219</v>
      </c>
      <c r="J113" s="16">
        <v>2927135.5476037222</v>
      </c>
      <c r="K113" s="16">
        <v>183067.54294694544</v>
      </c>
      <c r="L113" s="16">
        <v>10677356.43445529</v>
      </c>
      <c r="M113" s="16">
        <v>21397.507884679362</v>
      </c>
      <c r="N113" s="17">
        <v>10698753.94233997</v>
      </c>
      <c r="R113" s="125">
        <f t="shared" si="11"/>
        <v>7582317.9798643505</v>
      </c>
      <c r="S113" s="125">
        <f t="shared" si="12"/>
        <v>2933001.5507051321</v>
      </c>
      <c r="T113" s="125">
        <f t="shared" si="13"/>
        <v>183434.41177048639</v>
      </c>
      <c r="U113" s="125">
        <f t="shared" si="14"/>
        <v>10698753.94233997</v>
      </c>
    </row>
    <row r="114" spans="1:21" x14ac:dyDescent="0.2">
      <c r="A114" s="4">
        <f>'[4]Gas - Delta Unbilled'!A114</f>
        <v>2025</v>
      </c>
      <c r="B114" s="4">
        <f>'[4]Gas - Delta Unbilled'!B114</f>
        <v>1</v>
      </c>
      <c r="C114" s="11">
        <f t="shared" si="10"/>
        <v>45658</v>
      </c>
      <c r="D114" s="2"/>
      <c r="G114" s="2"/>
      <c r="I114" s="15">
        <v>7100393.4917203477</v>
      </c>
      <c r="J114" s="16">
        <v>2813713.4509236268</v>
      </c>
      <c r="K114" s="16">
        <v>184910.15235598132</v>
      </c>
      <c r="L114" s="16">
        <v>10099017.094999956</v>
      </c>
      <c r="M114" s="16">
        <v>20238.511212425306</v>
      </c>
      <c r="N114" s="17">
        <v>10119255.606212381</v>
      </c>
      <c r="R114" s="125">
        <f t="shared" si="11"/>
        <v>7114622.7371947374</v>
      </c>
      <c r="S114" s="125">
        <f t="shared" si="12"/>
        <v>2819352.1552340952</v>
      </c>
      <c r="T114" s="125">
        <f t="shared" si="13"/>
        <v>185280.71378354842</v>
      </c>
      <c r="U114" s="125">
        <f t="shared" si="14"/>
        <v>10119255.606212381</v>
      </c>
    </row>
    <row r="115" spans="1:21" x14ac:dyDescent="0.2">
      <c r="A115" s="4">
        <f>'[4]Gas - Delta Unbilled'!A115</f>
        <v>2025</v>
      </c>
      <c r="B115" s="4">
        <f>'[4]Gas - Delta Unbilled'!B115</f>
        <v>2</v>
      </c>
      <c r="C115" s="11">
        <f t="shared" si="10"/>
        <v>45689</v>
      </c>
      <c r="D115" s="2"/>
      <c r="G115" s="2"/>
      <c r="I115" s="15">
        <v>6597043.5968017373</v>
      </c>
      <c r="J115" s="16">
        <v>2645153.8457018775</v>
      </c>
      <c r="K115" s="16">
        <v>180014.48934903397</v>
      </c>
      <c r="L115" s="16">
        <v>9422211.931852648</v>
      </c>
      <c r="M115" s="16">
        <v>18882.18824018538</v>
      </c>
      <c r="N115" s="17">
        <v>9441094.1200928334</v>
      </c>
      <c r="R115" s="125">
        <f t="shared" si="11"/>
        <v>6610264.1250518411</v>
      </c>
      <c r="S115" s="125">
        <f t="shared" si="12"/>
        <v>2650454.7552123019</v>
      </c>
      <c r="T115" s="125">
        <f t="shared" si="13"/>
        <v>180375.23982869135</v>
      </c>
      <c r="U115" s="125">
        <f t="shared" si="14"/>
        <v>9441094.1200928334</v>
      </c>
    </row>
    <row r="116" spans="1:21" x14ac:dyDescent="0.2">
      <c r="A116" s="4">
        <f>'[4]Gas - Delta Unbilled'!A116</f>
        <v>2025</v>
      </c>
      <c r="B116" s="4">
        <f>'[4]Gas - Delta Unbilled'!B116</f>
        <v>3</v>
      </c>
      <c r="C116" s="11">
        <f t="shared" si="10"/>
        <v>45717</v>
      </c>
      <c r="D116" s="2"/>
      <c r="G116" s="2"/>
      <c r="I116" s="15">
        <v>6070768.6624511583</v>
      </c>
      <c r="J116" s="16">
        <v>2541633.6300119674</v>
      </c>
      <c r="K116" s="16">
        <v>177899.47755537176</v>
      </c>
      <c r="L116" s="16">
        <v>8790301.7700184956</v>
      </c>
      <c r="M116" s="16">
        <v>17615.835210457444</v>
      </c>
      <c r="N116" s="17">
        <v>8807917.6052289531</v>
      </c>
      <c r="R116" s="125">
        <f t="shared" si="11"/>
        <v>6082934.5315141864</v>
      </c>
      <c r="S116" s="125">
        <f t="shared" si="12"/>
        <v>2546727.0841803281</v>
      </c>
      <c r="T116" s="125">
        <f t="shared" si="13"/>
        <v>178255.98953444062</v>
      </c>
      <c r="U116" s="125">
        <f t="shared" si="14"/>
        <v>8807917.6052289568</v>
      </c>
    </row>
    <row r="117" spans="1:21" x14ac:dyDescent="0.2">
      <c r="A117" s="4">
        <f>'[4]Gas - Delta Unbilled'!A117</f>
        <v>2025</v>
      </c>
      <c r="B117" s="4">
        <f>'[4]Gas - Delta Unbilled'!B117</f>
        <v>4</v>
      </c>
      <c r="C117" s="11">
        <f t="shared" si="10"/>
        <v>45748</v>
      </c>
      <c r="D117" s="2"/>
      <c r="G117" s="2"/>
      <c r="I117" s="15">
        <v>4836610.8115239842</v>
      </c>
      <c r="J117" s="16">
        <v>2164635.7430460351</v>
      </c>
      <c r="K117" s="16">
        <v>162978.54368844585</v>
      </c>
      <c r="L117" s="16">
        <v>7164225.0982584646</v>
      </c>
      <c r="M117" s="16">
        <v>14357.164525567554</v>
      </c>
      <c r="N117" s="17">
        <v>7178582.2627840322</v>
      </c>
      <c r="R117" s="125">
        <f t="shared" si="11"/>
        <v>4846303.4183607055</v>
      </c>
      <c r="S117" s="125">
        <f t="shared" si="12"/>
        <v>2168973.6904268889</v>
      </c>
      <c r="T117" s="125">
        <f t="shared" si="13"/>
        <v>163305.15399643872</v>
      </c>
      <c r="U117" s="125">
        <f t="shared" si="14"/>
        <v>7178582.2627840331</v>
      </c>
    </row>
    <row r="118" spans="1:21" x14ac:dyDescent="0.2">
      <c r="A118" s="4">
        <f>'[4]Gas - Delta Unbilled'!A118</f>
        <v>2025</v>
      </c>
      <c r="B118" s="4">
        <f>'[4]Gas - Delta Unbilled'!B118</f>
        <v>5</v>
      </c>
      <c r="C118" s="11">
        <f t="shared" si="10"/>
        <v>45778</v>
      </c>
      <c r="D118" s="2"/>
      <c r="G118" s="2"/>
      <c r="I118" s="15">
        <v>3240523.9290512763</v>
      </c>
      <c r="J118" s="16">
        <v>1703353.6312171416</v>
      </c>
      <c r="K118" s="16">
        <v>136680.14193102726</v>
      </c>
      <c r="L118" s="16">
        <v>5080557.7021994451</v>
      </c>
      <c r="M118" s="16">
        <v>10181.478361121379</v>
      </c>
      <c r="N118" s="17">
        <v>5090739.1805605665</v>
      </c>
      <c r="R118" s="125">
        <f t="shared" si="11"/>
        <v>3247017.9649812388</v>
      </c>
      <c r="S118" s="125">
        <f t="shared" si="12"/>
        <v>1706767.1655482382</v>
      </c>
      <c r="T118" s="125">
        <f t="shared" si="13"/>
        <v>136954.05003108946</v>
      </c>
      <c r="U118" s="125">
        <f t="shared" si="14"/>
        <v>5090739.1805605665</v>
      </c>
    </row>
    <row r="119" spans="1:21" x14ac:dyDescent="0.2">
      <c r="A119" s="4">
        <f>'[4]Gas - Delta Unbilled'!A119</f>
        <v>2025</v>
      </c>
      <c r="B119" s="4">
        <f>'[4]Gas - Delta Unbilled'!B119</f>
        <v>6</v>
      </c>
      <c r="C119" s="11">
        <f t="shared" si="10"/>
        <v>45809</v>
      </c>
      <c r="D119" s="2"/>
      <c r="G119" s="2"/>
      <c r="I119" s="15">
        <v>2281406.531365986</v>
      </c>
      <c r="J119" s="16">
        <v>1346481.2237815033</v>
      </c>
      <c r="K119" s="16">
        <v>119027.1175050465</v>
      </c>
      <c r="L119" s="16">
        <v>3746914.8726525363</v>
      </c>
      <c r="M119" s="16">
        <v>7508.8474401859567</v>
      </c>
      <c r="N119" s="17">
        <v>3754423.7200927222</v>
      </c>
      <c r="R119" s="125">
        <f t="shared" si="11"/>
        <v>2285978.4883426717</v>
      </c>
      <c r="S119" s="125">
        <f t="shared" si="12"/>
        <v>1349179.5829473983</v>
      </c>
      <c r="T119" s="125">
        <f t="shared" si="13"/>
        <v>119265.64880265182</v>
      </c>
      <c r="U119" s="125">
        <f t="shared" si="14"/>
        <v>3754423.7200927222</v>
      </c>
    </row>
    <row r="120" spans="1:21" x14ac:dyDescent="0.2">
      <c r="A120" s="4">
        <f>'[4]Gas - Delta Unbilled'!A120</f>
        <v>2025</v>
      </c>
      <c r="B120" s="4">
        <f>'[4]Gas - Delta Unbilled'!B120</f>
        <v>7</v>
      </c>
      <c r="C120" s="11">
        <f t="shared" si="10"/>
        <v>45839</v>
      </c>
      <c r="D120" s="2"/>
      <c r="G120" s="2"/>
      <c r="I120" s="15">
        <v>1594251.9961008835</v>
      </c>
      <c r="J120" s="16">
        <v>1048866.198445987</v>
      </c>
      <c r="K120" s="16">
        <v>100358.84573073582</v>
      </c>
      <c r="L120" s="16">
        <v>2743477.0402776063</v>
      </c>
      <c r="M120" s="16">
        <v>5497.9499805164523</v>
      </c>
      <c r="N120" s="17">
        <v>2748974.9902581228</v>
      </c>
      <c r="R120" s="125">
        <f t="shared" si="11"/>
        <v>1597446.8898806449</v>
      </c>
      <c r="S120" s="125">
        <f t="shared" si="12"/>
        <v>1050968.1347154179</v>
      </c>
      <c r="T120" s="125">
        <f t="shared" si="13"/>
        <v>100559.96566205994</v>
      </c>
      <c r="U120" s="125">
        <f t="shared" si="14"/>
        <v>2748974.9902581223</v>
      </c>
    </row>
    <row r="121" spans="1:21" x14ac:dyDescent="0.2">
      <c r="A121" s="4">
        <f>'[4]Gas - Delta Unbilled'!A121</f>
        <v>2025</v>
      </c>
      <c r="B121" s="4">
        <f>'[4]Gas - Delta Unbilled'!B121</f>
        <v>8</v>
      </c>
      <c r="C121" s="11">
        <f t="shared" si="10"/>
        <v>45870</v>
      </c>
      <c r="D121" s="2"/>
      <c r="G121" s="2"/>
      <c r="I121" s="15">
        <v>1532535.4871554042</v>
      </c>
      <c r="J121" s="16">
        <v>1066701.7602018779</v>
      </c>
      <c r="K121" s="16">
        <v>105502.29996795866</v>
      </c>
      <c r="L121" s="16">
        <v>2704739.5473252409</v>
      </c>
      <c r="M121" s="16">
        <v>5420.3197341184132</v>
      </c>
      <c r="N121" s="17">
        <v>2710159.8670593593</v>
      </c>
      <c r="R121" s="125">
        <f t="shared" si="11"/>
        <v>1535606.7005565171</v>
      </c>
      <c r="S121" s="125">
        <f t="shared" si="12"/>
        <v>1068839.4390800379</v>
      </c>
      <c r="T121" s="125">
        <f t="shared" si="13"/>
        <v>105713.72742280427</v>
      </c>
      <c r="U121" s="125">
        <f t="shared" si="14"/>
        <v>2710159.8670593589</v>
      </c>
    </row>
    <row r="122" spans="1:21" x14ac:dyDescent="0.2">
      <c r="A122" s="4">
        <f>'[4]Gas - Delta Unbilled'!A122</f>
        <v>2025</v>
      </c>
      <c r="B122" s="4">
        <f>'[4]Gas - Delta Unbilled'!B122</f>
        <v>9</v>
      </c>
      <c r="C122" s="11">
        <f t="shared" si="10"/>
        <v>45901</v>
      </c>
      <c r="D122" s="2"/>
      <c r="G122" s="2"/>
      <c r="I122" s="15">
        <v>2178278.9264199524</v>
      </c>
      <c r="J122" s="16">
        <v>1300873.8802455647</v>
      </c>
      <c r="K122" s="16">
        <v>120419.85691517564</v>
      </c>
      <c r="L122" s="16">
        <v>3599572.6635806928</v>
      </c>
      <c r="M122" s="16">
        <v>7213.5724721057341</v>
      </c>
      <c r="N122" s="17">
        <v>3606786.2360527986</v>
      </c>
      <c r="R122" s="125">
        <f t="shared" si="11"/>
        <v>2182644.2148496518</v>
      </c>
      <c r="S122" s="125">
        <f t="shared" si="12"/>
        <v>1303480.8419294236</v>
      </c>
      <c r="T122" s="125">
        <f t="shared" si="13"/>
        <v>120661.17927372309</v>
      </c>
      <c r="U122" s="125">
        <f t="shared" si="14"/>
        <v>3606786.2360527986</v>
      </c>
    </row>
    <row r="123" spans="1:21" x14ac:dyDescent="0.2">
      <c r="A123" s="4">
        <f>'[4]Gas - Delta Unbilled'!A123</f>
        <v>2025</v>
      </c>
      <c r="B123" s="4">
        <f>'[4]Gas - Delta Unbilled'!B123</f>
        <v>10</v>
      </c>
      <c r="C123" s="11">
        <f t="shared" si="10"/>
        <v>45931</v>
      </c>
      <c r="D123" s="2"/>
      <c r="G123" s="2"/>
      <c r="I123" s="15">
        <v>4265335.9198152889</v>
      </c>
      <c r="J123" s="16">
        <v>1923757.8195203247</v>
      </c>
      <c r="K123" s="16">
        <v>151751.5091266848</v>
      </c>
      <c r="L123" s="16">
        <v>6340845.248462298</v>
      </c>
      <c r="M123" s="16">
        <v>12707.104706337675</v>
      </c>
      <c r="N123" s="17">
        <v>6353552.3531686356</v>
      </c>
      <c r="R123" s="125">
        <f t="shared" si="11"/>
        <v>4273883.6871896684</v>
      </c>
      <c r="S123" s="125">
        <f t="shared" si="12"/>
        <v>1927613.045611548</v>
      </c>
      <c r="T123" s="125">
        <f t="shared" si="13"/>
        <v>152055.62036741964</v>
      </c>
      <c r="U123" s="125">
        <f t="shared" si="14"/>
        <v>6353552.3531686366</v>
      </c>
    </row>
    <row r="124" spans="1:21" x14ac:dyDescent="0.2">
      <c r="A124" s="4">
        <f>'[4]Gas - Delta Unbilled'!A124</f>
        <v>2025</v>
      </c>
      <c r="B124" s="4">
        <f>'[4]Gas - Delta Unbilled'!B124</f>
        <v>11</v>
      </c>
      <c r="C124" s="11">
        <f t="shared" si="10"/>
        <v>45962</v>
      </c>
      <c r="D124" s="2"/>
      <c r="G124" s="2"/>
      <c r="I124" s="15">
        <v>6603050.6629987312</v>
      </c>
      <c r="J124" s="16">
        <v>2600786.1885650051</v>
      </c>
      <c r="K124" s="16">
        <v>173450.7549790474</v>
      </c>
      <c r="L124" s="16">
        <v>9377287.6065427847</v>
      </c>
      <c r="M124" s="16">
        <v>18792.159532150254</v>
      </c>
      <c r="N124" s="17">
        <v>9396079.766074935</v>
      </c>
      <c r="R124" s="125">
        <f t="shared" si="11"/>
        <v>6616283.2294576466</v>
      </c>
      <c r="S124" s="125">
        <f t="shared" si="12"/>
        <v>2605998.184934875</v>
      </c>
      <c r="T124" s="125">
        <f t="shared" si="13"/>
        <v>173798.35168241223</v>
      </c>
      <c r="U124" s="125">
        <f t="shared" si="14"/>
        <v>9396079.7660749331</v>
      </c>
    </row>
    <row r="125" spans="1:21" x14ac:dyDescent="0.2">
      <c r="A125" s="4">
        <f>'[4]Gas - Delta Unbilled'!A125</f>
        <v>2025</v>
      </c>
      <c r="B125" s="4">
        <f>'[4]Gas - Delta Unbilled'!B125</f>
        <v>12</v>
      </c>
      <c r="C125" s="11">
        <f t="shared" si="10"/>
        <v>45992</v>
      </c>
      <c r="D125" s="2"/>
      <c r="G125" s="2"/>
      <c r="I125" s="15">
        <v>7596071.3805571031</v>
      </c>
      <c r="J125" s="16">
        <v>2942574.8511073519</v>
      </c>
      <c r="K125" s="16">
        <v>180338.6044632601</v>
      </c>
      <c r="L125" s="16">
        <v>10718984.836127715</v>
      </c>
      <c r="M125" s="16">
        <v>21480.931535325944</v>
      </c>
      <c r="N125" s="17">
        <v>10740465.767663041</v>
      </c>
      <c r="R125" s="125">
        <f t="shared" si="11"/>
        <v>7611293.9684940912</v>
      </c>
      <c r="S125" s="125">
        <f t="shared" si="12"/>
        <v>2948471.7946967455</v>
      </c>
      <c r="T125" s="125">
        <f t="shared" si="13"/>
        <v>180700.00447220451</v>
      </c>
      <c r="U125" s="125">
        <f t="shared" si="14"/>
        <v>10740465.767663041</v>
      </c>
    </row>
    <row r="126" spans="1:21" x14ac:dyDescent="0.2">
      <c r="A126" s="4">
        <f>'[4]Gas - Delta Unbilled'!A126</f>
        <v>2026</v>
      </c>
      <c r="B126" s="4">
        <f>'[4]Gas - Delta Unbilled'!B126</f>
        <v>1</v>
      </c>
      <c r="C126" s="11">
        <f t="shared" si="10"/>
        <v>46023</v>
      </c>
      <c r="D126" s="2"/>
      <c r="G126" s="2"/>
      <c r="I126" s="15">
        <v>7152512.2465094887</v>
      </c>
      <c r="J126" s="16">
        <v>2832495.3847498279</v>
      </c>
      <c r="K126" s="16">
        <v>182524.40525464728</v>
      </c>
      <c r="L126" s="16">
        <v>10167532.036513964</v>
      </c>
      <c r="M126" s="16">
        <v>20375.815704436973</v>
      </c>
      <c r="N126" s="17">
        <v>10187907.852218401</v>
      </c>
      <c r="R126" s="125">
        <f t="shared" si="11"/>
        <v>7166845.9383862615</v>
      </c>
      <c r="S126" s="125">
        <f t="shared" si="12"/>
        <v>2838171.7282062406</v>
      </c>
      <c r="T126" s="125">
        <f t="shared" si="13"/>
        <v>182890.18562589909</v>
      </c>
      <c r="U126" s="125">
        <f t="shared" si="14"/>
        <v>10187907.852218401</v>
      </c>
    </row>
    <row r="127" spans="1:21" x14ac:dyDescent="0.2">
      <c r="A127" s="4">
        <f>'[4]Gas - Delta Unbilled'!A127</f>
        <v>2026</v>
      </c>
      <c r="B127" s="4">
        <f>'[4]Gas - Delta Unbilled'!B127</f>
        <v>2</v>
      </c>
      <c r="C127" s="11">
        <f t="shared" si="10"/>
        <v>46054</v>
      </c>
      <c r="D127" s="2"/>
      <c r="G127" s="2"/>
      <c r="I127" s="15">
        <v>6642403.4004739933</v>
      </c>
      <c r="J127" s="16">
        <v>2661413.9100813637</v>
      </c>
      <c r="K127" s="16">
        <v>177630.13578048931</v>
      </c>
      <c r="L127" s="16">
        <v>9481447.4463358447</v>
      </c>
      <c r="M127" s="16">
        <v>19000.89668604359</v>
      </c>
      <c r="N127" s="17">
        <v>9500448.3430218883</v>
      </c>
      <c r="R127" s="125">
        <f t="shared" si="11"/>
        <v>6655714.8301342614</v>
      </c>
      <c r="S127" s="125">
        <f t="shared" si="12"/>
        <v>2666747.4048911459</v>
      </c>
      <c r="T127" s="125">
        <f t="shared" si="13"/>
        <v>177986.10799648226</v>
      </c>
      <c r="U127" s="125">
        <f t="shared" si="14"/>
        <v>9500448.3430218901</v>
      </c>
    </row>
    <row r="128" spans="1:21" x14ac:dyDescent="0.2">
      <c r="A128" s="4">
        <f>'[4]Gas - Delta Unbilled'!A128</f>
        <v>2026</v>
      </c>
      <c r="B128" s="4">
        <f>'[4]Gas - Delta Unbilled'!B128</f>
        <v>3</v>
      </c>
      <c r="C128" s="11">
        <f t="shared" si="10"/>
        <v>46082</v>
      </c>
      <c r="D128" s="2"/>
      <c r="G128" s="2"/>
      <c r="I128" s="15">
        <v>6114144.9939581715</v>
      </c>
      <c r="J128" s="16">
        <v>2557670.5012421543</v>
      </c>
      <c r="K128" s="16">
        <v>175600.11990851798</v>
      </c>
      <c r="L128" s="16">
        <v>8847415.6151088439</v>
      </c>
      <c r="M128" s="16">
        <v>17730.291813844815</v>
      </c>
      <c r="N128" s="17">
        <v>8865145.9069226887</v>
      </c>
      <c r="R128" s="125">
        <f t="shared" si="11"/>
        <v>6126397.7895372454</v>
      </c>
      <c r="S128" s="125">
        <f t="shared" si="12"/>
        <v>2562796.0934290122</v>
      </c>
      <c r="T128" s="125">
        <f t="shared" si="13"/>
        <v>175952.02395643084</v>
      </c>
      <c r="U128" s="125">
        <f t="shared" si="14"/>
        <v>8865145.9069226887</v>
      </c>
    </row>
    <row r="129" spans="1:21" x14ac:dyDescent="0.2">
      <c r="A129" s="4">
        <f>'[4]Gas - Delta Unbilled'!A129</f>
        <v>2026</v>
      </c>
      <c r="B129" s="4">
        <f>'[4]Gas - Delta Unbilled'!B129</f>
        <v>4</v>
      </c>
      <c r="C129" s="11">
        <f t="shared" si="10"/>
        <v>46113</v>
      </c>
      <c r="D129" s="2"/>
      <c r="G129" s="2"/>
      <c r="I129" s="15">
        <v>4869389.0200880487</v>
      </c>
      <c r="J129" s="16">
        <v>2177222.4739313689</v>
      </c>
      <c r="K129" s="16">
        <v>160826.92869888281</v>
      </c>
      <c r="L129" s="16">
        <v>7207438.4227183005</v>
      </c>
      <c r="M129" s="16">
        <v>14443.764374185354</v>
      </c>
      <c r="N129" s="17">
        <v>7221882.1870924858</v>
      </c>
      <c r="R129" s="125">
        <f t="shared" si="11"/>
        <v>4879147.3147174837</v>
      </c>
      <c r="S129" s="125">
        <f t="shared" si="12"/>
        <v>2181585.6452218127</v>
      </c>
      <c r="T129" s="125">
        <f t="shared" si="13"/>
        <v>161149.22715318919</v>
      </c>
      <c r="U129" s="125">
        <f t="shared" si="14"/>
        <v>7221882.1870924858</v>
      </c>
    </row>
    <row r="130" spans="1:21" x14ac:dyDescent="0.2">
      <c r="A130" s="4">
        <f>'[4]Gas - Delta Unbilled'!A130</f>
        <v>2026</v>
      </c>
      <c r="B130" s="4">
        <f>'[4]Gas - Delta Unbilled'!B130</f>
        <v>5</v>
      </c>
      <c r="C130" s="11">
        <f t="shared" si="10"/>
        <v>46143</v>
      </c>
      <c r="D130" s="2"/>
      <c r="G130" s="2"/>
      <c r="I130" s="15">
        <v>3262894.4993349719</v>
      </c>
      <c r="J130" s="16">
        <v>1713131.9202596701</v>
      </c>
      <c r="K130" s="16">
        <v>134899.02331365846</v>
      </c>
      <c r="L130" s="16">
        <v>5110925.4429083001</v>
      </c>
      <c r="M130" s="16">
        <v>10242.335556930862</v>
      </c>
      <c r="N130" s="17">
        <v>5121167.7784652309</v>
      </c>
      <c r="R130" s="125">
        <f t="shared" si="11"/>
        <v>3269433.3660671064</v>
      </c>
      <c r="S130" s="125">
        <f t="shared" si="12"/>
        <v>1716565.0503603911</v>
      </c>
      <c r="T130" s="125">
        <f t="shared" si="13"/>
        <v>135169.36203773392</v>
      </c>
      <c r="U130" s="125">
        <f t="shared" si="14"/>
        <v>5121167.7784652319</v>
      </c>
    </row>
    <row r="131" spans="1:21" x14ac:dyDescent="0.2">
      <c r="A131" s="4">
        <f>'[4]Gas - Delta Unbilled'!A131</f>
        <v>2026</v>
      </c>
      <c r="B131" s="4">
        <f>'[4]Gas - Delta Unbilled'!B131</f>
        <v>6</v>
      </c>
      <c r="C131" s="11">
        <f t="shared" si="10"/>
        <v>46174</v>
      </c>
      <c r="D131" s="2"/>
      <c r="G131" s="2"/>
      <c r="I131" s="15">
        <v>2297365.3292454719</v>
      </c>
      <c r="J131" s="16">
        <v>1354215.3620480371</v>
      </c>
      <c r="K131" s="16">
        <v>117496.59710750497</v>
      </c>
      <c r="L131" s="16">
        <v>3769077.2884010137</v>
      </c>
      <c r="M131" s="16">
        <v>7553.2610990004614</v>
      </c>
      <c r="N131" s="17">
        <v>3776630.5495000142</v>
      </c>
      <c r="R131" s="125">
        <f t="shared" si="11"/>
        <v>2301969.2677810341</v>
      </c>
      <c r="S131" s="125">
        <f t="shared" si="12"/>
        <v>1356929.2204890153</v>
      </c>
      <c r="T131" s="125">
        <f t="shared" si="13"/>
        <v>117732.06122996492</v>
      </c>
      <c r="U131" s="125">
        <f t="shared" si="14"/>
        <v>3776630.5495000142</v>
      </c>
    </row>
    <row r="132" spans="1:21" x14ac:dyDescent="0.2">
      <c r="A132" s="4">
        <f>'[4]Gas - Delta Unbilled'!A132</f>
        <v>2026</v>
      </c>
      <c r="B132" s="4">
        <f>'[4]Gas - Delta Unbilled'!B132</f>
        <v>7</v>
      </c>
      <c r="C132" s="11">
        <f t="shared" si="10"/>
        <v>46204</v>
      </c>
      <c r="D132" s="2"/>
      <c r="G132" s="2"/>
      <c r="I132" s="15">
        <v>1606358.3861108078</v>
      </c>
      <c r="J132" s="16">
        <v>1055511.880842709</v>
      </c>
      <c r="K132" s="16">
        <v>99136.216137611947</v>
      </c>
      <c r="L132" s="16">
        <v>2761006.4830911285</v>
      </c>
      <c r="M132" s="16">
        <v>5533.0791244311258</v>
      </c>
      <c r="N132" s="17">
        <v>2766539.5622155597</v>
      </c>
      <c r="R132" s="125">
        <f t="shared" si="11"/>
        <v>1609577.5411931942</v>
      </c>
      <c r="S132" s="125">
        <f t="shared" si="12"/>
        <v>1057627.1351129347</v>
      </c>
      <c r="T132" s="125">
        <f t="shared" si="13"/>
        <v>99334.885909430814</v>
      </c>
      <c r="U132" s="125">
        <f t="shared" si="14"/>
        <v>2766539.5622155597</v>
      </c>
    </row>
    <row r="133" spans="1:21" x14ac:dyDescent="0.2">
      <c r="A133" s="4">
        <f>'[4]Gas - Delta Unbilled'!A133</f>
        <v>2026</v>
      </c>
      <c r="B133" s="4">
        <f>'[4]Gas - Delta Unbilled'!B133</f>
        <v>8</v>
      </c>
      <c r="C133" s="11">
        <f t="shared" si="10"/>
        <v>46235</v>
      </c>
      <c r="D133" s="2"/>
      <c r="G133" s="2"/>
      <c r="I133" s="15">
        <v>1544581.0617562563</v>
      </c>
      <c r="J133" s="16">
        <v>1073703.0918572764</v>
      </c>
      <c r="K133" s="16">
        <v>104240.38291014964</v>
      </c>
      <c r="L133" s="16">
        <v>2722524.5365236825</v>
      </c>
      <c r="M133" s="16">
        <v>5455.9609950371087</v>
      </c>
      <c r="N133" s="17">
        <v>2727980.4975187196</v>
      </c>
      <c r="R133" s="125">
        <f t="shared" si="11"/>
        <v>1547676.4145854269</v>
      </c>
      <c r="S133" s="125">
        <f t="shared" si="12"/>
        <v>1075854.8014601967</v>
      </c>
      <c r="T133" s="125">
        <f t="shared" si="13"/>
        <v>104449.28147309582</v>
      </c>
      <c r="U133" s="125">
        <f t="shared" si="14"/>
        <v>2727980.4975187196</v>
      </c>
    </row>
    <row r="134" spans="1:21" x14ac:dyDescent="0.2">
      <c r="A134" s="4">
        <f>'[4]Gas - Delta Unbilled'!A134</f>
        <v>2026</v>
      </c>
      <c r="B134" s="4">
        <f>'[4]Gas - Delta Unbilled'!B134</f>
        <v>9</v>
      </c>
      <c r="C134" s="11">
        <f t="shared" si="10"/>
        <v>46266</v>
      </c>
      <c r="D134" s="2"/>
      <c r="G134" s="2"/>
      <c r="I134" s="15">
        <v>2193728.0331290779</v>
      </c>
      <c r="J134" s="16">
        <v>1308272.6809280699</v>
      </c>
      <c r="K134" s="16">
        <v>118860.43894132574</v>
      </c>
      <c r="L134" s="16">
        <v>3620861.1529984735</v>
      </c>
      <c r="M134" s="16">
        <v>7256.2347755478695</v>
      </c>
      <c r="N134" s="17">
        <v>3628117.3877740214</v>
      </c>
      <c r="R134" s="125">
        <f t="shared" si="11"/>
        <v>2198124.2816924625</v>
      </c>
      <c r="S134" s="125">
        <f t="shared" si="12"/>
        <v>1310894.4698678055</v>
      </c>
      <c r="T134" s="125">
        <f t="shared" si="13"/>
        <v>119098.63621375324</v>
      </c>
      <c r="U134" s="125">
        <f t="shared" si="14"/>
        <v>3628117.3877740214</v>
      </c>
    </row>
    <row r="135" spans="1:21" x14ac:dyDescent="0.2">
      <c r="A135" s="4">
        <f>'[4]Gas - Delta Unbilled'!A135</f>
        <v>2026</v>
      </c>
      <c r="B135" s="4">
        <f>'[4]Gas - Delta Unbilled'!B135</f>
        <v>10</v>
      </c>
      <c r="C135" s="11">
        <f t="shared" si="10"/>
        <v>46296</v>
      </c>
      <c r="D135" s="2"/>
      <c r="G135" s="2"/>
      <c r="I135" s="15">
        <v>4294672.953030155</v>
      </c>
      <c r="J135" s="16">
        <v>1934661.950678471</v>
      </c>
      <c r="K135" s="16">
        <v>149721.2167571621</v>
      </c>
      <c r="L135" s="16">
        <v>6379056.1204657881</v>
      </c>
      <c r="M135" s="16">
        <v>12783.679600132629</v>
      </c>
      <c r="N135" s="17">
        <v>6391839.8000659207</v>
      </c>
      <c r="R135" s="125">
        <f t="shared" si="11"/>
        <v>4303279.5120542645</v>
      </c>
      <c r="S135" s="125">
        <f t="shared" si="12"/>
        <v>1938539.0287359431</v>
      </c>
      <c r="T135" s="125">
        <f t="shared" si="13"/>
        <v>150021.25927571353</v>
      </c>
      <c r="U135" s="125">
        <f t="shared" si="14"/>
        <v>6391839.8000659216</v>
      </c>
    </row>
    <row r="136" spans="1:21" x14ac:dyDescent="0.2">
      <c r="A136" s="4">
        <f>'[4]Gas - Delta Unbilled'!A136</f>
        <v>2026</v>
      </c>
      <c r="B136" s="4">
        <f>'[4]Gas - Delta Unbilled'!B136</f>
        <v>11</v>
      </c>
      <c r="C136" s="11">
        <f t="shared" si="10"/>
        <v>46327</v>
      </c>
      <c r="D136" s="2"/>
      <c r="G136" s="2"/>
      <c r="I136" s="15">
        <v>6648809.7182000987</v>
      </c>
      <c r="J136" s="16">
        <v>2616309.174614225</v>
      </c>
      <c r="K136" s="16">
        <v>171075.16904374259</v>
      </c>
      <c r="L136" s="16">
        <v>9436194.0618580654</v>
      </c>
      <c r="M136" s="16">
        <v>18910.208540799096</v>
      </c>
      <c r="N136" s="17">
        <v>9455104.2703988645</v>
      </c>
      <c r="R136" s="125">
        <f t="shared" si="11"/>
        <v>6662133.9861724442</v>
      </c>
      <c r="S136" s="125">
        <f t="shared" si="12"/>
        <v>2621552.2791725704</v>
      </c>
      <c r="T136" s="125">
        <f t="shared" si="13"/>
        <v>171418.0050538503</v>
      </c>
      <c r="U136" s="125">
        <f t="shared" si="14"/>
        <v>9455104.2703988645</v>
      </c>
    </row>
    <row r="137" spans="1:21" x14ac:dyDescent="0.2">
      <c r="A137" s="4">
        <f>'[4]Gas - Delta Unbilled'!A137</f>
        <v>2026</v>
      </c>
      <c r="B137" s="4">
        <f>'[4]Gas - Delta Unbilled'!B137</f>
        <v>12</v>
      </c>
      <c r="C137" s="11">
        <f t="shared" si="10"/>
        <v>46357</v>
      </c>
      <c r="D137" s="2"/>
      <c r="G137" s="2"/>
      <c r="I137" s="15">
        <v>7651534.4752048329</v>
      </c>
      <c r="J137" s="16">
        <v>2962686.9063039287</v>
      </c>
      <c r="K137" s="16">
        <v>177877.31193256131</v>
      </c>
      <c r="L137" s="16">
        <v>10792098.693441324</v>
      </c>
      <c r="M137" s="16">
        <v>21627.452291464433</v>
      </c>
      <c r="N137" s="17">
        <v>10813726.145732788</v>
      </c>
      <c r="R137" s="125">
        <f t="shared" si="11"/>
        <v>7666868.2116280878</v>
      </c>
      <c r="S137" s="125">
        <f t="shared" si="12"/>
        <v>2968624.1546131545</v>
      </c>
      <c r="T137" s="125">
        <f t="shared" si="13"/>
        <v>178233.77949154438</v>
      </c>
      <c r="U137" s="125">
        <f t="shared" si="14"/>
        <v>10813726.145732787</v>
      </c>
    </row>
    <row r="138" spans="1:21" x14ac:dyDescent="0.2">
      <c r="A138" s="4">
        <f>'[4]Gas - Delta Unbilled'!A138</f>
        <v>2027</v>
      </c>
      <c r="B138" s="4">
        <f>'[4]Gas - Delta Unbilled'!B138</f>
        <v>1</v>
      </c>
      <c r="C138" s="11">
        <f t="shared" si="10"/>
        <v>46388</v>
      </c>
      <c r="D138" s="2"/>
      <c r="G138" s="2"/>
      <c r="I138" s="15">
        <v>7205150.7885907814</v>
      </c>
      <c r="J138" s="16">
        <v>2853074.4224909791</v>
      </c>
      <c r="K138" s="16">
        <v>180152.27265660875</v>
      </c>
      <c r="L138" s="16">
        <v>10238377.483738368</v>
      </c>
      <c r="M138" s="16">
        <v>20517.790548574179</v>
      </c>
      <c r="N138" s="17">
        <v>10258895.274286943</v>
      </c>
      <c r="R138" s="125">
        <f t="shared" si="11"/>
        <v>7219589.9685278377</v>
      </c>
      <c r="S138" s="125">
        <f t="shared" si="12"/>
        <v>2858792.0065039871</v>
      </c>
      <c r="T138" s="125">
        <f t="shared" si="13"/>
        <v>180513.299255119</v>
      </c>
      <c r="U138" s="125">
        <f t="shared" si="14"/>
        <v>10258895.274286944</v>
      </c>
    </row>
    <row r="139" spans="1:21" x14ac:dyDescent="0.2">
      <c r="A139" s="4">
        <f>'[4]Gas - Delta Unbilled'!A139</f>
        <v>2027</v>
      </c>
      <c r="B139" s="4">
        <f>'[4]Gas - Delta Unbilled'!B139</f>
        <v>2</v>
      </c>
      <c r="C139" s="11">
        <f t="shared" si="10"/>
        <v>46419</v>
      </c>
      <c r="D139" s="2"/>
      <c r="G139" s="2"/>
      <c r="I139" s="15">
        <v>6688143.6481981743</v>
      </c>
      <c r="J139" s="16">
        <v>2679293.057261636</v>
      </c>
      <c r="K139" s="16">
        <v>175261.12537088204</v>
      </c>
      <c r="L139" s="16">
        <v>9542697.8308306895</v>
      </c>
      <c r="M139" s="16">
        <v>19123.642947556451</v>
      </c>
      <c r="N139" s="17">
        <v>9561821.473778246</v>
      </c>
      <c r="R139" s="125">
        <f t="shared" si="11"/>
        <v>6701546.7416815376</v>
      </c>
      <c r="S139" s="125">
        <f t="shared" si="12"/>
        <v>2684662.3820256875</v>
      </c>
      <c r="T139" s="125">
        <f t="shared" si="13"/>
        <v>175612.35007102409</v>
      </c>
      <c r="U139" s="125">
        <f t="shared" si="14"/>
        <v>9561821.4737782497</v>
      </c>
    </row>
    <row r="140" spans="1:21" x14ac:dyDescent="0.2">
      <c r="A140" s="4">
        <f>'[4]Gas - Delta Unbilled'!A140</f>
        <v>2027</v>
      </c>
      <c r="B140" s="4">
        <f>'[4]Gas - Delta Unbilled'!B140</f>
        <v>3</v>
      </c>
      <c r="C140" s="11">
        <f t="shared" si="10"/>
        <v>46447</v>
      </c>
      <c r="D140" s="2"/>
      <c r="G140" s="2"/>
      <c r="I140" s="15">
        <v>6157913.4613479348</v>
      </c>
      <c r="J140" s="16">
        <v>2575242.7161014997</v>
      </c>
      <c r="K140" s="16">
        <v>173315.98508023171</v>
      </c>
      <c r="L140" s="16">
        <v>8906472.162529666</v>
      </c>
      <c r="M140" s="16">
        <v>17848.641608275473</v>
      </c>
      <c r="N140" s="17">
        <v>8924320.8041379414</v>
      </c>
      <c r="R140" s="125">
        <f t="shared" si="11"/>
        <v>6170253.9692865079</v>
      </c>
      <c r="S140" s="125">
        <f t="shared" si="12"/>
        <v>2580403.5231477953</v>
      </c>
      <c r="T140" s="125">
        <f t="shared" si="13"/>
        <v>173663.31170363899</v>
      </c>
      <c r="U140" s="125">
        <f t="shared" si="14"/>
        <v>8924320.8041379433</v>
      </c>
    </row>
    <row r="141" spans="1:21" x14ac:dyDescent="0.2">
      <c r="A141" s="4">
        <f>'[4]Gas - Delta Unbilled'!A141</f>
        <v>2027</v>
      </c>
      <c r="B141" s="4">
        <f>'[4]Gas - Delta Unbilled'!B141</f>
        <v>4</v>
      </c>
      <c r="C141" s="11">
        <f t="shared" si="10"/>
        <v>46478</v>
      </c>
      <c r="D141" s="2"/>
      <c r="G141" s="2"/>
      <c r="I141" s="15">
        <v>4902388.5391422622</v>
      </c>
      <c r="J141" s="16">
        <v>2191043.5377092138</v>
      </c>
      <c r="K141" s="16">
        <v>158689.55257160624</v>
      </c>
      <c r="L141" s="16">
        <v>7252121.6294230828</v>
      </c>
      <c r="M141" s="16">
        <v>14533.309878603555</v>
      </c>
      <c r="N141" s="17">
        <v>7266654.9393016864</v>
      </c>
      <c r="R141" s="125">
        <f t="shared" si="11"/>
        <v>4912212.9650724074</v>
      </c>
      <c r="S141" s="125">
        <f t="shared" si="12"/>
        <v>2195434.4065222582</v>
      </c>
      <c r="T141" s="125">
        <f t="shared" si="13"/>
        <v>159007.56770702029</v>
      </c>
      <c r="U141" s="125">
        <f t="shared" si="14"/>
        <v>7266654.9393016854</v>
      </c>
    </row>
    <row r="142" spans="1:21" x14ac:dyDescent="0.2">
      <c r="A142" s="4">
        <f>'[4]Gas - Delta Unbilled'!A142</f>
        <v>2027</v>
      </c>
      <c r="B142" s="4">
        <f>'[4]Gas - Delta Unbilled'!B142</f>
        <v>5</v>
      </c>
      <c r="C142" s="11">
        <f t="shared" si="10"/>
        <v>46508</v>
      </c>
      <c r="D142" s="2"/>
      <c r="G142" s="2"/>
      <c r="I142" s="15">
        <v>3285384.2671444993</v>
      </c>
      <c r="J142" s="16">
        <v>1723815.0709492892</v>
      </c>
      <c r="K142" s="16">
        <v>133126.79089780609</v>
      </c>
      <c r="L142" s="16">
        <v>5142326.1289915945</v>
      </c>
      <c r="M142" s="16">
        <v>10305.262783550657</v>
      </c>
      <c r="N142" s="17">
        <v>5152631.3917751452</v>
      </c>
      <c r="R142" s="125">
        <f t="shared" si="11"/>
        <v>3291968.203551603</v>
      </c>
      <c r="S142" s="125">
        <f t="shared" si="12"/>
        <v>1727269.6101696286</v>
      </c>
      <c r="T142" s="125">
        <f t="shared" si="13"/>
        <v>133393.57805391392</v>
      </c>
      <c r="U142" s="125">
        <f t="shared" si="14"/>
        <v>5152631.3917751461</v>
      </c>
    </row>
    <row r="143" spans="1:21" x14ac:dyDescent="0.2">
      <c r="A143" s="4">
        <f>'[4]Gas - Delta Unbilled'!A143</f>
        <v>2027</v>
      </c>
      <c r="B143" s="4">
        <f>'[4]Gas - Delta Unbilled'!B143</f>
        <v>6</v>
      </c>
      <c r="C143" s="11">
        <f t="shared" si="10"/>
        <v>46539</v>
      </c>
      <c r="D143" s="2"/>
      <c r="G143" s="2"/>
      <c r="I143" s="15">
        <v>2313389.538872703</v>
      </c>
      <c r="J143" s="16">
        <v>1362633.0600589835</v>
      </c>
      <c r="K143" s="16">
        <v>115970.95005076996</v>
      </c>
      <c r="L143" s="16">
        <v>3791993.5489824563</v>
      </c>
      <c r="M143" s="16">
        <v>7599.1854689032771</v>
      </c>
      <c r="N143" s="17">
        <v>3799592.7344513596</v>
      </c>
      <c r="R143" s="125">
        <f t="shared" si="11"/>
        <v>2318025.5900528091</v>
      </c>
      <c r="S143" s="125">
        <f t="shared" si="12"/>
        <v>1365363.7876342521</v>
      </c>
      <c r="T143" s="125">
        <f t="shared" si="13"/>
        <v>116203.35676429857</v>
      </c>
      <c r="U143" s="125">
        <f t="shared" si="14"/>
        <v>3799592.7344513596</v>
      </c>
    </row>
    <row r="144" spans="1:21" x14ac:dyDescent="0.2">
      <c r="A144" s="4">
        <f>'[4]Gas - Delta Unbilled'!A144</f>
        <v>2027</v>
      </c>
      <c r="B144" s="4">
        <f>'[4]Gas - Delta Unbilled'!B144</f>
        <v>7</v>
      </c>
      <c r="C144" s="11">
        <f t="shared" si="10"/>
        <v>46569</v>
      </c>
      <c r="D144" s="2"/>
      <c r="G144" s="2"/>
      <c r="I144" s="15">
        <v>1618536.2053133424</v>
      </c>
      <c r="J144" s="16">
        <v>1062679.6398485228</v>
      </c>
      <c r="K144" s="16">
        <v>97916.33704157488</v>
      </c>
      <c r="L144" s="16">
        <v>2779132.18220344</v>
      </c>
      <c r="M144" s="16">
        <v>5569.4031707481481</v>
      </c>
      <c r="N144" s="17">
        <v>2784701.5853741881</v>
      </c>
      <c r="R144" s="125">
        <f t="shared" si="11"/>
        <v>1621779.7648430283</v>
      </c>
      <c r="S144" s="125">
        <f t="shared" si="12"/>
        <v>1064809.2583652532</v>
      </c>
      <c r="T144" s="125">
        <f t="shared" si="13"/>
        <v>98112.562165906682</v>
      </c>
      <c r="U144" s="125">
        <f t="shared" si="14"/>
        <v>2784701.5853741881</v>
      </c>
    </row>
    <row r="145" spans="1:21" x14ac:dyDescent="0.2">
      <c r="A145" s="4">
        <f>'[4]Gas - Delta Unbilled'!A145</f>
        <v>2027</v>
      </c>
      <c r="B145" s="4">
        <f>'[4]Gas - Delta Unbilled'!B145</f>
        <v>8</v>
      </c>
      <c r="C145" s="11">
        <f t="shared" si="10"/>
        <v>46600</v>
      </c>
      <c r="D145" s="2"/>
      <c r="G145" s="2"/>
      <c r="I145" s="15">
        <v>1556618.9384942749</v>
      </c>
      <c r="J145" s="16">
        <v>1081302.1393970302</v>
      </c>
      <c r="K145" s="16">
        <v>102993.39640180419</v>
      </c>
      <c r="L145" s="16">
        <v>2740914.474293109</v>
      </c>
      <c r="M145" s="16">
        <v>5492.8145777415484</v>
      </c>
      <c r="N145" s="17">
        <v>2746407.2888708506</v>
      </c>
      <c r="R145" s="125">
        <f t="shared" si="11"/>
        <v>1559738.4153249245</v>
      </c>
      <c r="S145" s="125">
        <f t="shared" si="12"/>
        <v>1083469.0775521344</v>
      </c>
      <c r="T145" s="125">
        <f t="shared" si="13"/>
        <v>103199.79599379176</v>
      </c>
      <c r="U145" s="125">
        <f t="shared" si="14"/>
        <v>2746407.2888708506</v>
      </c>
    </row>
    <row r="146" spans="1:21" x14ac:dyDescent="0.2">
      <c r="A146" s="4">
        <f>'[4]Gas - Delta Unbilled'!A146</f>
        <v>2027</v>
      </c>
      <c r="B146" s="4">
        <f>'[4]Gas - Delta Unbilled'!B146</f>
        <v>9</v>
      </c>
      <c r="C146" s="11">
        <f t="shared" si="10"/>
        <v>46631</v>
      </c>
      <c r="D146" s="2"/>
      <c r="G146" s="2"/>
      <c r="I146" s="15">
        <v>2209098.4814506383</v>
      </c>
      <c r="J146" s="16">
        <v>1316446.383532882</v>
      </c>
      <c r="K146" s="16">
        <v>117328.89605027807</v>
      </c>
      <c r="L146" s="16">
        <v>3642873.7610337986</v>
      </c>
      <c r="M146" s="16">
        <v>7300.3482185043395</v>
      </c>
      <c r="N146" s="17">
        <v>3650174.1092523029</v>
      </c>
      <c r="R146" s="125">
        <f t="shared" si="11"/>
        <v>2213525.5325156692</v>
      </c>
      <c r="S146" s="125">
        <f t="shared" si="12"/>
        <v>1319084.5526381582</v>
      </c>
      <c r="T146" s="125">
        <f t="shared" si="13"/>
        <v>117564.02409847501</v>
      </c>
      <c r="U146" s="125">
        <f t="shared" si="14"/>
        <v>3650174.1092523024</v>
      </c>
    </row>
    <row r="147" spans="1:21" x14ac:dyDescent="0.2">
      <c r="A147" s="4">
        <f>'[4]Gas - Delta Unbilled'!A147</f>
        <v>2027</v>
      </c>
      <c r="B147" s="4">
        <f>'[4]Gas - Delta Unbilled'!B147</f>
        <v>10</v>
      </c>
      <c r="C147" s="11">
        <f t="shared" si="10"/>
        <v>46661</v>
      </c>
      <c r="D147" s="2"/>
      <c r="G147" s="2"/>
      <c r="I147" s="15">
        <v>4324083.6859483412</v>
      </c>
      <c r="J147" s="16">
        <v>1946755.9182481992</v>
      </c>
      <c r="K147" s="16">
        <v>147727.11429822122</v>
      </c>
      <c r="L147" s="16">
        <v>6418566.7184947617</v>
      </c>
      <c r="M147" s="16">
        <v>12862.859155301005</v>
      </c>
      <c r="N147" s="17">
        <v>6431429.5776500627</v>
      </c>
      <c r="R147" s="125">
        <f t="shared" si="11"/>
        <v>4332749.184316976</v>
      </c>
      <c r="S147" s="125">
        <f t="shared" si="12"/>
        <v>1950657.2327136267</v>
      </c>
      <c r="T147" s="125">
        <f t="shared" si="13"/>
        <v>148023.16061946016</v>
      </c>
      <c r="U147" s="125">
        <f t="shared" si="14"/>
        <v>6431429.5776500627</v>
      </c>
    </row>
    <row r="148" spans="1:21" x14ac:dyDescent="0.2">
      <c r="A148" s="4">
        <f>'[4]Gas - Delta Unbilled'!A148</f>
        <v>2027</v>
      </c>
      <c r="B148" s="4">
        <f>'[4]Gas - Delta Unbilled'!B148</f>
        <v>11</v>
      </c>
      <c r="C148" s="11">
        <f t="shared" si="10"/>
        <v>46692</v>
      </c>
      <c r="D148" s="2"/>
      <c r="G148" s="2"/>
      <c r="I148" s="15">
        <v>6694868.2690062663</v>
      </c>
      <c r="J148" s="16">
        <v>2633500.6291540246</v>
      </c>
      <c r="K148" s="16">
        <v>168735.29620559208</v>
      </c>
      <c r="L148" s="16">
        <v>9497104.1943658832</v>
      </c>
      <c r="M148" s="16">
        <v>19032.272934602574</v>
      </c>
      <c r="N148" s="17">
        <v>9516136.4673004858</v>
      </c>
      <c r="R148" s="125">
        <f t="shared" si="11"/>
        <v>6708284.838683635</v>
      </c>
      <c r="S148" s="125">
        <f t="shared" si="12"/>
        <v>2638778.1855250751</v>
      </c>
      <c r="T148" s="125">
        <f t="shared" si="13"/>
        <v>169073.44309177567</v>
      </c>
      <c r="U148" s="125">
        <f t="shared" si="14"/>
        <v>9516136.4673004858</v>
      </c>
    </row>
    <row r="149" spans="1:21" x14ac:dyDescent="0.2">
      <c r="A149" s="4">
        <f>'[4]Gas - Delta Unbilled'!A149</f>
        <v>2027</v>
      </c>
      <c r="B149" s="4">
        <f>'[4]Gas - Delta Unbilled'!B149</f>
        <v>12</v>
      </c>
      <c r="C149" s="11">
        <f t="shared" si="10"/>
        <v>46722</v>
      </c>
      <c r="D149" s="2"/>
      <c r="G149" s="2"/>
      <c r="I149" s="15">
        <v>7708667.3395333802</v>
      </c>
      <c r="J149" s="16">
        <v>2983458.4998684721</v>
      </c>
      <c r="K149" s="16">
        <v>175573.64703266186</v>
      </c>
      <c r="L149" s="16">
        <v>10867699.486434516</v>
      </c>
      <c r="M149" s="16">
        <v>21778.956886641681</v>
      </c>
      <c r="N149" s="17">
        <v>10889478.443321157</v>
      </c>
      <c r="R149" s="125">
        <f t="shared" si="11"/>
        <v>7724115.5706747295</v>
      </c>
      <c r="S149" s="125">
        <f t="shared" si="12"/>
        <v>2989437.3746177074</v>
      </c>
      <c r="T149" s="125">
        <f t="shared" si="13"/>
        <v>175925.49802871927</v>
      </c>
      <c r="U149" s="125">
        <f t="shared" si="14"/>
        <v>10889478.443321157</v>
      </c>
    </row>
    <row r="150" spans="1:21" x14ac:dyDescent="0.2">
      <c r="A150" s="4">
        <f>'[4]Gas - Delta Unbilled'!A150</f>
        <v>2028</v>
      </c>
      <c r="B150" s="4">
        <f>'[4]Gas - Delta Unbilled'!B150</f>
        <v>1</v>
      </c>
      <c r="C150" s="11">
        <f t="shared" si="10"/>
        <v>46753</v>
      </c>
      <c r="D150" s="2"/>
      <c r="G150" s="2"/>
      <c r="I150" s="15">
        <v>7257281.9244786482</v>
      </c>
      <c r="J150" s="16">
        <v>2871858.8068645834</v>
      </c>
      <c r="K150" s="16">
        <v>177964.37562221641</v>
      </c>
      <c r="L150" s="16">
        <v>10307105.106965447</v>
      </c>
      <c r="M150" s="16">
        <v>20655.521256444976</v>
      </c>
      <c r="N150" s="17">
        <v>10327760.628221892</v>
      </c>
      <c r="R150" s="125">
        <f t="shared" si="11"/>
        <v>7271825.5756299086</v>
      </c>
      <c r="S150" s="125">
        <f t="shared" si="12"/>
        <v>2877614.0349344527</v>
      </c>
      <c r="T150" s="125">
        <f t="shared" si="13"/>
        <v>178321.01765753148</v>
      </c>
      <c r="U150" s="125">
        <f t="shared" si="14"/>
        <v>10327760.628221894</v>
      </c>
    </row>
    <row r="151" spans="1:21" x14ac:dyDescent="0.2">
      <c r="A151" s="4">
        <f>'[4]Gas - Delta Unbilled'!A151</f>
        <v>2028</v>
      </c>
      <c r="B151" s="4">
        <f>'[4]Gas - Delta Unbilled'!B151</f>
        <v>2</v>
      </c>
      <c r="C151" s="11">
        <f t="shared" si="10"/>
        <v>46784</v>
      </c>
      <c r="D151" s="2"/>
      <c r="G151" s="2"/>
      <c r="I151" s="15">
        <v>6955937.7485069204</v>
      </c>
      <c r="J151" s="16">
        <v>2786560.1737584453</v>
      </c>
      <c r="K151" s="16">
        <v>179113.57671343492</v>
      </c>
      <c r="L151" s="16">
        <v>9921611.4989788011</v>
      </c>
      <c r="M151" s="16">
        <v>19882.98897591047</v>
      </c>
      <c r="N151" s="17">
        <v>9941494.4879547115</v>
      </c>
      <c r="R151" s="125">
        <f t="shared" si="11"/>
        <v>6969877.503513949</v>
      </c>
      <c r="S151" s="125">
        <f t="shared" si="12"/>
        <v>2792144.4626838132</v>
      </c>
      <c r="T151" s="125">
        <f t="shared" si="13"/>
        <v>179472.52175694884</v>
      </c>
      <c r="U151" s="125">
        <f t="shared" si="14"/>
        <v>9941494.4879547115</v>
      </c>
    </row>
    <row r="152" spans="1:21" x14ac:dyDescent="0.2">
      <c r="A152" s="4">
        <f>'[4]Gas - Delta Unbilled'!A152</f>
        <v>2028</v>
      </c>
      <c r="B152" s="4">
        <f>'[4]Gas - Delta Unbilled'!B152</f>
        <v>3</v>
      </c>
      <c r="C152" s="11">
        <f t="shared" si="10"/>
        <v>46813</v>
      </c>
      <c r="D152" s="2"/>
      <c r="G152" s="2"/>
      <c r="I152" s="15">
        <v>6201167.7060285425</v>
      </c>
      <c r="J152" s="16">
        <v>2591392.3240832435</v>
      </c>
      <c r="K152" s="16">
        <v>171203.26833893717</v>
      </c>
      <c r="L152" s="16">
        <v>8963763.2984507214</v>
      </c>
      <c r="M152" s="16">
        <v>17963.453503908589</v>
      </c>
      <c r="N152" s="17">
        <v>8981726.75195463</v>
      </c>
      <c r="R152" s="125">
        <f t="shared" si="11"/>
        <v>6213594.8958201827</v>
      </c>
      <c r="S152" s="125">
        <f t="shared" si="12"/>
        <v>2596585.4950733902</v>
      </c>
      <c r="T152" s="125">
        <f t="shared" si="13"/>
        <v>171546.36106105926</v>
      </c>
      <c r="U152" s="125">
        <f t="shared" si="14"/>
        <v>8981726.7519546319</v>
      </c>
    </row>
    <row r="153" spans="1:21" x14ac:dyDescent="0.2">
      <c r="A153" s="4">
        <f>'[4]Gas - Delta Unbilled'!A153</f>
        <v>2028</v>
      </c>
      <c r="B153" s="4">
        <f>'[4]Gas - Delta Unbilled'!B153</f>
        <v>4</v>
      </c>
      <c r="C153" s="11">
        <f t="shared" si="10"/>
        <v>46844</v>
      </c>
      <c r="D153" s="2"/>
      <c r="G153" s="2"/>
      <c r="I153" s="15">
        <v>4935037.563275123</v>
      </c>
      <c r="J153" s="16">
        <v>2203723.2695479812</v>
      </c>
      <c r="K153" s="16">
        <v>156708.26239710944</v>
      </c>
      <c r="L153" s="16">
        <v>7295469.0952202147</v>
      </c>
      <c r="M153" s="16">
        <v>14620.178547535092</v>
      </c>
      <c r="N153" s="17">
        <v>7310089.2737677498</v>
      </c>
      <c r="R153" s="125">
        <f t="shared" si="11"/>
        <v>4944927.4181113457</v>
      </c>
      <c r="S153" s="125">
        <f t="shared" si="12"/>
        <v>2208139.5486452715</v>
      </c>
      <c r="T153" s="125">
        <f t="shared" si="13"/>
        <v>157022.30701113169</v>
      </c>
      <c r="U153" s="125">
        <f t="shared" si="14"/>
        <v>7310089.2737677498</v>
      </c>
    </row>
    <row r="154" spans="1:21" x14ac:dyDescent="0.2">
      <c r="A154" s="4">
        <f>'[4]Gas - Delta Unbilled'!A154</f>
        <v>2028</v>
      </c>
      <c r="B154" s="4">
        <f>'[4]Gas - Delta Unbilled'!B154</f>
        <v>5</v>
      </c>
      <c r="C154" s="11">
        <f t="shared" si="10"/>
        <v>46874</v>
      </c>
      <c r="D154" s="2"/>
      <c r="G154" s="2"/>
      <c r="I154" s="15">
        <v>3307741.1744820517</v>
      </c>
      <c r="J154" s="16">
        <v>1733571.7144067234</v>
      </c>
      <c r="K154" s="16">
        <v>131475.24731749139</v>
      </c>
      <c r="L154" s="16">
        <v>5172788.1362062665</v>
      </c>
      <c r="M154" s="16">
        <v>10366.308890193701</v>
      </c>
      <c r="N154" s="17">
        <v>5183154.4450964602</v>
      </c>
      <c r="R154" s="125">
        <f t="shared" si="11"/>
        <v>3314369.9143106737</v>
      </c>
      <c r="S154" s="125">
        <f t="shared" si="12"/>
        <v>1737045.8060187611</v>
      </c>
      <c r="T154" s="125">
        <f t="shared" si="13"/>
        <v>131738.72476702547</v>
      </c>
      <c r="U154" s="125">
        <f t="shared" si="14"/>
        <v>5183154.4450964602</v>
      </c>
    </row>
    <row r="155" spans="1:21" x14ac:dyDescent="0.2">
      <c r="A155" s="4">
        <f>'[4]Gas - Delta Unbilled'!A155</f>
        <v>2028</v>
      </c>
      <c r="B155" s="4">
        <f>'[4]Gas - Delta Unbilled'!B155</f>
        <v>6</v>
      </c>
      <c r="C155" s="11">
        <f t="shared" si="10"/>
        <v>46905</v>
      </c>
      <c r="D155" s="2"/>
      <c r="G155" s="2"/>
      <c r="I155" s="15">
        <v>2329341.9454017417</v>
      </c>
      <c r="J155" s="16">
        <v>1370344.3011564976</v>
      </c>
      <c r="K155" s="16">
        <v>114538.51398584935</v>
      </c>
      <c r="L155" s="16">
        <v>3814224.7605440887</v>
      </c>
      <c r="M155" s="16">
        <v>7643.7369950786233</v>
      </c>
      <c r="N155" s="17">
        <v>3821868.4975391673</v>
      </c>
      <c r="R155" s="125">
        <f t="shared" si="11"/>
        <v>2334009.9653324066</v>
      </c>
      <c r="S155" s="125">
        <f t="shared" si="12"/>
        <v>1373090.4821207391</v>
      </c>
      <c r="T155" s="125">
        <f t="shared" si="13"/>
        <v>114768.05008602139</v>
      </c>
      <c r="U155" s="125">
        <f t="shared" si="14"/>
        <v>3821868.4975391673</v>
      </c>
    </row>
    <row r="156" spans="1:21" x14ac:dyDescent="0.2">
      <c r="A156" s="4">
        <f>'[4]Gas - Delta Unbilled'!A156</f>
        <v>2028</v>
      </c>
      <c r="B156" s="4">
        <f>'[4]Gas - Delta Unbilled'!B156</f>
        <v>7</v>
      </c>
      <c r="C156" s="11">
        <f t="shared" si="10"/>
        <v>46935</v>
      </c>
      <c r="D156" s="2"/>
      <c r="G156" s="2"/>
      <c r="I156" s="15">
        <v>1630684.0844866515</v>
      </c>
      <c r="J156" s="16">
        <v>1069264.7014783625</v>
      </c>
      <c r="K156" s="16">
        <v>96767.253370406586</v>
      </c>
      <c r="L156" s="16">
        <v>2796716.0393354208</v>
      </c>
      <c r="M156" s="16">
        <v>5604.6413613935001</v>
      </c>
      <c r="N156" s="17">
        <v>2802320.6806968143</v>
      </c>
      <c r="R156" s="125">
        <f t="shared" si="11"/>
        <v>1633951.9884635785</v>
      </c>
      <c r="S156" s="125">
        <f t="shared" si="12"/>
        <v>1071407.5165113853</v>
      </c>
      <c r="T156" s="125">
        <f t="shared" si="13"/>
        <v>96961.175721850275</v>
      </c>
      <c r="U156" s="125">
        <f t="shared" si="14"/>
        <v>2802320.6806968143</v>
      </c>
    </row>
    <row r="157" spans="1:21" x14ac:dyDescent="0.2">
      <c r="A157" s="4">
        <f>'[4]Gas - Delta Unbilled'!A157</f>
        <v>2028</v>
      </c>
      <c r="B157" s="4">
        <f>'[4]Gas - Delta Unbilled'!B157</f>
        <v>8</v>
      </c>
      <c r="C157" s="11">
        <f t="shared" si="10"/>
        <v>46966</v>
      </c>
      <c r="D157" s="2"/>
      <c r="G157" s="2"/>
      <c r="I157" s="15">
        <v>1568348.5051287021</v>
      </c>
      <c r="J157" s="16">
        <v>1088548.5625614037</v>
      </c>
      <c r="K157" s="16">
        <v>101857.60334768124</v>
      </c>
      <c r="L157" s="16">
        <v>2758754.6710377871</v>
      </c>
      <c r="M157" s="16">
        <v>5528.5664750253782</v>
      </c>
      <c r="N157" s="17">
        <v>2764283.2375128125</v>
      </c>
      <c r="R157" s="125">
        <f t="shared" si="11"/>
        <v>1571491.4881049118</v>
      </c>
      <c r="S157" s="125">
        <f t="shared" si="12"/>
        <v>1090730.0226066168</v>
      </c>
      <c r="T157" s="125">
        <f t="shared" si="13"/>
        <v>102061.7268012838</v>
      </c>
      <c r="U157" s="125">
        <f t="shared" si="14"/>
        <v>2764283.237512812</v>
      </c>
    </row>
    <row r="158" spans="1:21" x14ac:dyDescent="0.2">
      <c r="A158" s="4">
        <f>'[4]Gas - Delta Unbilled'!A158</f>
        <v>2028</v>
      </c>
      <c r="B158" s="4">
        <f>'[4]Gas - Delta Unbilled'!B158</f>
        <v>9</v>
      </c>
      <c r="C158" s="11">
        <f t="shared" ref="C158:C221" si="15">DATE(A158,B158,1)</f>
        <v>46997</v>
      </c>
      <c r="D158" s="2"/>
      <c r="G158" s="2"/>
      <c r="I158" s="15">
        <v>2223887.1363966721</v>
      </c>
      <c r="J158" s="16">
        <v>1324390.2421453721</v>
      </c>
      <c r="K158" s="16">
        <v>115950.95491776543</v>
      </c>
      <c r="L158" s="16">
        <v>3664228.3334598094</v>
      </c>
      <c r="M158" s="16">
        <v>7343.1429528254084</v>
      </c>
      <c r="N158" s="17">
        <v>3671571.4764126348</v>
      </c>
      <c r="R158" s="125">
        <f t="shared" si="11"/>
        <v>2228343.8240447617</v>
      </c>
      <c r="S158" s="125">
        <f t="shared" si="12"/>
        <v>1327044.3308069862</v>
      </c>
      <c r="T158" s="125">
        <f t="shared" si="13"/>
        <v>116183.3215608872</v>
      </c>
      <c r="U158" s="125">
        <f t="shared" si="14"/>
        <v>3671571.4764126348</v>
      </c>
    </row>
    <row r="159" spans="1:21" x14ac:dyDescent="0.2">
      <c r="A159" s="4">
        <f>'[4]Gas - Delta Unbilled'!A159</f>
        <v>2028</v>
      </c>
      <c r="B159" s="4">
        <f>'[4]Gas - Delta Unbilled'!B159</f>
        <v>10</v>
      </c>
      <c r="C159" s="11">
        <f t="shared" si="15"/>
        <v>47027</v>
      </c>
      <c r="D159" s="2"/>
      <c r="G159" s="2"/>
      <c r="I159" s="15">
        <v>4352578.5342345461</v>
      </c>
      <c r="J159" s="16">
        <v>1958408.7067854998</v>
      </c>
      <c r="K159" s="16">
        <v>145908.96236569458</v>
      </c>
      <c r="L159" s="16">
        <v>6456896.2033857405</v>
      </c>
      <c r="M159" s="16">
        <v>12939.671750272624</v>
      </c>
      <c r="N159" s="17">
        <v>6469835.8751360131</v>
      </c>
      <c r="R159" s="125">
        <f t="shared" ref="R159:R222" si="16">I159+I159/$L159*$M159</f>
        <v>4361301.1365075614</v>
      </c>
      <c r="S159" s="125">
        <f t="shared" ref="S159:S222" si="17">J159+J159/$L159*$M159</f>
        <v>1962333.3735325651</v>
      </c>
      <c r="T159" s="125">
        <f t="shared" ref="T159:T222" si="18">K159+K159/$L159*$M159</f>
        <v>146201.36509588637</v>
      </c>
      <c r="U159" s="125">
        <f t="shared" ref="U159:U222" si="19">SUM(R159:T159)</f>
        <v>6469835.8751360131</v>
      </c>
    </row>
    <row r="160" spans="1:21" x14ac:dyDescent="0.2">
      <c r="A160" s="4">
        <f>'[4]Gas - Delta Unbilled'!A160</f>
        <v>2028</v>
      </c>
      <c r="B160" s="4">
        <f>'[4]Gas - Delta Unbilled'!B160</f>
        <v>11</v>
      </c>
      <c r="C160" s="11">
        <f t="shared" si="15"/>
        <v>47058</v>
      </c>
      <c r="D160" s="2"/>
      <c r="G160" s="2"/>
      <c r="I160" s="15">
        <v>6739750.4708710499</v>
      </c>
      <c r="J160" s="16">
        <v>2649873.9498381559</v>
      </c>
      <c r="K160" s="16">
        <v>166569.08437307482</v>
      </c>
      <c r="L160" s="16">
        <v>9556193.5050822813</v>
      </c>
      <c r="M160" s="16">
        <v>19150.688386939466</v>
      </c>
      <c r="N160" s="17">
        <v>9575344.1934692208</v>
      </c>
      <c r="R160" s="125">
        <f t="shared" si="16"/>
        <v>6753256.9848407321</v>
      </c>
      <c r="S160" s="125">
        <f t="shared" si="17"/>
        <v>2655184.3184751063</v>
      </c>
      <c r="T160" s="125">
        <f t="shared" si="18"/>
        <v>166902.8901533816</v>
      </c>
      <c r="U160" s="125">
        <f t="shared" si="19"/>
        <v>9575344.1934692208</v>
      </c>
    </row>
    <row r="161" spans="1:21" x14ac:dyDescent="0.2">
      <c r="A161" s="4">
        <f>'[4]Gas - Delta Unbilled'!A161</f>
        <v>2028</v>
      </c>
      <c r="B161" s="4">
        <f>'[4]Gas - Delta Unbilled'!B161</f>
        <v>12</v>
      </c>
      <c r="C161" s="11">
        <f t="shared" si="15"/>
        <v>47088</v>
      </c>
      <c r="D161" s="2"/>
      <c r="G161" s="2"/>
      <c r="I161" s="15">
        <v>7759488.7117181197</v>
      </c>
      <c r="J161" s="16">
        <v>3007962.3297031391</v>
      </c>
      <c r="K161" s="16">
        <v>173589.25986839767</v>
      </c>
      <c r="L161" s="16">
        <v>10941040.301289657</v>
      </c>
      <c r="M161" s="16">
        <v>21925.932467514649</v>
      </c>
      <c r="N161" s="17">
        <v>10962966.233757172</v>
      </c>
      <c r="R161" s="125">
        <f t="shared" si="16"/>
        <v>7775038.7892967137</v>
      </c>
      <c r="S161" s="125">
        <f t="shared" si="17"/>
        <v>3013990.3103237869</v>
      </c>
      <c r="T161" s="125">
        <f t="shared" si="18"/>
        <v>173937.13413667103</v>
      </c>
      <c r="U161" s="125">
        <f t="shared" si="19"/>
        <v>10962966.233757172</v>
      </c>
    </row>
    <row r="162" spans="1:21" x14ac:dyDescent="0.2">
      <c r="A162" s="4">
        <f>'[4]Gas - Delta Unbilled'!A162</f>
        <v>2029</v>
      </c>
      <c r="B162" s="4">
        <f>'[4]Gas - Delta Unbilled'!B162</f>
        <v>1</v>
      </c>
      <c r="C162" s="11">
        <f t="shared" si="15"/>
        <v>47119</v>
      </c>
      <c r="D162" s="2"/>
      <c r="G162" s="2"/>
      <c r="I162" s="15">
        <v>7291713.2325328784</v>
      </c>
      <c r="J162" s="16">
        <v>2895461.5971423727</v>
      </c>
      <c r="K162" s="16">
        <v>176015.90813233293</v>
      </c>
      <c r="L162" s="16">
        <v>10363190.737807585</v>
      </c>
      <c r="M162" s="16">
        <v>20767.917310236022</v>
      </c>
      <c r="N162" s="17">
        <v>10383958.655117821</v>
      </c>
      <c r="R162" s="125">
        <f t="shared" si="16"/>
        <v>7306325.8843014818</v>
      </c>
      <c r="S162" s="125">
        <f t="shared" si="17"/>
        <v>2901264.1253931592</v>
      </c>
      <c r="T162" s="125">
        <f t="shared" si="18"/>
        <v>176368.64542317929</v>
      </c>
      <c r="U162" s="125">
        <f t="shared" si="19"/>
        <v>10383958.655117821</v>
      </c>
    </row>
    <row r="163" spans="1:21" x14ac:dyDescent="0.2">
      <c r="A163" s="4">
        <f>'[4]Gas - Delta Unbilled'!A163</f>
        <v>2029</v>
      </c>
      <c r="B163" s="4">
        <f>'[4]Gas - Delta Unbilled'!B163</f>
        <v>2</v>
      </c>
      <c r="C163" s="11">
        <f t="shared" si="15"/>
        <v>47150</v>
      </c>
      <c r="D163" s="2"/>
      <c r="G163" s="2"/>
      <c r="I163" s="15">
        <v>6762878.8167640027</v>
      </c>
      <c r="J163" s="16">
        <v>2716600.5751840617</v>
      </c>
      <c r="K163" s="16">
        <v>171127.4169101216</v>
      </c>
      <c r="L163" s="16">
        <v>9650606.808858186</v>
      </c>
      <c r="M163" s="16">
        <v>19339.893404526636</v>
      </c>
      <c r="N163" s="17">
        <v>9669946.7022627126</v>
      </c>
      <c r="R163" s="125">
        <f t="shared" si="16"/>
        <v>6776431.6801242521</v>
      </c>
      <c r="S163" s="125">
        <f t="shared" si="17"/>
        <v>2722044.6645130883</v>
      </c>
      <c r="T163" s="125">
        <f t="shared" si="18"/>
        <v>171470.35762537236</v>
      </c>
      <c r="U163" s="125">
        <f t="shared" si="19"/>
        <v>9669946.7022627126</v>
      </c>
    </row>
    <row r="164" spans="1:21" x14ac:dyDescent="0.2">
      <c r="A164" s="4">
        <f>'[4]Gas - Delta Unbilled'!A164</f>
        <v>2029</v>
      </c>
      <c r="B164" s="4">
        <f>'[4]Gas - Delta Unbilled'!B164</f>
        <v>3</v>
      </c>
      <c r="C164" s="11">
        <f t="shared" si="15"/>
        <v>47178</v>
      </c>
      <c r="D164" s="2"/>
      <c r="G164" s="2"/>
      <c r="I164" s="15">
        <v>6229231.6884418614</v>
      </c>
      <c r="J164" s="16">
        <v>2611947.9293361926</v>
      </c>
      <c r="K164" s="16">
        <v>169336.49045078154</v>
      </c>
      <c r="L164" s="16">
        <v>9010516.1082288362</v>
      </c>
      <c r="M164" s="16">
        <v>18057.146509476006</v>
      </c>
      <c r="N164" s="17">
        <v>9028573.2547383122</v>
      </c>
      <c r="R164" s="125">
        <f t="shared" si="16"/>
        <v>6241715.1186792199</v>
      </c>
      <c r="S164" s="125">
        <f t="shared" si="17"/>
        <v>2617182.2939240406</v>
      </c>
      <c r="T164" s="125">
        <f t="shared" si="18"/>
        <v>169675.84213505161</v>
      </c>
      <c r="U164" s="125">
        <f t="shared" si="19"/>
        <v>9028573.2547383122</v>
      </c>
    </row>
    <row r="165" spans="1:21" x14ac:dyDescent="0.2">
      <c r="A165" s="4">
        <f>'[4]Gas - Delta Unbilled'!A165</f>
        <v>2029</v>
      </c>
      <c r="B165" s="4">
        <f>'[4]Gas - Delta Unbilled'!B165</f>
        <v>4</v>
      </c>
      <c r="C165" s="11">
        <f t="shared" si="15"/>
        <v>47209</v>
      </c>
      <c r="D165" s="2"/>
      <c r="G165" s="2"/>
      <c r="I165" s="15">
        <v>4955509.6679448308</v>
      </c>
      <c r="J165" s="16">
        <v>2220358.1407838725</v>
      </c>
      <c r="K165" s="16">
        <v>154975.27217294279</v>
      </c>
      <c r="L165" s="16">
        <v>7330843.0809016461</v>
      </c>
      <c r="M165" s="16">
        <v>14691.06829840038</v>
      </c>
      <c r="N165" s="17">
        <v>7345534.1492000464</v>
      </c>
      <c r="R165" s="125">
        <f t="shared" si="16"/>
        <v>4965440.5490429169</v>
      </c>
      <c r="S165" s="125">
        <f t="shared" si="17"/>
        <v>2224807.7562964656</v>
      </c>
      <c r="T165" s="125">
        <f t="shared" si="18"/>
        <v>155285.84386066411</v>
      </c>
      <c r="U165" s="125">
        <f t="shared" si="19"/>
        <v>7345534.1492000474</v>
      </c>
    </row>
    <row r="166" spans="1:21" x14ac:dyDescent="0.2">
      <c r="A166" s="4">
        <f>'[4]Gas - Delta Unbilled'!A166</f>
        <v>2029</v>
      </c>
      <c r="B166" s="4">
        <f>'[4]Gas - Delta Unbilled'!B166</f>
        <v>5</v>
      </c>
      <c r="C166" s="11">
        <f t="shared" si="15"/>
        <v>47239</v>
      </c>
      <c r="D166" s="2"/>
      <c r="G166" s="2"/>
      <c r="I166" s="15">
        <v>3320834.1190654682</v>
      </c>
      <c r="J166" s="16">
        <v>1746752.8226067405</v>
      </c>
      <c r="K166" s="16">
        <v>130059.91666222404</v>
      </c>
      <c r="L166" s="16">
        <v>5197646.8583344324</v>
      </c>
      <c r="M166" s="16">
        <v>10416.125968606211</v>
      </c>
      <c r="N166" s="17">
        <v>5208062.9843030386</v>
      </c>
      <c r="R166" s="125">
        <f t="shared" si="16"/>
        <v>3327489.0972599881</v>
      </c>
      <c r="S166" s="125">
        <f t="shared" si="17"/>
        <v>1750253.3292652711</v>
      </c>
      <c r="T166" s="125">
        <f t="shared" si="18"/>
        <v>130320.55777777961</v>
      </c>
      <c r="U166" s="125">
        <f t="shared" si="19"/>
        <v>5208062.9843030386</v>
      </c>
    </row>
    <row r="167" spans="1:21" x14ac:dyDescent="0.2">
      <c r="A167" s="4">
        <f>'[4]Gas - Delta Unbilled'!A167</f>
        <v>2029</v>
      </c>
      <c r="B167" s="4">
        <f>'[4]Gas - Delta Unbilled'!B167</f>
        <v>6</v>
      </c>
      <c r="C167" s="11">
        <f t="shared" si="15"/>
        <v>47270</v>
      </c>
      <c r="D167" s="2"/>
      <c r="G167" s="2"/>
      <c r="I167" s="15">
        <v>2338409.4744463004</v>
      </c>
      <c r="J167" s="16">
        <v>1380618.4235232675</v>
      </c>
      <c r="K167" s="16">
        <v>113338.78956729866</v>
      </c>
      <c r="L167" s="16">
        <v>3832366.6875368664</v>
      </c>
      <c r="M167" s="16">
        <v>7680.0935621983372</v>
      </c>
      <c r="N167" s="17">
        <v>3840046.7810990647</v>
      </c>
      <c r="R167" s="125">
        <f t="shared" si="16"/>
        <v>2343095.6657778565</v>
      </c>
      <c r="S167" s="125">
        <f t="shared" si="17"/>
        <v>1383385.1939110898</v>
      </c>
      <c r="T167" s="125">
        <f t="shared" si="18"/>
        <v>113565.92141011891</v>
      </c>
      <c r="U167" s="125">
        <f t="shared" si="19"/>
        <v>3840046.7810990647</v>
      </c>
    </row>
    <row r="168" spans="1:21" x14ac:dyDescent="0.2">
      <c r="A168" s="4">
        <f>'[4]Gas - Delta Unbilled'!A168</f>
        <v>2029</v>
      </c>
      <c r="B168" s="4">
        <f>'[4]Gas - Delta Unbilled'!B168</f>
        <v>7</v>
      </c>
      <c r="C168" s="11">
        <f t="shared" si="15"/>
        <v>47300</v>
      </c>
      <c r="D168" s="2"/>
      <c r="G168" s="2"/>
      <c r="I168" s="15">
        <v>1637476.6262779124</v>
      </c>
      <c r="J168" s="16">
        <v>1077797.4235383682</v>
      </c>
      <c r="K168" s="16">
        <v>95791.412226457105</v>
      </c>
      <c r="L168" s="16">
        <v>2811065.4620427378</v>
      </c>
      <c r="M168" s="16">
        <v>5633.3977195243351</v>
      </c>
      <c r="N168" s="17">
        <v>2816698.8597622621</v>
      </c>
      <c r="R168" s="125">
        <f t="shared" si="16"/>
        <v>1640758.1425630383</v>
      </c>
      <c r="S168" s="125">
        <f t="shared" si="17"/>
        <v>1079957.3382147977</v>
      </c>
      <c r="T168" s="125">
        <f t="shared" si="18"/>
        <v>95983.378984425945</v>
      </c>
      <c r="U168" s="125">
        <f t="shared" si="19"/>
        <v>2816698.8597622621</v>
      </c>
    </row>
    <row r="169" spans="1:21" x14ac:dyDescent="0.2">
      <c r="A169" s="4">
        <f>'[4]Gas - Delta Unbilled'!A169</f>
        <v>2029</v>
      </c>
      <c r="B169" s="4">
        <f>'[4]Gas - Delta Unbilled'!B169</f>
        <v>8</v>
      </c>
      <c r="C169" s="11">
        <f t="shared" si="15"/>
        <v>47331</v>
      </c>
      <c r="D169" s="2"/>
      <c r="G169" s="2"/>
      <c r="I169" s="15">
        <v>1575969.8829839856</v>
      </c>
      <c r="J169" s="16">
        <v>1096635.9010187029</v>
      </c>
      <c r="K169" s="16">
        <v>100707.49738257237</v>
      </c>
      <c r="L169" s="16">
        <v>2773313.2813852611</v>
      </c>
      <c r="M169" s="16">
        <v>5557.7420468642376</v>
      </c>
      <c r="N169" s="17">
        <v>2778871.0234321253</v>
      </c>
      <c r="R169" s="125">
        <f t="shared" si="16"/>
        <v>1579128.1392625107</v>
      </c>
      <c r="S169" s="125">
        <f t="shared" si="17"/>
        <v>1098833.568155013</v>
      </c>
      <c r="T169" s="125">
        <f t="shared" si="18"/>
        <v>100909.31601460157</v>
      </c>
      <c r="U169" s="125">
        <f t="shared" si="19"/>
        <v>2778871.0234321249</v>
      </c>
    </row>
    <row r="170" spans="1:21" x14ac:dyDescent="0.2">
      <c r="A170" s="4">
        <f>'[4]Gas - Delta Unbilled'!A170</f>
        <v>2029</v>
      </c>
      <c r="B170" s="4">
        <f>'[4]Gas - Delta Unbilled'!B170</f>
        <v>9</v>
      </c>
      <c r="C170" s="11">
        <f t="shared" si="15"/>
        <v>47362</v>
      </c>
      <c r="D170" s="2"/>
      <c r="G170" s="2"/>
      <c r="I170" s="15">
        <v>2233955.0267820628</v>
      </c>
      <c r="J170" s="16">
        <v>1333187.788317871</v>
      </c>
      <c r="K170" s="16">
        <v>114512.05819548741</v>
      </c>
      <c r="L170" s="16">
        <v>3681654.8732954212</v>
      </c>
      <c r="M170" s="16">
        <v>7378.0658783474937</v>
      </c>
      <c r="N170" s="17">
        <v>3689032.9391737687</v>
      </c>
      <c r="R170" s="125">
        <f t="shared" si="16"/>
        <v>2238431.8905631891</v>
      </c>
      <c r="S170" s="125">
        <f t="shared" si="17"/>
        <v>1335859.5073325362</v>
      </c>
      <c r="T170" s="125">
        <f t="shared" si="18"/>
        <v>114741.54127804349</v>
      </c>
      <c r="U170" s="125">
        <f t="shared" si="19"/>
        <v>3689032.9391737687</v>
      </c>
    </row>
    <row r="171" spans="1:21" x14ac:dyDescent="0.2">
      <c r="A171" s="4">
        <f>'[4]Gas - Delta Unbilled'!A171</f>
        <v>2029</v>
      </c>
      <c r="B171" s="4">
        <f>'[4]Gas - Delta Unbilled'!B171</f>
        <v>10</v>
      </c>
      <c r="C171" s="11">
        <f t="shared" si="15"/>
        <v>47392</v>
      </c>
      <c r="D171" s="2"/>
      <c r="G171" s="2"/>
      <c r="I171" s="15">
        <v>4371543.4559856327</v>
      </c>
      <c r="J171" s="16">
        <v>1972500.287311251</v>
      </c>
      <c r="K171" s="16">
        <v>144131.48933073273</v>
      </c>
      <c r="L171" s="16">
        <v>6488175.2326276153</v>
      </c>
      <c r="M171" s="16">
        <v>13002.355175606906</v>
      </c>
      <c r="N171" s="17">
        <v>6501177.5878032222</v>
      </c>
      <c r="R171" s="125">
        <f t="shared" si="16"/>
        <v>4380304.0641138609</v>
      </c>
      <c r="S171" s="125">
        <f t="shared" si="17"/>
        <v>1976453.1936986484</v>
      </c>
      <c r="T171" s="125">
        <f t="shared" si="18"/>
        <v>144420.32999071418</v>
      </c>
      <c r="U171" s="125">
        <f t="shared" si="19"/>
        <v>6501177.5878032232</v>
      </c>
    </row>
    <row r="172" spans="1:21" x14ac:dyDescent="0.2">
      <c r="A172" s="4">
        <f>'[4]Gas - Delta Unbilled'!A172</f>
        <v>2029</v>
      </c>
      <c r="B172" s="4">
        <f>'[4]Gas - Delta Unbilled'!B172</f>
        <v>11</v>
      </c>
      <c r="C172" s="11">
        <f t="shared" si="15"/>
        <v>47423</v>
      </c>
      <c r="D172" s="2"/>
      <c r="G172" s="2"/>
      <c r="I172" s="15">
        <v>6769240.4327695956</v>
      </c>
      <c r="J172" s="16">
        <v>2670598.5070054471</v>
      </c>
      <c r="K172" s="16">
        <v>164574.78749084938</v>
      </c>
      <c r="L172" s="16">
        <v>9604413.7272658926</v>
      </c>
      <c r="M172" s="16">
        <v>19247.322098730132</v>
      </c>
      <c r="N172" s="17">
        <v>9623661.0493646227</v>
      </c>
      <c r="R172" s="125">
        <f t="shared" si="16"/>
        <v>6782806.0448593153</v>
      </c>
      <c r="S172" s="125">
        <f t="shared" si="17"/>
        <v>2675950.4078210895</v>
      </c>
      <c r="T172" s="125">
        <f t="shared" si="18"/>
        <v>164904.59668421783</v>
      </c>
      <c r="U172" s="125">
        <f t="shared" si="19"/>
        <v>9623661.0493646227</v>
      </c>
    </row>
    <row r="173" spans="1:21" x14ac:dyDescent="0.2">
      <c r="A173" s="4">
        <f>'[4]Gas - Delta Unbilled'!A173</f>
        <v>2029</v>
      </c>
      <c r="B173" s="4">
        <f>'[4]Gas - Delta Unbilled'!B173</f>
        <v>12</v>
      </c>
      <c r="C173" s="11">
        <f t="shared" si="15"/>
        <v>47453</v>
      </c>
      <c r="D173" s="2"/>
      <c r="G173" s="2"/>
      <c r="I173" s="15">
        <v>7800879.4178701267</v>
      </c>
      <c r="J173" s="16">
        <v>3028719.3850410739</v>
      </c>
      <c r="K173" s="16">
        <v>171291.75457167896</v>
      </c>
      <c r="L173" s="16">
        <v>11000890.55748288</v>
      </c>
      <c r="M173" s="16">
        <v>22045.872860686854</v>
      </c>
      <c r="N173" s="17">
        <v>11022936.430343566</v>
      </c>
      <c r="R173" s="125">
        <f t="shared" si="16"/>
        <v>7816512.4427556377</v>
      </c>
      <c r="S173" s="125">
        <f t="shared" si="17"/>
        <v>3034788.9629670079</v>
      </c>
      <c r="T173" s="125">
        <f t="shared" si="18"/>
        <v>171635.0246209208</v>
      </c>
      <c r="U173" s="125">
        <f t="shared" si="19"/>
        <v>11022936.430343566</v>
      </c>
    </row>
    <row r="174" spans="1:21" x14ac:dyDescent="0.2">
      <c r="A174" s="4">
        <f>'[4]Gas - Delta Unbilled'!A174</f>
        <v>2030</v>
      </c>
      <c r="B174" s="4">
        <f>'[4]Gas - Delta Unbilled'!B174</f>
        <v>1</v>
      </c>
      <c r="C174" s="11">
        <f t="shared" si="15"/>
        <v>47484</v>
      </c>
      <c r="D174" s="2"/>
      <c r="G174" s="2"/>
      <c r="I174" s="15">
        <v>7351197.8249045797</v>
      </c>
      <c r="J174" s="16">
        <v>2918270.1602334939</v>
      </c>
      <c r="K174" s="16">
        <v>173982.39592972118</v>
      </c>
      <c r="L174" s="16">
        <v>10443450.381067794</v>
      </c>
      <c r="M174" s="16">
        <v>20928.758278694004</v>
      </c>
      <c r="N174" s="17">
        <v>10464379.139346488</v>
      </c>
      <c r="R174" s="125">
        <f t="shared" si="16"/>
        <v>7365929.6842731265</v>
      </c>
      <c r="S174" s="125">
        <f t="shared" si="17"/>
        <v>2924118.3970275493</v>
      </c>
      <c r="T174" s="125">
        <f t="shared" si="18"/>
        <v>174331.05804581282</v>
      </c>
      <c r="U174" s="125">
        <f t="shared" si="19"/>
        <v>10464379.139346488</v>
      </c>
    </row>
    <row r="175" spans="1:21" x14ac:dyDescent="0.2">
      <c r="A175" s="4">
        <f>'[4]Gas - Delta Unbilled'!A175</f>
        <v>2030</v>
      </c>
      <c r="B175" s="4">
        <f>'[4]Gas - Delta Unbilled'!B175</f>
        <v>2</v>
      </c>
      <c r="C175" s="11">
        <f t="shared" si="15"/>
        <v>47515</v>
      </c>
      <c r="D175" s="2"/>
      <c r="G175" s="2"/>
      <c r="I175" s="15">
        <v>6814479.0745160664</v>
      </c>
      <c r="J175" s="16">
        <v>2736441.6256236779</v>
      </c>
      <c r="K175" s="16">
        <v>169075.66314370628</v>
      </c>
      <c r="L175" s="16">
        <v>9719996.3632834498</v>
      </c>
      <c r="M175" s="16">
        <v>19478.950627822429</v>
      </c>
      <c r="N175" s="17">
        <v>9739475.3139112722</v>
      </c>
      <c r="R175" s="125">
        <f t="shared" si="16"/>
        <v>6828135.3452064795</v>
      </c>
      <c r="S175" s="125">
        <f t="shared" si="17"/>
        <v>2741925.4765768317</v>
      </c>
      <c r="T175" s="125">
        <f t="shared" si="18"/>
        <v>169414.49212796221</v>
      </c>
      <c r="U175" s="125">
        <f t="shared" si="19"/>
        <v>9739475.3139112741</v>
      </c>
    </row>
    <row r="176" spans="1:21" x14ac:dyDescent="0.2">
      <c r="A176" s="4">
        <f>'[4]Gas - Delta Unbilled'!A176</f>
        <v>2030</v>
      </c>
      <c r="B176" s="4">
        <f>'[4]Gas - Delta Unbilled'!B176</f>
        <v>3</v>
      </c>
      <c r="C176" s="11">
        <f t="shared" si="15"/>
        <v>47543</v>
      </c>
      <c r="D176" s="2"/>
      <c r="G176" s="2"/>
      <c r="I176" s="15">
        <v>6278511.3384030983</v>
      </c>
      <c r="J176" s="16">
        <v>2631550.1171450587</v>
      </c>
      <c r="K176" s="16">
        <v>167358.84513349089</v>
      </c>
      <c r="L176" s="16">
        <v>9077420.3006816469</v>
      </c>
      <c r="M176" s="16">
        <v>18191.223047457635</v>
      </c>
      <c r="N176" s="17">
        <v>9095611.5237291045</v>
      </c>
      <c r="R176" s="125">
        <f t="shared" si="16"/>
        <v>6291093.5254540062</v>
      </c>
      <c r="S176" s="125">
        <f t="shared" si="17"/>
        <v>2636823.7646744074</v>
      </c>
      <c r="T176" s="125">
        <f t="shared" si="18"/>
        <v>167694.23360069227</v>
      </c>
      <c r="U176" s="125">
        <f t="shared" si="19"/>
        <v>9095611.5237291064</v>
      </c>
    </row>
    <row r="177" spans="1:21" x14ac:dyDescent="0.2">
      <c r="A177" s="4">
        <f>'[4]Gas - Delta Unbilled'!A177</f>
        <v>2030</v>
      </c>
      <c r="B177" s="4">
        <f>'[4]Gas - Delta Unbilled'!B177</f>
        <v>4</v>
      </c>
      <c r="C177" s="11">
        <f t="shared" si="15"/>
        <v>47574</v>
      </c>
      <c r="D177" s="2"/>
      <c r="G177" s="2"/>
      <c r="I177" s="15">
        <v>4992545.392541091</v>
      </c>
      <c r="J177" s="16">
        <v>2235812.7427347596</v>
      </c>
      <c r="K177" s="16">
        <v>153105.8164867388</v>
      </c>
      <c r="L177" s="16">
        <v>7381463.9517625896</v>
      </c>
      <c r="M177" s="16">
        <v>14792.512929383665</v>
      </c>
      <c r="N177" s="17">
        <v>7396256.4646919733</v>
      </c>
      <c r="R177" s="125">
        <f t="shared" si="16"/>
        <v>5002550.4935281472</v>
      </c>
      <c r="S177" s="125">
        <f t="shared" si="17"/>
        <v>2240293.3293935466</v>
      </c>
      <c r="T177" s="125">
        <f t="shared" si="18"/>
        <v>153412.64177027936</v>
      </c>
      <c r="U177" s="125">
        <f t="shared" si="19"/>
        <v>7396256.4646919724</v>
      </c>
    </row>
    <row r="178" spans="1:21" x14ac:dyDescent="0.2">
      <c r="A178" s="4">
        <f>'[4]Gas - Delta Unbilled'!A178</f>
        <v>2030</v>
      </c>
      <c r="B178" s="4">
        <f>'[4]Gas - Delta Unbilled'!B178</f>
        <v>5</v>
      </c>
      <c r="C178" s="11">
        <f t="shared" si="15"/>
        <v>47604</v>
      </c>
      <c r="D178" s="2"/>
      <c r="G178" s="2"/>
      <c r="I178" s="15">
        <v>3345975.9098361214</v>
      </c>
      <c r="J178" s="16">
        <v>1758741.9326772699</v>
      </c>
      <c r="K178" s="16">
        <v>128502.33725917479</v>
      </c>
      <c r="L178" s="16">
        <v>5233220.179772567</v>
      </c>
      <c r="M178" s="16">
        <v>10487.415189925581</v>
      </c>
      <c r="N178" s="17">
        <v>5243707.5949624926</v>
      </c>
      <c r="R178" s="125">
        <f t="shared" si="16"/>
        <v>3352681.2723808833</v>
      </c>
      <c r="S178" s="125">
        <f t="shared" si="17"/>
        <v>1762266.4656084871</v>
      </c>
      <c r="T178" s="125">
        <f t="shared" si="18"/>
        <v>128759.85697312104</v>
      </c>
      <c r="U178" s="125">
        <f t="shared" si="19"/>
        <v>5243707.5949624917</v>
      </c>
    </row>
    <row r="179" spans="1:21" x14ac:dyDescent="0.2">
      <c r="A179" s="4">
        <f>'[4]Gas - Delta Unbilled'!A179</f>
        <v>2030</v>
      </c>
      <c r="B179" s="4">
        <f>'[4]Gas - Delta Unbilled'!B179</f>
        <v>6</v>
      </c>
      <c r="C179" s="11">
        <f t="shared" si="15"/>
        <v>47635</v>
      </c>
      <c r="D179" s="2"/>
      <c r="G179" s="2"/>
      <c r="I179" s="15">
        <v>2356276.3106094315</v>
      </c>
      <c r="J179" s="16">
        <v>1390061.7920139548</v>
      </c>
      <c r="K179" s="16">
        <v>111990.04008018445</v>
      </c>
      <c r="L179" s="16">
        <v>3858328.1427035704</v>
      </c>
      <c r="M179" s="16">
        <v>7732.120526460465</v>
      </c>
      <c r="N179" s="17">
        <v>3866060.2632300309</v>
      </c>
      <c r="R179" s="125">
        <f t="shared" si="16"/>
        <v>2360998.3072238793</v>
      </c>
      <c r="S179" s="125">
        <f t="shared" si="17"/>
        <v>1392847.486987931</v>
      </c>
      <c r="T179" s="125">
        <f t="shared" si="18"/>
        <v>112214.4690182209</v>
      </c>
      <c r="U179" s="125">
        <f t="shared" si="19"/>
        <v>3866060.2632300314</v>
      </c>
    </row>
    <row r="180" spans="1:21" x14ac:dyDescent="0.2">
      <c r="A180" s="4">
        <f>'[4]Gas - Delta Unbilled'!A180</f>
        <v>2030</v>
      </c>
      <c r="B180" s="4">
        <f>'[4]Gas - Delta Unbilled'!B180</f>
        <v>7</v>
      </c>
      <c r="C180" s="11">
        <f t="shared" si="15"/>
        <v>47665</v>
      </c>
      <c r="D180" s="2"/>
      <c r="G180" s="2"/>
      <c r="I180" s="15">
        <v>1651056.7098832664</v>
      </c>
      <c r="J180" s="16">
        <v>1085828.3255730895</v>
      </c>
      <c r="K180" s="16">
        <v>94714.733355412536</v>
      </c>
      <c r="L180" s="16">
        <v>2831599.7688117684</v>
      </c>
      <c r="M180" s="16">
        <v>5674.5486348932609</v>
      </c>
      <c r="N180" s="17">
        <v>2837274.3174466616</v>
      </c>
      <c r="R180" s="125">
        <f t="shared" si="16"/>
        <v>1654365.440764796</v>
      </c>
      <c r="S180" s="125">
        <f t="shared" si="17"/>
        <v>1088004.3342415728</v>
      </c>
      <c r="T180" s="125">
        <f t="shared" si="18"/>
        <v>94904.542440293124</v>
      </c>
      <c r="U180" s="125">
        <f t="shared" si="19"/>
        <v>2837274.3174466621</v>
      </c>
    </row>
    <row r="181" spans="1:21" x14ac:dyDescent="0.2">
      <c r="A181" s="4">
        <f>'[4]Gas - Delta Unbilled'!A181</f>
        <v>2030</v>
      </c>
      <c r="B181" s="4">
        <f>'[4]Gas - Delta Unbilled'!B181</f>
        <v>8</v>
      </c>
      <c r="C181" s="11">
        <f t="shared" si="15"/>
        <v>47696</v>
      </c>
      <c r="D181" s="2"/>
      <c r="G181" s="2"/>
      <c r="I181" s="15">
        <v>1589358.3206013222</v>
      </c>
      <c r="J181" s="16">
        <v>1105174.4889009052</v>
      </c>
      <c r="K181" s="16">
        <v>99614.130294177186</v>
      </c>
      <c r="L181" s="16">
        <v>2794146.9397964044</v>
      </c>
      <c r="M181" s="16">
        <v>5599.4928653230891</v>
      </c>
      <c r="N181" s="17">
        <v>2799746.4326617275</v>
      </c>
      <c r="R181" s="125">
        <f t="shared" si="16"/>
        <v>1592543.4074161544</v>
      </c>
      <c r="S181" s="125">
        <f t="shared" si="17"/>
        <v>1107389.2674357765</v>
      </c>
      <c r="T181" s="125">
        <f t="shared" si="18"/>
        <v>99813.757809796763</v>
      </c>
      <c r="U181" s="125">
        <f t="shared" si="19"/>
        <v>2799746.4326617275</v>
      </c>
    </row>
    <row r="182" spans="1:21" x14ac:dyDescent="0.2">
      <c r="A182" s="4">
        <f>'[4]Gas - Delta Unbilled'!A182</f>
        <v>2030</v>
      </c>
      <c r="B182" s="4">
        <f>'[4]Gas - Delta Unbilled'!B182</f>
        <v>9</v>
      </c>
      <c r="C182" s="11">
        <f t="shared" si="15"/>
        <v>47727</v>
      </c>
      <c r="D182" s="2"/>
      <c r="G182" s="2"/>
      <c r="I182" s="15">
        <v>2251000.1268659965</v>
      </c>
      <c r="J182" s="16">
        <v>1342431.0662727561</v>
      </c>
      <c r="K182" s="16">
        <v>113161.40219826087</v>
      </c>
      <c r="L182" s="16">
        <v>3706592.5953370132</v>
      </c>
      <c r="M182" s="16">
        <v>7428.0412732204422</v>
      </c>
      <c r="N182" s="17">
        <v>3714020.6366102337</v>
      </c>
      <c r="R182" s="125">
        <f t="shared" si="16"/>
        <v>2255511.1491643251</v>
      </c>
      <c r="S182" s="125">
        <f t="shared" si="17"/>
        <v>1345121.3088905371</v>
      </c>
      <c r="T182" s="125">
        <f t="shared" si="18"/>
        <v>113388.1785553716</v>
      </c>
      <c r="U182" s="125">
        <f t="shared" si="19"/>
        <v>3714020.6366102337</v>
      </c>
    </row>
    <row r="183" spans="1:21" x14ac:dyDescent="0.2">
      <c r="A183" s="4">
        <f>'[4]Gas - Delta Unbilled'!A183</f>
        <v>2030</v>
      </c>
      <c r="B183" s="4">
        <f>'[4]Gas - Delta Unbilled'!B183</f>
        <v>10</v>
      </c>
      <c r="C183" s="11">
        <f t="shared" si="15"/>
        <v>47757</v>
      </c>
      <c r="D183" s="2"/>
      <c r="G183" s="2"/>
      <c r="I183" s="15">
        <v>4404410.6332853837</v>
      </c>
      <c r="J183" s="16">
        <v>1986155.1734992228</v>
      </c>
      <c r="K183" s="16">
        <v>142370.33329660055</v>
      </c>
      <c r="L183" s="16">
        <v>6532936.1400812063</v>
      </c>
      <c r="M183" s="16">
        <v>13092.056392949075</v>
      </c>
      <c r="N183" s="17">
        <v>6546028.1964741554</v>
      </c>
      <c r="R183" s="125">
        <f t="shared" si="16"/>
        <v>4413237.1075003846</v>
      </c>
      <c r="S183" s="125">
        <f t="shared" si="17"/>
        <v>1990135.4443879991</v>
      </c>
      <c r="T183" s="125">
        <f t="shared" si="18"/>
        <v>142655.64458577213</v>
      </c>
      <c r="U183" s="125">
        <f t="shared" si="19"/>
        <v>6546028.1964741563</v>
      </c>
    </row>
    <row r="184" spans="1:21" x14ac:dyDescent="0.2">
      <c r="A184" s="4">
        <f>'[4]Gas - Delta Unbilled'!A184</f>
        <v>2030</v>
      </c>
      <c r="B184" s="4">
        <f>'[4]Gas - Delta Unbilled'!B184</f>
        <v>11</v>
      </c>
      <c r="C184" s="11">
        <f t="shared" si="15"/>
        <v>47788</v>
      </c>
      <c r="D184" s="2"/>
      <c r="G184" s="2"/>
      <c r="I184" s="15">
        <v>6821042.1518394295</v>
      </c>
      <c r="J184" s="16">
        <v>2689874.0259848442</v>
      </c>
      <c r="K184" s="16">
        <v>162501.63798047384</v>
      </c>
      <c r="L184" s="16">
        <v>9673417.8158047497</v>
      </c>
      <c r="M184" s="16">
        <v>19385.606845300645</v>
      </c>
      <c r="N184" s="17">
        <v>9692803.4226500504</v>
      </c>
      <c r="R184" s="125">
        <f t="shared" si="16"/>
        <v>6834711.5749894083</v>
      </c>
      <c r="S184" s="125">
        <f t="shared" si="17"/>
        <v>2695264.5550950342</v>
      </c>
      <c r="T184" s="125">
        <f t="shared" si="18"/>
        <v>162827.29256560505</v>
      </c>
      <c r="U184" s="125">
        <f t="shared" si="19"/>
        <v>9692803.4226500466</v>
      </c>
    </row>
    <row r="185" spans="1:21" x14ac:dyDescent="0.2">
      <c r="A185" s="4">
        <f>'[4]Gas - Delta Unbilled'!A185</f>
        <v>2030</v>
      </c>
      <c r="B185" s="4">
        <f>'[4]Gas - Delta Unbilled'!B185</f>
        <v>12</v>
      </c>
      <c r="C185" s="11">
        <f t="shared" si="15"/>
        <v>47818</v>
      </c>
      <c r="D185" s="2"/>
      <c r="G185" s="2"/>
      <c r="I185" s="15">
        <v>7862280.7357519558</v>
      </c>
      <c r="J185" s="16">
        <v>3054999.738683708</v>
      </c>
      <c r="K185" s="16">
        <v>169256.97957760215</v>
      </c>
      <c r="L185" s="16">
        <v>11086537.454013268</v>
      </c>
      <c r="M185" s="16">
        <v>22217.509927881882</v>
      </c>
      <c r="N185" s="17">
        <v>11108754.963941149</v>
      </c>
      <c r="R185" s="125">
        <f t="shared" si="16"/>
        <v>7878036.8093706965</v>
      </c>
      <c r="S185" s="125">
        <f t="shared" si="17"/>
        <v>3061121.9826490059</v>
      </c>
      <c r="T185" s="125">
        <f t="shared" si="18"/>
        <v>169596.17192144503</v>
      </c>
      <c r="U185" s="125">
        <f t="shared" si="19"/>
        <v>11108754.963941148</v>
      </c>
    </row>
    <row r="186" spans="1:21" x14ac:dyDescent="0.2">
      <c r="A186" s="4">
        <f>'[4]Gas - Delta Unbilled'!A186</f>
        <v>2031</v>
      </c>
      <c r="B186" s="4">
        <f>'[4]Gas - Delta Unbilled'!B186</f>
        <v>1</v>
      </c>
      <c r="C186" s="11">
        <f t="shared" si="15"/>
        <v>47849</v>
      </c>
      <c r="D186" s="2"/>
      <c r="G186" s="2"/>
      <c r="I186" s="15">
        <v>7401882.2145088864</v>
      </c>
      <c r="J186" s="16">
        <v>2943673.0808775779</v>
      </c>
      <c r="K186" s="16">
        <v>171960.34143694487</v>
      </c>
      <c r="L186" s="16">
        <v>10517515.63682341</v>
      </c>
      <c r="M186" s="16">
        <v>21077.185644937679</v>
      </c>
      <c r="N186" s="17">
        <v>10538592.822468348</v>
      </c>
      <c r="R186" s="125">
        <f t="shared" si="16"/>
        <v>7416715.6458004881</v>
      </c>
      <c r="S186" s="125">
        <f t="shared" si="17"/>
        <v>2949572.2253282345</v>
      </c>
      <c r="T186" s="125">
        <f t="shared" si="18"/>
        <v>172304.95133962412</v>
      </c>
      <c r="U186" s="125">
        <f t="shared" si="19"/>
        <v>10538592.822468348</v>
      </c>
    </row>
    <row r="187" spans="1:21" x14ac:dyDescent="0.2">
      <c r="A187" s="4">
        <f>'[4]Gas - Delta Unbilled'!A187</f>
        <v>2031</v>
      </c>
      <c r="B187" s="4">
        <f>'[4]Gas - Delta Unbilled'!B187</f>
        <v>2</v>
      </c>
      <c r="C187" s="11">
        <f t="shared" si="15"/>
        <v>47880</v>
      </c>
      <c r="D187" s="2"/>
      <c r="G187" s="2"/>
      <c r="I187" s="15">
        <v>6858245.9309669053</v>
      </c>
      <c r="J187" s="16">
        <v>2758740.4453304284</v>
      </c>
      <c r="K187" s="16">
        <v>167044.1003007922</v>
      </c>
      <c r="L187" s="16">
        <v>9784030.4765981231</v>
      </c>
      <c r="M187" s="16">
        <v>19607.275504205376</v>
      </c>
      <c r="N187" s="17">
        <v>9803637.7521023285</v>
      </c>
      <c r="R187" s="125">
        <f t="shared" si="16"/>
        <v>6871989.910788483</v>
      </c>
      <c r="S187" s="125">
        <f t="shared" si="17"/>
        <v>2764268.9832970225</v>
      </c>
      <c r="T187" s="125">
        <f t="shared" si="18"/>
        <v>167378.85801682586</v>
      </c>
      <c r="U187" s="125">
        <f t="shared" si="19"/>
        <v>9803637.7521023322</v>
      </c>
    </row>
    <row r="188" spans="1:21" x14ac:dyDescent="0.2">
      <c r="A188" s="4">
        <f>'[4]Gas - Delta Unbilled'!A188</f>
        <v>2031</v>
      </c>
      <c r="B188" s="4">
        <f>'[4]Gas - Delta Unbilled'!B188</f>
        <v>3</v>
      </c>
      <c r="C188" s="11">
        <f t="shared" si="15"/>
        <v>47908</v>
      </c>
      <c r="D188" s="2"/>
      <c r="G188" s="2"/>
      <c r="I188" s="15">
        <v>6320266.86915782</v>
      </c>
      <c r="J188" s="16">
        <v>2653483.9959707949</v>
      </c>
      <c r="K188" s="16">
        <v>165410.00553356999</v>
      </c>
      <c r="L188" s="16">
        <v>9139160.8706621844</v>
      </c>
      <c r="M188" s="16">
        <v>18314.951644612476</v>
      </c>
      <c r="N188" s="17">
        <v>9157475.8223067969</v>
      </c>
      <c r="R188" s="125">
        <f t="shared" si="16"/>
        <v>6332932.7346270736</v>
      </c>
      <c r="S188" s="125">
        <f t="shared" si="17"/>
        <v>2658801.5991691328</v>
      </c>
      <c r="T188" s="125">
        <f t="shared" si="18"/>
        <v>165741.48851059115</v>
      </c>
      <c r="U188" s="125">
        <f t="shared" si="19"/>
        <v>9157475.8223067988</v>
      </c>
    </row>
    <row r="189" spans="1:21" x14ac:dyDescent="0.2">
      <c r="A189" s="4">
        <f>'[4]Gas - Delta Unbilled'!A189</f>
        <v>2031</v>
      </c>
      <c r="B189" s="4">
        <f>'[4]Gas - Delta Unbilled'!B189</f>
        <v>4</v>
      </c>
      <c r="C189" s="11">
        <f t="shared" si="15"/>
        <v>47939</v>
      </c>
      <c r="D189" s="2"/>
      <c r="G189" s="2"/>
      <c r="I189" s="15">
        <v>5023565.8792875204</v>
      </c>
      <c r="J189" s="16">
        <v>2253328.3605843931</v>
      </c>
      <c r="K189" s="16">
        <v>151283.69655310988</v>
      </c>
      <c r="L189" s="16">
        <v>7428177.9364250237</v>
      </c>
      <c r="M189" s="16">
        <v>14886.128129107878</v>
      </c>
      <c r="N189" s="17">
        <v>7443064.0645541316</v>
      </c>
      <c r="R189" s="125">
        <f t="shared" si="16"/>
        <v>5033633.1455786778</v>
      </c>
      <c r="S189" s="125">
        <f t="shared" si="17"/>
        <v>2257844.0486817565</v>
      </c>
      <c r="T189" s="125">
        <f t="shared" si="18"/>
        <v>151586.87029369728</v>
      </c>
      <c r="U189" s="125">
        <f t="shared" si="19"/>
        <v>7443064.0645541316</v>
      </c>
    </row>
    <row r="190" spans="1:21" x14ac:dyDescent="0.2">
      <c r="A190" s="4">
        <f>'[4]Gas - Delta Unbilled'!A190</f>
        <v>2031</v>
      </c>
      <c r="B190" s="4">
        <f>'[4]Gas - Delta Unbilled'!B190</f>
        <v>5</v>
      </c>
      <c r="C190" s="11">
        <f t="shared" si="15"/>
        <v>47969</v>
      </c>
      <c r="D190" s="2"/>
      <c r="G190" s="2"/>
      <c r="I190" s="15">
        <v>3366495.2498169797</v>
      </c>
      <c r="J190" s="16">
        <v>1772544.2158149763</v>
      </c>
      <c r="K190" s="16">
        <v>127008.50953597775</v>
      </c>
      <c r="L190" s="16">
        <v>5266047.9751679339</v>
      </c>
      <c r="M190" s="16">
        <v>10553.202355046757</v>
      </c>
      <c r="N190" s="17">
        <v>5276601.1775229806</v>
      </c>
      <c r="R190" s="125">
        <f t="shared" si="16"/>
        <v>3373241.7332835472</v>
      </c>
      <c r="S190" s="125">
        <f t="shared" si="17"/>
        <v>1776096.408632241</v>
      </c>
      <c r="T190" s="125">
        <f t="shared" si="18"/>
        <v>127263.03560719216</v>
      </c>
      <c r="U190" s="125">
        <f t="shared" si="19"/>
        <v>5276601.1775229797</v>
      </c>
    </row>
    <row r="191" spans="1:21" x14ac:dyDescent="0.2">
      <c r="A191" s="4">
        <f>'[4]Gas - Delta Unbilled'!A191</f>
        <v>2031</v>
      </c>
      <c r="B191" s="4">
        <f>'[4]Gas - Delta Unbilled'!B191</f>
        <v>6</v>
      </c>
      <c r="C191" s="11">
        <f t="shared" si="15"/>
        <v>48000</v>
      </c>
      <c r="D191" s="2"/>
      <c r="G191" s="2"/>
      <c r="I191" s="15">
        <v>2370707.0930799767</v>
      </c>
      <c r="J191" s="16">
        <v>1400859.5330770158</v>
      </c>
      <c r="K191" s="16">
        <v>110719.28333483846</v>
      </c>
      <c r="L191" s="16">
        <v>3882285.909491831</v>
      </c>
      <c r="M191" s="16">
        <v>7780.1320831505582</v>
      </c>
      <c r="N191" s="17">
        <v>3890066.0415749815</v>
      </c>
      <c r="R191" s="125">
        <f t="shared" si="16"/>
        <v>2375458.0090981736</v>
      </c>
      <c r="S191" s="125">
        <f t="shared" si="17"/>
        <v>1403666.8668106373</v>
      </c>
      <c r="T191" s="125">
        <f t="shared" si="18"/>
        <v>110941.16566617081</v>
      </c>
      <c r="U191" s="125">
        <f t="shared" si="19"/>
        <v>3890066.0415749815</v>
      </c>
    </row>
    <row r="192" spans="1:21" x14ac:dyDescent="0.2">
      <c r="A192" s="4">
        <f>'[4]Gas - Delta Unbilled'!A192</f>
        <v>2031</v>
      </c>
      <c r="B192" s="4">
        <f>'[4]Gas - Delta Unbilled'!B192</f>
        <v>7</v>
      </c>
      <c r="C192" s="11">
        <f t="shared" si="15"/>
        <v>48030</v>
      </c>
      <c r="D192" s="2"/>
      <c r="G192" s="2"/>
      <c r="I192" s="15">
        <v>1661941.9351828718</v>
      </c>
      <c r="J192" s="16">
        <v>1094912.0913734091</v>
      </c>
      <c r="K192" s="16">
        <v>93695.224459123099</v>
      </c>
      <c r="L192" s="16">
        <v>2850549.2510154042</v>
      </c>
      <c r="M192" s="16">
        <v>5712.5235491292551</v>
      </c>
      <c r="N192" s="17">
        <v>2856261.7745645335</v>
      </c>
      <c r="R192" s="125">
        <f t="shared" si="16"/>
        <v>1665272.4801431582</v>
      </c>
      <c r="S192" s="125">
        <f t="shared" si="17"/>
        <v>1097106.3039813719</v>
      </c>
      <c r="T192" s="125">
        <f t="shared" si="18"/>
        <v>93882.990440003108</v>
      </c>
      <c r="U192" s="125">
        <f t="shared" si="19"/>
        <v>2856261.774564533</v>
      </c>
    </row>
    <row r="193" spans="1:21" x14ac:dyDescent="0.2">
      <c r="A193" s="4">
        <f>'[4]Gas - Delta Unbilled'!A193</f>
        <v>2031</v>
      </c>
      <c r="B193" s="4">
        <f>'[4]Gas - Delta Unbilled'!B193</f>
        <v>8</v>
      </c>
      <c r="C193" s="11">
        <f t="shared" si="15"/>
        <v>48061</v>
      </c>
      <c r="D193" s="2"/>
      <c r="G193" s="2"/>
      <c r="I193" s="15">
        <v>1600851.1865959319</v>
      </c>
      <c r="J193" s="16">
        <v>1114058.0084073364</v>
      </c>
      <c r="K193" s="16">
        <v>98463.474888721699</v>
      </c>
      <c r="L193" s="16">
        <v>2813372.6698919903</v>
      </c>
      <c r="M193" s="16">
        <v>5638.0213825488463</v>
      </c>
      <c r="N193" s="17">
        <v>2819010.6912745391</v>
      </c>
      <c r="R193" s="125">
        <f t="shared" si="16"/>
        <v>1604059.3052063445</v>
      </c>
      <c r="S193" s="125">
        <f t="shared" si="17"/>
        <v>1116290.5895865094</v>
      </c>
      <c r="T193" s="125">
        <f t="shared" si="18"/>
        <v>98660.796481685058</v>
      </c>
      <c r="U193" s="125">
        <f t="shared" si="19"/>
        <v>2819010.6912745391</v>
      </c>
    </row>
    <row r="194" spans="1:21" x14ac:dyDescent="0.2">
      <c r="A194" s="4">
        <f>'[4]Gas - Delta Unbilled'!A194</f>
        <v>2031</v>
      </c>
      <c r="B194" s="4">
        <f>'[4]Gas - Delta Unbilled'!B194</f>
        <v>9</v>
      </c>
      <c r="C194" s="11">
        <f t="shared" si="15"/>
        <v>48092</v>
      </c>
      <c r="D194" s="2"/>
      <c r="G194" s="2"/>
      <c r="I194" s="15">
        <v>2265990.9315509531</v>
      </c>
      <c r="J194" s="16">
        <v>1351901.1761402939</v>
      </c>
      <c r="K194" s="16">
        <v>111713.53236655732</v>
      </c>
      <c r="L194" s="16">
        <v>3729605.6400578041</v>
      </c>
      <c r="M194" s="16">
        <v>7474.1595993139781</v>
      </c>
      <c r="N194" s="17">
        <v>3737079.799657118</v>
      </c>
      <c r="R194" s="125">
        <f t="shared" si="16"/>
        <v>2270531.9955420368</v>
      </c>
      <c r="S194" s="125">
        <f t="shared" si="17"/>
        <v>1354610.3969341621</v>
      </c>
      <c r="T194" s="125">
        <f t="shared" si="18"/>
        <v>111937.40718091915</v>
      </c>
      <c r="U194" s="125">
        <f t="shared" si="19"/>
        <v>3737079.7996571185</v>
      </c>
    </row>
    <row r="195" spans="1:21" x14ac:dyDescent="0.2">
      <c r="A195" s="4">
        <f>'[4]Gas - Delta Unbilled'!A195</f>
        <v>2031</v>
      </c>
      <c r="B195" s="4">
        <f>'[4]Gas - Delta Unbilled'!B195</f>
        <v>10</v>
      </c>
      <c r="C195" s="11">
        <f t="shared" si="15"/>
        <v>48122</v>
      </c>
      <c r="D195" s="2"/>
      <c r="G195" s="2"/>
      <c r="I195" s="15">
        <v>4432782.7207679786</v>
      </c>
      <c r="J195" s="16">
        <v>2000909.4765407895</v>
      </c>
      <c r="K195" s="16">
        <v>140550.23222979737</v>
      </c>
      <c r="L195" s="16">
        <v>6574242.4295385648</v>
      </c>
      <c r="M195" s="16">
        <v>13174.834528134204</v>
      </c>
      <c r="N195" s="17">
        <v>6587417.264066699</v>
      </c>
      <c r="R195" s="125">
        <f t="shared" si="16"/>
        <v>4441666.0528737269</v>
      </c>
      <c r="S195" s="125">
        <f t="shared" si="17"/>
        <v>2004919.3151711321</v>
      </c>
      <c r="T195" s="125">
        <f t="shared" si="18"/>
        <v>140831.89602184106</v>
      </c>
      <c r="U195" s="125">
        <f t="shared" si="19"/>
        <v>6587417.2640666999</v>
      </c>
    </row>
    <row r="196" spans="1:21" x14ac:dyDescent="0.2">
      <c r="A196" s="4">
        <f>'[4]Gas - Delta Unbilled'!A196</f>
        <v>2031</v>
      </c>
      <c r="B196" s="4">
        <f>'[4]Gas - Delta Unbilled'!B196</f>
        <v>11</v>
      </c>
      <c r="C196" s="11">
        <f t="shared" si="15"/>
        <v>48153</v>
      </c>
      <c r="D196" s="2"/>
      <c r="G196" s="2"/>
      <c r="I196" s="15">
        <v>6865337.9736208739</v>
      </c>
      <c r="J196" s="16">
        <v>2711321.5503907772</v>
      </c>
      <c r="K196" s="16">
        <v>160436.68923269727</v>
      </c>
      <c r="L196" s="16">
        <v>9737096.2132443488</v>
      </c>
      <c r="M196" s="16">
        <v>19513.218864217401</v>
      </c>
      <c r="N196" s="17">
        <v>9756609.4321085662</v>
      </c>
      <c r="R196" s="125">
        <f t="shared" si="16"/>
        <v>6879096.1659527794</v>
      </c>
      <c r="S196" s="125">
        <f t="shared" si="17"/>
        <v>2716755.0605118009</v>
      </c>
      <c r="T196" s="125">
        <f t="shared" si="18"/>
        <v>160758.20564398525</v>
      </c>
      <c r="U196" s="125">
        <f t="shared" si="19"/>
        <v>9756609.4321085662</v>
      </c>
    </row>
    <row r="197" spans="1:21" x14ac:dyDescent="0.2">
      <c r="A197" s="4">
        <f>'[4]Gas - Delta Unbilled'!A197</f>
        <v>2031</v>
      </c>
      <c r="B197" s="4">
        <f>'[4]Gas - Delta Unbilled'!B197</f>
        <v>12</v>
      </c>
      <c r="C197" s="11">
        <f t="shared" si="15"/>
        <v>48183</v>
      </c>
      <c r="D197" s="2"/>
      <c r="G197" s="2"/>
      <c r="I197" s="15">
        <v>7921255.3051247438</v>
      </c>
      <c r="J197" s="16">
        <v>3077315.1787884524</v>
      </c>
      <c r="K197" s="16">
        <v>167003.69425804252</v>
      </c>
      <c r="L197" s="16">
        <v>11165574.17817124</v>
      </c>
      <c r="M197" s="16">
        <v>22375.900156654418</v>
      </c>
      <c r="N197" s="17">
        <v>11187950.078327894</v>
      </c>
      <c r="R197" s="125">
        <f t="shared" si="16"/>
        <v>7937129.5642532492</v>
      </c>
      <c r="S197" s="125">
        <f t="shared" si="17"/>
        <v>3083482.1430746014</v>
      </c>
      <c r="T197" s="125">
        <f t="shared" si="18"/>
        <v>167338.37100004259</v>
      </c>
      <c r="U197" s="125">
        <f t="shared" si="19"/>
        <v>11187950.078327892</v>
      </c>
    </row>
    <row r="198" spans="1:21" x14ac:dyDescent="0.2">
      <c r="A198" s="4">
        <f>'[4]Gas - Delta Unbilled'!A198</f>
        <v>2032</v>
      </c>
      <c r="B198" s="4">
        <f>'[4]Gas - Delta Unbilled'!B198</f>
        <v>1</v>
      </c>
      <c r="C198" s="11">
        <f t="shared" si="15"/>
        <v>48214</v>
      </c>
      <c r="D198" s="2"/>
      <c r="G198" s="2"/>
      <c r="I198" s="15">
        <v>7472955.9880265519</v>
      </c>
      <c r="J198" s="16">
        <v>2966549.1778275943</v>
      </c>
      <c r="K198" s="16">
        <v>169938.52648512478</v>
      </c>
      <c r="L198" s="16">
        <v>10609443.692339271</v>
      </c>
      <c r="M198" s="16">
        <v>21261.410205088556</v>
      </c>
      <c r="N198" s="17">
        <v>10630705.10254436</v>
      </c>
      <c r="R198" s="125">
        <f t="shared" si="16"/>
        <v>7487931.8517300114</v>
      </c>
      <c r="S198" s="125">
        <f t="shared" si="17"/>
        <v>2972494.1661599143</v>
      </c>
      <c r="T198" s="125">
        <f t="shared" si="18"/>
        <v>170279.08465443365</v>
      </c>
      <c r="U198" s="125">
        <f t="shared" si="19"/>
        <v>10630705.10254436</v>
      </c>
    </row>
    <row r="199" spans="1:21" x14ac:dyDescent="0.2">
      <c r="A199" s="4">
        <f>'[4]Gas - Delta Unbilled'!A199</f>
        <v>2032</v>
      </c>
      <c r="B199" s="4">
        <f>'[4]Gas - Delta Unbilled'!B199</f>
        <v>2</v>
      </c>
      <c r="C199" s="11">
        <f t="shared" si="15"/>
        <v>48245</v>
      </c>
      <c r="D199" s="2"/>
      <c r="G199" s="2"/>
      <c r="I199" s="15">
        <v>7148623.833930633</v>
      </c>
      <c r="J199" s="16">
        <v>2872086.7166758636</v>
      </c>
      <c r="K199" s="16">
        <v>170764.48038911782</v>
      </c>
      <c r="L199" s="16">
        <v>10191475.030995613</v>
      </c>
      <c r="M199" s="16">
        <v>20423.797657307237</v>
      </c>
      <c r="N199" s="17">
        <v>10211898.82865292</v>
      </c>
      <c r="R199" s="125">
        <f t="shared" si="16"/>
        <v>7162949.7333974289</v>
      </c>
      <c r="S199" s="125">
        <f t="shared" si="17"/>
        <v>2877842.4014788214</v>
      </c>
      <c r="T199" s="125">
        <f t="shared" si="18"/>
        <v>171106.69377667119</v>
      </c>
      <c r="U199" s="125">
        <f t="shared" si="19"/>
        <v>10211898.828652922</v>
      </c>
    </row>
    <row r="200" spans="1:21" x14ac:dyDescent="0.2">
      <c r="A200" s="4">
        <f>'[4]Gas - Delta Unbilled'!A200</f>
        <v>2032</v>
      </c>
      <c r="B200" s="4">
        <f>'[4]Gas - Delta Unbilled'!B200</f>
        <v>3</v>
      </c>
      <c r="C200" s="11">
        <f t="shared" si="15"/>
        <v>48274</v>
      </c>
      <c r="D200" s="2"/>
      <c r="G200" s="2"/>
      <c r="I200" s="15">
        <v>6379317.946815474</v>
      </c>
      <c r="J200" s="16">
        <v>2673030.7576666865</v>
      </c>
      <c r="K200" s="16">
        <v>163443.11125084557</v>
      </c>
      <c r="L200" s="16">
        <v>9215791.8157330062</v>
      </c>
      <c r="M200" s="16">
        <v>18468.520672811195</v>
      </c>
      <c r="N200" s="17">
        <v>9234260.3364058174</v>
      </c>
      <c r="R200" s="125">
        <f t="shared" si="16"/>
        <v>6392102.1511177095</v>
      </c>
      <c r="S200" s="125">
        <f t="shared" si="17"/>
        <v>2678387.5327321505</v>
      </c>
      <c r="T200" s="125">
        <f t="shared" si="18"/>
        <v>163770.65255595747</v>
      </c>
      <c r="U200" s="125">
        <f t="shared" si="19"/>
        <v>9234260.3364058174</v>
      </c>
    </row>
    <row r="201" spans="1:21" x14ac:dyDescent="0.2">
      <c r="A201" s="4">
        <f>'[4]Gas - Delta Unbilled'!A201</f>
        <v>2032</v>
      </c>
      <c r="B201" s="4">
        <f>'[4]Gas - Delta Unbilled'!B201</f>
        <v>4</v>
      </c>
      <c r="C201" s="11">
        <f t="shared" si="15"/>
        <v>48305</v>
      </c>
      <c r="D201" s="2"/>
      <c r="G201" s="2"/>
      <c r="I201" s="15">
        <v>5068164.1443182975</v>
      </c>
      <c r="J201" s="16">
        <v>2268572.4417160247</v>
      </c>
      <c r="K201" s="16">
        <v>149421.65077262881</v>
      </c>
      <c r="L201" s="16">
        <v>7486158.2368069515</v>
      </c>
      <c r="M201" s="16">
        <v>15002.321115845814</v>
      </c>
      <c r="N201" s="17">
        <v>7501160.5579227973</v>
      </c>
      <c r="R201" s="125">
        <f t="shared" si="16"/>
        <v>5078320.7858900782</v>
      </c>
      <c r="S201" s="125">
        <f t="shared" si="17"/>
        <v>2273118.6790741729</v>
      </c>
      <c r="T201" s="125">
        <f t="shared" si="18"/>
        <v>149721.09295854589</v>
      </c>
      <c r="U201" s="125">
        <f t="shared" si="19"/>
        <v>7501160.5579227973</v>
      </c>
    </row>
    <row r="202" spans="1:21" x14ac:dyDescent="0.2">
      <c r="A202" s="4">
        <f>'[4]Gas - Delta Unbilled'!A202</f>
        <v>2032</v>
      </c>
      <c r="B202" s="4">
        <f>'[4]Gas - Delta Unbilled'!B202</f>
        <v>5</v>
      </c>
      <c r="C202" s="11">
        <f t="shared" si="15"/>
        <v>48335</v>
      </c>
      <c r="D202" s="2"/>
      <c r="G202" s="2"/>
      <c r="I202" s="15">
        <v>3396975.6212506969</v>
      </c>
      <c r="J202" s="16">
        <v>1784358.4788084871</v>
      </c>
      <c r="K202" s="16">
        <v>125458.96357881738</v>
      </c>
      <c r="L202" s="16">
        <v>5306793.0636380017</v>
      </c>
      <c r="M202" s="16">
        <v>10634.855838954449</v>
      </c>
      <c r="N202" s="17">
        <v>5317427.9194769561</v>
      </c>
      <c r="R202" s="125">
        <f t="shared" si="16"/>
        <v>3403783.1876259493</v>
      </c>
      <c r="S202" s="125">
        <f t="shared" si="17"/>
        <v>1787934.3475034942</v>
      </c>
      <c r="T202" s="125">
        <f t="shared" si="18"/>
        <v>125710.38434751242</v>
      </c>
      <c r="U202" s="125">
        <f t="shared" si="19"/>
        <v>5317427.9194769561</v>
      </c>
    </row>
    <row r="203" spans="1:21" x14ac:dyDescent="0.2">
      <c r="A203" s="4">
        <f>'[4]Gas - Delta Unbilled'!A203</f>
        <v>2032</v>
      </c>
      <c r="B203" s="4">
        <f>'[4]Gas - Delta Unbilled'!B203</f>
        <v>6</v>
      </c>
      <c r="C203" s="11">
        <f t="shared" si="15"/>
        <v>48366</v>
      </c>
      <c r="D203" s="2"/>
      <c r="G203" s="2"/>
      <c r="I203" s="15">
        <v>2392430.7800956881</v>
      </c>
      <c r="J203" s="16">
        <v>1410212.556589887</v>
      </c>
      <c r="K203" s="16">
        <v>109378.39014126341</v>
      </c>
      <c r="L203" s="16">
        <v>3912021.7268268382</v>
      </c>
      <c r="M203" s="16">
        <v>7839.7228994527832</v>
      </c>
      <c r="N203" s="17">
        <v>3919861.449726291</v>
      </c>
      <c r="R203" s="125">
        <f t="shared" si="16"/>
        <v>2397225.2305568019</v>
      </c>
      <c r="S203" s="125">
        <f t="shared" si="17"/>
        <v>1413038.6338576023</v>
      </c>
      <c r="T203" s="125">
        <f t="shared" si="18"/>
        <v>109597.58531188719</v>
      </c>
      <c r="U203" s="125">
        <f t="shared" si="19"/>
        <v>3919861.4497262915</v>
      </c>
    </row>
    <row r="204" spans="1:21" x14ac:dyDescent="0.2">
      <c r="A204" s="4">
        <f>'[4]Gas - Delta Unbilled'!A204</f>
        <v>2032</v>
      </c>
      <c r="B204" s="4">
        <f>'[4]Gas - Delta Unbilled'!B204</f>
        <v>7</v>
      </c>
      <c r="C204" s="11">
        <f t="shared" si="15"/>
        <v>48396</v>
      </c>
      <c r="D204" s="2"/>
      <c r="G204" s="2"/>
      <c r="I204" s="15">
        <v>1678450.8217932489</v>
      </c>
      <c r="J204" s="16">
        <v>1102983.7850155185</v>
      </c>
      <c r="K204" s="16">
        <v>92634.296379756997</v>
      </c>
      <c r="L204" s="16">
        <v>2874068.9031885243</v>
      </c>
      <c r="M204" s="16">
        <v>5759.6571206185035</v>
      </c>
      <c r="N204" s="17">
        <v>2879828.5603091428</v>
      </c>
      <c r="R204" s="125">
        <f t="shared" si="16"/>
        <v>1681814.4506946383</v>
      </c>
      <c r="S204" s="125">
        <f t="shared" si="17"/>
        <v>1105194.1733622432</v>
      </c>
      <c r="T204" s="125">
        <f t="shared" si="18"/>
        <v>92819.936252261527</v>
      </c>
      <c r="U204" s="125">
        <f t="shared" si="19"/>
        <v>2879828.5603091428</v>
      </c>
    </row>
    <row r="205" spans="1:21" x14ac:dyDescent="0.2">
      <c r="A205" s="4">
        <f>'[4]Gas - Delta Unbilled'!A205</f>
        <v>2032</v>
      </c>
      <c r="B205" s="4">
        <f>'[4]Gas - Delta Unbilled'!B205</f>
        <v>8</v>
      </c>
      <c r="C205" s="11">
        <f t="shared" si="15"/>
        <v>48427</v>
      </c>
      <c r="D205" s="2"/>
      <c r="G205" s="2"/>
      <c r="I205" s="15">
        <v>1617030.9230938826</v>
      </c>
      <c r="J205" s="16">
        <v>1122794.3776654694</v>
      </c>
      <c r="K205" s="16">
        <v>97409.893663256516</v>
      </c>
      <c r="L205" s="16">
        <v>2837235.1944226087</v>
      </c>
      <c r="M205" s="16">
        <v>5685.8420729911886</v>
      </c>
      <c r="N205" s="17">
        <v>2842921.0364955999</v>
      </c>
      <c r="R205" s="125">
        <f t="shared" si="16"/>
        <v>1620271.4660259346</v>
      </c>
      <c r="S205" s="125">
        <f t="shared" si="17"/>
        <v>1125044.4665986667</v>
      </c>
      <c r="T205" s="125">
        <f t="shared" si="18"/>
        <v>97605.103870998515</v>
      </c>
      <c r="U205" s="125">
        <f t="shared" si="19"/>
        <v>2842921.0364955999</v>
      </c>
    </row>
    <row r="206" spans="1:21" x14ac:dyDescent="0.2">
      <c r="A206" s="4">
        <f>'[4]Gas - Delta Unbilled'!A206</f>
        <v>2032</v>
      </c>
      <c r="B206" s="4">
        <f>'[4]Gas - Delta Unbilled'!B206</f>
        <v>9</v>
      </c>
      <c r="C206" s="11">
        <f t="shared" si="15"/>
        <v>48458</v>
      </c>
      <c r="D206" s="2"/>
      <c r="G206" s="2"/>
      <c r="I206" s="15">
        <v>2286575.9160290216</v>
      </c>
      <c r="J206" s="16">
        <v>1361189.5917513713</v>
      </c>
      <c r="K206" s="16">
        <v>110403.38277533172</v>
      </c>
      <c r="L206" s="16">
        <v>3758168.8905557245</v>
      </c>
      <c r="M206" s="16">
        <v>7531.400582275819</v>
      </c>
      <c r="N206" s="17">
        <v>3765700.2911380003</v>
      </c>
      <c r="R206" s="125">
        <f t="shared" si="16"/>
        <v>2291158.2324940097</v>
      </c>
      <c r="S206" s="125">
        <f t="shared" si="17"/>
        <v>1363917.4266045804</v>
      </c>
      <c r="T206" s="125">
        <f t="shared" si="18"/>
        <v>110624.63203941053</v>
      </c>
      <c r="U206" s="125">
        <f t="shared" si="19"/>
        <v>3765700.2911380003</v>
      </c>
    </row>
    <row r="207" spans="1:21" x14ac:dyDescent="0.2">
      <c r="A207" s="4">
        <f>'[4]Gas - Delta Unbilled'!A207</f>
        <v>2032</v>
      </c>
      <c r="B207" s="4">
        <f>'[4]Gas - Delta Unbilled'!B207</f>
        <v>10</v>
      </c>
      <c r="C207" s="11">
        <f t="shared" si="15"/>
        <v>48488</v>
      </c>
      <c r="D207" s="2"/>
      <c r="G207" s="2"/>
      <c r="I207" s="15">
        <v>4472242.5519224722</v>
      </c>
      <c r="J207" s="16">
        <v>2014446.1647186328</v>
      </c>
      <c r="K207" s="16">
        <v>138822.10903150259</v>
      </c>
      <c r="L207" s="16">
        <v>6625510.825672606</v>
      </c>
      <c r="M207" s="16">
        <v>13277.57680495549</v>
      </c>
      <c r="N207" s="17">
        <v>6638788.4024775615</v>
      </c>
      <c r="R207" s="125">
        <f t="shared" si="16"/>
        <v>4481204.9618461644</v>
      </c>
      <c r="S207" s="125">
        <f t="shared" si="17"/>
        <v>2018483.1309805941</v>
      </c>
      <c r="T207" s="125">
        <f t="shared" si="18"/>
        <v>139100.30965080421</v>
      </c>
      <c r="U207" s="125">
        <f t="shared" si="19"/>
        <v>6638788.4024775624</v>
      </c>
    </row>
    <row r="208" spans="1:21" x14ac:dyDescent="0.2">
      <c r="A208" s="4">
        <f>'[4]Gas - Delta Unbilled'!A208</f>
        <v>2032</v>
      </c>
      <c r="B208" s="4">
        <f>'[4]Gas - Delta Unbilled'!B208</f>
        <v>11</v>
      </c>
      <c r="C208" s="11">
        <f t="shared" si="15"/>
        <v>48519</v>
      </c>
      <c r="D208" s="2"/>
      <c r="G208" s="2"/>
      <c r="I208" s="15">
        <v>6927393.091903639</v>
      </c>
      <c r="J208" s="16">
        <v>2730347.1787823793</v>
      </c>
      <c r="K208" s="16">
        <v>158392.07356313299</v>
      </c>
      <c r="L208" s="16">
        <v>9816132.3442491516</v>
      </c>
      <c r="M208" s="16">
        <v>19671.607904307544</v>
      </c>
      <c r="N208" s="17">
        <v>9835803.9521534592</v>
      </c>
      <c r="R208" s="125">
        <f t="shared" si="16"/>
        <v>6941275.6431900198</v>
      </c>
      <c r="S208" s="125">
        <f t="shared" si="17"/>
        <v>2735818.8164152098</v>
      </c>
      <c r="T208" s="125">
        <f t="shared" si="18"/>
        <v>158709.49254822946</v>
      </c>
      <c r="U208" s="125">
        <f t="shared" si="19"/>
        <v>9835803.9521534592</v>
      </c>
    </row>
    <row r="209" spans="1:21" x14ac:dyDescent="0.2">
      <c r="A209" s="4">
        <f>'[4]Gas - Delta Unbilled'!A209</f>
        <v>2032</v>
      </c>
      <c r="B209" s="4">
        <f>'[4]Gas - Delta Unbilled'!B209</f>
        <v>12</v>
      </c>
      <c r="C209" s="11">
        <f t="shared" si="15"/>
        <v>48549</v>
      </c>
      <c r="D209" s="2"/>
      <c r="G209" s="2"/>
      <c r="I209" s="15">
        <v>7993064.777747591</v>
      </c>
      <c r="J209" s="16">
        <v>3105482.6429400747</v>
      </c>
      <c r="K209" s="16">
        <v>165125.28288965084</v>
      </c>
      <c r="L209" s="16">
        <v>11263672.703577317</v>
      </c>
      <c r="M209" s="16">
        <v>22572.490387929603</v>
      </c>
      <c r="N209" s="17">
        <v>11286245.193965247</v>
      </c>
      <c r="R209" s="125">
        <f t="shared" si="16"/>
        <v>8009082.9436348602</v>
      </c>
      <c r="S209" s="125">
        <f t="shared" si="17"/>
        <v>3111706.0550501747</v>
      </c>
      <c r="T209" s="125">
        <f t="shared" si="18"/>
        <v>165456.19528021125</v>
      </c>
      <c r="U209" s="125">
        <f t="shared" si="19"/>
        <v>11286245.193965247</v>
      </c>
    </row>
    <row r="210" spans="1:21" x14ac:dyDescent="0.2">
      <c r="A210" s="4">
        <f>'[4]Gas - Delta Unbilled'!A210</f>
        <v>2033</v>
      </c>
      <c r="B210" s="4">
        <f>'[4]Gas - Delta Unbilled'!B210</f>
        <v>1</v>
      </c>
      <c r="C210" s="11">
        <f t="shared" si="15"/>
        <v>48580</v>
      </c>
      <c r="D210" s="2"/>
      <c r="G210" s="2"/>
      <c r="I210" s="15">
        <v>7529156.692056925</v>
      </c>
      <c r="J210" s="16">
        <v>2994611.326867437</v>
      </c>
      <c r="K210" s="16">
        <v>168114.27300340551</v>
      </c>
      <c r="L210" s="16">
        <v>10691882.291927768</v>
      </c>
      <c r="M210" s="16">
        <v>21426.617819495499</v>
      </c>
      <c r="N210" s="17">
        <v>10713308.909747263</v>
      </c>
      <c r="R210" s="125">
        <f t="shared" si="16"/>
        <v>7544245.182421769</v>
      </c>
      <c r="S210" s="125">
        <f t="shared" si="17"/>
        <v>3000612.5519713801</v>
      </c>
      <c r="T210" s="125">
        <f t="shared" si="18"/>
        <v>168451.17535411374</v>
      </c>
      <c r="U210" s="125">
        <f t="shared" si="19"/>
        <v>10713308.909747263</v>
      </c>
    </row>
    <row r="211" spans="1:21" x14ac:dyDescent="0.2">
      <c r="A211" s="4">
        <f>'[4]Gas - Delta Unbilled'!A211</f>
        <v>2033</v>
      </c>
      <c r="B211" s="4">
        <f>'[4]Gas - Delta Unbilled'!B211</f>
        <v>2</v>
      </c>
      <c r="C211" s="11">
        <f t="shared" si="15"/>
        <v>48611</v>
      </c>
      <c r="D211" s="2"/>
      <c r="G211" s="2"/>
      <c r="I211" s="15">
        <v>6968607.8768576095</v>
      </c>
      <c r="J211" s="16">
        <v>2803016.1877245214</v>
      </c>
      <c r="K211" s="16">
        <v>163157.44960086039</v>
      </c>
      <c r="L211" s="16">
        <v>9934781.5141829904</v>
      </c>
      <c r="M211" s="16">
        <v>19909.381791951135</v>
      </c>
      <c r="N211" s="17">
        <v>9954690.8959749416</v>
      </c>
      <c r="R211" s="125">
        <f t="shared" si="16"/>
        <v>6982573.0229034172</v>
      </c>
      <c r="S211" s="125">
        <f t="shared" si="17"/>
        <v>2808633.4546337891</v>
      </c>
      <c r="T211" s="125">
        <f t="shared" si="18"/>
        <v>163484.41843773588</v>
      </c>
      <c r="U211" s="125">
        <f t="shared" si="19"/>
        <v>9954690.8959749434</v>
      </c>
    </row>
    <row r="212" spans="1:21" x14ac:dyDescent="0.2">
      <c r="A212" s="4">
        <f>'[4]Gas - Delta Unbilled'!A212</f>
        <v>2033</v>
      </c>
      <c r="B212" s="4">
        <f>'[4]Gas - Delta Unbilled'!B212</f>
        <v>3</v>
      </c>
      <c r="C212" s="11">
        <f t="shared" si="15"/>
        <v>48639</v>
      </c>
      <c r="D212" s="2"/>
      <c r="G212" s="2"/>
      <c r="I212" s="15">
        <v>6425597.3282248089</v>
      </c>
      <c r="J212" s="16">
        <v>2697228.2949687238</v>
      </c>
      <c r="K212" s="16">
        <v>161686.75626678305</v>
      </c>
      <c r="L212" s="16">
        <v>9284512.3794603162</v>
      </c>
      <c r="M212" s="16">
        <v>18606.237233387306</v>
      </c>
      <c r="N212" s="17">
        <v>9303118.6166937035</v>
      </c>
      <c r="R212" s="125">
        <f t="shared" si="16"/>
        <v>6438474.2767783655</v>
      </c>
      <c r="S212" s="125">
        <f t="shared" si="17"/>
        <v>2702633.5620929096</v>
      </c>
      <c r="T212" s="125">
        <f t="shared" si="18"/>
        <v>162010.77782242792</v>
      </c>
      <c r="U212" s="125">
        <f t="shared" si="19"/>
        <v>9303118.6166937016</v>
      </c>
    </row>
    <row r="213" spans="1:21" x14ac:dyDescent="0.2">
      <c r="A213" s="4">
        <f>'[4]Gas - Delta Unbilled'!A213</f>
        <v>2033</v>
      </c>
      <c r="B213" s="4">
        <f>'[4]Gas - Delta Unbilled'!B213</f>
        <v>4</v>
      </c>
      <c r="C213" s="11">
        <f t="shared" si="15"/>
        <v>48670</v>
      </c>
      <c r="D213" s="2"/>
      <c r="G213" s="2"/>
      <c r="I213" s="15">
        <v>5102464.2102624234</v>
      </c>
      <c r="J213" s="16">
        <v>2287913.3440622455</v>
      </c>
      <c r="K213" s="16">
        <v>147775.85130749739</v>
      </c>
      <c r="L213" s="16">
        <v>7538153.4056321662</v>
      </c>
      <c r="M213" s="16">
        <v>15106.519850966521</v>
      </c>
      <c r="N213" s="17">
        <v>7553259.9254831327</v>
      </c>
      <c r="R213" s="125">
        <f t="shared" si="16"/>
        <v>5112689.589441306</v>
      </c>
      <c r="S213" s="125">
        <f t="shared" si="17"/>
        <v>2292498.3407437331</v>
      </c>
      <c r="T213" s="125">
        <f t="shared" si="18"/>
        <v>148071.99529809359</v>
      </c>
      <c r="U213" s="125">
        <f t="shared" si="19"/>
        <v>7553259.9254831318</v>
      </c>
    </row>
    <row r="214" spans="1:21" x14ac:dyDescent="0.2">
      <c r="A214" s="4">
        <f>'[4]Gas - Delta Unbilled'!A214</f>
        <v>2033</v>
      </c>
      <c r="B214" s="4">
        <f>'[4]Gas - Delta Unbilled'!B214</f>
        <v>5</v>
      </c>
      <c r="C214" s="11">
        <f t="shared" si="15"/>
        <v>48700</v>
      </c>
      <c r="D214" s="2"/>
      <c r="G214" s="2"/>
      <c r="I214" s="15">
        <v>3419520.7108261981</v>
      </c>
      <c r="J214" s="16">
        <v>1799691.4982003118</v>
      </c>
      <c r="K214" s="16">
        <v>124119.95048503984</v>
      </c>
      <c r="L214" s="16">
        <v>5343332.1595115503</v>
      </c>
      <c r="M214" s="16">
        <v>10708.08047998324</v>
      </c>
      <c r="N214" s="17">
        <v>5354040.2399915336</v>
      </c>
      <c r="R214" s="125">
        <f t="shared" si="16"/>
        <v>3426373.4577416815</v>
      </c>
      <c r="S214" s="125">
        <f t="shared" si="17"/>
        <v>1803298.0943890901</v>
      </c>
      <c r="T214" s="125">
        <f t="shared" si="18"/>
        <v>124368.68786076136</v>
      </c>
      <c r="U214" s="125">
        <f t="shared" si="19"/>
        <v>5354040.2399915336</v>
      </c>
    </row>
    <row r="215" spans="1:21" x14ac:dyDescent="0.2">
      <c r="A215" s="4">
        <f>'[4]Gas - Delta Unbilled'!A215</f>
        <v>2033</v>
      </c>
      <c r="B215" s="4">
        <f>'[4]Gas - Delta Unbilled'!B215</f>
        <v>6</v>
      </c>
      <c r="C215" s="11">
        <f t="shared" si="15"/>
        <v>48731</v>
      </c>
      <c r="D215" s="2"/>
      <c r="G215" s="2"/>
      <c r="I215" s="15">
        <v>2408229.0411709393</v>
      </c>
      <c r="J215" s="16">
        <v>1422210.0556460372</v>
      </c>
      <c r="K215" s="16">
        <v>108248.90858774004</v>
      </c>
      <c r="L215" s="16">
        <v>3938688.0054047168</v>
      </c>
      <c r="M215" s="16">
        <v>7893.1623354805633</v>
      </c>
      <c r="N215" s="17">
        <v>3946581.1677401974</v>
      </c>
      <c r="R215" s="125">
        <f t="shared" si="16"/>
        <v>2413055.1514738873</v>
      </c>
      <c r="S215" s="125">
        <f t="shared" si="17"/>
        <v>1425060.1759980333</v>
      </c>
      <c r="T215" s="125">
        <f t="shared" si="18"/>
        <v>108465.84026827659</v>
      </c>
      <c r="U215" s="125">
        <f t="shared" si="19"/>
        <v>3946581.1677401969</v>
      </c>
    </row>
    <row r="216" spans="1:21" x14ac:dyDescent="0.2">
      <c r="A216" s="4">
        <f>'[4]Gas - Delta Unbilled'!A216</f>
        <v>2033</v>
      </c>
      <c r="B216" s="4">
        <f>'[4]Gas - Delta Unbilled'!B216</f>
        <v>7</v>
      </c>
      <c r="C216" s="11">
        <f t="shared" si="15"/>
        <v>48761</v>
      </c>
      <c r="D216" s="2"/>
      <c r="G216" s="2"/>
      <c r="I216" s="15">
        <v>1690321.0555414187</v>
      </c>
      <c r="J216" s="16">
        <v>1113104.2817772673</v>
      </c>
      <c r="K216" s="16">
        <v>91735.355270271684</v>
      </c>
      <c r="L216" s="16">
        <v>2895160.692588958</v>
      </c>
      <c r="M216" s="16">
        <v>5801.9252356491052</v>
      </c>
      <c r="N216" s="17">
        <v>2900962.6178246071</v>
      </c>
      <c r="R216" s="125">
        <f t="shared" si="16"/>
        <v>1693708.4724863914</v>
      </c>
      <c r="S216" s="125">
        <f t="shared" si="17"/>
        <v>1115334.9516806286</v>
      </c>
      <c r="T216" s="125">
        <f t="shared" si="18"/>
        <v>91919.19365758686</v>
      </c>
      <c r="U216" s="125">
        <f t="shared" si="19"/>
        <v>2900962.6178246071</v>
      </c>
    </row>
    <row r="217" spans="1:21" x14ac:dyDescent="0.2">
      <c r="A217" s="4">
        <f>'[4]Gas - Delta Unbilled'!A217</f>
        <v>2033</v>
      </c>
      <c r="B217" s="4">
        <f>'[4]Gas - Delta Unbilled'!B217</f>
        <v>8</v>
      </c>
      <c r="C217" s="11">
        <f t="shared" si="15"/>
        <v>48792</v>
      </c>
      <c r="D217" s="2"/>
      <c r="G217" s="2"/>
      <c r="I217" s="15">
        <v>1629774.7840792094</v>
      </c>
      <c r="J217" s="16">
        <v>1132508.7645948206</v>
      </c>
      <c r="K217" s="16">
        <v>96350.913827231139</v>
      </c>
      <c r="L217" s="16">
        <v>2858634.4625012609</v>
      </c>
      <c r="M217" s="16">
        <v>5728.7263777577318</v>
      </c>
      <c r="N217" s="17">
        <v>2864363.1888790186</v>
      </c>
      <c r="R217" s="125">
        <f t="shared" si="16"/>
        <v>1633040.8658108308</v>
      </c>
      <c r="S217" s="125">
        <f t="shared" si="17"/>
        <v>1134778.3212372949</v>
      </c>
      <c r="T217" s="125">
        <f t="shared" si="18"/>
        <v>96544.001830892914</v>
      </c>
      <c r="U217" s="125">
        <f t="shared" si="19"/>
        <v>2864363.1888790191</v>
      </c>
    </row>
    <row r="218" spans="1:21" x14ac:dyDescent="0.2">
      <c r="A218" s="4">
        <f>'[4]Gas - Delta Unbilled'!A218</f>
        <v>2033</v>
      </c>
      <c r="B218" s="4">
        <f>'[4]Gas - Delta Unbilled'!B218</f>
        <v>9</v>
      </c>
      <c r="C218" s="11">
        <f t="shared" si="15"/>
        <v>48823</v>
      </c>
      <c r="D218" s="2"/>
      <c r="G218" s="2"/>
      <c r="I218" s="15">
        <v>2303292.1516706655</v>
      </c>
      <c r="J218" s="16">
        <v>1371447.940238789</v>
      </c>
      <c r="K218" s="16">
        <v>109043.55092769217</v>
      </c>
      <c r="L218" s="16">
        <v>3783783.6428371468</v>
      </c>
      <c r="M218" s="16">
        <v>7582.7327511766925</v>
      </c>
      <c r="N218" s="17">
        <v>3791366.3755883235</v>
      </c>
      <c r="R218" s="125">
        <f t="shared" si="16"/>
        <v>2307907.9676058772</v>
      </c>
      <c r="S218" s="125">
        <f t="shared" si="17"/>
        <v>1374196.3329045982</v>
      </c>
      <c r="T218" s="125">
        <f t="shared" si="18"/>
        <v>109262.07507784787</v>
      </c>
      <c r="U218" s="125">
        <f t="shared" si="19"/>
        <v>3791366.3755883235</v>
      </c>
    </row>
    <row r="219" spans="1:21" x14ac:dyDescent="0.2">
      <c r="A219" s="4">
        <f>'[4]Gas - Delta Unbilled'!A219</f>
        <v>2033</v>
      </c>
      <c r="B219" s="4">
        <f>'[4]Gas - Delta Unbilled'!B219</f>
        <v>10</v>
      </c>
      <c r="C219" s="11">
        <f t="shared" si="15"/>
        <v>48853</v>
      </c>
      <c r="D219" s="2"/>
      <c r="G219" s="2"/>
      <c r="I219" s="15">
        <v>4503761.6451713331</v>
      </c>
      <c r="J219" s="16">
        <v>2030588.734753055</v>
      </c>
      <c r="K219" s="16">
        <v>137136.55996138681</v>
      </c>
      <c r="L219" s="16">
        <v>6671486.9398857746</v>
      </c>
      <c r="M219" s="16">
        <v>13369.713306385092</v>
      </c>
      <c r="N219" s="17">
        <v>6684856.6531921597</v>
      </c>
      <c r="R219" s="125">
        <f t="shared" si="16"/>
        <v>4512787.2196105551</v>
      </c>
      <c r="S219" s="125">
        <f t="shared" si="17"/>
        <v>2034658.0508547649</v>
      </c>
      <c r="T219" s="125">
        <f t="shared" si="18"/>
        <v>137411.3827268405</v>
      </c>
      <c r="U219" s="125">
        <f t="shared" si="19"/>
        <v>6684856.6531921607</v>
      </c>
    </row>
    <row r="220" spans="1:21" x14ac:dyDescent="0.2">
      <c r="A220" s="4">
        <f>'[4]Gas - Delta Unbilled'!A220</f>
        <v>2033</v>
      </c>
      <c r="B220" s="4">
        <f>'[4]Gas - Delta Unbilled'!B220</f>
        <v>11</v>
      </c>
      <c r="C220" s="11">
        <f t="shared" si="15"/>
        <v>48884</v>
      </c>
      <c r="D220" s="2"/>
      <c r="G220" s="2"/>
      <c r="I220" s="15">
        <v>6976491.0223016012</v>
      </c>
      <c r="J220" s="16">
        <v>2754005.8003926445</v>
      </c>
      <c r="K220" s="16">
        <v>156512.99111834459</v>
      </c>
      <c r="L220" s="16">
        <v>9887009.8138125911</v>
      </c>
      <c r="M220" s="16">
        <v>19813.646921468899</v>
      </c>
      <c r="N220" s="17">
        <v>9906823.46073406</v>
      </c>
      <c r="R220" s="125">
        <f t="shared" si="16"/>
        <v>6990471.9662340702</v>
      </c>
      <c r="S220" s="125">
        <f t="shared" si="17"/>
        <v>2759524.8500928301</v>
      </c>
      <c r="T220" s="125">
        <f t="shared" si="18"/>
        <v>156826.64440715892</v>
      </c>
      <c r="U220" s="125">
        <f t="shared" si="19"/>
        <v>9906823.46073406</v>
      </c>
    </row>
    <row r="221" spans="1:21" x14ac:dyDescent="0.2">
      <c r="A221" s="4">
        <f>'[4]Gas - Delta Unbilled'!A221</f>
        <v>2033</v>
      </c>
      <c r="B221" s="4">
        <f>'[4]Gas - Delta Unbilled'!B221</f>
        <v>12</v>
      </c>
      <c r="C221" s="11">
        <f t="shared" si="15"/>
        <v>48914</v>
      </c>
      <c r="D221" s="2"/>
      <c r="G221" s="2"/>
      <c r="I221" s="15">
        <v>8058191.5149279358</v>
      </c>
      <c r="J221" s="16">
        <v>3130417.7656438914</v>
      </c>
      <c r="K221" s="16">
        <v>163035.53344615098</v>
      </c>
      <c r="L221" s="16">
        <v>11351644.814017979</v>
      </c>
      <c r="M221" s="16">
        <v>22748.787202440202</v>
      </c>
      <c r="N221" s="17">
        <v>11374393.60122042</v>
      </c>
      <c r="R221" s="125">
        <f t="shared" si="16"/>
        <v>8074340.1953185722</v>
      </c>
      <c r="S221" s="125">
        <f t="shared" si="17"/>
        <v>3136691.1479397709</v>
      </c>
      <c r="T221" s="125">
        <f t="shared" si="18"/>
        <v>163362.25796207512</v>
      </c>
      <c r="U221" s="125">
        <f t="shared" si="19"/>
        <v>11374393.60122042</v>
      </c>
    </row>
    <row r="222" spans="1:21" x14ac:dyDescent="0.2">
      <c r="A222" s="4">
        <f>'[4]Gas - Delta Unbilled'!A222</f>
        <v>2034</v>
      </c>
      <c r="B222" s="4">
        <f>'[4]Gas - Delta Unbilled'!B222</f>
        <v>1</v>
      </c>
      <c r="C222" s="11">
        <f t="shared" ref="C222:C285" si="20">DATE(A222,B222,1)</f>
        <v>48945</v>
      </c>
      <c r="D222" s="2"/>
      <c r="G222" s="2"/>
      <c r="I222" s="15">
        <v>7613055.0258102892</v>
      </c>
      <c r="J222" s="16">
        <v>3022618.2473730836</v>
      </c>
      <c r="K222" s="16">
        <v>166353.46840666467</v>
      </c>
      <c r="L222" s="16">
        <v>10802026.741590038</v>
      </c>
      <c r="M222" s="16">
        <v>21647.348179539666</v>
      </c>
      <c r="N222" s="17">
        <v>10823674.089769578</v>
      </c>
      <c r="R222" s="125">
        <f t="shared" si="16"/>
        <v>7628311.6491085067</v>
      </c>
      <c r="S222" s="125">
        <f t="shared" si="17"/>
        <v>3028675.5985702244</v>
      </c>
      <c r="T222" s="125">
        <f t="shared" si="18"/>
        <v>166686.84209084636</v>
      </c>
      <c r="U222" s="125">
        <f t="shared" si="19"/>
        <v>10823674.089769578</v>
      </c>
    </row>
    <row r="223" spans="1:21" x14ac:dyDescent="0.2">
      <c r="A223" s="4">
        <f>'[4]Gas - Delta Unbilled'!A223</f>
        <v>2034</v>
      </c>
      <c r="B223" s="4">
        <f>'[4]Gas - Delta Unbilled'!B223</f>
        <v>2</v>
      </c>
      <c r="C223" s="11">
        <f t="shared" si="20"/>
        <v>48976</v>
      </c>
      <c r="D223" s="2"/>
      <c r="G223" s="2"/>
      <c r="I223" s="15">
        <v>7041483.9352305485</v>
      </c>
      <c r="J223" s="16">
        <v>2827172.3507372835</v>
      </c>
      <c r="K223" s="16">
        <v>161352.09399613267</v>
      </c>
      <c r="L223" s="16">
        <v>10030008.379963962</v>
      </c>
      <c r="M223" s="16">
        <v>20100.217194316909</v>
      </c>
      <c r="N223" s="17">
        <v>10050108.597158279</v>
      </c>
      <c r="R223" s="125">
        <f t="shared" ref="R223:R286" si="21">I223+I223/$L223*$M223</f>
        <v>7055595.1254815115</v>
      </c>
      <c r="S223" s="125">
        <f t="shared" ref="S223:S286" si="22">J223+J223/$L223*$M223</f>
        <v>2832838.0267908652</v>
      </c>
      <c r="T223" s="125">
        <f t="shared" ref="T223:T286" si="23">K223+K223/$L223*$M223</f>
        <v>161675.44488590449</v>
      </c>
      <c r="U223" s="125">
        <f t="shared" ref="U223:U286" si="24">SUM(R223:T223)</f>
        <v>10050108.597158281</v>
      </c>
    </row>
    <row r="224" spans="1:21" x14ac:dyDescent="0.2">
      <c r="A224" s="4">
        <f>'[4]Gas - Delta Unbilled'!A224</f>
        <v>2034</v>
      </c>
      <c r="B224" s="4">
        <f>'[4]Gas - Delta Unbilled'!B224</f>
        <v>3</v>
      </c>
      <c r="C224" s="11">
        <f t="shared" si="20"/>
        <v>49004</v>
      </c>
      <c r="D224" s="2"/>
      <c r="G224" s="2"/>
      <c r="I224" s="15">
        <v>6495130.7842511889</v>
      </c>
      <c r="J224" s="16">
        <v>2721235.9753456963</v>
      </c>
      <c r="K224" s="16">
        <v>159961.69517892215</v>
      </c>
      <c r="L224" s="16">
        <v>9376328.4547758084</v>
      </c>
      <c r="M224" s="16">
        <v>18790.237384319305</v>
      </c>
      <c r="N224" s="17">
        <v>9395118.6921601277</v>
      </c>
      <c r="R224" s="125">
        <f t="shared" si="21"/>
        <v>6508147.0784080038</v>
      </c>
      <c r="S224" s="125">
        <f t="shared" si="22"/>
        <v>2726689.3540538037</v>
      </c>
      <c r="T224" s="125">
        <f t="shared" si="23"/>
        <v>160282.25969831878</v>
      </c>
      <c r="U224" s="125">
        <f t="shared" si="24"/>
        <v>9395118.6921601258</v>
      </c>
    </row>
    <row r="225" spans="1:21" x14ac:dyDescent="0.2">
      <c r="A225" s="4">
        <f>'[4]Gas - Delta Unbilled'!A225</f>
        <v>2034</v>
      </c>
      <c r="B225" s="4">
        <f>'[4]Gas - Delta Unbilled'!B225</f>
        <v>4</v>
      </c>
      <c r="C225" s="11">
        <f t="shared" si="20"/>
        <v>49035</v>
      </c>
      <c r="D225" s="2"/>
      <c r="G225" s="2"/>
      <c r="I225" s="15">
        <v>5154760.103071861</v>
      </c>
      <c r="J225" s="16">
        <v>2306739.8601596854</v>
      </c>
      <c r="K225" s="16">
        <v>146123.07533996858</v>
      </c>
      <c r="L225" s="16">
        <v>7607623.0385715161</v>
      </c>
      <c r="M225" s="16">
        <v>15245.73755224701</v>
      </c>
      <c r="N225" s="17">
        <v>7622868.7761237631</v>
      </c>
      <c r="R225" s="125">
        <f t="shared" si="21"/>
        <v>5165090.2836391386</v>
      </c>
      <c r="S225" s="125">
        <f t="shared" si="22"/>
        <v>2311362.5853303461</v>
      </c>
      <c r="T225" s="125">
        <f t="shared" si="23"/>
        <v>146415.90715427711</v>
      </c>
      <c r="U225" s="125">
        <f t="shared" si="24"/>
        <v>7622868.7761237621</v>
      </c>
    </row>
    <row r="226" spans="1:21" x14ac:dyDescent="0.2">
      <c r="A226" s="4">
        <f>'[4]Gas - Delta Unbilled'!A226</f>
        <v>2034</v>
      </c>
      <c r="B226" s="4">
        <f>'[4]Gas - Delta Unbilled'!B226</f>
        <v>5</v>
      </c>
      <c r="C226" s="11">
        <f t="shared" si="20"/>
        <v>49065</v>
      </c>
      <c r="D226" s="2"/>
      <c r="G226" s="2"/>
      <c r="I226" s="15">
        <v>3455009.3653885727</v>
      </c>
      <c r="J226" s="16">
        <v>1814395.0092372242</v>
      </c>
      <c r="K226" s="16">
        <v>122746.88933271746</v>
      </c>
      <c r="L226" s="16">
        <v>5392151.2639585137</v>
      </c>
      <c r="M226" s="16">
        <v>10805.914356630296</v>
      </c>
      <c r="N226" s="17">
        <v>5402957.178315144</v>
      </c>
      <c r="R226" s="125">
        <f t="shared" si="21"/>
        <v>3461933.2318522772</v>
      </c>
      <c r="S226" s="125">
        <f t="shared" si="22"/>
        <v>1818031.0713799843</v>
      </c>
      <c r="T226" s="125">
        <f t="shared" si="23"/>
        <v>122992.87508288323</v>
      </c>
      <c r="U226" s="125">
        <f t="shared" si="24"/>
        <v>5402957.178315145</v>
      </c>
    </row>
    <row r="227" spans="1:21" x14ac:dyDescent="0.2">
      <c r="A227" s="4">
        <f>'[4]Gas - Delta Unbilled'!A227</f>
        <v>2034</v>
      </c>
      <c r="B227" s="4">
        <f>'[4]Gas - Delta Unbilled'!B227</f>
        <v>6</v>
      </c>
      <c r="C227" s="11">
        <f t="shared" si="20"/>
        <v>49096</v>
      </c>
      <c r="D227" s="2"/>
      <c r="G227" s="2"/>
      <c r="I227" s="15">
        <v>2433414.0240615308</v>
      </c>
      <c r="J227" s="16">
        <v>1433839.1738769626</v>
      </c>
      <c r="K227" s="16">
        <v>107063.05190961839</v>
      </c>
      <c r="L227" s="16">
        <v>3974316.249848112</v>
      </c>
      <c r="M227" s="16">
        <v>7964.5616229423322</v>
      </c>
      <c r="N227" s="17">
        <v>3982280.8114710543</v>
      </c>
      <c r="R227" s="125">
        <f t="shared" si="21"/>
        <v>2438290.6052720752</v>
      </c>
      <c r="S227" s="125">
        <f t="shared" si="22"/>
        <v>1436712.599075113</v>
      </c>
      <c r="T227" s="125">
        <f t="shared" si="23"/>
        <v>107277.60712386612</v>
      </c>
      <c r="U227" s="125">
        <f t="shared" si="24"/>
        <v>3982280.8114710543</v>
      </c>
    </row>
    <row r="228" spans="1:21" x14ac:dyDescent="0.2">
      <c r="A228" s="4">
        <f>'[4]Gas - Delta Unbilled'!A228</f>
        <v>2034</v>
      </c>
      <c r="B228" s="4">
        <f>'[4]Gas - Delta Unbilled'!B228</f>
        <v>7</v>
      </c>
      <c r="C228" s="11">
        <f t="shared" si="20"/>
        <v>49126</v>
      </c>
      <c r="D228" s="2"/>
      <c r="G228" s="2"/>
      <c r="I228" s="15">
        <v>1709416.3089674606</v>
      </c>
      <c r="J228" s="16">
        <v>1123114.6023797104</v>
      </c>
      <c r="K228" s="16">
        <v>90810.069928045195</v>
      </c>
      <c r="L228" s="16">
        <v>2923340.9812752162</v>
      </c>
      <c r="M228" s="16">
        <v>5858.3987600705586</v>
      </c>
      <c r="N228" s="17">
        <v>2929199.3800352868</v>
      </c>
      <c r="R228" s="125">
        <f t="shared" si="21"/>
        <v>1712841.9929533673</v>
      </c>
      <c r="S228" s="125">
        <f t="shared" si="22"/>
        <v>1125365.3330458021</v>
      </c>
      <c r="T228" s="125">
        <f t="shared" si="23"/>
        <v>90992.054036117435</v>
      </c>
      <c r="U228" s="125">
        <f t="shared" si="24"/>
        <v>2929199.3800352872</v>
      </c>
    </row>
    <row r="229" spans="1:21" x14ac:dyDescent="0.2">
      <c r="A229" s="4">
        <f>'[4]Gas - Delta Unbilled'!A229</f>
        <v>2034</v>
      </c>
      <c r="B229" s="4">
        <f>'[4]Gas - Delta Unbilled'!B229</f>
        <v>8</v>
      </c>
      <c r="C229" s="11">
        <f t="shared" si="20"/>
        <v>49157</v>
      </c>
      <c r="D229" s="2"/>
      <c r="G229" s="2"/>
      <c r="I229" s="15">
        <v>1648685.8801663658</v>
      </c>
      <c r="J229" s="16">
        <v>1143122.3280628098</v>
      </c>
      <c r="K229" s="16">
        <v>95417.358665993903</v>
      </c>
      <c r="L229" s="16">
        <v>2887225.5668951697</v>
      </c>
      <c r="M229" s="16">
        <v>5786.0231801504269</v>
      </c>
      <c r="N229" s="17">
        <v>2893011.5900753201</v>
      </c>
      <c r="R229" s="125">
        <f t="shared" si="21"/>
        <v>1651989.859886138</v>
      </c>
      <c r="S229" s="125">
        <f t="shared" si="22"/>
        <v>1145413.1543715529</v>
      </c>
      <c r="T229" s="125">
        <f t="shared" si="23"/>
        <v>95608.575817629157</v>
      </c>
      <c r="U229" s="125">
        <f t="shared" si="24"/>
        <v>2893011.5900753201</v>
      </c>
    </row>
    <row r="230" spans="1:21" x14ac:dyDescent="0.2">
      <c r="A230" s="4">
        <f>'[4]Gas - Delta Unbilled'!A230</f>
        <v>2034</v>
      </c>
      <c r="B230" s="4">
        <f>'[4]Gas - Delta Unbilled'!B230</f>
        <v>9</v>
      </c>
      <c r="C230" s="11">
        <f t="shared" si="20"/>
        <v>49188</v>
      </c>
      <c r="D230" s="2"/>
      <c r="G230" s="2"/>
      <c r="I230" s="15">
        <v>2327424.4476508321</v>
      </c>
      <c r="J230" s="16">
        <v>1382732.0712367527</v>
      </c>
      <c r="K230" s="16">
        <v>107850.44659550351</v>
      </c>
      <c r="L230" s="16">
        <v>3818006.9654830876</v>
      </c>
      <c r="M230" s="16">
        <v>7651.3165640942752</v>
      </c>
      <c r="N230" s="17">
        <v>3825658.2820471819</v>
      </c>
      <c r="R230" s="125">
        <f t="shared" si="21"/>
        <v>2332088.6249006335</v>
      </c>
      <c r="S230" s="125">
        <f t="shared" si="22"/>
        <v>1385503.0773915357</v>
      </c>
      <c r="T230" s="125">
        <f t="shared" si="23"/>
        <v>108066.57975501353</v>
      </c>
      <c r="U230" s="125">
        <f t="shared" si="24"/>
        <v>3825658.2820471828</v>
      </c>
    </row>
    <row r="231" spans="1:21" x14ac:dyDescent="0.2">
      <c r="A231" s="4">
        <f>'[4]Gas - Delta Unbilled'!A231</f>
        <v>2034</v>
      </c>
      <c r="B231" s="4">
        <f>'[4]Gas - Delta Unbilled'!B231</f>
        <v>10</v>
      </c>
      <c r="C231" s="11">
        <f t="shared" si="20"/>
        <v>49218</v>
      </c>
      <c r="D231" s="2"/>
      <c r="G231" s="2"/>
      <c r="I231" s="15">
        <v>4550099.4988561161</v>
      </c>
      <c r="J231" s="16">
        <v>2047239.5932190411</v>
      </c>
      <c r="K231" s="16">
        <v>135575.55062622463</v>
      </c>
      <c r="L231" s="16">
        <v>6732914.6427013809</v>
      </c>
      <c r="M231" s="16">
        <v>13492.814915233292</v>
      </c>
      <c r="N231" s="17">
        <v>6746407.4576166142</v>
      </c>
      <c r="R231" s="125">
        <f t="shared" si="21"/>
        <v>4559217.9347255677</v>
      </c>
      <c r="S231" s="125">
        <f t="shared" si="22"/>
        <v>2051342.2777745903</v>
      </c>
      <c r="T231" s="125">
        <f t="shared" si="23"/>
        <v>135847.24511645755</v>
      </c>
      <c r="U231" s="125">
        <f t="shared" si="24"/>
        <v>6746407.4576166151</v>
      </c>
    </row>
    <row r="232" spans="1:21" x14ac:dyDescent="0.2">
      <c r="A232" s="4">
        <f>'[4]Gas - Delta Unbilled'!A232</f>
        <v>2034</v>
      </c>
      <c r="B232" s="4">
        <f>'[4]Gas - Delta Unbilled'!B232</f>
        <v>11</v>
      </c>
      <c r="C232" s="11">
        <f t="shared" si="20"/>
        <v>49249</v>
      </c>
      <c r="D232" s="2"/>
      <c r="G232" s="2"/>
      <c r="I232" s="15">
        <v>7049457.345481121</v>
      </c>
      <c r="J232" s="16">
        <v>2777562.7758433972</v>
      </c>
      <c r="K232" s="16">
        <v>154687.56354179973</v>
      </c>
      <c r="L232" s="16">
        <v>9981707.6848663166</v>
      </c>
      <c r="M232" s="16">
        <v>20003.422214161605</v>
      </c>
      <c r="N232" s="17">
        <v>10001711.107080478</v>
      </c>
      <c r="R232" s="125">
        <f t="shared" si="21"/>
        <v>7063584.5145101417</v>
      </c>
      <c r="S232" s="125">
        <f t="shared" si="22"/>
        <v>2783129.0339112198</v>
      </c>
      <c r="T232" s="125">
        <f t="shared" si="23"/>
        <v>154997.55865911796</v>
      </c>
      <c r="U232" s="125">
        <f t="shared" si="24"/>
        <v>10001711.107080478</v>
      </c>
    </row>
    <row r="233" spans="1:21" x14ac:dyDescent="0.2">
      <c r="A233" s="4">
        <f>'[4]Gas - Delta Unbilled'!A233</f>
        <v>2034</v>
      </c>
      <c r="B233" s="4">
        <f>'[4]Gas - Delta Unbilled'!B233</f>
        <v>12</v>
      </c>
      <c r="C233" s="11">
        <f t="shared" si="20"/>
        <v>49279</v>
      </c>
      <c r="D233" s="2"/>
      <c r="G233" s="2"/>
      <c r="I233" s="15">
        <v>8145410.7312988751</v>
      </c>
      <c r="J233" s="16">
        <v>3162453.1240406907</v>
      </c>
      <c r="K233" s="16">
        <v>161318.61380716489</v>
      </c>
      <c r="L233" s="16">
        <v>11469182.469146732</v>
      </c>
      <c r="M233" s="16">
        <v>22984.333605503663</v>
      </c>
      <c r="N233" s="17">
        <v>11492166.802752236</v>
      </c>
      <c r="R233" s="125">
        <f t="shared" si="21"/>
        <v>8161734.1996982712</v>
      </c>
      <c r="S233" s="125">
        <f t="shared" si="22"/>
        <v>3168790.7054515937</v>
      </c>
      <c r="T233" s="125">
        <f t="shared" si="23"/>
        <v>161641.89760236963</v>
      </c>
      <c r="U233" s="125">
        <f t="shared" si="24"/>
        <v>11492166.802752236</v>
      </c>
    </row>
    <row r="234" spans="1:21" x14ac:dyDescent="0.2">
      <c r="A234" s="4">
        <f>'[4]Gas - Delta Unbilled'!A234</f>
        <v>2035</v>
      </c>
      <c r="B234" s="4">
        <f>'[4]Gas - Delta Unbilled'!B234</f>
        <v>1</v>
      </c>
      <c r="C234" s="11">
        <f t="shared" si="20"/>
        <v>49310</v>
      </c>
      <c r="D234" s="2"/>
      <c r="G234" s="2"/>
      <c r="I234" s="15">
        <v>7686980.376169065</v>
      </c>
      <c r="J234" s="16">
        <v>3053386.7697076914</v>
      </c>
      <c r="K234" s="16">
        <v>164647.05219658709</v>
      </c>
      <c r="L234" s="16">
        <v>10905014.198073342</v>
      </c>
      <c r="M234" s="16">
        <v>21853.73586788401</v>
      </c>
      <c r="N234" s="17">
        <v>10926867.933941226</v>
      </c>
      <c r="R234" s="125">
        <f t="shared" si="21"/>
        <v>7702385.1464619897</v>
      </c>
      <c r="S234" s="125">
        <f t="shared" si="22"/>
        <v>3059505.7812702325</v>
      </c>
      <c r="T234" s="125">
        <f t="shared" si="23"/>
        <v>164977.00620900511</v>
      </c>
      <c r="U234" s="125">
        <f t="shared" si="24"/>
        <v>10926867.933941226</v>
      </c>
    </row>
    <row r="235" spans="1:21" x14ac:dyDescent="0.2">
      <c r="A235" s="4">
        <f>'[4]Gas - Delta Unbilled'!A235</f>
        <v>2035</v>
      </c>
      <c r="B235" s="4">
        <f>'[4]Gas - Delta Unbilled'!B235</f>
        <v>2</v>
      </c>
      <c r="C235" s="11">
        <f t="shared" si="20"/>
        <v>49341</v>
      </c>
      <c r="D235" s="2"/>
      <c r="G235" s="2"/>
      <c r="I235" s="15">
        <v>7105467.0092865136</v>
      </c>
      <c r="J235" s="16">
        <v>2853973.8019774263</v>
      </c>
      <c r="K235" s="16">
        <v>159606.75976544851</v>
      </c>
      <c r="L235" s="16">
        <v>10119047.571029387</v>
      </c>
      <c r="M235" s="16">
        <v>20278.65244695358</v>
      </c>
      <c r="N235" s="17">
        <v>10139326.223476341</v>
      </c>
      <c r="R235" s="125">
        <f t="shared" si="21"/>
        <v>7119706.4221307756</v>
      </c>
      <c r="S235" s="125">
        <f t="shared" si="22"/>
        <v>2859693.188354135</v>
      </c>
      <c r="T235" s="125">
        <f t="shared" si="23"/>
        <v>159926.61299143138</v>
      </c>
      <c r="U235" s="125">
        <f t="shared" si="24"/>
        <v>10139326.223476343</v>
      </c>
    </row>
    <row r="236" spans="1:21" x14ac:dyDescent="0.2">
      <c r="A236" s="4">
        <f>'[4]Gas - Delta Unbilled'!A236</f>
        <v>2035</v>
      </c>
      <c r="B236" s="4">
        <f>'[4]Gas - Delta Unbilled'!B236</f>
        <v>3</v>
      </c>
      <c r="C236" s="11">
        <f t="shared" si="20"/>
        <v>49369</v>
      </c>
      <c r="D236" s="2"/>
      <c r="G236" s="2"/>
      <c r="I236" s="15">
        <v>6556111.4645340797</v>
      </c>
      <c r="J236" s="16">
        <v>2747766.3985778471</v>
      </c>
      <c r="K236" s="16">
        <v>158300.61942657694</v>
      </c>
      <c r="L236" s="16">
        <v>9462178.4825385045</v>
      </c>
      <c r="M236" s="16">
        <v>18962.281528133899</v>
      </c>
      <c r="N236" s="17">
        <v>9481140.7640666384</v>
      </c>
      <c r="R236" s="125">
        <f t="shared" si="21"/>
        <v>6569249.9644630058</v>
      </c>
      <c r="S236" s="125">
        <f t="shared" si="22"/>
        <v>2753272.9444667809</v>
      </c>
      <c r="T236" s="125">
        <f t="shared" si="23"/>
        <v>158617.85513685065</v>
      </c>
      <c r="U236" s="125">
        <f t="shared" si="24"/>
        <v>9481140.7640666384</v>
      </c>
    </row>
    <row r="237" spans="1:21" x14ac:dyDescent="0.2">
      <c r="A237" s="4">
        <f>'[4]Gas - Delta Unbilled'!A237</f>
        <v>2035</v>
      </c>
      <c r="B237" s="4">
        <f>'[4]Gas - Delta Unbilled'!B237</f>
        <v>4</v>
      </c>
      <c r="C237" s="11">
        <f t="shared" si="20"/>
        <v>49400</v>
      </c>
      <c r="D237" s="2"/>
      <c r="G237" s="2"/>
      <c r="I237" s="15">
        <v>5200230.775833006</v>
      </c>
      <c r="J237" s="16">
        <v>2327800.9628030187</v>
      </c>
      <c r="K237" s="16">
        <v>144546.91796638726</v>
      </c>
      <c r="L237" s="16">
        <v>7672578.6566024115</v>
      </c>
      <c r="M237" s="16">
        <v>15375.909131467342</v>
      </c>
      <c r="N237" s="17">
        <v>7687954.5657338789</v>
      </c>
      <c r="R237" s="125">
        <f t="shared" si="21"/>
        <v>5210652.0799929919</v>
      </c>
      <c r="S237" s="125">
        <f t="shared" si="22"/>
        <v>2332465.8945922032</v>
      </c>
      <c r="T237" s="125">
        <f t="shared" si="23"/>
        <v>144836.59114868462</v>
      </c>
      <c r="U237" s="125">
        <f t="shared" si="24"/>
        <v>7687954.5657338798</v>
      </c>
    </row>
    <row r="238" spans="1:21" x14ac:dyDescent="0.2">
      <c r="A238" s="4">
        <f>'[4]Gas - Delta Unbilled'!A238</f>
        <v>2035</v>
      </c>
      <c r="B238" s="4">
        <f>'[4]Gas - Delta Unbilled'!B238</f>
        <v>5</v>
      </c>
      <c r="C238" s="11">
        <f t="shared" si="20"/>
        <v>49430</v>
      </c>
      <c r="D238" s="2"/>
      <c r="G238" s="2"/>
      <c r="I238" s="15">
        <v>3485293.5324481376</v>
      </c>
      <c r="J238" s="16">
        <v>1831047.3808363641</v>
      </c>
      <c r="K238" s="16">
        <v>121457.27535107781</v>
      </c>
      <c r="L238" s="16">
        <v>5437798.1886355793</v>
      </c>
      <c r="M238" s="16">
        <v>10897.391159590334</v>
      </c>
      <c r="N238" s="17">
        <v>5448695.5797951696</v>
      </c>
      <c r="R238" s="125">
        <f t="shared" si="21"/>
        <v>3492278.0886253882</v>
      </c>
      <c r="S238" s="125">
        <f t="shared" si="22"/>
        <v>1834716.8144652946</v>
      </c>
      <c r="T238" s="125">
        <f t="shared" si="23"/>
        <v>121700.67670448679</v>
      </c>
      <c r="U238" s="125">
        <f t="shared" si="24"/>
        <v>5448695.5797951696</v>
      </c>
    </row>
    <row r="239" spans="1:21" x14ac:dyDescent="0.2">
      <c r="A239" s="4">
        <f>'[4]Gas - Delta Unbilled'!A239</f>
        <v>2035</v>
      </c>
      <c r="B239" s="4">
        <f>'[4]Gas - Delta Unbilled'!B239</f>
        <v>6</v>
      </c>
      <c r="C239" s="11">
        <f t="shared" si="20"/>
        <v>49461</v>
      </c>
      <c r="D239" s="2"/>
      <c r="G239" s="2"/>
      <c r="I239" s="15">
        <v>2454735.2257399764</v>
      </c>
      <c r="J239" s="16">
        <v>1446927.0208013682</v>
      </c>
      <c r="K239" s="16">
        <v>105967.18691367439</v>
      </c>
      <c r="L239" s="16">
        <v>4007629.4334550193</v>
      </c>
      <c r="M239" s="16">
        <v>8031.3215099303052</v>
      </c>
      <c r="N239" s="17">
        <v>4015660.7549649496</v>
      </c>
      <c r="R239" s="125">
        <f t="shared" si="21"/>
        <v>2459654.5348095959</v>
      </c>
      <c r="S239" s="125">
        <f t="shared" si="22"/>
        <v>1449826.6741496676</v>
      </c>
      <c r="T239" s="125">
        <f t="shared" si="23"/>
        <v>106179.54600568577</v>
      </c>
      <c r="U239" s="125">
        <f t="shared" si="24"/>
        <v>4015660.7549649496</v>
      </c>
    </row>
    <row r="240" spans="1:21" x14ac:dyDescent="0.2">
      <c r="A240" s="4">
        <f>'[4]Gas - Delta Unbilled'!A240</f>
        <v>2035</v>
      </c>
      <c r="B240" s="4">
        <f>'[4]Gas - Delta Unbilled'!B240</f>
        <v>7</v>
      </c>
      <c r="C240" s="11">
        <f t="shared" si="20"/>
        <v>49491</v>
      </c>
      <c r="D240" s="2"/>
      <c r="G240" s="2"/>
      <c r="I240" s="15">
        <v>1725487.1747534485</v>
      </c>
      <c r="J240" s="16">
        <v>1134254.9604992333</v>
      </c>
      <c r="K240" s="16">
        <v>89948.028979041919</v>
      </c>
      <c r="L240" s="16">
        <v>2949690.1642317236</v>
      </c>
      <c r="M240" s="16">
        <v>5911.2027339311317</v>
      </c>
      <c r="N240" s="17">
        <v>2955601.3669656548</v>
      </c>
      <c r="R240" s="125">
        <f t="shared" si="21"/>
        <v>1728945.0648832149</v>
      </c>
      <c r="S240" s="125">
        <f t="shared" si="22"/>
        <v>1136528.0165322979</v>
      </c>
      <c r="T240" s="125">
        <f t="shared" si="23"/>
        <v>90128.285550142202</v>
      </c>
      <c r="U240" s="125">
        <f t="shared" si="24"/>
        <v>2955601.3669656548</v>
      </c>
    </row>
    <row r="241" spans="1:21" x14ac:dyDescent="0.2">
      <c r="A241" s="4">
        <f>'[4]Gas - Delta Unbilled'!A241</f>
        <v>2035</v>
      </c>
      <c r="B241" s="4">
        <f>'[4]Gas - Delta Unbilled'!B241</f>
        <v>8</v>
      </c>
      <c r="C241" s="11">
        <f t="shared" si="20"/>
        <v>49522</v>
      </c>
      <c r="D241" s="2"/>
      <c r="G241" s="2"/>
      <c r="I241" s="15">
        <v>1665372.1924357028</v>
      </c>
      <c r="J241" s="16">
        <v>1154148.4014844568</v>
      </c>
      <c r="K241" s="16">
        <v>94438.277541553849</v>
      </c>
      <c r="L241" s="16">
        <v>2913958.8714617132</v>
      </c>
      <c r="M241" s="16">
        <v>5839.5969367967919</v>
      </c>
      <c r="N241" s="17">
        <v>2919798.46839851</v>
      </c>
      <c r="R241" s="125">
        <f t="shared" si="21"/>
        <v>1668709.6116590207</v>
      </c>
      <c r="S241" s="125">
        <f t="shared" si="22"/>
        <v>1156461.3241327221</v>
      </c>
      <c r="T241" s="125">
        <f t="shared" si="23"/>
        <v>94627.532606767374</v>
      </c>
      <c r="U241" s="125">
        <f t="shared" si="24"/>
        <v>2919798.4683985105</v>
      </c>
    </row>
    <row r="242" spans="1:21" x14ac:dyDescent="0.2">
      <c r="A242" s="4">
        <f>'[4]Gas - Delta Unbilled'!A242</f>
        <v>2035</v>
      </c>
      <c r="B242" s="4">
        <f>'[4]Gas - Delta Unbilled'!B242</f>
        <v>9</v>
      </c>
      <c r="C242" s="11">
        <f t="shared" si="20"/>
        <v>49553</v>
      </c>
      <c r="D242" s="2"/>
      <c r="G242" s="2"/>
      <c r="I242" s="15">
        <v>2349080.2571722367</v>
      </c>
      <c r="J242" s="16">
        <v>1394346.2903860603</v>
      </c>
      <c r="K242" s="16">
        <v>106579.9691020615</v>
      </c>
      <c r="L242" s="16">
        <v>3850006.5166603583</v>
      </c>
      <c r="M242" s="16">
        <v>7715.4439211627468</v>
      </c>
      <c r="N242" s="17">
        <v>3857721.960581521</v>
      </c>
      <c r="R242" s="125">
        <f t="shared" si="21"/>
        <v>2353787.8328379123</v>
      </c>
      <c r="S242" s="125">
        <f t="shared" si="22"/>
        <v>1397140.5715291183</v>
      </c>
      <c r="T242" s="125">
        <f t="shared" si="23"/>
        <v>106793.55621449047</v>
      </c>
      <c r="U242" s="125">
        <f t="shared" si="24"/>
        <v>3857721.960581521</v>
      </c>
    </row>
    <row r="243" spans="1:21" x14ac:dyDescent="0.2">
      <c r="A243" s="4">
        <f>'[4]Gas - Delta Unbilled'!A243</f>
        <v>2035</v>
      </c>
      <c r="B243" s="4">
        <f>'[4]Gas - Delta Unbilled'!B243</f>
        <v>10</v>
      </c>
      <c r="C243" s="11">
        <f t="shared" si="20"/>
        <v>49583</v>
      </c>
      <c r="D243" s="2"/>
      <c r="G243" s="2"/>
      <c r="I243" s="15">
        <v>4591225.7015621308</v>
      </c>
      <c r="J243" s="16">
        <v>2065145.30397578</v>
      </c>
      <c r="K243" s="16">
        <v>133979.87557180627</v>
      </c>
      <c r="L243" s="16">
        <v>6790350.8811097164</v>
      </c>
      <c r="M243" s="16">
        <v>13607.917597414926</v>
      </c>
      <c r="N243" s="17">
        <v>6803958.7987071313</v>
      </c>
      <c r="R243" s="125">
        <f t="shared" si="21"/>
        <v>4600426.5546714738</v>
      </c>
      <c r="S243" s="125">
        <f t="shared" si="22"/>
        <v>2069283.8717192186</v>
      </c>
      <c r="T243" s="125">
        <f t="shared" si="23"/>
        <v>134248.37231643917</v>
      </c>
      <c r="U243" s="125">
        <f t="shared" si="24"/>
        <v>6803958.7987071313</v>
      </c>
    </row>
    <row r="244" spans="1:21" x14ac:dyDescent="0.2">
      <c r="A244" s="4">
        <f>'[4]Gas - Delta Unbilled'!A244</f>
        <v>2035</v>
      </c>
      <c r="B244" s="4">
        <f>'[4]Gas - Delta Unbilled'!B244</f>
        <v>11</v>
      </c>
      <c r="C244" s="11">
        <f t="shared" si="20"/>
        <v>49614</v>
      </c>
      <c r="D244" s="2"/>
      <c r="G244" s="2"/>
      <c r="I244" s="15">
        <v>7113871.0787163069</v>
      </c>
      <c r="J244" s="16">
        <v>2803489.3700421266</v>
      </c>
      <c r="K244" s="16">
        <v>152891.80559591093</v>
      </c>
      <c r="L244" s="16">
        <v>10070252.254354345</v>
      </c>
      <c r="M244" s="16">
        <v>20180.866241192445</v>
      </c>
      <c r="N244" s="17">
        <v>10090433.120595537</v>
      </c>
      <c r="R244" s="125">
        <f t="shared" si="21"/>
        <v>7128127.333383074</v>
      </c>
      <c r="S244" s="125">
        <f t="shared" si="22"/>
        <v>2809107.585212552</v>
      </c>
      <c r="T244" s="125">
        <f t="shared" si="23"/>
        <v>153198.20199991079</v>
      </c>
      <c r="U244" s="125">
        <f t="shared" si="24"/>
        <v>10090433.120595537</v>
      </c>
    </row>
    <row r="245" spans="1:21" x14ac:dyDescent="0.2">
      <c r="A245" s="4">
        <f>'[4]Gas - Delta Unbilled'!A245</f>
        <v>2035</v>
      </c>
      <c r="B245" s="4">
        <f>'[4]Gas - Delta Unbilled'!B245</f>
        <v>12</v>
      </c>
      <c r="C245" s="11">
        <f t="shared" si="20"/>
        <v>49644</v>
      </c>
      <c r="D245" s="2"/>
      <c r="G245" s="2"/>
      <c r="I245" s="15">
        <v>8228934.931512136</v>
      </c>
      <c r="J245" s="16">
        <v>3190772.8552986733</v>
      </c>
      <c r="K245" s="16">
        <v>159374.94685662256</v>
      </c>
      <c r="L245" s="16">
        <v>11579082.733667433</v>
      </c>
      <c r="M245" s="16">
        <v>23204.574616568163</v>
      </c>
      <c r="N245" s="17">
        <v>11602287.308284001</v>
      </c>
      <c r="R245" s="125">
        <f t="shared" si="21"/>
        <v>8245425.7830782924</v>
      </c>
      <c r="S245" s="125">
        <f t="shared" si="22"/>
        <v>3197167.1896780292</v>
      </c>
      <c r="T245" s="125">
        <f t="shared" si="23"/>
        <v>159694.3355276779</v>
      </c>
      <c r="U245" s="125">
        <f t="shared" si="24"/>
        <v>11602287.308284</v>
      </c>
    </row>
    <row r="246" spans="1:21" x14ac:dyDescent="0.2">
      <c r="A246" s="4">
        <f>'[4]Gas - Delta Unbilled'!A246</f>
        <v>2036</v>
      </c>
      <c r="B246" s="4">
        <f>'[4]Gas - Delta Unbilled'!B246</f>
        <v>1</v>
      </c>
      <c r="C246" s="11">
        <f t="shared" si="20"/>
        <v>49675</v>
      </c>
      <c r="D246" s="2"/>
      <c r="G246" s="2"/>
      <c r="I246" s="15">
        <v>7779673.2489782376</v>
      </c>
      <c r="J246" s="16">
        <v>3081732.9258565269</v>
      </c>
      <c r="K246" s="16">
        <v>162868.16381845804</v>
      </c>
      <c r="L246" s="16">
        <v>11024274.338653222</v>
      </c>
      <c r="M246" s="16">
        <v>22092.734145598486</v>
      </c>
      <c r="N246" s="17">
        <v>11046367.07279882</v>
      </c>
      <c r="R246" s="125">
        <f t="shared" si="21"/>
        <v>7795263.7765313005</v>
      </c>
      <c r="S246" s="125">
        <f t="shared" si="22"/>
        <v>3087908.7433432136</v>
      </c>
      <c r="T246" s="125">
        <f t="shared" si="23"/>
        <v>163194.55292430666</v>
      </c>
      <c r="U246" s="125">
        <f t="shared" si="24"/>
        <v>11046367.07279882</v>
      </c>
    </row>
    <row r="247" spans="1:21" x14ac:dyDescent="0.2">
      <c r="A247" s="4">
        <f>'[4]Gas - Delta Unbilled'!A247</f>
        <v>2036</v>
      </c>
      <c r="B247" s="4">
        <f>'[4]Gas - Delta Unbilled'!B247</f>
        <v>2</v>
      </c>
      <c r="C247" s="11">
        <f t="shared" si="20"/>
        <v>49706</v>
      </c>
      <c r="D247" s="2"/>
      <c r="G247" s="2"/>
      <c r="I247" s="15">
        <v>7423222.8913188484</v>
      </c>
      <c r="J247" s="16">
        <v>2975224.9022448845</v>
      </c>
      <c r="K247" s="16">
        <v>163299.73590078679</v>
      </c>
      <c r="L247" s="16">
        <v>10561747.529464519</v>
      </c>
      <c r="M247" s="16">
        <v>21165.826712355018</v>
      </c>
      <c r="N247" s="17">
        <v>10582913.356176874</v>
      </c>
      <c r="R247" s="125">
        <f t="shared" si="21"/>
        <v>7438099.0894978447</v>
      </c>
      <c r="S247" s="125">
        <f t="shared" si="22"/>
        <v>2981187.2767984821</v>
      </c>
      <c r="T247" s="125">
        <f t="shared" si="23"/>
        <v>163626.98988054792</v>
      </c>
      <c r="U247" s="125">
        <f t="shared" si="24"/>
        <v>10582913.356176876</v>
      </c>
    </row>
    <row r="248" spans="1:21" x14ac:dyDescent="0.2">
      <c r="A248" s="4">
        <f>'[4]Gas - Delta Unbilled'!A248</f>
        <v>2036</v>
      </c>
      <c r="B248" s="4">
        <f>'[4]Gas - Delta Unbilled'!B248</f>
        <v>3</v>
      </c>
      <c r="C248" s="11">
        <f t="shared" si="20"/>
        <v>49735</v>
      </c>
      <c r="D248" s="2"/>
      <c r="G248" s="2"/>
      <c r="I248" s="15">
        <v>6633056.7433565231</v>
      </c>
      <c r="J248" s="16">
        <v>2771982.9260971006</v>
      </c>
      <c r="K248" s="16">
        <v>156553.70042465732</v>
      </c>
      <c r="L248" s="16">
        <v>9561593.3698782809</v>
      </c>
      <c r="M248" s="16">
        <v>19161.509759275243</v>
      </c>
      <c r="N248" s="17">
        <v>9580754.8796375562</v>
      </c>
      <c r="R248" s="125">
        <f t="shared" si="21"/>
        <v>6646349.4422410056</v>
      </c>
      <c r="S248" s="125">
        <f t="shared" si="22"/>
        <v>2777538.0021013031</v>
      </c>
      <c r="T248" s="125">
        <f t="shared" si="23"/>
        <v>156867.43529524782</v>
      </c>
      <c r="U248" s="125">
        <f t="shared" si="24"/>
        <v>9580754.8796375562</v>
      </c>
    </row>
    <row r="249" spans="1:21" x14ac:dyDescent="0.2">
      <c r="A249" s="4">
        <f>'[4]Gas - Delta Unbilled'!A249</f>
        <v>2036</v>
      </c>
      <c r="B249" s="4">
        <f>'[4]Gas - Delta Unbilled'!B249</f>
        <v>4</v>
      </c>
      <c r="C249" s="11">
        <f t="shared" si="20"/>
        <v>49766</v>
      </c>
      <c r="D249" s="2"/>
      <c r="G249" s="2"/>
      <c r="I249" s="15">
        <v>5258264.0715085249</v>
      </c>
      <c r="J249" s="16">
        <v>2346660.5878054001</v>
      </c>
      <c r="K249" s="16">
        <v>142873.02303268458</v>
      </c>
      <c r="L249" s="16">
        <v>7747797.6823466094</v>
      </c>
      <c r="M249" s="16">
        <v>15526.648662016727</v>
      </c>
      <c r="N249" s="17">
        <v>7763324.3310086261</v>
      </c>
      <c r="R249" s="125">
        <f t="shared" si="21"/>
        <v>5268801.6748582413</v>
      </c>
      <c r="S249" s="125">
        <f t="shared" si="22"/>
        <v>2351363.3144342685</v>
      </c>
      <c r="T249" s="125">
        <f t="shared" si="23"/>
        <v>143159.34171611679</v>
      </c>
      <c r="U249" s="125">
        <f t="shared" si="24"/>
        <v>7763324.3310086271</v>
      </c>
    </row>
    <row r="250" spans="1:21" x14ac:dyDescent="0.2">
      <c r="A250" s="4">
        <f>'[4]Gas - Delta Unbilled'!A250</f>
        <v>2036</v>
      </c>
      <c r="B250" s="4">
        <f>'[4]Gas - Delta Unbilled'!B250</f>
        <v>5</v>
      </c>
      <c r="C250" s="11">
        <f t="shared" si="20"/>
        <v>49796</v>
      </c>
      <c r="D250" s="2"/>
      <c r="G250" s="2"/>
      <c r="I250" s="15">
        <v>3524860.1926067998</v>
      </c>
      <c r="J250" s="16">
        <v>1845733.5498553787</v>
      </c>
      <c r="K250" s="16">
        <v>120063.88012549098</v>
      </c>
      <c r="L250" s="16">
        <v>5490657.6225876696</v>
      </c>
      <c r="M250" s="16">
        <v>11003.321888953447</v>
      </c>
      <c r="N250" s="17">
        <v>5501660.9444766231</v>
      </c>
      <c r="R250" s="125">
        <f t="shared" si="21"/>
        <v>3531924.0406881762</v>
      </c>
      <c r="S250" s="125">
        <f t="shared" si="22"/>
        <v>1849432.4146847483</v>
      </c>
      <c r="T250" s="125">
        <f t="shared" si="23"/>
        <v>120304.48910369838</v>
      </c>
      <c r="U250" s="125">
        <f t="shared" si="24"/>
        <v>5501660.9444766222</v>
      </c>
    </row>
    <row r="251" spans="1:21" x14ac:dyDescent="0.2">
      <c r="A251" s="4">
        <f>'[4]Gas - Delta Unbilled'!A251</f>
        <v>2036</v>
      </c>
      <c r="B251" s="4">
        <f>'[4]Gas - Delta Unbilled'!B251</f>
        <v>6</v>
      </c>
      <c r="C251" s="11">
        <f t="shared" si="20"/>
        <v>49827</v>
      </c>
      <c r="D251" s="2"/>
      <c r="G251" s="2"/>
      <c r="I251" s="15">
        <v>2482878.7782786437</v>
      </c>
      <c r="J251" s="16">
        <v>1458566.9305424546</v>
      </c>
      <c r="K251" s="16">
        <v>104760.60668956036</v>
      </c>
      <c r="L251" s="16">
        <v>4046206.315510659</v>
      </c>
      <c r="M251" s="16">
        <v>8108.6298908032477</v>
      </c>
      <c r="N251" s="17">
        <v>4054314.9454014623</v>
      </c>
      <c r="R251" s="125">
        <f t="shared" si="21"/>
        <v>2487854.4872531504</v>
      </c>
      <c r="S251" s="125">
        <f t="shared" si="22"/>
        <v>1461489.910363181</v>
      </c>
      <c r="T251" s="125">
        <f t="shared" si="23"/>
        <v>104970.54778513062</v>
      </c>
      <c r="U251" s="125">
        <f t="shared" si="24"/>
        <v>4054314.9454014623</v>
      </c>
    </row>
    <row r="252" spans="1:21" x14ac:dyDescent="0.2">
      <c r="A252" s="4">
        <f>'[4]Gas - Delta Unbilled'!A252</f>
        <v>2036</v>
      </c>
      <c r="B252" s="4">
        <f>'[4]Gas - Delta Unbilled'!B252</f>
        <v>7</v>
      </c>
      <c r="C252" s="11">
        <f t="shared" si="20"/>
        <v>49857</v>
      </c>
      <c r="D252" s="2"/>
      <c r="G252" s="2"/>
      <c r="I252" s="15">
        <v>1746855.257969975</v>
      </c>
      <c r="J252" s="16">
        <v>1144339.9989545564</v>
      </c>
      <c r="K252" s="16">
        <v>89007.431548899243</v>
      </c>
      <c r="L252" s="16">
        <v>2980202.6884734309</v>
      </c>
      <c r="M252" s="16">
        <v>5972.3500771010295</v>
      </c>
      <c r="N252" s="17">
        <v>2986175.038550532</v>
      </c>
      <c r="R252" s="125">
        <f t="shared" si="21"/>
        <v>1750355.9699097946</v>
      </c>
      <c r="S252" s="125">
        <f t="shared" si="22"/>
        <v>1146633.2654855275</v>
      </c>
      <c r="T252" s="125">
        <f t="shared" si="23"/>
        <v>89185.803155209665</v>
      </c>
      <c r="U252" s="125">
        <f t="shared" si="24"/>
        <v>2986175.038550532</v>
      </c>
    </row>
    <row r="253" spans="1:21" x14ac:dyDescent="0.2">
      <c r="A253" s="4">
        <f>'[4]Gas - Delta Unbilled'!A253</f>
        <v>2036</v>
      </c>
      <c r="B253" s="4">
        <f>'[4]Gas - Delta Unbilled'!B253</f>
        <v>8</v>
      </c>
      <c r="C253" s="11">
        <f t="shared" si="20"/>
        <v>49888</v>
      </c>
      <c r="D253" s="2"/>
      <c r="G253" s="2"/>
      <c r="I253" s="15">
        <v>1686416.5340761002</v>
      </c>
      <c r="J253" s="16">
        <v>1164989.2497476395</v>
      </c>
      <c r="K253" s="16">
        <v>93510.427206179345</v>
      </c>
      <c r="L253" s="16">
        <v>2944916.2110299189</v>
      </c>
      <c r="M253" s="16">
        <v>5901.6356934462674</v>
      </c>
      <c r="N253" s="17">
        <v>2950817.8467233651</v>
      </c>
      <c r="R253" s="125">
        <f t="shared" si="21"/>
        <v>1689796.1263287575</v>
      </c>
      <c r="S253" s="125">
        <f t="shared" si="22"/>
        <v>1167323.8975427249</v>
      </c>
      <c r="T253" s="125">
        <f t="shared" si="23"/>
        <v>93697.822851883102</v>
      </c>
      <c r="U253" s="125">
        <f t="shared" si="24"/>
        <v>2950817.8467233656</v>
      </c>
    </row>
    <row r="254" spans="1:21" x14ac:dyDescent="0.2">
      <c r="A254" s="4">
        <f>'[4]Gas - Delta Unbilled'!A254</f>
        <v>2036</v>
      </c>
      <c r="B254" s="4">
        <f>'[4]Gas - Delta Unbilled'!B254</f>
        <v>9</v>
      </c>
      <c r="C254" s="11">
        <f t="shared" si="20"/>
        <v>49919</v>
      </c>
      <c r="D254" s="2"/>
      <c r="G254" s="2"/>
      <c r="I254" s="15">
        <v>2375893.6467960514</v>
      </c>
      <c r="J254" s="16">
        <v>1405770.7026074331</v>
      </c>
      <c r="K254" s="16">
        <v>105397.8544513245</v>
      </c>
      <c r="L254" s="16">
        <v>3887062.203854809</v>
      </c>
      <c r="M254" s="16">
        <v>7789.7038153400645</v>
      </c>
      <c r="N254" s="17">
        <v>3894851.9076701491</v>
      </c>
      <c r="R254" s="125">
        <f t="shared" si="21"/>
        <v>2380654.9567094701</v>
      </c>
      <c r="S254" s="125">
        <f t="shared" si="22"/>
        <v>1408587.8783641614</v>
      </c>
      <c r="T254" s="125">
        <f t="shared" si="23"/>
        <v>105609.07259651752</v>
      </c>
      <c r="U254" s="125">
        <f t="shared" si="24"/>
        <v>3894851.9076701486</v>
      </c>
    </row>
    <row r="255" spans="1:21" x14ac:dyDescent="0.2">
      <c r="A255" s="4">
        <f>'[4]Gas - Delta Unbilled'!A255</f>
        <v>2036</v>
      </c>
      <c r="B255" s="4">
        <f>'[4]Gas - Delta Unbilled'!B255</f>
        <v>10</v>
      </c>
      <c r="C255" s="11">
        <f t="shared" si="20"/>
        <v>49949</v>
      </c>
      <c r="D255" s="2"/>
      <c r="G255" s="2"/>
      <c r="I255" s="15">
        <v>4642639.6102816993</v>
      </c>
      <c r="J255" s="16">
        <v>2081806.4382438173</v>
      </c>
      <c r="K255" s="16">
        <v>132416.36810182838</v>
      </c>
      <c r="L255" s="16">
        <v>6856862.4166273447</v>
      </c>
      <c r="M255" s="16">
        <v>13741.207247750834</v>
      </c>
      <c r="N255" s="17">
        <v>6870603.6238750955</v>
      </c>
      <c r="R255" s="125">
        <f t="shared" si="21"/>
        <v>4651943.4972762521</v>
      </c>
      <c r="S255" s="125">
        <f t="shared" si="22"/>
        <v>2085978.3950338853</v>
      </c>
      <c r="T255" s="125">
        <f t="shared" si="23"/>
        <v>132681.73156495832</v>
      </c>
      <c r="U255" s="125">
        <f t="shared" si="24"/>
        <v>6870603.6238750955</v>
      </c>
    </row>
    <row r="256" spans="1:21" x14ac:dyDescent="0.2">
      <c r="A256" s="4">
        <f>'[4]Gas - Delta Unbilled'!A256</f>
        <v>2036</v>
      </c>
      <c r="B256" s="4">
        <f>'[4]Gas - Delta Unbilled'!B256</f>
        <v>11</v>
      </c>
      <c r="C256" s="11">
        <f t="shared" si="20"/>
        <v>49980</v>
      </c>
      <c r="D256" s="2"/>
      <c r="G256" s="2"/>
      <c r="I256" s="15">
        <v>7194824.3745644679</v>
      </c>
      <c r="J256" s="16">
        <v>2826914.6285489383</v>
      </c>
      <c r="K256" s="16">
        <v>151048.4353264856</v>
      </c>
      <c r="L256" s="16">
        <v>10172787.438439893</v>
      </c>
      <c r="M256" s="16">
        <v>20386.347572024912</v>
      </c>
      <c r="N256" s="17">
        <v>10193173.786011918</v>
      </c>
      <c r="R256" s="125">
        <f t="shared" si="21"/>
        <v>7209242.8602850391</v>
      </c>
      <c r="S256" s="125">
        <f t="shared" si="22"/>
        <v>2832579.788125189</v>
      </c>
      <c r="T256" s="125">
        <f t="shared" si="23"/>
        <v>151351.137601689</v>
      </c>
      <c r="U256" s="125">
        <f t="shared" si="24"/>
        <v>10193173.786011916</v>
      </c>
    </row>
    <row r="257" spans="1:21" x14ac:dyDescent="0.2">
      <c r="A257" s="4">
        <f>'[4]Gas - Delta Unbilled'!A257</f>
        <v>2036</v>
      </c>
      <c r="B257" s="4">
        <f>'[4]Gas - Delta Unbilled'!B257</f>
        <v>12</v>
      </c>
      <c r="C257" s="11">
        <f t="shared" si="20"/>
        <v>50010</v>
      </c>
      <c r="D257" s="2"/>
      <c r="G257" s="2"/>
      <c r="I257" s="15">
        <v>8323810.8426345745</v>
      </c>
      <c r="J257" s="16">
        <v>3224856.9758291645</v>
      </c>
      <c r="K257" s="16">
        <v>157680.13212936433</v>
      </c>
      <c r="L257" s="16">
        <v>11706347.950593105</v>
      </c>
      <c r="M257" s="16">
        <v>23459.615131448954</v>
      </c>
      <c r="N257" s="17">
        <v>11729807.565724554</v>
      </c>
      <c r="R257" s="125">
        <f t="shared" si="21"/>
        <v>8340491.8262871485</v>
      </c>
      <c r="S257" s="125">
        <f t="shared" si="22"/>
        <v>3231319.6150592831</v>
      </c>
      <c r="T257" s="125">
        <f t="shared" si="23"/>
        <v>157996.12437812056</v>
      </c>
      <c r="U257" s="125">
        <f t="shared" si="24"/>
        <v>11729807.565724552</v>
      </c>
    </row>
    <row r="258" spans="1:21" x14ac:dyDescent="0.2">
      <c r="A258" s="4">
        <f>'[4]Gas - Delta Unbilled'!A258</f>
        <v>2037</v>
      </c>
      <c r="B258" s="4">
        <f>'[4]Gas - Delta Unbilled'!B258</f>
        <v>1</v>
      </c>
      <c r="C258" s="11">
        <f t="shared" si="20"/>
        <v>50041</v>
      </c>
      <c r="D258" s="2"/>
      <c r="G258" s="2"/>
      <c r="I258" s="15">
        <v>7856865.2256780183</v>
      </c>
      <c r="J258" s="16">
        <v>3115543.3355548959</v>
      </c>
      <c r="K258" s="16">
        <v>161175.46792969725</v>
      </c>
      <c r="L258" s="16">
        <v>11133584.02916261</v>
      </c>
      <c r="M258" s="16">
        <v>22311.791641609743</v>
      </c>
      <c r="N258" s="17">
        <v>11155895.82080422</v>
      </c>
      <c r="R258" s="125">
        <f t="shared" si="21"/>
        <v>7872610.446571162</v>
      </c>
      <c r="S258" s="125">
        <f t="shared" si="22"/>
        <v>3121786.9093736438</v>
      </c>
      <c r="T258" s="125">
        <f t="shared" si="23"/>
        <v>161498.4648594161</v>
      </c>
      <c r="U258" s="125">
        <f t="shared" si="24"/>
        <v>11155895.820804222</v>
      </c>
    </row>
    <row r="259" spans="1:21" x14ac:dyDescent="0.2">
      <c r="A259" s="4">
        <f>'[4]Gas - Delta Unbilled'!A259</f>
        <v>2037</v>
      </c>
      <c r="B259" s="4">
        <f>'[4]Gas - Delta Unbilled'!B259</f>
        <v>2</v>
      </c>
      <c r="C259" s="11">
        <f t="shared" si="20"/>
        <v>50072</v>
      </c>
      <c r="D259" s="2"/>
      <c r="G259" s="2"/>
      <c r="I259" s="15">
        <v>7252857.4700395595</v>
      </c>
      <c r="J259" s="16">
        <v>2907750.8365961229</v>
      </c>
      <c r="K259" s="16">
        <v>156052.38700983796</v>
      </c>
      <c r="L259" s="16">
        <v>10316660.69364552</v>
      </c>
      <c r="M259" s="16">
        <v>20674.670728748664</v>
      </c>
      <c r="N259" s="17">
        <v>10337335.364374269</v>
      </c>
      <c r="R259" s="125">
        <f t="shared" si="21"/>
        <v>7267392.2545486568</v>
      </c>
      <c r="S259" s="125">
        <f t="shared" si="22"/>
        <v>2913577.9925812855</v>
      </c>
      <c r="T259" s="125">
        <f t="shared" si="23"/>
        <v>156365.1172443266</v>
      </c>
      <c r="U259" s="125">
        <f t="shared" si="24"/>
        <v>10337335.364374271</v>
      </c>
    </row>
    <row r="260" spans="1:21" x14ac:dyDescent="0.2">
      <c r="A260" s="4">
        <f>'[4]Gas - Delta Unbilled'!A260</f>
        <v>2037</v>
      </c>
      <c r="B260" s="4">
        <f>'[4]Gas - Delta Unbilled'!B260</f>
        <v>3</v>
      </c>
      <c r="C260" s="11">
        <f t="shared" si="20"/>
        <v>50100</v>
      </c>
      <c r="D260" s="2"/>
      <c r="G260" s="2"/>
      <c r="I260" s="15">
        <v>6696675.3691918822</v>
      </c>
      <c r="J260" s="16">
        <v>2801124.9947445323</v>
      </c>
      <c r="K260" s="16">
        <v>154913.22862450799</v>
      </c>
      <c r="L260" s="16">
        <v>9652713.5925609227</v>
      </c>
      <c r="M260" s="16">
        <v>19344.1154159531</v>
      </c>
      <c r="N260" s="17">
        <v>9672057.7079768758</v>
      </c>
      <c r="R260" s="125">
        <f t="shared" si="21"/>
        <v>6710095.5603125067</v>
      </c>
      <c r="S260" s="125">
        <f t="shared" si="22"/>
        <v>2806738.4716879078</v>
      </c>
      <c r="T260" s="125">
        <f t="shared" si="23"/>
        <v>155223.67597646089</v>
      </c>
      <c r="U260" s="125">
        <f t="shared" si="24"/>
        <v>9672057.7079768758</v>
      </c>
    </row>
    <row r="261" spans="1:21" x14ac:dyDescent="0.2">
      <c r="A261" s="4">
        <f>'[4]Gas - Delta Unbilled'!A261</f>
        <v>2037</v>
      </c>
      <c r="B261" s="4">
        <f>'[4]Gas - Delta Unbilled'!B261</f>
        <v>4</v>
      </c>
      <c r="C261" s="11">
        <f t="shared" si="20"/>
        <v>50131</v>
      </c>
      <c r="D261" s="2"/>
      <c r="G261" s="2"/>
      <c r="I261" s="15">
        <v>5305537.2120076893</v>
      </c>
      <c r="J261" s="16">
        <v>2369880.9723681635</v>
      </c>
      <c r="K261" s="16">
        <v>141322.6367450479</v>
      </c>
      <c r="L261" s="16">
        <v>7816740.8211209001</v>
      </c>
      <c r="M261" s="16">
        <v>15664.811264771037</v>
      </c>
      <c r="N261" s="17">
        <v>7832405.6323856711</v>
      </c>
      <c r="R261" s="125">
        <f t="shared" si="21"/>
        <v>5316169.5511099091</v>
      </c>
      <c r="S261" s="125">
        <f t="shared" si="22"/>
        <v>2374630.2328338311</v>
      </c>
      <c r="T261" s="125">
        <f t="shared" si="23"/>
        <v>141605.84844193177</v>
      </c>
      <c r="U261" s="125">
        <f t="shared" si="24"/>
        <v>7832405.6323856721</v>
      </c>
    </row>
    <row r="262" spans="1:21" x14ac:dyDescent="0.2">
      <c r="A262" s="4">
        <f>'[4]Gas - Delta Unbilled'!A262</f>
        <v>2037</v>
      </c>
      <c r="B262" s="4">
        <f>'[4]Gas - Delta Unbilled'!B262</f>
        <v>5</v>
      </c>
      <c r="C262" s="11">
        <f t="shared" si="20"/>
        <v>50161</v>
      </c>
      <c r="D262" s="2"/>
      <c r="G262" s="2"/>
      <c r="I262" s="15">
        <v>3556050.8007564275</v>
      </c>
      <c r="J262" s="16">
        <v>1864247.0399213291</v>
      </c>
      <c r="K262" s="16">
        <v>118808.89773918928</v>
      </c>
      <c r="L262" s="16">
        <v>5539106.7384169465</v>
      </c>
      <c r="M262" s="16">
        <v>11100.414305444807</v>
      </c>
      <c r="N262" s="17">
        <v>5550207.1527223913</v>
      </c>
      <c r="R262" s="125">
        <f t="shared" si="21"/>
        <v>3563177.1550665605</v>
      </c>
      <c r="S262" s="125">
        <f t="shared" si="22"/>
        <v>1867983.0059331956</v>
      </c>
      <c r="T262" s="125">
        <f t="shared" si="23"/>
        <v>119046.99172263456</v>
      </c>
      <c r="U262" s="125">
        <f t="shared" si="24"/>
        <v>5550207.1527223913</v>
      </c>
    </row>
    <row r="263" spans="1:21" x14ac:dyDescent="0.2">
      <c r="A263" s="4">
        <f>'[4]Gas - Delta Unbilled'!A263</f>
        <v>2037</v>
      </c>
      <c r="B263" s="4">
        <f>'[4]Gas - Delta Unbilled'!B263</f>
        <v>6</v>
      </c>
      <c r="C263" s="11">
        <f t="shared" si="20"/>
        <v>50192</v>
      </c>
      <c r="D263" s="2"/>
      <c r="G263" s="2"/>
      <c r="I263" s="15">
        <v>2504757.3270962457</v>
      </c>
      <c r="J263" s="16">
        <v>1473098.7602650323</v>
      </c>
      <c r="K263" s="16">
        <v>103708.45441942418</v>
      </c>
      <c r="L263" s="16">
        <v>4081564.5417807018</v>
      </c>
      <c r="M263" s="16">
        <v>8179.4880596813746</v>
      </c>
      <c r="N263" s="17">
        <v>4089744.0298403832</v>
      </c>
      <c r="R263" s="125">
        <f t="shared" si="21"/>
        <v>2509776.8808579622</v>
      </c>
      <c r="S263" s="125">
        <f t="shared" si="22"/>
        <v>1476050.8619890106</v>
      </c>
      <c r="T263" s="125">
        <f t="shared" si="23"/>
        <v>103916.28699341101</v>
      </c>
      <c r="U263" s="125">
        <f t="shared" si="24"/>
        <v>4089744.0298403837</v>
      </c>
    </row>
    <row r="264" spans="1:21" x14ac:dyDescent="0.2">
      <c r="A264" s="4">
        <f>'[4]Gas - Delta Unbilled'!A264</f>
        <v>2037</v>
      </c>
      <c r="B264" s="4">
        <f>'[4]Gas - Delta Unbilled'!B264</f>
        <v>7</v>
      </c>
      <c r="C264" s="11">
        <f t="shared" si="20"/>
        <v>50222</v>
      </c>
      <c r="D264" s="2"/>
      <c r="G264" s="2"/>
      <c r="I264" s="15">
        <v>1763277.7035331139</v>
      </c>
      <c r="J264" s="16">
        <v>1156709.6298479368</v>
      </c>
      <c r="K264" s="16">
        <v>88182.071932008723</v>
      </c>
      <c r="L264" s="16">
        <v>3008169.4053130592</v>
      </c>
      <c r="M264" s="16">
        <v>6028.3956018299796</v>
      </c>
      <c r="N264" s="17">
        <v>3014197.8009148892</v>
      </c>
      <c r="R264" s="125">
        <f t="shared" si="21"/>
        <v>1766811.3261854851</v>
      </c>
      <c r="S264" s="125">
        <f t="shared" si="22"/>
        <v>1159027.6852183735</v>
      </c>
      <c r="T264" s="125">
        <f t="shared" si="23"/>
        <v>88358.789511030787</v>
      </c>
      <c r="U264" s="125">
        <f t="shared" si="24"/>
        <v>3014197.8009148897</v>
      </c>
    </row>
    <row r="265" spans="1:21" x14ac:dyDescent="0.2">
      <c r="A265" s="4">
        <f>'[4]Gas - Delta Unbilled'!A265</f>
        <v>2037</v>
      </c>
      <c r="B265" s="4">
        <f>'[4]Gas - Delta Unbilled'!B265</f>
        <v>8</v>
      </c>
      <c r="C265" s="11">
        <f t="shared" si="20"/>
        <v>50253</v>
      </c>
      <c r="D265" s="2"/>
      <c r="G265" s="2"/>
      <c r="I265" s="15">
        <v>1703966.8987142146</v>
      </c>
      <c r="J265" s="16">
        <v>1176816.9273464566</v>
      </c>
      <c r="K265" s="16">
        <v>92506.80403612151</v>
      </c>
      <c r="L265" s="16">
        <v>2973290.6300967932</v>
      </c>
      <c r="M265" s="16">
        <v>5958.4982567066327</v>
      </c>
      <c r="N265" s="17">
        <v>2979249.1283534998</v>
      </c>
      <c r="R265" s="125">
        <f t="shared" si="21"/>
        <v>1707381.6620382909</v>
      </c>
      <c r="S265" s="125">
        <f t="shared" si="22"/>
        <v>1179175.2779022609</v>
      </c>
      <c r="T265" s="125">
        <f t="shared" si="23"/>
        <v>92692.188412947391</v>
      </c>
      <c r="U265" s="125">
        <f t="shared" si="24"/>
        <v>2979249.1283534993</v>
      </c>
    </row>
    <row r="266" spans="1:21" x14ac:dyDescent="0.2">
      <c r="A266" s="4">
        <f>'[4]Gas - Delta Unbilled'!A266</f>
        <v>2037</v>
      </c>
      <c r="B266" s="4">
        <f>'[4]Gas - Delta Unbilled'!B266</f>
        <v>9</v>
      </c>
      <c r="C266" s="11">
        <f t="shared" si="20"/>
        <v>50284</v>
      </c>
      <c r="D266" s="2"/>
      <c r="G266" s="2"/>
      <c r="I266" s="15">
        <v>2398902.9060875778</v>
      </c>
      <c r="J266" s="16">
        <v>1418047.579962739</v>
      </c>
      <c r="K266" s="16">
        <v>104075.66986093814</v>
      </c>
      <c r="L266" s="16">
        <v>3921026.1559112547</v>
      </c>
      <c r="M266" s="16">
        <v>7857.7678475175053</v>
      </c>
      <c r="N266" s="17">
        <v>3928883.9237587722</v>
      </c>
      <c r="R266" s="125">
        <f t="shared" si="21"/>
        <v>2403710.3267410598</v>
      </c>
      <c r="S266" s="125">
        <f t="shared" si="22"/>
        <v>1420889.3586800992</v>
      </c>
      <c r="T266" s="125">
        <f t="shared" si="23"/>
        <v>104284.23833761337</v>
      </c>
      <c r="U266" s="125">
        <f t="shared" si="24"/>
        <v>3928883.9237587722</v>
      </c>
    </row>
    <row r="267" spans="1:21" x14ac:dyDescent="0.2">
      <c r="A267" s="4">
        <f>'[4]Gas - Delta Unbilled'!A267</f>
        <v>2037</v>
      </c>
      <c r="B267" s="4">
        <f>'[4]Gas - Delta Unbilled'!B267</f>
        <v>10</v>
      </c>
      <c r="C267" s="11">
        <f t="shared" si="20"/>
        <v>50314</v>
      </c>
      <c r="D267" s="2"/>
      <c r="G267" s="2"/>
      <c r="I267" s="15">
        <v>4685953.814108883</v>
      </c>
      <c r="J267" s="16">
        <v>2101082.67936299</v>
      </c>
      <c r="K267" s="16">
        <v>130788.07972598179</v>
      </c>
      <c r="L267" s="16">
        <v>6917824.5731978547</v>
      </c>
      <c r="M267" s="16">
        <v>13863.375898192637</v>
      </c>
      <c r="N267" s="17">
        <v>6931687.9490960473</v>
      </c>
      <c r="R267" s="125">
        <f t="shared" si="21"/>
        <v>4695344.5031151138</v>
      </c>
      <c r="S267" s="125">
        <f t="shared" si="22"/>
        <v>2105293.2658947795</v>
      </c>
      <c r="T267" s="125">
        <f t="shared" si="23"/>
        <v>131050.18008615411</v>
      </c>
      <c r="U267" s="125">
        <f t="shared" si="24"/>
        <v>6931687.9490960483</v>
      </c>
    </row>
    <row r="268" spans="1:21" x14ac:dyDescent="0.2">
      <c r="A268" s="4">
        <f>'[4]Gas - Delta Unbilled'!A268</f>
        <v>2037</v>
      </c>
      <c r="B268" s="4">
        <f>'[4]Gas - Delta Unbilled'!B268</f>
        <v>11</v>
      </c>
      <c r="C268" s="11">
        <f t="shared" si="20"/>
        <v>50345</v>
      </c>
      <c r="D268" s="2"/>
      <c r="G268" s="2"/>
      <c r="I268" s="15">
        <v>7262320.7562145339</v>
      </c>
      <c r="J268" s="16">
        <v>2855190.5379033177</v>
      </c>
      <c r="K268" s="16">
        <v>149256.32227464256</v>
      </c>
      <c r="L268" s="16">
        <v>10266767.616392495</v>
      </c>
      <c r="M268" s="16">
        <v>20574.684601990506</v>
      </c>
      <c r="N268" s="17">
        <v>10287342.300994486</v>
      </c>
      <c r="R268" s="125">
        <f t="shared" si="21"/>
        <v>7276874.5052249851</v>
      </c>
      <c r="S268" s="125">
        <f t="shared" si="22"/>
        <v>2860912.3626285754</v>
      </c>
      <c r="T268" s="125">
        <f t="shared" si="23"/>
        <v>149555.43314092443</v>
      </c>
      <c r="U268" s="125">
        <f t="shared" si="24"/>
        <v>10287342.300994484</v>
      </c>
    </row>
    <row r="269" spans="1:21" x14ac:dyDescent="0.2">
      <c r="A269" s="4">
        <f>'[4]Gas - Delta Unbilled'!A269</f>
        <v>2037</v>
      </c>
      <c r="B269" s="4">
        <f>'[4]Gas - Delta Unbilled'!B269</f>
        <v>12</v>
      </c>
      <c r="C269" s="11">
        <f t="shared" si="20"/>
        <v>50375</v>
      </c>
      <c r="D269" s="2"/>
      <c r="G269" s="2"/>
      <c r="I269" s="15">
        <v>8412781.6270918902</v>
      </c>
      <c r="J269" s="16">
        <v>3254574.5450197929</v>
      </c>
      <c r="K269" s="16">
        <v>155638.64314661914</v>
      </c>
      <c r="L269" s="16">
        <v>11822994.815258304</v>
      </c>
      <c r="M269" s="16">
        <v>23693.376383282244</v>
      </c>
      <c r="N269" s="17">
        <v>11846688.191641586</v>
      </c>
      <c r="R269" s="125">
        <f t="shared" si="21"/>
        <v>8429640.9089097083</v>
      </c>
      <c r="S269" s="125">
        <f t="shared" si="22"/>
        <v>3261096.738496786</v>
      </c>
      <c r="T269" s="125">
        <f t="shared" si="23"/>
        <v>155950.5442350893</v>
      </c>
      <c r="U269" s="125">
        <f t="shared" si="24"/>
        <v>11846688.191641584</v>
      </c>
    </row>
    <row r="270" spans="1:21" x14ac:dyDescent="0.2">
      <c r="A270" s="4">
        <f>'[4]Gas - Delta Unbilled'!A270</f>
        <v>2038</v>
      </c>
      <c r="B270" s="4">
        <f>'[4]Gas - Delta Unbilled'!B270</f>
        <v>1</v>
      </c>
      <c r="C270" s="11">
        <f t="shared" si="20"/>
        <v>50406</v>
      </c>
      <c r="D270" s="2"/>
      <c r="G270" s="2"/>
      <c r="I270" s="15">
        <v>7969227.8864803333</v>
      </c>
      <c r="J270" s="16">
        <v>3149181.5849893247</v>
      </c>
      <c r="K270" s="16">
        <v>159470.58679187545</v>
      </c>
      <c r="L270" s="16">
        <v>11277880.058261532</v>
      </c>
      <c r="M270" s="16">
        <v>22600.962040605024</v>
      </c>
      <c r="N270" s="17">
        <v>11300481.020302137</v>
      </c>
      <c r="R270" s="125">
        <f t="shared" si="21"/>
        <v>7985198.2830464263</v>
      </c>
      <c r="S270" s="125">
        <f t="shared" si="22"/>
        <v>3155492.5701295841</v>
      </c>
      <c r="T270" s="125">
        <f t="shared" si="23"/>
        <v>159790.16712612772</v>
      </c>
      <c r="U270" s="125">
        <f t="shared" si="24"/>
        <v>11300481.020302139</v>
      </c>
    </row>
    <row r="271" spans="1:21" x14ac:dyDescent="0.2">
      <c r="A271" s="4">
        <f>'[4]Gas - Delta Unbilled'!A271</f>
        <v>2038</v>
      </c>
      <c r="B271" s="4">
        <f>'[4]Gas - Delta Unbilled'!B271</f>
        <v>2</v>
      </c>
      <c r="C271" s="11">
        <f t="shared" si="20"/>
        <v>50437</v>
      </c>
      <c r="D271" s="2"/>
      <c r="G271" s="2"/>
      <c r="I271" s="15">
        <v>7350562.8378233043</v>
      </c>
      <c r="J271" s="16">
        <v>2936564.1080157543</v>
      </c>
      <c r="K271" s="16">
        <v>154286.82113010311</v>
      </c>
      <c r="L271" s="16">
        <v>10441413.766969159</v>
      </c>
      <c r="M271" s="16">
        <v>20924.676887715235</v>
      </c>
      <c r="N271" s="17">
        <v>10462338.443856874</v>
      </c>
      <c r="R271" s="125">
        <f t="shared" si="21"/>
        <v>7365293.4246726511</v>
      </c>
      <c r="S271" s="125">
        <f t="shared" si="22"/>
        <v>2942449.0060278103</v>
      </c>
      <c r="T271" s="125">
        <f t="shared" si="23"/>
        <v>154596.01315641595</v>
      </c>
      <c r="U271" s="125">
        <f t="shared" si="24"/>
        <v>10462338.443856878</v>
      </c>
    </row>
    <row r="272" spans="1:21" x14ac:dyDescent="0.2">
      <c r="A272" s="4">
        <f>'[4]Gas - Delta Unbilled'!A272</f>
        <v>2038</v>
      </c>
      <c r="B272" s="4">
        <f>'[4]Gas - Delta Unbilled'!B272</f>
        <v>3</v>
      </c>
      <c r="C272" s="11">
        <f t="shared" si="20"/>
        <v>50465</v>
      </c>
      <c r="D272" s="2"/>
      <c r="G272" s="2"/>
      <c r="I272" s="15">
        <v>6789912.5221330989</v>
      </c>
      <c r="J272" s="16">
        <v>2829853.0754456534</v>
      </c>
      <c r="K272" s="16">
        <v>153232.72220328636</v>
      </c>
      <c r="L272" s="16">
        <v>9772998.3197820392</v>
      </c>
      <c r="M272" s="16">
        <v>19585.166973510757</v>
      </c>
      <c r="N272" s="17">
        <v>9792583.4867555499</v>
      </c>
      <c r="R272" s="125">
        <f t="shared" si="21"/>
        <v>6803519.5612556096</v>
      </c>
      <c r="S272" s="125">
        <f t="shared" si="22"/>
        <v>2835524.1236930392</v>
      </c>
      <c r="T272" s="125">
        <f t="shared" si="23"/>
        <v>153539.80180690016</v>
      </c>
      <c r="U272" s="125">
        <f t="shared" si="24"/>
        <v>9792583.4867555499</v>
      </c>
    </row>
    <row r="273" spans="1:21" x14ac:dyDescent="0.2">
      <c r="A273" s="4">
        <f>'[4]Gas - Delta Unbilled'!A273</f>
        <v>2038</v>
      </c>
      <c r="B273" s="4">
        <f>'[4]Gas - Delta Unbilled'!B273</f>
        <v>4</v>
      </c>
      <c r="C273" s="11">
        <f t="shared" si="20"/>
        <v>50496</v>
      </c>
      <c r="D273" s="2"/>
      <c r="G273" s="2"/>
      <c r="I273" s="15">
        <v>5375771.7587605966</v>
      </c>
      <c r="J273" s="16">
        <v>2392279.0380724911</v>
      </c>
      <c r="K273" s="16">
        <v>139699.53236878186</v>
      </c>
      <c r="L273" s="16">
        <v>7907750.3292018697</v>
      </c>
      <c r="M273" s="16">
        <v>15847.195048500784</v>
      </c>
      <c r="N273" s="17">
        <v>7923597.5242503705</v>
      </c>
      <c r="R273" s="125">
        <f t="shared" si="21"/>
        <v>5386544.8484575115</v>
      </c>
      <c r="S273" s="125">
        <f t="shared" si="22"/>
        <v>2397073.1844413737</v>
      </c>
      <c r="T273" s="125">
        <f t="shared" si="23"/>
        <v>139979.49135148484</v>
      </c>
      <c r="U273" s="125">
        <f t="shared" si="24"/>
        <v>7923597.5242503705</v>
      </c>
    </row>
    <row r="274" spans="1:21" x14ac:dyDescent="0.2">
      <c r="A274" s="4">
        <f>'[4]Gas - Delta Unbilled'!A274</f>
        <v>2038</v>
      </c>
      <c r="B274" s="4">
        <f>'[4]Gas - Delta Unbilled'!B274</f>
        <v>5</v>
      </c>
      <c r="C274" s="11">
        <f t="shared" si="20"/>
        <v>50526</v>
      </c>
      <c r="D274" s="2"/>
      <c r="G274" s="2"/>
      <c r="I274" s="15">
        <v>3603821.4274415257</v>
      </c>
      <c r="J274" s="16">
        <v>1881779.8876427477</v>
      </c>
      <c r="K274" s="16">
        <v>117461.46418029924</v>
      </c>
      <c r="L274" s="16">
        <v>5603062.779264573</v>
      </c>
      <c r="M274" s="16">
        <v>11228.582723977044</v>
      </c>
      <c r="N274" s="17">
        <v>5614291.3619885501</v>
      </c>
      <c r="R274" s="125">
        <f t="shared" si="21"/>
        <v>3611043.5144704664</v>
      </c>
      <c r="S274" s="125">
        <f t="shared" si="22"/>
        <v>1885550.9896219918</v>
      </c>
      <c r="T274" s="125">
        <f t="shared" si="23"/>
        <v>117696.85789609142</v>
      </c>
      <c r="U274" s="125">
        <f t="shared" si="24"/>
        <v>5614291.3619885501</v>
      </c>
    </row>
    <row r="275" spans="1:21" x14ac:dyDescent="0.2">
      <c r="A275" s="4">
        <f>'[4]Gas - Delta Unbilled'!A275</f>
        <v>2038</v>
      </c>
      <c r="B275" s="4">
        <f>'[4]Gas - Delta Unbilled'!B275</f>
        <v>6</v>
      </c>
      <c r="C275" s="11">
        <f t="shared" si="20"/>
        <v>50557</v>
      </c>
      <c r="D275" s="2"/>
      <c r="G275" s="2"/>
      <c r="I275" s="15">
        <v>2538677.5523408032</v>
      </c>
      <c r="J275" s="16">
        <v>1487017.8838010386</v>
      </c>
      <c r="K275" s="16">
        <v>102544.30549054311</v>
      </c>
      <c r="L275" s="16">
        <v>4128239.7416323847</v>
      </c>
      <c r="M275" s="16">
        <v>8273.0255343336612</v>
      </c>
      <c r="N275" s="17">
        <v>4136512.7671667184</v>
      </c>
      <c r="R275" s="125">
        <f t="shared" si="21"/>
        <v>2543765.0825058152</v>
      </c>
      <c r="S275" s="125">
        <f t="shared" si="22"/>
        <v>1489997.8795601591</v>
      </c>
      <c r="T275" s="125">
        <f t="shared" si="23"/>
        <v>102749.8051007446</v>
      </c>
      <c r="U275" s="125">
        <f t="shared" si="24"/>
        <v>4136512.7671667188</v>
      </c>
    </row>
    <row r="276" spans="1:21" x14ac:dyDescent="0.2">
      <c r="A276" s="4">
        <f>'[4]Gas - Delta Unbilled'!A276</f>
        <v>2038</v>
      </c>
      <c r="B276" s="4">
        <f>'[4]Gas - Delta Unbilled'!B276</f>
        <v>7</v>
      </c>
      <c r="C276" s="11">
        <f t="shared" si="20"/>
        <v>50587</v>
      </c>
      <c r="D276" s="2"/>
      <c r="G276" s="2"/>
      <c r="I276" s="15">
        <v>1788996.5479286632</v>
      </c>
      <c r="J276" s="16">
        <v>1168804.3552135143</v>
      </c>
      <c r="K276" s="16">
        <v>87286.42016271122</v>
      </c>
      <c r="L276" s="16">
        <v>3045087.3233048888</v>
      </c>
      <c r="M276" s="16">
        <v>6102.3794054207392</v>
      </c>
      <c r="N276" s="17">
        <v>3051189.7027103095</v>
      </c>
      <c r="R276" s="125">
        <f t="shared" si="21"/>
        <v>1792581.711351366</v>
      </c>
      <c r="S276" s="125">
        <f t="shared" si="22"/>
        <v>1171146.6485105355</v>
      </c>
      <c r="T276" s="125">
        <f t="shared" si="23"/>
        <v>87461.342848408036</v>
      </c>
      <c r="U276" s="125">
        <f t="shared" si="24"/>
        <v>3051189.7027103095</v>
      </c>
    </row>
    <row r="277" spans="1:21" x14ac:dyDescent="0.2">
      <c r="A277" s="4">
        <f>'[4]Gas - Delta Unbilled'!A277</f>
        <v>2038</v>
      </c>
      <c r="B277" s="4">
        <f>'[4]Gas - Delta Unbilled'!B277</f>
        <v>8</v>
      </c>
      <c r="C277" s="11">
        <f t="shared" si="20"/>
        <v>50618</v>
      </c>
      <c r="D277" s="2"/>
      <c r="G277" s="2"/>
      <c r="I277" s="15">
        <v>1729425.9606151721</v>
      </c>
      <c r="J277" s="16">
        <v>1189702.3992546869</v>
      </c>
      <c r="K277" s="16">
        <v>91618.382131772756</v>
      </c>
      <c r="L277" s="16">
        <v>3010746.7420016318</v>
      </c>
      <c r="M277" s="16">
        <v>6033.5606052135117</v>
      </c>
      <c r="N277" s="17">
        <v>3016780.3026068453</v>
      </c>
      <c r="R277" s="125">
        <f t="shared" si="21"/>
        <v>1732891.7441033786</v>
      </c>
      <c r="S277" s="125">
        <f t="shared" si="22"/>
        <v>1192086.5723994859</v>
      </c>
      <c r="T277" s="125">
        <f t="shared" si="23"/>
        <v>91801.986103980715</v>
      </c>
      <c r="U277" s="125">
        <f t="shared" si="24"/>
        <v>3016780.3026068453</v>
      </c>
    </row>
    <row r="278" spans="1:21" x14ac:dyDescent="0.2">
      <c r="A278" s="4">
        <f>'[4]Gas - Delta Unbilled'!A278</f>
        <v>2038</v>
      </c>
      <c r="B278" s="4">
        <f>'[4]Gas - Delta Unbilled'!B278</f>
        <v>9</v>
      </c>
      <c r="C278" s="11">
        <f t="shared" si="20"/>
        <v>50649</v>
      </c>
      <c r="D278" s="2"/>
      <c r="G278" s="2"/>
      <c r="I278" s="15">
        <v>2431386.4894363265</v>
      </c>
      <c r="J278" s="16">
        <v>1431556.656809119</v>
      </c>
      <c r="K278" s="16">
        <v>102917.67523893745</v>
      </c>
      <c r="L278" s="16">
        <v>3965860.8214843827</v>
      </c>
      <c r="M278" s="16">
        <v>7947.6168767223135</v>
      </c>
      <c r="N278" s="17">
        <v>3973808.438361105</v>
      </c>
      <c r="R278" s="125">
        <f t="shared" si="21"/>
        <v>2436259.0074512293</v>
      </c>
      <c r="S278" s="125">
        <f t="shared" si="22"/>
        <v>1434425.5078247685</v>
      </c>
      <c r="T278" s="125">
        <f t="shared" si="23"/>
        <v>103123.92308510766</v>
      </c>
      <c r="U278" s="125">
        <f t="shared" si="24"/>
        <v>3973808.4383611055</v>
      </c>
    </row>
    <row r="279" spans="1:21" x14ac:dyDescent="0.2">
      <c r="A279" s="4">
        <f>'[4]Gas - Delta Unbilled'!A279</f>
        <v>2038</v>
      </c>
      <c r="B279" s="4">
        <f>'[4]Gas - Delta Unbilled'!B279</f>
        <v>10</v>
      </c>
      <c r="C279" s="11">
        <f t="shared" si="20"/>
        <v>50679</v>
      </c>
      <c r="D279" s="2"/>
      <c r="G279" s="2"/>
      <c r="I279" s="15">
        <v>4748209.6246449053</v>
      </c>
      <c r="J279" s="16">
        <v>2120828.1896509374</v>
      </c>
      <c r="K279" s="16">
        <v>129260.84202240502</v>
      </c>
      <c r="L279" s="16">
        <v>6998298.6563182482</v>
      </c>
      <c r="M279" s="16">
        <v>14024.646605848335</v>
      </c>
      <c r="N279" s="17">
        <v>7012323.3029240966</v>
      </c>
      <c r="R279" s="125">
        <f t="shared" si="21"/>
        <v>4757725.0747944945</v>
      </c>
      <c r="S279" s="125">
        <f t="shared" si="22"/>
        <v>2125078.3463436249</v>
      </c>
      <c r="T279" s="125">
        <f t="shared" si="23"/>
        <v>129519.88178597698</v>
      </c>
      <c r="U279" s="125">
        <f t="shared" si="24"/>
        <v>7012323.3029240957</v>
      </c>
    </row>
    <row r="280" spans="1:21" x14ac:dyDescent="0.2">
      <c r="A280" s="4">
        <f>'[4]Gas - Delta Unbilled'!A280</f>
        <v>2038</v>
      </c>
      <c r="B280" s="4">
        <f>'[4]Gas - Delta Unbilled'!B280</f>
        <v>11</v>
      </c>
      <c r="C280" s="11">
        <f t="shared" si="20"/>
        <v>50710</v>
      </c>
      <c r="D280" s="2"/>
      <c r="G280" s="2"/>
      <c r="I280" s="15">
        <v>7360314.1092328886</v>
      </c>
      <c r="J280" s="16">
        <v>2883045.3387021101</v>
      </c>
      <c r="K280" s="16">
        <v>147468.22604496422</v>
      </c>
      <c r="L280" s="16">
        <v>10390827.673979964</v>
      </c>
      <c r="M280" s="16">
        <v>20823.301951864734</v>
      </c>
      <c r="N280" s="17">
        <v>10411650.975931829</v>
      </c>
      <c r="R280" s="125">
        <f t="shared" si="21"/>
        <v>7375064.2377083059</v>
      </c>
      <c r="S280" s="125">
        <f t="shared" si="22"/>
        <v>2888822.9846714535</v>
      </c>
      <c r="T280" s="125">
        <f t="shared" si="23"/>
        <v>147763.75355206837</v>
      </c>
      <c r="U280" s="125">
        <f t="shared" si="24"/>
        <v>10411650.975931827</v>
      </c>
    </row>
    <row r="281" spans="1:21" x14ac:dyDescent="0.2">
      <c r="A281" s="4">
        <f>'[4]Gas - Delta Unbilled'!A281</f>
        <v>2038</v>
      </c>
      <c r="B281" s="4">
        <f>'[4]Gas - Delta Unbilled'!B281</f>
        <v>12</v>
      </c>
      <c r="C281" s="11">
        <f t="shared" si="20"/>
        <v>50740</v>
      </c>
      <c r="D281" s="2"/>
      <c r="G281" s="2"/>
      <c r="I281" s="15">
        <v>8529325.7732409313</v>
      </c>
      <c r="J281" s="16">
        <v>3293630.7702506757</v>
      </c>
      <c r="K281" s="16">
        <v>154019.85653388346</v>
      </c>
      <c r="L281" s="16">
        <v>11976976.400025489</v>
      </c>
      <c r="M281" s="16">
        <v>24001.95671347715</v>
      </c>
      <c r="N281" s="17">
        <v>12000978.356738966</v>
      </c>
      <c r="R281" s="125">
        <f t="shared" si="21"/>
        <v>8546418.6104618553</v>
      </c>
      <c r="S281" s="125">
        <f t="shared" si="22"/>
        <v>3300231.2327161077</v>
      </c>
      <c r="T281" s="125">
        <f t="shared" si="23"/>
        <v>154328.51356100547</v>
      </c>
      <c r="U281" s="125">
        <f t="shared" si="24"/>
        <v>12000978.356738968</v>
      </c>
    </row>
    <row r="282" spans="1:21" x14ac:dyDescent="0.2">
      <c r="A282" s="4">
        <f>'[4]Gas - Delta Unbilled'!A282</f>
        <v>2039</v>
      </c>
      <c r="B282" s="4">
        <f>'[4]Gas - Delta Unbilled'!B282</f>
        <v>1</v>
      </c>
      <c r="C282" s="11">
        <f t="shared" si="20"/>
        <v>50771</v>
      </c>
      <c r="D282" s="2"/>
      <c r="G282" s="2"/>
      <c r="I282" s="15">
        <v>8067864.6592187285</v>
      </c>
      <c r="J282" s="16">
        <v>3187232.7491484392</v>
      </c>
      <c r="K282" s="16">
        <v>157862.24261831582</v>
      </c>
      <c r="L282" s="16">
        <v>11412959.650985483</v>
      </c>
      <c r="M282" s="16">
        <v>22871.662627225742</v>
      </c>
      <c r="N282" s="17">
        <v>11435831.313612709</v>
      </c>
      <c r="R282" s="125">
        <f t="shared" si="21"/>
        <v>8084032.7246680651</v>
      </c>
      <c r="S282" s="125">
        <f t="shared" si="22"/>
        <v>3193619.9891266925</v>
      </c>
      <c r="T282" s="125">
        <f t="shared" si="23"/>
        <v>158178.59981795173</v>
      </c>
      <c r="U282" s="125">
        <f t="shared" si="24"/>
        <v>11435831.313612709</v>
      </c>
    </row>
    <row r="283" spans="1:21" x14ac:dyDescent="0.2">
      <c r="A283" s="4">
        <f>'[4]Gas - Delta Unbilled'!A283</f>
        <v>2039</v>
      </c>
      <c r="B283" s="4">
        <f>'[4]Gas - Delta Unbilled'!B283</f>
        <v>2</v>
      </c>
      <c r="C283" s="11">
        <f t="shared" si="20"/>
        <v>50802</v>
      </c>
      <c r="D283" s="2"/>
      <c r="G283" s="2"/>
      <c r="I283" s="15">
        <v>7435994.0752631808</v>
      </c>
      <c r="J283" s="16">
        <v>2969580.8527484685</v>
      </c>
      <c r="K283" s="16">
        <v>152623.7181763502</v>
      </c>
      <c r="L283" s="16">
        <v>10558198.646187996</v>
      </c>
      <c r="M283" s="16">
        <v>21158.714721819386</v>
      </c>
      <c r="N283" s="17">
        <v>10579357.360909816</v>
      </c>
      <c r="R283" s="125">
        <f t="shared" si="21"/>
        <v>7450895.8669971749</v>
      </c>
      <c r="S283" s="125">
        <f t="shared" si="22"/>
        <v>2975531.9165816316</v>
      </c>
      <c r="T283" s="125">
        <f t="shared" si="23"/>
        <v>152929.57733101223</v>
      </c>
      <c r="U283" s="125">
        <f t="shared" si="24"/>
        <v>10579357.360909818</v>
      </c>
    </row>
    <row r="284" spans="1:21" x14ac:dyDescent="0.2">
      <c r="A284" s="4">
        <f>'[4]Gas - Delta Unbilled'!A284</f>
        <v>2039</v>
      </c>
      <c r="B284" s="4">
        <f>'[4]Gas - Delta Unbilled'!B284</f>
        <v>3</v>
      </c>
      <c r="C284" s="11">
        <f t="shared" si="20"/>
        <v>50830</v>
      </c>
      <c r="D284" s="2"/>
      <c r="G284" s="2"/>
      <c r="I284" s="15">
        <v>6871289.2412600759</v>
      </c>
      <c r="J284" s="16">
        <v>2862650.1579146343</v>
      </c>
      <c r="K284" s="16">
        <v>151660.8546986435</v>
      </c>
      <c r="L284" s="16">
        <v>9885600.2538733538</v>
      </c>
      <c r="M284" s="16">
        <v>19810.822152050212</v>
      </c>
      <c r="N284" s="17">
        <v>9905411.076025404</v>
      </c>
      <c r="R284" s="125">
        <f t="shared" si="21"/>
        <v>6885059.3599800356</v>
      </c>
      <c r="S284" s="125">
        <f t="shared" si="22"/>
        <v>2868386.9317781907</v>
      </c>
      <c r="T284" s="125">
        <f t="shared" si="23"/>
        <v>151964.78426717783</v>
      </c>
      <c r="U284" s="125">
        <f t="shared" si="24"/>
        <v>9905411.076025404</v>
      </c>
    </row>
    <row r="285" spans="1:21" x14ac:dyDescent="0.2">
      <c r="A285" s="4">
        <f>'[4]Gas - Delta Unbilled'!A285</f>
        <v>2039</v>
      </c>
      <c r="B285" s="4">
        <f>'[4]Gas - Delta Unbilled'!B285</f>
        <v>4</v>
      </c>
      <c r="C285" s="11">
        <f t="shared" si="20"/>
        <v>50861</v>
      </c>
      <c r="D285" s="2"/>
      <c r="G285" s="2"/>
      <c r="I285" s="15">
        <v>5436474.0281247916</v>
      </c>
      <c r="J285" s="16">
        <v>2418275.7993705128</v>
      </c>
      <c r="K285" s="16">
        <v>138197.07543755978</v>
      </c>
      <c r="L285" s="16">
        <v>7992946.9029328646</v>
      </c>
      <c r="M285" s="16">
        <v>16017.929665195756</v>
      </c>
      <c r="N285" s="17">
        <v>8008964.8325980604</v>
      </c>
      <c r="R285" s="125">
        <f t="shared" si="21"/>
        <v>5447368.7656561034</v>
      </c>
      <c r="S285" s="125">
        <f t="shared" si="22"/>
        <v>2423122.0434574275</v>
      </c>
      <c r="T285" s="125">
        <f t="shared" si="23"/>
        <v>138474.02348452882</v>
      </c>
      <c r="U285" s="125">
        <f t="shared" si="24"/>
        <v>8008964.8325980594</v>
      </c>
    </row>
    <row r="286" spans="1:21" x14ac:dyDescent="0.2">
      <c r="A286" s="4">
        <f>'[4]Gas - Delta Unbilled'!A286</f>
        <v>2039</v>
      </c>
      <c r="B286" s="4">
        <f>'[4]Gas - Delta Unbilled'!B286</f>
        <v>5</v>
      </c>
      <c r="C286" s="11">
        <f t="shared" ref="C286:C293" si="25">DATE(A286,B286,1)</f>
        <v>50891</v>
      </c>
      <c r="D286" s="2"/>
      <c r="G286" s="2"/>
      <c r="I286" s="15">
        <v>3644243.956936989</v>
      </c>
      <c r="J286" s="16">
        <v>1902448.9118491022</v>
      </c>
      <c r="K286" s="16">
        <v>116240.96859572713</v>
      </c>
      <c r="L286" s="16">
        <v>5662933.8373818174</v>
      </c>
      <c r="M286" s="16">
        <v>11348.564804372378</v>
      </c>
      <c r="N286" s="17">
        <v>5674282.4021861898</v>
      </c>
      <c r="R286" s="125">
        <f t="shared" si="21"/>
        <v>3651547.0510390671</v>
      </c>
      <c r="S286" s="125">
        <f t="shared" si="22"/>
        <v>1906261.4347185392</v>
      </c>
      <c r="T286" s="125">
        <f t="shared" si="23"/>
        <v>116473.9164285843</v>
      </c>
      <c r="U286" s="125">
        <f t="shared" si="24"/>
        <v>5674282.4021861907</v>
      </c>
    </row>
    <row r="287" spans="1:21" x14ac:dyDescent="0.2">
      <c r="A287" s="4">
        <f>'[4]Gas - Delta Unbilled'!A287</f>
        <v>2039</v>
      </c>
      <c r="B287" s="4">
        <f>'[4]Gas - Delta Unbilled'!B287</f>
        <v>6</v>
      </c>
      <c r="C287" s="11">
        <f t="shared" si="25"/>
        <v>50922</v>
      </c>
      <c r="D287" s="2"/>
      <c r="G287" s="2"/>
      <c r="I287" s="15">
        <v>2567129.7477732543</v>
      </c>
      <c r="J287" s="16">
        <v>1503287.0166796076</v>
      </c>
      <c r="K287" s="16">
        <v>101516.95145694759</v>
      </c>
      <c r="L287" s="16">
        <v>4171933.7159098098</v>
      </c>
      <c r="M287" s="16">
        <v>8360.5886090379208</v>
      </c>
      <c r="N287" s="17">
        <v>4180294.3045188477</v>
      </c>
      <c r="R287" s="125">
        <f t="shared" ref="R287:R293" si="26">I287+I287/$L287*$M287</f>
        <v>2572274.2963659866</v>
      </c>
      <c r="S287" s="125">
        <f t="shared" ref="S287:S293" si="27">J287+J287/$L287*$M287</f>
        <v>1506299.6159114304</v>
      </c>
      <c r="T287" s="125">
        <f t="shared" ref="T287:T293" si="28">K287+K287/$L287*$M287</f>
        <v>101720.39224143045</v>
      </c>
      <c r="U287" s="125">
        <f t="shared" ref="U287:U293" si="29">SUM(R287:T287)</f>
        <v>4180294.3045188477</v>
      </c>
    </row>
    <row r="288" spans="1:21" x14ac:dyDescent="0.2">
      <c r="A288" s="4">
        <f>'[4]Gas - Delta Unbilled'!A288</f>
        <v>2039</v>
      </c>
      <c r="B288" s="4">
        <f>'[4]Gas - Delta Unbilled'!B288</f>
        <v>7</v>
      </c>
      <c r="C288" s="11">
        <f t="shared" si="25"/>
        <v>50952</v>
      </c>
      <c r="D288" s="2"/>
      <c r="G288" s="2"/>
      <c r="I288" s="15">
        <v>1810419.2221920402</v>
      </c>
      <c r="J288" s="16">
        <v>1182734.6704837631</v>
      </c>
      <c r="K288" s="16">
        <v>86493.337466282173</v>
      </c>
      <c r="L288" s="16">
        <v>3079647.2301420858</v>
      </c>
      <c r="M288" s="16">
        <v>6171.6377357556485</v>
      </c>
      <c r="N288" s="17">
        <v>3085818.8678778415</v>
      </c>
      <c r="R288" s="125">
        <f t="shared" si="26"/>
        <v>1814047.3168256916</v>
      </c>
      <c r="S288" s="125">
        <f t="shared" si="27"/>
        <v>1185104.8802442516</v>
      </c>
      <c r="T288" s="125">
        <f t="shared" si="28"/>
        <v>86666.670807897972</v>
      </c>
      <c r="U288" s="125">
        <f t="shared" si="29"/>
        <v>3085818.867877841</v>
      </c>
    </row>
    <row r="289" spans="1:21" x14ac:dyDescent="0.2">
      <c r="A289" s="4">
        <f>'[4]Gas - Delta Unbilled'!A289</f>
        <v>2039</v>
      </c>
      <c r="B289" s="4">
        <f>'[4]Gas - Delta Unbilled'!B289</f>
        <v>8</v>
      </c>
      <c r="C289" s="11">
        <f t="shared" si="25"/>
        <v>50983</v>
      </c>
      <c r="D289" s="2"/>
      <c r="G289" s="2"/>
      <c r="I289" s="15">
        <v>1751770.1534480208</v>
      </c>
      <c r="J289" s="16">
        <v>1203355.6092188146</v>
      </c>
      <c r="K289" s="16">
        <v>90684.704732548795</v>
      </c>
      <c r="L289" s="16">
        <v>3045810.4673993839</v>
      </c>
      <c r="M289" s="16">
        <v>6103.8285919823684</v>
      </c>
      <c r="N289" s="17">
        <v>3051914.2959913663</v>
      </c>
      <c r="R289" s="125">
        <f t="shared" si="26"/>
        <v>1755280.7148777761</v>
      </c>
      <c r="S289" s="125">
        <f t="shared" si="27"/>
        <v>1205767.1435058261</v>
      </c>
      <c r="T289" s="125">
        <f t="shared" si="28"/>
        <v>90866.43760776431</v>
      </c>
      <c r="U289" s="125">
        <f t="shared" si="29"/>
        <v>3051914.2959913667</v>
      </c>
    </row>
    <row r="290" spans="1:21" x14ac:dyDescent="0.2">
      <c r="A290" s="4">
        <f>'[4]Gas - Delta Unbilled'!A290</f>
        <v>2039</v>
      </c>
      <c r="B290" s="4">
        <f>'[4]Gas - Delta Unbilled'!B290</f>
        <v>9</v>
      </c>
      <c r="C290" s="11">
        <f t="shared" si="25"/>
        <v>51014</v>
      </c>
      <c r="D290" s="2"/>
      <c r="G290" s="2"/>
      <c r="I290" s="15">
        <v>2460431.1996539128</v>
      </c>
      <c r="J290" s="16">
        <v>1445729.7155555973</v>
      </c>
      <c r="K290" s="16">
        <v>101670.90436373363</v>
      </c>
      <c r="L290" s="16">
        <v>4007831.8195732441</v>
      </c>
      <c r="M290" s="16">
        <v>8031.7270933329128</v>
      </c>
      <c r="N290" s="17">
        <v>4015863.546666577</v>
      </c>
      <c r="R290" s="125">
        <f t="shared" si="26"/>
        <v>2465361.9235009146</v>
      </c>
      <c r="S290" s="125">
        <f t="shared" si="27"/>
        <v>1448626.9694945863</v>
      </c>
      <c r="T290" s="125">
        <f t="shared" si="28"/>
        <v>101874.65367107578</v>
      </c>
      <c r="U290" s="125">
        <f t="shared" si="29"/>
        <v>4015863.5466665765</v>
      </c>
    </row>
    <row r="291" spans="1:21" x14ac:dyDescent="0.2">
      <c r="A291" s="4">
        <f>'[4]Gas - Delta Unbilled'!A291</f>
        <v>2039</v>
      </c>
      <c r="B291" s="4">
        <f>'[4]Gas - Delta Unbilled'!B291</f>
        <v>10</v>
      </c>
      <c r="C291" s="11">
        <f t="shared" si="25"/>
        <v>51044</v>
      </c>
      <c r="D291" s="2"/>
      <c r="G291" s="2"/>
      <c r="I291" s="15">
        <v>4803177.4655654896</v>
      </c>
      <c r="J291" s="16">
        <v>2142746.8882297813</v>
      </c>
      <c r="K291" s="16">
        <v>127708.36705804137</v>
      </c>
      <c r="L291" s="16">
        <v>7073632.7208533129</v>
      </c>
      <c r="M291" s="16">
        <v>14175.616675057448</v>
      </c>
      <c r="N291" s="17">
        <v>7087808.3375283703</v>
      </c>
      <c r="R291" s="125">
        <f t="shared" si="26"/>
        <v>4812803.0717089083</v>
      </c>
      <c r="S291" s="125">
        <f t="shared" si="27"/>
        <v>2147040.9701701216</v>
      </c>
      <c r="T291" s="125">
        <f t="shared" si="28"/>
        <v>127964.29564934007</v>
      </c>
      <c r="U291" s="125">
        <f t="shared" si="29"/>
        <v>7087808.3375283703</v>
      </c>
    </row>
    <row r="292" spans="1:21" x14ac:dyDescent="0.2">
      <c r="A292" s="4">
        <f>'[4]Gas - Delta Unbilled'!A292</f>
        <v>2039</v>
      </c>
      <c r="B292" s="4">
        <f>'[4]Gas - Delta Unbilled'!B292</f>
        <v>11</v>
      </c>
      <c r="C292" s="11">
        <f t="shared" si="25"/>
        <v>51075</v>
      </c>
      <c r="D292" s="2"/>
      <c r="G292" s="2"/>
      <c r="I292" s="15">
        <v>7446311.5571367135</v>
      </c>
      <c r="J292" s="16">
        <v>2914902.666291757</v>
      </c>
      <c r="K292" s="16">
        <v>145749.57812843408</v>
      </c>
      <c r="L292" s="16">
        <v>10506963.801556906</v>
      </c>
      <c r="M292" s="16">
        <v>21056.039682479575</v>
      </c>
      <c r="N292" s="17">
        <v>10528019.841239385</v>
      </c>
      <c r="R292" s="125">
        <f t="shared" si="26"/>
        <v>7461234.0251870882</v>
      </c>
      <c r="S292" s="125">
        <f t="shared" si="27"/>
        <v>2920744.1546009593</v>
      </c>
      <c r="T292" s="125">
        <f t="shared" si="28"/>
        <v>146041.66145133675</v>
      </c>
      <c r="U292" s="125">
        <f t="shared" si="29"/>
        <v>10528019.841239383</v>
      </c>
    </row>
    <row r="293" spans="1:21" ht="13.5" thickBot="1" x14ac:dyDescent="0.25">
      <c r="A293" s="4">
        <f>'[4]Gas - Delta Unbilled'!A293</f>
        <v>2039</v>
      </c>
      <c r="B293" s="4">
        <f>'[4]Gas - Delta Unbilled'!B293</f>
        <v>12</v>
      </c>
      <c r="C293" s="11">
        <f t="shared" si="25"/>
        <v>51105</v>
      </c>
      <c r="D293" s="2"/>
      <c r="G293" s="2"/>
      <c r="I293" s="18">
        <v>8640543.8998084292</v>
      </c>
      <c r="J293" s="19">
        <v>3328431.8789127027</v>
      </c>
      <c r="K293" s="19">
        <v>152147.13649632613</v>
      </c>
      <c r="L293" s="19">
        <v>12121122.915217457</v>
      </c>
      <c r="M293" s="19">
        <v>24290.827485404909</v>
      </c>
      <c r="N293" s="20">
        <v>12145413.742702862</v>
      </c>
      <c r="R293" s="125">
        <f t="shared" si="26"/>
        <v>8657859.6190465223</v>
      </c>
      <c r="S293" s="125">
        <f t="shared" si="27"/>
        <v>3335102.0830788603</v>
      </c>
      <c r="T293" s="125">
        <f t="shared" si="28"/>
        <v>152452.04057748109</v>
      </c>
      <c r="U293" s="125">
        <f t="shared" si="29"/>
        <v>12145413.742702862</v>
      </c>
    </row>
    <row r="294" spans="1:21" x14ac:dyDescent="0.2">
      <c r="A294" s="4"/>
      <c r="B294" s="4"/>
      <c r="G294" s="2"/>
    </row>
    <row r="295" spans="1:21" x14ac:dyDescent="0.2">
      <c r="A295" s="4"/>
      <c r="B295" s="4"/>
      <c r="G295" s="2"/>
    </row>
    <row r="296" spans="1:21" x14ac:dyDescent="0.2">
      <c r="A296" s="4"/>
      <c r="B296" s="4"/>
      <c r="G296" s="2"/>
    </row>
    <row r="297" spans="1:21" x14ac:dyDescent="0.2">
      <c r="A297" s="4"/>
      <c r="B297" s="4"/>
      <c r="G297" s="2"/>
    </row>
    <row r="298" spans="1:21" x14ac:dyDescent="0.2">
      <c r="A298" s="4"/>
      <c r="B298" s="4"/>
      <c r="G298" s="2"/>
    </row>
    <row r="299" spans="1:21" x14ac:dyDescent="0.2">
      <c r="A299" s="4"/>
      <c r="B299" s="4"/>
      <c r="G299" s="2"/>
    </row>
    <row r="300" spans="1:21" x14ac:dyDescent="0.2">
      <c r="A300" s="4"/>
      <c r="B300" s="4"/>
      <c r="G300" s="2"/>
    </row>
    <row r="301" spans="1:21" x14ac:dyDescent="0.2">
      <c r="A301" s="4"/>
      <c r="B301" s="4"/>
      <c r="G301" s="2"/>
    </row>
    <row r="302" spans="1:21" x14ac:dyDescent="0.2">
      <c r="A302" s="4"/>
      <c r="B302" s="4"/>
      <c r="G302" s="2"/>
    </row>
    <row r="303" spans="1:21" x14ac:dyDescent="0.2">
      <c r="A303" s="4"/>
      <c r="B303" s="4"/>
      <c r="G303" s="2"/>
    </row>
    <row r="304" spans="1:21" x14ac:dyDescent="0.2">
      <c r="A304" s="4"/>
      <c r="B304" s="4"/>
      <c r="G304" s="2"/>
    </row>
    <row r="305" spans="1:7" x14ac:dyDescent="0.2">
      <c r="A305" s="4"/>
      <c r="B305" s="4"/>
      <c r="G305" s="2"/>
    </row>
    <row r="306" spans="1:7" x14ac:dyDescent="0.2">
      <c r="A306" s="4"/>
      <c r="B306" s="4"/>
      <c r="G306" s="2"/>
    </row>
    <row r="307" spans="1:7" x14ac:dyDescent="0.2">
      <c r="A307" s="4"/>
      <c r="B307" s="4"/>
      <c r="G307" s="2"/>
    </row>
    <row r="308" spans="1:7" x14ac:dyDescent="0.2">
      <c r="A308" s="4"/>
      <c r="B308" s="4"/>
    </row>
    <row r="309" spans="1:7" x14ac:dyDescent="0.2">
      <c r="A309" s="4"/>
      <c r="B309" s="4"/>
    </row>
    <row r="310" spans="1:7" x14ac:dyDescent="0.2">
      <c r="A310" s="4"/>
      <c r="B310" s="4"/>
    </row>
    <row r="311" spans="1:7" x14ac:dyDescent="0.2">
      <c r="A311" s="4"/>
      <c r="B311" s="4"/>
    </row>
  </sheetData>
  <mergeCells count="4">
    <mergeCell ref="I3:N3"/>
    <mergeCell ref="I4:N4"/>
    <mergeCell ref="B7:B27"/>
    <mergeCell ref="R27:T2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296"/>
  <sheetViews>
    <sheetView workbookViewId="0">
      <pane xSplit="4" ySplit="6" topLeftCell="E7" activePane="bottomRight" state="frozen"/>
      <selection activeCell="I283" sqref="I283"/>
      <selection pane="topRight" activeCell="I283" sqref="I283"/>
      <selection pane="bottomLeft" activeCell="I283" sqref="I283"/>
      <selection pane="bottomRight" activeCell="K296" sqref="K296"/>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bestFit="1" customWidth="1"/>
    <col min="6" max="6" width="10.42578125" bestFit="1" customWidth="1"/>
    <col min="7" max="7" width="8.85546875" bestFit="1" customWidth="1"/>
    <col min="8" max="8" width="21.140625" bestFit="1" customWidth="1"/>
    <col min="9" max="9" width="21.7109375" bestFit="1" customWidth="1"/>
    <col min="10" max="10" width="19.5703125" bestFit="1" customWidth="1"/>
    <col min="11" max="11" width="20" bestFit="1" customWidth="1"/>
    <col min="12" max="12" width="29.7109375" bestFit="1" customWidth="1"/>
    <col min="13" max="13" width="23" bestFit="1" customWidth="1"/>
    <col min="14" max="14" width="28" bestFit="1" customWidth="1"/>
    <col min="15" max="15" width="21.42578125" bestFit="1" customWidth="1"/>
    <col min="16" max="16" width="10" bestFit="1" customWidth="1"/>
    <col min="18" max="28" width="9.140625" customWidth="1"/>
  </cols>
  <sheetData>
    <row r="1" spans="1:29" ht="31.5" x14ac:dyDescent="0.5">
      <c r="A1" s="1" t="str">
        <f>'[4]Gas - Sales'!A1</f>
        <v>F2018 Final Gas Load Forecast</v>
      </c>
    </row>
    <row r="2" spans="1:29" ht="21" x14ac:dyDescent="0.35">
      <c r="A2" s="3" t="s">
        <v>62</v>
      </c>
    </row>
    <row r="3" spans="1:29" ht="13.5" thickBot="1" x14ac:dyDescent="0.25">
      <c r="A3" s="2" t="s">
        <v>86</v>
      </c>
      <c r="E3" s="2"/>
      <c r="F3" s="2"/>
      <c r="G3" s="2"/>
      <c r="H3" s="2"/>
      <c r="I3" s="2"/>
      <c r="J3" s="2"/>
      <c r="K3" s="2"/>
      <c r="L3" s="2"/>
      <c r="M3" s="2"/>
      <c r="N3" s="2"/>
      <c r="O3" s="2"/>
      <c r="P3" s="2"/>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'[4]Gas - Sales'!E5</f>
        <v>Residential</v>
      </c>
      <c r="F5" s="6" t="str">
        <f>'[4]Gas - Sales'!F5</f>
        <v>Commercial</v>
      </c>
      <c r="G5" s="6" t="str">
        <f>'[4]Gas - Sales'!G5</f>
        <v>Industrial</v>
      </c>
      <c r="H5" s="6" t="str">
        <f>'[4]Gas - Sales'!H5</f>
        <v>Commercial Interruptible</v>
      </c>
      <c r="I5" s="6" t="str">
        <f>'[4]Gas - Sales'!I5</f>
        <v>Commercial Large Volume</v>
      </c>
      <c r="J5" s="6" t="str">
        <f>'[4]Gas - Sales'!J5</f>
        <v>Industrial Interruptible</v>
      </c>
      <c r="K5" s="6" t="str">
        <f>'[4]Gas - Sales'!K5</f>
        <v>Industrial Large Volume</v>
      </c>
      <c r="L5" s="6" t="str">
        <f>'[4]Gas - Sales'!L5</f>
        <v>Commercial Interruptible Transport</v>
      </c>
      <c r="M5" s="6" t="str">
        <f>'[4]Gas - Sales'!M5</f>
        <v>Commercial Firm Transport</v>
      </c>
      <c r="N5" s="6" t="str">
        <f>'[4]Gas - Sales'!N5</f>
        <v>Industrial Interruptible Transport</v>
      </c>
      <c r="O5" s="6" t="str">
        <f>'[4]Gas - Sales'!O5</f>
        <v>Industrial Firm Transport</v>
      </c>
      <c r="P5" s="7" t="str">
        <f>'[4]Gas - Sales'!P5</f>
        <v>Total</v>
      </c>
    </row>
    <row r="6" spans="1:29" ht="3" customHeight="1" thickBot="1" x14ac:dyDescent="0.25">
      <c r="E6" s="8"/>
      <c r="F6" s="9"/>
      <c r="G6" s="9"/>
      <c r="H6" s="9"/>
      <c r="I6" s="9"/>
      <c r="J6" s="9"/>
      <c r="K6" s="9"/>
      <c r="L6" s="9"/>
      <c r="M6" s="9"/>
      <c r="N6" s="9"/>
      <c r="O6" s="9"/>
      <c r="P6" s="10"/>
    </row>
    <row r="7" spans="1:29" x14ac:dyDescent="0.2">
      <c r="A7" s="4">
        <v>2018</v>
      </c>
      <c r="B7" s="261" t="s">
        <v>87</v>
      </c>
      <c r="C7" s="113"/>
      <c r="E7" s="12">
        <f>AVERAGEIF($A$30:$A$293,$A7,E$30:E$293)</f>
        <v>771417.66666666663</v>
      </c>
      <c r="F7" s="13">
        <f t="shared" ref="F7:P22" si="0">AVERAGEIF($A$30:$A$293,$A7,F$30:F$293)</f>
        <v>55698.916666666664</v>
      </c>
      <c r="G7" s="13">
        <f t="shared" si="0"/>
        <v>2304.3333333333335</v>
      </c>
      <c r="H7" s="13">
        <f t="shared" si="0"/>
        <v>247.08333333333334</v>
      </c>
      <c r="I7" s="13">
        <f t="shared" si="0"/>
        <v>181.83333333333334</v>
      </c>
      <c r="J7" s="13">
        <f t="shared" si="0"/>
        <v>10</v>
      </c>
      <c r="K7" s="13">
        <f t="shared" si="0"/>
        <v>9</v>
      </c>
      <c r="L7" s="13">
        <f t="shared" si="0"/>
        <v>118.25</v>
      </c>
      <c r="M7" s="13">
        <f t="shared" si="0"/>
        <v>106.25</v>
      </c>
      <c r="N7" s="13">
        <f t="shared" si="0"/>
        <v>114.66666666666667</v>
      </c>
      <c r="O7" s="13">
        <f t="shared" si="0"/>
        <v>97.666666666666671</v>
      </c>
      <c r="P7" s="14">
        <f t="shared" si="0"/>
        <v>829910.91666666663</v>
      </c>
      <c r="Q7" s="2"/>
      <c r="R7" s="2"/>
      <c r="S7" s="2"/>
      <c r="T7" s="2"/>
      <c r="U7" s="2"/>
      <c r="V7" s="2"/>
      <c r="W7" s="2"/>
      <c r="X7" s="2"/>
      <c r="Y7" s="2"/>
      <c r="Z7" s="2"/>
      <c r="AA7" s="2"/>
      <c r="AB7" s="2"/>
      <c r="AC7" s="2"/>
    </row>
    <row r="8" spans="1:29" x14ac:dyDescent="0.2">
      <c r="A8" s="4">
        <f t="shared" ref="A8:A28" si="1">A7+1</f>
        <v>2019</v>
      </c>
      <c r="B8" s="261"/>
      <c r="C8" s="113"/>
      <c r="E8" s="15">
        <f t="shared" ref="E8:P28" si="2">AVERAGEIF($A$30:$A$293,$A8,E$30:E$293)</f>
        <v>780983</v>
      </c>
      <c r="F8" s="16">
        <f t="shared" si="0"/>
        <v>56044.25</v>
      </c>
      <c r="G8" s="16">
        <f t="shared" si="0"/>
        <v>2278.9166666666665</v>
      </c>
      <c r="H8" s="16">
        <f t="shared" si="0"/>
        <v>237</v>
      </c>
      <c r="I8" s="16">
        <f t="shared" si="0"/>
        <v>173.25</v>
      </c>
      <c r="J8" s="16">
        <f t="shared" si="0"/>
        <v>10</v>
      </c>
      <c r="K8" s="16">
        <f t="shared" si="0"/>
        <v>9</v>
      </c>
      <c r="L8" s="16">
        <f t="shared" si="0"/>
        <v>123.08333333333333</v>
      </c>
      <c r="M8" s="16">
        <f t="shared" si="0"/>
        <v>111.08333333333333</v>
      </c>
      <c r="N8" s="16">
        <f t="shared" si="0"/>
        <v>115.33333333333333</v>
      </c>
      <c r="O8" s="16">
        <f t="shared" si="0"/>
        <v>98.333333333333329</v>
      </c>
      <c r="P8" s="17">
        <f t="shared" si="0"/>
        <v>839791.58333333337</v>
      </c>
      <c r="Q8" s="2"/>
      <c r="R8" s="2"/>
      <c r="S8" s="2"/>
      <c r="T8" s="2"/>
      <c r="U8" s="2"/>
      <c r="V8" s="2"/>
      <c r="W8" s="2"/>
      <c r="X8" s="2"/>
      <c r="Y8" s="2"/>
      <c r="Z8" s="2"/>
      <c r="AA8" s="2"/>
      <c r="AB8" s="2"/>
      <c r="AC8" s="2"/>
    </row>
    <row r="9" spans="1:29" x14ac:dyDescent="0.2">
      <c r="A9" s="4">
        <f t="shared" si="1"/>
        <v>2020</v>
      </c>
      <c r="B9" s="261"/>
      <c r="C9" s="113"/>
      <c r="E9" s="15">
        <f t="shared" si="2"/>
        <v>790262.25</v>
      </c>
      <c r="F9" s="16">
        <f t="shared" si="0"/>
        <v>56308.166666666664</v>
      </c>
      <c r="G9" s="16">
        <f t="shared" si="0"/>
        <v>2252.1666666666665</v>
      </c>
      <c r="H9" s="16">
        <f t="shared" si="0"/>
        <v>229</v>
      </c>
      <c r="I9" s="16">
        <f t="shared" si="0"/>
        <v>165.16666666666666</v>
      </c>
      <c r="J9" s="16">
        <f t="shared" si="0"/>
        <v>10</v>
      </c>
      <c r="K9" s="16">
        <f t="shared" si="0"/>
        <v>9</v>
      </c>
      <c r="L9" s="16">
        <f t="shared" si="0"/>
        <v>128.16666666666666</v>
      </c>
      <c r="M9" s="16">
        <f t="shared" si="0"/>
        <v>116.16666666666667</v>
      </c>
      <c r="N9" s="16">
        <f t="shared" si="0"/>
        <v>116</v>
      </c>
      <c r="O9" s="16">
        <f t="shared" si="0"/>
        <v>99</v>
      </c>
      <c r="P9" s="17">
        <f t="shared" si="0"/>
        <v>849305.75</v>
      </c>
      <c r="Q9" s="2"/>
      <c r="R9" s="2"/>
      <c r="S9" s="2"/>
      <c r="T9" s="2"/>
      <c r="U9" s="2"/>
      <c r="V9" s="2"/>
      <c r="W9" s="2"/>
      <c r="X9" s="2"/>
      <c r="Y9" s="2"/>
      <c r="Z9" s="2"/>
      <c r="AA9" s="2"/>
      <c r="AB9" s="2"/>
      <c r="AC9" s="2"/>
    </row>
    <row r="10" spans="1:29" x14ac:dyDescent="0.2">
      <c r="A10" s="4">
        <f t="shared" si="1"/>
        <v>2021</v>
      </c>
      <c r="B10" s="261"/>
      <c r="C10" s="113"/>
      <c r="E10" s="15">
        <f t="shared" si="2"/>
        <v>799357.91666666663</v>
      </c>
      <c r="F10" s="16">
        <f t="shared" si="0"/>
        <v>56441.833333333336</v>
      </c>
      <c r="G10" s="16">
        <f t="shared" si="0"/>
        <v>2224.75</v>
      </c>
      <c r="H10" s="16">
        <f t="shared" si="0"/>
        <v>221.83333333333334</v>
      </c>
      <c r="I10" s="16">
        <f t="shared" si="0"/>
        <v>156.25</v>
      </c>
      <c r="J10" s="16">
        <f t="shared" si="0"/>
        <v>10</v>
      </c>
      <c r="K10" s="16">
        <f t="shared" si="0"/>
        <v>9</v>
      </c>
      <c r="L10" s="16">
        <f t="shared" si="0"/>
        <v>133.16666666666666</v>
      </c>
      <c r="M10" s="16">
        <f t="shared" si="0"/>
        <v>121.16666666666667</v>
      </c>
      <c r="N10" s="16">
        <f t="shared" si="0"/>
        <v>117</v>
      </c>
      <c r="O10" s="16">
        <f t="shared" si="0"/>
        <v>100</v>
      </c>
      <c r="P10" s="17">
        <f t="shared" si="0"/>
        <v>858506.5</v>
      </c>
      <c r="Q10" s="2"/>
      <c r="R10" s="2"/>
      <c r="S10" s="2"/>
      <c r="T10" s="2"/>
      <c r="U10" s="2"/>
      <c r="V10" s="2"/>
      <c r="W10" s="2"/>
      <c r="X10" s="2"/>
      <c r="Y10" s="2"/>
      <c r="Z10" s="2"/>
      <c r="AA10" s="2"/>
      <c r="AB10" s="2"/>
      <c r="AC10" s="2"/>
    </row>
    <row r="11" spans="1:29" x14ac:dyDescent="0.2">
      <c r="A11" s="4">
        <f t="shared" si="1"/>
        <v>2022</v>
      </c>
      <c r="B11" s="261"/>
      <c r="C11" s="113"/>
      <c r="E11" s="15">
        <f t="shared" si="2"/>
        <v>808716.41666666663</v>
      </c>
      <c r="F11" s="16">
        <f t="shared" si="0"/>
        <v>56607.25</v>
      </c>
      <c r="G11" s="16">
        <f t="shared" si="0"/>
        <v>2200.5</v>
      </c>
      <c r="H11" s="16">
        <f t="shared" si="0"/>
        <v>214.33333333333334</v>
      </c>
      <c r="I11" s="16">
        <f t="shared" si="0"/>
        <v>147.83333333333334</v>
      </c>
      <c r="J11" s="16">
        <f t="shared" si="0"/>
        <v>10</v>
      </c>
      <c r="K11" s="16">
        <f t="shared" si="0"/>
        <v>9</v>
      </c>
      <c r="L11" s="16">
        <f t="shared" si="0"/>
        <v>138.25</v>
      </c>
      <c r="M11" s="16">
        <f t="shared" si="0"/>
        <v>126.25</v>
      </c>
      <c r="N11" s="16">
        <f t="shared" si="0"/>
        <v>117.33333333333333</v>
      </c>
      <c r="O11" s="16">
        <f t="shared" si="0"/>
        <v>100.33333333333333</v>
      </c>
      <c r="P11" s="17">
        <f t="shared" si="0"/>
        <v>868004.08333333337</v>
      </c>
      <c r="Q11" s="2"/>
      <c r="R11" s="2"/>
      <c r="S11" s="2"/>
      <c r="T11" s="2"/>
      <c r="U11" s="2"/>
      <c r="V11" s="2"/>
      <c r="W11" s="2"/>
      <c r="X11" s="2"/>
      <c r="Y11" s="2"/>
      <c r="Z11" s="2"/>
      <c r="AA11" s="2"/>
      <c r="AB11" s="2"/>
      <c r="AC11" s="2"/>
    </row>
    <row r="12" spans="1:29" x14ac:dyDescent="0.2">
      <c r="A12" s="4">
        <f t="shared" si="1"/>
        <v>2023</v>
      </c>
      <c r="B12" s="261"/>
      <c r="C12" s="113"/>
      <c r="E12" s="15">
        <f t="shared" si="2"/>
        <v>818380.58333333337</v>
      </c>
      <c r="F12" s="16">
        <f t="shared" si="0"/>
        <v>56889.75</v>
      </c>
      <c r="G12" s="16">
        <f t="shared" si="0"/>
        <v>2176.5833333333335</v>
      </c>
      <c r="H12" s="16">
        <f t="shared" si="0"/>
        <v>207.33333333333334</v>
      </c>
      <c r="I12" s="16">
        <f t="shared" si="0"/>
        <v>140.33333333333334</v>
      </c>
      <c r="J12" s="16">
        <f t="shared" si="0"/>
        <v>10</v>
      </c>
      <c r="K12" s="16">
        <f t="shared" si="0"/>
        <v>9</v>
      </c>
      <c r="L12" s="16">
        <f t="shared" si="0"/>
        <v>143.25</v>
      </c>
      <c r="M12" s="16">
        <f t="shared" si="0"/>
        <v>131.25</v>
      </c>
      <c r="N12" s="16">
        <f t="shared" si="0"/>
        <v>118</v>
      </c>
      <c r="O12" s="16">
        <f t="shared" si="0"/>
        <v>101</v>
      </c>
      <c r="P12" s="17">
        <f t="shared" si="0"/>
        <v>877925.5</v>
      </c>
      <c r="Q12" s="2"/>
      <c r="R12" s="2"/>
      <c r="S12" s="2"/>
      <c r="T12" s="2"/>
      <c r="U12" s="2"/>
      <c r="V12" s="2"/>
      <c r="W12" s="2"/>
      <c r="X12" s="2"/>
      <c r="Y12" s="2"/>
      <c r="Z12" s="2"/>
      <c r="AA12" s="2"/>
      <c r="AB12" s="2"/>
      <c r="AC12" s="2"/>
    </row>
    <row r="13" spans="1:29" x14ac:dyDescent="0.2">
      <c r="A13" s="4">
        <f t="shared" si="1"/>
        <v>2024</v>
      </c>
      <c r="B13" s="261"/>
      <c r="C13" s="113"/>
      <c r="E13" s="15">
        <f t="shared" si="2"/>
        <v>828355.75</v>
      </c>
      <c r="F13" s="16">
        <f t="shared" si="0"/>
        <v>57153.5</v>
      </c>
      <c r="G13" s="16">
        <f t="shared" si="0"/>
        <v>2152.5</v>
      </c>
      <c r="H13" s="16">
        <f t="shared" si="0"/>
        <v>201</v>
      </c>
      <c r="I13" s="16">
        <f t="shared" si="0"/>
        <v>132.91666666666666</v>
      </c>
      <c r="J13" s="16">
        <f t="shared" si="0"/>
        <v>10</v>
      </c>
      <c r="K13" s="16">
        <f t="shared" si="0"/>
        <v>9</v>
      </c>
      <c r="L13" s="16">
        <f t="shared" si="0"/>
        <v>146</v>
      </c>
      <c r="M13" s="16">
        <f t="shared" si="0"/>
        <v>134</v>
      </c>
      <c r="N13" s="16">
        <f t="shared" si="0"/>
        <v>119</v>
      </c>
      <c r="O13" s="16">
        <f t="shared" si="0"/>
        <v>102</v>
      </c>
      <c r="P13" s="17">
        <f t="shared" si="0"/>
        <v>888137.75</v>
      </c>
      <c r="Q13" s="2"/>
      <c r="R13" s="2"/>
      <c r="S13" s="2"/>
      <c r="T13" s="2"/>
      <c r="U13" s="2"/>
      <c r="V13" s="2"/>
      <c r="W13" s="2"/>
      <c r="X13" s="2"/>
      <c r="Y13" s="2"/>
      <c r="Z13" s="2"/>
      <c r="AA13" s="2"/>
      <c r="AB13" s="2"/>
      <c r="AC13" s="2"/>
    </row>
    <row r="14" spans="1:29" x14ac:dyDescent="0.2">
      <c r="A14" s="4">
        <f t="shared" si="1"/>
        <v>2025</v>
      </c>
      <c r="B14" s="261"/>
      <c r="C14" s="113"/>
      <c r="E14" s="15">
        <f t="shared" si="2"/>
        <v>838574.83333333337</v>
      </c>
      <c r="F14" s="16">
        <f t="shared" si="0"/>
        <v>57422.166666666664</v>
      </c>
      <c r="G14" s="16">
        <f t="shared" si="0"/>
        <v>2129.6666666666665</v>
      </c>
      <c r="H14" s="16">
        <f t="shared" si="0"/>
        <v>195</v>
      </c>
      <c r="I14" s="16">
        <f t="shared" si="0"/>
        <v>125.83333333333333</v>
      </c>
      <c r="J14" s="16">
        <f t="shared" si="0"/>
        <v>10</v>
      </c>
      <c r="K14" s="16">
        <f t="shared" si="0"/>
        <v>9</v>
      </c>
      <c r="L14" s="16">
        <f t="shared" si="0"/>
        <v>146</v>
      </c>
      <c r="M14" s="16">
        <f t="shared" si="0"/>
        <v>134</v>
      </c>
      <c r="N14" s="16">
        <f t="shared" si="0"/>
        <v>119</v>
      </c>
      <c r="O14" s="16">
        <f t="shared" si="0"/>
        <v>102</v>
      </c>
      <c r="P14" s="17">
        <f t="shared" si="0"/>
        <v>898596.66666666663</v>
      </c>
      <c r="Q14" s="2"/>
      <c r="R14" s="2"/>
      <c r="S14" s="2"/>
      <c r="T14" s="2"/>
      <c r="U14" s="2"/>
      <c r="V14" s="2"/>
      <c r="W14" s="2"/>
      <c r="X14" s="2"/>
      <c r="Y14" s="2"/>
      <c r="Z14" s="2"/>
      <c r="AA14" s="2"/>
      <c r="AB14" s="2"/>
      <c r="AC14" s="2"/>
    </row>
    <row r="15" spans="1:29" x14ac:dyDescent="0.2">
      <c r="A15" s="4">
        <f t="shared" si="1"/>
        <v>2026</v>
      </c>
      <c r="B15" s="261"/>
      <c r="C15" s="113"/>
      <c r="E15" s="15">
        <f t="shared" si="2"/>
        <v>848963</v>
      </c>
      <c r="F15" s="16">
        <f t="shared" si="0"/>
        <v>57689.5</v>
      </c>
      <c r="G15" s="16">
        <f t="shared" si="0"/>
        <v>2107.0833333333335</v>
      </c>
      <c r="H15" s="16">
        <f t="shared" si="0"/>
        <v>189.33333333333334</v>
      </c>
      <c r="I15" s="16">
        <f t="shared" si="0"/>
        <v>119</v>
      </c>
      <c r="J15" s="16">
        <f t="shared" si="0"/>
        <v>10</v>
      </c>
      <c r="K15" s="16">
        <f t="shared" si="0"/>
        <v>9</v>
      </c>
      <c r="L15" s="16">
        <f t="shared" si="0"/>
        <v>146</v>
      </c>
      <c r="M15" s="16">
        <f t="shared" si="0"/>
        <v>134</v>
      </c>
      <c r="N15" s="16">
        <f t="shared" si="0"/>
        <v>119</v>
      </c>
      <c r="O15" s="16">
        <f t="shared" si="0"/>
        <v>102</v>
      </c>
      <c r="P15" s="17">
        <f t="shared" si="0"/>
        <v>909223.91666666663</v>
      </c>
      <c r="Q15" s="2"/>
      <c r="R15" s="2"/>
      <c r="S15" s="2"/>
      <c r="T15" s="2"/>
      <c r="U15" s="2"/>
      <c r="V15" s="2"/>
      <c r="W15" s="2"/>
      <c r="X15" s="2"/>
      <c r="Y15" s="2"/>
      <c r="Z15" s="2"/>
      <c r="AA15" s="2"/>
      <c r="AB15" s="2"/>
      <c r="AC15" s="2"/>
    </row>
    <row r="16" spans="1:29" x14ac:dyDescent="0.2">
      <c r="A16" s="4">
        <f t="shared" si="1"/>
        <v>2027</v>
      </c>
      <c r="B16" s="261"/>
      <c r="C16" s="113"/>
      <c r="E16" s="15">
        <f t="shared" si="2"/>
        <v>859484.16666666663</v>
      </c>
      <c r="F16" s="16">
        <f t="shared" si="0"/>
        <v>57942.75</v>
      </c>
      <c r="G16" s="16">
        <f t="shared" si="0"/>
        <v>2084.3333333333335</v>
      </c>
      <c r="H16" s="16">
        <f t="shared" si="0"/>
        <v>184.16666666666666</v>
      </c>
      <c r="I16" s="16">
        <f t="shared" si="0"/>
        <v>112.33333333333333</v>
      </c>
      <c r="J16" s="16">
        <f t="shared" si="0"/>
        <v>10</v>
      </c>
      <c r="K16" s="16">
        <f t="shared" si="0"/>
        <v>9</v>
      </c>
      <c r="L16" s="16">
        <f t="shared" si="0"/>
        <v>146</v>
      </c>
      <c r="M16" s="16">
        <f t="shared" si="0"/>
        <v>134</v>
      </c>
      <c r="N16" s="16">
        <f t="shared" si="0"/>
        <v>119</v>
      </c>
      <c r="O16" s="16">
        <f t="shared" si="0"/>
        <v>102</v>
      </c>
      <c r="P16" s="17">
        <f t="shared" si="0"/>
        <v>919970.41666666663</v>
      </c>
      <c r="Q16" s="2"/>
      <c r="R16" s="2"/>
      <c r="S16" s="2"/>
      <c r="T16" s="2"/>
      <c r="U16" s="2"/>
      <c r="V16" s="2"/>
      <c r="W16" s="2"/>
      <c r="X16" s="2"/>
      <c r="Y16" s="2"/>
      <c r="Z16" s="2"/>
      <c r="AA16" s="2"/>
      <c r="AB16" s="2"/>
      <c r="AC16" s="2"/>
    </row>
    <row r="17" spans="1:29" x14ac:dyDescent="0.2">
      <c r="A17" s="4">
        <f t="shared" si="1"/>
        <v>2028</v>
      </c>
      <c r="B17" s="261"/>
      <c r="C17" s="113"/>
      <c r="E17" s="15">
        <f t="shared" si="2"/>
        <v>870224.5</v>
      </c>
      <c r="F17" s="16">
        <f t="shared" si="0"/>
        <v>58202.5</v>
      </c>
      <c r="G17" s="16">
        <f t="shared" si="0"/>
        <v>2062.1666666666665</v>
      </c>
      <c r="H17" s="16">
        <f t="shared" si="0"/>
        <v>179.16666666666666</v>
      </c>
      <c r="I17" s="16">
        <f t="shared" si="0"/>
        <v>105.91666666666667</v>
      </c>
      <c r="J17" s="16">
        <f t="shared" si="0"/>
        <v>10</v>
      </c>
      <c r="K17" s="16">
        <f t="shared" si="0"/>
        <v>9</v>
      </c>
      <c r="L17" s="16">
        <f t="shared" si="0"/>
        <v>146</v>
      </c>
      <c r="M17" s="16">
        <f t="shared" si="0"/>
        <v>134</v>
      </c>
      <c r="N17" s="16">
        <f t="shared" si="0"/>
        <v>119</v>
      </c>
      <c r="O17" s="16">
        <f t="shared" si="0"/>
        <v>102</v>
      </c>
      <c r="P17" s="17">
        <f t="shared" si="0"/>
        <v>930943.33333333337</v>
      </c>
      <c r="Q17" s="2"/>
      <c r="R17" s="2"/>
      <c r="S17" s="2"/>
      <c r="T17" s="2"/>
      <c r="U17" s="2"/>
      <c r="V17" s="2"/>
      <c r="W17" s="2"/>
      <c r="X17" s="2"/>
      <c r="Y17" s="2"/>
      <c r="Z17" s="2"/>
      <c r="AA17" s="2"/>
      <c r="AB17" s="2"/>
      <c r="AC17" s="2"/>
    </row>
    <row r="18" spans="1:29" x14ac:dyDescent="0.2">
      <c r="A18" s="4">
        <f t="shared" si="1"/>
        <v>2029</v>
      </c>
      <c r="B18" s="261"/>
      <c r="C18" s="113"/>
      <c r="E18" s="15">
        <f t="shared" si="2"/>
        <v>881302.41666666663</v>
      </c>
      <c r="F18" s="16">
        <f t="shared" si="0"/>
        <v>58487.333333333336</v>
      </c>
      <c r="G18" s="16">
        <f t="shared" si="0"/>
        <v>2040.75</v>
      </c>
      <c r="H18" s="16">
        <f t="shared" si="0"/>
        <v>174.41666666666666</v>
      </c>
      <c r="I18" s="16">
        <f t="shared" si="0"/>
        <v>99.583333333333329</v>
      </c>
      <c r="J18" s="16">
        <f t="shared" si="0"/>
        <v>10</v>
      </c>
      <c r="K18" s="16">
        <f t="shared" si="0"/>
        <v>9</v>
      </c>
      <c r="L18" s="16">
        <f t="shared" si="0"/>
        <v>146</v>
      </c>
      <c r="M18" s="16">
        <f t="shared" si="0"/>
        <v>134</v>
      </c>
      <c r="N18" s="16">
        <f t="shared" si="0"/>
        <v>119</v>
      </c>
      <c r="O18" s="16">
        <f t="shared" si="0"/>
        <v>102</v>
      </c>
      <c r="P18" s="17">
        <f t="shared" si="0"/>
        <v>942279.91666666663</v>
      </c>
      <c r="Q18" s="2"/>
      <c r="R18" s="2"/>
      <c r="S18" s="2"/>
      <c r="T18" s="2"/>
      <c r="U18" s="2"/>
      <c r="V18" s="2"/>
      <c r="W18" s="2"/>
      <c r="X18" s="2"/>
      <c r="Y18" s="2"/>
      <c r="Z18" s="2"/>
      <c r="AA18" s="2"/>
      <c r="AB18" s="2"/>
      <c r="AC18" s="2"/>
    </row>
    <row r="19" spans="1:29" x14ac:dyDescent="0.2">
      <c r="A19" s="4">
        <f t="shared" si="1"/>
        <v>2030</v>
      </c>
      <c r="B19" s="261"/>
      <c r="C19" s="113"/>
      <c r="E19" s="15">
        <f t="shared" si="2"/>
        <v>892773.66666666663</v>
      </c>
      <c r="F19" s="16">
        <f t="shared" si="0"/>
        <v>58792.5</v>
      </c>
      <c r="G19" s="16">
        <f t="shared" si="0"/>
        <v>2019.1666666666667</v>
      </c>
      <c r="H19" s="16">
        <f t="shared" si="0"/>
        <v>170</v>
      </c>
      <c r="I19" s="16">
        <f t="shared" si="0"/>
        <v>93.666666666666671</v>
      </c>
      <c r="J19" s="16">
        <f t="shared" si="0"/>
        <v>10</v>
      </c>
      <c r="K19" s="16">
        <f t="shared" si="0"/>
        <v>9</v>
      </c>
      <c r="L19" s="16">
        <f t="shared" si="0"/>
        <v>146</v>
      </c>
      <c r="M19" s="16">
        <f t="shared" si="0"/>
        <v>134</v>
      </c>
      <c r="N19" s="16">
        <f t="shared" si="0"/>
        <v>119</v>
      </c>
      <c r="O19" s="16">
        <f t="shared" si="0"/>
        <v>102</v>
      </c>
      <c r="P19" s="17">
        <f t="shared" si="0"/>
        <v>954030.33333333337</v>
      </c>
      <c r="Q19" s="2"/>
      <c r="R19" s="2"/>
      <c r="S19" s="2"/>
      <c r="T19" s="2"/>
      <c r="U19" s="2"/>
      <c r="V19" s="2"/>
      <c r="W19" s="2"/>
      <c r="X19" s="2"/>
      <c r="Y19" s="2"/>
      <c r="Z19" s="2"/>
      <c r="AA19" s="2"/>
      <c r="AB19" s="2"/>
      <c r="AC19" s="2"/>
    </row>
    <row r="20" spans="1:29" x14ac:dyDescent="0.2">
      <c r="A20" s="4">
        <f t="shared" si="1"/>
        <v>2031</v>
      </c>
      <c r="B20" s="261"/>
      <c r="C20" s="113"/>
      <c r="E20" s="15">
        <f t="shared" si="2"/>
        <v>904658.08333333337</v>
      </c>
      <c r="F20" s="16">
        <f t="shared" si="0"/>
        <v>59104.083333333336</v>
      </c>
      <c r="G20" s="16">
        <f t="shared" si="0"/>
        <v>1997.8333333333333</v>
      </c>
      <c r="H20" s="16">
        <f t="shared" si="0"/>
        <v>165.83333333333334</v>
      </c>
      <c r="I20" s="16">
        <f t="shared" si="0"/>
        <v>88</v>
      </c>
      <c r="J20" s="16">
        <f t="shared" si="0"/>
        <v>10</v>
      </c>
      <c r="K20" s="16">
        <f t="shared" si="0"/>
        <v>9</v>
      </c>
      <c r="L20" s="16">
        <f t="shared" si="0"/>
        <v>146</v>
      </c>
      <c r="M20" s="16">
        <f t="shared" si="0"/>
        <v>134</v>
      </c>
      <c r="N20" s="16">
        <f t="shared" si="0"/>
        <v>119</v>
      </c>
      <c r="O20" s="16">
        <f t="shared" si="0"/>
        <v>102</v>
      </c>
      <c r="P20" s="17">
        <f t="shared" si="0"/>
        <v>966200.83333333337</v>
      </c>
      <c r="Q20" s="2"/>
      <c r="R20" s="2"/>
      <c r="S20" s="2"/>
      <c r="T20" s="2"/>
      <c r="U20" s="2"/>
      <c r="V20" s="2"/>
      <c r="W20" s="2"/>
      <c r="X20" s="2"/>
      <c r="Y20" s="2"/>
      <c r="Z20" s="2"/>
      <c r="AA20" s="2"/>
      <c r="AB20" s="2"/>
      <c r="AC20" s="2"/>
    </row>
    <row r="21" spans="1:29" x14ac:dyDescent="0.2">
      <c r="A21" s="4">
        <f t="shared" si="1"/>
        <v>2032</v>
      </c>
      <c r="B21" s="261"/>
      <c r="C21" s="113"/>
      <c r="E21" s="15">
        <f t="shared" si="2"/>
        <v>916976.83333333337</v>
      </c>
      <c r="F21" s="16">
        <f t="shared" si="0"/>
        <v>59418.75</v>
      </c>
      <c r="G21" s="16">
        <f t="shared" si="0"/>
        <v>1976.75</v>
      </c>
      <c r="H21" s="16">
        <f t="shared" si="0"/>
        <v>161.83333333333334</v>
      </c>
      <c r="I21" s="16">
        <f t="shared" si="0"/>
        <v>82.25</v>
      </c>
      <c r="J21" s="16">
        <f t="shared" si="0"/>
        <v>10</v>
      </c>
      <c r="K21" s="16">
        <f t="shared" si="0"/>
        <v>9</v>
      </c>
      <c r="L21" s="16">
        <f t="shared" si="0"/>
        <v>146</v>
      </c>
      <c r="M21" s="16">
        <f t="shared" si="0"/>
        <v>134</v>
      </c>
      <c r="N21" s="16">
        <f t="shared" si="0"/>
        <v>119</v>
      </c>
      <c r="O21" s="16">
        <f t="shared" si="0"/>
        <v>102</v>
      </c>
      <c r="P21" s="17">
        <f t="shared" si="0"/>
        <v>978809.16666666663</v>
      </c>
      <c r="Q21" s="2"/>
      <c r="R21" s="2"/>
      <c r="S21" s="2"/>
      <c r="T21" s="2"/>
      <c r="U21" s="2"/>
      <c r="V21" s="2"/>
      <c r="W21" s="2"/>
      <c r="X21" s="2"/>
      <c r="Y21" s="2"/>
      <c r="Z21" s="2"/>
      <c r="AA21" s="2"/>
      <c r="AB21" s="2"/>
      <c r="AC21" s="2"/>
    </row>
    <row r="22" spans="1:29" x14ac:dyDescent="0.2">
      <c r="A22" s="4">
        <f t="shared" si="1"/>
        <v>2033</v>
      </c>
      <c r="B22" s="261"/>
      <c r="C22" s="113"/>
      <c r="E22" s="15">
        <f t="shared" si="2"/>
        <v>929762.83333333337</v>
      </c>
      <c r="F22" s="16">
        <f t="shared" si="0"/>
        <v>59740</v>
      </c>
      <c r="G22" s="16">
        <f t="shared" si="0"/>
        <v>1956.0833333333333</v>
      </c>
      <c r="H22" s="16">
        <f t="shared" si="0"/>
        <v>157.91666666666666</v>
      </c>
      <c r="I22" s="16">
        <f t="shared" si="0"/>
        <v>76.75</v>
      </c>
      <c r="J22" s="16">
        <f t="shared" si="0"/>
        <v>10</v>
      </c>
      <c r="K22" s="16">
        <f t="shared" si="0"/>
        <v>9</v>
      </c>
      <c r="L22" s="16">
        <f t="shared" si="0"/>
        <v>146</v>
      </c>
      <c r="M22" s="16">
        <f t="shared" si="0"/>
        <v>134</v>
      </c>
      <c r="N22" s="16">
        <f t="shared" si="0"/>
        <v>119</v>
      </c>
      <c r="O22" s="16">
        <f t="shared" si="0"/>
        <v>102</v>
      </c>
      <c r="P22" s="17">
        <f t="shared" si="0"/>
        <v>991891.83333333337</v>
      </c>
      <c r="Q22" s="2"/>
      <c r="R22" s="2"/>
      <c r="S22" s="2"/>
      <c r="T22" s="2"/>
      <c r="U22" s="2"/>
      <c r="V22" s="2"/>
      <c r="W22" s="2"/>
      <c r="X22" s="2"/>
      <c r="Y22" s="2"/>
      <c r="Z22" s="2"/>
      <c r="AA22" s="2"/>
      <c r="AB22" s="2"/>
      <c r="AC22" s="2"/>
    </row>
    <row r="23" spans="1:29" x14ac:dyDescent="0.2">
      <c r="A23" s="4">
        <f t="shared" si="1"/>
        <v>2034</v>
      </c>
      <c r="B23" s="261"/>
      <c r="C23" s="113"/>
      <c r="E23" s="15">
        <f t="shared" si="2"/>
        <v>943061.41666666663</v>
      </c>
      <c r="F23" s="16">
        <f t="shared" si="2"/>
        <v>60076.833333333336</v>
      </c>
      <c r="G23" s="16">
        <f t="shared" si="2"/>
        <v>1935.5833333333333</v>
      </c>
      <c r="H23" s="16">
        <f t="shared" si="2"/>
        <v>154.33333333333334</v>
      </c>
      <c r="I23" s="16">
        <f t="shared" si="2"/>
        <v>71.666666666666671</v>
      </c>
      <c r="J23" s="16">
        <f t="shared" si="2"/>
        <v>10</v>
      </c>
      <c r="K23" s="16">
        <f t="shared" si="2"/>
        <v>9</v>
      </c>
      <c r="L23" s="16">
        <f t="shared" si="2"/>
        <v>146</v>
      </c>
      <c r="M23" s="16">
        <f t="shared" si="2"/>
        <v>134</v>
      </c>
      <c r="N23" s="16">
        <f t="shared" si="2"/>
        <v>119</v>
      </c>
      <c r="O23" s="16">
        <f t="shared" si="2"/>
        <v>102</v>
      </c>
      <c r="P23" s="17">
        <f t="shared" si="2"/>
        <v>1005503.1666666666</v>
      </c>
      <c r="Q23" s="2"/>
      <c r="R23" s="2"/>
      <c r="S23" s="2"/>
      <c r="T23" s="2"/>
      <c r="U23" s="2"/>
      <c r="V23" s="2"/>
      <c r="W23" s="2"/>
      <c r="X23" s="2"/>
      <c r="Y23" s="2"/>
      <c r="Z23" s="2"/>
      <c r="AA23" s="2"/>
      <c r="AB23" s="2"/>
      <c r="AC23" s="2"/>
    </row>
    <row r="24" spans="1:29" x14ac:dyDescent="0.2">
      <c r="A24" s="4">
        <f t="shared" si="1"/>
        <v>2035</v>
      </c>
      <c r="B24" s="261"/>
      <c r="C24" s="113"/>
      <c r="E24" s="15">
        <f t="shared" si="2"/>
        <v>956920</v>
      </c>
      <c r="F24" s="16">
        <f t="shared" si="2"/>
        <v>60429.333333333336</v>
      </c>
      <c r="G24" s="16">
        <f t="shared" si="2"/>
        <v>1915.4166666666667</v>
      </c>
      <c r="H24" s="16">
        <f t="shared" si="2"/>
        <v>150.66666666666666</v>
      </c>
      <c r="I24" s="16">
        <f t="shared" si="2"/>
        <v>66.583333333333329</v>
      </c>
      <c r="J24" s="16">
        <f t="shared" si="2"/>
        <v>10</v>
      </c>
      <c r="K24" s="16">
        <f t="shared" si="2"/>
        <v>9</v>
      </c>
      <c r="L24" s="16">
        <f t="shared" si="2"/>
        <v>146</v>
      </c>
      <c r="M24" s="16">
        <f t="shared" si="2"/>
        <v>134</v>
      </c>
      <c r="N24" s="16">
        <f t="shared" si="2"/>
        <v>119</v>
      </c>
      <c r="O24" s="16">
        <f t="shared" si="2"/>
        <v>102</v>
      </c>
      <c r="P24" s="17">
        <f t="shared" si="2"/>
        <v>1019690.4166666666</v>
      </c>
      <c r="Q24" s="2"/>
      <c r="R24" s="2"/>
      <c r="S24" s="2"/>
      <c r="T24" s="2"/>
      <c r="U24" s="2"/>
      <c r="V24" s="2"/>
      <c r="W24" s="2"/>
      <c r="X24" s="2"/>
      <c r="Y24" s="2"/>
      <c r="Z24" s="2"/>
      <c r="AA24" s="2"/>
      <c r="AB24" s="2"/>
      <c r="AC24" s="2"/>
    </row>
    <row r="25" spans="1:29" x14ac:dyDescent="0.2">
      <c r="A25" s="4">
        <f t="shared" si="1"/>
        <v>2036</v>
      </c>
      <c r="B25" s="261"/>
      <c r="C25" s="113"/>
      <c r="E25" s="15">
        <f t="shared" si="2"/>
        <v>971377.33333333337</v>
      </c>
      <c r="F25" s="16">
        <f t="shared" si="2"/>
        <v>60791.333333333336</v>
      </c>
      <c r="G25" s="16">
        <f t="shared" si="2"/>
        <v>1895.4166666666667</v>
      </c>
      <c r="H25" s="16">
        <f t="shared" si="2"/>
        <v>147.41666666666666</v>
      </c>
      <c r="I25" s="16">
        <f t="shared" si="2"/>
        <v>61.583333333333336</v>
      </c>
      <c r="J25" s="16">
        <f t="shared" si="2"/>
        <v>10</v>
      </c>
      <c r="K25" s="16">
        <f t="shared" si="2"/>
        <v>9</v>
      </c>
      <c r="L25" s="16">
        <f t="shared" si="2"/>
        <v>146</v>
      </c>
      <c r="M25" s="16">
        <f t="shared" si="2"/>
        <v>134</v>
      </c>
      <c r="N25" s="16">
        <f t="shared" si="2"/>
        <v>119</v>
      </c>
      <c r="O25" s="16">
        <f t="shared" si="2"/>
        <v>102</v>
      </c>
      <c r="P25" s="17">
        <f t="shared" si="2"/>
        <v>1034486.5</v>
      </c>
      <c r="Q25" s="2"/>
      <c r="R25" s="2"/>
      <c r="S25" s="2"/>
      <c r="T25" s="2"/>
      <c r="U25" s="2"/>
      <c r="V25" s="2"/>
      <c r="W25" s="2"/>
      <c r="X25" s="2"/>
      <c r="Y25" s="2"/>
      <c r="Z25" s="2"/>
      <c r="AA25" s="2"/>
      <c r="AB25" s="2"/>
      <c r="AC25" s="2"/>
    </row>
    <row r="26" spans="1:29" x14ac:dyDescent="0.2">
      <c r="A26" s="4">
        <f t="shared" si="1"/>
        <v>2037</v>
      </c>
      <c r="B26" s="261"/>
      <c r="C26" s="113"/>
      <c r="E26" s="15">
        <f t="shared" si="2"/>
        <v>986470.33333333337</v>
      </c>
      <c r="F26" s="16">
        <f t="shared" si="2"/>
        <v>61162.416666666664</v>
      </c>
      <c r="G26" s="16">
        <f t="shared" si="2"/>
        <v>1875.5</v>
      </c>
      <c r="H26" s="16">
        <f t="shared" si="2"/>
        <v>144.25</v>
      </c>
      <c r="I26" s="16">
        <f t="shared" si="2"/>
        <v>56.666666666666664</v>
      </c>
      <c r="J26" s="16">
        <f t="shared" si="2"/>
        <v>10</v>
      </c>
      <c r="K26" s="16">
        <f t="shared" si="2"/>
        <v>9</v>
      </c>
      <c r="L26" s="16">
        <f t="shared" si="2"/>
        <v>146</v>
      </c>
      <c r="M26" s="16">
        <f t="shared" si="2"/>
        <v>134</v>
      </c>
      <c r="N26" s="16">
        <f t="shared" si="2"/>
        <v>119</v>
      </c>
      <c r="O26" s="16">
        <f t="shared" si="2"/>
        <v>102</v>
      </c>
      <c r="P26" s="17">
        <f t="shared" si="2"/>
        <v>1049927.5</v>
      </c>
      <c r="Q26" s="2"/>
      <c r="R26" s="2"/>
      <c r="S26" s="2"/>
      <c r="T26" s="2"/>
      <c r="U26" s="2"/>
      <c r="V26" s="2"/>
      <c r="W26" s="2"/>
      <c r="X26" s="2"/>
      <c r="Y26" s="2"/>
      <c r="Z26" s="2"/>
      <c r="AA26" s="2"/>
      <c r="AB26" s="2"/>
      <c r="AC26" s="2"/>
    </row>
    <row r="27" spans="1:29" x14ac:dyDescent="0.2">
      <c r="A27" s="4">
        <f t="shared" si="1"/>
        <v>2038</v>
      </c>
      <c r="B27" s="261"/>
      <c r="C27" s="113"/>
      <c r="E27" s="15">
        <f t="shared" si="2"/>
        <v>1002243.0833333334</v>
      </c>
      <c r="F27" s="16">
        <f t="shared" si="2"/>
        <v>61547.416666666664</v>
      </c>
      <c r="G27" s="16">
        <f t="shared" si="2"/>
        <v>1855.9166666666667</v>
      </c>
      <c r="H27" s="16">
        <f t="shared" si="2"/>
        <v>141.25</v>
      </c>
      <c r="I27" s="16">
        <f t="shared" si="2"/>
        <v>52.083333333333336</v>
      </c>
      <c r="J27" s="16">
        <f t="shared" si="2"/>
        <v>10</v>
      </c>
      <c r="K27" s="16">
        <f t="shared" si="2"/>
        <v>9</v>
      </c>
      <c r="L27" s="16">
        <f t="shared" si="2"/>
        <v>146</v>
      </c>
      <c r="M27" s="16">
        <f t="shared" si="2"/>
        <v>134</v>
      </c>
      <c r="N27" s="16">
        <f t="shared" si="2"/>
        <v>119</v>
      </c>
      <c r="O27" s="16">
        <f t="shared" si="2"/>
        <v>102</v>
      </c>
      <c r="P27" s="17">
        <f t="shared" si="2"/>
        <v>1066062.6666666667</v>
      </c>
      <c r="Q27" s="2"/>
      <c r="R27" s="2"/>
      <c r="S27" s="2"/>
      <c r="T27" s="2"/>
      <c r="U27" s="2"/>
      <c r="V27" s="2"/>
      <c r="W27" s="2"/>
      <c r="X27" s="2"/>
      <c r="Y27" s="2"/>
      <c r="Z27" s="2"/>
      <c r="AA27" s="2"/>
      <c r="AB27" s="2"/>
      <c r="AC27" s="2"/>
    </row>
    <row r="28" spans="1:29" ht="13.5" thickBot="1" x14ac:dyDescent="0.25">
      <c r="A28" s="4">
        <f t="shared" si="1"/>
        <v>2039</v>
      </c>
      <c r="B28" s="261"/>
      <c r="C28" s="113"/>
      <c r="E28" s="18">
        <f t="shared" si="2"/>
        <v>1018744</v>
      </c>
      <c r="F28" s="19">
        <f t="shared" si="2"/>
        <v>61948.083333333336</v>
      </c>
      <c r="G28" s="19">
        <f t="shared" si="2"/>
        <v>1836.5</v>
      </c>
      <c r="H28" s="19">
        <f t="shared" si="2"/>
        <v>138.25</v>
      </c>
      <c r="I28" s="19">
        <f t="shared" si="2"/>
        <v>47.5</v>
      </c>
      <c r="J28" s="19">
        <f t="shared" si="2"/>
        <v>10</v>
      </c>
      <c r="K28" s="19">
        <f t="shared" si="2"/>
        <v>9</v>
      </c>
      <c r="L28" s="19">
        <f t="shared" si="2"/>
        <v>146</v>
      </c>
      <c r="M28" s="19">
        <f t="shared" si="2"/>
        <v>134</v>
      </c>
      <c r="N28" s="19">
        <f t="shared" si="2"/>
        <v>119</v>
      </c>
      <c r="O28" s="19">
        <f t="shared" si="2"/>
        <v>102</v>
      </c>
      <c r="P28" s="20">
        <f t="shared" si="2"/>
        <v>1082941.8333333333</v>
      </c>
      <c r="Q28" s="2"/>
      <c r="R28" s="2"/>
      <c r="S28" s="2"/>
      <c r="T28" s="2"/>
      <c r="U28" s="2"/>
      <c r="V28" s="2"/>
      <c r="W28" s="2"/>
      <c r="X28" s="2"/>
      <c r="Y28" s="2"/>
      <c r="Z28" s="2"/>
      <c r="AA28" s="2"/>
      <c r="AB28" s="2"/>
      <c r="AC28" s="2"/>
    </row>
    <row r="29" spans="1:29" ht="3" customHeight="1" thickBot="1" x14ac:dyDescent="0.25">
      <c r="C29" s="113"/>
      <c r="E29" s="2"/>
      <c r="F29" s="2"/>
      <c r="G29" s="2"/>
      <c r="H29" s="2"/>
      <c r="I29" s="2"/>
      <c r="J29" s="2"/>
      <c r="K29" s="2"/>
      <c r="L29" s="2"/>
      <c r="M29" s="2"/>
      <c r="N29" s="2"/>
      <c r="O29" s="2"/>
      <c r="P29" s="2"/>
      <c r="Q29" s="2"/>
      <c r="R29" s="2"/>
      <c r="S29" s="2"/>
      <c r="T29" s="2"/>
      <c r="U29" s="2"/>
      <c r="V29" s="2"/>
      <c r="W29" s="2"/>
      <c r="X29" s="2"/>
      <c r="Y29" s="2"/>
      <c r="Z29" s="2"/>
      <c r="AA29" s="2"/>
      <c r="AB29" s="2"/>
      <c r="AC29" s="2"/>
    </row>
    <row r="30" spans="1:29" x14ac:dyDescent="0.2">
      <c r="A30" s="4">
        <v>2018</v>
      </c>
      <c r="B30" s="4">
        <v>1</v>
      </c>
      <c r="C30" s="11">
        <f t="shared" ref="C30:C93" si="3">DATE(A30,B30,1)</f>
        <v>43101</v>
      </c>
      <c r="E30" s="12">
        <v>768762</v>
      </c>
      <c r="F30" s="13">
        <v>55700</v>
      </c>
      <c r="G30" s="13">
        <v>2325</v>
      </c>
      <c r="H30" s="13">
        <v>253</v>
      </c>
      <c r="I30" s="13">
        <v>187</v>
      </c>
      <c r="J30" s="13">
        <v>10</v>
      </c>
      <c r="K30" s="13">
        <v>9</v>
      </c>
      <c r="L30" s="13">
        <v>115</v>
      </c>
      <c r="M30" s="13">
        <v>103</v>
      </c>
      <c r="N30" s="13">
        <v>114</v>
      </c>
      <c r="O30" s="13">
        <v>97</v>
      </c>
      <c r="P30" s="14">
        <f t="shared" ref="P30:P93" si="4">SUM(E30:H30,J30,MAX(L30:M30),MAX(N30:O30))</f>
        <v>827279</v>
      </c>
      <c r="Q30" s="2"/>
      <c r="R30" s="114"/>
      <c r="S30" s="114"/>
      <c r="T30" s="114"/>
      <c r="U30" s="114"/>
      <c r="V30" s="114"/>
      <c r="W30" s="114"/>
      <c r="X30" s="114"/>
      <c r="Y30" s="114"/>
      <c r="Z30" s="114"/>
      <c r="AA30" s="114"/>
      <c r="AB30" s="114"/>
      <c r="AC30" s="2"/>
    </row>
    <row r="31" spans="1:29" x14ac:dyDescent="0.2">
      <c r="A31" s="4">
        <f t="shared" ref="A31:A94" si="5">IF(B31=1,A30+1,A30)</f>
        <v>2018</v>
      </c>
      <c r="B31" s="4">
        <f t="shared" ref="B31:B94" si="6">IF(B30=12,1,B30+1)</f>
        <v>2</v>
      </c>
      <c r="C31" s="11">
        <f t="shared" si="3"/>
        <v>43132</v>
      </c>
      <c r="E31" s="15">
        <v>769860</v>
      </c>
      <c r="F31" s="16">
        <v>55758</v>
      </c>
      <c r="G31" s="16">
        <v>2324</v>
      </c>
      <c r="H31" s="16">
        <v>252</v>
      </c>
      <c r="I31" s="16">
        <v>187</v>
      </c>
      <c r="J31" s="16">
        <v>10</v>
      </c>
      <c r="K31" s="16">
        <v>9</v>
      </c>
      <c r="L31" s="16">
        <v>117</v>
      </c>
      <c r="M31" s="16">
        <v>105</v>
      </c>
      <c r="N31" s="16">
        <v>114</v>
      </c>
      <c r="O31" s="16">
        <v>97</v>
      </c>
      <c r="P31" s="17">
        <f t="shared" si="4"/>
        <v>828435</v>
      </c>
      <c r="Q31" s="2"/>
      <c r="R31" s="114"/>
      <c r="S31" s="114"/>
      <c r="T31" s="114"/>
      <c r="U31" s="114"/>
      <c r="V31" s="114"/>
      <c r="W31" s="114"/>
      <c r="X31" s="114"/>
      <c r="Y31" s="114"/>
      <c r="Z31" s="114"/>
      <c r="AA31" s="114"/>
      <c r="AB31" s="114"/>
      <c r="AC31" s="2"/>
    </row>
    <row r="32" spans="1:29" x14ac:dyDescent="0.2">
      <c r="A32" s="4">
        <f t="shared" si="5"/>
        <v>2018</v>
      </c>
      <c r="B32" s="4">
        <f t="shared" si="6"/>
        <v>3</v>
      </c>
      <c r="C32" s="11">
        <f t="shared" si="3"/>
        <v>43160</v>
      </c>
      <c r="E32" s="15">
        <v>770173</v>
      </c>
      <c r="F32" s="16">
        <v>55783</v>
      </c>
      <c r="G32" s="16">
        <v>2322</v>
      </c>
      <c r="H32" s="16">
        <v>252</v>
      </c>
      <c r="I32" s="16">
        <v>187</v>
      </c>
      <c r="J32" s="16">
        <v>10</v>
      </c>
      <c r="K32" s="16">
        <v>9</v>
      </c>
      <c r="L32" s="16">
        <v>117</v>
      </c>
      <c r="M32" s="16">
        <v>105</v>
      </c>
      <c r="N32" s="16">
        <v>114</v>
      </c>
      <c r="O32" s="16">
        <v>97</v>
      </c>
      <c r="P32" s="17">
        <f t="shared" si="4"/>
        <v>828771</v>
      </c>
      <c r="Q32" s="2"/>
      <c r="R32" s="114"/>
      <c r="S32" s="114"/>
      <c r="T32" s="114"/>
      <c r="U32" s="114"/>
      <c r="V32" s="114"/>
      <c r="W32" s="114"/>
      <c r="X32" s="114"/>
      <c r="Y32" s="114"/>
      <c r="Z32" s="114"/>
      <c r="AA32" s="114"/>
      <c r="AB32" s="114"/>
      <c r="AC32" s="2"/>
    </row>
    <row r="33" spans="1:29" x14ac:dyDescent="0.2">
      <c r="A33" s="4">
        <f t="shared" si="5"/>
        <v>2018</v>
      </c>
      <c r="B33" s="4">
        <f t="shared" si="6"/>
        <v>4</v>
      </c>
      <c r="C33" s="11">
        <f t="shared" si="3"/>
        <v>43191</v>
      </c>
      <c r="E33" s="15">
        <v>770460</v>
      </c>
      <c r="F33" s="16">
        <v>55741</v>
      </c>
      <c r="G33" s="16">
        <v>2316</v>
      </c>
      <c r="H33" s="16">
        <v>249</v>
      </c>
      <c r="I33" s="16">
        <v>184</v>
      </c>
      <c r="J33" s="16">
        <v>10</v>
      </c>
      <c r="K33" s="16">
        <v>9</v>
      </c>
      <c r="L33" s="16">
        <v>117</v>
      </c>
      <c r="M33" s="16">
        <v>105</v>
      </c>
      <c r="N33" s="16">
        <v>114</v>
      </c>
      <c r="O33" s="16">
        <v>97</v>
      </c>
      <c r="P33" s="17">
        <f t="shared" si="4"/>
        <v>829007</v>
      </c>
      <c r="Q33" s="2"/>
      <c r="R33" s="114"/>
      <c r="S33" s="114"/>
      <c r="T33" s="114"/>
      <c r="U33" s="114"/>
      <c r="V33" s="114"/>
      <c r="W33" s="114"/>
      <c r="X33" s="114"/>
      <c r="Y33" s="114"/>
      <c r="Z33" s="114"/>
      <c r="AA33" s="114"/>
      <c r="AB33" s="114"/>
      <c r="AC33" s="2"/>
    </row>
    <row r="34" spans="1:29" x14ac:dyDescent="0.2">
      <c r="A34" s="4">
        <f t="shared" si="5"/>
        <v>2018</v>
      </c>
      <c r="B34" s="4">
        <f t="shared" si="6"/>
        <v>5</v>
      </c>
      <c r="C34" s="11">
        <f t="shared" si="3"/>
        <v>43221</v>
      </c>
      <c r="E34" s="15">
        <v>770724</v>
      </c>
      <c r="F34" s="16">
        <v>55697</v>
      </c>
      <c r="G34" s="16">
        <v>2309</v>
      </c>
      <c r="H34" s="16">
        <v>248</v>
      </c>
      <c r="I34" s="16">
        <v>184</v>
      </c>
      <c r="J34" s="16">
        <v>10</v>
      </c>
      <c r="K34" s="16">
        <v>9</v>
      </c>
      <c r="L34" s="16">
        <v>117</v>
      </c>
      <c r="M34" s="16">
        <v>105</v>
      </c>
      <c r="N34" s="16">
        <v>115</v>
      </c>
      <c r="O34" s="16">
        <v>98</v>
      </c>
      <c r="P34" s="17">
        <f t="shared" si="4"/>
        <v>829220</v>
      </c>
      <c r="Q34" s="2"/>
      <c r="R34" s="114"/>
      <c r="S34" s="114"/>
      <c r="T34" s="114"/>
      <c r="U34" s="114"/>
      <c r="V34" s="114"/>
      <c r="W34" s="114"/>
      <c r="X34" s="114"/>
      <c r="Y34" s="114"/>
      <c r="Z34" s="114"/>
      <c r="AA34" s="114"/>
      <c r="AB34" s="114"/>
      <c r="AC34" s="2"/>
    </row>
    <row r="35" spans="1:29" x14ac:dyDescent="0.2">
      <c r="A35" s="4">
        <f t="shared" si="5"/>
        <v>2018</v>
      </c>
      <c r="B35" s="4">
        <f t="shared" si="6"/>
        <v>6</v>
      </c>
      <c r="C35" s="11">
        <f t="shared" si="3"/>
        <v>43252</v>
      </c>
      <c r="E35" s="15">
        <v>770965</v>
      </c>
      <c r="F35" s="16">
        <v>55654</v>
      </c>
      <c r="G35" s="16">
        <v>2304</v>
      </c>
      <c r="H35" s="16">
        <v>247</v>
      </c>
      <c r="I35" s="16">
        <v>183</v>
      </c>
      <c r="J35" s="16">
        <v>10</v>
      </c>
      <c r="K35" s="16">
        <v>9</v>
      </c>
      <c r="L35" s="16">
        <v>118</v>
      </c>
      <c r="M35" s="16">
        <v>106</v>
      </c>
      <c r="N35" s="16">
        <v>115</v>
      </c>
      <c r="O35" s="16">
        <v>98</v>
      </c>
      <c r="P35" s="17">
        <f t="shared" si="4"/>
        <v>829413</v>
      </c>
      <c r="Q35" s="2"/>
      <c r="R35" s="114"/>
      <c r="S35" s="114"/>
      <c r="T35" s="114"/>
      <c r="U35" s="114"/>
      <c r="V35" s="114"/>
      <c r="W35" s="114"/>
      <c r="X35" s="114"/>
      <c r="Y35" s="114"/>
      <c r="Z35" s="114"/>
      <c r="AA35" s="114"/>
      <c r="AB35" s="114"/>
      <c r="AC35" s="2"/>
    </row>
    <row r="36" spans="1:29" x14ac:dyDescent="0.2">
      <c r="A36" s="4">
        <f t="shared" si="5"/>
        <v>2018</v>
      </c>
      <c r="B36" s="4">
        <f t="shared" si="6"/>
        <v>7</v>
      </c>
      <c r="C36" s="11">
        <f t="shared" si="3"/>
        <v>43282</v>
      </c>
      <c r="E36" s="15">
        <v>770618</v>
      </c>
      <c r="F36" s="16">
        <v>55612</v>
      </c>
      <c r="G36" s="16">
        <v>2298</v>
      </c>
      <c r="H36" s="16">
        <v>246</v>
      </c>
      <c r="I36" s="16">
        <v>182</v>
      </c>
      <c r="J36" s="16">
        <v>10</v>
      </c>
      <c r="K36" s="16">
        <v>9</v>
      </c>
      <c r="L36" s="16">
        <v>118</v>
      </c>
      <c r="M36" s="16">
        <v>106</v>
      </c>
      <c r="N36" s="16">
        <v>115</v>
      </c>
      <c r="O36" s="16">
        <v>98</v>
      </c>
      <c r="P36" s="17">
        <f t="shared" si="4"/>
        <v>829017</v>
      </c>
      <c r="Q36" s="2"/>
      <c r="R36" s="114"/>
      <c r="S36" s="114"/>
      <c r="T36" s="114"/>
      <c r="U36" s="114"/>
      <c r="V36" s="114"/>
      <c r="W36" s="114"/>
      <c r="X36" s="114"/>
      <c r="Y36" s="114"/>
      <c r="Z36" s="114"/>
      <c r="AA36" s="114"/>
      <c r="AB36" s="114"/>
      <c r="AC36" s="2"/>
    </row>
    <row r="37" spans="1:29" x14ac:dyDescent="0.2">
      <c r="A37" s="4">
        <f t="shared" si="5"/>
        <v>2018</v>
      </c>
      <c r="B37" s="4">
        <f t="shared" si="6"/>
        <v>8</v>
      </c>
      <c r="C37" s="11">
        <f t="shared" si="3"/>
        <v>43313</v>
      </c>
      <c r="E37" s="15">
        <v>770863</v>
      </c>
      <c r="F37" s="16">
        <v>55557</v>
      </c>
      <c r="G37" s="16">
        <v>2292</v>
      </c>
      <c r="H37" s="16">
        <v>245</v>
      </c>
      <c r="I37" s="16">
        <v>175</v>
      </c>
      <c r="J37" s="16">
        <v>10</v>
      </c>
      <c r="K37" s="16">
        <v>9</v>
      </c>
      <c r="L37" s="16">
        <v>119</v>
      </c>
      <c r="M37" s="16">
        <v>107</v>
      </c>
      <c r="N37" s="16">
        <v>115</v>
      </c>
      <c r="O37" s="16">
        <v>98</v>
      </c>
      <c r="P37" s="17">
        <f t="shared" si="4"/>
        <v>829201</v>
      </c>
      <c r="Q37" s="2"/>
      <c r="R37" s="114"/>
      <c r="S37" s="114"/>
      <c r="T37" s="114"/>
      <c r="U37" s="114"/>
      <c r="V37" s="114"/>
      <c r="W37" s="114"/>
      <c r="X37" s="114"/>
      <c r="Y37" s="114"/>
      <c r="Z37" s="114"/>
      <c r="AA37" s="114"/>
      <c r="AB37" s="114"/>
      <c r="AC37" s="2"/>
    </row>
    <row r="38" spans="1:29" x14ac:dyDescent="0.2">
      <c r="A38" s="4">
        <f t="shared" si="5"/>
        <v>2018</v>
      </c>
      <c r="B38" s="4">
        <f t="shared" si="6"/>
        <v>9</v>
      </c>
      <c r="C38" s="11">
        <f t="shared" si="3"/>
        <v>43344</v>
      </c>
      <c r="E38" s="15">
        <v>771131</v>
      </c>
      <c r="F38" s="16">
        <v>55557</v>
      </c>
      <c r="G38" s="16">
        <v>2287</v>
      </c>
      <c r="H38" s="16">
        <v>244</v>
      </c>
      <c r="I38" s="16">
        <v>176</v>
      </c>
      <c r="J38" s="16">
        <v>10</v>
      </c>
      <c r="K38" s="16">
        <v>9</v>
      </c>
      <c r="L38" s="16">
        <v>119</v>
      </c>
      <c r="M38" s="16">
        <v>107</v>
      </c>
      <c r="N38" s="16">
        <v>115</v>
      </c>
      <c r="O38" s="16">
        <v>98</v>
      </c>
      <c r="P38" s="17">
        <f t="shared" si="4"/>
        <v>829463</v>
      </c>
      <c r="Q38" s="2"/>
      <c r="R38" s="114"/>
      <c r="S38" s="114"/>
      <c r="T38" s="114"/>
      <c r="U38" s="114"/>
      <c r="V38" s="114"/>
      <c r="W38" s="114"/>
      <c r="X38" s="114"/>
      <c r="Y38" s="114"/>
      <c r="Z38" s="114"/>
      <c r="AA38" s="114"/>
      <c r="AB38" s="114"/>
      <c r="AC38" s="2"/>
    </row>
    <row r="39" spans="1:29" x14ac:dyDescent="0.2">
      <c r="A39" s="4">
        <f t="shared" si="5"/>
        <v>2018</v>
      </c>
      <c r="B39" s="4">
        <f t="shared" si="6"/>
        <v>10</v>
      </c>
      <c r="C39" s="11">
        <f t="shared" si="3"/>
        <v>43374</v>
      </c>
      <c r="E39" s="15">
        <v>772711</v>
      </c>
      <c r="F39" s="16">
        <v>55626</v>
      </c>
      <c r="G39" s="16">
        <v>2290</v>
      </c>
      <c r="H39" s="16">
        <v>244</v>
      </c>
      <c r="I39" s="16">
        <v>180</v>
      </c>
      <c r="J39" s="16">
        <v>10</v>
      </c>
      <c r="K39" s="16">
        <v>9</v>
      </c>
      <c r="L39" s="16">
        <v>120</v>
      </c>
      <c r="M39" s="16">
        <v>108</v>
      </c>
      <c r="N39" s="16">
        <v>115</v>
      </c>
      <c r="O39" s="16">
        <v>98</v>
      </c>
      <c r="P39" s="17">
        <f t="shared" si="4"/>
        <v>831116</v>
      </c>
      <c r="Q39" s="2"/>
      <c r="R39" s="114"/>
      <c r="S39" s="114"/>
      <c r="T39" s="114"/>
      <c r="U39" s="114"/>
      <c r="V39" s="114"/>
      <c r="W39" s="114"/>
      <c r="X39" s="114"/>
      <c r="Y39" s="114"/>
      <c r="Z39" s="114"/>
      <c r="AA39" s="114"/>
      <c r="AB39" s="114"/>
      <c r="AC39" s="2"/>
    </row>
    <row r="40" spans="1:29" x14ac:dyDescent="0.2">
      <c r="A40" s="4">
        <f t="shared" si="5"/>
        <v>2018</v>
      </c>
      <c r="B40" s="4">
        <f t="shared" si="6"/>
        <v>11</v>
      </c>
      <c r="C40" s="11">
        <f t="shared" si="3"/>
        <v>43405</v>
      </c>
      <c r="E40" s="15">
        <v>774557</v>
      </c>
      <c r="F40" s="16">
        <v>55784</v>
      </c>
      <c r="G40" s="16">
        <v>2290</v>
      </c>
      <c r="H40" s="16">
        <v>243</v>
      </c>
      <c r="I40" s="16">
        <v>179</v>
      </c>
      <c r="J40" s="16">
        <v>10</v>
      </c>
      <c r="K40" s="16">
        <v>9</v>
      </c>
      <c r="L40" s="16">
        <v>121</v>
      </c>
      <c r="M40" s="16">
        <v>109</v>
      </c>
      <c r="N40" s="16">
        <v>115</v>
      </c>
      <c r="O40" s="16">
        <v>98</v>
      </c>
      <c r="P40" s="17">
        <f t="shared" si="4"/>
        <v>833120</v>
      </c>
      <c r="Q40" s="2"/>
      <c r="R40" s="114"/>
      <c r="S40" s="114"/>
      <c r="T40" s="114"/>
      <c r="U40" s="114"/>
      <c r="V40" s="114"/>
      <c r="W40" s="114"/>
      <c r="X40" s="114"/>
      <c r="Y40" s="114"/>
      <c r="Z40" s="114"/>
      <c r="AA40" s="114"/>
      <c r="AB40" s="114"/>
      <c r="AC40" s="2"/>
    </row>
    <row r="41" spans="1:29" x14ac:dyDescent="0.2">
      <c r="A41" s="4">
        <f t="shared" si="5"/>
        <v>2018</v>
      </c>
      <c r="B41" s="4">
        <f t="shared" si="6"/>
        <v>12</v>
      </c>
      <c r="C41" s="11">
        <f t="shared" si="3"/>
        <v>43435</v>
      </c>
      <c r="E41" s="15">
        <v>776188</v>
      </c>
      <c r="F41" s="16">
        <v>55918</v>
      </c>
      <c r="G41" s="16">
        <v>2295</v>
      </c>
      <c r="H41" s="16">
        <v>242</v>
      </c>
      <c r="I41" s="16">
        <v>178</v>
      </c>
      <c r="J41" s="16">
        <v>10</v>
      </c>
      <c r="K41" s="16">
        <v>9</v>
      </c>
      <c r="L41" s="16">
        <v>121</v>
      </c>
      <c r="M41" s="16">
        <v>109</v>
      </c>
      <c r="N41" s="16">
        <v>115</v>
      </c>
      <c r="O41" s="16">
        <v>98</v>
      </c>
      <c r="P41" s="17">
        <f t="shared" si="4"/>
        <v>834889</v>
      </c>
      <c r="Q41" s="2"/>
      <c r="R41" s="114"/>
      <c r="S41" s="114"/>
      <c r="T41" s="114"/>
      <c r="U41" s="114"/>
      <c r="V41" s="114"/>
      <c r="W41" s="114"/>
      <c r="X41" s="114"/>
      <c r="Y41" s="114"/>
      <c r="Z41" s="114"/>
      <c r="AA41" s="114"/>
      <c r="AB41" s="114"/>
      <c r="AC41" s="2"/>
    </row>
    <row r="42" spans="1:29" x14ac:dyDescent="0.2">
      <c r="A42" s="4">
        <f t="shared" si="5"/>
        <v>2019</v>
      </c>
      <c r="B42" s="4">
        <f t="shared" si="6"/>
        <v>1</v>
      </c>
      <c r="C42" s="11">
        <f t="shared" si="3"/>
        <v>43466</v>
      </c>
      <c r="E42" s="15">
        <v>777992</v>
      </c>
      <c r="F42" s="16">
        <v>56020</v>
      </c>
      <c r="G42" s="16">
        <v>2298</v>
      </c>
      <c r="H42" s="16">
        <v>241</v>
      </c>
      <c r="I42" s="16">
        <v>178</v>
      </c>
      <c r="J42" s="16">
        <v>10</v>
      </c>
      <c r="K42" s="16">
        <v>9</v>
      </c>
      <c r="L42" s="16">
        <v>120</v>
      </c>
      <c r="M42" s="16">
        <v>108</v>
      </c>
      <c r="N42" s="16">
        <v>115</v>
      </c>
      <c r="O42" s="16">
        <v>98</v>
      </c>
      <c r="P42" s="17">
        <f t="shared" si="4"/>
        <v>836796</v>
      </c>
      <c r="Q42" s="2"/>
      <c r="R42" s="114"/>
      <c r="S42" s="114"/>
      <c r="T42" s="114"/>
      <c r="U42" s="114"/>
      <c r="V42" s="114"/>
      <c r="W42" s="114"/>
      <c r="X42" s="114"/>
      <c r="Y42" s="114"/>
      <c r="Z42" s="114"/>
      <c r="AA42" s="114"/>
      <c r="AB42" s="114"/>
      <c r="AC42" s="2"/>
    </row>
    <row r="43" spans="1:29" x14ac:dyDescent="0.2">
      <c r="A43" s="4">
        <f t="shared" si="5"/>
        <v>2019</v>
      </c>
      <c r="B43" s="4">
        <f t="shared" si="6"/>
        <v>2</v>
      </c>
      <c r="C43" s="11">
        <f t="shared" si="3"/>
        <v>43497</v>
      </c>
      <c r="E43" s="15">
        <v>779139</v>
      </c>
      <c r="F43" s="16">
        <v>56085</v>
      </c>
      <c r="G43" s="16">
        <v>2298</v>
      </c>
      <c r="H43" s="16">
        <v>240</v>
      </c>
      <c r="I43" s="16">
        <v>177</v>
      </c>
      <c r="J43" s="16">
        <v>10</v>
      </c>
      <c r="K43" s="16">
        <v>9</v>
      </c>
      <c r="L43" s="16">
        <v>120</v>
      </c>
      <c r="M43" s="16">
        <v>108</v>
      </c>
      <c r="N43" s="16">
        <v>115</v>
      </c>
      <c r="O43" s="16">
        <v>98</v>
      </c>
      <c r="P43" s="17">
        <f t="shared" si="4"/>
        <v>838007</v>
      </c>
      <c r="Q43" s="2"/>
      <c r="R43" s="114"/>
      <c r="S43" s="114"/>
      <c r="T43" s="114"/>
      <c r="U43" s="114"/>
      <c r="V43" s="114"/>
      <c r="W43" s="114"/>
      <c r="X43" s="114"/>
      <c r="Y43" s="114"/>
      <c r="Z43" s="114"/>
      <c r="AA43" s="114"/>
      <c r="AB43" s="114"/>
      <c r="AC43" s="2"/>
    </row>
    <row r="44" spans="1:29" x14ac:dyDescent="0.2">
      <c r="A44" s="4">
        <f t="shared" si="5"/>
        <v>2019</v>
      </c>
      <c r="B44" s="4">
        <f t="shared" si="6"/>
        <v>3</v>
      </c>
      <c r="C44" s="11">
        <f t="shared" si="3"/>
        <v>43525</v>
      </c>
      <c r="E44" s="15">
        <v>779506</v>
      </c>
      <c r="F44" s="16">
        <v>56115</v>
      </c>
      <c r="G44" s="16">
        <v>2296</v>
      </c>
      <c r="H44" s="16">
        <v>240</v>
      </c>
      <c r="I44" s="16">
        <v>177</v>
      </c>
      <c r="J44" s="16">
        <v>10</v>
      </c>
      <c r="K44" s="16">
        <v>9</v>
      </c>
      <c r="L44" s="16">
        <v>122</v>
      </c>
      <c r="M44" s="16">
        <v>110</v>
      </c>
      <c r="N44" s="16">
        <v>115</v>
      </c>
      <c r="O44" s="16">
        <v>98</v>
      </c>
      <c r="P44" s="17">
        <f t="shared" si="4"/>
        <v>838404</v>
      </c>
      <c r="Q44" s="2"/>
      <c r="R44" s="114"/>
      <c r="S44" s="114"/>
      <c r="T44" s="114"/>
      <c r="U44" s="114"/>
      <c r="V44" s="114"/>
      <c r="W44" s="114"/>
      <c r="X44" s="114"/>
      <c r="Y44" s="114"/>
      <c r="Z44" s="114"/>
      <c r="AA44" s="114"/>
      <c r="AB44" s="114"/>
      <c r="AC44" s="2"/>
    </row>
    <row r="45" spans="1:29" x14ac:dyDescent="0.2">
      <c r="A45" s="4">
        <f t="shared" si="5"/>
        <v>2019</v>
      </c>
      <c r="B45" s="4">
        <f t="shared" si="6"/>
        <v>4</v>
      </c>
      <c r="C45" s="11">
        <f t="shared" si="3"/>
        <v>43556</v>
      </c>
      <c r="E45" s="15">
        <v>779865</v>
      </c>
      <c r="F45" s="16">
        <v>56079</v>
      </c>
      <c r="G45" s="16">
        <v>2290</v>
      </c>
      <c r="H45" s="16">
        <v>239</v>
      </c>
      <c r="I45" s="16">
        <v>176</v>
      </c>
      <c r="J45" s="16">
        <v>10</v>
      </c>
      <c r="K45" s="16">
        <v>9</v>
      </c>
      <c r="L45" s="16">
        <v>122</v>
      </c>
      <c r="M45" s="16">
        <v>110</v>
      </c>
      <c r="N45" s="16">
        <v>115</v>
      </c>
      <c r="O45" s="16">
        <v>98</v>
      </c>
      <c r="P45" s="17">
        <f t="shared" si="4"/>
        <v>838720</v>
      </c>
      <c r="Q45" s="2"/>
      <c r="R45" s="114"/>
      <c r="S45" s="114"/>
      <c r="T45" s="114"/>
      <c r="U45" s="114"/>
      <c r="V45" s="114"/>
      <c r="W45" s="114"/>
      <c r="X45" s="114"/>
      <c r="Y45" s="114"/>
      <c r="Z45" s="114"/>
      <c r="AA45" s="114"/>
      <c r="AB45" s="114"/>
      <c r="AC45" s="2"/>
    </row>
    <row r="46" spans="1:29" x14ac:dyDescent="0.2">
      <c r="A46" s="4">
        <f t="shared" si="5"/>
        <v>2019</v>
      </c>
      <c r="B46" s="4">
        <f t="shared" si="6"/>
        <v>5</v>
      </c>
      <c r="C46" s="11">
        <f t="shared" si="3"/>
        <v>43586</v>
      </c>
      <c r="E46" s="15">
        <v>780214</v>
      </c>
      <c r="F46" s="16">
        <v>56042</v>
      </c>
      <c r="G46" s="16">
        <v>2285</v>
      </c>
      <c r="H46" s="16">
        <v>238</v>
      </c>
      <c r="I46" s="16">
        <v>175</v>
      </c>
      <c r="J46" s="16">
        <v>10</v>
      </c>
      <c r="K46" s="16">
        <v>9</v>
      </c>
      <c r="L46" s="16">
        <v>122</v>
      </c>
      <c r="M46" s="16">
        <v>110</v>
      </c>
      <c r="N46" s="16">
        <v>115</v>
      </c>
      <c r="O46" s="16">
        <v>98</v>
      </c>
      <c r="P46" s="17">
        <f t="shared" si="4"/>
        <v>839026</v>
      </c>
      <c r="Q46" s="2"/>
      <c r="R46" s="114"/>
      <c r="S46" s="114"/>
      <c r="T46" s="114"/>
      <c r="U46" s="114"/>
      <c r="V46" s="114"/>
      <c r="W46" s="114"/>
      <c r="X46" s="114"/>
      <c r="Y46" s="114"/>
      <c r="Z46" s="114"/>
      <c r="AA46" s="114"/>
      <c r="AB46" s="114"/>
      <c r="AC46" s="2"/>
    </row>
    <row r="47" spans="1:29" x14ac:dyDescent="0.2">
      <c r="A47" s="4">
        <f t="shared" si="5"/>
        <v>2019</v>
      </c>
      <c r="B47" s="4">
        <f t="shared" si="6"/>
        <v>6</v>
      </c>
      <c r="C47" s="11">
        <f t="shared" si="3"/>
        <v>43617</v>
      </c>
      <c r="E47" s="15">
        <v>780545</v>
      </c>
      <c r="F47" s="16">
        <v>56004</v>
      </c>
      <c r="G47" s="16">
        <v>2279</v>
      </c>
      <c r="H47" s="16">
        <v>237</v>
      </c>
      <c r="I47" s="16">
        <v>175</v>
      </c>
      <c r="J47" s="16">
        <v>10</v>
      </c>
      <c r="K47" s="16">
        <v>9</v>
      </c>
      <c r="L47" s="16">
        <v>123</v>
      </c>
      <c r="M47" s="16">
        <v>111</v>
      </c>
      <c r="N47" s="16">
        <v>115</v>
      </c>
      <c r="O47" s="16">
        <v>98</v>
      </c>
      <c r="P47" s="17">
        <f t="shared" si="4"/>
        <v>839313</v>
      </c>
      <c r="Q47" s="2"/>
      <c r="R47" s="114"/>
      <c r="S47" s="114"/>
      <c r="T47" s="114"/>
      <c r="U47" s="114"/>
      <c r="V47" s="114"/>
      <c r="W47" s="114"/>
      <c r="X47" s="114"/>
      <c r="Y47" s="114"/>
      <c r="Z47" s="114"/>
      <c r="AA47" s="114"/>
      <c r="AB47" s="114"/>
      <c r="AC47" s="2"/>
    </row>
    <row r="48" spans="1:29" x14ac:dyDescent="0.2">
      <c r="A48" s="4">
        <f t="shared" si="5"/>
        <v>2019</v>
      </c>
      <c r="B48" s="4">
        <f t="shared" si="6"/>
        <v>7</v>
      </c>
      <c r="C48" s="11">
        <f t="shared" si="3"/>
        <v>43647</v>
      </c>
      <c r="E48" s="15">
        <v>780271</v>
      </c>
      <c r="F48" s="16">
        <v>55966</v>
      </c>
      <c r="G48" s="16">
        <v>2274</v>
      </c>
      <c r="H48" s="16">
        <v>237</v>
      </c>
      <c r="I48" s="16">
        <v>174</v>
      </c>
      <c r="J48" s="16">
        <v>10</v>
      </c>
      <c r="K48" s="16">
        <v>9</v>
      </c>
      <c r="L48" s="16">
        <v>123</v>
      </c>
      <c r="M48" s="16">
        <v>111</v>
      </c>
      <c r="N48" s="16">
        <v>115</v>
      </c>
      <c r="O48" s="16">
        <v>98</v>
      </c>
      <c r="P48" s="17">
        <f t="shared" si="4"/>
        <v>838996</v>
      </c>
      <c r="Q48" s="2"/>
      <c r="R48" s="114"/>
      <c r="S48" s="114"/>
      <c r="T48" s="114"/>
      <c r="U48" s="114"/>
      <c r="V48" s="114"/>
      <c r="W48" s="114"/>
      <c r="X48" s="114"/>
      <c r="Y48" s="114"/>
      <c r="Z48" s="114"/>
      <c r="AA48" s="114"/>
      <c r="AB48" s="114"/>
      <c r="AC48" s="2"/>
    </row>
    <row r="49" spans="1:29" x14ac:dyDescent="0.2">
      <c r="A49" s="4">
        <f t="shared" si="5"/>
        <v>2019</v>
      </c>
      <c r="B49" s="4">
        <f t="shared" si="6"/>
        <v>8</v>
      </c>
      <c r="C49" s="11">
        <f t="shared" si="3"/>
        <v>43678</v>
      </c>
      <c r="E49" s="15">
        <v>780572</v>
      </c>
      <c r="F49" s="16">
        <v>55913</v>
      </c>
      <c r="G49" s="16">
        <v>2268</v>
      </c>
      <c r="H49" s="16">
        <v>236</v>
      </c>
      <c r="I49" s="16">
        <v>167</v>
      </c>
      <c r="J49" s="16">
        <v>10</v>
      </c>
      <c r="K49" s="16">
        <v>9</v>
      </c>
      <c r="L49" s="16">
        <v>124</v>
      </c>
      <c r="M49" s="16">
        <v>112</v>
      </c>
      <c r="N49" s="16">
        <v>115</v>
      </c>
      <c r="O49" s="16">
        <v>98</v>
      </c>
      <c r="P49" s="17">
        <f t="shared" si="4"/>
        <v>839238</v>
      </c>
      <c r="Q49" s="2"/>
      <c r="R49" s="114"/>
      <c r="S49" s="114"/>
      <c r="T49" s="114"/>
      <c r="U49" s="114"/>
      <c r="V49" s="114"/>
      <c r="W49" s="114"/>
      <c r="X49" s="114"/>
      <c r="Y49" s="114"/>
      <c r="Z49" s="114"/>
      <c r="AA49" s="114"/>
      <c r="AB49" s="114"/>
      <c r="AC49" s="2"/>
    </row>
    <row r="50" spans="1:29" x14ac:dyDescent="0.2">
      <c r="A50" s="4">
        <f t="shared" si="5"/>
        <v>2019</v>
      </c>
      <c r="B50" s="4">
        <f t="shared" si="6"/>
        <v>9</v>
      </c>
      <c r="C50" s="11">
        <f t="shared" si="3"/>
        <v>43709</v>
      </c>
      <c r="E50" s="15">
        <v>780867</v>
      </c>
      <c r="F50" s="16">
        <v>55914</v>
      </c>
      <c r="G50" s="16">
        <v>2261</v>
      </c>
      <c r="H50" s="16">
        <v>235</v>
      </c>
      <c r="I50" s="16">
        <v>167</v>
      </c>
      <c r="J50" s="16">
        <v>10</v>
      </c>
      <c r="K50" s="16">
        <v>9</v>
      </c>
      <c r="L50" s="16">
        <v>124</v>
      </c>
      <c r="M50" s="16">
        <v>112</v>
      </c>
      <c r="N50" s="16">
        <v>116</v>
      </c>
      <c r="O50" s="16">
        <v>99</v>
      </c>
      <c r="P50" s="17">
        <f t="shared" si="4"/>
        <v>839527</v>
      </c>
      <c r="Q50" s="2"/>
      <c r="R50" s="114"/>
      <c r="S50" s="114"/>
      <c r="T50" s="114"/>
      <c r="U50" s="114"/>
      <c r="V50" s="114"/>
      <c r="W50" s="114"/>
      <c r="X50" s="114"/>
      <c r="Y50" s="114"/>
      <c r="Z50" s="114"/>
      <c r="AA50" s="114"/>
      <c r="AB50" s="114"/>
      <c r="AC50" s="2"/>
    </row>
    <row r="51" spans="1:29" x14ac:dyDescent="0.2">
      <c r="A51" s="4">
        <f t="shared" si="5"/>
        <v>2019</v>
      </c>
      <c r="B51" s="4">
        <f t="shared" si="6"/>
        <v>10</v>
      </c>
      <c r="C51" s="11">
        <f t="shared" si="3"/>
        <v>43739</v>
      </c>
      <c r="E51" s="15">
        <v>782466</v>
      </c>
      <c r="F51" s="16">
        <v>55983</v>
      </c>
      <c r="G51" s="16">
        <v>2264</v>
      </c>
      <c r="H51" s="16">
        <v>234</v>
      </c>
      <c r="I51" s="16">
        <v>172</v>
      </c>
      <c r="J51" s="16">
        <v>10</v>
      </c>
      <c r="K51" s="16">
        <v>9</v>
      </c>
      <c r="L51" s="16">
        <v>125</v>
      </c>
      <c r="M51" s="16">
        <v>113</v>
      </c>
      <c r="N51" s="16">
        <v>116</v>
      </c>
      <c r="O51" s="16">
        <v>99</v>
      </c>
      <c r="P51" s="17">
        <f t="shared" si="4"/>
        <v>841198</v>
      </c>
      <c r="Q51" s="2"/>
      <c r="R51" s="114"/>
      <c r="S51" s="114"/>
      <c r="T51" s="114"/>
      <c r="U51" s="114"/>
      <c r="V51" s="114"/>
      <c r="W51" s="114"/>
      <c r="X51" s="114"/>
      <c r="Y51" s="114"/>
      <c r="Z51" s="114"/>
      <c r="AA51" s="114"/>
      <c r="AB51" s="114"/>
      <c r="AC51" s="2"/>
    </row>
    <row r="52" spans="1:29" x14ac:dyDescent="0.2">
      <c r="A52" s="4">
        <f t="shared" si="5"/>
        <v>2019</v>
      </c>
      <c r="B52" s="4">
        <f t="shared" si="6"/>
        <v>11</v>
      </c>
      <c r="C52" s="11">
        <f t="shared" si="3"/>
        <v>43770</v>
      </c>
      <c r="E52" s="15">
        <v>784332</v>
      </c>
      <c r="F52" s="16">
        <v>56140</v>
      </c>
      <c r="G52" s="16">
        <v>2265</v>
      </c>
      <c r="H52" s="16">
        <v>234</v>
      </c>
      <c r="I52" s="16">
        <v>171</v>
      </c>
      <c r="J52" s="16">
        <v>10</v>
      </c>
      <c r="K52" s="16">
        <v>9</v>
      </c>
      <c r="L52" s="16">
        <v>126</v>
      </c>
      <c r="M52" s="16">
        <v>114</v>
      </c>
      <c r="N52" s="16">
        <v>116</v>
      </c>
      <c r="O52" s="16">
        <v>99</v>
      </c>
      <c r="P52" s="17">
        <f t="shared" si="4"/>
        <v>843223</v>
      </c>
      <c r="Q52" s="2"/>
      <c r="R52" s="114"/>
      <c r="S52" s="114"/>
      <c r="T52" s="114"/>
      <c r="U52" s="114"/>
      <c r="V52" s="114"/>
      <c r="W52" s="114"/>
      <c r="X52" s="114"/>
      <c r="Y52" s="114"/>
      <c r="Z52" s="114"/>
      <c r="AA52" s="114"/>
      <c r="AB52" s="114"/>
      <c r="AC52" s="2"/>
    </row>
    <row r="53" spans="1:29" x14ac:dyDescent="0.2">
      <c r="A53" s="4">
        <f t="shared" si="5"/>
        <v>2019</v>
      </c>
      <c r="B53" s="4">
        <f t="shared" si="6"/>
        <v>12</v>
      </c>
      <c r="C53" s="11">
        <f t="shared" si="3"/>
        <v>43800</v>
      </c>
      <c r="E53" s="15">
        <v>786027</v>
      </c>
      <c r="F53" s="16">
        <v>56270</v>
      </c>
      <c r="G53" s="16">
        <v>2269</v>
      </c>
      <c r="H53" s="16">
        <v>233</v>
      </c>
      <c r="I53" s="16">
        <v>170</v>
      </c>
      <c r="J53" s="16">
        <v>10</v>
      </c>
      <c r="K53" s="16">
        <v>9</v>
      </c>
      <c r="L53" s="16">
        <v>126</v>
      </c>
      <c r="M53" s="16">
        <v>114</v>
      </c>
      <c r="N53" s="16">
        <v>116</v>
      </c>
      <c r="O53" s="16">
        <v>99</v>
      </c>
      <c r="P53" s="17">
        <f t="shared" si="4"/>
        <v>845051</v>
      </c>
      <c r="Q53" s="2"/>
      <c r="R53" s="114"/>
      <c r="S53" s="114"/>
      <c r="T53" s="114"/>
      <c r="U53" s="114"/>
      <c r="V53" s="114"/>
      <c r="W53" s="114"/>
      <c r="X53" s="114"/>
      <c r="Y53" s="114"/>
      <c r="Z53" s="114"/>
      <c r="AA53" s="114"/>
      <c r="AB53" s="114"/>
      <c r="AC53" s="2"/>
    </row>
    <row r="54" spans="1:29" x14ac:dyDescent="0.2">
      <c r="A54" s="4">
        <f t="shared" si="5"/>
        <v>2020</v>
      </c>
      <c r="B54" s="4">
        <f t="shared" si="6"/>
        <v>1</v>
      </c>
      <c r="C54" s="11">
        <f t="shared" si="3"/>
        <v>43831</v>
      </c>
      <c r="E54" s="15">
        <v>787706</v>
      </c>
      <c r="F54" s="16">
        <v>56359</v>
      </c>
      <c r="G54" s="16">
        <v>2273</v>
      </c>
      <c r="H54" s="16">
        <v>232</v>
      </c>
      <c r="I54" s="16">
        <v>170</v>
      </c>
      <c r="J54" s="16">
        <v>10</v>
      </c>
      <c r="K54" s="16">
        <v>9</v>
      </c>
      <c r="L54" s="16">
        <v>125</v>
      </c>
      <c r="M54" s="16">
        <v>113</v>
      </c>
      <c r="N54" s="16">
        <v>115</v>
      </c>
      <c r="O54" s="16">
        <v>98</v>
      </c>
      <c r="P54" s="17">
        <f t="shared" si="4"/>
        <v>846820</v>
      </c>
      <c r="Q54" s="2"/>
      <c r="R54" s="114"/>
      <c r="S54" s="114"/>
      <c r="T54" s="114"/>
      <c r="U54" s="114"/>
      <c r="V54" s="114"/>
      <c r="W54" s="114"/>
      <c r="X54" s="114"/>
      <c r="Y54" s="114"/>
      <c r="Z54" s="114"/>
      <c r="AA54" s="114"/>
      <c r="AB54" s="114"/>
      <c r="AC54" s="2"/>
    </row>
    <row r="55" spans="1:29" x14ac:dyDescent="0.2">
      <c r="A55" s="4">
        <f t="shared" si="5"/>
        <v>2020</v>
      </c>
      <c r="B55" s="4">
        <f t="shared" si="6"/>
        <v>2</v>
      </c>
      <c r="C55" s="11">
        <f t="shared" si="3"/>
        <v>43862</v>
      </c>
      <c r="E55" s="15">
        <v>788753</v>
      </c>
      <c r="F55" s="16">
        <v>56410</v>
      </c>
      <c r="G55" s="16">
        <v>2273</v>
      </c>
      <c r="H55" s="16">
        <v>232</v>
      </c>
      <c r="I55" s="16">
        <v>169</v>
      </c>
      <c r="J55" s="16">
        <v>10</v>
      </c>
      <c r="K55" s="16">
        <v>9</v>
      </c>
      <c r="L55" s="16">
        <v>125</v>
      </c>
      <c r="M55" s="16">
        <v>113</v>
      </c>
      <c r="N55" s="16">
        <v>115</v>
      </c>
      <c r="O55" s="16">
        <v>98</v>
      </c>
      <c r="P55" s="17">
        <f t="shared" si="4"/>
        <v>847918</v>
      </c>
      <c r="Q55" s="2"/>
      <c r="R55" s="114"/>
      <c r="S55" s="114"/>
      <c r="T55" s="114"/>
      <c r="U55" s="114"/>
      <c r="V55" s="114"/>
      <c r="W55" s="114"/>
      <c r="X55" s="114"/>
      <c r="Y55" s="114"/>
      <c r="Z55" s="114"/>
      <c r="AA55" s="114"/>
      <c r="AB55" s="114"/>
      <c r="AC55" s="2"/>
    </row>
    <row r="56" spans="1:29" x14ac:dyDescent="0.2">
      <c r="A56" s="4">
        <f t="shared" si="5"/>
        <v>2020</v>
      </c>
      <c r="B56" s="4">
        <f t="shared" si="6"/>
        <v>3</v>
      </c>
      <c r="C56" s="11">
        <f t="shared" si="3"/>
        <v>43891</v>
      </c>
      <c r="E56" s="15">
        <v>789013</v>
      </c>
      <c r="F56" s="16">
        <v>56426</v>
      </c>
      <c r="G56" s="16">
        <v>2270</v>
      </c>
      <c r="H56" s="16">
        <v>231</v>
      </c>
      <c r="I56" s="16">
        <v>169</v>
      </c>
      <c r="J56" s="16">
        <v>10</v>
      </c>
      <c r="K56" s="16">
        <v>9</v>
      </c>
      <c r="L56" s="16">
        <v>126</v>
      </c>
      <c r="M56" s="16">
        <v>114</v>
      </c>
      <c r="N56" s="16">
        <v>115</v>
      </c>
      <c r="O56" s="16">
        <v>98</v>
      </c>
      <c r="P56" s="17">
        <f t="shared" si="4"/>
        <v>848191</v>
      </c>
      <c r="Q56" s="2"/>
      <c r="R56" s="114"/>
      <c r="S56" s="114"/>
      <c r="T56" s="114"/>
      <c r="U56" s="114"/>
      <c r="V56" s="114"/>
      <c r="W56" s="114"/>
      <c r="X56" s="114"/>
      <c r="Y56" s="114"/>
      <c r="Z56" s="114"/>
      <c r="AA56" s="114"/>
      <c r="AB56" s="114"/>
      <c r="AC56" s="2"/>
    </row>
    <row r="57" spans="1:29" x14ac:dyDescent="0.2">
      <c r="A57" s="4">
        <f t="shared" si="5"/>
        <v>2020</v>
      </c>
      <c r="B57" s="4">
        <f t="shared" si="6"/>
        <v>4</v>
      </c>
      <c r="C57" s="11">
        <f t="shared" si="3"/>
        <v>43922</v>
      </c>
      <c r="E57" s="15">
        <v>789271</v>
      </c>
      <c r="F57" s="16">
        <v>56376</v>
      </c>
      <c r="G57" s="16">
        <v>2265</v>
      </c>
      <c r="H57" s="16">
        <v>231</v>
      </c>
      <c r="I57" s="16">
        <v>168</v>
      </c>
      <c r="J57" s="16">
        <v>10</v>
      </c>
      <c r="K57" s="16">
        <v>9</v>
      </c>
      <c r="L57" s="16">
        <v>126</v>
      </c>
      <c r="M57" s="16">
        <v>114</v>
      </c>
      <c r="N57" s="16">
        <v>115</v>
      </c>
      <c r="O57" s="16">
        <v>98</v>
      </c>
      <c r="P57" s="17">
        <f t="shared" si="4"/>
        <v>848394</v>
      </c>
      <c r="Q57" s="2"/>
      <c r="R57" s="114"/>
      <c r="S57" s="114"/>
      <c r="T57" s="114"/>
      <c r="U57" s="114"/>
      <c r="V57" s="114"/>
      <c r="W57" s="114"/>
      <c r="X57" s="114"/>
      <c r="Y57" s="114"/>
      <c r="Z57" s="114"/>
      <c r="AA57" s="114"/>
      <c r="AB57" s="114"/>
      <c r="AC57" s="2"/>
    </row>
    <row r="58" spans="1:29" x14ac:dyDescent="0.2">
      <c r="A58" s="4">
        <f t="shared" si="5"/>
        <v>2020</v>
      </c>
      <c r="B58" s="4">
        <f t="shared" si="6"/>
        <v>5</v>
      </c>
      <c r="C58" s="11">
        <f t="shared" si="3"/>
        <v>43952</v>
      </c>
      <c r="E58" s="15">
        <v>789527</v>
      </c>
      <c r="F58" s="16">
        <v>56325</v>
      </c>
      <c r="G58" s="16">
        <v>2258</v>
      </c>
      <c r="H58" s="16">
        <v>230</v>
      </c>
      <c r="I58" s="16">
        <v>167</v>
      </c>
      <c r="J58" s="16">
        <v>10</v>
      </c>
      <c r="K58" s="16">
        <v>9</v>
      </c>
      <c r="L58" s="16">
        <v>127</v>
      </c>
      <c r="M58" s="16">
        <v>115</v>
      </c>
      <c r="N58" s="16">
        <v>116</v>
      </c>
      <c r="O58" s="16">
        <v>99</v>
      </c>
      <c r="P58" s="17">
        <f t="shared" si="4"/>
        <v>848593</v>
      </c>
      <c r="Q58" s="2"/>
      <c r="R58" s="114"/>
      <c r="S58" s="114"/>
      <c r="T58" s="114"/>
      <c r="U58" s="114"/>
      <c r="V58" s="114"/>
      <c r="W58" s="114"/>
      <c r="X58" s="114"/>
      <c r="Y58" s="114"/>
      <c r="Z58" s="114"/>
      <c r="AA58" s="114"/>
      <c r="AB58" s="114"/>
      <c r="AC58" s="2"/>
    </row>
    <row r="59" spans="1:29" x14ac:dyDescent="0.2">
      <c r="A59" s="4">
        <f t="shared" si="5"/>
        <v>2020</v>
      </c>
      <c r="B59" s="4">
        <f t="shared" si="6"/>
        <v>6</v>
      </c>
      <c r="C59" s="11">
        <f t="shared" si="3"/>
        <v>43983</v>
      </c>
      <c r="E59" s="15">
        <v>789783</v>
      </c>
      <c r="F59" s="16">
        <v>56272</v>
      </c>
      <c r="G59" s="16">
        <v>2252</v>
      </c>
      <c r="H59" s="16">
        <v>229</v>
      </c>
      <c r="I59" s="16">
        <v>166</v>
      </c>
      <c r="J59" s="16">
        <v>10</v>
      </c>
      <c r="K59" s="16">
        <v>9</v>
      </c>
      <c r="L59" s="16">
        <v>129</v>
      </c>
      <c r="M59" s="16">
        <v>117</v>
      </c>
      <c r="N59" s="16">
        <v>116</v>
      </c>
      <c r="O59" s="16">
        <v>99</v>
      </c>
      <c r="P59" s="17">
        <f t="shared" si="4"/>
        <v>848791</v>
      </c>
      <c r="Q59" s="2"/>
      <c r="R59" s="114"/>
      <c r="S59" s="114"/>
      <c r="T59" s="114"/>
      <c r="U59" s="114"/>
      <c r="V59" s="114"/>
      <c r="W59" s="114"/>
      <c r="X59" s="114"/>
      <c r="Y59" s="114"/>
      <c r="Z59" s="114"/>
      <c r="AA59" s="114"/>
      <c r="AB59" s="114"/>
      <c r="AC59" s="2"/>
    </row>
    <row r="60" spans="1:29" x14ac:dyDescent="0.2">
      <c r="A60" s="4">
        <f t="shared" si="5"/>
        <v>2020</v>
      </c>
      <c r="B60" s="4">
        <f t="shared" si="6"/>
        <v>7</v>
      </c>
      <c r="C60" s="11">
        <f t="shared" si="3"/>
        <v>44013</v>
      </c>
      <c r="E60" s="15">
        <v>789444</v>
      </c>
      <c r="F60" s="16">
        <v>56222</v>
      </c>
      <c r="G60" s="16">
        <v>2246</v>
      </c>
      <c r="H60" s="16">
        <v>229</v>
      </c>
      <c r="I60" s="16">
        <v>166</v>
      </c>
      <c r="J60" s="16">
        <v>10</v>
      </c>
      <c r="K60" s="16">
        <v>9</v>
      </c>
      <c r="L60" s="16">
        <v>128</v>
      </c>
      <c r="M60" s="16">
        <v>116</v>
      </c>
      <c r="N60" s="16">
        <v>116</v>
      </c>
      <c r="O60" s="16">
        <v>99</v>
      </c>
      <c r="P60" s="17">
        <f t="shared" si="4"/>
        <v>848395</v>
      </c>
      <c r="Q60" s="2"/>
      <c r="R60" s="114"/>
      <c r="S60" s="114"/>
      <c r="T60" s="114"/>
      <c r="U60" s="114"/>
      <c r="V60" s="114"/>
      <c r="W60" s="114"/>
      <c r="X60" s="114"/>
      <c r="Y60" s="114"/>
      <c r="Z60" s="114"/>
      <c r="AA60" s="114"/>
      <c r="AB60" s="114"/>
      <c r="AC60" s="2"/>
    </row>
    <row r="61" spans="1:29" x14ac:dyDescent="0.2">
      <c r="A61" s="4">
        <f t="shared" si="5"/>
        <v>2020</v>
      </c>
      <c r="B61" s="4">
        <f t="shared" si="6"/>
        <v>8</v>
      </c>
      <c r="C61" s="11">
        <f t="shared" si="3"/>
        <v>44044</v>
      </c>
      <c r="E61" s="15">
        <v>789699</v>
      </c>
      <c r="F61" s="16">
        <v>56155</v>
      </c>
      <c r="G61" s="16">
        <v>2241</v>
      </c>
      <c r="H61" s="16">
        <v>228</v>
      </c>
      <c r="I61" s="16">
        <v>159</v>
      </c>
      <c r="J61" s="16">
        <v>10</v>
      </c>
      <c r="K61" s="16">
        <v>9</v>
      </c>
      <c r="L61" s="16">
        <v>130</v>
      </c>
      <c r="M61" s="16">
        <v>118</v>
      </c>
      <c r="N61" s="16">
        <v>116</v>
      </c>
      <c r="O61" s="16">
        <v>99</v>
      </c>
      <c r="P61" s="17">
        <f t="shared" si="4"/>
        <v>848579</v>
      </c>
      <c r="Q61" s="2"/>
      <c r="R61" s="114"/>
      <c r="S61" s="114"/>
      <c r="T61" s="114"/>
      <c r="U61" s="114"/>
      <c r="V61" s="114"/>
      <c r="W61" s="114"/>
      <c r="X61" s="114"/>
      <c r="Y61" s="114"/>
      <c r="Z61" s="114"/>
      <c r="AA61" s="114"/>
      <c r="AB61" s="114"/>
      <c r="AC61" s="2"/>
    </row>
    <row r="62" spans="1:29" x14ac:dyDescent="0.2">
      <c r="A62" s="4">
        <f t="shared" si="5"/>
        <v>2020</v>
      </c>
      <c r="B62" s="4">
        <f t="shared" si="6"/>
        <v>9</v>
      </c>
      <c r="C62" s="11">
        <f t="shared" si="3"/>
        <v>44075</v>
      </c>
      <c r="E62" s="15">
        <v>789955</v>
      </c>
      <c r="F62" s="16">
        <v>56143</v>
      </c>
      <c r="G62" s="16">
        <v>2234</v>
      </c>
      <c r="H62" s="16">
        <v>227</v>
      </c>
      <c r="I62" s="16">
        <v>159</v>
      </c>
      <c r="J62" s="16">
        <v>10</v>
      </c>
      <c r="K62" s="16">
        <v>9</v>
      </c>
      <c r="L62" s="16">
        <v>130</v>
      </c>
      <c r="M62" s="16">
        <v>118</v>
      </c>
      <c r="N62" s="16">
        <v>117</v>
      </c>
      <c r="O62" s="16">
        <v>100</v>
      </c>
      <c r="P62" s="17">
        <f t="shared" si="4"/>
        <v>848816</v>
      </c>
      <c r="Q62" s="2"/>
      <c r="R62" s="114"/>
      <c r="S62" s="114"/>
      <c r="T62" s="114"/>
      <c r="U62" s="114"/>
      <c r="V62" s="114"/>
      <c r="W62" s="114"/>
      <c r="X62" s="114"/>
      <c r="Y62" s="114"/>
      <c r="Z62" s="114"/>
      <c r="AA62" s="114"/>
      <c r="AB62" s="114"/>
      <c r="AC62" s="2"/>
    </row>
    <row r="63" spans="1:29" x14ac:dyDescent="0.2">
      <c r="A63" s="4">
        <f t="shared" si="5"/>
        <v>2020</v>
      </c>
      <c r="B63" s="4">
        <f t="shared" si="6"/>
        <v>10</v>
      </c>
      <c r="C63" s="11">
        <f t="shared" si="3"/>
        <v>44105</v>
      </c>
      <c r="E63" s="15">
        <v>791533</v>
      </c>
      <c r="F63" s="16">
        <v>56201</v>
      </c>
      <c r="G63" s="16">
        <v>2236</v>
      </c>
      <c r="H63" s="16">
        <v>227</v>
      </c>
      <c r="I63" s="16">
        <v>164</v>
      </c>
      <c r="J63" s="16">
        <v>10</v>
      </c>
      <c r="K63" s="16">
        <v>9</v>
      </c>
      <c r="L63" s="16">
        <v>130</v>
      </c>
      <c r="M63" s="16">
        <v>118</v>
      </c>
      <c r="N63" s="16">
        <v>117</v>
      </c>
      <c r="O63" s="16">
        <v>100</v>
      </c>
      <c r="P63" s="17">
        <f t="shared" si="4"/>
        <v>850454</v>
      </c>
      <c r="Q63" s="2"/>
      <c r="R63" s="114"/>
      <c r="S63" s="114"/>
      <c r="T63" s="114"/>
      <c r="U63" s="114"/>
      <c r="V63" s="114"/>
      <c r="W63" s="114"/>
      <c r="X63" s="114"/>
      <c r="Y63" s="114"/>
      <c r="Z63" s="114"/>
      <c r="AA63" s="114"/>
      <c r="AB63" s="114"/>
      <c r="AC63" s="2"/>
    </row>
    <row r="64" spans="1:29" x14ac:dyDescent="0.2">
      <c r="A64" s="4">
        <f t="shared" si="5"/>
        <v>2020</v>
      </c>
      <c r="B64" s="4">
        <f t="shared" si="6"/>
        <v>11</v>
      </c>
      <c r="C64" s="11">
        <f t="shared" si="3"/>
        <v>44136</v>
      </c>
      <c r="E64" s="15">
        <v>793387</v>
      </c>
      <c r="F64" s="16">
        <v>56345</v>
      </c>
      <c r="G64" s="16">
        <v>2237</v>
      </c>
      <c r="H64" s="16">
        <v>226</v>
      </c>
      <c r="I64" s="16">
        <v>163</v>
      </c>
      <c r="J64" s="16">
        <v>10</v>
      </c>
      <c r="K64" s="16">
        <v>9</v>
      </c>
      <c r="L64" s="16">
        <v>131</v>
      </c>
      <c r="M64" s="16">
        <v>119</v>
      </c>
      <c r="N64" s="16">
        <v>117</v>
      </c>
      <c r="O64" s="16">
        <v>100</v>
      </c>
      <c r="P64" s="17">
        <f t="shared" si="4"/>
        <v>852453</v>
      </c>
      <c r="Q64" s="2"/>
      <c r="R64" s="114"/>
      <c r="S64" s="114"/>
      <c r="T64" s="114"/>
      <c r="U64" s="114"/>
      <c r="V64" s="114"/>
      <c r="W64" s="114"/>
      <c r="X64" s="114"/>
      <c r="Y64" s="114"/>
      <c r="Z64" s="114"/>
      <c r="AA64" s="114"/>
      <c r="AB64" s="114"/>
      <c r="AC64" s="2"/>
    </row>
    <row r="65" spans="1:29" x14ac:dyDescent="0.2">
      <c r="A65" s="4">
        <f t="shared" si="5"/>
        <v>2020</v>
      </c>
      <c r="B65" s="4">
        <f t="shared" si="6"/>
        <v>12</v>
      </c>
      <c r="C65" s="11">
        <f t="shared" si="3"/>
        <v>44166</v>
      </c>
      <c r="E65" s="15">
        <v>795076</v>
      </c>
      <c r="F65" s="16">
        <v>56464</v>
      </c>
      <c r="G65" s="16">
        <v>2241</v>
      </c>
      <c r="H65" s="16">
        <v>226</v>
      </c>
      <c r="I65" s="16">
        <v>162</v>
      </c>
      <c r="J65" s="16">
        <v>10</v>
      </c>
      <c r="K65" s="16">
        <v>9</v>
      </c>
      <c r="L65" s="16">
        <v>131</v>
      </c>
      <c r="M65" s="16">
        <v>119</v>
      </c>
      <c r="N65" s="16">
        <v>117</v>
      </c>
      <c r="O65" s="16">
        <v>100</v>
      </c>
      <c r="P65" s="17">
        <f t="shared" si="4"/>
        <v>854265</v>
      </c>
      <c r="Q65" s="2"/>
      <c r="R65" s="114"/>
      <c r="S65" s="114"/>
      <c r="T65" s="114"/>
      <c r="U65" s="114"/>
      <c r="V65" s="114"/>
      <c r="W65" s="114"/>
      <c r="X65" s="114"/>
      <c r="Y65" s="114"/>
      <c r="Z65" s="114"/>
      <c r="AA65" s="114"/>
      <c r="AB65" s="114"/>
      <c r="AC65" s="2"/>
    </row>
    <row r="66" spans="1:29" x14ac:dyDescent="0.2">
      <c r="A66" s="4">
        <f t="shared" si="5"/>
        <v>2021</v>
      </c>
      <c r="B66" s="4">
        <f t="shared" si="6"/>
        <v>1</v>
      </c>
      <c r="C66" s="11">
        <f t="shared" si="3"/>
        <v>44197</v>
      </c>
      <c r="E66" s="15">
        <v>796758</v>
      </c>
      <c r="F66" s="16">
        <v>56541</v>
      </c>
      <c r="G66" s="16">
        <v>2245</v>
      </c>
      <c r="H66" s="16">
        <v>225</v>
      </c>
      <c r="I66" s="16">
        <v>161</v>
      </c>
      <c r="J66" s="16">
        <v>10</v>
      </c>
      <c r="K66" s="16">
        <v>9</v>
      </c>
      <c r="L66" s="16">
        <v>130</v>
      </c>
      <c r="M66" s="16">
        <v>118</v>
      </c>
      <c r="N66" s="16">
        <v>116</v>
      </c>
      <c r="O66" s="16">
        <v>99</v>
      </c>
      <c r="P66" s="17">
        <f t="shared" si="4"/>
        <v>856025</v>
      </c>
      <c r="Q66" s="2"/>
      <c r="R66" s="114"/>
      <c r="S66" s="114"/>
      <c r="T66" s="114"/>
      <c r="U66" s="114"/>
      <c r="V66" s="114"/>
      <c r="W66" s="114"/>
      <c r="X66" s="114"/>
      <c r="Y66" s="114"/>
      <c r="Z66" s="114"/>
      <c r="AA66" s="114"/>
      <c r="AB66" s="114"/>
      <c r="AC66" s="2"/>
    </row>
    <row r="67" spans="1:29" x14ac:dyDescent="0.2">
      <c r="A67" s="4">
        <f t="shared" si="5"/>
        <v>2021</v>
      </c>
      <c r="B67" s="4">
        <f t="shared" si="6"/>
        <v>2</v>
      </c>
      <c r="C67" s="11">
        <f t="shared" si="3"/>
        <v>44228</v>
      </c>
      <c r="E67" s="15">
        <v>797808</v>
      </c>
      <c r="F67" s="16">
        <v>56581</v>
      </c>
      <c r="G67" s="16">
        <v>2245</v>
      </c>
      <c r="H67" s="16">
        <v>225</v>
      </c>
      <c r="I67" s="16">
        <v>161</v>
      </c>
      <c r="J67" s="16">
        <v>10</v>
      </c>
      <c r="K67" s="16">
        <v>9</v>
      </c>
      <c r="L67" s="16">
        <v>130</v>
      </c>
      <c r="M67" s="16">
        <v>118</v>
      </c>
      <c r="N67" s="16">
        <v>116</v>
      </c>
      <c r="O67" s="16">
        <v>99</v>
      </c>
      <c r="P67" s="17">
        <f t="shared" si="4"/>
        <v>857115</v>
      </c>
      <c r="Q67" s="2"/>
      <c r="R67" s="114"/>
      <c r="S67" s="114"/>
      <c r="T67" s="114"/>
      <c r="U67" s="114"/>
      <c r="V67" s="114"/>
      <c r="W67" s="114"/>
      <c r="X67" s="114"/>
      <c r="Y67" s="114"/>
      <c r="Z67" s="114"/>
      <c r="AA67" s="114"/>
      <c r="AB67" s="114"/>
      <c r="AC67" s="2"/>
    </row>
    <row r="68" spans="1:29" x14ac:dyDescent="0.2">
      <c r="A68" s="4">
        <f t="shared" si="5"/>
        <v>2021</v>
      </c>
      <c r="B68" s="4">
        <f t="shared" si="6"/>
        <v>3</v>
      </c>
      <c r="C68" s="11">
        <f t="shared" si="3"/>
        <v>44256</v>
      </c>
      <c r="E68" s="15">
        <v>798067</v>
      </c>
      <c r="F68" s="16">
        <v>56586</v>
      </c>
      <c r="G68" s="16">
        <v>2242</v>
      </c>
      <c r="H68" s="16">
        <v>224</v>
      </c>
      <c r="I68" s="16">
        <v>160</v>
      </c>
      <c r="J68" s="16">
        <v>10</v>
      </c>
      <c r="K68" s="16">
        <v>9</v>
      </c>
      <c r="L68" s="16">
        <v>131</v>
      </c>
      <c r="M68" s="16">
        <v>119</v>
      </c>
      <c r="N68" s="16">
        <v>116</v>
      </c>
      <c r="O68" s="16">
        <v>99</v>
      </c>
      <c r="P68" s="17">
        <f t="shared" si="4"/>
        <v>857376</v>
      </c>
      <c r="Q68" s="2"/>
      <c r="R68" s="114"/>
      <c r="S68" s="114"/>
      <c r="T68" s="114"/>
      <c r="U68" s="114"/>
      <c r="V68" s="114"/>
      <c r="W68" s="114"/>
      <c r="X68" s="114"/>
      <c r="Y68" s="114"/>
      <c r="Z68" s="114"/>
      <c r="AA68" s="114"/>
      <c r="AB68" s="114"/>
      <c r="AC68" s="2"/>
    </row>
    <row r="69" spans="1:29" x14ac:dyDescent="0.2">
      <c r="A69" s="4">
        <f t="shared" si="5"/>
        <v>2021</v>
      </c>
      <c r="B69" s="4">
        <f t="shared" si="6"/>
        <v>4</v>
      </c>
      <c r="C69" s="11">
        <f t="shared" si="3"/>
        <v>44287</v>
      </c>
      <c r="E69" s="15">
        <v>798328</v>
      </c>
      <c r="F69" s="16">
        <v>56526</v>
      </c>
      <c r="G69" s="16">
        <v>2237</v>
      </c>
      <c r="H69" s="16">
        <v>223</v>
      </c>
      <c r="I69" s="16">
        <v>159</v>
      </c>
      <c r="J69" s="16">
        <v>10</v>
      </c>
      <c r="K69" s="16">
        <v>9</v>
      </c>
      <c r="L69" s="16">
        <v>131</v>
      </c>
      <c r="M69" s="16">
        <v>119</v>
      </c>
      <c r="N69" s="16">
        <v>116</v>
      </c>
      <c r="O69" s="16">
        <v>99</v>
      </c>
      <c r="P69" s="17">
        <f t="shared" si="4"/>
        <v>857571</v>
      </c>
      <c r="Q69" s="2"/>
      <c r="R69" s="114"/>
      <c r="S69" s="114"/>
      <c r="T69" s="114"/>
      <c r="U69" s="114"/>
      <c r="V69" s="114"/>
      <c r="W69" s="114"/>
      <c r="X69" s="114"/>
      <c r="Y69" s="114"/>
      <c r="Z69" s="114"/>
      <c r="AA69" s="114"/>
      <c r="AB69" s="114"/>
      <c r="AC69" s="2"/>
    </row>
    <row r="70" spans="1:29" x14ac:dyDescent="0.2">
      <c r="A70" s="4">
        <f t="shared" si="5"/>
        <v>2021</v>
      </c>
      <c r="B70" s="4">
        <f t="shared" si="6"/>
        <v>5</v>
      </c>
      <c r="C70" s="11">
        <f t="shared" si="3"/>
        <v>44317</v>
      </c>
      <c r="E70" s="15">
        <v>798591</v>
      </c>
      <c r="F70" s="16">
        <v>56465</v>
      </c>
      <c r="G70" s="16">
        <v>2230</v>
      </c>
      <c r="H70" s="16">
        <v>223</v>
      </c>
      <c r="I70" s="16">
        <v>158</v>
      </c>
      <c r="J70" s="16">
        <v>10</v>
      </c>
      <c r="K70" s="16">
        <v>9</v>
      </c>
      <c r="L70" s="16">
        <v>132</v>
      </c>
      <c r="M70" s="16">
        <v>120</v>
      </c>
      <c r="N70" s="16">
        <v>117</v>
      </c>
      <c r="O70" s="16">
        <v>100</v>
      </c>
      <c r="P70" s="17">
        <f t="shared" si="4"/>
        <v>857768</v>
      </c>
      <c r="Q70" s="2"/>
      <c r="R70" s="114"/>
      <c r="S70" s="114"/>
      <c r="T70" s="114"/>
      <c r="U70" s="114"/>
      <c r="V70" s="114"/>
      <c r="W70" s="114"/>
      <c r="X70" s="114"/>
      <c r="Y70" s="114"/>
      <c r="Z70" s="114"/>
      <c r="AA70" s="114"/>
      <c r="AB70" s="114"/>
      <c r="AC70" s="2"/>
    </row>
    <row r="71" spans="1:29" x14ac:dyDescent="0.2">
      <c r="A71" s="4">
        <f t="shared" si="5"/>
        <v>2021</v>
      </c>
      <c r="B71" s="4">
        <f t="shared" si="6"/>
        <v>6</v>
      </c>
      <c r="C71" s="11">
        <f t="shared" si="3"/>
        <v>44348</v>
      </c>
      <c r="E71" s="15">
        <v>798857</v>
      </c>
      <c r="F71" s="16">
        <v>56404</v>
      </c>
      <c r="G71" s="16">
        <v>2224</v>
      </c>
      <c r="H71" s="16">
        <v>222</v>
      </c>
      <c r="I71" s="16">
        <v>158</v>
      </c>
      <c r="J71" s="16">
        <v>10</v>
      </c>
      <c r="K71" s="16">
        <v>9</v>
      </c>
      <c r="L71" s="16">
        <v>134</v>
      </c>
      <c r="M71" s="16">
        <v>122</v>
      </c>
      <c r="N71" s="16">
        <v>117</v>
      </c>
      <c r="O71" s="16">
        <v>100</v>
      </c>
      <c r="P71" s="17">
        <f t="shared" si="4"/>
        <v>857968</v>
      </c>
      <c r="Q71" s="2"/>
      <c r="R71" s="114"/>
      <c r="S71" s="114"/>
      <c r="T71" s="114"/>
      <c r="U71" s="114"/>
      <c r="V71" s="114"/>
      <c r="W71" s="114"/>
      <c r="X71" s="114"/>
      <c r="Y71" s="114"/>
      <c r="Z71" s="114"/>
      <c r="AA71" s="114"/>
      <c r="AB71" s="114"/>
      <c r="AC71" s="2"/>
    </row>
    <row r="72" spans="1:29" x14ac:dyDescent="0.2">
      <c r="A72" s="4">
        <f t="shared" si="5"/>
        <v>2021</v>
      </c>
      <c r="B72" s="4">
        <f t="shared" si="6"/>
        <v>7</v>
      </c>
      <c r="C72" s="11">
        <f t="shared" si="3"/>
        <v>44378</v>
      </c>
      <c r="E72" s="15">
        <v>798522</v>
      </c>
      <c r="F72" s="16">
        <v>56346</v>
      </c>
      <c r="G72" s="16">
        <v>2219</v>
      </c>
      <c r="H72" s="16">
        <v>222</v>
      </c>
      <c r="I72" s="16">
        <v>157</v>
      </c>
      <c r="J72" s="16">
        <v>10</v>
      </c>
      <c r="K72" s="16">
        <v>9</v>
      </c>
      <c r="L72" s="16">
        <v>133</v>
      </c>
      <c r="M72" s="16">
        <v>121</v>
      </c>
      <c r="N72" s="16">
        <v>117</v>
      </c>
      <c r="O72" s="16">
        <v>100</v>
      </c>
      <c r="P72" s="17">
        <f t="shared" si="4"/>
        <v>857569</v>
      </c>
      <c r="Q72" s="2"/>
      <c r="R72" s="114"/>
      <c r="S72" s="114"/>
      <c r="T72" s="114"/>
      <c r="U72" s="114"/>
      <c r="V72" s="114"/>
      <c r="W72" s="114"/>
      <c r="X72" s="114"/>
      <c r="Y72" s="114"/>
      <c r="Z72" s="114"/>
      <c r="AA72" s="114"/>
      <c r="AB72" s="114"/>
      <c r="AC72" s="2"/>
    </row>
    <row r="73" spans="1:29" x14ac:dyDescent="0.2">
      <c r="A73" s="4">
        <f t="shared" si="5"/>
        <v>2021</v>
      </c>
      <c r="B73" s="4">
        <f t="shared" si="6"/>
        <v>8</v>
      </c>
      <c r="C73" s="11">
        <f t="shared" si="3"/>
        <v>44409</v>
      </c>
      <c r="E73" s="15">
        <v>798791</v>
      </c>
      <c r="F73" s="16">
        <v>56272</v>
      </c>
      <c r="G73" s="16">
        <v>2213</v>
      </c>
      <c r="H73" s="16">
        <v>221</v>
      </c>
      <c r="I73" s="16">
        <v>150</v>
      </c>
      <c r="J73" s="16">
        <v>10</v>
      </c>
      <c r="K73" s="16">
        <v>9</v>
      </c>
      <c r="L73" s="16">
        <v>135</v>
      </c>
      <c r="M73" s="16">
        <v>123</v>
      </c>
      <c r="N73" s="16">
        <v>117</v>
      </c>
      <c r="O73" s="16">
        <v>100</v>
      </c>
      <c r="P73" s="17">
        <f t="shared" si="4"/>
        <v>857759</v>
      </c>
      <c r="Q73" s="2"/>
      <c r="R73" s="114"/>
      <c r="S73" s="114"/>
      <c r="T73" s="114"/>
      <c r="U73" s="114"/>
      <c r="V73" s="114"/>
      <c r="W73" s="114"/>
      <c r="X73" s="114"/>
      <c r="Y73" s="114"/>
      <c r="Z73" s="114"/>
      <c r="AA73" s="114"/>
      <c r="AB73" s="114"/>
      <c r="AC73" s="2"/>
    </row>
    <row r="74" spans="1:29" x14ac:dyDescent="0.2">
      <c r="A74" s="4">
        <f t="shared" si="5"/>
        <v>2021</v>
      </c>
      <c r="B74" s="4">
        <f t="shared" si="6"/>
        <v>9</v>
      </c>
      <c r="C74" s="11">
        <f t="shared" si="3"/>
        <v>44440</v>
      </c>
      <c r="E74" s="15">
        <v>799060</v>
      </c>
      <c r="F74" s="16">
        <v>56254</v>
      </c>
      <c r="G74" s="16">
        <v>2207</v>
      </c>
      <c r="H74" s="16">
        <v>220</v>
      </c>
      <c r="I74" s="16">
        <v>150</v>
      </c>
      <c r="J74" s="16">
        <v>10</v>
      </c>
      <c r="K74" s="16">
        <v>9</v>
      </c>
      <c r="L74" s="16">
        <v>135</v>
      </c>
      <c r="M74" s="16">
        <v>123</v>
      </c>
      <c r="N74" s="16">
        <v>118</v>
      </c>
      <c r="O74" s="16">
        <v>101</v>
      </c>
      <c r="P74" s="17">
        <f t="shared" si="4"/>
        <v>858004</v>
      </c>
      <c r="Q74" s="2"/>
      <c r="R74" s="114"/>
      <c r="S74" s="114"/>
      <c r="T74" s="114"/>
      <c r="U74" s="114"/>
      <c r="V74" s="114"/>
      <c r="W74" s="114"/>
      <c r="X74" s="114"/>
      <c r="Y74" s="114"/>
      <c r="Z74" s="114"/>
      <c r="AA74" s="114"/>
      <c r="AB74" s="114"/>
      <c r="AC74" s="2"/>
    </row>
    <row r="75" spans="1:29" x14ac:dyDescent="0.2">
      <c r="A75" s="4">
        <f t="shared" si="5"/>
        <v>2021</v>
      </c>
      <c r="B75" s="4">
        <f t="shared" si="6"/>
        <v>10</v>
      </c>
      <c r="C75" s="11">
        <f t="shared" si="3"/>
        <v>44470</v>
      </c>
      <c r="E75" s="15">
        <v>800670</v>
      </c>
      <c r="F75" s="16">
        <v>56308</v>
      </c>
      <c r="G75" s="16">
        <v>2210</v>
      </c>
      <c r="H75" s="16">
        <v>220</v>
      </c>
      <c r="I75" s="16">
        <v>154</v>
      </c>
      <c r="J75" s="16">
        <v>10</v>
      </c>
      <c r="K75" s="16">
        <v>9</v>
      </c>
      <c r="L75" s="16">
        <v>135</v>
      </c>
      <c r="M75" s="16">
        <v>123</v>
      </c>
      <c r="N75" s="16">
        <v>118</v>
      </c>
      <c r="O75" s="16">
        <v>101</v>
      </c>
      <c r="P75" s="17">
        <f t="shared" si="4"/>
        <v>859671</v>
      </c>
      <c r="Q75" s="2"/>
      <c r="R75" s="114"/>
      <c r="S75" s="114"/>
      <c r="T75" s="114"/>
      <c r="U75" s="114"/>
      <c r="V75" s="114"/>
      <c r="W75" s="114"/>
      <c r="X75" s="114"/>
      <c r="Y75" s="114"/>
      <c r="Z75" s="114"/>
      <c r="AA75" s="114"/>
      <c r="AB75" s="114"/>
      <c r="AC75" s="2"/>
    </row>
    <row r="76" spans="1:29" x14ac:dyDescent="0.2">
      <c r="A76" s="4">
        <f t="shared" si="5"/>
        <v>2021</v>
      </c>
      <c r="B76" s="4">
        <f t="shared" si="6"/>
        <v>11</v>
      </c>
      <c r="C76" s="11">
        <f t="shared" si="3"/>
        <v>44501</v>
      </c>
      <c r="E76" s="15">
        <v>802559</v>
      </c>
      <c r="F76" s="16">
        <v>56450</v>
      </c>
      <c r="G76" s="16">
        <v>2210</v>
      </c>
      <c r="H76" s="16">
        <v>219</v>
      </c>
      <c r="I76" s="16">
        <v>154</v>
      </c>
      <c r="J76" s="16">
        <v>10</v>
      </c>
      <c r="K76" s="16">
        <v>9</v>
      </c>
      <c r="L76" s="16">
        <v>136</v>
      </c>
      <c r="M76" s="16">
        <v>124</v>
      </c>
      <c r="N76" s="16">
        <v>118</v>
      </c>
      <c r="O76" s="16">
        <v>101</v>
      </c>
      <c r="P76" s="17">
        <f t="shared" si="4"/>
        <v>861702</v>
      </c>
      <c r="Q76" s="2"/>
      <c r="R76" s="114"/>
      <c r="S76" s="114"/>
      <c r="T76" s="114"/>
      <c r="U76" s="114"/>
      <c r="V76" s="114"/>
      <c r="W76" s="114"/>
      <c r="X76" s="114"/>
      <c r="Y76" s="114"/>
      <c r="Z76" s="114"/>
      <c r="AA76" s="114"/>
      <c r="AB76" s="114"/>
      <c r="AC76" s="2"/>
    </row>
    <row r="77" spans="1:29" x14ac:dyDescent="0.2">
      <c r="A77" s="4">
        <f t="shared" si="5"/>
        <v>2021</v>
      </c>
      <c r="B77" s="4">
        <f t="shared" si="6"/>
        <v>12</v>
      </c>
      <c r="C77" s="11">
        <f t="shared" si="3"/>
        <v>44531</v>
      </c>
      <c r="E77" s="15">
        <v>804284</v>
      </c>
      <c r="F77" s="16">
        <v>56569</v>
      </c>
      <c r="G77" s="16">
        <v>2215</v>
      </c>
      <c r="H77" s="16">
        <v>218</v>
      </c>
      <c r="I77" s="16">
        <v>153</v>
      </c>
      <c r="J77" s="16">
        <v>10</v>
      </c>
      <c r="K77" s="16">
        <v>9</v>
      </c>
      <c r="L77" s="16">
        <v>136</v>
      </c>
      <c r="M77" s="16">
        <v>124</v>
      </c>
      <c r="N77" s="16">
        <v>118</v>
      </c>
      <c r="O77" s="16">
        <v>101</v>
      </c>
      <c r="P77" s="17">
        <f t="shared" si="4"/>
        <v>863550</v>
      </c>
      <c r="Q77" s="2"/>
      <c r="R77" s="114"/>
      <c r="S77" s="114"/>
      <c r="T77" s="114"/>
      <c r="U77" s="114"/>
      <c r="V77" s="114"/>
      <c r="W77" s="114"/>
      <c r="X77" s="114"/>
      <c r="Y77" s="114"/>
      <c r="Z77" s="114"/>
      <c r="AA77" s="114"/>
      <c r="AB77" s="114"/>
      <c r="AC77" s="2"/>
    </row>
    <row r="78" spans="1:29" x14ac:dyDescent="0.2">
      <c r="A78" s="4">
        <f t="shared" si="5"/>
        <v>2022</v>
      </c>
      <c r="B78" s="4">
        <f t="shared" si="6"/>
        <v>1</v>
      </c>
      <c r="C78" s="11">
        <f t="shared" si="3"/>
        <v>44562</v>
      </c>
      <c r="E78" s="15">
        <v>806001</v>
      </c>
      <c r="F78" s="16">
        <v>56649</v>
      </c>
      <c r="G78" s="16">
        <v>2219</v>
      </c>
      <c r="H78" s="16">
        <v>218</v>
      </c>
      <c r="I78" s="16">
        <v>152</v>
      </c>
      <c r="J78" s="16">
        <v>10</v>
      </c>
      <c r="K78" s="16">
        <v>9</v>
      </c>
      <c r="L78" s="16">
        <v>135</v>
      </c>
      <c r="M78" s="16">
        <v>123</v>
      </c>
      <c r="N78" s="16">
        <v>117</v>
      </c>
      <c r="O78" s="16">
        <v>100</v>
      </c>
      <c r="P78" s="17">
        <f t="shared" si="4"/>
        <v>865349</v>
      </c>
      <c r="Q78" s="2"/>
      <c r="R78" s="114"/>
      <c r="S78" s="114"/>
      <c r="T78" s="114"/>
      <c r="U78" s="114"/>
      <c r="V78" s="114"/>
      <c r="W78" s="114"/>
      <c r="X78" s="114"/>
      <c r="Y78" s="114"/>
      <c r="Z78" s="114"/>
      <c r="AA78" s="114"/>
      <c r="AB78" s="114"/>
      <c r="AC78" s="2"/>
    </row>
    <row r="79" spans="1:29" x14ac:dyDescent="0.2">
      <c r="A79" s="4">
        <f t="shared" si="5"/>
        <v>2022</v>
      </c>
      <c r="B79" s="4">
        <f t="shared" si="6"/>
        <v>2</v>
      </c>
      <c r="C79" s="11">
        <f t="shared" si="3"/>
        <v>44593</v>
      </c>
      <c r="E79" s="15">
        <v>807080</v>
      </c>
      <c r="F79" s="16">
        <v>56695</v>
      </c>
      <c r="G79" s="16">
        <v>2219</v>
      </c>
      <c r="H79" s="16">
        <v>217</v>
      </c>
      <c r="I79" s="16">
        <v>152</v>
      </c>
      <c r="J79" s="16">
        <v>10</v>
      </c>
      <c r="K79" s="16">
        <v>9</v>
      </c>
      <c r="L79" s="16">
        <v>135</v>
      </c>
      <c r="M79" s="16">
        <v>123</v>
      </c>
      <c r="N79" s="16">
        <v>117</v>
      </c>
      <c r="O79" s="16">
        <v>100</v>
      </c>
      <c r="P79" s="17">
        <f t="shared" si="4"/>
        <v>866473</v>
      </c>
      <c r="Q79" s="2"/>
      <c r="R79" s="114"/>
      <c r="S79" s="114"/>
      <c r="T79" s="114"/>
      <c r="U79" s="114"/>
      <c r="V79" s="114"/>
      <c r="W79" s="114"/>
      <c r="X79" s="114"/>
      <c r="Y79" s="114"/>
      <c r="Z79" s="114"/>
      <c r="AA79" s="114"/>
      <c r="AB79" s="114"/>
      <c r="AC79" s="2"/>
    </row>
    <row r="80" spans="1:29" x14ac:dyDescent="0.2">
      <c r="A80" s="4">
        <f t="shared" si="5"/>
        <v>2022</v>
      </c>
      <c r="B80" s="4">
        <f t="shared" si="6"/>
        <v>3</v>
      </c>
      <c r="C80" s="11">
        <f t="shared" si="3"/>
        <v>44621</v>
      </c>
      <c r="E80" s="15">
        <v>807360</v>
      </c>
      <c r="F80" s="16">
        <v>56708</v>
      </c>
      <c r="G80" s="16">
        <v>2217</v>
      </c>
      <c r="H80" s="16">
        <v>216</v>
      </c>
      <c r="I80" s="16">
        <v>151</v>
      </c>
      <c r="J80" s="16">
        <v>10</v>
      </c>
      <c r="K80" s="16">
        <v>9</v>
      </c>
      <c r="L80" s="16">
        <v>136</v>
      </c>
      <c r="M80" s="16">
        <v>124</v>
      </c>
      <c r="N80" s="16">
        <v>117</v>
      </c>
      <c r="O80" s="16">
        <v>100</v>
      </c>
      <c r="P80" s="17">
        <f t="shared" si="4"/>
        <v>866764</v>
      </c>
      <c r="Q80" s="2"/>
      <c r="R80" s="114"/>
      <c r="S80" s="114"/>
      <c r="T80" s="114"/>
      <c r="U80" s="114"/>
      <c r="V80" s="114"/>
      <c r="W80" s="114"/>
      <c r="X80" s="114"/>
      <c r="Y80" s="114"/>
      <c r="Z80" s="114"/>
      <c r="AA80" s="114"/>
      <c r="AB80" s="114"/>
      <c r="AC80" s="2"/>
    </row>
    <row r="81" spans="1:29" x14ac:dyDescent="0.2">
      <c r="A81" s="4">
        <f t="shared" si="5"/>
        <v>2022</v>
      </c>
      <c r="B81" s="4">
        <f t="shared" si="6"/>
        <v>4</v>
      </c>
      <c r="C81" s="11">
        <f t="shared" si="3"/>
        <v>44652</v>
      </c>
      <c r="E81" s="15">
        <v>807640</v>
      </c>
      <c r="F81" s="16">
        <v>56657</v>
      </c>
      <c r="G81" s="16">
        <v>2211</v>
      </c>
      <c r="H81" s="16">
        <v>216</v>
      </c>
      <c r="I81" s="16">
        <v>150</v>
      </c>
      <c r="J81" s="16">
        <v>10</v>
      </c>
      <c r="K81" s="16">
        <v>9</v>
      </c>
      <c r="L81" s="16">
        <v>136</v>
      </c>
      <c r="M81" s="16">
        <v>124</v>
      </c>
      <c r="N81" s="16">
        <v>117</v>
      </c>
      <c r="O81" s="16">
        <v>100</v>
      </c>
      <c r="P81" s="17">
        <f t="shared" si="4"/>
        <v>866987</v>
      </c>
      <c r="Q81" s="2"/>
      <c r="R81" s="114"/>
      <c r="S81" s="114"/>
      <c r="T81" s="114"/>
      <c r="U81" s="114"/>
      <c r="V81" s="114"/>
      <c r="W81" s="114"/>
      <c r="X81" s="114"/>
      <c r="Y81" s="114"/>
      <c r="Z81" s="114"/>
      <c r="AA81" s="114"/>
      <c r="AB81" s="114"/>
      <c r="AC81" s="2"/>
    </row>
    <row r="82" spans="1:29" x14ac:dyDescent="0.2">
      <c r="A82" s="4">
        <f t="shared" si="5"/>
        <v>2022</v>
      </c>
      <c r="B82" s="4">
        <f t="shared" si="6"/>
        <v>5</v>
      </c>
      <c r="C82" s="11">
        <f t="shared" si="3"/>
        <v>44682</v>
      </c>
      <c r="E82" s="15">
        <v>807922</v>
      </c>
      <c r="F82" s="16">
        <v>56608</v>
      </c>
      <c r="G82" s="16">
        <v>2206</v>
      </c>
      <c r="H82" s="16">
        <v>215</v>
      </c>
      <c r="I82" s="16">
        <v>150</v>
      </c>
      <c r="J82" s="16">
        <v>10</v>
      </c>
      <c r="K82" s="16">
        <v>9</v>
      </c>
      <c r="L82" s="16">
        <v>137</v>
      </c>
      <c r="M82" s="16">
        <v>125</v>
      </c>
      <c r="N82" s="16">
        <v>117</v>
      </c>
      <c r="O82" s="16">
        <v>100</v>
      </c>
      <c r="P82" s="17">
        <f t="shared" si="4"/>
        <v>867215</v>
      </c>
      <c r="Q82" s="2"/>
      <c r="R82" s="114"/>
      <c r="S82" s="114"/>
      <c r="T82" s="114"/>
      <c r="U82" s="114"/>
      <c r="V82" s="114"/>
      <c r="W82" s="114"/>
      <c r="X82" s="114"/>
      <c r="Y82" s="114"/>
      <c r="Z82" s="114"/>
      <c r="AA82" s="114"/>
      <c r="AB82" s="114"/>
      <c r="AC82" s="2"/>
    </row>
    <row r="83" spans="1:29" x14ac:dyDescent="0.2">
      <c r="A83" s="4">
        <f t="shared" si="5"/>
        <v>2022</v>
      </c>
      <c r="B83" s="4">
        <f t="shared" si="6"/>
        <v>6</v>
      </c>
      <c r="C83" s="11">
        <f t="shared" si="3"/>
        <v>44713</v>
      </c>
      <c r="E83" s="15">
        <v>808205</v>
      </c>
      <c r="F83" s="16">
        <v>56558</v>
      </c>
      <c r="G83" s="16">
        <v>2201</v>
      </c>
      <c r="H83" s="16">
        <v>215</v>
      </c>
      <c r="I83" s="16">
        <v>149</v>
      </c>
      <c r="J83" s="16">
        <v>10</v>
      </c>
      <c r="K83" s="16">
        <v>9</v>
      </c>
      <c r="L83" s="16">
        <v>139</v>
      </c>
      <c r="M83" s="16">
        <v>127</v>
      </c>
      <c r="N83" s="16">
        <v>117</v>
      </c>
      <c r="O83" s="16">
        <v>100</v>
      </c>
      <c r="P83" s="17">
        <f t="shared" si="4"/>
        <v>867445</v>
      </c>
      <c r="Q83" s="2"/>
      <c r="R83" s="114"/>
      <c r="S83" s="114"/>
      <c r="T83" s="114"/>
      <c r="U83" s="114"/>
      <c r="V83" s="114"/>
      <c r="W83" s="114"/>
      <c r="X83" s="114"/>
      <c r="Y83" s="114"/>
      <c r="Z83" s="114"/>
      <c r="AA83" s="114"/>
      <c r="AB83" s="114"/>
      <c r="AC83" s="2"/>
    </row>
    <row r="84" spans="1:29" x14ac:dyDescent="0.2">
      <c r="A84" s="4">
        <f t="shared" si="5"/>
        <v>2022</v>
      </c>
      <c r="B84" s="4">
        <f t="shared" si="6"/>
        <v>7</v>
      </c>
      <c r="C84" s="11">
        <f t="shared" si="3"/>
        <v>44743</v>
      </c>
      <c r="E84" s="15">
        <v>807880</v>
      </c>
      <c r="F84" s="16">
        <v>56512</v>
      </c>
      <c r="G84" s="16">
        <v>2195</v>
      </c>
      <c r="H84" s="16">
        <v>214</v>
      </c>
      <c r="I84" s="16">
        <v>148</v>
      </c>
      <c r="J84" s="16">
        <v>10</v>
      </c>
      <c r="K84" s="16">
        <v>9</v>
      </c>
      <c r="L84" s="16">
        <v>139</v>
      </c>
      <c r="M84" s="16">
        <v>127</v>
      </c>
      <c r="N84" s="16">
        <v>117</v>
      </c>
      <c r="O84" s="16">
        <v>100</v>
      </c>
      <c r="P84" s="17">
        <f t="shared" si="4"/>
        <v>867067</v>
      </c>
      <c r="Q84" s="2"/>
      <c r="R84" s="114"/>
      <c r="S84" s="114"/>
      <c r="T84" s="114"/>
      <c r="U84" s="114"/>
      <c r="V84" s="114"/>
      <c r="W84" s="114"/>
      <c r="X84" s="114"/>
      <c r="Y84" s="114"/>
      <c r="Z84" s="114"/>
      <c r="AA84" s="114"/>
      <c r="AB84" s="114"/>
      <c r="AC84" s="2"/>
    </row>
    <row r="85" spans="1:29" x14ac:dyDescent="0.2">
      <c r="A85" s="4">
        <f t="shared" si="5"/>
        <v>2022</v>
      </c>
      <c r="B85" s="4">
        <f t="shared" si="6"/>
        <v>8</v>
      </c>
      <c r="C85" s="11">
        <f t="shared" si="3"/>
        <v>44774</v>
      </c>
      <c r="E85" s="15">
        <v>808165</v>
      </c>
      <c r="F85" s="16">
        <v>56452</v>
      </c>
      <c r="G85" s="16">
        <v>2190</v>
      </c>
      <c r="H85" s="16">
        <v>213</v>
      </c>
      <c r="I85" s="16">
        <v>142</v>
      </c>
      <c r="J85" s="16">
        <v>10</v>
      </c>
      <c r="K85" s="16">
        <v>9</v>
      </c>
      <c r="L85" s="16">
        <v>140</v>
      </c>
      <c r="M85" s="16">
        <v>128</v>
      </c>
      <c r="N85" s="16">
        <v>117</v>
      </c>
      <c r="O85" s="16">
        <v>100</v>
      </c>
      <c r="P85" s="17">
        <f t="shared" si="4"/>
        <v>867287</v>
      </c>
      <c r="Q85" s="2"/>
      <c r="R85" s="114"/>
      <c r="S85" s="114"/>
      <c r="T85" s="114"/>
      <c r="U85" s="114"/>
      <c r="V85" s="114"/>
      <c r="W85" s="114"/>
      <c r="X85" s="114"/>
      <c r="Y85" s="114"/>
      <c r="Z85" s="114"/>
      <c r="AA85" s="114"/>
      <c r="AB85" s="114"/>
      <c r="AC85" s="2"/>
    </row>
    <row r="86" spans="1:29" x14ac:dyDescent="0.2">
      <c r="A86" s="4">
        <f t="shared" si="5"/>
        <v>2022</v>
      </c>
      <c r="B86" s="4">
        <f t="shared" si="6"/>
        <v>9</v>
      </c>
      <c r="C86" s="11">
        <f t="shared" si="3"/>
        <v>44805</v>
      </c>
      <c r="E86" s="15">
        <v>808450</v>
      </c>
      <c r="F86" s="16">
        <v>56449</v>
      </c>
      <c r="G86" s="16">
        <v>2184</v>
      </c>
      <c r="H86" s="16">
        <v>213</v>
      </c>
      <c r="I86" s="16">
        <v>142</v>
      </c>
      <c r="J86" s="16">
        <v>10</v>
      </c>
      <c r="K86" s="16">
        <v>9</v>
      </c>
      <c r="L86" s="16">
        <v>140</v>
      </c>
      <c r="M86" s="16">
        <v>128</v>
      </c>
      <c r="N86" s="16">
        <v>118</v>
      </c>
      <c r="O86" s="16">
        <v>101</v>
      </c>
      <c r="P86" s="17">
        <f t="shared" si="4"/>
        <v>867564</v>
      </c>
      <c r="Q86" s="2"/>
      <c r="R86" s="114"/>
      <c r="S86" s="114"/>
      <c r="T86" s="114"/>
      <c r="U86" s="114"/>
      <c r="V86" s="114"/>
      <c r="W86" s="114"/>
      <c r="X86" s="114"/>
      <c r="Y86" s="114"/>
      <c r="Z86" s="114"/>
      <c r="AA86" s="114"/>
      <c r="AB86" s="114"/>
      <c r="AC86" s="2"/>
    </row>
    <row r="87" spans="1:29" x14ac:dyDescent="0.2">
      <c r="A87" s="4">
        <f t="shared" si="5"/>
        <v>2022</v>
      </c>
      <c r="B87" s="4">
        <f t="shared" si="6"/>
        <v>10</v>
      </c>
      <c r="C87" s="11">
        <f t="shared" si="3"/>
        <v>44835</v>
      </c>
      <c r="E87" s="15">
        <v>810093</v>
      </c>
      <c r="F87" s="16">
        <v>56517</v>
      </c>
      <c r="G87" s="16">
        <v>2186</v>
      </c>
      <c r="H87" s="16">
        <v>212</v>
      </c>
      <c r="I87" s="16">
        <v>147</v>
      </c>
      <c r="J87" s="16">
        <v>10</v>
      </c>
      <c r="K87" s="16">
        <v>9</v>
      </c>
      <c r="L87" s="16">
        <v>140</v>
      </c>
      <c r="M87" s="16">
        <v>128</v>
      </c>
      <c r="N87" s="16">
        <v>118</v>
      </c>
      <c r="O87" s="16">
        <v>101</v>
      </c>
      <c r="P87" s="17">
        <f t="shared" si="4"/>
        <v>869276</v>
      </c>
      <c r="Q87" s="2"/>
      <c r="R87" s="114"/>
      <c r="S87" s="114"/>
      <c r="T87" s="114"/>
      <c r="U87" s="114"/>
      <c r="V87" s="114"/>
      <c r="W87" s="114"/>
      <c r="X87" s="114"/>
      <c r="Y87" s="114"/>
      <c r="Z87" s="114"/>
      <c r="AA87" s="114"/>
      <c r="AB87" s="114"/>
      <c r="AC87" s="2"/>
    </row>
    <row r="88" spans="1:29" x14ac:dyDescent="0.2">
      <c r="A88" s="4">
        <f t="shared" si="5"/>
        <v>2022</v>
      </c>
      <c r="B88" s="4">
        <f t="shared" si="6"/>
        <v>11</v>
      </c>
      <c r="C88" s="11">
        <f t="shared" si="3"/>
        <v>44866</v>
      </c>
      <c r="E88" s="15">
        <v>812020</v>
      </c>
      <c r="F88" s="16">
        <v>56674</v>
      </c>
      <c r="G88" s="16">
        <v>2187</v>
      </c>
      <c r="H88" s="16">
        <v>212</v>
      </c>
      <c r="I88" s="16">
        <v>146</v>
      </c>
      <c r="J88" s="16">
        <v>10</v>
      </c>
      <c r="K88" s="16">
        <v>9</v>
      </c>
      <c r="L88" s="16">
        <v>141</v>
      </c>
      <c r="M88" s="16">
        <v>129</v>
      </c>
      <c r="N88" s="16">
        <v>118</v>
      </c>
      <c r="O88" s="16">
        <v>101</v>
      </c>
      <c r="P88" s="17">
        <f t="shared" si="4"/>
        <v>871362</v>
      </c>
      <c r="Q88" s="2"/>
      <c r="R88" s="114"/>
      <c r="S88" s="114"/>
      <c r="T88" s="114"/>
      <c r="U88" s="114"/>
      <c r="V88" s="114"/>
      <c r="W88" s="114"/>
      <c r="X88" s="114"/>
      <c r="Y88" s="114"/>
      <c r="Z88" s="114"/>
      <c r="AA88" s="114"/>
      <c r="AB88" s="114"/>
      <c r="AC88" s="2"/>
    </row>
    <row r="89" spans="1:29" x14ac:dyDescent="0.2">
      <c r="A89" s="4">
        <f t="shared" si="5"/>
        <v>2022</v>
      </c>
      <c r="B89" s="4">
        <f t="shared" si="6"/>
        <v>12</v>
      </c>
      <c r="C89" s="11">
        <f t="shared" si="3"/>
        <v>44896</v>
      </c>
      <c r="E89" s="15">
        <v>813781</v>
      </c>
      <c r="F89" s="16">
        <v>56808</v>
      </c>
      <c r="G89" s="16">
        <v>2191</v>
      </c>
      <c r="H89" s="16">
        <v>211</v>
      </c>
      <c r="I89" s="16">
        <v>145</v>
      </c>
      <c r="J89" s="16">
        <v>10</v>
      </c>
      <c r="K89" s="16">
        <v>9</v>
      </c>
      <c r="L89" s="16">
        <v>141</v>
      </c>
      <c r="M89" s="16">
        <v>129</v>
      </c>
      <c r="N89" s="16">
        <v>118</v>
      </c>
      <c r="O89" s="16">
        <v>101</v>
      </c>
      <c r="P89" s="17">
        <f t="shared" si="4"/>
        <v>873260</v>
      </c>
      <c r="Q89" s="2"/>
      <c r="R89" s="114"/>
      <c r="S89" s="114"/>
      <c r="T89" s="114"/>
      <c r="U89" s="114"/>
      <c r="V89" s="114"/>
      <c r="W89" s="114"/>
      <c r="X89" s="114"/>
      <c r="Y89" s="114"/>
      <c r="Z89" s="114"/>
      <c r="AA89" s="114"/>
      <c r="AB89" s="114"/>
      <c r="AC89" s="2"/>
    </row>
    <row r="90" spans="1:29" x14ac:dyDescent="0.2">
      <c r="A90" s="4">
        <f t="shared" si="5"/>
        <v>2023</v>
      </c>
      <c r="B90" s="4">
        <f t="shared" si="6"/>
        <v>1</v>
      </c>
      <c r="C90" s="11">
        <f t="shared" si="3"/>
        <v>44927</v>
      </c>
      <c r="E90" s="15">
        <v>815536</v>
      </c>
      <c r="F90" s="16">
        <v>56901</v>
      </c>
      <c r="G90" s="16">
        <v>2196</v>
      </c>
      <c r="H90" s="16">
        <v>210</v>
      </c>
      <c r="I90" s="16">
        <v>145</v>
      </c>
      <c r="J90" s="16">
        <v>10</v>
      </c>
      <c r="K90" s="16">
        <v>9</v>
      </c>
      <c r="L90" s="16">
        <v>140</v>
      </c>
      <c r="M90" s="16">
        <v>128</v>
      </c>
      <c r="N90" s="16">
        <v>117</v>
      </c>
      <c r="O90" s="16">
        <v>100</v>
      </c>
      <c r="P90" s="17">
        <f t="shared" si="4"/>
        <v>875110</v>
      </c>
      <c r="Q90" s="2"/>
      <c r="R90" s="114"/>
      <c r="S90" s="114"/>
      <c r="T90" s="114"/>
      <c r="U90" s="114"/>
      <c r="V90" s="114"/>
      <c r="W90" s="114"/>
      <c r="X90" s="114"/>
      <c r="Y90" s="114"/>
      <c r="Z90" s="114"/>
      <c r="AA90" s="114"/>
      <c r="AB90" s="114"/>
      <c r="AC90" s="2"/>
    </row>
    <row r="91" spans="1:29" x14ac:dyDescent="0.2">
      <c r="A91" s="4">
        <f t="shared" si="5"/>
        <v>2023</v>
      </c>
      <c r="B91" s="4">
        <f t="shared" si="6"/>
        <v>2</v>
      </c>
      <c r="C91" s="11">
        <f t="shared" si="3"/>
        <v>44958</v>
      </c>
      <c r="E91" s="15">
        <v>816646</v>
      </c>
      <c r="F91" s="16">
        <v>56960</v>
      </c>
      <c r="G91" s="16">
        <v>2195</v>
      </c>
      <c r="H91" s="16">
        <v>210</v>
      </c>
      <c r="I91" s="16">
        <v>144</v>
      </c>
      <c r="J91" s="16">
        <v>10</v>
      </c>
      <c r="K91" s="16">
        <v>9</v>
      </c>
      <c r="L91" s="16">
        <v>140</v>
      </c>
      <c r="M91" s="16">
        <v>128</v>
      </c>
      <c r="N91" s="16">
        <v>117</v>
      </c>
      <c r="O91" s="16">
        <v>100</v>
      </c>
      <c r="P91" s="17">
        <f t="shared" si="4"/>
        <v>876278</v>
      </c>
      <c r="Q91" s="2"/>
      <c r="R91" s="114"/>
      <c r="S91" s="114"/>
      <c r="T91" s="114"/>
      <c r="U91" s="114"/>
      <c r="V91" s="114"/>
      <c r="W91" s="114"/>
      <c r="X91" s="114"/>
      <c r="Y91" s="114"/>
      <c r="Z91" s="114"/>
      <c r="AA91" s="114"/>
      <c r="AB91" s="114"/>
      <c r="AC91" s="2"/>
    </row>
    <row r="92" spans="1:29" x14ac:dyDescent="0.2">
      <c r="A92" s="4">
        <f t="shared" si="5"/>
        <v>2023</v>
      </c>
      <c r="B92" s="4">
        <f t="shared" si="6"/>
        <v>3</v>
      </c>
      <c r="C92" s="11">
        <f t="shared" si="3"/>
        <v>44986</v>
      </c>
      <c r="E92" s="15">
        <v>816948</v>
      </c>
      <c r="F92" s="16">
        <v>56983</v>
      </c>
      <c r="G92" s="16">
        <v>2193</v>
      </c>
      <c r="H92" s="16">
        <v>209</v>
      </c>
      <c r="I92" s="16">
        <v>143</v>
      </c>
      <c r="J92" s="16">
        <v>10</v>
      </c>
      <c r="K92" s="16">
        <v>9</v>
      </c>
      <c r="L92" s="16">
        <v>141</v>
      </c>
      <c r="M92" s="16">
        <v>129</v>
      </c>
      <c r="N92" s="16">
        <v>117</v>
      </c>
      <c r="O92" s="16">
        <v>100</v>
      </c>
      <c r="P92" s="17">
        <f t="shared" si="4"/>
        <v>876601</v>
      </c>
      <c r="Q92" s="2"/>
      <c r="R92" s="114"/>
      <c r="S92" s="114"/>
      <c r="T92" s="114"/>
      <c r="U92" s="114"/>
      <c r="V92" s="114"/>
      <c r="W92" s="114"/>
      <c r="X92" s="114"/>
      <c r="Y92" s="114"/>
      <c r="Z92" s="114"/>
      <c r="AA92" s="114"/>
      <c r="AB92" s="114"/>
      <c r="AC92" s="2"/>
    </row>
    <row r="93" spans="1:29" x14ac:dyDescent="0.2">
      <c r="A93" s="4">
        <f t="shared" si="5"/>
        <v>2023</v>
      </c>
      <c r="B93" s="4">
        <f t="shared" si="6"/>
        <v>4</v>
      </c>
      <c r="C93" s="11">
        <f t="shared" si="3"/>
        <v>45017</v>
      </c>
      <c r="E93" s="15">
        <v>817251</v>
      </c>
      <c r="F93" s="16">
        <v>56940</v>
      </c>
      <c r="G93" s="16">
        <v>2188</v>
      </c>
      <c r="H93" s="16">
        <v>209</v>
      </c>
      <c r="I93" s="16">
        <v>143</v>
      </c>
      <c r="J93" s="16">
        <v>10</v>
      </c>
      <c r="K93" s="16">
        <v>9</v>
      </c>
      <c r="L93" s="16">
        <v>141</v>
      </c>
      <c r="M93" s="16">
        <v>129</v>
      </c>
      <c r="N93" s="16">
        <v>117</v>
      </c>
      <c r="O93" s="16">
        <v>100</v>
      </c>
      <c r="P93" s="17">
        <f t="shared" si="4"/>
        <v>876856</v>
      </c>
      <c r="Q93" s="2"/>
      <c r="R93" s="114"/>
      <c r="S93" s="114"/>
      <c r="T93" s="114"/>
      <c r="U93" s="114"/>
      <c r="V93" s="114"/>
      <c r="W93" s="114"/>
      <c r="X93" s="114"/>
      <c r="Y93" s="114"/>
      <c r="Z93" s="114"/>
      <c r="AA93" s="114"/>
      <c r="AB93" s="114"/>
      <c r="AC93" s="2"/>
    </row>
    <row r="94" spans="1:29" x14ac:dyDescent="0.2">
      <c r="A94" s="4">
        <f t="shared" si="5"/>
        <v>2023</v>
      </c>
      <c r="B94" s="4">
        <f t="shared" si="6"/>
        <v>5</v>
      </c>
      <c r="C94" s="11">
        <f t="shared" ref="C94:C157" si="7">DATE(A94,B94,1)</f>
        <v>45047</v>
      </c>
      <c r="E94" s="15">
        <v>817554</v>
      </c>
      <c r="F94" s="16">
        <v>56895</v>
      </c>
      <c r="G94" s="16">
        <v>2182</v>
      </c>
      <c r="H94" s="16">
        <v>208</v>
      </c>
      <c r="I94" s="16">
        <v>142</v>
      </c>
      <c r="J94" s="16">
        <v>10</v>
      </c>
      <c r="K94" s="16">
        <v>9</v>
      </c>
      <c r="L94" s="16">
        <v>142</v>
      </c>
      <c r="M94" s="16">
        <v>130</v>
      </c>
      <c r="N94" s="16">
        <v>118</v>
      </c>
      <c r="O94" s="16">
        <v>101</v>
      </c>
      <c r="P94" s="17">
        <f t="shared" ref="P94:P157" si="8">SUM(E94:H94,J94,MAX(L94:M94),MAX(N94:O94))</f>
        <v>877109</v>
      </c>
      <c r="Q94" s="2"/>
      <c r="R94" s="114"/>
      <c r="S94" s="114"/>
      <c r="T94" s="114"/>
      <c r="U94" s="114"/>
      <c r="V94" s="114"/>
      <c r="W94" s="114"/>
      <c r="X94" s="114"/>
      <c r="Y94" s="114"/>
      <c r="Z94" s="114"/>
      <c r="AA94" s="114"/>
      <c r="AB94" s="114"/>
      <c r="AC94" s="2"/>
    </row>
    <row r="95" spans="1:29" x14ac:dyDescent="0.2">
      <c r="A95" s="4">
        <f t="shared" ref="A95:A158" si="9">IF(B95=1,A94+1,A94)</f>
        <v>2023</v>
      </c>
      <c r="B95" s="4">
        <f t="shared" ref="B95:B158" si="10">IF(B94=12,1,B94+1)</f>
        <v>6</v>
      </c>
      <c r="C95" s="11">
        <f t="shared" si="7"/>
        <v>45078</v>
      </c>
      <c r="E95" s="15">
        <v>817857</v>
      </c>
      <c r="F95" s="16">
        <v>56850</v>
      </c>
      <c r="G95" s="16">
        <v>2176</v>
      </c>
      <c r="H95" s="16">
        <v>208</v>
      </c>
      <c r="I95" s="16">
        <v>142</v>
      </c>
      <c r="J95" s="16">
        <v>10</v>
      </c>
      <c r="K95" s="16">
        <v>9</v>
      </c>
      <c r="L95" s="16">
        <v>144</v>
      </c>
      <c r="M95" s="16">
        <v>132</v>
      </c>
      <c r="N95" s="16">
        <v>118</v>
      </c>
      <c r="O95" s="16">
        <v>101</v>
      </c>
      <c r="P95" s="17">
        <f t="shared" si="8"/>
        <v>877363</v>
      </c>
      <c r="Q95" s="2"/>
      <c r="R95" s="114"/>
      <c r="S95" s="114"/>
      <c r="T95" s="114"/>
      <c r="U95" s="114"/>
      <c r="V95" s="114"/>
      <c r="W95" s="114"/>
      <c r="X95" s="114"/>
      <c r="Y95" s="114"/>
      <c r="Z95" s="114"/>
      <c r="AA95" s="114"/>
      <c r="AB95" s="114"/>
      <c r="AC95" s="2"/>
    </row>
    <row r="96" spans="1:29" x14ac:dyDescent="0.2">
      <c r="A96" s="4">
        <f t="shared" si="9"/>
        <v>2023</v>
      </c>
      <c r="B96" s="4">
        <f t="shared" si="10"/>
        <v>7</v>
      </c>
      <c r="C96" s="11">
        <f t="shared" si="7"/>
        <v>45108</v>
      </c>
      <c r="E96" s="15">
        <v>817544</v>
      </c>
      <c r="F96" s="16">
        <v>56805</v>
      </c>
      <c r="G96" s="16">
        <v>2171</v>
      </c>
      <c r="H96" s="16">
        <v>207</v>
      </c>
      <c r="I96" s="16">
        <v>141</v>
      </c>
      <c r="J96" s="16">
        <v>10</v>
      </c>
      <c r="K96" s="16">
        <v>9</v>
      </c>
      <c r="L96" s="16">
        <v>144</v>
      </c>
      <c r="M96" s="16">
        <v>132</v>
      </c>
      <c r="N96" s="16">
        <v>118</v>
      </c>
      <c r="O96" s="16">
        <v>101</v>
      </c>
      <c r="P96" s="17">
        <f t="shared" si="8"/>
        <v>876999</v>
      </c>
      <c r="Q96" s="2"/>
      <c r="R96" s="114"/>
      <c r="S96" s="114"/>
      <c r="T96" s="114"/>
      <c r="U96" s="114"/>
      <c r="V96" s="114"/>
      <c r="W96" s="114"/>
      <c r="X96" s="114"/>
      <c r="Y96" s="114"/>
      <c r="Z96" s="114"/>
      <c r="AA96" s="114"/>
      <c r="AB96" s="114"/>
      <c r="AC96" s="2"/>
    </row>
    <row r="97" spans="1:29" x14ac:dyDescent="0.2">
      <c r="A97" s="4">
        <f t="shared" si="9"/>
        <v>2023</v>
      </c>
      <c r="B97" s="4">
        <f t="shared" si="10"/>
        <v>8</v>
      </c>
      <c r="C97" s="11">
        <f t="shared" si="7"/>
        <v>45139</v>
      </c>
      <c r="E97" s="15">
        <v>817847</v>
      </c>
      <c r="F97" s="16">
        <v>56745</v>
      </c>
      <c r="G97" s="16">
        <v>2166</v>
      </c>
      <c r="H97" s="16">
        <v>207</v>
      </c>
      <c r="I97" s="16">
        <v>134</v>
      </c>
      <c r="J97" s="16">
        <v>10</v>
      </c>
      <c r="K97" s="16">
        <v>9</v>
      </c>
      <c r="L97" s="16">
        <v>145</v>
      </c>
      <c r="M97" s="16">
        <v>133</v>
      </c>
      <c r="N97" s="16">
        <v>118</v>
      </c>
      <c r="O97" s="16">
        <v>101</v>
      </c>
      <c r="P97" s="17">
        <f t="shared" si="8"/>
        <v>877238</v>
      </c>
      <c r="Q97" s="2"/>
      <c r="R97" s="114"/>
      <c r="S97" s="114"/>
      <c r="T97" s="114"/>
      <c r="U97" s="114"/>
      <c r="V97" s="114"/>
      <c r="W97" s="114"/>
      <c r="X97" s="114"/>
      <c r="Y97" s="114"/>
      <c r="Z97" s="114"/>
      <c r="AA97" s="114"/>
      <c r="AB97" s="114"/>
      <c r="AC97" s="2"/>
    </row>
    <row r="98" spans="1:29" x14ac:dyDescent="0.2">
      <c r="A98" s="4">
        <f t="shared" si="9"/>
        <v>2023</v>
      </c>
      <c r="B98" s="4">
        <f t="shared" si="10"/>
        <v>9</v>
      </c>
      <c r="C98" s="11">
        <f t="shared" si="7"/>
        <v>45170</v>
      </c>
      <c r="E98" s="15">
        <v>818152</v>
      </c>
      <c r="F98" s="16">
        <v>56740</v>
      </c>
      <c r="G98" s="16">
        <v>2160</v>
      </c>
      <c r="H98" s="16">
        <v>206</v>
      </c>
      <c r="I98" s="16">
        <v>135</v>
      </c>
      <c r="J98" s="16">
        <v>10</v>
      </c>
      <c r="K98" s="16">
        <v>9</v>
      </c>
      <c r="L98" s="16">
        <v>145</v>
      </c>
      <c r="M98" s="16">
        <v>133</v>
      </c>
      <c r="N98" s="16">
        <v>119</v>
      </c>
      <c r="O98" s="16">
        <v>102</v>
      </c>
      <c r="P98" s="17">
        <f t="shared" si="8"/>
        <v>877532</v>
      </c>
      <c r="Q98" s="2"/>
      <c r="R98" s="114"/>
      <c r="S98" s="114"/>
      <c r="T98" s="114"/>
      <c r="U98" s="114"/>
      <c r="V98" s="114"/>
      <c r="W98" s="114"/>
      <c r="X98" s="114"/>
      <c r="Y98" s="114"/>
      <c r="Z98" s="114"/>
      <c r="AA98" s="114"/>
      <c r="AB98" s="114"/>
      <c r="AC98" s="2"/>
    </row>
    <row r="99" spans="1:29" x14ac:dyDescent="0.2">
      <c r="A99" s="4">
        <f t="shared" si="9"/>
        <v>2023</v>
      </c>
      <c r="B99" s="4">
        <f t="shared" si="10"/>
        <v>10</v>
      </c>
      <c r="C99" s="11">
        <f t="shared" si="7"/>
        <v>45200</v>
      </c>
      <c r="E99" s="15">
        <v>819832</v>
      </c>
      <c r="F99" s="16">
        <v>56806</v>
      </c>
      <c r="G99" s="16">
        <v>2162</v>
      </c>
      <c r="H99" s="16">
        <v>205</v>
      </c>
      <c r="I99" s="16">
        <v>139</v>
      </c>
      <c r="J99" s="16">
        <v>10</v>
      </c>
      <c r="K99" s="16">
        <v>9</v>
      </c>
      <c r="L99" s="16">
        <v>145</v>
      </c>
      <c r="M99" s="16">
        <v>133</v>
      </c>
      <c r="N99" s="16">
        <v>119</v>
      </c>
      <c r="O99" s="16">
        <v>102</v>
      </c>
      <c r="P99" s="17">
        <f t="shared" si="8"/>
        <v>879279</v>
      </c>
      <c r="Q99" s="2"/>
      <c r="R99" s="114"/>
      <c r="S99" s="114"/>
      <c r="T99" s="114"/>
      <c r="U99" s="114"/>
      <c r="V99" s="114"/>
      <c r="W99" s="114"/>
      <c r="X99" s="114"/>
      <c r="Y99" s="114"/>
      <c r="Z99" s="114"/>
      <c r="AA99" s="114"/>
      <c r="AB99" s="114"/>
      <c r="AC99" s="2"/>
    </row>
    <row r="100" spans="1:29" x14ac:dyDescent="0.2">
      <c r="A100" s="4">
        <f t="shared" si="9"/>
        <v>2023</v>
      </c>
      <c r="B100" s="4">
        <f t="shared" si="10"/>
        <v>11</v>
      </c>
      <c r="C100" s="11">
        <f t="shared" si="7"/>
        <v>45231</v>
      </c>
      <c r="E100" s="15">
        <v>821800</v>
      </c>
      <c r="F100" s="16">
        <v>56961</v>
      </c>
      <c r="G100" s="16">
        <v>2163</v>
      </c>
      <c r="H100" s="16">
        <v>205</v>
      </c>
      <c r="I100" s="16">
        <v>138</v>
      </c>
      <c r="J100" s="16">
        <v>10</v>
      </c>
      <c r="K100" s="16">
        <v>9</v>
      </c>
      <c r="L100" s="16">
        <v>146</v>
      </c>
      <c r="M100" s="16">
        <v>134</v>
      </c>
      <c r="N100" s="16">
        <v>119</v>
      </c>
      <c r="O100" s="16">
        <v>102</v>
      </c>
      <c r="P100" s="17">
        <f t="shared" si="8"/>
        <v>881404</v>
      </c>
      <c r="Q100" s="2"/>
      <c r="R100" s="114"/>
      <c r="S100" s="114"/>
      <c r="T100" s="114"/>
      <c r="U100" s="114"/>
      <c r="V100" s="114"/>
      <c r="W100" s="114"/>
      <c r="X100" s="114"/>
      <c r="Y100" s="114"/>
      <c r="Z100" s="114"/>
      <c r="AA100" s="114"/>
      <c r="AB100" s="114"/>
      <c r="AC100" s="2"/>
    </row>
    <row r="101" spans="1:29" x14ac:dyDescent="0.2">
      <c r="A101" s="4">
        <f t="shared" si="9"/>
        <v>2023</v>
      </c>
      <c r="B101" s="4">
        <f t="shared" si="10"/>
        <v>12</v>
      </c>
      <c r="C101" s="11">
        <f t="shared" si="7"/>
        <v>45261</v>
      </c>
      <c r="E101" s="15">
        <v>823600</v>
      </c>
      <c r="F101" s="16">
        <v>57091</v>
      </c>
      <c r="G101" s="16">
        <v>2167</v>
      </c>
      <c r="H101" s="16">
        <v>204</v>
      </c>
      <c r="I101" s="16">
        <v>138</v>
      </c>
      <c r="J101" s="16">
        <v>10</v>
      </c>
      <c r="K101" s="16">
        <v>9</v>
      </c>
      <c r="L101" s="16">
        <v>146</v>
      </c>
      <c r="M101" s="16">
        <v>134</v>
      </c>
      <c r="N101" s="16">
        <v>119</v>
      </c>
      <c r="O101" s="16">
        <v>102</v>
      </c>
      <c r="P101" s="17">
        <f t="shared" si="8"/>
        <v>883337</v>
      </c>
      <c r="Q101" s="2"/>
      <c r="R101" s="114"/>
      <c r="S101" s="114"/>
      <c r="T101" s="114"/>
      <c r="U101" s="114"/>
      <c r="V101" s="114"/>
      <c r="W101" s="114"/>
      <c r="X101" s="114"/>
      <c r="Y101" s="114"/>
      <c r="Z101" s="114"/>
      <c r="AA101" s="114"/>
      <c r="AB101" s="114"/>
      <c r="AC101" s="2"/>
    </row>
    <row r="102" spans="1:29" x14ac:dyDescent="0.2">
      <c r="A102" s="4">
        <f t="shared" si="9"/>
        <v>2024</v>
      </c>
      <c r="B102" s="4">
        <f t="shared" si="10"/>
        <v>1</v>
      </c>
      <c r="C102" s="11">
        <f t="shared" si="7"/>
        <v>45292</v>
      </c>
      <c r="E102" s="15">
        <v>825394</v>
      </c>
      <c r="F102" s="16">
        <v>57180</v>
      </c>
      <c r="G102" s="16">
        <v>2170</v>
      </c>
      <c r="H102" s="16">
        <v>204</v>
      </c>
      <c r="I102" s="16">
        <v>137</v>
      </c>
      <c r="J102" s="16">
        <v>10</v>
      </c>
      <c r="K102" s="16">
        <v>9</v>
      </c>
      <c r="L102" s="16">
        <v>146</v>
      </c>
      <c r="M102" s="16">
        <v>134</v>
      </c>
      <c r="N102" s="16">
        <v>119</v>
      </c>
      <c r="O102" s="16">
        <v>102</v>
      </c>
      <c r="P102" s="17">
        <f t="shared" si="8"/>
        <v>885223</v>
      </c>
      <c r="Q102" s="2"/>
      <c r="R102" s="114"/>
      <c r="S102" s="114"/>
      <c r="T102" s="114"/>
      <c r="U102" s="114"/>
      <c r="V102" s="114"/>
      <c r="W102" s="114"/>
      <c r="X102" s="114"/>
      <c r="Y102" s="114"/>
      <c r="Z102" s="114"/>
      <c r="AA102" s="114"/>
      <c r="AB102" s="114"/>
      <c r="AC102" s="2"/>
    </row>
    <row r="103" spans="1:29" x14ac:dyDescent="0.2">
      <c r="A103" s="4">
        <f t="shared" si="9"/>
        <v>2024</v>
      </c>
      <c r="B103" s="4">
        <f t="shared" si="10"/>
        <v>2</v>
      </c>
      <c r="C103" s="11">
        <f t="shared" si="7"/>
        <v>45323</v>
      </c>
      <c r="E103" s="15">
        <v>826535</v>
      </c>
      <c r="F103" s="16">
        <v>57234</v>
      </c>
      <c r="G103" s="16">
        <v>2170</v>
      </c>
      <c r="H103" s="16">
        <v>203</v>
      </c>
      <c r="I103" s="16">
        <v>137</v>
      </c>
      <c r="J103" s="16">
        <v>10</v>
      </c>
      <c r="K103" s="16">
        <v>9</v>
      </c>
      <c r="L103" s="16">
        <v>146</v>
      </c>
      <c r="M103" s="16">
        <v>134</v>
      </c>
      <c r="N103" s="16">
        <v>119</v>
      </c>
      <c r="O103" s="16">
        <v>102</v>
      </c>
      <c r="P103" s="17">
        <f t="shared" si="8"/>
        <v>886417</v>
      </c>
      <c r="Q103" s="2"/>
      <c r="R103" s="114"/>
      <c r="S103" s="114"/>
      <c r="T103" s="114"/>
      <c r="U103" s="114"/>
      <c r="V103" s="114"/>
      <c r="W103" s="114"/>
      <c r="X103" s="114"/>
      <c r="Y103" s="114"/>
      <c r="Z103" s="114"/>
      <c r="AA103" s="114"/>
      <c r="AB103" s="114"/>
      <c r="AC103" s="2"/>
    </row>
    <row r="104" spans="1:29" x14ac:dyDescent="0.2">
      <c r="A104" s="4">
        <f t="shared" si="9"/>
        <v>2024</v>
      </c>
      <c r="B104" s="4">
        <f t="shared" si="10"/>
        <v>3</v>
      </c>
      <c r="C104" s="11">
        <f t="shared" si="7"/>
        <v>45352</v>
      </c>
      <c r="E104" s="15">
        <v>826855</v>
      </c>
      <c r="F104" s="16">
        <v>57253</v>
      </c>
      <c r="G104" s="16">
        <v>2168</v>
      </c>
      <c r="H104" s="16">
        <v>203</v>
      </c>
      <c r="I104" s="16">
        <v>136</v>
      </c>
      <c r="J104" s="16">
        <v>10</v>
      </c>
      <c r="K104" s="16">
        <v>9</v>
      </c>
      <c r="L104" s="16">
        <v>146</v>
      </c>
      <c r="M104" s="16">
        <v>134</v>
      </c>
      <c r="N104" s="16">
        <v>119</v>
      </c>
      <c r="O104" s="16">
        <v>102</v>
      </c>
      <c r="P104" s="17">
        <f t="shared" si="8"/>
        <v>886754</v>
      </c>
      <c r="Q104" s="2"/>
      <c r="R104" s="114"/>
      <c r="S104" s="114"/>
      <c r="T104" s="114"/>
      <c r="U104" s="114"/>
      <c r="V104" s="114"/>
      <c r="W104" s="114"/>
      <c r="X104" s="114"/>
      <c r="Y104" s="114"/>
      <c r="Z104" s="114"/>
      <c r="AA104" s="114"/>
      <c r="AB104" s="114"/>
      <c r="AC104" s="2"/>
    </row>
    <row r="105" spans="1:29" x14ac:dyDescent="0.2">
      <c r="A105" s="4">
        <f t="shared" si="9"/>
        <v>2024</v>
      </c>
      <c r="B105" s="4">
        <f t="shared" si="10"/>
        <v>4</v>
      </c>
      <c r="C105" s="11">
        <f t="shared" si="7"/>
        <v>45383</v>
      </c>
      <c r="E105" s="15">
        <v>827176</v>
      </c>
      <c r="F105" s="16">
        <v>57206</v>
      </c>
      <c r="G105" s="16">
        <v>2163</v>
      </c>
      <c r="H105" s="16">
        <v>202</v>
      </c>
      <c r="I105" s="16">
        <v>135</v>
      </c>
      <c r="J105" s="16">
        <v>10</v>
      </c>
      <c r="K105" s="16">
        <v>9</v>
      </c>
      <c r="L105" s="16">
        <v>146</v>
      </c>
      <c r="M105" s="16">
        <v>134</v>
      </c>
      <c r="N105" s="16">
        <v>119</v>
      </c>
      <c r="O105" s="16">
        <v>102</v>
      </c>
      <c r="P105" s="17">
        <f t="shared" si="8"/>
        <v>887022</v>
      </c>
      <c r="Q105" s="2"/>
      <c r="R105" s="114"/>
      <c r="S105" s="114"/>
      <c r="T105" s="114"/>
      <c r="U105" s="114"/>
      <c r="V105" s="114"/>
      <c r="W105" s="114"/>
      <c r="X105" s="114"/>
      <c r="Y105" s="114"/>
      <c r="Z105" s="114"/>
      <c r="AA105" s="114"/>
      <c r="AB105" s="114"/>
      <c r="AC105" s="2"/>
    </row>
    <row r="106" spans="1:29" x14ac:dyDescent="0.2">
      <c r="A106" s="4">
        <f t="shared" si="9"/>
        <v>2024</v>
      </c>
      <c r="B106" s="4">
        <f t="shared" si="10"/>
        <v>5</v>
      </c>
      <c r="C106" s="11">
        <f t="shared" si="7"/>
        <v>45413</v>
      </c>
      <c r="E106" s="15">
        <v>827497</v>
      </c>
      <c r="F106" s="16">
        <v>57158</v>
      </c>
      <c r="G106" s="16">
        <v>2158</v>
      </c>
      <c r="H106" s="16">
        <v>202</v>
      </c>
      <c r="I106" s="16">
        <v>135</v>
      </c>
      <c r="J106" s="16">
        <v>10</v>
      </c>
      <c r="K106" s="16">
        <v>9</v>
      </c>
      <c r="L106" s="16">
        <v>146</v>
      </c>
      <c r="M106" s="16">
        <v>134</v>
      </c>
      <c r="N106" s="16">
        <v>119</v>
      </c>
      <c r="O106" s="16">
        <v>102</v>
      </c>
      <c r="P106" s="17">
        <f t="shared" si="8"/>
        <v>887290</v>
      </c>
      <c r="Q106" s="2"/>
      <c r="R106" s="114"/>
      <c r="S106" s="114"/>
      <c r="T106" s="114"/>
      <c r="U106" s="114"/>
      <c r="V106" s="114"/>
      <c r="W106" s="114"/>
      <c r="X106" s="114"/>
      <c r="Y106" s="114"/>
      <c r="Z106" s="114"/>
      <c r="AA106" s="114"/>
      <c r="AB106" s="114"/>
      <c r="AC106" s="2"/>
    </row>
    <row r="107" spans="1:29" x14ac:dyDescent="0.2">
      <c r="A107" s="4">
        <f t="shared" si="9"/>
        <v>2024</v>
      </c>
      <c r="B107" s="4">
        <f t="shared" si="10"/>
        <v>6</v>
      </c>
      <c r="C107" s="11">
        <f t="shared" si="7"/>
        <v>45444</v>
      </c>
      <c r="E107" s="15">
        <v>827820</v>
      </c>
      <c r="F107" s="16">
        <v>57111</v>
      </c>
      <c r="G107" s="16">
        <v>2152</v>
      </c>
      <c r="H107" s="16">
        <v>201</v>
      </c>
      <c r="I107" s="16">
        <v>134</v>
      </c>
      <c r="J107" s="16">
        <v>10</v>
      </c>
      <c r="K107" s="16">
        <v>9</v>
      </c>
      <c r="L107" s="16">
        <v>146</v>
      </c>
      <c r="M107" s="16">
        <v>134</v>
      </c>
      <c r="N107" s="16">
        <v>119</v>
      </c>
      <c r="O107" s="16">
        <v>102</v>
      </c>
      <c r="P107" s="17">
        <f t="shared" si="8"/>
        <v>887559</v>
      </c>
      <c r="Q107" s="2"/>
      <c r="R107" s="114"/>
      <c r="S107" s="114"/>
      <c r="T107" s="114"/>
      <c r="U107" s="114"/>
      <c r="V107" s="114"/>
      <c r="W107" s="114"/>
      <c r="X107" s="114"/>
      <c r="Y107" s="114"/>
      <c r="Z107" s="114"/>
      <c r="AA107" s="114"/>
      <c r="AB107" s="114"/>
      <c r="AC107" s="2"/>
    </row>
    <row r="108" spans="1:29" x14ac:dyDescent="0.2">
      <c r="A108" s="4">
        <f t="shared" si="9"/>
        <v>2024</v>
      </c>
      <c r="B108" s="4">
        <f t="shared" si="10"/>
        <v>7</v>
      </c>
      <c r="C108" s="11">
        <f t="shared" si="7"/>
        <v>45474</v>
      </c>
      <c r="E108" s="15">
        <v>827518</v>
      </c>
      <c r="F108" s="16">
        <v>57064</v>
      </c>
      <c r="G108" s="16">
        <v>2147</v>
      </c>
      <c r="H108" s="16">
        <v>201</v>
      </c>
      <c r="I108" s="16">
        <v>133</v>
      </c>
      <c r="J108" s="16">
        <v>10</v>
      </c>
      <c r="K108" s="16">
        <v>9</v>
      </c>
      <c r="L108" s="16">
        <v>146</v>
      </c>
      <c r="M108" s="16">
        <v>134</v>
      </c>
      <c r="N108" s="16">
        <v>119</v>
      </c>
      <c r="O108" s="16">
        <v>102</v>
      </c>
      <c r="P108" s="17">
        <f t="shared" si="8"/>
        <v>887205</v>
      </c>
      <c r="Q108" s="2"/>
      <c r="R108" s="114"/>
      <c r="S108" s="114"/>
      <c r="T108" s="114"/>
      <c r="U108" s="114"/>
      <c r="V108" s="114"/>
      <c r="W108" s="114"/>
      <c r="X108" s="114"/>
      <c r="Y108" s="114"/>
      <c r="Z108" s="114"/>
      <c r="AA108" s="114"/>
      <c r="AB108" s="114"/>
      <c r="AC108" s="2"/>
    </row>
    <row r="109" spans="1:29" x14ac:dyDescent="0.2">
      <c r="A109" s="4">
        <f t="shared" si="9"/>
        <v>2024</v>
      </c>
      <c r="B109" s="4">
        <f t="shared" si="10"/>
        <v>8</v>
      </c>
      <c r="C109" s="11">
        <f t="shared" si="7"/>
        <v>45505</v>
      </c>
      <c r="E109" s="15">
        <v>827841</v>
      </c>
      <c r="F109" s="16">
        <v>57003</v>
      </c>
      <c r="G109" s="16">
        <v>2142</v>
      </c>
      <c r="H109" s="16">
        <v>200</v>
      </c>
      <c r="I109" s="16">
        <v>127</v>
      </c>
      <c r="J109" s="16">
        <v>10</v>
      </c>
      <c r="K109" s="16">
        <v>9</v>
      </c>
      <c r="L109" s="16">
        <v>146</v>
      </c>
      <c r="M109" s="16">
        <v>134</v>
      </c>
      <c r="N109" s="16">
        <v>119</v>
      </c>
      <c r="O109" s="16">
        <v>102</v>
      </c>
      <c r="P109" s="17">
        <f t="shared" si="8"/>
        <v>887461</v>
      </c>
      <c r="Q109" s="2"/>
      <c r="R109" s="114"/>
      <c r="S109" s="114"/>
      <c r="T109" s="114"/>
      <c r="U109" s="114"/>
      <c r="V109" s="114"/>
      <c r="W109" s="114"/>
      <c r="X109" s="114"/>
      <c r="Y109" s="114"/>
      <c r="Z109" s="114"/>
      <c r="AA109" s="114"/>
      <c r="AB109" s="114"/>
      <c r="AC109" s="2"/>
    </row>
    <row r="110" spans="1:29" x14ac:dyDescent="0.2">
      <c r="A110" s="4">
        <f t="shared" si="9"/>
        <v>2024</v>
      </c>
      <c r="B110" s="4">
        <f t="shared" si="10"/>
        <v>9</v>
      </c>
      <c r="C110" s="11">
        <f t="shared" si="7"/>
        <v>45536</v>
      </c>
      <c r="E110" s="15">
        <v>828164</v>
      </c>
      <c r="F110" s="16">
        <v>56997</v>
      </c>
      <c r="G110" s="16">
        <v>2137</v>
      </c>
      <c r="H110" s="16">
        <v>200</v>
      </c>
      <c r="I110" s="16">
        <v>128</v>
      </c>
      <c r="J110" s="16">
        <v>10</v>
      </c>
      <c r="K110" s="16">
        <v>9</v>
      </c>
      <c r="L110" s="16">
        <v>146</v>
      </c>
      <c r="M110" s="16">
        <v>134</v>
      </c>
      <c r="N110" s="16">
        <v>119</v>
      </c>
      <c r="O110" s="16">
        <v>102</v>
      </c>
      <c r="P110" s="17">
        <f t="shared" si="8"/>
        <v>887773</v>
      </c>
      <c r="Q110" s="2"/>
      <c r="R110" s="114"/>
      <c r="S110" s="114"/>
      <c r="T110" s="114"/>
      <c r="U110" s="114"/>
      <c r="V110" s="114"/>
      <c r="W110" s="114"/>
      <c r="X110" s="114"/>
      <c r="Y110" s="114"/>
      <c r="Z110" s="114"/>
      <c r="AA110" s="114"/>
      <c r="AB110" s="114"/>
      <c r="AC110" s="2"/>
    </row>
    <row r="111" spans="1:29" x14ac:dyDescent="0.2">
      <c r="A111" s="4">
        <f t="shared" si="9"/>
        <v>2024</v>
      </c>
      <c r="B111" s="4">
        <f t="shared" si="10"/>
        <v>10</v>
      </c>
      <c r="C111" s="11">
        <f t="shared" si="7"/>
        <v>45566</v>
      </c>
      <c r="E111" s="15">
        <v>829877</v>
      </c>
      <c r="F111" s="16">
        <v>57063</v>
      </c>
      <c r="G111" s="16">
        <v>2139</v>
      </c>
      <c r="H111" s="16">
        <v>199</v>
      </c>
      <c r="I111" s="16">
        <v>132</v>
      </c>
      <c r="J111" s="16">
        <v>10</v>
      </c>
      <c r="K111" s="16">
        <v>9</v>
      </c>
      <c r="L111" s="16">
        <v>146</v>
      </c>
      <c r="M111" s="16">
        <v>134</v>
      </c>
      <c r="N111" s="16">
        <v>119</v>
      </c>
      <c r="O111" s="16">
        <v>102</v>
      </c>
      <c r="P111" s="17">
        <f t="shared" si="8"/>
        <v>889553</v>
      </c>
      <c r="Q111" s="2"/>
      <c r="R111" s="114"/>
      <c r="S111" s="114"/>
      <c r="T111" s="114"/>
      <c r="U111" s="114"/>
      <c r="V111" s="114"/>
      <c r="W111" s="114"/>
      <c r="X111" s="114"/>
      <c r="Y111" s="114"/>
      <c r="Z111" s="114"/>
      <c r="AA111" s="114"/>
      <c r="AB111" s="114"/>
      <c r="AC111" s="2"/>
    </row>
    <row r="112" spans="1:29" x14ac:dyDescent="0.2">
      <c r="A112" s="4">
        <f t="shared" si="9"/>
        <v>2024</v>
      </c>
      <c r="B112" s="4">
        <f t="shared" si="10"/>
        <v>11</v>
      </c>
      <c r="C112" s="11">
        <f t="shared" si="7"/>
        <v>45597</v>
      </c>
      <c r="E112" s="15">
        <v>831880</v>
      </c>
      <c r="F112" s="16">
        <v>57221</v>
      </c>
      <c r="G112" s="16">
        <v>2140</v>
      </c>
      <c r="H112" s="16">
        <v>199</v>
      </c>
      <c r="I112" s="16">
        <v>131</v>
      </c>
      <c r="J112" s="16">
        <v>10</v>
      </c>
      <c r="K112" s="16">
        <v>9</v>
      </c>
      <c r="L112" s="16">
        <v>146</v>
      </c>
      <c r="M112" s="16">
        <v>134</v>
      </c>
      <c r="N112" s="16">
        <v>119</v>
      </c>
      <c r="O112" s="16">
        <v>102</v>
      </c>
      <c r="P112" s="17">
        <f t="shared" si="8"/>
        <v>891715</v>
      </c>
      <c r="Q112" s="2"/>
      <c r="R112" s="114"/>
      <c r="S112" s="114"/>
      <c r="T112" s="114"/>
      <c r="U112" s="114"/>
      <c r="V112" s="114"/>
      <c r="W112" s="114"/>
      <c r="X112" s="114"/>
      <c r="Y112" s="114"/>
      <c r="Z112" s="114"/>
      <c r="AA112" s="114"/>
      <c r="AB112" s="114"/>
      <c r="AC112" s="2"/>
    </row>
    <row r="113" spans="1:29" x14ac:dyDescent="0.2">
      <c r="A113" s="4">
        <f t="shared" si="9"/>
        <v>2024</v>
      </c>
      <c r="B113" s="4">
        <f t="shared" si="10"/>
        <v>12</v>
      </c>
      <c r="C113" s="11">
        <f t="shared" si="7"/>
        <v>45627</v>
      </c>
      <c r="E113" s="15">
        <v>833712</v>
      </c>
      <c r="F113" s="16">
        <v>57352</v>
      </c>
      <c r="G113" s="16">
        <v>2144</v>
      </c>
      <c r="H113" s="16">
        <v>198</v>
      </c>
      <c r="I113" s="16">
        <v>130</v>
      </c>
      <c r="J113" s="16">
        <v>10</v>
      </c>
      <c r="K113" s="16">
        <v>9</v>
      </c>
      <c r="L113" s="16">
        <v>146</v>
      </c>
      <c r="M113" s="16">
        <v>134</v>
      </c>
      <c r="N113" s="16">
        <v>119</v>
      </c>
      <c r="O113" s="16">
        <v>102</v>
      </c>
      <c r="P113" s="17">
        <f t="shared" si="8"/>
        <v>893681</v>
      </c>
      <c r="Q113" s="2"/>
      <c r="R113" s="114"/>
      <c r="S113" s="114"/>
      <c r="T113" s="114"/>
      <c r="U113" s="114"/>
      <c r="V113" s="114"/>
      <c r="W113" s="114"/>
      <c r="X113" s="114"/>
      <c r="Y113" s="114"/>
      <c r="Z113" s="114"/>
      <c r="AA113" s="114"/>
      <c r="AB113" s="114"/>
      <c r="AC113" s="2"/>
    </row>
    <row r="114" spans="1:29" x14ac:dyDescent="0.2">
      <c r="A114" s="4">
        <f t="shared" si="9"/>
        <v>2025</v>
      </c>
      <c r="B114" s="4">
        <f t="shared" si="10"/>
        <v>1</v>
      </c>
      <c r="C114" s="11">
        <f t="shared" si="7"/>
        <v>45658</v>
      </c>
      <c r="E114" s="15">
        <v>835536</v>
      </c>
      <c r="F114" s="16">
        <v>57443</v>
      </c>
      <c r="G114" s="16">
        <v>2147</v>
      </c>
      <c r="H114" s="16">
        <v>198</v>
      </c>
      <c r="I114" s="16">
        <v>130</v>
      </c>
      <c r="J114" s="16">
        <v>10</v>
      </c>
      <c r="K114" s="16">
        <v>9</v>
      </c>
      <c r="L114" s="16">
        <v>146</v>
      </c>
      <c r="M114" s="16">
        <v>134</v>
      </c>
      <c r="N114" s="16">
        <v>119</v>
      </c>
      <c r="O114" s="16">
        <v>102</v>
      </c>
      <c r="P114" s="17">
        <f t="shared" si="8"/>
        <v>895599</v>
      </c>
      <c r="Q114" s="2"/>
      <c r="R114" s="114"/>
      <c r="S114" s="114"/>
      <c r="T114" s="114"/>
      <c r="U114" s="114"/>
      <c r="V114" s="114"/>
      <c r="W114" s="114"/>
      <c r="X114" s="114"/>
      <c r="Y114" s="114"/>
      <c r="Z114" s="114"/>
      <c r="AA114" s="114"/>
      <c r="AB114" s="114"/>
      <c r="AC114" s="2"/>
    </row>
    <row r="115" spans="1:29" x14ac:dyDescent="0.2">
      <c r="A115" s="4">
        <f t="shared" si="9"/>
        <v>2025</v>
      </c>
      <c r="B115" s="4">
        <f t="shared" si="10"/>
        <v>2</v>
      </c>
      <c r="C115" s="11">
        <f t="shared" si="7"/>
        <v>45689</v>
      </c>
      <c r="E115" s="15">
        <v>836699</v>
      </c>
      <c r="F115" s="16">
        <v>57498</v>
      </c>
      <c r="G115" s="16">
        <v>2147</v>
      </c>
      <c r="H115" s="16">
        <v>197</v>
      </c>
      <c r="I115" s="16">
        <v>129</v>
      </c>
      <c r="J115" s="16">
        <v>10</v>
      </c>
      <c r="K115" s="16">
        <v>9</v>
      </c>
      <c r="L115" s="16">
        <v>146</v>
      </c>
      <c r="M115" s="16">
        <v>134</v>
      </c>
      <c r="N115" s="16">
        <v>119</v>
      </c>
      <c r="O115" s="16">
        <v>102</v>
      </c>
      <c r="P115" s="17">
        <f t="shared" si="8"/>
        <v>896816</v>
      </c>
      <c r="Q115" s="2"/>
      <c r="R115" s="114"/>
      <c r="S115" s="114"/>
      <c r="T115" s="114"/>
      <c r="U115" s="114"/>
      <c r="V115" s="114"/>
      <c r="W115" s="114"/>
      <c r="X115" s="114"/>
      <c r="Y115" s="114"/>
      <c r="Z115" s="114"/>
      <c r="AA115" s="114"/>
      <c r="AB115" s="114"/>
      <c r="AC115" s="2"/>
    </row>
    <row r="116" spans="1:29" x14ac:dyDescent="0.2">
      <c r="A116" s="4">
        <f t="shared" si="9"/>
        <v>2025</v>
      </c>
      <c r="B116" s="4">
        <f t="shared" si="10"/>
        <v>3</v>
      </c>
      <c r="C116" s="11">
        <f t="shared" si="7"/>
        <v>45717</v>
      </c>
      <c r="E116" s="15">
        <v>837031</v>
      </c>
      <c r="F116" s="16">
        <v>57519</v>
      </c>
      <c r="G116" s="16">
        <v>2145</v>
      </c>
      <c r="H116" s="16">
        <v>197</v>
      </c>
      <c r="I116" s="16">
        <v>129</v>
      </c>
      <c r="J116" s="16">
        <v>10</v>
      </c>
      <c r="K116" s="16">
        <v>9</v>
      </c>
      <c r="L116" s="16">
        <v>146</v>
      </c>
      <c r="M116" s="16">
        <v>134</v>
      </c>
      <c r="N116" s="16">
        <v>119</v>
      </c>
      <c r="O116" s="16">
        <v>102</v>
      </c>
      <c r="P116" s="17">
        <f t="shared" si="8"/>
        <v>897167</v>
      </c>
      <c r="Q116" s="2"/>
      <c r="R116" s="114"/>
      <c r="S116" s="114"/>
      <c r="T116" s="114"/>
      <c r="U116" s="114"/>
      <c r="V116" s="114"/>
      <c r="W116" s="114"/>
      <c r="X116" s="114"/>
      <c r="Y116" s="114"/>
      <c r="Z116" s="114"/>
      <c r="AA116" s="114"/>
      <c r="AB116" s="114"/>
      <c r="AC116" s="2"/>
    </row>
    <row r="117" spans="1:29" x14ac:dyDescent="0.2">
      <c r="A117" s="4">
        <f t="shared" si="9"/>
        <v>2025</v>
      </c>
      <c r="B117" s="4">
        <f t="shared" si="10"/>
        <v>4</v>
      </c>
      <c r="C117" s="11">
        <f t="shared" si="7"/>
        <v>45748</v>
      </c>
      <c r="E117" s="15">
        <v>837363</v>
      </c>
      <c r="F117" s="16">
        <v>57473</v>
      </c>
      <c r="G117" s="16">
        <v>2140</v>
      </c>
      <c r="H117" s="16">
        <v>196</v>
      </c>
      <c r="I117" s="16">
        <v>128</v>
      </c>
      <c r="J117" s="16">
        <v>10</v>
      </c>
      <c r="K117" s="16">
        <v>9</v>
      </c>
      <c r="L117" s="16">
        <v>146</v>
      </c>
      <c r="M117" s="16">
        <v>134</v>
      </c>
      <c r="N117" s="16">
        <v>119</v>
      </c>
      <c r="O117" s="16">
        <v>102</v>
      </c>
      <c r="P117" s="17">
        <f t="shared" si="8"/>
        <v>897447</v>
      </c>
      <c r="Q117" s="2"/>
      <c r="R117" s="114"/>
      <c r="S117" s="114"/>
      <c r="T117" s="114"/>
      <c r="U117" s="114"/>
      <c r="V117" s="114"/>
      <c r="W117" s="114"/>
      <c r="X117" s="114"/>
      <c r="Y117" s="114"/>
      <c r="Z117" s="114"/>
      <c r="AA117" s="114"/>
      <c r="AB117" s="114"/>
      <c r="AC117" s="2"/>
    </row>
    <row r="118" spans="1:29" x14ac:dyDescent="0.2">
      <c r="A118" s="4">
        <f t="shared" si="9"/>
        <v>2025</v>
      </c>
      <c r="B118" s="4">
        <f t="shared" si="10"/>
        <v>5</v>
      </c>
      <c r="C118" s="11">
        <f t="shared" si="7"/>
        <v>45778</v>
      </c>
      <c r="E118" s="15">
        <v>837697</v>
      </c>
      <c r="F118" s="16">
        <v>57426</v>
      </c>
      <c r="G118" s="16">
        <v>2135</v>
      </c>
      <c r="H118" s="16">
        <v>196</v>
      </c>
      <c r="I118" s="16">
        <v>128</v>
      </c>
      <c r="J118" s="16">
        <v>10</v>
      </c>
      <c r="K118" s="16">
        <v>9</v>
      </c>
      <c r="L118" s="16">
        <v>146</v>
      </c>
      <c r="M118" s="16">
        <v>134</v>
      </c>
      <c r="N118" s="16">
        <v>119</v>
      </c>
      <c r="O118" s="16">
        <v>102</v>
      </c>
      <c r="P118" s="17">
        <f t="shared" si="8"/>
        <v>897729</v>
      </c>
      <c r="Q118" s="2"/>
      <c r="R118" s="114"/>
      <c r="S118" s="114"/>
      <c r="T118" s="114"/>
      <c r="U118" s="114"/>
      <c r="V118" s="114"/>
      <c r="W118" s="114"/>
      <c r="X118" s="114"/>
      <c r="Y118" s="114"/>
      <c r="Z118" s="114"/>
      <c r="AA118" s="114"/>
      <c r="AB118" s="114"/>
      <c r="AC118" s="2"/>
    </row>
    <row r="119" spans="1:29" x14ac:dyDescent="0.2">
      <c r="A119" s="4">
        <f t="shared" si="9"/>
        <v>2025</v>
      </c>
      <c r="B119" s="4">
        <f t="shared" si="10"/>
        <v>6</v>
      </c>
      <c r="C119" s="11">
        <f t="shared" si="7"/>
        <v>45809</v>
      </c>
      <c r="E119" s="15">
        <v>838031</v>
      </c>
      <c r="F119" s="16">
        <v>57380</v>
      </c>
      <c r="G119" s="16">
        <v>2130</v>
      </c>
      <c r="H119" s="16">
        <v>195</v>
      </c>
      <c r="I119" s="16">
        <v>127</v>
      </c>
      <c r="J119" s="16">
        <v>10</v>
      </c>
      <c r="K119" s="16">
        <v>9</v>
      </c>
      <c r="L119" s="16">
        <v>146</v>
      </c>
      <c r="M119" s="16">
        <v>134</v>
      </c>
      <c r="N119" s="16">
        <v>119</v>
      </c>
      <c r="O119" s="16">
        <v>102</v>
      </c>
      <c r="P119" s="17">
        <f t="shared" si="8"/>
        <v>898011</v>
      </c>
      <c r="Q119" s="2"/>
      <c r="R119" s="114"/>
      <c r="S119" s="114"/>
      <c r="T119" s="114"/>
      <c r="U119" s="114"/>
      <c r="V119" s="114"/>
      <c r="W119" s="114"/>
      <c r="X119" s="114"/>
      <c r="Y119" s="114"/>
      <c r="Z119" s="114"/>
      <c r="AA119" s="114"/>
      <c r="AB119" s="114"/>
      <c r="AC119" s="2"/>
    </row>
    <row r="120" spans="1:29" x14ac:dyDescent="0.2">
      <c r="A120" s="4">
        <f t="shared" si="9"/>
        <v>2025</v>
      </c>
      <c r="B120" s="4">
        <f t="shared" si="10"/>
        <v>7</v>
      </c>
      <c r="C120" s="11">
        <f t="shared" si="7"/>
        <v>45839</v>
      </c>
      <c r="E120" s="15">
        <v>837733</v>
      </c>
      <c r="F120" s="16">
        <v>57333</v>
      </c>
      <c r="G120" s="16">
        <v>2124</v>
      </c>
      <c r="H120" s="16">
        <v>195</v>
      </c>
      <c r="I120" s="16">
        <v>126</v>
      </c>
      <c r="J120" s="16">
        <v>10</v>
      </c>
      <c r="K120" s="16">
        <v>9</v>
      </c>
      <c r="L120" s="16">
        <v>146</v>
      </c>
      <c r="M120" s="16">
        <v>134</v>
      </c>
      <c r="N120" s="16">
        <v>119</v>
      </c>
      <c r="O120" s="16">
        <v>102</v>
      </c>
      <c r="P120" s="17">
        <f t="shared" si="8"/>
        <v>897660</v>
      </c>
      <c r="Q120" s="2"/>
      <c r="R120" s="114"/>
      <c r="S120" s="114"/>
      <c r="T120" s="114"/>
      <c r="U120" s="114"/>
      <c r="V120" s="114"/>
      <c r="W120" s="114"/>
      <c r="X120" s="114"/>
      <c r="Y120" s="114"/>
      <c r="Z120" s="114"/>
      <c r="AA120" s="114"/>
      <c r="AB120" s="114"/>
      <c r="AC120" s="2"/>
    </row>
    <row r="121" spans="1:29" x14ac:dyDescent="0.2">
      <c r="A121" s="4">
        <f t="shared" si="9"/>
        <v>2025</v>
      </c>
      <c r="B121" s="4">
        <f t="shared" si="10"/>
        <v>8</v>
      </c>
      <c r="C121" s="11">
        <f t="shared" si="7"/>
        <v>45870</v>
      </c>
      <c r="E121" s="15">
        <v>838066</v>
      </c>
      <c r="F121" s="16">
        <v>57273</v>
      </c>
      <c r="G121" s="16">
        <v>2119</v>
      </c>
      <c r="H121" s="16">
        <v>194</v>
      </c>
      <c r="I121" s="16">
        <v>120</v>
      </c>
      <c r="J121" s="16">
        <v>10</v>
      </c>
      <c r="K121" s="16">
        <v>9</v>
      </c>
      <c r="L121" s="16">
        <v>146</v>
      </c>
      <c r="M121" s="16">
        <v>134</v>
      </c>
      <c r="N121" s="16">
        <v>119</v>
      </c>
      <c r="O121" s="16">
        <v>102</v>
      </c>
      <c r="P121" s="17">
        <f t="shared" si="8"/>
        <v>897927</v>
      </c>
      <c r="Q121" s="2"/>
      <c r="R121" s="114"/>
      <c r="S121" s="114"/>
      <c r="T121" s="114"/>
      <c r="U121" s="114"/>
      <c r="V121" s="114"/>
      <c r="W121" s="114"/>
      <c r="X121" s="114"/>
      <c r="Y121" s="114"/>
      <c r="Z121" s="114"/>
      <c r="AA121" s="114"/>
      <c r="AB121" s="114"/>
      <c r="AC121" s="2"/>
    </row>
    <row r="122" spans="1:29" x14ac:dyDescent="0.2">
      <c r="A122" s="4">
        <f t="shared" si="9"/>
        <v>2025</v>
      </c>
      <c r="B122" s="4">
        <f t="shared" si="10"/>
        <v>9</v>
      </c>
      <c r="C122" s="11">
        <f t="shared" si="7"/>
        <v>45901</v>
      </c>
      <c r="E122" s="15">
        <v>838400</v>
      </c>
      <c r="F122" s="16">
        <v>57268</v>
      </c>
      <c r="G122" s="16">
        <v>2114</v>
      </c>
      <c r="H122" s="16">
        <v>194</v>
      </c>
      <c r="I122" s="16">
        <v>120</v>
      </c>
      <c r="J122" s="16">
        <v>10</v>
      </c>
      <c r="K122" s="16">
        <v>9</v>
      </c>
      <c r="L122" s="16">
        <v>146</v>
      </c>
      <c r="M122" s="16">
        <v>134</v>
      </c>
      <c r="N122" s="16">
        <v>119</v>
      </c>
      <c r="O122" s="16">
        <v>102</v>
      </c>
      <c r="P122" s="17">
        <f t="shared" si="8"/>
        <v>898251</v>
      </c>
      <c r="Q122" s="2"/>
      <c r="R122" s="114"/>
      <c r="S122" s="114"/>
      <c r="T122" s="114"/>
      <c r="U122" s="114"/>
      <c r="V122" s="114"/>
      <c r="W122" s="114"/>
      <c r="X122" s="114"/>
      <c r="Y122" s="114"/>
      <c r="Z122" s="114"/>
      <c r="AA122" s="114"/>
      <c r="AB122" s="114"/>
      <c r="AC122" s="2"/>
    </row>
    <row r="123" spans="1:29" x14ac:dyDescent="0.2">
      <c r="A123" s="4">
        <f t="shared" si="9"/>
        <v>2025</v>
      </c>
      <c r="B123" s="4">
        <f t="shared" si="10"/>
        <v>10</v>
      </c>
      <c r="C123" s="11">
        <f t="shared" si="7"/>
        <v>45931</v>
      </c>
      <c r="E123" s="15">
        <v>840140</v>
      </c>
      <c r="F123" s="16">
        <v>57335</v>
      </c>
      <c r="G123" s="16">
        <v>2117</v>
      </c>
      <c r="H123" s="16">
        <v>193</v>
      </c>
      <c r="I123" s="16">
        <v>125</v>
      </c>
      <c r="J123" s="16">
        <v>10</v>
      </c>
      <c r="K123" s="16">
        <v>9</v>
      </c>
      <c r="L123" s="16">
        <v>146</v>
      </c>
      <c r="M123" s="16">
        <v>134</v>
      </c>
      <c r="N123" s="16">
        <v>119</v>
      </c>
      <c r="O123" s="16">
        <v>102</v>
      </c>
      <c r="P123" s="17">
        <f t="shared" si="8"/>
        <v>900060</v>
      </c>
      <c r="Q123" s="2"/>
      <c r="R123" s="114"/>
      <c r="S123" s="114"/>
      <c r="T123" s="114"/>
      <c r="U123" s="114"/>
      <c r="V123" s="114"/>
      <c r="W123" s="114"/>
      <c r="X123" s="114"/>
      <c r="Y123" s="114"/>
      <c r="Z123" s="114"/>
      <c r="AA123" s="114"/>
      <c r="AB123" s="114"/>
      <c r="AC123" s="2"/>
    </row>
    <row r="124" spans="1:29" x14ac:dyDescent="0.2">
      <c r="A124" s="4">
        <f t="shared" si="9"/>
        <v>2025</v>
      </c>
      <c r="B124" s="4">
        <f t="shared" si="10"/>
        <v>11</v>
      </c>
      <c r="C124" s="11">
        <f t="shared" si="7"/>
        <v>45962</v>
      </c>
      <c r="E124" s="15">
        <v>842172</v>
      </c>
      <c r="F124" s="16">
        <v>57493</v>
      </c>
      <c r="G124" s="16">
        <v>2117</v>
      </c>
      <c r="H124" s="16">
        <v>193</v>
      </c>
      <c r="I124" s="16">
        <v>124</v>
      </c>
      <c r="J124" s="16">
        <v>10</v>
      </c>
      <c r="K124" s="16">
        <v>9</v>
      </c>
      <c r="L124" s="16">
        <v>146</v>
      </c>
      <c r="M124" s="16">
        <v>134</v>
      </c>
      <c r="N124" s="16">
        <v>119</v>
      </c>
      <c r="O124" s="16">
        <v>102</v>
      </c>
      <c r="P124" s="17">
        <f t="shared" si="8"/>
        <v>902250</v>
      </c>
      <c r="Q124" s="2"/>
      <c r="R124" s="114"/>
      <c r="S124" s="114"/>
      <c r="T124" s="114"/>
      <c r="U124" s="114"/>
      <c r="V124" s="114"/>
      <c r="W124" s="114"/>
      <c r="X124" s="114"/>
      <c r="Y124" s="114"/>
      <c r="Z124" s="114"/>
      <c r="AA124" s="114"/>
      <c r="AB124" s="114"/>
      <c r="AC124" s="2"/>
    </row>
    <row r="125" spans="1:29" x14ac:dyDescent="0.2">
      <c r="A125" s="4">
        <f t="shared" si="9"/>
        <v>2025</v>
      </c>
      <c r="B125" s="4">
        <f t="shared" si="10"/>
        <v>12</v>
      </c>
      <c r="C125" s="11">
        <f t="shared" si="7"/>
        <v>45992</v>
      </c>
      <c r="E125" s="15">
        <v>844030</v>
      </c>
      <c r="F125" s="16">
        <v>57625</v>
      </c>
      <c r="G125" s="16">
        <v>2121</v>
      </c>
      <c r="H125" s="16">
        <v>192</v>
      </c>
      <c r="I125" s="16">
        <v>124</v>
      </c>
      <c r="J125" s="16">
        <v>10</v>
      </c>
      <c r="K125" s="16">
        <v>9</v>
      </c>
      <c r="L125" s="16">
        <v>146</v>
      </c>
      <c r="M125" s="16">
        <v>134</v>
      </c>
      <c r="N125" s="16">
        <v>119</v>
      </c>
      <c r="O125" s="16">
        <v>102</v>
      </c>
      <c r="P125" s="17">
        <f t="shared" si="8"/>
        <v>904243</v>
      </c>
      <c r="Q125" s="2"/>
      <c r="R125" s="114"/>
      <c r="S125" s="114"/>
      <c r="T125" s="114"/>
      <c r="U125" s="114"/>
      <c r="V125" s="114"/>
      <c r="W125" s="114"/>
      <c r="X125" s="114"/>
      <c r="Y125" s="114"/>
      <c r="Z125" s="114"/>
      <c r="AA125" s="114"/>
      <c r="AB125" s="114"/>
      <c r="AC125" s="2"/>
    </row>
    <row r="126" spans="1:29" x14ac:dyDescent="0.2">
      <c r="A126" s="4">
        <f t="shared" si="9"/>
        <v>2026</v>
      </c>
      <c r="B126" s="4">
        <f t="shared" si="10"/>
        <v>1</v>
      </c>
      <c r="C126" s="11">
        <f t="shared" si="7"/>
        <v>46023</v>
      </c>
      <c r="E126" s="15">
        <v>845881</v>
      </c>
      <c r="F126" s="16">
        <v>57716</v>
      </c>
      <c r="G126" s="16">
        <v>2125</v>
      </c>
      <c r="H126" s="16">
        <v>192</v>
      </c>
      <c r="I126" s="16">
        <v>123</v>
      </c>
      <c r="J126" s="16">
        <v>10</v>
      </c>
      <c r="K126" s="16">
        <v>9</v>
      </c>
      <c r="L126" s="16">
        <v>146</v>
      </c>
      <c r="M126" s="16">
        <v>134</v>
      </c>
      <c r="N126" s="16">
        <v>119</v>
      </c>
      <c r="O126" s="16">
        <v>102</v>
      </c>
      <c r="P126" s="17">
        <f t="shared" si="8"/>
        <v>906189</v>
      </c>
      <c r="Q126" s="2"/>
      <c r="R126" s="114"/>
      <c r="S126" s="114"/>
      <c r="T126" s="114"/>
      <c r="U126" s="114"/>
      <c r="V126" s="114"/>
      <c r="W126" s="114"/>
      <c r="X126" s="114"/>
      <c r="Y126" s="114"/>
      <c r="Z126" s="114"/>
      <c r="AA126" s="114"/>
      <c r="AB126" s="114"/>
      <c r="AC126" s="2"/>
    </row>
    <row r="127" spans="1:29" x14ac:dyDescent="0.2">
      <c r="A127" s="4">
        <f t="shared" si="9"/>
        <v>2026</v>
      </c>
      <c r="B127" s="4">
        <f t="shared" si="10"/>
        <v>2</v>
      </c>
      <c r="C127" s="11">
        <f t="shared" si="7"/>
        <v>46054</v>
      </c>
      <c r="E127" s="15">
        <v>847060</v>
      </c>
      <c r="F127" s="16">
        <v>57770</v>
      </c>
      <c r="G127" s="16">
        <v>2124</v>
      </c>
      <c r="H127" s="16">
        <v>191</v>
      </c>
      <c r="I127" s="16">
        <v>122</v>
      </c>
      <c r="J127" s="16">
        <v>10</v>
      </c>
      <c r="K127" s="16">
        <v>9</v>
      </c>
      <c r="L127" s="16">
        <v>146</v>
      </c>
      <c r="M127" s="16">
        <v>134</v>
      </c>
      <c r="N127" s="16">
        <v>119</v>
      </c>
      <c r="O127" s="16">
        <v>102</v>
      </c>
      <c r="P127" s="17">
        <f t="shared" si="8"/>
        <v>907420</v>
      </c>
      <c r="Q127" s="2"/>
      <c r="R127" s="114"/>
      <c r="S127" s="114"/>
      <c r="T127" s="114"/>
      <c r="U127" s="114"/>
      <c r="V127" s="114"/>
      <c r="W127" s="114"/>
      <c r="X127" s="114"/>
      <c r="Y127" s="114"/>
      <c r="Z127" s="114"/>
      <c r="AA127" s="114"/>
      <c r="AB127" s="114"/>
      <c r="AC127" s="2"/>
    </row>
    <row r="128" spans="1:29" x14ac:dyDescent="0.2">
      <c r="A128" s="4">
        <f t="shared" si="9"/>
        <v>2026</v>
      </c>
      <c r="B128" s="4">
        <f t="shared" si="10"/>
        <v>3</v>
      </c>
      <c r="C128" s="11">
        <f t="shared" si="7"/>
        <v>46082</v>
      </c>
      <c r="E128" s="15">
        <v>847398</v>
      </c>
      <c r="F128" s="16">
        <v>57790</v>
      </c>
      <c r="G128" s="16">
        <v>2122</v>
      </c>
      <c r="H128" s="16">
        <v>191</v>
      </c>
      <c r="I128" s="16">
        <v>122</v>
      </c>
      <c r="J128" s="16">
        <v>10</v>
      </c>
      <c r="K128" s="16">
        <v>9</v>
      </c>
      <c r="L128" s="16">
        <v>146</v>
      </c>
      <c r="M128" s="16">
        <v>134</v>
      </c>
      <c r="N128" s="16">
        <v>119</v>
      </c>
      <c r="O128" s="16">
        <v>102</v>
      </c>
      <c r="P128" s="17">
        <f t="shared" si="8"/>
        <v>907776</v>
      </c>
      <c r="Q128" s="2"/>
      <c r="R128" s="114"/>
      <c r="S128" s="114"/>
      <c r="T128" s="114"/>
      <c r="U128" s="114"/>
      <c r="V128" s="114"/>
      <c r="W128" s="114"/>
      <c r="X128" s="114"/>
      <c r="Y128" s="114"/>
      <c r="Z128" s="114"/>
      <c r="AA128" s="114"/>
      <c r="AB128" s="114"/>
      <c r="AC128" s="2"/>
    </row>
    <row r="129" spans="1:29" x14ac:dyDescent="0.2">
      <c r="A129" s="4">
        <f t="shared" si="9"/>
        <v>2026</v>
      </c>
      <c r="B129" s="4">
        <f t="shared" si="10"/>
        <v>4</v>
      </c>
      <c r="C129" s="11">
        <f t="shared" si="7"/>
        <v>46113</v>
      </c>
      <c r="E129" s="15">
        <v>847737</v>
      </c>
      <c r="F129" s="16">
        <v>57743</v>
      </c>
      <c r="G129" s="16">
        <v>2117</v>
      </c>
      <c r="H129" s="16">
        <v>190</v>
      </c>
      <c r="I129" s="16">
        <v>121</v>
      </c>
      <c r="J129" s="16">
        <v>10</v>
      </c>
      <c r="K129" s="16">
        <v>9</v>
      </c>
      <c r="L129" s="16">
        <v>146</v>
      </c>
      <c r="M129" s="16">
        <v>134</v>
      </c>
      <c r="N129" s="16">
        <v>119</v>
      </c>
      <c r="O129" s="16">
        <v>102</v>
      </c>
      <c r="P129" s="17">
        <f t="shared" si="8"/>
        <v>908062</v>
      </c>
      <c r="Q129" s="2"/>
      <c r="R129" s="114"/>
      <c r="S129" s="114"/>
      <c r="T129" s="114"/>
      <c r="U129" s="114"/>
      <c r="V129" s="114"/>
      <c r="W129" s="114"/>
      <c r="X129" s="114"/>
      <c r="Y129" s="114"/>
      <c r="Z129" s="114"/>
      <c r="AA129" s="114"/>
      <c r="AB129" s="114"/>
      <c r="AC129" s="2"/>
    </row>
    <row r="130" spans="1:29" x14ac:dyDescent="0.2">
      <c r="A130" s="4">
        <f t="shared" si="9"/>
        <v>2026</v>
      </c>
      <c r="B130" s="4">
        <f t="shared" si="10"/>
        <v>5</v>
      </c>
      <c r="C130" s="11">
        <f t="shared" si="7"/>
        <v>46143</v>
      </c>
      <c r="E130" s="15">
        <v>848075</v>
      </c>
      <c r="F130" s="16">
        <v>57695</v>
      </c>
      <c r="G130" s="16">
        <v>2112</v>
      </c>
      <c r="H130" s="16">
        <v>190</v>
      </c>
      <c r="I130" s="16">
        <v>121</v>
      </c>
      <c r="J130" s="16">
        <v>10</v>
      </c>
      <c r="K130" s="16">
        <v>9</v>
      </c>
      <c r="L130" s="16">
        <v>146</v>
      </c>
      <c r="M130" s="16">
        <v>134</v>
      </c>
      <c r="N130" s="16">
        <v>119</v>
      </c>
      <c r="O130" s="16">
        <v>102</v>
      </c>
      <c r="P130" s="17">
        <f t="shared" si="8"/>
        <v>908347</v>
      </c>
      <c r="Q130" s="2"/>
      <c r="R130" s="114"/>
      <c r="S130" s="114"/>
      <c r="T130" s="114"/>
      <c r="U130" s="114"/>
      <c r="V130" s="114"/>
      <c r="W130" s="114"/>
      <c r="X130" s="114"/>
      <c r="Y130" s="114"/>
      <c r="Z130" s="114"/>
      <c r="AA130" s="114"/>
      <c r="AB130" s="114"/>
      <c r="AC130" s="2"/>
    </row>
    <row r="131" spans="1:29" x14ac:dyDescent="0.2">
      <c r="A131" s="4">
        <f t="shared" si="9"/>
        <v>2026</v>
      </c>
      <c r="B131" s="4">
        <f t="shared" si="10"/>
        <v>6</v>
      </c>
      <c r="C131" s="11">
        <f t="shared" si="7"/>
        <v>46174</v>
      </c>
      <c r="E131" s="15">
        <v>848413</v>
      </c>
      <c r="F131" s="16">
        <v>57648</v>
      </c>
      <c r="G131" s="16">
        <v>2107</v>
      </c>
      <c r="H131" s="16">
        <v>190</v>
      </c>
      <c r="I131" s="16">
        <v>120</v>
      </c>
      <c r="J131" s="16">
        <v>10</v>
      </c>
      <c r="K131" s="16">
        <v>9</v>
      </c>
      <c r="L131" s="16">
        <v>146</v>
      </c>
      <c r="M131" s="16">
        <v>134</v>
      </c>
      <c r="N131" s="16">
        <v>119</v>
      </c>
      <c r="O131" s="16">
        <v>102</v>
      </c>
      <c r="P131" s="17">
        <f t="shared" si="8"/>
        <v>908633</v>
      </c>
      <c r="Q131" s="2"/>
      <c r="R131" s="114"/>
      <c r="S131" s="114"/>
      <c r="T131" s="114"/>
      <c r="U131" s="114"/>
      <c r="V131" s="114"/>
      <c r="W131" s="114"/>
      <c r="X131" s="114"/>
      <c r="Y131" s="114"/>
      <c r="Z131" s="114"/>
      <c r="AA131" s="114"/>
      <c r="AB131" s="114"/>
      <c r="AC131" s="2"/>
    </row>
    <row r="132" spans="1:29" x14ac:dyDescent="0.2">
      <c r="A132" s="4">
        <f t="shared" si="9"/>
        <v>2026</v>
      </c>
      <c r="B132" s="4">
        <f t="shared" si="10"/>
        <v>7</v>
      </c>
      <c r="C132" s="11">
        <f t="shared" si="7"/>
        <v>46204</v>
      </c>
      <c r="E132" s="15">
        <v>848112</v>
      </c>
      <c r="F132" s="16">
        <v>57600</v>
      </c>
      <c r="G132" s="16">
        <v>2102</v>
      </c>
      <c r="H132" s="16">
        <v>189</v>
      </c>
      <c r="I132" s="16">
        <v>120</v>
      </c>
      <c r="J132" s="16">
        <v>10</v>
      </c>
      <c r="K132" s="16">
        <v>9</v>
      </c>
      <c r="L132" s="16">
        <v>146</v>
      </c>
      <c r="M132" s="16">
        <v>134</v>
      </c>
      <c r="N132" s="16">
        <v>119</v>
      </c>
      <c r="O132" s="16">
        <v>102</v>
      </c>
      <c r="P132" s="17">
        <f t="shared" si="8"/>
        <v>908278</v>
      </c>
      <c r="Q132" s="2"/>
      <c r="R132" s="114"/>
      <c r="S132" s="114"/>
      <c r="T132" s="114"/>
      <c r="U132" s="114"/>
      <c r="V132" s="114"/>
      <c r="W132" s="114"/>
      <c r="X132" s="114"/>
      <c r="Y132" s="114"/>
      <c r="Z132" s="114"/>
      <c r="AA132" s="114"/>
      <c r="AB132" s="114"/>
      <c r="AC132" s="2"/>
    </row>
    <row r="133" spans="1:29" x14ac:dyDescent="0.2">
      <c r="A133" s="4">
        <f t="shared" si="9"/>
        <v>2026</v>
      </c>
      <c r="B133" s="4">
        <f t="shared" si="10"/>
        <v>8</v>
      </c>
      <c r="C133" s="11">
        <f t="shared" si="7"/>
        <v>46235</v>
      </c>
      <c r="E133" s="15">
        <v>848450</v>
      </c>
      <c r="F133" s="16">
        <v>57539</v>
      </c>
      <c r="G133" s="16">
        <v>2097</v>
      </c>
      <c r="H133" s="16">
        <v>189</v>
      </c>
      <c r="I133" s="16">
        <v>113</v>
      </c>
      <c r="J133" s="16">
        <v>10</v>
      </c>
      <c r="K133" s="16">
        <v>9</v>
      </c>
      <c r="L133" s="16">
        <v>146</v>
      </c>
      <c r="M133" s="16">
        <v>134</v>
      </c>
      <c r="N133" s="16">
        <v>119</v>
      </c>
      <c r="O133" s="16">
        <v>102</v>
      </c>
      <c r="P133" s="17">
        <f t="shared" si="8"/>
        <v>908550</v>
      </c>
      <c r="Q133" s="2"/>
      <c r="R133" s="114"/>
      <c r="S133" s="114"/>
      <c r="T133" s="114"/>
      <c r="U133" s="114"/>
      <c r="V133" s="114"/>
      <c r="W133" s="114"/>
      <c r="X133" s="114"/>
      <c r="Y133" s="114"/>
      <c r="Z133" s="114"/>
      <c r="AA133" s="114"/>
      <c r="AB133" s="114"/>
      <c r="AC133" s="2"/>
    </row>
    <row r="134" spans="1:29" x14ac:dyDescent="0.2">
      <c r="A134" s="4">
        <f t="shared" si="9"/>
        <v>2026</v>
      </c>
      <c r="B134" s="4">
        <f t="shared" si="10"/>
        <v>9</v>
      </c>
      <c r="C134" s="11">
        <f t="shared" si="7"/>
        <v>46266</v>
      </c>
      <c r="E134" s="15">
        <v>848788</v>
      </c>
      <c r="F134" s="16">
        <v>57533</v>
      </c>
      <c r="G134" s="16">
        <v>2091</v>
      </c>
      <c r="H134" s="16">
        <v>188</v>
      </c>
      <c r="I134" s="16">
        <v>114</v>
      </c>
      <c r="J134" s="16">
        <v>10</v>
      </c>
      <c r="K134" s="16">
        <v>9</v>
      </c>
      <c r="L134" s="16">
        <v>146</v>
      </c>
      <c r="M134" s="16">
        <v>134</v>
      </c>
      <c r="N134" s="16">
        <v>119</v>
      </c>
      <c r="O134" s="16">
        <v>102</v>
      </c>
      <c r="P134" s="17">
        <f t="shared" si="8"/>
        <v>908875</v>
      </c>
      <c r="Q134" s="2"/>
      <c r="R134" s="114"/>
      <c r="S134" s="114"/>
      <c r="T134" s="114"/>
      <c r="U134" s="114"/>
      <c r="V134" s="114"/>
      <c r="W134" s="114"/>
      <c r="X134" s="114"/>
      <c r="Y134" s="114"/>
      <c r="Z134" s="114"/>
      <c r="AA134" s="114"/>
      <c r="AB134" s="114"/>
      <c r="AC134" s="2"/>
    </row>
    <row r="135" spans="1:29" x14ac:dyDescent="0.2">
      <c r="A135" s="4">
        <f t="shared" si="9"/>
        <v>2026</v>
      </c>
      <c r="B135" s="4">
        <f t="shared" si="10"/>
        <v>10</v>
      </c>
      <c r="C135" s="11">
        <f t="shared" si="7"/>
        <v>46296</v>
      </c>
      <c r="E135" s="15">
        <v>850549</v>
      </c>
      <c r="F135" s="16">
        <v>57598</v>
      </c>
      <c r="G135" s="16">
        <v>2094</v>
      </c>
      <c r="H135" s="16">
        <v>188</v>
      </c>
      <c r="I135" s="16">
        <v>118</v>
      </c>
      <c r="J135" s="16">
        <v>10</v>
      </c>
      <c r="K135" s="16">
        <v>9</v>
      </c>
      <c r="L135" s="16">
        <v>146</v>
      </c>
      <c r="M135" s="16">
        <v>134</v>
      </c>
      <c r="N135" s="16">
        <v>119</v>
      </c>
      <c r="O135" s="16">
        <v>102</v>
      </c>
      <c r="P135" s="17">
        <f t="shared" si="8"/>
        <v>910704</v>
      </c>
      <c r="Q135" s="2"/>
      <c r="R135" s="114"/>
      <c r="S135" s="114"/>
      <c r="T135" s="114"/>
      <c r="U135" s="114"/>
      <c r="V135" s="114"/>
      <c r="W135" s="114"/>
      <c r="X135" s="114"/>
      <c r="Y135" s="114"/>
      <c r="Z135" s="114"/>
      <c r="AA135" s="114"/>
      <c r="AB135" s="114"/>
      <c r="AC135" s="2"/>
    </row>
    <row r="136" spans="1:29" x14ac:dyDescent="0.2">
      <c r="A136" s="4">
        <f t="shared" si="9"/>
        <v>2026</v>
      </c>
      <c r="B136" s="4">
        <f t="shared" si="10"/>
        <v>11</v>
      </c>
      <c r="C136" s="11">
        <f t="shared" si="7"/>
        <v>46327</v>
      </c>
      <c r="E136" s="15">
        <v>852606</v>
      </c>
      <c r="F136" s="16">
        <v>57756</v>
      </c>
      <c r="G136" s="16">
        <v>2095</v>
      </c>
      <c r="H136" s="16">
        <v>187</v>
      </c>
      <c r="I136" s="16">
        <v>117</v>
      </c>
      <c r="J136" s="16">
        <v>10</v>
      </c>
      <c r="K136" s="16">
        <v>9</v>
      </c>
      <c r="L136" s="16">
        <v>146</v>
      </c>
      <c r="M136" s="16">
        <v>134</v>
      </c>
      <c r="N136" s="16">
        <v>119</v>
      </c>
      <c r="O136" s="16">
        <v>102</v>
      </c>
      <c r="P136" s="17">
        <f t="shared" si="8"/>
        <v>912919</v>
      </c>
      <c r="Q136" s="2"/>
      <c r="R136" s="114"/>
      <c r="S136" s="114"/>
      <c r="T136" s="114"/>
      <c r="U136" s="114"/>
      <c r="V136" s="114"/>
      <c r="W136" s="114"/>
      <c r="X136" s="114"/>
      <c r="Y136" s="114"/>
      <c r="Z136" s="114"/>
      <c r="AA136" s="114"/>
      <c r="AB136" s="114"/>
      <c r="AC136" s="2"/>
    </row>
    <row r="137" spans="1:29" x14ac:dyDescent="0.2">
      <c r="A137" s="4">
        <f t="shared" si="9"/>
        <v>2026</v>
      </c>
      <c r="B137" s="4">
        <f t="shared" si="10"/>
        <v>12</v>
      </c>
      <c r="C137" s="11">
        <f t="shared" si="7"/>
        <v>46357</v>
      </c>
      <c r="E137" s="15">
        <v>854487</v>
      </c>
      <c r="F137" s="16">
        <v>57886</v>
      </c>
      <c r="G137" s="16">
        <v>2099</v>
      </c>
      <c r="H137" s="16">
        <v>187</v>
      </c>
      <c r="I137" s="16">
        <v>117</v>
      </c>
      <c r="J137" s="16">
        <v>10</v>
      </c>
      <c r="K137" s="16">
        <v>9</v>
      </c>
      <c r="L137" s="16">
        <v>146</v>
      </c>
      <c r="M137" s="16">
        <v>134</v>
      </c>
      <c r="N137" s="16">
        <v>119</v>
      </c>
      <c r="O137" s="16">
        <v>102</v>
      </c>
      <c r="P137" s="17">
        <f t="shared" si="8"/>
        <v>914934</v>
      </c>
      <c r="Q137" s="2"/>
      <c r="R137" s="114"/>
      <c r="S137" s="114"/>
      <c r="T137" s="114"/>
      <c r="U137" s="114"/>
      <c r="V137" s="114"/>
      <c r="W137" s="114"/>
      <c r="X137" s="114"/>
      <c r="Y137" s="114"/>
      <c r="Z137" s="114"/>
      <c r="AA137" s="114"/>
      <c r="AB137" s="114"/>
      <c r="AC137" s="2"/>
    </row>
    <row r="138" spans="1:29" x14ac:dyDescent="0.2">
      <c r="A138" s="4">
        <f t="shared" si="9"/>
        <v>2027</v>
      </c>
      <c r="B138" s="4">
        <f t="shared" si="10"/>
        <v>1</v>
      </c>
      <c r="C138" s="11">
        <f t="shared" si="7"/>
        <v>46388</v>
      </c>
      <c r="E138" s="15">
        <v>856360</v>
      </c>
      <c r="F138" s="16">
        <v>57975</v>
      </c>
      <c r="G138" s="16">
        <v>2102</v>
      </c>
      <c r="H138" s="16">
        <v>186</v>
      </c>
      <c r="I138" s="16">
        <v>116</v>
      </c>
      <c r="J138" s="16">
        <v>10</v>
      </c>
      <c r="K138" s="16">
        <v>9</v>
      </c>
      <c r="L138" s="16">
        <v>146</v>
      </c>
      <c r="M138" s="16">
        <v>134</v>
      </c>
      <c r="N138" s="16">
        <v>119</v>
      </c>
      <c r="O138" s="16">
        <v>102</v>
      </c>
      <c r="P138" s="17">
        <f t="shared" si="8"/>
        <v>916898</v>
      </c>
      <c r="Q138" s="2"/>
      <c r="R138" s="114"/>
      <c r="S138" s="114"/>
      <c r="T138" s="114"/>
      <c r="U138" s="114"/>
      <c r="V138" s="114"/>
      <c r="W138" s="114"/>
      <c r="X138" s="114"/>
      <c r="Y138" s="114"/>
      <c r="Z138" s="114"/>
      <c r="AA138" s="114"/>
      <c r="AB138" s="114"/>
      <c r="AC138" s="2"/>
    </row>
    <row r="139" spans="1:29" x14ac:dyDescent="0.2">
      <c r="A139" s="4">
        <f t="shared" si="9"/>
        <v>2027</v>
      </c>
      <c r="B139" s="4">
        <f t="shared" si="10"/>
        <v>2</v>
      </c>
      <c r="C139" s="11">
        <f t="shared" si="7"/>
        <v>46419</v>
      </c>
      <c r="E139" s="15">
        <v>857552</v>
      </c>
      <c r="F139" s="16">
        <v>58029</v>
      </c>
      <c r="G139" s="16">
        <v>2102</v>
      </c>
      <c r="H139" s="16">
        <v>186</v>
      </c>
      <c r="I139" s="16">
        <v>116</v>
      </c>
      <c r="J139" s="16">
        <v>10</v>
      </c>
      <c r="K139" s="16">
        <v>9</v>
      </c>
      <c r="L139" s="16">
        <v>146</v>
      </c>
      <c r="M139" s="16">
        <v>134</v>
      </c>
      <c r="N139" s="16">
        <v>119</v>
      </c>
      <c r="O139" s="16">
        <v>102</v>
      </c>
      <c r="P139" s="17">
        <f t="shared" si="8"/>
        <v>918144</v>
      </c>
      <c r="Q139" s="2"/>
      <c r="R139" s="114"/>
      <c r="S139" s="114"/>
      <c r="T139" s="114"/>
      <c r="U139" s="114"/>
      <c r="V139" s="114"/>
      <c r="W139" s="114"/>
      <c r="X139" s="114"/>
      <c r="Y139" s="114"/>
      <c r="Z139" s="114"/>
      <c r="AA139" s="114"/>
      <c r="AB139" s="114"/>
      <c r="AC139" s="2"/>
    </row>
    <row r="140" spans="1:29" x14ac:dyDescent="0.2">
      <c r="A140" s="4">
        <f t="shared" si="9"/>
        <v>2027</v>
      </c>
      <c r="B140" s="4">
        <f t="shared" si="10"/>
        <v>3</v>
      </c>
      <c r="C140" s="11">
        <f t="shared" si="7"/>
        <v>46447</v>
      </c>
      <c r="E140" s="15">
        <v>857894</v>
      </c>
      <c r="F140" s="16">
        <v>58047</v>
      </c>
      <c r="G140" s="16">
        <v>2100</v>
      </c>
      <c r="H140" s="16">
        <v>186</v>
      </c>
      <c r="I140" s="16">
        <v>115</v>
      </c>
      <c r="J140" s="16">
        <v>10</v>
      </c>
      <c r="K140" s="16">
        <v>9</v>
      </c>
      <c r="L140" s="16">
        <v>146</v>
      </c>
      <c r="M140" s="16">
        <v>134</v>
      </c>
      <c r="N140" s="16">
        <v>119</v>
      </c>
      <c r="O140" s="16">
        <v>102</v>
      </c>
      <c r="P140" s="17">
        <f t="shared" si="8"/>
        <v>918502</v>
      </c>
      <c r="Q140" s="2"/>
      <c r="R140" s="114"/>
      <c r="S140" s="114"/>
      <c r="T140" s="114"/>
      <c r="U140" s="114"/>
      <c r="V140" s="114"/>
      <c r="W140" s="114"/>
      <c r="X140" s="114"/>
      <c r="Y140" s="114"/>
      <c r="Z140" s="114"/>
      <c r="AA140" s="114"/>
      <c r="AB140" s="114"/>
      <c r="AC140" s="2"/>
    </row>
    <row r="141" spans="1:29" x14ac:dyDescent="0.2">
      <c r="A141" s="4">
        <f t="shared" si="9"/>
        <v>2027</v>
      </c>
      <c r="B141" s="4">
        <f t="shared" si="10"/>
        <v>4</v>
      </c>
      <c r="C141" s="11">
        <f t="shared" si="7"/>
        <v>46478</v>
      </c>
      <c r="E141" s="15">
        <v>858237</v>
      </c>
      <c r="F141" s="16">
        <v>57998</v>
      </c>
      <c r="G141" s="16">
        <v>2094</v>
      </c>
      <c r="H141" s="16">
        <v>185</v>
      </c>
      <c r="I141" s="16">
        <v>115</v>
      </c>
      <c r="J141" s="16">
        <v>10</v>
      </c>
      <c r="K141" s="16">
        <v>9</v>
      </c>
      <c r="L141" s="16">
        <v>146</v>
      </c>
      <c r="M141" s="16">
        <v>134</v>
      </c>
      <c r="N141" s="16">
        <v>119</v>
      </c>
      <c r="O141" s="16">
        <v>102</v>
      </c>
      <c r="P141" s="17">
        <f t="shared" si="8"/>
        <v>918789</v>
      </c>
      <c r="Q141" s="2"/>
      <c r="R141" s="114"/>
      <c r="S141" s="114"/>
      <c r="T141" s="114"/>
      <c r="U141" s="114"/>
      <c r="V141" s="114"/>
      <c r="W141" s="114"/>
      <c r="X141" s="114"/>
      <c r="Y141" s="114"/>
      <c r="Z141" s="114"/>
      <c r="AA141" s="114"/>
      <c r="AB141" s="114"/>
      <c r="AC141" s="2"/>
    </row>
    <row r="142" spans="1:29" x14ac:dyDescent="0.2">
      <c r="A142" s="4">
        <f t="shared" si="9"/>
        <v>2027</v>
      </c>
      <c r="B142" s="4">
        <f t="shared" si="10"/>
        <v>5</v>
      </c>
      <c r="C142" s="11">
        <f t="shared" si="7"/>
        <v>46508</v>
      </c>
      <c r="E142" s="15">
        <v>858580</v>
      </c>
      <c r="F142" s="16">
        <v>57949</v>
      </c>
      <c r="G142" s="16">
        <v>2089</v>
      </c>
      <c r="H142" s="16">
        <v>185</v>
      </c>
      <c r="I142" s="16">
        <v>114</v>
      </c>
      <c r="J142" s="16">
        <v>10</v>
      </c>
      <c r="K142" s="16">
        <v>9</v>
      </c>
      <c r="L142" s="16">
        <v>146</v>
      </c>
      <c r="M142" s="16">
        <v>134</v>
      </c>
      <c r="N142" s="16">
        <v>119</v>
      </c>
      <c r="O142" s="16">
        <v>102</v>
      </c>
      <c r="P142" s="17">
        <f t="shared" si="8"/>
        <v>919078</v>
      </c>
      <c r="Q142" s="2"/>
      <c r="R142" s="114"/>
      <c r="S142" s="114"/>
      <c r="T142" s="114"/>
      <c r="U142" s="114"/>
      <c r="V142" s="114"/>
      <c r="W142" s="114"/>
      <c r="X142" s="114"/>
      <c r="Y142" s="114"/>
      <c r="Z142" s="114"/>
      <c r="AA142" s="114"/>
      <c r="AB142" s="114"/>
      <c r="AC142" s="2"/>
    </row>
    <row r="143" spans="1:29" x14ac:dyDescent="0.2">
      <c r="A143" s="4">
        <f t="shared" si="9"/>
        <v>2027</v>
      </c>
      <c r="B143" s="4">
        <f t="shared" si="10"/>
        <v>6</v>
      </c>
      <c r="C143" s="11">
        <f t="shared" si="7"/>
        <v>46539</v>
      </c>
      <c r="E143" s="15">
        <v>858923</v>
      </c>
      <c r="F143" s="16">
        <v>57900</v>
      </c>
      <c r="G143" s="16">
        <v>2084</v>
      </c>
      <c r="H143" s="16">
        <v>184</v>
      </c>
      <c r="I143" s="16">
        <v>114</v>
      </c>
      <c r="J143" s="16">
        <v>10</v>
      </c>
      <c r="K143" s="16">
        <v>9</v>
      </c>
      <c r="L143" s="16">
        <v>146</v>
      </c>
      <c r="M143" s="16">
        <v>134</v>
      </c>
      <c r="N143" s="16">
        <v>119</v>
      </c>
      <c r="O143" s="16">
        <v>102</v>
      </c>
      <c r="P143" s="17">
        <f t="shared" si="8"/>
        <v>919366</v>
      </c>
      <c r="Q143" s="2"/>
      <c r="R143" s="114"/>
      <c r="S143" s="114"/>
      <c r="T143" s="114"/>
      <c r="U143" s="114"/>
      <c r="V143" s="114"/>
      <c r="W143" s="114"/>
      <c r="X143" s="114"/>
      <c r="Y143" s="114"/>
      <c r="Z143" s="114"/>
      <c r="AA143" s="114"/>
      <c r="AB143" s="114"/>
      <c r="AC143" s="2"/>
    </row>
    <row r="144" spans="1:29" x14ac:dyDescent="0.2">
      <c r="A144" s="4">
        <f t="shared" si="9"/>
        <v>2027</v>
      </c>
      <c r="B144" s="4">
        <f t="shared" si="10"/>
        <v>7</v>
      </c>
      <c r="C144" s="11">
        <f t="shared" si="7"/>
        <v>46569</v>
      </c>
      <c r="E144" s="15">
        <v>858619</v>
      </c>
      <c r="F144" s="16">
        <v>57852</v>
      </c>
      <c r="G144" s="16">
        <v>2079</v>
      </c>
      <c r="H144" s="16">
        <v>184</v>
      </c>
      <c r="I144" s="16">
        <v>113</v>
      </c>
      <c r="J144" s="16">
        <v>10</v>
      </c>
      <c r="K144" s="16">
        <v>9</v>
      </c>
      <c r="L144" s="16">
        <v>146</v>
      </c>
      <c r="M144" s="16">
        <v>134</v>
      </c>
      <c r="N144" s="16">
        <v>119</v>
      </c>
      <c r="O144" s="16">
        <v>102</v>
      </c>
      <c r="P144" s="17">
        <f t="shared" si="8"/>
        <v>919009</v>
      </c>
      <c r="Q144" s="2"/>
      <c r="R144" s="114"/>
      <c r="S144" s="114"/>
      <c r="T144" s="114"/>
      <c r="U144" s="114"/>
      <c r="V144" s="114"/>
      <c r="W144" s="114"/>
      <c r="X144" s="114"/>
      <c r="Y144" s="114"/>
      <c r="Z144" s="114"/>
      <c r="AA144" s="114"/>
      <c r="AB144" s="114"/>
      <c r="AC144" s="2"/>
    </row>
    <row r="145" spans="1:29" x14ac:dyDescent="0.2">
      <c r="A145" s="4">
        <f t="shared" si="9"/>
        <v>2027</v>
      </c>
      <c r="B145" s="4">
        <f t="shared" si="10"/>
        <v>8</v>
      </c>
      <c r="C145" s="11">
        <f t="shared" si="7"/>
        <v>46600</v>
      </c>
      <c r="E145" s="15">
        <v>858963</v>
      </c>
      <c r="F145" s="16">
        <v>57789</v>
      </c>
      <c r="G145" s="16">
        <v>2074</v>
      </c>
      <c r="H145" s="16">
        <v>184</v>
      </c>
      <c r="I145" s="16">
        <v>106</v>
      </c>
      <c r="J145" s="16">
        <v>10</v>
      </c>
      <c r="K145" s="16">
        <v>9</v>
      </c>
      <c r="L145" s="16">
        <v>146</v>
      </c>
      <c r="M145" s="16">
        <v>134</v>
      </c>
      <c r="N145" s="16">
        <v>119</v>
      </c>
      <c r="O145" s="16">
        <v>102</v>
      </c>
      <c r="P145" s="17">
        <f t="shared" si="8"/>
        <v>919285</v>
      </c>
      <c r="Q145" s="2"/>
      <c r="R145" s="114"/>
      <c r="S145" s="114"/>
      <c r="T145" s="114"/>
      <c r="U145" s="114"/>
      <c r="V145" s="114"/>
      <c r="W145" s="114"/>
      <c r="X145" s="114"/>
      <c r="Y145" s="114"/>
      <c r="Z145" s="114"/>
      <c r="AA145" s="114"/>
      <c r="AB145" s="114"/>
      <c r="AC145" s="2"/>
    </row>
    <row r="146" spans="1:29" x14ac:dyDescent="0.2">
      <c r="A146" s="4">
        <f t="shared" si="9"/>
        <v>2027</v>
      </c>
      <c r="B146" s="4">
        <f t="shared" si="10"/>
        <v>9</v>
      </c>
      <c r="C146" s="11">
        <f t="shared" si="7"/>
        <v>46631</v>
      </c>
      <c r="E146" s="15">
        <v>859308</v>
      </c>
      <c r="F146" s="16">
        <v>57782</v>
      </c>
      <c r="G146" s="16">
        <v>2069</v>
      </c>
      <c r="H146" s="16">
        <v>183</v>
      </c>
      <c r="I146" s="16">
        <v>107</v>
      </c>
      <c r="J146" s="16">
        <v>10</v>
      </c>
      <c r="K146" s="16">
        <v>9</v>
      </c>
      <c r="L146" s="16">
        <v>146</v>
      </c>
      <c r="M146" s="16">
        <v>134</v>
      </c>
      <c r="N146" s="16">
        <v>119</v>
      </c>
      <c r="O146" s="16">
        <v>102</v>
      </c>
      <c r="P146" s="17">
        <f t="shared" si="8"/>
        <v>919617</v>
      </c>
      <c r="Q146" s="2"/>
      <c r="R146" s="114"/>
      <c r="S146" s="114"/>
      <c r="T146" s="114"/>
      <c r="U146" s="114"/>
      <c r="V146" s="114"/>
      <c r="W146" s="114"/>
      <c r="X146" s="114"/>
      <c r="Y146" s="114"/>
      <c r="Z146" s="114"/>
      <c r="AA146" s="114"/>
      <c r="AB146" s="114"/>
      <c r="AC146" s="2"/>
    </row>
    <row r="147" spans="1:29" x14ac:dyDescent="0.2">
      <c r="A147" s="4">
        <f t="shared" si="9"/>
        <v>2027</v>
      </c>
      <c r="B147" s="4">
        <f t="shared" si="10"/>
        <v>10</v>
      </c>
      <c r="C147" s="11">
        <f t="shared" si="7"/>
        <v>46661</v>
      </c>
      <c r="E147" s="15">
        <v>861095</v>
      </c>
      <c r="F147" s="16">
        <v>57848</v>
      </c>
      <c r="G147" s="16">
        <v>2071</v>
      </c>
      <c r="H147" s="16">
        <v>183</v>
      </c>
      <c r="I147" s="16">
        <v>111</v>
      </c>
      <c r="J147" s="16">
        <v>10</v>
      </c>
      <c r="K147" s="16">
        <v>9</v>
      </c>
      <c r="L147" s="16">
        <v>146</v>
      </c>
      <c r="M147" s="16">
        <v>134</v>
      </c>
      <c r="N147" s="16">
        <v>119</v>
      </c>
      <c r="O147" s="16">
        <v>102</v>
      </c>
      <c r="P147" s="17">
        <f t="shared" si="8"/>
        <v>921472</v>
      </c>
      <c r="Q147" s="2"/>
      <c r="R147" s="114"/>
      <c r="S147" s="114"/>
      <c r="T147" s="114"/>
      <c r="U147" s="114"/>
      <c r="V147" s="114"/>
      <c r="W147" s="114"/>
      <c r="X147" s="114"/>
      <c r="Y147" s="114"/>
      <c r="Z147" s="114"/>
      <c r="AA147" s="114"/>
      <c r="AB147" s="114"/>
      <c r="AC147" s="2"/>
    </row>
    <row r="148" spans="1:29" x14ac:dyDescent="0.2">
      <c r="A148" s="4">
        <f t="shared" si="9"/>
        <v>2027</v>
      </c>
      <c r="B148" s="4">
        <f t="shared" si="10"/>
        <v>11</v>
      </c>
      <c r="C148" s="11">
        <f t="shared" si="7"/>
        <v>46692</v>
      </c>
      <c r="E148" s="15">
        <v>863184</v>
      </c>
      <c r="F148" s="16">
        <v>58006</v>
      </c>
      <c r="G148" s="16">
        <v>2072</v>
      </c>
      <c r="H148" s="16">
        <v>182</v>
      </c>
      <c r="I148" s="16">
        <v>111</v>
      </c>
      <c r="J148" s="16">
        <v>10</v>
      </c>
      <c r="K148" s="16">
        <v>9</v>
      </c>
      <c r="L148" s="16">
        <v>146</v>
      </c>
      <c r="M148" s="16">
        <v>134</v>
      </c>
      <c r="N148" s="16">
        <v>119</v>
      </c>
      <c r="O148" s="16">
        <v>102</v>
      </c>
      <c r="P148" s="17">
        <f t="shared" si="8"/>
        <v>923719</v>
      </c>
      <c r="Q148" s="2"/>
      <c r="R148" s="114"/>
      <c r="S148" s="114"/>
      <c r="T148" s="114"/>
      <c r="U148" s="114"/>
      <c r="V148" s="114"/>
      <c r="W148" s="114"/>
      <c r="X148" s="114"/>
      <c r="Y148" s="114"/>
      <c r="Z148" s="114"/>
      <c r="AA148" s="114"/>
      <c r="AB148" s="114"/>
      <c r="AC148" s="2"/>
    </row>
    <row r="149" spans="1:29" x14ac:dyDescent="0.2">
      <c r="A149" s="4">
        <f t="shared" si="9"/>
        <v>2027</v>
      </c>
      <c r="B149" s="4">
        <f t="shared" si="10"/>
        <v>12</v>
      </c>
      <c r="C149" s="11">
        <f t="shared" si="7"/>
        <v>46722</v>
      </c>
      <c r="E149" s="15">
        <v>865095</v>
      </c>
      <c r="F149" s="16">
        <v>58138</v>
      </c>
      <c r="G149" s="16">
        <v>2076</v>
      </c>
      <c r="H149" s="16">
        <v>182</v>
      </c>
      <c r="I149" s="16">
        <v>110</v>
      </c>
      <c r="J149" s="16">
        <v>10</v>
      </c>
      <c r="K149" s="16">
        <v>9</v>
      </c>
      <c r="L149" s="16">
        <v>146</v>
      </c>
      <c r="M149" s="16">
        <v>134</v>
      </c>
      <c r="N149" s="16">
        <v>119</v>
      </c>
      <c r="O149" s="16">
        <v>102</v>
      </c>
      <c r="P149" s="17">
        <f t="shared" si="8"/>
        <v>925766</v>
      </c>
      <c r="Q149" s="2"/>
      <c r="R149" s="114"/>
      <c r="S149" s="114"/>
      <c r="T149" s="114"/>
      <c r="U149" s="114"/>
      <c r="V149" s="114"/>
      <c r="W149" s="114"/>
      <c r="X149" s="114"/>
      <c r="Y149" s="114"/>
      <c r="Z149" s="114"/>
      <c r="AA149" s="114"/>
      <c r="AB149" s="114"/>
      <c r="AC149" s="2"/>
    </row>
    <row r="150" spans="1:29" x14ac:dyDescent="0.2">
      <c r="A150" s="4">
        <f t="shared" si="9"/>
        <v>2028</v>
      </c>
      <c r="B150" s="4">
        <f t="shared" si="10"/>
        <v>1</v>
      </c>
      <c r="C150" s="11">
        <f t="shared" si="7"/>
        <v>46753</v>
      </c>
      <c r="E150" s="15">
        <v>866999</v>
      </c>
      <c r="F150" s="16">
        <v>58228</v>
      </c>
      <c r="G150" s="16">
        <v>2079</v>
      </c>
      <c r="H150" s="16">
        <v>181</v>
      </c>
      <c r="I150" s="16">
        <v>110</v>
      </c>
      <c r="J150" s="16">
        <v>10</v>
      </c>
      <c r="K150" s="16">
        <v>9</v>
      </c>
      <c r="L150" s="16">
        <v>146</v>
      </c>
      <c r="M150" s="16">
        <v>134</v>
      </c>
      <c r="N150" s="16">
        <v>119</v>
      </c>
      <c r="O150" s="16">
        <v>102</v>
      </c>
      <c r="P150" s="17">
        <f t="shared" si="8"/>
        <v>927762</v>
      </c>
      <c r="Q150" s="2"/>
      <c r="R150" s="114"/>
      <c r="S150" s="114"/>
      <c r="T150" s="114"/>
      <c r="U150" s="114"/>
      <c r="V150" s="114"/>
      <c r="W150" s="114"/>
      <c r="X150" s="114"/>
      <c r="Y150" s="114"/>
      <c r="Z150" s="114"/>
      <c r="AA150" s="114"/>
      <c r="AB150" s="114"/>
      <c r="AC150" s="2"/>
    </row>
    <row r="151" spans="1:29" x14ac:dyDescent="0.2">
      <c r="A151" s="4">
        <f t="shared" si="9"/>
        <v>2028</v>
      </c>
      <c r="B151" s="4">
        <f t="shared" si="10"/>
        <v>2</v>
      </c>
      <c r="C151" s="11">
        <f t="shared" si="7"/>
        <v>46784</v>
      </c>
      <c r="E151" s="15">
        <v>868215</v>
      </c>
      <c r="F151" s="16">
        <v>58282</v>
      </c>
      <c r="G151" s="16">
        <v>2079</v>
      </c>
      <c r="H151" s="16">
        <v>181</v>
      </c>
      <c r="I151" s="16">
        <v>109</v>
      </c>
      <c r="J151" s="16">
        <v>10</v>
      </c>
      <c r="K151" s="16">
        <v>9</v>
      </c>
      <c r="L151" s="16">
        <v>146</v>
      </c>
      <c r="M151" s="16">
        <v>134</v>
      </c>
      <c r="N151" s="16">
        <v>119</v>
      </c>
      <c r="O151" s="16">
        <v>102</v>
      </c>
      <c r="P151" s="17">
        <f t="shared" si="8"/>
        <v>929032</v>
      </c>
      <c r="Q151" s="2"/>
      <c r="R151" s="114"/>
      <c r="S151" s="114"/>
      <c r="T151" s="114"/>
      <c r="U151" s="114"/>
      <c r="V151" s="114"/>
      <c r="W151" s="114"/>
      <c r="X151" s="114"/>
      <c r="Y151" s="114"/>
      <c r="Z151" s="114"/>
      <c r="AA151" s="114"/>
      <c r="AB151" s="114"/>
      <c r="AC151" s="2"/>
    </row>
    <row r="152" spans="1:29" x14ac:dyDescent="0.2">
      <c r="A152" s="4">
        <f t="shared" si="9"/>
        <v>2028</v>
      </c>
      <c r="B152" s="4">
        <f t="shared" si="10"/>
        <v>3</v>
      </c>
      <c r="C152" s="11">
        <f t="shared" si="7"/>
        <v>46813</v>
      </c>
      <c r="E152" s="15">
        <v>868571</v>
      </c>
      <c r="F152" s="16">
        <v>58302</v>
      </c>
      <c r="G152" s="16">
        <v>2077</v>
      </c>
      <c r="H152" s="16">
        <v>181</v>
      </c>
      <c r="I152" s="16">
        <v>109</v>
      </c>
      <c r="J152" s="16">
        <v>10</v>
      </c>
      <c r="K152" s="16">
        <v>9</v>
      </c>
      <c r="L152" s="16">
        <v>146</v>
      </c>
      <c r="M152" s="16">
        <v>134</v>
      </c>
      <c r="N152" s="16">
        <v>119</v>
      </c>
      <c r="O152" s="16">
        <v>102</v>
      </c>
      <c r="P152" s="17">
        <f t="shared" si="8"/>
        <v>929406</v>
      </c>
      <c r="Q152" s="2"/>
      <c r="R152" s="114"/>
      <c r="S152" s="114"/>
      <c r="T152" s="114"/>
      <c r="U152" s="114"/>
      <c r="V152" s="114"/>
      <c r="W152" s="114"/>
      <c r="X152" s="114"/>
      <c r="Y152" s="114"/>
      <c r="Z152" s="114"/>
      <c r="AA152" s="114"/>
      <c r="AB152" s="114"/>
      <c r="AC152" s="2"/>
    </row>
    <row r="153" spans="1:29" x14ac:dyDescent="0.2">
      <c r="A153" s="4">
        <f t="shared" si="9"/>
        <v>2028</v>
      </c>
      <c r="B153" s="4">
        <f t="shared" si="10"/>
        <v>4</v>
      </c>
      <c r="C153" s="11">
        <f t="shared" si="7"/>
        <v>46844</v>
      </c>
      <c r="E153" s="15">
        <v>868927</v>
      </c>
      <c r="F153" s="16">
        <v>58254</v>
      </c>
      <c r="G153" s="16">
        <v>2072</v>
      </c>
      <c r="H153" s="16">
        <v>180</v>
      </c>
      <c r="I153" s="16">
        <v>108</v>
      </c>
      <c r="J153" s="16">
        <v>10</v>
      </c>
      <c r="K153" s="16">
        <v>9</v>
      </c>
      <c r="L153" s="16">
        <v>146</v>
      </c>
      <c r="M153" s="16">
        <v>134</v>
      </c>
      <c r="N153" s="16">
        <v>119</v>
      </c>
      <c r="O153" s="16">
        <v>102</v>
      </c>
      <c r="P153" s="17">
        <f t="shared" si="8"/>
        <v>929708</v>
      </c>
      <c r="Q153" s="2"/>
      <c r="R153" s="114"/>
      <c r="S153" s="114"/>
      <c r="T153" s="114"/>
      <c r="U153" s="114"/>
      <c r="V153" s="114"/>
      <c r="W153" s="114"/>
      <c r="X153" s="114"/>
      <c r="Y153" s="114"/>
      <c r="Z153" s="114"/>
      <c r="AA153" s="114"/>
      <c r="AB153" s="114"/>
      <c r="AC153" s="2"/>
    </row>
    <row r="154" spans="1:29" x14ac:dyDescent="0.2">
      <c r="A154" s="4">
        <f t="shared" si="9"/>
        <v>2028</v>
      </c>
      <c r="B154" s="4">
        <f t="shared" si="10"/>
        <v>5</v>
      </c>
      <c r="C154" s="11">
        <f t="shared" si="7"/>
        <v>46874</v>
      </c>
      <c r="E154" s="15">
        <v>869284</v>
      </c>
      <c r="F154" s="16">
        <v>58206</v>
      </c>
      <c r="G154" s="16">
        <v>2067</v>
      </c>
      <c r="H154" s="16">
        <v>180</v>
      </c>
      <c r="I154" s="16">
        <v>108</v>
      </c>
      <c r="J154" s="16">
        <v>10</v>
      </c>
      <c r="K154" s="16">
        <v>9</v>
      </c>
      <c r="L154" s="16">
        <v>146</v>
      </c>
      <c r="M154" s="16">
        <v>134</v>
      </c>
      <c r="N154" s="16">
        <v>119</v>
      </c>
      <c r="O154" s="16">
        <v>102</v>
      </c>
      <c r="P154" s="17">
        <f t="shared" si="8"/>
        <v>930012</v>
      </c>
      <c r="Q154" s="2"/>
      <c r="R154" s="114"/>
      <c r="S154" s="114"/>
      <c r="T154" s="114"/>
      <c r="U154" s="114"/>
      <c r="V154" s="114"/>
      <c r="W154" s="114"/>
      <c r="X154" s="114"/>
      <c r="Y154" s="114"/>
      <c r="Z154" s="114"/>
      <c r="AA154" s="114"/>
      <c r="AB154" s="114"/>
      <c r="AC154" s="2"/>
    </row>
    <row r="155" spans="1:29" x14ac:dyDescent="0.2">
      <c r="A155" s="4">
        <f t="shared" si="9"/>
        <v>2028</v>
      </c>
      <c r="B155" s="4">
        <f t="shared" si="10"/>
        <v>6</v>
      </c>
      <c r="C155" s="11">
        <f t="shared" si="7"/>
        <v>46905</v>
      </c>
      <c r="E155" s="15">
        <v>869644</v>
      </c>
      <c r="F155" s="16">
        <v>58158</v>
      </c>
      <c r="G155" s="16">
        <v>2062</v>
      </c>
      <c r="H155" s="16">
        <v>179</v>
      </c>
      <c r="I155" s="16">
        <v>107</v>
      </c>
      <c r="J155" s="16">
        <v>10</v>
      </c>
      <c r="K155" s="16">
        <v>9</v>
      </c>
      <c r="L155" s="16">
        <v>146</v>
      </c>
      <c r="M155" s="16">
        <v>134</v>
      </c>
      <c r="N155" s="16">
        <v>119</v>
      </c>
      <c r="O155" s="16">
        <v>102</v>
      </c>
      <c r="P155" s="17">
        <f t="shared" si="8"/>
        <v>930318</v>
      </c>
      <c r="Q155" s="2"/>
      <c r="R155" s="114"/>
      <c r="S155" s="114"/>
      <c r="T155" s="114"/>
      <c r="U155" s="114"/>
      <c r="V155" s="114"/>
      <c r="W155" s="114"/>
      <c r="X155" s="114"/>
      <c r="Y155" s="114"/>
      <c r="Z155" s="114"/>
      <c r="AA155" s="114"/>
      <c r="AB155" s="114"/>
      <c r="AC155" s="2"/>
    </row>
    <row r="156" spans="1:29" x14ac:dyDescent="0.2">
      <c r="A156" s="4">
        <f t="shared" si="9"/>
        <v>2028</v>
      </c>
      <c r="B156" s="4">
        <f t="shared" si="10"/>
        <v>7</v>
      </c>
      <c r="C156" s="11">
        <f t="shared" si="7"/>
        <v>46935</v>
      </c>
      <c r="E156" s="15">
        <v>869349</v>
      </c>
      <c r="F156" s="16">
        <v>58111</v>
      </c>
      <c r="G156" s="16">
        <v>2057</v>
      </c>
      <c r="H156" s="16">
        <v>179</v>
      </c>
      <c r="I156" s="16">
        <v>106</v>
      </c>
      <c r="J156" s="16">
        <v>10</v>
      </c>
      <c r="K156" s="16">
        <v>9</v>
      </c>
      <c r="L156" s="16">
        <v>146</v>
      </c>
      <c r="M156" s="16">
        <v>134</v>
      </c>
      <c r="N156" s="16">
        <v>119</v>
      </c>
      <c r="O156" s="16">
        <v>102</v>
      </c>
      <c r="P156" s="17">
        <f t="shared" si="8"/>
        <v>929971</v>
      </c>
      <c r="Q156" s="2"/>
      <c r="R156" s="114"/>
      <c r="S156" s="114"/>
      <c r="T156" s="114"/>
      <c r="U156" s="114"/>
      <c r="V156" s="114"/>
      <c r="W156" s="114"/>
      <c r="X156" s="114"/>
      <c r="Y156" s="114"/>
      <c r="Z156" s="114"/>
      <c r="AA156" s="114"/>
      <c r="AB156" s="114"/>
      <c r="AC156" s="2"/>
    </row>
    <row r="157" spans="1:29" x14ac:dyDescent="0.2">
      <c r="A157" s="4">
        <f t="shared" si="9"/>
        <v>2028</v>
      </c>
      <c r="B157" s="4">
        <f t="shared" si="10"/>
        <v>8</v>
      </c>
      <c r="C157" s="11">
        <f t="shared" si="7"/>
        <v>46966</v>
      </c>
      <c r="E157" s="15">
        <v>869712</v>
      </c>
      <c r="F157" s="16">
        <v>58050</v>
      </c>
      <c r="G157" s="16">
        <v>2052</v>
      </c>
      <c r="H157" s="16">
        <v>179</v>
      </c>
      <c r="I157" s="16">
        <v>100</v>
      </c>
      <c r="J157" s="16">
        <v>10</v>
      </c>
      <c r="K157" s="16">
        <v>9</v>
      </c>
      <c r="L157" s="16">
        <v>146</v>
      </c>
      <c r="M157" s="16">
        <v>134</v>
      </c>
      <c r="N157" s="16">
        <v>119</v>
      </c>
      <c r="O157" s="16">
        <v>102</v>
      </c>
      <c r="P157" s="17">
        <f t="shared" si="8"/>
        <v>930268</v>
      </c>
      <c r="Q157" s="2"/>
      <c r="R157" s="114"/>
      <c r="S157" s="114"/>
      <c r="T157" s="114"/>
      <c r="U157" s="114"/>
      <c r="V157" s="114"/>
      <c r="W157" s="114"/>
      <c r="X157" s="114"/>
      <c r="Y157" s="114"/>
      <c r="Z157" s="114"/>
      <c r="AA157" s="114"/>
      <c r="AB157" s="114"/>
      <c r="AC157" s="2"/>
    </row>
    <row r="158" spans="1:29" x14ac:dyDescent="0.2">
      <c r="A158" s="4">
        <f t="shared" si="9"/>
        <v>2028</v>
      </c>
      <c r="B158" s="4">
        <f t="shared" si="10"/>
        <v>9</v>
      </c>
      <c r="C158" s="11">
        <f t="shared" ref="C158:C221" si="11">DATE(A158,B158,1)</f>
        <v>46997</v>
      </c>
      <c r="E158" s="15">
        <v>870076</v>
      </c>
      <c r="F158" s="16">
        <v>58045</v>
      </c>
      <c r="G158" s="16">
        <v>2047</v>
      </c>
      <c r="H158" s="16">
        <v>178</v>
      </c>
      <c r="I158" s="16">
        <v>101</v>
      </c>
      <c r="J158" s="16">
        <v>10</v>
      </c>
      <c r="K158" s="16">
        <v>9</v>
      </c>
      <c r="L158" s="16">
        <v>146</v>
      </c>
      <c r="M158" s="16">
        <v>134</v>
      </c>
      <c r="N158" s="16">
        <v>119</v>
      </c>
      <c r="O158" s="16">
        <v>102</v>
      </c>
      <c r="P158" s="17">
        <f t="shared" ref="P158:P221" si="12">SUM(E158:H158,J158,MAX(L158:M158),MAX(N158:O158))</f>
        <v>930621</v>
      </c>
      <c r="Q158" s="2"/>
      <c r="R158" s="114"/>
      <c r="S158" s="114"/>
      <c r="T158" s="114"/>
      <c r="U158" s="114"/>
      <c r="V158" s="114"/>
      <c r="W158" s="114"/>
      <c r="X158" s="114"/>
      <c r="Y158" s="114"/>
      <c r="Z158" s="114"/>
      <c r="AA158" s="114"/>
      <c r="AB158" s="114"/>
      <c r="AC158" s="2"/>
    </row>
    <row r="159" spans="1:29" x14ac:dyDescent="0.2">
      <c r="A159" s="4">
        <f t="shared" ref="A159:A222" si="13">IF(B159=1,A158+1,A158)</f>
        <v>2028</v>
      </c>
      <c r="B159" s="4">
        <f t="shared" ref="B159:B222" si="14">IF(B158=12,1,B158+1)</f>
        <v>10</v>
      </c>
      <c r="C159" s="11">
        <f t="shared" si="11"/>
        <v>47027</v>
      </c>
      <c r="E159" s="15">
        <v>871901</v>
      </c>
      <c r="F159" s="16">
        <v>58113</v>
      </c>
      <c r="G159" s="16">
        <v>2050</v>
      </c>
      <c r="H159" s="16">
        <v>178</v>
      </c>
      <c r="I159" s="16">
        <v>105</v>
      </c>
      <c r="J159" s="16">
        <v>10</v>
      </c>
      <c r="K159" s="16">
        <v>9</v>
      </c>
      <c r="L159" s="16">
        <v>146</v>
      </c>
      <c r="M159" s="16">
        <v>134</v>
      </c>
      <c r="N159" s="16">
        <v>119</v>
      </c>
      <c r="O159" s="16">
        <v>102</v>
      </c>
      <c r="P159" s="17">
        <f t="shared" si="12"/>
        <v>932517</v>
      </c>
      <c r="Q159" s="2"/>
      <c r="R159" s="114"/>
      <c r="S159" s="114"/>
      <c r="T159" s="114"/>
      <c r="U159" s="114"/>
      <c r="V159" s="114"/>
      <c r="W159" s="114"/>
      <c r="X159" s="114"/>
      <c r="Y159" s="114"/>
      <c r="Z159" s="114"/>
      <c r="AA159" s="114"/>
      <c r="AB159" s="114"/>
      <c r="AC159" s="2"/>
    </row>
    <row r="160" spans="1:29" x14ac:dyDescent="0.2">
      <c r="A160" s="4">
        <f t="shared" si="13"/>
        <v>2028</v>
      </c>
      <c r="B160" s="4">
        <f t="shared" si="14"/>
        <v>11</v>
      </c>
      <c r="C160" s="11">
        <f t="shared" si="11"/>
        <v>47058</v>
      </c>
      <c r="E160" s="15">
        <v>874032</v>
      </c>
      <c r="F160" s="16">
        <v>58273</v>
      </c>
      <c r="G160" s="16">
        <v>2050</v>
      </c>
      <c r="H160" s="16">
        <v>177</v>
      </c>
      <c r="I160" s="16">
        <v>104</v>
      </c>
      <c r="J160" s="16">
        <v>10</v>
      </c>
      <c r="K160" s="16">
        <v>9</v>
      </c>
      <c r="L160" s="16">
        <v>146</v>
      </c>
      <c r="M160" s="16">
        <v>134</v>
      </c>
      <c r="N160" s="16">
        <v>119</v>
      </c>
      <c r="O160" s="16">
        <v>102</v>
      </c>
      <c r="P160" s="17">
        <f t="shared" si="12"/>
        <v>934807</v>
      </c>
      <c r="Q160" s="2"/>
      <c r="R160" s="114"/>
      <c r="S160" s="114"/>
      <c r="T160" s="114"/>
      <c r="U160" s="114"/>
      <c r="V160" s="114"/>
      <c r="W160" s="114"/>
      <c r="X160" s="114"/>
      <c r="Y160" s="114"/>
      <c r="Z160" s="114"/>
      <c r="AA160" s="114"/>
      <c r="AB160" s="114"/>
      <c r="AC160" s="2"/>
    </row>
    <row r="161" spans="1:29" x14ac:dyDescent="0.2">
      <c r="A161" s="4">
        <f t="shared" si="13"/>
        <v>2028</v>
      </c>
      <c r="B161" s="4">
        <f t="shared" si="14"/>
        <v>12</v>
      </c>
      <c r="C161" s="11">
        <f t="shared" si="11"/>
        <v>47088</v>
      </c>
      <c r="E161" s="15">
        <v>875984</v>
      </c>
      <c r="F161" s="16">
        <v>58408</v>
      </c>
      <c r="G161" s="16">
        <v>2054</v>
      </c>
      <c r="H161" s="16">
        <v>177</v>
      </c>
      <c r="I161" s="16">
        <v>104</v>
      </c>
      <c r="J161" s="16">
        <v>10</v>
      </c>
      <c r="K161" s="16">
        <v>9</v>
      </c>
      <c r="L161" s="16">
        <v>146</v>
      </c>
      <c r="M161" s="16">
        <v>134</v>
      </c>
      <c r="N161" s="16">
        <v>119</v>
      </c>
      <c r="O161" s="16">
        <v>102</v>
      </c>
      <c r="P161" s="17">
        <f t="shared" si="12"/>
        <v>936898</v>
      </c>
      <c r="Q161" s="2"/>
      <c r="R161" s="114"/>
      <c r="S161" s="114"/>
      <c r="T161" s="114"/>
      <c r="U161" s="114"/>
      <c r="V161" s="114"/>
      <c r="W161" s="114"/>
      <c r="X161" s="114"/>
      <c r="Y161" s="114"/>
      <c r="Z161" s="114"/>
      <c r="AA161" s="114"/>
      <c r="AB161" s="114"/>
      <c r="AC161" s="2"/>
    </row>
    <row r="162" spans="1:29" x14ac:dyDescent="0.2">
      <c r="A162" s="4">
        <f t="shared" si="13"/>
        <v>2029</v>
      </c>
      <c r="B162" s="4">
        <f t="shared" si="14"/>
        <v>1</v>
      </c>
      <c r="C162" s="11">
        <f t="shared" si="11"/>
        <v>47119</v>
      </c>
      <c r="E162" s="15">
        <v>877929</v>
      </c>
      <c r="F162" s="16">
        <v>58500</v>
      </c>
      <c r="G162" s="16">
        <v>2058</v>
      </c>
      <c r="H162" s="16">
        <v>177</v>
      </c>
      <c r="I162" s="16">
        <v>103</v>
      </c>
      <c r="J162" s="16">
        <v>10</v>
      </c>
      <c r="K162" s="16">
        <v>9</v>
      </c>
      <c r="L162" s="16">
        <v>146</v>
      </c>
      <c r="M162" s="16">
        <v>134</v>
      </c>
      <c r="N162" s="16">
        <v>119</v>
      </c>
      <c r="O162" s="16">
        <v>102</v>
      </c>
      <c r="P162" s="17">
        <f t="shared" si="12"/>
        <v>938939</v>
      </c>
      <c r="Q162" s="2"/>
      <c r="R162" s="114"/>
      <c r="S162" s="114"/>
      <c r="T162" s="114"/>
      <c r="U162" s="114"/>
      <c r="V162" s="114"/>
      <c r="W162" s="114"/>
      <c r="X162" s="114"/>
      <c r="Y162" s="114"/>
      <c r="Z162" s="114"/>
      <c r="AA162" s="114"/>
      <c r="AB162" s="114"/>
      <c r="AC162" s="2"/>
    </row>
    <row r="163" spans="1:29" x14ac:dyDescent="0.2">
      <c r="A163" s="4">
        <f t="shared" si="13"/>
        <v>2029</v>
      </c>
      <c r="B163" s="4">
        <f t="shared" si="14"/>
        <v>2</v>
      </c>
      <c r="C163" s="11">
        <f t="shared" si="11"/>
        <v>47150</v>
      </c>
      <c r="E163" s="15">
        <v>879178</v>
      </c>
      <c r="F163" s="16">
        <v>58557</v>
      </c>
      <c r="G163" s="16">
        <v>2057</v>
      </c>
      <c r="H163" s="16">
        <v>176</v>
      </c>
      <c r="I163" s="16">
        <v>103</v>
      </c>
      <c r="J163" s="16">
        <v>10</v>
      </c>
      <c r="K163" s="16">
        <v>9</v>
      </c>
      <c r="L163" s="16">
        <v>146</v>
      </c>
      <c r="M163" s="16">
        <v>134</v>
      </c>
      <c r="N163" s="16">
        <v>119</v>
      </c>
      <c r="O163" s="16">
        <v>102</v>
      </c>
      <c r="P163" s="17">
        <f t="shared" si="12"/>
        <v>940243</v>
      </c>
      <c r="Q163" s="2"/>
      <c r="R163" s="114"/>
      <c r="S163" s="114"/>
      <c r="T163" s="114"/>
      <c r="U163" s="114"/>
      <c r="V163" s="114"/>
      <c r="W163" s="114"/>
      <c r="X163" s="114"/>
      <c r="Y163" s="114"/>
      <c r="Z163" s="114"/>
      <c r="AA163" s="114"/>
      <c r="AB163" s="114"/>
      <c r="AC163" s="2"/>
    </row>
    <row r="164" spans="1:29" x14ac:dyDescent="0.2">
      <c r="A164" s="4">
        <f t="shared" si="13"/>
        <v>2029</v>
      </c>
      <c r="B164" s="4">
        <f t="shared" si="14"/>
        <v>3</v>
      </c>
      <c r="C164" s="11">
        <f t="shared" si="11"/>
        <v>47178</v>
      </c>
      <c r="E164" s="15">
        <v>879557</v>
      </c>
      <c r="F164" s="16">
        <v>58579</v>
      </c>
      <c r="G164" s="16">
        <v>2055</v>
      </c>
      <c r="H164" s="16">
        <v>176</v>
      </c>
      <c r="I164" s="16">
        <v>102</v>
      </c>
      <c r="J164" s="16">
        <v>10</v>
      </c>
      <c r="K164" s="16">
        <v>9</v>
      </c>
      <c r="L164" s="16">
        <v>146</v>
      </c>
      <c r="M164" s="16">
        <v>134</v>
      </c>
      <c r="N164" s="16">
        <v>119</v>
      </c>
      <c r="O164" s="16">
        <v>102</v>
      </c>
      <c r="P164" s="17">
        <f t="shared" si="12"/>
        <v>940642</v>
      </c>
      <c r="Q164" s="2"/>
      <c r="R164" s="114"/>
      <c r="S164" s="114"/>
      <c r="T164" s="114"/>
      <c r="U164" s="114"/>
      <c r="V164" s="114"/>
      <c r="W164" s="114"/>
      <c r="X164" s="114"/>
      <c r="Y164" s="114"/>
      <c r="Z164" s="114"/>
      <c r="AA164" s="114"/>
      <c r="AB164" s="114"/>
      <c r="AC164" s="2"/>
    </row>
    <row r="165" spans="1:29" x14ac:dyDescent="0.2">
      <c r="A165" s="4">
        <f t="shared" si="13"/>
        <v>2029</v>
      </c>
      <c r="B165" s="4">
        <f t="shared" si="14"/>
        <v>4</v>
      </c>
      <c r="C165" s="11">
        <f t="shared" si="11"/>
        <v>47209</v>
      </c>
      <c r="E165" s="15">
        <v>879937</v>
      </c>
      <c r="F165" s="16">
        <v>58533</v>
      </c>
      <c r="G165" s="16">
        <v>2050</v>
      </c>
      <c r="H165" s="16">
        <v>175</v>
      </c>
      <c r="I165" s="16">
        <v>102</v>
      </c>
      <c r="J165" s="16">
        <v>10</v>
      </c>
      <c r="K165" s="16">
        <v>9</v>
      </c>
      <c r="L165" s="16">
        <v>146</v>
      </c>
      <c r="M165" s="16">
        <v>134</v>
      </c>
      <c r="N165" s="16">
        <v>119</v>
      </c>
      <c r="O165" s="16">
        <v>102</v>
      </c>
      <c r="P165" s="17">
        <f t="shared" si="12"/>
        <v>940970</v>
      </c>
      <c r="Q165" s="2"/>
      <c r="R165" s="114"/>
      <c r="S165" s="114"/>
      <c r="T165" s="114"/>
      <c r="U165" s="114"/>
      <c r="V165" s="114"/>
      <c r="W165" s="114"/>
      <c r="X165" s="114"/>
      <c r="Y165" s="114"/>
      <c r="Z165" s="114"/>
      <c r="AA165" s="114"/>
      <c r="AB165" s="114"/>
      <c r="AC165" s="2"/>
    </row>
    <row r="166" spans="1:29" x14ac:dyDescent="0.2">
      <c r="A166" s="4">
        <f t="shared" si="13"/>
        <v>2029</v>
      </c>
      <c r="B166" s="4">
        <f t="shared" si="14"/>
        <v>5</v>
      </c>
      <c r="C166" s="11">
        <f t="shared" si="11"/>
        <v>47239</v>
      </c>
      <c r="E166" s="15">
        <v>880319</v>
      </c>
      <c r="F166" s="16">
        <v>58488</v>
      </c>
      <c r="G166" s="16">
        <v>2045</v>
      </c>
      <c r="H166" s="16">
        <v>175</v>
      </c>
      <c r="I166" s="16">
        <v>101</v>
      </c>
      <c r="J166" s="16">
        <v>10</v>
      </c>
      <c r="K166" s="16">
        <v>9</v>
      </c>
      <c r="L166" s="16">
        <v>146</v>
      </c>
      <c r="M166" s="16">
        <v>134</v>
      </c>
      <c r="N166" s="16">
        <v>119</v>
      </c>
      <c r="O166" s="16">
        <v>102</v>
      </c>
      <c r="P166" s="17">
        <f t="shared" si="12"/>
        <v>941302</v>
      </c>
      <c r="Q166" s="2"/>
      <c r="R166" s="114"/>
      <c r="S166" s="114"/>
      <c r="T166" s="114"/>
      <c r="U166" s="114"/>
      <c r="V166" s="114"/>
      <c r="W166" s="114"/>
      <c r="X166" s="114"/>
      <c r="Y166" s="114"/>
      <c r="Z166" s="114"/>
      <c r="AA166" s="114"/>
      <c r="AB166" s="114"/>
      <c r="AC166" s="2"/>
    </row>
    <row r="167" spans="1:29" x14ac:dyDescent="0.2">
      <c r="A167" s="4">
        <f t="shared" si="13"/>
        <v>2029</v>
      </c>
      <c r="B167" s="4">
        <f t="shared" si="14"/>
        <v>6</v>
      </c>
      <c r="C167" s="11">
        <f t="shared" si="11"/>
        <v>47270</v>
      </c>
      <c r="E167" s="15">
        <v>880703</v>
      </c>
      <c r="F167" s="16">
        <v>58442</v>
      </c>
      <c r="G167" s="16">
        <v>2041</v>
      </c>
      <c r="H167" s="16">
        <v>175</v>
      </c>
      <c r="I167" s="16">
        <v>101</v>
      </c>
      <c r="J167" s="16">
        <v>10</v>
      </c>
      <c r="K167" s="16">
        <v>9</v>
      </c>
      <c r="L167" s="16">
        <v>146</v>
      </c>
      <c r="M167" s="16">
        <v>134</v>
      </c>
      <c r="N167" s="16">
        <v>119</v>
      </c>
      <c r="O167" s="16">
        <v>102</v>
      </c>
      <c r="P167" s="17">
        <f t="shared" si="12"/>
        <v>941636</v>
      </c>
      <c r="Q167" s="2"/>
      <c r="R167" s="114"/>
      <c r="S167" s="114"/>
      <c r="T167" s="114"/>
      <c r="U167" s="114"/>
      <c r="V167" s="114"/>
      <c r="W167" s="114"/>
      <c r="X167" s="114"/>
      <c r="Y167" s="114"/>
      <c r="Z167" s="114"/>
      <c r="AA167" s="114"/>
      <c r="AB167" s="114"/>
      <c r="AC167" s="2"/>
    </row>
    <row r="168" spans="1:29" x14ac:dyDescent="0.2">
      <c r="A168" s="4">
        <f t="shared" si="13"/>
        <v>2029</v>
      </c>
      <c r="B168" s="4">
        <f t="shared" si="14"/>
        <v>7</v>
      </c>
      <c r="C168" s="11">
        <f t="shared" si="11"/>
        <v>47300</v>
      </c>
      <c r="E168" s="15">
        <v>880424</v>
      </c>
      <c r="F168" s="16">
        <v>58397</v>
      </c>
      <c r="G168" s="16">
        <v>2036</v>
      </c>
      <c r="H168" s="16">
        <v>174</v>
      </c>
      <c r="I168" s="16">
        <v>100</v>
      </c>
      <c r="J168" s="16">
        <v>10</v>
      </c>
      <c r="K168" s="16">
        <v>9</v>
      </c>
      <c r="L168" s="16">
        <v>146</v>
      </c>
      <c r="M168" s="16">
        <v>134</v>
      </c>
      <c r="N168" s="16">
        <v>119</v>
      </c>
      <c r="O168" s="16">
        <v>102</v>
      </c>
      <c r="P168" s="17">
        <f t="shared" si="12"/>
        <v>941306</v>
      </c>
      <c r="Q168" s="2"/>
      <c r="R168" s="114"/>
      <c r="S168" s="114"/>
      <c r="T168" s="114"/>
      <c r="U168" s="114"/>
      <c r="V168" s="114"/>
      <c r="W168" s="114"/>
      <c r="X168" s="114"/>
      <c r="Y168" s="114"/>
      <c r="Z168" s="114"/>
      <c r="AA168" s="114"/>
      <c r="AB168" s="114"/>
      <c r="AC168" s="2"/>
    </row>
    <row r="169" spans="1:29" x14ac:dyDescent="0.2">
      <c r="A169" s="4">
        <f t="shared" si="13"/>
        <v>2029</v>
      </c>
      <c r="B169" s="4">
        <f t="shared" si="14"/>
        <v>8</v>
      </c>
      <c r="C169" s="11">
        <f t="shared" si="11"/>
        <v>47331</v>
      </c>
      <c r="E169" s="15">
        <v>880812</v>
      </c>
      <c r="F169" s="16">
        <v>58338</v>
      </c>
      <c r="G169" s="16">
        <v>2031</v>
      </c>
      <c r="H169" s="16">
        <v>174</v>
      </c>
      <c r="I169" s="16">
        <v>94</v>
      </c>
      <c r="J169" s="16">
        <v>10</v>
      </c>
      <c r="K169" s="16">
        <v>9</v>
      </c>
      <c r="L169" s="16">
        <v>146</v>
      </c>
      <c r="M169" s="16">
        <v>134</v>
      </c>
      <c r="N169" s="16">
        <v>119</v>
      </c>
      <c r="O169" s="16">
        <v>102</v>
      </c>
      <c r="P169" s="17">
        <f t="shared" si="12"/>
        <v>941630</v>
      </c>
      <c r="Q169" s="2"/>
      <c r="R169" s="114"/>
      <c r="S169" s="114"/>
      <c r="T169" s="114"/>
      <c r="U169" s="114"/>
      <c r="V169" s="114"/>
      <c r="W169" s="114"/>
      <c r="X169" s="114"/>
      <c r="Y169" s="114"/>
      <c r="Z169" s="114"/>
      <c r="AA169" s="114"/>
      <c r="AB169" s="114"/>
      <c r="AC169" s="2"/>
    </row>
    <row r="170" spans="1:29" x14ac:dyDescent="0.2">
      <c r="A170" s="4">
        <f t="shared" si="13"/>
        <v>2029</v>
      </c>
      <c r="B170" s="4">
        <f t="shared" si="14"/>
        <v>9</v>
      </c>
      <c r="C170" s="11">
        <f t="shared" si="11"/>
        <v>47362</v>
      </c>
      <c r="E170" s="15">
        <v>881201</v>
      </c>
      <c r="F170" s="16">
        <v>58335</v>
      </c>
      <c r="G170" s="16">
        <v>2026</v>
      </c>
      <c r="H170" s="16">
        <v>173</v>
      </c>
      <c r="I170" s="16">
        <v>94</v>
      </c>
      <c r="J170" s="16">
        <v>10</v>
      </c>
      <c r="K170" s="16">
        <v>9</v>
      </c>
      <c r="L170" s="16">
        <v>146</v>
      </c>
      <c r="M170" s="16">
        <v>134</v>
      </c>
      <c r="N170" s="16">
        <v>119</v>
      </c>
      <c r="O170" s="16">
        <v>102</v>
      </c>
      <c r="P170" s="17">
        <f t="shared" si="12"/>
        <v>942010</v>
      </c>
      <c r="Q170" s="2"/>
      <c r="R170" s="114"/>
      <c r="S170" s="114"/>
      <c r="T170" s="114"/>
      <c r="U170" s="114"/>
      <c r="V170" s="114"/>
      <c r="W170" s="114"/>
      <c r="X170" s="114"/>
      <c r="Y170" s="114"/>
      <c r="Z170" s="114"/>
      <c r="AA170" s="114"/>
      <c r="AB170" s="114"/>
      <c r="AC170" s="2"/>
    </row>
    <row r="171" spans="1:29" x14ac:dyDescent="0.2">
      <c r="A171" s="4">
        <f t="shared" si="13"/>
        <v>2029</v>
      </c>
      <c r="B171" s="4">
        <f t="shared" si="14"/>
        <v>10</v>
      </c>
      <c r="C171" s="11">
        <f t="shared" si="11"/>
        <v>47392</v>
      </c>
      <c r="E171" s="15">
        <v>883071</v>
      </c>
      <c r="F171" s="16">
        <v>58405</v>
      </c>
      <c r="G171" s="16">
        <v>2028</v>
      </c>
      <c r="H171" s="16">
        <v>173</v>
      </c>
      <c r="I171" s="16">
        <v>99</v>
      </c>
      <c r="J171" s="16">
        <v>10</v>
      </c>
      <c r="K171" s="16">
        <v>9</v>
      </c>
      <c r="L171" s="16">
        <v>146</v>
      </c>
      <c r="M171" s="16">
        <v>134</v>
      </c>
      <c r="N171" s="16">
        <v>119</v>
      </c>
      <c r="O171" s="16">
        <v>102</v>
      </c>
      <c r="P171" s="17">
        <f t="shared" si="12"/>
        <v>943952</v>
      </c>
      <c r="Q171" s="2"/>
      <c r="R171" s="114"/>
      <c r="S171" s="114"/>
      <c r="T171" s="114"/>
      <c r="U171" s="114"/>
      <c r="V171" s="114"/>
      <c r="W171" s="114"/>
      <c r="X171" s="114"/>
      <c r="Y171" s="114"/>
      <c r="Z171" s="114"/>
      <c r="AA171" s="114"/>
      <c r="AB171" s="114"/>
      <c r="AC171" s="2"/>
    </row>
    <row r="172" spans="1:29" x14ac:dyDescent="0.2">
      <c r="A172" s="4">
        <f t="shared" si="13"/>
        <v>2029</v>
      </c>
      <c r="B172" s="4">
        <f t="shared" si="14"/>
        <v>11</v>
      </c>
      <c r="C172" s="11">
        <f t="shared" si="11"/>
        <v>47423</v>
      </c>
      <c r="E172" s="15">
        <v>885250</v>
      </c>
      <c r="F172" s="16">
        <v>58569</v>
      </c>
      <c r="G172" s="16">
        <v>2029</v>
      </c>
      <c r="H172" s="16">
        <v>173</v>
      </c>
      <c r="I172" s="16">
        <v>98</v>
      </c>
      <c r="J172" s="16">
        <v>10</v>
      </c>
      <c r="K172" s="16">
        <v>9</v>
      </c>
      <c r="L172" s="16">
        <v>146</v>
      </c>
      <c r="M172" s="16">
        <v>134</v>
      </c>
      <c r="N172" s="16">
        <v>119</v>
      </c>
      <c r="O172" s="16">
        <v>102</v>
      </c>
      <c r="P172" s="17">
        <f t="shared" si="12"/>
        <v>946296</v>
      </c>
      <c r="Q172" s="2"/>
      <c r="R172" s="114"/>
      <c r="S172" s="114"/>
      <c r="T172" s="114"/>
      <c r="U172" s="114"/>
      <c r="V172" s="114"/>
      <c r="W172" s="114"/>
      <c r="X172" s="114"/>
      <c r="Y172" s="114"/>
      <c r="Z172" s="114"/>
      <c r="AA172" s="114"/>
      <c r="AB172" s="114"/>
      <c r="AC172" s="2"/>
    </row>
    <row r="173" spans="1:29" x14ac:dyDescent="0.2">
      <c r="A173" s="4">
        <f t="shared" si="13"/>
        <v>2029</v>
      </c>
      <c r="B173" s="4">
        <f t="shared" si="14"/>
        <v>12</v>
      </c>
      <c r="C173" s="11">
        <f t="shared" si="11"/>
        <v>47453</v>
      </c>
      <c r="E173" s="15">
        <v>887248</v>
      </c>
      <c r="F173" s="16">
        <v>58705</v>
      </c>
      <c r="G173" s="16">
        <v>2033</v>
      </c>
      <c r="H173" s="16">
        <v>172</v>
      </c>
      <c r="I173" s="16">
        <v>98</v>
      </c>
      <c r="J173" s="16">
        <v>10</v>
      </c>
      <c r="K173" s="16">
        <v>9</v>
      </c>
      <c r="L173" s="16">
        <v>146</v>
      </c>
      <c r="M173" s="16">
        <v>134</v>
      </c>
      <c r="N173" s="16">
        <v>119</v>
      </c>
      <c r="O173" s="16">
        <v>102</v>
      </c>
      <c r="P173" s="17">
        <f t="shared" si="12"/>
        <v>948433</v>
      </c>
      <c r="Q173" s="2"/>
      <c r="R173" s="114"/>
      <c r="S173" s="114"/>
      <c r="T173" s="114"/>
      <c r="U173" s="114"/>
      <c r="V173" s="114"/>
      <c r="W173" s="114"/>
      <c r="X173" s="114"/>
      <c r="Y173" s="114"/>
      <c r="Z173" s="114"/>
      <c r="AA173" s="114"/>
      <c r="AB173" s="114"/>
      <c r="AC173" s="2"/>
    </row>
    <row r="174" spans="1:29" x14ac:dyDescent="0.2">
      <c r="A174" s="4">
        <f t="shared" si="13"/>
        <v>2030</v>
      </c>
      <c r="B174" s="4">
        <f t="shared" si="14"/>
        <v>1</v>
      </c>
      <c r="C174" s="11">
        <f t="shared" si="11"/>
        <v>47484</v>
      </c>
      <c r="E174" s="15">
        <v>889239</v>
      </c>
      <c r="F174" s="16">
        <v>58800</v>
      </c>
      <c r="G174" s="16">
        <v>2036</v>
      </c>
      <c r="H174" s="16">
        <v>172</v>
      </c>
      <c r="I174" s="16">
        <v>97</v>
      </c>
      <c r="J174" s="16">
        <v>10</v>
      </c>
      <c r="K174" s="16">
        <v>9</v>
      </c>
      <c r="L174" s="16">
        <v>146</v>
      </c>
      <c r="M174" s="16">
        <v>134</v>
      </c>
      <c r="N174" s="16">
        <v>119</v>
      </c>
      <c r="O174" s="16">
        <v>102</v>
      </c>
      <c r="P174" s="17">
        <f t="shared" si="12"/>
        <v>950522</v>
      </c>
      <c r="Q174" s="2"/>
      <c r="R174" s="114"/>
      <c r="S174" s="114"/>
      <c r="T174" s="114"/>
      <c r="U174" s="114"/>
      <c r="V174" s="114"/>
      <c r="W174" s="114"/>
      <c r="X174" s="114"/>
      <c r="Y174" s="114"/>
      <c r="Z174" s="114"/>
      <c r="AA174" s="114"/>
      <c r="AB174" s="114"/>
      <c r="AC174" s="2"/>
    </row>
    <row r="175" spans="1:29" x14ac:dyDescent="0.2">
      <c r="A175" s="4">
        <f t="shared" si="13"/>
        <v>2030</v>
      </c>
      <c r="B175" s="4">
        <f t="shared" si="14"/>
        <v>2</v>
      </c>
      <c r="C175" s="11">
        <f t="shared" si="11"/>
        <v>47515</v>
      </c>
      <c r="E175" s="15">
        <v>890525</v>
      </c>
      <c r="F175" s="16">
        <v>58859</v>
      </c>
      <c r="G175" s="16">
        <v>2036</v>
      </c>
      <c r="H175" s="16">
        <v>172</v>
      </c>
      <c r="I175" s="16">
        <v>97</v>
      </c>
      <c r="J175" s="16">
        <v>10</v>
      </c>
      <c r="K175" s="16">
        <v>9</v>
      </c>
      <c r="L175" s="16">
        <v>146</v>
      </c>
      <c r="M175" s="16">
        <v>134</v>
      </c>
      <c r="N175" s="16">
        <v>119</v>
      </c>
      <c r="O175" s="16">
        <v>102</v>
      </c>
      <c r="P175" s="17">
        <f t="shared" si="12"/>
        <v>951867</v>
      </c>
      <c r="Q175" s="2"/>
      <c r="R175" s="114"/>
      <c r="S175" s="114"/>
      <c r="T175" s="114"/>
      <c r="U175" s="114"/>
      <c r="V175" s="114"/>
      <c r="W175" s="114"/>
      <c r="X175" s="114"/>
      <c r="Y175" s="114"/>
      <c r="Z175" s="114"/>
      <c r="AA175" s="114"/>
      <c r="AB175" s="114"/>
      <c r="AC175" s="2"/>
    </row>
    <row r="176" spans="1:29" x14ac:dyDescent="0.2">
      <c r="A176" s="4">
        <f t="shared" si="13"/>
        <v>2030</v>
      </c>
      <c r="B176" s="4">
        <f t="shared" si="14"/>
        <v>3</v>
      </c>
      <c r="C176" s="11">
        <f t="shared" si="11"/>
        <v>47543</v>
      </c>
      <c r="E176" s="15">
        <v>890930</v>
      </c>
      <c r="F176" s="16">
        <v>58882</v>
      </c>
      <c r="G176" s="16">
        <v>2034</v>
      </c>
      <c r="H176" s="16">
        <v>171</v>
      </c>
      <c r="I176" s="16">
        <v>96</v>
      </c>
      <c r="J176" s="16">
        <v>10</v>
      </c>
      <c r="K176" s="16">
        <v>9</v>
      </c>
      <c r="L176" s="16">
        <v>146</v>
      </c>
      <c r="M176" s="16">
        <v>134</v>
      </c>
      <c r="N176" s="16">
        <v>119</v>
      </c>
      <c r="O176" s="16">
        <v>102</v>
      </c>
      <c r="P176" s="17">
        <f t="shared" si="12"/>
        <v>952292</v>
      </c>
      <c r="Q176" s="2"/>
      <c r="R176" s="114"/>
      <c r="S176" s="114"/>
      <c r="T176" s="114"/>
      <c r="U176" s="114"/>
      <c r="V176" s="114"/>
      <c r="W176" s="114"/>
      <c r="X176" s="114"/>
      <c r="Y176" s="114"/>
      <c r="Z176" s="114"/>
      <c r="AA176" s="114"/>
      <c r="AB176" s="114"/>
      <c r="AC176" s="2"/>
    </row>
    <row r="177" spans="1:29" x14ac:dyDescent="0.2">
      <c r="A177" s="4">
        <f t="shared" si="13"/>
        <v>2030</v>
      </c>
      <c r="B177" s="4">
        <f t="shared" si="14"/>
        <v>4</v>
      </c>
      <c r="C177" s="11">
        <f t="shared" si="11"/>
        <v>47574</v>
      </c>
      <c r="E177" s="15">
        <v>891336</v>
      </c>
      <c r="F177" s="16">
        <v>58837</v>
      </c>
      <c r="G177" s="16">
        <v>2029</v>
      </c>
      <c r="H177" s="16">
        <v>171</v>
      </c>
      <c r="I177" s="16">
        <v>96</v>
      </c>
      <c r="J177" s="16">
        <v>10</v>
      </c>
      <c r="K177" s="16">
        <v>9</v>
      </c>
      <c r="L177" s="16">
        <v>146</v>
      </c>
      <c r="M177" s="16">
        <v>134</v>
      </c>
      <c r="N177" s="16">
        <v>119</v>
      </c>
      <c r="O177" s="16">
        <v>102</v>
      </c>
      <c r="P177" s="17">
        <f t="shared" si="12"/>
        <v>952648</v>
      </c>
      <c r="Q177" s="2"/>
      <c r="R177" s="114"/>
      <c r="S177" s="114"/>
      <c r="T177" s="114"/>
      <c r="U177" s="114"/>
      <c r="V177" s="114"/>
      <c r="W177" s="114"/>
      <c r="X177" s="114"/>
      <c r="Y177" s="114"/>
      <c r="Z177" s="114"/>
      <c r="AA177" s="114"/>
      <c r="AB177" s="114"/>
      <c r="AC177" s="2"/>
    </row>
    <row r="178" spans="1:29" x14ac:dyDescent="0.2">
      <c r="A178" s="4">
        <f t="shared" si="13"/>
        <v>2030</v>
      </c>
      <c r="B178" s="4">
        <f t="shared" si="14"/>
        <v>5</v>
      </c>
      <c r="C178" s="11">
        <f t="shared" si="11"/>
        <v>47604</v>
      </c>
      <c r="E178" s="15">
        <v>891744</v>
      </c>
      <c r="F178" s="16">
        <v>58792</v>
      </c>
      <c r="G178" s="16">
        <v>2024</v>
      </c>
      <c r="H178" s="16">
        <v>171</v>
      </c>
      <c r="I178" s="16">
        <v>95</v>
      </c>
      <c r="J178" s="16">
        <v>10</v>
      </c>
      <c r="K178" s="16">
        <v>9</v>
      </c>
      <c r="L178" s="16">
        <v>146</v>
      </c>
      <c r="M178" s="16">
        <v>134</v>
      </c>
      <c r="N178" s="16">
        <v>119</v>
      </c>
      <c r="O178" s="16">
        <v>102</v>
      </c>
      <c r="P178" s="17">
        <f t="shared" si="12"/>
        <v>953006</v>
      </c>
      <c r="Q178" s="2"/>
      <c r="R178" s="114"/>
      <c r="S178" s="114"/>
      <c r="T178" s="114"/>
      <c r="U178" s="114"/>
      <c r="V178" s="114"/>
      <c r="W178" s="114"/>
      <c r="X178" s="114"/>
      <c r="Y178" s="114"/>
      <c r="Z178" s="114"/>
      <c r="AA178" s="114"/>
      <c r="AB178" s="114"/>
      <c r="AC178" s="2"/>
    </row>
    <row r="179" spans="1:29" x14ac:dyDescent="0.2">
      <c r="A179" s="4">
        <f t="shared" si="13"/>
        <v>2030</v>
      </c>
      <c r="B179" s="4">
        <f t="shared" si="14"/>
        <v>6</v>
      </c>
      <c r="C179" s="11">
        <f t="shared" si="11"/>
        <v>47635</v>
      </c>
      <c r="E179" s="15">
        <v>892155</v>
      </c>
      <c r="F179" s="16">
        <v>58747</v>
      </c>
      <c r="G179" s="16">
        <v>2019</v>
      </c>
      <c r="H179" s="16">
        <v>170</v>
      </c>
      <c r="I179" s="16">
        <v>95</v>
      </c>
      <c r="J179" s="16">
        <v>10</v>
      </c>
      <c r="K179" s="16">
        <v>9</v>
      </c>
      <c r="L179" s="16">
        <v>146</v>
      </c>
      <c r="M179" s="16">
        <v>134</v>
      </c>
      <c r="N179" s="16">
        <v>119</v>
      </c>
      <c r="O179" s="16">
        <v>102</v>
      </c>
      <c r="P179" s="17">
        <f t="shared" si="12"/>
        <v>953366</v>
      </c>
      <c r="Q179" s="2"/>
      <c r="R179" s="114"/>
      <c r="S179" s="114"/>
      <c r="T179" s="114"/>
      <c r="U179" s="114"/>
      <c r="V179" s="114"/>
      <c r="W179" s="114"/>
      <c r="X179" s="114"/>
      <c r="Y179" s="114"/>
      <c r="Z179" s="114"/>
      <c r="AA179" s="114"/>
      <c r="AB179" s="114"/>
      <c r="AC179" s="2"/>
    </row>
    <row r="180" spans="1:29" x14ac:dyDescent="0.2">
      <c r="A180" s="4">
        <f t="shared" si="13"/>
        <v>2030</v>
      </c>
      <c r="B180" s="4">
        <f t="shared" si="14"/>
        <v>7</v>
      </c>
      <c r="C180" s="11">
        <f t="shared" si="11"/>
        <v>47665</v>
      </c>
      <c r="E180" s="15">
        <v>891894</v>
      </c>
      <c r="F180" s="16">
        <v>58703</v>
      </c>
      <c r="G180" s="16">
        <v>2014</v>
      </c>
      <c r="H180" s="16">
        <v>170</v>
      </c>
      <c r="I180" s="16">
        <v>94</v>
      </c>
      <c r="J180" s="16">
        <v>10</v>
      </c>
      <c r="K180" s="16">
        <v>9</v>
      </c>
      <c r="L180" s="16">
        <v>146</v>
      </c>
      <c r="M180" s="16">
        <v>134</v>
      </c>
      <c r="N180" s="16">
        <v>119</v>
      </c>
      <c r="O180" s="16">
        <v>102</v>
      </c>
      <c r="P180" s="17">
        <f t="shared" si="12"/>
        <v>953056</v>
      </c>
      <c r="Q180" s="2"/>
      <c r="R180" s="114"/>
      <c r="S180" s="114"/>
      <c r="T180" s="114"/>
      <c r="U180" s="114"/>
      <c r="V180" s="114"/>
      <c r="W180" s="114"/>
      <c r="X180" s="114"/>
      <c r="Y180" s="114"/>
      <c r="Z180" s="114"/>
      <c r="AA180" s="114"/>
      <c r="AB180" s="114"/>
      <c r="AC180" s="2"/>
    </row>
    <row r="181" spans="1:29" x14ac:dyDescent="0.2">
      <c r="A181" s="4">
        <f t="shared" si="13"/>
        <v>2030</v>
      </c>
      <c r="B181" s="4">
        <f t="shared" si="14"/>
        <v>8</v>
      </c>
      <c r="C181" s="11">
        <f t="shared" si="11"/>
        <v>47696</v>
      </c>
      <c r="E181" s="15">
        <v>892309</v>
      </c>
      <c r="F181" s="16">
        <v>58644</v>
      </c>
      <c r="G181" s="16">
        <v>2009</v>
      </c>
      <c r="H181" s="16">
        <v>169</v>
      </c>
      <c r="I181" s="16">
        <v>88</v>
      </c>
      <c r="J181" s="16">
        <v>10</v>
      </c>
      <c r="K181" s="16">
        <v>9</v>
      </c>
      <c r="L181" s="16">
        <v>146</v>
      </c>
      <c r="M181" s="16">
        <v>134</v>
      </c>
      <c r="N181" s="16">
        <v>119</v>
      </c>
      <c r="O181" s="16">
        <v>102</v>
      </c>
      <c r="P181" s="17">
        <f t="shared" si="12"/>
        <v>953406</v>
      </c>
      <c r="Q181" s="2"/>
      <c r="R181" s="114"/>
      <c r="S181" s="114"/>
      <c r="T181" s="114"/>
      <c r="U181" s="114"/>
      <c r="V181" s="114"/>
      <c r="W181" s="114"/>
      <c r="X181" s="114"/>
      <c r="Y181" s="114"/>
      <c r="Z181" s="114"/>
      <c r="AA181" s="114"/>
      <c r="AB181" s="114"/>
      <c r="AC181" s="2"/>
    </row>
    <row r="182" spans="1:29" x14ac:dyDescent="0.2">
      <c r="A182" s="4">
        <f t="shared" si="13"/>
        <v>2030</v>
      </c>
      <c r="B182" s="4">
        <f t="shared" si="14"/>
        <v>9</v>
      </c>
      <c r="C182" s="11">
        <f t="shared" si="11"/>
        <v>47727</v>
      </c>
      <c r="E182" s="15">
        <v>892725</v>
      </c>
      <c r="F182" s="16">
        <v>58641</v>
      </c>
      <c r="G182" s="16">
        <v>2004</v>
      </c>
      <c r="H182" s="16">
        <v>169</v>
      </c>
      <c r="I182" s="16">
        <v>89</v>
      </c>
      <c r="J182" s="16">
        <v>10</v>
      </c>
      <c r="K182" s="16">
        <v>9</v>
      </c>
      <c r="L182" s="16">
        <v>146</v>
      </c>
      <c r="M182" s="16">
        <v>134</v>
      </c>
      <c r="N182" s="16">
        <v>119</v>
      </c>
      <c r="O182" s="16">
        <v>102</v>
      </c>
      <c r="P182" s="17">
        <f t="shared" si="12"/>
        <v>953814</v>
      </c>
      <c r="Q182" s="2"/>
      <c r="R182" s="114"/>
      <c r="S182" s="114"/>
      <c r="T182" s="114"/>
      <c r="U182" s="114"/>
      <c r="V182" s="114"/>
      <c r="W182" s="114"/>
      <c r="X182" s="114"/>
      <c r="Y182" s="114"/>
      <c r="Z182" s="114"/>
      <c r="AA182" s="114"/>
      <c r="AB182" s="114"/>
      <c r="AC182" s="2"/>
    </row>
    <row r="183" spans="1:29" x14ac:dyDescent="0.2">
      <c r="A183" s="4">
        <f t="shared" si="13"/>
        <v>2030</v>
      </c>
      <c r="B183" s="4">
        <f t="shared" si="14"/>
        <v>10</v>
      </c>
      <c r="C183" s="11">
        <f t="shared" si="11"/>
        <v>47757</v>
      </c>
      <c r="E183" s="15">
        <v>894641</v>
      </c>
      <c r="F183" s="16">
        <v>58713</v>
      </c>
      <c r="G183" s="16">
        <v>2007</v>
      </c>
      <c r="H183" s="16">
        <v>169</v>
      </c>
      <c r="I183" s="16">
        <v>93</v>
      </c>
      <c r="J183" s="16">
        <v>10</v>
      </c>
      <c r="K183" s="16">
        <v>9</v>
      </c>
      <c r="L183" s="16">
        <v>146</v>
      </c>
      <c r="M183" s="16">
        <v>134</v>
      </c>
      <c r="N183" s="16">
        <v>119</v>
      </c>
      <c r="O183" s="16">
        <v>102</v>
      </c>
      <c r="P183" s="17">
        <f t="shared" si="12"/>
        <v>955805</v>
      </c>
      <c r="Q183" s="2"/>
      <c r="R183" s="114"/>
      <c r="S183" s="114"/>
      <c r="T183" s="114"/>
      <c r="U183" s="114"/>
      <c r="V183" s="114"/>
      <c r="W183" s="114"/>
      <c r="X183" s="114"/>
      <c r="Y183" s="114"/>
      <c r="Z183" s="114"/>
      <c r="AA183" s="114"/>
      <c r="AB183" s="114"/>
      <c r="AC183" s="2"/>
    </row>
    <row r="184" spans="1:29" x14ac:dyDescent="0.2">
      <c r="A184" s="4">
        <f t="shared" si="13"/>
        <v>2030</v>
      </c>
      <c r="B184" s="4">
        <f t="shared" si="14"/>
        <v>11</v>
      </c>
      <c r="C184" s="11">
        <f t="shared" si="11"/>
        <v>47788</v>
      </c>
      <c r="E184" s="15">
        <v>896870</v>
      </c>
      <c r="F184" s="16">
        <v>58877</v>
      </c>
      <c r="G184" s="16">
        <v>2007</v>
      </c>
      <c r="H184" s="16">
        <v>168</v>
      </c>
      <c r="I184" s="16">
        <v>92</v>
      </c>
      <c r="J184" s="16">
        <v>10</v>
      </c>
      <c r="K184" s="16">
        <v>9</v>
      </c>
      <c r="L184" s="16">
        <v>146</v>
      </c>
      <c r="M184" s="16">
        <v>134</v>
      </c>
      <c r="N184" s="16">
        <v>119</v>
      </c>
      <c r="O184" s="16">
        <v>102</v>
      </c>
      <c r="P184" s="17">
        <f t="shared" si="12"/>
        <v>958197</v>
      </c>
      <c r="Q184" s="2"/>
      <c r="R184" s="114"/>
      <c r="S184" s="114"/>
      <c r="T184" s="114"/>
      <c r="U184" s="114"/>
      <c r="V184" s="114"/>
      <c r="W184" s="114"/>
      <c r="X184" s="114"/>
      <c r="Y184" s="114"/>
      <c r="Z184" s="114"/>
      <c r="AA184" s="114"/>
      <c r="AB184" s="114"/>
      <c r="AC184" s="2"/>
    </row>
    <row r="185" spans="1:29" x14ac:dyDescent="0.2">
      <c r="A185" s="4">
        <f t="shared" si="13"/>
        <v>2030</v>
      </c>
      <c r="B185" s="4">
        <f t="shared" si="14"/>
        <v>12</v>
      </c>
      <c r="C185" s="11">
        <f t="shared" si="11"/>
        <v>47818</v>
      </c>
      <c r="E185" s="15">
        <v>898916</v>
      </c>
      <c r="F185" s="16">
        <v>59015</v>
      </c>
      <c r="G185" s="16">
        <v>2011</v>
      </c>
      <c r="H185" s="16">
        <v>168</v>
      </c>
      <c r="I185" s="16">
        <v>92</v>
      </c>
      <c r="J185" s="16">
        <v>10</v>
      </c>
      <c r="K185" s="16">
        <v>9</v>
      </c>
      <c r="L185" s="16">
        <v>146</v>
      </c>
      <c r="M185" s="16">
        <v>134</v>
      </c>
      <c r="N185" s="16">
        <v>119</v>
      </c>
      <c r="O185" s="16">
        <v>102</v>
      </c>
      <c r="P185" s="17">
        <f t="shared" si="12"/>
        <v>960385</v>
      </c>
      <c r="Q185" s="2"/>
      <c r="R185" s="114"/>
      <c r="S185" s="114"/>
      <c r="T185" s="114"/>
      <c r="U185" s="114"/>
      <c r="V185" s="114"/>
      <c r="W185" s="114"/>
      <c r="X185" s="114"/>
      <c r="Y185" s="114"/>
      <c r="Z185" s="114"/>
      <c r="AA185" s="114"/>
      <c r="AB185" s="114"/>
      <c r="AC185" s="2"/>
    </row>
    <row r="186" spans="1:29" x14ac:dyDescent="0.2">
      <c r="A186" s="4">
        <f t="shared" si="13"/>
        <v>2031</v>
      </c>
      <c r="B186" s="4">
        <f t="shared" si="14"/>
        <v>1</v>
      </c>
      <c r="C186" s="11">
        <f t="shared" si="11"/>
        <v>47849</v>
      </c>
      <c r="E186" s="15">
        <v>900955</v>
      </c>
      <c r="F186" s="16">
        <v>59111</v>
      </c>
      <c r="G186" s="16">
        <v>2014</v>
      </c>
      <c r="H186" s="16">
        <v>168</v>
      </c>
      <c r="I186" s="16">
        <v>91</v>
      </c>
      <c r="J186" s="16">
        <v>10</v>
      </c>
      <c r="K186" s="16">
        <v>9</v>
      </c>
      <c r="L186" s="16">
        <v>146</v>
      </c>
      <c r="M186" s="16">
        <v>134</v>
      </c>
      <c r="N186" s="16">
        <v>119</v>
      </c>
      <c r="O186" s="16">
        <v>102</v>
      </c>
      <c r="P186" s="17">
        <f t="shared" si="12"/>
        <v>962523</v>
      </c>
      <c r="Q186" s="2"/>
      <c r="R186" s="114"/>
      <c r="S186" s="114"/>
      <c r="T186" s="114"/>
      <c r="U186" s="114"/>
      <c r="V186" s="114"/>
      <c r="W186" s="114"/>
      <c r="X186" s="114"/>
      <c r="Y186" s="114"/>
      <c r="Z186" s="114"/>
      <c r="AA186" s="114"/>
      <c r="AB186" s="114"/>
      <c r="AC186" s="2"/>
    </row>
    <row r="187" spans="1:29" x14ac:dyDescent="0.2">
      <c r="A187" s="4">
        <f t="shared" si="13"/>
        <v>2031</v>
      </c>
      <c r="B187" s="4">
        <f t="shared" si="14"/>
        <v>2</v>
      </c>
      <c r="C187" s="11">
        <f t="shared" si="11"/>
        <v>47880</v>
      </c>
      <c r="E187" s="15">
        <v>902280</v>
      </c>
      <c r="F187" s="16">
        <v>59170</v>
      </c>
      <c r="G187" s="16">
        <v>2014</v>
      </c>
      <c r="H187" s="16">
        <v>167</v>
      </c>
      <c r="I187" s="16">
        <v>91</v>
      </c>
      <c r="J187" s="16">
        <v>10</v>
      </c>
      <c r="K187" s="16">
        <v>9</v>
      </c>
      <c r="L187" s="16">
        <v>146</v>
      </c>
      <c r="M187" s="16">
        <v>134</v>
      </c>
      <c r="N187" s="16">
        <v>119</v>
      </c>
      <c r="O187" s="16">
        <v>102</v>
      </c>
      <c r="P187" s="17">
        <f t="shared" si="12"/>
        <v>963906</v>
      </c>
      <c r="Q187" s="2"/>
      <c r="R187" s="114"/>
      <c r="S187" s="114"/>
      <c r="T187" s="114"/>
      <c r="U187" s="114"/>
      <c r="V187" s="114"/>
      <c r="W187" s="114"/>
      <c r="X187" s="114"/>
      <c r="Y187" s="114"/>
      <c r="Z187" s="114"/>
      <c r="AA187" s="114"/>
      <c r="AB187" s="114"/>
      <c r="AC187" s="2"/>
    </row>
    <row r="188" spans="1:29" x14ac:dyDescent="0.2">
      <c r="A188" s="4">
        <f t="shared" si="13"/>
        <v>2031</v>
      </c>
      <c r="B188" s="4">
        <f t="shared" si="14"/>
        <v>3</v>
      </c>
      <c r="C188" s="11">
        <f t="shared" si="11"/>
        <v>47908</v>
      </c>
      <c r="E188" s="15">
        <v>902712</v>
      </c>
      <c r="F188" s="16">
        <v>59194</v>
      </c>
      <c r="G188" s="16">
        <v>2012</v>
      </c>
      <c r="H188" s="16">
        <v>167</v>
      </c>
      <c r="I188" s="16">
        <v>91</v>
      </c>
      <c r="J188" s="16">
        <v>10</v>
      </c>
      <c r="K188" s="16">
        <v>9</v>
      </c>
      <c r="L188" s="16">
        <v>146</v>
      </c>
      <c r="M188" s="16">
        <v>134</v>
      </c>
      <c r="N188" s="16">
        <v>119</v>
      </c>
      <c r="O188" s="16">
        <v>102</v>
      </c>
      <c r="P188" s="17">
        <f t="shared" si="12"/>
        <v>964360</v>
      </c>
      <c r="Q188" s="2"/>
      <c r="R188" s="114"/>
      <c r="S188" s="114"/>
      <c r="T188" s="114"/>
      <c r="U188" s="114"/>
      <c r="V188" s="114"/>
      <c r="W188" s="114"/>
      <c r="X188" s="114"/>
      <c r="Y188" s="114"/>
      <c r="Z188" s="114"/>
      <c r="AA188" s="114"/>
      <c r="AB188" s="114"/>
      <c r="AC188" s="2"/>
    </row>
    <row r="189" spans="1:29" x14ac:dyDescent="0.2">
      <c r="A189" s="4">
        <f t="shared" si="13"/>
        <v>2031</v>
      </c>
      <c r="B189" s="4">
        <f t="shared" si="14"/>
        <v>4</v>
      </c>
      <c r="C189" s="11">
        <f t="shared" si="11"/>
        <v>47939</v>
      </c>
      <c r="E189" s="15">
        <v>903146</v>
      </c>
      <c r="F189" s="16">
        <v>59149</v>
      </c>
      <c r="G189" s="16">
        <v>2007</v>
      </c>
      <c r="H189" s="16">
        <v>167</v>
      </c>
      <c r="I189" s="16">
        <v>90</v>
      </c>
      <c r="J189" s="16">
        <v>10</v>
      </c>
      <c r="K189" s="16">
        <v>9</v>
      </c>
      <c r="L189" s="16">
        <v>146</v>
      </c>
      <c r="M189" s="16">
        <v>134</v>
      </c>
      <c r="N189" s="16">
        <v>119</v>
      </c>
      <c r="O189" s="16">
        <v>102</v>
      </c>
      <c r="P189" s="17">
        <f t="shared" si="12"/>
        <v>964744</v>
      </c>
      <c r="Q189" s="2"/>
      <c r="R189" s="114"/>
      <c r="S189" s="114"/>
      <c r="T189" s="114"/>
      <c r="U189" s="114"/>
      <c r="V189" s="114"/>
      <c r="W189" s="114"/>
      <c r="X189" s="114"/>
      <c r="Y189" s="114"/>
      <c r="Z189" s="114"/>
      <c r="AA189" s="114"/>
      <c r="AB189" s="114"/>
      <c r="AC189" s="2"/>
    </row>
    <row r="190" spans="1:29" x14ac:dyDescent="0.2">
      <c r="A190" s="4">
        <f t="shared" si="13"/>
        <v>2031</v>
      </c>
      <c r="B190" s="4">
        <f t="shared" si="14"/>
        <v>5</v>
      </c>
      <c r="C190" s="11">
        <f t="shared" si="11"/>
        <v>47969</v>
      </c>
      <c r="E190" s="15">
        <v>903581</v>
      </c>
      <c r="F190" s="16">
        <v>59104</v>
      </c>
      <c r="G190" s="16">
        <v>2003</v>
      </c>
      <c r="H190" s="16">
        <v>166</v>
      </c>
      <c r="I190" s="16">
        <v>90</v>
      </c>
      <c r="J190" s="16">
        <v>10</v>
      </c>
      <c r="K190" s="16">
        <v>9</v>
      </c>
      <c r="L190" s="16">
        <v>146</v>
      </c>
      <c r="M190" s="16">
        <v>134</v>
      </c>
      <c r="N190" s="16">
        <v>119</v>
      </c>
      <c r="O190" s="16">
        <v>102</v>
      </c>
      <c r="P190" s="17">
        <f t="shared" si="12"/>
        <v>965129</v>
      </c>
      <c r="Q190" s="2"/>
      <c r="R190" s="114"/>
      <c r="S190" s="114"/>
      <c r="T190" s="114"/>
      <c r="U190" s="114"/>
      <c r="V190" s="114"/>
      <c r="W190" s="114"/>
      <c r="X190" s="114"/>
      <c r="Y190" s="114"/>
      <c r="Z190" s="114"/>
      <c r="AA190" s="114"/>
      <c r="AB190" s="114"/>
      <c r="AC190" s="2"/>
    </row>
    <row r="191" spans="1:29" x14ac:dyDescent="0.2">
      <c r="A191" s="4">
        <f t="shared" si="13"/>
        <v>2031</v>
      </c>
      <c r="B191" s="4">
        <f t="shared" si="14"/>
        <v>6</v>
      </c>
      <c r="C191" s="11">
        <f t="shared" si="11"/>
        <v>48000</v>
      </c>
      <c r="E191" s="15">
        <v>904019</v>
      </c>
      <c r="F191" s="16">
        <v>59059</v>
      </c>
      <c r="G191" s="16">
        <v>1998</v>
      </c>
      <c r="H191" s="16">
        <v>166</v>
      </c>
      <c r="I191" s="16">
        <v>89</v>
      </c>
      <c r="J191" s="16">
        <v>10</v>
      </c>
      <c r="K191" s="16">
        <v>9</v>
      </c>
      <c r="L191" s="16">
        <v>146</v>
      </c>
      <c r="M191" s="16">
        <v>134</v>
      </c>
      <c r="N191" s="16">
        <v>119</v>
      </c>
      <c r="O191" s="16">
        <v>102</v>
      </c>
      <c r="P191" s="17">
        <f t="shared" si="12"/>
        <v>965517</v>
      </c>
      <c r="Q191" s="2"/>
      <c r="R191" s="114"/>
      <c r="S191" s="114"/>
      <c r="T191" s="114"/>
      <c r="U191" s="114"/>
      <c r="V191" s="114"/>
      <c r="W191" s="114"/>
      <c r="X191" s="114"/>
      <c r="Y191" s="114"/>
      <c r="Z191" s="114"/>
      <c r="AA191" s="114"/>
      <c r="AB191" s="114"/>
      <c r="AC191" s="2"/>
    </row>
    <row r="192" spans="1:29" x14ac:dyDescent="0.2">
      <c r="A192" s="4">
        <f t="shared" si="13"/>
        <v>2031</v>
      </c>
      <c r="B192" s="4">
        <f t="shared" si="14"/>
        <v>7</v>
      </c>
      <c r="C192" s="11">
        <f t="shared" si="11"/>
        <v>48030</v>
      </c>
      <c r="E192" s="15">
        <v>903778</v>
      </c>
      <c r="F192" s="16">
        <v>59014</v>
      </c>
      <c r="G192" s="16">
        <v>1993</v>
      </c>
      <c r="H192" s="16">
        <v>166</v>
      </c>
      <c r="I192" s="16">
        <v>89</v>
      </c>
      <c r="J192" s="16">
        <v>10</v>
      </c>
      <c r="K192" s="16">
        <v>9</v>
      </c>
      <c r="L192" s="16">
        <v>146</v>
      </c>
      <c r="M192" s="16">
        <v>134</v>
      </c>
      <c r="N192" s="16">
        <v>119</v>
      </c>
      <c r="O192" s="16">
        <v>102</v>
      </c>
      <c r="P192" s="17">
        <f t="shared" si="12"/>
        <v>965226</v>
      </c>
      <c r="Q192" s="2"/>
      <c r="R192" s="114"/>
      <c r="S192" s="114"/>
      <c r="T192" s="114"/>
      <c r="U192" s="114"/>
      <c r="V192" s="114"/>
      <c r="W192" s="114"/>
      <c r="X192" s="114"/>
      <c r="Y192" s="114"/>
      <c r="Z192" s="114"/>
      <c r="AA192" s="114"/>
      <c r="AB192" s="114"/>
      <c r="AC192" s="2"/>
    </row>
    <row r="193" spans="1:29" x14ac:dyDescent="0.2">
      <c r="A193" s="4">
        <f t="shared" si="13"/>
        <v>2031</v>
      </c>
      <c r="B193" s="4">
        <f t="shared" si="14"/>
        <v>8</v>
      </c>
      <c r="C193" s="11">
        <f t="shared" si="11"/>
        <v>48061</v>
      </c>
      <c r="E193" s="15">
        <v>904220</v>
      </c>
      <c r="F193" s="16">
        <v>58954</v>
      </c>
      <c r="G193" s="16">
        <v>1988</v>
      </c>
      <c r="H193" s="16">
        <v>165</v>
      </c>
      <c r="I193" s="16">
        <v>82</v>
      </c>
      <c r="J193" s="16">
        <v>10</v>
      </c>
      <c r="K193" s="16">
        <v>9</v>
      </c>
      <c r="L193" s="16">
        <v>146</v>
      </c>
      <c r="M193" s="16">
        <v>134</v>
      </c>
      <c r="N193" s="16">
        <v>119</v>
      </c>
      <c r="O193" s="16">
        <v>102</v>
      </c>
      <c r="P193" s="17">
        <f t="shared" si="12"/>
        <v>965602</v>
      </c>
      <c r="Q193" s="2"/>
      <c r="R193" s="114"/>
      <c r="S193" s="114"/>
      <c r="T193" s="114"/>
      <c r="U193" s="114"/>
      <c r="V193" s="114"/>
      <c r="W193" s="114"/>
      <c r="X193" s="114"/>
      <c r="Y193" s="114"/>
      <c r="Z193" s="114"/>
      <c r="AA193" s="114"/>
      <c r="AB193" s="114"/>
      <c r="AC193" s="2"/>
    </row>
    <row r="194" spans="1:29" x14ac:dyDescent="0.2">
      <c r="A194" s="4">
        <f t="shared" si="13"/>
        <v>2031</v>
      </c>
      <c r="B194" s="4">
        <f t="shared" si="14"/>
        <v>9</v>
      </c>
      <c r="C194" s="11">
        <f t="shared" si="11"/>
        <v>48092</v>
      </c>
      <c r="E194" s="15">
        <v>904664</v>
      </c>
      <c r="F194" s="16">
        <v>58952</v>
      </c>
      <c r="G194" s="16">
        <v>1983</v>
      </c>
      <c r="H194" s="16">
        <v>165</v>
      </c>
      <c r="I194" s="16">
        <v>83</v>
      </c>
      <c r="J194" s="16">
        <v>10</v>
      </c>
      <c r="K194" s="16">
        <v>9</v>
      </c>
      <c r="L194" s="16">
        <v>146</v>
      </c>
      <c r="M194" s="16">
        <v>134</v>
      </c>
      <c r="N194" s="16">
        <v>119</v>
      </c>
      <c r="O194" s="16">
        <v>102</v>
      </c>
      <c r="P194" s="17">
        <f t="shared" si="12"/>
        <v>966039</v>
      </c>
      <c r="Q194" s="2"/>
      <c r="R194" s="114"/>
      <c r="S194" s="114"/>
      <c r="T194" s="114"/>
      <c r="U194" s="114"/>
      <c r="V194" s="114"/>
      <c r="W194" s="114"/>
      <c r="X194" s="114"/>
      <c r="Y194" s="114"/>
      <c r="Z194" s="114"/>
      <c r="AA194" s="114"/>
      <c r="AB194" s="114"/>
      <c r="AC194" s="2"/>
    </row>
    <row r="195" spans="1:29" x14ac:dyDescent="0.2">
      <c r="A195" s="4">
        <f t="shared" si="13"/>
        <v>2031</v>
      </c>
      <c r="B195" s="4">
        <f t="shared" si="14"/>
        <v>10</v>
      </c>
      <c r="C195" s="11">
        <f t="shared" si="11"/>
        <v>48122</v>
      </c>
      <c r="E195" s="15">
        <v>906628</v>
      </c>
      <c r="F195" s="16">
        <v>59024</v>
      </c>
      <c r="G195" s="16">
        <v>1986</v>
      </c>
      <c r="H195" s="16">
        <v>165</v>
      </c>
      <c r="I195" s="16">
        <v>87</v>
      </c>
      <c r="J195" s="16">
        <v>10</v>
      </c>
      <c r="K195" s="16">
        <v>9</v>
      </c>
      <c r="L195" s="16">
        <v>146</v>
      </c>
      <c r="M195" s="16">
        <v>134</v>
      </c>
      <c r="N195" s="16">
        <v>119</v>
      </c>
      <c r="O195" s="16">
        <v>102</v>
      </c>
      <c r="P195" s="17">
        <f t="shared" si="12"/>
        <v>968078</v>
      </c>
      <c r="Q195" s="2"/>
      <c r="R195" s="114"/>
      <c r="S195" s="114"/>
      <c r="T195" s="114"/>
      <c r="U195" s="114"/>
      <c r="V195" s="114"/>
      <c r="W195" s="114"/>
      <c r="X195" s="114"/>
      <c r="Y195" s="114"/>
      <c r="Z195" s="114"/>
      <c r="AA195" s="114"/>
      <c r="AB195" s="114"/>
      <c r="AC195" s="2"/>
    </row>
    <row r="196" spans="1:29" x14ac:dyDescent="0.2">
      <c r="A196" s="4">
        <f t="shared" si="13"/>
        <v>2031</v>
      </c>
      <c r="B196" s="4">
        <f t="shared" si="14"/>
        <v>11</v>
      </c>
      <c r="C196" s="11">
        <f t="shared" si="11"/>
        <v>48153</v>
      </c>
      <c r="E196" s="15">
        <v>908909</v>
      </c>
      <c r="F196" s="16">
        <v>59190</v>
      </c>
      <c r="G196" s="16">
        <v>1986</v>
      </c>
      <c r="H196" s="16">
        <v>164</v>
      </c>
      <c r="I196" s="16">
        <v>87</v>
      </c>
      <c r="J196" s="16">
        <v>10</v>
      </c>
      <c r="K196" s="16">
        <v>9</v>
      </c>
      <c r="L196" s="16">
        <v>146</v>
      </c>
      <c r="M196" s="16">
        <v>134</v>
      </c>
      <c r="N196" s="16">
        <v>119</v>
      </c>
      <c r="O196" s="16">
        <v>102</v>
      </c>
      <c r="P196" s="17">
        <f t="shared" si="12"/>
        <v>970524</v>
      </c>
      <c r="Q196" s="2"/>
      <c r="R196" s="114"/>
      <c r="S196" s="114"/>
      <c r="T196" s="114"/>
      <c r="U196" s="114"/>
      <c r="V196" s="114"/>
      <c r="W196" s="114"/>
      <c r="X196" s="114"/>
      <c r="Y196" s="114"/>
      <c r="Z196" s="114"/>
      <c r="AA196" s="114"/>
      <c r="AB196" s="114"/>
      <c r="AC196" s="2"/>
    </row>
    <row r="197" spans="1:29" x14ac:dyDescent="0.2">
      <c r="A197" s="4">
        <f t="shared" si="13"/>
        <v>2031</v>
      </c>
      <c r="B197" s="4">
        <f t="shared" si="14"/>
        <v>12</v>
      </c>
      <c r="C197" s="11">
        <f t="shared" si="11"/>
        <v>48183</v>
      </c>
      <c r="E197" s="15">
        <v>911005</v>
      </c>
      <c r="F197" s="16">
        <v>59328</v>
      </c>
      <c r="G197" s="16">
        <v>1990</v>
      </c>
      <c r="H197" s="16">
        <v>164</v>
      </c>
      <c r="I197" s="16">
        <v>86</v>
      </c>
      <c r="J197" s="16">
        <v>10</v>
      </c>
      <c r="K197" s="16">
        <v>9</v>
      </c>
      <c r="L197" s="16">
        <v>146</v>
      </c>
      <c r="M197" s="16">
        <v>134</v>
      </c>
      <c r="N197" s="16">
        <v>119</v>
      </c>
      <c r="O197" s="16">
        <v>102</v>
      </c>
      <c r="P197" s="17">
        <f t="shared" si="12"/>
        <v>972762</v>
      </c>
      <c r="Q197" s="2"/>
      <c r="R197" s="114"/>
      <c r="S197" s="114"/>
      <c r="T197" s="114"/>
      <c r="U197" s="114"/>
      <c r="V197" s="114"/>
      <c r="W197" s="114"/>
      <c r="X197" s="114"/>
      <c r="Y197" s="114"/>
      <c r="Z197" s="114"/>
      <c r="AA197" s="114"/>
      <c r="AB197" s="114"/>
      <c r="AC197" s="2"/>
    </row>
    <row r="198" spans="1:29" x14ac:dyDescent="0.2">
      <c r="A198" s="4">
        <f t="shared" si="13"/>
        <v>2032</v>
      </c>
      <c r="B198" s="4">
        <f t="shared" si="14"/>
        <v>1</v>
      </c>
      <c r="C198" s="11">
        <f t="shared" si="11"/>
        <v>48214</v>
      </c>
      <c r="E198" s="15">
        <v>913095</v>
      </c>
      <c r="F198" s="16">
        <v>59424</v>
      </c>
      <c r="G198" s="16">
        <v>1993</v>
      </c>
      <c r="H198" s="16">
        <v>164</v>
      </c>
      <c r="I198" s="16">
        <v>86</v>
      </c>
      <c r="J198" s="16">
        <v>10</v>
      </c>
      <c r="K198" s="16">
        <v>9</v>
      </c>
      <c r="L198" s="16">
        <v>146</v>
      </c>
      <c r="M198" s="16">
        <v>134</v>
      </c>
      <c r="N198" s="16">
        <v>119</v>
      </c>
      <c r="O198" s="16">
        <v>102</v>
      </c>
      <c r="P198" s="17">
        <f t="shared" si="12"/>
        <v>974951</v>
      </c>
      <c r="Q198" s="2"/>
      <c r="R198" s="114"/>
      <c r="S198" s="114"/>
      <c r="T198" s="114"/>
      <c r="U198" s="114"/>
      <c r="V198" s="114"/>
      <c r="W198" s="114"/>
      <c r="X198" s="114"/>
      <c r="Y198" s="114"/>
      <c r="Z198" s="114"/>
      <c r="AA198" s="114"/>
      <c r="AB198" s="114"/>
      <c r="AC198" s="2"/>
    </row>
    <row r="199" spans="1:29" x14ac:dyDescent="0.2">
      <c r="A199" s="4">
        <f t="shared" si="13"/>
        <v>2032</v>
      </c>
      <c r="B199" s="4">
        <f t="shared" si="14"/>
        <v>2</v>
      </c>
      <c r="C199" s="11">
        <f t="shared" si="11"/>
        <v>48245</v>
      </c>
      <c r="E199" s="15">
        <v>914461</v>
      </c>
      <c r="F199" s="16">
        <v>59484</v>
      </c>
      <c r="G199" s="16">
        <v>1993</v>
      </c>
      <c r="H199" s="16">
        <v>163</v>
      </c>
      <c r="I199" s="16">
        <v>85</v>
      </c>
      <c r="J199" s="16">
        <v>10</v>
      </c>
      <c r="K199" s="16">
        <v>9</v>
      </c>
      <c r="L199" s="16">
        <v>146</v>
      </c>
      <c r="M199" s="16">
        <v>134</v>
      </c>
      <c r="N199" s="16">
        <v>119</v>
      </c>
      <c r="O199" s="16">
        <v>102</v>
      </c>
      <c r="P199" s="17">
        <f t="shared" si="12"/>
        <v>976376</v>
      </c>
      <c r="Q199" s="2"/>
      <c r="R199" s="114"/>
      <c r="S199" s="114"/>
      <c r="T199" s="114"/>
      <c r="U199" s="114"/>
      <c r="V199" s="114"/>
      <c r="W199" s="114"/>
      <c r="X199" s="114"/>
      <c r="Y199" s="114"/>
      <c r="Z199" s="114"/>
      <c r="AA199" s="114"/>
      <c r="AB199" s="114"/>
      <c r="AC199" s="2"/>
    </row>
    <row r="200" spans="1:29" x14ac:dyDescent="0.2">
      <c r="A200" s="4">
        <f t="shared" si="13"/>
        <v>2032</v>
      </c>
      <c r="B200" s="4">
        <f t="shared" si="14"/>
        <v>3</v>
      </c>
      <c r="C200" s="11">
        <f t="shared" si="11"/>
        <v>48274</v>
      </c>
      <c r="E200" s="15">
        <v>914921</v>
      </c>
      <c r="F200" s="16">
        <v>59508</v>
      </c>
      <c r="G200" s="16">
        <v>1991</v>
      </c>
      <c r="H200" s="16">
        <v>163</v>
      </c>
      <c r="I200" s="16">
        <v>85</v>
      </c>
      <c r="J200" s="16">
        <v>10</v>
      </c>
      <c r="K200" s="16">
        <v>9</v>
      </c>
      <c r="L200" s="16">
        <v>146</v>
      </c>
      <c r="M200" s="16">
        <v>134</v>
      </c>
      <c r="N200" s="16">
        <v>119</v>
      </c>
      <c r="O200" s="16">
        <v>102</v>
      </c>
      <c r="P200" s="17">
        <f t="shared" si="12"/>
        <v>976858</v>
      </c>
      <c r="Q200" s="2"/>
      <c r="R200" s="114"/>
      <c r="S200" s="114"/>
      <c r="T200" s="114"/>
      <c r="U200" s="114"/>
      <c r="V200" s="114"/>
      <c r="W200" s="114"/>
      <c r="X200" s="114"/>
      <c r="Y200" s="114"/>
      <c r="Z200" s="114"/>
      <c r="AA200" s="114"/>
      <c r="AB200" s="114"/>
      <c r="AC200" s="2"/>
    </row>
    <row r="201" spans="1:29" x14ac:dyDescent="0.2">
      <c r="A201" s="4">
        <f t="shared" si="13"/>
        <v>2032</v>
      </c>
      <c r="B201" s="4">
        <f t="shared" si="14"/>
        <v>4</v>
      </c>
      <c r="C201" s="11">
        <f t="shared" si="11"/>
        <v>48305</v>
      </c>
      <c r="E201" s="15">
        <v>915384</v>
      </c>
      <c r="F201" s="16">
        <v>59463</v>
      </c>
      <c r="G201" s="16">
        <v>1986</v>
      </c>
      <c r="H201" s="16">
        <v>163</v>
      </c>
      <c r="I201" s="16">
        <v>84</v>
      </c>
      <c r="J201" s="16">
        <v>10</v>
      </c>
      <c r="K201" s="16">
        <v>9</v>
      </c>
      <c r="L201" s="16">
        <v>146</v>
      </c>
      <c r="M201" s="16">
        <v>134</v>
      </c>
      <c r="N201" s="16">
        <v>119</v>
      </c>
      <c r="O201" s="16">
        <v>102</v>
      </c>
      <c r="P201" s="17">
        <f t="shared" si="12"/>
        <v>977271</v>
      </c>
      <c r="Q201" s="2"/>
      <c r="R201" s="114"/>
      <c r="S201" s="114"/>
      <c r="T201" s="114"/>
      <c r="U201" s="114"/>
      <c r="V201" s="114"/>
      <c r="W201" s="114"/>
      <c r="X201" s="114"/>
      <c r="Y201" s="114"/>
      <c r="Z201" s="114"/>
      <c r="AA201" s="114"/>
      <c r="AB201" s="114"/>
      <c r="AC201" s="2"/>
    </row>
    <row r="202" spans="1:29" x14ac:dyDescent="0.2">
      <c r="A202" s="4">
        <f t="shared" si="13"/>
        <v>2032</v>
      </c>
      <c r="B202" s="4">
        <f t="shared" si="14"/>
        <v>5</v>
      </c>
      <c r="C202" s="11">
        <f t="shared" si="11"/>
        <v>48335</v>
      </c>
      <c r="E202" s="15">
        <v>915849</v>
      </c>
      <c r="F202" s="16">
        <v>59418</v>
      </c>
      <c r="G202" s="16">
        <v>1981</v>
      </c>
      <c r="H202" s="16">
        <v>162</v>
      </c>
      <c r="I202" s="16">
        <v>84</v>
      </c>
      <c r="J202" s="16">
        <v>10</v>
      </c>
      <c r="K202" s="16">
        <v>9</v>
      </c>
      <c r="L202" s="16">
        <v>146</v>
      </c>
      <c r="M202" s="16">
        <v>134</v>
      </c>
      <c r="N202" s="16">
        <v>119</v>
      </c>
      <c r="O202" s="16">
        <v>102</v>
      </c>
      <c r="P202" s="17">
        <f t="shared" si="12"/>
        <v>977685</v>
      </c>
      <c r="Q202" s="2"/>
      <c r="R202" s="114"/>
      <c r="S202" s="114"/>
      <c r="T202" s="114"/>
      <c r="U202" s="114"/>
      <c r="V202" s="114"/>
      <c r="W202" s="114"/>
      <c r="X202" s="114"/>
      <c r="Y202" s="114"/>
      <c r="Z202" s="114"/>
      <c r="AA202" s="114"/>
      <c r="AB202" s="114"/>
      <c r="AC202" s="2"/>
    </row>
    <row r="203" spans="1:29" x14ac:dyDescent="0.2">
      <c r="A203" s="4">
        <f t="shared" si="13"/>
        <v>2032</v>
      </c>
      <c r="B203" s="4">
        <f t="shared" si="14"/>
        <v>6</v>
      </c>
      <c r="C203" s="11">
        <f t="shared" si="11"/>
        <v>48366</v>
      </c>
      <c r="E203" s="15">
        <v>916317</v>
      </c>
      <c r="F203" s="16">
        <v>59373</v>
      </c>
      <c r="G203" s="16">
        <v>1977</v>
      </c>
      <c r="H203" s="16">
        <v>162</v>
      </c>
      <c r="I203" s="16">
        <v>83</v>
      </c>
      <c r="J203" s="16">
        <v>10</v>
      </c>
      <c r="K203" s="16">
        <v>9</v>
      </c>
      <c r="L203" s="16">
        <v>146</v>
      </c>
      <c r="M203" s="16">
        <v>134</v>
      </c>
      <c r="N203" s="16">
        <v>119</v>
      </c>
      <c r="O203" s="16">
        <v>102</v>
      </c>
      <c r="P203" s="17">
        <f t="shared" si="12"/>
        <v>978104</v>
      </c>
      <c r="Q203" s="2"/>
      <c r="R203" s="114"/>
      <c r="S203" s="114"/>
      <c r="T203" s="114"/>
      <c r="U203" s="114"/>
      <c r="V203" s="114"/>
      <c r="W203" s="114"/>
      <c r="X203" s="114"/>
      <c r="Y203" s="114"/>
      <c r="Z203" s="114"/>
      <c r="AA203" s="114"/>
      <c r="AB203" s="114"/>
      <c r="AC203" s="2"/>
    </row>
    <row r="204" spans="1:29" x14ac:dyDescent="0.2">
      <c r="A204" s="4">
        <f t="shared" si="13"/>
        <v>2032</v>
      </c>
      <c r="B204" s="4">
        <f t="shared" si="14"/>
        <v>7</v>
      </c>
      <c r="C204" s="11">
        <f t="shared" si="11"/>
        <v>48396</v>
      </c>
      <c r="E204" s="15">
        <v>916095</v>
      </c>
      <c r="F204" s="16">
        <v>59328</v>
      </c>
      <c r="G204" s="16">
        <v>1972</v>
      </c>
      <c r="H204" s="16">
        <v>162</v>
      </c>
      <c r="I204" s="16">
        <v>83</v>
      </c>
      <c r="J204" s="16">
        <v>10</v>
      </c>
      <c r="K204" s="16">
        <v>9</v>
      </c>
      <c r="L204" s="16">
        <v>146</v>
      </c>
      <c r="M204" s="16">
        <v>134</v>
      </c>
      <c r="N204" s="16">
        <v>119</v>
      </c>
      <c r="O204" s="16">
        <v>102</v>
      </c>
      <c r="P204" s="17">
        <f t="shared" si="12"/>
        <v>977832</v>
      </c>
      <c r="Q204" s="2"/>
      <c r="R204" s="114"/>
      <c r="S204" s="114"/>
      <c r="T204" s="114"/>
      <c r="U204" s="114"/>
      <c r="V204" s="114"/>
      <c r="W204" s="114"/>
      <c r="X204" s="114"/>
      <c r="Y204" s="114"/>
      <c r="Z204" s="114"/>
      <c r="AA204" s="114"/>
      <c r="AB204" s="114"/>
      <c r="AC204" s="2"/>
    </row>
    <row r="205" spans="1:29" x14ac:dyDescent="0.2">
      <c r="A205" s="4">
        <f t="shared" si="13"/>
        <v>2032</v>
      </c>
      <c r="B205" s="4">
        <f t="shared" si="14"/>
        <v>8</v>
      </c>
      <c r="C205" s="11">
        <f t="shared" si="11"/>
        <v>48427</v>
      </c>
      <c r="E205" s="15">
        <v>916567</v>
      </c>
      <c r="F205" s="16">
        <v>59269</v>
      </c>
      <c r="G205" s="16">
        <v>1967</v>
      </c>
      <c r="H205" s="16">
        <v>161</v>
      </c>
      <c r="I205" s="16">
        <v>76</v>
      </c>
      <c r="J205" s="16">
        <v>10</v>
      </c>
      <c r="K205" s="16">
        <v>9</v>
      </c>
      <c r="L205" s="16">
        <v>146</v>
      </c>
      <c r="M205" s="16">
        <v>134</v>
      </c>
      <c r="N205" s="16">
        <v>119</v>
      </c>
      <c r="O205" s="16">
        <v>102</v>
      </c>
      <c r="P205" s="17">
        <f t="shared" si="12"/>
        <v>978239</v>
      </c>
      <c r="Q205" s="2"/>
      <c r="R205" s="114"/>
      <c r="S205" s="114"/>
      <c r="T205" s="114"/>
      <c r="U205" s="114"/>
      <c r="V205" s="114"/>
      <c r="W205" s="114"/>
      <c r="X205" s="114"/>
      <c r="Y205" s="114"/>
      <c r="Z205" s="114"/>
      <c r="AA205" s="114"/>
      <c r="AB205" s="114"/>
      <c r="AC205" s="2"/>
    </row>
    <row r="206" spans="1:29" x14ac:dyDescent="0.2">
      <c r="A206" s="4">
        <f t="shared" si="13"/>
        <v>2032</v>
      </c>
      <c r="B206" s="4">
        <f t="shared" si="14"/>
        <v>9</v>
      </c>
      <c r="C206" s="11">
        <f t="shared" si="11"/>
        <v>48458</v>
      </c>
      <c r="E206" s="15">
        <v>917042</v>
      </c>
      <c r="F206" s="16">
        <v>59267</v>
      </c>
      <c r="G206" s="16">
        <v>1962</v>
      </c>
      <c r="H206" s="16">
        <v>161</v>
      </c>
      <c r="I206" s="16">
        <v>77</v>
      </c>
      <c r="J206" s="16">
        <v>10</v>
      </c>
      <c r="K206" s="16">
        <v>9</v>
      </c>
      <c r="L206" s="16">
        <v>146</v>
      </c>
      <c r="M206" s="16">
        <v>134</v>
      </c>
      <c r="N206" s="16">
        <v>119</v>
      </c>
      <c r="O206" s="16">
        <v>102</v>
      </c>
      <c r="P206" s="17">
        <f t="shared" si="12"/>
        <v>978707</v>
      </c>
      <c r="Q206" s="2"/>
      <c r="R206" s="114"/>
      <c r="S206" s="114"/>
      <c r="T206" s="114"/>
      <c r="U206" s="114"/>
      <c r="V206" s="114"/>
      <c r="W206" s="114"/>
      <c r="X206" s="114"/>
      <c r="Y206" s="114"/>
      <c r="Z206" s="114"/>
      <c r="AA206" s="114"/>
      <c r="AB206" s="114"/>
      <c r="AC206" s="2"/>
    </row>
    <row r="207" spans="1:29" x14ac:dyDescent="0.2">
      <c r="A207" s="4">
        <f t="shared" si="13"/>
        <v>2032</v>
      </c>
      <c r="B207" s="4">
        <f t="shared" si="14"/>
        <v>10</v>
      </c>
      <c r="C207" s="11">
        <f t="shared" si="11"/>
        <v>48488</v>
      </c>
      <c r="E207" s="15">
        <v>919056</v>
      </c>
      <c r="F207" s="16">
        <v>59339</v>
      </c>
      <c r="G207" s="16">
        <v>1965</v>
      </c>
      <c r="H207" s="16">
        <v>161</v>
      </c>
      <c r="I207" s="16">
        <v>82</v>
      </c>
      <c r="J207" s="16">
        <v>10</v>
      </c>
      <c r="K207" s="16">
        <v>9</v>
      </c>
      <c r="L207" s="16">
        <v>146</v>
      </c>
      <c r="M207" s="16">
        <v>134</v>
      </c>
      <c r="N207" s="16">
        <v>119</v>
      </c>
      <c r="O207" s="16">
        <v>102</v>
      </c>
      <c r="P207" s="17">
        <f t="shared" si="12"/>
        <v>980796</v>
      </c>
      <c r="Q207" s="2"/>
      <c r="R207" s="114"/>
      <c r="S207" s="114"/>
      <c r="T207" s="114"/>
      <c r="U207" s="114"/>
      <c r="V207" s="114"/>
      <c r="W207" s="114"/>
      <c r="X207" s="114"/>
      <c r="Y207" s="114"/>
      <c r="Z207" s="114"/>
      <c r="AA207" s="114"/>
      <c r="AB207" s="114"/>
      <c r="AC207" s="2"/>
    </row>
    <row r="208" spans="1:29" x14ac:dyDescent="0.2">
      <c r="A208" s="4">
        <f t="shared" si="13"/>
        <v>2032</v>
      </c>
      <c r="B208" s="4">
        <f t="shared" si="14"/>
        <v>11</v>
      </c>
      <c r="C208" s="11">
        <f t="shared" si="11"/>
        <v>48519</v>
      </c>
      <c r="E208" s="15">
        <v>921393</v>
      </c>
      <c r="F208" s="16">
        <v>59506</v>
      </c>
      <c r="G208" s="16">
        <v>1965</v>
      </c>
      <c r="H208" s="16">
        <v>160</v>
      </c>
      <c r="I208" s="16">
        <v>81</v>
      </c>
      <c r="J208" s="16">
        <v>10</v>
      </c>
      <c r="K208" s="16">
        <v>9</v>
      </c>
      <c r="L208" s="16">
        <v>146</v>
      </c>
      <c r="M208" s="16">
        <v>134</v>
      </c>
      <c r="N208" s="16">
        <v>119</v>
      </c>
      <c r="O208" s="16">
        <v>102</v>
      </c>
      <c r="P208" s="17">
        <f t="shared" si="12"/>
        <v>983299</v>
      </c>
      <c r="Q208" s="2"/>
      <c r="R208" s="114"/>
      <c r="S208" s="114"/>
      <c r="T208" s="114"/>
      <c r="U208" s="114"/>
      <c r="V208" s="114"/>
      <c r="W208" s="114"/>
      <c r="X208" s="114"/>
      <c r="Y208" s="114"/>
      <c r="Z208" s="114"/>
      <c r="AA208" s="114"/>
      <c r="AB208" s="114"/>
      <c r="AC208" s="2"/>
    </row>
    <row r="209" spans="1:29" x14ac:dyDescent="0.2">
      <c r="A209" s="4">
        <f t="shared" si="13"/>
        <v>2032</v>
      </c>
      <c r="B209" s="4">
        <f t="shared" si="14"/>
        <v>12</v>
      </c>
      <c r="C209" s="11">
        <f t="shared" si="11"/>
        <v>48549</v>
      </c>
      <c r="E209" s="15">
        <v>923542</v>
      </c>
      <c r="F209" s="16">
        <v>59646</v>
      </c>
      <c r="G209" s="16">
        <v>1969</v>
      </c>
      <c r="H209" s="16">
        <v>160</v>
      </c>
      <c r="I209" s="16">
        <v>81</v>
      </c>
      <c r="J209" s="16">
        <v>10</v>
      </c>
      <c r="K209" s="16">
        <v>9</v>
      </c>
      <c r="L209" s="16">
        <v>146</v>
      </c>
      <c r="M209" s="16">
        <v>134</v>
      </c>
      <c r="N209" s="16">
        <v>119</v>
      </c>
      <c r="O209" s="16">
        <v>102</v>
      </c>
      <c r="P209" s="17">
        <f t="shared" si="12"/>
        <v>985592</v>
      </c>
      <c r="Q209" s="2"/>
      <c r="R209" s="114"/>
      <c r="S209" s="114"/>
      <c r="T209" s="114"/>
      <c r="U209" s="114"/>
      <c r="V209" s="114"/>
      <c r="W209" s="114"/>
      <c r="X209" s="114"/>
      <c r="Y209" s="114"/>
      <c r="Z209" s="114"/>
      <c r="AA209" s="114"/>
      <c r="AB209" s="114"/>
      <c r="AC209" s="2"/>
    </row>
    <row r="210" spans="1:29" x14ac:dyDescent="0.2">
      <c r="A210" s="4">
        <f t="shared" si="13"/>
        <v>2033</v>
      </c>
      <c r="B210" s="4">
        <f t="shared" si="14"/>
        <v>1</v>
      </c>
      <c r="C210" s="11">
        <f t="shared" si="11"/>
        <v>48580</v>
      </c>
      <c r="E210" s="15">
        <v>925685</v>
      </c>
      <c r="F210" s="16">
        <v>59743</v>
      </c>
      <c r="G210" s="16">
        <v>1972</v>
      </c>
      <c r="H210" s="16">
        <v>160</v>
      </c>
      <c r="I210" s="16">
        <v>80</v>
      </c>
      <c r="J210" s="16">
        <v>10</v>
      </c>
      <c r="K210" s="16">
        <v>9</v>
      </c>
      <c r="L210" s="16">
        <v>146</v>
      </c>
      <c r="M210" s="16">
        <v>134</v>
      </c>
      <c r="N210" s="16">
        <v>119</v>
      </c>
      <c r="O210" s="16">
        <v>102</v>
      </c>
      <c r="P210" s="17">
        <f t="shared" si="12"/>
        <v>987835</v>
      </c>
      <c r="Q210" s="2"/>
      <c r="R210" s="114"/>
      <c r="S210" s="114"/>
      <c r="T210" s="114"/>
      <c r="U210" s="114"/>
      <c r="V210" s="114"/>
      <c r="W210" s="114"/>
      <c r="X210" s="114"/>
      <c r="Y210" s="114"/>
      <c r="Z210" s="114"/>
      <c r="AA210" s="114"/>
      <c r="AB210" s="114"/>
      <c r="AC210" s="2"/>
    </row>
    <row r="211" spans="1:29" x14ac:dyDescent="0.2">
      <c r="A211" s="4">
        <f t="shared" si="13"/>
        <v>2033</v>
      </c>
      <c r="B211" s="4">
        <f t="shared" si="14"/>
        <v>2</v>
      </c>
      <c r="C211" s="11">
        <f t="shared" si="11"/>
        <v>48611</v>
      </c>
      <c r="E211" s="15">
        <v>927095</v>
      </c>
      <c r="F211" s="16">
        <v>59803</v>
      </c>
      <c r="G211" s="16">
        <v>1972</v>
      </c>
      <c r="H211" s="16">
        <v>159</v>
      </c>
      <c r="I211" s="16">
        <v>80</v>
      </c>
      <c r="J211" s="16">
        <v>10</v>
      </c>
      <c r="K211" s="16">
        <v>9</v>
      </c>
      <c r="L211" s="16">
        <v>146</v>
      </c>
      <c r="M211" s="16">
        <v>134</v>
      </c>
      <c r="N211" s="16">
        <v>119</v>
      </c>
      <c r="O211" s="16">
        <v>102</v>
      </c>
      <c r="P211" s="17">
        <f t="shared" si="12"/>
        <v>989304</v>
      </c>
      <c r="Q211" s="2"/>
      <c r="R211" s="114"/>
      <c r="S211" s="114"/>
      <c r="T211" s="114"/>
      <c r="U211" s="114"/>
      <c r="V211" s="114"/>
      <c r="W211" s="114"/>
      <c r="X211" s="114"/>
      <c r="Y211" s="114"/>
      <c r="Z211" s="114"/>
      <c r="AA211" s="114"/>
      <c r="AB211" s="114"/>
      <c r="AC211" s="2"/>
    </row>
    <row r="212" spans="1:29" x14ac:dyDescent="0.2">
      <c r="A212" s="4">
        <f t="shared" si="13"/>
        <v>2033</v>
      </c>
      <c r="B212" s="4">
        <f t="shared" si="14"/>
        <v>3</v>
      </c>
      <c r="C212" s="11">
        <f t="shared" si="11"/>
        <v>48639</v>
      </c>
      <c r="E212" s="15">
        <v>927587</v>
      </c>
      <c r="F212" s="16">
        <v>59828</v>
      </c>
      <c r="G212" s="16">
        <v>1970</v>
      </c>
      <c r="H212" s="16">
        <v>159</v>
      </c>
      <c r="I212" s="16">
        <v>79</v>
      </c>
      <c r="J212" s="16">
        <v>10</v>
      </c>
      <c r="K212" s="16">
        <v>9</v>
      </c>
      <c r="L212" s="16">
        <v>146</v>
      </c>
      <c r="M212" s="16">
        <v>134</v>
      </c>
      <c r="N212" s="16">
        <v>119</v>
      </c>
      <c r="O212" s="16">
        <v>102</v>
      </c>
      <c r="P212" s="17">
        <f t="shared" si="12"/>
        <v>989819</v>
      </c>
      <c r="Q212" s="2"/>
      <c r="R212" s="114"/>
      <c r="S212" s="114"/>
      <c r="T212" s="114"/>
      <c r="U212" s="114"/>
      <c r="V212" s="114"/>
      <c r="W212" s="114"/>
      <c r="X212" s="114"/>
      <c r="Y212" s="114"/>
      <c r="Z212" s="114"/>
      <c r="AA212" s="114"/>
      <c r="AB212" s="114"/>
      <c r="AC212" s="2"/>
    </row>
    <row r="213" spans="1:29" x14ac:dyDescent="0.2">
      <c r="A213" s="4">
        <f t="shared" si="13"/>
        <v>2033</v>
      </c>
      <c r="B213" s="4">
        <f t="shared" si="14"/>
        <v>4</v>
      </c>
      <c r="C213" s="11">
        <f t="shared" si="11"/>
        <v>48670</v>
      </c>
      <c r="E213" s="15">
        <v>928082</v>
      </c>
      <c r="F213" s="16">
        <v>59783</v>
      </c>
      <c r="G213" s="16">
        <v>1965</v>
      </c>
      <c r="H213" s="16">
        <v>159</v>
      </c>
      <c r="I213" s="16">
        <v>79</v>
      </c>
      <c r="J213" s="16">
        <v>10</v>
      </c>
      <c r="K213" s="16">
        <v>9</v>
      </c>
      <c r="L213" s="16">
        <v>146</v>
      </c>
      <c r="M213" s="16">
        <v>134</v>
      </c>
      <c r="N213" s="16">
        <v>119</v>
      </c>
      <c r="O213" s="16">
        <v>102</v>
      </c>
      <c r="P213" s="17">
        <f t="shared" si="12"/>
        <v>990264</v>
      </c>
      <c r="Q213" s="2"/>
      <c r="R213" s="114"/>
      <c r="S213" s="114"/>
      <c r="T213" s="114"/>
      <c r="U213" s="114"/>
      <c r="V213" s="114"/>
      <c r="W213" s="114"/>
      <c r="X213" s="114"/>
      <c r="Y213" s="114"/>
      <c r="Z213" s="114"/>
      <c r="AA213" s="114"/>
      <c r="AB213" s="114"/>
      <c r="AC213" s="2"/>
    </row>
    <row r="214" spans="1:29" x14ac:dyDescent="0.2">
      <c r="A214" s="4">
        <f t="shared" si="13"/>
        <v>2033</v>
      </c>
      <c r="B214" s="4">
        <f t="shared" si="14"/>
        <v>5</v>
      </c>
      <c r="C214" s="11">
        <f t="shared" si="11"/>
        <v>48700</v>
      </c>
      <c r="E214" s="15">
        <v>928580</v>
      </c>
      <c r="F214" s="16">
        <v>59738</v>
      </c>
      <c r="G214" s="16">
        <v>1961</v>
      </c>
      <c r="H214" s="16">
        <v>158</v>
      </c>
      <c r="I214" s="16">
        <v>78</v>
      </c>
      <c r="J214" s="16">
        <v>10</v>
      </c>
      <c r="K214" s="16">
        <v>9</v>
      </c>
      <c r="L214" s="16">
        <v>146</v>
      </c>
      <c r="M214" s="16">
        <v>134</v>
      </c>
      <c r="N214" s="16">
        <v>119</v>
      </c>
      <c r="O214" s="16">
        <v>102</v>
      </c>
      <c r="P214" s="17">
        <f t="shared" si="12"/>
        <v>990712</v>
      </c>
      <c r="Q214" s="2"/>
      <c r="R214" s="114"/>
      <c r="S214" s="114"/>
      <c r="T214" s="114"/>
      <c r="U214" s="114"/>
      <c r="V214" s="114"/>
      <c r="W214" s="114"/>
      <c r="X214" s="114"/>
      <c r="Y214" s="114"/>
      <c r="Z214" s="114"/>
      <c r="AA214" s="114"/>
      <c r="AB214" s="114"/>
      <c r="AC214" s="2"/>
    </row>
    <row r="215" spans="1:29" x14ac:dyDescent="0.2">
      <c r="A215" s="4">
        <f t="shared" si="13"/>
        <v>2033</v>
      </c>
      <c r="B215" s="4">
        <f t="shared" si="14"/>
        <v>6</v>
      </c>
      <c r="C215" s="11">
        <f t="shared" si="11"/>
        <v>48731</v>
      </c>
      <c r="E215" s="15">
        <v>929079</v>
      </c>
      <c r="F215" s="16">
        <v>59693</v>
      </c>
      <c r="G215" s="16">
        <v>1956</v>
      </c>
      <c r="H215" s="16">
        <v>158</v>
      </c>
      <c r="I215" s="16">
        <v>78</v>
      </c>
      <c r="J215" s="16">
        <v>10</v>
      </c>
      <c r="K215" s="16">
        <v>9</v>
      </c>
      <c r="L215" s="16">
        <v>146</v>
      </c>
      <c r="M215" s="16">
        <v>134</v>
      </c>
      <c r="N215" s="16">
        <v>119</v>
      </c>
      <c r="O215" s="16">
        <v>102</v>
      </c>
      <c r="P215" s="17">
        <f t="shared" si="12"/>
        <v>991161</v>
      </c>
      <c r="Q215" s="2"/>
      <c r="R215" s="114"/>
      <c r="S215" s="114"/>
      <c r="T215" s="114"/>
      <c r="U215" s="114"/>
      <c r="V215" s="114"/>
      <c r="W215" s="114"/>
      <c r="X215" s="114"/>
      <c r="Y215" s="114"/>
      <c r="Z215" s="114"/>
      <c r="AA215" s="114"/>
      <c r="AB215" s="114"/>
      <c r="AC215" s="2"/>
    </row>
    <row r="216" spans="1:29" x14ac:dyDescent="0.2">
      <c r="A216" s="4">
        <f t="shared" si="13"/>
        <v>2033</v>
      </c>
      <c r="B216" s="4">
        <f t="shared" si="14"/>
        <v>7</v>
      </c>
      <c r="C216" s="11">
        <f t="shared" si="11"/>
        <v>48761</v>
      </c>
      <c r="E216" s="15">
        <v>928881</v>
      </c>
      <c r="F216" s="16">
        <v>59648</v>
      </c>
      <c r="G216" s="16">
        <v>1951</v>
      </c>
      <c r="H216" s="16">
        <v>158</v>
      </c>
      <c r="I216" s="16">
        <v>77</v>
      </c>
      <c r="J216" s="16">
        <v>10</v>
      </c>
      <c r="K216" s="16">
        <v>9</v>
      </c>
      <c r="L216" s="16">
        <v>146</v>
      </c>
      <c r="M216" s="16">
        <v>134</v>
      </c>
      <c r="N216" s="16">
        <v>119</v>
      </c>
      <c r="O216" s="16">
        <v>102</v>
      </c>
      <c r="P216" s="17">
        <f t="shared" si="12"/>
        <v>990913</v>
      </c>
      <c r="Q216" s="2"/>
      <c r="R216" s="114"/>
      <c r="S216" s="114"/>
      <c r="T216" s="114"/>
      <c r="U216" s="114"/>
      <c r="V216" s="114"/>
      <c r="W216" s="114"/>
      <c r="X216" s="114"/>
      <c r="Y216" s="114"/>
      <c r="Z216" s="114"/>
      <c r="AA216" s="114"/>
      <c r="AB216" s="114"/>
      <c r="AC216" s="2"/>
    </row>
    <row r="217" spans="1:29" x14ac:dyDescent="0.2">
      <c r="A217" s="4">
        <f t="shared" si="13"/>
        <v>2033</v>
      </c>
      <c r="B217" s="4">
        <f t="shared" si="14"/>
        <v>8</v>
      </c>
      <c r="C217" s="11">
        <f t="shared" si="11"/>
        <v>48792</v>
      </c>
      <c r="E217" s="15">
        <v>929385</v>
      </c>
      <c r="F217" s="16">
        <v>59590</v>
      </c>
      <c r="G217" s="16">
        <v>1946</v>
      </c>
      <c r="H217" s="16">
        <v>157</v>
      </c>
      <c r="I217" s="16">
        <v>71</v>
      </c>
      <c r="J217" s="16">
        <v>10</v>
      </c>
      <c r="K217" s="16">
        <v>9</v>
      </c>
      <c r="L217" s="16">
        <v>146</v>
      </c>
      <c r="M217" s="16">
        <v>134</v>
      </c>
      <c r="N217" s="16">
        <v>119</v>
      </c>
      <c r="O217" s="16">
        <v>102</v>
      </c>
      <c r="P217" s="17">
        <f t="shared" si="12"/>
        <v>991353</v>
      </c>
      <c r="Q217" s="2"/>
      <c r="R217" s="114"/>
      <c r="S217" s="114"/>
      <c r="T217" s="114"/>
      <c r="U217" s="114"/>
      <c r="V217" s="114"/>
      <c r="W217" s="114"/>
      <c r="X217" s="114"/>
      <c r="Y217" s="114"/>
      <c r="Z217" s="114"/>
      <c r="AA217" s="114"/>
      <c r="AB217" s="114"/>
      <c r="AC217" s="2"/>
    </row>
    <row r="218" spans="1:29" x14ac:dyDescent="0.2">
      <c r="A218" s="4">
        <f t="shared" si="13"/>
        <v>2033</v>
      </c>
      <c r="B218" s="4">
        <f t="shared" si="14"/>
        <v>9</v>
      </c>
      <c r="C218" s="11">
        <f t="shared" si="11"/>
        <v>48823</v>
      </c>
      <c r="E218" s="15">
        <v>929893</v>
      </c>
      <c r="F218" s="16">
        <v>59588</v>
      </c>
      <c r="G218" s="16">
        <v>1942</v>
      </c>
      <c r="H218" s="16">
        <v>157</v>
      </c>
      <c r="I218" s="16">
        <v>72</v>
      </c>
      <c r="J218" s="16">
        <v>10</v>
      </c>
      <c r="K218" s="16">
        <v>9</v>
      </c>
      <c r="L218" s="16">
        <v>146</v>
      </c>
      <c r="M218" s="16">
        <v>134</v>
      </c>
      <c r="N218" s="16">
        <v>119</v>
      </c>
      <c r="O218" s="16">
        <v>102</v>
      </c>
      <c r="P218" s="17">
        <f t="shared" si="12"/>
        <v>991855</v>
      </c>
      <c r="Q218" s="2"/>
      <c r="R218" s="114"/>
      <c r="S218" s="114"/>
      <c r="T218" s="114"/>
      <c r="U218" s="114"/>
      <c r="V218" s="114"/>
      <c r="W218" s="114"/>
      <c r="X218" s="114"/>
      <c r="Y218" s="114"/>
      <c r="Z218" s="114"/>
      <c r="AA218" s="114"/>
      <c r="AB218" s="114"/>
      <c r="AC218" s="2"/>
    </row>
    <row r="219" spans="1:29" x14ac:dyDescent="0.2">
      <c r="A219" s="4">
        <f t="shared" si="13"/>
        <v>2033</v>
      </c>
      <c r="B219" s="4">
        <f t="shared" si="14"/>
        <v>10</v>
      </c>
      <c r="C219" s="11">
        <f t="shared" si="11"/>
        <v>48853</v>
      </c>
      <c r="E219" s="15">
        <v>931962</v>
      </c>
      <c r="F219" s="16">
        <v>59662</v>
      </c>
      <c r="G219" s="16">
        <v>1944</v>
      </c>
      <c r="H219" s="16">
        <v>157</v>
      </c>
      <c r="I219" s="16">
        <v>76</v>
      </c>
      <c r="J219" s="16">
        <v>10</v>
      </c>
      <c r="K219" s="16">
        <v>9</v>
      </c>
      <c r="L219" s="16">
        <v>146</v>
      </c>
      <c r="M219" s="16">
        <v>134</v>
      </c>
      <c r="N219" s="16">
        <v>119</v>
      </c>
      <c r="O219" s="16">
        <v>102</v>
      </c>
      <c r="P219" s="17">
        <f t="shared" si="12"/>
        <v>994000</v>
      </c>
      <c r="Q219" s="2"/>
      <c r="R219" s="114"/>
      <c r="S219" s="114"/>
      <c r="T219" s="114"/>
      <c r="U219" s="114"/>
      <c r="V219" s="114"/>
      <c r="W219" s="114"/>
      <c r="X219" s="114"/>
      <c r="Y219" s="114"/>
      <c r="Z219" s="114"/>
      <c r="AA219" s="114"/>
      <c r="AB219" s="114"/>
      <c r="AC219" s="2"/>
    </row>
    <row r="220" spans="1:29" x14ac:dyDescent="0.2">
      <c r="A220" s="4">
        <f t="shared" si="13"/>
        <v>2033</v>
      </c>
      <c r="B220" s="4">
        <f t="shared" si="14"/>
        <v>11</v>
      </c>
      <c r="C220" s="11">
        <f t="shared" si="11"/>
        <v>48884</v>
      </c>
      <c r="E220" s="15">
        <v>934359</v>
      </c>
      <c r="F220" s="16">
        <v>59831</v>
      </c>
      <c r="G220" s="16">
        <v>1945</v>
      </c>
      <c r="H220" s="16">
        <v>157</v>
      </c>
      <c r="I220" s="16">
        <v>76</v>
      </c>
      <c r="J220" s="16">
        <v>10</v>
      </c>
      <c r="K220" s="16">
        <v>9</v>
      </c>
      <c r="L220" s="16">
        <v>146</v>
      </c>
      <c r="M220" s="16">
        <v>134</v>
      </c>
      <c r="N220" s="16">
        <v>119</v>
      </c>
      <c r="O220" s="16">
        <v>102</v>
      </c>
      <c r="P220" s="17">
        <f t="shared" si="12"/>
        <v>996567</v>
      </c>
      <c r="Q220" s="2"/>
      <c r="R220" s="114"/>
      <c r="S220" s="114"/>
      <c r="T220" s="114"/>
      <c r="U220" s="114"/>
      <c r="V220" s="114"/>
      <c r="W220" s="114"/>
      <c r="X220" s="114"/>
      <c r="Y220" s="114"/>
      <c r="Z220" s="114"/>
      <c r="AA220" s="114"/>
      <c r="AB220" s="114"/>
      <c r="AC220" s="2"/>
    </row>
    <row r="221" spans="1:29" x14ac:dyDescent="0.2">
      <c r="A221" s="4">
        <f t="shared" si="13"/>
        <v>2033</v>
      </c>
      <c r="B221" s="4">
        <f t="shared" si="14"/>
        <v>12</v>
      </c>
      <c r="C221" s="11">
        <f t="shared" si="11"/>
        <v>48914</v>
      </c>
      <c r="E221" s="15">
        <v>936566</v>
      </c>
      <c r="F221" s="16">
        <v>59973</v>
      </c>
      <c r="G221" s="16">
        <v>1949</v>
      </c>
      <c r="H221" s="16">
        <v>156</v>
      </c>
      <c r="I221" s="16">
        <v>75</v>
      </c>
      <c r="J221" s="16">
        <v>10</v>
      </c>
      <c r="K221" s="16">
        <v>9</v>
      </c>
      <c r="L221" s="16">
        <v>146</v>
      </c>
      <c r="M221" s="16">
        <v>134</v>
      </c>
      <c r="N221" s="16">
        <v>119</v>
      </c>
      <c r="O221" s="16">
        <v>102</v>
      </c>
      <c r="P221" s="17">
        <f t="shared" si="12"/>
        <v>998919</v>
      </c>
      <c r="Q221" s="2"/>
      <c r="R221" s="114"/>
      <c r="S221" s="114"/>
      <c r="T221" s="114"/>
      <c r="U221" s="114"/>
      <c r="V221" s="114"/>
      <c r="W221" s="114"/>
      <c r="X221" s="114"/>
      <c r="Y221" s="114"/>
      <c r="Z221" s="114"/>
      <c r="AA221" s="114"/>
      <c r="AB221" s="114"/>
      <c r="AC221" s="2"/>
    </row>
    <row r="222" spans="1:29" x14ac:dyDescent="0.2">
      <c r="A222" s="4">
        <f t="shared" si="13"/>
        <v>2034</v>
      </c>
      <c r="B222" s="4">
        <f t="shared" si="14"/>
        <v>1</v>
      </c>
      <c r="C222" s="11">
        <f t="shared" ref="C222:C285" si="15">DATE(A222,B222,1)</f>
        <v>48945</v>
      </c>
      <c r="E222" s="15">
        <v>938767</v>
      </c>
      <c r="F222" s="16">
        <v>60072</v>
      </c>
      <c r="G222" s="16">
        <v>1952</v>
      </c>
      <c r="H222" s="16">
        <v>156</v>
      </c>
      <c r="I222" s="16">
        <v>75</v>
      </c>
      <c r="J222" s="16">
        <v>10</v>
      </c>
      <c r="K222" s="16">
        <v>9</v>
      </c>
      <c r="L222" s="16">
        <v>146</v>
      </c>
      <c r="M222" s="16">
        <v>134</v>
      </c>
      <c r="N222" s="16">
        <v>119</v>
      </c>
      <c r="O222" s="16">
        <v>102</v>
      </c>
      <c r="P222" s="17">
        <f t="shared" ref="P222:P285" si="16">SUM(E222:H222,J222,MAX(L222:M222),MAX(N222:O222))</f>
        <v>1001222</v>
      </c>
      <c r="Q222" s="2"/>
      <c r="R222" s="114"/>
      <c r="S222" s="114"/>
      <c r="T222" s="114"/>
      <c r="U222" s="114"/>
      <c r="V222" s="114"/>
      <c r="W222" s="114"/>
      <c r="X222" s="114"/>
      <c r="Y222" s="114"/>
      <c r="Z222" s="114"/>
      <c r="AA222" s="114"/>
      <c r="AB222" s="114"/>
      <c r="AC222" s="2"/>
    </row>
    <row r="223" spans="1:29" x14ac:dyDescent="0.2">
      <c r="A223" s="4">
        <f t="shared" ref="A223:A286" si="17">IF(B223=1,A222+1,A222)</f>
        <v>2034</v>
      </c>
      <c r="B223" s="4">
        <f t="shared" ref="B223:B286" si="18">IF(B222=12,1,B222+1)</f>
        <v>2</v>
      </c>
      <c r="C223" s="11">
        <f t="shared" si="15"/>
        <v>48976</v>
      </c>
      <c r="E223" s="15">
        <v>940225</v>
      </c>
      <c r="F223" s="16">
        <v>60134</v>
      </c>
      <c r="G223" s="16">
        <v>1951</v>
      </c>
      <c r="H223" s="16">
        <v>156</v>
      </c>
      <c r="I223" s="16">
        <v>74</v>
      </c>
      <c r="J223" s="16">
        <v>10</v>
      </c>
      <c r="K223" s="16">
        <v>9</v>
      </c>
      <c r="L223" s="16">
        <v>146</v>
      </c>
      <c r="M223" s="16">
        <v>134</v>
      </c>
      <c r="N223" s="16">
        <v>119</v>
      </c>
      <c r="O223" s="16">
        <v>102</v>
      </c>
      <c r="P223" s="17">
        <f t="shared" si="16"/>
        <v>1002741</v>
      </c>
      <c r="Q223" s="2"/>
      <c r="R223" s="114"/>
      <c r="S223" s="114"/>
      <c r="T223" s="114"/>
      <c r="U223" s="114"/>
      <c r="V223" s="114"/>
      <c r="W223" s="114"/>
      <c r="X223" s="114"/>
      <c r="Y223" s="114"/>
      <c r="Z223" s="114"/>
      <c r="AA223" s="114"/>
      <c r="AB223" s="114"/>
      <c r="AC223" s="2"/>
    </row>
    <row r="224" spans="1:29" x14ac:dyDescent="0.2">
      <c r="A224" s="4">
        <f t="shared" si="17"/>
        <v>2034</v>
      </c>
      <c r="B224" s="4">
        <f t="shared" si="18"/>
        <v>3</v>
      </c>
      <c r="C224" s="11">
        <f t="shared" si="15"/>
        <v>49004</v>
      </c>
      <c r="E224" s="15">
        <v>940752</v>
      </c>
      <c r="F224" s="16">
        <v>60160</v>
      </c>
      <c r="G224" s="16">
        <v>1950</v>
      </c>
      <c r="H224" s="16">
        <v>155</v>
      </c>
      <c r="I224" s="16">
        <v>74</v>
      </c>
      <c r="J224" s="16">
        <v>10</v>
      </c>
      <c r="K224" s="16">
        <v>9</v>
      </c>
      <c r="L224" s="16">
        <v>146</v>
      </c>
      <c r="M224" s="16">
        <v>134</v>
      </c>
      <c r="N224" s="16">
        <v>119</v>
      </c>
      <c r="O224" s="16">
        <v>102</v>
      </c>
      <c r="P224" s="17">
        <f t="shared" si="16"/>
        <v>1003292</v>
      </c>
      <c r="Q224" s="2"/>
      <c r="R224" s="114"/>
      <c r="S224" s="114"/>
      <c r="T224" s="114"/>
      <c r="U224" s="114"/>
      <c r="V224" s="114"/>
      <c r="W224" s="114"/>
      <c r="X224" s="114"/>
      <c r="Y224" s="114"/>
      <c r="Z224" s="114"/>
      <c r="AA224" s="114"/>
      <c r="AB224" s="114"/>
      <c r="AC224" s="2"/>
    </row>
    <row r="225" spans="1:29" x14ac:dyDescent="0.2">
      <c r="A225" s="4">
        <f t="shared" si="17"/>
        <v>2034</v>
      </c>
      <c r="B225" s="4">
        <f t="shared" si="18"/>
        <v>4</v>
      </c>
      <c r="C225" s="11">
        <f t="shared" si="15"/>
        <v>49035</v>
      </c>
      <c r="E225" s="15">
        <v>941283</v>
      </c>
      <c r="F225" s="16">
        <v>60116</v>
      </c>
      <c r="G225" s="16">
        <v>1945</v>
      </c>
      <c r="H225" s="16">
        <v>155</v>
      </c>
      <c r="I225" s="16">
        <v>74</v>
      </c>
      <c r="J225" s="16">
        <v>10</v>
      </c>
      <c r="K225" s="16">
        <v>9</v>
      </c>
      <c r="L225" s="16">
        <v>146</v>
      </c>
      <c r="M225" s="16">
        <v>134</v>
      </c>
      <c r="N225" s="16">
        <v>119</v>
      </c>
      <c r="O225" s="16">
        <v>102</v>
      </c>
      <c r="P225" s="17">
        <f t="shared" si="16"/>
        <v>1003774</v>
      </c>
      <c r="Q225" s="2"/>
      <c r="R225" s="114"/>
      <c r="S225" s="114"/>
      <c r="T225" s="114"/>
      <c r="U225" s="114"/>
      <c r="V225" s="114"/>
      <c r="W225" s="114"/>
      <c r="X225" s="114"/>
      <c r="Y225" s="114"/>
      <c r="Z225" s="114"/>
      <c r="AA225" s="114"/>
      <c r="AB225" s="114"/>
      <c r="AC225" s="2"/>
    </row>
    <row r="226" spans="1:29" x14ac:dyDescent="0.2">
      <c r="A226" s="4">
        <f t="shared" si="17"/>
        <v>2034</v>
      </c>
      <c r="B226" s="4">
        <f t="shared" si="18"/>
        <v>5</v>
      </c>
      <c r="C226" s="11">
        <f t="shared" si="15"/>
        <v>49065</v>
      </c>
      <c r="E226" s="15">
        <v>941816</v>
      </c>
      <c r="F226" s="16">
        <v>60073</v>
      </c>
      <c r="G226" s="16">
        <v>1940</v>
      </c>
      <c r="H226" s="16">
        <v>155</v>
      </c>
      <c r="I226" s="16">
        <v>73</v>
      </c>
      <c r="J226" s="16">
        <v>10</v>
      </c>
      <c r="K226" s="16">
        <v>9</v>
      </c>
      <c r="L226" s="16">
        <v>146</v>
      </c>
      <c r="M226" s="16">
        <v>134</v>
      </c>
      <c r="N226" s="16">
        <v>119</v>
      </c>
      <c r="O226" s="16">
        <v>102</v>
      </c>
      <c r="P226" s="17">
        <f t="shared" si="16"/>
        <v>1004259</v>
      </c>
      <c r="Q226" s="2"/>
      <c r="R226" s="114"/>
      <c r="S226" s="114"/>
      <c r="T226" s="114"/>
      <c r="U226" s="114"/>
      <c r="V226" s="114"/>
      <c r="W226" s="114"/>
      <c r="X226" s="114"/>
      <c r="Y226" s="114"/>
      <c r="Z226" s="114"/>
      <c r="AA226" s="114"/>
      <c r="AB226" s="114"/>
      <c r="AC226" s="2"/>
    </row>
    <row r="227" spans="1:29" x14ac:dyDescent="0.2">
      <c r="A227" s="4">
        <f t="shared" si="17"/>
        <v>2034</v>
      </c>
      <c r="B227" s="4">
        <f t="shared" si="18"/>
        <v>6</v>
      </c>
      <c r="C227" s="11">
        <f t="shared" si="15"/>
        <v>49096</v>
      </c>
      <c r="E227" s="15">
        <v>942352</v>
      </c>
      <c r="F227" s="16">
        <v>60029</v>
      </c>
      <c r="G227" s="16">
        <v>1935</v>
      </c>
      <c r="H227" s="16">
        <v>154</v>
      </c>
      <c r="I227" s="16">
        <v>73</v>
      </c>
      <c r="J227" s="16">
        <v>10</v>
      </c>
      <c r="K227" s="16">
        <v>9</v>
      </c>
      <c r="L227" s="16">
        <v>146</v>
      </c>
      <c r="M227" s="16">
        <v>134</v>
      </c>
      <c r="N227" s="16">
        <v>119</v>
      </c>
      <c r="O227" s="16">
        <v>102</v>
      </c>
      <c r="P227" s="17">
        <f t="shared" si="16"/>
        <v>1004745</v>
      </c>
      <c r="Q227" s="2"/>
      <c r="R227" s="114"/>
      <c r="S227" s="114"/>
      <c r="T227" s="114"/>
      <c r="U227" s="114"/>
      <c r="V227" s="114"/>
      <c r="W227" s="114"/>
      <c r="X227" s="114"/>
      <c r="Y227" s="114"/>
      <c r="Z227" s="114"/>
      <c r="AA227" s="114"/>
      <c r="AB227" s="114"/>
      <c r="AC227" s="2"/>
    </row>
    <row r="228" spans="1:29" x14ac:dyDescent="0.2">
      <c r="A228" s="4">
        <f t="shared" si="17"/>
        <v>2034</v>
      </c>
      <c r="B228" s="4">
        <f t="shared" si="18"/>
        <v>7</v>
      </c>
      <c r="C228" s="11">
        <f t="shared" si="15"/>
        <v>49126</v>
      </c>
      <c r="E228" s="15">
        <v>942180</v>
      </c>
      <c r="F228" s="16">
        <v>59986</v>
      </c>
      <c r="G228" s="16">
        <v>1931</v>
      </c>
      <c r="H228" s="16">
        <v>154</v>
      </c>
      <c r="I228" s="16">
        <v>72</v>
      </c>
      <c r="J228" s="16">
        <v>10</v>
      </c>
      <c r="K228" s="16">
        <v>9</v>
      </c>
      <c r="L228" s="16">
        <v>146</v>
      </c>
      <c r="M228" s="16">
        <v>134</v>
      </c>
      <c r="N228" s="16">
        <v>119</v>
      </c>
      <c r="O228" s="16">
        <v>102</v>
      </c>
      <c r="P228" s="17">
        <f t="shared" si="16"/>
        <v>1004526</v>
      </c>
      <c r="Q228" s="2"/>
      <c r="R228" s="114"/>
      <c r="S228" s="114"/>
      <c r="T228" s="114"/>
      <c r="U228" s="114"/>
      <c r="V228" s="114"/>
      <c r="W228" s="114"/>
      <c r="X228" s="114"/>
      <c r="Y228" s="114"/>
      <c r="Z228" s="114"/>
      <c r="AA228" s="114"/>
      <c r="AB228" s="114"/>
      <c r="AC228" s="2"/>
    </row>
    <row r="229" spans="1:29" x14ac:dyDescent="0.2">
      <c r="A229" s="4">
        <f t="shared" si="17"/>
        <v>2034</v>
      </c>
      <c r="B229" s="4">
        <f t="shared" si="18"/>
        <v>8</v>
      </c>
      <c r="C229" s="11">
        <f t="shared" si="15"/>
        <v>49157</v>
      </c>
      <c r="E229" s="15">
        <v>942721</v>
      </c>
      <c r="F229" s="16">
        <v>59928</v>
      </c>
      <c r="G229" s="16">
        <v>1926</v>
      </c>
      <c r="H229" s="16">
        <v>154</v>
      </c>
      <c r="I229" s="16">
        <v>66</v>
      </c>
      <c r="J229" s="16">
        <v>10</v>
      </c>
      <c r="K229" s="16">
        <v>9</v>
      </c>
      <c r="L229" s="16">
        <v>146</v>
      </c>
      <c r="M229" s="16">
        <v>134</v>
      </c>
      <c r="N229" s="16">
        <v>119</v>
      </c>
      <c r="O229" s="16">
        <v>102</v>
      </c>
      <c r="P229" s="17">
        <f t="shared" si="16"/>
        <v>1005004</v>
      </c>
      <c r="Q229" s="2"/>
      <c r="R229" s="114"/>
      <c r="S229" s="114"/>
      <c r="T229" s="114"/>
      <c r="U229" s="114"/>
      <c r="V229" s="114"/>
      <c r="W229" s="114"/>
      <c r="X229" s="114"/>
      <c r="Y229" s="114"/>
      <c r="Z229" s="114"/>
      <c r="AA229" s="114"/>
      <c r="AB229" s="114"/>
      <c r="AC229" s="2"/>
    </row>
    <row r="230" spans="1:29" x14ac:dyDescent="0.2">
      <c r="A230" s="4">
        <f t="shared" si="17"/>
        <v>2034</v>
      </c>
      <c r="B230" s="4">
        <f t="shared" si="18"/>
        <v>9</v>
      </c>
      <c r="C230" s="11">
        <f t="shared" si="15"/>
        <v>49188</v>
      </c>
      <c r="E230" s="15">
        <v>943265</v>
      </c>
      <c r="F230" s="16">
        <v>59928</v>
      </c>
      <c r="G230" s="16">
        <v>1921</v>
      </c>
      <c r="H230" s="16">
        <v>154</v>
      </c>
      <c r="I230" s="16">
        <v>67</v>
      </c>
      <c r="J230" s="16">
        <v>10</v>
      </c>
      <c r="K230" s="16">
        <v>9</v>
      </c>
      <c r="L230" s="16">
        <v>146</v>
      </c>
      <c r="M230" s="16">
        <v>134</v>
      </c>
      <c r="N230" s="16">
        <v>119</v>
      </c>
      <c r="O230" s="16">
        <v>102</v>
      </c>
      <c r="P230" s="17">
        <f t="shared" si="16"/>
        <v>1005543</v>
      </c>
      <c r="Q230" s="2"/>
      <c r="R230" s="114"/>
      <c r="S230" s="114"/>
      <c r="T230" s="114"/>
      <c r="U230" s="114"/>
      <c r="V230" s="114"/>
      <c r="W230" s="114"/>
      <c r="X230" s="114"/>
      <c r="Y230" s="114"/>
      <c r="Z230" s="114"/>
      <c r="AA230" s="114"/>
      <c r="AB230" s="114"/>
      <c r="AC230" s="2"/>
    </row>
    <row r="231" spans="1:29" x14ac:dyDescent="0.2">
      <c r="A231" s="4">
        <f t="shared" si="17"/>
        <v>2034</v>
      </c>
      <c r="B231" s="4">
        <f t="shared" si="18"/>
        <v>10</v>
      </c>
      <c r="C231" s="11">
        <f t="shared" si="15"/>
        <v>49218</v>
      </c>
      <c r="E231" s="15">
        <v>945394</v>
      </c>
      <c r="F231" s="16">
        <v>60003</v>
      </c>
      <c r="G231" s="16">
        <v>1924</v>
      </c>
      <c r="H231" s="16">
        <v>153</v>
      </c>
      <c r="I231" s="16">
        <v>71</v>
      </c>
      <c r="J231" s="16">
        <v>10</v>
      </c>
      <c r="K231" s="16">
        <v>9</v>
      </c>
      <c r="L231" s="16">
        <v>146</v>
      </c>
      <c r="M231" s="16">
        <v>134</v>
      </c>
      <c r="N231" s="16">
        <v>119</v>
      </c>
      <c r="O231" s="16">
        <v>102</v>
      </c>
      <c r="P231" s="17">
        <f t="shared" si="16"/>
        <v>1007749</v>
      </c>
      <c r="Q231" s="2"/>
      <c r="R231" s="114"/>
      <c r="S231" s="114"/>
      <c r="T231" s="114"/>
      <c r="U231" s="114"/>
      <c r="V231" s="114"/>
      <c r="W231" s="114"/>
      <c r="X231" s="114"/>
      <c r="Y231" s="114"/>
      <c r="Z231" s="114"/>
      <c r="AA231" s="114"/>
      <c r="AB231" s="114"/>
      <c r="AC231" s="2"/>
    </row>
    <row r="232" spans="1:29" x14ac:dyDescent="0.2">
      <c r="A232" s="4">
        <f t="shared" si="17"/>
        <v>2034</v>
      </c>
      <c r="B232" s="4">
        <f t="shared" si="18"/>
        <v>11</v>
      </c>
      <c r="C232" s="11">
        <f t="shared" si="15"/>
        <v>49249</v>
      </c>
      <c r="E232" s="15">
        <v>947856</v>
      </c>
      <c r="F232" s="16">
        <v>60175</v>
      </c>
      <c r="G232" s="16">
        <v>1924</v>
      </c>
      <c r="H232" s="16">
        <v>153</v>
      </c>
      <c r="I232" s="16">
        <v>71</v>
      </c>
      <c r="J232" s="16">
        <v>10</v>
      </c>
      <c r="K232" s="16">
        <v>9</v>
      </c>
      <c r="L232" s="16">
        <v>146</v>
      </c>
      <c r="M232" s="16">
        <v>134</v>
      </c>
      <c r="N232" s="16">
        <v>119</v>
      </c>
      <c r="O232" s="16">
        <v>102</v>
      </c>
      <c r="P232" s="17">
        <f t="shared" si="16"/>
        <v>1010383</v>
      </c>
      <c r="Q232" s="2"/>
      <c r="R232" s="114"/>
      <c r="S232" s="114"/>
      <c r="T232" s="114"/>
      <c r="U232" s="114"/>
      <c r="V232" s="114"/>
      <c r="W232" s="114"/>
      <c r="X232" s="114"/>
      <c r="Y232" s="114"/>
      <c r="Z232" s="114"/>
      <c r="AA232" s="114"/>
      <c r="AB232" s="114"/>
      <c r="AC232" s="2"/>
    </row>
    <row r="233" spans="1:29" x14ac:dyDescent="0.2">
      <c r="A233" s="4">
        <f t="shared" si="17"/>
        <v>2034</v>
      </c>
      <c r="B233" s="4">
        <f t="shared" si="18"/>
        <v>12</v>
      </c>
      <c r="C233" s="11">
        <f t="shared" si="15"/>
        <v>49279</v>
      </c>
      <c r="E233" s="15">
        <v>950126</v>
      </c>
      <c r="F233" s="16">
        <v>60318</v>
      </c>
      <c r="G233" s="16">
        <v>1928</v>
      </c>
      <c r="H233" s="16">
        <v>153</v>
      </c>
      <c r="I233" s="16">
        <v>70</v>
      </c>
      <c r="J233" s="16">
        <v>10</v>
      </c>
      <c r="K233" s="16">
        <v>9</v>
      </c>
      <c r="L233" s="16">
        <v>146</v>
      </c>
      <c r="M233" s="16">
        <v>134</v>
      </c>
      <c r="N233" s="16">
        <v>119</v>
      </c>
      <c r="O233" s="16">
        <v>102</v>
      </c>
      <c r="P233" s="17">
        <f t="shared" si="16"/>
        <v>1012800</v>
      </c>
      <c r="Q233" s="2"/>
      <c r="R233" s="114"/>
      <c r="S233" s="114"/>
      <c r="T233" s="114"/>
      <c r="U233" s="114"/>
      <c r="V233" s="114"/>
      <c r="W233" s="114"/>
      <c r="X233" s="114"/>
      <c r="Y233" s="114"/>
      <c r="Z233" s="114"/>
      <c r="AA233" s="114"/>
      <c r="AB233" s="114"/>
      <c r="AC233" s="2"/>
    </row>
    <row r="234" spans="1:29" x14ac:dyDescent="0.2">
      <c r="A234" s="4">
        <f t="shared" si="17"/>
        <v>2035</v>
      </c>
      <c r="B234" s="4">
        <f t="shared" si="18"/>
        <v>1</v>
      </c>
      <c r="C234" s="11">
        <f t="shared" si="15"/>
        <v>49310</v>
      </c>
      <c r="E234" s="15">
        <v>952389</v>
      </c>
      <c r="F234" s="16">
        <v>60419</v>
      </c>
      <c r="G234" s="16">
        <v>1931</v>
      </c>
      <c r="H234" s="16">
        <v>152</v>
      </c>
      <c r="I234" s="16">
        <v>70</v>
      </c>
      <c r="J234" s="16">
        <v>10</v>
      </c>
      <c r="K234" s="16">
        <v>9</v>
      </c>
      <c r="L234" s="16">
        <v>146</v>
      </c>
      <c r="M234" s="16">
        <v>134</v>
      </c>
      <c r="N234" s="16">
        <v>119</v>
      </c>
      <c r="O234" s="16">
        <v>102</v>
      </c>
      <c r="P234" s="17">
        <f t="shared" si="16"/>
        <v>1015166</v>
      </c>
      <c r="Q234" s="2"/>
      <c r="R234" s="114"/>
      <c r="S234" s="114"/>
      <c r="T234" s="114"/>
      <c r="U234" s="114"/>
      <c r="V234" s="114"/>
      <c r="W234" s="114"/>
      <c r="X234" s="114"/>
      <c r="Y234" s="114"/>
      <c r="Z234" s="114"/>
      <c r="AA234" s="114"/>
      <c r="AB234" s="114"/>
      <c r="AC234" s="2"/>
    </row>
    <row r="235" spans="1:29" x14ac:dyDescent="0.2">
      <c r="A235" s="4">
        <f t="shared" si="17"/>
        <v>2035</v>
      </c>
      <c r="B235" s="4">
        <f t="shared" si="18"/>
        <v>2</v>
      </c>
      <c r="C235" s="11">
        <f t="shared" si="15"/>
        <v>49341</v>
      </c>
      <c r="E235" s="15">
        <v>953899</v>
      </c>
      <c r="F235" s="16">
        <v>60482</v>
      </c>
      <c r="G235" s="16">
        <v>1931</v>
      </c>
      <c r="H235" s="16">
        <v>152</v>
      </c>
      <c r="I235" s="16">
        <v>69</v>
      </c>
      <c r="J235" s="16">
        <v>10</v>
      </c>
      <c r="K235" s="16">
        <v>9</v>
      </c>
      <c r="L235" s="16">
        <v>146</v>
      </c>
      <c r="M235" s="16">
        <v>134</v>
      </c>
      <c r="N235" s="16">
        <v>119</v>
      </c>
      <c r="O235" s="16">
        <v>102</v>
      </c>
      <c r="P235" s="17">
        <f t="shared" si="16"/>
        <v>1016739</v>
      </c>
      <c r="Q235" s="2"/>
      <c r="R235" s="114"/>
      <c r="S235" s="114"/>
      <c r="T235" s="114"/>
      <c r="U235" s="114"/>
      <c r="V235" s="114"/>
      <c r="W235" s="114"/>
      <c r="X235" s="114"/>
      <c r="Y235" s="114"/>
      <c r="Z235" s="114"/>
      <c r="AA235" s="114"/>
      <c r="AB235" s="114"/>
      <c r="AC235" s="2"/>
    </row>
    <row r="236" spans="1:29" x14ac:dyDescent="0.2">
      <c r="A236" s="4">
        <f t="shared" si="17"/>
        <v>2035</v>
      </c>
      <c r="B236" s="4">
        <f t="shared" si="18"/>
        <v>3</v>
      </c>
      <c r="C236" s="11">
        <f t="shared" si="15"/>
        <v>49369</v>
      </c>
      <c r="E236" s="15">
        <v>954466</v>
      </c>
      <c r="F236" s="16">
        <v>60510</v>
      </c>
      <c r="G236" s="16">
        <v>1929</v>
      </c>
      <c r="H236" s="16">
        <v>152</v>
      </c>
      <c r="I236" s="16">
        <v>69</v>
      </c>
      <c r="J236" s="16">
        <v>10</v>
      </c>
      <c r="K236" s="16">
        <v>9</v>
      </c>
      <c r="L236" s="16">
        <v>146</v>
      </c>
      <c r="M236" s="16">
        <v>134</v>
      </c>
      <c r="N236" s="16">
        <v>119</v>
      </c>
      <c r="O236" s="16">
        <v>102</v>
      </c>
      <c r="P236" s="17">
        <f t="shared" si="16"/>
        <v>1017332</v>
      </c>
      <c r="Q236" s="2"/>
      <c r="R236" s="114"/>
      <c r="S236" s="114"/>
      <c r="T236" s="114"/>
      <c r="U236" s="114"/>
      <c r="V236" s="114"/>
      <c r="W236" s="114"/>
      <c r="X236" s="114"/>
      <c r="Y236" s="114"/>
      <c r="Z236" s="114"/>
      <c r="AA236" s="114"/>
      <c r="AB236" s="114"/>
      <c r="AC236" s="2"/>
    </row>
    <row r="237" spans="1:29" x14ac:dyDescent="0.2">
      <c r="A237" s="4">
        <f t="shared" si="17"/>
        <v>2035</v>
      </c>
      <c r="B237" s="4">
        <f t="shared" si="18"/>
        <v>4</v>
      </c>
      <c r="C237" s="11">
        <f t="shared" si="15"/>
        <v>49400</v>
      </c>
      <c r="E237" s="15">
        <v>955035</v>
      </c>
      <c r="F237" s="16">
        <v>60467</v>
      </c>
      <c r="G237" s="16">
        <v>1925</v>
      </c>
      <c r="H237" s="16">
        <v>151</v>
      </c>
      <c r="I237" s="16">
        <v>68</v>
      </c>
      <c r="J237" s="16">
        <v>10</v>
      </c>
      <c r="K237" s="16">
        <v>9</v>
      </c>
      <c r="L237" s="16">
        <v>146</v>
      </c>
      <c r="M237" s="16">
        <v>134</v>
      </c>
      <c r="N237" s="16">
        <v>119</v>
      </c>
      <c r="O237" s="16">
        <v>102</v>
      </c>
      <c r="P237" s="17">
        <f t="shared" si="16"/>
        <v>1017853</v>
      </c>
      <c r="Q237" s="2"/>
      <c r="R237" s="114"/>
      <c r="S237" s="114"/>
      <c r="T237" s="114"/>
      <c r="U237" s="114"/>
      <c r="V237" s="114"/>
      <c r="W237" s="114"/>
      <c r="X237" s="114"/>
      <c r="Y237" s="114"/>
      <c r="Z237" s="114"/>
      <c r="AA237" s="114"/>
      <c r="AB237" s="114"/>
      <c r="AC237" s="2"/>
    </row>
    <row r="238" spans="1:29" x14ac:dyDescent="0.2">
      <c r="A238" s="4">
        <f t="shared" si="17"/>
        <v>2035</v>
      </c>
      <c r="B238" s="4">
        <f t="shared" si="18"/>
        <v>5</v>
      </c>
      <c r="C238" s="11">
        <f t="shared" si="15"/>
        <v>49430</v>
      </c>
      <c r="E238" s="15">
        <v>955608</v>
      </c>
      <c r="F238" s="16">
        <v>60424</v>
      </c>
      <c r="G238" s="16">
        <v>1920</v>
      </c>
      <c r="H238" s="16">
        <v>151</v>
      </c>
      <c r="I238" s="16">
        <v>68</v>
      </c>
      <c r="J238" s="16">
        <v>10</v>
      </c>
      <c r="K238" s="16">
        <v>9</v>
      </c>
      <c r="L238" s="16">
        <v>146</v>
      </c>
      <c r="M238" s="16">
        <v>134</v>
      </c>
      <c r="N238" s="16">
        <v>119</v>
      </c>
      <c r="O238" s="16">
        <v>102</v>
      </c>
      <c r="P238" s="17">
        <f t="shared" si="16"/>
        <v>1018378</v>
      </c>
      <c r="Q238" s="2"/>
      <c r="R238" s="114"/>
      <c r="S238" s="114"/>
      <c r="T238" s="114"/>
      <c r="U238" s="114"/>
      <c r="V238" s="114"/>
      <c r="W238" s="114"/>
      <c r="X238" s="114"/>
      <c r="Y238" s="114"/>
      <c r="Z238" s="114"/>
      <c r="AA238" s="114"/>
      <c r="AB238" s="114"/>
      <c r="AC238" s="2"/>
    </row>
    <row r="239" spans="1:29" x14ac:dyDescent="0.2">
      <c r="A239" s="4">
        <f t="shared" si="17"/>
        <v>2035</v>
      </c>
      <c r="B239" s="4">
        <f t="shared" si="18"/>
        <v>6</v>
      </c>
      <c r="C239" s="11">
        <f t="shared" si="15"/>
        <v>49461</v>
      </c>
      <c r="E239" s="15">
        <v>956183</v>
      </c>
      <c r="F239" s="16">
        <v>60381</v>
      </c>
      <c r="G239" s="16">
        <v>1915</v>
      </c>
      <c r="H239" s="16">
        <v>151</v>
      </c>
      <c r="I239" s="16">
        <v>68</v>
      </c>
      <c r="J239" s="16">
        <v>10</v>
      </c>
      <c r="K239" s="16">
        <v>9</v>
      </c>
      <c r="L239" s="16">
        <v>146</v>
      </c>
      <c r="M239" s="16">
        <v>134</v>
      </c>
      <c r="N239" s="16">
        <v>119</v>
      </c>
      <c r="O239" s="16">
        <v>102</v>
      </c>
      <c r="P239" s="17">
        <f t="shared" si="16"/>
        <v>1018905</v>
      </c>
      <c r="Q239" s="2"/>
      <c r="R239" s="114"/>
      <c r="S239" s="114"/>
      <c r="T239" s="114"/>
      <c r="U239" s="114"/>
      <c r="V239" s="114"/>
      <c r="W239" s="114"/>
      <c r="X239" s="114"/>
      <c r="Y239" s="114"/>
      <c r="Z239" s="114"/>
      <c r="AA239" s="114"/>
      <c r="AB239" s="114"/>
      <c r="AC239" s="2"/>
    </row>
    <row r="240" spans="1:29" x14ac:dyDescent="0.2">
      <c r="A240" s="4">
        <f t="shared" si="17"/>
        <v>2035</v>
      </c>
      <c r="B240" s="4">
        <f t="shared" si="18"/>
        <v>7</v>
      </c>
      <c r="C240" s="11">
        <f t="shared" si="15"/>
        <v>49491</v>
      </c>
      <c r="E240" s="15">
        <v>956040</v>
      </c>
      <c r="F240" s="16">
        <v>60338</v>
      </c>
      <c r="G240" s="16">
        <v>1911</v>
      </c>
      <c r="H240" s="16">
        <v>151</v>
      </c>
      <c r="I240" s="16">
        <v>67</v>
      </c>
      <c r="J240" s="16">
        <v>10</v>
      </c>
      <c r="K240" s="16">
        <v>9</v>
      </c>
      <c r="L240" s="16">
        <v>146</v>
      </c>
      <c r="M240" s="16">
        <v>134</v>
      </c>
      <c r="N240" s="16">
        <v>119</v>
      </c>
      <c r="O240" s="16">
        <v>102</v>
      </c>
      <c r="P240" s="17">
        <f t="shared" si="16"/>
        <v>1018715</v>
      </c>
      <c r="Q240" s="2"/>
      <c r="R240" s="114"/>
      <c r="S240" s="114"/>
      <c r="T240" s="114"/>
      <c r="U240" s="114"/>
      <c r="V240" s="114"/>
      <c r="W240" s="114"/>
      <c r="X240" s="114"/>
      <c r="Y240" s="114"/>
      <c r="Z240" s="114"/>
      <c r="AA240" s="114"/>
      <c r="AB240" s="114"/>
      <c r="AC240" s="2"/>
    </row>
    <row r="241" spans="1:29" x14ac:dyDescent="0.2">
      <c r="A241" s="4">
        <f t="shared" si="17"/>
        <v>2035</v>
      </c>
      <c r="B241" s="4">
        <f t="shared" si="18"/>
        <v>8</v>
      </c>
      <c r="C241" s="11">
        <f t="shared" si="15"/>
        <v>49522</v>
      </c>
      <c r="E241" s="15">
        <v>956622</v>
      </c>
      <c r="F241" s="16">
        <v>60281</v>
      </c>
      <c r="G241" s="16">
        <v>1906</v>
      </c>
      <c r="H241" s="16">
        <v>150</v>
      </c>
      <c r="I241" s="16">
        <v>61</v>
      </c>
      <c r="J241" s="16">
        <v>10</v>
      </c>
      <c r="K241" s="16">
        <v>9</v>
      </c>
      <c r="L241" s="16">
        <v>146</v>
      </c>
      <c r="M241" s="16">
        <v>134</v>
      </c>
      <c r="N241" s="16">
        <v>119</v>
      </c>
      <c r="O241" s="16">
        <v>102</v>
      </c>
      <c r="P241" s="17">
        <f t="shared" si="16"/>
        <v>1019234</v>
      </c>
      <c r="Q241" s="2"/>
      <c r="R241" s="114"/>
      <c r="S241" s="114"/>
      <c r="T241" s="114"/>
      <c r="U241" s="114"/>
      <c r="V241" s="114"/>
      <c r="W241" s="114"/>
      <c r="X241" s="114"/>
      <c r="Y241" s="114"/>
      <c r="Z241" s="114"/>
      <c r="AA241" s="114"/>
      <c r="AB241" s="114"/>
      <c r="AC241" s="2"/>
    </row>
    <row r="242" spans="1:29" x14ac:dyDescent="0.2">
      <c r="A242" s="4">
        <f t="shared" si="17"/>
        <v>2035</v>
      </c>
      <c r="B242" s="4">
        <f t="shared" si="18"/>
        <v>9</v>
      </c>
      <c r="C242" s="11">
        <f t="shared" si="15"/>
        <v>49553</v>
      </c>
      <c r="E242" s="15">
        <v>957206</v>
      </c>
      <c r="F242" s="16">
        <v>60282</v>
      </c>
      <c r="G242" s="16">
        <v>1901</v>
      </c>
      <c r="H242" s="16">
        <v>150</v>
      </c>
      <c r="I242" s="16">
        <v>62</v>
      </c>
      <c r="J242" s="16">
        <v>10</v>
      </c>
      <c r="K242" s="16">
        <v>9</v>
      </c>
      <c r="L242" s="16">
        <v>146</v>
      </c>
      <c r="M242" s="16">
        <v>134</v>
      </c>
      <c r="N242" s="16">
        <v>119</v>
      </c>
      <c r="O242" s="16">
        <v>102</v>
      </c>
      <c r="P242" s="17">
        <f t="shared" si="16"/>
        <v>1019814</v>
      </c>
      <c r="Q242" s="2"/>
      <c r="R242" s="114"/>
      <c r="S242" s="114"/>
      <c r="T242" s="114"/>
      <c r="U242" s="114"/>
      <c r="V242" s="114"/>
      <c r="W242" s="114"/>
      <c r="X242" s="114"/>
      <c r="Y242" s="114"/>
      <c r="Z242" s="114"/>
      <c r="AA242" s="114"/>
      <c r="AB242" s="114"/>
      <c r="AC242" s="2"/>
    </row>
    <row r="243" spans="1:29" x14ac:dyDescent="0.2">
      <c r="A243" s="4">
        <f t="shared" si="17"/>
        <v>2035</v>
      </c>
      <c r="B243" s="4">
        <f t="shared" si="18"/>
        <v>10</v>
      </c>
      <c r="C243" s="11">
        <f t="shared" si="15"/>
        <v>49583</v>
      </c>
      <c r="E243" s="15">
        <v>959398</v>
      </c>
      <c r="F243" s="16">
        <v>60359</v>
      </c>
      <c r="G243" s="16">
        <v>1904</v>
      </c>
      <c r="H243" s="16">
        <v>150</v>
      </c>
      <c r="I243" s="16">
        <v>66</v>
      </c>
      <c r="J243" s="16">
        <v>10</v>
      </c>
      <c r="K243" s="16">
        <v>9</v>
      </c>
      <c r="L243" s="16">
        <v>146</v>
      </c>
      <c r="M243" s="16">
        <v>134</v>
      </c>
      <c r="N243" s="16">
        <v>119</v>
      </c>
      <c r="O243" s="16">
        <v>102</v>
      </c>
      <c r="P243" s="17">
        <f t="shared" si="16"/>
        <v>1022086</v>
      </c>
      <c r="Q243" s="2"/>
      <c r="R243" s="114"/>
      <c r="S243" s="114"/>
      <c r="T243" s="114"/>
      <c r="U243" s="114"/>
      <c r="V243" s="114"/>
      <c r="W243" s="114"/>
      <c r="X243" s="114"/>
      <c r="Y243" s="114"/>
      <c r="Z243" s="114"/>
      <c r="AA243" s="114"/>
      <c r="AB243" s="114"/>
      <c r="AC243" s="2"/>
    </row>
    <row r="244" spans="1:29" x14ac:dyDescent="0.2">
      <c r="A244" s="4">
        <f t="shared" si="17"/>
        <v>2035</v>
      </c>
      <c r="B244" s="4">
        <f t="shared" si="18"/>
        <v>11</v>
      </c>
      <c r="C244" s="11">
        <f t="shared" si="15"/>
        <v>49614</v>
      </c>
      <c r="E244" s="15">
        <v>961929</v>
      </c>
      <c r="F244" s="16">
        <v>60532</v>
      </c>
      <c r="G244" s="16">
        <v>1904</v>
      </c>
      <c r="H244" s="16">
        <v>149</v>
      </c>
      <c r="I244" s="16">
        <v>66</v>
      </c>
      <c r="J244" s="16">
        <v>10</v>
      </c>
      <c r="K244" s="16">
        <v>9</v>
      </c>
      <c r="L244" s="16">
        <v>146</v>
      </c>
      <c r="M244" s="16">
        <v>134</v>
      </c>
      <c r="N244" s="16">
        <v>119</v>
      </c>
      <c r="O244" s="16">
        <v>102</v>
      </c>
      <c r="P244" s="17">
        <f t="shared" si="16"/>
        <v>1024789</v>
      </c>
      <c r="Q244" s="2"/>
      <c r="R244" s="114"/>
      <c r="S244" s="114"/>
      <c r="T244" s="114"/>
      <c r="U244" s="114"/>
      <c r="V244" s="114"/>
      <c r="W244" s="114"/>
      <c r="X244" s="114"/>
      <c r="Y244" s="114"/>
      <c r="Z244" s="114"/>
      <c r="AA244" s="114"/>
      <c r="AB244" s="114"/>
      <c r="AC244" s="2"/>
    </row>
    <row r="245" spans="1:29" x14ac:dyDescent="0.2">
      <c r="A245" s="4">
        <f t="shared" si="17"/>
        <v>2035</v>
      </c>
      <c r="B245" s="4">
        <f t="shared" si="18"/>
        <v>12</v>
      </c>
      <c r="C245" s="11">
        <f t="shared" si="15"/>
        <v>49644</v>
      </c>
      <c r="E245" s="15">
        <v>964265</v>
      </c>
      <c r="F245" s="16">
        <v>60677</v>
      </c>
      <c r="G245" s="16">
        <v>1908</v>
      </c>
      <c r="H245" s="16">
        <v>149</v>
      </c>
      <c r="I245" s="16">
        <v>65</v>
      </c>
      <c r="J245" s="16">
        <v>10</v>
      </c>
      <c r="K245" s="16">
        <v>9</v>
      </c>
      <c r="L245" s="16">
        <v>146</v>
      </c>
      <c r="M245" s="16">
        <v>134</v>
      </c>
      <c r="N245" s="16">
        <v>119</v>
      </c>
      <c r="O245" s="16">
        <v>102</v>
      </c>
      <c r="P245" s="17">
        <f t="shared" si="16"/>
        <v>1027274</v>
      </c>
      <c r="Q245" s="2"/>
      <c r="R245" s="114"/>
      <c r="S245" s="114"/>
      <c r="T245" s="114"/>
      <c r="U245" s="114"/>
      <c r="V245" s="114"/>
      <c r="W245" s="114"/>
      <c r="X245" s="114"/>
      <c r="Y245" s="114"/>
      <c r="Z245" s="114"/>
      <c r="AA245" s="114"/>
      <c r="AB245" s="114"/>
      <c r="AC245" s="2"/>
    </row>
    <row r="246" spans="1:29" x14ac:dyDescent="0.2">
      <c r="A246" s="4">
        <f t="shared" si="17"/>
        <v>2036</v>
      </c>
      <c r="B246" s="4">
        <f t="shared" si="18"/>
        <v>1</v>
      </c>
      <c r="C246" s="11">
        <f t="shared" si="15"/>
        <v>49675</v>
      </c>
      <c r="E246" s="15">
        <v>966595</v>
      </c>
      <c r="F246" s="16">
        <v>60779</v>
      </c>
      <c r="G246" s="16">
        <v>1911</v>
      </c>
      <c r="H246" s="16">
        <v>149</v>
      </c>
      <c r="I246" s="16">
        <v>65</v>
      </c>
      <c r="J246" s="16">
        <v>10</v>
      </c>
      <c r="K246" s="16">
        <v>9</v>
      </c>
      <c r="L246" s="16">
        <v>146</v>
      </c>
      <c r="M246" s="16">
        <v>134</v>
      </c>
      <c r="N246" s="16">
        <v>119</v>
      </c>
      <c r="O246" s="16">
        <v>102</v>
      </c>
      <c r="P246" s="17">
        <f t="shared" si="16"/>
        <v>1029709</v>
      </c>
      <c r="Q246" s="2"/>
      <c r="R246" s="114"/>
      <c r="S246" s="114"/>
      <c r="T246" s="114"/>
      <c r="U246" s="114"/>
      <c r="V246" s="114"/>
      <c r="W246" s="114"/>
      <c r="X246" s="114"/>
      <c r="Y246" s="114"/>
      <c r="Z246" s="114"/>
      <c r="AA246" s="114"/>
      <c r="AB246" s="114"/>
      <c r="AC246" s="2"/>
    </row>
    <row r="247" spans="1:29" x14ac:dyDescent="0.2">
      <c r="A247" s="4">
        <f t="shared" si="17"/>
        <v>2036</v>
      </c>
      <c r="B247" s="4">
        <f t="shared" si="18"/>
        <v>2</v>
      </c>
      <c r="C247" s="11">
        <f t="shared" si="15"/>
        <v>49706</v>
      </c>
      <c r="E247" s="15">
        <v>968161</v>
      </c>
      <c r="F247" s="16">
        <v>60843</v>
      </c>
      <c r="G247" s="16">
        <v>1911</v>
      </c>
      <c r="H247" s="16">
        <v>149</v>
      </c>
      <c r="I247" s="16">
        <v>64</v>
      </c>
      <c r="J247" s="16">
        <v>10</v>
      </c>
      <c r="K247" s="16">
        <v>9</v>
      </c>
      <c r="L247" s="16">
        <v>146</v>
      </c>
      <c r="M247" s="16">
        <v>134</v>
      </c>
      <c r="N247" s="16">
        <v>119</v>
      </c>
      <c r="O247" s="16">
        <v>102</v>
      </c>
      <c r="P247" s="17">
        <f t="shared" si="16"/>
        <v>1031339</v>
      </c>
      <c r="Q247" s="2"/>
      <c r="R247" s="114"/>
      <c r="S247" s="114"/>
      <c r="T247" s="114"/>
      <c r="U247" s="114"/>
      <c r="V247" s="114"/>
      <c r="W247" s="114"/>
      <c r="X247" s="114"/>
      <c r="Y247" s="114"/>
      <c r="Z247" s="114"/>
      <c r="AA247" s="114"/>
      <c r="AB247" s="114"/>
      <c r="AC247" s="2"/>
    </row>
    <row r="248" spans="1:29" x14ac:dyDescent="0.2">
      <c r="A248" s="4">
        <f t="shared" si="17"/>
        <v>2036</v>
      </c>
      <c r="B248" s="4">
        <f t="shared" si="18"/>
        <v>3</v>
      </c>
      <c r="C248" s="11">
        <f t="shared" si="15"/>
        <v>49735</v>
      </c>
      <c r="E248" s="15">
        <v>968769</v>
      </c>
      <c r="F248" s="16">
        <v>60871</v>
      </c>
      <c r="G248" s="16">
        <v>1909</v>
      </c>
      <c r="H248" s="16">
        <v>148</v>
      </c>
      <c r="I248" s="16">
        <v>64</v>
      </c>
      <c r="J248" s="16">
        <v>10</v>
      </c>
      <c r="K248" s="16">
        <v>9</v>
      </c>
      <c r="L248" s="16">
        <v>146</v>
      </c>
      <c r="M248" s="16">
        <v>134</v>
      </c>
      <c r="N248" s="16">
        <v>119</v>
      </c>
      <c r="O248" s="16">
        <v>102</v>
      </c>
      <c r="P248" s="17">
        <f t="shared" si="16"/>
        <v>1031972</v>
      </c>
      <c r="Q248" s="2"/>
      <c r="R248" s="114"/>
      <c r="S248" s="114"/>
      <c r="T248" s="114"/>
      <c r="U248" s="114"/>
      <c r="V248" s="114"/>
      <c r="W248" s="114"/>
      <c r="X248" s="114"/>
      <c r="Y248" s="114"/>
      <c r="Z248" s="114"/>
      <c r="AA248" s="114"/>
      <c r="AB248" s="114"/>
      <c r="AC248" s="2"/>
    </row>
    <row r="249" spans="1:29" x14ac:dyDescent="0.2">
      <c r="A249" s="4">
        <f t="shared" si="17"/>
        <v>2036</v>
      </c>
      <c r="B249" s="4">
        <f t="shared" si="18"/>
        <v>4</v>
      </c>
      <c r="C249" s="11">
        <f t="shared" si="15"/>
        <v>49766</v>
      </c>
      <c r="E249" s="15">
        <v>969380</v>
      </c>
      <c r="F249" s="16">
        <v>60828</v>
      </c>
      <c r="G249" s="16">
        <v>1904</v>
      </c>
      <c r="H249" s="16">
        <v>148</v>
      </c>
      <c r="I249" s="16">
        <v>63</v>
      </c>
      <c r="J249" s="16">
        <v>10</v>
      </c>
      <c r="K249" s="16">
        <v>9</v>
      </c>
      <c r="L249" s="16">
        <v>146</v>
      </c>
      <c r="M249" s="16">
        <v>134</v>
      </c>
      <c r="N249" s="16">
        <v>119</v>
      </c>
      <c r="O249" s="16">
        <v>102</v>
      </c>
      <c r="P249" s="17">
        <f t="shared" si="16"/>
        <v>1032535</v>
      </c>
      <c r="Q249" s="2"/>
      <c r="R249" s="114"/>
      <c r="S249" s="114"/>
      <c r="T249" s="114"/>
      <c r="U249" s="114"/>
      <c r="V249" s="114"/>
      <c r="W249" s="114"/>
      <c r="X249" s="114"/>
      <c r="Y249" s="114"/>
      <c r="Z249" s="114"/>
      <c r="AA249" s="114"/>
      <c r="AB249" s="114"/>
      <c r="AC249" s="2"/>
    </row>
    <row r="250" spans="1:29" x14ac:dyDescent="0.2">
      <c r="A250" s="4">
        <f t="shared" si="17"/>
        <v>2036</v>
      </c>
      <c r="B250" s="4">
        <f t="shared" si="18"/>
        <v>5</v>
      </c>
      <c r="C250" s="11">
        <f t="shared" si="15"/>
        <v>49796</v>
      </c>
      <c r="E250" s="15">
        <v>969994</v>
      </c>
      <c r="F250" s="16">
        <v>60785</v>
      </c>
      <c r="G250" s="16">
        <v>1900</v>
      </c>
      <c r="H250" s="16">
        <v>148</v>
      </c>
      <c r="I250" s="16">
        <v>63</v>
      </c>
      <c r="J250" s="16">
        <v>10</v>
      </c>
      <c r="K250" s="16">
        <v>9</v>
      </c>
      <c r="L250" s="16">
        <v>146</v>
      </c>
      <c r="M250" s="16">
        <v>134</v>
      </c>
      <c r="N250" s="16">
        <v>119</v>
      </c>
      <c r="O250" s="16">
        <v>102</v>
      </c>
      <c r="P250" s="17">
        <f t="shared" si="16"/>
        <v>1033102</v>
      </c>
      <c r="Q250" s="2"/>
      <c r="R250" s="114"/>
      <c r="S250" s="114"/>
      <c r="T250" s="114"/>
      <c r="U250" s="114"/>
      <c r="V250" s="114"/>
      <c r="W250" s="114"/>
      <c r="X250" s="114"/>
      <c r="Y250" s="114"/>
      <c r="Z250" s="114"/>
      <c r="AA250" s="114"/>
      <c r="AB250" s="114"/>
      <c r="AC250" s="2"/>
    </row>
    <row r="251" spans="1:29" x14ac:dyDescent="0.2">
      <c r="A251" s="4">
        <f t="shared" si="17"/>
        <v>2036</v>
      </c>
      <c r="B251" s="4">
        <f t="shared" si="18"/>
        <v>6</v>
      </c>
      <c r="C251" s="11">
        <f t="shared" si="15"/>
        <v>49827</v>
      </c>
      <c r="E251" s="15">
        <v>970612</v>
      </c>
      <c r="F251" s="16">
        <v>60743</v>
      </c>
      <c r="G251" s="16">
        <v>1895</v>
      </c>
      <c r="H251" s="16">
        <v>148</v>
      </c>
      <c r="I251" s="16">
        <v>63</v>
      </c>
      <c r="J251" s="16">
        <v>10</v>
      </c>
      <c r="K251" s="16">
        <v>9</v>
      </c>
      <c r="L251" s="16">
        <v>146</v>
      </c>
      <c r="M251" s="16">
        <v>134</v>
      </c>
      <c r="N251" s="16">
        <v>119</v>
      </c>
      <c r="O251" s="16">
        <v>102</v>
      </c>
      <c r="P251" s="17">
        <f t="shared" si="16"/>
        <v>1033673</v>
      </c>
      <c r="Q251" s="2"/>
      <c r="R251" s="114"/>
      <c r="S251" s="114"/>
      <c r="T251" s="114"/>
      <c r="U251" s="114"/>
      <c r="V251" s="114"/>
      <c r="W251" s="114"/>
      <c r="X251" s="114"/>
      <c r="Y251" s="114"/>
      <c r="Z251" s="114"/>
      <c r="AA251" s="114"/>
      <c r="AB251" s="114"/>
      <c r="AC251" s="2"/>
    </row>
    <row r="252" spans="1:29" x14ac:dyDescent="0.2">
      <c r="A252" s="4">
        <f t="shared" si="17"/>
        <v>2036</v>
      </c>
      <c r="B252" s="4">
        <f t="shared" si="18"/>
        <v>7</v>
      </c>
      <c r="C252" s="11">
        <f t="shared" si="15"/>
        <v>49857</v>
      </c>
      <c r="E252" s="15">
        <v>970500</v>
      </c>
      <c r="F252" s="16">
        <v>60700</v>
      </c>
      <c r="G252" s="16">
        <v>1891</v>
      </c>
      <c r="H252" s="16">
        <v>147</v>
      </c>
      <c r="I252" s="16">
        <v>62</v>
      </c>
      <c r="J252" s="16">
        <v>10</v>
      </c>
      <c r="K252" s="16">
        <v>9</v>
      </c>
      <c r="L252" s="16">
        <v>146</v>
      </c>
      <c r="M252" s="16">
        <v>134</v>
      </c>
      <c r="N252" s="16">
        <v>119</v>
      </c>
      <c r="O252" s="16">
        <v>102</v>
      </c>
      <c r="P252" s="17">
        <f t="shared" si="16"/>
        <v>1033513</v>
      </c>
      <c r="Q252" s="2"/>
      <c r="R252" s="114"/>
      <c r="S252" s="114"/>
      <c r="T252" s="114"/>
      <c r="U252" s="114"/>
      <c r="V252" s="114"/>
      <c r="W252" s="114"/>
      <c r="X252" s="114"/>
      <c r="Y252" s="114"/>
      <c r="Z252" s="114"/>
      <c r="AA252" s="114"/>
      <c r="AB252" s="114"/>
      <c r="AC252" s="2"/>
    </row>
    <row r="253" spans="1:29" x14ac:dyDescent="0.2">
      <c r="A253" s="4">
        <f t="shared" si="17"/>
        <v>2036</v>
      </c>
      <c r="B253" s="4">
        <f t="shared" si="18"/>
        <v>8</v>
      </c>
      <c r="C253" s="11">
        <f t="shared" si="15"/>
        <v>49888</v>
      </c>
      <c r="E253" s="15">
        <v>971124</v>
      </c>
      <c r="F253" s="16">
        <v>60643</v>
      </c>
      <c r="G253" s="16">
        <v>1886</v>
      </c>
      <c r="H253" s="16">
        <v>147</v>
      </c>
      <c r="I253" s="16">
        <v>56</v>
      </c>
      <c r="J253" s="16">
        <v>10</v>
      </c>
      <c r="K253" s="16">
        <v>9</v>
      </c>
      <c r="L253" s="16">
        <v>146</v>
      </c>
      <c r="M253" s="16">
        <v>134</v>
      </c>
      <c r="N253" s="16">
        <v>119</v>
      </c>
      <c r="O253" s="16">
        <v>102</v>
      </c>
      <c r="P253" s="17">
        <f t="shared" si="16"/>
        <v>1034075</v>
      </c>
      <c r="Q253" s="2"/>
      <c r="R253" s="114"/>
      <c r="S253" s="114"/>
      <c r="T253" s="114"/>
      <c r="U253" s="114"/>
      <c r="V253" s="114"/>
      <c r="W253" s="114"/>
      <c r="X253" s="114"/>
      <c r="Y253" s="114"/>
      <c r="Z253" s="114"/>
      <c r="AA253" s="114"/>
      <c r="AB253" s="114"/>
      <c r="AC253" s="2"/>
    </row>
    <row r="254" spans="1:29" x14ac:dyDescent="0.2">
      <c r="A254" s="4">
        <f t="shared" si="17"/>
        <v>2036</v>
      </c>
      <c r="B254" s="4">
        <f t="shared" si="18"/>
        <v>9</v>
      </c>
      <c r="C254" s="11">
        <f t="shared" si="15"/>
        <v>49919</v>
      </c>
      <c r="E254" s="15">
        <v>971750</v>
      </c>
      <c r="F254" s="16">
        <v>60644</v>
      </c>
      <c r="G254" s="16">
        <v>1882</v>
      </c>
      <c r="H254" s="16">
        <v>147</v>
      </c>
      <c r="I254" s="16">
        <v>57</v>
      </c>
      <c r="J254" s="16">
        <v>10</v>
      </c>
      <c r="K254" s="16">
        <v>9</v>
      </c>
      <c r="L254" s="16">
        <v>146</v>
      </c>
      <c r="M254" s="16">
        <v>134</v>
      </c>
      <c r="N254" s="16">
        <v>119</v>
      </c>
      <c r="O254" s="16">
        <v>102</v>
      </c>
      <c r="P254" s="17">
        <f t="shared" si="16"/>
        <v>1034698</v>
      </c>
      <c r="Q254" s="2"/>
      <c r="R254" s="114"/>
      <c r="S254" s="114"/>
      <c r="T254" s="114"/>
      <c r="U254" s="114"/>
      <c r="V254" s="114"/>
      <c r="W254" s="114"/>
      <c r="X254" s="114"/>
      <c r="Y254" s="114"/>
      <c r="Z254" s="114"/>
      <c r="AA254" s="114"/>
      <c r="AB254" s="114"/>
      <c r="AC254" s="2"/>
    </row>
    <row r="255" spans="1:29" x14ac:dyDescent="0.2">
      <c r="A255" s="4">
        <f t="shared" si="17"/>
        <v>2036</v>
      </c>
      <c r="B255" s="4">
        <f t="shared" si="18"/>
        <v>10</v>
      </c>
      <c r="C255" s="11">
        <f t="shared" si="15"/>
        <v>49949</v>
      </c>
      <c r="E255" s="15">
        <v>974010</v>
      </c>
      <c r="F255" s="16">
        <v>60722</v>
      </c>
      <c r="G255" s="16">
        <v>1884</v>
      </c>
      <c r="H255" s="16">
        <v>146</v>
      </c>
      <c r="I255" s="16">
        <v>61</v>
      </c>
      <c r="J255" s="16">
        <v>10</v>
      </c>
      <c r="K255" s="16">
        <v>9</v>
      </c>
      <c r="L255" s="16">
        <v>146</v>
      </c>
      <c r="M255" s="16">
        <v>134</v>
      </c>
      <c r="N255" s="16">
        <v>119</v>
      </c>
      <c r="O255" s="16">
        <v>102</v>
      </c>
      <c r="P255" s="17">
        <f t="shared" si="16"/>
        <v>1037037</v>
      </c>
      <c r="Q255" s="2"/>
      <c r="R255" s="114"/>
      <c r="S255" s="114"/>
      <c r="T255" s="114"/>
      <c r="U255" s="114"/>
      <c r="V255" s="114"/>
      <c r="W255" s="114"/>
      <c r="X255" s="114"/>
      <c r="Y255" s="114"/>
      <c r="Z255" s="114"/>
      <c r="AA255" s="114"/>
      <c r="AB255" s="114"/>
      <c r="AC255" s="2"/>
    </row>
    <row r="256" spans="1:29" x14ac:dyDescent="0.2">
      <c r="A256" s="4">
        <f t="shared" si="17"/>
        <v>2036</v>
      </c>
      <c r="B256" s="4">
        <f t="shared" si="18"/>
        <v>11</v>
      </c>
      <c r="C256" s="11">
        <f t="shared" si="15"/>
        <v>49980</v>
      </c>
      <c r="E256" s="15">
        <v>976614</v>
      </c>
      <c r="F256" s="16">
        <v>60896</v>
      </c>
      <c r="G256" s="16">
        <v>1884</v>
      </c>
      <c r="H256" s="16">
        <v>146</v>
      </c>
      <c r="I256" s="16">
        <v>61</v>
      </c>
      <c r="J256" s="16">
        <v>10</v>
      </c>
      <c r="K256" s="16">
        <v>9</v>
      </c>
      <c r="L256" s="16">
        <v>146</v>
      </c>
      <c r="M256" s="16">
        <v>134</v>
      </c>
      <c r="N256" s="16">
        <v>119</v>
      </c>
      <c r="O256" s="16">
        <v>102</v>
      </c>
      <c r="P256" s="17">
        <f t="shared" si="16"/>
        <v>1039815</v>
      </c>
      <c r="Q256" s="2"/>
      <c r="R256" s="114"/>
      <c r="S256" s="114"/>
      <c r="T256" s="114"/>
      <c r="U256" s="114"/>
      <c r="V256" s="114"/>
      <c r="W256" s="114"/>
      <c r="X256" s="114"/>
      <c r="Y256" s="114"/>
      <c r="Z256" s="114"/>
      <c r="AA256" s="114"/>
      <c r="AB256" s="114"/>
      <c r="AC256" s="2"/>
    </row>
    <row r="257" spans="1:29" x14ac:dyDescent="0.2">
      <c r="A257" s="4">
        <f t="shared" si="17"/>
        <v>2036</v>
      </c>
      <c r="B257" s="4">
        <f t="shared" si="18"/>
        <v>12</v>
      </c>
      <c r="C257" s="11">
        <f t="shared" si="15"/>
        <v>50010</v>
      </c>
      <c r="E257" s="15">
        <v>979019</v>
      </c>
      <c r="F257" s="16">
        <v>61042</v>
      </c>
      <c r="G257" s="16">
        <v>1888</v>
      </c>
      <c r="H257" s="16">
        <v>146</v>
      </c>
      <c r="I257" s="16">
        <v>60</v>
      </c>
      <c r="J257" s="16">
        <v>10</v>
      </c>
      <c r="K257" s="16">
        <v>9</v>
      </c>
      <c r="L257" s="16">
        <v>146</v>
      </c>
      <c r="M257" s="16">
        <v>134</v>
      </c>
      <c r="N257" s="16">
        <v>119</v>
      </c>
      <c r="O257" s="16">
        <v>102</v>
      </c>
      <c r="P257" s="17">
        <f t="shared" si="16"/>
        <v>1042370</v>
      </c>
      <c r="Q257" s="2"/>
      <c r="R257" s="114"/>
      <c r="S257" s="114"/>
      <c r="T257" s="114"/>
      <c r="U257" s="114"/>
      <c r="V257" s="114"/>
      <c r="W257" s="114"/>
      <c r="X257" s="114"/>
      <c r="Y257" s="114"/>
      <c r="Z257" s="114"/>
      <c r="AA257" s="114"/>
      <c r="AB257" s="114"/>
      <c r="AC257" s="2"/>
    </row>
    <row r="258" spans="1:29" x14ac:dyDescent="0.2">
      <c r="A258" s="4">
        <f t="shared" si="17"/>
        <v>2037</v>
      </c>
      <c r="B258" s="4">
        <f t="shared" si="18"/>
        <v>1</v>
      </c>
      <c r="C258" s="11">
        <f t="shared" si="15"/>
        <v>50041</v>
      </c>
      <c r="E258" s="15">
        <v>981420</v>
      </c>
      <c r="F258" s="16">
        <v>61145</v>
      </c>
      <c r="G258" s="16">
        <v>1891</v>
      </c>
      <c r="H258" s="16">
        <v>146</v>
      </c>
      <c r="I258" s="16">
        <v>60</v>
      </c>
      <c r="J258" s="16">
        <v>10</v>
      </c>
      <c r="K258" s="16">
        <v>9</v>
      </c>
      <c r="L258" s="16">
        <v>146</v>
      </c>
      <c r="M258" s="16">
        <v>134</v>
      </c>
      <c r="N258" s="16">
        <v>119</v>
      </c>
      <c r="O258" s="16">
        <v>102</v>
      </c>
      <c r="P258" s="17">
        <f t="shared" si="16"/>
        <v>1044877</v>
      </c>
      <c r="Q258" s="2"/>
      <c r="R258" s="2"/>
      <c r="S258" s="2"/>
      <c r="T258" s="2"/>
      <c r="U258" s="2"/>
      <c r="V258" s="2"/>
      <c r="W258" s="2"/>
      <c r="X258" s="2"/>
      <c r="Y258" s="2"/>
      <c r="Z258" s="2"/>
      <c r="AA258" s="2"/>
      <c r="AB258" s="2"/>
      <c r="AC258" s="2"/>
    </row>
    <row r="259" spans="1:29" x14ac:dyDescent="0.2">
      <c r="A259" s="4">
        <f t="shared" si="17"/>
        <v>2037</v>
      </c>
      <c r="B259" s="4">
        <f t="shared" si="18"/>
        <v>2</v>
      </c>
      <c r="C259" s="11">
        <f t="shared" si="15"/>
        <v>50072</v>
      </c>
      <c r="E259" s="15">
        <v>983044</v>
      </c>
      <c r="F259" s="16">
        <v>61211</v>
      </c>
      <c r="G259" s="16">
        <v>1891</v>
      </c>
      <c r="H259" s="16">
        <v>145</v>
      </c>
      <c r="I259" s="16">
        <v>59</v>
      </c>
      <c r="J259" s="16">
        <v>10</v>
      </c>
      <c r="K259" s="16">
        <v>9</v>
      </c>
      <c r="L259" s="16">
        <v>146</v>
      </c>
      <c r="M259" s="16">
        <v>134</v>
      </c>
      <c r="N259" s="16">
        <v>119</v>
      </c>
      <c r="O259" s="16">
        <v>102</v>
      </c>
      <c r="P259" s="17">
        <f t="shared" si="16"/>
        <v>1046566</v>
      </c>
      <c r="Q259" s="2"/>
      <c r="R259" s="2"/>
      <c r="S259" s="2"/>
      <c r="T259" s="2"/>
      <c r="U259" s="2"/>
      <c r="V259" s="2"/>
      <c r="W259" s="2"/>
      <c r="X259" s="2"/>
      <c r="Y259" s="2"/>
      <c r="Z259" s="2"/>
      <c r="AA259" s="2"/>
      <c r="AB259" s="2"/>
      <c r="AC259" s="2"/>
    </row>
    <row r="260" spans="1:29" x14ac:dyDescent="0.2">
      <c r="A260" s="4">
        <f t="shared" si="17"/>
        <v>2037</v>
      </c>
      <c r="B260" s="4">
        <f t="shared" si="18"/>
        <v>3</v>
      </c>
      <c r="C260" s="11">
        <f t="shared" si="15"/>
        <v>50100</v>
      </c>
      <c r="E260" s="15">
        <v>983696</v>
      </c>
      <c r="F260" s="16">
        <v>61240</v>
      </c>
      <c r="G260" s="16">
        <v>1889</v>
      </c>
      <c r="H260" s="16">
        <v>145</v>
      </c>
      <c r="I260" s="16">
        <v>59</v>
      </c>
      <c r="J260" s="16">
        <v>10</v>
      </c>
      <c r="K260" s="16">
        <v>9</v>
      </c>
      <c r="L260" s="16">
        <v>146</v>
      </c>
      <c r="M260" s="16">
        <v>134</v>
      </c>
      <c r="N260" s="16">
        <v>119</v>
      </c>
      <c r="O260" s="16">
        <v>102</v>
      </c>
      <c r="P260" s="17">
        <f t="shared" si="16"/>
        <v>1047245</v>
      </c>
      <c r="Q260" s="2"/>
      <c r="R260" s="2"/>
      <c r="S260" s="2"/>
      <c r="T260" s="2"/>
      <c r="U260" s="2"/>
      <c r="V260" s="2"/>
      <c r="W260" s="2"/>
      <c r="X260" s="2"/>
      <c r="Y260" s="2"/>
      <c r="Z260" s="2"/>
      <c r="AA260" s="2"/>
      <c r="AB260" s="2"/>
      <c r="AC260" s="2"/>
    </row>
    <row r="261" spans="1:29" x14ac:dyDescent="0.2">
      <c r="A261" s="4">
        <f t="shared" si="17"/>
        <v>2037</v>
      </c>
      <c r="B261" s="4">
        <f t="shared" si="18"/>
        <v>4</v>
      </c>
      <c r="C261" s="11">
        <f t="shared" si="15"/>
        <v>50131</v>
      </c>
      <c r="E261" s="15">
        <v>984352</v>
      </c>
      <c r="F261" s="16">
        <v>61197</v>
      </c>
      <c r="G261" s="16">
        <v>1884</v>
      </c>
      <c r="H261" s="16">
        <v>145</v>
      </c>
      <c r="I261" s="16">
        <v>59</v>
      </c>
      <c r="J261" s="16">
        <v>10</v>
      </c>
      <c r="K261" s="16">
        <v>9</v>
      </c>
      <c r="L261" s="16">
        <v>146</v>
      </c>
      <c r="M261" s="16">
        <v>134</v>
      </c>
      <c r="N261" s="16">
        <v>119</v>
      </c>
      <c r="O261" s="16">
        <v>102</v>
      </c>
      <c r="P261" s="17">
        <f t="shared" si="16"/>
        <v>1047853</v>
      </c>
      <c r="Q261" s="2"/>
      <c r="R261" s="2"/>
      <c r="S261" s="2"/>
      <c r="T261" s="2"/>
      <c r="U261" s="2"/>
      <c r="V261" s="2"/>
      <c r="W261" s="2"/>
      <c r="X261" s="2"/>
      <c r="Y261" s="2"/>
      <c r="Z261" s="2"/>
      <c r="AA261" s="2"/>
      <c r="AB261" s="2"/>
      <c r="AC261" s="2"/>
    </row>
    <row r="262" spans="1:29" x14ac:dyDescent="0.2">
      <c r="A262" s="4">
        <f t="shared" si="17"/>
        <v>2037</v>
      </c>
      <c r="B262" s="4">
        <f t="shared" si="18"/>
        <v>5</v>
      </c>
      <c r="C262" s="11">
        <f t="shared" si="15"/>
        <v>50161</v>
      </c>
      <c r="E262" s="15">
        <v>985011</v>
      </c>
      <c r="F262" s="16">
        <v>61155</v>
      </c>
      <c r="G262" s="16">
        <v>1880</v>
      </c>
      <c r="H262" s="16">
        <v>145</v>
      </c>
      <c r="I262" s="16">
        <v>58</v>
      </c>
      <c r="J262" s="16">
        <v>10</v>
      </c>
      <c r="K262" s="16">
        <v>9</v>
      </c>
      <c r="L262" s="16">
        <v>146</v>
      </c>
      <c r="M262" s="16">
        <v>134</v>
      </c>
      <c r="N262" s="16">
        <v>119</v>
      </c>
      <c r="O262" s="16">
        <v>102</v>
      </c>
      <c r="P262" s="17">
        <f t="shared" si="16"/>
        <v>1048466</v>
      </c>
      <c r="Q262" s="2"/>
      <c r="R262" s="2"/>
      <c r="S262" s="2"/>
      <c r="T262" s="2"/>
      <c r="U262" s="2"/>
      <c r="V262" s="2"/>
      <c r="W262" s="2"/>
      <c r="X262" s="2"/>
      <c r="Y262" s="2"/>
      <c r="Z262" s="2"/>
      <c r="AA262" s="2"/>
      <c r="AB262" s="2"/>
      <c r="AC262" s="2"/>
    </row>
    <row r="263" spans="1:29" x14ac:dyDescent="0.2">
      <c r="A263" s="4">
        <f t="shared" si="17"/>
        <v>2037</v>
      </c>
      <c r="B263" s="4">
        <f t="shared" si="18"/>
        <v>6</v>
      </c>
      <c r="C263" s="11">
        <f t="shared" si="15"/>
        <v>50192</v>
      </c>
      <c r="E263" s="15">
        <v>985674</v>
      </c>
      <c r="F263" s="16">
        <v>61113</v>
      </c>
      <c r="G263" s="16">
        <v>1875</v>
      </c>
      <c r="H263" s="16">
        <v>144</v>
      </c>
      <c r="I263" s="16">
        <v>58</v>
      </c>
      <c r="J263" s="16">
        <v>10</v>
      </c>
      <c r="K263" s="16">
        <v>9</v>
      </c>
      <c r="L263" s="16">
        <v>146</v>
      </c>
      <c r="M263" s="16">
        <v>134</v>
      </c>
      <c r="N263" s="16">
        <v>119</v>
      </c>
      <c r="O263" s="16">
        <v>102</v>
      </c>
      <c r="P263" s="17">
        <f t="shared" si="16"/>
        <v>1049081</v>
      </c>
      <c r="Q263" s="2"/>
      <c r="R263" s="2"/>
      <c r="S263" s="2"/>
      <c r="T263" s="2"/>
      <c r="U263" s="2"/>
      <c r="V263" s="2"/>
      <c r="W263" s="2"/>
      <c r="X263" s="2"/>
      <c r="Y263" s="2"/>
      <c r="Z263" s="2"/>
      <c r="AA263" s="2"/>
      <c r="AB263" s="2"/>
      <c r="AC263" s="2"/>
    </row>
    <row r="264" spans="1:29" x14ac:dyDescent="0.2">
      <c r="A264" s="4">
        <f t="shared" si="17"/>
        <v>2037</v>
      </c>
      <c r="B264" s="4">
        <f t="shared" si="18"/>
        <v>7</v>
      </c>
      <c r="C264" s="11">
        <f t="shared" si="15"/>
        <v>50222</v>
      </c>
      <c r="E264" s="15">
        <v>985596</v>
      </c>
      <c r="F264" s="16">
        <v>61071</v>
      </c>
      <c r="G264" s="16">
        <v>1871</v>
      </c>
      <c r="H264" s="16">
        <v>144</v>
      </c>
      <c r="I264" s="16">
        <v>57</v>
      </c>
      <c r="J264" s="16">
        <v>10</v>
      </c>
      <c r="K264" s="16">
        <v>9</v>
      </c>
      <c r="L264" s="16">
        <v>146</v>
      </c>
      <c r="M264" s="16">
        <v>134</v>
      </c>
      <c r="N264" s="16">
        <v>119</v>
      </c>
      <c r="O264" s="16">
        <v>102</v>
      </c>
      <c r="P264" s="17">
        <f t="shared" si="16"/>
        <v>1048957</v>
      </c>
      <c r="Q264" s="2"/>
      <c r="R264" s="2"/>
      <c r="S264" s="2"/>
      <c r="T264" s="2"/>
      <c r="U264" s="2"/>
      <c r="V264" s="2"/>
      <c r="W264" s="2"/>
      <c r="X264" s="2"/>
      <c r="Y264" s="2"/>
      <c r="Z264" s="2"/>
      <c r="AA264" s="2"/>
      <c r="AB264" s="2"/>
      <c r="AC264" s="2"/>
    </row>
    <row r="265" spans="1:29" x14ac:dyDescent="0.2">
      <c r="A265" s="4">
        <f t="shared" si="17"/>
        <v>2037</v>
      </c>
      <c r="B265" s="4">
        <f t="shared" si="18"/>
        <v>8</v>
      </c>
      <c r="C265" s="11">
        <f t="shared" si="15"/>
        <v>50253</v>
      </c>
      <c r="E265" s="15">
        <v>986265</v>
      </c>
      <c r="F265" s="16">
        <v>61014</v>
      </c>
      <c r="G265" s="16">
        <v>1866</v>
      </c>
      <c r="H265" s="16">
        <v>144</v>
      </c>
      <c r="I265" s="16">
        <v>51</v>
      </c>
      <c r="J265" s="16">
        <v>10</v>
      </c>
      <c r="K265" s="16">
        <v>9</v>
      </c>
      <c r="L265" s="16">
        <v>146</v>
      </c>
      <c r="M265" s="16">
        <v>134</v>
      </c>
      <c r="N265" s="16">
        <v>119</v>
      </c>
      <c r="O265" s="16">
        <v>102</v>
      </c>
      <c r="P265" s="17">
        <f t="shared" si="16"/>
        <v>1049564</v>
      </c>
      <c r="Q265" s="2"/>
      <c r="R265" s="2"/>
      <c r="S265" s="2"/>
      <c r="T265" s="2"/>
      <c r="U265" s="2"/>
      <c r="V265" s="2"/>
      <c r="W265" s="2"/>
      <c r="X265" s="2"/>
      <c r="Y265" s="2"/>
      <c r="Z265" s="2"/>
      <c r="AA265" s="2"/>
      <c r="AB265" s="2"/>
      <c r="AC265" s="2"/>
    </row>
    <row r="266" spans="1:29" x14ac:dyDescent="0.2">
      <c r="A266" s="4">
        <f t="shared" si="17"/>
        <v>2037</v>
      </c>
      <c r="B266" s="4">
        <f t="shared" si="18"/>
        <v>9</v>
      </c>
      <c r="C266" s="11">
        <f t="shared" si="15"/>
        <v>50284</v>
      </c>
      <c r="E266" s="15">
        <v>986937</v>
      </c>
      <c r="F266" s="16">
        <v>61016</v>
      </c>
      <c r="G266" s="16">
        <v>1862</v>
      </c>
      <c r="H266" s="16">
        <v>144</v>
      </c>
      <c r="I266" s="16">
        <v>52</v>
      </c>
      <c r="J266" s="16">
        <v>10</v>
      </c>
      <c r="K266" s="16">
        <v>9</v>
      </c>
      <c r="L266" s="16">
        <v>146</v>
      </c>
      <c r="M266" s="16">
        <v>134</v>
      </c>
      <c r="N266" s="16">
        <v>119</v>
      </c>
      <c r="O266" s="16">
        <v>102</v>
      </c>
      <c r="P266" s="17">
        <f t="shared" si="16"/>
        <v>1050234</v>
      </c>
      <c r="Q266" s="2"/>
      <c r="R266" s="2"/>
      <c r="S266" s="2"/>
      <c r="T266" s="2"/>
      <c r="U266" s="2"/>
      <c r="V266" s="2"/>
      <c r="W266" s="2"/>
      <c r="X266" s="2"/>
      <c r="Y266" s="2"/>
      <c r="Z266" s="2"/>
      <c r="AA266" s="2"/>
      <c r="AB266" s="2"/>
      <c r="AC266" s="2"/>
    </row>
    <row r="267" spans="1:29" x14ac:dyDescent="0.2">
      <c r="A267" s="4">
        <f t="shared" si="17"/>
        <v>2037</v>
      </c>
      <c r="B267" s="4">
        <f t="shared" si="18"/>
        <v>10</v>
      </c>
      <c r="C267" s="11">
        <f t="shared" si="15"/>
        <v>50314</v>
      </c>
      <c r="E267" s="15">
        <v>989269</v>
      </c>
      <c r="F267" s="16">
        <v>61095</v>
      </c>
      <c r="G267" s="16">
        <v>1864</v>
      </c>
      <c r="H267" s="16">
        <v>143</v>
      </c>
      <c r="I267" s="16">
        <v>56</v>
      </c>
      <c r="J267" s="16">
        <v>10</v>
      </c>
      <c r="K267" s="16">
        <v>9</v>
      </c>
      <c r="L267" s="16">
        <v>146</v>
      </c>
      <c r="M267" s="16">
        <v>134</v>
      </c>
      <c r="N267" s="16">
        <v>119</v>
      </c>
      <c r="O267" s="16">
        <v>102</v>
      </c>
      <c r="P267" s="17">
        <f t="shared" si="16"/>
        <v>1052646</v>
      </c>
      <c r="Q267" s="2"/>
      <c r="R267" s="2"/>
      <c r="S267" s="2"/>
      <c r="T267" s="2"/>
      <c r="U267" s="2"/>
      <c r="V267" s="2"/>
      <c r="W267" s="2"/>
      <c r="X267" s="2"/>
      <c r="Y267" s="2"/>
      <c r="Z267" s="2"/>
      <c r="AA267" s="2"/>
      <c r="AB267" s="2"/>
      <c r="AC267" s="2"/>
    </row>
    <row r="268" spans="1:29" x14ac:dyDescent="0.2">
      <c r="A268" s="4">
        <f t="shared" si="17"/>
        <v>2037</v>
      </c>
      <c r="B268" s="4">
        <f t="shared" si="18"/>
        <v>11</v>
      </c>
      <c r="C268" s="11">
        <f t="shared" si="15"/>
        <v>50345</v>
      </c>
      <c r="E268" s="15">
        <v>991950</v>
      </c>
      <c r="F268" s="16">
        <v>61272</v>
      </c>
      <c r="G268" s="16">
        <v>1865</v>
      </c>
      <c r="H268" s="16">
        <v>143</v>
      </c>
      <c r="I268" s="16">
        <v>56</v>
      </c>
      <c r="J268" s="16">
        <v>10</v>
      </c>
      <c r="K268" s="16">
        <v>9</v>
      </c>
      <c r="L268" s="16">
        <v>146</v>
      </c>
      <c r="M268" s="16">
        <v>134</v>
      </c>
      <c r="N268" s="16">
        <v>119</v>
      </c>
      <c r="O268" s="16">
        <v>102</v>
      </c>
      <c r="P268" s="17">
        <f t="shared" si="16"/>
        <v>1055505</v>
      </c>
      <c r="Q268" s="2"/>
      <c r="R268" s="2"/>
      <c r="S268" s="2"/>
      <c r="T268" s="2"/>
      <c r="U268" s="2"/>
      <c r="V268" s="2"/>
      <c r="W268" s="2"/>
      <c r="X268" s="2"/>
      <c r="Y268" s="2"/>
      <c r="Z268" s="2"/>
      <c r="AA268" s="2"/>
      <c r="AB268" s="2"/>
      <c r="AC268" s="2"/>
    </row>
    <row r="269" spans="1:29" x14ac:dyDescent="0.2">
      <c r="A269" s="4">
        <f t="shared" si="17"/>
        <v>2037</v>
      </c>
      <c r="B269" s="4">
        <f t="shared" si="18"/>
        <v>12</v>
      </c>
      <c r="C269" s="11">
        <f t="shared" si="15"/>
        <v>50375</v>
      </c>
      <c r="E269" s="15">
        <v>994430</v>
      </c>
      <c r="F269" s="16">
        <v>61420</v>
      </c>
      <c r="G269" s="16">
        <v>1868</v>
      </c>
      <c r="H269" s="16">
        <v>143</v>
      </c>
      <c r="I269" s="16">
        <v>55</v>
      </c>
      <c r="J269" s="16">
        <v>10</v>
      </c>
      <c r="K269" s="16">
        <v>9</v>
      </c>
      <c r="L269" s="16">
        <v>146</v>
      </c>
      <c r="M269" s="16">
        <v>134</v>
      </c>
      <c r="N269" s="16">
        <v>119</v>
      </c>
      <c r="O269" s="16">
        <v>102</v>
      </c>
      <c r="P269" s="17">
        <f t="shared" si="16"/>
        <v>1058136</v>
      </c>
      <c r="Q269" s="2"/>
      <c r="R269" s="2"/>
      <c r="S269" s="2"/>
      <c r="T269" s="2"/>
      <c r="U269" s="2"/>
      <c r="V269" s="2"/>
      <c r="W269" s="2"/>
      <c r="X269" s="2"/>
      <c r="Y269" s="2"/>
      <c r="Z269" s="2"/>
      <c r="AA269" s="2"/>
      <c r="AB269" s="2"/>
      <c r="AC269" s="2"/>
    </row>
    <row r="270" spans="1:29" x14ac:dyDescent="0.2">
      <c r="A270" s="4">
        <f t="shared" si="17"/>
        <v>2038</v>
      </c>
      <c r="B270" s="4">
        <f t="shared" si="18"/>
        <v>1</v>
      </c>
      <c r="C270" s="11">
        <f t="shared" si="15"/>
        <v>50406</v>
      </c>
      <c r="E270" s="15">
        <v>996904</v>
      </c>
      <c r="F270" s="16">
        <v>61524</v>
      </c>
      <c r="G270" s="16">
        <v>1871</v>
      </c>
      <c r="H270" s="16">
        <v>143</v>
      </c>
      <c r="I270" s="16">
        <v>55</v>
      </c>
      <c r="J270" s="16">
        <v>10</v>
      </c>
      <c r="K270" s="16">
        <v>9</v>
      </c>
      <c r="L270" s="16">
        <v>146</v>
      </c>
      <c r="M270" s="16">
        <v>134</v>
      </c>
      <c r="N270" s="16">
        <v>119</v>
      </c>
      <c r="O270" s="16">
        <v>102</v>
      </c>
      <c r="P270" s="17">
        <f t="shared" si="16"/>
        <v>1060717</v>
      </c>
      <c r="Q270" s="2"/>
      <c r="R270" s="2"/>
      <c r="S270" s="2"/>
      <c r="T270" s="2"/>
      <c r="U270" s="2"/>
      <c r="V270" s="2"/>
      <c r="W270" s="2"/>
      <c r="X270" s="2"/>
      <c r="Y270" s="2"/>
      <c r="Z270" s="2"/>
      <c r="AA270" s="2"/>
      <c r="AB270" s="2"/>
      <c r="AC270" s="2"/>
    </row>
    <row r="271" spans="1:29" x14ac:dyDescent="0.2">
      <c r="A271" s="4">
        <f t="shared" si="17"/>
        <v>2038</v>
      </c>
      <c r="B271" s="4">
        <f t="shared" si="18"/>
        <v>2</v>
      </c>
      <c r="C271" s="11">
        <f t="shared" si="15"/>
        <v>50437</v>
      </c>
      <c r="E271" s="15">
        <v>998592</v>
      </c>
      <c r="F271" s="16">
        <v>61591</v>
      </c>
      <c r="G271" s="16">
        <v>1871</v>
      </c>
      <c r="H271" s="16">
        <v>142</v>
      </c>
      <c r="I271" s="16">
        <v>55</v>
      </c>
      <c r="J271" s="16">
        <v>10</v>
      </c>
      <c r="K271" s="16">
        <v>9</v>
      </c>
      <c r="L271" s="16">
        <v>146</v>
      </c>
      <c r="M271" s="16">
        <v>134</v>
      </c>
      <c r="N271" s="16">
        <v>119</v>
      </c>
      <c r="O271" s="16">
        <v>102</v>
      </c>
      <c r="P271" s="17">
        <f t="shared" si="16"/>
        <v>1062471</v>
      </c>
      <c r="Q271" s="2"/>
      <c r="R271" s="2"/>
      <c r="S271" s="2"/>
      <c r="T271" s="2"/>
      <c r="U271" s="2"/>
      <c r="V271" s="2"/>
      <c r="W271" s="2"/>
      <c r="X271" s="2"/>
      <c r="Y271" s="2"/>
      <c r="Z271" s="2"/>
      <c r="AA271" s="2"/>
      <c r="AB271" s="2"/>
      <c r="AC271" s="2"/>
    </row>
    <row r="272" spans="1:29" x14ac:dyDescent="0.2">
      <c r="A272" s="4">
        <f t="shared" si="17"/>
        <v>2038</v>
      </c>
      <c r="B272" s="4">
        <f t="shared" si="18"/>
        <v>3</v>
      </c>
      <c r="C272" s="11">
        <f t="shared" si="15"/>
        <v>50465</v>
      </c>
      <c r="E272" s="15">
        <v>999292</v>
      </c>
      <c r="F272" s="16">
        <v>61621</v>
      </c>
      <c r="G272" s="16">
        <v>1869</v>
      </c>
      <c r="H272" s="16">
        <v>142</v>
      </c>
      <c r="I272" s="16">
        <v>54</v>
      </c>
      <c r="J272" s="16">
        <v>10</v>
      </c>
      <c r="K272" s="16">
        <v>9</v>
      </c>
      <c r="L272" s="16">
        <v>146</v>
      </c>
      <c r="M272" s="16">
        <v>134</v>
      </c>
      <c r="N272" s="16">
        <v>119</v>
      </c>
      <c r="O272" s="16">
        <v>102</v>
      </c>
      <c r="P272" s="17">
        <f t="shared" si="16"/>
        <v>1063199</v>
      </c>
      <c r="Q272" s="2"/>
      <c r="R272" s="2"/>
      <c r="S272" s="2"/>
      <c r="T272" s="2"/>
      <c r="U272" s="2"/>
      <c r="V272" s="2"/>
      <c r="W272" s="2"/>
      <c r="X272" s="2"/>
      <c r="Y272" s="2"/>
      <c r="Z272" s="2"/>
      <c r="AA272" s="2"/>
      <c r="AB272" s="2"/>
      <c r="AC272" s="2"/>
    </row>
    <row r="273" spans="1:29" x14ac:dyDescent="0.2">
      <c r="A273" s="4">
        <f t="shared" si="17"/>
        <v>2038</v>
      </c>
      <c r="B273" s="4">
        <f t="shared" si="18"/>
        <v>4</v>
      </c>
      <c r="C273" s="11">
        <f t="shared" si="15"/>
        <v>50496</v>
      </c>
      <c r="E273" s="15">
        <v>999995</v>
      </c>
      <c r="F273" s="16">
        <v>61580</v>
      </c>
      <c r="G273" s="16">
        <v>1865</v>
      </c>
      <c r="H273" s="16">
        <v>142</v>
      </c>
      <c r="I273" s="16">
        <v>54</v>
      </c>
      <c r="J273" s="16">
        <v>10</v>
      </c>
      <c r="K273" s="16">
        <v>9</v>
      </c>
      <c r="L273" s="16">
        <v>146</v>
      </c>
      <c r="M273" s="16">
        <v>134</v>
      </c>
      <c r="N273" s="16">
        <v>119</v>
      </c>
      <c r="O273" s="16">
        <v>102</v>
      </c>
      <c r="P273" s="17">
        <f t="shared" si="16"/>
        <v>1063857</v>
      </c>
      <c r="Q273" s="2"/>
      <c r="R273" s="2"/>
      <c r="S273" s="2"/>
      <c r="T273" s="2"/>
      <c r="U273" s="2"/>
      <c r="V273" s="2"/>
      <c r="W273" s="2"/>
      <c r="X273" s="2"/>
      <c r="Y273" s="2"/>
      <c r="Z273" s="2"/>
      <c r="AA273" s="2"/>
      <c r="AB273" s="2"/>
      <c r="AC273" s="2"/>
    </row>
    <row r="274" spans="1:29" x14ac:dyDescent="0.2">
      <c r="A274" s="4">
        <f t="shared" si="17"/>
        <v>2038</v>
      </c>
      <c r="B274" s="4">
        <f t="shared" si="18"/>
        <v>5</v>
      </c>
      <c r="C274" s="11">
        <f t="shared" si="15"/>
        <v>50526</v>
      </c>
      <c r="E274" s="15">
        <v>1000702</v>
      </c>
      <c r="F274" s="16">
        <v>61538</v>
      </c>
      <c r="G274" s="16">
        <v>1860</v>
      </c>
      <c r="H274" s="16">
        <v>142</v>
      </c>
      <c r="I274" s="16">
        <v>54</v>
      </c>
      <c r="J274" s="16">
        <v>10</v>
      </c>
      <c r="K274" s="16">
        <v>9</v>
      </c>
      <c r="L274" s="16">
        <v>146</v>
      </c>
      <c r="M274" s="16">
        <v>134</v>
      </c>
      <c r="N274" s="16">
        <v>119</v>
      </c>
      <c r="O274" s="16">
        <v>102</v>
      </c>
      <c r="P274" s="17">
        <f t="shared" si="16"/>
        <v>1064517</v>
      </c>
      <c r="Q274" s="2"/>
      <c r="R274" s="2"/>
      <c r="S274" s="2"/>
      <c r="T274" s="2"/>
      <c r="U274" s="2"/>
      <c r="V274" s="2"/>
      <c r="W274" s="2"/>
      <c r="X274" s="2"/>
      <c r="Y274" s="2"/>
      <c r="Z274" s="2"/>
      <c r="AA274" s="2"/>
      <c r="AB274" s="2"/>
      <c r="AC274" s="2"/>
    </row>
    <row r="275" spans="1:29" x14ac:dyDescent="0.2">
      <c r="A275" s="4">
        <f t="shared" si="17"/>
        <v>2038</v>
      </c>
      <c r="B275" s="4">
        <f t="shared" si="18"/>
        <v>6</v>
      </c>
      <c r="C275" s="11">
        <f t="shared" si="15"/>
        <v>50557</v>
      </c>
      <c r="E275" s="15">
        <v>1001413</v>
      </c>
      <c r="F275" s="16">
        <v>61497</v>
      </c>
      <c r="G275" s="16">
        <v>1856</v>
      </c>
      <c r="H275" s="16">
        <v>141</v>
      </c>
      <c r="I275" s="16">
        <v>53</v>
      </c>
      <c r="J275" s="16">
        <v>10</v>
      </c>
      <c r="K275" s="16">
        <v>9</v>
      </c>
      <c r="L275" s="16">
        <v>146</v>
      </c>
      <c r="M275" s="16">
        <v>134</v>
      </c>
      <c r="N275" s="16">
        <v>119</v>
      </c>
      <c r="O275" s="16">
        <v>102</v>
      </c>
      <c r="P275" s="17">
        <f t="shared" si="16"/>
        <v>1065182</v>
      </c>
      <c r="Q275" s="2"/>
      <c r="R275" s="2"/>
      <c r="S275" s="2"/>
      <c r="T275" s="2"/>
      <c r="U275" s="2"/>
      <c r="V275" s="2"/>
      <c r="W275" s="2"/>
      <c r="X275" s="2"/>
      <c r="Y275" s="2"/>
      <c r="Z275" s="2"/>
      <c r="AA275" s="2"/>
      <c r="AB275" s="2"/>
      <c r="AC275" s="2"/>
    </row>
    <row r="276" spans="1:29" x14ac:dyDescent="0.2">
      <c r="A276" s="4">
        <f t="shared" si="17"/>
        <v>2038</v>
      </c>
      <c r="B276" s="4">
        <f t="shared" si="18"/>
        <v>7</v>
      </c>
      <c r="C276" s="11">
        <f t="shared" si="15"/>
        <v>50587</v>
      </c>
      <c r="E276" s="15">
        <v>1001372</v>
      </c>
      <c r="F276" s="16">
        <v>61456</v>
      </c>
      <c r="G276" s="16">
        <v>1851</v>
      </c>
      <c r="H276" s="16">
        <v>141</v>
      </c>
      <c r="I276" s="16">
        <v>53</v>
      </c>
      <c r="J276" s="16">
        <v>10</v>
      </c>
      <c r="K276" s="16">
        <v>9</v>
      </c>
      <c r="L276" s="16">
        <v>146</v>
      </c>
      <c r="M276" s="16">
        <v>134</v>
      </c>
      <c r="N276" s="16">
        <v>119</v>
      </c>
      <c r="O276" s="16">
        <v>102</v>
      </c>
      <c r="P276" s="17">
        <f t="shared" si="16"/>
        <v>1065095</v>
      </c>
    </row>
    <row r="277" spans="1:29" x14ac:dyDescent="0.2">
      <c r="A277" s="4">
        <f t="shared" si="17"/>
        <v>2038</v>
      </c>
      <c r="B277" s="4">
        <f t="shared" si="18"/>
        <v>8</v>
      </c>
      <c r="C277" s="11">
        <f t="shared" si="15"/>
        <v>50618</v>
      </c>
      <c r="E277" s="15">
        <v>1002090</v>
      </c>
      <c r="F277" s="16">
        <v>61400</v>
      </c>
      <c r="G277" s="16">
        <v>1847</v>
      </c>
      <c r="H277" s="16">
        <v>141</v>
      </c>
      <c r="I277" s="16">
        <v>46</v>
      </c>
      <c r="J277" s="16">
        <v>10</v>
      </c>
      <c r="K277" s="16">
        <v>9</v>
      </c>
      <c r="L277" s="16">
        <v>146</v>
      </c>
      <c r="M277" s="16">
        <v>134</v>
      </c>
      <c r="N277" s="16">
        <v>119</v>
      </c>
      <c r="O277" s="16">
        <v>102</v>
      </c>
      <c r="P277" s="17">
        <f t="shared" si="16"/>
        <v>1065753</v>
      </c>
    </row>
    <row r="278" spans="1:29" x14ac:dyDescent="0.2">
      <c r="A278" s="4">
        <f t="shared" si="17"/>
        <v>2038</v>
      </c>
      <c r="B278" s="4">
        <f t="shared" si="18"/>
        <v>9</v>
      </c>
      <c r="C278" s="11">
        <f t="shared" si="15"/>
        <v>50649</v>
      </c>
      <c r="E278" s="15">
        <v>1002812</v>
      </c>
      <c r="F278" s="16">
        <v>61403</v>
      </c>
      <c r="G278" s="16">
        <v>1842</v>
      </c>
      <c r="H278" s="16">
        <v>141</v>
      </c>
      <c r="I278" s="16">
        <v>47</v>
      </c>
      <c r="J278" s="16">
        <v>10</v>
      </c>
      <c r="K278" s="16">
        <v>9</v>
      </c>
      <c r="L278" s="16">
        <v>146</v>
      </c>
      <c r="M278" s="16">
        <v>134</v>
      </c>
      <c r="N278" s="16">
        <v>119</v>
      </c>
      <c r="O278" s="16">
        <v>102</v>
      </c>
      <c r="P278" s="17">
        <f t="shared" si="16"/>
        <v>1066473</v>
      </c>
    </row>
    <row r="279" spans="1:29" x14ac:dyDescent="0.2">
      <c r="A279" s="4">
        <f t="shared" si="17"/>
        <v>2038</v>
      </c>
      <c r="B279" s="4">
        <f t="shared" si="18"/>
        <v>10</v>
      </c>
      <c r="C279" s="11">
        <f t="shared" si="15"/>
        <v>50679</v>
      </c>
      <c r="E279" s="15">
        <v>1005220</v>
      </c>
      <c r="F279" s="16">
        <v>61484</v>
      </c>
      <c r="G279" s="16">
        <v>1845</v>
      </c>
      <c r="H279" s="16">
        <v>140</v>
      </c>
      <c r="I279" s="16">
        <v>52</v>
      </c>
      <c r="J279" s="16">
        <v>10</v>
      </c>
      <c r="K279" s="16">
        <v>9</v>
      </c>
      <c r="L279" s="16">
        <v>146</v>
      </c>
      <c r="M279" s="16">
        <v>134</v>
      </c>
      <c r="N279" s="16">
        <v>119</v>
      </c>
      <c r="O279" s="16">
        <v>102</v>
      </c>
      <c r="P279" s="17">
        <f t="shared" si="16"/>
        <v>1068964</v>
      </c>
    </row>
    <row r="280" spans="1:29" x14ac:dyDescent="0.2">
      <c r="A280" s="4">
        <f t="shared" si="17"/>
        <v>2038</v>
      </c>
      <c r="B280" s="4">
        <f t="shared" si="18"/>
        <v>11</v>
      </c>
      <c r="C280" s="11">
        <f t="shared" si="15"/>
        <v>50710</v>
      </c>
      <c r="E280" s="15">
        <v>1007983</v>
      </c>
      <c r="F280" s="16">
        <v>61662</v>
      </c>
      <c r="G280" s="16">
        <v>1845</v>
      </c>
      <c r="H280" s="16">
        <v>140</v>
      </c>
      <c r="I280" s="16">
        <v>51</v>
      </c>
      <c r="J280" s="16">
        <v>10</v>
      </c>
      <c r="K280" s="16">
        <v>9</v>
      </c>
      <c r="L280" s="16">
        <v>146</v>
      </c>
      <c r="M280" s="16">
        <v>134</v>
      </c>
      <c r="N280" s="16">
        <v>119</v>
      </c>
      <c r="O280" s="16">
        <v>102</v>
      </c>
      <c r="P280" s="17">
        <f t="shared" si="16"/>
        <v>1071905</v>
      </c>
    </row>
    <row r="281" spans="1:29" x14ac:dyDescent="0.2">
      <c r="A281" s="4">
        <f t="shared" si="17"/>
        <v>2038</v>
      </c>
      <c r="B281" s="4">
        <f t="shared" si="18"/>
        <v>12</v>
      </c>
      <c r="C281" s="11">
        <f t="shared" si="15"/>
        <v>50740</v>
      </c>
      <c r="E281" s="15">
        <v>1010542</v>
      </c>
      <c r="F281" s="16">
        <v>61813</v>
      </c>
      <c r="G281" s="16">
        <v>1849</v>
      </c>
      <c r="H281" s="16">
        <v>140</v>
      </c>
      <c r="I281" s="16">
        <v>51</v>
      </c>
      <c r="J281" s="16">
        <v>10</v>
      </c>
      <c r="K281" s="16">
        <v>9</v>
      </c>
      <c r="L281" s="16">
        <v>146</v>
      </c>
      <c r="M281" s="16">
        <v>134</v>
      </c>
      <c r="N281" s="16">
        <v>119</v>
      </c>
      <c r="O281" s="16">
        <v>102</v>
      </c>
      <c r="P281" s="17">
        <f t="shared" si="16"/>
        <v>1074619</v>
      </c>
    </row>
    <row r="282" spans="1:29" x14ac:dyDescent="0.2">
      <c r="A282" s="4">
        <f t="shared" si="17"/>
        <v>2039</v>
      </c>
      <c r="B282" s="4">
        <f t="shared" si="18"/>
        <v>1</v>
      </c>
      <c r="C282" s="11">
        <f t="shared" si="15"/>
        <v>50771</v>
      </c>
      <c r="E282" s="15">
        <v>1013096</v>
      </c>
      <c r="F282" s="16">
        <v>61919</v>
      </c>
      <c r="G282" s="16">
        <v>1852</v>
      </c>
      <c r="H282" s="16">
        <v>140</v>
      </c>
      <c r="I282" s="16">
        <v>50</v>
      </c>
      <c r="J282" s="16">
        <v>10</v>
      </c>
      <c r="K282" s="16">
        <v>9</v>
      </c>
      <c r="L282" s="16">
        <v>146</v>
      </c>
      <c r="M282" s="16">
        <v>134</v>
      </c>
      <c r="N282" s="16">
        <v>119</v>
      </c>
      <c r="O282" s="16">
        <v>102</v>
      </c>
      <c r="P282" s="17">
        <f t="shared" si="16"/>
        <v>1077282</v>
      </c>
    </row>
    <row r="283" spans="1:29" x14ac:dyDescent="0.2">
      <c r="A283" s="4">
        <f t="shared" si="17"/>
        <v>2039</v>
      </c>
      <c r="B283" s="4">
        <f t="shared" si="18"/>
        <v>2</v>
      </c>
      <c r="C283" s="11">
        <f t="shared" si="15"/>
        <v>50802</v>
      </c>
      <c r="E283" s="15">
        <v>1014851</v>
      </c>
      <c r="F283" s="16">
        <v>61987</v>
      </c>
      <c r="G283" s="16">
        <v>1851</v>
      </c>
      <c r="H283" s="16">
        <v>139</v>
      </c>
      <c r="I283" s="16">
        <v>50</v>
      </c>
      <c r="J283" s="16">
        <v>10</v>
      </c>
      <c r="K283" s="16">
        <v>9</v>
      </c>
      <c r="L283" s="16">
        <v>146</v>
      </c>
      <c r="M283" s="16">
        <v>134</v>
      </c>
      <c r="N283" s="16">
        <v>119</v>
      </c>
      <c r="O283" s="16">
        <v>102</v>
      </c>
      <c r="P283" s="17">
        <f t="shared" si="16"/>
        <v>1079103</v>
      </c>
    </row>
    <row r="284" spans="1:29" x14ac:dyDescent="0.2">
      <c r="A284" s="4">
        <f t="shared" si="17"/>
        <v>2039</v>
      </c>
      <c r="B284" s="4">
        <f t="shared" si="18"/>
        <v>3</v>
      </c>
      <c r="C284" s="11">
        <f t="shared" si="15"/>
        <v>50830</v>
      </c>
      <c r="E284" s="15">
        <v>1015602</v>
      </c>
      <c r="F284" s="16">
        <v>62019</v>
      </c>
      <c r="G284" s="16">
        <v>1850</v>
      </c>
      <c r="H284" s="16">
        <v>139</v>
      </c>
      <c r="I284" s="16">
        <v>50</v>
      </c>
      <c r="J284" s="16">
        <v>10</v>
      </c>
      <c r="K284" s="16">
        <v>9</v>
      </c>
      <c r="L284" s="16">
        <v>146</v>
      </c>
      <c r="M284" s="16">
        <v>134</v>
      </c>
      <c r="N284" s="16">
        <v>119</v>
      </c>
      <c r="O284" s="16">
        <v>102</v>
      </c>
      <c r="P284" s="17">
        <f t="shared" si="16"/>
        <v>1079885</v>
      </c>
    </row>
    <row r="285" spans="1:29" x14ac:dyDescent="0.2">
      <c r="A285" s="4">
        <f t="shared" si="17"/>
        <v>2039</v>
      </c>
      <c r="B285" s="4">
        <f t="shared" si="18"/>
        <v>4</v>
      </c>
      <c r="C285" s="11">
        <f t="shared" si="15"/>
        <v>50861</v>
      </c>
      <c r="E285" s="15">
        <v>1016357</v>
      </c>
      <c r="F285" s="16">
        <v>61978</v>
      </c>
      <c r="G285" s="16">
        <v>1845</v>
      </c>
      <c r="H285" s="16">
        <v>139</v>
      </c>
      <c r="I285" s="16">
        <v>49</v>
      </c>
      <c r="J285" s="16">
        <v>10</v>
      </c>
      <c r="K285" s="16">
        <v>9</v>
      </c>
      <c r="L285" s="16">
        <v>146</v>
      </c>
      <c r="M285" s="16">
        <v>134</v>
      </c>
      <c r="N285" s="16">
        <v>119</v>
      </c>
      <c r="O285" s="16">
        <v>102</v>
      </c>
      <c r="P285" s="17">
        <f t="shared" si="16"/>
        <v>1080594</v>
      </c>
    </row>
    <row r="286" spans="1:29" x14ac:dyDescent="0.2">
      <c r="A286" s="4">
        <f t="shared" si="17"/>
        <v>2039</v>
      </c>
      <c r="B286" s="4">
        <f t="shared" si="18"/>
        <v>5</v>
      </c>
      <c r="C286" s="11">
        <f t="shared" ref="C286:C293" si="19">DATE(A286,B286,1)</f>
        <v>50891</v>
      </c>
      <c r="E286" s="15">
        <v>1017116</v>
      </c>
      <c r="F286" s="16">
        <v>61937</v>
      </c>
      <c r="G286" s="16">
        <v>1841</v>
      </c>
      <c r="H286" s="16">
        <v>139</v>
      </c>
      <c r="I286" s="16">
        <v>49</v>
      </c>
      <c r="J286" s="16">
        <v>10</v>
      </c>
      <c r="K286" s="16">
        <v>9</v>
      </c>
      <c r="L286" s="16">
        <v>146</v>
      </c>
      <c r="M286" s="16">
        <v>134</v>
      </c>
      <c r="N286" s="16">
        <v>119</v>
      </c>
      <c r="O286" s="16">
        <v>102</v>
      </c>
      <c r="P286" s="17">
        <f t="shared" ref="P286:P293" si="20">SUM(E286:H286,J286,MAX(L286:M286),MAX(N286:O286))</f>
        <v>1081308</v>
      </c>
    </row>
    <row r="287" spans="1:29" x14ac:dyDescent="0.2">
      <c r="A287" s="4">
        <f t="shared" ref="A287:A293" si="21">IF(B287=1,A286+1,A286)</f>
        <v>2039</v>
      </c>
      <c r="B287" s="4">
        <f t="shared" ref="B287:B293" si="22">IF(B286=12,1,B286+1)</f>
        <v>6</v>
      </c>
      <c r="C287" s="11">
        <f t="shared" si="19"/>
        <v>50922</v>
      </c>
      <c r="E287" s="15">
        <v>1017879</v>
      </c>
      <c r="F287" s="16">
        <v>61897</v>
      </c>
      <c r="G287" s="16">
        <v>1836</v>
      </c>
      <c r="H287" s="16">
        <v>138</v>
      </c>
      <c r="I287" s="16">
        <v>49</v>
      </c>
      <c r="J287" s="16">
        <v>10</v>
      </c>
      <c r="K287" s="16">
        <v>9</v>
      </c>
      <c r="L287" s="16">
        <v>146</v>
      </c>
      <c r="M287" s="16">
        <v>134</v>
      </c>
      <c r="N287" s="16">
        <v>119</v>
      </c>
      <c r="O287" s="16">
        <v>102</v>
      </c>
      <c r="P287" s="17">
        <f t="shared" si="20"/>
        <v>1082025</v>
      </c>
    </row>
    <row r="288" spans="1:29" x14ac:dyDescent="0.2">
      <c r="A288" s="4">
        <f t="shared" si="21"/>
        <v>2039</v>
      </c>
      <c r="B288" s="4">
        <f t="shared" si="22"/>
        <v>7</v>
      </c>
      <c r="C288" s="11">
        <f t="shared" si="19"/>
        <v>50952</v>
      </c>
      <c r="E288" s="15">
        <v>1017878</v>
      </c>
      <c r="F288" s="16">
        <v>61856</v>
      </c>
      <c r="G288" s="16">
        <v>1832</v>
      </c>
      <c r="H288" s="16">
        <v>138</v>
      </c>
      <c r="I288" s="16">
        <v>48</v>
      </c>
      <c r="J288" s="16">
        <v>10</v>
      </c>
      <c r="K288" s="16">
        <v>9</v>
      </c>
      <c r="L288" s="16">
        <v>146</v>
      </c>
      <c r="M288" s="16">
        <v>134</v>
      </c>
      <c r="N288" s="16">
        <v>119</v>
      </c>
      <c r="O288" s="16">
        <v>102</v>
      </c>
      <c r="P288" s="17">
        <f t="shared" si="20"/>
        <v>1081979</v>
      </c>
    </row>
    <row r="289" spans="1:16" x14ac:dyDescent="0.2">
      <c r="A289" s="4">
        <f t="shared" si="21"/>
        <v>2039</v>
      </c>
      <c r="B289" s="4">
        <f t="shared" si="22"/>
        <v>8</v>
      </c>
      <c r="C289" s="11">
        <f t="shared" si="19"/>
        <v>50983</v>
      </c>
      <c r="E289" s="15">
        <v>1018648</v>
      </c>
      <c r="F289" s="16">
        <v>61801</v>
      </c>
      <c r="G289" s="16">
        <v>1827</v>
      </c>
      <c r="H289" s="16">
        <v>138</v>
      </c>
      <c r="I289" s="16">
        <v>42</v>
      </c>
      <c r="J289" s="16">
        <v>10</v>
      </c>
      <c r="K289" s="16">
        <v>9</v>
      </c>
      <c r="L289" s="16">
        <v>146</v>
      </c>
      <c r="M289" s="16">
        <v>134</v>
      </c>
      <c r="N289" s="16">
        <v>119</v>
      </c>
      <c r="O289" s="16">
        <v>102</v>
      </c>
      <c r="P289" s="17">
        <f t="shared" si="20"/>
        <v>1082689</v>
      </c>
    </row>
    <row r="290" spans="1:16" x14ac:dyDescent="0.2">
      <c r="A290" s="4">
        <f t="shared" si="21"/>
        <v>2039</v>
      </c>
      <c r="B290" s="4">
        <f t="shared" si="22"/>
        <v>9</v>
      </c>
      <c r="C290" s="11">
        <f t="shared" si="19"/>
        <v>51014</v>
      </c>
      <c r="E290" s="15">
        <v>1019423</v>
      </c>
      <c r="F290" s="16">
        <v>61806</v>
      </c>
      <c r="G290" s="16">
        <v>1823</v>
      </c>
      <c r="H290" s="16">
        <v>138</v>
      </c>
      <c r="I290" s="16">
        <v>43</v>
      </c>
      <c r="J290" s="16">
        <v>10</v>
      </c>
      <c r="K290" s="16">
        <v>9</v>
      </c>
      <c r="L290" s="16">
        <v>146</v>
      </c>
      <c r="M290" s="16">
        <v>134</v>
      </c>
      <c r="N290" s="16">
        <v>119</v>
      </c>
      <c r="O290" s="16">
        <v>102</v>
      </c>
      <c r="P290" s="17">
        <f t="shared" si="20"/>
        <v>1083465</v>
      </c>
    </row>
    <row r="291" spans="1:16" x14ac:dyDescent="0.2">
      <c r="A291" s="4">
        <f t="shared" si="21"/>
        <v>2039</v>
      </c>
      <c r="B291" s="4">
        <f t="shared" si="22"/>
        <v>10</v>
      </c>
      <c r="C291" s="11">
        <f t="shared" si="19"/>
        <v>51044</v>
      </c>
      <c r="E291" s="15">
        <v>1021911</v>
      </c>
      <c r="F291" s="16">
        <v>61888</v>
      </c>
      <c r="G291" s="16">
        <v>1825</v>
      </c>
      <c r="H291" s="16">
        <v>137</v>
      </c>
      <c r="I291" s="16">
        <v>47</v>
      </c>
      <c r="J291" s="16">
        <v>10</v>
      </c>
      <c r="K291" s="16">
        <v>9</v>
      </c>
      <c r="L291" s="16">
        <v>146</v>
      </c>
      <c r="M291" s="16">
        <v>134</v>
      </c>
      <c r="N291" s="16">
        <v>119</v>
      </c>
      <c r="O291" s="16">
        <v>102</v>
      </c>
      <c r="P291" s="17">
        <f t="shared" si="20"/>
        <v>1086036</v>
      </c>
    </row>
    <row r="292" spans="1:16" x14ac:dyDescent="0.2">
      <c r="A292" s="4">
        <f t="shared" si="21"/>
        <v>2039</v>
      </c>
      <c r="B292" s="4">
        <f t="shared" si="22"/>
        <v>11</v>
      </c>
      <c r="C292" s="11">
        <f t="shared" si="19"/>
        <v>51075</v>
      </c>
      <c r="E292" s="15">
        <v>1024762</v>
      </c>
      <c r="F292" s="16">
        <v>62068</v>
      </c>
      <c r="G292" s="16">
        <v>1826</v>
      </c>
      <c r="H292" s="16">
        <v>137</v>
      </c>
      <c r="I292" s="16">
        <v>47</v>
      </c>
      <c r="J292" s="16">
        <v>10</v>
      </c>
      <c r="K292" s="16">
        <v>9</v>
      </c>
      <c r="L292" s="16">
        <v>146</v>
      </c>
      <c r="M292" s="16">
        <v>134</v>
      </c>
      <c r="N292" s="16">
        <v>119</v>
      </c>
      <c r="O292" s="16">
        <v>102</v>
      </c>
      <c r="P292" s="17">
        <f t="shared" si="20"/>
        <v>1089068</v>
      </c>
    </row>
    <row r="293" spans="1:16" ht="13.5" thickBot="1" x14ac:dyDescent="0.25">
      <c r="A293" s="4">
        <f t="shared" si="21"/>
        <v>2039</v>
      </c>
      <c r="B293" s="4">
        <f t="shared" si="22"/>
        <v>12</v>
      </c>
      <c r="C293" s="11">
        <f t="shared" si="19"/>
        <v>51105</v>
      </c>
      <c r="E293" s="18">
        <v>1027405</v>
      </c>
      <c r="F293" s="19">
        <v>62221</v>
      </c>
      <c r="G293" s="19">
        <v>1830</v>
      </c>
      <c r="H293" s="19">
        <v>137</v>
      </c>
      <c r="I293" s="19">
        <v>46</v>
      </c>
      <c r="J293" s="19">
        <v>10</v>
      </c>
      <c r="K293" s="19">
        <v>9</v>
      </c>
      <c r="L293" s="19">
        <v>146</v>
      </c>
      <c r="M293" s="19">
        <v>134</v>
      </c>
      <c r="N293" s="19">
        <v>119</v>
      </c>
      <c r="O293" s="19">
        <v>102</v>
      </c>
      <c r="P293" s="20">
        <f t="shared" si="20"/>
        <v>1091868</v>
      </c>
    </row>
    <row r="294" spans="1:16" x14ac:dyDescent="0.2">
      <c r="A294" s="4"/>
      <c r="B294" s="4"/>
      <c r="C294" s="11"/>
    </row>
    <row r="295" spans="1:16" x14ac:dyDescent="0.2">
      <c r="A295" s="4"/>
      <c r="B295" s="4"/>
      <c r="C295" s="11"/>
    </row>
    <row r="296" spans="1:16" x14ac:dyDescent="0.2">
      <c r="A296" s="4"/>
      <c r="B296" s="4"/>
    </row>
  </sheetData>
  <mergeCells count="2">
    <mergeCell ref="E4:P4"/>
    <mergeCell ref="B7:B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A256"/>
  <sheetViews>
    <sheetView zoomScale="90" zoomScaleNormal="90" workbookViewId="0">
      <pane xSplit="1" ySplit="5" topLeftCell="B246" activePane="bottomRight" state="frozen"/>
      <selection activeCell="Z6" sqref="Z6"/>
      <selection pane="topRight" activeCell="Z6" sqref="Z6"/>
      <selection pane="bottomLeft" activeCell="Z6" sqref="Z6"/>
      <selection pane="bottomRight" activeCell="O22" sqref="O22"/>
    </sheetView>
  </sheetViews>
  <sheetFormatPr defaultColWidth="12.85546875" defaultRowHeight="12.75" x14ac:dyDescent="0.2"/>
  <cols>
    <col min="1" max="1" width="45.42578125" style="21" bestFit="1" customWidth="1"/>
    <col min="2" max="2" width="12.28515625" style="21" customWidth="1"/>
    <col min="3" max="3" width="13.7109375" style="21" customWidth="1"/>
    <col min="4" max="252" width="12.28515625" style="21" customWidth="1"/>
    <col min="253" max="254" width="13.42578125" style="21" bestFit="1" customWidth="1"/>
    <col min="255" max="259" width="12.28515625" style="21" customWidth="1"/>
    <col min="260" max="261" width="14.28515625" style="21" customWidth="1"/>
    <col min="262" max="263" width="12.28515625" style="21" customWidth="1"/>
    <col min="264" max="264" width="16.42578125" style="21" customWidth="1"/>
    <col min="265" max="265" width="15" style="21" customWidth="1"/>
    <col min="266" max="352" width="12.28515625" style="21" customWidth="1"/>
    <col min="353" max="373" width="13.85546875" style="21" bestFit="1" customWidth="1"/>
    <col min="374" max="433" width="12.28515625" style="21" customWidth="1"/>
    <col min="434" max="497" width="12.85546875" style="21" customWidth="1"/>
    <col min="498" max="498" width="14.42578125" style="21" customWidth="1"/>
    <col min="499" max="501" width="12.85546875" style="21"/>
    <col min="502" max="502" width="27.42578125" style="21" customWidth="1"/>
    <col min="503" max="753" width="12.85546875" style="21" customWidth="1"/>
    <col min="754" max="754" width="14.42578125" style="21" customWidth="1"/>
    <col min="755" max="757" width="12.85546875" style="21"/>
    <col min="758" max="758" width="27.42578125" style="21" customWidth="1"/>
    <col min="759" max="1009" width="12.85546875" style="21" customWidth="1"/>
    <col min="1010" max="1010" width="14.42578125" style="21" customWidth="1"/>
    <col min="1011" max="1013" width="12.85546875" style="21"/>
    <col min="1014" max="1014" width="27.42578125" style="21" customWidth="1"/>
    <col min="1015" max="1265" width="12.85546875" style="21" customWidth="1"/>
    <col min="1266" max="1266" width="14.42578125" style="21" customWidth="1"/>
    <col min="1267" max="1269" width="12.85546875" style="21"/>
    <col min="1270" max="1270" width="27.42578125" style="21" customWidth="1"/>
    <col min="1271" max="1521" width="12.85546875" style="21" customWidth="1"/>
    <col min="1522" max="1522" width="14.42578125" style="21" customWidth="1"/>
    <col min="1523" max="1525" width="12.85546875" style="21"/>
    <col min="1526" max="1526" width="27.42578125" style="21" customWidth="1"/>
    <col min="1527" max="1777" width="12.85546875" style="21" customWidth="1"/>
    <col min="1778" max="1778" width="14.42578125" style="21" customWidth="1"/>
    <col min="1779" max="1781" width="12.85546875" style="21"/>
    <col min="1782" max="1782" width="27.42578125" style="21" customWidth="1"/>
    <col min="1783" max="2033" width="12.85546875" style="21" customWidth="1"/>
    <col min="2034" max="2034" width="14.42578125" style="21" customWidth="1"/>
    <col min="2035" max="2037" width="12.85546875" style="21"/>
    <col min="2038" max="2038" width="27.42578125" style="21" customWidth="1"/>
    <col min="2039" max="2289" width="12.85546875" style="21" customWidth="1"/>
    <col min="2290" max="2290" width="14.42578125" style="21" customWidth="1"/>
    <col min="2291" max="2293" width="12.85546875" style="21"/>
    <col min="2294" max="2294" width="27.42578125" style="21" customWidth="1"/>
    <col min="2295" max="2545" width="12.85546875" style="21" customWidth="1"/>
    <col min="2546" max="2546" width="14.42578125" style="21" customWidth="1"/>
    <col min="2547" max="2549" width="12.85546875" style="21"/>
    <col min="2550" max="2550" width="27.42578125" style="21" customWidth="1"/>
    <col min="2551" max="2801" width="12.85546875" style="21" customWidth="1"/>
    <col min="2802" max="2802" width="14.42578125" style="21" customWidth="1"/>
    <col min="2803" max="2805" width="12.85546875" style="21"/>
    <col min="2806" max="2806" width="27.42578125" style="21" customWidth="1"/>
    <col min="2807" max="3057" width="12.85546875" style="21" customWidth="1"/>
    <col min="3058" max="3058" width="14.42578125" style="21" customWidth="1"/>
    <col min="3059" max="3061" width="12.85546875" style="21"/>
    <col min="3062" max="3062" width="27.42578125" style="21" customWidth="1"/>
    <col min="3063" max="3313" width="12.85546875" style="21" customWidth="1"/>
    <col min="3314" max="3314" width="14.42578125" style="21" customWidth="1"/>
    <col min="3315" max="3317" width="12.85546875" style="21"/>
    <col min="3318" max="3318" width="27.42578125" style="21" customWidth="1"/>
    <col min="3319" max="3569" width="12.85546875" style="21" customWidth="1"/>
    <col min="3570" max="3570" width="14.42578125" style="21" customWidth="1"/>
    <col min="3571" max="3573" width="12.85546875" style="21"/>
    <col min="3574" max="3574" width="27.42578125" style="21" customWidth="1"/>
    <col min="3575" max="3825" width="12.85546875" style="21" customWidth="1"/>
    <col min="3826" max="3826" width="14.42578125" style="21" customWidth="1"/>
    <col min="3827" max="3829" width="12.85546875" style="21"/>
    <col min="3830" max="3830" width="27.42578125" style="21" customWidth="1"/>
    <col min="3831" max="4081" width="12.85546875" style="21" customWidth="1"/>
    <col min="4082" max="4082" width="14.42578125" style="21" customWidth="1"/>
    <col min="4083" max="4085" width="12.85546875" style="21"/>
    <col min="4086" max="4086" width="27.42578125" style="21" customWidth="1"/>
    <col min="4087" max="4337" width="12.85546875" style="21" customWidth="1"/>
    <col min="4338" max="4338" width="14.42578125" style="21" customWidth="1"/>
    <col min="4339" max="4341" width="12.85546875" style="21"/>
    <col min="4342" max="4342" width="27.42578125" style="21" customWidth="1"/>
    <col min="4343" max="4593" width="12.85546875" style="21" customWidth="1"/>
    <col min="4594" max="4594" width="14.42578125" style="21" customWidth="1"/>
    <col min="4595" max="4597" width="12.85546875" style="21"/>
    <col min="4598" max="4598" width="27.42578125" style="21" customWidth="1"/>
    <col min="4599" max="4849" width="12.85546875" style="21" customWidth="1"/>
    <col min="4850" max="4850" width="14.42578125" style="21" customWidth="1"/>
    <col min="4851" max="4853" width="12.85546875" style="21"/>
    <col min="4854" max="4854" width="27.42578125" style="21" customWidth="1"/>
    <col min="4855" max="5105" width="12.85546875" style="21" customWidth="1"/>
    <col min="5106" max="5106" width="14.42578125" style="21" customWidth="1"/>
    <col min="5107" max="5109" width="12.85546875" style="21"/>
    <col min="5110" max="5110" width="27.42578125" style="21" customWidth="1"/>
    <col min="5111" max="5361" width="12.85546875" style="21" customWidth="1"/>
    <col min="5362" max="5362" width="14.42578125" style="21" customWidth="1"/>
    <col min="5363" max="5365" width="12.85546875" style="21"/>
    <col min="5366" max="5366" width="27.42578125" style="21" customWidth="1"/>
    <col min="5367" max="5617" width="12.85546875" style="21" customWidth="1"/>
    <col min="5618" max="5618" width="14.42578125" style="21" customWidth="1"/>
    <col min="5619" max="5621" width="12.85546875" style="21"/>
    <col min="5622" max="5622" width="27.42578125" style="21" customWidth="1"/>
    <col min="5623" max="5873" width="12.85546875" style="21" customWidth="1"/>
    <col min="5874" max="5874" width="14.42578125" style="21" customWidth="1"/>
    <col min="5875" max="5877" width="12.85546875" style="21"/>
    <col min="5878" max="5878" width="27.42578125" style="21" customWidth="1"/>
    <col min="5879" max="6129" width="12.85546875" style="21" customWidth="1"/>
    <col min="6130" max="6130" width="14.42578125" style="21" customWidth="1"/>
    <col min="6131" max="6133" width="12.85546875" style="21"/>
    <col min="6134" max="6134" width="27.42578125" style="21" customWidth="1"/>
    <col min="6135" max="6385" width="12.85546875" style="21" customWidth="1"/>
    <col min="6386" max="6386" width="14.42578125" style="21" customWidth="1"/>
    <col min="6387" max="6389" width="12.85546875" style="21"/>
    <col min="6390" max="6390" width="27.42578125" style="21" customWidth="1"/>
    <col min="6391" max="6641" width="12.85546875" style="21" customWidth="1"/>
    <col min="6642" max="6642" width="14.42578125" style="21" customWidth="1"/>
    <col min="6643" max="6645" width="12.85546875" style="21"/>
    <col min="6646" max="6646" width="27.42578125" style="21" customWidth="1"/>
    <col min="6647" max="6897" width="12.85546875" style="21" customWidth="1"/>
    <col min="6898" max="6898" width="14.42578125" style="21" customWidth="1"/>
    <col min="6899" max="6901" width="12.85546875" style="21"/>
    <col min="6902" max="6902" width="27.42578125" style="21" customWidth="1"/>
    <col min="6903" max="7153" width="12.85546875" style="21" customWidth="1"/>
    <col min="7154" max="7154" width="14.42578125" style="21" customWidth="1"/>
    <col min="7155" max="7157" width="12.85546875" style="21"/>
    <col min="7158" max="7158" width="27.42578125" style="21" customWidth="1"/>
    <col min="7159" max="7409" width="12.85546875" style="21" customWidth="1"/>
    <col min="7410" max="7410" width="14.42578125" style="21" customWidth="1"/>
    <col min="7411" max="7413" width="12.85546875" style="21"/>
    <col min="7414" max="7414" width="27.42578125" style="21" customWidth="1"/>
    <col min="7415" max="7665" width="12.85546875" style="21" customWidth="1"/>
    <col min="7666" max="7666" width="14.42578125" style="21" customWidth="1"/>
    <col min="7667" max="7669" width="12.85546875" style="21"/>
    <col min="7670" max="7670" width="27.42578125" style="21" customWidth="1"/>
    <col min="7671" max="7921" width="12.85546875" style="21" customWidth="1"/>
    <col min="7922" max="7922" width="14.42578125" style="21" customWidth="1"/>
    <col min="7923" max="7925" width="12.85546875" style="21"/>
    <col min="7926" max="7926" width="27.42578125" style="21" customWidth="1"/>
    <col min="7927" max="8177" width="12.85546875" style="21" customWidth="1"/>
    <col min="8178" max="8178" width="14.42578125" style="21" customWidth="1"/>
    <col min="8179" max="8181" width="12.85546875" style="21"/>
    <col min="8182" max="8182" width="27.42578125" style="21" customWidth="1"/>
    <col min="8183" max="8433" width="12.85546875" style="21" customWidth="1"/>
    <col min="8434" max="8434" width="14.42578125" style="21" customWidth="1"/>
    <col min="8435" max="8437" width="12.85546875" style="21"/>
    <col min="8438" max="8438" width="27.42578125" style="21" customWidth="1"/>
    <col min="8439" max="8689" width="12.85546875" style="21" customWidth="1"/>
    <col min="8690" max="8690" width="14.42578125" style="21" customWidth="1"/>
    <col min="8691" max="8693" width="12.85546875" style="21"/>
    <col min="8694" max="8694" width="27.42578125" style="21" customWidth="1"/>
    <col min="8695" max="8945" width="12.85546875" style="21" customWidth="1"/>
    <col min="8946" max="8946" width="14.42578125" style="21" customWidth="1"/>
    <col min="8947" max="8949" width="12.85546875" style="21"/>
    <col min="8950" max="8950" width="27.42578125" style="21" customWidth="1"/>
    <col min="8951" max="9201" width="12.85546875" style="21" customWidth="1"/>
    <col min="9202" max="9202" width="14.42578125" style="21" customWidth="1"/>
    <col min="9203" max="9205" width="12.85546875" style="21"/>
    <col min="9206" max="9206" width="27.42578125" style="21" customWidth="1"/>
    <col min="9207" max="9457" width="12.85546875" style="21" customWidth="1"/>
    <col min="9458" max="9458" width="14.42578125" style="21" customWidth="1"/>
    <col min="9459" max="9461" width="12.85546875" style="21"/>
    <col min="9462" max="9462" width="27.42578125" style="21" customWidth="1"/>
    <col min="9463" max="9713" width="12.85546875" style="21" customWidth="1"/>
    <col min="9714" max="9714" width="14.42578125" style="21" customWidth="1"/>
    <col min="9715" max="9717" width="12.85546875" style="21"/>
    <col min="9718" max="9718" width="27.42578125" style="21" customWidth="1"/>
    <col min="9719" max="9969" width="12.85546875" style="21" customWidth="1"/>
    <col min="9970" max="9970" width="14.42578125" style="21" customWidth="1"/>
    <col min="9971" max="9973" width="12.85546875" style="21"/>
    <col min="9974" max="9974" width="27.42578125" style="21" customWidth="1"/>
    <col min="9975" max="10225" width="12.85546875" style="21" customWidth="1"/>
    <col min="10226" max="10226" width="14.42578125" style="21" customWidth="1"/>
    <col min="10227" max="10229" width="12.85546875" style="21"/>
    <col min="10230" max="10230" width="27.42578125" style="21" customWidth="1"/>
    <col min="10231" max="10481" width="12.85546875" style="21" customWidth="1"/>
    <col min="10482" max="10482" width="14.42578125" style="21" customWidth="1"/>
    <col min="10483" max="10485" width="12.85546875" style="21"/>
    <col min="10486" max="10486" width="27.42578125" style="21" customWidth="1"/>
    <col min="10487" max="10737" width="12.85546875" style="21" customWidth="1"/>
    <col min="10738" max="10738" width="14.42578125" style="21" customWidth="1"/>
    <col min="10739" max="10741" width="12.85546875" style="21"/>
    <col min="10742" max="10742" width="27.42578125" style="21" customWidth="1"/>
    <col min="10743" max="10993" width="12.85546875" style="21" customWidth="1"/>
    <col min="10994" max="10994" width="14.42578125" style="21" customWidth="1"/>
    <col min="10995" max="10997" width="12.85546875" style="21"/>
    <col min="10998" max="10998" width="27.42578125" style="21" customWidth="1"/>
    <col min="10999" max="11249" width="12.85546875" style="21" customWidth="1"/>
    <col min="11250" max="11250" width="14.42578125" style="21" customWidth="1"/>
    <col min="11251" max="11253" width="12.85546875" style="21"/>
    <col min="11254" max="11254" width="27.42578125" style="21" customWidth="1"/>
    <col min="11255" max="11505" width="12.85546875" style="21" customWidth="1"/>
    <col min="11506" max="11506" width="14.42578125" style="21" customWidth="1"/>
    <col min="11507" max="11509" width="12.85546875" style="21"/>
    <col min="11510" max="11510" width="27.42578125" style="21" customWidth="1"/>
    <col min="11511" max="11761" width="12.85546875" style="21" customWidth="1"/>
    <col min="11762" max="11762" width="14.42578125" style="21" customWidth="1"/>
    <col min="11763" max="11765" width="12.85546875" style="21"/>
    <col min="11766" max="11766" width="27.42578125" style="21" customWidth="1"/>
    <col min="11767" max="12017" width="12.85546875" style="21" customWidth="1"/>
    <col min="12018" max="12018" width="14.42578125" style="21" customWidth="1"/>
    <col min="12019" max="12021" width="12.85546875" style="21"/>
    <col min="12022" max="12022" width="27.42578125" style="21" customWidth="1"/>
    <col min="12023" max="12273" width="12.85546875" style="21" customWidth="1"/>
    <col min="12274" max="12274" width="14.42578125" style="21" customWidth="1"/>
    <col min="12275" max="12277" width="12.85546875" style="21"/>
    <col min="12278" max="12278" width="27.42578125" style="21" customWidth="1"/>
    <col min="12279" max="12529" width="12.85546875" style="21" customWidth="1"/>
    <col min="12530" max="12530" width="14.42578125" style="21" customWidth="1"/>
    <col min="12531" max="12533" width="12.85546875" style="21"/>
    <col min="12534" max="12534" width="27.42578125" style="21" customWidth="1"/>
    <col min="12535" max="12785" width="12.85546875" style="21" customWidth="1"/>
    <col min="12786" max="12786" width="14.42578125" style="21" customWidth="1"/>
    <col min="12787" max="12789" width="12.85546875" style="21"/>
    <col min="12790" max="12790" width="27.42578125" style="21" customWidth="1"/>
    <col min="12791" max="13041" width="12.85546875" style="21" customWidth="1"/>
    <col min="13042" max="13042" width="14.42578125" style="21" customWidth="1"/>
    <col min="13043" max="13045" width="12.85546875" style="21"/>
    <col min="13046" max="13046" width="27.42578125" style="21" customWidth="1"/>
    <col min="13047" max="13297" width="12.85546875" style="21" customWidth="1"/>
    <col min="13298" max="13298" width="14.42578125" style="21" customWidth="1"/>
    <col min="13299" max="13301" width="12.85546875" style="21"/>
    <col min="13302" max="13302" width="27.42578125" style="21" customWidth="1"/>
    <col min="13303" max="13553" width="12.85546875" style="21" customWidth="1"/>
    <col min="13554" max="13554" width="14.42578125" style="21" customWidth="1"/>
    <col min="13555" max="13557" width="12.85546875" style="21"/>
    <col min="13558" max="13558" width="27.42578125" style="21" customWidth="1"/>
    <col min="13559" max="13809" width="12.85546875" style="21" customWidth="1"/>
    <col min="13810" max="13810" width="14.42578125" style="21" customWidth="1"/>
    <col min="13811" max="13813" width="12.85546875" style="21"/>
    <col min="13814" max="13814" width="27.42578125" style="21" customWidth="1"/>
    <col min="13815" max="14065" width="12.85546875" style="21" customWidth="1"/>
    <col min="14066" max="14066" width="14.42578125" style="21" customWidth="1"/>
    <col min="14067" max="14069" width="12.85546875" style="21"/>
    <col min="14070" max="14070" width="27.42578125" style="21" customWidth="1"/>
    <col min="14071" max="14321" width="12.85546875" style="21" customWidth="1"/>
    <col min="14322" max="14322" width="14.42578125" style="21" customWidth="1"/>
    <col min="14323" max="14325" width="12.85546875" style="21"/>
    <col min="14326" max="14326" width="27.42578125" style="21" customWidth="1"/>
    <col min="14327" max="14577" width="12.85546875" style="21" customWidth="1"/>
    <col min="14578" max="14578" width="14.42578125" style="21" customWidth="1"/>
    <col min="14579" max="14581" width="12.85546875" style="21"/>
    <col min="14582" max="14582" width="27.42578125" style="21" customWidth="1"/>
    <col min="14583" max="14833" width="12.85546875" style="21" customWidth="1"/>
    <col min="14834" max="14834" width="14.42578125" style="21" customWidth="1"/>
    <col min="14835" max="14837" width="12.85546875" style="21"/>
    <col min="14838" max="14838" width="27.42578125" style="21" customWidth="1"/>
    <col min="14839" max="15089" width="12.85546875" style="21" customWidth="1"/>
    <col min="15090" max="15090" width="14.42578125" style="21" customWidth="1"/>
    <col min="15091" max="15093" width="12.85546875" style="21"/>
    <col min="15094" max="15094" width="27.42578125" style="21" customWidth="1"/>
    <col min="15095" max="15345" width="12.85546875" style="21" customWidth="1"/>
    <col min="15346" max="15346" width="14.42578125" style="21" customWidth="1"/>
    <col min="15347" max="15349" width="12.85546875" style="21"/>
    <col min="15350" max="15350" width="27.42578125" style="21" customWidth="1"/>
    <col min="15351" max="15601" width="12.85546875" style="21" customWidth="1"/>
    <col min="15602" max="15602" width="14.42578125" style="21" customWidth="1"/>
    <col min="15603" max="15605" width="12.85546875" style="21"/>
    <col min="15606" max="15606" width="27.42578125" style="21" customWidth="1"/>
    <col min="15607" max="15857" width="12.85546875" style="21" customWidth="1"/>
    <col min="15858" max="15858" width="14.42578125" style="21" customWidth="1"/>
    <col min="15859" max="15861" width="12.85546875" style="21"/>
    <col min="15862" max="15862" width="27.42578125" style="21" customWidth="1"/>
    <col min="15863" max="16113" width="12.85546875" style="21" customWidth="1"/>
    <col min="16114" max="16114" width="14.42578125" style="21" customWidth="1"/>
    <col min="16115" max="16117" width="12.85546875" style="21"/>
    <col min="16118" max="16118" width="27.42578125" style="21" customWidth="1"/>
    <col min="16119" max="16360" width="12.85546875" style="21" customWidth="1"/>
    <col min="16361" max="16384" width="12.85546875" style="21"/>
  </cols>
  <sheetData>
    <row r="1" spans="1:417" x14ac:dyDescent="0.2">
      <c r="E1" s="22"/>
    </row>
    <row r="2" spans="1:417" x14ac:dyDescent="0.2">
      <c r="A2" s="23" t="s">
        <v>6</v>
      </c>
      <c r="B2" s="23">
        <f>YEAR(B5)</f>
        <v>2022</v>
      </c>
      <c r="C2" s="23">
        <f t="shared" ref="C2:BN2" si="0">YEAR(C5)</f>
        <v>2022</v>
      </c>
      <c r="D2" s="23">
        <f t="shared" si="0"/>
        <v>2022</v>
      </c>
      <c r="E2" s="23">
        <f t="shared" si="0"/>
        <v>2022</v>
      </c>
      <c r="F2" s="23">
        <f t="shared" si="0"/>
        <v>2022</v>
      </c>
      <c r="G2" s="23">
        <f t="shared" si="0"/>
        <v>2022</v>
      </c>
      <c r="H2" s="23">
        <f t="shared" si="0"/>
        <v>2022</v>
      </c>
      <c r="I2" s="23">
        <f t="shared" si="0"/>
        <v>2022</v>
      </c>
      <c r="J2" s="23">
        <f t="shared" si="0"/>
        <v>2022</v>
      </c>
      <c r="K2" s="23">
        <f t="shared" si="0"/>
        <v>2022</v>
      </c>
      <c r="L2" s="23">
        <f t="shared" si="0"/>
        <v>2022</v>
      </c>
      <c r="M2" s="23">
        <f t="shared" si="0"/>
        <v>2022</v>
      </c>
      <c r="N2" s="23">
        <f t="shared" si="0"/>
        <v>2023</v>
      </c>
      <c r="O2" s="23">
        <f t="shared" si="0"/>
        <v>2023</v>
      </c>
      <c r="P2" s="23">
        <f t="shared" si="0"/>
        <v>2023</v>
      </c>
      <c r="Q2" s="23">
        <f t="shared" si="0"/>
        <v>2023</v>
      </c>
      <c r="R2" s="23">
        <f t="shared" si="0"/>
        <v>2023</v>
      </c>
      <c r="S2" s="23">
        <f t="shared" si="0"/>
        <v>2023</v>
      </c>
      <c r="T2" s="23">
        <f t="shared" si="0"/>
        <v>2023</v>
      </c>
      <c r="U2" s="23">
        <f t="shared" si="0"/>
        <v>2023</v>
      </c>
      <c r="V2" s="23">
        <f t="shared" si="0"/>
        <v>2023</v>
      </c>
      <c r="W2" s="23">
        <f t="shared" si="0"/>
        <v>2023</v>
      </c>
      <c r="X2" s="23">
        <f t="shared" si="0"/>
        <v>2023</v>
      </c>
      <c r="Y2" s="23">
        <f t="shared" si="0"/>
        <v>2023</v>
      </c>
      <c r="Z2" s="23">
        <f t="shared" si="0"/>
        <v>2024</v>
      </c>
      <c r="AA2" s="23">
        <f t="shared" si="0"/>
        <v>2024</v>
      </c>
      <c r="AB2" s="23">
        <f t="shared" si="0"/>
        <v>2024</v>
      </c>
      <c r="AC2" s="23">
        <f t="shared" si="0"/>
        <v>2024</v>
      </c>
      <c r="AD2" s="23">
        <f t="shared" si="0"/>
        <v>2024</v>
      </c>
      <c r="AE2" s="23">
        <f t="shared" si="0"/>
        <v>2024</v>
      </c>
      <c r="AF2" s="23">
        <f t="shared" si="0"/>
        <v>2024</v>
      </c>
      <c r="AG2" s="23">
        <f t="shared" si="0"/>
        <v>2024</v>
      </c>
      <c r="AH2" s="23">
        <f t="shared" si="0"/>
        <v>2024</v>
      </c>
      <c r="AI2" s="23">
        <f t="shared" si="0"/>
        <v>2024</v>
      </c>
      <c r="AJ2" s="23">
        <f t="shared" si="0"/>
        <v>2024</v>
      </c>
      <c r="AK2" s="23">
        <f t="shared" si="0"/>
        <v>2024</v>
      </c>
      <c r="AL2" s="23">
        <f t="shared" si="0"/>
        <v>2025</v>
      </c>
      <c r="AM2" s="23">
        <f t="shared" si="0"/>
        <v>2025</v>
      </c>
      <c r="AN2" s="23">
        <f t="shared" si="0"/>
        <v>2025</v>
      </c>
      <c r="AO2" s="23">
        <f t="shared" si="0"/>
        <v>2025</v>
      </c>
      <c r="AP2" s="23">
        <f t="shared" si="0"/>
        <v>2025</v>
      </c>
      <c r="AQ2" s="23">
        <f t="shared" si="0"/>
        <v>2025</v>
      </c>
      <c r="AR2" s="23">
        <f t="shared" si="0"/>
        <v>2025</v>
      </c>
      <c r="AS2" s="23">
        <f t="shared" si="0"/>
        <v>2025</v>
      </c>
      <c r="AT2" s="23">
        <f t="shared" si="0"/>
        <v>2025</v>
      </c>
      <c r="AU2" s="23">
        <f t="shared" si="0"/>
        <v>2025</v>
      </c>
      <c r="AV2" s="23">
        <f t="shared" si="0"/>
        <v>2025</v>
      </c>
      <c r="AW2" s="23">
        <f t="shared" si="0"/>
        <v>2025</v>
      </c>
      <c r="AX2" s="23">
        <f t="shared" si="0"/>
        <v>2026</v>
      </c>
      <c r="AY2" s="23">
        <f t="shared" si="0"/>
        <v>2026</v>
      </c>
      <c r="AZ2" s="23">
        <f t="shared" si="0"/>
        <v>2026</v>
      </c>
      <c r="BA2" s="23">
        <f t="shared" si="0"/>
        <v>2026</v>
      </c>
      <c r="BB2" s="23">
        <f t="shared" si="0"/>
        <v>2026</v>
      </c>
      <c r="BC2" s="23">
        <f t="shared" si="0"/>
        <v>2026</v>
      </c>
      <c r="BD2" s="23">
        <f t="shared" si="0"/>
        <v>2026</v>
      </c>
      <c r="BE2" s="23">
        <f t="shared" si="0"/>
        <v>2026</v>
      </c>
      <c r="BF2" s="23">
        <f t="shared" si="0"/>
        <v>2026</v>
      </c>
      <c r="BG2" s="23">
        <f t="shared" si="0"/>
        <v>2026</v>
      </c>
      <c r="BH2" s="23">
        <f t="shared" si="0"/>
        <v>2026</v>
      </c>
      <c r="BI2" s="23">
        <f t="shared" si="0"/>
        <v>2026</v>
      </c>
      <c r="BJ2" s="23">
        <f t="shared" si="0"/>
        <v>2027</v>
      </c>
      <c r="BK2" s="23">
        <f t="shared" si="0"/>
        <v>2027</v>
      </c>
      <c r="BL2" s="23">
        <f t="shared" si="0"/>
        <v>2027</v>
      </c>
      <c r="BM2" s="23">
        <f t="shared" si="0"/>
        <v>2027</v>
      </c>
      <c r="BN2" s="23">
        <f t="shared" si="0"/>
        <v>2027</v>
      </c>
      <c r="BO2" s="23">
        <f t="shared" ref="BO2:DZ2" si="1">YEAR(BO5)</f>
        <v>2027</v>
      </c>
      <c r="BP2" s="23">
        <f t="shared" si="1"/>
        <v>2027</v>
      </c>
      <c r="BQ2" s="23">
        <f t="shared" si="1"/>
        <v>2027</v>
      </c>
      <c r="BR2" s="23">
        <f t="shared" si="1"/>
        <v>2027</v>
      </c>
      <c r="BS2" s="23">
        <f t="shared" si="1"/>
        <v>2027</v>
      </c>
      <c r="BT2" s="23">
        <f t="shared" si="1"/>
        <v>2027</v>
      </c>
      <c r="BU2" s="23">
        <f t="shared" si="1"/>
        <v>2027</v>
      </c>
      <c r="BV2" s="23">
        <f t="shared" si="1"/>
        <v>2028</v>
      </c>
      <c r="BW2" s="23">
        <f t="shared" si="1"/>
        <v>2028</v>
      </c>
      <c r="BX2" s="23">
        <f t="shared" si="1"/>
        <v>2028</v>
      </c>
      <c r="BY2" s="23">
        <f t="shared" si="1"/>
        <v>2028</v>
      </c>
      <c r="BZ2" s="23">
        <f t="shared" si="1"/>
        <v>2028</v>
      </c>
      <c r="CA2" s="23">
        <f t="shared" si="1"/>
        <v>2028</v>
      </c>
      <c r="CB2" s="23">
        <f t="shared" si="1"/>
        <v>2028</v>
      </c>
      <c r="CC2" s="23">
        <f t="shared" si="1"/>
        <v>2028</v>
      </c>
      <c r="CD2" s="23">
        <f t="shared" si="1"/>
        <v>2028</v>
      </c>
      <c r="CE2" s="23">
        <f t="shared" si="1"/>
        <v>2028</v>
      </c>
      <c r="CF2" s="23">
        <f t="shared" si="1"/>
        <v>2028</v>
      </c>
      <c r="CG2" s="23">
        <f t="shared" si="1"/>
        <v>2028</v>
      </c>
      <c r="CH2" s="23">
        <f t="shared" si="1"/>
        <v>2029</v>
      </c>
      <c r="CI2" s="23">
        <f t="shared" si="1"/>
        <v>2029</v>
      </c>
      <c r="CJ2" s="23">
        <f t="shared" si="1"/>
        <v>2029</v>
      </c>
      <c r="CK2" s="23">
        <f t="shared" si="1"/>
        <v>2029</v>
      </c>
      <c r="CL2" s="23">
        <f t="shared" si="1"/>
        <v>2029</v>
      </c>
      <c r="CM2" s="23">
        <f t="shared" si="1"/>
        <v>2029</v>
      </c>
      <c r="CN2" s="23">
        <f t="shared" si="1"/>
        <v>2029</v>
      </c>
      <c r="CO2" s="23">
        <f t="shared" si="1"/>
        <v>2029</v>
      </c>
      <c r="CP2" s="23">
        <f t="shared" si="1"/>
        <v>2029</v>
      </c>
      <c r="CQ2" s="23">
        <f t="shared" si="1"/>
        <v>2029</v>
      </c>
      <c r="CR2" s="23">
        <f t="shared" si="1"/>
        <v>2029</v>
      </c>
      <c r="CS2" s="23">
        <f t="shared" si="1"/>
        <v>2029</v>
      </c>
      <c r="CT2" s="23">
        <f t="shared" si="1"/>
        <v>2030</v>
      </c>
      <c r="CU2" s="23">
        <f t="shared" si="1"/>
        <v>2030</v>
      </c>
      <c r="CV2" s="23">
        <f t="shared" si="1"/>
        <v>2030</v>
      </c>
      <c r="CW2" s="23">
        <f t="shared" si="1"/>
        <v>2030</v>
      </c>
      <c r="CX2" s="23">
        <f t="shared" si="1"/>
        <v>2030</v>
      </c>
      <c r="CY2" s="23">
        <f t="shared" si="1"/>
        <v>2030</v>
      </c>
      <c r="CZ2" s="23">
        <f t="shared" si="1"/>
        <v>2030</v>
      </c>
      <c r="DA2" s="23">
        <f t="shared" si="1"/>
        <v>2030</v>
      </c>
      <c r="DB2" s="23">
        <f t="shared" si="1"/>
        <v>2030</v>
      </c>
      <c r="DC2" s="23">
        <f t="shared" si="1"/>
        <v>2030</v>
      </c>
      <c r="DD2" s="23">
        <f t="shared" si="1"/>
        <v>2030</v>
      </c>
      <c r="DE2" s="23">
        <f t="shared" si="1"/>
        <v>2030</v>
      </c>
      <c r="DF2" s="23">
        <f t="shared" si="1"/>
        <v>2031</v>
      </c>
      <c r="DG2" s="23">
        <f t="shared" si="1"/>
        <v>2031</v>
      </c>
      <c r="DH2" s="23">
        <f t="shared" si="1"/>
        <v>2031</v>
      </c>
      <c r="DI2" s="23">
        <f t="shared" si="1"/>
        <v>2031</v>
      </c>
      <c r="DJ2" s="23">
        <f t="shared" si="1"/>
        <v>2031</v>
      </c>
      <c r="DK2" s="23">
        <f t="shared" si="1"/>
        <v>2031</v>
      </c>
      <c r="DL2" s="23">
        <f t="shared" si="1"/>
        <v>2031</v>
      </c>
      <c r="DM2" s="23">
        <f t="shared" si="1"/>
        <v>2031</v>
      </c>
      <c r="DN2" s="23">
        <f t="shared" si="1"/>
        <v>2031</v>
      </c>
      <c r="DO2" s="23">
        <f t="shared" si="1"/>
        <v>2031</v>
      </c>
      <c r="DP2" s="23">
        <f t="shared" si="1"/>
        <v>2031</v>
      </c>
      <c r="DQ2" s="23">
        <f t="shared" si="1"/>
        <v>2031</v>
      </c>
      <c r="DR2" s="23">
        <f t="shared" si="1"/>
        <v>2032</v>
      </c>
      <c r="DS2" s="23">
        <f t="shared" si="1"/>
        <v>2032</v>
      </c>
      <c r="DT2" s="23">
        <f t="shared" si="1"/>
        <v>2032</v>
      </c>
      <c r="DU2" s="23">
        <f t="shared" si="1"/>
        <v>2032</v>
      </c>
      <c r="DV2" s="23">
        <f t="shared" si="1"/>
        <v>2032</v>
      </c>
      <c r="DW2" s="23">
        <f t="shared" si="1"/>
        <v>2032</v>
      </c>
      <c r="DX2" s="23">
        <f t="shared" si="1"/>
        <v>2032</v>
      </c>
      <c r="DY2" s="23">
        <f t="shared" si="1"/>
        <v>2032</v>
      </c>
      <c r="DZ2" s="23">
        <f t="shared" si="1"/>
        <v>2032</v>
      </c>
      <c r="EA2" s="23">
        <f t="shared" ref="EA2:GL2" si="2">YEAR(EA5)</f>
        <v>2032</v>
      </c>
      <c r="EB2" s="23">
        <f t="shared" si="2"/>
        <v>2032</v>
      </c>
      <c r="EC2" s="23">
        <f t="shared" si="2"/>
        <v>2032</v>
      </c>
      <c r="ED2" s="23">
        <f t="shared" si="2"/>
        <v>2033</v>
      </c>
      <c r="EE2" s="23">
        <f t="shared" si="2"/>
        <v>2033</v>
      </c>
      <c r="EF2" s="23">
        <f t="shared" si="2"/>
        <v>2033</v>
      </c>
      <c r="EG2" s="23">
        <f t="shared" si="2"/>
        <v>2033</v>
      </c>
      <c r="EH2" s="23">
        <f t="shared" si="2"/>
        <v>2033</v>
      </c>
      <c r="EI2" s="23">
        <f t="shared" si="2"/>
        <v>2033</v>
      </c>
      <c r="EJ2" s="23">
        <f t="shared" si="2"/>
        <v>2033</v>
      </c>
      <c r="EK2" s="23">
        <f t="shared" si="2"/>
        <v>2033</v>
      </c>
      <c r="EL2" s="23">
        <f t="shared" si="2"/>
        <v>2033</v>
      </c>
      <c r="EM2" s="23">
        <f t="shared" si="2"/>
        <v>2033</v>
      </c>
      <c r="EN2" s="23">
        <f t="shared" si="2"/>
        <v>2033</v>
      </c>
      <c r="EO2" s="23">
        <f t="shared" si="2"/>
        <v>2033</v>
      </c>
      <c r="EP2" s="23">
        <f t="shared" si="2"/>
        <v>2034</v>
      </c>
      <c r="EQ2" s="23">
        <f t="shared" si="2"/>
        <v>2034</v>
      </c>
      <c r="ER2" s="23">
        <f t="shared" si="2"/>
        <v>2034</v>
      </c>
      <c r="ES2" s="23">
        <f t="shared" si="2"/>
        <v>2034</v>
      </c>
      <c r="ET2" s="23">
        <f t="shared" si="2"/>
        <v>2034</v>
      </c>
      <c r="EU2" s="23">
        <f t="shared" si="2"/>
        <v>2034</v>
      </c>
      <c r="EV2" s="23">
        <f t="shared" si="2"/>
        <v>2034</v>
      </c>
      <c r="EW2" s="23">
        <f t="shared" si="2"/>
        <v>2034</v>
      </c>
      <c r="EX2" s="23">
        <f t="shared" si="2"/>
        <v>2034</v>
      </c>
      <c r="EY2" s="23">
        <f t="shared" si="2"/>
        <v>2034</v>
      </c>
      <c r="EZ2" s="23">
        <f t="shared" si="2"/>
        <v>2034</v>
      </c>
      <c r="FA2" s="23">
        <f t="shared" si="2"/>
        <v>2034</v>
      </c>
      <c r="FB2" s="23">
        <f t="shared" si="2"/>
        <v>2035</v>
      </c>
      <c r="FC2" s="23">
        <f t="shared" si="2"/>
        <v>2035</v>
      </c>
      <c r="FD2" s="23">
        <f t="shared" si="2"/>
        <v>2035</v>
      </c>
      <c r="FE2" s="23">
        <f t="shared" si="2"/>
        <v>2035</v>
      </c>
      <c r="FF2" s="23">
        <f t="shared" si="2"/>
        <v>2035</v>
      </c>
      <c r="FG2" s="23">
        <f t="shared" si="2"/>
        <v>2035</v>
      </c>
      <c r="FH2" s="23">
        <f t="shared" si="2"/>
        <v>2035</v>
      </c>
      <c r="FI2" s="23">
        <f t="shared" si="2"/>
        <v>2035</v>
      </c>
      <c r="FJ2" s="23">
        <f t="shared" si="2"/>
        <v>2035</v>
      </c>
      <c r="FK2" s="23">
        <f t="shared" si="2"/>
        <v>2035</v>
      </c>
      <c r="FL2" s="23">
        <f t="shared" si="2"/>
        <v>2035</v>
      </c>
      <c r="FM2" s="23">
        <f t="shared" si="2"/>
        <v>2035</v>
      </c>
      <c r="FN2" s="23">
        <f t="shared" si="2"/>
        <v>2036</v>
      </c>
      <c r="FO2" s="23">
        <f t="shared" si="2"/>
        <v>2036</v>
      </c>
      <c r="FP2" s="23">
        <f t="shared" si="2"/>
        <v>2036</v>
      </c>
      <c r="FQ2" s="23">
        <f t="shared" si="2"/>
        <v>2036</v>
      </c>
      <c r="FR2" s="23">
        <f t="shared" si="2"/>
        <v>2036</v>
      </c>
      <c r="FS2" s="23">
        <f t="shared" si="2"/>
        <v>2036</v>
      </c>
      <c r="FT2" s="23">
        <f t="shared" si="2"/>
        <v>2036</v>
      </c>
      <c r="FU2" s="23">
        <f t="shared" si="2"/>
        <v>2036</v>
      </c>
      <c r="FV2" s="23">
        <f t="shared" si="2"/>
        <v>2036</v>
      </c>
      <c r="FW2" s="23">
        <f t="shared" si="2"/>
        <v>2036</v>
      </c>
      <c r="FX2" s="23">
        <f t="shared" si="2"/>
        <v>2036</v>
      </c>
      <c r="FY2" s="23">
        <f t="shared" si="2"/>
        <v>2036</v>
      </c>
      <c r="FZ2" s="23">
        <f t="shared" si="2"/>
        <v>2037</v>
      </c>
      <c r="GA2" s="23">
        <f t="shared" si="2"/>
        <v>2037</v>
      </c>
      <c r="GB2" s="23">
        <f t="shared" si="2"/>
        <v>2037</v>
      </c>
      <c r="GC2" s="23">
        <f t="shared" si="2"/>
        <v>2037</v>
      </c>
      <c r="GD2" s="23">
        <f t="shared" si="2"/>
        <v>2037</v>
      </c>
      <c r="GE2" s="23">
        <f t="shared" si="2"/>
        <v>2037</v>
      </c>
      <c r="GF2" s="23">
        <f t="shared" si="2"/>
        <v>2037</v>
      </c>
      <c r="GG2" s="23">
        <f t="shared" si="2"/>
        <v>2037</v>
      </c>
      <c r="GH2" s="23">
        <f t="shared" si="2"/>
        <v>2037</v>
      </c>
      <c r="GI2" s="23">
        <f t="shared" si="2"/>
        <v>2037</v>
      </c>
      <c r="GJ2" s="23">
        <f t="shared" si="2"/>
        <v>2037</v>
      </c>
      <c r="GK2" s="23">
        <f t="shared" si="2"/>
        <v>2037</v>
      </c>
      <c r="GL2" s="23">
        <f t="shared" si="2"/>
        <v>2038</v>
      </c>
      <c r="GM2" s="23">
        <f t="shared" ref="GM2:IX2" si="3">YEAR(GM5)</f>
        <v>2038</v>
      </c>
      <c r="GN2" s="23">
        <f t="shared" si="3"/>
        <v>2038</v>
      </c>
      <c r="GO2" s="23">
        <f t="shared" si="3"/>
        <v>2038</v>
      </c>
      <c r="GP2" s="23">
        <f t="shared" si="3"/>
        <v>2038</v>
      </c>
      <c r="GQ2" s="23">
        <f t="shared" si="3"/>
        <v>2038</v>
      </c>
      <c r="GR2" s="23">
        <f t="shared" si="3"/>
        <v>2038</v>
      </c>
      <c r="GS2" s="23">
        <f t="shared" si="3"/>
        <v>2038</v>
      </c>
      <c r="GT2" s="23">
        <f t="shared" si="3"/>
        <v>2038</v>
      </c>
      <c r="GU2" s="23">
        <f t="shared" si="3"/>
        <v>2038</v>
      </c>
      <c r="GV2" s="23">
        <f t="shared" si="3"/>
        <v>2038</v>
      </c>
      <c r="GW2" s="23">
        <f t="shared" si="3"/>
        <v>2038</v>
      </c>
      <c r="GX2" s="23">
        <f t="shared" si="3"/>
        <v>2039</v>
      </c>
      <c r="GY2" s="23">
        <f t="shared" si="3"/>
        <v>2039</v>
      </c>
      <c r="GZ2" s="23">
        <f t="shared" si="3"/>
        <v>2039</v>
      </c>
      <c r="HA2" s="23">
        <f t="shared" si="3"/>
        <v>2039</v>
      </c>
      <c r="HB2" s="23">
        <f t="shared" si="3"/>
        <v>2039</v>
      </c>
      <c r="HC2" s="23">
        <f t="shared" si="3"/>
        <v>2039</v>
      </c>
      <c r="HD2" s="23">
        <f t="shared" si="3"/>
        <v>2039</v>
      </c>
      <c r="HE2" s="23">
        <f t="shared" si="3"/>
        <v>2039</v>
      </c>
      <c r="HF2" s="23">
        <f t="shared" si="3"/>
        <v>2039</v>
      </c>
      <c r="HG2" s="23">
        <f t="shared" si="3"/>
        <v>2039</v>
      </c>
      <c r="HH2" s="23">
        <f t="shared" si="3"/>
        <v>2039</v>
      </c>
      <c r="HI2" s="23">
        <f t="shared" si="3"/>
        <v>2039</v>
      </c>
      <c r="HJ2" s="23">
        <f t="shared" si="3"/>
        <v>2040</v>
      </c>
      <c r="HK2" s="23">
        <f t="shared" si="3"/>
        <v>2040</v>
      </c>
      <c r="HL2" s="23">
        <f t="shared" si="3"/>
        <v>2040</v>
      </c>
      <c r="HM2" s="23">
        <f t="shared" si="3"/>
        <v>2040</v>
      </c>
      <c r="HN2" s="23">
        <f t="shared" si="3"/>
        <v>2040</v>
      </c>
      <c r="HO2" s="23">
        <f t="shared" si="3"/>
        <v>2040</v>
      </c>
      <c r="HP2" s="23">
        <f t="shared" si="3"/>
        <v>2040</v>
      </c>
      <c r="HQ2" s="23">
        <f t="shared" si="3"/>
        <v>2040</v>
      </c>
      <c r="HR2" s="23">
        <f t="shared" si="3"/>
        <v>2040</v>
      </c>
      <c r="HS2" s="23">
        <f t="shared" si="3"/>
        <v>2040</v>
      </c>
      <c r="HT2" s="23">
        <f t="shared" si="3"/>
        <v>2040</v>
      </c>
      <c r="HU2" s="23">
        <f t="shared" si="3"/>
        <v>2040</v>
      </c>
      <c r="HV2" s="23">
        <f t="shared" si="3"/>
        <v>2041</v>
      </c>
      <c r="HW2" s="23">
        <f t="shared" si="3"/>
        <v>2041</v>
      </c>
      <c r="HX2" s="23">
        <f t="shared" si="3"/>
        <v>2041</v>
      </c>
      <c r="HY2" s="23">
        <f t="shared" si="3"/>
        <v>2041</v>
      </c>
      <c r="HZ2" s="23">
        <f t="shared" si="3"/>
        <v>2041</v>
      </c>
      <c r="IA2" s="23">
        <f t="shared" si="3"/>
        <v>2041</v>
      </c>
      <c r="IB2" s="23">
        <f t="shared" si="3"/>
        <v>2041</v>
      </c>
      <c r="IC2" s="23">
        <f t="shared" si="3"/>
        <v>2041</v>
      </c>
      <c r="ID2" s="23">
        <f t="shared" si="3"/>
        <v>2041</v>
      </c>
      <c r="IE2" s="23">
        <f t="shared" si="3"/>
        <v>2041</v>
      </c>
      <c r="IF2" s="23">
        <f t="shared" si="3"/>
        <v>2041</v>
      </c>
      <c r="IG2" s="23">
        <f t="shared" si="3"/>
        <v>2041</v>
      </c>
      <c r="IH2" s="23">
        <f t="shared" si="3"/>
        <v>2042</v>
      </c>
      <c r="II2" s="23">
        <f t="shared" si="3"/>
        <v>2042</v>
      </c>
      <c r="IJ2" s="23">
        <f t="shared" si="3"/>
        <v>2042</v>
      </c>
      <c r="IK2" s="23">
        <f t="shared" si="3"/>
        <v>2042</v>
      </c>
      <c r="IL2" s="23">
        <f t="shared" si="3"/>
        <v>2042</v>
      </c>
      <c r="IM2" s="23">
        <f t="shared" si="3"/>
        <v>2042</v>
      </c>
      <c r="IN2" s="23">
        <f t="shared" si="3"/>
        <v>2042</v>
      </c>
      <c r="IO2" s="23">
        <f t="shared" si="3"/>
        <v>2042</v>
      </c>
      <c r="IP2" s="23">
        <f t="shared" si="3"/>
        <v>2042</v>
      </c>
      <c r="IQ2" s="23">
        <f t="shared" si="3"/>
        <v>2042</v>
      </c>
      <c r="IR2" s="23">
        <f t="shared" si="3"/>
        <v>2042</v>
      </c>
      <c r="IS2" s="23">
        <f t="shared" si="3"/>
        <v>2042</v>
      </c>
      <c r="IT2" s="23">
        <f t="shared" si="3"/>
        <v>2043</v>
      </c>
      <c r="IU2" s="23">
        <f t="shared" si="3"/>
        <v>2043</v>
      </c>
      <c r="IV2" s="23">
        <f t="shared" si="3"/>
        <v>2043</v>
      </c>
      <c r="IW2" s="23">
        <f t="shared" si="3"/>
        <v>2043</v>
      </c>
      <c r="IX2" s="23">
        <f t="shared" si="3"/>
        <v>2043</v>
      </c>
      <c r="IY2" s="23">
        <f t="shared" ref="IY2:LJ2" si="4">YEAR(IY5)</f>
        <v>2043</v>
      </c>
      <c r="IZ2" s="23">
        <f t="shared" si="4"/>
        <v>2043</v>
      </c>
      <c r="JA2" s="23">
        <f t="shared" si="4"/>
        <v>2043</v>
      </c>
      <c r="JB2" s="23">
        <f t="shared" si="4"/>
        <v>2043</v>
      </c>
      <c r="JC2" s="23">
        <f t="shared" si="4"/>
        <v>2043</v>
      </c>
      <c r="JD2" s="23">
        <f t="shared" si="4"/>
        <v>2043</v>
      </c>
      <c r="JE2" s="23">
        <f t="shared" si="4"/>
        <v>2043</v>
      </c>
      <c r="JF2" s="23">
        <f>YEAR(JF5)</f>
        <v>2044</v>
      </c>
      <c r="JG2" s="23">
        <f t="shared" si="4"/>
        <v>2044</v>
      </c>
      <c r="JH2" s="23">
        <f t="shared" si="4"/>
        <v>2044</v>
      </c>
      <c r="JI2" s="23">
        <f t="shared" si="4"/>
        <v>2044</v>
      </c>
      <c r="JJ2" s="23">
        <f t="shared" si="4"/>
        <v>2044</v>
      </c>
      <c r="JK2" s="23">
        <f t="shared" si="4"/>
        <v>2044</v>
      </c>
      <c r="JL2" s="23">
        <f t="shared" si="4"/>
        <v>2044</v>
      </c>
      <c r="JM2" s="23">
        <f t="shared" si="4"/>
        <v>2044</v>
      </c>
      <c r="JN2" s="23">
        <f t="shared" si="4"/>
        <v>2044</v>
      </c>
      <c r="JO2" s="23">
        <f t="shared" si="4"/>
        <v>2044</v>
      </c>
      <c r="JP2" s="23">
        <f t="shared" si="4"/>
        <v>2044</v>
      </c>
      <c r="JQ2" s="23">
        <f t="shared" si="4"/>
        <v>2044</v>
      </c>
      <c r="JR2" s="23">
        <f t="shared" si="4"/>
        <v>2045</v>
      </c>
      <c r="JS2" s="23">
        <f t="shared" si="4"/>
        <v>2045</v>
      </c>
      <c r="JT2" s="23">
        <f t="shared" si="4"/>
        <v>2045</v>
      </c>
      <c r="JU2" s="23">
        <f t="shared" si="4"/>
        <v>2045</v>
      </c>
      <c r="JV2" s="23">
        <f t="shared" si="4"/>
        <v>2045</v>
      </c>
      <c r="JW2" s="23">
        <f t="shared" si="4"/>
        <v>2045</v>
      </c>
      <c r="JX2" s="23">
        <f t="shared" si="4"/>
        <v>2045</v>
      </c>
      <c r="JY2" s="23">
        <f t="shared" si="4"/>
        <v>2045</v>
      </c>
      <c r="JZ2" s="23">
        <f t="shared" si="4"/>
        <v>2045</v>
      </c>
      <c r="KA2" s="23">
        <f t="shared" si="4"/>
        <v>2045</v>
      </c>
      <c r="KB2" s="23">
        <f t="shared" si="4"/>
        <v>2045</v>
      </c>
      <c r="KC2" s="23">
        <f t="shared" si="4"/>
        <v>2045</v>
      </c>
      <c r="KD2" s="23">
        <f t="shared" si="4"/>
        <v>2046</v>
      </c>
      <c r="KE2" s="23">
        <f t="shared" si="4"/>
        <v>2046</v>
      </c>
      <c r="KF2" s="23">
        <f t="shared" si="4"/>
        <v>2046</v>
      </c>
      <c r="KG2" s="23">
        <f t="shared" si="4"/>
        <v>2046</v>
      </c>
      <c r="KH2" s="23">
        <f t="shared" si="4"/>
        <v>2046</v>
      </c>
      <c r="KI2" s="23">
        <f t="shared" si="4"/>
        <v>2046</v>
      </c>
      <c r="KJ2" s="23">
        <f t="shared" si="4"/>
        <v>2046</v>
      </c>
      <c r="KK2" s="23">
        <f t="shared" si="4"/>
        <v>2046</v>
      </c>
      <c r="KL2" s="23">
        <f t="shared" si="4"/>
        <v>2046</v>
      </c>
      <c r="KM2" s="23">
        <f t="shared" si="4"/>
        <v>2046</v>
      </c>
      <c r="KN2" s="23">
        <f t="shared" si="4"/>
        <v>2046</v>
      </c>
      <c r="KO2" s="23">
        <f t="shared" si="4"/>
        <v>2046</v>
      </c>
      <c r="KP2" s="23">
        <f t="shared" si="4"/>
        <v>2047</v>
      </c>
      <c r="KQ2" s="23">
        <f t="shared" si="4"/>
        <v>2047</v>
      </c>
      <c r="KR2" s="23">
        <f t="shared" si="4"/>
        <v>2047</v>
      </c>
      <c r="KS2" s="23">
        <f t="shared" si="4"/>
        <v>2047</v>
      </c>
      <c r="KT2" s="23">
        <f t="shared" si="4"/>
        <v>2047</v>
      </c>
      <c r="KU2" s="23">
        <f t="shared" si="4"/>
        <v>2047</v>
      </c>
      <c r="KV2" s="23">
        <f t="shared" si="4"/>
        <v>2047</v>
      </c>
      <c r="KW2" s="23">
        <f t="shared" si="4"/>
        <v>2047</v>
      </c>
      <c r="KX2" s="23">
        <f t="shared" si="4"/>
        <v>2047</v>
      </c>
      <c r="KY2" s="23">
        <f t="shared" si="4"/>
        <v>2047</v>
      </c>
      <c r="KZ2" s="23">
        <f t="shared" si="4"/>
        <v>2047</v>
      </c>
      <c r="LA2" s="23">
        <f t="shared" si="4"/>
        <v>2047</v>
      </c>
      <c r="LB2" s="23">
        <f t="shared" si="4"/>
        <v>2048</v>
      </c>
      <c r="LC2" s="23">
        <f t="shared" si="4"/>
        <v>2048</v>
      </c>
      <c r="LD2" s="23">
        <f t="shared" si="4"/>
        <v>2048</v>
      </c>
      <c r="LE2" s="23">
        <f t="shared" si="4"/>
        <v>2048</v>
      </c>
      <c r="LF2" s="23">
        <f t="shared" si="4"/>
        <v>2048</v>
      </c>
      <c r="LG2" s="23">
        <f t="shared" si="4"/>
        <v>2048</v>
      </c>
      <c r="LH2" s="23">
        <f t="shared" si="4"/>
        <v>2048</v>
      </c>
      <c r="LI2" s="23">
        <f t="shared" si="4"/>
        <v>2048</v>
      </c>
      <c r="LJ2" s="23">
        <f t="shared" si="4"/>
        <v>2048</v>
      </c>
      <c r="LK2" s="23">
        <f t="shared" ref="LK2:MK2" si="5">YEAR(LK5)</f>
        <v>2048</v>
      </c>
      <c r="LL2" s="23">
        <f t="shared" si="5"/>
        <v>2048</v>
      </c>
      <c r="LM2" s="23">
        <f t="shared" si="5"/>
        <v>2048</v>
      </c>
      <c r="LN2" s="23">
        <f t="shared" si="5"/>
        <v>2049</v>
      </c>
      <c r="LO2" s="23">
        <f t="shared" si="5"/>
        <v>2049</v>
      </c>
      <c r="LP2" s="23">
        <f t="shared" si="5"/>
        <v>2049</v>
      </c>
      <c r="LQ2" s="23">
        <f t="shared" si="5"/>
        <v>2049</v>
      </c>
      <c r="LR2" s="23">
        <f t="shared" si="5"/>
        <v>2049</v>
      </c>
      <c r="LS2" s="23">
        <f t="shared" si="5"/>
        <v>2049</v>
      </c>
      <c r="LT2" s="23">
        <f t="shared" si="5"/>
        <v>2049</v>
      </c>
      <c r="LU2" s="23">
        <f t="shared" si="5"/>
        <v>2049</v>
      </c>
      <c r="LV2" s="23">
        <f t="shared" si="5"/>
        <v>2049</v>
      </c>
      <c r="LW2" s="23">
        <f t="shared" si="5"/>
        <v>2049</v>
      </c>
      <c r="LX2" s="23">
        <f t="shared" si="5"/>
        <v>2049</v>
      </c>
      <c r="LY2" s="23">
        <f t="shared" si="5"/>
        <v>2049</v>
      </c>
      <c r="LZ2" s="23">
        <f t="shared" si="5"/>
        <v>2050</v>
      </c>
      <c r="MA2" s="23">
        <f t="shared" si="5"/>
        <v>2050</v>
      </c>
      <c r="MB2" s="23">
        <f t="shared" si="5"/>
        <v>2050</v>
      </c>
      <c r="MC2" s="23">
        <f t="shared" si="5"/>
        <v>2050</v>
      </c>
      <c r="MD2" s="23">
        <f t="shared" si="5"/>
        <v>2050</v>
      </c>
      <c r="ME2" s="23">
        <f t="shared" si="5"/>
        <v>2050</v>
      </c>
      <c r="MF2" s="23">
        <f t="shared" si="5"/>
        <v>2050</v>
      </c>
      <c r="MG2" s="23">
        <f t="shared" si="5"/>
        <v>2050</v>
      </c>
      <c r="MH2" s="23">
        <f t="shared" si="5"/>
        <v>2050</v>
      </c>
      <c r="MI2" s="23">
        <f t="shared" si="5"/>
        <v>2050</v>
      </c>
      <c r="MJ2" s="23">
        <f t="shared" si="5"/>
        <v>2050</v>
      </c>
      <c r="MK2" s="23">
        <f t="shared" si="5"/>
        <v>2050</v>
      </c>
      <c r="ML2" s="23"/>
      <c r="MM2" s="23"/>
      <c r="MN2" s="23"/>
    </row>
    <row r="3" spans="1:417" x14ac:dyDescent="0.2">
      <c r="A3" s="23" t="s">
        <v>7</v>
      </c>
      <c r="B3" s="23">
        <f>MONTH(B5)</f>
        <v>1</v>
      </c>
      <c r="C3" s="23">
        <f t="shared" ref="C3:BN3" si="6">MONTH(C5)</f>
        <v>2</v>
      </c>
      <c r="D3" s="23">
        <f t="shared" si="6"/>
        <v>3</v>
      </c>
      <c r="E3" s="23">
        <f t="shared" si="6"/>
        <v>4</v>
      </c>
      <c r="F3" s="23">
        <f t="shared" si="6"/>
        <v>5</v>
      </c>
      <c r="G3" s="23">
        <f t="shared" si="6"/>
        <v>6</v>
      </c>
      <c r="H3" s="23">
        <f t="shared" si="6"/>
        <v>7</v>
      </c>
      <c r="I3" s="23">
        <f t="shared" si="6"/>
        <v>8</v>
      </c>
      <c r="J3" s="23">
        <f t="shared" si="6"/>
        <v>9</v>
      </c>
      <c r="K3" s="23">
        <f t="shared" si="6"/>
        <v>10</v>
      </c>
      <c r="L3" s="23">
        <f t="shared" si="6"/>
        <v>11</v>
      </c>
      <c r="M3" s="23">
        <f t="shared" si="6"/>
        <v>12</v>
      </c>
      <c r="N3" s="23">
        <f t="shared" si="6"/>
        <v>1</v>
      </c>
      <c r="O3" s="23">
        <f t="shared" si="6"/>
        <v>2</v>
      </c>
      <c r="P3" s="23">
        <f t="shared" si="6"/>
        <v>3</v>
      </c>
      <c r="Q3" s="23">
        <f t="shared" si="6"/>
        <v>4</v>
      </c>
      <c r="R3" s="23">
        <f t="shared" si="6"/>
        <v>5</v>
      </c>
      <c r="S3" s="23">
        <f t="shared" si="6"/>
        <v>6</v>
      </c>
      <c r="T3" s="23">
        <f t="shared" si="6"/>
        <v>7</v>
      </c>
      <c r="U3" s="23">
        <f t="shared" si="6"/>
        <v>8</v>
      </c>
      <c r="V3" s="23">
        <f t="shared" si="6"/>
        <v>9</v>
      </c>
      <c r="W3" s="23">
        <f t="shared" si="6"/>
        <v>10</v>
      </c>
      <c r="X3" s="23">
        <f t="shared" si="6"/>
        <v>11</v>
      </c>
      <c r="Y3" s="23">
        <f t="shared" si="6"/>
        <v>12</v>
      </c>
      <c r="Z3" s="23">
        <f t="shared" si="6"/>
        <v>1</v>
      </c>
      <c r="AA3" s="23">
        <f t="shared" si="6"/>
        <v>2</v>
      </c>
      <c r="AB3" s="23">
        <f t="shared" si="6"/>
        <v>3</v>
      </c>
      <c r="AC3" s="23">
        <f t="shared" si="6"/>
        <v>4</v>
      </c>
      <c r="AD3" s="23">
        <f t="shared" si="6"/>
        <v>5</v>
      </c>
      <c r="AE3" s="23">
        <f t="shared" si="6"/>
        <v>6</v>
      </c>
      <c r="AF3" s="23">
        <f t="shared" si="6"/>
        <v>7</v>
      </c>
      <c r="AG3" s="23">
        <f t="shared" si="6"/>
        <v>8</v>
      </c>
      <c r="AH3" s="23">
        <f t="shared" si="6"/>
        <v>9</v>
      </c>
      <c r="AI3" s="23">
        <f t="shared" si="6"/>
        <v>10</v>
      </c>
      <c r="AJ3" s="23">
        <f t="shared" si="6"/>
        <v>11</v>
      </c>
      <c r="AK3" s="23">
        <f t="shared" si="6"/>
        <v>12</v>
      </c>
      <c r="AL3" s="23">
        <f t="shared" si="6"/>
        <v>1</v>
      </c>
      <c r="AM3" s="23">
        <f t="shared" si="6"/>
        <v>2</v>
      </c>
      <c r="AN3" s="23">
        <f t="shared" si="6"/>
        <v>3</v>
      </c>
      <c r="AO3" s="23">
        <f t="shared" si="6"/>
        <v>4</v>
      </c>
      <c r="AP3" s="23">
        <f t="shared" si="6"/>
        <v>5</v>
      </c>
      <c r="AQ3" s="23">
        <f t="shared" si="6"/>
        <v>6</v>
      </c>
      <c r="AR3" s="23">
        <f t="shared" si="6"/>
        <v>7</v>
      </c>
      <c r="AS3" s="23">
        <f t="shared" si="6"/>
        <v>8</v>
      </c>
      <c r="AT3" s="23">
        <f t="shared" si="6"/>
        <v>9</v>
      </c>
      <c r="AU3" s="23">
        <f t="shared" si="6"/>
        <v>10</v>
      </c>
      <c r="AV3" s="23">
        <f t="shared" si="6"/>
        <v>11</v>
      </c>
      <c r="AW3" s="23">
        <f t="shared" si="6"/>
        <v>12</v>
      </c>
      <c r="AX3" s="23">
        <f t="shared" si="6"/>
        <v>1</v>
      </c>
      <c r="AY3" s="23">
        <f t="shared" si="6"/>
        <v>2</v>
      </c>
      <c r="AZ3" s="23">
        <f t="shared" si="6"/>
        <v>3</v>
      </c>
      <c r="BA3" s="23">
        <f t="shared" si="6"/>
        <v>4</v>
      </c>
      <c r="BB3" s="23">
        <f t="shared" si="6"/>
        <v>5</v>
      </c>
      <c r="BC3" s="23">
        <f t="shared" si="6"/>
        <v>6</v>
      </c>
      <c r="BD3" s="23">
        <f t="shared" si="6"/>
        <v>7</v>
      </c>
      <c r="BE3" s="23">
        <f t="shared" si="6"/>
        <v>8</v>
      </c>
      <c r="BF3" s="23">
        <f t="shared" si="6"/>
        <v>9</v>
      </c>
      <c r="BG3" s="23">
        <f t="shared" si="6"/>
        <v>10</v>
      </c>
      <c r="BH3" s="23">
        <f t="shared" si="6"/>
        <v>11</v>
      </c>
      <c r="BI3" s="23">
        <f t="shared" si="6"/>
        <v>12</v>
      </c>
      <c r="BJ3" s="23">
        <f t="shared" si="6"/>
        <v>1</v>
      </c>
      <c r="BK3" s="23">
        <f t="shared" si="6"/>
        <v>2</v>
      </c>
      <c r="BL3" s="23">
        <f t="shared" si="6"/>
        <v>3</v>
      </c>
      <c r="BM3" s="23">
        <f t="shared" si="6"/>
        <v>4</v>
      </c>
      <c r="BN3" s="23">
        <f t="shared" si="6"/>
        <v>5</v>
      </c>
      <c r="BO3" s="23">
        <f t="shared" ref="BO3:DZ3" si="7">MONTH(BO5)</f>
        <v>6</v>
      </c>
      <c r="BP3" s="23">
        <f t="shared" si="7"/>
        <v>7</v>
      </c>
      <c r="BQ3" s="23">
        <f t="shared" si="7"/>
        <v>8</v>
      </c>
      <c r="BR3" s="23">
        <f t="shared" si="7"/>
        <v>9</v>
      </c>
      <c r="BS3" s="23">
        <f t="shared" si="7"/>
        <v>10</v>
      </c>
      <c r="BT3" s="23">
        <f t="shared" si="7"/>
        <v>11</v>
      </c>
      <c r="BU3" s="23">
        <f t="shared" si="7"/>
        <v>12</v>
      </c>
      <c r="BV3" s="23">
        <f t="shared" si="7"/>
        <v>1</v>
      </c>
      <c r="BW3" s="23">
        <f t="shared" si="7"/>
        <v>2</v>
      </c>
      <c r="BX3" s="23">
        <f t="shared" si="7"/>
        <v>3</v>
      </c>
      <c r="BY3" s="23">
        <f t="shared" si="7"/>
        <v>4</v>
      </c>
      <c r="BZ3" s="23">
        <f t="shared" si="7"/>
        <v>5</v>
      </c>
      <c r="CA3" s="23">
        <f t="shared" si="7"/>
        <v>6</v>
      </c>
      <c r="CB3" s="23">
        <f t="shared" si="7"/>
        <v>7</v>
      </c>
      <c r="CC3" s="23">
        <f t="shared" si="7"/>
        <v>8</v>
      </c>
      <c r="CD3" s="23">
        <f t="shared" si="7"/>
        <v>9</v>
      </c>
      <c r="CE3" s="23">
        <f t="shared" si="7"/>
        <v>10</v>
      </c>
      <c r="CF3" s="23">
        <f t="shared" si="7"/>
        <v>11</v>
      </c>
      <c r="CG3" s="23">
        <f t="shared" si="7"/>
        <v>12</v>
      </c>
      <c r="CH3" s="23">
        <f t="shared" si="7"/>
        <v>1</v>
      </c>
      <c r="CI3" s="23">
        <f t="shared" si="7"/>
        <v>2</v>
      </c>
      <c r="CJ3" s="23">
        <f t="shared" si="7"/>
        <v>3</v>
      </c>
      <c r="CK3" s="23">
        <f t="shared" si="7"/>
        <v>4</v>
      </c>
      <c r="CL3" s="23">
        <f t="shared" si="7"/>
        <v>5</v>
      </c>
      <c r="CM3" s="23">
        <f t="shared" si="7"/>
        <v>6</v>
      </c>
      <c r="CN3" s="23">
        <f t="shared" si="7"/>
        <v>7</v>
      </c>
      <c r="CO3" s="23">
        <f t="shared" si="7"/>
        <v>8</v>
      </c>
      <c r="CP3" s="23">
        <f t="shared" si="7"/>
        <v>9</v>
      </c>
      <c r="CQ3" s="23">
        <f t="shared" si="7"/>
        <v>10</v>
      </c>
      <c r="CR3" s="23">
        <f t="shared" si="7"/>
        <v>11</v>
      </c>
      <c r="CS3" s="23">
        <f t="shared" si="7"/>
        <v>12</v>
      </c>
      <c r="CT3" s="23">
        <f t="shared" si="7"/>
        <v>1</v>
      </c>
      <c r="CU3" s="23">
        <f t="shared" si="7"/>
        <v>2</v>
      </c>
      <c r="CV3" s="23">
        <f t="shared" si="7"/>
        <v>3</v>
      </c>
      <c r="CW3" s="23">
        <f t="shared" si="7"/>
        <v>4</v>
      </c>
      <c r="CX3" s="23">
        <f t="shared" si="7"/>
        <v>5</v>
      </c>
      <c r="CY3" s="23">
        <f t="shared" si="7"/>
        <v>6</v>
      </c>
      <c r="CZ3" s="23">
        <f t="shared" si="7"/>
        <v>7</v>
      </c>
      <c r="DA3" s="23">
        <f t="shared" si="7"/>
        <v>8</v>
      </c>
      <c r="DB3" s="23">
        <f t="shared" si="7"/>
        <v>9</v>
      </c>
      <c r="DC3" s="23">
        <f t="shared" si="7"/>
        <v>10</v>
      </c>
      <c r="DD3" s="23">
        <f t="shared" si="7"/>
        <v>11</v>
      </c>
      <c r="DE3" s="23">
        <f t="shared" si="7"/>
        <v>12</v>
      </c>
      <c r="DF3" s="23">
        <f t="shared" si="7"/>
        <v>1</v>
      </c>
      <c r="DG3" s="23">
        <f t="shared" si="7"/>
        <v>2</v>
      </c>
      <c r="DH3" s="23">
        <f t="shared" si="7"/>
        <v>3</v>
      </c>
      <c r="DI3" s="23">
        <f t="shared" si="7"/>
        <v>4</v>
      </c>
      <c r="DJ3" s="23">
        <f t="shared" si="7"/>
        <v>5</v>
      </c>
      <c r="DK3" s="23">
        <f t="shared" si="7"/>
        <v>6</v>
      </c>
      <c r="DL3" s="23">
        <f t="shared" si="7"/>
        <v>7</v>
      </c>
      <c r="DM3" s="23">
        <f t="shared" si="7"/>
        <v>8</v>
      </c>
      <c r="DN3" s="23">
        <f t="shared" si="7"/>
        <v>9</v>
      </c>
      <c r="DO3" s="23">
        <f t="shared" si="7"/>
        <v>10</v>
      </c>
      <c r="DP3" s="23">
        <f t="shared" si="7"/>
        <v>11</v>
      </c>
      <c r="DQ3" s="23">
        <f t="shared" si="7"/>
        <v>12</v>
      </c>
      <c r="DR3" s="23">
        <f t="shared" si="7"/>
        <v>1</v>
      </c>
      <c r="DS3" s="23">
        <f t="shared" si="7"/>
        <v>2</v>
      </c>
      <c r="DT3" s="23">
        <f t="shared" si="7"/>
        <v>3</v>
      </c>
      <c r="DU3" s="23">
        <f t="shared" si="7"/>
        <v>4</v>
      </c>
      <c r="DV3" s="23">
        <f t="shared" si="7"/>
        <v>5</v>
      </c>
      <c r="DW3" s="23">
        <f t="shared" si="7"/>
        <v>6</v>
      </c>
      <c r="DX3" s="23">
        <f t="shared" si="7"/>
        <v>7</v>
      </c>
      <c r="DY3" s="23">
        <f t="shared" si="7"/>
        <v>8</v>
      </c>
      <c r="DZ3" s="23">
        <f t="shared" si="7"/>
        <v>9</v>
      </c>
      <c r="EA3" s="23">
        <f t="shared" ref="EA3:GL3" si="8">MONTH(EA5)</f>
        <v>10</v>
      </c>
      <c r="EB3" s="23">
        <f t="shared" si="8"/>
        <v>11</v>
      </c>
      <c r="EC3" s="23">
        <f t="shared" si="8"/>
        <v>12</v>
      </c>
      <c r="ED3" s="23">
        <f t="shared" si="8"/>
        <v>1</v>
      </c>
      <c r="EE3" s="23">
        <f t="shared" si="8"/>
        <v>2</v>
      </c>
      <c r="EF3" s="23">
        <f t="shared" si="8"/>
        <v>3</v>
      </c>
      <c r="EG3" s="23">
        <f t="shared" si="8"/>
        <v>4</v>
      </c>
      <c r="EH3" s="23">
        <f t="shared" si="8"/>
        <v>5</v>
      </c>
      <c r="EI3" s="23">
        <f t="shared" si="8"/>
        <v>6</v>
      </c>
      <c r="EJ3" s="23">
        <f t="shared" si="8"/>
        <v>7</v>
      </c>
      <c r="EK3" s="23">
        <f t="shared" si="8"/>
        <v>8</v>
      </c>
      <c r="EL3" s="23">
        <f t="shared" si="8"/>
        <v>9</v>
      </c>
      <c r="EM3" s="23">
        <f t="shared" si="8"/>
        <v>10</v>
      </c>
      <c r="EN3" s="23">
        <f t="shared" si="8"/>
        <v>11</v>
      </c>
      <c r="EO3" s="23">
        <f t="shared" si="8"/>
        <v>12</v>
      </c>
      <c r="EP3" s="23">
        <f t="shared" si="8"/>
        <v>1</v>
      </c>
      <c r="EQ3" s="23">
        <f t="shared" si="8"/>
        <v>2</v>
      </c>
      <c r="ER3" s="23">
        <f t="shared" si="8"/>
        <v>3</v>
      </c>
      <c r="ES3" s="23">
        <f t="shared" si="8"/>
        <v>4</v>
      </c>
      <c r="ET3" s="23">
        <f t="shared" si="8"/>
        <v>5</v>
      </c>
      <c r="EU3" s="23">
        <f t="shared" si="8"/>
        <v>6</v>
      </c>
      <c r="EV3" s="23">
        <f t="shared" si="8"/>
        <v>7</v>
      </c>
      <c r="EW3" s="23">
        <f t="shared" si="8"/>
        <v>8</v>
      </c>
      <c r="EX3" s="23">
        <f t="shared" si="8"/>
        <v>9</v>
      </c>
      <c r="EY3" s="23">
        <f t="shared" si="8"/>
        <v>10</v>
      </c>
      <c r="EZ3" s="23">
        <f t="shared" si="8"/>
        <v>11</v>
      </c>
      <c r="FA3" s="23">
        <f t="shared" si="8"/>
        <v>12</v>
      </c>
      <c r="FB3" s="23">
        <f t="shared" si="8"/>
        <v>1</v>
      </c>
      <c r="FC3" s="23">
        <f t="shared" si="8"/>
        <v>2</v>
      </c>
      <c r="FD3" s="23">
        <f t="shared" si="8"/>
        <v>3</v>
      </c>
      <c r="FE3" s="23">
        <f t="shared" si="8"/>
        <v>4</v>
      </c>
      <c r="FF3" s="23">
        <f t="shared" si="8"/>
        <v>5</v>
      </c>
      <c r="FG3" s="23">
        <f t="shared" si="8"/>
        <v>6</v>
      </c>
      <c r="FH3" s="23">
        <f t="shared" si="8"/>
        <v>7</v>
      </c>
      <c r="FI3" s="23">
        <f t="shared" si="8"/>
        <v>8</v>
      </c>
      <c r="FJ3" s="23">
        <f t="shared" si="8"/>
        <v>9</v>
      </c>
      <c r="FK3" s="23">
        <f t="shared" si="8"/>
        <v>10</v>
      </c>
      <c r="FL3" s="23">
        <f t="shared" si="8"/>
        <v>11</v>
      </c>
      <c r="FM3" s="23">
        <f t="shared" si="8"/>
        <v>12</v>
      </c>
      <c r="FN3" s="23">
        <f t="shared" si="8"/>
        <v>1</v>
      </c>
      <c r="FO3" s="23">
        <f t="shared" si="8"/>
        <v>2</v>
      </c>
      <c r="FP3" s="23">
        <f t="shared" si="8"/>
        <v>3</v>
      </c>
      <c r="FQ3" s="23">
        <f t="shared" si="8"/>
        <v>4</v>
      </c>
      <c r="FR3" s="23">
        <f t="shared" si="8"/>
        <v>5</v>
      </c>
      <c r="FS3" s="23">
        <f t="shared" si="8"/>
        <v>6</v>
      </c>
      <c r="FT3" s="23">
        <f t="shared" si="8"/>
        <v>7</v>
      </c>
      <c r="FU3" s="23">
        <f t="shared" si="8"/>
        <v>8</v>
      </c>
      <c r="FV3" s="23">
        <f t="shared" si="8"/>
        <v>9</v>
      </c>
      <c r="FW3" s="23">
        <f t="shared" si="8"/>
        <v>10</v>
      </c>
      <c r="FX3" s="23">
        <f t="shared" si="8"/>
        <v>11</v>
      </c>
      <c r="FY3" s="23">
        <f t="shared" si="8"/>
        <v>12</v>
      </c>
      <c r="FZ3" s="23">
        <f t="shared" si="8"/>
        <v>1</v>
      </c>
      <c r="GA3" s="23">
        <f t="shared" si="8"/>
        <v>2</v>
      </c>
      <c r="GB3" s="23">
        <f t="shared" si="8"/>
        <v>3</v>
      </c>
      <c r="GC3" s="23">
        <f t="shared" si="8"/>
        <v>4</v>
      </c>
      <c r="GD3" s="23">
        <f t="shared" si="8"/>
        <v>5</v>
      </c>
      <c r="GE3" s="23">
        <f t="shared" si="8"/>
        <v>6</v>
      </c>
      <c r="GF3" s="23">
        <f t="shared" si="8"/>
        <v>7</v>
      </c>
      <c r="GG3" s="23">
        <f t="shared" si="8"/>
        <v>8</v>
      </c>
      <c r="GH3" s="23">
        <f t="shared" si="8"/>
        <v>9</v>
      </c>
      <c r="GI3" s="23">
        <f t="shared" si="8"/>
        <v>10</v>
      </c>
      <c r="GJ3" s="23">
        <f t="shared" si="8"/>
        <v>11</v>
      </c>
      <c r="GK3" s="23">
        <f t="shared" si="8"/>
        <v>12</v>
      </c>
      <c r="GL3" s="23">
        <f t="shared" si="8"/>
        <v>1</v>
      </c>
      <c r="GM3" s="23">
        <f t="shared" ref="GM3:IX3" si="9">MONTH(GM5)</f>
        <v>2</v>
      </c>
      <c r="GN3" s="23">
        <f t="shared" si="9"/>
        <v>3</v>
      </c>
      <c r="GO3" s="23">
        <f t="shared" si="9"/>
        <v>4</v>
      </c>
      <c r="GP3" s="23">
        <f t="shared" si="9"/>
        <v>5</v>
      </c>
      <c r="GQ3" s="23">
        <f t="shared" si="9"/>
        <v>6</v>
      </c>
      <c r="GR3" s="23">
        <f t="shared" si="9"/>
        <v>7</v>
      </c>
      <c r="GS3" s="23">
        <f t="shared" si="9"/>
        <v>8</v>
      </c>
      <c r="GT3" s="23">
        <f t="shared" si="9"/>
        <v>9</v>
      </c>
      <c r="GU3" s="23">
        <f t="shared" si="9"/>
        <v>10</v>
      </c>
      <c r="GV3" s="23">
        <f t="shared" si="9"/>
        <v>11</v>
      </c>
      <c r="GW3" s="23">
        <f t="shared" si="9"/>
        <v>12</v>
      </c>
      <c r="GX3" s="23">
        <f t="shared" si="9"/>
        <v>1</v>
      </c>
      <c r="GY3" s="23">
        <f t="shared" si="9"/>
        <v>2</v>
      </c>
      <c r="GZ3" s="23">
        <f t="shared" si="9"/>
        <v>3</v>
      </c>
      <c r="HA3" s="23">
        <f t="shared" si="9"/>
        <v>4</v>
      </c>
      <c r="HB3" s="23">
        <f t="shared" si="9"/>
        <v>5</v>
      </c>
      <c r="HC3" s="23">
        <f t="shared" si="9"/>
        <v>6</v>
      </c>
      <c r="HD3" s="23">
        <f t="shared" si="9"/>
        <v>7</v>
      </c>
      <c r="HE3" s="23">
        <f t="shared" si="9"/>
        <v>8</v>
      </c>
      <c r="HF3" s="23">
        <f t="shared" si="9"/>
        <v>9</v>
      </c>
      <c r="HG3" s="23">
        <f t="shared" si="9"/>
        <v>10</v>
      </c>
      <c r="HH3" s="23">
        <f t="shared" si="9"/>
        <v>11</v>
      </c>
      <c r="HI3" s="23">
        <f t="shared" si="9"/>
        <v>12</v>
      </c>
      <c r="HJ3" s="23">
        <f t="shared" si="9"/>
        <v>1</v>
      </c>
      <c r="HK3" s="23">
        <f t="shared" si="9"/>
        <v>2</v>
      </c>
      <c r="HL3" s="23">
        <f t="shared" si="9"/>
        <v>3</v>
      </c>
      <c r="HM3" s="23">
        <f t="shared" si="9"/>
        <v>4</v>
      </c>
      <c r="HN3" s="23">
        <f t="shared" si="9"/>
        <v>5</v>
      </c>
      <c r="HO3" s="23">
        <f t="shared" si="9"/>
        <v>6</v>
      </c>
      <c r="HP3" s="23">
        <f t="shared" si="9"/>
        <v>7</v>
      </c>
      <c r="HQ3" s="23">
        <f t="shared" si="9"/>
        <v>8</v>
      </c>
      <c r="HR3" s="23">
        <f t="shared" si="9"/>
        <v>9</v>
      </c>
      <c r="HS3" s="23">
        <f t="shared" si="9"/>
        <v>10</v>
      </c>
      <c r="HT3" s="23">
        <f t="shared" si="9"/>
        <v>11</v>
      </c>
      <c r="HU3" s="23">
        <f t="shared" si="9"/>
        <v>12</v>
      </c>
      <c r="HV3" s="23">
        <f t="shared" si="9"/>
        <v>1</v>
      </c>
      <c r="HW3" s="23">
        <f t="shared" si="9"/>
        <v>2</v>
      </c>
      <c r="HX3" s="23">
        <f t="shared" si="9"/>
        <v>3</v>
      </c>
      <c r="HY3" s="23">
        <f t="shared" si="9"/>
        <v>4</v>
      </c>
      <c r="HZ3" s="23">
        <f t="shared" si="9"/>
        <v>5</v>
      </c>
      <c r="IA3" s="23">
        <f t="shared" si="9"/>
        <v>6</v>
      </c>
      <c r="IB3" s="23">
        <f t="shared" si="9"/>
        <v>7</v>
      </c>
      <c r="IC3" s="23">
        <f t="shared" si="9"/>
        <v>8</v>
      </c>
      <c r="ID3" s="23">
        <f t="shared" si="9"/>
        <v>9</v>
      </c>
      <c r="IE3" s="23">
        <f t="shared" si="9"/>
        <v>10</v>
      </c>
      <c r="IF3" s="23">
        <f t="shared" si="9"/>
        <v>11</v>
      </c>
      <c r="IG3" s="23">
        <f t="shared" si="9"/>
        <v>12</v>
      </c>
      <c r="IH3" s="23">
        <f t="shared" si="9"/>
        <v>1</v>
      </c>
      <c r="II3" s="23">
        <f t="shared" si="9"/>
        <v>2</v>
      </c>
      <c r="IJ3" s="23">
        <f t="shared" si="9"/>
        <v>3</v>
      </c>
      <c r="IK3" s="23">
        <f t="shared" si="9"/>
        <v>4</v>
      </c>
      <c r="IL3" s="23">
        <f t="shared" si="9"/>
        <v>5</v>
      </c>
      <c r="IM3" s="23">
        <f t="shared" si="9"/>
        <v>6</v>
      </c>
      <c r="IN3" s="23">
        <f t="shared" si="9"/>
        <v>7</v>
      </c>
      <c r="IO3" s="23">
        <f t="shared" si="9"/>
        <v>8</v>
      </c>
      <c r="IP3" s="23">
        <f t="shared" si="9"/>
        <v>9</v>
      </c>
      <c r="IQ3" s="23">
        <f t="shared" si="9"/>
        <v>10</v>
      </c>
      <c r="IR3" s="23">
        <f t="shared" si="9"/>
        <v>11</v>
      </c>
      <c r="IS3" s="23">
        <f t="shared" si="9"/>
        <v>12</v>
      </c>
      <c r="IT3" s="23">
        <f>MONTH(IT5)</f>
        <v>1</v>
      </c>
      <c r="IU3" s="23">
        <f t="shared" si="9"/>
        <v>2</v>
      </c>
      <c r="IV3" s="23">
        <f t="shared" si="9"/>
        <v>3</v>
      </c>
      <c r="IW3" s="23">
        <f t="shared" si="9"/>
        <v>4</v>
      </c>
      <c r="IX3" s="23">
        <f t="shared" si="9"/>
        <v>5</v>
      </c>
      <c r="IY3" s="23">
        <f t="shared" ref="IY3:LJ3" si="10">MONTH(IY5)</f>
        <v>6</v>
      </c>
      <c r="IZ3" s="23">
        <f t="shared" si="10"/>
        <v>7</v>
      </c>
      <c r="JA3" s="23">
        <f t="shared" si="10"/>
        <v>8</v>
      </c>
      <c r="JB3" s="23">
        <f t="shared" si="10"/>
        <v>9</v>
      </c>
      <c r="JC3" s="23">
        <f t="shared" si="10"/>
        <v>10</v>
      </c>
      <c r="JD3" s="23">
        <f t="shared" si="10"/>
        <v>11</v>
      </c>
      <c r="JE3" s="23">
        <f t="shared" si="10"/>
        <v>12</v>
      </c>
      <c r="JF3" s="23">
        <f t="shared" si="10"/>
        <v>1</v>
      </c>
      <c r="JG3" s="23">
        <f t="shared" si="10"/>
        <v>2</v>
      </c>
      <c r="JH3" s="23">
        <f t="shared" si="10"/>
        <v>3</v>
      </c>
      <c r="JI3" s="23">
        <f t="shared" si="10"/>
        <v>4</v>
      </c>
      <c r="JJ3" s="23">
        <f t="shared" si="10"/>
        <v>5</v>
      </c>
      <c r="JK3" s="23">
        <f t="shared" si="10"/>
        <v>6</v>
      </c>
      <c r="JL3" s="23">
        <f t="shared" si="10"/>
        <v>7</v>
      </c>
      <c r="JM3" s="23">
        <f t="shared" si="10"/>
        <v>8</v>
      </c>
      <c r="JN3" s="23">
        <f t="shared" si="10"/>
        <v>9</v>
      </c>
      <c r="JO3" s="23">
        <f t="shared" si="10"/>
        <v>10</v>
      </c>
      <c r="JP3" s="23">
        <f t="shared" si="10"/>
        <v>11</v>
      </c>
      <c r="JQ3" s="23">
        <f t="shared" si="10"/>
        <v>12</v>
      </c>
      <c r="JR3" s="23">
        <f t="shared" si="10"/>
        <v>1</v>
      </c>
      <c r="JS3" s="23">
        <f t="shared" si="10"/>
        <v>2</v>
      </c>
      <c r="JT3" s="23">
        <f t="shared" si="10"/>
        <v>3</v>
      </c>
      <c r="JU3" s="23">
        <f t="shared" si="10"/>
        <v>4</v>
      </c>
      <c r="JV3" s="23">
        <f t="shared" si="10"/>
        <v>5</v>
      </c>
      <c r="JW3" s="23">
        <f t="shared" si="10"/>
        <v>6</v>
      </c>
      <c r="JX3" s="23">
        <f t="shared" si="10"/>
        <v>7</v>
      </c>
      <c r="JY3" s="23">
        <f t="shared" si="10"/>
        <v>8</v>
      </c>
      <c r="JZ3" s="23">
        <f t="shared" si="10"/>
        <v>9</v>
      </c>
      <c r="KA3" s="23">
        <f t="shared" si="10"/>
        <v>10</v>
      </c>
      <c r="KB3" s="23">
        <f t="shared" si="10"/>
        <v>11</v>
      </c>
      <c r="KC3" s="23">
        <f t="shared" si="10"/>
        <v>12</v>
      </c>
      <c r="KD3" s="23">
        <f t="shared" si="10"/>
        <v>1</v>
      </c>
      <c r="KE3" s="23">
        <f t="shared" si="10"/>
        <v>2</v>
      </c>
      <c r="KF3" s="23">
        <f t="shared" si="10"/>
        <v>3</v>
      </c>
      <c r="KG3" s="23">
        <f t="shared" si="10"/>
        <v>4</v>
      </c>
      <c r="KH3" s="23">
        <f t="shared" si="10"/>
        <v>5</v>
      </c>
      <c r="KI3" s="23">
        <f t="shared" si="10"/>
        <v>6</v>
      </c>
      <c r="KJ3" s="23">
        <f t="shared" si="10"/>
        <v>7</v>
      </c>
      <c r="KK3" s="23">
        <f t="shared" si="10"/>
        <v>8</v>
      </c>
      <c r="KL3" s="23">
        <f t="shared" si="10"/>
        <v>9</v>
      </c>
      <c r="KM3" s="23">
        <f t="shared" si="10"/>
        <v>10</v>
      </c>
      <c r="KN3" s="23">
        <f t="shared" si="10"/>
        <v>11</v>
      </c>
      <c r="KO3" s="23">
        <f t="shared" si="10"/>
        <v>12</v>
      </c>
      <c r="KP3" s="23">
        <f t="shared" si="10"/>
        <v>1</v>
      </c>
      <c r="KQ3" s="23">
        <f t="shared" si="10"/>
        <v>2</v>
      </c>
      <c r="KR3" s="23">
        <f t="shared" si="10"/>
        <v>3</v>
      </c>
      <c r="KS3" s="23">
        <f t="shared" si="10"/>
        <v>4</v>
      </c>
      <c r="KT3" s="23">
        <f t="shared" si="10"/>
        <v>5</v>
      </c>
      <c r="KU3" s="23">
        <f t="shared" si="10"/>
        <v>6</v>
      </c>
      <c r="KV3" s="23">
        <f t="shared" si="10"/>
        <v>7</v>
      </c>
      <c r="KW3" s="23">
        <f t="shared" si="10"/>
        <v>8</v>
      </c>
      <c r="KX3" s="23">
        <f t="shared" si="10"/>
        <v>9</v>
      </c>
      <c r="KY3" s="23">
        <f t="shared" si="10"/>
        <v>10</v>
      </c>
      <c r="KZ3" s="23">
        <f t="shared" si="10"/>
        <v>11</v>
      </c>
      <c r="LA3" s="23">
        <f t="shared" si="10"/>
        <v>12</v>
      </c>
      <c r="LB3" s="23">
        <f t="shared" si="10"/>
        <v>1</v>
      </c>
      <c r="LC3" s="23">
        <f t="shared" si="10"/>
        <v>2</v>
      </c>
      <c r="LD3" s="23">
        <f t="shared" si="10"/>
        <v>3</v>
      </c>
      <c r="LE3" s="23">
        <f t="shared" si="10"/>
        <v>4</v>
      </c>
      <c r="LF3" s="23">
        <f t="shared" si="10"/>
        <v>5</v>
      </c>
      <c r="LG3" s="23">
        <f t="shared" si="10"/>
        <v>6</v>
      </c>
      <c r="LH3" s="23">
        <f t="shared" si="10"/>
        <v>7</v>
      </c>
      <c r="LI3" s="23">
        <f t="shared" si="10"/>
        <v>8</v>
      </c>
      <c r="LJ3" s="23">
        <f t="shared" si="10"/>
        <v>9</v>
      </c>
      <c r="LK3" s="23">
        <f t="shared" ref="LK3:MK3" si="11">MONTH(LK5)</f>
        <v>10</v>
      </c>
      <c r="LL3" s="23">
        <f t="shared" si="11"/>
        <v>11</v>
      </c>
      <c r="LM3" s="23">
        <f t="shared" si="11"/>
        <v>12</v>
      </c>
      <c r="LN3" s="23">
        <f t="shared" si="11"/>
        <v>1</v>
      </c>
      <c r="LO3" s="23">
        <f t="shared" si="11"/>
        <v>2</v>
      </c>
      <c r="LP3" s="23">
        <f t="shared" si="11"/>
        <v>3</v>
      </c>
      <c r="LQ3" s="23">
        <f t="shared" si="11"/>
        <v>4</v>
      </c>
      <c r="LR3" s="23">
        <f t="shared" si="11"/>
        <v>5</v>
      </c>
      <c r="LS3" s="23">
        <f t="shared" si="11"/>
        <v>6</v>
      </c>
      <c r="LT3" s="23">
        <f t="shared" si="11"/>
        <v>7</v>
      </c>
      <c r="LU3" s="23">
        <f t="shared" si="11"/>
        <v>8</v>
      </c>
      <c r="LV3" s="23">
        <f t="shared" si="11"/>
        <v>9</v>
      </c>
      <c r="LW3" s="23">
        <f t="shared" si="11"/>
        <v>10</v>
      </c>
      <c r="LX3" s="23">
        <f t="shared" si="11"/>
        <v>11</v>
      </c>
      <c r="LY3" s="23">
        <f t="shared" si="11"/>
        <v>12</v>
      </c>
      <c r="LZ3" s="23">
        <f t="shared" si="11"/>
        <v>1</v>
      </c>
      <c r="MA3" s="23">
        <f t="shared" si="11"/>
        <v>2</v>
      </c>
      <c r="MB3" s="23">
        <f t="shared" si="11"/>
        <v>3</v>
      </c>
      <c r="MC3" s="23">
        <f t="shared" si="11"/>
        <v>4</v>
      </c>
      <c r="MD3" s="23">
        <f t="shared" si="11"/>
        <v>5</v>
      </c>
      <c r="ME3" s="23">
        <f t="shared" si="11"/>
        <v>6</v>
      </c>
      <c r="MF3" s="23">
        <f t="shared" si="11"/>
        <v>7</v>
      </c>
      <c r="MG3" s="23">
        <f t="shared" si="11"/>
        <v>8</v>
      </c>
      <c r="MH3" s="23">
        <f t="shared" si="11"/>
        <v>9</v>
      </c>
      <c r="MI3" s="23">
        <f t="shared" si="11"/>
        <v>10</v>
      </c>
      <c r="MJ3" s="23">
        <f t="shared" si="11"/>
        <v>11</v>
      </c>
      <c r="MK3" s="23">
        <f t="shared" si="11"/>
        <v>12</v>
      </c>
      <c r="ML3" s="23"/>
      <c r="MM3" s="23"/>
      <c r="MN3" s="23"/>
    </row>
    <row r="4" spans="1:417" x14ac:dyDescent="0.2">
      <c r="A4" s="25"/>
      <c r="B4" s="26"/>
      <c r="NK4" s="21" t="s">
        <v>24</v>
      </c>
      <c r="OG4" s="21" t="s">
        <v>25</v>
      </c>
    </row>
    <row r="5" spans="1:417" x14ac:dyDescent="0.2">
      <c r="A5" s="27" t="s">
        <v>8</v>
      </c>
      <c r="B5" s="168">
        <v>44562</v>
      </c>
      <c r="C5" s="168">
        <v>44593</v>
      </c>
      <c r="D5" s="168">
        <v>44621</v>
      </c>
      <c r="E5" s="168">
        <v>44652</v>
      </c>
      <c r="F5" s="168">
        <v>44682</v>
      </c>
      <c r="G5" s="168">
        <v>44713</v>
      </c>
      <c r="H5" s="168">
        <v>44743</v>
      </c>
      <c r="I5" s="168">
        <v>44774</v>
      </c>
      <c r="J5" s="168">
        <v>44805</v>
      </c>
      <c r="K5" s="168">
        <v>44835</v>
      </c>
      <c r="L5" s="168">
        <v>44866</v>
      </c>
      <c r="M5" s="168">
        <v>44896</v>
      </c>
      <c r="N5" s="168">
        <v>44927</v>
      </c>
      <c r="O5" s="168">
        <v>44958</v>
      </c>
      <c r="P5" s="168">
        <v>44986</v>
      </c>
      <c r="Q5" s="168">
        <v>45017</v>
      </c>
      <c r="R5" s="168">
        <v>45047</v>
      </c>
      <c r="S5" s="168">
        <v>45078</v>
      </c>
      <c r="T5" s="168">
        <v>45108</v>
      </c>
      <c r="U5" s="168">
        <v>45139</v>
      </c>
      <c r="V5" s="168">
        <v>45170</v>
      </c>
      <c r="W5" s="168">
        <v>45200</v>
      </c>
      <c r="X5" s="168">
        <v>45231</v>
      </c>
      <c r="Y5" s="168">
        <v>45261</v>
      </c>
      <c r="Z5" s="168">
        <v>45292</v>
      </c>
      <c r="AA5" s="168">
        <v>45323</v>
      </c>
      <c r="AB5" s="168">
        <v>45352</v>
      </c>
      <c r="AC5" s="168">
        <v>45383</v>
      </c>
      <c r="AD5" s="168">
        <v>45413</v>
      </c>
      <c r="AE5" s="168">
        <v>45444</v>
      </c>
      <c r="AF5" s="168">
        <v>45474</v>
      </c>
      <c r="AG5" s="168">
        <v>45505</v>
      </c>
      <c r="AH5" s="168">
        <v>45536</v>
      </c>
      <c r="AI5" s="168">
        <v>45566</v>
      </c>
      <c r="AJ5" s="168">
        <v>45597</v>
      </c>
      <c r="AK5" s="168">
        <v>45627</v>
      </c>
      <c r="AL5" s="168">
        <v>45658</v>
      </c>
      <c r="AM5" s="168">
        <v>45689</v>
      </c>
      <c r="AN5" s="168">
        <v>45717</v>
      </c>
      <c r="AO5" s="168">
        <v>45748</v>
      </c>
      <c r="AP5" s="168">
        <v>45778</v>
      </c>
      <c r="AQ5" s="168">
        <v>45809</v>
      </c>
      <c r="AR5" s="168">
        <v>45839</v>
      </c>
      <c r="AS5" s="168">
        <v>45870</v>
      </c>
      <c r="AT5" s="168">
        <v>45901</v>
      </c>
      <c r="AU5" s="168">
        <v>45931</v>
      </c>
      <c r="AV5" s="168">
        <v>45962</v>
      </c>
      <c r="AW5" s="168">
        <v>45992</v>
      </c>
      <c r="AX5" s="168">
        <v>46023</v>
      </c>
      <c r="AY5" s="168">
        <v>46054</v>
      </c>
      <c r="AZ5" s="168">
        <v>46082</v>
      </c>
      <c r="BA5" s="168">
        <v>46113</v>
      </c>
      <c r="BB5" s="168">
        <v>46143</v>
      </c>
      <c r="BC5" s="168">
        <v>46174</v>
      </c>
      <c r="BD5" s="168">
        <v>46204</v>
      </c>
      <c r="BE5" s="168">
        <v>46235</v>
      </c>
      <c r="BF5" s="168">
        <v>46266</v>
      </c>
      <c r="BG5" s="168">
        <v>46296</v>
      </c>
      <c r="BH5" s="168">
        <v>46327</v>
      </c>
      <c r="BI5" s="168">
        <v>46357</v>
      </c>
      <c r="BJ5" s="168">
        <v>46388</v>
      </c>
      <c r="BK5" s="168">
        <v>46419</v>
      </c>
      <c r="BL5" s="168">
        <v>46447</v>
      </c>
      <c r="BM5" s="168">
        <v>46478</v>
      </c>
      <c r="BN5" s="168">
        <v>46508</v>
      </c>
      <c r="BO5" s="168">
        <v>46539</v>
      </c>
      <c r="BP5" s="168">
        <v>46569</v>
      </c>
      <c r="BQ5" s="168">
        <v>46600</v>
      </c>
      <c r="BR5" s="168">
        <v>46631</v>
      </c>
      <c r="BS5" s="168">
        <v>46661</v>
      </c>
      <c r="BT5" s="168">
        <v>46692</v>
      </c>
      <c r="BU5" s="168">
        <v>46722</v>
      </c>
      <c r="BV5" s="168">
        <v>46753</v>
      </c>
      <c r="BW5" s="168">
        <v>46784</v>
      </c>
      <c r="BX5" s="168">
        <v>46813</v>
      </c>
      <c r="BY5" s="168">
        <v>46844</v>
      </c>
      <c r="BZ5" s="168">
        <v>46874</v>
      </c>
      <c r="CA5" s="168">
        <v>46905</v>
      </c>
      <c r="CB5" s="168">
        <v>46935</v>
      </c>
      <c r="CC5" s="168">
        <v>46966</v>
      </c>
      <c r="CD5" s="168">
        <v>46997</v>
      </c>
      <c r="CE5" s="168">
        <v>47027</v>
      </c>
      <c r="CF5" s="168">
        <v>47058</v>
      </c>
      <c r="CG5" s="168">
        <v>47088</v>
      </c>
      <c r="CH5" s="168">
        <v>47119</v>
      </c>
      <c r="CI5" s="168">
        <v>47150</v>
      </c>
      <c r="CJ5" s="168">
        <v>47178</v>
      </c>
      <c r="CK5" s="168">
        <v>47209</v>
      </c>
      <c r="CL5" s="168">
        <v>47239</v>
      </c>
      <c r="CM5" s="168">
        <v>47270</v>
      </c>
      <c r="CN5" s="168">
        <v>47300</v>
      </c>
      <c r="CO5" s="168">
        <v>47331</v>
      </c>
      <c r="CP5" s="168">
        <v>47362</v>
      </c>
      <c r="CQ5" s="168">
        <v>47392</v>
      </c>
      <c r="CR5" s="168">
        <v>47423</v>
      </c>
      <c r="CS5" s="168">
        <v>47453</v>
      </c>
      <c r="CT5" s="168">
        <v>47484</v>
      </c>
      <c r="CU5" s="168">
        <v>47515</v>
      </c>
      <c r="CV5" s="168">
        <v>47543</v>
      </c>
      <c r="CW5" s="168">
        <v>47574</v>
      </c>
      <c r="CX5" s="168">
        <v>47604</v>
      </c>
      <c r="CY5" s="168">
        <v>47635</v>
      </c>
      <c r="CZ5" s="168">
        <v>47665</v>
      </c>
      <c r="DA5" s="168">
        <v>47696</v>
      </c>
      <c r="DB5" s="168">
        <v>47727</v>
      </c>
      <c r="DC5" s="168">
        <v>47757</v>
      </c>
      <c r="DD5" s="168">
        <v>47788</v>
      </c>
      <c r="DE5" s="168">
        <v>47818</v>
      </c>
      <c r="DF5" s="168">
        <v>47849</v>
      </c>
      <c r="DG5" s="168">
        <v>47880</v>
      </c>
      <c r="DH5" s="168">
        <v>47908</v>
      </c>
      <c r="DI5" s="168">
        <v>47939</v>
      </c>
      <c r="DJ5" s="168">
        <v>47969</v>
      </c>
      <c r="DK5" s="168">
        <v>48000</v>
      </c>
      <c r="DL5" s="168">
        <v>48030</v>
      </c>
      <c r="DM5" s="168">
        <v>48061</v>
      </c>
      <c r="DN5" s="168">
        <v>48092</v>
      </c>
      <c r="DO5" s="168">
        <v>48122</v>
      </c>
      <c r="DP5" s="168">
        <v>48153</v>
      </c>
      <c r="DQ5" s="168">
        <v>48183</v>
      </c>
      <c r="DR5" s="168">
        <v>48214</v>
      </c>
      <c r="DS5" s="168">
        <v>48245</v>
      </c>
      <c r="DT5" s="168">
        <v>48274</v>
      </c>
      <c r="DU5" s="168">
        <v>48305</v>
      </c>
      <c r="DV5" s="168">
        <v>48335</v>
      </c>
      <c r="DW5" s="168">
        <v>48366</v>
      </c>
      <c r="DX5" s="168">
        <v>48396</v>
      </c>
      <c r="DY5" s="168">
        <v>48427</v>
      </c>
      <c r="DZ5" s="168">
        <v>48458</v>
      </c>
      <c r="EA5" s="168">
        <v>48488</v>
      </c>
      <c r="EB5" s="168">
        <v>48519</v>
      </c>
      <c r="EC5" s="168">
        <v>48549</v>
      </c>
      <c r="ED5" s="168">
        <v>48580</v>
      </c>
      <c r="EE5" s="168">
        <v>48611</v>
      </c>
      <c r="EF5" s="168">
        <v>48639</v>
      </c>
      <c r="EG5" s="168">
        <v>48670</v>
      </c>
      <c r="EH5" s="168">
        <v>48700</v>
      </c>
      <c r="EI5" s="168">
        <v>48731</v>
      </c>
      <c r="EJ5" s="168">
        <v>48761</v>
      </c>
      <c r="EK5" s="168">
        <v>48792</v>
      </c>
      <c r="EL5" s="168">
        <v>48823</v>
      </c>
      <c r="EM5" s="168">
        <v>48853</v>
      </c>
      <c r="EN5" s="168">
        <v>48884</v>
      </c>
      <c r="EO5" s="168">
        <v>48914</v>
      </c>
      <c r="EP5" s="168">
        <v>48945</v>
      </c>
      <c r="EQ5" s="168">
        <v>48976</v>
      </c>
      <c r="ER5" s="168">
        <v>49004</v>
      </c>
      <c r="ES5" s="168">
        <v>49035</v>
      </c>
      <c r="ET5" s="168">
        <v>49065</v>
      </c>
      <c r="EU5" s="168">
        <v>49096</v>
      </c>
      <c r="EV5" s="168">
        <v>49126</v>
      </c>
      <c r="EW5" s="168">
        <v>49157</v>
      </c>
      <c r="EX5" s="168">
        <v>49188</v>
      </c>
      <c r="EY5" s="168">
        <v>49218</v>
      </c>
      <c r="EZ5" s="168">
        <v>49249</v>
      </c>
      <c r="FA5" s="168">
        <v>49279</v>
      </c>
      <c r="FB5" s="168">
        <v>49310</v>
      </c>
      <c r="FC5" s="168">
        <v>49341</v>
      </c>
      <c r="FD5" s="168">
        <v>49369</v>
      </c>
      <c r="FE5" s="168">
        <v>49400</v>
      </c>
      <c r="FF5" s="168">
        <v>49430</v>
      </c>
      <c r="FG5" s="168">
        <v>49461</v>
      </c>
      <c r="FH5" s="168">
        <v>49491</v>
      </c>
      <c r="FI5" s="168">
        <v>49522</v>
      </c>
      <c r="FJ5" s="168">
        <v>49553</v>
      </c>
      <c r="FK5" s="168">
        <v>49583</v>
      </c>
      <c r="FL5" s="168">
        <v>49614</v>
      </c>
      <c r="FM5" s="168">
        <v>49644</v>
      </c>
      <c r="FN5" s="168">
        <v>49675</v>
      </c>
      <c r="FO5" s="168">
        <v>49706</v>
      </c>
      <c r="FP5" s="168">
        <v>49735</v>
      </c>
      <c r="FQ5" s="168">
        <v>49766</v>
      </c>
      <c r="FR5" s="168">
        <v>49796</v>
      </c>
      <c r="FS5" s="168">
        <v>49827</v>
      </c>
      <c r="FT5" s="168">
        <v>49857</v>
      </c>
      <c r="FU5" s="168">
        <v>49888</v>
      </c>
      <c r="FV5" s="168">
        <v>49919</v>
      </c>
      <c r="FW5" s="168">
        <v>49949</v>
      </c>
      <c r="FX5" s="168">
        <v>49980</v>
      </c>
      <c r="FY5" s="168">
        <v>50010</v>
      </c>
      <c r="FZ5" s="168">
        <v>50041</v>
      </c>
      <c r="GA5" s="168">
        <v>50072</v>
      </c>
      <c r="GB5" s="168">
        <v>50100</v>
      </c>
      <c r="GC5" s="168">
        <v>50131</v>
      </c>
      <c r="GD5" s="168">
        <v>50161</v>
      </c>
      <c r="GE5" s="168">
        <v>50192</v>
      </c>
      <c r="GF5" s="168">
        <v>50222</v>
      </c>
      <c r="GG5" s="168">
        <v>50253</v>
      </c>
      <c r="GH5" s="168">
        <v>50284</v>
      </c>
      <c r="GI5" s="168">
        <v>50314</v>
      </c>
      <c r="GJ5" s="168">
        <v>50345</v>
      </c>
      <c r="GK5" s="168">
        <v>50375</v>
      </c>
      <c r="GL5" s="168">
        <v>50406</v>
      </c>
      <c r="GM5" s="168">
        <v>50437</v>
      </c>
      <c r="GN5" s="168">
        <v>50465</v>
      </c>
      <c r="GO5" s="168">
        <v>50496</v>
      </c>
      <c r="GP5" s="168">
        <v>50526</v>
      </c>
      <c r="GQ5" s="168">
        <v>50557</v>
      </c>
      <c r="GR5" s="168">
        <v>50587</v>
      </c>
      <c r="GS5" s="168">
        <v>50618</v>
      </c>
      <c r="GT5" s="168">
        <v>50649</v>
      </c>
      <c r="GU5" s="168">
        <v>50679</v>
      </c>
      <c r="GV5" s="168">
        <v>50710</v>
      </c>
      <c r="GW5" s="168">
        <v>50740</v>
      </c>
      <c r="GX5" s="168">
        <v>50771</v>
      </c>
      <c r="GY5" s="168">
        <v>50802</v>
      </c>
      <c r="GZ5" s="168">
        <v>50830</v>
      </c>
      <c r="HA5" s="168">
        <v>50861</v>
      </c>
      <c r="HB5" s="168">
        <v>50891</v>
      </c>
      <c r="HC5" s="168">
        <v>50922</v>
      </c>
      <c r="HD5" s="168">
        <v>50952</v>
      </c>
      <c r="HE5" s="168">
        <v>50983</v>
      </c>
      <c r="HF5" s="168">
        <v>51014</v>
      </c>
      <c r="HG5" s="168">
        <v>51044</v>
      </c>
      <c r="HH5" s="168">
        <v>51075</v>
      </c>
      <c r="HI5" s="168">
        <v>51105</v>
      </c>
      <c r="HJ5" s="168">
        <v>51136</v>
      </c>
      <c r="HK5" s="168">
        <v>51167</v>
      </c>
      <c r="HL5" s="168">
        <v>51196</v>
      </c>
      <c r="HM5" s="168">
        <v>51227</v>
      </c>
      <c r="HN5" s="168">
        <v>51257</v>
      </c>
      <c r="HO5" s="168">
        <v>51288</v>
      </c>
      <c r="HP5" s="168">
        <v>51318</v>
      </c>
      <c r="HQ5" s="168">
        <v>51349</v>
      </c>
      <c r="HR5" s="168">
        <v>51380</v>
      </c>
      <c r="HS5" s="168">
        <v>51410</v>
      </c>
      <c r="HT5" s="168">
        <v>51441</v>
      </c>
      <c r="HU5" s="168">
        <v>51471</v>
      </c>
      <c r="HV5" s="168">
        <v>51502</v>
      </c>
      <c r="HW5" s="168">
        <v>51533</v>
      </c>
      <c r="HX5" s="168">
        <v>51561</v>
      </c>
      <c r="HY5" s="168">
        <v>51592</v>
      </c>
      <c r="HZ5" s="168">
        <v>51622</v>
      </c>
      <c r="IA5" s="168">
        <v>51653</v>
      </c>
      <c r="IB5" s="168">
        <v>51683</v>
      </c>
      <c r="IC5" s="168">
        <v>51714</v>
      </c>
      <c r="ID5" s="168">
        <v>51745</v>
      </c>
      <c r="IE5" s="168">
        <v>51775</v>
      </c>
      <c r="IF5" s="168">
        <v>51806</v>
      </c>
      <c r="IG5" s="168">
        <v>51836</v>
      </c>
      <c r="IH5" s="168">
        <v>51867</v>
      </c>
      <c r="II5" s="168">
        <v>51898</v>
      </c>
      <c r="IJ5" s="168">
        <v>51926</v>
      </c>
      <c r="IK5" s="168">
        <v>51957</v>
      </c>
      <c r="IL5" s="168">
        <v>51987</v>
      </c>
      <c r="IM5" s="168">
        <v>52018</v>
      </c>
      <c r="IN5" s="168">
        <v>52048</v>
      </c>
      <c r="IO5" s="168">
        <v>52079</v>
      </c>
      <c r="IP5" s="168">
        <v>52110</v>
      </c>
      <c r="IQ5" s="168">
        <v>52140</v>
      </c>
      <c r="IR5" s="168">
        <v>52171</v>
      </c>
      <c r="IS5" s="168">
        <v>52201</v>
      </c>
      <c r="IT5" s="168">
        <v>52232</v>
      </c>
      <c r="IU5" s="168">
        <v>52263</v>
      </c>
      <c r="IV5" s="168">
        <v>52291</v>
      </c>
      <c r="IW5" s="168">
        <v>52322</v>
      </c>
      <c r="IX5" s="168">
        <v>52352</v>
      </c>
      <c r="IY5" s="168">
        <v>52383</v>
      </c>
      <c r="IZ5" s="168">
        <v>52413</v>
      </c>
      <c r="JA5" s="168">
        <v>52444</v>
      </c>
      <c r="JB5" s="168">
        <v>52475</v>
      </c>
      <c r="JC5" s="168">
        <v>52505</v>
      </c>
      <c r="JD5" s="168">
        <v>52536</v>
      </c>
      <c r="JE5" s="168">
        <v>52566</v>
      </c>
      <c r="JF5" s="168">
        <v>52597</v>
      </c>
      <c r="JG5" s="168">
        <v>52628</v>
      </c>
      <c r="JH5" s="168">
        <v>52657</v>
      </c>
      <c r="JI5" s="168">
        <v>52688</v>
      </c>
      <c r="JJ5" s="168">
        <v>52718</v>
      </c>
      <c r="JK5" s="168">
        <v>52749</v>
      </c>
      <c r="JL5" s="168">
        <v>52779</v>
      </c>
      <c r="JM5" s="168">
        <v>52810</v>
      </c>
      <c r="JN5" s="168">
        <v>52841</v>
      </c>
      <c r="JO5" s="168">
        <v>52871</v>
      </c>
      <c r="JP5" s="168">
        <v>52902</v>
      </c>
      <c r="JQ5" s="168">
        <v>52932</v>
      </c>
      <c r="JR5" s="168">
        <v>52963</v>
      </c>
      <c r="JS5" s="168">
        <v>52994</v>
      </c>
      <c r="JT5" s="168">
        <v>53022</v>
      </c>
      <c r="JU5" s="168">
        <v>53053</v>
      </c>
      <c r="JV5" s="168">
        <v>53083</v>
      </c>
      <c r="JW5" s="168">
        <v>53114</v>
      </c>
      <c r="JX5" s="168">
        <v>53144</v>
      </c>
      <c r="JY5" s="168">
        <v>53175</v>
      </c>
      <c r="JZ5" s="168">
        <v>53206</v>
      </c>
      <c r="KA5" s="168">
        <v>53236</v>
      </c>
      <c r="KB5" s="168">
        <v>53267</v>
      </c>
      <c r="KC5" s="168">
        <v>53297</v>
      </c>
      <c r="KD5" s="168">
        <v>53328</v>
      </c>
      <c r="KE5" s="168">
        <v>53359</v>
      </c>
      <c r="KF5" s="168">
        <v>53387</v>
      </c>
      <c r="KG5" s="168">
        <v>53418</v>
      </c>
      <c r="KH5" s="168">
        <v>53448</v>
      </c>
      <c r="KI5" s="168">
        <v>53479</v>
      </c>
      <c r="KJ5" s="168">
        <v>53509</v>
      </c>
      <c r="KK5" s="168">
        <v>53540</v>
      </c>
      <c r="KL5" s="168">
        <v>53571</v>
      </c>
      <c r="KM5" s="168">
        <v>53601</v>
      </c>
      <c r="KN5" s="168">
        <v>53632</v>
      </c>
      <c r="KO5" s="168">
        <v>53662</v>
      </c>
      <c r="KP5" s="168">
        <v>53693</v>
      </c>
      <c r="KQ5" s="168">
        <v>53724</v>
      </c>
      <c r="KR5" s="168">
        <v>53752</v>
      </c>
      <c r="KS5" s="168">
        <v>53783</v>
      </c>
      <c r="KT5" s="168">
        <v>53813</v>
      </c>
      <c r="KU5" s="168">
        <v>53844</v>
      </c>
      <c r="KV5" s="168">
        <v>53874</v>
      </c>
      <c r="KW5" s="168">
        <v>53905</v>
      </c>
      <c r="KX5" s="168">
        <v>53936</v>
      </c>
      <c r="KY5" s="168">
        <v>53966</v>
      </c>
      <c r="KZ5" s="168">
        <v>53997</v>
      </c>
      <c r="LA5" s="168">
        <v>54027</v>
      </c>
      <c r="LB5" s="168">
        <v>54058</v>
      </c>
      <c r="LC5" s="168">
        <v>54089</v>
      </c>
      <c r="LD5" s="168">
        <v>54118</v>
      </c>
      <c r="LE5" s="168">
        <v>54149</v>
      </c>
      <c r="LF5" s="168">
        <v>54179</v>
      </c>
      <c r="LG5" s="168">
        <v>54210</v>
      </c>
      <c r="LH5" s="168">
        <v>54240</v>
      </c>
      <c r="LI5" s="168">
        <v>54271</v>
      </c>
      <c r="LJ5" s="168">
        <v>54302</v>
      </c>
      <c r="LK5" s="168">
        <v>54332</v>
      </c>
      <c r="LL5" s="168">
        <v>54363</v>
      </c>
      <c r="LM5" s="168">
        <v>54393</v>
      </c>
      <c r="LN5" s="168">
        <v>54424</v>
      </c>
      <c r="LO5" s="168">
        <v>54455</v>
      </c>
      <c r="LP5" s="168">
        <v>54483</v>
      </c>
      <c r="LQ5" s="168">
        <v>54514</v>
      </c>
      <c r="LR5" s="168">
        <v>54544</v>
      </c>
      <c r="LS5" s="168">
        <v>54575</v>
      </c>
      <c r="LT5" s="168">
        <v>54605</v>
      </c>
      <c r="LU5" s="168">
        <v>54636</v>
      </c>
      <c r="LV5" s="168">
        <v>54667</v>
      </c>
      <c r="LW5" s="168">
        <v>54697</v>
      </c>
      <c r="LX5" s="168">
        <v>54728</v>
      </c>
      <c r="LY5" s="168">
        <v>54758</v>
      </c>
      <c r="LZ5" s="168">
        <v>54789</v>
      </c>
      <c r="MA5" s="168">
        <v>54820</v>
      </c>
      <c r="MB5" s="168">
        <v>54848</v>
      </c>
      <c r="MC5" s="168">
        <v>54879</v>
      </c>
      <c r="MD5" s="168">
        <v>54909</v>
      </c>
      <c r="ME5" s="168">
        <v>54940</v>
      </c>
      <c r="MF5" s="168">
        <v>54970</v>
      </c>
      <c r="MG5" s="168">
        <v>55001</v>
      </c>
      <c r="MH5" s="168">
        <v>55032</v>
      </c>
      <c r="MI5" s="168">
        <v>55062</v>
      </c>
      <c r="MJ5" s="168">
        <v>55093</v>
      </c>
      <c r="MK5" s="168">
        <v>55123</v>
      </c>
      <c r="ML5" s="168"/>
      <c r="MM5" s="168"/>
      <c r="MN5" s="28"/>
      <c r="MO5" s="29">
        <v>2015</v>
      </c>
      <c r="MP5" s="29">
        <v>2016</v>
      </c>
      <c r="MQ5" s="29">
        <v>2017</v>
      </c>
      <c r="MR5" s="29">
        <v>2018</v>
      </c>
      <c r="MS5" s="29">
        <v>2019</v>
      </c>
      <c r="MT5" s="29">
        <v>2020</v>
      </c>
      <c r="MU5" s="29">
        <v>2021</v>
      </c>
      <c r="MV5" s="29">
        <v>2022</v>
      </c>
      <c r="MW5" s="29">
        <v>2023</v>
      </c>
      <c r="MX5" s="29">
        <v>2024</v>
      </c>
      <c r="MY5" s="29">
        <v>2025</v>
      </c>
      <c r="MZ5" s="29">
        <v>2026</v>
      </c>
      <c r="NA5" s="29">
        <v>2027</v>
      </c>
      <c r="NB5" s="29">
        <v>2028</v>
      </c>
      <c r="NC5" s="29">
        <v>2029</v>
      </c>
      <c r="ND5" s="29">
        <v>2030</v>
      </c>
      <c r="NE5" s="29">
        <v>2031</v>
      </c>
      <c r="NF5" s="29">
        <v>2032</v>
      </c>
      <c r="NG5" s="29">
        <v>2033</v>
      </c>
      <c r="NH5" s="29">
        <v>2034</v>
      </c>
      <c r="NI5" s="29">
        <v>2035</v>
      </c>
      <c r="NK5" s="29">
        <v>2015</v>
      </c>
      <c r="NL5" s="29">
        <v>2016</v>
      </c>
      <c r="NM5" s="29">
        <v>2017</v>
      </c>
      <c r="NN5" s="29">
        <v>2018</v>
      </c>
      <c r="NO5" s="29">
        <v>2019</v>
      </c>
      <c r="NP5" s="29">
        <v>2020</v>
      </c>
      <c r="NQ5" s="29">
        <v>2021</v>
      </c>
      <c r="NR5" s="29">
        <v>2022</v>
      </c>
      <c r="NS5" s="29">
        <v>2023</v>
      </c>
      <c r="NT5" s="29">
        <v>2024</v>
      </c>
      <c r="NU5" s="29">
        <v>2025</v>
      </c>
      <c r="NV5" s="29">
        <v>2026</v>
      </c>
      <c r="NW5" s="29">
        <v>2027</v>
      </c>
      <c r="NX5" s="29">
        <v>2028</v>
      </c>
      <c r="NY5" s="29">
        <v>2029</v>
      </c>
      <c r="NZ5" s="29">
        <v>2030</v>
      </c>
      <c r="OA5" s="29">
        <v>2031</v>
      </c>
      <c r="OB5" s="29">
        <v>2032</v>
      </c>
      <c r="OC5" s="29">
        <v>2033</v>
      </c>
      <c r="OD5" s="29">
        <v>2034</v>
      </c>
      <c r="OE5" s="29">
        <v>2035</v>
      </c>
      <c r="OG5" s="29">
        <v>2015</v>
      </c>
      <c r="OH5" s="29">
        <v>2016</v>
      </c>
      <c r="OI5" s="29">
        <v>2017</v>
      </c>
      <c r="OJ5" s="29">
        <v>2018</v>
      </c>
      <c r="OK5" s="29">
        <v>2019</v>
      </c>
      <c r="OL5" s="29">
        <v>2020</v>
      </c>
      <c r="OM5" s="29">
        <v>2021</v>
      </c>
      <c r="ON5" s="29">
        <v>2022</v>
      </c>
      <c r="OO5" s="29">
        <v>2023</v>
      </c>
      <c r="OP5" s="29">
        <v>2024</v>
      </c>
      <c r="OQ5" s="29">
        <v>2025</v>
      </c>
      <c r="OR5" s="29">
        <v>2026</v>
      </c>
      <c r="OS5" s="29">
        <v>2027</v>
      </c>
      <c r="OT5" s="29">
        <v>2028</v>
      </c>
      <c r="OU5" s="29">
        <v>2029</v>
      </c>
      <c r="OV5" s="29">
        <v>2030</v>
      </c>
      <c r="OW5" s="29">
        <v>2031</v>
      </c>
      <c r="OX5" s="29">
        <v>2032</v>
      </c>
      <c r="OY5" s="29">
        <v>2033</v>
      </c>
      <c r="OZ5" s="29">
        <v>2034</v>
      </c>
      <c r="PA5" s="29">
        <v>2035</v>
      </c>
    </row>
    <row r="6" spans="1:417" x14ac:dyDescent="0.2">
      <c r="A6" s="30" t="s">
        <v>9</v>
      </c>
      <c r="B6" s="31">
        <v>91804001.189999998</v>
      </c>
      <c r="C6" s="31">
        <v>80162163.890000001</v>
      </c>
      <c r="D6" s="31">
        <v>73389384.060000002</v>
      </c>
      <c r="E6" s="31">
        <v>50528039.420000002</v>
      </c>
      <c r="F6" s="31">
        <v>28466206.5</v>
      </c>
      <c r="G6" s="31">
        <v>18636276.059999999</v>
      </c>
      <c r="H6" s="31">
        <v>13529820.619999999</v>
      </c>
      <c r="I6" s="31">
        <v>13090814.84</v>
      </c>
      <c r="J6" s="31">
        <v>18827870.920000002</v>
      </c>
      <c r="K6" s="31">
        <v>43124129.299999997</v>
      </c>
      <c r="L6" s="31">
        <v>71203081.75</v>
      </c>
      <c r="M6" s="31">
        <v>93221904.090000004</v>
      </c>
      <c r="N6" s="31">
        <v>91127485.930000007</v>
      </c>
      <c r="O6" s="31">
        <v>79673826.620000005</v>
      </c>
      <c r="P6" s="31">
        <v>73141050.040000007</v>
      </c>
      <c r="Q6" s="31">
        <v>50313230.759999998</v>
      </c>
      <c r="R6" s="31">
        <v>28250085.010000002</v>
      </c>
      <c r="S6" s="31">
        <v>18416847.32</v>
      </c>
      <c r="T6" s="31">
        <v>13230940.93</v>
      </c>
      <c r="U6" s="31">
        <v>12708926.439999999</v>
      </c>
      <c r="V6" s="31">
        <v>18326643.25</v>
      </c>
      <c r="W6" s="31">
        <v>42397098</v>
      </c>
      <c r="X6" s="31">
        <v>70474179.420000002</v>
      </c>
      <c r="Y6" s="31">
        <v>92564338.709999993</v>
      </c>
      <c r="Z6" s="31">
        <v>90567749.799999997</v>
      </c>
      <c r="AA6" s="31">
        <v>80686167.799999997</v>
      </c>
      <c r="AB6" s="31">
        <v>74102618.790000007</v>
      </c>
      <c r="AC6" s="31">
        <v>49821956.219999999</v>
      </c>
      <c r="AD6" s="31">
        <v>27994548.809999999</v>
      </c>
      <c r="AE6" s="31">
        <v>18302435.73</v>
      </c>
      <c r="AF6" s="31">
        <v>13207787.199999999</v>
      </c>
      <c r="AG6" s="31">
        <v>12743718.68</v>
      </c>
      <c r="AH6" s="31">
        <v>18406778.289999999</v>
      </c>
      <c r="AI6" s="31">
        <v>42741315.479999997</v>
      </c>
      <c r="AJ6" s="31">
        <v>71096234.980000004</v>
      </c>
      <c r="AK6" s="31">
        <v>93166893.409999996</v>
      </c>
      <c r="AL6" s="31">
        <v>90723919.810000002</v>
      </c>
      <c r="AM6" s="31">
        <v>79231449.379999995</v>
      </c>
      <c r="AN6" s="31">
        <v>72661064.260000005</v>
      </c>
      <c r="AO6" s="31">
        <v>49836097.490000002</v>
      </c>
      <c r="AP6" s="31">
        <v>28074362.879999999</v>
      </c>
      <c r="AQ6" s="31">
        <v>18403544.420000002</v>
      </c>
      <c r="AR6" s="31">
        <v>13294768.970000001</v>
      </c>
      <c r="AS6" s="31">
        <v>12846373.25</v>
      </c>
      <c r="AT6" s="31">
        <v>18531719.280000001</v>
      </c>
      <c r="AU6" s="31">
        <v>42910456.159999996</v>
      </c>
      <c r="AV6" s="31">
        <v>71174211.900000006</v>
      </c>
      <c r="AW6" s="31">
        <v>93753000.469999999</v>
      </c>
      <c r="AX6" s="31">
        <v>92079032.359999999</v>
      </c>
      <c r="AY6" s="31">
        <v>80294482.640000001</v>
      </c>
      <c r="AZ6" s="31">
        <v>73333964.560000002</v>
      </c>
      <c r="BA6" s="31">
        <v>50152370.850000001</v>
      </c>
      <c r="BB6" s="31">
        <v>28127832.77</v>
      </c>
      <c r="BC6" s="31">
        <v>18418027.210000001</v>
      </c>
      <c r="BD6" s="31">
        <v>13331598.91</v>
      </c>
      <c r="BE6" s="31">
        <v>12900527.689999999</v>
      </c>
      <c r="BF6" s="31">
        <v>18670349.07</v>
      </c>
      <c r="BG6" s="31">
        <v>43288103.18</v>
      </c>
      <c r="BH6" s="31">
        <v>71637280.040000007</v>
      </c>
      <c r="BI6" s="31">
        <v>94387196.920000002</v>
      </c>
      <c r="BJ6" s="31">
        <v>92730269.670000002</v>
      </c>
      <c r="BK6" s="31">
        <v>80384113.319999993</v>
      </c>
      <c r="BL6" s="31">
        <v>73235156.329999998</v>
      </c>
      <c r="BM6" s="31">
        <v>50045182.700000003</v>
      </c>
      <c r="BN6" s="31">
        <v>28018195.329999998</v>
      </c>
      <c r="BO6" s="31">
        <v>18424437.34</v>
      </c>
      <c r="BP6" s="31">
        <v>13380921.220000001</v>
      </c>
      <c r="BQ6" s="31">
        <v>12989865.34</v>
      </c>
      <c r="BR6" s="31">
        <v>18811503.399999999</v>
      </c>
      <c r="BS6" s="31">
        <v>43412061.149999999</v>
      </c>
      <c r="BT6" s="31">
        <v>71623012.819999993</v>
      </c>
      <c r="BU6" s="31">
        <v>94636766.510000005</v>
      </c>
      <c r="BV6" s="31">
        <v>93226450.469999999</v>
      </c>
      <c r="BW6" s="31">
        <v>81931657.569999993</v>
      </c>
      <c r="BX6" s="31">
        <v>74613775.590000004</v>
      </c>
      <c r="BY6" s="31">
        <v>50103690.200000003</v>
      </c>
      <c r="BZ6" s="31">
        <v>28062672.789999999</v>
      </c>
      <c r="CA6" s="31">
        <v>18408975.370000001</v>
      </c>
      <c r="CB6" s="31">
        <v>13395236.689999999</v>
      </c>
      <c r="CC6" s="31">
        <v>13057595.93</v>
      </c>
      <c r="CD6" s="31">
        <v>18935209.129999999</v>
      </c>
      <c r="CE6" s="31">
        <v>43749736.960000001</v>
      </c>
      <c r="CF6" s="31">
        <v>72175375.129999995</v>
      </c>
      <c r="CG6" s="31">
        <v>95297938.930000007</v>
      </c>
      <c r="CH6" s="31">
        <v>93847349.150000006</v>
      </c>
      <c r="CI6" s="31">
        <v>81363504.299999997</v>
      </c>
      <c r="CJ6" s="31">
        <v>74146256.909999996</v>
      </c>
      <c r="CK6" s="31">
        <v>50673711.189999998</v>
      </c>
      <c r="CL6" s="31">
        <v>28289242.190000001</v>
      </c>
      <c r="CM6" s="31">
        <v>18537036</v>
      </c>
      <c r="CN6" s="31">
        <v>13486096.640000001</v>
      </c>
      <c r="CO6" s="31">
        <v>13151631.130000001</v>
      </c>
      <c r="CP6" s="31">
        <v>18991985.890000001</v>
      </c>
      <c r="CQ6" s="31">
        <v>43936771.399999999</v>
      </c>
      <c r="CR6" s="31">
        <v>72650923.239999995</v>
      </c>
      <c r="CS6" s="31">
        <v>96008545.730000004</v>
      </c>
      <c r="CT6" s="31">
        <v>94552789.540000007</v>
      </c>
      <c r="CU6" s="31">
        <v>81935089.340000004</v>
      </c>
      <c r="CV6" s="31">
        <v>74813534.730000004</v>
      </c>
      <c r="CW6" s="31">
        <v>51114239.200000003</v>
      </c>
      <c r="CX6" s="31">
        <v>28562400.629999999</v>
      </c>
      <c r="CY6" s="31">
        <v>18745394.960000001</v>
      </c>
      <c r="CZ6" s="31">
        <v>13650948.800000001</v>
      </c>
      <c r="DA6" s="31">
        <v>13336775.310000001</v>
      </c>
      <c r="DB6" s="31">
        <v>19280714.5</v>
      </c>
      <c r="DC6" s="31">
        <v>44513445.950000003</v>
      </c>
      <c r="DD6" s="31">
        <v>73446513.409999996</v>
      </c>
      <c r="DE6" s="31">
        <v>96891312.420000002</v>
      </c>
      <c r="DF6" s="31">
        <v>95741184.049999997</v>
      </c>
      <c r="DG6" s="31">
        <v>83189008.489999995</v>
      </c>
      <c r="DH6" s="31">
        <v>75761801.810000002</v>
      </c>
      <c r="DI6" s="31">
        <v>51759454.539999999</v>
      </c>
      <c r="DJ6" s="31">
        <v>28955624.109999999</v>
      </c>
      <c r="DK6" s="31">
        <v>19048164.579999998</v>
      </c>
      <c r="DL6" s="31">
        <v>13858482.439999999</v>
      </c>
      <c r="DM6" s="31">
        <v>13475094.1</v>
      </c>
      <c r="DN6" s="31">
        <v>19472054.629999999</v>
      </c>
      <c r="DO6" s="31">
        <v>45042923.340000004</v>
      </c>
      <c r="DP6" s="31">
        <v>74032840.780000001</v>
      </c>
      <c r="DQ6" s="31">
        <v>97136202.640000001</v>
      </c>
      <c r="DR6" s="31">
        <v>96233805.799999997</v>
      </c>
      <c r="DS6" s="31">
        <v>85365835.519999996</v>
      </c>
      <c r="DT6" s="31">
        <v>77997652.040000007</v>
      </c>
      <c r="DU6" s="31">
        <v>52421407.469999999</v>
      </c>
      <c r="DV6" s="31">
        <v>29252509.18</v>
      </c>
      <c r="DW6" s="31">
        <v>19182746.879999999</v>
      </c>
      <c r="DX6" s="31">
        <v>13974780.4</v>
      </c>
      <c r="DY6" s="31">
        <v>13580565.07</v>
      </c>
      <c r="DZ6" s="31">
        <v>19607587.879999999</v>
      </c>
      <c r="EA6" s="31">
        <v>45557004.409999996</v>
      </c>
      <c r="EB6" s="31">
        <v>74649929.319999993</v>
      </c>
      <c r="EC6" s="31">
        <v>97255076.040000007</v>
      </c>
      <c r="ED6" s="31">
        <v>96348338.5</v>
      </c>
      <c r="EE6" s="31">
        <v>84126150.420000002</v>
      </c>
      <c r="EF6" s="31">
        <v>76602519.540000007</v>
      </c>
      <c r="EG6" s="31">
        <v>52492423.840000004</v>
      </c>
      <c r="EH6" s="31">
        <v>29331495.539999999</v>
      </c>
      <c r="EI6" s="31">
        <v>19242272.48</v>
      </c>
      <c r="EJ6" s="31">
        <v>13996622.630000001</v>
      </c>
      <c r="EK6" s="31">
        <v>13601264.779999999</v>
      </c>
      <c r="EL6" s="31">
        <v>19610709.199999999</v>
      </c>
      <c r="EM6" s="31">
        <v>45496461</v>
      </c>
      <c r="EN6" s="31">
        <v>74678591.239999995</v>
      </c>
      <c r="EO6" s="31">
        <v>97838468.930000007</v>
      </c>
      <c r="EP6" s="31">
        <v>97329935.670000002</v>
      </c>
      <c r="EQ6" s="31">
        <v>84562900.760000005</v>
      </c>
      <c r="ER6" s="31">
        <v>76629740.230000004</v>
      </c>
      <c r="ES6" s="31">
        <v>52647482.75</v>
      </c>
      <c r="ET6" s="31">
        <v>29454077.280000001</v>
      </c>
      <c r="EU6" s="31">
        <v>19252977.34</v>
      </c>
      <c r="EV6" s="31">
        <v>13960420.539999999</v>
      </c>
      <c r="EW6" s="31">
        <v>13565218.960000001</v>
      </c>
      <c r="EX6" s="31">
        <v>19594301.960000001</v>
      </c>
      <c r="EY6" s="31">
        <v>45682931.890000001</v>
      </c>
      <c r="EZ6" s="31">
        <v>75315940.650000006</v>
      </c>
      <c r="FA6" s="31">
        <v>98899043.930000007</v>
      </c>
      <c r="FB6" s="31">
        <v>98115056.140000001</v>
      </c>
      <c r="FC6" s="31">
        <v>84505415.549999997</v>
      </c>
      <c r="FD6" s="31">
        <v>76641063.980000004</v>
      </c>
      <c r="FE6" s="31">
        <v>53094551.409999996</v>
      </c>
      <c r="FF6" s="31">
        <v>29673509</v>
      </c>
      <c r="FG6" s="31">
        <v>19306643.010000002</v>
      </c>
      <c r="FH6" s="31">
        <v>13969085.210000001</v>
      </c>
      <c r="FI6" s="31">
        <v>13584394.539999999</v>
      </c>
      <c r="FJ6" s="31">
        <v>19572557.34</v>
      </c>
      <c r="FK6" s="31">
        <v>45699834.25</v>
      </c>
      <c r="FL6" s="31">
        <v>75623435.939999998</v>
      </c>
      <c r="FM6" s="31">
        <v>99727736.489999995</v>
      </c>
      <c r="FN6" s="31">
        <v>99195509.150000006</v>
      </c>
      <c r="FO6" s="31">
        <v>86583227.819999993</v>
      </c>
      <c r="FP6" s="31">
        <v>78333973.140000001</v>
      </c>
      <c r="FQ6" s="31">
        <v>53278368.409999996</v>
      </c>
      <c r="FR6" s="31">
        <v>29841592.07</v>
      </c>
      <c r="FS6" s="31">
        <v>19347394.09</v>
      </c>
      <c r="FT6" s="31">
        <v>14002290.039999999</v>
      </c>
      <c r="FU6" s="31">
        <v>13656628.609999999</v>
      </c>
      <c r="FV6" s="31">
        <v>19681993.23</v>
      </c>
      <c r="FW6" s="31">
        <v>45864446.789999999</v>
      </c>
      <c r="FX6" s="31">
        <v>76031016.280000001</v>
      </c>
      <c r="FY6" s="31">
        <v>100582589.84999999</v>
      </c>
      <c r="FZ6" s="31">
        <v>99921974.540000007</v>
      </c>
      <c r="GA6" s="31">
        <v>85475989.219999999</v>
      </c>
      <c r="GB6" s="31">
        <v>77014363.439999998</v>
      </c>
      <c r="GC6" s="31">
        <v>53438597.920000002</v>
      </c>
      <c r="GD6" s="31">
        <v>29908597.43</v>
      </c>
      <c r="GE6" s="31">
        <v>19355838.940000001</v>
      </c>
      <c r="GF6" s="31">
        <v>14054519.23</v>
      </c>
      <c r="GG6" s="31">
        <v>13767064.699999999</v>
      </c>
      <c r="GH6" s="31">
        <v>19856185.469999999</v>
      </c>
      <c r="GI6" s="31">
        <v>46116133.68</v>
      </c>
      <c r="GJ6" s="31">
        <v>76307575.909999996</v>
      </c>
      <c r="GK6" s="31">
        <v>100997375.81999999</v>
      </c>
      <c r="GL6" s="31">
        <v>100373254.20999999</v>
      </c>
      <c r="GM6" s="31">
        <v>85886801.620000005</v>
      </c>
      <c r="GN6" s="31">
        <v>77364259.430000007</v>
      </c>
      <c r="GO6" s="31">
        <v>53693109.390000001</v>
      </c>
      <c r="GP6" s="31">
        <v>30111066.879999999</v>
      </c>
      <c r="GQ6" s="31">
        <v>19514310.84</v>
      </c>
      <c r="GR6" s="31">
        <v>14188633.710000001</v>
      </c>
      <c r="GS6" s="31">
        <v>13908124.09</v>
      </c>
      <c r="GT6" s="31">
        <v>20091088.739999998</v>
      </c>
      <c r="GU6" s="31">
        <v>46596146.520000003</v>
      </c>
      <c r="GV6" s="31">
        <v>76877505.079999998</v>
      </c>
      <c r="GW6" s="31">
        <v>102004023.81</v>
      </c>
      <c r="GX6" s="31">
        <v>101539958.01000001</v>
      </c>
      <c r="GY6" s="31">
        <v>86680480.920000002</v>
      </c>
      <c r="GZ6" s="31">
        <v>78041308.980000004</v>
      </c>
      <c r="HA6" s="31">
        <v>54207659.240000002</v>
      </c>
      <c r="HB6" s="31">
        <v>30407044.920000002</v>
      </c>
      <c r="HC6" s="31">
        <v>19696120.460000001</v>
      </c>
      <c r="HD6" s="31">
        <v>14314007.65</v>
      </c>
      <c r="HE6" s="31">
        <v>14007499.01</v>
      </c>
      <c r="HF6" s="31">
        <v>20160535.18</v>
      </c>
      <c r="HG6" s="31">
        <v>46717741.740000002</v>
      </c>
      <c r="HH6" s="31">
        <v>77231331.519999996</v>
      </c>
      <c r="HI6" s="31">
        <v>102664095.08</v>
      </c>
      <c r="HJ6" s="31">
        <v>102218533.03</v>
      </c>
      <c r="HK6" s="31">
        <v>88503389.930000007</v>
      </c>
      <c r="HL6" s="31">
        <v>79793589.379999995</v>
      </c>
      <c r="HM6" s="31">
        <v>54553658.380000003</v>
      </c>
      <c r="HN6" s="31">
        <v>30666873.940000001</v>
      </c>
      <c r="HO6" s="31">
        <v>19819015</v>
      </c>
      <c r="HP6" s="31">
        <v>14370528.82</v>
      </c>
      <c r="HQ6" s="31">
        <v>14039469.07</v>
      </c>
      <c r="HR6" s="31">
        <v>20207911.690000001</v>
      </c>
      <c r="HS6" s="31">
        <v>46920752.700000003</v>
      </c>
      <c r="HT6" s="31">
        <v>77489048.680000007</v>
      </c>
      <c r="HU6" s="31">
        <v>103134053.56</v>
      </c>
      <c r="HV6" s="31">
        <v>102682876.95</v>
      </c>
      <c r="HW6" s="31">
        <v>87387387.459999993</v>
      </c>
      <c r="HX6" s="31">
        <v>78793166.209999993</v>
      </c>
      <c r="HY6" s="31">
        <v>54896083.93</v>
      </c>
      <c r="HZ6" s="31">
        <v>30831407.239999998</v>
      </c>
      <c r="IA6" s="31">
        <v>19916602.579999998</v>
      </c>
      <c r="IB6" s="31">
        <v>14431356.039999999</v>
      </c>
      <c r="IC6" s="31">
        <v>14093253.130000001</v>
      </c>
      <c r="ID6" s="31">
        <v>20304557.780000001</v>
      </c>
      <c r="IE6" s="31">
        <v>47152674.240000002</v>
      </c>
      <c r="IF6" s="31">
        <v>78062401.680000007</v>
      </c>
      <c r="IG6" s="31">
        <v>103409482.52</v>
      </c>
      <c r="IH6" s="31">
        <v>102327374.22</v>
      </c>
      <c r="II6" s="31">
        <v>86786140.680000007</v>
      </c>
      <c r="IJ6" s="31">
        <v>78034511.140000001</v>
      </c>
      <c r="IK6" s="31">
        <v>54755582.030000001</v>
      </c>
      <c r="IL6" s="31">
        <v>30822238.629999999</v>
      </c>
      <c r="IM6" s="31">
        <v>19920529.149999999</v>
      </c>
      <c r="IN6" s="31">
        <v>14510513.91</v>
      </c>
      <c r="IO6" s="31">
        <v>14129436.5</v>
      </c>
      <c r="IP6" s="31">
        <v>20332818.510000002</v>
      </c>
      <c r="IQ6" s="31">
        <v>46977760.689999998</v>
      </c>
      <c r="IR6" s="31">
        <v>77590934.810000002</v>
      </c>
      <c r="IS6" s="31">
        <v>104063256.39</v>
      </c>
      <c r="IT6" s="31">
        <v>104060011.88</v>
      </c>
      <c r="IU6" s="31">
        <v>88221024.819999993</v>
      </c>
      <c r="IV6" s="31">
        <v>79277778.950000003</v>
      </c>
      <c r="IW6" s="31">
        <v>55536828.950000003</v>
      </c>
      <c r="IX6" s="31">
        <v>31198625.789999999</v>
      </c>
      <c r="IY6" s="31">
        <v>20143454.739999998</v>
      </c>
      <c r="IZ6" s="31">
        <v>14646179.73</v>
      </c>
      <c r="JA6" s="31">
        <v>14271127.41</v>
      </c>
      <c r="JB6" s="31">
        <v>20541612.41</v>
      </c>
      <c r="JC6" s="31">
        <v>47604048.25</v>
      </c>
      <c r="JD6" s="31">
        <v>79046456.620000005</v>
      </c>
      <c r="JE6" s="31">
        <v>105209705.67</v>
      </c>
      <c r="JF6" s="31">
        <v>104190673.38</v>
      </c>
      <c r="JG6" s="31">
        <v>89763534.969999999</v>
      </c>
      <c r="JH6" s="31">
        <v>80912837.140000001</v>
      </c>
      <c r="JI6" s="31">
        <v>55732942.899999999</v>
      </c>
      <c r="JJ6" s="31">
        <v>31361761.530000001</v>
      </c>
      <c r="JK6" s="31">
        <v>20259208.469999999</v>
      </c>
      <c r="JL6" s="31">
        <v>14752550.140000001</v>
      </c>
      <c r="JM6" s="31">
        <v>14367190.01</v>
      </c>
      <c r="JN6" s="31">
        <v>20687551.949999999</v>
      </c>
      <c r="JO6" s="31">
        <v>47819059.329999998</v>
      </c>
      <c r="JP6" s="31">
        <v>78996974.5</v>
      </c>
      <c r="JQ6" s="31">
        <v>105425009.25</v>
      </c>
      <c r="JR6" s="31">
        <v>104858416.92</v>
      </c>
      <c r="JS6" s="31">
        <v>88779130.730000004</v>
      </c>
      <c r="JT6" s="31">
        <v>79882175.150000006</v>
      </c>
      <c r="JU6" s="31">
        <v>56103662.799999997</v>
      </c>
      <c r="JV6" s="31">
        <v>31472024.859999999</v>
      </c>
      <c r="JW6" s="31">
        <v>20324075.75</v>
      </c>
      <c r="JX6" s="31">
        <v>14834358.119999999</v>
      </c>
      <c r="JY6" s="31">
        <v>14456403.460000001</v>
      </c>
      <c r="JZ6" s="31">
        <v>20757378.739999998</v>
      </c>
      <c r="KA6" s="31">
        <v>48005264.770000003</v>
      </c>
      <c r="KB6" s="31">
        <v>79402048.219999999</v>
      </c>
      <c r="KC6" s="31">
        <v>106072727.92</v>
      </c>
      <c r="KD6" s="31">
        <v>105550117.8</v>
      </c>
      <c r="KE6" s="31">
        <v>89224178.159999996</v>
      </c>
      <c r="KF6" s="31">
        <v>80319031.640000001</v>
      </c>
      <c r="KG6" s="31">
        <v>56469149.700000003</v>
      </c>
      <c r="KH6" s="31">
        <v>31691846.75</v>
      </c>
      <c r="KI6" s="31">
        <v>20485242.27</v>
      </c>
      <c r="KJ6" s="31">
        <v>14948095.220000001</v>
      </c>
      <c r="KK6" s="31">
        <v>14545813.029999999</v>
      </c>
      <c r="KL6" s="31">
        <v>20867650</v>
      </c>
      <c r="KM6" s="31">
        <v>48302860.090000004</v>
      </c>
      <c r="KN6" s="31">
        <v>80052454.390000001</v>
      </c>
      <c r="KO6" s="31">
        <v>107022854.8</v>
      </c>
      <c r="KP6" s="31">
        <v>106184832.86</v>
      </c>
      <c r="KQ6" s="31">
        <v>89478498.829999998</v>
      </c>
      <c r="KR6" s="31">
        <v>80673071.519999996</v>
      </c>
      <c r="KS6" s="31">
        <v>56784451.859999999</v>
      </c>
      <c r="KT6" s="31">
        <v>31832749.32</v>
      </c>
      <c r="KU6" s="31">
        <v>20576174.02</v>
      </c>
      <c r="KV6" s="31">
        <v>15026011.93</v>
      </c>
      <c r="KW6" s="31">
        <v>14643770.85</v>
      </c>
      <c r="KX6" s="31">
        <v>21027690.18</v>
      </c>
      <c r="KY6" s="31">
        <v>48697186.939999998</v>
      </c>
      <c r="KZ6" s="31">
        <v>80792114.319999993</v>
      </c>
      <c r="LA6" s="31">
        <v>107831520.8</v>
      </c>
      <c r="LB6" s="31">
        <v>106821591.45</v>
      </c>
      <c r="LC6" s="31">
        <v>91388109.459999993</v>
      </c>
      <c r="LD6" s="31">
        <v>82495336.849999994</v>
      </c>
      <c r="LE6" s="31">
        <v>57080412.030000001</v>
      </c>
      <c r="LF6" s="31">
        <v>32028912</v>
      </c>
      <c r="LG6" s="31">
        <v>20727909.43</v>
      </c>
      <c r="LH6" s="31">
        <v>15151786.48</v>
      </c>
      <c r="LI6" s="31">
        <v>14726252.539999999</v>
      </c>
      <c r="LJ6" s="31">
        <v>21105442.210000001</v>
      </c>
      <c r="LK6" s="31">
        <v>48848207.829999998</v>
      </c>
      <c r="LL6" s="31">
        <v>81006795.299999997</v>
      </c>
      <c r="LM6" s="31">
        <v>108687070.66</v>
      </c>
      <c r="LN6" s="31">
        <v>108101266.70999999</v>
      </c>
      <c r="LO6" s="31">
        <v>90784718.090000004</v>
      </c>
      <c r="LP6" s="31">
        <v>81468610.629999995</v>
      </c>
      <c r="LQ6" s="31">
        <v>57354597.890000001</v>
      </c>
      <c r="LR6" s="31">
        <v>32250990.789999999</v>
      </c>
      <c r="LS6" s="31">
        <v>20881792.760000002</v>
      </c>
      <c r="LT6" s="31">
        <v>15250287</v>
      </c>
      <c r="LU6" s="31">
        <v>14814145.91</v>
      </c>
      <c r="LV6" s="31">
        <v>21230926.140000001</v>
      </c>
      <c r="LW6" s="31">
        <v>49165579.68</v>
      </c>
      <c r="LX6" s="31">
        <v>81613235.010000005</v>
      </c>
      <c r="LY6" s="31">
        <v>109769394.13</v>
      </c>
      <c r="LZ6" s="31">
        <v>109027893.68000001</v>
      </c>
      <c r="MA6" s="31">
        <v>91043384.170000002</v>
      </c>
      <c r="MB6" s="31">
        <v>81553517.430000007</v>
      </c>
      <c r="MC6" s="31">
        <v>57385438.119999997</v>
      </c>
      <c r="MD6" s="31">
        <v>32357566.5</v>
      </c>
      <c r="ME6" s="31">
        <v>21017939.91</v>
      </c>
      <c r="MF6" s="31">
        <v>15342051.09</v>
      </c>
      <c r="MG6" s="31">
        <v>14908568.859999999</v>
      </c>
      <c r="MH6" s="31">
        <v>21352568.82</v>
      </c>
      <c r="MI6" s="31">
        <v>49376189.880000003</v>
      </c>
      <c r="MJ6" s="31">
        <v>82035053.450000003</v>
      </c>
      <c r="MK6" s="31">
        <v>110700542.63542269</v>
      </c>
      <c r="ML6" s="31"/>
      <c r="MM6" s="31"/>
      <c r="MN6" s="31"/>
      <c r="MO6" s="32">
        <f t="shared" ref="MO6:ND20" si="12">SUMIF($B$2:$IS$2,MO$5,$B6:$IS6)</f>
        <v>0</v>
      </c>
      <c r="MP6" s="32">
        <f t="shared" si="12"/>
        <v>0</v>
      </c>
      <c r="MQ6" s="32">
        <f t="shared" si="12"/>
        <v>0</v>
      </c>
      <c r="MR6" s="32">
        <f t="shared" si="12"/>
        <v>0</v>
      </c>
      <c r="MS6" s="32">
        <f t="shared" si="12"/>
        <v>0</v>
      </c>
      <c r="MT6" s="32">
        <f t="shared" si="12"/>
        <v>0</v>
      </c>
      <c r="MU6" s="32">
        <f t="shared" si="12"/>
        <v>0</v>
      </c>
      <c r="MV6" s="32">
        <f t="shared" si="12"/>
        <v>595983692.63999999</v>
      </c>
      <c r="MW6" s="32">
        <f t="shared" si="12"/>
        <v>590624652.43000007</v>
      </c>
      <c r="MX6" s="32">
        <f t="shared" si="12"/>
        <v>592838205.19000006</v>
      </c>
      <c r="MY6" s="32">
        <f t="shared" si="12"/>
        <v>591440968.26999998</v>
      </c>
      <c r="MZ6" s="32">
        <f t="shared" si="12"/>
        <v>596620766.20000005</v>
      </c>
      <c r="NA6" s="32">
        <f t="shared" si="12"/>
        <v>597691485.12999988</v>
      </c>
      <c r="NB6" s="32">
        <f t="shared" si="12"/>
        <v>602958314.75999999</v>
      </c>
      <c r="NC6" s="32">
        <f t="shared" si="12"/>
        <v>605083053.76999986</v>
      </c>
      <c r="ND6" s="32">
        <f t="shared" si="12"/>
        <v>610843158.78999996</v>
      </c>
      <c r="NE6" s="32">
        <f t="shared" ref="NE6:NI20" si="13">SUMIF($B$2:$IS$2,NE$5,$B6:$IS6)</f>
        <v>617472835.50999999</v>
      </c>
      <c r="NF6" s="32">
        <f t="shared" si="13"/>
        <v>625078900.00999999</v>
      </c>
      <c r="NG6" s="32">
        <f t="shared" si="13"/>
        <v>623365318.10000014</v>
      </c>
      <c r="NH6" s="32">
        <f t="shared" si="13"/>
        <v>626894971.96000004</v>
      </c>
      <c r="NI6" s="32">
        <f t="shared" si="13"/>
        <v>629513282.86000001</v>
      </c>
      <c r="NK6" s="33">
        <v>607310160</v>
      </c>
      <c r="NL6" s="33">
        <v>621869059</v>
      </c>
      <c r="NM6" s="33">
        <v>631960552</v>
      </c>
      <c r="NN6" s="33">
        <v>645580029</v>
      </c>
      <c r="NO6" s="33">
        <v>652078381</v>
      </c>
      <c r="NP6" s="33">
        <v>661077204</v>
      </c>
      <c r="NQ6" s="33">
        <v>667478636</v>
      </c>
      <c r="NR6" s="33">
        <v>677598159</v>
      </c>
      <c r="NS6" s="33">
        <v>682934071</v>
      </c>
      <c r="NT6" s="33">
        <v>688914941</v>
      </c>
      <c r="NU6" s="33">
        <v>699051242</v>
      </c>
      <c r="NV6" s="33">
        <v>710053765</v>
      </c>
      <c r="NW6" s="33">
        <v>717228037</v>
      </c>
      <c r="NX6" s="33">
        <v>732657219</v>
      </c>
      <c r="NY6" s="33">
        <v>743883228</v>
      </c>
      <c r="NZ6" s="33">
        <v>752876102</v>
      </c>
      <c r="OA6" s="33">
        <v>763273762</v>
      </c>
      <c r="OB6" s="33">
        <v>781140758</v>
      </c>
      <c r="OC6" s="33">
        <v>792219132</v>
      </c>
      <c r="OD6" s="33">
        <v>802465842</v>
      </c>
      <c r="OE6" s="33">
        <v>815929085</v>
      </c>
      <c r="OG6" s="34">
        <f t="shared" ref="OG6:OV21" si="14">MO6-NK6</f>
        <v>-607310160</v>
      </c>
      <c r="OH6" s="34">
        <f t="shared" si="14"/>
        <v>-621869059</v>
      </c>
      <c r="OI6" s="34">
        <f t="shared" si="14"/>
        <v>-631960552</v>
      </c>
      <c r="OJ6" s="34">
        <f t="shared" si="14"/>
        <v>-645580029</v>
      </c>
      <c r="OK6" s="34">
        <f t="shared" si="14"/>
        <v>-652078381</v>
      </c>
      <c r="OL6" s="34">
        <f t="shared" si="14"/>
        <v>-661077204</v>
      </c>
      <c r="OM6" s="34">
        <f t="shared" si="14"/>
        <v>-667478636</v>
      </c>
      <c r="ON6" s="34">
        <f t="shared" si="14"/>
        <v>-81614466.360000014</v>
      </c>
      <c r="OO6" s="34">
        <f t="shared" si="14"/>
        <v>-92309418.569999933</v>
      </c>
      <c r="OP6" s="34">
        <f t="shared" si="14"/>
        <v>-96076735.809999943</v>
      </c>
      <c r="OQ6" s="34">
        <f t="shared" si="14"/>
        <v>-107610273.73000002</v>
      </c>
      <c r="OR6" s="34">
        <f t="shared" si="14"/>
        <v>-113432998.79999995</v>
      </c>
      <c r="OS6" s="34">
        <f t="shared" si="14"/>
        <v>-119536551.87000012</v>
      </c>
      <c r="OT6" s="34">
        <f t="shared" si="14"/>
        <v>-129698904.24000001</v>
      </c>
      <c r="OU6" s="34">
        <f t="shared" si="14"/>
        <v>-138800174.23000014</v>
      </c>
      <c r="OV6" s="34">
        <f t="shared" si="14"/>
        <v>-142032943.21000004</v>
      </c>
      <c r="OW6" s="34">
        <f t="shared" ref="OW6:PA21" si="15">NE6-OA6</f>
        <v>-145800926.49000001</v>
      </c>
      <c r="OX6" s="34">
        <f t="shared" si="15"/>
        <v>-156061857.99000001</v>
      </c>
      <c r="OY6" s="34">
        <f t="shared" si="15"/>
        <v>-168853813.89999986</v>
      </c>
      <c r="OZ6" s="34">
        <f t="shared" si="15"/>
        <v>-175570870.03999996</v>
      </c>
      <c r="PA6" s="34">
        <f t="shared" si="15"/>
        <v>-186415802.13999999</v>
      </c>
    </row>
    <row r="7" spans="1:417" x14ac:dyDescent="0.2">
      <c r="A7" s="30" t="s">
        <v>10</v>
      </c>
      <c r="B7" s="31">
        <v>34623694.649999999</v>
      </c>
      <c r="C7" s="31">
        <v>31551163.579999998</v>
      </c>
      <c r="D7" s="31">
        <v>28464093.710000001</v>
      </c>
      <c r="E7" s="31">
        <v>21028860.949999999</v>
      </c>
      <c r="F7" s="31">
        <v>15903862.609999999</v>
      </c>
      <c r="G7" s="31">
        <v>13021835.880000001</v>
      </c>
      <c r="H7" s="31">
        <v>11050919.960000001</v>
      </c>
      <c r="I7" s="31">
        <v>11954267.99</v>
      </c>
      <c r="J7" s="31">
        <v>14000402.24</v>
      </c>
      <c r="K7" s="31">
        <v>23646116.140000001</v>
      </c>
      <c r="L7" s="31">
        <v>32714082.190000001</v>
      </c>
      <c r="M7" s="31">
        <v>39679480.82</v>
      </c>
      <c r="N7" s="31">
        <v>35674634.270000003</v>
      </c>
      <c r="O7" s="31">
        <v>32553233.710000001</v>
      </c>
      <c r="P7" s="31">
        <v>29374885.629999999</v>
      </c>
      <c r="Q7" s="31">
        <v>21690040.640000001</v>
      </c>
      <c r="R7" s="31">
        <v>16336116.35</v>
      </c>
      <c r="S7" s="31">
        <v>13349793.1</v>
      </c>
      <c r="T7" s="31">
        <v>11351231.289999999</v>
      </c>
      <c r="U7" s="31">
        <v>12232695.359999999</v>
      </c>
      <c r="V7" s="31">
        <v>14213042.15</v>
      </c>
      <c r="W7" s="31">
        <v>23747080.789999999</v>
      </c>
      <c r="X7" s="31">
        <v>32545772.390000001</v>
      </c>
      <c r="Y7" s="31">
        <v>39379063.009999998</v>
      </c>
      <c r="Z7" s="31">
        <v>35661294.240000002</v>
      </c>
      <c r="AA7" s="31">
        <v>33059297.57</v>
      </c>
      <c r="AB7" s="31">
        <v>29704580.48</v>
      </c>
      <c r="AC7" s="31">
        <v>21778804.370000001</v>
      </c>
      <c r="AD7" s="31">
        <v>16518302.789999999</v>
      </c>
      <c r="AE7" s="31">
        <v>13548612.76</v>
      </c>
      <c r="AF7" s="31">
        <v>11566006.5</v>
      </c>
      <c r="AG7" s="31">
        <v>12463781.08</v>
      </c>
      <c r="AH7" s="31">
        <v>14410468.32</v>
      </c>
      <c r="AI7" s="31">
        <v>24001642.260000002</v>
      </c>
      <c r="AJ7" s="31">
        <v>32708193.719999999</v>
      </c>
      <c r="AK7" s="31">
        <v>39380829.810000002</v>
      </c>
      <c r="AL7" s="31">
        <v>35473462.700000003</v>
      </c>
      <c r="AM7" s="31">
        <v>32505095.77</v>
      </c>
      <c r="AN7" s="31">
        <v>29366334.940000001</v>
      </c>
      <c r="AO7" s="31">
        <v>21872089.170000002</v>
      </c>
      <c r="AP7" s="31">
        <v>16646726.5</v>
      </c>
      <c r="AQ7" s="31">
        <v>13696421.460000001</v>
      </c>
      <c r="AR7" s="31">
        <v>11702048.640000001</v>
      </c>
      <c r="AS7" s="31">
        <v>12600786.68</v>
      </c>
      <c r="AT7" s="31">
        <v>14521779.43</v>
      </c>
      <c r="AU7" s="31">
        <v>24083232.68</v>
      </c>
      <c r="AV7" s="31">
        <v>32697690.690000001</v>
      </c>
      <c r="AW7" s="31">
        <v>39565822.270000003</v>
      </c>
      <c r="AX7" s="31">
        <v>35857859.130000003</v>
      </c>
      <c r="AY7" s="31">
        <v>32758670.09</v>
      </c>
      <c r="AZ7" s="31">
        <v>29552107.829999998</v>
      </c>
      <c r="BA7" s="31">
        <v>21976522.600000001</v>
      </c>
      <c r="BB7" s="31">
        <v>16750123.85</v>
      </c>
      <c r="BC7" s="31">
        <v>13823016.57</v>
      </c>
      <c r="BD7" s="31">
        <v>11833947.08</v>
      </c>
      <c r="BE7" s="31">
        <v>12759204.859999999</v>
      </c>
      <c r="BF7" s="31">
        <v>14682685.789999999</v>
      </c>
      <c r="BG7" s="31">
        <v>24244654.510000002</v>
      </c>
      <c r="BH7" s="31">
        <v>32847244.739999998</v>
      </c>
      <c r="BI7" s="31">
        <v>39788254.170000002</v>
      </c>
      <c r="BJ7" s="31">
        <v>35951166.450000003</v>
      </c>
      <c r="BK7" s="31">
        <v>32751998.48</v>
      </c>
      <c r="BL7" s="31">
        <v>29595275.84</v>
      </c>
      <c r="BM7" s="31">
        <v>22028719.07</v>
      </c>
      <c r="BN7" s="31">
        <v>16864840.239999998</v>
      </c>
      <c r="BO7" s="31">
        <v>13972485.060000001</v>
      </c>
      <c r="BP7" s="31">
        <v>11991281.619999999</v>
      </c>
      <c r="BQ7" s="31">
        <v>12933124.210000001</v>
      </c>
      <c r="BR7" s="31">
        <v>14838453.640000001</v>
      </c>
      <c r="BS7" s="31">
        <v>24337400.969999999</v>
      </c>
      <c r="BT7" s="31">
        <v>32872229.640000001</v>
      </c>
      <c r="BU7" s="31">
        <v>39874818.920000002</v>
      </c>
      <c r="BV7" s="31">
        <v>36235006.640000001</v>
      </c>
      <c r="BW7" s="31">
        <v>33353032.710000001</v>
      </c>
      <c r="BX7" s="31">
        <v>30048639.539999999</v>
      </c>
      <c r="BY7" s="31">
        <v>22162782.66</v>
      </c>
      <c r="BZ7" s="31">
        <v>16992193.34</v>
      </c>
      <c r="CA7" s="31">
        <v>14107107.66</v>
      </c>
      <c r="CB7" s="31">
        <v>12145831.310000001</v>
      </c>
      <c r="CC7" s="31">
        <v>13107489.58</v>
      </c>
      <c r="CD7" s="31">
        <v>15003816.199999999</v>
      </c>
      <c r="CE7" s="31">
        <v>24547184.23</v>
      </c>
      <c r="CF7" s="31">
        <v>33087024.899999999</v>
      </c>
      <c r="CG7" s="31">
        <v>40043857.5</v>
      </c>
      <c r="CH7" s="31">
        <v>36250086.399999999</v>
      </c>
      <c r="CI7" s="31">
        <v>33125018.66</v>
      </c>
      <c r="CJ7" s="31">
        <v>29971956.440000001</v>
      </c>
      <c r="CK7" s="31">
        <v>22386107.890000001</v>
      </c>
      <c r="CL7" s="31">
        <v>17194603.129999999</v>
      </c>
      <c r="CM7" s="31">
        <v>14295659.01</v>
      </c>
      <c r="CN7" s="31">
        <v>12316328.119999999</v>
      </c>
      <c r="CO7" s="31">
        <v>13280619.66</v>
      </c>
      <c r="CP7" s="31">
        <v>15134416.279999999</v>
      </c>
      <c r="CQ7" s="31">
        <v>24729708.84</v>
      </c>
      <c r="CR7" s="31">
        <v>33290491.41</v>
      </c>
      <c r="CS7" s="31">
        <v>40221064.450000003</v>
      </c>
      <c r="CT7" s="31">
        <v>36397025.759999998</v>
      </c>
      <c r="CU7" s="31">
        <v>33288670.23</v>
      </c>
      <c r="CV7" s="31">
        <v>30242463.789999999</v>
      </c>
      <c r="CW7" s="31">
        <v>22602307.870000001</v>
      </c>
      <c r="CX7" s="31">
        <v>17387655.859999999</v>
      </c>
      <c r="CY7" s="31">
        <v>14481936.76</v>
      </c>
      <c r="CZ7" s="31">
        <v>12492891.85</v>
      </c>
      <c r="DA7" s="31">
        <v>13471428.970000001</v>
      </c>
      <c r="DB7" s="31">
        <v>15353665.369999999</v>
      </c>
      <c r="DC7" s="31">
        <v>24962906.100000001</v>
      </c>
      <c r="DD7" s="31">
        <v>33538621.91</v>
      </c>
      <c r="DE7" s="31">
        <v>40598552.740000002</v>
      </c>
      <c r="DF7" s="31">
        <v>36763291.109999999</v>
      </c>
      <c r="DG7" s="31">
        <v>33667349.270000003</v>
      </c>
      <c r="DH7" s="31">
        <v>30520792.280000001</v>
      </c>
      <c r="DI7" s="31">
        <v>22823423.93</v>
      </c>
      <c r="DJ7" s="31">
        <v>17612230.41</v>
      </c>
      <c r="DK7" s="31">
        <v>14687601.4</v>
      </c>
      <c r="DL7" s="31">
        <v>12670634.18</v>
      </c>
      <c r="DM7" s="31">
        <v>13635480.65</v>
      </c>
      <c r="DN7" s="31">
        <v>15537637.48</v>
      </c>
      <c r="DO7" s="31">
        <v>25153477.899999999</v>
      </c>
      <c r="DP7" s="31">
        <v>33664771.020000003</v>
      </c>
      <c r="DQ7" s="31">
        <v>40764369.950000003</v>
      </c>
      <c r="DR7" s="31">
        <v>37101890.780000001</v>
      </c>
      <c r="DS7" s="31">
        <v>34437009.600000001</v>
      </c>
      <c r="DT7" s="31">
        <v>31180120.120000001</v>
      </c>
      <c r="DU7" s="31">
        <v>23052522.100000001</v>
      </c>
      <c r="DV7" s="31">
        <v>17775545.34</v>
      </c>
      <c r="DW7" s="31">
        <v>14838849.390000001</v>
      </c>
      <c r="DX7" s="31">
        <v>12820189.789999999</v>
      </c>
      <c r="DY7" s="31">
        <v>13778528.07</v>
      </c>
      <c r="DZ7" s="31">
        <v>15685798.560000001</v>
      </c>
      <c r="EA7" s="31">
        <v>25401207.379999999</v>
      </c>
      <c r="EB7" s="31">
        <v>33799414.68</v>
      </c>
      <c r="EC7" s="31">
        <v>40718856.270000003</v>
      </c>
      <c r="ED7" s="31">
        <v>36913060.359999999</v>
      </c>
      <c r="EE7" s="31">
        <v>33889672.509999998</v>
      </c>
      <c r="EF7" s="31">
        <v>30841032.989999998</v>
      </c>
      <c r="EG7" s="31">
        <v>23164475.609999999</v>
      </c>
      <c r="EH7" s="31">
        <v>17915257.609999999</v>
      </c>
      <c r="EI7" s="31">
        <v>14986812.49</v>
      </c>
      <c r="EJ7" s="31">
        <v>12963159.630000001</v>
      </c>
      <c r="EK7" s="31">
        <v>13917677.859999999</v>
      </c>
      <c r="EL7" s="31">
        <v>15791093.119999999</v>
      </c>
      <c r="EM7" s="31">
        <v>25470766.239999998</v>
      </c>
      <c r="EN7" s="31">
        <v>33806065.579999998</v>
      </c>
      <c r="EO7" s="31">
        <v>40846763.25</v>
      </c>
      <c r="EP7" s="31">
        <v>37117241.409999996</v>
      </c>
      <c r="EQ7" s="31">
        <v>33991891.75</v>
      </c>
      <c r="ER7" s="31">
        <v>30936512.879999999</v>
      </c>
      <c r="ES7" s="31">
        <v>23317128.219999999</v>
      </c>
      <c r="ET7" s="31">
        <v>18073965.260000002</v>
      </c>
      <c r="EU7" s="31">
        <v>15119240.560000001</v>
      </c>
      <c r="EV7" s="31">
        <v>13089253.630000001</v>
      </c>
      <c r="EW7" s="31">
        <v>14044530.41</v>
      </c>
      <c r="EX7" s="31">
        <v>15900674.16</v>
      </c>
      <c r="EY7" s="31">
        <v>25654897.859999999</v>
      </c>
      <c r="EZ7" s="31">
        <v>34053098</v>
      </c>
      <c r="FA7" s="31">
        <v>41159979.240000002</v>
      </c>
      <c r="FB7" s="31">
        <v>37250074.560000002</v>
      </c>
      <c r="FC7" s="31">
        <v>33943154.859999999</v>
      </c>
      <c r="FD7" s="31">
        <v>31064396.629999999</v>
      </c>
      <c r="FE7" s="31">
        <v>23507058.780000001</v>
      </c>
      <c r="FF7" s="31">
        <v>18228203.77</v>
      </c>
      <c r="FG7" s="31">
        <v>15248224.119999999</v>
      </c>
      <c r="FH7" s="31">
        <v>13214170.09</v>
      </c>
      <c r="FI7" s="31">
        <v>14160743.34</v>
      </c>
      <c r="FJ7" s="31">
        <v>15961768.630000001</v>
      </c>
      <c r="FK7" s="31">
        <v>25710768.960000001</v>
      </c>
      <c r="FL7" s="31">
        <v>34186839.670000002</v>
      </c>
      <c r="FM7" s="31">
        <v>41425114.270000003</v>
      </c>
      <c r="FN7" s="31">
        <v>37691016.030000001</v>
      </c>
      <c r="FO7" s="31">
        <v>34598055.729999997</v>
      </c>
      <c r="FP7" s="31">
        <v>31531632.5</v>
      </c>
      <c r="FQ7" s="31">
        <v>23642310.16</v>
      </c>
      <c r="FR7" s="31">
        <v>18352643.949999999</v>
      </c>
      <c r="FS7" s="31">
        <v>15360718.869999999</v>
      </c>
      <c r="FT7" s="31">
        <v>13331619.220000001</v>
      </c>
      <c r="FU7" s="31">
        <v>14289152.17</v>
      </c>
      <c r="FV7" s="31">
        <v>16063535.92</v>
      </c>
      <c r="FW7" s="31">
        <v>25795007.41</v>
      </c>
      <c r="FX7" s="31">
        <v>34346668.090000004</v>
      </c>
      <c r="FY7" s="31">
        <v>41657155.93</v>
      </c>
      <c r="FZ7" s="31">
        <v>37583602.75</v>
      </c>
      <c r="GA7" s="31">
        <v>34061887.93</v>
      </c>
      <c r="GB7" s="31">
        <v>31184224.199999999</v>
      </c>
      <c r="GC7" s="31">
        <v>23728050.98</v>
      </c>
      <c r="GD7" s="31">
        <v>18437483.32</v>
      </c>
      <c r="GE7" s="31">
        <v>15449100.609999999</v>
      </c>
      <c r="GF7" s="31">
        <v>13443543.060000001</v>
      </c>
      <c r="GG7" s="31">
        <v>14421845.49</v>
      </c>
      <c r="GH7" s="31">
        <v>16179215.34</v>
      </c>
      <c r="GI7" s="31">
        <v>25864076.850000001</v>
      </c>
      <c r="GJ7" s="31">
        <v>34424086.829999998</v>
      </c>
      <c r="GK7" s="31">
        <v>41776551.719999999</v>
      </c>
      <c r="GL7" s="31">
        <v>37634384.350000001</v>
      </c>
      <c r="GM7" s="31">
        <v>34129360.450000003</v>
      </c>
      <c r="GN7" s="31">
        <v>31280734.460000001</v>
      </c>
      <c r="GO7" s="31">
        <v>23845635.489999998</v>
      </c>
      <c r="GP7" s="31">
        <v>18559613.280000001</v>
      </c>
      <c r="GQ7" s="31">
        <v>15577056.51</v>
      </c>
      <c r="GR7" s="31">
        <v>13569170.33</v>
      </c>
      <c r="GS7" s="31">
        <v>14548335.890000001</v>
      </c>
      <c r="GT7" s="31">
        <v>16318810.369999999</v>
      </c>
      <c r="GU7" s="31">
        <v>26037760.52</v>
      </c>
      <c r="GV7" s="31">
        <v>34534941.380000003</v>
      </c>
      <c r="GW7" s="31">
        <v>41973272.130000003</v>
      </c>
      <c r="GX7" s="31">
        <v>37916589.299999997</v>
      </c>
      <c r="GY7" s="31">
        <v>34316794.340000004</v>
      </c>
      <c r="GZ7" s="31">
        <v>31429488.800000001</v>
      </c>
      <c r="HA7" s="31">
        <v>24018578.530000001</v>
      </c>
      <c r="HB7" s="31">
        <v>18714948.710000001</v>
      </c>
      <c r="HC7" s="31">
        <v>15709114.93</v>
      </c>
      <c r="HD7" s="31">
        <v>13692832.210000001</v>
      </c>
      <c r="HE7" s="31">
        <v>14665229.16</v>
      </c>
      <c r="HF7" s="31">
        <v>16411040.310000001</v>
      </c>
      <c r="HG7" s="31">
        <v>26112414.489999998</v>
      </c>
      <c r="HH7" s="31">
        <v>34615523.439999998</v>
      </c>
      <c r="HI7" s="31">
        <v>42180457.630000003</v>
      </c>
      <c r="HJ7" s="31">
        <v>38278383.68</v>
      </c>
      <c r="HK7" s="31">
        <v>34935499.210000001</v>
      </c>
      <c r="HL7" s="31">
        <v>31933389.989999998</v>
      </c>
      <c r="HM7" s="31">
        <v>24181214.32</v>
      </c>
      <c r="HN7" s="31">
        <v>18858671.530000001</v>
      </c>
      <c r="HO7" s="31">
        <v>15830662.4</v>
      </c>
      <c r="HP7" s="31">
        <v>13804510.66</v>
      </c>
      <c r="HQ7" s="31">
        <v>14761189.619999999</v>
      </c>
      <c r="HR7" s="31">
        <v>16502029.57</v>
      </c>
      <c r="HS7" s="31">
        <v>26223470.370000001</v>
      </c>
      <c r="HT7" s="31">
        <v>34648279.869999997</v>
      </c>
      <c r="HU7" s="31">
        <v>42211577.789999999</v>
      </c>
      <c r="HV7" s="31">
        <v>38145233.609999999</v>
      </c>
      <c r="HW7" s="31">
        <v>34432697.729999997</v>
      </c>
      <c r="HX7" s="31">
        <v>31675673.800000001</v>
      </c>
      <c r="HY7" s="31">
        <v>24326635.940000001</v>
      </c>
      <c r="HZ7" s="31">
        <v>18985012.57</v>
      </c>
      <c r="IA7" s="31">
        <v>15957471.82</v>
      </c>
      <c r="IB7" s="31">
        <v>13922737.35</v>
      </c>
      <c r="IC7" s="31">
        <v>14876358.9</v>
      </c>
      <c r="ID7" s="31">
        <v>16604741.880000001</v>
      </c>
      <c r="IE7" s="31">
        <v>26341149.690000001</v>
      </c>
      <c r="IF7" s="31">
        <v>34832696.399999999</v>
      </c>
      <c r="IG7" s="31">
        <v>42239431.270000003</v>
      </c>
      <c r="IH7" s="31">
        <v>37937524.350000001</v>
      </c>
      <c r="II7" s="31">
        <v>34241832.170000002</v>
      </c>
      <c r="IJ7" s="31">
        <v>31561946.52</v>
      </c>
      <c r="IK7" s="31">
        <v>24359350.440000001</v>
      </c>
      <c r="IL7" s="31">
        <v>19052428.170000002</v>
      </c>
      <c r="IM7" s="31">
        <v>16068466.109999999</v>
      </c>
      <c r="IN7" s="31">
        <v>14041420.630000001</v>
      </c>
      <c r="IO7" s="31">
        <v>14975258.029999999</v>
      </c>
      <c r="IP7" s="31">
        <v>16695021.09</v>
      </c>
      <c r="IQ7" s="31">
        <v>26288528.890000001</v>
      </c>
      <c r="IR7" s="31">
        <v>34600276.310000002</v>
      </c>
      <c r="IS7" s="31">
        <v>42383466.700000003</v>
      </c>
      <c r="IT7" s="31">
        <v>38366409.689999998</v>
      </c>
      <c r="IU7" s="31">
        <v>34589049.140000001</v>
      </c>
      <c r="IV7" s="31">
        <v>31867779.23</v>
      </c>
      <c r="IW7" s="31">
        <v>24582473.640000001</v>
      </c>
      <c r="IX7" s="31">
        <v>19211568.02</v>
      </c>
      <c r="IY7" s="31">
        <v>16208587.539999999</v>
      </c>
      <c r="IZ7" s="31">
        <v>14163952.34</v>
      </c>
      <c r="JA7" s="31">
        <v>15112097.109999999</v>
      </c>
      <c r="JB7" s="31">
        <v>16823667.449999999</v>
      </c>
      <c r="JC7" s="31">
        <v>26559299.77</v>
      </c>
      <c r="JD7" s="31">
        <v>35061016.259999998</v>
      </c>
      <c r="JE7" s="31">
        <v>42630571.759999998</v>
      </c>
      <c r="JF7" s="31">
        <v>38498310.100000001</v>
      </c>
      <c r="JG7" s="31">
        <v>35168942.700000003</v>
      </c>
      <c r="JH7" s="31">
        <v>32349069.390000001</v>
      </c>
      <c r="JI7" s="31">
        <v>24670031.329999998</v>
      </c>
      <c r="JJ7" s="31">
        <v>19325318.07</v>
      </c>
      <c r="JK7" s="31">
        <v>16326675.42</v>
      </c>
      <c r="JL7" s="31">
        <v>14281169.199999999</v>
      </c>
      <c r="JM7" s="31">
        <v>15226192.23</v>
      </c>
      <c r="JN7" s="31">
        <v>16940805.16</v>
      </c>
      <c r="JO7" s="31">
        <v>26606720.280000001</v>
      </c>
      <c r="JP7" s="31">
        <v>34966161.880000003</v>
      </c>
      <c r="JQ7" s="31">
        <v>42608784.329999998</v>
      </c>
      <c r="JR7" s="31">
        <v>38407685.409999996</v>
      </c>
      <c r="JS7" s="31">
        <v>34700730.560000002</v>
      </c>
      <c r="JT7" s="31">
        <v>32021892.629999999</v>
      </c>
      <c r="JU7" s="31">
        <v>24779269.73</v>
      </c>
      <c r="JV7" s="31">
        <v>19416972.09</v>
      </c>
      <c r="JW7" s="31">
        <v>16427538.130000001</v>
      </c>
      <c r="JX7" s="31">
        <v>14392376.390000001</v>
      </c>
      <c r="JY7" s="31">
        <v>15333043.75</v>
      </c>
      <c r="JZ7" s="31">
        <v>17020698.390000001</v>
      </c>
      <c r="KA7" s="31">
        <v>26703961.34</v>
      </c>
      <c r="KB7" s="31">
        <v>35085397.840000004</v>
      </c>
      <c r="KC7" s="31">
        <v>42764916.060000002</v>
      </c>
      <c r="KD7" s="31">
        <v>38515160.439999998</v>
      </c>
      <c r="KE7" s="31">
        <v>34781559.719999999</v>
      </c>
      <c r="KF7" s="31">
        <v>32147938</v>
      </c>
      <c r="KG7" s="31">
        <v>24900876.48</v>
      </c>
      <c r="KH7" s="31">
        <v>19548013.109999999</v>
      </c>
      <c r="KI7" s="31">
        <v>16547571.1</v>
      </c>
      <c r="KJ7" s="31">
        <v>14497974.18</v>
      </c>
      <c r="KK7" s="31">
        <v>15434803.220000001</v>
      </c>
      <c r="KL7" s="31">
        <v>17108601.899999999</v>
      </c>
      <c r="KM7" s="31">
        <v>26825028.850000001</v>
      </c>
      <c r="KN7" s="31">
        <v>35224975.939999998</v>
      </c>
      <c r="KO7" s="31">
        <v>42869824.969999999</v>
      </c>
      <c r="KP7" s="31">
        <v>38531021.060000002</v>
      </c>
      <c r="KQ7" s="31">
        <v>34811585.810000002</v>
      </c>
      <c r="KR7" s="31">
        <v>32246416.190000001</v>
      </c>
      <c r="KS7" s="31">
        <v>24976804.899999999</v>
      </c>
      <c r="KT7" s="31">
        <v>19635543.469999999</v>
      </c>
      <c r="KU7" s="31">
        <v>16635030.439999999</v>
      </c>
      <c r="KV7" s="31">
        <v>14581745.359999999</v>
      </c>
      <c r="KW7" s="31">
        <v>15528831.9</v>
      </c>
      <c r="KX7" s="31">
        <v>17203217.059999999</v>
      </c>
      <c r="KY7" s="31">
        <v>26948946.859999999</v>
      </c>
      <c r="KZ7" s="31">
        <v>35383284.490000002</v>
      </c>
      <c r="LA7" s="31">
        <v>43057120.880000003</v>
      </c>
      <c r="LB7" s="31">
        <v>38796329.5</v>
      </c>
      <c r="LC7" s="31">
        <v>35406204.270000003</v>
      </c>
      <c r="LD7" s="31">
        <v>32725444.989999998</v>
      </c>
      <c r="LE7" s="31">
        <v>25065469.629999999</v>
      </c>
      <c r="LF7" s="31">
        <v>19727063.879999999</v>
      </c>
      <c r="LG7" s="31">
        <v>16726668.359999999</v>
      </c>
      <c r="LH7" s="31">
        <v>14672149.33</v>
      </c>
      <c r="LI7" s="31">
        <v>15600267.699999999</v>
      </c>
      <c r="LJ7" s="31">
        <v>17247634.149999999</v>
      </c>
      <c r="LK7" s="31">
        <v>26998305.710000001</v>
      </c>
      <c r="LL7" s="31">
        <v>35371413.479999997</v>
      </c>
      <c r="LM7" s="31">
        <v>43153471.859999999</v>
      </c>
      <c r="LN7" s="31">
        <v>38852152.590000004</v>
      </c>
      <c r="LO7" s="31">
        <v>34945381.539999999</v>
      </c>
      <c r="LP7" s="31">
        <v>32365800.920000002</v>
      </c>
      <c r="LQ7" s="31">
        <v>25147660.280000001</v>
      </c>
      <c r="LR7" s="31">
        <v>19818492.489999998</v>
      </c>
      <c r="LS7" s="31">
        <v>16813132.600000001</v>
      </c>
      <c r="LT7" s="31">
        <v>14752771.18</v>
      </c>
      <c r="LU7" s="31">
        <v>15679234.83</v>
      </c>
      <c r="LV7" s="31">
        <v>17320774.440000001</v>
      </c>
      <c r="LW7" s="31">
        <v>27098119.899999999</v>
      </c>
      <c r="LX7" s="31">
        <v>35503004.579999998</v>
      </c>
      <c r="LY7" s="31">
        <v>43356695.109999999</v>
      </c>
      <c r="LZ7" s="31">
        <v>38956558.060000002</v>
      </c>
      <c r="MA7" s="31">
        <v>34924109.060000002</v>
      </c>
      <c r="MB7" s="31">
        <v>32339754.690000001</v>
      </c>
      <c r="MC7" s="31">
        <v>25166163.739999998</v>
      </c>
      <c r="MD7" s="31">
        <v>19895205.559999999</v>
      </c>
      <c r="ME7" s="31">
        <v>16891863.949999999</v>
      </c>
      <c r="MF7" s="31">
        <v>14829335.59</v>
      </c>
      <c r="MG7" s="31">
        <v>15747210.51</v>
      </c>
      <c r="MH7" s="31">
        <v>17400337.309999999</v>
      </c>
      <c r="MI7" s="31">
        <v>27174504.879999999</v>
      </c>
      <c r="MJ7" s="31">
        <v>35548362.119999997</v>
      </c>
      <c r="MK7" s="31">
        <v>43520236.664194763</v>
      </c>
      <c r="ML7" s="31"/>
      <c r="MM7" s="31"/>
      <c r="MN7" s="31"/>
      <c r="MO7" s="32">
        <f t="shared" si="12"/>
        <v>0</v>
      </c>
      <c r="MP7" s="32">
        <f t="shared" si="12"/>
        <v>0</v>
      </c>
      <c r="MQ7" s="32">
        <f t="shared" si="12"/>
        <v>0</v>
      </c>
      <c r="MR7" s="32">
        <f t="shared" si="12"/>
        <v>0</v>
      </c>
      <c r="MS7" s="32">
        <f t="shared" si="12"/>
        <v>0</v>
      </c>
      <c r="MT7" s="32">
        <f t="shared" si="12"/>
        <v>0</v>
      </c>
      <c r="MU7" s="32">
        <f t="shared" si="12"/>
        <v>0</v>
      </c>
      <c r="MV7" s="32">
        <f t="shared" si="12"/>
        <v>277638780.72000003</v>
      </c>
      <c r="MW7" s="32">
        <f t="shared" si="12"/>
        <v>282447588.68999994</v>
      </c>
      <c r="MX7" s="32">
        <f t="shared" si="12"/>
        <v>284801813.89999998</v>
      </c>
      <c r="MY7" s="32">
        <f t="shared" si="12"/>
        <v>284731490.93000001</v>
      </c>
      <c r="MZ7" s="32">
        <f t="shared" si="12"/>
        <v>286874291.21999997</v>
      </c>
      <c r="NA7" s="32">
        <f t="shared" si="12"/>
        <v>288011794.14000005</v>
      </c>
      <c r="NB7" s="32">
        <f t="shared" si="12"/>
        <v>290833966.26999998</v>
      </c>
      <c r="NC7" s="32">
        <f t="shared" si="12"/>
        <v>292196060.29000002</v>
      </c>
      <c r="ND7" s="32">
        <f t="shared" si="12"/>
        <v>294818127.20999998</v>
      </c>
      <c r="NE7" s="32">
        <f t="shared" si="13"/>
        <v>297501059.58000004</v>
      </c>
      <c r="NF7" s="32">
        <f t="shared" si="13"/>
        <v>300589932.07999998</v>
      </c>
      <c r="NG7" s="32">
        <f t="shared" si="13"/>
        <v>300505837.25</v>
      </c>
      <c r="NH7" s="32">
        <f t="shared" si="13"/>
        <v>302458413.38</v>
      </c>
      <c r="NI7" s="32">
        <f t="shared" si="13"/>
        <v>303900517.68000001</v>
      </c>
      <c r="NK7" s="33">
        <v>263627544</v>
      </c>
      <c r="NL7" s="33">
        <v>271927580</v>
      </c>
      <c r="NM7" s="33">
        <v>279250014</v>
      </c>
      <c r="NN7" s="33">
        <v>287550613</v>
      </c>
      <c r="NO7" s="33">
        <v>294139015</v>
      </c>
      <c r="NP7" s="33">
        <v>301345583</v>
      </c>
      <c r="NQ7" s="33">
        <v>306414257</v>
      </c>
      <c r="NR7" s="33">
        <v>312854199</v>
      </c>
      <c r="NS7" s="33">
        <v>318535176</v>
      </c>
      <c r="NT7" s="33">
        <v>325459308</v>
      </c>
      <c r="NU7" s="33">
        <v>331716551</v>
      </c>
      <c r="NV7" s="33">
        <v>338823193</v>
      </c>
      <c r="NW7" s="33">
        <v>345552771</v>
      </c>
      <c r="NX7" s="33">
        <v>354859997</v>
      </c>
      <c r="NY7" s="33">
        <v>361764904</v>
      </c>
      <c r="NZ7" s="33">
        <v>369333251</v>
      </c>
      <c r="OA7" s="33">
        <v>377436589</v>
      </c>
      <c r="OB7" s="33">
        <v>387898269</v>
      </c>
      <c r="OC7" s="33">
        <v>395308373</v>
      </c>
      <c r="OD7" s="33">
        <v>403761035</v>
      </c>
      <c r="OE7" s="33">
        <v>413847323</v>
      </c>
      <c r="OG7" s="34">
        <f t="shared" si="14"/>
        <v>-263627544</v>
      </c>
      <c r="OH7" s="34">
        <f t="shared" si="14"/>
        <v>-271927580</v>
      </c>
      <c r="OI7" s="34">
        <f t="shared" si="14"/>
        <v>-279250014</v>
      </c>
      <c r="OJ7" s="34">
        <f t="shared" si="14"/>
        <v>-287550613</v>
      </c>
      <c r="OK7" s="34">
        <f t="shared" si="14"/>
        <v>-294139015</v>
      </c>
      <c r="OL7" s="34">
        <f t="shared" si="14"/>
        <v>-301345583</v>
      </c>
      <c r="OM7" s="34">
        <f t="shared" si="14"/>
        <v>-306414257</v>
      </c>
      <c r="ON7" s="34">
        <f t="shared" si="14"/>
        <v>-35215418.279999971</v>
      </c>
      <c r="OO7" s="34">
        <f t="shared" si="14"/>
        <v>-36087587.310000062</v>
      </c>
      <c r="OP7" s="34">
        <f t="shared" si="14"/>
        <v>-40657494.100000024</v>
      </c>
      <c r="OQ7" s="34">
        <f t="shared" si="14"/>
        <v>-46985060.069999993</v>
      </c>
      <c r="OR7" s="34">
        <f t="shared" si="14"/>
        <v>-51948901.780000031</v>
      </c>
      <c r="OS7" s="34">
        <f t="shared" si="14"/>
        <v>-57540976.859999955</v>
      </c>
      <c r="OT7" s="34">
        <f t="shared" si="14"/>
        <v>-64026030.730000019</v>
      </c>
      <c r="OU7" s="34">
        <f t="shared" si="14"/>
        <v>-69568843.709999979</v>
      </c>
      <c r="OV7" s="34">
        <f t="shared" si="14"/>
        <v>-74515123.790000021</v>
      </c>
      <c r="OW7" s="34">
        <f t="shared" si="15"/>
        <v>-79935529.419999957</v>
      </c>
      <c r="OX7" s="34">
        <f t="shared" si="15"/>
        <v>-87308336.920000017</v>
      </c>
      <c r="OY7" s="34">
        <f t="shared" si="15"/>
        <v>-94802535.75</v>
      </c>
      <c r="OZ7" s="34">
        <f t="shared" si="15"/>
        <v>-101302621.62</v>
      </c>
      <c r="PA7" s="34">
        <f t="shared" si="15"/>
        <v>-109946805.31999999</v>
      </c>
    </row>
    <row r="8" spans="1:417" x14ac:dyDescent="0.2">
      <c r="A8" s="30" t="s">
        <v>11</v>
      </c>
      <c r="B8" s="31">
        <v>2631942.7799999998</v>
      </c>
      <c r="C8" s="31">
        <v>2430110.1</v>
      </c>
      <c r="D8" s="31">
        <v>2236328.3199999998</v>
      </c>
      <c r="E8" s="31">
        <v>1816154.07</v>
      </c>
      <c r="F8" s="31">
        <v>1282063.29</v>
      </c>
      <c r="G8" s="31">
        <v>1101494.02</v>
      </c>
      <c r="H8" s="31">
        <v>983731.09</v>
      </c>
      <c r="I8" s="31">
        <v>1100966.08</v>
      </c>
      <c r="J8" s="31">
        <v>1425748.91</v>
      </c>
      <c r="K8" s="31">
        <v>1471191.21</v>
      </c>
      <c r="L8" s="31">
        <v>2383592.77</v>
      </c>
      <c r="M8" s="31">
        <v>2980630.61</v>
      </c>
      <c r="N8" s="31">
        <v>2587910.2599999998</v>
      </c>
      <c r="O8" s="31">
        <v>2394668.79</v>
      </c>
      <c r="P8" s="31">
        <v>2206901.16</v>
      </c>
      <c r="Q8" s="31">
        <v>1792165.85</v>
      </c>
      <c r="R8" s="31">
        <v>1259671.19</v>
      </c>
      <c r="S8" s="31">
        <v>1077295.26</v>
      </c>
      <c r="T8" s="31">
        <v>964101.21</v>
      </c>
      <c r="U8" s="31">
        <v>1078779.68</v>
      </c>
      <c r="V8" s="31">
        <v>1396824.12</v>
      </c>
      <c r="W8" s="31">
        <v>1436871.84</v>
      </c>
      <c r="X8" s="31">
        <v>2308287.91</v>
      </c>
      <c r="Y8" s="31">
        <v>2884748.25</v>
      </c>
      <c r="Z8" s="31">
        <v>2514026.2000000002</v>
      </c>
      <c r="AA8" s="31">
        <v>2367941.42</v>
      </c>
      <c r="AB8" s="31">
        <v>2188960.27</v>
      </c>
      <c r="AC8" s="31">
        <v>1745508.13</v>
      </c>
      <c r="AD8" s="31">
        <v>1231835.82</v>
      </c>
      <c r="AE8" s="31">
        <v>1055416.24</v>
      </c>
      <c r="AF8" s="31">
        <v>947765.83</v>
      </c>
      <c r="AG8" s="31">
        <v>1061950.1399999999</v>
      </c>
      <c r="AH8" s="31">
        <v>1375202.42</v>
      </c>
      <c r="AI8" s="31">
        <v>1416606.37</v>
      </c>
      <c r="AJ8" s="31">
        <v>2273379.42</v>
      </c>
      <c r="AK8" s="31">
        <v>2832733.53</v>
      </c>
      <c r="AL8" s="31">
        <v>2453349.0099999998</v>
      </c>
      <c r="AM8" s="31">
        <v>2278538.31</v>
      </c>
      <c r="AN8" s="31">
        <v>2102509.29</v>
      </c>
      <c r="AO8" s="31">
        <v>1708877.43</v>
      </c>
      <c r="AP8" s="31">
        <v>1209161.55</v>
      </c>
      <c r="AQ8" s="31">
        <v>1039822.41</v>
      </c>
      <c r="AR8" s="31">
        <v>935074.33</v>
      </c>
      <c r="AS8" s="31">
        <v>1048080.87</v>
      </c>
      <c r="AT8" s="31">
        <v>1356866.61</v>
      </c>
      <c r="AU8" s="31">
        <v>1394949.62</v>
      </c>
      <c r="AV8" s="31">
        <v>2231087.94</v>
      </c>
      <c r="AW8" s="31">
        <v>2792255.16</v>
      </c>
      <c r="AX8" s="31">
        <v>2439654.9700000002</v>
      </c>
      <c r="AY8" s="31">
        <v>2263626.0699999998</v>
      </c>
      <c r="AZ8" s="31">
        <v>2080288.86</v>
      </c>
      <c r="BA8" s="31">
        <v>1685885.87</v>
      </c>
      <c r="BB8" s="31">
        <v>1189333.33</v>
      </c>
      <c r="BC8" s="31">
        <v>1023161.82</v>
      </c>
      <c r="BD8" s="31">
        <v>922288.55</v>
      </c>
      <c r="BE8" s="31">
        <v>1035358.17</v>
      </c>
      <c r="BF8" s="31">
        <v>1342142.21</v>
      </c>
      <c r="BG8" s="31">
        <v>1378670.26</v>
      </c>
      <c r="BH8" s="31">
        <v>2201214.9</v>
      </c>
      <c r="BI8" s="31">
        <v>2755245.67</v>
      </c>
      <c r="BJ8" s="31">
        <v>2406371.9900000002</v>
      </c>
      <c r="BK8" s="31">
        <v>2222056.8199999998</v>
      </c>
      <c r="BL8" s="31">
        <v>2037293.4</v>
      </c>
      <c r="BM8" s="31">
        <v>1653238.12</v>
      </c>
      <c r="BN8" s="31">
        <v>1166126.23</v>
      </c>
      <c r="BO8" s="31">
        <v>1008353.78</v>
      </c>
      <c r="BP8" s="31">
        <v>912094.81</v>
      </c>
      <c r="BQ8" s="31">
        <v>1024901.03</v>
      </c>
      <c r="BR8" s="31">
        <v>1328213.33</v>
      </c>
      <c r="BS8" s="31">
        <v>1358583.66</v>
      </c>
      <c r="BT8" s="31">
        <v>2160448.59</v>
      </c>
      <c r="BU8" s="31">
        <v>2709279.5</v>
      </c>
      <c r="BV8" s="31">
        <v>2378706.52</v>
      </c>
      <c r="BW8" s="31">
        <v>2218883.73</v>
      </c>
      <c r="BX8" s="31">
        <v>2035705.12</v>
      </c>
      <c r="BY8" s="31">
        <v>1626626.4</v>
      </c>
      <c r="BZ8" s="31">
        <v>1149532.17</v>
      </c>
      <c r="CA8" s="31">
        <v>993849.78</v>
      </c>
      <c r="CB8" s="31">
        <v>902074.91</v>
      </c>
      <c r="CC8" s="31">
        <v>1015259.83</v>
      </c>
      <c r="CD8" s="31">
        <v>1315294.28</v>
      </c>
      <c r="CE8" s="31">
        <v>1344941</v>
      </c>
      <c r="CF8" s="31">
        <v>2136818.1800000002</v>
      </c>
      <c r="CG8" s="31">
        <v>2674960.19</v>
      </c>
      <c r="CH8" s="31">
        <v>2341526.29</v>
      </c>
      <c r="CI8" s="31">
        <v>2165938.11</v>
      </c>
      <c r="CJ8" s="31">
        <v>1987828.84</v>
      </c>
      <c r="CK8" s="31">
        <v>1614061.14</v>
      </c>
      <c r="CL8" s="31">
        <v>1139342.48</v>
      </c>
      <c r="CM8" s="31">
        <v>985106.47</v>
      </c>
      <c r="CN8" s="31">
        <v>893669.41</v>
      </c>
      <c r="CO8" s="31">
        <v>1005563.86</v>
      </c>
      <c r="CP8" s="31">
        <v>1299017.57</v>
      </c>
      <c r="CQ8" s="31">
        <v>1328661.6599999999</v>
      </c>
      <c r="CR8" s="31">
        <v>2112081.73</v>
      </c>
      <c r="CS8" s="31">
        <v>2643111.7599999998</v>
      </c>
      <c r="CT8" s="31">
        <v>2313747.4900000002</v>
      </c>
      <c r="CU8" s="31">
        <v>2137929.27</v>
      </c>
      <c r="CV8" s="31">
        <v>1967799</v>
      </c>
      <c r="CW8" s="31">
        <v>1598362.92</v>
      </c>
      <c r="CX8" s="31">
        <v>1127862.6200000001</v>
      </c>
      <c r="CY8" s="31">
        <v>975490.76</v>
      </c>
      <c r="CZ8" s="31">
        <v>885254.41</v>
      </c>
      <c r="DA8" s="31">
        <v>996329.1</v>
      </c>
      <c r="DB8" s="31">
        <v>1289292.04</v>
      </c>
      <c r="DC8" s="31">
        <v>1317111.17</v>
      </c>
      <c r="DD8" s="31">
        <v>2090672.66</v>
      </c>
      <c r="DE8" s="31">
        <v>2616776.58</v>
      </c>
      <c r="DF8" s="31">
        <v>2295391.85</v>
      </c>
      <c r="DG8" s="31">
        <v>2127824.3199999998</v>
      </c>
      <c r="DH8" s="31">
        <v>1953264.09</v>
      </c>
      <c r="DI8" s="31">
        <v>1584478.95</v>
      </c>
      <c r="DJ8" s="31">
        <v>1118672.6000000001</v>
      </c>
      <c r="DK8" s="31">
        <v>968169.07</v>
      </c>
      <c r="DL8" s="31">
        <v>877315.09</v>
      </c>
      <c r="DM8" s="31">
        <v>985861.54</v>
      </c>
      <c r="DN8" s="31">
        <v>1276776.49</v>
      </c>
      <c r="DO8" s="31">
        <v>1305479.83</v>
      </c>
      <c r="DP8" s="31">
        <v>2064859.65</v>
      </c>
      <c r="DQ8" s="31">
        <v>2574267.7599999998</v>
      </c>
      <c r="DR8" s="31">
        <v>2267367.41</v>
      </c>
      <c r="DS8" s="31">
        <v>2136256.96</v>
      </c>
      <c r="DT8" s="31">
        <v>1969541.44</v>
      </c>
      <c r="DU8" s="31">
        <v>1572604.24</v>
      </c>
      <c r="DV8" s="31">
        <v>1108214.4099999999</v>
      </c>
      <c r="DW8" s="31">
        <v>957772.84</v>
      </c>
      <c r="DX8" s="31">
        <v>868941.07</v>
      </c>
      <c r="DY8" s="31">
        <v>975811.73</v>
      </c>
      <c r="DZ8" s="31">
        <v>1263453.29</v>
      </c>
      <c r="EA8" s="31">
        <v>1296025.93</v>
      </c>
      <c r="EB8" s="31">
        <v>2043476.2</v>
      </c>
      <c r="EC8" s="31">
        <v>2528571.73</v>
      </c>
      <c r="ED8" s="31">
        <v>2220298.5299999998</v>
      </c>
      <c r="EE8" s="31">
        <v>2068845.02</v>
      </c>
      <c r="EF8" s="31">
        <v>1901761.35</v>
      </c>
      <c r="EG8" s="31">
        <v>1549294.95</v>
      </c>
      <c r="EH8" s="31">
        <v>1094481.02</v>
      </c>
      <c r="EI8" s="31">
        <v>947815.85</v>
      </c>
      <c r="EJ8" s="31">
        <v>860925.77</v>
      </c>
      <c r="EK8" s="31">
        <v>966259.34</v>
      </c>
      <c r="EL8" s="31">
        <v>1248362.75</v>
      </c>
      <c r="EM8" s="31">
        <v>1276692.4099999999</v>
      </c>
      <c r="EN8" s="31">
        <v>2008768.17</v>
      </c>
      <c r="EO8" s="31">
        <v>2496305.2599999998</v>
      </c>
      <c r="EP8" s="31">
        <v>2201145.83</v>
      </c>
      <c r="EQ8" s="31">
        <v>2043527.7</v>
      </c>
      <c r="ER8" s="31">
        <v>1871674.19</v>
      </c>
      <c r="ES8" s="31">
        <v>1529653.61</v>
      </c>
      <c r="ET8" s="31">
        <v>1084043.67</v>
      </c>
      <c r="EU8" s="31">
        <v>938493.25</v>
      </c>
      <c r="EV8" s="31">
        <v>852815.47</v>
      </c>
      <c r="EW8" s="31">
        <v>956860.72</v>
      </c>
      <c r="EX8" s="31">
        <v>1234990.45</v>
      </c>
      <c r="EY8" s="31">
        <v>1264289.4099999999</v>
      </c>
      <c r="EZ8" s="31">
        <v>1992653.88</v>
      </c>
      <c r="FA8" s="31">
        <v>2479400.3199999998</v>
      </c>
      <c r="FB8" s="31">
        <v>2179859.38</v>
      </c>
      <c r="FC8" s="31">
        <v>2008753.46</v>
      </c>
      <c r="FD8" s="31">
        <v>1840118.08</v>
      </c>
      <c r="FE8" s="31">
        <v>1516052.99</v>
      </c>
      <c r="FF8" s="31">
        <v>1075347.7</v>
      </c>
      <c r="FG8" s="31">
        <v>928834.44</v>
      </c>
      <c r="FH8" s="31">
        <v>844465.83</v>
      </c>
      <c r="FI8" s="31">
        <v>946890.39</v>
      </c>
      <c r="FJ8" s="31">
        <v>1218440.6499999999</v>
      </c>
      <c r="FK8" s="31">
        <v>1246273.95</v>
      </c>
      <c r="FL8" s="31">
        <v>1966135.17</v>
      </c>
      <c r="FM8" s="31">
        <v>2454711.19</v>
      </c>
      <c r="FN8" s="31">
        <v>2170320.88</v>
      </c>
      <c r="FO8" s="31">
        <v>2017285.84</v>
      </c>
      <c r="FP8" s="31">
        <v>1845727.12</v>
      </c>
      <c r="FQ8" s="31">
        <v>1495418.45</v>
      </c>
      <c r="FR8" s="31">
        <v>1063960.53</v>
      </c>
      <c r="FS8" s="31">
        <v>918009.72</v>
      </c>
      <c r="FT8" s="31">
        <v>835667.7</v>
      </c>
      <c r="FU8" s="31">
        <v>937563.37</v>
      </c>
      <c r="FV8" s="31">
        <v>1205448.01</v>
      </c>
      <c r="FW8" s="31">
        <v>1230258.55</v>
      </c>
      <c r="FX8" s="31">
        <v>1941770.36</v>
      </c>
      <c r="FY8" s="31">
        <v>2431078.9500000002</v>
      </c>
      <c r="FZ8" s="31">
        <v>2139019.46</v>
      </c>
      <c r="GA8" s="31">
        <v>1958521.03</v>
      </c>
      <c r="GB8" s="31">
        <v>1785171.77</v>
      </c>
      <c r="GC8" s="31">
        <v>1474012.63</v>
      </c>
      <c r="GD8" s="31">
        <v>1049561.57</v>
      </c>
      <c r="GE8" s="31">
        <v>904911.66</v>
      </c>
      <c r="GF8" s="31">
        <v>826057.97</v>
      </c>
      <c r="GG8" s="31">
        <v>928172.81</v>
      </c>
      <c r="GH8" s="31">
        <v>1192836.18</v>
      </c>
      <c r="GI8" s="31">
        <v>1213676.6299999999</v>
      </c>
      <c r="GJ8" s="31">
        <v>1912384.83</v>
      </c>
      <c r="GK8" s="31">
        <v>2395061.2400000002</v>
      </c>
      <c r="GL8" s="31">
        <v>2106045.9700000002</v>
      </c>
      <c r="GM8" s="31">
        <v>1929577.69</v>
      </c>
      <c r="GN8" s="31">
        <v>1759658.49</v>
      </c>
      <c r="GO8" s="31">
        <v>1453891.39</v>
      </c>
      <c r="GP8" s="31">
        <v>1036418.49</v>
      </c>
      <c r="GQ8" s="31">
        <v>894514.83</v>
      </c>
      <c r="GR8" s="31">
        <v>817361.14</v>
      </c>
      <c r="GS8" s="31">
        <v>918098.77</v>
      </c>
      <c r="GT8" s="31">
        <v>1181371.1499999999</v>
      </c>
      <c r="GU8" s="31">
        <v>1202110.54</v>
      </c>
      <c r="GV8" s="31">
        <v>1889021.92</v>
      </c>
      <c r="GW8" s="31">
        <v>2370125.14</v>
      </c>
      <c r="GX8" s="31">
        <v>2089907.38</v>
      </c>
      <c r="GY8" s="31">
        <v>1911145.79</v>
      </c>
      <c r="GZ8" s="31">
        <v>1740135</v>
      </c>
      <c r="HA8" s="31">
        <v>1438934.75</v>
      </c>
      <c r="HB8" s="31">
        <v>1026792.39</v>
      </c>
      <c r="HC8" s="31">
        <v>885128.7</v>
      </c>
      <c r="HD8" s="31">
        <v>808944.98</v>
      </c>
      <c r="HE8" s="31">
        <v>908240.54</v>
      </c>
      <c r="HF8" s="31">
        <v>1166940.97</v>
      </c>
      <c r="HG8" s="31">
        <v>1185801.06</v>
      </c>
      <c r="HH8" s="31">
        <v>1862974.45</v>
      </c>
      <c r="HI8" s="31">
        <v>2342337.5</v>
      </c>
      <c r="HJ8" s="31">
        <v>2072681.52</v>
      </c>
      <c r="HK8" s="31">
        <v>1914041.41</v>
      </c>
      <c r="HL8" s="31">
        <v>1745153.66</v>
      </c>
      <c r="HM8" s="31">
        <v>1422763.73</v>
      </c>
      <c r="HN8" s="31">
        <v>1018069.92</v>
      </c>
      <c r="HO8" s="31">
        <v>876016.96</v>
      </c>
      <c r="HP8" s="31">
        <v>800449.07</v>
      </c>
      <c r="HQ8" s="31">
        <v>897746.1</v>
      </c>
      <c r="HR8" s="31">
        <v>1153247.44</v>
      </c>
      <c r="HS8" s="31">
        <v>1172435.24</v>
      </c>
      <c r="HT8" s="31">
        <v>1836386.85</v>
      </c>
      <c r="HU8" s="31">
        <v>2309077.1</v>
      </c>
      <c r="HV8" s="31">
        <v>2039045.25</v>
      </c>
      <c r="HW8" s="31">
        <v>1858405.33</v>
      </c>
      <c r="HX8" s="31">
        <v>1694779.12</v>
      </c>
      <c r="HY8" s="31">
        <v>1407848.27</v>
      </c>
      <c r="HZ8" s="31">
        <v>1007183.86</v>
      </c>
      <c r="IA8" s="31">
        <v>866906.48</v>
      </c>
      <c r="IB8" s="31">
        <v>792435.01</v>
      </c>
      <c r="IC8" s="31">
        <v>887987.89</v>
      </c>
      <c r="ID8" s="31">
        <v>1140310.53</v>
      </c>
      <c r="IE8" s="31">
        <v>1158278.28</v>
      </c>
      <c r="IF8" s="31">
        <v>1815710.46</v>
      </c>
      <c r="IG8" s="31">
        <v>2272644.65</v>
      </c>
      <c r="IH8" s="31">
        <v>1990847.62</v>
      </c>
      <c r="II8" s="31">
        <v>1811567.69</v>
      </c>
      <c r="IJ8" s="31">
        <v>1649922.22</v>
      </c>
      <c r="IK8" s="31">
        <v>1378638.15</v>
      </c>
      <c r="IL8" s="31">
        <v>990072.64</v>
      </c>
      <c r="IM8" s="31">
        <v>855103.04</v>
      </c>
      <c r="IN8" s="31">
        <v>783785.54</v>
      </c>
      <c r="IO8" s="31">
        <v>876947.07</v>
      </c>
      <c r="IP8" s="31">
        <v>1125202.92</v>
      </c>
      <c r="IQ8" s="31">
        <v>1136376.78</v>
      </c>
      <c r="IR8" s="31">
        <v>1770364.47</v>
      </c>
      <c r="IS8" s="31">
        <v>2242736.38</v>
      </c>
      <c r="IT8" s="31">
        <v>1988057.93</v>
      </c>
      <c r="IU8" s="31">
        <v>1808054.32</v>
      </c>
      <c r="IV8" s="31">
        <v>1644794.82</v>
      </c>
      <c r="IW8" s="31">
        <v>1372284.93</v>
      </c>
      <c r="IX8" s="31">
        <v>983031.27</v>
      </c>
      <c r="IY8" s="31">
        <v>847506.64</v>
      </c>
      <c r="IZ8" s="31">
        <v>776028.52</v>
      </c>
      <c r="JA8" s="31">
        <v>868782.82</v>
      </c>
      <c r="JB8" s="31">
        <v>1115123.95</v>
      </c>
      <c r="JC8" s="31">
        <v>1129579.3700000001</v>
      </c>
      <c r="JD8" s="31">
        <v>1769115.38</v>
      </c>
      <c r="JE8" s="31">
        <v>2225986.7400000002</v>
      </c>
      <c r="JF8" s="31">
        <v>1957890.06</v>
      </c>
      <c r="JG8" s="31">
        <v>1802532.22</v>
      </c>
      <c r="JH8" s="31">
        <v>1646317.15</v>
      </c>
      <c r="JI8" s="31">
        <v>1352119.63</v>
      </c>
      <c r="JJ8" s="31">
        <v>970807.37</v>
      </c>
      <c r="JK8" s="31">
        <v>838124.91</v>
      </c>
      <c r="JL8" s="31">
        <v>768182.96</v>
      </c>
      <c r="JM8" s="31">
        <v>859516.99</v>
      </c>
      <c r="JN8" s="31">
        <v>1103150.6000000001</v>
      </c>
      <c r="JO8" s="31">
        <v>1114271.03</v>
      </c>
      <c r="JP8" s="31">
        <v>1735304.27</v>
      </c>
      <c r="JQ8" s="31">
        <v>2187544.66</v>
      </c>
      <c r="JR8" s="31">
        <v>1927448.83</v>
      </c>
      <c r="JS8" s="31">
        <v>1753022.55</v>
      </c>
      <c r="JT8" s="31">
        <v>1596471.5</v>
      </c>
      <c r="JU8" s="31">
        <v>1335961.71</v>
      </c>
      <c r="JV8" s="31">
        <v>958149.62</v>
      </c>
      <c r="JW8" s="31">
        <v>827323.25</v>
      </c>
      <c r="JX8" s="31">
        <v>759944.37</v>
      </c>
      <c r="JY8" s="31">
        <v>850029.08</v>
      </c>
      <c r="JZ8" s="31">
        <v>1089132.29</v>
      </c>
      <c r="KA8" s="31">
        <v>1099918.68</v>
      </c>
      <c r="KB8" s="31">
        <v>1712518.82</v>
      </c>
      <c r="KC8" s="31">
        <v>2160372.5299999998</v>
      </c>
      <c r="KD8" s="31">
        <v>1904064.77</v>
      </c>
      <c r="KE8" s="31">
        <v>1729128.21</v>
      </c>
      <c r="KF8" s="31">
        <v>1575829.84</v>
      </c>
      <c r="KG8" s="31">
        <v>1320427.53</v>
      </c>
      <c r="KH8" s="31">
        <v>947776.92</v>
      </c>
      <c r="KI8" s="31">
        <v>818952.42</v>
      </c>
      <c r="KJ8" s="31">
        <v>751875.28</v>
      </c>
      <c r="KK8" s="31">
        <v>840410.19</v>
      </c>
      <c r="KL8" s="31">
        <v>1076539.95</v>
      </c>
      <c r="KM8" s="31">
        <v>1087504.1200000001</v>
      </c>
      <c r="KN8" s="31">
        <v>1693980.63</v>
      </c>
      <c r="KO8" s="31">
        <v>2137618.7200000002</v>
      </c>
      <c r="KP8" s="31">
        <v>1878902.44</v>
      </c>
      <c r="KQ8" s="31">
        <v>1702264.18</v>
      </c>
      <c r="KR8" s="31">
        <v>1554075.67</v>
      </c>
      <c r="KS8" s="31">
        <v>1303749.55</v>
      </c>
      <c r="KT8" s="31">
        <v>935503.23</v>
      </c>
      <c r="KU8" s="31">
        <v>809380.61</v>
      </c>
      <c r="KV8" s="31">
        <v>743282.7</v>
      </c>
      <c r="KW8" s="31">
        <v>831576.61</v>
      </c>
      <c r="KX8" s="31">
        <v>1065536.03</v>
      </c>
      <c r="KY8" s="31">
        <v>1076487.73</v>
      </c>
      <c r="KZ8" s="31">
        <v>1677314.02</v>
      </c>
      <c r="LA8" s="31">
        <v>2114615.4900000002</v>
      </c>
      <c r="LB8" s="31">
        <v>1860314.56</v>
      </c>
      <c r="LC8" s="31">
        <v>1704057.98</v>
      </c>
      <c r="LD8" s="31">
        <v>1558192.76</v>
      </c>
      <c r="LE8" s="31">
        <v>1286841.97</v>
      </c>
      <c r="LF8" s="31">
        <v>924853.17</v>
      </c>
      <c r="LG8" s="31">
        <v>800788.11</v>
      </c>
      <c r="LH8" s="31">
        <v>735766.95</v>
      </c>
      <c r="LI8" s="31">
        <v>821946.48</v>
      </c>
      <c r="LJ8" s="31">
        <v>1051608.6100000001</v>
      </c>
      <c r="LK8" s="31">
        <v>1062113.6100000001</v>
      </c>
      <c r="LL8" s="31">
        <v>1651313.63</v>
      </c>
      <c r="LM8" s="31">
        <v>2089938.27</v>
      </c>
      <c r="LN8" s="31">
        <v>1842840.28</v>
      </c>
      <c r="LO8" s="31">
        <v>1664291.33</v>
      </c>
      <c r="LP8" s="31">
        <v>1513236.64</v>
      </c>
      <c r="LQ8" s="31">
        <v>1270544.8999999999</v>
      </c>
      <c r="LR8" s="31">
        <v>914762.7</v>
      </c>
      <c r="LS8" s="31">
        <v>791958.12</v>
      </c>
      <c r="LT8" s="31">
        <v>727808.35</v>
      </c>
      <c r="LU8" s="31">
        <v>812730.18</v>
      </c>
      <c r="LV8" s="31">
        <v>1039656.09</v>
      </c>
      <c r="LW8" s="31">
        <v>1050173.29</v>
      </c>
      <c r="LX8" s="31">
        <v>1633257.91</v>
      </c>
      <c r="LY8" s="31">
        <v>2071488.1</v>
      </c>
      <c r="LZ8" s="31">
        <v>1824808.96</v>
      </c>
      <c r="MA8" s="31">
        <v>1639585.83</v>
      </c>
      <c r="MB8" s="31">
        <v>1487420.67</v>
      </c>
      <c r="MC8" s="31">
        <v>1250107.8400000001</v>
      </c>
      <c r="MD8" s="31">
        <v>902154</v>
      </c>
      <c r="ME8" s="31">
        <v>782934.74</v>
      </c>
      <c r="MF8" s="31">
        <v>719821.79</v>
      </c>
      <c r="MG8" s="31">
        <v>803373.12</v>
      </c>
      <c r="MH8" s="31">
        <v>1027906.75</v>
      </c>
      <c r="MI8" s="31">
        <v>1037531.29</v>
      </c>
      <c r="MJ8" s="31">
        <v>1611237.94</v>
      </c>
      <c r="MK8" s="31">
        <v>2049903.8302726045</v>
      </c>
      <c r="ML8" s="31"/>
      <c r="MM8" s="31"/>
      <c r="MN8" s="31"/>
      <c r="MO8" s="32">
        <f t="shared" si="12"/>
        <v>0</v>
      </c>
      <c r="MP8" s="32">
        <f t="shared" si="12"/>
        <v>0</v>
      </c>
      <c r="MQ8" s="32">
        <f t="shared" si="12"/>
        <v>0</v>
      </c>
      <c r="MR8" s="32">
        <f t="shared" si="12"/>
        <v>0</v>
      </c>
      <c r="MS8" s="32">
        <f t="shared" si="12"/>
        <v>0</v>
      </c>
      <c r="MT8" s="32">
        <f t="shared" si="12"/>
        <v>0</v>
      </c>
      <c r="MU8" s="32">
        <f t="shared" si="12"/>
        <v>0</v>
      </c>
      <c r="MV8" s="32">
        <f t="shared" si="12"/>
        <v>21843953.249999996</v>
      </c>
      <c r="MW8" s="32">
        <f t="shared" si="12"/>
        <v>21388225.52</v>
      </c>
      <c r="MX8" s="32">
        <f t="shared" si="12"/>
        <v>21011325.789999999</v>
      </c>
      <c r="MY8" s="32">
        <f t="shared" si="12"/>
        <v>20550572.530000001</v>
      </c>
      <c r="MZ8" s="32">
        <f t="shared" si="12"/>
        <v>20316870.68</v>
      </c>
      <c r="NA8" s="32">
        <f t="shared" si="12"/>
        <v>19986961.259999998</v>
      </c>
      <c r="NB8" s="32">
        <f t="shared" si="12"/>
        <v>19792652.109999999</v>
      </c>
      <c r="NC8" s="32">
        <f t="shared" si="12"/>
        <v>19515909.32</v>
      </c>
      <c r="ND8" s="32">
        <f t="shared" si="12"/>
        <v>19316628.02</v>
      </c>
      <c r="NE8" s="32">
        <f t="shared" si="13"/>
        <v>19132361.240000002</v>
      </c>
      <c r="NF8" s="32">
        <f t="shared" si="13"/>
        <v>18988037.25</v>
      </c>
      <c r="NG8" s="32">
        <f t="shared" si="13"/>
        <v>18639810.420000002</v>
      </c>
      <c r="NH8" s="32">
        <f t="shared" si="13"/>
        <v>18449548.5</v>
      </c>
      <c r="NI8" s="32">
        <f t="shared" si="13"/>
        <v>18225883.23</v>
      </c>
      <c r="NK8" s="33">
        <v>28455506</v>
      </c>
      <c r="NL8" s="33">
        <v>28356543</v>
      </c>
      <c r="NM8" s="33">
        <v>27615365</v>
      </c>
      <c r="NN8" s="33">
        <v>26859116</v>
      </c>
      <c r="NO8" s="33">
        <v>26713148</v>
      </c>
      <c r="NP8" s="33">
        <v>26684649</v>
      </c>
      <c r="NQ8" s="33">
        <v>26205402</v>
      </c>
      <c r="NR8" s="33">
        <v>25767899</v>
      </c>
      <c r="NS8" s="33">
        <v>25736866</v>
      </c>
      <c r="NT8" s="33">
        <v>26035367</v>
      </c>
      <c r="NU8" s="33">
        <v>25356548</v>
      </c>
      <c r="NV8" s="33">
        <v>24889054</v>
      </c>
      <c r="NW8" s="33">
        <v>24738948</v>
      </c>
      <c r="NX8" s="33">
        <v>24325288</v>
      </c>
      <c r="NY8" s="33">
        <v>23582087</v>
      </c>
      <c r="NZ8" s="33">
        <v>23303098</v>
      </c>
      <c r="OA8" s="33">
        <v>22975368</v>
      </c>
      <c r="OB8" s="33">
        <v>22477908</v>
      </c>
      <c r="OC8" s="33">
        <v>21830609</v>
      </c>
      <c r="OD8" s="33">
        <v>21561524</v>
      </c>
      <c r="OE8" s="33">
        <v>21222840</v>
      </c>
      <c r="OG8" s="34">
        <f t="shared" si="14"/>
        <v>-28455506</v>
      </c>
      <c r="OH8" s="34">
        <f t="shared" si="14"/>
        <v>-28356543</v>
      </c>
      <c r="OI8" s="34">
        <f t="shared" si="14"/>
        <v>-27615365</v>
      </c>
      <c r="OJ8" s="34">
        <f t="shared" si="14"/>
        <v>-26859116</v>
      </c>
      <c r="OK8" s="34">
        <f t="shared" si="14"/>
        <v>-26713148</v>
      </c>
      <c r="OL8" s="34">
        <f t="shared" si="14"/>
        <v>-26684649</v>
      </c>
      <c r="OM8" s="34">
        <f t="shared" si="14"/>
        <v>-26205402</v>
      </c>
      <c r="ON8" s="34">
        <f t="shared" si="14"/>
        <v>-3923945.7500000037</v>
      </c>
      <c r="OO8" s="34">
        <f t="shared" si="14"/>
        <v>-4348640.4800000004</v>
      </c>
      <c r="OP8" s="34">
        <f t="shared" si="14"/>
        <v>-5024041.2100000009</v>
      </c>
      <c r="OQ8" s="34">
        <f t="shared" si="14"/>
        <v>-4805975.4699999988</v>
      </c>
      <c r="OR8" s="34">
        <f t="shared" si="14"/>
        <v>-4572183.32</v>
      </c>
      <c r="OS8" s="34">
        <f t="shared" si="14"/>
        <v>-4751986.7400000021</v>
      </c>
      <c r="OT8" s="34">
        <f t="shared" si="14"/>
        <v>-4532635.8900000006</v>
      </c>
      <c r="OU8" s="34">
        <f t="shared" si="14"/>
        <v>-4066177.6799999997</v>
      </c>
      <c r="OV8" s="34">
        <f t="shared" si="14"/>
        <v>-3986469.9800000004</v>
      </c>
      <c r="OW8" s="34">
        <f t="shared" si="15"/>
        <v>-3843006.7599999979</v>
      </c>
      <c r="OX8" s="34">
        <f t="shared" si="15"/>
        <v>-3489870.75</v>
      </c>
      <c r="OY8" s="34">
        <f t="shared" si="15"/>
        <v>-3190798.5799999982</v>
      </c>
      <c r="OZ8" s="34">
        <f t="shared" si="15"/>
        <v>-3111975.5</v>
      </c>
      <c r="PA8" s="34">
        <f t="shared" si="15"/>
        <v>-2996956.7699999996</v>
      </c>
    </row>
    <row r="9" spans="1:417" x14ac:dyDescent="0.2">
      <c r="A9" s="30" t="s">
        <v>12</v>
      </c>
      <c r="B9" s="31">
        <v>3616825.51</v>
      </c>
      <c r="C9" s="31">
        <v>3416879.94</v>
      </c>
      <c r="D9" s="31">
        <v>3107903.49</v>
      </c>
      <c r="E9" s="31">
        <v>2291870.84</v>
      </c>
      <c r="F9" s="31">
        <v>2073522.75</v>
      </c>
      <c r="G9" s="31">
        <v>1578687.26</v>
      </c>
      <c r="H9" s="31">
        <v>1532685.64</v>
      </c>
      <c r="I9" s="31">
        <v>1628370.42</v>
      </c>
      <c r="J9" s="31">
        <v>1605610.72</v>
      </c>
      <c r="K9" s="31">
        <v>2520364.5299999998</v>
      </c>
      <c r="L9" s="31">
        <v>2846191.69</v>
      </c>
      <c r="M9" s="31">
        <v>3658606.42</v>
      </c>
      <c r="N9" s="31">
        <v>2920832.37</v>
      </c>
      <c r="O9" s="31">
        <v>2863562.02</v>
      </c>
      <c r="P9" s="31">
        <v>2686433.62</v>
      </c>
      <c r="Q9" s="31">
        <v>2047761.83</v>
      </c>
      <c r="R9" s="31">
        <v>1943275.81</v>
      </c>
      <c r="S9" s="31">
        <v>1534780.86</v>
      </c>
      <c r="T9" s="31">
        <v>1492883.35</v>
      </c>
      <c r="U9" s="31">
        <v>1583870.65</v>
      </c>
      <c r="V9" s="31">
        <v>1552006.69</v>
      </c>
      <c r="W9" s="31">
        <v>2410629.15</v>
      </c>
      <c r="X9" s="31">
        <v>2700078.97</v>
      </c>
      <c r="Y9" s="31">
        <v>3476511.06</v>
      </c>
      <c r="Z9" s="31">
        <v>2789706.04</v>
      </c>
      <c r="AA9" s="31">
        <v>2771630.77</v>
      </c>
      <c r="AB9" s="31">
        <v>2581563.69</v>
      </c>
      <c r="AC9" s="31">
        <v>1949543.29</v>
      </c>
      <c r="AD9" s="31">
        <v>1858855.52</v>
      </c>
      <c r="AE9" s="31">
        <v>1474325.87</v>
      </c>
      <c r="AF9" s="31">
        <v>1438469.34</v>
      </c>
      <c r="AG9" s="31">
        <v>1526471.87</v>
      </c>
      <c r="AH9" s="31">
        <v>1490012.79</v>
      </c>
      <c r="AI9" s="31">
        <v>2306152.98</v>
      </c>
      <c r="AJ9" s="31">
        <v>2570618.21</v>
      </c>
      <c r="AK9" s="31">
        <v>3295409.02</v>
      </c>
      <c r="AL9" s="31">
        <v>2614578.87</v>
      </c>
      <c r="AM9" s="31">
        <v>2571061.52</v>
      </c>
      <c r="AN9" s="31">
        <v>2416459.9900000002</v>
      </c>
      <c r="AO9" s="31">
        <v>1848262.16</v>
      </c>
      <c r="AP9" s="31">
        <v>1768725.32</v>
      </c>
      <c r="AQ9" s="31">
        <v>1408900.26</v>
      </c>
      <c r="AR9" s="31">
        <v>1376773.82</v>
      </c>
      <c r="AS9" s="31">
        <v>1460251.73</v>
      </c>
      <c r="AT9" s="31">
        <v>1421012.52</v>
      </c>
      <c r="AU9" s="31">
        <v>2187385.0299999998</v>
      </c>
      <c r="AV9" s="31">
        <v>2424585.38</v>
      </c>
      <c r="AW9" s="31">
        <v>3121295.95</v>
      </c>
      <c r="AX9" s="31">
        <v>2490448.42</v>
      </c>
      <c r="AY9" s="31">
        <v>2446884.77</v>
      </c>
      <c r="AZ9" s="31">
        <v>2295699.13</v>
      </c>
      <c r="BA9" s="31">
        <v>1753897.13</v>
      </c>
      <c r="BB9" s="31">
        <v>1678264.82</v>
      </c>
      <c r="BC9" s="31">
        <v>1339983.02</v>
      </c>
      <c r="BD9" s="31">
        <v>1312710.1000000001</v>
      </c>
      <c r="BE9" s="31">
        <v>1393595.12</v>
      </c>
      <c r="BF9" s="31">
        <v>1354284.09</v>
      </c>
      <c r="BG9" s="31">
        <v>2076206.55</v>
      </c>
      <c r="BH9" s="31">
        <v>2290498.0699999998</v>
      </c>
      <c r="BI9" s="31">
        <v>2948027.58</v>
      </c>
      <c r="BJ9" s="31">
        <v>2348573.7400000002</v>
      </c>
      <c r="BK9" s="31">
        <v>2301847.56</v>
      </c>
      <c r="BL9" s="31">
        <v>2160195.9500000002</v>
      </c>
      <c r="BM9" s="31">
        <v>1652532.79</v>
      </c>
      <c r="BN9" s="31">
        <v>1585168.87</v>
      </c>
      <c r="BO9" s="31">
        <v>1272285.07</v>
      </c>
      <c r="BP9" s="31">
        <v>1250073.92</v>
      </c>
      <c r="BQ9" s="31">
        <v>1327476.3700000001</v>
      </c>
      <c r="BR9" s="31">
        <v>1286769.25</v>
      </c>
      <c r="BS9" s="31">
        <v>1959136.88</v>
      </c>
      <c r="BT9" s="31">
        <v>2148253.2999999998</v>
      </c>
      <c r="BU9" s="31">
        <v>2768872.77</v>
      </c>
      <c r="BV9" s="31">
        <v>2224490.42</v>
      </c>
      <c r="BW9" s="31">
        <v>2201028.81</v>
      </c>
      <c r="BX9" s="31">
        <v>2051299.83</v>
      </c>
      <c r="BY9" s="31">
        <v>1557016</v>
      </c>
      <c r="BZ9" s="31">
        <v>1498075.06</v>
      </c>
      <c r="CA9" s="31">
        <v>1204990.06</v>
      </c>
      <c r="CB9" s="31">
        <v>1186891.3799999999</v>
      </c>
      <c r="CC9" s="31">
        <v>1261467.6100000001</v>
      </c>
      <c r="CD9" s="31">
        <v>1220696.8400000001</v>
      </c>
      <c r="CE9" s="31">
        <v>1850892.37</v>
      </c>
      <c r="CF9" s="31">
        <v>2019066.9</v>
      </c>
      <c r="CG9" s="31">
        <v>2596825.6</v>
      </c>
      <c r="CH9" s="31">
        <v>2069718.71</v>
      </c>
      <c r="CI9" s="31">
        <v>2036190.65</v>
      </c>
      <c r="CJ9" s="31">
        <v>1916107.34</v>
      </c>
      <c r="CK9" s="31">
        <v>1470982.66</v>
      </c>
      <c r="CL9" s="31">
        <v>1417793.06</v>
      </c>
      <c r="CM9" s="31">
        <v>1141944.18</v>
      </c>
      <c r="CN9" s="31">
        <v>1124912.3999999999</v>
      </c>
      <c r="CO9" s="31">
        <v>1194331.07</v>
      </c>
      <c r="CP9" s="31">
        <v>1150862.81</v>
      </c>
      <c r="CQ9" s="31">
        <v>1737645.09</v>
      </c>
      <c r="CR9" s="31">
        <v>1888164.72</v>
      </c>
      <c r="CS9" s="31">
        <v>2429071.7000000002</v>
      </c>
      <c r="CT9" s="31">
        <v>1933437.95</v>
      </c>
      <c r="CU9" s="31">
        <v>1904043.35</v>
      </c>
      <c r="CV9" s="31">
        <v>1796647.29</v>
      </c>
      <c r="CW9" s="31">
        <v>1381702.41</v>
      </c>
      <c r="CX9" s="31">
        <v>1334870.28</v>
      </c>
      <c r="CY9" s="31">
        <v>1077375.24</v>
      </c>
      <c r="CZ9" s="31">
        <v>1061515.29</v>
      </c>
      <c r="DA9" s="31">
        <v>1126581.1499999999</v>
      </c>
      <c r="DB9" s="31">
        <v>1084929.6399999999</v>
      </c>
      <c r="DC9" s="31">
        <v>1630412.51</v>
      </c>
      <c r="DD9" s="31">
        <v>1760506.35</v>
      </c>
      <c r="DE9" s="31">
        <v>2262166.3199999998</v>
      </c>
      <c r="DF9" s="31">
        <v>1803193.46</v>
      </c>
      <c r="DG9" s="31">
        <v>1779999.29</v>
      </c>
      <c r="DH9" s="31">
        <v>1679161.84</v>
      </c>
      <c r="DI9" s="31">
        <v>1292407.81</v>
      </c>
      <c r="DJ9" s="31">
        <v>1251787.42</v>
      </c>
      <c r="DK9" s="31">
        <v>1012005.73</v>
      </c>
      <c r="DL9" s="31">
        <v>996809.41</v>
      </c>
      <c r="DM9" s="31">
        <v>1056310.78</v>
      </c>
      <c r="DN9" s="31">
        <v>1015851.6</v>
      </c>
      <c r="DO9" s="31">
        <v>1520170.42</v>
      </c>
      <c r="DP9" s="31">
        <v>1626883.3</v>
      </c>
      <c r="DQ9" s="31">
        <v>2082857.77</v>
      </c>
      <c r="DR9" s="31">
        <v>1675175.03</v>
      </c>
      <c r="DS9" s="31">
        <v>1676330.01</v>
      </c>
      <c r="DT9" s="31">
        <v>1574242.73</v>
      </c>
      <c r="DU9" s="31">
        <v>1202938.68</v>
      </c>
      <c r="DV9" s="31">
        <v>1166790.8400000001</v>
      </c>
      <c r="DW9" s="31">
        <v>943509.2</v>
      </c>
      <c r="DX9" s="31">
        <v>930010.61</v>
      </c>
      <c r="DY9" s="31">
        <v>984795.22</v>
      </c>
      <c r="DZ9" s="31">
        <v>945092.97</v>
      </c>
      <c r="EA9" s="31">
        <v>1410310.02</v>
      </c>
      <c r="EB9" s="31">
        <v>1495079.53</v>
      </c>
      <c r="EC9" s="31">
        <v>1902716.69</v>
      </c>
      <c r="ED9" s="31">
        <v>1517427.8</v>
      </c>
      <c r="EE9" s="31">
        <v>1506537.51</v>
      </c>
      <c r="EF9" s="31">
        <v>1427371.29</v>
      </c>
      <c r="EG9" s="31">
        <v>1105851.78</v>
      </c>
      <c r="EH9" s="31">
        <v>1077776.51</v>
      </c>
      <c r="EI9" s="31">
        <v>874585.91</v>
      </c>
      <c r="EJ9" s="31">
        <v>862724.92</v>
      </c>
      <c r="EK9" s="31">
        <v>912684.24</v>
      </c>
      <c r="EL9" s="31">
        <v>872284.88</v>
      </c>
      <c r="EM9" s="31">
        <v>1290879.48</v>
      </c>
      <c r="EN9" s="31">
        <v>1356483.73</v>
      </c>
      <c r="EO9" s="31">
        <v>1730995.48</v>
      </c>
      <c r="EP9" s="31">
        <v>1382818.77</v>
      </c>
      <c r="EQ9" s="31">
        <v>1371356.41</v>
      </c>
      <c r="ER9" s="31">
        <v>1299365.3</v>
      </c>
      <c r="ES9" s="31">
        <v>1011270.86</v>
      </c>
      <c r="ET9" s="31">
        <v>990969.45</v>
      </c>
      <c r="EU9" s="31">
        <v>805473.05</v>
      </c>
      <c r="EV9" s="31">
        <v>794231.5</v>
      </c>
      <c r="EW9" s="31">
        <v>839600.18</v>
      </c>
      <c r="EX9" s="31">
        <v>799741.61</v>
      </c>
      <c r="EY9" s="31">
        <v>1176762.1200000001</v>
      </c>
      <c r="EZ9" s="31">
        <v>1227053.77</v>
      </c>
      <c r="FA9" s="31">
        <v>1564542.9</v>
      </c>
      <c r="FB9" s="31">
        <v>1245041.04</v>
      </c>
      <c r="FC9" s="31">
        <v>1232282.28</v>
      </c>
      <c r="FD9" s="31">
        <v>1171947.82</v>
      </c>
      <c r="FE9" s="31">
        <v>918393.7</v>
      </c>
      <c r="FF9" s="31">
        <v>903383.79</v>
      </c>
      <c r="FG9" s="31">
        <v>734726.3</v>
      </c>
      <c r="FH9" s="31">
        <v>724205.67</v>
      </c>
      <c r="FI9" s="31">
        <v>764538.78</v>
      </c>
      <c r="FJ9" s="31">
        <v>724451.48</v>
      </c>
      <c r="FK9" s="31">
        <v>1056713.3600000001</v>
      </c>
      <c r="FL9" s="31">
        <v>1091446.5</v>
      </c>
      <c r="FM9" s="31">
        <v>1393670.37</v>
      </c>
      <c r="FN9" s="31">
        <v>1117538.8899999999</v>
      </c>
      <c r="FO9" s="31">
        <v>1117420.3600000001</v>
      </c>
      <c r="FP9" s="31">
        <v>1055060.77</v>
      </c>
      <c r="FQ9" s="31">
        <v>821567.38</v>
      </c>
      <c r="FR9" s="31">
        <v>812579.21</v>
      </c>
      <c r="FS9" s="31">
        <v>661892.73</v>
      </c>
      <c r="FT9" s="31">
        <v>652601.14</v>
      </c>
      <c r="FU9" s="31">
        <v>688218.74</v>
      </c>
      <c r="FV9" s="31">
        <v>649736.4</v>
      </c>
      <c r="FW9" s="31">
        <v>938317.92</v>
      </c>
      <c r="FX9" s="31">
        <v>956244.59</v>
      </c>
      <c r="FY9" s="31">
        <v>1220335.6100000001</v>
      </c>
      <c r="FZ9" s="31">
        <v>968058.37</v>
      </c>
      <c r="GA9" s="31">
        <v>960529.03</v>
      </c>
      <c r="GB9" s="31">
        <v>915338.83</v>
      </c>
      <c r="GC9" s="31">
        <v>723431.54</v>
      </c>
      <c r="GD9" s="31">
        <v>719136.66</v>
      </c>
      <c r="GE9" s="31">
        <v>587220.22</v>
      </c>
      <c r="GF9" s="31">
        <v>579606.88</v>
      </c>
      <c r="GG9" s="31">
        <v>610844.14</v>
      </c>
      <c r="GH9" s="31">
        <v>574246.71</v>
      </c>
      <c r="GI9" s="31">
        <v>818533.92</v>
      </c>
      <c r="GJ9" s="31">
        <v>818085.67</v>
      </c>
      <c r="GK9" s="31">
        <v>1042238.57</v>
      </c>
      <c r="GL9" s="31">
        <v>824537.36</v>
      </c>
      <c r="GM9" s="31">
        <v>822943.36</v>
      </c>
      <c r="GN9" s="31">
        <v>787242.43</v>
      </c>
      <c r="GO9" s="31">
        <v>625340.89</v>
      </c>
      <c r="GP9" s="31">
        <v>625826.38</v>
      </c>
      <c r="GQ9" s="31">
        <v>512681.15</v>
      </c>
      <c r="GR9" s="31">
        <v>506005.57</v>
      </c>
      <c r="GS9" s="31">
        <v>532199.69999999995</v>
      </c>
      <c r="GT9" s="31">
        <v>498371.58</v>
      </c>
      <c r="GU9" s="31">
        <v>700846.17</v>
      </c>
      <c r="GV9" s="31">
        <v>681395.93</v>
      </c>
      <c r="GW9" s="31">
        <v>866371.63</v>
      </c>
      <c r="GX9" s="31">
        <v>685212.11</v>
      </c>
      <c r="GY9" s="31">
        <v>688854.88</v>
      </c>
      <c r="GZ9" s="31">
        <v>661494.6</v>
      </c>
      <c r="HA9" s="31">
        <v>528829.41</v>
      </c>
      <c r="HB9" s="31">
        <v>533400.04</v>
      </c>
      <c r="HC9" s="31">
        <v>438033.46</v>
      </c>
      <c r="HD9" s="31">
        <v>431942.82</v>
      </c>
      <c r="HE9" s="31">
        <v>452889.66</v>
      </c>
      <c r="HF9" s="31">
        <v>421058.07</v>
      </c>
      <c r="HG9" s="31">
        <v>580355.88</v>
      </c>
      <c r="HH9" s="31">
        <v>543315.32999999996</v>
      </c>
      <c r="HI9" s="31">
        <v>688364.77</v>
      </c>
      <c r="HJ9" s="31">
        <v>546280.63</v>
      </c>
      <c r="HK9" s="31">
        <v>561542.86</v>
      </c>
      <c r="HL9" s="31">
        <v>539455.75</v>
      </c>
      <c r="HM9" s="31">
        <v>431296.39</v>
      </c>
      <c r="HN9" s="31">
        <v>440279.97</v>
      </c>
      <c r="HO9" s="31">
        <v>362661.51</v>
      </c>
      <c r="HP9" s="31">
        <v>357035.2</v>
      </c>
      <c r="HQ9" s="31">
        <v>372607.49</v>
      </c>
      <c r="HR9" s="31">
        <v>343296.48</v>
      </c>
      <c r="HS9" s="31">
        <v>460090.76</v>
      </c>
      <c r="HT9" s="31">
        <v>403715.82</v>
      </c>
      <c r="HU9" s="31">
        <v>507611.69</v>
      </c>
      <c r="HV9" s="31">
        <v>397335.01</v>
      </c>
      <c r="HW9" s="31">
        <v>413553.9</v>
      </c>
      <c r="HX9" s="31">
        <v>405658.15</v>
      </c>
      <c r="HY9" s="31">
        <v>332993.32</v>
      </c>
      <c r="HZ9" s="31">
        <v>345891.69</v>
      </c>
      <c r="IA9" s="31">
        <v>286571.8</v>
      </c>
      <c r="IB9" s="31">
        <v>281564.59999999998</v>
      </c>
      <c r="IC9" s="31">
        <v>291964.84999999998</v>
      </c>
      <c r="ID9" s="31">
        <v>265289.03999999998</v>
      </c>
      <c r="IE9" s="31">
        <v>338173.92</v>
      </c>
      <c r="IF9" s="31">
        <v>261030.45</v>
      </c>
      <c r="IG9" s="31">
        <v>322026.31</v>
      </c>
      <c r="IH9" s="31">
        <v>245319.72</v>
      </c>
      <c r="II9" s="31">
        <v>270098.59999999998</v>
      </c>
      <c r="IJ9" s="31">
        <v>272392.09999999998</v>
      </c>
      <c r="IK9" s="31">
        <v>231353.55</v>
      </c>
      <c r="IL9" s="31">
        <v>249609.8</v>
      </c>
      <c r="IM9" s="31">
        <v>209243.59</v>
      </c>
      <c r="IN9" s="31">
        <v>204978.38</v>
      </c>
      <c r="IO9" s="31">
        <v>210009.77</v>
      </c>
      <c r="IP9" s="31">
        <v>186038.65</v>
      </c>
      <c r="IQ9" s="31">
        <v>210794.75</v>
      </c>
      <c r="IR9" s="31">
        <v>102149.01</v>
      </c>
      <c r="IS9" s="31">
        <v>118236.74</v>
      </c>
      <c r="IT9" s="31">
        <v>80258.87</v>
      </c>
      <c r="IU9" s="31">
        <v>118076.14</v>
      </c>
      <c r="IV9" s="31">
        <v>131510.73000000001</v>
      </c>
      <c r="IW9" s="31">
        <v>123433.86</v>
      </c>
      <c r="IX9" s="31">
        <v>149697.04</v>
      </c>
      <c r="IY9" s="31">
        <v>128498.16</v>
      </c>
      <c r="IZ9" s="31">
        <v>123718.09</v>
      </c>
      <c r="JA9" s="31">
        <v>122093.07</v>
      </c>
      <c r="JB9" s="31">
        <v>99432.7</v>
      </c>
      <c r="JC9" s="31">
        <v>36479.699999999997</v>
      </c>
      <c r="JD9" s="241">
        <v>36479.699999999997</v>
      </c>
      <c r="JE9" s="241">
        <v>36479.699999999997</v>
      </c>
      <c r="JF9" s="31">
        <v>0</v>
      </c>
      <c r="JG9" s="31">
        <v>0</v>
      </c>
      <c r="JH9" s="31">
        <v>0</v>
      </c>
      <c r="JI9" s="31">
        <v>0</v>
      </c>
      <c r="JJ9" s="31">
        <v>0</v>
      </c>
      <c r="JK9" s="31">
        <v>0</v>
      </c>
      <c r="JL9" s="31">
        <v>0</v>
      </c>
      <c r="JM9" s="31">
        <v>0</v>
      </c>
      <c r="JN9" s="31">
        <v>0</v>
      </c>
      <c r="JO9" s="31">
        <v>0</v>
      </c>
      <c r="JP9" s="31">
        <v>0</v>
      </c>
      <c r="JQ9" s="31">
        <v>0</v>
      </c>
      <c r="JR9" s="31">
        <v>0</v>
      </c>
      <c r="JS9" s="31">
        <v>0</v>
      </c>
      <c r="JT9" s="31">
        <v>0</v>
      </c>
      <c r="JU9" s="31">
        <v>0</v>
      </c>
      <c r="JV9" s="31">
        <v>0</v>
      </c>
      <c r="JW9" s="31">
        <v>0</v>
      </c>
      <c r="JX9" s="31">
        <v>0</v>
      </c>
      <c r="JY9" s="31">
        <v>0</v>
      </c>
      <c r="JZ9" s="31">
        <v>0</v>
      </c>
      <c r="KA9" s="31">
        <v>0</v>
      </c>
      <c r="KB9" s="31">
        <v>0</v>
      </c>
      <c r="KC9" s="31">
        <v>0</v>
      </c>
      <c r="KD9" s="31">
        <v>0</v>
      </c>
      <c r="KE9" s="31">
        <v>0</v>
      </c>
      <c r="KF9" s="31">
        <v>0</v>
      </c>
      <c r="KG9" s="31">
        <v>0</v>
      </c>
      <c r="KH9" s="31">
        <v>0</v>
      </c>
      <c r="KI9" s="31">
        <v>0</v>
      </c>
      <c r="KJ9" s="31">
        <v>0</v>
      </c>
      <c r="KK9" s="31">
        <v>0</v>
      </c>
      <c r="KL9" s="31">
        <v>0</v>
      </c>
      <c r="KM9" s="31">
        <v>0</v>
      </c>
      <c r="KN9" s="31">
        <v>0</v>
      </c>
      <c r="KO9" s="31">
        <v>0</v>
      </c>
      <c r="KP9" s="31">
        <v>0</v>
      </c>
      <c r="KQ9" s="31">
        <v>0</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0</v>
      </c>
      <c r="LQ9" s="31">
        <v>0</v>
      </c>
      <c r="LR9" s="31">
        <v>0</v>
      </c>
      <c r="LS9" s="31">
        <v>0</v>
      </c>
      <c r="LT9" s="31">
        <v>0</v>
      </c>
      <c r="LU9" s="31">
        <v>0</v>
      </c>
      <c r="LV9" s="31">
        <v>0</v>
      </c>
      <c r="LW9" s="31">
        <v>0</v>
      </c>
      <c r="LX9" s="31">
        <v>0</v>
      </c>
      <c r="LY9" s="31">
        <v>0</v>
      </c>
      <c r="LZ9" s="31">
        <v>0</v>
      </c>
      <c r="MA9" s="31">
        <v>0</v>
      </c>
      <c r="MB9" s="31">
        <v>0</v>
      </c>
      <c r="MC9" s="31">
        <v>0</v>
      </c>
      <c r="MD9" s="31">
        <v>0</v>
      </c>
      <c r="ME9" s="31">
        <v>0</v>
      </c>
      <c r="MF9" s="31">
        <v>0</v>
      </c>
      <c r="MG9" s="31">
        <v>0</v>
      </c>
      <c r="MH9" s="31">
        <v>0</v>
      </c>
      <c r="MI9" s="31">
        <v>0</v>
      </c>
      <c r="MJ9" s="31">
        <v>0</v>
      </c>
      <c r="MK9" s="31">
        <v>0</v>
      </c>
      <c r="ML9" s="31"/>
      <c r="MM9" s="31"/>
      <c r="MN9" s="31"/>
      <c r="MO9" s="32">
        <f t="shared" si="12"/>
        <v>0</v>
      </c>
      <c r="MP9" s="32">
        <f t="shared" si="12"/>
        <v>0</v>
      </c>
      <c r="MQ9" s="32">
        <f t="shared" si="12"/>
        <v>0</v>
      </c>
      <c r="MR9" s="32">
        <f t="shared" si="12"/>
        <v>0</v>
      </c>
      <c r="MS9" s="32">
        <f t="shared" si="12"/>
        <v>0</v>
      </c>
      <c r="MT9" s="32">
        <f t="shared" si="12"/>
        <v>0</v>
      </c>
      <c r="MU9" s="32">
        <f t="shared" si="12"/>
        <v>0</v>
      </c>
      <c r="MV9" s="32">
        <f t="shared" si="12"/>
        <v>29877519.210000001</v>
      </c>
      <c r="MW9" s="32">
        <f t="shared" si="12"/>
        <v>27212626.379999999</v>
      </c>
      <c r="MX9" s="32">
        <f t="shared" si="12"/>
        <v>26052759.390000001</v>
      </c>
      <c r="MY9" s="32">
        <f t="shared" si="12"/>
        <v>24619292.550000001</v>
      </c>
      <c r="MZ9" s="32">
        <f t="shared" si="12"/>
        <v>23380498.799999997</v>
      </c>
      <c r="NA9" s="32">
        <f t="shared" si="12"/>
        <v>22061186.469999999</v>
      </c>
      <c r="NB9" s="32">
        <f t="shared" si="12"/>
        <v>20872740.880000003</v>
      </c>
      <c r="NC9" s="32">
        <f t="shared" si="12"/>
        <v>19577724.390000001</v>
      </c>
      <c r="ND9" s="32">
        <f t="shared" si="12"/>
        <v>18354187.779999997</v>
      </c>
      <c r="NE9" s="32">
        <f t="shared" si="13"/>
        <v>17117438.830000002</v>
      </c>
      <c r="NF9" s="32">
        <f t="shared" si="13"/>
        <v>15906991.529999999</v>
      </c>
      <c r="NG9" s="32">
        <f t="shared" si="13"/>
        <v>14535603.530000001</v>
      </c>
      <c r="NH9" s="32">
        <f t="shared" si="13"/>
        <v>13263185.92</v>
      </c>
      <c r="NI9" s="32">
        <f t="shared" si="13"/>
        <v>11960801.09</v>
      </c>
      <c r="NK9" s="33">
        <v>45103977</v>
      </c>
      <c r="NL9" s="33">
        <v>45757738</v>
      </c>
      <c r="NM9" s="33">
        <v>46140562</v>
      </c>
      <c r="NN9" s="33">
        <v>46375298</v>
      </c>
      <c r="NO9" s="33">
        <v>46289247</v>
      </c>
      <c r="NP9" s="33">
        <v>46144445</v>
      </c>
      <c r="NQ9" s="33">
        <v>45570479</v>
      </c>
      <c r="NR9" s="33">
        <v>45127149</v>
      </c>
      <c r="NS9" s="33">
        <v>44591942</v>
      </c>
      <c r="NT9" s="33">
        <v>44472777</v>
      </c>
      <c r="NU9" s="33">
        <v>44119830</v>
      </c>
      <c r="NV9" s="33">
        <v>43796424</v>
      </c>
      <c r="NW9" s="33">
        <v>43566438</v>
      </c>
      <c r="NX9" s="33">
        <v>43623699</v>
      </c>
      <c r="NY9" s="33">
        <v>43289753</v>
      </c>
      <c r="NZ9" s="33">
        <v>43110620</v>
      </c>
      <c r="OA9" s="33">
        <v>43034114</v>
      </c>
      <c r="OB9" s="33">
        <v>43152750</v>
      </c>
      <c r="OC9" s="33">
        <v>42880092</v>
      </c>
      <c r="OD9" s="33">
        <v>42770141</v>
      </c>
      <c r="OE9" s="33">
        <v>42774593</v>
      </c>
      <c r="OG9" s="34">
        <f t="shared" si="14"/>
        <v>-45103977</v>
      </c>
      <c r="OH9" s="34">
        <f t="shared" si="14"/>
        <v>-45757738</v>
      </c>
      <c r="OI9" s="34">
        <f t="shared" si="14"/>
        <v>-46140562</v>
      </c>
      <c r="OJ9" s="34">
        <f t="shared" si="14"/>
        <v>-46375298</v>
      </c>
      <c r="OK9" s="34">
        <f t="shared" si="14"/>
        <v>-46289247</v>
      </c>
      <c r="OL9" s="34">
        <f t="shared" si="14"/>
        <v>-46144445</v>
      </c>
      <c r="OM9" s="34">
        <f t="shared" si="14"/>
        <v>-45570479</v>
      </c>
      <c r="ON9" s="34">
        <f t="shared" si="14"/>
        <v>-15249629.789999999</v>
      </c>
      <c r="OO9" s="34">
        <f t="shared" si="14"/>
        <v>-17379315.620000001</v>
      </c>
      <c r="OP9" s="34">
        <f t="shared" si="14"/>
        <v>-18420017.609999999</v>
      </c>
      <c r="OQ9" s="34">
        <f t="shared" si="14"/>
        <v>-19500537.449999999</v>
      </c>
      <c r="OR9" s="34">
        <f t="shared" si="14"/>
        <v>-20415925.200000003</v>
      </c>
      <c r="OS9" s="34">
        <f t="shared" si="14"/>
        <v>-21505251.530000001</v>
      </c>
      <c r="OT9" s="34">
        <f t="shared" si="14"/>
        <v>-22750958.119999997</v>
      </c>
      <c r="OU9" s="34">
        <f t="shared" si="14"/>
        <v>-23712028.609999999</v>
      </c>
      <c r="OV9" s="34">
        <f t="shared" si="14"/>
        <v>-24756432.220000003</v>
      </c>
      <c r="OW9" s="34">
        <f t="shared" si="15"/>
        <v>-25916675.169999998</v>
      </c>
      <c r="OX9" s="34">
        <f t="shared" si="15"/>
        <v>-27245758.469999999</v>
      </c>
      <c r="OY9" s="34">
        <f t="shared" si="15"/>
        <v>-28344488.469999999</v>
      </c>
      <c r="OZ9" s="34">
        <f t="shared" si="15"/>
        <v>-29506955.079999998</v>
      </c>
      <c r="PA9" s="34">
        <f t="shared" si="15"/>
        <v>-30813791.91</v>
      </c>
    </row>
    <row r="10" spans="1:417" x14ac:dyDescent="0.2">
      <c r="A10" s="30" t="s">
        <v>13</v>
      </c>
      <c r="B10" s="31">
        <v>298801.21999999997</v>
      </c>
      <c r="C10" s="31">
        <v>305679.78000000003</v>
      </c>
      <c r="D10" s="31">
        <v>310685.06</v>
      </c>
      <c r="E10" s="31">
        <v>266894.31</v>
      </c>
      <c r="F10" s="31">
        <v>291390.83</v>
      </c>
      <c r="G10" s="31">
        <v>222803.92</v>
      </c>
      <c r="H10" s="31">
        <v>185438.11</v>
      </c>
      <c r="I10" s="31">
        <v>196877.22</v>
      </c>
      <c r="J10" s="31">
        <v>211302.58</v>
      </c>
      <c r="K10" s="31">
        <v>322947.95</v>
      </c>
      <c r="L10" s="31">
        <v>304202.09999999998</v>
      </c>
      <c r="M10" s="31">
        <v>362042.5</v>
      </c>
      <c r="N10" s="31">
        <v>288254.09999999998</v>
      </c>
      <c r="O10" s="31">
        <v>294672.94</v>
      </c>
      <c r="P10" s="31">
        <v>299478.25</v>
      </c>
      <c r="Q10" s="31">
        <v>257224.5</v>
      </c>
      <c r="R10" s="31">
        <v>280767.09000000003</v>
      </c>
      <c r="S10" s="31">
        <v>215052.75</v>
      </c>
      <c r="T10" s="31">
        <v>179455.01</v>
      </c>
      <c r="U10" s="31">
        <v>190316.04</v>
      </c>
      <c r="V10" s="31">
        <v>203469.95</v>
      </c>
      <c r="W10" s="31">
        <v>310000.15999999997</v>
      </c>
      <c r="X10" s="31">
        <v>291748.2</v>
      </c>
      <c r="Y10" s="31">
        <v>346785.72</v>
      </c>
      <c r="Z10" s="31">
        <v>278272.26</v>
      </c>
      <c r="AA10" s="31">
        <v>287151.25</v>
      </c>
      <c r="AB10" s="31">
        <v>289225.17</v>
      </c>
      <c r="AC10" s="31">
        <v>246035.58</v>
      </c>
      <c r="AD10" s="31">
        <v>268629.59000000003</v>
      </c>
      <c r="AE10" s="31">
        <v>205954.99</v>
      </c>
      <c r="AF10" s="31">
        <v>172154.9</v>
      </c>
      <c r="AG10" s="31">
        <v>182528.04</v>
      </c>
      <c r="AH10" s="31">
        <v>194738.55</v>
      </c>
      <c r="AI10" s="31">
        <v>296254.15999999997</v>
      </c>
      <c r="AJ10" s="31">
        <v>278488.69</v>
      </c>
      <c r="AK10" s="31">
        <v>330425.96000000002</v>
      </c>
      <c r="AL10" s="31">
        <v>262574.63</v>
      </c>
      <c r="AM10" s="31">
        <v>268243.02</v>
      </c>
      <c r="AN10" s="31">
        <v>272502.92</v>
      </c>
      <c r="AO10" s="31">
        <v>234066.38</v>
      </c>
      <c r="AP10" s="31">
        <v>255627.76</v>
      </c>
      <c r="AQ10" s="31">
        <v>196189.64</v>
      </c>
      <c r="AR10" s="31">
        <v>164156.99</v>
      </c>
      <c r="AS10" s="31">
        <v>174025.63</v>
      </c>
      <c r="AT10" s="31">
        <v>185368.72</v>
      </c>
      <c r="AU10" s="31">
        <v>281487.57</v>
      </c>
      <c r="AV10" s="31">
        <v>264291.81</v>
      </c>
      <c r="AW10" s="31">
        <v>313923.44</v>
      </c>
      <c r="AX10" s="31">
        <v>249834.94</v>
      </c>
      <c r="AY10" s="31">
        <v>255030.15</v>
      </c>
      <c r="AZ10" s="31">
        <v>258860.35</v>
      </c>
      <c r="BA10" s="31">
        <v>222204.36</v>
      </c>
      <c r="BB10" s="31">
        <v>242540.08</v>
      </c>
      <c r="BC10" s="31">
        <v>186206.92</v>
      </c>
      <c r="BD10" s="31">
        <v>155948</v>
      </c>
      <c r="BE10" s="31">
        <v>165373.81</v>
      </c>
      <c r="BF10" s="31">
        <v>176043.65</v>
      </c>
      <c r="BG10" s="31">
        <v>267020.33</v>
      </c>
      <c r="BH10" s="31">
        <v>250481.02</v>
      </c>
      <c r="BI10" s="31">
        <v>297420.78000000003</v>
      </c>
      <c r="BJ10" s="31">
        <v>236533.83</v>
      </c>
      <c r="BK10" s="31">
        <v>241164.33</v>
      </c>
      <c r="BL10" s="31">
        <v>244748.45</v>
      </c>
      <c r="BM10" s="31">
        <v>210110.5</v>
      </c>
      <c r="BN10" s="31">
        <v>229340.6</v>
      </c>
      <c r="BO10" s="31">
        <v>176231.98</v>
      </c>
      <c r="BP10" s="31">
        <v>147794.6</v>
      </c>
      <c r="BQ10" s="31">
        <v>156787.81</v>
      </c>
      <c r="BR10" s="31">
        <v>166675.06</v>
      </c>
      <c r="BS10" s="31">
        <v>252242.32</v>
      </c>
      <c r="BT10" s="31">
        <v>236326.37</v>
      </c>
      <c r="BU10" s="31">
        <v>280651.40999999997</v>
      </c>
      <c r="BV10" s="31">
        <v>225049.54</v>
      </c>
      <c r="BW10" s="31">
        <v>231491.35</v>
      </c>
      <c r="BX10" s="31">
        <v>232931.04</v>
      </c>
      <c r="BY10" s="31">
        <v>198131.52</v>
      </c>
      <c r="BZ10" s="31">
        <v>216250.43</v>
      </c>
      <c r="CA10" s="31">
        <v>166201.29999999999</v>
      </c>
      <c r="CB10" s="31">
        <v>139579.9</v>
      </c>
      <c r="CC10" s="31">
        <v>148151.25</v>
      </c>
      <c r="CD10" s="31">
        <v>157283.78</v>
      </c>
      <c r="CE10" s="31">
        <v>237700.97</v>
      </c>
      <c r="CF10" s="31">
        <v>222515.45</v>
      </c>
      <c r="CG10" s="31">
        <v>263999.65000000002</v>
      </c>
      <c r="CH10" s="31">
        <v>209866.45</v>
      </c>
      <c r="CI10" s="31">
        <v>213966.23</v>
      </c>
      <c r="CJ10" s="31">
        <v>217118.36</v>
      </c>
      <c r="CK10" s="31">
        <v>186386.69</v>
      </c>
      <c r="CL10" s="31">
        <v>203383.56</v>
      </c>
      <c r="CM10" s="31">
        <v>156384.44</v>
      </c>
      <c r="CN10" s="31">
        <v>131436.88</v>
      </c>
      <c r="CO10" s="31">
        <v>139435.04999999999</v>
      </c>
      <c r="CP10" s="31">
        <v>147686.75</v>
      </c>
      <c r="CQ10" s="31">
        <v>222835.72</v>
      </c>
      <c r="CR10" s="31">
        <v>208538.6</v>
      </c>
      <c r="CS10" s="31">
        <v>247362.81</v>
      </c>
      <c r="CT10" s="31">
        <v>196469.83</v>
      </c>
      <c r="CU10" s="31">
        <v>200228.58</v>
      </c>
      <c r="CV10" s="31">
        <v>203213.72</v>
      </c>
      <c r="CW10" s="31">
        <v>174435.56</v>
      </c>
      <c r="CX10" s="31">
        <v>190319.41</v>
      </c>
      <c r="CY10" s="31">
        <v>146400.06</v>
      </c>
      <c r="CZ10" s="31">
        <v>123119.87</v>
      </c>
      <c r="DA10" s="31">
        <v>130568.9</v>
      </c>
      <c r="DB10" s="31">
        <v>138139.64000000001</v>
      </c>
      <c r="DC10" s="31">
        <v>208084.5</v>
      </c>
      <c r="DD10" s="31">
        <v>194535.46</v>
      </c>
      <c r="DE10" s="31">
        <v>230595.83</v>
      </c>
      <c r="DF10" s="31">
        <v>183184.08</v>
      </c>
      <c r="DG10" s="31">
        <v>186652.27</v>
      </c>
      <c r="DH10" s="31">
        <v>189282.69</v>
      </c>
      <c r="DI10" s="31">
        <v>162402.04</v>
      </c>
      <c r="DJ10" s="31">
        <v>177203.96</v>
      </c>
      <c r="DK10" s="31">
        <v>136394.78</v>
      </c>
      <c r="DL10" s="31">
        <v>114734.01</v>
      </c>
      <c r="DM10" s="31">
        <v>121490.6</v>
      </c>
      <c r="DN10" s="31">
        <v>128309.89</v>
      </c>
      <c r="DO10" s="31">
        <v>193080.46</v>
      </c>
      <c r="DP10" s="31">
        <v>180241.5</v>
      </c>
      <c r="DQ10" s="31">
        <v>213333.66</v>
      </c>
      <c r="DR10" s="31">
        <v>170900.24</v>
      </c>
      <c r="DS10" s="31">
        <v>175809.23</v>
      </c>
      <c r="DT10" s="31">
        <v>176829.91</v>
      </c>
      <c r="DU10" s="31">
        <v>150291.76</v>
      </c>
      <c r="DV10" s="31">
        <v>163843.73000000001</v>
      </c>
      <c r="DW10" s="31">
        <v>126052.24</v>
      </c>
      <c r="DX10" s="31">
        <v>106103.34</v>
      </c>
      <c r="DY10" s="31">
        <v>112258.6</v>
      </c>
      <c r="DZ10" s="31">
        <v>118342.8</v>
      </c>
      <c r="EA10" s="31">
        <v>177983.25</v>
      </c>
      <c r="EB10" s="31">
        <v>165923.24</v>
      </c>
      <c r="EC10" s="31">
        <v>195977.66</v>
      </c>
      <c r="ED10" s="31">
        <v>155588.89000000001</v>
      </c>
      <c r="EE10" s="31">
        <v>158458.19</v>
      </c>
      <c r="EF10" s="31">
        <v>160650.79999999999</v>
      </c>
      <c r="EG10" s="31">
        <v>137856.29</v>
      </c>
      <c r="EH10" s="31">
        <v>150308.76</v>
      </c>
      <c r="EI10" s="31">
        <v>115689.97</v>
      </c>
      <c r="EJ10" s="31">
        <v>97432.61</v>
      </c>
      <c r="EK10" s="31">
        <v>103006.64</v>
      </c>
      <c r="EL10" s="31">
        <v>108327.23</v>
      </c>
      <c r="EM10" s="31">
        <v>162555.06</v>
      </c>
      <c r="EN10" s="31">
        <v>151361.26</v>
      </c>
      <c r="EO10" s="31">
        <v>178832.79</v>
      </c>
      <c r="EP10" s="31">
        <v>141950.47</v>
      </c>
      <c r="EQ10" s="31">
        <v>144319</v>
      </c>
      <c r="ER10" s="31">
        <v>146172.46</v>
      </c>
      <c r="ES10" s="31">
        <v>125457.26</v>
      </c>
      <c r="ET10" s="31">
        <v>136779.24</v>
      </c>
      <c r="EU10" s="31">
        <v>105240.63</v>
      </c>
      <c r="EV10" s="31">
        <v>88636.09</v>
      </c>
      <c r="EW10" s="31">
        <v>93625.68</v>
      </c>
      <c r="EX10" s="31">
        <v>98242.16</v>
      </c>
      <c r="EY10" s="31">
        <v>147211.78</v>
      </c>
      <c r="EZ10" s="31">
        <v>136999.59</v>
      </c>
      <c r="FA10" s="31">
        <v>161740.14000000001</v>
      </c>
      <c r="FB10" s="31">
        <v>128127.7</v>
      </c>
      <c r="FC10" s="31">
        <v>129985.84</v>
      </c>
      <c r="FD10" s="31">
        <v>131641.07</v>
      </c>
      <c r="FE10" s="31">
        <v>113032.45</v>
      </c>
      <c r="FF10" s="31">
        <v>123134.13</v>
      </c>
      <c r="FG10" s="31">
        <v>94666.4</v>
      </c>
      <c r="FH10" s="31">
        <v>79714.86</v>
      </c>
      <c r="FI10" s="31">
        <v>84101.24</v>
      </c>
      <c r="FJ10" s="31">
        <v>87994.95</v>
      </c>
      <c r="FK10" s="31">
        <v>131583.57999999999</v>
      </c>
      <c r="FL10" s="31">
        <v>122366.16</v>
      </c>
      <c r="FM10" s="31">
        <v>144428.48000000001</v>
      </c>
      <c r="FN10" s="31">
        <v>115262.62</v>
      </c>
      <c r="FO10" s="31">
        <v>117800.75</v>
      </c>
      <c r="FP10" s="31">
        <v>118115.49</v>
      </c>
      <c r="FQ10" s="31">
        <v>100392.75</v>
      </c>
      <c r="FR10" s="31">
        <v>109282.25</v>
      </c>
      <c r="FS10" s="31">
        <v>83935.55</v>
      </c>
      <c r="FT10" s="31">
        <v>70651.06</v>
      </c>
      <c r="FU10" s="31">
        <v>74473.509999999995</v>
      </c>
      <c r="FV10" s="31">
        <v>77744.63</v>
      </c>
      <c r="FW10" s="31">
        <v>115962.51</v>
      </c>
      <c r="FX10" s="31">
        <v>107685.28</v>
      </c>
      <c r="FY10" s="31">
        <v>126948.97</v>
      </c>
      <c r="FZ10" s="31">
        <v>100252.54</v>
      </c>
      <c r="GA10" s="31">
        <v>101283.81</v>
      </c>
      <c r="GB10" s="31">
        <v>102250.39</v>
      </c>
      <c r="GC10" s="31">
        <v>87646.45</v>
      </c>
      <c r="GD10" s="31">
        <v>95271.76</v>
      </c>
      <c r="GE10" s="31">
        <v>73072.86</v>
      </c>
      <c r="GF10" s="31">
        <v>61464.6</v>
      </c>
      <c r="GG10" s="31">
        <v>64729.82</v>
      </c>
      <c r="GH10" s="31">
        <v>67406.850000000006</v>
      </c>
      <c r="GI10" s="31">
        <v>100230.47</v>
      </c>
      <c r="GJ10" s="31">
        <v>92849.46</v>
      </c>
      <c r="GK10" s="31">
        <v>109263.53</v>
      </c>
      <c r="GL10" s="31">
        <v>86089.68</v>
      </c>
      <c r="GM10" s="31">
        <v>86809.79</v>
      </c>
      <c r="GN10" s="31">
        <v>87483.81</v>
      </c>
      <c r="GO10" s="31">
        <v>74856.83</v>
      </c>
      <c r="GP10" s="31">
        <v>81232.83</v>
      </c>
      <c r="GQ10" s="31">
        <v>62219.49</v>
      </c>
      <c r="GR10" s="31">
        <v>52257.120000000003</v>
      </c>
      <c r="GS10" s="31">
        <v>54900.45</v>
      </c>
      <c r="GT10" s="31">
        <v>57001.43</v>
      </c>
      <c r="GU10" s="31">
        <v>84520.78</v>
      </c>
      <c r="GV10" s="31">
        <v>78030.350000000006</v>
      </c>
      <c r="GW10" s="31">
        <v>91614.25</v>
      </c>
      <c r="GX10" s="31">
        <v>72016.5</v>
      </c>
      <c r="GY10" s="31">
        <v>72396.87</v>
      </c>
      <c r="GZ10" s="31">
        <v>72745.539999999994</v>
      </c>
      <c r="HA10" s="31">
        <v>62084.81</v>
      </c>
      <c r="HB10" s="31">
        <v>67193.3</v>
      </c>
      <c r="HC10" s="31">
        <v>51334.63</v>
      </c>
      <c r="HD10" s="31">
        <v>42998.06</v>
      </c>
      <c r="HE10" s="31">
        <v>45005.83</v>
      </c>
      <c r="HF10" s="31">
        <v>46505.63</v>
      </c>
      <c r="HG10" s="31">
        <v>68663.64</v>
      </c>
      <c r="HH10" s="31">
        <v>63139.79</v>
      </c>
      <c r="HI10" s="31">
        <v>73855.55</v>
      </c>
      <c r="HJ10" s="31">
        <v>58300.25</v>
      </c>
      <c r="HK10" s="31">
        <v>58905.24</v>
      </c>
      <c r="HL10" s="31">
        <v>58465.24</v>
      </c>
      <c r="HM10" s="31">
        <v>49244.4</v>
      </c>
      <c r="HN10" s="31">
        <v>53085.61</v>
      </c>
      <c r="HO10" s="31">
        <v>40386.39</v>
      </c>
      <c r="HP10" s="31">
        <v>33666.9</v>
      </c>
      <c r="HQ10" s="31">
        <v>35033.18</v>
      </c>
      <c r="HR10" s="31">
        <v>35958.639999999999</v>
      </c>
      <c r="HS10" s="31">
        <v>52780.97</v>
      </c>
      <c r="HT10" s="31">
        <v>48196.65</v>
      </c>
      <c r="HU10" s="31">
        <v>56023.4</v>
      </c>
      <c r="HV10" s="31">
        <v>43538.55</v>
      </c>
      <c r="HW10" s="31">
        <v>43272</v>
      </c>
      <c r="HX10" s="31">
        <v>43036.93</v>
      </c>
      <c r="HY10" s="31">
        <v>36341.129999999997</v>
      </c>
      <c r="HZ10" s="31">
        <v>38875.39</v>
      </c>
      <c r="IA10" s="31">
        <v>29363.49</v>
      </c>
      <c r="IB10" s="31">
        <v>24268.14</v>
      </c>
      <c r="IC10" s="31">
        <v>25001.439999999999</v>
      </c>
      <c r="ID10" s="31">
        <v>25369.85</v>
      </c>
      <c r="IE10" s="31">
        <v>36827.629999999997</v>
      </c>
      <c r="IF10" s="31">
        <v>33226.959999999999</v>
      </c>
      <c r="IG10" s="31">
        <v>38085.14</v>
      </c>
      <c r="IH10" s="31">
        <v>29149.46</v>
      </c>
      <c r="II10" s="31">
        <v>28562.59</v>
      </c>
      <c r="IJ10" s="31">
        <v>28026.07</v>
      </c>
      <c r="IK10" s="31">
        <v>23325.51</v>
      </c>
      <c r="IL10" s="31">
        <v>24548.43</v>
      </c>
      <c r="IM10" s="31">
        <v>18241.11</v>
      </c>
      <c r="IN10" s="31">
        <v>14782.48</v>
      </c>
      <c r="IO10" s="31">
        <v>14878.73</v>
      </c>
      <c r="IP10" s="31">
        <v>14700.6</v>
      </c>
      <c r="IQ10" s="31">
        <v>20772.84</v>
      </c>
      <c r="IR10" s="31">
        <v>18135.91</v>
      </c>
      <c r="IS10" s="31">
        <v>20144.5</v>
      </c>
      <c r="IT10" s="31">
        <v>14846.46</v>
      </c>
      <c r="IU10" s="31">
        <v>13947.85</v>
      </c>
      <c r="IV10" s="31">
        <v>13083.33</v>
      </c>
      <c r="IW10" s="31">
        <v>10327.82</v>
      </c>
      <c r="IX10" s="31">
        <v>10221.049999999999</v>
      </c>
      <c r="IY10" s="31">
        <v>7091.54</v>
      </c>
      <c r="IZ10" s="31">
        <v>5236.8900000000003</v>
      </c>
      <c r="JA10" s="31">
        <v>4706.8500000000004</v>
      </c>
      <c r="JB10" s="31">
        <v>4005.57</v>
      </c>
      <c r="JC10" s="31">
        <v>4718.9799999999996</v>
      </c>
      <c r="JD10" s="31">
        <v>3077.91</v>
      </c>
      <c r="JE10" s="31">
        <v>2124.5100000000002</v>
      </c>
      <c r="JF10" s="31">
        <v>0</v>
      </c>
      <c r="JG10" s="31">
        <v>0</v>
      </c>
      <c r="JH10" s="31">
        <v>0</v>
      </c>
      <c r="JI10" s="31">
        <v>0</v>
      </c>
      <c r="JJ10" s="31">
        <v>0</v>
      </c>
      <c r="JK10" s="31">
        <v>0</v>
      </c>
      <c r="JL10" s="31">
        <v>0</v>
      </c>
      <c r="JM10" s="31">
        <v>0</v>
      </c>
      <c r="JN10" s="31">
        <v>0</v>
      </c>
      <c r="JO10" s="31">
        <v>0</v>
      </c>
      <c r="JP10" s="31">
        <v>0</v>
      </c>
      <c r="JQ10" s="31">
        <v>0</v>
      </c>
      <c r="JR10" s="31">
        <v>0</v>
      </c>
      <c r="JS10" s="31">
        <v>0</v>
      </c>
      <c r="JT10" s="31">
        <v>0</v>
      </c>
      <c r="JU10" s="31">
        <v>0</v>
      </c>
      <c r="JV10" s="31">
        <v>0</v>
      </c>
      <c r="JW10" s="31">
        <v>0</v>
      </c>
      <c r="JX10" s="31">
        <v>0</v>
      </c>
      <c r="JY10" s="31">
        <v>0</v>
      </c>
      <c r="JZ10" s="31">
        <v>0</v>
      </c>
      <c r="KA10" s="31">
        <v>0</v>
      </c>
      <c r="KB10" s="31">
        <v>0</v>
      </c>
      <c r="KC10" s="31">
        <v>0</v>
      </c>
      <c r="KD10" s="31">
        <v>0</v>
      </c>
      <c r="KE10" s="31">
        <v>0</v>
      </c>
      <c r="KF10" s="31">
        <v>0</v>
      </c>
      <c r="KG10" s="31">
        <v>0</v>
      </c>
      <c r="KH10" s="31">
        <v>0</v>
      </c>
      <c r="KI10" s="31">
        <v>0</v>
      </c>
      <c r="KJ10" s="31">
        <v>0</v>
      </c>
      <c r="KK10" s="31">
        <v>0</v>
      </c>
      <c r="KL10" s="31">
        <v>0</v>
      </c>
      <c r="KM10" s="31">
        <v>0</v>
      </c>
      <c r="KN10" s="31">
        <v>0</v>
      </c>
      <c r="KO10" s="31">
        <v>0</v>
      </c>
      <c r="KP10" s="31">
        <v>0</v>
      </c>
      <c r="KQ10" s="31">
        <v>0</v>
      </c>
      <c r="KR10" s="31">
        <v>0</v>
      </c>
      <c r="KS10" s="31">
        <v>0</v>
      </c>
      <c r="KT10" s="31">
        <v>0</v>
      </c>
      <c r="KU10" s="31">
        <v>0</v>
      </c>
      <c r="KV10" s="31">
        <v>0</v>
      </c>
      <c r="KW10" s="31">
        <v>0</v>
      </c>
      <c r="KX10" s="31">
        <v>0</v>
      </c>
      <c r="KY10" s="31">
        <v>0</v>
      </c>
      <c r="KZ10" s="31">
        <v>0</v>
      </c>
      <c r="LA10" s="31">
        <v>0</v>
      </c>
      <c r="LB10" s="31">
        <v>0</v>
      </c>
      <c r="LC10" s="31">
        <v>0</v>
      </c>
      <c r="LD10" s="31">
        <v>0</v>
      </c>
      <c r="LE10" s="31">
        <v>0</v>
      </c>
      <c r="LF10" s="31">
        <v>0</v>
      </c>
      <c r="LG10" s="31">
        <v>0</v>
      </c>
      <c r="LH10" s="31">
        <v>0</v>
      </c>
      <c r="LI10" s="31">
        <v>0</v>
      </c>
      <c r="LJ10" s="31">
        <v>0</v>
      </c>
      <c r="LK10" s="31">
        <v>0</v>
      </c>
      <c r="LL10" s="31">
        <v>0</v>
      </c>
      <c r="LM10" s="31">
        <v>0</v>
      </c>
      <c r="LN10" s="31">
        <v>0</v>
      </c>
      <c r="LO10" s="31">
        <v>0</v>
      </c>
      <c r="LP10" s="31">
        <v>0</v>
      </c>
      <c r="LQ10" s="31">
        <v>0</v>
      </c>
      <c r="LR10" s="31">
        <v>0</v>
      </c>
      <c r="LS10" s="31">
        <v>0</v>
      </c>
      <c r="LT10" s="31">
        <v>0</v>
      </c>
      <c r="LU10" s="31">
        <v>0</v>
      </c>
      <c r="LV10" s="31">
        <v>0</v>
      </c>
      <c r="LW10" s="31">
        <v>0</v>
      </c>
      <c r="LX10" s="31">
        <v>0</v>
      </c>
      <c r="LY10" s="31">
        <v>0</v>
      </c>
      <c r="LZ10" s="31">
        <v>0</v>
      </c>
      <c r="MA10" s="31">
        <v>0</v>
      </c>
      <c r="MB10" s="31">
        <v>0</v>
      </c>
      <c r="MC10" s="31">
        <v>0</v>
      </c>
      <c r="MD10" s="31">
        <v>0</v>
      </c>
      <c r="ME10" s="31">
        <v>0</v>
      </c>
      <c r="MF10" s="31">
        <v>0</v>
      </c>
      <c r="MG10" s="31">
        <v>0</v>
      </c>
      <c r="MH10" s="31">
        <v>0</v>
      </c>
      <c r="MI10" s="31">
        <v>0</v>
      </c>
      <c r="MJ10" s="31">
        <v>0</v>
      </c>
      <c r="MK10" s="31">
        <v>0</v>
      </c>
      <c r="ML10" s="31"/>
      <c r="MM10" s="31"/>
      <c r="MN10" s="31"/>
      <c r="MO10" s="32">
        <f t="shared" si="12"/>
        <v>0</v>
      </c>
      <c r="MP10" s="32">
        <f t="shared" si="12"/>
        <v>0</v>
      </c>
      <c r="MQ10" s="32">
        <f t="shared" si="12"/>
        <v>0</v>
      </c>
      <c r="MR10" s="32">
        <f t="shared" si="12"/>
        <v>0</v>
      </c>
      <c r="MS10" s="32">
        <f t="shared" si="12"/>
        <v>0</v>
      </c>
      <c r="MT10" s="32">
        <f t="shared" si="12"/>
        <v>0</v>
      </c>
      <c r="MU10" s="32">
        <f t="shared" si="12"/>
        <v>0</v>
      </c>
      <c r="MV10" s="32">
        <f t="shared" si="12"/>
        <v>3279065.58</v>
      </c>
      <c r="MW10" s="32">
        <f t="shared" si="12"/>
        <v>3157224.7100000009</v>
      </c>
      <c r="MX10" s="32">
        <f t="shared" si="12"/>
        <v>3029859.14</v>
      </c>
      <c r="MY10" s="32">
        <f t="shared" si="12"/>
        <v>2872458.5100000002</v>
      </c>
      <c r="MZ10" s="32">
        <f t="shared" si="12"/>
        <v>2726964.3899999997</v>
      </c>
      <c r="NA10" s="32">
        <f t="shared" si="12"/>
        <v>2578607.2600000002</v>
      </c>
      <c r="NB10" s="32">
        <f t="shared" si="12"/>
        <v>2439286.1800000002</v>
      </c>
      <c r="NC10" s="32">
        <f t="shared" si="12"/>
        <v>2284401.54</v>
      </c>
      <c r="ND10" s="32">
        <f t="shared" si="12"/>
        <v>2136111.36</v>
      </c>
      <c r="NE10" s="32">
        <f t="shared" si="13"/>
        <v>1986309.94</v>
      </c>
      <c r="NF10" s="32">
        <f t="shared" si="13"/>
        <v>1840316</v>
      </c>
      <c r="NG10" s="32">
        <f t="shared" si="13"/>
        <v>1680068.49</v>
      </c>
      <c r="NH10" s="32">
        <f t="shared" si="13"/>
        <v>1526374.5</v>
      </c>
      <c r="NI10" s="32">
        <f t="shared" si="13"/>
        <v>1370776.8599999999</v>
      </c>
      <c r="NK10" s="33">
        <v>4383598</v>
      </c>
      <c r="NL10" s="33">
        <v>4396717</v>
      </c>
      <c r="NM10" s="33">
        <v>4373829</v>
      </c>
      <c r="NN10" s="33">
        <v>4358752</v>
      </c>
      <c r="NO10" s="33">
        <v>4314788</v>
      </c>
      <c r="NP10" s="33">
        <v>4264146</v>
      </c>
      <c r="NQ10" s="33">
        <v>4181434</v>
      </c>
      <c r="NR10" s="33">
        <v>4118876</v>
      </c>
      <c r="NS10" s="33">
        <v>4055048</v>
      </c>
      <c r="NT10" s="33">
        <v>4010229</v>
      </c>
      <c r="NU10" s="33">
        <v>3957006</v>
      </c>
      <c r="NV10" s="33">
        <v>3914603</v>
      </c>
      <c r="NW10" s="33">
        <v>3873398</v>
      </c>
      <c r="NX10" s="33">
        <v>3854791</v>
      </c>
      <c r="NY10" s="33">
        <v>3815962</v>
      </c>
      <c r="NZ10" s="33">
        <v>3787228</v>
      </c>
      <c r="OA10" s="33">
        <v>3763662</v>
      </c>
      <c r="OB10" s="33">
        <v>3757674</v>
      </c>
      <c r="OC10" s="33">
        <v>3728193</v>
      </c>
      <c r="OD10" s="33">
        <v>3708895</v>
      </c>
      <c r="OE10" s="33">
        <v>3695570</v>
      </c>
      <c r="OG10" s="34">
        <f t="shared" si="14"/>
        <v>-4383598</v>
      </c>
      <c r="OH10" s="34">
        <f t="shared" si="14"/>
        <v>-4396717</v>
      </c>
      <c r="OI10" s="34">
        <f t="shared" si="14"/>
        <v>-4373829</v>
      </c>
      <c r="OJ10" s="34">
        <f t="shared" si="14"/>
        <v>-4358752</v>
      </c>
      <c r="OK10" s="34">
        <f t="shared" si="14"/>
        <v>-4314788</v>
      </c>
      <c r="OL10" s="34">
        <f t="shared" si="14"/>
        <v>-4264146</v>
      </c>
      <c r="OM10" s="34">
        <f t="shared" si="14"/>
        <v>-4181434</v>
      </c>
      <c r="ON10" s="34">
        <f t="shared" si="14"/>
        <v>-839810.41999999993</v>
      </c>
      <c r="OO10" s="34">
        <f t="shared" si="14"/>
        <v>-897823.28999999911</v>
      </c>
      <c r="OP10" s="34">
        <f t="shared" si="14"/>
        <v>-980369.85999999987</v>
      </c>
      <c r="OQ10" s="34">
        <f t="shared" si="14"/>
        <v>-1084547.4899999998</v>
      </c>
      <c r="OR10" s="34">
        <f t="shared" si="14"/>
        <v>-1187638.6100000003</v>
      </c>
      <c r="OS10" s="34">
        <f t="shared" si="14"/>
        <v>-1294790.7399999998</v>
      </c>
      <c r="OT10" s="34">
        <f t="shared" si="14"/>
        <v>-1415504.8199999998</v>
      </c>
      <c r="OU10" s="34">
        <f t="shared" si="14"/>
        <v>-1531560.46</v>
      </c>
      <c r="OV10" s="34">
        <f t="shared" si="14"/>
        <v>-1651116.6400000001</v>
      </c>
      <c r="OW10" s="34">
        <f t="shared" si="15"/>
        <v>-1777352.06</v>
      </c>
      <c r="OX10" s="34">
        <f t="shared" si="15"/>
        <v>-1917358</v>
      </c>
      <c r="OY10" s="34">
        <f t="shared" si="15"/>
        <v>-2048124.51</v>
      </c>
      <c r="OZ10" s="34">
        <f t="shared" si="15"/>
        <v>-2182520.5</v>
      </c>
      <c r="PA10" s="34">
        <f t="shared" si="15"/>
        <v>-2324793.14</v>
      </c>
    </row>
    <row r="11" spans="1:417" x14ac:dyDescent="0.2">
      <c r="A11" s="30" t="s">
        <v>14</v>
      </c>
      <c r="B11" s="31">
        <v>308989.5</v>
      </c>
      <c r="C11" s="31">
        <v>286782.74</v>
      </c>
      <c r="D11" s="31">
        <v>291491.90999999997</v>
      </c>
      <c r="E11" s="31">
        <v>260424.46</v>
      </c>
      <c r="F11" s="31">
        <v>226044.17</v>
      </c>
      <c r="G11" s="31">
        <v>216099.46</v>
      </c>
      <c r="H11" s="31">
        <v>204299.36</v>
      </c>
      <c r="I11" s="31">
        <v>207639.17</v>
      </c>
      <c r="J11" s="31">
        <v>188541.76</v>
      </c>
      <c r="K11" s="31">
        <v>220371.65</v>
      </c>
      <c r="L11" s="31">
        <v>235767.06</v>
      </c>
      <c r="M11" s="31">
        <v>259315.98</v>
      </c>
      <c r="N11" s="31">
        <v>241677.34</v>
      </c>
      <c r="O11" s="31">
        <v>235429.4</v>
      </c>
      <c r="P11" s="31">
        <v>251275.99</v>
      </c>
      <c r="Q11" s="31">
        <v>237385.66</v>
      </c>
      <c r="R11" s="31">
        <v>219249.84</v>
      </c>
      <c r="S11" s="31">
        <v>214058.58</v>
      </c>
      <c r="T11" s="31">
        <v>202477.67</v>
      </c>
      <c r="U11" s="31">
        <v>205885.11</v>
      </c>
      <c r="V11" s="31">
        <v>186926.54</v>
      </c>
      <c r="W11" s="31">
        <v>218017.36</v>
      </c>
      <c r="X11" s="31">
        <v>230670.87</v>
      </c>
      <c r="Y11" s="31">
        <v>252383.72</v>
      </c>
      <c r="Z11" s="31">
        <v>236663.59</v>
      </c>
      <c r="AA11" s="31">
        <v>235807.15</v>
      </c>
      <c r="AB11" s="31">
        <v>250914.63</v>
      </c>
      <c r="AC11" s="31">
        <v>235155.5</v>
      </c>
      <c r="AD11" s="31">
        <v>217741.89</v>
      </c>
      <c r="AE11" s="31">
        <v>212781.3</v>
      </c>
      <c r="AF11" s="31">
        <v>201357.89</v>
      </c>
      <c r="AG11" s="31">
        <v>204787.34</v>
      </c>
      <c r="AH11" s="31">
        <v>185955.36</v>
      </c>
      <c r="AI11" s="31">
        <v>216813.44</v>
      </c>
      <c r="AJ11" s="31">
        <v>229151.8</v>
      </c>
      <c r="AK11" s="31">
        <v>251138.66</v>
      </c>
      <c r="AL11" s="31">
        <v>234392.25</v>
      </c>
      <c r="AM11" s="31">
        <v>230114.16</v>
      </c>
      <c r="AN11" s="31">
        <v>246677.09</v>
      </c>
      <c r="AO11" s="31">
        <v>233945.23</v>
      </c>
      <c r="AP11" s="31">
        <v>216704.75</v>
      </c>
      <c r="AQ11" s="31">
        <v>211890.91</v>
      </c>
      <c r="AR11" s="31">
        <v>200594.53</v>
      </c>
      <c r="AS11" s="31">
        <v>204061.04</v>
      </c>
      <c r="AT11" s="31">
        <v>185253.34</v>
      </c>
      <c r="AU11" s="31">
        <v>215954.14</v>
      </c>
      <c r="AV11" s="31">
        <v>228116.11</v>
      </c>
      <c r="AW11" s="31">
        <v>250274.55</v>
      </c>
      <c r="AX11" s="31">
        <v>234016.26</v>
      </c>
      <c r="AY11" s="31">
        <v>229663.27</v>
      </c>
      <c r="AZ11" s="31">
        <v>246072.23</v>
      </c>
      <c r="BA11" s="31">
        <v>233273.47</v>
      </c>
      <c r="BB11" s="31">
        <v>215988.34</v>
      </c>
      <c r="BC11" s="31">
        <v>211226.62</v>
      </c>
      <c r="BD11" s="31">
        <v>200052.77</v>
      </c>
      <c r="BE11" s="31">
        <v>203550.52</v>
      </c>
      <c r="BF11" s="31">
        <v>184860.35</v>
      </c>
      <c r="BG11" s="31">
        <v>215511.72</v>
      </c>
      <c r="BH11" s="31">
        <v>227568.33</v>
      </c>
      <c r="BI11" s="31">
        <v>249698.29</v>
      </c>
      <c r="BJ11" s="31">
        <v>233491.46</v>
      </c>
      <c r="BK11" s="31">
        <v>228923</v>
      </c>
      <c r="BL11" s="31">
        <v>245287.26</v>
      </c>
      <c r="BM11" s="31">
        <v>232564.37</v>
      </c>
      <c r="BN11" s="31">
        <v>215369.15</v>
      </c>
      <c r="BO11" s="31">
        <v>210763.68</v>
      </c>
      <c r="BP11" s="31">
        <v>199720.27</v>
      </c>
      <c r="BQ11" s="31">
        <v>203273.8</v>
      </c>
      <c r="BR11" s="31">
        <v>184580.86</v>
      </c>
      <c r="BS11" s="31">
        <v>215041.2</v>
      </c>
      <c r="BT11" s="31">
        <v>226937.08</v>
      </c>
      <c r="BU11" s="31">
        <v>249105.42</v>
      </c>
      <c r="BV11" s="31">
        <v>233923.28</v>
      </c>
      <c r="BW11" s="31">
        <v>232633.27</v>
      </c>
      <c r="BX11" s="31">
        <v>247502.48</v>
      </c>
      <c r="BY11" s="31">
        <v>232105.41</v>
      </c>
      <c r="BZ11" s="31">
        <v>214977.36</v>
      </c>
      <c r="CA11" s="31">
        <v>210398.77</v>
      </c>
      <c r="CB11" s="31">
        <v>199478.28</v>
      </c>
      <c r="CC11" s="31">
        <v>203098.42</v>
      </c>
      <c r="CD11" s="31">
        <v>184426.14</v>
      </c>
      <c r="CE11" s="31">
        <v>214845.7</v>
      </c>
      <c r="CF11" s="31">
        <v>226672.13</v>
      </c>
      <c r="CG11" s="31">
        <v>248782.51</v>
      </c>
      <c r="CH11" s="31">
        <v>232695.54</v>
      </c>
      <c r="CI11" s="31">
        <v>228209.5</v>
      </c>
      <c r="CJ11" s="31">
        <v>244606.45</v>
      </c>
      <c r="CK11" s="31">
        <v>232000.44</v>
      </c>
      <c r="CL11" s="31">
        <v>214768.99</v>
      </c>
      <c r="CM11" s="31">
        <v>210224.89</v>
      </c>
      <c r="CN11" s="31">
        <v>199310.79</v>
      </c>
      <c r="CO11" s="31">
        <v>202937.52</v>
      </c>
      <c r="CP11" s="31">
        <v>184133.6</v>
      </c>
      <c r="CQ11" s="31">
        <v>214474.37</v>
      </c>
      <c r="CR11" s="31">
        <v>226316.92</v>
      </c>
      <c r="CS11" s="31">
        <v>248479.04</v>
      </c>
      <c r="CT11" s="31">
        <v>232380.01</v>
      </c>
      <c r="CU11" s="31">
        <v>227892.88</v>
      </c>
      <c r="CV11" s="31">
        <v>244339.87</v>
      </c>
      <c r="CW11" s="31">
        <v>231730.43</v>
      </c>
      <c r="CX11" s="31">
        <v>214573.52</v>
      </c>
      <c r="CY11" s="31">
        <v>210027.25</v>
      </c>
      <c r="CZ11" s="31">
        <v>199123.87</v>
      </c>
      <c r="DA11" s="31">
        <v>202757.92</v>
      </c>
      <c r="DB11" s="31">
        <v>184014.64</v>
      </c>
      <c r="DC11" s="31">
        <v>214357.99</v>
      </c>
      <c r="DD11" s="31">
        <v>226114.69</v>
      </c>
      <c r="DE11" s="31">
        <v>248131.58</v>
      </c>
      <c r="DF11" s="31">
        <v>232241.5</v>
      </c>
      <c r="DG11" s="31">
        <v>227845.99</v>
      </c>
      <c r="DH11" s="31">
        <v>244207.22</v>
      </c>
      <c r="DI11" s="31">
        <v>231567.67</v>
      </c>
      <c r="DJ11" s="31">
        <v>214424.12</v>
      </c>
      <c r="DK11" s="31">
        <v>209913.05</v>
      </c>
      <c r="DL11" s="31">
        <v>198974.88</v>
      </c>
      <c r="DM11" s="31">
        <v>202536.08</v>
      </c>
      <c r="DN11" s="31">
        <v>183795.28</v>
      </c>
      <c r="DO11" s="31">
        <v>214179.32</v>
      </c>
      <c r="DP11" s="31">
        <v>225777.35</v>
      </c>
      <c r="DQ11" s="31">
        <v>247516.37</v>
      </c>
      <c r="DR11" s="31">
        <v>232679.63</v>
      </c>
      <c r="DS11" s="31">
        <v>231787.87</v>
      </c>
      <c r="DT11" s="31">
        <v>246816.21</v>
      </c>
      <c r="DU11" s="31">
        <v>231492.95</v>
      </c>
      <c r="DV11" s="31">
        <v>214211.79</v>
      </c>
      <c r="DW11" s="31">
        <v>209666.48</v>
      </c>
      <c r="DX11" s="31">
        <v>198783.7</v>
      </c>
      <c r="DY11" s="31">
        <v>202340.51</v>
      </c>
      <c r="DZ11" s="31">
        <v>183571.53</v>
      </c>
      <c r="EA11" s="31">
        <v>214051.18</v>
      </c>
      <c r="EB11" s="31">
        <v>225540.35</v>
      </c>
      <c r="EC11" s="31">
        <v>246951.8</v>
      </c>
      <c r="ED11" s="31">
        <v>231267.95</v>
      </c>
      <c r="EE11" s="31">
        <v>227087.07</v>
      </c>
      <c r="EF11" s="31">
        <v>243504.37</v>
      </c>
      <c r="EG11" s="31">
        <v>231090.99</v>
      </c>
      <c r="EH11" s="31">
        <v>213976.46</v>
      </c>
      <c r="EI11" s="31">
        <v>209490.08</v>
      </c>
      <c r="EJ11" s="31">
        <v>198651.66</v>
      </c>
      <c r="EK11" s="31">
        <v>202211.24</v>
      </c>
      <c r="EL11" s="31">
        <v>183352.69</v>
      </c>
      <c r="EM11" s="31">
        <v>213642.96</v>
      </c>
      <c r="EN11" s="31">
        <v>225081.95</v>
      </c>
      <c r="EO11" s="31">
        <v>246682.51</v>
      </c>
      <c r="EP11" s="31">
        <v>231210.15</v>
      </c>
      <c r="EQ11" s="31">
        <v>226810.26</v>
      </c>
      <c r="ER11" s="31">
        <v>243090.99</v>
      </c>
      <c r="ES11" s="31">
        <v>230861.62</v>
      </c>
      <c r="ET11" s="31">
        <v>213870.88</v>
      </c>
      <c r="EU11" s="31">
        <v>209349.97</v>
      </c>
      <c r="EV11" s="31">
        <v>198523.39</v>
      </c>
      <c r="EW11" s="31">
        <v>202079.42</v>
      </c>
      <c r="EX11" s="31">
        <v>183164.33</v>
      </c>
      <c r="EY11" s="31">
        <v>213438.67</v>
      </c>
      <c r="EZ11" s="31">
        <v>224973.4</v>
      </c>
      <c r="FA11" s="31">
        <v>246642.68</v>
      </c>
      <c r="FB11" s="31">
        <v>231033.67</v>
      </c>
      <c r="FC11" s="31">
        <v>226296.04</v>
      </c>
      <c r="FD11" s="31">
        <v>242707.26</v>
      </c>
      <c r="FE11" s="31">
        <v>230755.35</v>
      </c>
      <c r="FF11" s="31">
        <v>213737.95</v>
      </c>
      <c r="FG11" s="31">
        <v>209162.5</v>
      </c>
      <c r="FH11" s="31">
        <v>198355.42</v>
      </c>
      <c r="FI11" s="31">
        <v>201910.48</v>
      </c>
      <c r="FJ11" s="31">
        <v>182876.83</v>
      </c>
      <c r="FK11" s="31">
        <v>213032.92</v>
      </c>
      <c r="FL11" s="31">
        <v>224615.5</v>
      </c>
      <c r="FM11" s="31">
        <v>246470.66</v>
      </c>
      <c r="FN11" s="31">
        <v>231828.79</v>
      </c>
      <c r="FO11" s="31">
        <v>230234.1</v>
      </c>
      <c r="FP11" s="31">
        <v>245055.79</v>
      </c>
      <c r="FQ11" s="31">
        <v>230441.55</v>
      </c>
      <c r="FR11" s="31">
        <v>213504.44</v>
      </c>
      <c r="FS11" s="31">
        <v>208910.82</v>
      </c>
      <c r="FT11" s="31">
        <v>198163.01</v>
      </c>
      <c r="FU11" s="31">
        <v>201747.24</v>
      </c>
      <c r="FV11" s="31">
        <v>182699.02</v>
      </c>
      <c r="FW11" s="31">
        <v>212726.19</v>
      </c>
      <c r="FX11" s="31">
        <v>224304.68</v>
      </c>
      <c r="FY11" s="31">
        <v>246250.56</v>
      </c>
      <c r="FZ11" s="31">
        <v>230698.56</v>
      </c>
      <c r="GA11" s="31">
        <v>225657.83</v>
      </c>
      <c r="GB11" s="31">
        <v>241798.17</v>
      </c>
      <c r="GC11" s="31">
        <v>230050.4</v>
      </c>
      <c r="GD11" s="31">
        <v>213145.39</v>
      </c>
      <c r="GE11" s="31">
        <v>208563.17</v>
      </c>
      <c r="GF11" s="31">
        <v>197918.47</v>
      </c>
      <c r="GG11" s="31">
        <v>201546.33</v>
      </c>
      <c r="GH11" s="31">
        <v>182517.84</v>
      </c>
      <c r="GI11" s="31">
        <v>212399.26</v>
      </c>
      <c r="GJ11" s="31">
        <v>223855.07</v>
      </c>
      <c r="GK11" s="31">
        <v>245802.27</v>
      </c>
      <c r="GL11" s="31">
        <v>230290.01</v>
      </c>
      <c r="GM11" s="31">
        <v>225251.04</v>
      </c>
      <c r="GN11" s="31">
        <v>241362.39</v>
      </c>
      <c r="GO11" s="31">
        <v>229661.19</v>
      </c>
      <c r="GP11" s="31">
        <v>212865.09</v>
      </c>
      <c r="GQ11" s="31">
        <v>208320.71</v>
      </c>
      <c r="GR11" s="31">
        <v>197724.04</v>
      </c>
      <c r="GS11" s="31">
        <v>201349.01</v>
      </c>
      <c r="GT11" s="31">
        <v>182365.88</v>
      </c>
      <c r="GU11" s="31">
        <v>212205.5</v>
      </c>
      <c r="GV11" s="31">
        <v>223559.21</v>
      </c>
      <c r="GW11" s="31">
        <v>245595.23</v>
      </c>
      <c r="GX11" s="31">
        <v>230197.77</v>
      </c>
      <c r="GY11" s="31">
        <v>225067.72</v>
      </c>
      <c r="GZ11" s="31">
        <v>241128.95999999999</v>
      </c>
      <c r="HA11" s="31">
        <v>229467.43</v>
      </c>
      <c r="HB11" s="31">
        <v>212670.57</v>
      </c>
      <c r="HC11" s="31">
        <v>208124.68</v>
      </c>
      <c r="HD11" s="31">
        <v>197547.7</v>
      </c>
      <c r="HE11" s="31">
        <v>201150.13</v>
      </c>
      <c r="HF11" s="31">
        <v>182106.34</v>
      </c>
      <c r="HG11" s="31">
        <v>211855.96</v>
      </c>
      <c r="HH11" s="31">
        <v>223211.06</v>
      </c>
      <c r="HI11" s="31">
        <v>245270.14</v>
      </c>
      <c r="HJ11" s="31">
        <v>230794.61</v>
      </c>
      <c r="HK11" s="31">
        <v>228894.46</v>
      </c>
      <c r="HL11" s="31">
        <v>243536.15</v>
      </c>
      <c r="HM11" s="31">
        <v>229256.18</v>
      </c>
      <c r="HN11" s="31">
        <v>212533.53</v>
      </c>
      <c r="HO11" s="31">
        <v>207946.68</v>
      </c>
      <c r="HP11" s="31">
        <v>197364.96</v>
      </c>
      <c r="HQ11" s="31">
        <v>200942.07</v>
      </c>
      <c r="HR11" s="31">
        <v>181862.2</v>
      </c>
      <c r="HS11" s="31">
        <v>211581.89</v>
      </c>
      <c r="HT11" s="31">
        <v>222871.93</v>
      </c>
      <c r="HU11" s="31">
        <v>244952.35</v>
      </c>
      <c r="HV11" s="31">
        <v>229592.48</v>
      </c>
      <c r="HW11" s="31">
        <v>224381.79</v>
      </c>
      <c r="HX11" s="31">
        <v>240509.88</v>
      </c>
      <c r="HY11" s="31">
        <v>229043.55</v>
      </c>
      <c r="HZ11" s="31">
        <v>212340.66</v>
      </c>
      <c r="IA11" s="31">
        <v>207778.82</v>
      </c>
      <c r="IB11" s="31">
        <v>197207.49</v>
      </c>
      <c r="IC11" s="31">
        <v>200763.82</v>
      </c>
      <c r="ID11" s="31">
        <v>181676.21</v>
      </c>
      <c r="IE11" s="31">
        <v>211306.54</v>
      </c>
      <c r="IF11" s="31">
        <v>222637.43</v>
      </c>
      <c r="IG11" s="31">
        <v>244466.85</v>
      </c>
      <c r="IH11" s="31">
        <v>228881.56</v>
      </c>
      <c r="II11" s="31">
        <v>223555.82</v>
      </c>
      <c r="IJ11" s="31">
        <v>239644.22</v>
      </c>
      <c r="IK11" s="31">
        <v>228542.13</v>
      </c>
      <c r="IL11" s="31">
        <v>211876.56</v>
      </c>
      <c r="IM11" s="31">
        <v>207455.74</v>
      </c>
      <c r="IN11" s="31">
        <v>197017.11</v>
      </c>
      <c r="IO11" s="31">
        <v>200510.42</v>
      </c>
      <c r="IP11" s="31">
        <v>181374.55</v>
      </c>
      <c r="IQ11" s="31">
        <v>210783.58</v>
      </c>
      <c r="IR11" s="31">
        <v>221919.52</v>
      </c>
      <c r="IS11" s="31">
        <v>244178.67</v>
      </c>
      <c r="IT11" s="31">
        <v>229074.53</v>
      </c>
      <c r="IU11" s="31">
        <v>223710.29</v>
      </c>
      <c r="IV11" s="31">
        <v>239776.93</v>
      </c>
      <c r="IW11" s="31">
        <v>228558.73</v>
      </c>
      <c r="IX11" s="31">
        <v>211826.86</v>
      </c>
      <c r="IY11" s="31">
        <v>207359.39</v>
      </c>
      <c r="IZ11" s="31">
        <v>196886.03</v>
      </c>
      <c r="JA11" s="31">
        <v>200390.76</v>
      </c>
      <c r="JB11" s="31">
        <v>181290.34</v>
      </c>
      <c r="JC11" s="31">
        <v>210783.11</v>
      </c>
      <c r="JD11" s="31">
        <v>222133.91</v>
      </c>
      <c r="JE11" s="31">
        <v>244082.59</v>
      </c>
      <c r="JF11" s="31">
        <v>229456.44</v>
      </c>
      <c r="JG11" s="31">
        <v>227386.37</v>
      </c>
      <c r="JH11" s="31">
        <v>242087.64</v>
      </c>
      <c r="JI11" s="31">
        <v>228248.33</v>
      </c>
      <c r="JJ11" s="31">
        <v>211594.18</v>
      </c>
      <c r="JK11" s="31">
        <v>207171.81</v>
      </c>
      <c r="JL11" s="31">
        <v>196745.72</v>
      </c>
      <c r="JM11" s="31">
        <v>200236.36</v>
      </c>
      <c r="JN11" s="31">
        <v>181134.46</v>
      </c>
      <c r="JO11" s="31">
        <v>210517.73</v>
      </c>
      <c r="JP11" s="31">
        <v>221650.62</v>
      </c>
      <c r="JQ11" s="31">
        <v>243619.39</v>
      </c>
      <c r="JR11" s="31">
        <v>228331.67</v>
      </c>
      <c r="JS11" s="31">
        <v>222977.28</v>
      </c>
      <c r="JT11" s="31">
        <v>239102.41</v>
      </c>
      <c r="JU11" s="31">
        <v>228021.42</v>
      </c>
      <c r="JV11" s="31">
        <v>211317.31</v>
      </c>
      <c r="JW11" s="31">
        <v>206938.91</v>
      </c>
      <c r="JX11" s="31">
        <v>196580.12</v>
      </c>
      <c r="JY11" s="31">
        <v>200071.49</v>
      </c>
      <c r="JZ11" s="31">
        <v>180908.25</v>
      </c>
      <c r="KA11" s="31">
        <v>210220.22</v>
      </c>
      <c r="KB11" s="31">
        <v>221332.09</v>
      </c>
      <c r="KC11" s="31">
        <v>243358.06</v>
      </c>
      <c r="KD11" s="31">
        <v>228135.06</v>
      </c>
      <c r="KE11" s="31">
        <v>222706.74</v>
      </c>
      <c r="KF11" s="31">
        <v>238856.64</v>
      </c>
      <c r="KG11" s="31">
        <v>227830.34</v>
      </c>
      <c r="KH11" s="31">
        <v>211152.84</v>
      </c>
      <c r="KI11" s="31">
        <v>206793.99</v>
      </c>
      <c r="KJ11" s="31">
        <v>196436.31</v>
      </c>
      <c r="KK11" s="31">
        <v>199889.6</v>
      </c>
      <c r="KL11" s="31">
        <v>180714.55</v>
      </c>
      <c r="KM11" s="31">
        <v>209996.91</v>
      </c>
      <c r="KN11" s="31">
        <v>221149.27</v>
      </c>
      <c r="KO11" s="31">
        <v>243196.2</v>
      </c>
      <c r="KP11" s="31">
        <v>227856.51</v>
      </c>
      <c r="KQ11" s="31">
        <v>222329.09</v>
      </c>
      <c r="KR11" s="31">
        <v>238574.39</v>
      </c>
      <c r="KS11" s="31">
        <v>227598.16</v>
      </c>
      <c r="KT11" s="31">
        <v>210902.82</v>
      </c>
      <c r="KU11" s="31">
        <v>206573.63</v>
      </c>
      <c r="KV11" s="31">
        <v>196255.65</v>
      </c>
      <c r="KW11" s="31">
        <v>199732.47</v>
      </c>
      <c r="KX11" s="31">
        <v>180581.6</v>
      </c>
      <c r="KY11" s="31">
        <v>209870.27</v>
      </c>
      <c r="KZ11" s="31">
        <v>221038.33</v>
      </c>
      <c r="LA11" s="31">
        <v>242974.02</v>
      </c>
      <c r="LB11" s="31">
        <v>228482.98</v>
      </c>
      <c r="LC11" s="31">
        <v>226149.58</v>
      </c>
      <c r="LD11" s="31">
        <v>240997.14</v>
      </c>
      <c r="LE11" s="31">
        <v>227359.24</v>
      </c>
      <c r="LF11" s="31">
        <v>210687.46</v>
      </c>
      <c r="LG11" s="31">
        <v>206424.28</v>
      </c>
      <c r="LH11" s="31">
        <v>196129.42</v>
      </c>
      <c r="LI11" s="31">
        <v>199554.88</v>
      </c>
      <c r="LJ11" s="31">
        <v>180353.37</v>
      </c>
      <c r="LK11" s="31">
        <v>209566.48</v>
      </c>
      <c r="LL11" s="31">
        <v>220680.9</v>
      </c>
      <c r="LM11" s="31">
        <v>242788.17</v>
      </c>
      <c r="LN11" s="31">
        <v>227632.25</v>
      </c>
      <c r="LO11" s="31">
        <v>221948.09</v>
      </c>
      <c r="LP11" s="31">
        <v>237994.51</v>
      </c>
      <c r="LQ11" s="31">
        <v>227083.49</v>
      </c>
      <c r="LR11" s="31">
        <v>210522.98</v>
      </c>
      <c r="LS11" s="31">
        <v>206260.68</v>
      </c>
      <c r="LT11" s="31">
        <v>195960.6</v>
      </c>
      <c r="LU11" s="31">
        <v>199377.27</v>
      </c>
      <c r="LV11" s="31">
        <v>180182.94</v>
      </c>
      <c r="LW11" s="31">
        <v>209346.97</v>
      </c>
      <c r="LX11" s="31">
        <v>220483.8</v>
      </c>
      <c r="LY11" s="31">
        <v>242695.61</v>
      </c>
      <c r="LZ11" s="31">
        <v>227496.3</v>
      </c>
      <c r="MA11" s="31">
        <v>221593.93</v>
      </c>
      <c r="MB11" s="31">
        <v>237558.2</v>
      </c>
      <c r="MC11" s="31">
        <v>226683.98</v>
      </c>
      <c r="MD11" s="31">
        <v>210290</v>
      </c>
      <c r="ME11" s="31">
        <v>206069.84</v>
      </c>
      <c r="MF11" s="31">
        <v>195785.28</v>
      </c>
      <c r="MG11" s="31">
        <v>199201.1</v>
      </c>
      <c r="MH11" s="31">
        <v>179980.04</v>
      </c>
      <c r="MI11" s="31">
        <v>209093.66</v>
      </c>
      <c r="MJ11" s="31">
        <v>220254.79</v>
      </c>
      <c r="MK11" s="31">
        <v>242528.98185763715</v>
      </c>
      <c r="ML11" s="31"/>
      <c r="MM11" s="31"/>
      <c r="MN11" s="31"/>
      <c r="MO11" s="32">
        <f t="shared" si="12"/>
        <v>0</v>
      </c>
      <c r="MP11" s="32">
        <f t="shared" si="12"/>
        <v>0</v>
      </c>
      <c r="MQ11" s="32">
        <f t="shared" si="12"/>
        <v>0</v>
      </c>
      <c r="MR11" s="32">
        <f t="shared" si="12"/>
        <v>0</v>
      </c>
      <c r="MS11" s="32">
        <f t="shared" si="12"/>
        <v>0</v>
      </c>
      <c r="MT11" s="32">
        <f t="shared" si="12"/>
        <v>0</v>
      </c>
      <c r="MU11" s="32">
        <f t="shared" si="12"/>
        <v>0</v>
      </c>
      <c r="MV11" s="32">
        <f t="shared" si="12"/>
        <v>2905767.2199999993</v>
      </c>
      <c r="MW11" s="32">
        <f t="shared" si="12"/>
        <v>2695438.08</v>
      </c>
      <c r="MX11" s="32">
        <f t="shared" si="12"/>
        <v>2678268.5500000003</v>
      </c>
      <c r="MY11" s="32">
        <f t="shared" si="12"/>
        <v>2657978.0999999996</v>
      </c>
      <c r="MZ11" s="32">
        <f t="shared" si="12"/>
        <v>2651482.1700000004</v>
      </c>
      <c r="NA11" s="32">
        <f t="shared" si="12"/>
        <v>2645057.5500000003</v>
      </c>
      <c r="NB11" s="32">
        <f t="shared" si="12"/>
        <v>2648843.75</v>
      </c>
      <c r="NC11" s="32">
        <f t="shared" si="12"/>
        <v>2638158.0500000003</v>
      </c>
      <c r="ND11" s="32">
        <f t="shared" si="12"/>
        <v>2635444.65</v>
      </c>
      <c r="NE11" s="32">
        <f t="shared" si="13"/>
        <v>2632978.8300000005</v>
      </c>
      <c r="NF11" s="32">
        <f t="shared" si="13"/>
        <v>2637894</v>
      </c>
      <c r="NG11" s="32">
        <f t="shared" si="13"/>
        <v>2626039.9300000006</v>
      </c>
      <c r="NH11" s="32">
        <f t="shared" si="13"/>
        <v>2624015.7599999998</v>
      </c>
      <c r="NI11" s="32">
        <f t="shared" si="13"/>
        <v>2620954.58</v>
      </c>
      <c r="NK11" s="33">
        <v>2514025</v>
      </c>
      <c r="NL11" s="33">
        <v>2523369</v>
      </c>
      <c r="NM11" s="33">
        <v>2520961</v>
      </c>
      <c r="NN11" s="33">
        <v>2526056</v>
      </c>
      <c r="NO11" s="33">
        <v>2528816</v>
      </c>
      <c r="NP11" s="33">
        <v>2533609</v>
      </c>
      <c r="NQ11" s="33">
        <v>2518611</v>
      </c>
      <c r="NR11" s="33">
        <v>2509094</v>
      </c>
      <c r="NS11" s="33">
        <v>2501046</v>
      </c>
      <c r="NT11" s="33">
        <v>2502021</v>
      </c>
      <c r="NU11" s="33">
        <v>2488964</v>
      </c>
      <c r="NV11" s="33">
        <v>2483309</v>
      </c>
      <c r="NW11" s="33">
        <v>2477906</v>
      </c>
      <c r="NX11" s="33">
        <v>2479764</v>
      </c>
      <c r="NY11" s="33">
        <v>2467065</v>
      </c>
      <c r="NZ11" s="33">
        <v>2462002</v>
      </c>
      <c r="OA11" s="33">
        <v>2457095</v>
      </c>
      <c r="OB11" s="33">
        <v>2459602</v>
      </c>
      <c r="OC11" s="33">
        <v>2448212</v>
      </c>
      <c r="OD11" s="33">
        <v>2444232</v>
      </c>
      <c r="OE11" s="33">
        <v>2440704</v>
      </c>
      <c r="OG11" s="34">
        <f t="shared" si="14"/>
        <v>-2514025</v>
      </c>
      <c r="OH11" s="34">
        <f t="shared" si="14"/>
        <v>-2523369</v>
      </c>
      <c r="OI11" s="34">
        <f t="shared" si="14"/>
        <v>-2520961</v>
      </c>
      <c r="OJ11" s="34">
        <f t="shared" si="14"/>
        <v>-2526056</v>
      </c>
      <c r="OK11" s="34">
        <f t="shared" si="14"/>
        <v>-2528816</v>
      </c>
      <c r="OL11" s="34">
        <f t="shared" si="14"/>
        <v>-2533609</v>
      </c>
      <c r="OM11" s="34">
        <f t="shared" si="14"/>
        <v>-2518611</v>
      </c>
      <c r="ON11" s="34">
        <f t="shared" si="14"/>
        <v>396673.21999999927</v>
      </c>
      <c r="OO11" s="34">
        <f t="shared" si="14"/>
        <v>194392.08000000007</v>
      </c>
      <c r="OP11" s="34">
        <f t="shared" si="14"/>
        <v>176247.55000000028</v>
      </c>
      <c r="OQ11" s="34">
        <f t="shared" si="14"/>
        <v>169014.09999999963</v>
      </c>
      <c r="OR11" s="34">
        <f t="shared" si="14"/>
        <v>168173.17000000039</v>
      </c>
      <c r="OS11" s="34">
        <f t="shared" si="14"/>
        <v>167151.55000000028</v>
      </c>
      <c r="OT11" s="34">
        <f t="shared" si="14"/>
        <v>169079.75</v>
      </c>
      <c r="OU11" s="34">
        <f t="shared" si="14"/>
        <v>171093.05000000028</v>
      </c>
      <c r="OV11" s="34">
        <f t="shared" si="14"/>
        <v>173442.64999999991</v>
      </c>
      <c r="OW11" s="34">
        <f t="shared" si="15"/>
        <v>175883.83000000054</v>
      </c>
      <c r="OX11" s="34">
        <f t="shared" si="15"/>
        <v>178292</v>
      </c>
      <c r="OY11" s="34">
        <f t="shared" si="15"/>
        <v>177827.93000000063</v>
      </c>
      <c r="OZ11" s="34">
        <f t="shared" si="15"/>
        <v>179783.75999999978</v>
      </c>
      <c r="PA11" s="34">
        <f t="shared" si="15"/>
        <v>180250.58000000007</v>
      </c>
    </row>
    <row r="12" spans="1:417" x14ac:dyDescent="0.2">
      <c r="A12" s="30" t="s">
        <v>15</v>
      </c>
      <c r="B12" s="31">
        <v>23758.34</v>
      </c>
      <c r="C12" s="31">
        <v>23161.48</v>
      </c>
      <c r="D12" s="31">
        <v>24931.3</v>
      </c>
      <c r="E12" s="31">
        <v>23913.49</v>
      </c>
      <c r="F12" s="31">
        <v>22487.47</v>
      </c>
      <c r="G12" s="31">
        <v>22223.95</v>
      </c>
      <c r="H12" s="31">
        <v>21115.360000000001</v>
      </c>
      <c r="I12" s="31">
        <v>21480.86</v>
      </c>
      <c r="J12" s="31">
        <v>19343.72</v>
      </c>
      <c r="K12" s="31">
        <v>22246.82</v>
      </c>
      <c r="L12" s="31">
        <v>23414.99</v>
      </c>
      <c r="M12" s="31">
        <v>25479.43</v>
      </c>
      <c r="N12" s="31">
        <v>23731.55</v>
      </c>
      <c r="O12" s="31">
        <v>23138.46</v>
      </c>
      <c r="P12" s="31">
        <v>24915.27</v>
      </c>
      <c r="Q12" s="31">
        <v>23897.39</v>
      </c>
      <c r="R12" s="31">
        <v>22475.19</v>
      </c>
      <c r="S12" s="31">
        <v>22216.42</v>
      </c>
      <c r="T12" s="31">
        <v>21112.14</v>
      </c>
      <c r="U12" s="31">
        <v>21478.38</v>
      </c>
      <c r="V12" s="31">
        <v>19333.52</v>
      </c>
      <c r="W12" s="31">
        <v>22231.18</v>
      </c>
      <c r="X12" s="31">
        <v>23399.52</v>
      </c>
      <c r="Y12" s="31">
        <v>25455.05</v>
      </c>
      <c r="Z12" s="31">
        <v>23796.37</v>
      </c>
      <c r="AA12" s="31">
        <v>23544.29</v>
      </c>
      <c r="AB12" s="31">
        <v>25165.15</v>
      </c>
      <c r="AC12" s="31">
        <v>23872.43</v>
      </c>
      <c r="AD12" s="31">
        <v>22455.79</v>
      </c>
      <c r="AE12" s="31">
        <v>22204.1</v>
      </c>
      <c r="AF12" s="31">
        <v>21103.26</v>
      </c>
      <c r="AG12" s="31">
        <v>21470.13</v>
      </c>
      <c r="AH12" s="31">
        <v>19326.7</v>
      </c>
      <c r="AI12" s="31">
        <v>22226.57</v>
      </c>
      <c r="AJ12" s="31">
        <v>23393.84</v>
      </c>
      <c r="AK12" s="31">
        <v>25439.98</v>
      </c>
      <c r="AL12" s="31">
        <v>23677.34</v>
      </c>
      <c r="AM12" s="31">
        <v>23086.23</v>
      </c>
      <c r="AN12" s="31">
        <v>24861.97</v>
      </c>
      <c r="AO12" s="31">
        <v>23850.55</v>
      </c>
      <c r="AP12" s="31">
        <v>22439.64</v>
      </c>
      <c r="AQ12" s="31">
        <v>22193.83</v>
      </c>
      <c r="AR12" s="31">
        <v>21097.52</v>
      </c>
      <c r="AS12" s="31">
        <v>21466.3</v>
      </c>
      <c r="AT12" s="31">
        <v>19318.919999999998</v>
      </c>
      <c r="AU12" s="31">
        <v>22212.78</v>
      </c>
      <c r="AV12" s="31">
        <v>23369.77</v>
      </c>
      <c r="AW12" s="31">
        <v>25427.55</v>
      </c>
      <c r="AX12" s="31">
        <v>23687.87</v>
      </c>
      <c r="AY12" s="31">
        <v>23090.35</v>
      </c>
      <c r="AZ12" s="31">
        <v>24858.92</v>
      </c>
      <c r="BA12" s="31">
        <v>23841.27</v>
      </c>
      <c r="BB12" s="31">
        <v>22424.3</v>
      </c>
      <c r="BC12" s="31">
        <v>22179.18</v>
      </c>
      <c r="BD12" s="31">
        <v>21086.94</v>
      </c>
      <c r="BE12" s="31">
        <v>21457</v>
      </c>
      <c r="BF12" s="31">
        <v>19315.07</v>
      </c>
      <c r="BG12" s="31">
        <v>22208.560000000001</v>
      </c>
      <c r="BH12" s="31">
        <v>23359.19</v>
      </c>
      <c r="BI12" s="31">
        <v>25416.23</v>
      </c>
      <c r="BJ12" s="31">
        <v>23677.13</v>
      </c>
      <c r="BK12" s="31">
        <v>23066.240000000002</v>
      </c>
      <c r="BL12" s="31">
        <v>24833.46</v>
      </c>
      <c r="BM12" s="31">
        <v>23818.68</v>
      </c>
      <c r="BN12" s="31">
        <v>22404.29</v>
      </c>
      <c r="BO12" s="31">
        <v>22165.18</v>
      </c>
      <c r="BP12" s="31">
        <v>21079.33</v>
      </c>
      <c r="BQ12" s="31">
        <v>21453.64</v>
      </c>
      <c r="BR12" s="31">
        <v>19310.11</v>
      </c>
      <c r="BS12" s="31">
        <v>22194.02</v>
      </c>
      <c r="BT12" s="31">
        <v>23335.77</v>
      </c>
      <c r="BU12" s="31">
        <v>25395.63</v>
      </c>
      <c r="BV12" s="31">
        <v>23753.41</v>
      </c>
      <c r="BW12" s="31">
        <v>23471.96</v>
      </c>
      <c r="BX12" s="31">
        <v>25084.63</v>
      </c>
      <c r="BY12" s="31">
        <v>23803.07</v>
      </c>
      <c r="BZ12" s="31">
        <v>22390.03</v>
      </c>
      <c r="CA12" s="31">
        <v>22150.33</v>
      </c>
      <c r="CB12" s="31">
        <v>21071.599999999999</v>
      </c>
      <c r="CC12" s="31">
        <v>21451.05</v>
      </c>
      <c r="CD12" s="31">
        <v>19308.060000000001</v>
      </c>
      <c r="CE12" s="31">
        <v>22190.82</v>
      </c>
      <c r="CF12" s="31">
        <v>23329.360000000001</v>
      </c>
      <c r="CG12" s="31">
        <v>25386.89</v>
      </c>
      <c r="CH12" s="31">
        <v>23652.16</v>
      </c>
      <c r="CI12" s="31">
        <v>23045.35</v>
      </c>
      <c r="CJ12" s="31">
        <v>24815.52</v>
      </c>
      <c r="CK12" s="31">
        <v>23806.69</v>
      </c>
      <c r="CL12" s="31">
        <v>22386.51</v>
      </c>
      <c r="CM12" s="31">
        <v>22149.23</v>
      </c>
      <c r="CN12" s="31">
        <v>21070.26</v>
      </c>
      <c r="CO12" s="31">
        <v>21451.45</v>
      </c>
      <c r="CP12" s="31">
        <v>19298.990000000002</v>
      </c>
      <c r="CQ12" s="31">
        <v>22178.32</v>
      </c>
      <c r="CR12" s="31">
        <v>23318.82</v>
      </c>
      <c r="CS12" s="31">
        <v>25380.27</v>
      </c>
      <c r="CT12" s="31">
        <v>23643.68</v>
      </c>
      <c r="CU12" s="31">
        <v>23037.03</v>
      </c>
      <c r="CV12" s="31">
        <v>24810.95</v>
      </c>
      <c r="CW12" s="31">
        <v>23802.27</v>
      </c>
      <c r="CX12" s="31">
        <v>22385.7</v>
      </c>
      <c r="CY12" s="31">
        <v>22147.79</v>
      </c>
      <c r="CZ12" s="31">
        <v>21069.3</v>
      </c>
      <c r="DA12" s="31">
        <v>21451.06</v>
      </c>
      <c r="DB12" s="31">
        <v>19301.09</v>
      </c>
      <c r="DC12" s="31">
        <v>22181.59</v>
      </c>
      <c r="DD12" s="31">
        <v>23317.09</v>
      </c>
      <c r="DE12" s="31">
        <v>25370.720000000001</v>
      </c>
      <c r="DF12" s="31">
        <v>23645.75</v>
      </c>
      <c r="DG12" s="31">
        <v>23043.67</v>
      </c>
      <c r="DH12" s="31">
        <v>24813.74</v>
      </c>
      <c r="DI12" s="31">
        <v>23803.27</v>
      </c>
      <c r="DJ12" s="31">
        <v>22387.89</v>
      </c>
      <c r="DK12" s="31">
        <v>22153.26</v>
      </c>
      <c r="DL12" s="31">
        <v>21071.119999999999</v>
      </c>
      <c r="DM12" s="31">
        <v>21446.98</v>
      </c>
      <c r="DN12" s="31">
        <v>19295.240000000002</v>
      </c>
      <c r="DO12" s="31">
        <v>22179.81</v>
      </c>
      <c r="DP12" s="31">
        <v>23307.19</v>
      </c>
      <c r="DQ12" s="31">
        <v>25346.52</v>
      </c>
      <c r="DR12" s="31">
        <v>23721.73</v>
      </c>
      <c r="DS12" s="31">
        <v>23462.05</v>
      </c>
      <c r="DT12" s="31">
        <v>25087.040000000001</v>
      </c>
      <c r="DU12" s="31">
        <v>23810.65</v>
      </c>
      <c r="DV12" s="31">
        <v>22384.83</v>
      </c>
      <c r="DW12" s="31">
        <v>22146.94</v>
      </c>
      <c r="DX12" s="31">
        <v>21068.240000000002</v>
      </c>
      <c r="DY12" s="31">
        <v>21443.42</v>
      </c>
      <c r="DZ12" s="31">
        <v>19288.330000000002</v>
      </c>
      <c r="EA12" s="31">
        <v>22180.13</v>
      </c>
      <c r="EB12" s="31">
        <v>23302.22</v>
      </c>
      <c r="EC12" s="31">
        <v>25323.67</v>
      </c>
      <c r="ED12" s="31">
        <v>23609.79</v>
      </c>
      <c r="EE12" s="31">
        <v>23018.39</v>
      </c>
      <c r="EF12" s="31">
        <v>24793.200000000001</v>
      </c>
      <c r="EG12" s="31">
        <v>23795.68</v>
      </c>
      <c r="EH12" s="31">
        <v>22378.98</v>
      </c>
      <c r="EI12" s="31">
        <v>22142.84</v>
      </c>
      <c r="EJ12" s="31">
        <v>21066.880000000001</v>
      </c>
      <c r="EK12" s="31">
        <v>21442.33</v>
      </c>
      <c r="EL12" s="31">
        <v>19280.05</v>
      </c>
      <c r="EM12" s="31">
        <v>22161.72</v>
      </c>
      <c r="EN12" s="31">
        <v>23282.13</v>
      </c>
      <c r="EO12" s="31">
        <v>25315.08</v>
      </c>
      <c r="EP12" s="31">
        <v>23612.2</v>
      </c>
      <c r="EQ12" s="31">
        <v>23008.02</v>
      </c>
      <c r="ER12" s="31">
        <v>24776.07</v>
      </c>
      <c r="ES12" s="31">
        <v>23789.47</v>
      </c>
      <c r="ET12" s="31">
        <v>22378.79</v>
      </c>
      <c r="EU12" s="31">
        <v>22139.14</v>
      </c>
      <c r="EV12" s="31">
        <v>21064.73</v>
      </c>
      <c r="EW12" s="31">
        <v>21440.2</v>
      </c>
      <c r="EX12" s="31">
        <v>19273.63</v>
      </c>
      <c r="EY12" s="31">
        <v>22155.86</v>
      </c>
      <c r="EZ12" s="31">
        <v>23283.23</v>
      </c>
      <c r="FA12" s="31">
        <v>25320.93</v>
      </c>
      <c r="FB12" s="31">
        <v>23609.59</v>
      </c>
      <c r="FC12" s="31">
        <v>22986.799999999999</v>
      </c>
      <c r="FD12" s="31">
        <v>24763.89</v>
      </c>
      <c r="FE12" s="31">
        <v>23792.49</v>
      </c>
      <c r="FF12" s="31">
        <v>22379.08</v>
      </c>
      <c r="FG12" s="31">
        <v>22135.4</v>
      </c>
      <c r="FH12" s="31">
        <v>21062.799999999999</v>
      </c>
      <c r="FI12" s="31">
        <v>21438.61</v>
      </c>
      <c r="FJ12" s="31">
        <v>19263.23</v>
      </c>
      <c r="FK12" s="31">
        <v>22140.09</v>
      </c>
      <c r="FL12" s="31">
        <v>23271.52</v>
      </c>
      <c r="FM12" s="31">
        <v>25320.59</v>
      </c>
      <c r="FN12" s="31">
        <v>23703.78</v>
      </c>
      <c r="FO12" s="31">
        <v>23404.19</v>
      </c>
      <c r="FP12" s="31">
        <v>25021.19</v>
      </c>
      <c r="FQ12" s="31">
        <v>23783.46</v>
      </c>
      <c r="FR12" s="31">
        <v>22373.31</v>
      </c>
      <c r="FS12" s="31">
        <v>22127.16</v>
      </c>
      <c r="FT12" s="31">
        <v>21058.9</v>
      </c>
      <c r="FU12" s="31">
        <v>21438.03</v>
      </c>
      <c r="FV12" s="31">
        <v>19260.560000000001</v>
      </c>
      <c r="FW12" s="31">
        <v>22131.39</v>
      </c>
      <c r="FX12" s="31">
        <v>23263.55</v>
      </c>
      <c r="FY12" s="31">
        <v>25318.19</v>
      </c>
      <c r="FZ12" s="31">
        <v>23608.01</v>
      </c>
      <c r="GA12" s="31">
        <v>22967.87</v>
      </c>
      <c r="GB12" s="31">
        <v>24731.18</v>
      </c>
      <c r="GC12" s="31">
        <v>23770.82</v>
      </c>
      <c r="GD12" s="31">
        <v>22360.94</v>
      </c>
      <c r="GE12" s="31">
        <v>22113.32</v>
      </c>
      <c r="GF12" s="31">
        <v>21051.56</v>
      </c>
      <c r="GG12" s="31">
        <v>21434.47</v>
      </c>
      <c r="GH12" s="31">
        <v>19257.8</v>
      </c>
      <c r="GI12" s="31">
        <v>22121.18</v>
      </c>
      <c r="GJ12" s="31">
        <v>23246.89</v>
      </c>
      <c r="GK12" s="31">
        <v>25302.74</v>
      </c>
      <c r="GL12" s="31">
        <v>23594.01</v>
      </c>
      <c r="GM12" s="31">
        <v>22953.97</v>
      </c>
      <c r="GN12" s="31">
        <v>24716.29</v>
      </c>
      <c r="GO12" s="31">
        <v>23757.52</v>
      </c>
      <c r="GP12" s="31">
        <v>22353.119999999999</v>
      </c>
      <c r="GQ12" s="31">
        <v>22106.44</v>
      </c>
      <c r="GR12" s="31">
        <v>21047.84</v>
      </c>
      <c r="GS12" s="31">
        <v>21430.51</v>
      </c>
      <c r="GT12" s="31">
        <v>19255.650000000001</v>
      </c>
      <c r="GU12" s="31">
        <v>22118.68</v>
      </c>
      <c r="GV12" s="31">
        <v>23239.43</v>
      </c>
      <c r="GW12" s="31">
        <v>25301.39</v>
      </c>
      <c r="GX12" s="31">
        <v>23598.05</v>
      </c>
      <c r="GY12" s="31">
        <v>22952.55</v>
      </c>
      <c r="GZ12" s="31">
        <v>24713.07</v>
      </c>
      <c r="HA12" s="31">
        <v>23756.66</v>
      </c>
      <c r="HB12" s="31">
        <v>22351.48</v>
      </c>
      <c r="HC12" s="31">
        <v>22104.3</v>
      </c>
      <c r="HD12" s="31">
        <v>21046.71</v>
      </c>
      <c r="HE12" s="31">
        <v>21427.57</v>
      </c>
      <c r="HF12" s="31">
        <v>19247.75</v>
      </c>
      <c r="HG12" s="31">
        <v>22107.31</v>
      </c>
      <c r="HH12" s="31">
        <v>23229.279999999999</v>
      </c>
      <c r="HI12" s="31">
        <v>25293.41</v>
      </c>
      <c r="HJ12" s="31">
        <v>23682.55</v>
      </c>
      <c r="HK12" s="31">
        <v>23365.78</v>
      </c>
      <c r="HL12" s="31">
        <v>24975.63</v>
      </c>
      <c r="HM12" s="31">
        <v>23754.74</v>
      </c>
      <c r="HN12" s="31">
        <v>22353.07</v>
      </c>
      <c r="HO12" s="31">
        <v>22103.38</v>
      </c>
      <c r="HP12" s="31">
        <v>21044.74</v>
      </c>
      <c r="HQ12" s="31">
        <v>21423.73</v>
      </c>
      <c r="HR12" s="31">
        <v>19240.259999999998</v>
      </c>
      <c r="HS12" s="31">
        <v>22099.78</v>
      </c>
      <c r="HT12" s="31">
        <v>23219.01</v>
      </c>
      <c r="HU12" s="31">
        <v>25285.05</v>
      </c>
      <c r="HV12" s="31">
        <v>23581.86</v>
      </c>
      <c r="HW12" s="31">
        <v>22931.8</v>
      </c>
      <c r="HX12" s="31">
        <v>24697.62</v>
      </c>
      <c r="HY12" s="31">
        <v>23751.040000000001</v>
      </c>
      <c r="HZ12" s="31">
        <v>22350.34</v>
      </c>
      <c r="IA12" s="31">
        <v>22102.22</v>
      </c>
      <c r="IB12" s="31">
        <v>21043.39</v>
      </c>
      <c r="IC12" s="31">
        <v>21420.82</v>
      </c>
      <c r="ID12" s="31">
        <v>19235.82</v>
      </c>
      <c r="IE12" s="31">
        <v>22091.67</v>
      </c>
      <c r="IF12" s="31">
        <v>23214.23</v>
      </c>
      <c r="IG12" s="31">
        <v>25266.25</v>
      </c>
      <c r="IH12" s="31">
        <v>23550.46</v>
      </c>
      <c r="II12" s="31">
        <v>22893.46</v>
      </c>
      <c r="IJ12" s="31">
        <v>24658.04</v>
      </c>
      <c r="IK12" s="31">
        <v>23731.03</v>
      </c>
      <c r="IL12" s="31">
        <v>22328.86</v>
      </c>
      <c r="IM12" s="31">
        <v>22088.84</v>
      </c>
      <c r="IN12" s="31">
        <v>21039.16</v>
      </c>
      <c r="IO12" s="31">
        <v>21411.32</v>
      </c>
      <c r="IP12" s="31">
        <v>19222.75</v>
      </c>
      <c r="IQ12" s="31">
        <v>22068.47</v>
      </c>
      <c r="IR12" s="31">
        <v>23181.919999999998</v>
      </c>
      <c r="IS12" s="31">
        <v>25260.11</v>
      </c>
      <c r="IT12" s="31">
        <v>23569.59</v>
      </c>
      <c r="IU12" s="31">
        <v>22910.21</v>
      </c>
      <c r="IV12" s="31">
        <v>24674.46</v>
      </c>
      <c r="IW12" s="31">
        <v>23741.09</v>
      </c>
      <c r="IX12" s="31">
        <v>22336.16</v>
      </c>
      <c r="IY12" s="31">
        <v>22093.67</v>
      </c>
      <c r="IZ12" s="31">
        <v>21040.47</v>
      </c>
      <c r="JA12" s="31">
        <v>21413.599999999999</v>
      </c>
      <c r="JB12" s="31">
        <v>19226.41</v>
      </c>
      <c r="JC12" s="31">
        <v>22077.39</v>
      </c>
      <c r="JD12" s="31">
        <v>23202.49</v>
      </c>
      <c r="JE12" s="31">
        <v>25262.38</v>
      </c>
      <c r="JF12" s="31">
        <v>23640.27</v>
      </c>
      <c r="JG12" s="31">
        <v>23313.599999999999</v>
      </c>
      <c r="JH12" s="31">
        <v>24929.66</v>
      </c>
      <c r="JI12" s="31">
        <v>23731.03</v>
      </c>
      <c r="JJ12" s="31">
        <v>22328.86</v>
      </c>
      <c r="JK12" s="31">
        <v>22088.84</v>
      </c>
      <c r="JL12" s="31">
        <v>21039.16</v>
      </c>
      <c r="JM12" s="31">
        <v>21411.32</v>
      </c>
      <c r="JN12" s="31">
        <v>19222.75</v>
      </c>
      <c r="JO12" s="31">
        <v>22068.47</v>
      </c>
      <c r="JP12" s="31">
        <v>23181.919999999998</v>
      </c>
      <c r="JQ12" s="31">
        <v>25244.15</v>
      </c>
      <c r="JR12" s="31">
        <v>23542.59</v>
      </c>
      <c r="JS12" s="31">
        <v>22883.32</v>
      </c>
      <c r="JT12" s="31">
        <v>24652.06</v>
      </c>
      <c r="JU12" s="31">
        <v>23725.58</v>
      </c>
      <c r="JV12" s="31">
        <v>22318.29</v>
      </c>
      <c r="JW12" s="31">
        <v>22080.71</v>
      </c>
      <c r="JX12" s="31">
        <v>21035.66</v>
      </c>
      <c r="JY12" s="31">
        <v>21407.91</v>
      </c>
      <c r="JZ12" s="31">
        <v>19214.18</v>
      </c>
      <c r="KA12" s="31">
        <v>22057.48</v>
      </c>
      <c r="KB12" s="31">
        <v>23171.42</v>
      </c>
      <c r="KC12" s="31">
        <v>25237.94</v>
      </c>
      <c r="KD12" s="31">
        <v>23539.55</v>
      </c>
      <c r="KE12" s="31">
        <v>22875.9</v>
      </c>
      <c r="KF12" s="31">
        <v>24646.78</v>
      </c>
      <c r="KG12" s="31">
        <v>23723.38</v>
      </c>
      <c r="KH12" s="31">
        <v>22317.01</v>
      </c>
      <c r="KI12" s="31">
        <v>22080.46</v>
      </c>
      <c r="KJ12" s="31">
        <v>21035.1</v>
      </c>
      <c r="KK12" s="31">
        <v>21404.69</v>
      </c>
      <c r="KL12" s="31">
        <v>19209.27</v>
      </c>
      <c r="KM12" s="31">
        <v>22052.28</v>
      </c>
      <c r="KN12" s="31">
        <v>23169.29</v>
      </c>
      <c r="KO12" s="31">
        <v>25237.53</v>
      </c>
      <c r="KP12" s="31">
        <v>23531.81</v>
      </c>
      <c r="KQ12" s="31">
        <v>22862.82</v>
      </c>
      <c r="KR12" s="31">
        <v>24639.95</v>
      </c>
      <c r="KS12" s="31">
        <v>23719.01</v>
      </c>
      <c r="KT12" s="31">
        <v>22310.62</v>
      </c>
      <c r="KU12" s="31">
        <v>22074.47</v>
      </c>
      <c r="KV12" s="31">
        <v>21031.27</v>
      </c>
      <c r="KW12" s="31">
        <v>21403.22</v>
      </c>
      <c r="KX12" s="31">
        <v>19208.580000000002</v>
      </c>
      <c r="KY12" s="31">
        <v>22052.82</v>
      </c>
      <c r="KZ12" s="31">
        <v>23170.83</v>
      </c>
      <c r="LA12" s="31">
        <v>25233.1</v>
      </c>
      <c r="LB12" s="31">
        <v>23616.33</v>
      </c>
      <c r="LC12" s="31">
        <v>23274.58</v>
      </c>
      <c r="LD12" s="31">
        <v>24901.89</v>
      </c>
      <c r="LE12" s="31">
        <v>23713.18</v>
      </c>
      <c r="LF12" s="31">
        <v>22304.91</v>
      </c>
      <c r="LG12" s="31">
        <v>22074.06</v>
      </c>
      <c r="LH12" s="31">
        <v>21032.400000000001</v>
      </c>
      <c r="LI12" s="31">
        <v>21400.46</v>
      </c>
      <c r="LJ12" s="31">
        <v>19201.22</v>
      </c>
      <c r="LK12" s="31">
        <v>22042.639999999999</v>
      </c>
      <c r="LL12" s="31">
        <v>23158.89</v>
      </c>
      <c r="LM12" s="31">
        <v>25232.080000000002</v>
      </c>
      <c r="LN12" s="31">
        <v>23535.13</v>
      </c>
      <c r="LO12" s="31">
        <v>22856.69</v>
      </c>
      <c r="LP12" s="31">
        <v>24624.3</v>
      </c>
      <c r="LQ12" s="31">
        <v>23706.37</v>
      </c>
      <c r="LR12" s="31">
        <v>22304.55</v>
      </c>
      <c r="LS12" s="31">
        <v>22072.98</v>
      </c>
      <c r="LT12" s="31">
        <v>21030.6</v>
      </c>
      <c r="LU12" s="31">
        <v>21398.37</v>
      </c>
      <c r="LV12" s="31">
        <v>19198.48</v>
      </c>
      <c r="LW12" s="31">
        <v>22038.44</v>
      </c>
      <c r="LX12" s="31">
        <v>23156.799999999999</v>
      </c>
      <c r="LY12" s="31">
        <v>25236.57</v>
      </c>
      <c r="LZ12" s="31">
        <v>23536.25</v>
      </c>
      <c r="MA12" s="31">
        <v>22845.63</v>
      </c>
      <c r="MB12" s="31">
        <v>24609.55</v>
      </c>
      <c r="MC12" s="31">
        <v>23693.39</v>
      </c>
      <c r="MD12" s="31">
        <v>22301.14</v>
      </c>
      <c r="ME12" s="31">
        <v>22070.69</v>
      </c>
      <c r="MF12" s="31">
        <v>21029.02</v>
      </c>
      <c r="MG12" s="31">
        <v>21397.05</v>
      </c>
      <c r="MH12" s="31">
        <v>19193.759999999998</v>
      </c>
      <c r="MI12" s="31">
        <v>22032.06</v>
      </c>
      <c r="MJ12" s="31">
        <v>23152.68</v>
      </c>
      <c r="MK12" s="31">
        <v>25236.250275743216</v>
      </c>
      <c r="ML12" s="31"/>
      <c r="MM12" s="31"/>
      <c r="MN12" s="31"/>
      <c r="MO12" s="32">
        <f t="shared" si="12"/>
        <v>0</v>
      </c>
      <c r="MP12" s="32">
        <f t="shared" si="12"/>
        <v>0</v>
      </c>
      <c r="MQ12" s="32">
        <f t="shared" si="12"/>
        <v>0</v>
      </c>
      <c r="MR12" s="32">
        <f t="shared" si="12"/>
        <v>0</v>
      </c>
      <c r="MS12" s="32">
        <f t="shared" si="12"/>
        <v>0</v>
      </c>
      <c r="MT12" s="32">
        <f t="shared" si="12"/>
        <v>0</v>
      </c>
      <c r="MU12" s="32">
        <f t="shared" si="12"/>
        <v>0</v>
      </c>
      <c r="MV12" s="32">
        <f t="shared" si="12"/>
        <v>273557.21000000002</v>
      </c>
      <c r="MW12" s="32">
        <f t="shared" si="12"/>
        <v>273384.06999999995</v>
      </c>
      <c r="MX12" s="32">
        <f t="shared" si="12"/>
        <v>273998.61000000004</v>
      </c>
      <c r="MY12" s="32">
        <f t="shared" si="12"/>
        <v>273002.39999999997</v>
      </c>
      <c r="MZ12" s="32">
        <f t="shared" si="12"/>
        <v>272924.88</v>
      </c>
      <c r="NA12" s="32">
        <f t="shared" si="12"/>
        <v>272733.48</v>
      </c>
      <c r="NB12" s="32">
        <f t="shared" si="12"/>
        <v>273391.21000000002</v>
      </c>
      <c r="NC12" s="32">
        <f t="shared" si="12"/>
        <v>272553.57</v>
      </c>
      <c r="ND12" s="32">
        <f t="shared" si="12"/>
        <v>272518.27</v>
      </c>
      <c r="NE12" s="32">
        <f t="shared" si="13"/>
        <v>272494.44</v>
      </c>
      <c r="NF12" s="32">
        <f t="shared" si="13"/>
        <v>273219.25</v>
      </c>
      <c r="NG12" s="32">
        <f t="shared" si="13"/>
        <v>272287.07</v>
      </c>
      <c r="NH12" s="32">
        <f t="shared" si="13"/>
        <v>272242.27000000008</v>
      </c>
      <c r="NI12" s="32">
        <f t="shared" si="13"/>
        <v>272164.08999999997</v>
      </c>
      <c r="NK12" s="33">
        <v>152602</v>
      </c>
      <c r="NL12" s="33">
        <v>152706</v>
      </c>
      <c r="NM12" s="33">
        <v>152184</v>
      </c>
      <c r="NN12" s="33">
        <v>152149</v>
      </c>
      <c r="NO12" s="33">
        <v>152254</v>
      </c>
      <c r="NP12" s="33">
        <v>153653</v>
      </c>
      <c r="NQ12" s="33">
        <v>154349</v>
      </c>
      <c r="NR12" s="33">
        <v>155136</v>
      </c>
      <c r="NS12" s="33">
        <v>155103</v>
      </c>
      <c r="NT12" s="33">
        <v>155769</v>
      </c>
      <c r="NU12" s="33">
        <v>156351</v>
      </c>
      <c r="NV12" s="33">
        <v>156847</v>
      </c>
      <c r="NW12" s="33">
        <v>157257</v>
      </c>
      <c r="NX12" s="33">
        <v>158685</v>
      </c>
      <c r="NY12" s="33">
        <v>159031</v>
      </c>
      <c r="NZ12" s="33">
        <v>159426</v>
      </c>
      <c r="OA12" s="33">
        <v>160027</v>
      </c>
      <c r="OB12" s="33">
        <v>161373</v>
      </c>
      <c r="OC12" s="33">
        <v>161556</v>
      </c>
      <c r="OD12" s="33">
        <v>161796</v>
      </c>
      <c r="OE12" s="33">
        <v>162280</v>
      </c>
      <c r="OG12" s="34">
        <f t="shared" si="14"/>
        <v>-152602</v>
      </c>
      <c r="OH12" s="34">
        <f t="shared" si="14"/>
        <v>-152706</v>
      </c>
      <c r="OI12" s="34">
        <f t="shared" si="14"/>
        <v>-152184</v>
      </c>
      <c r="OJ12" s="34">
        <f t="shared" si="14"/>
        <v>-152149</v>
      </c>
      <c r="OK12" s="34">
        <f t="shared" si="14"/>
        <v>-152254</v>
      </c>
      <c r="OL12" s="34">
        <f t="shared" si="14"/>
        <v>-153653</v>
      </c>
      <c r="OM12" s="34">
        <f t="shared" si="14"/>
        <v>-154349</v>
      </c>
      <c r="ON12" s="34">
        <f t="shared" si="14"/>
        <v>118421.21000000002</v>
      </c>
      <c r="OO12" s="34">
        <f t="shared" si="14"/>
        <v>118281.06999999995</v>
      </c>
      <c r="OP12" s="34">
        <f t="shared" si="14"/>
        <v>118229.61000000004</v>
      </c>
      <c r="OQ12" s="34">
        <f t="shared" si="14"/>
        <v>116651.39999999997</v>
      </c>
      <c r="OR12" s="34">
        <f t="shared" si="14"/>
        <v>116077.88</v>
      </c>
      <c r="OS12" s="34">
        <f t="shared" si="14"/>
        <v>115476.47999999998</v>
      </c>
      <c r="OT12" s="34">
        <f t="shared" si="14"/>
        <v>114706.21000000002</v>
      </c>
      <c r="OU12" s="34">
        <f t="shared" si="14"/>
        <v>113522.57</v>
      </c>
      <c r="OV12" s="34">
        <f t="shared" si="14"/>
        <v>113092.27000000002</v>
      </c>
      <c r="OW12" s="34">
        <f t="shared" si="15"/>
        <v>112467.44</v>
      </c>
      <c r="OX12" s="34">
        <f t="shared" si="15"/>
        <v>111846.25</v>
      </c>
      <c r="OY12" s="34">
        <f t="shared" si="15"/>
        <v>110731.07</v>
      </c>
      <c r="OZ12" s="34">
        <f t="shared" si="15"/>
        <v>110446.27000000008</v>
      </c>
      <c r="PA12" s="34">
        <f t="shared" si="15"/>
        <v>109884.08999999997</v>
      </c>
    </row>
    <row r="13" spans="1:417" x14ac:dyDescent="0.2">
      <c r="A13" s="35" t="s">
        <v>26</v>
      </c>
      <c r="B13" s="31">
        <v>4862301.8</v>
      </c>
      <c r="C13" s="31">
        <v>5591561.9800000004</v>
      </c>
      <c r="D13" s="31">
        <v>4924476.25</v>
      </c>
      <c r="E13" s="31">
        <v>4966154.78</v>
      </c>
      <c r="F13" s="31">
        <v>4290703.13</v>
      </c>
      <c r="G13" s="31">
        <v>3868201.28</v>
      </c>
      <c r="H13" s="31">
        <v>3264700.3</v>
      </c>
      <c r="I13" s="31">
        <v>3306340.86</v>
      </c>
      <c r="J13" s="31">
        <v>3985617.4</v>
      </c>
      <c r="K13" s="31">
        <v>3842394.56</v>
      </c>
      <c r="L13" s="31">
        <v>4768770.28</v>
      </c>
      <c r="M13" s="31">
        <v>5088728.66</v>
      </c>
      <c r="N13" s="31">
        <v>4873784.82</v>
      </c>
      <c r="O13" s="31">
        <v>5602532.9800000004</v>
      </c>
      <c r="P13" s="31">
        <v>4942812.6100000003</v>
      </c>
      <c r="Q13" s="31">
        <v>4989979.17</v>
      </c>
      <c r="R13" s="31">
        <v>4314103.68</v>
      </c>
      <c r="S13" s="31">
        <v>3897188.13</v>
      </c>
      <c r="T13" s="31">
        <v>3294969.9</v>
      </c>
      <c r="U13" s="31">
        <v>3339859.63</v>
      </c>
      <c r="V13" s="31">
        <v>4014218.7</v>
      </c>
      <c r="W13" s="31">
        <v>3863623.91</v>
      </c>
      <c r="X13" s="31">
        <v>4789605.5999999996</v>
      </c>
      <c r="Y13" s="31">
        <v>5096760.8</v>
      </c>
      <c r="Z13" s="31">
        <v>5008206.66</v>
      </c>
      <c r="AA13" s="31">
        <v>5588581.1100000003</v>
      </c>
      <c r="AB13" s="31">
        <v>4986523.47</v>
      </c>
      <c r="AC13" s="31">
        <v>4997701.9400000004</v>
      </c>
      <c r="AD13" s="31">
        <v>4324937.24</v>
      </c>
      <c r="AE13" s="31">
        <v>3911110.72</v>
      </c>
      <c r="AF13" s="31">
        <v>3313701.38</v>
      </c>
      <c r="AG13" s="31">
        <v>3360636.92</v>
      </c>
      <c r="AH13" s="31">
        <v>4033697.38</v>
      </c>
      <c r="AI13" s="31">
        <v>3885358.01</v>
      </c>
      <c r="AJ13" s="31">
        <v>4811432.4400000004</v>
      </c>
      <c r="AK13" s="31">
        <v>5106802.88</v>
      </c>
      <c r="AL13" s="31">
        <v>4879080.92</v>
      </c>
      <c r="AM13" s="31">
        <v>5598903.2999999998</v>
      </c>
      <c r="AN13" s="31">
        <v>4947884.5599999996</v>
      </c>
      <c r="AO13" s="31">
        <v>4999128.91</v>
      </c>
      <c r="AP13" s="31">
        <v>4334242.29</v>
      </c>
      <c r="AQ13" s="31">
        <v>3926699.1</v>
      </c>
      <c r="AR13" s="31">
        <v>3331280.29</v>
      </c>
      <c r="AS13" s="31">
        <v>3381773.74</v>
      </c>
      <c r="AT13" s="31">
        <v>4053777.86</v>
      </c>
      <c r="AU13" s="31">
        <v>3896961.59</v>
      </c>
      <c r="AV13" s="31">
        <v>4814574.05</v>
      </c>
      <c r="AW13" s="31">
        <v>5126059.6399999997</v>
      </c>
      <c r="AX13" s="31">
        <v>4920019.25</v>
      </c>
      <c r="AY13" s="31">
        <v>5640028.3499999996</v>
      </c>
      <c r="AZ13" s="31">
        <v>4978345.26</v>
      </c>
      <c r="BA13" s="31">
        <v>5027579.18</v>
      </c>
      <c r="BB13" s="31">
        <v>4356817.6399999997</v>
      </c>
      <c r="BC13" s="31">
        <v>3948761.69</v>
      </c>
      <c r="BD13" s="31">
        <v>3354657.31</v>
      </c>
      <c r="BE13" s="31">
        <v>3409111.22</v>
      </c>
      <c r="BF13" s="31">
        <v>4081914.31</v>
      </c>
      <c r="BG13" s="31">
        <v>3927612.27</v>
      </c>
      <c r="BH13" s="31">
        <v>4840612.32</v>
      </c>
      <c r="BI13" s="31">
        <v>5161001.49</v>
      </c>
      <c r="BJ13" s="31">
        <v>4958221.5599999996</v>
      </c>
      <c r="BK13" s="31">
        <v>5666166.9100000001</v>
      </c>
      <c r="BL13" s="31">
        <v>5000040.5599999996</v>
      </c>
      <c r="BM13" s="31">
        <v>5055870.13</v>
      </c>
      <c r="BN13" s="31">
        <v>4385019.79</v>
      </c>
      <c r="BO13" s="31">
        <v>3983064.35</v>
      </c>
      <c r="BP13" s="31">
        <v>3391636.2</v>
      </c>
      <c r="BQ13" s="31">
        <v>3452536.58</v>
      </c>
      <c r="BR13" s="31">
        <v>4125841.65</v>
      </c>
      <c r="BS13" s="31">
        <v>3962665.63</v>
      </c>
      <c r="BT13" s="31">
        <v>4865040.71</v>
      </c>
      <c r="BU13" s="31">
        <v>5202424.8499999996</v>
      </c>
      <c r="BV13" s="31">
        <v>5138942.88</v>
      </c>
      <c r="BW13" s="31">
        <v>5693411.0499999998</v>
      </c>
      <c r="BX13" s="31">
        <v>5077939.29</v>
      </c>
      <c r="BY13" s="31">
        <v>5108365.6500000004</v>
      </c>
      <c r="BZ13" s="31">
        <v>4436585.6100000003</v>
      </c>
      <c r="CA13" s="31">
        <v>4035431.5</v>
      </c>
      <c r="CB13" s="31">
        <v>3443640.93</v>
      </c>
      <c r="CC13" s="31">
        <v>3513819.45</v>
      </c>
      <c r="CD13" s="31">
        <v>4187083.06</v>
      </c>
      <c r="CE13" s="31">
        <v>4022550.46</v>
      </c>
      <c r="CF13" s="31">
        <v>4924870.1100000003</v>
      </c>
      <c r="CG13" s="31">
        <v>5272520.0199999996</v>
      </c>
      <c r="CH13" s="31">
        <v>5082066.43</v>
      </c>
      <c r="CI13" s="31">
        <v>5789442.4699999997</v>
      </c>
      <c r="CJ13" s="31">
        <v>5123898.75</v>
      </c>
      <c r="CK13" s="31">
        <v>5191867.9400000004</v>
      </c>
      <c r="CL13" s="31">
        <v>4515220.99</v>
      </c>
      <c r="CM13" s="31">
        <v>4116157.3</v>
      </c>
      <c r="CN13" s="31">
        <v>3520468.63</v>
      </c>
      <c r="CO13" s="31">
        <v>3595081.25</v>
      </c>
      <c r="CP13" s="31">
        <v>4263855.87</v>
      </c>
      <c r="CQ13" s="31">
        <v>4091029.31</v>
      </c>
      <c r="CR13" s="31">
        <v>4998105.76</v>
      </c>
      <c r="CS13" s="31">
        <v>5362025.71</v>
      </c>
      <c r="CT13" s="31">
        <v>5176231.18</v>
      </c>
      <c r="CU13" s="31">
        <v>5879813.5099999998</v>
      </c>
      <c r="CV13" s="31">
        <v>5215946.16</v>
      </c>
      <c r="CW13" s="31">
        <v>5290708.95</v>
      </c>
      <c r="CX13" s="31">
        <v>4609554.8</v>
      </c>
      <c r="CY13" s="31">
        <v>4217388.16</v>
      </c>
      <c r="CZ13" s="31">
        <v>3614270.99</v>
      </c>
      <c r="DA13" s="31">
        <v>3696052.84</v>
      </c>
      <c r="DB13" s="31">
        <v>4365393.83</v>
      </c>
      <c r="DC13" s="31">
        <v>4190969.72</v>
      </c>
      <c r="DD13" s="31">
        <v>5097705.42</v>
      </c>
      <c r="DE13" s="31">
        <v>5450291.7999999998</v>
      </c>
      <c r="DF13" s="31">
        <v>5272057.82</v>
      </c>
      <c r="DG13" s="31">
        <v>5984522.0999999996</v>
      </c>
      <c r="DH13" s="31">
        <v>5310297.79</v>
      </c>
      <c r="DI13" s="31">
        <v>5390239.2800000003</v>
      </c>
      <c r="DJ13" s="31">
        <v>4703482.72</v>
      </c>
      <c r="DK13" s="31">
        <v>4319811.55</v>
      </c>
      <c r="DL13" s="31">
        <v>3708291.69</v>
      </c>
      <c r="DM13" s="31">
        <v>3791807.52</v>
      </c>
      <c r="DN13" s="31">
        <v>4456229.75</v>
      </c>
      <c r="DO13" s="31">
        <v>4282941.2300000004</v>
      </c>
      <c r="DP13" s="31">
        <v>5188997.0999999996</v>
      </c>
      <c r="DQ13" s="31">
        <v>5527350.7699999996</v>
      </c>
      <c r="DR13" s="31">
        <v>5485186.4400000004</v>
      </c>
      <c r="DS13" s="31">
        <v>6058675.1100000003</v>
      </c>
      <c r="DT13" s="31">
        <v>5439294.8600000003</v>
      </c>
      <c r="DU13" s="31">
        <v>5499080.8600000003</v>
      </c>
      <c r="DV13" s="31">
        <v>4801105.21</v>
      </c>
      <c r="DW13" s="31">
        <v>4415268.45</v>
      </c>
      <c r="DX13" s="31">
        <v>3799702.05</v>
      </c>
      <c r="DY13" s="31">
        <v>3890200.73</v>
      </c>
      <c r="DZ13" s="31">
        <v>4550444.13</v>
      </c>
      <c r="EA13" s="31">
        <v>4378874.99</v>
      </c>
      <c r="EB13" s="31">
        <v>5287599.8099999996</v>
      </c>
      <c r="EC13" s="31">
        <v>5608936.4800000004</v>
      </c>
      <c r="ED13" s="31">
        <v>5439582.0199999996</v>
      </c>
      <c r="EE13" s="31">
        <v>6161458.4000000004</v>
      </c>
      <c r="EF13" s="31">
        <v>5485567.6100000003</v>
      </c>
      <c r="EG13" s="31">
        <v>5587602.5499999998</v>
      </c>
      <c r="EH13" s="31">
        <v>4892693.43</v>
      </c>
      <c r="EI13" s="31">
        <v>4518229.9000000004</v>
      </c>
      <c r="EJ13" s="31">
        <v>3895403.87</v>
      </c>
      <c r="EK13" s="31">
        <v>3993424.99</v>
      </c>
      <c r="EL13" s="31">
        <v>4648223.38</v>
      </c>
      <c r="EM13" s="31">
        <v>4465811.28</v>
      </c>
      <c r="EN13" s="31">
        <v>5371917.2400000002</v>
      </c>
      <c r="EO13" s="31">
        <v>5703508.3300000001</v>
      </c>
      <c r="EP13" s="31">
        <v>5548115.2300000004</v>
      </c>
      <c r="EQ13" s="31">
        <v>6261601.8499999996</v>
      </c>
      <c r="ER13" s="31">
        <v>5573519.6100000003</v>
      </c>
      <c r="ES13" s="31">
        <v>5688465.0899999999</v>
      </c>
      <c r="ET13" s="31">
        <v>4995256.8899999997</v>
      </c>
      <c r="EU13" s="31">
        <v>4625611.0999999996</v>
      </c>
      <c r="EV13" s="31">
        <v>3994055.88</v>
      </c>
      <c r="EW13" s="31">
        <v>4100510.23</v>
      </c>
      <c r="EX13" s="31">
        <v>4750968.42</v>
      </c>
      <c r="EY13" s="31">
        <v>4566358.97</v>
      </c>
      <c r="EZ13" s="31">
        <v>5480655.6500000004</v>
      </c>
      <c r="FA13" s="31">
        <v>5811529.2699999996</v>
      </c>
      <c r="FB13" s="31">
        <v>5654190.71</v>
      </c>
      <c r="FC13" s="31">
        <v>6349213.7400000002</v>
      </c>
      <c r="FD13" s="31">
        <v>5659875.7800000003</v>
      </c>
      <c r="FE13" s="31">
        <v>5797580.5800000001</v>
      </c>
      <c r="FF13" s="31">
        <v>5099501.66</v>
      </c>
      <c r="FG13" s="31">
        <v>4732447.49</v>
      </c>
      <c r="FH13" s="31">
        <v>4091949.1</v>
      </c>
      <c r="FI13" s="31">
        <v>4206530.1900000004</v>
      </c>
      <c r="FJ13" s="31">
        <v>4850802.46</v>
      </c>
      <c r="FK13" s="31">
        <v>4657306.83</v>
      </c>
      <c r="FL13" s="31">
        <v>5575542.2000000002</v>
      </c>
      <c r="FM13" s="31">
        <v>5909884.2300000004</v>
      </c>
      <c r="FN13" s="31">
        <v>5890969.5999999996</v>
      </c>
      <c r="FO13" s="31">
        <v>6431963.96</v>
      </c>
      <c r="FP13" s="31">
        <v>5784497.4699999997</v>
      </c>
      <c r="FQ13" s="31">
        <v>5896395.75</v>
      </c>
      <c r="FR13" s="31">
        <v>5197130.79</v>
      </c>
      <c r="FS13" s="31">
        <v>4833581.09</v>
      </c>
      <c r="FT13" s="31">
        <v>4186093.63</v>
      </c>
      <c r="FU13" s="31">
        <v>4310735.13</v>
      </c>
      <c r="FV13" s="31">
        <v>4953634.58</v>
      </c>
      <c r="FW13" s="31">
        <v>4754048.1500000004</v>
      </c>
      <c r="FX13" s="31">
        <v>5673299.8099999996</v>
      </c>
      <c r="FY13" s="31">
        <v>6010768.2199999997</v>
      </c>
      <c r="FZ13" s="31">
        <v>5864820.0099999998</v>
      </c>
      <c r="GA13" s="31">
        <v>6544390.9500000002</v>
      </c>
      <c r="GB13" s="31">
        <v>5837562.8399999999</v>
      </c>
      <c r="GC13" s="31">
        <v>5990003.2800000003</v>
      </c>
      <c r="GD13" s="31">
        <v>5290077.6399999997</v>
      </c>
      <c r="GE13" s="31">
        <v>4929895.78</v>
      </c>
      <c r="GF13" s="31">
        <v>4278116.37</v>
      </c>
      <c r="GG13" s="31">
        <v>4413940.8600000003</v>
      </c>
      <c r="GH13" s="31">
        <v>5056457.0999999996</v>
      </c>
      <c r="GI13" s="31">
        <v>4851555.24</v>
      </c>
      <c r="GJ13" s="31">
        <v>5764530.3899999997</v>
      </c>
      <c r="GK13" s="31">
        <v>6097608.1600000001</v>
      </c>
      <c r="GL13" s="31">
        <v>5956559.8399999999</v>
      </c>
      <c r="GM13" s="31">
        <v>6635350.2699999996</v>
      </c>
      <c r="GN13" s="31">
        <v>5926103.5499999998</v>
      </c>
      <c r="GO13" s="31">
        <v>6085288.1100000003</v>
      </c>
      <c r="GP13" s="31">
        <v>5383293.0199999996</v>
      </c>
      <c r="GQ13" s="31">
        <v>5031841.45</v>
      </c>
      <c r="GR13" s="31">
        <v>4373204.1100000003</v>
      </c>
      <c r="GS13" s="31">
        <v>4516665.08</v>
      </c>
      <c r="GT13" s="31">
        <v>5158411.84</v>
      </c>
      <c r="GU13" s="31">
        <v>4953007.66</v>
      </c>
      <c r="GV13" s="31">
        <v>5864588.25</v>
      </c>
      <c r="GW13" s="31">
        <v>6204519.9199999999</v>
      </c>
      <c r="GX13" s="31">
        <v>6072888.79</v>
      </c>
      <c r="GY13" s="31">
        <v>6746749.3899999997</v>
      </c>
      <c r="GZ13" s="31">
        <v>6031668.0199999996</v>
      </c>
      <c r="HA13" s="31">
        <v>6198998.9400000004</v>
      </c>
      <c r="HB13" s="31">
        <v>5491087.8600000003</v>
      </c>
      <c r="HC13" s="31">
        <v>5145378.03</v>
      </c>
      <c r="HD13" s="31">
        <v>4478810.03</v>
      </c>
      <c r="HE13" s="31">
        <v>4628931.21</v>
      </c>
      <c r="HF13" s="31">
        <v>5265022</v>
      </c>
      <c r="HG13" s="31">
        <v>5053771.6100000003</v>
      </c>
      <c r="HH13" s="31">
        <v>5968564.96</v>
      </c>
      <c r="HI13" s="31">
        <v>6309821.4500000002</v>
      </c>
      <c r="HJ13" s="31">
        <v>6311948.2000000002</v>
      </c>
      <c r="HK13" s="31">
        <v>6833556.2199999997</v>
      </c>
      <c r="HL13" s="31">
        <v>6166870.2800000003</v>
      </c>
      <c r="HM13" s="31">
        <v>6314988.7300000004</v>
      </c>
      <c r="HN13" s="31">
        <v>5603086.4199999999</v>
      </c>
      <c r="HO13" s="31">
        <v>5263266.03</v>
      </c>
      <c r="HP13" s="31">
        <v>4586180.32</v>
      </c>
      <c r="HQ13" s="31">
        <v>4742538.74</v>
      </c>
      <c r="HR13" s="31">
        <v>5374234.2699999996</v>
      </c>
      <c r="HS13" s="31">
        <v>5160057.18</v>
      </c>
      <c r="HT13" s="31">
        <v>6074936.2400000002</v>
      </c>
      <c r="HU13" s="31">
        <v>6421142.9500000002</v>
      </c>
      <c r="HV13" s="31">
        <v>6300931.8600000003</v>
      </c>
      <c r="HW13" s="31">
        <v>6964934.0899999999</v>
      </c>
      <c r="HX13" s="31">
        <v>6248746.1299999999</v>
      </c>
      <c r="HY13" s="31">
        <v>6437511.8499999996</v>
      </c>
      <c r="HZ13" s="31">
        <v>5720644.8099999996</v>
      </c>
      <c r="IA13" s="31">
        <v>5389130.5499999998</v>
      </c>
      <c r="IB13" s="31">
        <v>4704044.7300000004</v>
      </c>
      <c r="IC13" s="31">
        <v>4867012.76</v>
      </c>
      <c r="ID13" s="31">
        <v>5495521.6200000001</v>
      </c>
      <c r="IE13" s="31">
        <v>5277386.97</v>
      </c>
      <c r="IF13" s="31">
        <v>6195756.3300000001</v>
      </c>
      <c r="IG13" s="31">
        <v>6539798.8300000001</v>
      </c>
      <c r="IH13" s="31">
        <v>6408984.1399999997</v>
      </c>
      <c r="II13" s="31">
        <v>7064679.7300000004</v>
      </c>
      <c r="IJ13" s="31">
        <v>6344580.71</v>
      </c>
      <c r="IK13" s="31">
        <v>6553617.2999999998</v>
      </c>
      <c r="IL13" s="31">
        <v>5838027.4699999997</v>
      </c>
      <c r="IM13" s="31">
        <v>5512861.71</v>
      </c>
      <c r="IN13" s="31">
        <v>4827724.2699999996</v>
      </c>
      <c r="IO13" s="31">
        <v>4999152.59</v>
      </c>
      <c r="IP13" s="31">
        <v>5619653.25</v>
      </c>
      <c r="IQ13" s="31">
        <v>5391702.0999999996</v>
      </c>
      <c r="IR13" s="31">
        <v>6301353.2699999996</v>
      </c>
      <c r="IS13" s="31">
        <v>6663378.3499999996</v>
      </c>
      <c r="IT13" s="31">
        <v>6563382.9699999997</v>
      </c>
      <c r="IU13" s="31">
        <v>7219926.6200000001</v>
      </c>
      <c r="IV13" s="31">
        <v>6490352.1799999997</v>
      </c>
      <c r="IW13" s="31">
        <v>6706229.0800000001</v>
      </c>
      <c r="IX13" s="31">
        <v>5975854.5099999998</v>
      </c>
      <c r="IY13" s="31">
        <v>5659085.5499999998</v>
      </c>
      <c r="IZ13" s="31">
        <v>4960430.95</v>
      </c>
      <c r="JA13" s="31">
        <v>5139979.72</v>
      </c>
      <c r="JB13" s="31">
        <v>5760821.7400000002</v>
      </c>
      <c r="JC13" s="31">
        <v>5535483.4100000001</v>
      </c>
      <c r="JD13" s="31">
        <v>6459650.3899999997</v>
      </c>
      <c r="JE13" s="31">
        <v>6807255.6900000004</v>
      </c>
      <c r="JF13" s="31">
        <v>6815980.1799999997</v>
      </c>
      <c r="JG13" s="31">
        <v>7322022.71</v>
      </c>
      <c r="JH13" s="31">
        <v>6643897.5</v>
      </c>
      <c r="JI13" s="31">
        <v>6841088.5300000003</v>
      </c>
      <c r="JJ13" s="31">
        <v>6105559.9500000002</v>
      </c>
      <c r="JK13" s="31">
        <v>5797107.6600000001</v>
      </c>
      <c r="JL13" s="31">
        <v>5091291.07</v>
      </c>
      <c r="JM13" s="31">
        <v>5280199.5199999996</v>
      </c>
      <c r="JN13" s="31">
        <v>5897518.3799999999</v>
      </c>
      <c r="JO13" s="31">
        <v>5666770.2300000004</v>
      </c>
      <c r="JP13" s="31">
        <v>6582800.0700000003</v>
      </c>
      <c r="JQ13" s="31">
        <v>6920330.8300000001</v>
      </c>
      <c r="JR13" s="31">
        <v>6815306.9199999999</v>
      </c>
      <c r="JS13" s="31">
        <v>7465511.5800000001</v>
      </c>
      <c r="JT13" s="31">
        <v>6732919.0800000001</v>
      </c>
      <c r="JU13" s="31">
        <v>6972246.2199999997</v>
      </c>
      <c r="JV13" s="31">
        <v>6227294.8399999999</v>
      </c>
      <c r="JW13" s="31">
        <v>5924584.6500000004</v>
      </c>
      <c r="JX13" s="31">
        <v>5213985.1399999997</v>
      </c>
      <c r="JY13" s="31">
        <v>5412763.7199999997</v>
      </c>
      <c r="JZ13" s="31">
        <v>6024706.1500000004</v>
      </c>
      <c r="KA13" s="31">
        <v>5788763.0099999998</v>
      </c>
      <c r="KB13" s="31">
        <v>6708249.96</v>
      </c>
      <c r="KC13" s="31">
        <v>7052880.4100000001</v>
      </c>
      <c r="KD13" s="31">
        <v>6956385.1299999999</v>
      </c>
      <c r="KE13" s="31">
        <v>7602339.4699999997</v>
      </c>
      <c r="KF13" s="31">
        <v>6865598.3799999999</v>
      </c>
      <c r="KG13" s="31">
        <v>7117177.0599999996</v>
      </c>
      <c r="KH13" s="31">
        <v>6365646.8099999996</v>
      </c>
      <c r="KI13" s="31">
        <v>6071620.7300000004</v>
      </c>
      <c r="KJ13" s="31">
        <v>5350558.4400000004</v>
      </c>
      <c r="KK13" s="31">
        <v>5557068</v>
      </c>
      <c r="KL13" s="31">
        <v>6164448.9100000001</v>
      </c>
      <c r="KM13" s="31">
        <v>5926774.7599999998</v>
      </c>
      <c r="KN13" s="31">
        <v>6852251</v>
      </c>
      <c r="KO13" s="31">
        <v>7199354.29</v>
      </c>
      <c r="KP13" s="31">
        <v>7102340.9000000004</v>
      </c>
      <c r="KQ13" s="31">
        <v>7739996.1799999997</v>
      </c>
      <c r="KR13" s="31">
        <v>7002589.6799999997</v>
      </c>
      <c r="KS13" s="31">
        <v>7267227.8899999997</v>
      </c>
      <c r="KT13" s="31">
        <v>6506102.29</v>
      </c>
      <c r="KU13" s="31">
        <v>6220642.4400000004</v>
      </c>
      <c r="KV13" s="31">
        <v>5489501.6100000003</v>
      </c>
      <c r="KW13" s="31">
        <v>5707289.3700000001</v>
      </c>
      <c r="KX13" s="31">
        <v>6314157.4800000004</v>
      </c>
      <c r="KY13" s="31">
        <v>6075259.4900000002</v>
      </c>
      <c r="KZ13" s="31">
        <v>7005954.21</v>
      </c>
      <c r="LA13" s="31">
        <v>7355260.8300000001</v>
      </c>
      <c r="LB13" s="31">
        <v>7386882.8399999999</v>
      </c>
      <c r="LC13" s="31">
        <v>7875208.79</v>
      </c>
      <c r="LD13" s="31">
        <v>7181815.96</v>
      </c>
      <c r="LE13" s="31">
        <v>7429501.7999999998</v>
      </c>
      <c r="LF13" s="31">
        <v>6658452.5199999996</v>
      </c>
      <c r="LG13" s="31">
        <v>6383483.4000000004</v>
      </c>
      <c r="LH13" s="31">
        <v>5643815.6799999997</v>
      </c>
      <c r="LI13" s="31">
        <v>5870105.5899999999</v>
      </c>
      <c r="LJ13" s="31">
        <v>6470202.0599999996</v>
      </c>
      <c r="LK13" s="31">
        <v>6226242.5499999998</v>
      </c>
      <c r="LL13" s="31">
        <v>7158169.4400000004</v>
      </c>
      <c r="LM13" s="31">
        <v>7517072.4699999997</v>
      </c>
      <c r="LN13" s="31">
        <v>7437179.25</v>
      </c>
      <c r="LO13" s="31">
        <v>8066372.6900000004</v>
      </c>
      <c r="LP13" s="31">
        <v>7308941.3099999996</v>
      </c>
      <c r="LQ13" s="31">
        <v>7594427.9400000004</v>
      </c>
      <c r="LR13" s="31">
        <v>6819412.8399999999</v>
      </c>
      <c r="LS13" s="31">
        <v>6556597.5800000001</v>
      </c>
      <c r="LT13" s="31">
        <v>5802955.7699999996</v>
      </c>
      <c r="LU13" s="31">
        <v>6039699</v>
      </c>
      <c r="LV13" s="31">
        <v>6636851.9500000002</v>
      </c>
      <c r="LW13" s="31">
        <v>6390666.9699999997</v>
      </c>
      <c r="LX13" s="31">
        <v>7326879.0700000003</v>
      </c>
      <c r="LY13" s="31">
        <v>7697801.8899999997</v>
      </c>
      <c r="LZ13" s="31">
        <v>7623277.29</v>
      </c>
      <c r="MA13" s="31">
        <v>8239110.5999999996</v>
      </c>
      <c r="MB13" s="31">
        <v>7472509.9000000004</v>
      </c>
      <c r="MC13" s="31">
        <v>7770825.5999999996</v>
      </c>
      <c r="MD13" s="31">
        <v>6989528.7699999996</v>
      </c>
      <c r="ME13" s="31">
        <v>6742616.8399999999</v>
      </c>
      <c r="MF13" s="31">
        <v>5974800.7999999998</v>
      </c>
      <c r="MG13" s="31">
        <v>6223907.96</v>
      </c>
      <c r="MH13" s="31">
        <v>6817173.6100000003</v>
      </c>
      <c r="MI13" s="31">
        <v>6565529.4000000004</v>
      </c>
      <c r="MJ13" s="31">
        <v>7506892.1900000004</v>
      </c>
      <c r="MK13" s="31">
        <v>7871509.4567968417</v>
      </c>
      <c r="ML13" s="31"/>
      <c r="MM13" s="31"/>
      <c r="MN13" s="31"/>
      <c r="MO13" s="32">
        <f t="shared" si="12"/>
        <v>0</v>
      </c>
      <c r="MP13" s="32">
        <f t="shared" si="12"/>
        <v>0</v>
      </c>
      <c r="MQ13" s="32">
        <f t="shared" si="12"/>
        <v>0</v>
      </c>
      <c r="MR13" s="32">
        <f t="shared" si="12"/>
        <v>0</v>
      </c>
      <c r="MS13" s="32">
        <f t="shared" si="12"/>
        <v>0</v>
      </c>
      <c r="MT13" s="32">
        <f t="shared" si="12"/>
        <v>0</v>
      </c>
      <c r="MU13" s="32">
        <f t="shared" si="12"/>
        <v>0</v>
      </c>
      <c r="MV13" s="32">
        <f t="shared" si="12"/>
        <v>52759951.280000001</v>
      </c>
      <c r="MW13" s="32">
        <f t="shared" si="12"/>
        <v>53019439.93</v>
      </c>
      <c r="MX13" s="32">
        <f t="shared" si="12"/>
        <v>53328690.149999999</v>
      </c>
      <c r="MY13" s="32">
        <f t="shared" si="12"/>
        <v>53290366.25</v>
      </c>
      <c r="MZ13" s="32">
        <f t="shared" si="12"/>
        <v>53646460.290000007</v>
      </c>
      <c r="NA13" s="32">
        <f t="shared" si="12"/>
        <v>54048528.920000002</v>
      </c>
      <c r="NB13" s="32">
        <f t="shared" si="12"/>
        <v>54855160.010000005</v>
      </c>
      <c r="NC13" s="32">
        <f t="shared" si="12"/>
        <v>55649220.409999996</v>
      </c>
      <c r="ND13" s="32">
        <f t="shared" si="12"/>
        <v>56804327.359999999</v>
      </c>
      <c r="NE13" s="32">
        <f t="shared" si="13"/>
        <v>57936029.320000008</v>
      </c>
      <c r="NF13" s="32">
        <f t="shared" si="13"/>
        <v>59214369.120000005</v>
      </c>
      <c r="NG13" s="32">
        <f t="shared" si="13"/>
        <v>60163423.000000007</v>
      </c>
      <c r="NH13" s="32">
        <f t="shared" si="13"/>
        <v>61396648.189999998</v>
      </c>
      <c r="NI13" s="32">
        <f t="shared" si="13"/>
        <v>62584824.969999999</v>
      </c>
      <c r="NK13" s="33">
        <v>17120330</v>
      </c>
      <c r="NL13" s="33">
        <v>17960440</v>
      </c>
      <c r="NM13" s="33">
        <v>18595680</v>
      </c>
      <c r="NN13" s="33">
        <v>19013759</v>
      </c>
      <c r="NO13" s="33">
        <v>18853332</v>
      </c>
      <c r="NP13" s="33">
        <v>18906561</v>
      </c>
      <c r="NQ13" s="33">
        <v>19015930</v>
      </c>
      <c r="NR13" s="33">
        <v>19147478</v>
      </c>
      <c r="NS13" s="33">
        <v>18919142</v>
      </c>
      <c r="NT13" s="33">
        <v>18847712</v>
      </c>
      <c r="NU13" s="33">
        <v>19274005</v>
      </c>
      <c r="NV13" s="33">
        <v>19496622</v>
      </c>
      <c r="NW13" s="33">
        <v>19621471</v>
      </c>
      <c r="NX13" s="33">
        <v>20182900</v>
      </c>
      <c r="NY13" s="33">
        <v>20633747</v>
      </c>
      <c r="NZ13" s="33">
        <v>20867020</v>
      </c>
      <c r="OA13" s="33">
        <v>21281181</v>
      </c>
      <c r="OB13" s="33">
        <v>21998057</v>
      </c>
      <c r="OC13" s="33">
        <v>22511433</v>
      </c>
      <c r="OD13" s="33">
        <v>22845642</v>
      </c>
      <c r="OE13" s="33">
        <v>22980798</v>
      </c>
      <c r="OG13" s="34">
        <f t="shared" si="14"/>
        <v>-17120330</v>
      </c>
      <c r="OH13" s="34">
        <f t="shared" si="14"/>
        <v>-17960440</v>
      </c>
      <c r="OI13" s="34">
        <f t="shared" si="14"/>
        <v>-18595680</v>
      </c>
      <c r="OJ13" s="34">
        <f t="shared" si="14"/>
        <v>-19013759</v>
      </c>
      <c r="OK13" s="34">
        <f t="shared" si="14"/>
        <v>-18853332</v>
      </c>
      <c r="OL13" s="34">
        <f t="shared" si="14"/>
        <v>-18906561</v>
      </c>
      <c r="OM13" s="34">
        <f t="shared" si="14"/>
        <v>-19015930</v>
      </c>
      <c r="ON13" s="34">
        <f t="shared" si="14"/>
        <v>33612473.280000001</v>
      </c>
      <c r="OO13" s="34">
        <f t="shared" si="14"/>
        <v>34100297.93</v>
      </c>
      <c r="OP13" s="34">
        <f t="shared" si="14"/>
        <v>34480978.149999999</v>
      </c>
      <c r="OQ13" s="34">
        <f t="shared" si="14"/>
        <v>34016361.25</v>
      </c>
      <c r="OR13" s="34">
        <f t="shared" si="14"/>
        <v>34149838.290000007</v>
      </c>
      <c r="OS13" s="34">
        <f t="shared" si="14"/>
        <v>34427057.920000002</v>
      </c>
      <c r="OT13" s="34">
        <f t="shared" si="14"/>
        <v>34672260.010000005</v>
      </c>
      <c r="OU13" s="34">
        <f t="shared" si="14"/>
        <v>35015473.409999996</v>
      </c>
      <c r="OV13" s="34">
        <f t="shared" si="14"/>
        <v>35937307.359999999</v>
      </c>
      <c r="OW13" s="34">
        <f t="shared" si="15"/>
        <v>36654848.320000008</v>
      </c>
      <c r="OX13" s="34">
        <f t="shared" si="15"/>
        <v>37216312.120000005</v>
      </c>
      <c r="OY13" s="34">
        <f t="shared" si="15"/>
        <v>37651990.000000007</v>
      </c>
      <c r="OZ13" s="34">
        <f t="shared" si="15"/>
        <v>38551006.189999998</v>
      </c>
      <c r="PA13" s="34">
        <f t="shared" si="15"/>
        <v>39604026.969999999</v>
      </c>
    </row>
    <row r="14" spans="1:417" x14ac:dyDescent="0.2">
      <c r="A14" s="35" t="s">
        <v>27</v>
      </c>
      <c r="B14" s="31">
        <v>11752082.539999999</v>
      </c>
      <c r="C14" s="31">
        <v>15997017.23</v>
      </c>
      <c r="D14" s="31">
        <v>14213820.220000001</v>
      </c>
      <c r="E14" s="31">
        <v>15242422.6</v>
      </c>
      <c r="F14" s="31">
        <v>15064351.92</v>
      </c>
      <c r="G14" s="31">
        <v>14370151.08</v>
      </c>
      <c r="H14" s="31">
        <v>14381540.050000001</v>
      </c>
      <c r="I14" s="31">
        <v>13757536.119999999</v>
      </c>
      <c r="J14" s="31">
        <v>15799880.779999999</v>
      </c>
      <c r="K14" s="31">
        <v>13118418.220000001</v>
      </c>
      <c r="L14" s="31">
        <v>13880005.16</v>
      </c>
      <c r="M14" s="31">
        <v>14895544.949999999</v>
      </c>
      <c r="N14" s="31">
        <v>13100537</v>
      </c>
      <c r="O14" s="31">
        <v>17661871.91</v>
      </c>
      <c r="P14" s="31">
        <v>14651034</v>
      </c>
      <c r="Q14" s="31">
        <v>15812476.880000001</v>
      </c>
      <c r="R14" s="31">
        <v>16788625.859999999</v>
      </c>
      <c r="S14" s="31">
        <v>16147900.380000001</v>
      </c>
      <c r="T14" s="31">
        <v>16188732.460000001</v>
      </c>
      <c r="U14" s="31">
        <v>15485389.689999999</v>
      </c>
      <c r="V14" s="31">
        <v>17620562.530000001</v>
      </c>
      <c r="W14" s="31">
        <v>13697379.76</v>
      </c>
      <c r="X14" s="31">
        <v>14494500.17</v>
      </c>
      <c r="Y14" s="31">
        <v>14902881.060000001</v>
      </c>
      <c r="Z14" s="31">
        <v>13476010.93</v>
      </c>
      <c r="AA14" s="31">
        <v>17750089.579999998</v>
      </c>
      <c r="AB14" s="31">
        <v>14671759.07</v>
      </c>
      <c r="AC14" s="31">
        <v>15849525.27</v>
      </c>
      <c r="AD14" s="31">
        <v>17008432.109999999</v>
      </c>
      <c r="AE14" s="31">
        <v>16381145.460000001</v>
      </c>
      <c r="AF14" s="31">
        <v>16429533.859999999</v>
      </c>
      <c r="AG14" s="31">
        <v>15717059.449999999</v>
      </c>
      <c r="AH14" s="31">
        <v>17866491.690000001</v>
      </c>
      <c r="AI14" s="31">
        <v>13758030.210000001</v>
      </c>
      <c r="AJ14" s="31">
        <v>14555427.23</v>
      </c>
      <c r="AK14" s="31">
        <v>15042718.65</v>
      </c>
      <c r="AL14" s="31">
        <v>13232364.9</v>
      </c>
      <c r="AM14" s="31">
        <v>17841917.66</v>
      </c>
      <c r="AN14" s="31">
        <v>14806216.210000001</v>
      </c>
      <c r="AO14" s="31">
        <v>15999525.130000001</v>
      </c>
      <c r="AP14" s="31">
        <v>17432480.109999999</v>
      </c>
      <c r="AQ14" s="31">
        <v>16822527.98</v>
      </c>
      <c r="AR14" s="31">
        <v>16879878.27</v>
      </c>
      <c r="AS14" s="31">
        <v>16150584.359999999</v>
      </c>
      <c r="AT14" s="31">
        <v>18319459.949999999</v>
      </c>
      <c r="AU14" s="31">
        <v>13915362.050000001</v>
      </c>
      <c r="AV14" s="31">
        <v>14715901.109999999</v>
      </c>
      <c r="AW14" s="31">
        <v>16249697.75</v>
      </c>
      <c r="AX14" s="31">
        <v>14291809.369999999</v>
      </c>
      <c r="AY14" s="31">
        <v>19131468.07</v>
      </c>
      <c r="AZ14" s="31">
        <v>15881435.82</v>
      </c>
      <c r="BA14" s="31">
        <v>17200660.300000001</v>
      </c>
      <c r="BB14" s="31">
        <v>20027670.440000001</v>
      </c>
      <c r="BC14" s="31">
        <v>19491548.469999999</v>
      </c>
      <c r="BD14" s="31">
        <v>19581756.109999999</v>
      </c>
      <c r="BE14" s="31">
        <v>18725364.530000001</v>
      </c>
      <c r="BF14" s="31">
        <v>21037534.390000001</v>
      </c>
      <c r="BG14" s="31">
        <v>15067576.9</v>
      </c>
      <c r="BH14" s="31">
        <v>15908325.18</v>
      </c>
      <c r="BI14" s="31">
        <v>16729106.300000001</v>
      </c>
      <c r="BJ14" s="31">
        <v>14713602.4</v>
      </c>
      <c r="BK14" s="31">
        <v>19637580.190000001</v>
      </c>
      <c r="BL14" s="31">
        <v>16312329.289999999</v>
      </c>
      <c r="BM14" s="31">
        <v>17681257.91</v>
      </c>
      <c r="BN14" s="31">
        <v>21094159.789999999</v>
      </c>
      <c r="BO14" s="31">
        <v>20592310.129999999</v>
      </c>
      <c r="BP14" s="31">
        <v>20699114.59</v>
      </c>
      <c r="BQ14" s="31">
        <v>19793100.780000001</v>
      </c>
      <c r="BR14" s="31">
        <v>22160046.91</v>
      </c>
      <c r="BS14" s="31">
        <v>15528998.130000001</v>
      </c>
      <c r="BT14" s="31">
        <v>16386455.98</v>
      </c>
      <c r="BU14" s="31">
        <v>16697261.6</v>
      </c>
      <c r="BV14" s="31">
        <v>15042327.960000001</v>
      </c>
      <c r="BW14" s="31">
        <v>19658169.07</v>
      </c>
      <c r="BX14" s="31">
        <v>16282100.59</v>
      </c>
      <c r="BY14" s="31">
        <v>17657843.609999999</v>
      </c>
      <c r="BZ14" s="31">
        <v>21068967.649999999</v>
      </c>
      <c r="CA14" s="31">
        <v>20567409.539999999</v>
      </c>
      <c r="CB14" s="31">
        <v>20680996.120000001</v>
      </c>
      <c r="CC14" s="31">
        <v>19778038.48</v>
      </c>
      <c r="CD14" s="31">
        <v>22142562.870000001</v>
      </c>
      <c r="CE14" s="31">
        <v>15513115.220000001</v>
      </c>
      <c r="CF14" s="31">
        <v>16367179.609999999</v>
      </c>
      <c r="CG14" s="31">
        <v>16675663.49</v>
      </c>
      <c r="CH14" s="31">
        <v>14670080.42</v>
      </c>
      <c r="CI14" s="31">
        <v>19590370.25</v>
      </c>
      <c r="CJ14" s="31">
        <v>16274915.82</v>
      </c>
      <c r="CK14" s="31">
        <v>17644819.73</v>
      </c>
      <c r="CL14" s="31">
        <v>21052178</v>
      </c>
      <c r="CM14" s="31">
        <v>20553325.07</v>
      </c>
      <c r="CN14" s="31">
        <v>20664540.18</v>
      </c>
      <c r="CO14" s="31">
        <v>19764420.690000001</v>
      </c>
      <c r="CP14" s="31">
        <v>22115045.940000001</v>
      </c>
      <c r="CQ14" s="31">
        <v>15493048.939999999</v>
      </c>
      <c r="CR14" s="31">
        <v>16344621.529999999</v>
      </c>
      <c r="CS14" s="31">
        <v>16658835.52</v>
      </c>
      <c r="CT14" s="31">
        <v>14648670.77</v>
      </c>
      <c r="CU14" s="31">
        <v>19569265.579999998</v>
      </c>
      <c r="CV14" s="31">
        <v>16258579.83</v>
      </c>
      <c r="CW14" s="31">
        <v>17626288.079999998</v>
      </c>
      <c r="CX14" s="31">
        <v>21035997.780000001</v>
      </c>
      <c r="CY14" s="31">
        <v>20535529.579999998</v>
      </c>
      <c r="CZ14" s="31">
        <v>20647347.52</v>
      </c>
      <c r="DA14" s="31">
        <v>19749100.399999999</v>
      </c>
      <c r="DB14" s="31">
        <v>22100500.879999999</v>
      </c>
      <c r="DC14" s="31">
        <v>15476429.109999999</v>
      </c>
      <c r="DD14" s="31">
        <v>16327041.949999999</v>
      </c>
      <c r="DE14" s="31">
        <v>16635026.99</v>
      </c>
      <c r="DF14" s="31">
        <v>14642096.359999999</v>
      </c>
      <c r="DG14" s="31">
        <v>19554001.309999999</v>
      </c>
      <c r="DH14" s="31">
        <v>16245430.66</v>
      </c>
      <c r="DI14" s="31">
        <v>17610072.66</v>
      </c>
      <c r="DJ14" s="31">
        <v>21023761.27</v>
      </c>
      <c r="DK14" s="31">
        <v>20523448.23</v>
      </c>
      <c r="DL14" s="31">
        <v>20631497.629999999</v>
      </c>
      <c r="DM14" s="31">
        <v>19729657.93</v>
      </c>
      <c r="DN14" s="31">
        <v>22079370.579999998</v>
      </c>
      <c r="DO14" s="31">
        <v>15461769.68</v>
      </c>
      <c r="DP14" s="31">
        <v>16299293.73</v>
      </c>
      <c r="DQ14" s="31">
        <v>16602019.57</v>
      </c>
      <c r="DR14" s="31">
        <v>14975417.890000001</v>
      </c>
      <c r="DS14" s="31">
        <v>19586922.379999999</v>
      </c>
      <c r="DT14" s="31">
        <v>16229951.98</v>
      </c>
      <c r="DU14" s="31">
        <v>17599405.510000002</v>
      </c>
      <c r="DV14" s="31">
        <v>21003014.41</v>
      </c>
      <c r="DW14" s="31">
        <v>20505014.969999999</v>
      </c>
      <c r="DX14" s="31">
        <v>20615079.75</v>
      </c>
      <c r="DY14" s="31">
        <v>19712185.059999999</v>
      </c>
      <c r="DZ14" s="31">
        <v>22058047.530000001</v>
      </c>
      <c r="EA14" s="31">
        <v>15452572.51</v>
      </c>
      <c r="EB14" s="31">
        <v>16275025.810000001</v>
      </c>
      <c r="EC14" s="31">
        <v>16571442.699999999</v>
      </c>
      <c r="ED14" s="31">
        <v>14601315.84</v>
      </c>
      <c r="EE14" s="31">
        <v>19502812.649999999</v>
      </c>
      <c r="EF14" s="31">
        <v>16212737.789999999</v>
      </c>
      <c r="EG14" s="31">
        <v>17578527.579999998</v>
      </c>
      <c r="EH14" s="31">
        <v>20990209.09</v>
      </c>
      <c r="EI14" s="31">
        <v>20491167.010000002</v>
      </c>
      <c r="EJ14" s="31">
        <v>20604073.91</v>
      </c>
      <c r="EK14" s="31">
        <v>19700874.899999999</v>
      </c>
      <c r="EL14" s="31">
        <v>22038767.469999999</v>
      </c>
      <c r="EM14" s="31">
        <v>15429564.029999999</v>
      </c>
      <c r="EN14" s="31">
        <v>16254343.34</v>
      </c>
      <c r="EO14" s="31">
        <v>16563042.98</v>
      </c>
      <c r="EP14" s="31">
        <v>14593745.48</v>
      </c>
      <c r="EQ14" s="31">
        <v>19479214.949999999</v>
      </c>
      <c r="ER14" s="31">
        <v>16197012.189999999</v>
      </c>
      <c r="ES14" s="31">
        <v>17568847.030000001</v>
      </c>
      <c r="ET14" s="31">
        <v>20980728.43</v>
      </c>
      <c r="EU14" s="31">
        <v>20477850.960000001</v>
      </c>
      <c r="EV14" s="31">
        <v>20593355.02</v>
      </c>
      <c r="EW14" s="31">
        <v>19688744.600000001</v>
      </c>
      <c r="EX14" s="31">
        <v>22021803.120000001</v>
      </c>
      <c r="EY14" s="31">
        <v>15416913.27</v>
      </c>
      <c r="EZ14" s="31">
        <v>16244942.25</v>
      </c>
      <c r="FA14" s="31">
        <v>16554486.369999999</v>
      </c>
      <c r="FB14" s="31">
        <v>14576304.189999999</v>
      </c>
      <c r="FC14" s="31">
        <v>19444874.260000002</v>
      </c>
      <c r="FD14" s="31">
        <v>16185794.32</v>
      </c>
      <c r="FE14" s="31">
        <v>17557696.739999998</v>
      </c>
      <c r="FF14" s="31">
        <v>20966720.390000001</v>
      </c>
      <c r="FG14" s="31">
        <v>20460577.91</v>
      </c>
      <c r="FH14" s="31">
        <v>20578669.129999999</v>
      </c>
      <c r="FI14" s="31">
        <v>19673719.949999999</v>
      </c>
      <c r="FJ14" s="31">
        <v>21996160.739999998</v>
      </c>
      <c r="FK14" s="31">
        <v>15393989.09</v>
      </c>
      <c r="FL14" s="31">
        <v>16224358.1</v>
      </c>
      <c r="FM14" s="31">
        <v>16543750.470000001</v>
      </c>
      <c r="FN14" s="31">
        <v>14914943.630000001</v>
      </c>
      <c r="FO14" s="31">
        <v>19477200.190000001</v>
      </c>
      <c r="FP14" s="31">
        <v>16158784.67</v>
      </c>
      <c r="FQ14" s="31">
        <v>17541676.579999998</v>
      </c>
      <c r="FR14" s="31">
        <v>20949218.140000001</v>
      </c>
      <c r="FS14" s="31">
        <v>20440722.09</v>
      </c>
      <c r="FT14" s="31">
        <v>20562667.550000001</v>
      </c>
      <c r="FU14" s="31">
        <v>19659367.68</v>
      </c>
      <c r="FV14" s="31">
        <v>21977916.890000001</v>
      </c>
      <c r="FW14" s="31">
        <v>15371515.869999999</v>
      </c>
      <c r="FX14" s="31">
        <v>16206904.23</v>
      </c>
      <c r="FY14" s="31">
        <v>16528104.59</v>
      </c>
      <c r="FZ14" s="31">
        <v>14545879.08</v>
      </c>
      <c r="GA14" s="31">
        <v>19395762.629999999</v>
      </c>
      <c r="GB14" s="31">
        <v>16140420.66</v>
      </c>
      <c r="GC14" s="31">
        <v>17519880.829999998</v>
      </c>
      <c r="GD14" s="31">
        <v>20925644.93</v>
      </c>
      <c r="GE14" s="31">
        <v>20416028.960000001</v>
      </c>
      <c r="GF14" s="31">
        <v>20543539.09</v>
      </c>
      <c r="GG14" s="31">
        <v>19642436.870000001</v>
      </c>
      <c r="GH14" s="31">
        <v>21960728.170000002</v>
      </c>
      <c r="GI14" s="31">
        <v>15346370.119999999</v>
      </c>
      <c r="GJ14" s="31">
        <v>16181882.529999999</v>
      </c>
      <c r="GK14" s="31">
        <v>16503185.35</v>
      </c>
      <c r="GL14" s="31">
        <v>14523911.73</v>
      </c>
      <c r="GM14" s="31">
        <v>19370290.379999999</v>
      </c>
      <c r="GN14" s="31">
        <v>16118524.59</v>
      </c>
      <c r="GO14" s="31">
        <v>17497717.629999999</v>
      </c>
      <c r="GP14" s="31">
        <v>20907921.800000001</v>
      </c>
      <c r="GQ14" s="31">
        <v>20397604.300000001</v>
      </c>
      <c r="GR14" s="31">
        <v>20527125.609999999</v>
      </c>
      <c r="GS14" s="31">
        <v>19625569.920000002</v>
      </c>
      <c r="GT14" s="31">
        <v>21944884.43</v>
      </c>
      <c r="GU14" s="31">
        <v>15329122.48</v>
      </c>
      <c r="GV14" s="31">
        <v>16160938.779999999</v>
      </c>
      <c r="GW14" s="31">
        <v>16491111.26</v>
      </c>
      <c r="GX14" s="31">
        <v>14511358.810000001</v>
      </c>
      <c r="GY14" s="31">
        <v>19351829.620000001</v>
      </c>
      <c r="GZ14" s="31">
        <v>16102936.789999999</v>
      </c>
      <c r="HA14" s="31">
        <v>17481693.239999998</v>
      </c>
      <c r="HB14" s="31">
        <v>20891722.32</v>
      </c>
      <c r="HC14" s="31">
        <v>20380687.77</v>
      </c>
      <c r="HD14" s="31">
        <v>20510654.579999998</v>
      </c>
      <c r="HE14" s="31">
        <v>19608212.149999999</v>
      </c>
      <c r="HF14" s="31">
        <v>21921186.899999999</v>
      </c>
      <c r="HG14" s="31">
        <v>15306838.859999999</v>
      </c>
      <c r="HH14" s="31">
        <v>16140302.93</v>
      </c>
      <c r="HI14" s="31">
        <v>16471465.98</v>
      </c>
      <c r="HJ14" s="31">
        <v>14841888.26</v>
      </c>
      <c r="HK14" s="31">
        <v>19378815.219999999</v>
      </c>
      <c r="HL14" s="31">
        <v>16080500.84</v>
      </c>
      <c r="HM14" s="31">
        <v>17467232.16</v>
      </c>
      <c r="HN14" s="31">
        <v>20877623.77</v>
      </c>
      <c r="HO14" s="31">
        <v>20364266.129999999</v>
      </c>
      <c r="HP14" s="31">
        <v>20493732.300000001</v>
      </c>
      <c r="HQ14" s="31">
        <v>19590189.91</v>
      </c>
      <c r="HR14" s="31">
        <v>21899480.489999998</v>
      </c>
      <c r="HS14" s="31">
        <v>15289281.49</v>
      </c>
      <c r="HT14" s="31">
        <v>16115089.6</v>
      </c>
      <c r="HU14" s="31">
        <v>16455949.74</v>
      </c>
      <c r="HV14" s="31">
        <v>14471857.1</v>
      </c>
      <c r="HW14" s="31">
        <v>19306278.559999999</v>
      </c>
      <c r="HX14" s="31">
        <v>16069844.130000001</v>
      </c>
      <c r="HY14" s="31">
        <v>17451337.420000002</v>
      </c>
      <c r="HZ14" s="31">
        <v>20862603.289999999</v>
      </c>
      <c r="IA14" s="31">
        <v>20350027.289999999</v>
      </c>
      <c r="IB14" s="31">
        <v>20479271.940000001</v>
      </c>
      <c r="IC14" s="31">
        <v>19574834.77</v>
      </c>
      <c r="ID14" s="31">
        <v>21881864.699999999</v>
      </c>
      <c r="IE14" s="31">
        <v>15269683.66</v>
      </c>
      <c r="IF14" s="31">
        <v>16101362.6</v>
      </c>
      <c r="IG14" s="31">
        <v>16420568.18</v>
      </c>
      <c r="IH14" s="31">
        <v>14440136.02</v>
      </c>
      <c r="II14" s="31">
        <v>19261036.210000001</v>
      </c>
      <c r="IJ14" s="31">
        <v>16039670.9</v>
      </c>
      <c r="IK14" s="31">
        <v>17427657.300000001</v>
      </c>
      <c r="IL14" s="31">
        <v>20834756.710000001</v>
      </c>
      <c r="IM14" s="31">
        <v>20331089.23</v>
      </c>
      <c r="IN14" s="31">
        <v>20463116.359999999</v>
      </c>
      <c r="IO14" s="31">
        <v>19553105.620000001</v>
      </c>
      <c r="IP14" s="31">
        <v>21857829.789999999</v>
      </c>
      <c r="IQ14" s="31">
        <v>15235073.5</v>
      </c>
      <c r="IR14" s="31">
        <v>16066617.560000001</v>
      </c>
      <c r="IS14" s="31">
        <v>16418908.77</v>
      </c>
      <c r="IT14" s="31">
        <v>14439914.01</v>
      </c>
      <c r="IU14" s="31">
        <v>19256682.170000002</v>
      </c>
      <c r="IV14" s="31">
        <v>16036093.93</v>
      </c>
      <c r="IW14" s="31">
        <v>17418021.629999999</v>
      </c>
      <c r="IX14" s="31">
        <v>20826254.739999998</v>
      </c>
      <c r="IY14" s="31">
        <v>20319484.23</v>
      </c>
      <c r="IZ14" s="31">
        <v>20449776.010000002</v>
      </c>
      <c r="JA14" s="31">
        <v>19542536.120000001</v>
      </c>
      <c r="JB14" s="31">
        <v>21847169.710000001</v>
      </c>
      <c r="JC14" s="31">
        <v>15231078.15</v>
      </c>
      <c r="JD14" s="31">
        <v>16070833.960000001</v>
      </c>
      <c r="JE14" s="31">
        <v>16393504.35</v>
      </c>
      <c r="JF14" s="31">
        <v>14762459.18</v>
      </c>
      <c r="JG14" s="31">
        <v>19282552.879999999</v>
      </c>
      <c r="JH14" s="31">
        <v>16013034.76</v>
      </c>
      <c r="JI14" s="31">
        <v>17401442.539999999</v>
      </c>
      <c r="JJ14" s="31">
        <v>20809839.510000002</v>
      </c>
      <c r="JK14" s="31">
        <v>20305517.539999999</v>
      </c>
      <c r="JL14" s="31">
        <v>20437455.739999998</v>
      </c>
      <c r="JM14" s="31">
        <v>19528830.789999999</v>
      </c>
      <c r="JN14" s="31">
        <v>21832427.640000001</v>
      </c>
      <c r="JO14" s="31">
        <v>15210814.189999999</v>
      </c>
      <c r="JP14" s="31">
        <v>16041994.5</v>
      </c>
      <c r="JQ14" s="31">
        <v>16377627.9</v>
      </c>
      <c r="JR14" s="31">
        <v>14401209.300000001</v>
      </c>
      <c r="JS14" s="31">
        <v>19211733.050000001</v>
      </c>
      <c r="JT14" s="31">
        <v>16004998.220000001</v>
      </c>
      <c r="JU14" s="31">
        <v>17385122.91</v>
      </c>
      <c r="JV14" s="31">
        <v>20790462</v>
      </c>
      <c r="JW14" s="31">
        <v>20288987.120000001</v>
      </c>
      <c r="JX14" s="31">
        <v>20423698.539999999</v>
      </c>
      <c r="JY14" s="31">
        <v>19514601.489999998</v>
      </c>
      <c r="JZ14" s="31">
        <v>21810873.399999999</v>
      </c>
      <c r="KA14" s="31">
        <v>15193563.529999999</v>
      </c>
      <c r="KB14" s="31">
        <v>16021871.6</v>
      </c>
      <c r="KC14" s="31">
        <v>16363745.07</v>
      </c>
      <c r="KD14" s="31">
        <v>14386783.82</v>
      </c>
      <c r="KE14" s="31">
        <v>19191127</v>
      </c>
      <c r="KF14" s="31">
        <v>15991818.43</v>
      </c>
      <c r="KG14" s="31">
        <v>17371578.649999999</v>
      </c>
      <c r="KH14" s="31">
        <v>20777428.239999998</v>
      </c>
      <c r="KI14" s="31">
        <v>20275953.870000001</v>
      </c>
      <c r="KJ14" s="31">
        <v>20410160.609999999</v>
      </c>
      <c r="KK14" s="31">
        <v>19498566.440000001</v>
      </c>
      <c r="KL14" s="31">
        <v>21793252.699999999</v>
      </c>
      <c r="KM14" s="31">
        <v>15177660.289999999</v>
      </c>
      <c r="KN14" s="31">
        <v>16008621.449999999</v>
      </c>
      <c r="KO14" s="31">
        <v>16349407.869999999</v>
      </c>
      <c r="KP14" s="31">
        <v>14366426.76</v>
      </c>
      <c r="KQ14" s="31">
        <v>19167784.309999999</v>
      </c>
      <c r="KR14" s="31">
        <v>15977971.630000001</v>
      </c>
      <c r="KS14" s="31">
        <v>17354521.390000001</v>
      </c>
      <c r="KT14" s="31">
        <v>20760870.460000001</v>
      </c>
      <c r="KU14" s="31">
        <v>20259332.02</v>
      </c>
      <c r="KV14" s="31">
        <v>20394488.690000001</v>
      </c>
      <c r="KW14" s="31">
        <v>19485690.949999999</v>
      </c>
      <c r="KX14" s="31">
        <v>21779562.539999999</v>
      </c>
      <c r="KY14" s="31">
        <v>15165392.93</v>
      </c>
      <c r="KZ14" s="31">
        <v>15997977.49</v>
      </c>
      <c r="LA14" s="31">
        <v>16330847.109999999</v>
      </c>
      <c r="LB14" s="31">
        <v>14697178.48</v>
      </c>
      <c r="LC14" s="31">
        <v>19196769.469999999</v>
      </c>
      <c r="LD14" s="31">
        <v>15958825.630000001</v>
      </c>
      <c r="LE14" s="31">
        <v>17338520.670000002</v>
      </c>
      <c r="LF14" s="31">
        <v>20745591.489999998</v>
      </c>
      <c r="LG14" s="31">
        <v>20247054.52</v>
      </c>
      <c r="LH14" s="31">
        <v>20381943.329999998</v>
      </c>
      <c r="LI14" s="31">
        <v>19469875.539999999</v>
      </c>
      <c r="LJ14" s="31">
        <v>21759640.870000001</v>
      </c>
      <c r="LK14" s="31">
        <v>15145666.93</v>
      </c>
      <c r="LL14" s="31">
        <v>15976423.83</v>
      </c>
      <c r="LM14" s="31">
        <v>16324409.300000001</v>
      </c>
      <c r="LN14" s="31">
        <v>14344838.76</v>
      </c>
      <c r="LO14" s="31">
        <v>19131126.710000001</v>
      </c>
      <c r="LP14" s="31">
        <v>15944678.310000001</v>
      </c>
      <c r="LQ14" s="31">
        <v>17321873.699999999</v>
      </c>
      <c r="LR14" s="31">
        <v>20732722.879999999</v>
      </c>
      <c r="LS14" s="31">
        <v>20231554.539999999</v>
      </c>
      <c r="LT14" s="31">
        <v>20366684.48</v>
      </c>
      <c r="LU14" s="31">
        <v>19453951.34</v>
      </c>
      <c r="LV14" s="31">
        <v>21742592.449999999</v>
      </c>
      <c r="LW14" s="31">
        <v>15128590.279999999</v>
      </c>
      <c r="LX14" s="31">
        <v>15960977.630000001</v>
      </c>
      <c r="LY14" s="31">
        <v>16314692.470000001</v>
      </c>
      <c r="LZ14" s="31">
        <v>14328254.42</v>
      </c>
      <c r="MA14" s="31">
        <v>19103710.579999998</v>
      </c>
      <c r="MB14" s="31">
        <v>15923939.640000001</v>
      </c>
      <c r="MC14" s="31">
        <v>17299001.859999999</v>
      </c>
      <c r="MD14" s="31">
        <v>20718202.710000001</v>
      </c>
      <c r="ME14" s="31">
        <v>20214493.800000001</v>
      </c>
      <c r="MF14" s="31">
        <v>20351033.07</v>
      </c>
      <c r="MG14" s="31">
        <v>19438597.27</v>
      </c>
      <c r="MH14" s="31">
        <v>21722769.18</v>
      </c>
      <c r="MI14" s="31">
        <v>15110297.58</v>
      </c>
      <c r="MJ14" s="31">
        <v>15944606.75</v>
      </c>
      <c r="MK14" s="31">
        <v>16303137.857661884</v>
      </c>
      <c r="ML14" s="31"/>
      <c r="MM14" s="31"/>
      <c r="MN14" s="31"/>
      <c r="MO14" s="32">
        <f t="shared" si="12"/>
        <v>0</v>
      </c>
      <c r="MP14" s="32">
        <f t="shared" si="12"/>
        <v>0</v>
      </c>
      <c r="MQ14" s="32">
        <f t="shared" si="12"/>
        <v>0</v>
      </c>
      <c r="MR14" s="32">
        <f t="shared" si="12"/>
        <v>0</v>
      </c>
      <c r="MS14" s="32">
        <f t="shared" si="12"/>
        <v>0</v>
      </c>
      <c r="MT14" s="32">
        <f t="shared" si="12"/>
        <v>0</v>
      </c>
      <c r="MU14" s="32">
        <f t="shared" si="12"/>
        <v>0</v>
      </c>
      <c r="MV14" s="32">
        <f t="shared" si="12"/>
        <v>172472770.87</v>
      </c>
      <c r="MW14" s="32">
        <f t="shared" si="12"/>
        <v>186551891.69999999</v>
      </c>
      <c r="MX14" s="32">
        <f t="shared" si="12"/>
        <v>188506223.50999999</v>
      </c>
      <c r="MY14" s="32">
        <f t="shared" si="12"/>
        <v>192365915.48000002</v>
      </c>
      <c r="MZ14" s="32">
        <f t="shared" si="12"/>
        <v>213074255.88000003</v>
      </c>
      <c r="NA14" s="32">
        <f t="shared" si="12"/>
        <v>221296217.69999999</v>
      </c>
      <c r="NB14" s="32">
        <f t="shared" si="12"/>
        <v>221434374.20999998</v>
      </c>
      <c r="NC14" s="32">
        <f t="shared" si="12"/>
        <v>220826202.09</v>
      </c>
      <c r="ND14" s="32">
        <f t="shared" si="12"/>
        <v>220609778.46999997</v>
      </c>
      <c r="NE14" s="32">
        <f t="shared" si="13"/>
        <v>220402419.60999998</v>
      </c>
      <c r="NF14" s="32">
        <f t="shared" si="13"/>
        <v>220584080.49999997</v>
      </c>
      <c r="NG14" s="32">
        <f t="shared" si="13"/>
        <v>219967436.58999997</v>
      </c>
      <c r="NH14" s="32">
        <f t="shared" si="13"/>
        <v>219817643.67000005</v>
      </c>
      <c r="NI14" s="32">
        <f t="shared" si="13"/>
        <v>219602615.28999999</v>
      </c>
      <c r="NK14" s="33">
        <v>35198316</v>
      </c>
      <c r="NL14" s="33">
        <v>35679532</v>
      </c>
      <c r="NM14" s="33">
        <v>35854493</v>
      </c>
      <c r="NN14" s="33">
        <v>35880258</v>
      </c>
      <c r="NO14" s="33">
        <v>35687121</v>
      </c>
      <c r="NP14" s="33">
        <v>35472083</v>
      </c>
      <c r="NQ14" s="33">
        <v>34996165</v>
      </c>
      <c r="NR14" s="33">
        <v>34586409</v>
      </c>
      <c r="NS14" s="33">
        <v>34252030</v>
      </c>
      <c r="NT14" s="33">
        <v>34023018</v>
      </c>
      <c r="NU14" s="33">
        <v>33614898</v>
      </c>
      <c r="NV14" s="33">
        <v>33309755</v>
      </c>
      <c r="NW14" s="33">
        <v>32988773</v>
      </c>
      <c r="NX14" s="33">
        <v>32778296</v>
      </c>
      <c r="NY14" s="33">
        <v>32382783</v>
      </c>
      <c r="NZ14" s="33">
        <v>32072101</v>
      </c>
      <c r="OA14" s="33">
        <v>31767929</v>
      </c>
      <c r="OB14" s="33">
        <v>31584678</v>
      </c>
      <c r="OC14" s="33">
        <v>31207495</v>
      </c>
      <c r="OD14" s="33">
        <v>30926343</v>
      </c>
      <c r="OE14" s="33">
        <v>30666597</v>
      </c>
      <c r="OG14" s="34">
        <f t="shared" si="14"/>
        <v>-35198316</v>
      </c>
      <c r="OH14" s="34">
        <f t="shared" si="14"/>
        <v>-35679532</v>
      </c>
      <c r="OI14" s="34">
        <f t="shared" si="14"/>
        <v>-35854493</v>
      </c>
      <c r="OJ14" s="34">
        <f t="shared" si="14"/>
        <v>-35880258</v>
      </c>
      <c r="OK14" s="34">
        <f t="shared" si="14"/>
        <v>-35687121</v>
      </c>
      <c r="OL14" s="34">
        <f t="shared" si="14"/>
        <v>-35472083</v>
      </c>
      <c r="OM14" s="34">
        <f t="shared" si="14"/>
        <v>-34996165</v>
      </c>
      <c r="ON14" s="34">
        <f t="shared" si="14"/>
        <v>137886361.87</v>
      </c>
      <c r="OO14" s="34">
        <f t="shared" si="14"/>
        <v>152299861.69999999</v>
      </c>
      <c r="OP14" s="34">
        <f t="shared" si="14"/>
        <v>154483205.50999999</v>
      </c>
      <c r="OQ14" s="34">
        <f t="shared" si="14"/>
        <v>158751017.48000002</v>
      </c>
      <c r="OR14" s="34">
        <f t="shared" si="14"/>
        <v>179764500.88000003</v>
      </c>
      <c r="OS14" s="34">
        <f t="shared" si="14"/>
        <v>188307444.69999999</v>
      </c>
      <c r="OT14" s="34">
        <f t="shared" si="14"/>
        <v>188656078.20999998</v>
      </c>
      <c r="OU14" s="34">
        <f t="shared" si="14"/>
        <v>188443419.09</v>
      </c>
      <c r="OV14" s="34">
        <f t="shared" si="14"/>
        <v>188537677.46999997</v>
      </c>
      <c r="OW14" s="34">
        <f t="shared" si="15"/>
        <v>188634490.60999998</v>
      </c>
      <c r="OX14" s="34">
        <f t="shared" si="15"/>
        <v>188999402.49999997</v>
      </c>
      <c r="OY14" s="34">
        <f t="shared" si="15"/>
        <v>188759941.58999997</v>
      </c>
      <c r="OZ14" s="34">
        <f t="shared" si="15"/>
        <v>188891300.67000005</v>
      </c>
      <c r="PA14" s="34">
        <f t="shared" si="15"/>
        <v>188936018.28999999</v>
      </c>
    </row>
    <row r="15" spans="1:417" x14ac:dyDescent="0.2">
      <c r="A15" s="36" t="s">
        <v>18</v>
      </c>
      <c r="B15" s="31">
        <v>129382198.18000001</v>
      </c>
      <c r="C15" s="31">
        <v>114472278.83</v>
      </c>
      <c r="D15" s="31">
        <v>104425422.45</v>
      </c>
      <c r="E15" s="31">
        <v>73663862.239999995</v>
      </c>
      <c r="F15" s="31">
        <v>45966010.699999996</v>
      </c>
      <c r="G15" s="31">
        <v>33004633.829999998</v>
      </c>
      <c r="H15" s="31">
        <v>25771025.139999997</v>
      </c>
      <c r="I15" s="31">
        <v>26364406.989999995</v>
      </c>
      <c r="J15" s="31">
        <v>34484668.369999997</v>
      </c>
      <c r="K15" s="31">
        <v>68586631.419999987</v>
      </c>
      <c r="L15" s="31">
        <v>106628373.79999998</v>
      </c>
      <c r="M15" s="31">
        <v>136269537.45000002</v>
      </c>
      <c r="N15" s="31">
        <v>129702016.11000001</v>
      </c>
      <c r="O15" s="31">
        <v>114939540.52000001</v>
      </c>
      <c r="P15" s="31">
        <v>105047230.34999999</v>
      </c>
      <c r="Q15" s="31">
        <v>74076559.140000001</v>
      </c>
      <c r="R15" s="31">
        <v>46149114.829999998</v>
      </c>
      <c r="S15" s="31">
        <v>33081204.850000005</v>
      </c>
      <c r="T15" s="31">
        <v>25746840.580000002</v>
      </c>
      <c r="U15" s="31">
        <v>26232195.899999995</v>
      </c>
      <c r="V15" s="31">
        <v>34159312.990000002</v>
      </c>
      <c r="W15" s="31">
        <v>67913281.969999999</v>
      </c>
      <c r="X15" s="31">
        <v>105643387.44</v>
      </c>
      <c r="Y15" s="31">
        <v>135200390.74000001</v>
      </c>
      <c r="Z15" s="31">
        <v>129045138.87</v>
      </c>
      <c r="AA15" s="31">
        <v>116424102.33000001</v>
      </c>
      <c r="AB15" s="31">
        <v>106310549.86000001</v>
      </c>
      <c r="AC15" s="31">
        <v>73616176.730000004</v>
      </c>
      <c r="AD15" s="31">
        <v>46035772.799999997</v>
      </c>
      <c r="AE15" s="31">
        <v>33134623.82</v>
      </c>
      <c r="AF15" s="31">
        <v>25914817.689999998</v>
      </c>
      <c r="AG15" s="31">
        <v>26473448.069999997</v>
      </c>
      <c r="AH15" s="31">
        <v>34406514.280000001</v>
      </c>
      <c r="AI15" s="31">
        <v>68478044.839999989</v>
      </c>
      <c r="AJ15" s="31">
        <v>106379690.65000001</v>
      </c>
      <c r="AK15" s="31">
        <v>135736322.69</v>
      </c>
      <c r="AL15" s="31">
        <v>128936983.49000001</v>
      </c>
      <c r="AM15" s="31">
        <v>114306412.70999999</v>
      </c>
      <c r="AN15" s="31">
        <v>104427273.38000001</v>
      </c>
      <c r="AO15" s="31">
        <v>73674981.019999996</v>
      </c>
      <c r="AP15" s="31">
        <v>46208318.329999991</v>
      </c>
      <c r="AQ15" s="31">
        <v>33358171.760000002</v>
      </c>
      <c r="AR15" s="31">
        <v>26117146.449999996</v>
      </c>
      <c r="AS15" s="31">
        <v>26690732.73</v>
      </c>
      <c r="AT15" s="31">
        <v>34615052.960000001</v>
      </c>
      <c r="AU15" s="31">
        <v>68692338.809999987</v>
      </c>
      <c r="AV15" s="31">
        <v>106390652.11</v>
      </c>
      <c r="AW15" s="31">
        <v>136450428.89000002</v>
      </c>
      <c r="AX15" s="31">
        <v>130650069.27000001</v>
      </c>
      <c r="AY15" s="31">
        <v>115594899.3</v>
      </c>
      <c r="AZ15" s="31">
        <v>105250080.52</v>
      </c>
      <c r="BA15" s="31">
        <v>74060824.950000003</v>
      </c>
      <c r="BB15" s="31">
        <v>46332254.329999991</v>
      </c>
      <c r="BC15" s="31">
        <v>33472591.700000003</v>
      </c>
      <c r="BD15" s="31">
        <v>26264869.480000004</v>
      </c>
      <c r="BE15" s="31">
        <v>26881921.529999997</v>
      </c>
      <c r="BF15" s="31">
        <v>34890535.789999999</v>
      </c>
      <c r="BG15" s="31">
        <v>69200656.840000004</v>
      </c>
      <c r="BH15" s="31">
        <v>106959579.89</v>
      </c>
      <c r="BI15" s="31">
        <v>137253533.76999998</v>
      </c>
      <c r="BJ15" s="31">
        <v>131348019.06999999</v>
      </c>
      <c r="BK15" s="31">
        <v>115622399.18999998</v>
      </c>
      <c r="BL15" s="31">
        <v>105137307.48</v>
      </c>
      <c r="BM15" s="31">
        <v>73961069.070000023</v>
      </c>
      <c r="BN15" s="31">
        <v>46300906.68999999</v>
      </c>
      <c r="BO15" s="31">
        <v>33603673.339999996</v>
      </c>
      <c r="BP15" s="31">
        <v>26453171.579999998</v>
      </c>
      <c r="BQ15" s="31">
        <v>27126132.030000001</v>
      </c>
      <c r="BR15" s="31">
        <v>35164155.539999999</v>
      </c>
      <c r="BS15" s="31">
        <v>69382482.11999999</v>
      </c>
      <c r="BT15" s="31">
        <v>106915353.19</v>
      </c>
      <c r="BU15" s="31">
        <v>137526911.97</v>
      </c>
      <c r="BV15" s="31">
        <v>132088966.58</v>
      </c>
      <c r="BW15" s="31">
        <v>117758537.31999999</v>
      </c>
      <c r="BX15" s="31">
        <v>106956135.92</v>
      </c>
      <c r="BY15" s="31">
        <v>74115033.849999994</v>
      </c>
      <c r="BZ15" s="31">
        <v>46443038.759999998</v>
      </c>
      <c r="CA15" s="31">
        <v>33698284.439999998</v>
      </c>
      <c r="CB15" s="31">
        <v>26603794.41</v>
      </c>
      <c r="CC15" s="31">
        <v>27349947.639999997</v>
      </c>
      <c r="CD15" s="31">
        <v>35430911.450000003</v>
      </c>
      <c r="CE15" s="31">
        <v>69901753.979999989</v>
      </c>
      <c r="CF15" s="31">
        <v>107645063.02000001</v>
      </c>
      <c r="CG15" s="31">
        <v>138306143.16</v>
      </c>
      <c r="CH15" s="31">
        <v>132672480.45000002</v>
      </c>
      <c r="CI15" s="31">
        <v>116891472.64999999</v>
      </c>
      <c r="CJ15" s="31">
        <v>106347976.06999999</v>
      </c>
      <c r="CK15" s="31">
        <v>74884073.599999994</v>
      </c>
      <c r="CL15" s="31">
        <v>46848957.869999997</v>
      </c>
      <c r="CM15" s="31">
        <v>33996335.149999991</v>
      </c>
      <c r="CN15" s="31">
        <v>26848601.309999999</v>
      </c>
      <c r="CO15" s="31">
        <v>27598701.149999999</v>
      </c>
      <c r="CP15" s="31">
        <v>35592405.480000004</v>
      </c>
      <c r="CQ15" s="31">
        <v>70240155.939999983</v>
      </c>
      <c r="CR15" s="31">
        <v>108285353.79999998</v>
      </c>
      <c r="CS15" s="31">
        <v>139145465.02000001</v>
      </c>
      <c r="CT15" s="31">
        <v>133483676.30000001</v>
      </c>
      <c r="CU15" s="31">
        <v>117584954.45</v>
      </c>
      <c r="CV15" s="31">
        <v>107251822.19000001</v>
      </c>
      <c r="CW15" s="31">
        <v>75513147.820000008</v>
      </c>
      <c r="CX15" s="31">
        <v>47290624.219999991</v>
      </c>
      <c r="CY15" s="31">
        <v>34371370.329999998</v>
      </c>
      <c r="CZ15" s="31">
        <v>27173284.23</v>
      </c>
      <c r="DA15" s="31">
        <v>27956553.34</v>
      </c>
      <c r="DB15" s="31">
        <v>36081112.640000001</v>
      </c>
      <c r="DC15" s="31">
        <v>71023729.310000017</v>
      </c>
      <c r="DD15" s="31">
        <v>109293660.52999999</v>
      </c>
      <c r="DE15" s="31">
        <v>140362608.29000002</v>
      </c>
      <c r="DF15" s="31">
        <v>135006696.84</v>
      </c>
      <c r="DG15" s="31">
        <v>119193878.01999998</v>
      </c>
      <c r="DH15" s="31">
        <v>108449954.61</v>
      </c>
      <c r="DI15" s="31">
        <v>76353562.730000004</v>
      </c>
      <c r="DJ15" s="31">
        <v>47886118.969999999</v>
      </c>
      <c r="DK15" s="31">
        <v>34862483.089999996</v>
      </c>
      <c r="DL15" s="31">
        <v>27542236.84</v>
      </c>
      <c r="DM15" s="31">
        <v>28239373.870000001</v>
      </c>
      <c r="DN15" s="31">
        <v>36434073.730000004</v>
      </c>
      <c r="DO15" s="31">
        <v>71717141.340000004</v>
      </c>
      <c r="DP15" s="31">
        <v>109966020.14000002</v>
      </c>
      <c r="DQ15" s="31">
        <v>140713520.53</v>
      </c>
      <c r="DR15" s="31">
        <v>135797685.96000001</v>
      </c>
      <c r="DS15" s="31">
        <v>122138373.36</v>
      </c>
      <c r="DT15" s="31">
        <v>111349230.55000001</v>
      </c>
      <c r="DU15" s="31">
        <v>77220636.219999999</v>
      </c>
      <c r="DV15" s="31">
        <v>48322497.489999987</v>
      </c>
      <c r="DW15" s="31">
        <v>35127568.289999999</v>
      </c>
      <c r="DX15" s="31">
        <v>27791082.839999996</v>
      </c>
      <c r="DY15" s="31">
        <v>28468606.890000004</v>
      </c>
      <c r="DZ15" s="31">
        <v>36694470.859999992</v>
      </c>
      <c r="EA15" s="31">
        <v>72454401.099999994</v>
      </c>
      <c r="EB15" s="31">
        <v>110682045.66</v>
      </c>
      <c r="EC15" s="31">
        <v>140723805.36999997</v>
      </c>
      <c r="ED15" s="31">
        <v>135660896.06999996</v>
      </c>
      <c r="EE15" s="31">
        <v>120266144.53</v>
      </c>
      <c r="EF15" s="31">
        <v>109530757.88</v>
      </c>
      <c r="EG15" s="31">
        <v>77367846.37000002</v>
      </c>
      <c r="EH15" s="31">
        <v>48513921.909999996</v>
      </c>
      <c r="EI15" s="31">
        <v>35314733.630000003</v>
      </c>
      <c r="EJ15" s="31">
        <v>27939207.52</v>
      </c>
      <c r="EK15" s="31">
        <v>28609650.949999999</v>
      </c>
      <c r="EL15" s="31">
        <v>36777772.349999994</v>
      </c>
      <c r="EM15" s="31">
        <v>72428636.429999992</v>
      </c>
      <c r="EN15" s="31">
        <v>110668068.38</v>
      </c>
      <c r="EO15" s="31">
        <v>141385685.31</v>
      </c>
      <c r="EP15" s="31">
        <v>136813885.57999998</v>
      </c>
      <c r="EQ15" s="31">
        <v>120765647.23</v>
      </c>
      <c r="ER15" s="31">
        <v>109608875.82999998</v>
      </c>
      <c r="ES15" s="31">
        <v>77643511.310000002</v>
      </c>
      <c r="ET15" s="31">
        <v>48771244.24000001</v>
      </c>
      <c r="EU15" s="31">
        <v>35438090.920000002</v>
      </c>
      <c r="EV15" s="31">
        <v>28012190.460000001</v>
      </c>
      <c r="EW15" s="31">
        <v>28681675.969999999</v>
      </c>
      <c r="EX15" s="31">
        <v>36847482.360000007</v>
      </c>
      <c r="EY15" s="31">
        <v>72771486.799999997</v>
      </c>
      <c r="EZ15" s="31">
        <v>111521975.35000001</v>
      </c>
      <c r="FA15" s="31">
        <v>142725484.56</v>
      </c>
      <c r="FB15" s="31">
        <v>137696727.36999997</v>
      </c>
      <c r="FC15" s="31">
        <v>120610296.50999999</v>
      </c>
      <c r="FD15" s="31">
        <v>109701983.64999999</v>
      </c>
      <c r="FE15" s="31">
        <v>78254488.11999999</v>
      </c>
      <c r="FF15" s="31">
        <v>49122573.68</v>
      </c>
      <c r="FG15" s="31">
        <v>35600503.369999997</v>
      </c>
      <c r="FH15" s="31">
        <v>28128498.789999999</v>
      </c>
      <c r="FI15" s="31">
        <v>28797568.119999997</v>
      </c>
      <c r="FJ15" s="31">
        <v>36860024.799999997</v>
      </c>
      <c r="FK15" s="31">
        <v>72810600.830000013</v>
      </c>
      <c r="FL15" s="31">
        <v>111922048.45999999</v>
      </c>
      <c r="FM15" s="31">
        <v>143777311.01999998</v>
      </c>
      <c r="FN15" s="31">
        <v>139195812.46000001</v>
      </c>
      <c r="FO15" s="31">
        <v>123339774.32999998</v>
      </c>
      <c r="FP15" s="31">
        <v>111854469.44</v>
      </c>
      <c r="FQ15" s="31">
        <v>78540273.229999989</v>
      </c>
      <c r="FR15" s="31">
        <v>49389852.109999999</v>
      </c>
      <c r="FS15" s="31">
        <v>35732185.389999993</v>
      </c>
      <c r="FT15" s="31">
        <v>28261286.919999994</v>
      </c>
      <c r="FU15" s="31">
        <v>28979255.690000005</v>
      </c>
      <c r="FV15" s="31">
        <v>37047982.350000001</v>
      </c>
      <c r="FW15" s="31">
        <v>73027806.650000006</v>
      </c>
      <c r="FX15" s="31">
        <v>112450403.56</v>
      </c>
      <c r="FY15" s="31">
        <v>144823091.88999999</v>
      </c>
      <c r="FZ15" s="31">
        <v>139768457.30000001</v>
      </c>
      <c r="GA15" s="31">
        <v>121620649.86000001</v>
      </c>
      <c r="GB15" s="31">
        <v>110110740.98</v>
      </c>
      <c r="GC15" s="31">
        <v>78752078.799999997</v>
      </c>
      <c r="GD15" s="31">
        <v>49513275.019999996</v>
      </c>
      <c r="GE15" s="31">
        <v>35805037.389999993</v>
      </c>
      <c r="GF15" s="31">
        <v>28406636.419999998</v>
      </c>
      <c r="GG15" s="31">
        <v>29203247.289999995</v>
      </c>
      <c r="GH15" s="31">
        <v>37314901.640000001</v>
      </c>
      <c r="GI15" s="31">
        <v>73316238.810000002</v>
      </c>
      <c r="GJ15" s="31">
        <v>112760143.91999999</v>
      </c>
      <c r="GK15" s="31">
        <v>145303555.05000001</v>
      </c>
      <c r="GL15" s="31">
        <v>140223368.22</v>
      </c>
      <c r="GM15" s="31">
        <v>122055503.52000001</v>
      </c>
      <c r="GN15" s="31">
        <v>110516852.48000002</v>
      </c>
      <c r="GO15" s="31">
        <v>79091250.61999999</v>
      </c>
      <c r="GP15" s="31">
        <v>49810684.599999994</v>
      </c>
      <c r="GQ15" s="31">
        <v>36070208.109999999</v>
      </c>
      <c r="GR15" s="31">
        <v>28648470.140000001</v>
      </c>
      <c r="GS15" s="31">
        <v>29450889.710000001</v>
      </c>
      <c r="GT15" s="31">
        <v>37667527.339999996</v>
      </c>
      <c r="GU15" s="31">
        <v>73942657.040000021</v>
      </c>
      <c r="GV15" s="31">
        <v>113402738.16000001</v>
      </c>
      <c r="GW15" s="31">
        <v>146464336.71999997</v>
      </c>
      <c r="GX15" s="31">
        <v>141642069.24000001</v>
      </c>
      <c r="GY15" s="31">
        <v>123003770.47000001</v>
      </c>
      <c r="GZ15" s="31">
        <v>111308391.39</v>
      </c>
      <c r="HA15" s="31">
        <v>79751013.99000001</v>
      </c>
      <c r="HB15" s="31">
        <v>50238330.799999997</v>
      </c>
      <c r="HC15" s="31">
        <v>36363803.020000003</v>
      </c>
      <c r="HD15" s="31">
        <v>28879829.609999999</v>
      </c>
      <c r="HE15" s="31">
        <v>29647402.109999999</v>
      </c>
      <c r="HF15" s="31">
        <v>37804269.840000004</v>
      </c>
      <c r="HG15" s="31">
        <v>74106728.24000001</v>
      </c>
      <c r="HH15" s="31">
        <v>113796198.48</v>
      </c>
      <c r="HI15" s="31">
        <v>147286039.17000002</v>
      </c>
      <c r="HJ15" s="31">
        <v>142651581.03000003</v>
      </c>
      <c r="HK15" s="31">
        <v>125435201.57000001</v>
      </c>
      <c r="HL15" s="31">
        <v>113555573.89999998</v>
      </c>
      <c r="HM15" s="31">
        <v>80230635.570000008</v>
      </c>
      <c r="HN15" s="31">
        <v>50619054.07</v>
      </c>
      <c r="HO15" s="31">
        <v>36588184.130000003</v>
      </c>
      <c r="HP15" s="31">
        <v>29030200.189999998</v>
      </c>
      <c r="HQ15" s="31">
        <v>29754861.699999999</v>
      </c>
      <c r="HR15" s="31">
        <v>37918387.600000001</v>
      </c>
      <c r="HS15" s="31">
        <v>74391539.060000002</v>
      </c>
      <c r="HT15" s="31">
        <v>114045131.06000002</v>
      </c>
      <c r="HU15" s="31">
        <v>147736016.90000001</v>
      </c>
      <c r="HV15" s="31">
        <v>142934276.22000003</v>
      </c>
      <c r="HW15" s="31">
        <v>123744694.31999999</v>
      </c>
      <c r="HX15" s="31">
        <v>112231353.68000001</v>
      </c>
      <c r="HY15" s="31">
        <v>80690660.310000002</v>
      </c>
      <c r="HZ15" s="31">
        <v>50884829.400000006</v>
      </c>
      <c r="IA15" s="31">
        <v>36792446.589999996</v>
      </c>
      <c r="IB15" s="31">
        <v>29191839.930000003</v>
      </c>
      <c r="IC15" s="31">
        <v>29904022.180000003</v>
      </c>
      <c r="ID15" s="31">
        <v>38094215.860000007</v>
      </c>
      <c r="IE15" s="31">
        <v>74711021.510000005</v>
      </c>
      <c r="IF15" s="31">
        <v>114767249.73</v>
      </c>
      <c r="IG15" s="31">
        <v>147984909.82999998</v>
      </c>
      <c r="IH15" s="31">
        <v>142308446.11000001</v>
      </c>
      <c r="II15" s="31">
        <v>122890996.59</v>
      </c>
      <c r="IJ15" s="31">
        <v>111299063.98999999</v>
      </c>
      <c r="IK15" s="31">
        <v>80540627.160000011</v>
      </c>
      <c r="IL15" s="31">
        <v>50911616.729999997</v>
      </c>
      <c r="IM15" s="31">
        <v>36884428.25</v>
      </c>
      <c r="IN15" s="31">
        <v>29371541.719999999</v>
      </c>
      <c r="IO15" s="31">
        <v>30017931.650000002</v>
      </c>
      <c r="IP15" s="31">
        <v>38186965.870000005</v>
      </c>
      <c r="IQ15" s="31">
        <v>74445507.670000002</v>
      </c>
      <c r="IR15" s="31">
        <v>114002893.42</v>
      </c>
      <c r="IS15" s="31">
        <v>148734864.08000001</v>
      </c>
      <c r="IT15" s="31">
        <v>144452895.55000001</v>
      </c>
      <c r="IU15" s="31">
        <v>124654986.33999997</v>
      </c>
      <c r="IV15" s="31">
        <v>112828110.78999999</v>
      </c>
      <c r="IW15" s="31">
        <v>81525656.430000007</v>
      </c>
      <c r="IX15" s="31">
        <v>51425782.289999999</v>
      </c>
      <c r="IY15" s="31">
        <v>37228734.130000003</v>
      </c>
      <c r="IZ15" s="31">
        <v>29612437.949999999</v>
      </c>
      <c r="JA15" s="31">
        <v>30278127.790000003</v>
      </c>
      <c r="JB15" s="31">
        <v>38503635.789999999</v>
      </c>
      <c r="JC15" s="31">
        <v>75319723.760000005</v>
      </c>
      <c r="JD15" s="31">
        <v>115902868.65999998</v>
      </c>
      <c r="JE15" s="31">
        <v>150093651.06</v>
      </c>
      <c r="JF15" s="31">
        <v>144670513.81</v>
      </c>
      <c r="JG15" s="31">
        <v>126758323.48999999</v>
      </c>
      <c r="JH15" s="31">
        <v>114933153.34</v>
      </c>
      <c r="JI15" s="31">
        <v>81778824.889999986</v>
      </c>
      <c r="JJ15" s="31">
        <v>51680215.829999998</v>
      </c>
      <c r="JK15" s="31">
        <v>37446097.640000001</v>
      </c>
      <c r="JL15" s="31">
        <v>29822941.460000001</v>
      </c>
      <c r="JM15" s="31">
        <v>30474310.550000001</v>
      </c>
      <c r="JN15" s="31">
        <v>38750730.460000001</v>
      </c>
      <c r="JO15" s="31">
        <v>75562119.109999999</v>
      </c>
      <c r="JP15" s="31">
        <v>115721622.56999999</v>
      </c>
      <c r="JQ15" s="31">
        <v>150246582.38999999</v>
      </c>
      <c r="JR15" s="31">
        <v>145217093.75</v>
      </c>
      <c r="JS15" s="31">
        <v>125255767.16</v>
      </c>
      <c r="JT15" s="31">
        <v>113525191.34</v>
      </c>
      <c r="JU15" s="31">
        <v>82242619.819999993</v>
      </c>
      <c r="JV15" s="31">
        <v>51869464.859999999</v>
      </c>
      <c r="JW15" s="31">
        <v>37601017.840000004</v>
      </c>
      <c r="JX15" s="31">
        <v>30007714.539999999</v>
      </c>
      <c r="JY15" s="31">
        <v>30660884.199999999</v>
      </c>
      <c r="JZ15" s="31">
        <v>38886423.599999994</v>
      </c>
      <c r="KA15" s="31">
        <v>75831202.270000011</v>
      </c>
      <c r="KB15" s="31">
        <v>116223136.3</v>
      </c>
      <c r="KC15" s="31">
        <v>151023254.45000002</v>
      </c>
      <c r="KD15" s="31">
        <v>145992882.56000003</v>
      </c>
      <c r="KE15" s="31">
        <v>125757741.98999999</v>
      </c>
      <c r="KF15" s="31">
        <v>114067446.26000001</v>
      </c>
      <c r="KG15" s="31">
        <v>82714177.090000004</v>
      </c>
      <c r="KH15" s="31">
        <v>52209953.789999999</v>
      </c>
      <c r="KI15" s="31">
        <v>37873846.25</v>
      </c>
      <c r="KJ15" s="31">
        <v>30218979.780000001</v>
      </c>
      <c r="KK15" s="31">
        <v>30842431.130000003</v>
      </c>
      <c r="KL15" s="31">
        <v>39072001.120000005</v>
      </c>
      <c r="KM15" s="31">
        <v>76237445.340000004</v>
      </c>
      <c r="KN15" s="31">
        <v>116994580.25</v>
      </c>
      <c r="KO15" s="31">
        <v>152055536.01999998</v>
      </c>
      <c r="KP15" s="31">
        <v>146618288.17000002</v>
      </c>
      <c r="KQ15" s="31">
        <v>126015211.64</v>
      </c>
      <c r="KR15" s="31">
        <v>114498203.33</v>
      </c>
      <c r="KS15" s="31">
        <v>83088725.319999993</v>
      </c>
      <c r="KT15" s="31">
        <v>52426106.639999993</v>
      </c>
      <c r="KU15" s="31">
        <v>38042659.539999999</v>
      </c>
      <c r="KV15" s="31">
        <v>30372071.259999998</v>
      </c>
      <c r="KW15" s="31">
        <v>31025582.579999998</v>
      </c>
      <c r="KX15" s="31">
        <v>39315651.849999994</v>
      </c>
      <c r="KY15" s="31">
        <v>76744674.349999994</v>
      </c>
      <c r="KZ15" s="31">
        <v>117875883.66</v>
      </c>
      <c r="LA15" s="31">
        <v>153028490.27000001</v>
      </c>
      <c r="LB15" s="31">
        <v>147501851.84</v>
      </c>
      <c r="LC15" s="31">
        <v>128521646.28999999</v>
      </c>
      <c r="LD15" s="31">
        <v>116803876.48999999</v>
      </c>
      <c r="LE15" s="31">
        <v>83456436.810000002</v>
      </c>
      <c r="LF15" s="31">
        <v>52703133.959999993</v>
      </c>
      <c r="LG15" s="31">
        <v>38277439.960000001</v>
      </c>
      <c r="LH15" s="31">
        <v>30580735.16</v>
      </c>
      <c r="LI15" s="31">
        <v>31169867.18</v>
      </c>
      <c r="LJ15" s="31">
        <v>39423886.189999998</v>
      </c>
      <c r="LK15" s="31">
        <v>76930669.789999992</v>
      </c>
      <c r="LL15" s="31">
        <v>118052681.3</v>
      </c>
      <c r="LM15" s="31">
        <v>153955712.87</v>
      </c>
      <c r="LN15" s="31">
        <v>148819794.71000001</v>
      </c>
      <c r="LO15" s="31">
        <v>127417247.64999999</v>
      </c>
      <c r="LP15" s="31">
        <v>115372272.48999999</v>
      </c>
      <c r="LQ15" s="31">
        <v>83796509.440000013</v>
      </c>
      <c r="LR15" s="31">
        <v>53006550.530000001</v>
      </c>
      <c r="LS15" s="31">
        <v>38508956.459999993</v>
      </c>
      <c r="LT15" s="31">
        <v>30751897.130000003</v>
      </c>
      <c r="LU15" s="31">
        <v>31327509.290000003</v>
      </c>
      <c r="LV15" s="31">
        <v>39610555.149999999</v>
      </c>
      <c r="LW15" s="31">
        <v>77335911.310000002</v>
      </c>
      <c r="LX15" s="31">
        <v>118772654.3</v>
      </c>
      <c r="LY15" s="31">
        <v>155222813.91</v>
      </c>
      <c r="LZ15" s="31">
        <v>149832796.95000002</v>
      </c>
      <c r="MA15" s="31">
        <v>127629924.69</v>
      </c>
      <c r="MB15" s="31">
        <v>115405302.34</v>
      </c>
      <c r="MC15" s="31">
        <v>83825403.090000004</v>
      </c>
      <c r="MD15" s="31">
        <v>53177227.200000003</v>
      </c>
      <c r="ME15" s="31">
        <v>38714809.289999999</v>
      </c>
      <c r="MF15" s="31">
        <v>30912237.489999998</v>
      </c>
      <c r="MG15" s="31">
        <v>31480549.539999999</v>
      </c>
      <c r="MH15" s="31">
        <v>39800006.639999993</v>
      </c>
      <c r="MI15" s="31">
        <v>77610258.110000014</v>
      </c>
      <c r="MJ15" s="31">
        <v>119217806.19</v>
      </c>
      <c r="MK15" s="31">
        <v>156295919.38016582</v>
      </c>
      <c r="ML15" s="31"/>
      <c r="MM15" s="31"/>
      <c r="MN15" s="31"/>
      <c r="MO15" s="32">
        <f t="shared" si="12"/>
        <v>0</v>
      </c>
      <c r="MP15" s="32">
        <f t="shared" si="12"/>
        <v>0</v>
      </c>
      <c r="MQ15" s="32">
        <f t="shared" si="12"/>
        <v>0</v>
      </c>
      <c r="MR15" s="32">
        <f t="shared" si="12"/>
        <v>0</v>
      </c>
      <c r="MS15" s="32">
        <f t="shared" si="12"/>
        <v>0</v>
      </c>
      <c r="MT15" s="32">
        <f t="shared" si="12"/>
        <v>0</v>
      </c>
      <c r="MU15" s="32">
        <f t="shared" si="12"/>
        <v>0</v>
      </c>
      <c r="MV15" s="32">
        <f t="shared" si="12"/>
        <v>899019049.39999986</v>
      </c>
      <c r="MW15" s="32">
        <f t="shared" si="12"/>
        <v>897891075.42000008</v>
      </c>
      <c r="MX15" s="32">
        <f t="shared" si="12"/>
        <v>901955202.63000011</v>
      </c>
      <c r="MY15" s="32">
        <f t="shared" si="12"/>
        <v>899868492.63999987</v>
      </c>
      <c r="MZ15" s="32">
        <f t="shared" si="12"/>
        <v>906811817.36999989</v>
      </c>
      <c r="NA15" s="32">
        <f t="shared" si="12"/>
        <v>908541581.26999998</v>
      </c>
      <c r="NB15" s="32">
        <f t="shared" si="12"/>
        <v>916297610.52999997</v>
      </c>
      <c r="NC15" s="32">
        <f t="shared" si="12"/>
        <v>919351978.48999977</v>
      </c>
      <c r="ND15" s="32">
        <f t="shared" si="12"/>
        <v>927386543.6500001</v>
      </c>
      <c r="NE15" s="32">
        <f t="shared" si="13"/>
        <v>936365060.70999992</v>
      </c>
      <c r="NF15" s="32">
        <f t="shared" si="13"/>
        <v>946770404.59000003</v>
      </c>
      <c r="NG15" s="32">
        <f t="shared" si="13"/>
        <v>944463321.32999992</v>
      </c>
      <c r="NH15" s="32">
        <f t="shared" si="13"/>
        <v>949601550.61000013</v>
      </c>
      <c r="NI15" s="32">
        <f t="shared" si="13"/>
        <v>953282624.72000003</v>
      </c>
      <c r="NK15" s="33">
        <v>903929410</v>
      </c>
      <c r="NL15" s="33">
        <v>926702605</v>
      </c>
      <c r="NM15" s="33">
        <v>943351944</v>
      </c>
      <c r="NN15" s="33">
        <v>964500659</v>
      </c>
      <c r="NO15" s="33">
        <v>977397586</v>
      </c>
      <c r="NP15" s="33">
        <v>993525235</v>
      </c>
      <c r="NQ15" s="33">
        <v>1004434078</v>
      </c>
      <c r="NR15" s="33">
        <v>1020494269</v>
      </c>
      <c r="NS15" s="33">
        <v>1031416264</v>
      </c>
      <c r="NT15" s="33">
        <v>1044575614</v>
      </c>
      <c r="NU15" s="33">
        <v>1060237698</v>
      </c>
      <c r="NV15" s="33">
        <v>1077837462</v>
      </c>
      <c r="NW15" s="33">
        <v>1091550411</v>
      </c>
      <c r="NX15" s="33">
        <v>1115855980</v>
      </c>
      <c r="NY15" s="33">
        <v>1133205212</v>
      </c>
      <c r="NZ15" s="33">
        <v>1149459105</v>
      </c>
      <c r="OA15" s="33">
        <v>1167609408</v>
      </c>
      <c r="OB15" s="33">
        <v>1195435982</v>
      </c>
      <c r="OC15" s="33">
        <v>1213247863</v>
      </c>
      <c r="OD15" s="33">
        <v>1231659092</v>
      </c>
      <c r="OE15" s="33">
        <v>1254857098</v>
      </c>
      <c r="OG15" s="34">
        <f t="shared" si="14"/>
        <v>-903929410</v>
      </c>
      <c r="OH15" s="34">
        <f t="shared" si="14"/>
        <v>-926702605</v>
      </c>
      <c r="OI15" s="34">
        <f t="shared" si="14"/>
        <v>-943351944</v>
      </c>
      <c r="OJ15" s="34">
        <f t="shared" si="14"/>
        <v>-964500659</v>
      </c>
      <c r="OK15" s="34">
        <f t="shared" si="14"/>
        <v>-977397586</v>
      </c>
      <c r="OL15" s="34">
        <f t="shared" si="14"/>
        <v>-993525235</v>
      </c>
      <c r="OM15" s="34">
        <f t="shared" si="14"/>
        <v>-1004434078</v>
      </c>
      <c r="ON15" s="34">
        <f t="shared" si="14"/>
        <v>-121475219.60000014</v>
      </c>
      <c r="OO15" s="34">
        <f t="shared" si="14"/>
        <v>-133525188.57999992</v>
      </c>
      <c r="OP15" s="34">
        <f t="shared" si="14"/>
        <v>-142620411.36999989</v>
      </c>
      <c r="OQ15" s="34">
        <f t="shared" si="14"/>
        <v>-160369205.36000013</v>
      </c>
      <c r="OR15" s="34">
        <f t="shared" si="14"/>
        <v>-171025644.63000011</v>
      </c>
      <c r="OS15" s="34">
        <f t="shared" si="14"/>
        <v>-183008829.73000002</v>
      </c>
      <c r="OT15" s="34">
        <f t="shared" si="14"/>
        <v>-199558369.47000003</v>
      </c>
      <c r="OU15" s="34">
        <f t="shared" si="14"/>
        <v>-213853233.51000023</v>
      </c>
      <c r="OV15" s="34">
        <f t="shared" si="14"/>
        <v>-222072561.3499999</v>
      </c>
      <c r="OW15" s="34">
        <f t="shared" si="15"/>
        <v>-231244347.29000008</v>
      </c>
      <c r="OX15" s="34">
        <f t="shared" si="15"/>
        <v>-248665577.40999997</v>
      </c>
      <c r="OY15" s="34">
        <f t="shared" si="15"/>
        <v>-268784541.67000008</v>
      </c>
      <c r="OZ15" s="34">
        <f t="shared" si="15"/>
        <v>-282057541.38999987</v>
      </c>
      <c r="PA15" s="34">
        <f t="shared" si="15"/>
        <v>-301574473.27999997</v>
      </c>
    </row>
    <row r="16" spans="1:417" x14ac:dyDescent="0.2">
      <c r="A16" s="36" t="s">
        <v>19</v>
      </c>
      <c r="B16" s="31">
        <v>3925815.01</v>
      </c>
      <c r="C16" s="31">
        <v>3703662.6799999997</v>
      </c>
      <c r="D16" s="31">
        <v>3399395.4000000004</v>
      </c>
      <c r="E16" s="31">
        <v>2552295.2999999998</v>
      </c>
      <c r="F16" s="31">
        <v>2299566.92</v>
      </c>
      <c r="G16" s="31">
        <v>1794786.72</v>
      </c>
      <c r="H16" s="31">
        <v>1736985</v>
      </c>
      <c r="I16" s="31">
        <v>1836009.5899999999</v>
      </c>
      <c r="J16" s="31">
        <v>1794152.48</v>
      </c>
      <c r="K16" s="31">
        <v>2740736.1799999997</v>
      </c>
      <c r="L16" s="31">
        <v>3081958.75</v>
      </c>
      <c r="M16" s="31">
        <v>3917922.4</v>
      </c>
      <c r="N16" s="31">
        <v>3162509.71</v>
      </c>
      <c r="O16" s="31">
        <v>3098991.42</v>
      </c>
      <c r="P16" s="31">
        <v>2937709.6100000003</v>
      </c>
      <c r="Q16" s="31">
        <v>2285147.4900000002</v>
      </c>
      <c r="R16" s="31">
        <v>2162525.65</v>
      </c>
      <c r="S16" s="31">
        <v>1748839.4400000002</v>
      </c>
      <c r="T16" s="31">
        <v>1695361.02</v>
      </c>
      <c r="U16" s="31">
        <v>1789755.7599999998</v>
      </c>
      <c r="V16" s="31">
        <v>1738933.23</v>
      </c>
      <c r="W16" s="31">
        <v>2628646.5099999998</v>
      </c>
      <c r="X16" s="31">
        <v>2930749.8400000003</v>
      </c>
      <c r="Y16" s="31">
        <v>3728894.7800000003</v>
      </c>
      <c r="Z16" s="31">
        <v>3026369.63</v>
      </c>
      <c r="AA16" s="31">
        <v>3007437.92</v>
      </c>
      <c r="AB16" s="31">
        <v>2832478.32</v>
      </c>
      <c r="AC16" s="31">
        <v>2184698.79</v>
      </c>
      <c r="AD16" s="31">
        <v>2076597.4100000001</v>
      </c>
      <c r="AE16" s="31">
        <v>1687107.1700000002</v>
      </c>
      <c r="AF16" s="31">
        <v>1639827.23</v>
      </c>
      <c r="AG16" s="31">
        <v>1731259.2100000002</v>
      </c>
      <c r="AH16" s="31">
        <v>1675968.15</v>
      </c>
      <c r="AI16" s="31">
        <v>2522966.42</v>
      </c>
      <c r="AJ16" s="31">
        <v>2799770.01</v>
      </c>
      <c r="AK16" s="31">
        <v>3546547.68</v>
      </c>
      <c r="AL16" s="31">
        <v>2848971.12</v>
      </c>
      <c r="AM16" s="31">
        <v>2801175.68</v>
      </c>
      <c r="AN16" s="31">
        <v>2663137.08</v>
      </c>
      <c r="AO16" s="31">
        <v>2082207.39</v>
      </c>
      <c r="AP16" s="31">
        <v>1985430.07</v>
      </c>
      <c r="AQ16" s="31">
        <v>1620791.17</v>
      </c>
      <c r="AR16" s="31">
        <v>1577368.35</v>
      </c>
      <c r="AS16" s="31">
        <v>1664312.77</v>
      </c>
      <c r="AT16" s="31">
        <v>1606265.86</v>
      </c>
      <c r="AU16" s="31">
        <v>2403339.17</v>
      </c>
      <c r="AV16" s="31">
        <v>2652701.4899999998</v>
      </c>
      <c r="AW16" s="31">
        <v>3371570.5</v>
      </c>
      <c r="AX16" s="31">
        <v>2724464.6799999997</v>
      </c>
      <c r="AY16" s="31">
        <v>2676548.04</v>
      </c>
      <c r="AZ16" s="31">
        <v>2541771.36</v>
      </c>
      <c r="BA16" s="31">
        <v>1987170.5999999999</v>
      </c>
      <c r="BB16" s="31">
        <v>1894253.1600000001</v>
      </c>
      <c r="BC16" s="31">
        <v>1551209.6400000001</v>
      </c>
      <c r="BD16" s="31">
        <v>1512762.87</v>
      </c>
      <c r="BE16" s="31">
        <v>1597145.6400000001</v>
      </c>
      <c r="BF16" s="31">
        <v>1539144.4400000002</v>
      </c>
      <c r="BG16" s="31">
        <v>2291718.27</v>
      </c>
      <c r="BH16" s="31">
        <v>2518066.4</v>
      </c>
      <c r="BI16" s="31">
        <v>3197725.87</v>
      </c>
      <c r="BJ16" s="31">
        <v>2582065.2000000002</v>
      </c>
      <c r="BK16" s="31">
        <v>2530770.56</v>
      </c>
      <c r="BL16" s="31">
        <v>2405483.21</v>
      </c>
      <c r="BM16" s="31">
        <v>1885097.1600000001</v>
      </c>
      <c r="BN16" s="31">
        <v>1800538.02</v>
      </c>
      <c r="BO16" s="31">
        <v>1483048.75</v>
      </c>
      <c r="BP16" s="31">
        <v>1449794.19</v>
      </c>
      <c r="BQ16" s="31">
        <v>1530750.1700000002</v>
      </c>
      <c r="BR16" s="31">
        <v>1471350.1099999999</v>
      </c>
      <c r="BS16" s="31">
        <v>2174178.08</v>
      </c>
      <c r="BT16" s="31">
        <v>2375190.38</v>
      </c>
      <c r="BU16" s="31">
        <v>3017978.19</v>
      </c>
      <c r="BV16" s="31">
        <v>2458413.6999999997</v>
      </c>
      <c r="BW16" s="31">
        <v>2433662.08</v>
      </c>
      <c r="BX16" s="31">
        <v>2298802.31</v>
      </c>
      <c r="BY16" s="31">
        <v>1789121.41</v>
      </c>
      <c r="BZ16" s="31">
        <v>1713052.42</v>
      </c>
      <c r="CA16" s="31">
        <v>1415388.83</v>
      </c>
      <c r="CB16" s="31">
        <v>1386369.66</v>
      </c>
      <c r="CC16" s="31">
        <v>1464566.03</v>
      </c>
      <c r="CD16" s="31">
        <v>1405122.98</v>
      </c>
      <c r="CE16" s="31">
        <v>2065738.07</v>
      </c>
      <c r="CF16" s="31">
        <v>2245739.0299999998</v>
      </c>
      <c r="CG16" s="31">
        <v>2845608.1100000003</v>
      </c>
      <c r="CH16" s="31">
        <v>2302414.25</v>
      </c>
      <c r="CI16" s="31">
        <v>2264400.15</v>
      </c>
      <c r="CJ16" s="31">
        <v>2160713.79</v>
      </c>
      <c r="CK16" s="31">
        <v>1702983.0999999999</v>
      </c>
      <c r="CL16" s="31">
        <v>1632562.05</v>
      </c>
      <c r="CM16" s="31">
        <v>1352169.0699999998</v>
      </c>
      <c r="CN16" s="31">
        <v>1324223.19</v>
      </c>
      <c r="CO16" s="31">
        <v>1397268.59</v>
      </c>
      <c r="CP16" s="31">
        <v>1334996.4100000001</v>
      </c>
      <c r="CQ16" s="31">
        <v>1952119.46</v>
      </c>
      <c r="CR16" s="31">
        <v>2114481.64</v>
      </c>
      <c r="CS16" s="31">
        <v>2677550.7400000002</v>
      </c>
      <c r="CT16" s="31">
        <v>2165817.96</v>
      </c>
      <c r="CU16" s="31">
        <v>2131936.23</v>
      </c>
      <c r="CV16" s="31">
        <v>2040987.1600000001</v>
      </c>
      <c r="CW16" s="31">
        <v>1613432.8399999999</v>
      </c>
      <c r="CX16" s="31">
        <v>1549443.8</v>
      </c>
      <c r="CY16" s="31">
        <v>1287402.49</v>
      </c>
      <c r="CZ16" s="31">
        <v>1260639.1600000001</v>
      </c>
      <c r="DA16" s="31">
        <v>1329339.0699999998</v>
      </c>
      <c r="DB16" s="31">
        <v>1268944.2799999998</v>
      </c>
      <c r="DC16" s="31">
        <v>1844770.5</v>
      </c>
      <c r="DD16" s="31">
        <v>1986621.04</v>
      </c>
      <c r="DE16" s="31">
        <v>2510297.9</v>
      </c>
      <c r="DF16" s="31">
        <v>2035434.96</v>
      </c>
      <c r="DG16" s="31">
        <v>2007845.28</v>
      </c>
      <c r="DH16" s="31">
        <v>1923369.06</v>
      </c>
      <c r="DI16" s="31">
        <v>1523975.48</v>
      </c>
      <c r="DJ16" s="31">
        <v>1466211.54</v>
      </c>
      <c r="DK16" s="31">
        <v>1221918.78</v>
      </c>
      <c r="DL16" s="31">
        <v>1195784.29</v>
      </c>
      <c r="DM16" s="31">
        <v>1258846.8600000001</v>
      </c>
      <c r="DN16" s="31">
        <v>1199646.8799999999</v>
      </c>
      <c r="DO16" s="31">
        <v>1734349.74</v>
      </c>
      <c r="DP16" s="31">
        <v>1852660.6500000001</v>
      </c>
      <c r="DQ16" s="31">
        <v>2330374.14</v>
      </c>
      <c r="DR16" s="31">
        <v>1907854.6600000001</v>
      </c>
      <c r="DS16" s="31">
        <v>1908117.88</v>
      </c>
      <c r="DT16" s="31">
        <v>1821058.94</v>
      </c>
      <c r="DU16" s="31">
        <v>1434431.63</v>
      </c>
      <c r="DV16" s="31">
        <v>1381002.6300000001</v>
      </c>
      <c r="DW16" s="31">
        <v>1153175.68</v>
      </c>
      <c r="DX16" s="31">
        <v>1128794.31</v>
      </c>
      <c r="DY16" s="31">
        <v>1187135.73</v>
      </c>
      <c r="DZ16" s="31">
        <v>1128664.5</v>
      </c>
      <c r="EA16" s="31">
        <v>1624361.2</v>
      </c>
      <c r="EB16" s="31">
        <v>1720619.8800000001</v>
      </c>
      <c r="EC16" s="31">
        <v>2149668.4899999998</v>
      </c>
      <c r="ED16" s="31">
        <v>1748695.75</v>
      </c>
      <c r="EE16" s="31">
        <v>1733624.58</v>
      </c>
      <c r="EF16" s="31">
        <v>1670875.6600000001</v>
      </c>
      <c r="EG16" s="31">
        <v>1336942.77</v>
      </c>
      <c r="EH16" s="31">
        <v>1291752.97</v>
      </c>
      <c r="EI16" s="31">
        <v>1084075.99</v>
      </c>
      <c r="EJ16" s="31">
        <v>1061376.58</v>
      </c>
      <c r="EK16" s="31">
        <v>1114895.48</v>
      </c>
      <c r="EL16" s="31">
        <v>1055637.57</v>
      </c>
      <c r="EM16" s="31">
        <v>1504522.44</v>
      </c>
      <c r="EN16" s="31">
        <v>1581565.68</v>
      </c>
      <c r="EO16" s="31">
        <v>1977677.99</v>
      </c>
      <c r="EP16" s="31">
        <v>1614028.92</v>
      </c>
      <c r="EQ16" s="31">
        <v>1598166.67</v>
      </c>
      <c r="ER16" s="31">
        <v>1542456.29</v>
      </c>
      <c r="ES16" s="31">
        <v>1242132.48</v>
      </c>
      <c r="ET16" s="31">
        <v>1204840.33</v>
      </c>
      <c r="EU16" s="31">
        <v>1014823.02</v>
      </c>
      <c r="EV16" s="31">
        <v>992754.89</v>
      </c>
      <c r="EW16" s="31">
        <v>1041679.6000000001</v>
      </c>
      <c r="EX16" s="31">
        <v>982905.94</v>
      </c>
      <c r="EY16" s="31">
        <v>1390200.79</v>
      </c>
      <c r="EZ16" s="31">
        <v>1452027.17</v>
      </c>
      <c r="FA16" s="31">
        <v>1811185.5799999998</v>
      </c>
      <c r="FB16" s="31">
        <v>1476074.71</v>
      </c>
      <c r="FC16" s="31">
        <v>1458578.32</v>
      </c>
      <c r="FD16" s="31">
        <v>1414655.08</v>
      </c>
      <c r="FE16" s="31">
        <v>1149149.05</v>
      </c>
      <c r="FF16" s="31">
        <v>1117121.74</v>
      </c>
      <c r="FG16" s="31">
        <v>943888.8</v>
      </c>
      <c r="FH16" s="31">
        <v>922561.09000000008</v>
      </c>
      <c r="FI16" s="31">
        <v>966449.26</v>
      </c>
      <c r="FJ16" s="31">
        <v>907328.30999999994</v>
      </c>
      <c r="FK16" s="31">
        <v>1269746.28</v>
      </c>
      <c r="FL16" s="31">
        <v>1316062</v>
      </c>
      <c r="FM16" s="31">
        <v>1640141.03</v>
      </c>
      <c r="FN16" s="31">
        <v>1349367.68</v>
      </c>
      <c r="FO16" s="31">
        <v>1347654.4600000002</v>
      </c>
      <c r="FP16" s="31">
        <v>1300116.56</v>
      </c>
      <c r="FQ16" s="31">
        <v>1052008.93</v>
      </c>
      <c r="FR16" s="31">
        <v>1026083.6499999999</v>
      </c>
      <c r="FS16" s="31">
        <v>870803.55</v>
      </c>
      <c r="FT16" s="31">
        <v>850764.15</v>
      </c>
      <c r="FU16" s="31">
        <v>889965.98</v>
      </c>
      <c r="FV16" s="31">
        <v>832435.42</v>
      </c>
      <c r="FW16" s="31">
        <v>1151044.1100000001</v>
      </c>
      <c r="FX16" s="31">
        <v>1180549.27</v>
      </c>
      <c r="FY16" s="31">
        <v>1466586.1700000002</v>
      </c>
      <c r="FZ16" s="31">
        <v>1198756.93</v>
      </c>
      <c r="GA16" s="31">
        <v>1186186.8600000001</v>
      </c>
      <c r="GB16" s="31">
        <v>1157137</v>
      </c>
      <c r="GC16" s="31">
        <v>953481.94000000006</v>
      </c>
      <c r="GD16" s="31">
        <v>932282.05</v>
      </c>
      <c r="GE16" s="31">
        <v>795783.39</v>
      </c>
      <c r="GF16" s="31">
        <v>777525.35</v>
      </c>
      <c r="GG16" s="31">
        <v>812390.47</v>
      </c>
      <c r="GH16" s="31">
        <v>756764.54999999993</v>
      </c>
      <c r="GI16" s="31">
        <v>1030933.18</v>
      </c>
      <c r="GJ16" s="31">
        <v>1041940.74</v>
      </c>
      <c r="GK16" s="31">
        <v>1288040.8399999999</v>
      </c>
      <c r="GL16" s="31">
        <v>1054827.3700000001</v>
      </c>
      <c r="GM16" s="31">
        <v>1048194.4</v>
      </c>
      <c r="GN16" s="31">
        <v>1028604.8200000001</v>
      </c>
      <c r="GO16" s="31">
        <v>855002.08000000007</v>
      </c>
      <c r="GP16" s="31">
        <v>838691.47</v>
      </c>
      <c r="GQ16" s="31">
        <v>721001.86</v>
      </c>
      <c r="GR16" s="31">
        <v>703729.61</v>
      </c>
      <c r="GS16" s="31">
        <v>733548.71</v>
      </c>
      <c r="GT16" s="31">
        <v>680737.46</v>
      </c>
      <c r="GU16" s="31">
        <v>913051.67</v>
      </c>
      <c r="GV16" s="31">
        <v>904955.14</v>
      </c>
      <c r="GW16" s="31">
        <v>1111966.8600000001</v>
      </c>
      <c r="GX16" s="31">
        <v>915409.88</v>
      </c>
      <c r="GY16" s="31">
        <v>913922.6</v>
      </c>
      <c r="GZ16" s="31">
        <v>902623.55999999994</v>
      </c>
      <c r="HA16" s="31">
        <v>758296.84000000008</v>
      </c>
      <c r="HB16" s="31">
        <v>746070.6100000001</v>
      </c>
      <c r="HC16" s="31">
        <v>646158.14</v>
      </c>
      <c r="HD16" s="31">
        <v>629490.52</v>
      </c>
      <c r="HE16" s="31">
        <v>654039.79</v>
      </c>
      <c r="HF16" s="31">
        <v>603164.41</v>
      </c>
      <c r="HG16" s="31">
        <v>792211.84</v>
      </c>
      <c r="HH16" s="31">
        <v>766526.3899999999</v>
      </c>
      <c r="HI16" s="31">
        <v>933634.91</v>
      </c>
      <c r="HJ16" s="31">
        <v>777075.24</v>
      </c>
      <c r="HK16" s="31">
        <v>790437.32</v>
      </c>
      <c r="HL16" s="31">
        <v>782991.9</v>
      </c>
      <c r="HM16" s="31">
        <v>660552.57000000007</v>
      </c>
      <c r="HN16" s="31">
        <v>652813.5</v>
      </c>
      <c r="HO16" s="31">
        <v>570608.18999999994</v>
      </c>
      <c r="HP16" s="31">
        <v>554400.16</v>
      </c>
      <c r="HQ16" s="31">
        <v>573549.56000000006</v>
      </c>
      <c r="HR16" s="31">
        <v>525158.67999999993</v>
      </c>
      <c r="HS16" s="31">
        <v>671672.65</v>
      </c>
      <c r="HT16" s="31">
        <v>626587.75</v>
      </c>
      <c r="HU16" s="31">
        <v>752564.04</v>
      </c>
      <c r="HV16" s="31">
        <v>626927.49</v>
      </c>
      <c r="HW16" s="31">
        <v>637935.69000000006</v>
      </c>
      <c r="HX16" s="31">
        <v>646168.03</v>
      </c>
      <c r="HY16" s="31">
        <v>562036.87</v>
      </c>
      <c r="HZ16" s="31">
        <v>558232.35</v>
      </c>
      <c r="IA16" s="31">
        <v>494350.62</v>
      </c>
      <c r="IB16" s="31">
        <v>478772.08999999997</v>
      </c>
      <c r="IC16" s="31">
        <v>492728.67</v>
      </c>
      <c r="ID16" s="31">
        <v>446965.25</v>
      </c>
      <c r="IE16" s="31">
        <v>549480.46</v>
      </c>
      <c r="IF16" s="31">
        <v>483667.88</v>
      </c>
      <c r="IG16" s="31">
        <v>566493.16</v>
      </c>
      <c r="IH16" s="31">
        <v>474201.28</v>
      </c>
      <c r="II16" s="31">
        <v>493654.42</v>
      </c>
      <c r="IJ16" s="31">
        <v>512036.31999999995</v>
      </c>
      <c r="IK16" s="31">
        <v>459895.68</v>
      </c>
      <c r="IL16" s="31">
        <v>461486.36</v>
      </c>
      <c r="IM16" s="31">
        <v>416699.32999999996</v>
      </c>
      <c r="IN16" s="31">
        <v>401995.49</v>
      </c>
      <c r="IO16" s="31">
        <v>410520.19</v>
      </c>
      <c r="IP16" s="31">
        <v>367413.19999999995</v>
      </c>
      <c r="IQ16" s="31">
        <v>421578.32999999996</v>
      </c>
      <c r="IR16" s="31">
        <v>324068.52999999997</v>
      </c>
      <c r="IS16" s="31">
        <v>362415.41000000003</v>
      </c>
      <c r="IT16" s="31">
        <v>309333.40000000002</v>
      </c>
      <c r="IU16" s="31">
        <v>341786.43</v>
      </c>
      <c r="IV16" s="31">
        <v>371287.66000000003</v>
      </c>
      <c r="IW16" s="31">
        <v>351992.59</v>
      </c>
      <c r="IX16" s="31">
        <v>361523.9</v>
      </c>
      <c r="IY16" s="31">
        <v>335857.55000000005</v>
      </c>
      <c r="IZ16" s="31">
        <v>320604.12</v>
      </c>
      <c r="JA16" s="31">
        <v>322483.83</v>
      </c>
      <c r="JB16" s="31">
        <v>280723.03999999998</v>
      </c>
      <c r="JC16" s="31">
        <v>247262.81</v>
      </c>
      <c r="JD16" s="31">
        <v>-12923.73000000001</v>
      </c>
      <c r="JE16" s="31">
        <v>-186198.49000000002</v>
      </c>
      <c r="JF16" s="31">
        <v>229456.44</v>
      </c>
      <c r="JG16" s="31">
        <v>227386.37</v>
      </c>
      <c r="JH16" s="31">
        <v>242087.64</v>
      </c>
      <c r="JI16" s="31">
        <v>228248.33</v>
      </c>
      <c r="JJ16" s="31">
        <v>211594.18</v>
      </c>
      <c r="JK16" s="31">
        <v>207171.81</v>
      </c>
      <c r="JL16" s="31">
        <v>196745.72</v>
      </c>
      <c r="JM16" s="31">
        <v>200236.36</v>
      </c>
      <c r="JN16" s="31">
        <v>181134.46</v>
      </c>
      <c r="JO16" s="31">
        <v>210517.73</v>
      </c>
      <c r="JP16" s="31">
        <v>221650.62</v>
      </c>
      <c r="JQ16" s="31">
        <v>243619.39</v>
      </c>
      <c r="JR16" s="31">
        <v>228331.67</v>
      </c>
      <c r="JS16" s="31">
        <v>222977.28</v>
      </c>
      <c r="JT16" s="31">
        <v>239102.41</v>
      </c>
      <c r="JU16" s="31">
        <v>228021.42</v>
      </c>
      <c r="JV16" s="31">
        <v>211317.31</v>
      </c>
      <c r="JW16" s="31">
        <v>206938.91</v>
      </c>
      <c r="JX16" s="31">
        <v>196580.12</v>
      </c>
      <c r="JY16" s="31">
        <v>200071.49</v>
      </c>
      <c r="JZ16" s="31">
        <v>180908.25</v>
      </c>
      <c r="KA16" s="31">
        <v>210220.22</v>
      </c>
      <c r="KB16" s="31">
        <v>221332.09</v>
      </c>
      <c r="KC16" s="31">
        <v>243358.06</v>
      </c>
      <c r="KD16" s="31">
        <v>228135.06</v>
      </c>
      <c r="KE16" s="31">
        <v>222706.74</v>
      </c>
      <c r="KF16" s="31">
        <v>238856.64</v>
      </c>
      <c r="KG16" s="31">
        <v>227830.34</v>
      </c>
      <c r="KH16" s="31">
        <v>211152.84</v>
      </c>
      <c r="KI16" s="31">
        <v>206793.99</v>
      </c>
      <c r="KJ16" s="31">
        <v>196436.31</v>
      </c>
      <c r="KK16" s="31">
        <v>199889.6</v>
      </c>
      <c r="KL16" s="31">
        <v>180714.55</v>
      </c>
      <c r="KM16" s="31">
        <v>209996.91</v>
      </c>
      <c r="KN16" s="31">
        <v>221149.27</v>
      </c>
      <c r="KO16" s="31">
        <v>243196.2</v>
      </c>
      <c r="KP16" s="31">
        <v>227856.51</v>
      </c>
      <c r="KQ16" s="31">
        <v>222329.09</v>
      </c>
      <c r="KR16" s="31">
        <v>238574.39</v>
      </c>
      <c r="KS16" s="31">
        <v>227598.16</v>
      </c>
      <c r="KT16" s="31">
        <v>210902.82</v>
      </c>
      <c r="KU16" s="31">
        <v>206573.63</v>
      </c>
      <c r="KV16" s="31">
        <v>196255.65</v>
      </c>
      <c r="KW16" s="31">
        <v>199732.47</v>
      </c>
      <c r="KX16" s="31">
        <v>180581.6</v>
      </c>
      <c r="KY16" s="31">
        <v>209870.27</v>
      </c>
      <c r="KZ16" s="31">
        <v>221038.33</v>
      </c>
      <c r="LA16" s="31">
        <v>242974.02</v>
      </c>
      <c r="LB16" s="31">
        <v>228482.98</v>
      </c>
      <c r="LC16" s="31">
        <v>226149.58</v>
      </c>
      <c r="LD16" s="31">
        <v>240997.14</v>
      </c>
      <c r="LE16" s="31">
        <v>227359.24</v>
      </c>
      <c r="LF16" s="31">
        <v>210687.46</v>
      </c>
      <c r="LG16" s="31">
        <v>206424.28</v>
      </c>
      <c r="LH16" s="31">
        <v>196129.42</v>
      </c>
      <c r="LI16" s="31">
        <v>199554.88</v>
      </c>
      <c r="LJ16" s="31">
        <v>180353.37</v>
      </c>
      <c r="LK16" s="31">
        <v>209566.48</v>
      </c>
      <c r="LL16" s="31">
        <v>220680.9</v>
      </c>
      <c r="LM16" s="31">
        <v>242788.17</v>
      </c>
      <c r="LN16" s="31">
        <v>227632.25</v>
      </c>
      <c r="LO16" s="31">
        <v>221948.09</v>
      </c>
      <c r="LP16" s="31">
        <v>237994.51</v>
      </c>
      <c r="LQ16" s="31">
        <v>227083.49</v>
      </c>
      <c r="LR16" s="31">
        <v>210522.98</v>
      </c>
      <c r="LS16" s="31">
        <v>206260.68</v>
      </c>
      <c r="LT16" s="31">
        <v>195960.6</v>
      </c>
      <c r="LU16" s="31">
        <v>199377.27</v>
      </c>
      <c r="LV16" s="31">
        <v>180182.94</v>
      </c>
      <c r="LW16" s="31">
        <v>209346.97</v>
      </c>
      <c r="LX16" s="31">
        <v>220483.8</v>
      </c>
      <c r="LY16" s="31">
        <v>242695.61</v>
      </c>
      <c r="LZ16" s="31">
        <v>227496.3</v>
      </c>
      <c r="MA16" s="31">
        <v>221593.93</v>
      </c>
      <c r="MB16" s="31">
        <v>237558.2</v>
      </c>
      <c r="MC16" s="31">
        <v>226683.98</v>
      </c>
      <c r="MD16" s="31">
        <v>210290</v>
      </c>
      <c r="ME16" s="31">
        <v>206069.84</v>
      </c>
      <c r="MF16" s="31">
        <v>195785.28</v>
      </c>
      <c r="MG16" s="31">
        <v>199201.1</v>
      </c>
      <c r="MH16" s="31">
        <v>179980.04</v>
      </c>
      <c r="MI16" s="31">
        <v>209093.66</v>
      </c>
      <c r="MJ16" s="31">
        <v>220254.79</v>
      </c>
      <c r="MK16" s="31">
        <v>242528.98185763715</v>
      </c>
      <c r="ML16" s="31"/>
      <c r="MM16" s="31"/>
      <c r="MN16" s="31"/>
      <c r="MO16" s="32">
        <f t="shared" si="12"/>
        <v>0</v>
      </c>
      <c r="MP16" s="32">
        <f t="shared" si="12"/>
        <v>0</v>
      </c>
      <c r="MQ16" s="32">
        <f t="shared" si="12"/>
        <v>0</v>
      </c>
      <c r="MR16" s="32">
        <f t="shared" si="12"/>
        <v>0</v>
      </c>
      <c r="MS16" s="32">
        <f t="shared" si="12"/>
        <v>0</v>
      </c>
      <c r="MT16" s="32">
        <f t="shared" si="12"/>
        <v>0</v>
      </c>
      <c r="MU16" s="32">
        <f t="shared" si="12"/>
        <v>0</v>
      </c>
      <c r="MV16" s="32">
        <f t="shared" si="12"/>
        <v>32783286.43</v>
      </c>
      <c r="MW16" s="32">
        <f t="shared" si="12"/>
        <v>29908064.460000005</v>
      </c>
      <c r="MX16" s="32">
        <f t="shared" si="12"/>
        <v>28731027.939999998</v>
      </c>
      <c r="MY16" s="32">
        <f t="shared" si="12"/>
        <v>27277270.650000002</v>
      </c>
      <c r="MZ16" s="32">
        <f t="shared" si="12"/>
        <v>26031980.970000003</v>
      </c>
      <c r="NA16" s="32">
        <f t="shared" si="12"/>
        <v>24706244.019999996</v>
      </c>
      <c r="NB16" s="32">
        <f t="shared" si="12"/>
        <v>23521584.629999999</v>
      </c>
      <c r="NC16" s="32">
        <f t="shared" si="12"/>
        <v>22215882.440000005</v>
      </c>
      <c r="ND16" s="32">
        <f t="shared" si="12"/>
        <v>20989632.43</v>
      </c>
      <c r="NE16" s="32">
        <f t="shared" si="13"/>
        <v>19750417.66</v>
      </c>
      <c r="NF16" s="32">
        <f t="shared" si="13"/>
        <v>18544885.530000001</v>
      </c>
      <c r="NG16" s="32">
        <f t="shared" si="13"/>
        <v>17161643.459999997</v>
      </c>
      <c r="NH16" s="32">
        <f t="shared" si="13"/>
        <v>15887201.68</v>
      </c>
      <c r="NI16" s="32">
        <f t="shared" si="13"/>
        <v>14581755.67</v>
      </c>
      <c r="NK16" s="33">
        <v>47618002</v>
      </c>
      <c r="NL16" s="33">
        <v>48281107</v>
      </c>
      <c r="NM16" s="33">
        <v>48661523</v>
      </c>
      <c r="NN16" s="33">
        <v>48901354</v>
      </c>
      <c r="NO16" s="33">
        <v>48818063</v>
      </c>
      <c r="NP16" s="33">
        <v>48678054</v>
      </c>
      <c r="NQ16" s="33">
        <v>48089090</v>
      </c>
      <c r="NR16" s="33">
        <v>47636243</v>
      </c>
      <c r="NS16" s="33">
        <v>47092988</v>
      </c>
      <c r="NT16" s="33">
        <v>46974798</v>
      </c>
      <c r="NU16" s="33">
        <v>46608794</v>
      </c>
      <c r="NV16" s="33">
        <v>46279733</v>
      </c>
      <c r="NW16" s="33">
        <v>46044344</v>
      </c>
      <c r="NX16" s="33">
        <v>46103463</v>
      </c>
      <c r="NY16" s="33">
        <v>45756818</v>
      </c>
      <c r="NZ16" s="33">
        <v>45572622</v>
      </c>
      <c r="OA16" s="33">
        <v>45491209</v>
      </c>
      <c r="OB16" s="33">
        <v>45612352</v>
      </c>
      <c r="OC16" s="33">
        <v>45328304</v>
      </c>
      <c r="OD16" s="33">
        <v>45214373</v>
      </c>
      <c r="OE16" s="33">
        <v>45215297</v>
      </c>
      <c r="OG16" s="34">
        <f t="shared" si="14"/>
        <v>-47618002</v>
      </c>
      <c r="OH16" s="34">
        <f t="shared" si="14"/>
        <v>-48281107</v>
      </c>
      <c r="OI16" s="34">
        <f t="shared" si="14"/>
        <v>-48661523</v>
      </c>
      <c r="OJ16" s="34">
        <f t="shared" si="14"/>
        <v>-48901354</v>
      </c>
      <c r="OK16" s="34">
        <f t="shared" si="14"/>
        <v>-48818063</v>
      </c>
      <c r="OL16" s="34">
        <f t="shared" si="14"/>
        <v>-48678054</v>
      </c>
      <c r="OM16" s="34">
        <f t="shared" si="14"/>
        <v>-48089090</v>
      </c>
      <c r="ON16" s="34">
        <f t="shared" si="14"/>
        <v>-14852956.57</v>
      </c>
      <c r="OO16" s="34">
        <f t="shared" si="14"/>
        <v>-17184923.539999995</v>
      </c>
      <c r="OP16" s="34">
        <f t="shared" si="14"/>
        <v>-18243770.060000002</v>
      </c>
      <c r="OQ16" s="34">
        <f t="shared" si="14"/>
        <v>-19331523.349999998</v>
      </c>
      <c r="OR16" s="34">
        <f t="shared" si="14"/>
        <v>-20247752.029999997</v>
      </c>
      <c r="OS16" s="34">
        <f t="shared" si="14"/>
        <v>-21338099.980000004</v>
      </c>
      <c r="OT16" s="34">
        <f t="shared" si="14"/>
        <v>-22581878.370000001</v>
      </c>
      <c r="OU16" s="34">
        <f t="shared" si="14"/>
        <v>-23540935.559999995</v>
      </c>
      <c r="OV16" s="34">
        <f t="shared" si="14"/>
        <v>-24582989.57</v>
      </c>
      <c r="OW16" s="34">
        <f t="shared" si="15"/>
        <v>-25740791.34</v>
      </c>
      <c r="OX16" s="34">
        <f t="shared" si="15"/>
        <v>-27067466.469999999</v>
      </c>
      <c r="OY16" s="34">
        <f t="shared" si="15"/>
        <v>-28166660.540000003</v>
      </c>
      <c r="OZ16" s="34">
        <f t="shared" si="15"/>
        <v>-29327171.32</v>
      </c>
      <c r="PA16" s="34">
        <f t="shared" si="15"/>
        <v>-30633541.329999998</v>
      </c>
    </row>
    <row r="17" spans="1:417" x14ac:dyDescent="0.2">
      <c r="A17" s="35" t="s">
        <v>20</v>
      </c>
      <c r="B17" s="31">
        <v>16614384.34</v>
      </c>
      <c r="C17" s="31">
        <v>21588579.210000001</v>
      </c>
      <c r="D17" s="31">
        <v>19138296.469999999</v>
      </c>
      <c r="E17" s="31">
        <v>20208577.379999999</v>
      </c>
      <c r="F17" s="31">
        <v>19355055.050000001</v>
      </c>
      <c r="G17" s="31">
        <v>18238352.359999999</v>
      </c>
      <c r="H17" s="31">
        <v>17646240.350000001</v>
      </c>
      <c r="I17" s="31">
        <v>17063876.98</v>
      </c>
      <c r="J17" s="31">
        <v>19785498.18</v>
      </c>
      <c r="K17" s="31">
        <v>16960812.780000001</v>
      </c>
      <c r="L17" s="31">
        <v>18648775.440000001</v>
      </c>
      <c r="M17" s="31">
        <v>19984273.609999999</v>
      </c>
      <c r="N17" s="31">
        <v>17974321.82</v>
      </c>
      <c r="O17" s="31">
        <v>23264404.890000001</v>
      </c>
      <c r="P17" s="31">
        <v>19593846.609999999</v>
      </c>
      <c r="Q17" s="31">
        <v>20802456.050000001</v>
      </c>
      <c r="R17" s="31">
        <v>21102729.539999999</v>
      </c>
      <c r="S17" s="31">
        <v>20045088.510000002</v>
      </c>
      <c r="T17" s="31">
        <v>19483702.359999999</v>
      </c>
      <c r="U17" s="31">
        <v>18825249.32</v>
      </c>
      <c r="V17" s="31">
        <v>21634781.23</v>
      </c>
      <c r="W17" s="31">
        <v>17561003.670000002</v>
      </c>
      <c r="X17" s="31">
        <v>19284105.77</v>
      </c>
      <c r="Y17" s="31">
        <v>19999641.859999999</v>
      </c>
      <c r="Z17" s="31">
        <v>18484217.59</v>
      </c>
      <c r="AA17" s="31">
        <v>23338670.689999998</v>
      </c>
      <c r="AB17" s="31">
        <v>19658282.539999999</v>
      </c>
      <c r="AC17" s="31">
        <v>20847227.210000001</v>
      </c>
      <c r="AD17" s="31">
        <v>21333369.350000001</v>
      </c>
      <c r="AE17" s="31">
        <v>20292256.18</v>
      </c>
      <c r="AF17" s="31">
        <v>19743235.239999998</v>
      </c>
      <c r="AG17" s="31">
        <v>19077696.369999997</v>
      </c>
      <c r="AH17" s="31">
        <v>21900189.07</v>
      </c>
      <c r="AI17" s="31">
        <v>17643388.219999999</v>
      </c>
      <c r="AJ17" s="31">
        <v>19366859.670000002</v>
      </c>
      <c r="AK17" s="31">
        <v>20149521.530000001</v>
      </c>
      <c r="AL17" s="31">
        <v>18111445.82</v>
      </c>
      <c r="AM17" s="31">
        <v>23440820.960000001</v>
      </c>
      <c r="AN17" s="31">
        <v>19754100.77</v>
      </c>
      <c r="AO17" s="31">
        <v>20998654.039999999</v>
      </c>
      <c r="AP17" s="31">
        <v>21766722.399999999</v>
      </c>
      <c r="AQ17" s="31">
        <v>20749227.080000002</v>
      </c>
      <c r="AR17" s="31">
        <v>20211158.559999999</v>
      </c>
      <c r="AS17" s="31">
        <v>19532358.100000001</v>
      </c>
      <c r="AT17" s="31">
        <v>22373237.809999999</v>
      </c>
      <c r="AU17" s="31">
        <v>17812323.640000001</v>
      </c>
      <c r="AV17" s="31">
        <v>19530475.16</v>
      </c>
      <c r="AW17" s="31">
        <v>21375757.390000001</v>
      </c>
      <c r="AX17" s="31">
        <v>19211828.619999997</v>
      </c>
      <c r="AY17" s="31">
        <v>24771496.420000002</v>
      </c>
      <c r="AZ17" s="31">
        <v>20859781.079999998</v>
      </c>
      <c r="BA17" s="31">
        <v>22228239.48</v>
      </c>
      <c r="BB17" s="31">
        <v>24384488.080000002</v>
      </c>
      <c r="BC17" s="31">
        <v>23440310.16</v>
      </c>
      <c r="BD17" s="31">
        <v>22936413.419999998</v>
      </c>
      <c r="BE17" s="31">
        <v>22134475.75</v>
      </c>
      <c r="BF17" s="31">
        <v>25119448.699999999</v>
      </c>
      <c r="BG17" s="31">
        <v>18995189.170000002</v>
      </c>
      <c r="BH17" s="31">
        <v>20748937.5</v>
      </c>
      <c r="BI17" s="31">
        <v>21890107.789999999</v>
      </c>
      <c r="BJ17" s="31">
        <v>19671823.960000001</v>
      </c>
      <c r="BK17" s="31">
        <v>25303747.100000001</v>
      </c>
      <c r="BL17" s="31">
        <v>21312369.849999998</v>
      </c>
      <c r="BM17" s="31">
        <v>22737128.039999999</v>
      </c>
      <c r="BN17" s="31">
        <v>25479179.579999998</v>
      </c>
      <c r="BO17" s="31">
        <v>24575374.48</v>
      </c>
      <c r="BP17" s="31">
        <v>24090750.789999999</v>
      </c>
      <c r="BQ17" s="31">
        <v>23245637.359999999</v>
      </c>
      <c r="BR17" s="31">
        <v>26285888.559999999</v>
      </c>
      <c r="BS17" s="31">
        <v>19491663.760000002</v>
      </c>
      <c r="BT17" s="31">
        <v>21251496.690000001</v>
      </c>
      <c r="BU17" s="31">
        <v>21899686.449999999</v>
      </c>
      <c r="BV17" s="31">
        <v>20181270.84</v>
      </c>
      <c r="BW17" s="31">
        <v>25351580.120000001</v>
      </c>
      <c r="BX17" s="31">
        <v>21360039.879999999</v>
      </c>
      <c r="BY17" s="31">
        <v>22766209.259999998</v>
      </c>
      <c r="BZ17" s="31">
        <v>25505553.259999998</v>
      </c>
      <c r="CA17" s="31">
        <v>24602841.039999999</v>
      </c>
      <c r="CB17" s="31">
        <v>24124637.050000001</v>
      </c>
      <c r="CC17" s="31">
        <v>23291857.93</v>
      </c>
      <c r="CD17" s="31">
        <v>26329645.93</v>
      </c>
      <c r="CE17" s="31">
        <v>19535665.68</v>
      </c>
      <c r="CF17" s="31">
        <v>21292049.719999999</v>
      </c>
      <c r="CG17" s="31">
        <v>21948183.509999998</v>
      </c>
      <c r="CH17" s="31">
        <v>19752146.850000001</v>
      </c>
      <c r="CI17" s="31">
        <v>25379812.719999999</v>
      </c>
      <c r="CJ17" s="31">
        <v>21398814.57</v>
      </c>
      <c r="CK17" s="31">
        <v>22836687.670000002</v>
      </c>
      <c r="CL17" s="31">
        <v>25567398.990000002</v>
      </c>
      <c r="CM17" s="31">
        <v>24669482.370000001</v>
      </c>
      <c r="CN17" s="31">
        <v>24185008.809999999</v>
      </c>
      <c r="CO17" s="31">
        <v>23359501.940000001</v>
      </c>
      <c r="CP17" s="31">
        <v>26378901.810000002</v>
      </c>
      <c r="CQ17" s="31">
        <v>19584078.25</v>
      </c>
      <c r="CR17" s="31">
        <v>21342727.289999999</v>
      </c>
      <c r="CS17" s="31">
        <v>22020861.23</v>
      </c>
      <c r="CT17" s="31">
        <v>19824901.949999999</v>
      </c>
      <c r="CU17" s="31">
        <v>25449079.089999996</v>
      </c>
      <c r="CV17" s="31">
        <v>21474525.990000002</v>
      </c>
      <c r="CW17" s="31">
        <v>22916997.029999997</v>
      </c>
      <c r="CX17" s="31">
        <v>25645552.580000002</v>
      </c>
      <c r="CY17" s="31">
        <v>24752917.739999998</v>
      </c>
      <c r="CZ17" s="31">
        <v>24261618.509999998</v>
      </c>
      <c r="DA17" s="31">
        <v>23445153.239999998</v>
      </c>
      <c r="DB17" s="31">
        <v>26465894.710000001</v>
      </c>
      <c r="DC17" s="31">
        <v>19667398.829999998</v>
      </c>
      <c r="DD17" s="31">
        <v>21424747.369999997</v>
      </c>
      <c r="DE17" s="31">
        <v>22085318.789999999</v>
      </c>
      <c r="DF17" s="31">
        <v>19914154.18</v>
      </c>
      <c r="DG17" s="31">
        <v>25538523.409999996</v>
      </c>
      <c r="DH17" s="31">
        <v>21555728.449999999</v>
      </c>
      <c r="DI17" s="31">
        <v>23000311.940000001</v>
      </c>
      <c r="DJ17" s="31">
        <v>25727243.989999998</v>
      </c>
      <c r="DK17" s="31">
        <v>24843259.780000001</v>
      </c>
      <c r="DL17" s="31">
        <v>24339789.32</v>
      </c>
      <c r="DM17" s="31">
        <v>23521465.449999999</v>
      </c>
      <c r="DN17" s="31">
        <v>26535600.329999998</v>
      </c>
      <c r="DO17" s="31">
        <v>19744710.91</v>
      </c>
      <c r="DP17" s="31">
        <v>21488290.829999998</v>
      </c>
      <c r="DQ17" s="31">
        <v>22129370.34</v>
      </c>
      <c r="DR17" s="31">
        <v>20460604.330000002</v>
      </c>
      <c r="DS17" s="31">
        <v>25645597.489999998</v>
      </c>
      <c r="DT17" s="31">
        <v>21669246.84</v>
      </c>
      <c r="DU17" s="31">
        <v>23098486.370000001</v>
      </c>
      <c r="DV17" s="31">
        <v>25804119.620000001</v>
      </c>
      <c r="DW17" s="31">
        <v>24920283.419999998</v>
      </c>
      <c r="DX17" s="31">
        <v>24414781.800000001</v>
      </c>
      <c r="DY17" s="31">
        <v>23602385.789999999</v>
      </c>
      <c r="DZ17" s="31">
        <v>26608491.66</v>
      </c>
      <c r="EA17" s="31">
        <v>19831447.5</v>
      </c>
      <c r="EB17" s="31">
        <v>21562625.620000001</v>
      </c>
      <c r="EC17" s="31">
        <v>22180379.18</v>
      </c>
      <c r="ED17" s="31">
        <v>20040897.859999999</v>
      </c>
      <c r="EE17" s="31">
        <v>25664271.049999997</v>
      </c>
      <c r="EF17" s="31">
        <v>21698305.399999999</v>
      </c>
      <c r="EG17" s="31">
        <v>23166130.129999999</v>
      </c>
      <c r="EH17" s="31">
        <v>25882902.52</v>
      </c>
      <c r="EI17" s="31">
        <v>25009396.910000004</v>
      </c>
      <c r="EJ17" s="31">
        <v>24499477.780000001</v>
      </c>
      <c r="EK17" s="31">
        <v>23694299.890000001</v>
      </c>
      <c r="EL17" s="31">
        <v>26686990.849999998</v>
      </c>
      <c r="EM17" s="31">
        <v>19895375.309999999</v>
      </c>
      <c r="EN17" s="31">
        <v>21626260.579999998</v>
      </c>
      <c r="EO17" s="31">
        <v>22266551.310000002</v>
      </c>
      <c r="EP17" s="31">
        <v>20141860.710000001</v>
      </c>
      <c r="EQ17" s="31">
        <v>25740816.799999997</v>
      </c>
      <c r="ER17" s="31">
        <v>21770531.800000001</v>
      </c>
      <c r="ES17" s="31">
        <v>23257312.120000001</v>
      </c>
      <c r="ET17" s="31">
        <v>25975985.32</v>
      </c>
      <c r="EU17" s="31">
        <v>25103462.060000002</v>
      </c>
      <c r="EV17" s="31">
        <v>24587410.899999999</v>
      </c>
      <c r="EW17" s="31">
        <v>23789254.830000002</v>
      </c>
      <c r="EX17" s="31">
        <v>26772771.539999999</v>
      </c>
      <c r="EY17" s="31">
        <v>19983272.239999998</v>
      </c>
      <c r="EZ17" s="31">
        <v>21725597.899999999</v>
      </c>
      <c r="FA17" s="31">
        <v>22366015.640000001</v>
      </c>
      <c r="FB17" s="31">
        <v>20230494.899999999</v>
      </c>
      <c r="FC17" s="31">
        <v>25794088</v>
      </c>
      <c r="FD17" s="31">
        <v>21845670.100000001</v>
      </c>
      <c r="FE17" s="31">
        <v>23355277.32</v>
      </c>
      <c r="FF17" s="31">
        <v>26066222.050000001</v>
      </c>
      <c r="FG17" s="31">
        <v>25193025.399999999</v>
      </c>
      <c r="FH17" s="31">
        <v>24670618.23</v>
      </c>
      <c r="FI17" s="31">
        <v>23880250.140000001</v>
      </c>
      <c r="FJ17" s="31">
        <v>26846963.199999999</v>
      </c>
      <c r="FK17" s="31">
        <v>20051295.920000002</v>
      </c>
      <c r="FL17" s="31">
        <v>21799900.300000001</v>
      </c>
      <c r="FM17" s="31">
        <v>22453634.700000003</v>
      </c>
      <c r="FN17" s="31">
        <v>20805913.23</v>
      </c>
      <c r="FO17" s="31">
        <v>25909164.150000002</v>
      </c>
      <c r="FP17" s="31">
        <v>21943282.140000001</v>
      </c>
      <c r="FQ17" s="31">
        <v>23438072.329999998</v>
      </c>
      <c r="FR17" s="31">
        <v>26146348.93</v>
      </c>
      <c r="FS17" s="31">
        <v>25274303.18</v>
      </c>
      <c r="FT17" s="31">
        <v>24748761.18</v>
      </c>
      <c r="FU17" s="31">
        <v>23970102.809999999</v>
      </c>
      <c r="FV17" s="31">
        <v>26931551.469999999</v>
      </c>
      <c r="FW17" s="31">
        <v>20125564.02</v>
      </c>
      <c r="FX17" s="31">
        <v>21880204.039999999</v>
      </c>
      <c r="FY17" s="31">
        <v>22538872.809999999</v>
      </c>
      <c r="FZ17" s="31">
        <v>20410699.09</v>
      </c>
      <c r="GA17" s="31">
        <v>25940153.579999998</v>
      </c>
      <c r="GB17" s="31">
        <v>21977983.5</v>
      </c>
      <c r="GC17" s="31">
        <v>23509884.109999999</v>
      </c>
      <c r="GD17" s="31">
        <v>26215722.57</v>
      </c>
      <c r="GE17" s="31">
        <v>25345924.740000002</v>
      </c>
      <c r="GF17" s="31">
        <v>24821655.460000001</v>
      </c>
      <c r="GG17" s="31">
        <v>24056377.73</v>
      </c>
      <c r="GH17" s="31">
        <v>27017185.270000003</v>
      </c>
      <c r="GI17" s="31">
        <v>20197925.359999999</v>
      </c>
      <c r="GJ17" s="31">
        <v>21946412.919999998</v>
      </c>
      <c r="GK17" s="31">
        <v>22600793.509999998</v>
      </c>
      <c r="GL17" s="31">
        <v>20480471.57</v>
      </c>
      <c r="GM17" s="31">
        <v>26005640.649999999</v>
      </c>
      <c r="GN17" s="31">
        <v>22044628.140000001</v>
      </c>
      <c r="GO17" s="31">
        <v>23583005.739999998</v>
      </c>
      <c r="GP17" s="31">
        <v>26291214.82</v>
      </c>
      <c r="GQ17" s="31">
        <v>25429445.75</v>
      </c>
      <c r="GR17" s="31">
        <v>24900329.719999999</v>
      </c>
      <c r="GS17" s="31">
        <v>24142235</v>
      </c>
      <c r="GT17" s="31">
        <v>27103296.27</v>
      </c>
      <c r="GU17" s="31">
        <v>20282130.140000001</v>
      </c>
      <c r="GV17" s="31">
        <v>22025527.030000001</v>
      </c>
      <c r="GW17" s="31">
        <v>22695631.18</v>
      </c>
      <c r="GX17" s="31">
        <v>20584247.600000001</v>
      </c>
      <c r="GY17" s="31">
        <v>26098579.010000002</v>
      </c>
      <c r="GZ17" s="31">
        <v>22134604.809999999</v>
      </c>
      <c r="HA17" s="31">
        <v>23680692.18</v>
      </c>
      <c r="HB17" s="31">
        <v>26382810.18</v>
      </c>
      <c r="HC17" s="31">
        <v>25526065.800000001</v>
      </c>
      <c r="HD17" s="31">
        <v>24989464.609999999</v>
      </c>
      <c r="HE17" s="31">
        <v>24237143.359999999</v>
      </c>
      <c r="HF17" s="31">
        <v>27186208.899999999</v>
      </c>
      <c r="HG17" s="31">
        <v>20360610.469999999</v>
      </c>
      <c r="HH17" s="31">
        <v>22108867.890000001</v>
      </c>
      <c r="HI17" s="31">
        <v>22781287.43</v>
      </c>
      <c r="HJ17" s="31">
        <v>21153836.460000001</v>
      </c>
      <c r="HK17" s="31">
        <v>26212371.439999998</v>
      </c>
      <c r="HL17" s="31">
        <v>22247371.120000001</v>
      </c>
      <c r="HM17" s="31">
        <v>23782220.890000001</v>
      </c>
      <c r="HN17" s="31">
        <v>26480710.189999998</v>
      </c>
      <c r="HO17" s="31">
        <v>25627532.16</v>
      </c>
      <c r="HP17" s="31">
        <v>25079912.620000001</v>
      </c>
      <c r="HQ17" s="31">
        <v>24332728.649999999</v>
      </c>
      <c r="HR17" s="31">
        <v>27273714.759999998</v>
      </c>
      <c r="HS17" s="31">
        <v>20449338.670000002</v>
      </c>
      <c r="HT17" s="31">
        <v>22190025.84</v>
      </c>
      <c r="HU17" s="31">
        <v>22877092.690000001</v>
      </c>
      <c r="HV17" s="31">
        <v>20772788.960000001</v>
      </c>
      <c r="HW17" s="31">
        <v>26271212.649999999</v>
      </c>
      <c r="HX17" s="31">
        <v>22318590.260000002</v>
      </c>
      <c r="HY17" s="31">
        <v>23888849.270000003</v>
      </c>
      <c r="HZ17" s="31">
        <v>26583248.099999998</v>
      </c>
      <c r="IA17" s="31">
        <v>25739157.84</v>
      </c>
      <c r="IB17" s="31">
        <v>25183316.670000002</v>
      </c>
      <c r="IC17" s="31">
        <v>24441847.530000001</v>
      </c>
      <c r="ID17" s="31">
        <v>27377386.32</v>
      </c>
      <c r="IE17" s="31">
        <v>20547070.629999999</v>
      </c>
      <c r="IF17" s="31">
        <v>22297118.93</v>
      </c>
      <c r="IG17" s="31">
        <v>22960367.009999998</v>
      </c>
      <c r="IH17" s="31">
        <v>20849120.16</v>
      </c>
      <c r="II17" s="31">
        <v>26325715.940000001</v>
      </c>
      <c r="IJ17" s="31">
        <v>22384251.609999999</v>
      </c>
      <c r="IK17" s="31">
        <v>23981274.600000001</v>
      </c>
      <c r="IL17" s="31">
        <v>26672784.18</v>
      </c>
      <c r="IM17" s="31">
        <v>25843950.940000001</v>
      </c>
      <c r="IN17" s="31">
        <v>25290840.629999999</v>
      </c>
      <c r="IO17" s="31">
        <v>24552258.210000001</v>
      </c>
      <c r="IP17" s="31">
        <v>27477483.039999999</v>
      </c>
      <c r="IQ17" s="31">
        <v>20626775.600000001</v>
      </c>
      <c r="IR17" s="31">
        <v>22367970.829999998</v>
      </c>
      <c r="IS17" s="31">
        <v>23082287.119999997</v>
      </c>
      <c r="IT17" s="31">
        <v>21003296.98</v>
      </c>
      <c r="IU17" s="31">
        <v>26476608.790000003</v>
      </c>
      <c r="IV17" s="31">
        <v>22526446.109999999</v>
      </c>
      <c r="IW17" s="31">
        <v>24124250.710000001</v>
      </c>
      <c r="IX17" s="31">
        <v>26802109.25</v>
      </c>
      <c r="IY17" s="31">
        <v>25978569.780000001</v>
      </c>
      <c r="IZ17" s="31">
        <v>25410206.960000001</v>
      </c>
      <c r="JA17" s="31">
        <v>24682515.84</v>
      </c>
      <c r="JB17" s="31">
        <v>27607991.450000003</v>
      </c>
      <c r="JC17" s="31">
        <v>20766561.560000002</v>
      </c>
      <c r="JD17" s="31">
        <v>22530484.350000001</v>
      </c>
      <c r="JE17" s="31">
        <v>23200760.039999999</v>
      </c>
      <c r="JF17" s="31">
        <v>21578439.359999999</v>
      </c>
      <c r="JG17" s="31">
        <v>26604575.59</v>
      </c>
      <c r="JH17" s="31">
        <v>22656932.259999998</v>
      </c>
      <c r="JI17" s="31">
        <v>24242531.07</v>
      </c>
      <c r="JJ17" s="31">
        <v>26915399.460000001</v>
      </c>
      <c r="JK17" s="31">
        <v>26102625.199999999</v>
      </c>
      <c r="JL17" s="31">
        <v>25528746.809999999</v>
      </c>
      <c r="JM17" s="31">
        <v>24809030.309999999</v>
      </c>
      <c r="JN17" s="31">
        <v>27729946.02</v>
      </c>
      <c r="JO17" s="31">
        <v>20877584.420000002</v>
      </c>
      <c r="JP17" s="31">
        <v>22624794.57</v>
      </c>
      <c r="JQ17" s="31">
        <v>23297958.73</v>
      </c>
      <c r="JR17" s="31">
        <v>21216516.219999999</v>
      </c>
      <c r="JS17" s="31">
        <v>26677244.630000003</v>
      </c>
      <c r="JT17" s="31">
        <v>22737917.300000001</v>
      </c>
      <c r="JU17" s="31">
        <v>24357369.129999999</v>
      </c>
      <c r="JV17" s="31">
        <v>27017756.84</v>
      </c>
      <c r="JW17" s="31">
        <v>26213571.770000003</v>
      </c>
      <c r="JX17" s="31">
        <v>25637683.68</v>
      </c>
      <c r="JY17" s="31">
        <v>24927365.209999997</v>
      </c>
      <c r="JZ17" s="31">
        <v>27835579.549999997</v>
      </c>
      <c r="KA17" s="31">
        <v>20982326.539999999</v>
      </c>
      <c r="KB17" s="31">
        <v>22730121.559999999</v>
      </c>
      <c r="KC17" s="31">
        <v>23416625.48</v>
      </c>
      <c r="KD17" s="31">
        <v>21343168.949999999</v>
      </c>
      <c r="KE17" s="31">
        <v>26793466.469999999</v>
      </c>
      <c r="KF17" s="31">
        <v>22857416.809999999</v>
      </c>
      <c r="KG17" s="31">
        <v>24488755.709999997</v>
      </c>
      <c r="KH17" s="31">
        <v>27143075.049999997</v>
      </c>
      <c r="KI17" s="31">
        <v>26347574.600000001</v>
      </c>
      <c r="KJ17" s="31">
        <v>25760719.050000001</v>
      </c>
      <c r="KK17" s="31">
        <v>25055634.440000001</v>
      </c>
      <c r="KL17" s="31">
        <v>27957701.609999999</v>
      </c>
      <c r="KM17" s="31">
        <v>21104435.049999997</v>
      </c>
      <c r="KN17" s="31">
        <v>22860872.449999999</v>
      </c>
      <c r="KO17" s="31">
        <v>23548762.16</v>
      </c>
      <c r="KP17" s="31">
        <v>21468767.66</v>
      </c>
      <c r="KQ17" s="31">
        <v>26907780.489999998</v>
      </c>
      <c r="KR17" s="31">
        <v>22980561.310000002</v>
      </c>
      <c r="KS17" s="31">
        <v>24621749.280000001</v>
      </c>
      <c r="KT17" s="31">
        <v>27266972.75</v>
      </c>
      <c r="KU17" s="31">
        <v>26479974.460000001</v>
      </c>
      <c r="KV17" s="31">
        <v>25883990.300000001</v>
      </c>
      <c r="KW17" s="31">
        <v>25192980.32</v>
      </c>
      <c r="KX17" s="31">
        <v>28093720.02</v>
      </c>
      <c r="KY17" s="31">
        <v>21240652.420000002</v>
      </c>
      <c r="KZ17" s="31">
        <v>23003931.699999999</v>
      </c>
      <c r="LA17" s="31">
        <v>23686107.939999998</v>
      </c>
      <c r="LB17" s="31">
        <v>22084061.32</v>
      </c>
      <c r="LC17" s="31">
        <v>27071978.259999998</v>
      </c>
      <c r="LD17" s="31">
        <v>23140641.59</v>
      </c>
      <c r="LE17" s="31">
        <v>24768022.470000003</v>
      </c>
      <c r="LF17" s="31">
        <v>27404044.009999998</v>
      </c>
      <c r="LG17" s="31">
        <v>26630537.920000002</v>
      </c>
      <c r="LH17" s="31">
        <v>26025759.009999998</v>
      </c>
      <c r="LI17" s="31">
        <v>25339981.129999999</v>
      </c>
      <c r="LJ17" s="31">
        <v>28229842.93</v>
      </c>
      <c r="LK17" s="31">
        <v>21371909.48</v>
      </c>
      <c r="LL17" s="31">
        <v>23134593.27</v>
      </c>
      <c r="LM17" s="31">
        <v>23841481.77</v>
      </c>
      <c r="LN17" s="31">
        <v>21782018.009999998</v>
      </c>
      <c r="LO17" s="31">
        <v>27197499.400000002</v>
      </c>
      <c r="LP17" s="31">
        <v>23253619.620000001</v>
      </c>
      <c r="LQ17" s="31">
        <v>24916301.640000001</v>
      </c>
      <c r="LR17" s="31">
        <v>27552135.719999999</v>
      </c>
      <c r="LS17" s="31">
        <v>26788152.119999997</v>
      </c>
      <c r="LT17" s="31">
        <v>26169640.25</v>
      </c>
      <c r="LU17" s="31">
        <v>25493650.34</v>
      </c>
      <c r="LV17" s="31">
        <v>28379444.399999999</v>
      </c>
      <c r="LW17" s="31">
        <v>21519257.25</v>
      </c>
      <c r="LX17" s="31">
        <v>23287856.700000003</v>
      </c>
      <c r="LY17" s="31">
        <v>24012494.359999999</v>
      </c>
      <c r="LZ17" s="31">
        <v>21951531.710000001</v>
      </c>
      <c r="MA17" s="31">
        <v>27342821.18</v>
      </c>
      <c r="MB17" s="31">
        <v>23396449.539999999</v>
      </c>
      <c r="MC17" s="31">
        <v>25069827.460000001</v>
      </c>
      <c r="MD17" s="31">
        <v>27707731.48</v>
      </c>
      <c r="ME17" s="31">
        <v>26957110.640000001</v>
      </c>
      <c r="MF17" s="31">
        <v>26325833.870000001</v>
      </c>
      <c r="MG17" s="31">
        <v>25662505.23</v>
      </c>
      <c r="MH17" s="31">
        <v>28539942.789999999</v>
      </c>
      <c r="MI17" s="31">
        <v>21675826.98</v>
      </c>
      <c r="MJ17" s="31">
        <v>23451498.940000001</v>
      </c>
      <c r="MK17" s="31">
        <v>24174647.314458728</v>
      </c>
      <c r="ML17" s="31"/>
      <c r="MM17" s="31"/>
      <c r="MN17" s="31"/>
      <c r="MO17" s="32">
        <f t="shared" si="12"/>
        <v>0</v>
      </c>
      <c r="MP17" s="32">
        <f t="shared" si="12"/>
        <v>0</v>
      </c>
      <c r="MQ17" s="32">
        <f t="shared" si="12"/>
        <v>0</v>
      </c>
      <c r="MR17" s="32">
        <f t="shared" si="12"/>
        <v>0</v>
      </c>
      <c r="MS17" s="32">
        <f t="shared" si="12"/>
        <v>0</v>
      </c>
      <c r="MT17" s="32">
        <f t="shared" si="12"/>
        <v>0</v>
      </c>
      <c r="MU17" s="32">
        <f t="shared" si="12"/>
        <v>0</v>
      </c>
      <c r="MV17" s="32">
        <f t="shared" si="12"/>
        <v>225232722.14999998</v>
      </c>
      <c r="MW17" s="32">
        <f t="shared" si="12"/>
        <v>239571331.63</v>
      </c>
      <c r="MX17" s="32">
        <f t="shared" si="12"/>
        <v>241834913.66</v>
      </c>
      <c r="MY17" s="32">
        <f t="shared" si="12"/>
        <v>245656281.73000002</v>
      </c>
      <c r="MZ17" s="32">
        <f t="shared" si="12"/>
        <v>266720716.16999999</v>
      </c>
      <c r="NA17" s="32">
        <f t="shared" si="12"/>
        <v>275344746.61999995</v>
      </c>
      <c r="NB17" s="32">
        <f t="shared" si="12"/>
        <v>276289534.22000003</v>
      </c>
      <c r="NC17" s="32">
        <f t="shared" si="12"/>
        <v>276475422.5</v>
      </c>
      <c r="ND17" s="32">
        <f t="shared" si="12"/>
        <v>277414105.83000004</v>
      </c>
      <c r="NE17" s="32">
        <f t="shared" si="13"/>
        <v>278338448.92999995</v>
      </c>
      <c r="NF17" s="32">
        <f t="shared" si="13"/>
        <v>279798449.62</v>
      </c>
      <c r="NG17" s="32">
        <f t="shared" si="13"/>
        <v>280130859.59000003</v>
      </c>
      <c r="NH17" s="32">
        <f t="shared" si="13"/>
        <v>281214291.86000001</v>
      </c>
      <c r="NI17" s="32">
        <f t="shared" si="13"/>
        <v>282187440.25999999</v>
      </c>
      <c r="NK17" s="33">
        <v>222315273</v>
      </c>
      <c r="NL17" s="33">
        <v>227172731</v>
      </c>
      <c r="NM17" s="33">
        <v>228909838</v>
      </c>
      <c r="NN17" s="33">
        <v>229521229</v>
      </c>
      <c r="NO17" s="33">
        <v>227566196</v>
      </c>
      <c r="NP17" s="33">
        <v>226263769</v>
      </c>
      <c r="NQ17" s="33">
        <v>223906281</v>
      </c>
      <c r="NR17" s="33">
        <v>222010133</v>
      </c>
      <c r="NS17" s="33">
        <v>219179819</v>
      </c>
      <c r="NT17" s="33">
        <v>217370662</v>
      </c>
      <c r="NU17" s="33">
        <v>216517240</v>
      </c>
      <c r="NV17" s="33">
        <v>215418700</v>
      </c>
      <c r="NW17" s="33">
        <v>213865257</v>
      </c>
      <c r="NX17" s="33">
        <v>214408764</v>
      </c>
      <c r="NY17" s="33">
        <v>213710261</v>
      </c>
      <c r="NZ17" s="33">
        <v>212622902</v>
      </c>
      <c r="OA17" s="33">
        <v>212205658</v>
      </c>
      <c r="OB17" s="33">
        <v>213418691</v>
      </c>
      <c r="OC17" s="33">
        <v>213003003</v>
      </c>
      <c r="OD17" s="33">
        <v>212393506</v>
      </c>
      <c r="OE17" s="33">
        <v>211177232</v>
      </c>
      <c r="OG17" s="34">
        <f t="shared" si="14"/>
        <v>-222315273</v>
      </c>
      <c r="OH17" s="34">
        <f t="shared" si="14"/>
        <v>-227172731</v>
      </c>
      <c r="OI17" s="34">
        <f t="shared" si="14"/>
        <v>-228909838</v>
      </c>
      <c r="OJ17" s="34">
        <f t="shared" si="14"/>
        <v>-229521229</v>
      </c>
      <c r="OK17" s="34">
        <f t="shared" si="14"/>
        <v>-227566196</v>
      </c>
      <c r="OL17" s="34">
        <f t="shared" si="14"/>
        <v>-226263769</v>
      </c>
      <c r="OM17" s="34">
        <f t="shared" si="14"/>
        <v>-223906281</v>
      </c>
      <c r="ON17" s="34">
        <f t="shared" si="14"/>
        <v>3222589.1499999762</v>
      </c>
      <c r="OO17" s="34">
        <f t="shared" si="14"/>
        <v>20391512.629999995</v>
      </c>
      <c r="OP17" s="34">
        <f t="shared" si="14"/>
        <v>24464251.659999996</v>
      </c>
      <c r="OQ17" s="34">
        <f t="shared" si="14"/>
        <v>29139041.730000019</v>
      </c>
      <c r="OR17" s="34">
        <f t="shared" si="14"/>
        <v>51302016.169999987</v>
      </c>
      <c r="OS17" s="34">
        <f t="shared" si="14"/>
        <v>61479489.619999945</v>
      </c>
      <c r="OT17" s="34">
        <f t="shared" si="14"/>
        <v>61880770.220000029</v>
      </c>
      <c r="OU17" s="34">
        <f t="shared" si="14"/>
        <v>62765161.5</v>
      </c>
      <c r="OV17" s="34">
        <f t="shared" si="14"/>
        <v>64791203.830000043</v>
      </c>
      <c r="OW17" s="34">
        <f t="shared" si="15"/>
        <v>66132790.929999948</v>
      </c>
      <c r="OX17" s="34">
        <f t="shared" si="15"/>
        <v>66379758.620000005</v>
      </c>
      <c r="OY17" s="34">
        <f t="shared" si="15"/>
        <v>67127856.590000033</v>
      </c>
      <c r="OZ17" s="34">
        <f t="shared" si="15"/>
        <v>68820785.860000014</v>
      </c>
      <c r="PA17" s="34">
        <f t="shared" si="15"/>
        <v>71010208.25999999</v>
      </c>
    </row>
    <row r="18" spans="1:417" x14ac:dyDescent="0.2">
      <c r="A18" s="36" t="s">
        <v>21</v>
      </c>
      <c r="B18" s="31">
        <v>149922397.53</v>
      </c>
      <c r="C18" s="31">
        <v>139764520.72</v>
      </c>
      <c r="D18" s="31">
        <v>126963114.32000001</v>
      </c>
      <c r="E18" s="31">
        <v>96424734.919999987</v>
      </c>
      <c r="F18" s="31">
        <v>67620632.670000002</v>
      </c>
      <c r="G18" s="31">
        <v>53037772.909999996</v>
      </c>
      <c r="H18" s="31">
        <v>45154250.489999995</v>
      </c>
      <c r="I18" s="31">
        <v>45264293.559999995</v>
      </c>
      <c r="J18" s="31">
        <v>56064319.029999994</v>
      </c>
      <c r="K18" s="31">
        <v>88288180.379999995</v>
      </c>
      <c r="L18" s="31">
        <v>128359107.98999998</v>
      </c>
      <c r="M18" s="31">
        <v>160171733.46000004</v>
      </c>
      <c r="N18" s="31">
        <v>150838847.64000002</v>
      </c>
      <c r="O18" s="31">
        <v>141302936.83000001</v>
      </c>
      <c r="P18" s="31">
        <v>127578786.56999999</v>
      </c>
      <c r="Q18" s="31">
        <v>97164162.679999992</v>
      </c>
      <c r="R18" s="31">
        <v>69414370.019999996</v>
      </c>
      <c r="S18" s="31">
        <v>54875132.800000012</v>
      </c>
      <c r="T18" s="31">
        <v>46925903.960000001</v>
      </c>
      <c r="U18" s="31">
        <v>46847200.979999997</v>
      </c>
      <c r="V18" s="31">
        <v>57533027.450000003</v>
      </c>
      <c r="W18" s="31">
        <v>88102932.150000006</v>
      </c>
      <c r="X18" s="31">
        <v>127858243.05</v>
      </c>
      <c r="Y18" s="31">
        <v>158928927.38</v>
      </c>
      <c r="Z18" s="31">
        <v>150555726.09</v>
      </c>
      <c r="AA18" s="31">
        <v>142770210.94</v>
      </c>
      <c r="AB18" s="31">
        <v>128801310.72</v>
      </c>
      <c r="AC18" s="31">
        <v>96648102.730000019</v>
      </c>
      <c r="AD18" s="31">
        <v>69445739.560000002</v>
      </c>
      <c r="AE18" s="31">
        <v>55113987.170000002</v>
      </c>
      <c r="AF18" s="31">
        <v>47297880.159999996</v>
      </c>
      <c r="AG18" s="31">
        <v>47282403.649999991</v>
      </c>
      <c r="AH18" s="31">
        <v>57982671.5</v>
      </c>
      <c r="AI18" s="31">
        <v>88644399.479999989</v>
      </c>
      <c r="AJ18" s="31">
        <v>128546320.33000001</v>
      </c>
      <c r="AK18" s="31">
        <v>159432391.90000001</v>
      </c>
      <c r="AL18" s="31">
        <v>149897400.43000001</v>
      </c>
      <c r="AM18" s="31">
        <v>140548409.34999999</v>
      </c>
      <c r="AN18" s="31">
        <v>126844511.23</v>
      </c>
      <c r="AO18" s="31">
        <v>96755842.449999988</v>
      </c>
      <c r="AP18" s="31">
        <v>69960470.799999982</v>
      </c>
      <c r="AQ18" s="31">
        <v>55728190.010000005</v>
      </c>
      <c r="AR18" s="31">
        <v>47905673.359999999</v>
      </c>
      <c r="AS18" s="31">
        <v>47887403.600000001</v>
      </c>
      <c r="AT18" s="31">
        <v>58594556.629999995</v>
      </c>
      <c r="AU18" s="31">
        <v>88908001.61999999</v>
      </c>
      <c r="AV18" s="31">
        <v>128573828.75999999</v>
      </c>
      <c r="AW18" s="31">
        <v>161197756.78000003</v>
      </c>
      <c r="AX18" s="31">
        <v>152586362.57000002</v>
      </c>
      <c r="AY18" s="31">
        <v>143042943.75999999</v>
      </c>
      <c r="AZ18" s="31">
        <v>128651632.95999999</v>
      </c>
      <c r="BA18" s="31">
        <v>98276235.030000001</v>
      </c>
      <c r="BB18" s="31">
        <v>72610995.569999993</v>
      </c>
      <c r="BC18" s="31">
        <v>58464111.5</v>
      </c>
      <c r="BD18" s="31">
        <v>50714045.770000003</v>
      </c>
      <c r="BE18" s="31">
        <v>50613542.920000002</v>
      </c>
      <c r="BF18" s="31">
        <v>61549128.929999992</v>
      </c>
      <c r="BG18" s="31">
        <v>90487564.280000001</v>
      </c>
      <c r="BH18" s="31">
        <v>130226583.79000001</v>
      </c>
      <c r="BI18" s="31">
        <v>162341367.42999998</v>
      </c>
      <c r="BJ18" s="31">
        <v>153601908.22999999</v>
      </c>
      <c r="BK18" s="31">
        <v>143456916.84999999</v>
      </c>
      <c r="BL18" s="31">
        <v>128855160.53999999</v>
      </c>
      <c r="BM18" s="31">
        <v>98583294.270000011</v>
      </c>
      <c r="BN18" s="31">
        <v>73580624.289999992</v>
      </c>
      <c r="BO18" s="31">
        <v>59662096.569999993</v>
      </c>
      <c r="BP18" s="31">
        <v>51993716.560000002</v>
      </c>
      <c r="BQ18" s="31">
        <v>51902519.560000002</v>
      </c>
      <c r="BR18" s="31">
        <v>62921394.209999993</v>
      </c>
      <c r="BS18" s="31">
        <v>91048323.959999993</v>
      </c>
      <c r="BT18" s="31">
        <v>130542040.25999999</v>
      </c>
      <c r="BU18" s="31">
        <v>162444576.60999998</v>
      </c>
      <c r="BV18" s="31">
        <v>154728651.12</v>
      </c>
      <c r="BW18" s="31">
        <v>145543779.51999998</v>
      </c>
      <c r="BX18" s="31">
        <v>130614978.11</v>
      </c>
      <c r="BY18" s="31">
        <v>98670364.519999981</v>
      </c>
      <c r="BZ18" s="31">
        <v>73661644.439999998</v>
      </c>
      <c r="CA18" s="31">
        <v>59716514.309999995</v>
      </c>
      <c r="CB18" s="31">
        <v>52114801.120000005</v>
      </c>
      <c r="CC18" s="31">
        <v>52106371.599999994</v>
      </c>
      <c r="CD18" s="31">
        <v>63165680.359999999</v>
      </c>
      <c r="CE18" s="31">
        <v>91503157.729999989</v>
      </c>
      <c r="CF18" s="31">
        <v>131182851.77000001</v>
      </c>
      <c r="CG18" s="31">
        <v>163099934.78</v>
      </c>
      <c r="CH18" s="31">
        <v>154727041.55000001</v>
      </c>
      <c r="CI18" s="31">
        <v>144535685.51999998</v>
      </c>
      <c r="CJ18" s="31">
        <v>129907504.43000001</v>
      </c>
      <c r="CK18" s="31">
        <v>99423744.36999999</v>
      </c>
      <c r="CL18" s="31">
        <v>74048918.909999996</v>
      </c>
      <c r="CM18" s="31">
        <v>60017986.589999989</v>
      </c>
      <c r="CN18" s="31">
        <v>52357833.310000002</v>
      </c>
      <c r="CO18" s="31">
        <v>52355471.68</v>
      </c>
      <c r="CP18" s="31">
        <v>63306303.700000003</v>
      </c>
      <c r="CQ18" s="31">
        <v>91776353.649999976</v>
      </c>
      <c r="CR18" s="31">
        <v>131742562.72999999</v>
      </c>
      <c r="CS18" s="31">
        <v>163843876.99000001</v>
      </c>
      <c r="CT18" s="31">
        <v>155474396.21000001</v>
      </c>
      <c r="CU18" s="31">
        <v>145165969.77000001</v>
      </c>
      <c r="CV18" s="31">
        <v>130767335.34</v>
      </c>
      <c r="CW18" s="31">
        <v>100043577.69000001</v>
      </c>
      <c r="CX18" s="31">
        <v>74485620.599999994</v>
      </c>
      <c r="CY18" s="31">
        <v>60411690.560000002</v>
      </c>
      <c r="CZ18" s="31">
        <v>52695541.899999999</v>
      </c>
      <c r="DA18" s="31">
        <v>52731045.649999999</v>
      </c>
      <c r="DB18" s="31">
        <v>63815951.630000003</v>
      </c>
      <c r="DC18" s="31">
        <v>92535898.640000015</v>
      </c>
      <c r="DD18" s="31">
        <v>132705028.94</v>
      </c>
      <c r="DE18" s="31">
        <v>164958224.98000002</v>
      </c>
      <c r="DF18" s="31">
        <v>156956285.98000002</v>
      </c>
      <c r="DG18" s="31">
        <v>146740246.70999998</v>
      </c>
      <c r="DH18" s="31">
        <v>131929052.12</v>
      </c>
      <c r="DI18" s="31">
        <v>100877850.15000001</v>
      </c>
      <c r="DJ18" s="31">
        <v>75079574.5</v>
      </c>
      <c r="DK18" s="31">
        <v>60927661.649999999</v>
      </c>
      <c r="DL18" s="31">
        <v>53077810.450000003</v>
      </c>
      <c r="DM18" s="31">
        <v>53019686.18</v>
      </c>
      <c r="DN18" s="31">
        <v>64169320.940000005</v>
      </c>
      <c r="DO18" s="31">
        <v>93196201.989999995</v>
      </c>
      <c r="DP18" s="31">
        <v>133306971.62000002</v>
      </c>
      <c r="DQ18" s="31">
        <v>165173265.00999999</v>
      </c>
      <c r="DR18" s="31">
        <v>158166144.95000002</v>
      </c>
      <c r="DS18" s="31">
        <v>149692088.72999999</v>
      </c>
      <c r="DT18" s="31">
        <v>134839536.33000001</v>
      </c>
      <c r="DU18" s="31">
        <v>101753554.22</v>
      </c>
      <c r="DV18" s="31">
        <v>75507619.739999995</v>
      </c>
      <c r="DW18" s="31">
        <v>61201027.390000001</v>
      </c>
      <c r="DX18" s="31">
        <v>53334658.949999996</v>
      </c>
      <c r="DY18" s="31">
        <v>53258128.410000004</v>
      </c>
      <c r="DZ18" s="31">
        <v>64431627.019999996</v>
      </c>
      <c r="EA18" s="31">
        <v>93910209.799999997</v>
      </c>
      <c r="EB18" s="31">
        <v>133965291.16</v>
      </c>
      <c r="EC18" s="31">
        <v>165053853.03999999</v>
      </c>
      <c r="ED18" s="31">
        <v>157450489.67999995</v>
      </c>
      <c r="EE18" s="31">
        <v>147664040.16</v>
      </c>
      <c r="EF18" s="31">
        <v>132899938.94</v>
      </c>
      <c r="EG18" s="31">
        <v>101870919.27000001</v>
      </c>
      <c r="EH18" s="31">
        <v>75688577.399999991</v>
      </c>
      <c r="EI18" s="31">
        <v>61408206.530000009</v>
      </c>
      <c r="EJ18" s="31">
        <v>53500061.880000003</v>
      </c>
      <c r="EK18" s="31">
        <v>53418846.32</v>
      </c>
      <c r="EL18" s="31">
        <v>64520400.769999996</v>
      </c>
      <c r="EM18" s="31">
        <v>93828534.179999992</v>
      </c>
      <c r="EN18" s="31">
        <v>133875894.64</v>
      </c>
      <c r="EO18" s="31">
        <v>165629914.61000001</v>
      </c>
      <c r="EP18" s="31">
        <v>158569775.20999998</v>
      </c>
      <c r="EQ18" s="31">
        <v>148104630.69999999</v>
      </c>
      <c r="ER18" s="31">
        <v>132921863.91999999</v>
      </c>
      <c r="ES18" s="31">
        <v>102142955.91000001</v>
      </c>
      <c r="ET18" s="31">
        <v>75952069.890000015</v>
      </c>
      <c r="EU18" s="31">
        <v>61556376.000000007</v>
      </c>
      <c r="EV18" s="31">
        <v>53592356.25</v>
      </c>
      <c r="EW18" s="31">
        <v>53512610.400000006</v>
      </c>
      <c r="EX18" s="31">
        <v>64603159.840000004</v>
      </c>
      <c r="EY18" s="31">
        <v>94144959.829999998</v>
      </c>
      <c r="EZ18" s="31">
        <v>134699600.42000002</v>
      </c>
      <c r="FA18" s="31">
        <v>166902685.78000003</v>
      </c>
      <c r="FB18" s="31">
        <v>159403296.97999999</v>
      </c>
      <c r="FC18" s="31">
        <v>147862962.82999998</v>
      </c>
      <c r="FD18" s="31">
        <v>132962308.82999998</v>
      </c>
      <c r="FE18" s="31">
        <v>102758914.48999998</v>
      </c>
      <c r="FF18" s="31">
        <v>76305917.469999999</v>
      </c>
      <c r="FG18" s="31">
        <v>61737417.569999993</v>
      </c>
      <c r="FH18" s="31">
        <v>53721678.109999999</v>
      </c>
      <c r="FI18" s="31">
        <v>53644267.519999996</v>
      </c>
      <c r="FJ18" s="31">
        <v>64614316.310000002</v>
      </c>
      <c r="FK18" s="31">
        <v>94131643.030000016</v>
      </c>
      <c r="FL18" s="31">
        <v>135038010.75999999</v>
      </c>
      <c r="FM18" s="31">
        <v>167871086.75</v>
      </c>
      <c r="FN18" s="31">
        <v>161351093.37</v>
      </c>
      <c r="FO18" s="31">
        <v>150596592.93999997</v>
      </c>
      <c r="FP18" s="31">
        <v>135097868.13999999</v>
      </c>
      <c r="FQ18" s="31">
        <v>103030354.48999999</v>
      </c>
      <c r="FR18" s="31">
        <v>76562284.689999998</v>
      </c>
      <c r="FS18" s="31">
        <v>61877292.11999999</v>
      </c>
      <c r="FT18" s="31">
        <v>53860812.249999993</v>
      </c>
      <c r="FU18" s="31">
        <v>53839324.480000004</v>
      </c>
      <c r="FV18" s="31">
        <v>64811969.240000002</v>
      </c>
      <c r="FW18" s="31">
        <v>94304414.780000001</v>
      </c>
      <c r="FX18" s="31">
        <v>135511156.87</v>
      </c>
      <c r="FY18" s="31">
        <v>168828550.86999997</v>
      </c>
      <c r="FZ18" s="31">
        <v>161377913.32000002</v>
      </c>
      <c r="GA18" s="31">
        <v>148746990.30000001</v>
      </c>
      <c r="GB18" s="31">
        <v>133245861.48</v>
      </c>
      <c r="GC18" s="31">
        <v>103215444.84999999</v>
      </c>
      <c r="GD18" s="31">
        <v>76661279.639999986</v>
      </c>
      <c r="GE18" s="31">
        <v>61946745.519999996</v>
      </c>
      <c r="GF18" s="31">
        <v>54005817.230000004</v>
      </c>
      <c r="GG18" s="31">
        <v>54072015.489999995</v>
      </c>
      <c r="GH18" s="31">
        <v>65088851.460000001</v>
      </c>
      <c r="GI18" s="31">
        <v>94545097.350000009</v>
      </c>
      <c r="GJ18" s="31">
        <v>135748497.57999998</v>
      </c>
      <c r="GK18" s="31">
        <v>169192389.40000001</v>
      </c>
      <c r="GL18" s="31">
        <v>161758667.16</v>
      </c>
      <c r="GM18" s="31">
        <v>149109338.57000002</v>
      </c>
      <c r="GN18" s="31">
        <v>133590085.44000001</v>
      </c>
      <c r="GO18" s="31">
        <v>103529258.43999998</v>
      </c>
      <c r="GP18" s="31">
        <v>76940590.889999986</v>
      </c>
      <c r="GQ18" s="31">
        <v>62220655.719999999</v>
      </c>
      <c r="GR18" s="31">
        <v>54252529.469999999</v>
      </c>
      <c r="GS18" s="31">
        <v>54326673.420000002</v>
      </c>
      <c r="GT18" s="31">
        <v>65451561.069999993</v>
      </c>
      <c r="GU18" s="31">
        <v>95137838.850000024</v>
      </c>
      <c r="GV18" s="31">
        <v>136333220.33000001</v>
      </c>
      <c r="GW18" s="31">
        <v>170271934.75999999</v>
      </c>
      <c r="GX18" s="31">
        <v>163141726.72</v>
      </c>
      <c r="GY18" s="31">
        <v>150016272.08000001</v>
      </c>
      <c r="GZ18" s="31">
        <v>134345619.75999999</v>
      </c>
      <c r="HA18" s="31">
        <v>104190003.01000002</v>
      </c>
      <c r="HB18" s="31">
        <v>77367211.590000004</v>
      </c>
      <c r="HC18" s="31">
        <v>62536026.960000008</v>
      </c>
      <c r="HD18" s="31">
        <v>54498784.739999995</v>
      </c>
      <c r="HE18" s="31">
        <v>54538585.259999998</v>
      </c>
      <c r="HF18" s="31">
        <v>65593643.149999999</v>
      </c>
      <c r="HG18" s="31">
        <v>95259550.550000012</v>
      </c>
      <c r="HH18" s="31">
        <v>136671592.75999999</v>
      </c>
      <c r="HI18" s="31">
        <v>171000961.51000002</v>
      </c>
      <c r="HJ18" s="31">
        <v>164582492.73000005</v>
      </c>
      <c r="HK18" s="31">
        <v>152438010.32999998</v>
      </c>
      <c r="HL18" s="31">
        <v>136585936.91999999</v>
      </c>
      <c r="HM18" s="31">
        <v>104673409.03</v>
      </c>
      <c r="HN18" s="31">
        <v>77752577.75999999</v>
      </c>
      <c r="HO18" s="31">
        <v>62786324.480000004</v>
      </c>
      <c r="HP18" s="31">
        <v>54664512.969999999</v>
      </c>
      <c r="HQ18" s="31">
        <v>54661139.909999996</v>
      </c>
      <c r="HR18" s="31">
        <v>65717261.039999999</v>
      </c>
      <c r="HS18" s="31">
        <v>95512550.38000001</v>
      </c>
      <c r="HT18" s="31">
        <v>136861744.65000001</v>
      </c>
      <c r="HU18" s="31">
        <v>171365673.63</v>
      </c>
      <c r="HV18" s="31">
        <v>164333992.67000005</v>
      </c>
      <c r="HW18" s="31">
        <v>150653842.66</v>
      </c>
      <c r="HX18" s="31">
        <v>135196111.97</v>
      </c>
      <c r="HY18" s="31">
        <v>105141546.45000002</v>
      </c>
      <c r="HZ18" s="31">
        <v>78026309.850000009</v>
      </c>
      <c r="IA18" s="31">
        <v>63025955.049999997</v>
      </c>
      <c r="IB18" s="31">
        <v>54853928.690000005</v>
      </c>
      <c r="IC18" s="31">
        <v>54838598.38000001</v>
      </c>
      <c r="ID18" s="31">
        <v>65918567.430000007</v>
      </c>
      <c r="IE18" s="31">
        <v>95807572.599999994</v>
      </c>
      <c r="IF18" s="31">
        <v>137548036.53999999</v>
      </c>
      <c r="IG18" s="31">
        <v>171511769.99999997</v>
      </c>
      <c r="IH18" s="31">
        <v>163631767.55000001</v>
      </c>
      <c r="II18" s="31">
        <v>149710366.95000002</v>
      </c>
      <c r="IJ18" s="31">
        <v>134195351.91999999</v>
      </c>
      <c r="IK18" s="31">
        <v>104981797.44000003</v>
      </c>
      <c r="IL18" s="31">
        <v>78045887.269999996</v>
      </c>
      <c r="IM18" s="31">
        <v>63145078.519999996</v>
      </c>
      <c r="IN18" s="31">
        <v>55064377.839999996</v>
      </c>
      <c r="IO18" s="31">
        <v>54980710.050000004</v>
      </c>
      <c r="IP18" s="31">
        <v>66031862.110000007</v>
      </c>
      <c r="IQ18" s="31">
        <v>95493861.599999994</v>
      </c>
      <c r="IR18" s="31">
        <v>136694932.78</v>
      </c>
      <c r="IS18" s="31">
        <v>172179566.61000001</v>
      </c>
      <c r="IT18" s="31">
        <v>165765525.93000001</v>
      </c>
      <c r="IU18" s="31">
        <v>151473381.55999997</v>
      </c>
      <c r="IV18" s="31">
        <v>135725844.56</v>
      </c>
      <c r="IW18" s="31">
        <v>106001899.73000002</v>
      </c>
      <c r="IX18" s="31">
        <v>78589415.439999998</v>
      </c>
      <c r="IY18" s="31">
        <v>63543161.460000001</v>
      </c>
      <c r="IZ18" s="31">
        <v>55343249.030000001</v>
      </c>
      <c r="JA18" s="31">
        <v>55283127.460000001</v>
      </c>
      <c r="JB18" s="31">
        <v>66392350.280000001</v>
      </c>
      <c r="JC18" s="31">
        <v>96333548.13000001</v>
      </c>
      <c r="JD18" s="31">
        <v>138420429.27999997</v>
      </c>
      <c r="JE18" s="31">
        <v>173108212.60999998</v>
      </c>
      <c r="JF18" s="31">
        <v>166478409.61000001</v>
      </c>
      <c r="JG18" s="31">
        <v>153590285.44999999</v>
      </c>
      <c r="JH18" s="31">
        <v>137832173.24000001</v>
      </c>
      <c r="JI18" s="31">
        <v>106249604.28999999</v>
      </c>
      <c r="JJ18" s="31">
        <v>78807209.469999999</v>
      </c>
      <c r="JK18" s="31">
        <v>63755894.650000006</v>
      </c>
      <c r="JL18" s="31">
        <v>55548433.989999995</v>
      </c>
      <c r="JM18" s="31">
        <v>55483577.219999999</v>
      </c>
      <c r="JN18" s="31">
        <v>66661810.939999998</v>
      </c>
      <c r="JO18" s="31">
        <v>96650221.260000005</v>
      </c>
      <c r="JP18" s="31">
        <v>138568067.75999999</v>
      </c>
      <c r="JQ18" s="31">
        <v>173788160.50999996</v>
      </c>
      <c r="JR18" s="31">
        <v>166661941.63999999</v>
      </c>
      <c r="JS18" s="31">
        <v>152155989.06999999</v>
      </c>
      <c r="JT18" s="31">
        <v>136502211.05000001</v>
      </c>
      <c r="JU18" s="31">
        <v>106828010.36999999</v>
      </c>
      <c r="JV18" s="31">
        <v>79098539.010000005</v>
      </c>
      <c r="JW18" s="31">
        <v>64021528.520000003</v>
      </c>
      <c r="JX18" s="31">
        <v>55841978.340000004</v>
      </c>
      <c r="JY18" s="31">
        <v>55788320.899999991</v>
      </c>
      <c r="JZ18" s="31">
        <v>66902911.399999991</v>
      </c>
      <c r="KA18" s="31">
        <v>97023749.030000001</v>
      </c>
      <c r="KB18" s="31">
        <v>139174589.94999999</v>
      </c>
      <c r="KC18" s="31">
        <v>174683237.99000001</v>
      </c>
      <c r="KD18" s="31">
        <v>167564186.57000002</v>
      </c>
      <c r="KE18" s="31">
        <v>152773915.19999999</v>
      </c>
      <c r="KF18" s="31">
        <v>137163719.71000001</v>
      </c>
      <c r="KG18" s="31">
        <v>107430763.14</v>
      </c>
      <c r="KH18" s="31">
        <v>79564181.680000007</v>
      </c>
      <c r="KI18" s="31">
        <v>64428214.840000004</v>
      </c>
      <c r="KJ18" s="31">
        <v>56176135.140000001</v>
      </c>
      <c r="KK18" s="31">
        <v>56097955.170000002</v>
      </c>
      <c r="KL18" s="31">
        <v>67210417.280000001</v>
      </c>
      <c r="KM18" s="31">
        <v>97551877.299999997</v>
      </c>
      <c r="KN18" s="31">
        <v>140076601.97</v>
      </c>
      <c r="KO18" s="31">
        <v>175847494.37999997</v>
      </c>
      <c r="KP18" s="31">
        <v>168314912.34</v>
      </c>
      <c r="KQ18" s="31">
        <v>153145321.22</v>
      </c>
      <c r="KR18" s="31">
        <v>137717339.03</v>
      </c>
      <c r="KS18" s="31">
        <v>107938072.75999999</v>
      </c>
      <c r="KT18" s="31">
        <v>79903982.209999993</v>
      </c>
      <c r="KU18" s="31">
        <v>64729207.630000003</v>
      </c>
      <c r="KV18" s="31">
        <v>56452317.209999993</v>
      </c>
      <c r="KW18" s="31">
        <v>56418295.369999997</v>
      </c>
      <c r="KX18" s="31">
        <v>67589953.469999999</v>
      </c>
      <c r="KY18" s="31">
        <v>98195197.039999992</v>
      </c>
      <c r="KZ18" s="31">
        <v>141100853.69</v>
      </c>
      <c r="LA18" s="31">
        <v>176957572.23000002</v>
      </c>
      <c r="LB18" s="31">
        <v>169814396.13999999</v>
      </c>
      <c r="LC18" s="31">
        <v>155819774.13</v>
      </c>
      <c r="LD18" s="31">
        <v>140185515.22</v>
      </c>
      <c r="LE18" s="31">
        <v>108451818.52</v>
      </c>
      <c r="LF18" s="31">
        <v>80317865.429999992</v>
      </c>
      <c r="LG18" s="31">
        <v>65114402.160000004</v>
      </c>
      <c r="LH18" s="31">
        <v>56802623.590000004</v>
      </c>
      <c r="LI18" s="31">
        <v>56709403.189999998</v>
      </c>
      <c r="LJ18" s="31">
        <v>67834082.489999995</v>
      </c>
      <c r="LK18" s="31">
        <v>98512145.75</v>
      </c>
      <c r="LL18" s="31">
        <v>141407955.47</v>
      </c>
      <c r="LM18" s="31">
        <v>178039982.81</v>
      </c>
      <c r="LN18" s="31">
        <v>170829444.97</v>
      </c>
      <c r="LO18" s="31">
        <v>154836695.13999999</v>
      </c>
      <c r="LP18" s="31">
        <v>138863886.62</v>
      </c>
      <c r="LQ18" s="31">
        <v>108939894.57000001</v>
      </c>
      <c r="LR18" s="31">
        <v>80769209.229999989</v>
      </c>
      <c r="LS18" s="31">
        <v>65503369.25999999</v>
      </c>
      <c r="LT18" s="31">
        <v>57117497.980000004</v>
      </c>
      <c r="LU18" s="31">
        <v>57020536.900000006</v>
      </c>
      <c r="LV18" s="31">
        <v>68170182.489999995</v>
      </c>
      <c r="LW18" s="31">
        <v>99064515.530000001</v>
      </c>
      <c r="LX18" s="31">
        <v>142280994.80000001</v>
      </c>
      <c r="LY18" s="31">
        <v>179478003.88</v>
      </c>
      <c r="LZ18" s="31">
        <v>172011824.96000004</v>
      </c>
      <c r="MA18" s="31">
        <v>155194339.80000001</v>
      </c>
      <c r="MB18" s="31">
        <v>139039310.08000001</v>
      </c>
      <c r="MC18" s="31">
        <v>109121914.53</v>
      </c>
      <c r="MD18" s="31">
        <v>81095248.680000007</v>
      </c>
      <c r="ME18" s="31">
        <v>65877989.770000003</v>
      </c>
      <c r="MF18" s="31">
        <v>57433856.640000001</v>
      </c>
      <c r="MG18" s="31">
        <v>57342255.870000005</v>
      </c>
      <c r="MH18" s="31">
        <v>68519929.469999999</v>
      </c>
      <c r="MI18" s="31">
        <v>99495178.750000015</v>
      </c>
      <c r="MJ18" s="31">
        <v>142889559.92000002</v>
      </c>
      <c r="MK18" s="31">
        <v>180713095.67648217</v>
      </c>
      <c r="ML18" s="31"/>
      <c r="MM18" s="31"/>
      <c r="MN18" s="31"/>
      <c r="MO18" s="32">
        <f t="shared" si="12"/>
        <v>0</v>
      </c>
      <c r="MP18" s="32">
        <f t="shared" si="12"/>
        <v>0</v>
      </c>
      <c r="MQ18" s="32">
        <f t="shared" si="12"/>
        <v>0</v>
      </c>
      <c r="MR18" s="32">
        <f t="shared" si="12"/>
        <v>0</v>
      </c>
      <c r="MS18" s="32">
        <f t="shared" si="12"/>
        <v>0</v>
      </c>
      <c r="MT18" s="32">
        <f t="shared" si="12"/>
        <v>0</v>
      </c>
      <c r="MU18" s="32">
        <f t="shared" si="12"/>
        <v>0</v>
      </c>
      <c r="MV18" s="32">
        <f t="shared" si="12"/>
        <v>1157035057.98</v>
      </c>
      <c r="MW18" s="32">
        <f t="shared" si="12"/>
        <v>1167370471.51</v>
      </c>
      <c r="MX18" s="32">
        <f t="shared" si="12"/>
        <v>1172521144.23</v>
      </c>
      <c r="MY18" s="32">
        <f t="shared" si="12"/>
        <v>1172802045.02</v>
      </c>
      <c r="MZ18" s="32">
        <f t="shared" si="12"/>
        <v>1199564514.51</v>
      </c>
      <c r="NA18" s="32">
        <f t="shared" si="12"/>
        <v>1208592571.9099998</v>
      </c>
      <c r="NB18" s="32">
        <f t="shared" si="12"/>
        <v>1216108729.3800001</v>
      </c>
      <c r="NC18" s="32">
        <f t="shared" si="12"/>
        <v>1218043283.4300001</v>
      </c>
      <c r="ND18" s="32">
        <f t="shared" si="12"/>
        <v>1225790281.9100001</v>
      </c>
      <c r="NE18" s="32">
        <f t="shared" si="13"/>
        <v>1234453927.3000002</v>
      </c>
      <c r="NF18" s="32">
        <f t="shared" si="13"/>
        <v>1245113739.74</v>
      </c>
      <c r="NG18" s="32">
        <f t="shared" si="13"/>
        <v>1241755824.3800001</v>
      </c>
      <c r="NH18" s="32">
        <f t="shared" si="13"/>
        <v>1246703044.1499999</v>
      </c>
      <c r="NI18" s="32">
        <f t="shared" si="13"/>
        <v>1250051820.6499999</v>
      </c>
      <c r="NK18" s="33">
        <v>1173862685</v>
      </c>
      <c r="NL18" s="33">
        <v>1202156443</v>
      </c>
      <c r="NM18" s="33">
        <v>1220923305</v>
      </c>
      <c r="NN18" s="33">
        <v>1242923242</v>
      </c>
      <c r="NO18" s="33">
        <v>1253781845</v>
      </c>
      <c r="NP18" s="33">
        <v>1268467058</v>
      </c>
      <c r="NQ18" s="33">
        <v>1276429449</v>
      </c>
      <c r="NR18" s="33">
        <v>1290140645</v>
      </c>
      <c r="NS18" s="33">
        <v>1297689071</v>
      </c>
      <c r="NT18" s="33">
        <v>1308921074</v>
      </c>
      <c r="NU18" s="33">
        <v>1323363732</v>
      </c>
      <c r="NV18" s="33">
        <v>1339535895</v>
      </c>
      <c r="NW18" s="33">
        <v>1351460012</v>
      </c>
      <c r="NX18" s="33">
        <v>1376368207</v>
      </c>
      <c r="NY18" s="33">
        <v>1392672291</v>
      </c>
      <c r="NZ18" s="33">
        <v>1407654629</v>
      </c>
      <c r="OA18" s="33">
        <v>1425306275</v>
      </c>
      <c r="OB18" s="33">
        <v>1454467025</v>
      </c>
      <c r="OC18" s="33">
        <v>1471579170</v>
      </c>
      <c r="OD18" s="33">
        <v>1489266971</v>
      </c>
      <c r="OE18" s="33">
        <v>1511249627</v>
      </c>
      <c r="OG18" s="34">
        <f t="shared" si="14"/>
        <v>-1173862685</v>
      </c>
      <c r="OH18" s="34">
        <f t="shared" si="14"/>
        <v>-1202156443</v>
      </c>
      <c r="OI18" s="34">
        <f t="shared" si="14"/>
        <v>-1220923305</v>
      </c>
      <c r="OJ18" s="34">
        <f t="shared" si="14"/>
        <v>-1242923242</v>
      </c>
      <c r="OK18" s="34">
        <f t="shared" si="14"/>
        <v>-1253781845</v>
      </c>
      <c r="OL18" s="34">
        <f t="shared" si="14"/>
        <v>-1268467058</v>
      </c>
      <c r="OM18" s="34">
        <f t="shared" si="14"/>
        <v>-1276429449</v>
      </c>
      <c r="ON18" s="34">
        <f t="shared" si="14"/>
        <v>-133105587.01999998</v>
      </c>
      <c r="OO18" s="34">
        <f t="shared" si="14"/>
        <v>-130318599.49000001</v>
      </c>
      <c r="OP18" s="34">
        <f t="shared" si="14"/>
        <v>-136399929.76999998</v>
      </c>
      <c r="OQ18" s="34">
        <f t="shared" si="14"/>
        <v>-150561686.98000002</v>
      </c>
      <c r="OR18" s="34">
        <f t="shared" si="14"/>
        <v>-139971380.49000001</v>
      </c>
      <c r="OS18" s="34">
        <f t="shared" si="14"/>
        <v>-142867440.09000015</v>
      </c>
      <c r="OT18" s="34">
        <f t="shared" si="14"/>
        <v>-160259477.61999989</v>
      </c>
      <c r="OU18" s="34">
        <f t="shared" si="14"/>
        <v>-174629007.56999993</v>
      </c>
      <c r="OV18" s="34">
        <f t="shared" si="14"/>
        <v>-181864347.08999991</v>
      </c>
      <c r="OW18" s="34">
        <f t="shared" si="15"/>
        <v>-190852347.69999981</v>
      </c>
      <c r="OX18" s="34">
        <f t="shared" si="15"/>
        <v>-209353285.25999999</v>
      </c>
      <c r="OY18" s="34">
        <f t="shared" si="15"/>
        <v>-229823345.61999989</v>
      </c>
      <c r="OZ18" s="34">
        <f t="shared" si="15"/>
        <v>-242563926.85000014</v>
      </c>
      <c r="PA18" s="34">
        <f t="shared" si="15"/>
        <v>-261197806.35000014</v>
      </c>
    </row>
    <row r="19" spans="1:417" x14ac:dyDescent="0.2">
      <c r="A19" s="36" t="s">
        <v>22</v>
      </c>
      <c r="B19" s="31">
        <v>1407366.4699999988</v>
      </c>
      <c r="C19" s="31">
        <v>1312011.2800000012</v>
      </c>
      <c r="D19" s="31">
        <v>1191840.6799999923</v>
      </c>
      <c r="E19" s="31">
        <v>905168.08000001311</v>
      </c>
      <c r="F19" s="31">
        <v>634775.32999999821</v>
      </c>
      <c r="G19" s="31">
        <v>497881.09000000358</v>
      </c>
      <c r="H19" s="31">
        <v>423876.51000000536</v>
      </c>
      <c r="I19" s="31">
        <v>424909.44000000507</v>
      </c>
      <c r="J19" s="31">
        <v>526292.97000000626</v>
      </c>
      <c r="K19" s="31">
        <v>828787.62000000477</v>
      </c>
      <c r="L19" s="31">
        <v>1204946.0100000203</v>
      </c>
      <c r="M19" s="31">
        <v>1503580.5399999619</v>
      </c>
      <c r="N19" s="31">
        <v>1415969.3599999845</v>
      </c>
      <c r="O19" s="31">
        <v>1326453.1699999869</v>
      </c>
      <c r="P19" s="31">
        <v>1197620.4300000072</v>
      </c>
      <c r="Q19" s="31">
        <v>912109.32000000775</v>
      </c>
      <c r="R19" s="31">
        <v>651613.98000000417</v>
      </c>
      <c r="S19" s="31">
        <v>515129.19999998808</v>
      </c>
      <c r="T19" s="31">
        <v>440508.03999999911</v>
      </c>
      <c r="U19" s="31">
        <v>439769.02000000328</v>
      </c>
      <c r="V19" s="31">
        <v>540079.54999999702</v>
      </c>
      <c r="W19" s="31">
        <v>827048.84999999404</v>
      </c>
      <c r="X19" s="31">
        <v>1200243.950000003</v>
      </c>
      <c r="Y19" s="31">
        <v>1491913.6200000048</v>
      </c>
      <c r="Z19" s="31">
        <v>1413311.9099999964</v>
      </c>
      <c r="AA19" s="31">
        <v>1340227.0600000024</v>
      </c>
      <c r="AB19" s="31">
        <v>1209097.2800000012</v>
      </c>
      <c r="AC19" s="31">
        <v>907265.26999998093</v>
      </c>
      <c r="AD19" s="31">
        <v>651908.43999999762</v>
      </c>
      <c r="AE19" s="31">
        <v>517371.82999999821</v>
      </c>
      <c r="AF19" s="31">
        <v>443999.84000000358</v>
      </c>
      <c r="AG19" s="31">
        <v>443854.35000000894</v>
      </c>
      <c r="AH19" s="31">
        <v>544300.5</v>
      </c>
      <c r="AI19" s="31">
        <v>832131.52000001073</v>
      </c>
      <c r="AJ19" s="31">
        <v>1206702.6699999869</v>
      </c>
      <c r="AK19" s="31">
        <v>1496640.099999994</v>
      </c>
      <c r="AL19" s="31">
        <v>1407132.5699999928</v>
      </c>
      <c r="AM19" s="31">
        <v>1319370.650000006</v>
      </c>
      <c r="AN19" s="31">
        <v>1190727.7699999958</v>
      </c>
      <c r="AO19" s="31">
        <v>908276.55000001192</v>
      </c>
      <c r="AP19" s="31">
        <v>656740.20000001788</v>
      </c>
      <c r="AQ19" s="31">
        <v>523136.98999999464</v>
      </c>
      <c r="AR19" s="31">
        <v>449704.6400000006</v>
      </c>
      <c r="AS19" s="31">
        <v>449533.39999999851</v>
      </c>
      <c r="AT19" s="31">
        <v>550044.37000000477</v>
      </c>
      <c r="AU19" s="31">
        <v>834606.38000001013</v>
      </c>
      <c r="AV19" s="31">
        <v>1206961.2400000095</v>
      </c>
      <c r="AW19" s="31">
        <v>1513212.219999969</v>
      </c>
      <c r="AX19" s="31">
        <v>1432374.4299999774</v>
      </c>
      <c r="AY19" s="31">
        <v>1342787.2400000095</v>
      </c>
      <c r="AZ19" s="31">
        <v>1207692.0400000066</v>
      </c>
      <c r="BA19" s="31">
        <v>922548.96999999881</v>
      </c>
      <c r="BB19" s="31">
        <v>681621.43000000715</v>
      </c>
      <c r="BC19" s="31">
        <v>548820.5</v>
      </c>
      <c r="BD19" s="31">
        <v>476068.22999999672</v>
      </c>
      <c r="BE19" s="31">
        <v>475125.07999999821</v>
      </c>
      <c r="BF19" s="31">
        <v>577780.07000000775</v>
      </c>
      <c r="BG19" s="31">
        <v>849433.71999999881</v>
      </c>
      <c r="BH19" s="31">
        <v>1222476.2099999934</v>
      </c>
      <c r="BI19" s="31">
        <v>1523947.5700000226</v>
      </c>
      <c r="BJ19" s="31">
        <v>1441907.7700000107</v>
      </c>
      <c r="BK19" s="31">
        <v>1346673.150000006</v>
      </c>
      <c r="BL19" s="31">
        <v>1209602.4600000083</v>
      </c>
      <c r="BM19" s="31">
        <v>925430.72999998927</v>
      </c>
      <c r="BN19" s="31">
        <v>690723.71000000834</v>
      </c>
      <c r="BO19" s="31">
        <v>560066.43000000715</v>
      </c>
      <c r="BP19" s="31">
        <v>488080.43999999762</v>
      </c>
      <c r="BQ19" s="31">
        <v>487224.43999999762</v>
      </c>
      <c r="BR19" s="31">
        <v>590661.79000000656</v>
      </c>
      <c r="BS19" s="31">
        <v>854698.04000000656</v>
      </c>
      <c r="BT19" s="31">
        <v>1225437.7400000095</v>
      </c>
      <c r="BU19" s="31">
        <v>1524916.3900000155</v>
      </c>
      <c r="BV19" s="31">
        <v>1452484.8799999952</v>
      </c>
      <c r="BW19" s="31">
        <v>1366263.4800000191</v>
      </c>
      <c r="BX19" s="31">
        <v>1226121.8900000006</v>
      </c>
      <c r="BY19" s="31">
        <v>926248.48000001907</v>
      </c>
      <c r="BZ19" s="31">
        <v>691484.56000000238</v>
      </c>
      <c r="CA19" s="31">
        <v>560576.69000000507</v>
      </c>
      <c r="CB19" s="31">
        <v>489216.87999999523</v>
      </c>
      <c r="CC19" s="31">
        <v>489138.40000000596</v>
      </c>
      <c r="CD19" s="31">
        <v>592955.6400000006</v>
      </c>
      <c r="CE19" s="31">
        <v>858967.27000001073</v>
      </c>
      <c r="CF19" s="31">
        <v>1231453.2299999893</v>
      </c>
      <c r="CG19" s="31">
        <v>1531068.2199999988</v>
      </c>
      <c r="CH19" s="31">
        <v>1452469.4499999881</v>
      </c>
      <c r="CI19" s="31">
        <v>1356800.4800000191</v>
      </c>
      <c r="CJ19" s="31">
        <v>1219480.5699999928</v>
      </c>
      <c r="CK19" s="31">
        <v>933320.63000001013</v>
      </c>
      <c r="CL19" s="31">
        <v>695119.09000000358</v>
      </c>
      <c r="CM19" s="31">
        <v>563407.41000001132</v>
      </c>
      <c r="CN19" s="31">
        <v>491498.68999999762</v>
      </c>
      <c r="CO19" s="31">
        <v>491476.3200000003</v>
      </c>
      <c r="CP19" s="31">
        <v>594275.29999999702</v>
      </c>
      <c r="CQ19" s="31">
        <v>861532.35000002384</v>
      </c>
      <c r="CR19" s="31">
        <v>1236707.2700000107</v>
      </c>
      <c r="CS19" s="31">
        <v>1538052.0099999905</v>
      </c>
      <c r="CT19" s="31">
        <v>1459484.7899999917</v>
      </c>
      <c r="CU19" s="31">
        <v>1362717.2299999893</v>
      </c>
      <c r="CV19" s="31">
        <v>1227552.6599999964</v>
      </c>
      <c r="CW19" s="31">
        <v>939139.30999998748</v>
      </c>
      <c r="CX19" s="31">
        <v>699219.40000000596</v>
      </c>
      <c r="CY19" s="31">
        <v>567102.43999999762</v>
      </c>
      <c r="CZ19" s="31">
        <v>494669.10000000149</v>
      </c>
      <c r="DA19" s="31">
        <v>495002.35000000149</v>
      </c>
      <c r="DB19" s="31">
        <v>599059.36999999732</v>
      </c>
      <c r="DC19" s="31">
        <v>868662.3599999845</v>
      </c>
      <c r="DD19" s="31">
        <v>1245742.0600000024</v>
      </c>
      <c r="DE19" s="31">
        <v>1548513.0199999809</v>
      </c>
      <c r="DF19" s="31">
        <v>1473396.0199999809</v>
      </c>
      <c r="DG19" s="31">
        <v>1377495.2900000215</v>
      </c>
      <c r="DH19" s="31">
        <v>1238457.8799999952</v>
      </c>
      <c r="DI19" s="31">
        <v>946970.84999999404</v>
      </c>
      <c r="DJ19" s="31">
        <v>704794.5</v>
      </c>
      <c r="DK19" s="31">
        <v>571946.35000000149</v>
      </c>
      <c r="DL19" s="31">
        <v>498257.54999999702</v>
      </c>
      <c r="DM19" s="31">
        <v>497711.8200000003</v>
      </c>
      <c r="DN19" s="31">
        <v>602377.05999999493</v>
      </c>
      <c r="DO19" s="31">
        <v>874861.01000000536</v>
      </c>
      <c r="DP19" s="31">
        <v>1251392.3799999803</v>
      </c>
      <c r="DQ19" s="31">
        <v>1550530.9900000095</v>
      </c>
      <c r="DR19" s="31">
        <v>1484753.0499999821</v>
      </c>
      <c r="DS19" s="31">
        <v>1405205.2700000107</v>
      </c>
      <c r="DT19" s="31">
        <v>1265779.6699999869</v>
      </c>
      <c r="DU19" s="31">
        <v>955191.78000000119</v>
      </c>
      <c r="DV19" s="31">
        <v>708813.26000000536</v>
      </c>
      <c r="DW19" s="31">
        <v>574512.6099999994</v>
      </c>
      <c r="DX19" s="31">
        <v>500668.05000000447</v>
      </c>
      <c r="DY19" s="31">
        <v>499950.58999999613</v>
      </c>
      <c r="DZ19" s="31">
        <v>604838.98000000417</v>
      </c>
      <c r="EA19" s="31">
        <v>881563.20000000298</v>
      </c>
      <c r="EB19" s="31">
        <v>1257572.8400000036</v>
      </c>
      <c r="EC19" s="31">
        <v>1549409.9600000083</v>
      </c>
      <c r="ED19" s="31">
        <v>1478035.3200000525</v>
      </c>
      <c r="EE19" s="31">
        <v>1386166.8400000036</v>
      </c>
      <c r="EF19" s="31">
        <v>1247572.0600000024</v>
      </c>
      <c r="EG19" s="31">
        <v>956292.72999998927</v>
      </c>
      <c r="EH19" s="31">
        <v>710511.60000000894</v>
      </c>
      <c r="EI19" s="31">
        <v>576457.46999999136</v>
      </c>
      <c r="EJ19" s="31">
        <v>502221.11999999732</v>
      </c>
      <c r="EK19" s="31">
        <v>501458.6799999997</v>
      </c>
      <c r="EL19" s="31">
        <v>605672.23000000417</v>
      </c>
      <c r="EM19" s="31">
        <v>880796.82000000775</v>
      </c>
      <c r="EN19" s="31">
        <v>1256733.3599999994</v>
      </c>
      <c r="EO19" s="31">
        <v>1554818.3899999857</v>
      </c>
      <c r="EP19" s="31">
        <v>1488542.7900000215</v>
      </c>
      <c r="EQ19" s="31">
        <v>1390303.3000000119</v>
      </c>
      <c r="ER19" s="31">
        <v>1247778.0800000131</v>
      </c>
      <c r="ES19" s="31">
        <v>958847.08999998868</v>
      </c>
      <c r="ET19" s="31">
        <v>712985.1099999845</v>
      </c>
      <c r="EU19" s="31">
        <v>577847.99999999255</v>
      </c>
      <c r="EV19" s="31">
        <v>503087.75</v>
      </c>
      <c r="EW19" s="31">
        <v>502338.59999999404</v>
      </c>
      <c r="EX19" s="31">
        <v>606449.15999999642</v>
      </c>
      <c r="EY19" s="31">
        <v>883767.17000000179</v>
      </c>
      <c r="EZ19" s="31">
        <v>1264465.5799999833</v>
      </c>
      <c r="FA19" s="31">
        <v>1566766.219999969</v>
      </c>
      <c r="FB19" s="31">
        <v>1496367.0200000107</v>
      </c>
      <c r="FC19" s="31">
        <v>1388034.1700000167</v>
      </c>
      <c r="FD19" s="31">
        <v>1248157.1700000167</v>
      </c>
      <c r="FE19" s="31">
        <v>964628.51000002027</v>
      </c>
      <c r="FF19" s="31">
        <v>716306.53000000119</v>
      </c>
      <c r="FG19" s="31">
        <v>579547.43000000715</v>
      </c>
      <c r="FH19" s="31">
        <v>504301.8900000006</v>
      </c>
      <c r="FI19" s="31">
        <v>503574.48000000417</v>
      </c>
      <c r="FJ19" s="31">
        <v>606553.68999999762</v>
      </c>
      <c r="FK19" s="31">
        <v>883641.96999998391</v>
      </c>
      <c r="FL19" s="31">
        <v>1267642.2400000095</v>
      </c>
      <c r="FM19" s="31">
        <v>1575856.25</v>
      </c>
      <c r="FN19" s="31">
        <v>1514651.6299999952</v>
      </c>
      <c r="FO19" s="31">
        <v>1413696.0600000322</v>
      </c>
      <c r="FP19" s="31">
        <v>1268204.8600000143</v>
      </c>
      <c r="FQ19" s="31">
        <v>967177.51000000536</v>
      </c>
      <c r="FR19" s="31">
        <v>718713.31000000238</v>
      </c>
      <c r="FS19" s="31">
        <v>580860.88000001013</v>
      </c>
      <c r="FT19" s="31">
        <v>505607.75000000745</v>
      </c>
      <c r="FU19" s="31">
        <v>505405.51999999583</v>
      </c>
      <c r="FV19" s="31">
        <v>608409.75999999791</v>
      </c>
      <c r="FW19" s="31">
        <v>885264.21999999881</v>
      </c>
      <c r="FX19" s="31">
        <v>1272084.1299999952</v>
      </c>
      <c r="FY19" s="31">
        <v>1584844.130000025</v>
      </c>
      <c r="FZ19" s="31">
        <v>1514903.6799999774</v>
      </c>
      <c r="GA19" s="31">
        <v>1396332.6999999881</v>
      </c>
      <c r="GB19" s="31">
        <v>1250819.5199999958</v>
      </c>
      <c r="GC19" s="31">
        <v>968914.15000000596</v>
      </c>
      <c r="GD19" s="31">
        <v>719642.36000001431</v>
      </c>
      <c r="GE19" s="31">
        <v>581512.48000000417</v>
      </c>
      <c r="GF19" s="31">
        <v>506968.76999999583</v>
      </c>
      <c r="GG19" s="31">
        <v>507590.51000000536</v>
      </c>
      <c r="GH19" s="31">
        <v>611008.53999999911</v>
      </c>
      <c r="GI19" s="31">
        <v>887523.64999999106</v>
      </c>
      <c r="GJ19" s="31">
        <v>1274312.4200000167</v>
      </c>
      <c r="GK19" s="31">
        <v>1588259.599999994</v>
      </c>
      <c r="GL19" s="31">
        <v>1518477.8400000036</v>
      </c>
      <c r="GM19" s="31">
        <v>1399734.4299999774</v>
      </c>
      <c r="GN19" s="31">
        <v>1254050.5599999875</v>
      </c>
      <c r="GO19" s="31">
        <v>971860.56000001729</v>
      </c>
      <c r="GP19" s="31">
        <v>722264.11000001431</v>
      </c>
      <c r="GQ19" s="31">
        <v>584084.28000000119</v>
      </c>
      <c r="GR19" s="31">
        <v>509284.53000000119</v>
      </c>
      <c r="GS19" s="31">
        <v>509980.57999999821</v>
      </c>
      <c r="GT19" s="31">
        <v>614413.93000000715</v>
      </c>
      <c r="GU19" s="31">
        <v>893087.14999997616</v>
      </c>
      <c r="GV19" s="31">
        <v>1279800.6699999869</v>
      </c>
      <c r="GW19" s="31">
        <v>1598394.2400000095</v>
      </c>
      <c r="GX19" s="31">
        <v>1531460.2800000012</v>
      </c>
      <c r="GY19" s="31">
        <v>1408247.9199999869</v>
      </c>
      <c r="GZ19" s="31">
        <v>1261143.2400000095</v>
      </c>
      <c r="HA19" s="31">
        <v>978062.98999997973</v>
      </c>
      <c r="HB19" s="31">
        <v>726269.40999999642</v>
      </c>
      <c r="HC19" s="31">
        <v>587045.03999999166</v>
      </c>
      <c r="HD19" s="31">
        <v>511596.26000000536</v>
      </c>
      <c r="HE19" s="31">
        <v>511969.74000000209</v>
      </c>
      <c r="HF19" s="31">
        <v>615746.85000000149</v>
      </c>
      <c r="HG19" s="31">
        <v>894230.44999998808</v>
      </c>
      <c r="HH19" s="31">
        <v>1282977.2400000095</v>
      </c>
      <c r="HI19" s="31">
        <v>1605237.4899999797</v>
      </c>
      <c r="HJ19" s="31">
        <v>1544985.2699999511</v>
      </c>
      <c r="HK19" s="31">
        <v>1430981.6700000167</v>
      </c>
      <c r="HL19" s="31">
        <v>1282173.0800000131</v>
      </c>
      <c r="HM19" s="31">
        <v>982600.96999999881</v>
      </c>
      <c r="HN19" s="31">
        <v>729887.24000000954</v>
      </c>
      <c r="HO19" s="31">
        <v>589394.51999999583</v>
      </c>
      <c r="HP19" s="31">
        <v>513152.03000000119</v>
      </c>
      <c r="HQ19" s="31">
        <v>513121.09000000358</v>
      </c>
      <c r="HR19" s="31">
        <v>616907.96000000089</v>
      </c>
      <c r="HS19" s="31">
        <v>896605.61999998987</v>
      </c>
      <c r="HT19" s="31">
        <v>1284762.349999994</v>
      </c>
      <c r="HU19" s="31">
        <v>1608661.3700000048</v>
      </c>
      <c r="HV19" s="31">
        <v>1542652.3299999535</v>
      </c>
      <c r="HW19" s="31">
        <v>1414233.3400000036</v>
      </c>
      <c r="HX19" s="31">
        <v>1269127.0300000012</v>
      </c>
      <c r="HY19" s="31">
        <v>986995.54999998212</v>
      </c>
      <c r="HZ19" s="31">
        <v>732456.14999999106</v>
      </c>
      <c r="IA19" s="31">
        <v>591643.95000000298</v>
      </c>
      <c r="IB19" s="31">
        <v>514930.30999999493</v>
      </c>
      <c r="IC19" s="31">
        <v>514786.61999998987</v>
      </c>
      <c r="ID19" s="31">
        <v>618797.56999999285</v>
      </c>
      <c r="IE19" s="31">
        <v>899374.40000000596</v>
      </c>
      <c r="IF19" s="31">
        <v>1291204.4600000083</v>
      </c>
      <c r="IG19" s="31">
        <v>1610033.0000000298</v>
      </c>
      <c r="IH19" s="31">
        <v>1536060.4499999881</v>
      </c>
      <c r="II19" s="31">
        <v>1405376.0499999821</v>
      </c>
      <c r="IJ19" s="31">
        <v>1259732.0800000131</v>
      </c>
      <c r="IK19" s="31">
        <v>985495.55999997258</v>
      </c>
      <c r="IL19" s="31">
        <v>732640.73000000417</v>
      </c>
      <c r="IM19" s="31">
        <v>592761.48000000417</v>
      </c>
      <c r="IN19" s="31">
        <v>516906.16000000387</v>
      </c>
      <c r="IO19" s="31">
        <v>516120.94999999553</v>
      </c>
      <c r="IP19" s="31">
        <v>619860.88999999315</v>
      </c>
      <c r="IQ19" s="31">
        <v>896429.40000000596</v>
      </c>
      <c r="IR19" s="31">
        <v>1283196.2199999988</v>
      </c>
      <c r="IS19" s="31">
        <v>1616301.3899999857</v>
      </c>
      <c r="IT19" s="31">
        <v>1556091.0699999928</v>
      </c>
      <c r="IU19" s="31">
        <v>1421926.4400000274</v>
      </c>
      <c r="IV19" s="31">
        <v>1274099.4399999976</v>
      </c>
      <c r="IW19" s="31">
        <v>995072.26999998093</v>
      </c>
      <c r="IX19" s="31">
        <v>737742.56000000238</v>
      </c>
      <c r="IY19" s="31">
        <v>596498.53999999911</v>
      </c>
      <c r="IZ19" s="31">
        <v>519523.96999999881</v>
      </c>
      <c r="JA19" s="31">
        <v>518959.53999999911</v>
      </c>
      <c r="JB19" s="31">
        <v>623244.71999999881</v>
      </c>
      <c r="JC19" s="31">
        <v>904311.86999998987</v>
      </c>
      <c r="JD19" s="31">
        <v>1299394.7200000286</v>
      </c>
      <c r="JE19" s="31">
        <v>1625019.3900000155</v>
      </c>
      <c r="JF19" s="31">
        <v>1562783.3899999857</v>
      </c>
      <c r="JG19" s="31">
        <v>1441798.5500000119</v>
      </c>
      <c r="JH19" s="31">
        <v>1293871.7599999905</v>
      </c>
      <c r="JI19" s="31">
        <v>997396.71000000834</v>
      </c>
      <c r="JJ19" s="31">
        <v>739787.53000000119</v>
      </c>
      <c r="JK19" s="31">
        <v>598495.34999999404</v>
      </c>
      <c r="JL19" s="31">
        <v>521450.01000000536</v>
      </c>
      <c r="JM19" s="31">
        <v>520840.78000000119</v>
      </c>
      <c r="JN19" s="31">
        <v>625774.06000000238</v>
      </c>
      <c r="JO19" s="31">
        <v>907284.73999999464</v>
      </c>
      <c r="JP19" s="31">
        <v>1300780.2400000095</v>
      </c>
      <c r="JQ19" s="31">
        <v>1631401.4900000393</v>
      </c>
      <c r="JR19" s="31">
        <v>1564506.3600000143</v>
      </c>
      <c r="JS19" s="31">
        <v>1428333.9300000072</v>
      </c>
      <c r="JT19" s="31">
        <v>1281387.9499999881</v>
      </c>
      <c r="JU19" s="31">
        <v>1002826.6300000101</v>
      </c>
      <c r="JV19" s="31">
        <v>742521.98999999464</v>
      </c>
      <c r="JW19" s="31">
        <v>600989.47999999672</v>
      </c>
      <c r="JX19" s="31">
        <v>524205.65999999642</v>
      </c>
      <c r="JY19" s="31">
        <v>523702.10000000894</v>
      </c>
      <c r="JZ19" s="31">
        <v>628037.60000000894</v>
      </c>
      <c r="KA19" s="31">
        <v>910790.96999999881</v>
      </c>
      <c r="KB19" s="31">
        <v>1306474.0500000119</v>
      </c>
      <c r="KC19" s="31">
        <v>1639804.0099999905</v>
      </c>
      <c r="KD19" s="31">
        <v>1572975.4299999774</v>
      </c>
      <c r="KE19" s="31">
        <v>1434134.8000000119</v>
      </c>
      <c r="KF19" s="31">
        <v>1287597.2899999917</v>
      </c>
      <c r="KG19" s="31">
        <v>1008484.8599999994</v>
      </c>
      <c r="KH19" s="31">
        <v>746893.31999999285</v>
      </c>
      <c r="KI19" s="31">
        <v>604807.15999999642</v>
      </c>
      <c r="KJ19" s="31">
        <v>527341.8599999994</v>
      </c>
      <c r="KK19" s="31">
        <v>526608.82999999821</v>
      </c>
      <c r="KL19" s="31">
        <v>630924.71999999881</v>
      </c>
      <c r="KM19" s="31">
        <v>915748.70000000298</v>
      </c>
      <c r="KN19" s="31">
        <v>1314941.0300000012</v>
      </c>
      <c r="KO19" s="31">
        <v>1650733.6200000346</v>
      </c>
      <c r="KP19" s="31">
        <v>1580022.6599999964</v>
      </c>
      <c r="KQ19" s="31">
        <v>1437621.7800000012</v>
      </c>
      <c r="KR19" s="31">
        <v>1292793.9699999988</v>
      </c>
      <c r="KS19" s="31">
        <v>1013247.2400000095</v>
      </c>
      <c r="KT19" s="31">
        <v>750082.79000000656</v>
      </c>
      <c r="KU19" s="31">
        <v>607632.36999999732</v>
      </c>
      <c r="KV19" s="31">
        <v>529934.79000000656</v>
      </c>
      <c r="KW19" s="31">
        <v>529615.63000000268</v>
      </c>
      <c r="KX19" s="31">
        <v>634487.53000000119</v>
      </c>
      <c r="KY19" s="31">
        <v>921787.96000000834</v>
      </c>
      <c r="KZ19" s="31">
        <v>1324556.3100000024</v>
      </c>
      <c r="LA19" s="31">
        <v>1661153.7699999809</v>
      </c>
      <c r="LB19" s="31">
        <v>1594098.8600000143</v>
      </c>
      <c r="LC19" s="31">
        <v>1462726.8700000048</v>
      </c>
      <c r="LD19" s="31">
        <v>1315963.7800000012</v>
      </c>
      <c r="LE19" s="31">
        <v>1018069.4800000042</v>
      </c>
      <c r="LF19" s="31">
        <v>753967.57000000775</v>
      </c>
      <c r="LG19" s="31">
        <v>611248.83999999613</v>
      </c>
      <c r="LH19" s="31">
        <v>533223.40999999642</v>
      </c>
      <c r="LI19" s="31">
        <v>532347.81000000238</v>
      </c>
      <c r="LJ19" s="31">
        <v>636779.51000000536</v>
      </c>
      <c r="LK19" s="31">
        <v>924763.25</v>
      </c>
      <c r="LL19" s="31">
        <v>1327439.5300000012</v>
      </c>
      <c r="LM19" s="31">
        <v>1671315.1899999976</v>
      </c>
      <c r="LN19" s="31">
        <v>1603628.0300000012</v>
      </c>
      <c r="LO19" s="31">
        <v>1453498.8600000143</v>
      </c>
      <c r="LP19" s="31">
        <v>1303557.3799999952</v>
      </c>
      <c r="LQ19" s="31">
        <v>1022651.4299999923</v>
      </c>
      <c r="LR19" s="31">
        <v>758204.77000001073</v>
      </c>
      <c r="LS19" s="31">
        <v>614899.74000000954</v>
      </c>
      <c r="LT19" s="31">
        <v>536179.01999999583</v>
      </c>
      <c r="LU19" s="31">
        <v>535269.09999999404</v>
      </c>
      <c r="LV19" s="31">
        <v>639934.51000000536</v>
      </c>
      <c r="LW19" s="31">
        <v>929948.46999999881</v>
      </c>
      <c r="LX19" s="31">
        <v>1335634.1999999881</v>
      </c>
      <c r="LY19" s="31">
        <v>1684814.1200000048</v>
      </c>
      <c r="LZ19" s="31">
        <v>1614727.0399999619</v>
      </c>
      <c r="MA19" s="31">
        <v>1456856.1999999881</v>
      </c>
      <c r="MB19" s="31">
        <v>1305203.9199999869</v>
      </c>
      <c r="MC19" s="31">
        <v>1024360.4699999988</v>
      </c>
      <c r="MD19" s="31">
        <v>761265.31999999285</v>
      </c>
      <c r="ME19" s="31">
        <v>618416.22999999672</v>
      </c>
      <c r="MF19" s="31">
        <v>539149.3599999994</v>
      </c>
      <c r="MG19" s="31">
        <v>538289.12999999523</v>
      </c>
      <c r="MH19" s="31">
        <v>643217.53000000119</v>
      </c>
      <c r="MI19" s="31">
        <v>933991.2499999851</v>
      </c>
      <c r="MJ19" s="31">
        <v>1341347.0799999833</v>
      </c>
      <c r="MK19" s="31">
        <v>1696408.3235178292</v>
      </c>
      <c r="ML19" s="31"/>
      <c r="MM19" s="31"/>
      <c r="MN19" s="31"/>
      <c r="MO19" s="32">
        <f t="shared" si="12"/>
        <v>0</v>
      </c>
      <c r="MP19" s="32">
        <f t="shared" si="12"/>
        <v>0</v>
      </c>
      <c r="MQ19" s="32">
        <f t="shared" si="12"/>
        <v>0</v>
      </c>
      <c r="MR19" s="32">
        <f t="shared" si="12"/>
        <v>0</v>
      </c>
      <c r="MS19" s="32">
        <f t="shared" si="12"/>
        <v>0</v>
      </c>
      <c r="MT19" s="32">
        <f t="shared" si="12"/>
        <v>0</v>
      </c>
      <c r="MU19" s="32">
        <f t="shared" si="12"/>
        <v>0</v>
      </c>
      <c r="MV19" s="32">
        <f t="shared" si="12"/>
        <v>10861436.020000011</v>
      </c>
      <c r="MW19" s="32">
        <f t="shared" si="12"/>
        <v>10958458.48999998</v>
      </c>
      <c r="MX19" s="32">
        <f t="shared" si="12"/>
        <v>11006810.769999981</v>
      </c>
      <c r="MY19" s="32">
        <f t="shared" si="12"/>
        <v>11009446.980000012</v>
      </c>
      <c r="MZ19" s="32">
        <f t="shared" si="12"/>
        <v>11260675.490000017</v>
      </c>
      <c r="NA19" s="32">
        <f t="shared" si="12"/>
        <v>11345423.090000063</v>
      </c>
      <c r="NB19" s="32">
        <f t="shared" si="12"/>
        <v>11415979.620000042</v>
      </c>
      <c r="NC19" s="32">
        <f t="shared" si="12"/>
        <v>11434139.570000045</v>
      </c>
      <c r="ND19" s="32">
        <f t="shared" si="12"/>
        <v>11506864.089999937</v>
      </c>
      <c r="NE19" s="32">
        <f t="shared" si="13"/>
        <v>11588191.699999981</v>
      </c>
      <c r="NF19" s="32">
        <f t="shared" si="13"/>
        <v>11688259.260000005</v>
      </c>
      <c r="NG19" s="32">
        <f t="shared" si="13"/>
        <v>11656736.620000042</v>
      </c>
      <c r="NH19" s="32">
        <f t="shared" si="13"/>
        <v>11703178.849999957</v>
      </c>
      <c r="NI19" s="32">
        <f t="shared" si="13"/>
        <v>11734611.350000069</v>
      </c>
      <c r="NK19" s="33">
        <v>5898808</v>
      </c>
      <c r="NL19" s="33">
        <v>6040987</v>
      </c>
      <c r="NM19" s="33">
        <v>6135294</v>
      </c>
      <c r="NN19" s="33">
        <v>6245847</v>
      </c>
      <c r="NO19" s="33">
        <v>6300411</v>
      </c>
      <c r="NP19" s="33">
        <v>6374206</v>
      </c>
      <c r="NQ19" s="33">
        <v>6414219</v>
      </c>
      <c r="NR19" s="33">
        <v>6483120</v>
      </c>
      <c r="NS19" s="33">
        <v>6521050</v>
      </c>
      <c r="NT19" s="33">
        <v>6577491</v>
      </c>
      <c r="NU19" s="33">
        <v>6650070</v>
      </c>
      <c r="NV19" s="33">
        <v>6731336</v>
      </c>
      <c r="NW19" s="33">
        <v>6791256</v>
      </c>
      <c r="NX19" s="33">
        <v>6916424</v>
      </c>
      <c r="NY19" s="33">
        <v>6998354</v>
      </c>
      <c r="NZ19" s="33">
        <v>7073642</v>
      </c>
      <c r="OA19" s="33">
        <v>7162342</v>
      </c>
      <c r="OB19" s="33">
        <v>7308879</v>
      </c>
      <c r="OC19" s="33">
        <v>7394870</v>
      </c>
      <c r="OD19" s="33">
        <v>7483755</v>
      </c>
      <c r="OE19" s="33">
        <v>7594219</v>
      </c>
      <c r="OG19" s="34">
        <f t="shared" si="14"/>
        <v>-5898808</v>
      </c>
      <c r="OH19" s="34">
        <f t="shared" si="14"/>
        <v>-6040987</v>
      </c>
      <c r="OI19" s="34">
        <f t="shared" si="14"/>
        <v>-6135294</v>
      </c>
      <c r="OJ19" s="34">
        <f t="shared" si="14"/>
        <v>-6245847</v>
      </c>
      <c r="OK19" s="34">
        <f t="shared" si="14"/>
        <v>-6300411</v>
      </c>
      <c r="OL19" s="34">
        <f t="shared" si="14"/>
        <v>-6374206</v>
      </c>
      <c r="OM19" s="34">
        <f t="shared" si="14"/>
        <v>-6414219</v>
      </c>
      <c r="ON19" s="34">
        <f t="shared" si="14"/>
        <v>4378316.0200000107</v>
      </c>
      <c r="OO19" s="34">
        <f t="shared" si="14"/>
        <v>4437408.4899999797</v>
      </c>
      <c r="OP19" s="34">
        <f t="shared" si="14"/>
        <v>4429319.7699999809</v>
      </c>
      <c r="OQ19" s="34">
        <f t="shared" si="14"/>
        <v>4359376.9800000116</v>
      </c>
      <c r="OR19" s="34">
        <f t="shared" si="14"/>
        <v>4529339.490000017</v>
      </c>
      <c r="OS19" s="34">
        <f t="shared" si="14"/>
        <v>4554167.0900000632</v>
      </c>
      <c r="OT19" s="34">
        <f t="shared" si="14"/>
        <v>4499555.620000042</v>
      </c>
      <c r="OU19" s="34">
        <f t="shared" si="14"/>
        <v>4435785.570000045</v>
      </c>
      <c r="OV19" s="34">
        <f t="shared" si="14"/>
        <v>4433222.0899999365</v>
      </c>
      <c r="OW19" s="34">
        <f t="shared" si="15"/>
        <v>4425849.6999999806</v>
      </c>
      <c r="OX19" s="34">
        <f t="shared" si="15"/>
        <v>4379380.2600000054</v>
      </c>
      <c r="OY19" s="34">
        <f t="shared" si="15"/>
        <v>4261866.620000042</v>
      </c>
      <c r="OZ19" s="34">
        <f t="shared" si="15"/>
        <v>4219423.8499999568</v>
      </c>
      <c r="PA19" s="34">
        <f t="shared" si="15"/>
        <v>4140392.3500000685</v>
      </c>
    </row>
    <row r="20" spans="1:417" x14ac:dyDescent="0.2">
      <c r="A20" s="36" t="s">
        <v>23</v>
      </c>
      <c r="B20" s="31">
        <v>151329764</v>
      </c>
      <c r="C20" s="31">
        <v>141076532</v>
      </c>
      <c r="D20" s="31">
        <v>128154955</v>
      </c>
      <c r="E20" s="31">
        <v>97329903</v>
      </c>
      <c r="F20" s="31">
        <v>68255408</v>
      </c>
      <c r="G20" s="31">
        <v>53535654</v>
      </c>
      <c r="H20" s="31">
        <v>45578127</v>
      </c>
      <c r="I20" s="31">
        <v>45689203</v>
      </c>
      <c r="J20" s="31">
        <v>56590612</v>
      </c>
      <c r="K20" s="31">
        <v>89116968</v>
      </c>
      <c r="L20" s="31">
        <v>129564054</v>
      </c>
      <c r="M20" s="31">
        <v>161675314</v>
      </c>
      <c r="N20" s="31">
        <v>152254817</v>
      </c>
      <c r="O20" s="31">
        <v>142629390</v>
      </c>
      <c r="P20" s="31">
        <v>128776407</v>
      </c>
      <c r="Q20" s="31">
        <v>98076272</v>
      </c>
      <c r="R20" s="31">
        <v>70065984</v>
      </c>
      <c r="S20" s="31">
        <v>55390262</v>
      </c>
      <c r="T20" s="31">
        <v>47366412</v>
      </c>
      <c r="U20" s="31">
        <v>47286970</v>
      </c>
      <c r="V20" s="31">
        <v>58073107</v>
      </c>
      <c r="W20" s="31">
        <v>88929981</v>
      </c>
      <c r="X20" s="31">
        <v>129058487</v>
      </c>
      <c r="Y20" s="31">
        <v>160420841</v>
      </c>
      <c r="Z20" s="31">
        <v>151969038</v>
      </c>
      <c r="AA20" s="31">
        <v>144110438</v>
      </c>
      <c r="AB20" s="31">
        <v>130010408</v>
      </c>
      <c r="AC20" s="31">
        <v>97555368</v>
      </c>
      <c r="AD20" s="31">
        <v>70097648</v>
      </c>
      <c r="AE20" s="31">
        <v>55631359</v>
      </c>
      <c r="AF20" s="31">
        <v>47741880</v>
      </c>
      <c r="AG20" s="31">
        <v>47726258</v>
      </c>
      <c r="AH20" s="31">
        <v>58526972</v>
      </c>
      <c r="AI20" s="31">
        <v>89476531</v>
      </c>
      <c r="AJ20" s="31">
        <v>129753023</v>
      </c>
      <c r="AK20" s="31">
        <v>160929032</v>
      </c>
      <c r="AL20" s="31">
        <v>151304533</v>
      </c>
      <c r="AM20" s="31">
        <v>141867780</v>
      </c>
      <c r="AN20" s="31">
        <v>128035239</v>
      </c>
      <c r="AO20" s="31">
        <v>97664119</v>
      </c>
      <c r="AP20" s="31">
        <v>70617211</v>
      </c>
      <c r="AQ20" s="31">
        <v>56251327</v>
      </c>
      <c r="AR20" s="31">
        <v>48355378</v>
      </c>
      <c r="AS20" s="31">
        <v>48336937</v>
      </c>
      <c r="AT20" s="31">
        <v>59144601</v>
      </c>
      <c r="AU20" s="31">
        <v>89742608</v>
      </c>
      <c r="AV20" s="31">
        <v>129780790</v>
      </c>
      <c r="AW20" s="31">
        <v>162710969</v>
      </c>
      <c r="AX20" s="31">
        <v>154018737</v>
      </c>
      <c r="AY20" s="31">
        <v>144385731</v>
      </c>
      <c r="AZ20" s="31">
        <v>129859325</v>
      </c>
      <c r="BA20" s="31">
        <v>99198784</v>
      </c>
      <c r="BB20" s="31">
        <v>73292617</v>
      </c>
      <c r="BC20" s="31">
        <v>59012932</v>
      </c>
      <c r="BD20" s="31">
        <v>51190114</v>
      </c>
      <c r="BE20" s="31">
        <v>51088668</v>
      </c>
      <c r="BF20" s="31">
        <v>62126909</v>
      </c>
      <c r="BG20" s="31">
        <v>91336998</v>
      </c>
      <c r="BH20" s="31">
        <v>131449060</v>
      </c>
      <c r="BI20" s="31">
        <v>163865315</v>
      </c>
      <c r="BJ20" s="31">
        <v>155043816</v>
      </c>
      <c r="BK20" s="31">
        <v>144803590</v>
      </c>
      <c r="BL20" s="31">
        <v>130064763</v>
      </c>
      <c r="BM20" s="31">
        <v>99508725</v>
      </c>
      <c r="BN20" s="31">
        <v>74271348</v>
      </c>
      <c r="BO20" s="31">
        <v>60222163</v>
      </c>
      <c r="BP20" s="31">
        <v>52481797</v>
      </c>
      <c r="BQ20" s="31">
        <v>52389744</v>
      </c>
      <c r="BR20" s="31">
        <v>63512056</v>
      </c>
      <c r="BS20" s="31">
        <v>91903022</v>
      </c>
      <c r="BT20" s="31">
        <v>131767478</v>
      </c>
      <c r="BU20" s="31">
        <v>163969493</v>
      </c>
      <c r="BV20" s="31">
        <v>156181136</v>
      </c>
      <c r="BW20" s="31">
        <v>146910043</v>
      </c>
      <c r="BX20" s="31">
        <v>131841100</v>
      </c>
      <c r="BY20" s="31">
        <v>99596613</v>
      </c>
      <c r="BZ20" s="31">
        <v>74353129</v>
      </c>
      <c r="CA20" s="31">
        <v>60277091</v>
      </c>
      <c r="CB20" s="31">
        <v>52604018</v>
      </c>
      <c r="CC20" s="31">
        <v>52595510</v>
      </c>
      <c r="CD20" s="31">
        <v>63758636</v>
      </c>
      <c r="CE20" s="31">
        <v>92362125</v>
      </c>
      <c r="CF20" s="31">
        <v>132414305</v>
      </c>
      <c r="CG20" s="31">
        <v>164631003</v>
      </c>
      <c r="CH20" s="31">
        <v>156179511</v>
      </c>
      <c r="CI20" s="31">
        <v>145892486</v>
      </c>
      <c r="CJ20" s="31">
        <v>131126985</v>
      </c>
      <c r="CK20" s="31">
        <v>100357065</v>
      </c>
      <c r="CL20" s="31">
        <v>74744038</v>
      </c>
      <c r="CM20" s="31">
        <v>60581394</v>
      </c>
      <c r="CN20" s="31">
        <v>52849332</v>
      </c>
      <c r="CO20" s="31">
        <v>52846948</v>
      </c>
      <c r="CP20" s="31">
        <v>63900579</v>
      </c>
      <c r="CQ20" s="31">
        <v>92637886</v>
      </c>
      <c r="CR20" s="31">
        <v>132979270</v>
      </c>
      <c r="CS20" s="31">
        <v>165381929</v>
      </c>
      <c r="CT20" s="31">
        <v>156933881</v>
      </c>
      <c r="CU20" s="31">
        <v>146528687</v>
      </c>
      <c r="CV20" s="31">
        <v>131994888</v>
      </c>
      <c r="CW20" s="31">
        <v>100982717</v>
      </c>
      <c r="CX20" s="31">
        <v>75184840</v>
      </c>
      <c r="CY20" s="31">
        <v>60978793</v>
      </c>
      <c r="CZ20" s="31">
        <v>53190211</v>
      </c>
      <c r="DA20" s="31">
        <v>53226048</v>
      </c>
      <c r="DB20" s="31">
        <v>64415011</v>
      </c>
      <c r="DC20" s="31">
        <v>93404561</v>
      </c>
      <c r="DD20" s="31">
        <v>133950771</v>
      </c>
      <c r="DE20" s="31">
        <v>166506738</v>
      </c>
      <c r="DF20" s="31">
        <v>158429682</v>
      </c>
      <c r="DG20" s="31">
        <v>148117742</v>
      </c>
      <c r="DH20" s="31">
        <v>133167510</v>
      </c>
      <c r="DI20" s="31">
        <v>101824821</v>
      </c>
      <c r="DJ20" s="31">
        <v>75784369</v>
      </c>
      <c r="DK20" s="31">
        <v>61499608</v>
      </c>
      <c r="DL20" s="31">
        <v>53576068</v>
      </c>
      <c r="DM20" s="31">
        <v>53517398</v>
      </c>
      <c r="DN20" s="31">
        <v>64771698</v>
      </c>
      <c r="DO20" s="31">
        <v>94071063</v>
      </c>
      <c r="DP20" s="31">
        <v>134558364</v>
      </c>
      <c r="DQ20" s="31">
        <v>166723796</v>
      </c>
      <c r="DR20" s="31">
        <v>159650898</v>
      </c>
      <c r="DS20" s="31">
        <v>151097294</v>
      </c>
      <c r="DT20" s="31">
        <v>136105316</v>
      </c>
      <c r="DU20" s="31">
        <v>102708746</v>
      </c>
      <c r="DV20" s="31">
        <v>76216433</v>
      </c>
      <c r="DW20" s="31">
        <v>61775540</v>
      </c>
      <c r="DX20" s="31">
        <v>53835327</v>
      </c>
      <c r="DY20" s="31">
        <v>53758079</v>
      </c>
      <c r="DZ20" s="31">
        <v>65036466</v>
      </c>
      <c r="EA20" s="31">
        <v>94791773</v>
      </c>
      <c r="EB20" s="31">
        <v>135222864</v>
      </c>
      <c r="EC20" s="31">
        <v>166603263</v>
      </c>
      <c r="ED20" s="31">
        <v>158928525</v>
      </c>
      <c r="EE20" s="31">
        <v>149050207</v>
      </c>
      <c r="EF20" s="31">
        <v>134147511</v>
      </c>
      <c r="EG20" s="31">
        <v>102827212</v>
      </c>
      <c r="EH20" s="31">
        <v>76399089</v>
      </c>
      <c r="EI20" s="31">
        <v>61984664</v>
      </c>
      <c r="EJ20" s="31">
        <v>54002283</v>
      </c>
      <c r="EK20" s="31">
        <v>53920305</v>
      </c>
      <c r="EL20" s="31">
        <v>65126073</v>
      </c>
      <c r="EM20" s="31">
        <v>94709331</v>
      </c>
      <c r="EN20" s="31">
        <v>135132628</v>
      </c>
      <c r="EO20" s="31">
        <v>167184733</v>
      </c>
      <c r="EP20" s="31">
        <v>160058318</v>
      </c>
      <c r="EQ20" s="31">
        <v>149494934</v>
      </c>
      <c r="ER20" s="31">
        <v>134169642</v>
      </c>
      <c r="ES20" s="31">
        <v>103101803</v>
      </c>
      <c r="ET20" s="31">
        <v>76665055</v>
      </c>
      <c r="EU20" s="31">
        <v>62134224</v>
      </c>
      <c r="EV20" s="31">
        <v>54095444</v>
      </c>
      <c r="EW20" s="31">
        <v>54014949</v>
      </c>
      <c r="EX20" s="31">
        <v>65209609</v>
      </c>
      <c r="EY20" s="31">
        <v>95028727</v>
      </c>
      <c r="EZ20" s="31">
        <v>135964066</v>
      </c>
      <c r="FA20" s="31">
        <v>168469452</v>
      </c>
      <c r="FB20" s="31">
        <v>160899664</v>
      </c>
      <c r="FC20" s="31">
        <v>149250997</v>
      </c>
      <c r="FD20" s="31">
        <v>134210466</v>
      </c>
      <c r="FE20" s="31">
        <v>103723543</v>
      </c>
      <c r="FF20" s="31">
        <v>77022224</v>
      </c>
      <c r="FG20" s="31">
        <v>62316965</v>
      </c>
      <c r="FH20" s="31">
        <v>54225980</v>
      </c>
      <c r="FI20" s="31">
        <v>54147842</v>
      </c>
      <c r="FJ20" s="31">
        <v>65220870</v>
      </c>
      <c r="FK20" s="31">
        <v>95015285</v>
      </c>
      <c r="FL20" s="31">
        <v>136305653</v>
      </c>
      <c r="FM20" s="31">
        <v>169446943</v>
      </c>
      <c r="FN20" s="31">
        <v>162865745</v>
      </c>
      <c r="FO20" s="31">
        <v>152010289</v>
      </c>
      <c r="FP20" s="31">
        <v>136366073</v>
      </c>
      <c r="FQ20" s="31">
        <v>103997532</v>
      </c>
      <c r="FR20" s="31">
        <v>77280998</v>
      </c>
      <c r="FS20" s="31">
        <v>62458153</v>
      </c>
      <c r="FT20" s="31">
        <v>54366420</v>
      </c>
      <c r="FU20" s="31">
        <v>54344730</v>
      </c>
      <c r="FV20" s="31">
        <v>65420379</v>
      </c>
      <c r="FW20" s="31">
        <v>95189679</v>
      </c>
      <c r="FX20" s="31">
        <v>136783241</v>
      </c>
      <c r="FY20" s="31">
        <v>170413395</v>
      </c>
      <c r="FZ20" s="31">
        <v>162892817</v>
      </c>
      <c r="GA20" s="31">
        <v>150143323</v>
      </c>
      <c r="GB20" s="31">
        <v>134496681</v>
      </c>
      <c r="GC20" s="31">
        <v>104184359</v>
      </c>
      <c r="GD20" s="31">
        <v>77380922</v>
      </c>
      <c r="GE20" s="31">
        <v>62528258</v>
      </c>
      <c r="GF20" s="31">
        <v>54512786</v>
      </c>
      <c r="GG20" s="31">
        <v>54579606</v>
      </c>
      <c r="GH20" s="31">
        <v>65699860</v>
      </c>
      <c r="GI20" s="31">
        <v>95432621</v>
      </c>
      <c r="GJ20" s="31">
        <v>137022810</v>
      </c>
      <c r="GK20" s="31">
        <v>170780649</v>
      </c>
      <c r="GL20" s="31">
        <v>163277145</v>
      </c>
      <c r="GM20" s="31">
        <v>150509073</v>
      </c>
      <c r="GN20" s="31">
        <v>134844136</v>
      </c>
      <c r="GO20" s="31">
        <v>104501119</v>
      </c>
      <c r="GP20" s="31">
        <v>77662855</v>
      </c>
      <c r="GQ20" s="31">
        <v>62804740</v>
      </c>
      <c r="GR20" s="31">
        <v>54761814</v>
      </c>
      <c r="GS20" s="31">
        <v>54836654</v>
      </c>
      <c r="GT20" s="31">
        <v>66065975</v>
      </c>
      <c r="GU20" s="31">
        <v>96030926</v>
      </c>
      <c r="GV20" s="31">
        <v>137613021</v>
      </c>
      <c r="GW20" s="31">
        <v>171870329</v>
      </c>
      <c r="GX20" s="31">
        <v>164673187</v>
      </c>
      <c r="GY20" s="31">
        <v>151424520</v>
      </c>
      <c r="GZ20" s="31">
        <v>135606763</v>
      </c>
      <c r="HA20" s="31">
        <v>105168066</v>
      </c>
      <c r="HB20" s="31">
        <v>78093481</v>
      </c>
      <c r="HC20" s="31">
        <v>63123072</v>
      </c>
      <c r="HD20" s="31">
        <v>55010381</v>
      </c>
      <c r="HE20" s="31">
        <v>55050555</v>
      </c>
      <c r="HF20" s="31">
        <v>66209390</v>
      </c>
      <c r="HG20" s="31">
        <v>96153781</v>
      </c>
      <c r="HH20" s="31">
        <v>137954570</v>
      </c>
      <c r="HI20" s="31">
        <v>172606199</v>
      </c>
      <c r="HJ20" s="31">
        <v>166127478</v>
      </c>
      <c r="HK20" s="31">
        <v>153868992</v>
      </c>
      <c r="HL20" s="31">
        <v>137868110</v>
      </c>
      <c r="HM20" s="31">
        <v>105656010</v>
      </c>
      <c r="HN20" s="31">
        <v>78482465</v>
      </c>
      <c r="HO20" s="31">
        <v>63375719</v>
      </c>
      <c r="HP20" s="31">
        <v>55177665</v>
      </c>
      <c r="HQ20" s="31">
        <v>55174261</v>
      </c>
      <c r="HR20" s="31">
        <v>66334169</v>
      </c>
      <c r="HS20" s="31">
        <v>96409156</v>
      </c>
      <c r="HT20" s="31">
        <v>138146507</v>
      </c>
      <c r="HU20" s="31">
        <v>172974335</v>
      </c>
      <c r="HV20" s="31">
        <v>165876645</v>
      </c>
      <c r="HW20" s="31">
        <v>152068076</v>
      </c>
      <c r="HX20" s="31">
        <v>136465239</v>
      </c>
      <c r="HY20" s="31">
        <v>106128542</v>
      </c>
      <c r="HZ20" s="31">
        <v>78758766</v>
      </c>
      <c r="IA20" s="31">
        <v>63617599</v>
      </c>
      <c r="IB20" s="31">
        <v>55368859</v>
      </c>
      <c r="IC20" s="31">
        <v>55353385</v>
      </c>
      <c r="ID20" s="31">
        <v>66537365</v>
      </c>
      <c r="IE20" s="31">
        <v>96706947</v>
      </c>
      <c r="IF20" s="31">
        <v>138839241</v>
      </c>
      <c r="IG20" s="31">
        <v>173121803</v>
      </c>
      <c r="IH20" s="31">
        <v>165167828</v>
      </c>
      <c r="II20" s="31">
        <v>151115743</v>
      </c>
      <c r="IJ20" s="31">
        <v>135455084</v>
      </c>
      <c r="IK20" s="31">
        <v>105967293</v>
      </c>
      <c r="IL20" s="31">
        <v>78778528</v>
      </c>
      <c r="IM20" s="31">
        <v>63737840</v>
      </c>
      <c r="IN20" s="31">
        <v>55581284</v>
      </c>
      <c r="IO20" s="31">
        <v>55496831</v>
      </c>
      <c r="IP20" s="31">
        <v>66651723</v>
      </c>
      <c r="IQ20" s="31">
        <v>96390291</v>
      </c>
      <c r="IR20" s="31">
        <v>137978129</v>
      </c>
      <c r="IS20" s="31">
        <v>173795868</v>
      </c>
      <c r="IT20" s="31">
        <v>167321617</v>
      </c>
      <c r="IU20" s="31">
        <v>152895308</v>
      </c>
      <c r="IV20" s="31">
        <v>136999944</v>
      </c>
      <c r="IW20" s="31">
        <v>106996972</v>
      </c>
      <c r="IX20" s="31">
        <v>79327158</v>
      </c>
      <c r="IY20" s="31">
        <v>64139660</v>
      </c>
      <c r="IZ20" s="31">
        <v>55862773</v>
      </c>
      <c r="JA20" s="31">
        <v>55802087</v>
      </c>
      <c r="JB20" s="31">
        <v>67015595</v>
      </c>
      <c r="JC20" s="31">
        <v>97237860</v>
      </c>
      <c r="JD20" s="31">
        <v>139719824</v>
      </c>
      <c r="JE20" s="31">
        <v>174733232</v>
      </c>
      <c r="JF20" s="31">
        <v>168041193</v>
      </c>
      <c r="JG20" s="31">
        <v>155032084</v>
      </c>
      <c r="JH20" s="31">
        <v>139126045</v>
      </c>
      <c r="JI20" s="31">
        <v>107247001</v>
      </c>
      <c r="JJ20" s="31">
        <v>79546997</v>
      </c>
      <c r="JK20" s="31">
        <v>64354390</v>
      </c>
      <c r="JL20" s="31">
        <v>56069884</v>
      </c>
      <c r="JM20" s="31">
        <v>56004418</v>
      </c>
      <c r="JN20" s="31">
        <v>67287585</v>
      </c>
      <c r="JO20" s="31">
        <v>97557506</v>
      </c>
      <c r="JP20" s="31">
        <v>139868848</v>
      </c>
      <c r="JQ20" s="31">
        <v>175419562</v>
      </c>
      <c r="JR20" s="31">
        <v>168226448</v>
      </c>
      <c r="JS20" s="31">
        <v>153584323</v>
      </c>
      <c r="JT20" s="31">
        <v>137783599</v>
      </c>
      <c r="JU20" s="31">
        <v>107830837</v>
      </c>
      <c r="JV20" s="31">
        <v>79841061</v>
      </c>
      <c r="JW20" s="31">
        <v>64622518</v>
      </c>
      <c r="JX20" s="31">
        <v>56366184</v>
      </c>
      <c r="JY20" s="31">
        <v>56312023</v>
      </c>
      <c r="JZ20" s="31">
        <v>67530949</v>
      </c>
      <c r="KA20" s="31">
        <v>97934540</v>
      </c>
      <c r="KB20" s="31">
        <v>140481064</v>
      </c>
      <c r="KC20" s="31">
        <v>176323042</v>
      </c>
      <c r="KD20" s="31">
        <v>169137162</v>
      </c>
      <c r="KE20" s="31">
        <v>154208050</v>
      </c>
      <c r="KF20" s="31">
        <v>138451317</v>
      </c>
      <c r="KG20" s="31">
        <v>108439248</v>
      </c>
      <c r="KH20" s="31">
        <v>80311075</v>
      </c>
      <c r="KI20" s="31">
        <v>65033022</v>
      </c>
      <c r="KJ20" s="31">
        <v>56703477</v>
      </c>
      <c r="KK20" s="31">
        <v>56624564</v>
      </c>
      <c r="KL20" s="31">
        <v>67841342</v>
      </c>
      <c r="KM20" s="31">
        <v>98467626</v>
      </c>
      <c r="KN20" s="31">
        <v>141391543</v>
      </c>
      <c r="KO20" s="31">
        <v>177498228</v>
      </c>
      <c r="KP20" s="31">
        <v>169894935</v>
      </c>
      <c r="KQ20" s="31">
        <v>154582943</v>
      </c>
      <c r="KR20" s="31">
        <v>139010133</v>
      </c>
      <c r="KS20" s="31">
        <v>108951320</v>
      </c>
      <c r="KT20" s="31">
        <v>80654065</v>
      </c>
      <c r="KU20" s="31">
        <v>65336840</v>
      </c>
      <c r="KV20" s="31">
        <v>56982252</v>
      </c>
      <c r="KW20" s="31">
        <v>56947911</v>
      </c>
      <c r="KX20" s="31">
        <v>68224441</v>
      </c>
      <c r="KY20" s="31">
        <v>99116985</v>
      </c>
      <c r="KZ20" s="31">
        <v>142425410</v>
      </c>
      <c r="LA20" s="31">
        <v>178618726</v>
      </c>
      <c r="LB20" s="31">
        <v>171408495</v>
      </c>
      <c r="LC20" s="31">
        <v>157282501</v>
      </c>
      <c r="LD20" s="31">
        <v>141501479</v>
      </c>
      <c r="LE20" s="31">
        <v>109469888</v>
      </c>
      <c r="LF20" s="31">
        <v>81071833</v>
      </c>
      <c r="LG20" s="31">
        <v>65725651</v>
      </c>
      <c r="LH20" s="31">
        <v>57335847</v>
      </c>
      <c r="LI20" s="31">
        <v>57241751</v>
      </c>
      <c r="LJ20" s="31">
        <v>68470862</v>
      </c>
      <c r="LK20" s="31">
        <v>99436909</v>
      </c>
      <c r="LL20" s="31">
        <v>142735395</v>
      </c>
      <c r="LM20" s="31">
        <v>179711298</v>
      </c>
      <c r="LN20" s="31">
        <v>172433073</v>
      </c>
      <c r="LO20" s="31">
        <v>156290194</v>
      </c>
      <c r="LP20" s="31">
        <v>140167444</v>
      </c>
      <c r="LQ20" s="31">
        <v>109962546</v>
      </c>
      <c r="LR20" s="31">
        <v>81527414</v>
      </c>
      <c r="LS20" s="31">
        <v>66118269</v>
      </c>
      <c r="LT20" s="31">
        <v>57653677</v>
      </c>
      <c r="LU20" s="31">
        <v>57555806</v>
      </c>
      <c r="LV20" s="31">
        <v>68810117</v>
      </c>
      <c r="LW20" s="31">
        <v>99994464</v>
      </c>
      <c r="LX20" s="31">
        <v>143616629</v>
      </c>
      <c r="LY20" s="31">
        <v>181162818</v>
      </c>
      <c r="LZ20" s="31">
        <v>173626552</v>
      </c>
      <c r="MA20" s="31">
        <v>156651196</v>
      </c>
      <c r="MB20" s="31">
        <v>140344514</v>
      </c>
      <c r="MC20" s="31">
        <v>110146275</v>
      </c>
      <c r="MD20" s="31">
        <v>81856514</v>
      </c>
      <c r="ME20" s="31">
        <v>66496406</v>
      </c>
      <c r="MF20" s="31">
        <v>57973006</v>
      </c>
      <c r="MG20" s="31">
        <v>57880545</v>
      </c>
      <c r="MH20" s="31">
        <v>69163147</v>
      </c>
      <c r="MI20" s="31">
        <v>100429170</v>
      </c>
      <c r="MJ20" s="31">
        <v>144230907</v>
      </c>
      <c r="MK20" s="31">
        <v>182409504</v>
      </c>
      <c r="ML20" s="31"/>
      <c r="MM20" s="31"/>
      <c r="MN20" s="31"/>
      <c r="MO20" s="32">
        <f t="shared" si="12"/>
        <v>0</v>
      </c>
      <c r="MP20" s="32">
        <f t="shared" si="12"/>
        <v>0</v>
      </c>
      <c r="MQ20" s="32">
        <f t="shared" si="12"/>
        <v>0</v>
      </c>
      <c r="MR20" s="32">
        <f t="shared" si="12"/>
        <v>0</v>
      </c>
      <c r="MS20" s="32">
        <f t="shared" si="12"/>
        <v>0</v>
      </c>
      <c r="MT20" s="32">
        <f t="shared" si="12"/>
        <v>0</v>
      </c>
      <c r="MU20" s="32">
        <f t="shared" si="12"/>
        <v>0</v>
      </c>
      <c r="MV20" s="32">
        <f t="shared" si="12"/>
        <v>1167896494</v>
      </c>
      <c r="MW20" s="32">
        <f t="shared" si="12"/>
        <v>1178328930</v>
      </c>
      <c r="MX20" s="32">
        <f t="shared" si="12"/>
        <v>1183527955</v>
      </c>
      <c r="MY20" s="32">
        <f t="shared" si="12"/>
        <v>1183811492</v>
      </c>
      <c r="MZ20" s="32">
        <f t="shared" si="12"/>
        <v>1210825190</v>
      </c>
      <c r="NA20" s="32">
        <f t="shared" si="12"/>
        <v>1219937995</v>
      </c>
      <c r="NB20" s="32">
        <f t="shared" si="12"/>
        <v>1227524709</v>
      </c>
      <c r="NC20" s="32">
        <f t="shared" si="12"/>
        <v>1229477423</v>
      </c>
      <c r="ND20" s="32">
        <f t="shared" si="12"/>
        <v>1237297146</v>
      </c>
      <c r="NE20" s="32">
        <f t="shared" si="13"/>
        <v>1246042119</v>
      </c>
      <c r="NF20" s="32">
        <f t="shared" si="13"/>
        <v>1256801999</v>
      </c>
      <c r="NG20" s="32">
        <f t="shared" si="13"/>
        <v>1253412561</v>
      </c>
      <c r="NH20" s="32">
        <f t="shared" si="13"/>
        <v>1258406223</v>
      </c>
      <c r="NI20" s="32">
        <f t="shared" si="13"/>
        <v>1261786432</v>
      </c>
      <c r="NK20" s="33">
        <v>1179761493</v>
      </c>
      <c r="NL20" s="33">
        <v>1208197430</v>
      </c>
      <c r="NM20" s="33">
        <v>1227058599</v>
      </c>
      <c r="NN20" s="33">
        <v>1249169089</v>
      </c>
      <c r="NO20" s="33">
        <v>1260082256</v>
      </c>
      <c r="NP20" s="33">
        <v>1274841264</v>
      </c>
      <c r="NQ20" s="33">
        <v>1282843668</v>
      </c>
      <c r="NR20" s="33">
        <v>1296623765</v>
      </c>
      <c r="NS20" s="33">
        <v>1304210121</v>
      </c>
      <c r="NT20" s="33">
        <v>1315498565</v>
      </c>
      <c r="NU20" s="33">
        <v>1330013802</v>
      </c>
      <c r="NV20" s="33">
        <v>1346267231</v>
      </c>
      <c r="NW20" s="33">
        <v>1358251268</v>
      </c>
      <c r="NX20" s="33">
        <v>1383284631</v>
      </c>
      <c r="NY20" s="33">
        <v>1399670645</v>
      </c>
      <c r="NZ20" s="33">
        <v>1414728271</v>
      </c>
      <c r="OA20" s="33">
        <v>1432468617</v>
      </c>
      <c r="OB20" s="33">
        <v>1461775904</v>
      </c>
      <c r="OC20" s="33">
        <v>1478974040</v>
      </c>
      <c r="OD20" s="33">
        <v>1496750726</v>
      </c>
      <c r="OE20" s="33">
        <v>1518843846</v>
      </c>
      <c r="OG20" s="34">
        <f t="shared" si="14"/>
        <v>-1179761493</v>
      </c>
      <c r="OH20" s="34">
        <f t="shared" si="14"/>
        <v>-1208197430</v>
      </c>
      <c r="OI20" s="34">
        <f t="shared" si="14"/>
        <v>-1227058599</v>
      </c>
      <c r="OJ20" s="34">
        <f t="shared" si="14"/>
        <v>-1249169089</v>
      </c>
      <c r="OK20" s="34">
        <f t="shared" si="14"/>
        <v>-1260082256</v>
      </c>
      <c r="OL20" s="34">
        <f t="shared" si="14"/>
        <v>-1274841264</v>
      </c>
      <c r="OM20" s="34">
        <f t="shared" si="14"/>
        <v>-1282843668</v>
      </c>
      <c r="ON20" s="34">
        <f t="shared" si="14"/>
        <v>-128727271</v>
      </c>
      <c r="OO20" s="34">
        <f t="shared" si="14"/>
        <v>-125881191</v>
      </c>
      <c r="OP20" s="34">
        <f t="shared" si="14"/>
        <v>-131970610</v>
      </c>
      <c r="OQ20" s="34">
        <f t="shared" si="14"/>
        <v>-146202310</v>
      </c>
      <c r="OR20" s="34">
        <f t="shared" si="14"/>
        <v>-135442041</v>
      </c>
      <c r="OS20" s="34">
        <f t="shared" si="14"/>
        <v>-138313273</v>
      </c>
      <c r="OT20" s="34">
        <f t="shared" si="14"/>
        <v>-155759922</v>
      </c>
      <c r="OU20" s="34">
        <f t="shared" si="14"/>
        <v>-170193222</v>
      </c>
      <c r="OV20" s="34">
        <f t="shared" si="14"/>
        <v>-177431125</v>
      </c>
      <c r="OW20" s="34">
        <f t="shared" si="15"/>
        <v>-186426498</v>
      </c>
      <c r="OX20" s="34">
        <f t="shared" si="15"/>
        <v>-204973905</v>
      </c>
      <c r="OY20" s="34">
        <f t="shared" si="15"/>
        <v>-225561479</v>
      </c>
      <c r="OZ20" s="34">
        <f t="shared" si="15"/>
        <v>-238344503</v>
      </c>
      <c r="PA20" s="34">
        <f t="shared" si="15"/>
        <v>-257057414</v>
      </c>
    </row>
    <row r="21" spans="1:417" s="37" customFormat="1" x14ac:dyDescent="0.2">
      <c r="A21" s="216" t="s">
        <v>28</v>
      </c>
      <c r="B21" s="217">
        <f>B19/B20</f>
        <v>9.2999977849697758E-3</v>
      </c>
      <c r="C21" s="217">
        <f t="shared" ref="C21:BN21" si="16">C19/C20</f>
        <v>9.2999966854870036E-3</v>
      </c>
      <c r="D21" s="217">
        <f t="shared" si="16"/>
        <v>9.2999968670738654E-3</v>
      </c>
      <c r="E21" s="217">
        <f t="shared" si="16"/>
        <v>9.2999998160895429E-3</v>
      </c>
      <c r="F21" s="217">
        <f t="shared" si="16"/>
        <v>9.3000005215703677E-3</v>
      </c>
      <c r="G21" s="217">
        <f t="shared" si="16"/>
        <v>9.2999908061271383E-3</v>
      </c>
      <c r="H21" s="217">
        <f t="shared" si="16"/>
        <v>9.2999984400413249E-3</v>
      </c>
      <c r="I21" s="217">
        <f t="shared" si="16"/>
        <v>9.2999967629114715E-3</v>
      </c>
      <c r="J21" s="217">
        <f t="shared" si="16"/>
        <v>9.3000049195440092E-3</v>
      </c>
      <c r="K21" s="217">
        <f t="shared" si="16"/>
        <v>9.2999979532517839E-3</v>
      </c>
      <c r="L21" s="217">
        <f t="shared" si="16"/>
        <v>9.3000023756590715E-3</v>
      </c>
      <c r="M21" s="217">
        <f t="shared" si="16"/>
        <v>9.3000007409910577E-3</v>
      </c>
      <c r="N21" s="217">
        <f t="shared" si="16"/>
        <v>9.2999971225868304E-3</v>
      </c>
      <c r="O21" s="217">
        <f t="shared" si="16"/>
        <v>9.2999988992450069E-3</v>
      </c>
      <c r="P21" s="217">
        <f t="shared" si="16"/>
        <v>9.2999987955868901E-3</v>
      </c>
      <c r="Q21" s="217">
        <f t="shared" si="16"/>
        <v>9.299999902117077E-3</v>
      </c>
      <c r="R21" s="217">
        <f t="shared" si="16"/>
        <v>9.3000046927194258E-3</v>
      </c>
      <c r="S21" s="217">
        <f t="shared" si="16"/>
        <v>9.299995728490832E-3</v>
      </c>
      <c r="T21" s="217">
        <f t="shared" si="16"/>
        <v>9.3000086221434533E-3</v>
      </c>
      <c r="U21" s="217">
        <f t="shared" si="16"/>
        <v>9.3000042083475273E-3</v>
      </c>
      <c r="V21" s="217">
        <f t="shared" si="16"/>
        <v>9.2999940574902771E-3</v>
      </c>
      <c r="W21" s="217">
        <f t="shared" si="16"/>
        <v>9.3000003002361373E-3</v>
      </c>
      <c r="X21" s="217">
        <f t="shared" si="16"/>
        <v>9.3000001619421048E-3</v>
      </c>
      <c r="Y21" s="217">
        <f t="shared" si="16"/>
        <v>9.2999987451755396E-3</v>
      </c>
      <c r="Z21" s="217">
        <f t="shared" si="16"/>
        <v>9.2999990563867128E-3</v>
      </c>
      <c r="AA21" s="217">
        <f t="shared" si="16"/>
        <v>9.299999907015773E-3</v>
      </c>
      <c r="AB21" s="217">
        <f t="shared" si="16"/>
        <v>9.3000037350855873E-3</v>
      </c>
      <c r="AC21" s="217">
        <f t="shared" si="16"/>
        <v>9.300003563104604E-3</v>
      </c>
      <c r="AD21" s="217">
        <f t="shared" si="16"/>
        <v>9.3000044737591991E-3</v>
      </c>
      <c r="AE21" s="217">
        <f t="shared" si="16"/>
        <v>9.3000034387079808E-3</v>
      </c>
      <c r="AF21" s="217">
        <f t="shared" si="16"/>
        <v>9.3000074567654977E-3</v>
      </c>
      <c r="AG21" s="217">
        <f t="shared" si="16"/>
        <v>9.3000031554958482E-3</v>
      </c>
      <c r="AH21" s="217">
        <f t="shared" si="16"/>
        <v>9.2999941975470731E-3</v>
      </c>
      <c r="AI21" s="217">
        <f t="shared" si="16"/>
        <v>9.2999975602542154E-3</v>
      </c>
      <c r="AJ21" s="217">
        <f t="shared" si="16"/>
        <v>9.299996578885002E-3</v>
      </c>
      <c r="AK21" s="217">
        <f t="shared" si="16"/>
        <v>9.3000006363052872E-3</v>
      </c>
      <c r="AL21" s="217">
        <f t="shared" si="16"/>
        <v>9.3000027302552312E-3</v>
      </c>
      <c r="AM21" s="217">
        <f t="shared" si="16"/>
        <v>9.3000020864498333E-3</v>
      </c>
      <c r="AN21" s="217">
        <f t="shared" si="16"/>
        <v>9.3000003694295123E-3</v>
      </c>
      <c r="AO21" s="217">
        <f t="shared" si="16"/>
        <v>9.3000024911913861E-3</v>
      </c>
      <c r="AP21" s="217">
        <f t="shared" si="16"/>
        <v>9.3000019499498206E-3</v>
      </c>
      <c r="AQ21" s="217">
        <f t="shared" si="16"/>
        <v>9.2999937583693737E-3</v>
      </c>
      <c r="AR21" s="217">
        <f t="shared" si="16"/>
        <v>9.2999922366442996E-3</v>
      </c>
      <c r="AS21" s="217">
        <f t="shared" si="16"/>
        <v>9.2999976394863102E-3</v>
      </c>
      <c r="AT21" s="217">
        <f t="shared" si="16"/>
        <v>9.2999929105955885E-3</v>
      </c>
      <c r="AU21" s="217">
        <f t="shared" si="16"/>
        <v>9.300001399558281E-3</v>
      </c>
      <c r="AV21" s="217">
        <f t="shared" si="16"/>
        <v>9.2999991755329092E-3</v>
      </c>
      <c r="AW21" s="217">
        <f t="shared" si="16"/>
        <v>9.3000012801839373E-3</v>
      </c>
      <c r="AX21" s="217">
        <f t="shared" si="16"/>
        <v>9.3000011420686906E-3</v>
      </c>
      <c r="AY21" s="217">
        <f t="shared" si="16"/>
        <v>9.2999995962205536E-3</v>
      </c>
      <c r="AZ21" s="217">
        <f t="shared" si="16"/>
        <v>9.3000024449534646E-3</v>
      </c>
      <c r="BA21" s="217">
        <f t="shared" si="16"/>
        <v>9.3000028105183104E-3</v>
      </c>
      <c r="BB21" s="217">
        <f t="shared" si="16"/>
        <v>9.3000012538780978E-3</v>
      </c>
      <c r="BC21" s="217">
        <f t="shared" si="16"/>
        <v>9.3000039381198676E-3</v>
      </c>
      <c r="BD21" s="217">
        <f t="shared" si="16"/>
        <v>9.3000033170466609E-3</v>
      </c>
      <c r="BE21" s="217">
        <f t="shared" si="16"/>
        <v>9.3000091527146132E-3</v>
      </c>
      <c r="BF21" s="217">
        <f t="shared" si="16"/>
        <v>9.2999970431493339E-3</v>
      </c>
      <c r="BG21" s="217">
        <f t="shared" si="16"/>
        <v>9.2999960432244427E-3</v>
      </c>
      <c r="BH21" s="217">
        <f t="shared" si="16"/>
        <v>9.2999996348394846E-3</v>
      </c>
      <c r="BI21" s="217">
        <f t="shared" si="16"/>
        <v>9.3000008574116045E-3</v>
      </c>
      <c r="BJ21" s="217">
        <f t="shared" si="16"/>
        <v>9.30000181368092E-3</v>
      </c>
      <c r="BK21" s="217">
        <f t="shared" si="16"/>
        <v>9.2999983633002877E-3</v>
      </c>
      <c r="BL21" s="217">
        <f t="shared" si="16"/>
        <v>9.3000012616792169E-3</v>
      </c>
      <c r="BM21" s="217">
        <f t="shared" si="16"/>
        <v>9.2999958546347503E-3</v>
      </c>
      <c r="BN21" s="217">
        <f t="shared" si="16"/>
        <v>9.3000023373752197E-3</v>
      </c>
      <c r="BO21" s="217">
        <f t="shared" ref="BO21:DZ21" si="17">BO19/BO20</f>
        <v>9.3000052156879051E-3</v>
      </c>
      <c r="BP21" s="217">
        <f t="shared" si="17"/>
        <v>9.2999948153451688E-3</v>
      </c>
      <c r="BQ21" s="217">
        <f t="shared" si="17"/>
        <v>9.2999965794831451E-3</v>
      </c>
      <c r="BR21" s="217">
        <f t="shared" si="17"/>
        <v>9.2999947915401535E-3</v>
      </c>
      <c r="BS21" s="217">
        <f t="shared" si="17"/>
        <v>9.2999992970852104E-3</v>
      </c>
      <c r="BT21" s="217">
        <f t="shared" si="17"/>
        <v>9.3000014768440022E-3</v>
      </c>
      <c r="BU21" s="217">
        <f t="shared" si="17"/>
        <v>9.3000006409729857E-3</v>
      </c>
      <c r="BV21" s="217">
        <f t="shared" si="17"/>
        <v>9.3000020181694364E-3</v>
      </c>
      <c r="BW21" s="217">
        <f t="shared" si="17"/>
        <v>9.3000005452317444E-3</v>
      </c>
      <c r="BX21" s="217">
        <f t="shared" si="17"/>
        <v>9.2999974211380263E-3</v>
      </c>
      <c r="BY21" s="217">
        <f t="shared" si="17"/>
        <v>9.2999997901536974E-3</v>
      </c>
      <c r="BZ21" s="217">
        <f t="shared" si="17"/>
        <v>9.3000061907280648E-3</v>
      </c>
      <c r="CA21" s="217">
        <f t="shared" si="17"/>
        <v>9.2999957479700714E-3</v>
      </c>
      <c r="CB21" s="217">
        <f t="shared" si="17"/>
        <v>9.2999907345479808E-3</v>
      </c>
      <c r="CC21" s="217">
        <f t="shared" si="17"/>
        <v>9.3000029850457949E-3</v>
      </c>
      <c r="CD21" s="217">
        <f t="shared" si="17"/>
        <v>9.3000051004855349E-3</v>
      </c>
      <c r="CE21" s="217">
        <f t="shared" si="17"/>
        <v>9.2999946677278233E-3</v>
      </c>
      <c r="CF21" s="217">
        <f t="shared" si="17"/>
        <v>9.3000014613223939E-3</v>
      </c>
      <c r="CG21" s="217">
        <f t="shared" si="17"/>
        <v>9.2999993445948871E-3</v>
      </c>
      <c r="CH21" s="217">
        <f t="shared" si="17"/>
        <v>9.2999999852732794E-3</v>
      </c>
      <c r="CI21" s="217">
        <f t="shared" si="17"/>
        <v>9.30000246894154E-3</v>
      </c>
      <c r="CJ21" s="217">
        <f t="shared" si="17"/>
        <v>9.2999970219706709E-3</v>
      </c>
      <c r="CK21" s="217">
        <f t="shared" si="17"/>
        <v>9.2999992576507703E-3</v>
      </c>
      <c r="CL21" s="217">
        <f t="shared" si="17"/>
        <v>9.2999938001744505E-3</v>
      </c>
      <c r="CM21" s="217">
        <f t="shared" si="17"/>
        <v>9.3000073586951681E-3</v>
      </c>
      <c r="CN21" s="217">
        <f t="shared" si="17"/>
        <v>9.2999981532405681E-3</v>
      </c>
      <c r="CO21" s="217">
        <f t="shared" si="17"/>
        <v>9.2999943913506661E-3</v>
      </c>
      <c r="CP21" s="217">
        <f t="shared" si="17"/>
        <v>9.2999986745033562E-3</v>
      </c>
      <c r="CQ21" s="217">
        <f t="shared" si="17"/>
        <v>9.3000001101063972E-3</v>
      </c>
      <c r="CR21" s="217">
        <f t="shared" si="17"/>
        <v>9.3000004436782566E-3</v>
      </c>
      <c r="CS21" s="217">
        <f t="shared" si="17"/>
        <v>9.3000004250766138E-3</v>
      </c>
      <c r="CT21" s="217">
        <f t="shared" si="17"/>
        <v>9.2999980673388917E-3</v>
      </c>
      <c r="CU21" s="217">
        <f t="shared" si="17"/>
        <v>9.3000030089670383E-3</v>
      </c>
      <c r="CV21" s="217">
        <f t="shared" si="17"/>
        <v>9.3000015273318488E-3</v>
      </c>
      <c r="CW21" s="217">
        <f t="shared" si="17"/>
        <v>9.3000004149223631E-3</v>
      </c>
      <c r="CX21" s="217">
        <f t="shared" si="17"/>
        <v>9.3000051606149051E-3</v>
      </c>
      <c r="CY21" s="217">
        <f t="shared" si="17"/>
        <v>9.2999945079266753E-3</v>
      </c>
      <c r="CZ21" s="217">
        <f t="shared" si="17"/>
        <v>9.3000025888222461E-3</v>
      </c>
      <c r="DA21" s="217">
        <f t="shared" si="17"/>
        <v>9.3000019464154378E-3</v>
      </c>
      <c r="DB21" s="217">
        <f t="shared" si="17"/>
        <v>9.2999963936976938E-3</v>
      </c>
      <c r="DC21" s="217">
        <f t="shared" si="17"/>
        <v>9.299999386539427E-3</v>
      </c>
      <c r="DD21" s="217">
        <f t="shared" si="17"/>
        <v>9.2999991765631753E-3</v>
      </c>
      <c r="DE21" s="217">
        <f t="shared" si="17"/>
        <v>9.3000021416549585E-3</v>
      </c>
      <c r="DF21" s="217">
        <f t="shared" si="17"/>
        <v>9.2999998573498419E-3</v>
      </c>
      <c r="DG21" s="217">
        <f t="shared" si="17"/>
        <v>9.3000019538511565E-3</v>
      </c>
      <c r="DH21" s="217">
        <f t="shared" si="17"/>
        <v>9.3000002778455132E-3</v>
      </c>
      <c r="DI21" s="217">
        <f t="shared" si="17"/>
        <v>9.3000001443655275E-3</v>
      </c>
      <c r="DJ21" s="217">
        <f t="shared" si="17"/>
        <v>9.2999982621746174E-3</v>
      </c>
      <c r="DK21" s="217">
        <f t="shared" si="17"/>
        <v>9.2999999284548527E-3</v>
      </c>
      <c r="DL21" s="217">
        <f t="shared" si="17"/>
        <v>9.3000021950098502E-3</v>
      </c>
      <c r="DM21" s="217">
        <f t="shared" si="17"/>
        <v>9.3000003475505345E-3</v>
      </c>
      <c r="DN21" s="217">
        <f t="shared" si="17"/>
        <v>9.3000041468728357E-3</v>
      </c>
      <c r="DO21" s="217">
        <f t="shared" si="17"/>
        <v>9.3000013192155104E-3</v>
      </c>
      <c r="DP21" s="217">
        <f t="shared" si="17"/>
        <v>9.2999969886671651E-3</v>
      </c>
      <c r="DQ21" s="217">
        <f t="shared" si="17"/>
        <v>9.2999981238431582E-3</v>
      </c>
      <c r="DR21" s="217">
        <f t="shared" si="17"/>
        <v>9.2999981121307702E-3</v>
      </c>
      <c r="DS21" s="217">
        <f t="shared" si="17"/>
        <v>9.3000028842343836E-3</v>
      </c>
      <c r="DT21" s="217">
        <f t="shared" si="17"/>
        <v>9.3000016986844718E-3</v>
      </c>
      <c r="DU21" s="217">
        <f t="shared" si="17"/>
        <v>9.3000043053782511E-3</v>
      </c>
      <c r="DV21" s="217">
        <f t="shared" si="17"/>
        <v>9.3000056825016386E-3</v>
      </c>
      <c r="DW21" s="217">
        <f t="shared" si="17"/>
        <v>9.3000014245120215E-3</v>
      </c>
      <c r="DX21" s="217">
        <f t="shared" si="17"/>
        <v>9.2999908777372988E-3</v>
      </c>
      <c r="DY21" s="217">
        <f t="shared" si="17"/>
        <v>9.300008469424588E-3</v>
      </c>
      <c r="DZ21" s="217">
        <f t="shared" si="17"/>
        <v>9.299997635172922E-3</v>
      </c>
      <c r="EA21" s="217">
        <f t="shared" ref="EA21:GL21" si="18">EA19/EA20</f>
        <v>9.2999969522671866E-3</v>
      </c>
      <c r="EB21" s="217">
        <f t="shared" si="18"/>
        <v>9.300001514536799E-3</v>
      </c>
      <c r="EC21" s="217">
        <f t="shared" si="18"/>
        <v>9.2999976837188861E-3</v>
      </c>
      <c r="ED21" s="217">
        <f t="shared" si="18"/>
        <v>9.3000002359554558E-3</v>
      </c>
      <c r="EE21" s="217">
        <f t="shared" si="18"/>
        <v>9.2999994290514712E-3</v>
      </c>
      <c r="EF21" s="217">
        <f t="shared" si="18"/>
        <v>9.3000015482956108E-3</v>
      </c>
      <c r="EG21" s="217">
        <f t="shared" si="18"/>
        <v>9.2999966779220792E-3</v>
      </c>
      <c r="EH21" s="217">
        <f t="shared" si="18"/>
        <v>9.3000009463464796E-3</v>
      </c>
      <c r="EI21" s="217">
        <f t="shared" si="18"/>
        <v>9.3000015294104257E-3</v>
      </c>
      <c r="EJ21" s="217">
        <f t="shared" si="18"/>
        <v>9.299997927865334E-3</v>
      </c>
      <c r="EK21" s="217">
        <f t="shared" si="18"/>
        <v>9.2999970975683414E-3</v>
      </c>
      <c r="EL21" s="217">
        <f t="shared" si="18"/>
        <v>9.2999961781820347E-3</v>
      </c>
      <c r="EM21" s="217">
        <f t="shared" si="18"/>
        <v>9.3000004402946073E-3</v>
      </c>
      <c r="EN21" s="217">
        <f t="shared" si="18"/>
        <v>9.2999994050289581E-3</v>
      </c>
      <c r="EO21" s="217">
        <f t="shared" si="18"/>
        <v>9.3000022316630168E-3</v>
      </c>
      <c r="EP21" s="217">
        <f t="shared" si="18"/>
        <v>9.3000027027650093E-3</v>
      </c>
      <c r="EQ21" s="217">
        <f t="shared" si="18"/>
        <v>9.3000027679868529E-3</v>
      </c>
      <c r="ER21" s="217">
        <f t="shared" si="18"/>
        <v>9.3000030513610017E-3</v>
      </c>
      <c r="ES21" s="217">
        <f t="shared" si="18"/>
        <v>9.3000031240965658E-3</v>
      </c>
      <c r="ET21" s="217">
        <f t="shared" si="18"/>
        <v>9.3000012848094161E-3</v>
      </c>
      <c r="EU21" s="217">
        <f t="shared" si="18"/>
        <v>9.2999954421253018E-3</v>
      </c>
      <c r="EV21" s="217">
        <f t="shared" si="18"/>
        <v>9.3000022330900923E-3</v>
      </c>
      <c r="EW21" s="217">
        <f t="shared" si="18"/>
        <v>9.2999921188483218E-3</v>
      </c>
      <c r="EX21" s="217">
        <f t="shared" si="18"/>
        <v>9.2999968762271894E-3</v>
      </c>
      <c r="EY21" s="217">
        <f t="shared" si="18"/>
        <v>9.3000000936559087E-3</v>
      </c>
      <c r="EZ21" s="217">
        <f t="shared" si="18"/>
        <v>9.2999982804278843E-3</v>
      </c>
      <c r="FA21" s="217">
        <f t="shared" si="18"/>
        <v>9.3000018780851085E-3</v>
      </c>
      <c r="FB21" s="217">
        <f t="shared" si="18"/>
        <v>9.3000008999397955E-3</v>
      </c>
      <c r="FC21" s="217">
        <f t="shared" si="18"/>
        <v>9.2999993159175801E-3</v>
      </c>
      <c r="FD21" s="217">
        <f t="shared" si="18"/>
        <v>9.2999987795289868E-3</v>
      </c>
      <c r="FE21" s="217">
        <f t="shared" si="18"/>
        <v>9.2999957589186884E-3</v>
      </c>
      <c r="FF21" s="217">
        <f t="shared" si="18"/>
        <v>9.2999980109637077E-3</v>
      </c>
      <c r="FG21" s="217">
        <f t="shared" si="18"/>
        <v>9.2999944718104802E-3</v>
      </c>
      <c r="FH21" s="217">
        <f t="shared" si="18"/>
        <v>9.3000050898112054E-3</v>
      </c>
      <c r="FI21" s="217">
        <f t="shared" si="18"/>
        <v>9.2999916783388006E-3</v>
      </c>
      <c r="FJ21" s="217">
        <f t="shared" si="18"/>
        <v>9.2999938516612497E-3</v>
      </c>
      <c r="FK21" s="217">
        <f t="shared" si="18"/>
        <v>9.2999981003054812E-3</v>
      </c>
      <c r="FL21" s="217">
        <f t="shared" si="18"/>
        <v>9.2999975576949067E-3</v>
      </c>
      <c r="FM21" s="217">
        <f t="shared" si="18"/>
        <v>9.2999981120934112E-3</v>
      </c>
      <c r="FN21" s="217">
        <f t="shared" si="18"/>
        <v>9.3000012372153225E-3</v>
      </c>
      <c r="FO21" s="217">
        <f t="shared" si="18"/>
        <v>9.300002449176531E-3</v>
      </c>
      <c r="FP21" s="217">
        <f t="shared" si="18"/>
        <v>9.3000027946835012E-3</v>
      </c>
      <c r="FQ21" s="217">
        <f t="shared" si="18"/>
        <v>9.3000044462594102E-3</v>
      </c>
      <c r="FR21" s="217">
        <f t="shared" si="18"/>
        <v>9.3000003700780681E-3</v>
      </c>
      <c r="FS21" s="217">
        <f t="shared" si="18"/>
        <v>9.3000009142122746E-3</v>
      </c>
      <c r="FT21" s="217">
        <f t="shared" si="18"/>
        <v>9.3000008093232448E-3</v>
      </c>
      <c r="FU21" s="217">
        <f t="shared" si="18"/>
        <v>9.2999913699082833E-3</v>
      </c>
      <c r="FV21" s="217">
        <f t="shared" si="18"/>
        <v>9.3000035967385312E-3</v>
      </c>
      <c r="FW21" s="217">
        <f t="shared" si="18"/>
        <v>9.3000021567464144E-3</v>
      </c>
      <c r="FX21" s="217">
        <f t="shared" si="18"/>
        <v>9.299999917387506E-3</v>
      </c>
      <c r="FY21" s="217">
        <f t="shared" si="18"/>
        <v>9.2999973975051962E-3</v>
      </c>
      <c r="FZ21" s="217">
        <f t="shared" si="18"/>
        <v>9.300002958386908E-3</v>
      </c>
      <c r="GA21" s="217">
        <f t="shared" si="18"/>
        <v>9.2999986419641731E-3</v>
      </c>
      <c r="GB21" s="217">
        <f t="shared" si="18"/>
        <v>9.3000028751638545E-3</v>
      </c>
      <c r="GC21" s="217">
        <f t="shared" si="18"/>
        <v>9.2999962691137344E-3</v>
      </c>
      <c r="GD21" s="217">
        <f t="shared" si="18"/>
        <v>9.2999972267067878E-3</v>
      </c>
      <c r="GE21" s="217">
        <f t="shared" si="18"/>
        <v>9.2999948919095781E-3</v>
      </c>
      <c r="GF21" s="217">
        <f t="shared" si="18"/>
        <v>9.2999974354639626E-3</v>
      </c>
      <c r="GG21" s="217">
        <f t="shared" si="18"/>
        <v>9.3000031916684288E-3</v>
      </c>
      <c r="GH21" s="217">
        <f t="shared" si="18"/>
        <v>9.2999975951242372E-3</v>
      </c>
      <c r="GI21" s="217">
        <f t="shared" si="18"/>
        <v>9.3000028784705705E-3</v>
      </c>
      <c r="GJ21" s="217">
        <f t="shared" si="18"/>
        <v>9.3000020945418985E-3</v>
      </c>
      <c r="GK21" s="217">
        <f t="shared" si="18"/>
        <v>9.2999974487741523E-3</v>
      </c>
      <c r="GL21" s="217">
        <f t="shared" si="18"/>
        <v>9.3000023977636518E-3</v>
      </c>
      <c r="GM21" s="217">
        <f t="shared" ref="GM21:IX21" si="19">GM19/GM20</f>
        <v>9.3000003395142649E-3</v>
      </c>
      <c r="GN21" s="217">
        <f t="shared" si="19"/>
        <v>9.3000007060002037E-3</v>
      </c>
      <c r="GO21" s="217">
        <f t="shared" si="19"/>
        <v>9.3000014669701037E-3</v>
      </c>
      <c r="GP21" s="217">
        <f t="shared" si="19"/>
        <v>9.299994315171832E-3</v>
      </c>
      <c r="GQ21" s="217">
        <f t="shared" si="19"/>
        <v>9.3000031526283087E-3</v>
      </c>
      <c r="GR21" s="217">
        <f t="shared" si="19"/>
        <v>9.2999937876418991E-3</v>
      </c>
      <c r="GS21" s="217">
        <f t="shared" si="19"/>
        <v>9.2999944890875038E-3</v>
      </c>
      <c r="GT21" s="217">
        <f t="shared" si="19"/>
        <v>9.3000054869394905E-3</v>
      </c>
      <c r="GU21" s="217">
        <f t="shared" si="19"/>
        <v>9.2999951911322421E-3</v>
      </c>
      <c r="GV21" s="217">
        <f t="shared" si="19"/>
        <v>9.2999969094493384E-3</v>
      </c>
      <c r="GW21" s="217">
        <f t="shared" si="19"/>
        <v>9.3000010490467463E-3</v>
      </c>
      <c r="GX21" s="217">
        <f t="shared" si="19"/>
        <v>9.2999978193171254E-3</v>
      </c>
      <c r="GY21" s="217">
        <f t="shared" si="19"/>
        <v>9.2999992339416818E-3</v>
      </c>
      <c r="GZ21" s="217">
        <f t="shared" si="19"/>
        <v>9.3000025374841335E-3</v>
      </c>
      <c r="HA21" s="217">
        <f t="shared" si="19"/>
        <v>9.2999997736953697E-3</v>
      </c>
      <c r="HB21" s="217">
        <f t="shared" si="19"/>
        <v>9.3000004699495525E-3</v>
      </c>
      <c r="HC21" s="217">
        <f t="shared" si="19"/>
        <v>9.300007452108662E-3</v>
      </c>
      <c r="HD21" s="217">
        <f t="shared" si="19"/>
        <v>9.2999948500630345E-3</v>
      </c>
      <c r="HE21" s="217">
        <f t="shared" si="19"/>
        <v>9.2999923434014808E-3</v>
      </c>
      <c r="HF21" s="217">
        <f t="shared" si="19"/>
        <v>9.2999927955838505E-3</v>
      </c>
      <c r="HG21" s="217">
        <f t="shared" si="19"/>
        <v>9.3000029816818972E-3</v>
      </c>
      <c r="HH21" s="217">
        <f t="shared" si="19"/>
        <v>9.2999981080728929E-3</v>
      </c>
      <c r="HI21" s="217">
        <f t="shared" si="19"/>
        <v>9.2999990689788588E-3</v>
      </c>
      <c r="HJ21" s="217">
        <f t="shared" si="19"/>
        <v>9.299998342236623E-3</v>
      </c>
      <c r="HK21" s="217">
        <f t="shared" si="19"/>
        <v>9.3000002885572728E-3</v>
      </c>
      <c r="HL21" s="217">
        <f t="shared" si="19"/>
        <v>9.299997512115115E-3</v>
      </c>
      <c r="HM21" s="217">
        <f t="shared" si="19"/>
        <v>9.3000007287801119E-3</v>
      </c>
      <c r="HN21" s="217">
        <f t="shared" si="19"/>
        <v>9.3000040200063739E-3</v>
      </c>
      <c r="HO21" s="217">
        <f t="shared" si="19"/>
        <v>9.3000052591118657E-3</v>
      </c>
      <c r="HP21" s="217">
        <f t="shared" si="19"/>
        <v>9.2999953876265178E-3</v>
      </c>
      <c r="HQ21" s="217">
        <f t="shared" si="19"/>
        <v>9.3000083861567908E-3</v>
      </c>
      <c r="HR21" s="217">
        <f t="shared" si="19"/>
        <v>9.3000028386577196E-3</v>
      </c>
      <c r="HS21" s="217">
        <f t="shared" si="19"/>
        <v>9.3000048667575708E-3</v>
      </c>
      <c r="HT21" s="217">
        <f t="shared" si="19"/>
        <v>9.299998804891926E-3</v>
      </c>
      <c r="HU21" s="217">
        <f t="shared" si="19"/>
        <v>9.3000003150756714E-3</v>
      </c>
      <c r="HV21" s="217">
        <f t="shared" si="19"/>
        <v>9.2999971756117534E-3</v>
      </c>
      <c r="HW21" s="217">
        <f t="shared" si="19"/>
        <v>9.3000015335237326E-3</v>
      </c>
      <c r="HX21" s="217">
        <f t="shared" si="19"/>
        <v>9.3000022518555155E-3</v>
      </c>
      <c r="HY21" s="217">
        <f t="shared" si="19"/>
        <v>9.3000010308252612E-3</v>
      </c>
      <c r="HZ21" s="217">
        <f t="shared" si="19"/>
        <v>9.2999952538615326E-3</v>
      </c>
      <c r="IA21" s="217">
        <f t="shared" si="19"/>
        <v>9.3000043902946253E-3</v>
      </c>
      <c r="IB21" s="217">
        <f t="shared" si="19"/>
        <v>9.299998578623318E-3</v>
      </c>
      <c r="IC21" s="217">
        <f t="shared" si="19"/>
        <v>9.3000025201708959E-3</v>
      </c>
      <c r="ID21" s="217">
        <f t="shared" si="19"/>
        <v>9.3000011347006729E-3</v>
      </c>
      <c r="IE21" s="217">
        <f t="shared" si="19"/>
        <v>9.2999978584786258E-3</v>
      </c>
      <c r="IF21" s="217">
        <f t="shared" si="19"/>
        <v>9.2999965334008734E-3</v>
      </c>
      <c r="IG21" s="217">
        <f t="shared" si="19"/>
        <v>9.3000013406747493E-3</v>
      </c>
      <c r="IH21" s="217">
        <f t="shared" si="19"/>
        <v>9.299997878521404E-3</v>
      </c>
      <c r="II21" s="217">
        <f t="shared" si="19"/>
        <v>9.2999976183817078E-3</v>
      </c>
      <c r="IJ21" s="217">
        <f t="shared" si="19"/>
        <v>9.2999985146368751E-3</v>
      </c>
      <c r="IK21" s="217">
        <f t="shared" si="19"/>
        <v>9.2999975001717989E-3</v>
      </c>
      <c r="IL21" s="217">
        <f t="shared" si="19"/>
        <v>9.3000053263245057E-3</v>
      </c>
      <c r="IM21" s="217">
        <f t="shared" si="19"/>
        <v>9.2999932222366521E-3</v>
      </c>
      <c r="IN21" s="217">
        <f t="shared" si="19"/>
        <v>9.3000039365769942E-3</v>
      </c>
      <c r="IO21" s="217">
        <f t="shared" si="19"/>
        <v>9.300007598631992E-3</v>
      </c>
      <c r="IP21" s="217">
        <f t="shared" si="19"/>
        <v>9.2999979910495818E-3</v>
      </c>
      <c r="IQ21" s="217">
        <f t="shared" si="19"/>
        <v>9.2999968222941248E-3</v>
      </c>
      <c r="IR21" s="217">
        <f t="shared" si="19"/>
        <v>9.2999972481145818E-3</v>
      </c>
      <c r="IS21" s="217">
        <f t="shared" si="19"/>
        <v>9.2999989504928028E-3</v>
      </c>
      <c r="IT21" s="217">
        <f t="shared" si="19"/>
        <v>9.3000001906507566E-3</v>
      </c>
      <c r="IU21" s="217">
        <f t="shared" si="19"/>
        <v>9.3000004944561628E-3</v>
      </c>
      <c r="IV21" s="217">
        <f t="shared" si="19"/>
        <v>9.299999713868478E-3</v>
      </c>
      <c r="IW21" s="217">
        <f t="shared" si="19"/>
        <v>9.3000040225435631E-3</v>
      </c>
      <c r="IX21" s="217">
        <f t="shared" si="19"/>
        <v>9.2999998815034117E-3</v>
      </c>
      <c r="IY21" s="217">
        <f t="shared" ref="IY21:LJ21" si="20">IY19/IY20</f>
        <v>9.299995353888672E-3</v>
      </c>
      <c r="IZ21" s="217">
        <f t="shared" si="20"/>
        <v>9.3000032418727018E-3</v>
      </c>
      <c r="JA21" s="217">
        <f t="shared" si="20"/>
        <v>9.3000023457903841E-3</v>
      </c>
      <c r="JB21" s="217">
        <f t="shared" si="20"/>
        <v>9.2999953219843647E-3</v>
      </c>
      <c r="JC21" s="217">
        <f t="shared" si="20"/>
        <v>9.2999976552341837E-3</v>
      </c>
      <c r="JD21" s="217">
        <f t="shared" si="20"/>
        <v>9.3000025536822076E-3</v>
      </c>
      <c r="JE21" s="217">
        <f t="shared" si="20"/>
        <v>9.3000019023285474E-3</v>
      </c>
      <c r="JF21" s="217">
        <f t="shared" si="20"/>
        <v>9.3000017561169403E-3</v>
      </c>
      <c r="JG21" s="217">
        <f t="shared" si="20"/>
        <v>9.3000010888069588E-3</v>
      </c>
      <c r="JH21" s="217">
        <f t="shared" si="20"/>
        <v>9.2999967044272002E-3</v>
      </c>
      <c r="JI21" s="217">
        <f t="shared" si="20"/>
        <v>9.2999962768190447E-3</v>
      </c>
      <c r="JJ21" s="217">
        <f t="shared" si="20"/>
        <v>9.3000057563455366E-3</v>
      </c>
      <c r="JK21" s="217">
        <f t="shared" si="20"/>
        <v>9.2999925879181516E-3</v>
      </c>
      <c r="JL21" s="217">
        <f t="shared" si="20"/>
        <v>9.3000015837379889E-3</v>
      </c>
      <c r="JM21" s="217">
        <f t="shared" si="20"/>
        <v>9.2999945111473387E-3</v>
      </c>
      <c r="JN21" s="217">
        <f t="shared" si="20"/>
        <v>9.2999928590096134E-3</v>
      </c>
      <c r="JO21" s="217">
        <f t="shared" si="20"/>
        <v>9.2999993255259584E-3</v>
      </c>
      <c r="JP21" s="217">
        <f t="shared" si="20"/>
        <v>9.2999996682607226E-3</v>
      </c>
      <c r="JQ21" s="217">
        <f t="shared" si="20"/>
        <v>9.299997511110188E-3</v>
      </c>
      <c r="JR21" s="217">
        <f t="shared" si="20"/>
        <v>9.3000023397035309E-3</v>
      </c>
      <c r="JS21" s="217">
        <f t="shared" si="20"/>
        <v>9.2999982166149017E-3</v>
      </c>
      <c r="JT21" s="217">
        <f t="shared" si="20"/>
        <v>9.3000034786432598E-3</v>
      </c>
      <c r="JU21" s="217">
        <f t="shared" si="20"/>
        <v>9.2999985709098232E-3</v>
      </c>
      <c r="JV21" s="217">
        <f t="shared" si="20"/>
        <v>9.3000015368031579E-3</v>
      </c>
      <c r="JW21" s="217">
        <f t="shared" si="20"/>
        <v>9.3000009687025306E-3</v>
      </c>
      <c r="JX21" s="217">
        <f t="shared" si="20"/>
        <v>9.3000026398806137E-3</v>
      </c>
      <c r="JY21" s="217">
        <f t="shared" si="20"/>
        <v>9.3000050806203317E-3</v>
      </c>
      <c r="JZ21" s="217">
        <f t="shared" si="20"/>
        <v>9.2999966578288275E-3</v>
      </c>
      <c r="KA21" s="217">
        <f t="shared" si="20"/>
        <v>9.2999974268526582E-3</v>
      </c>
      <c r="KB21" s="217">
        <f t="shared" si="20"/>
        <v>9.3000011019279578E-3</v>
      </c>
      <c r="KC21" s="217">
        <f t="shared" si="20"/>
        <v>9.2999984086027197E-3</v>
      </c>
      <c r="KD21" s="217">
        <f t="shared" si="20"/>
        <v>9.2999989558768727E-3</v>
      </c>
      <c r="KE21" s="217">
        <f t="shared" si="20"/>
        <v>9.2999995784916016E-3</v>
      </c>
      <c r="KF21" s="217">
        <f t="shared" si="20"/>
        <v>9.3000003026333915E-3</v>
      </c>
      <c r="KG21" s="217">
        <f t="shared" si="20"/>
        <v>9.2999986499353021E-3</v>
      </c>
      <c r="KH21" s="217">
        <f t="shared" si="20"/>
        <v>9.3000040156353634E-3</v>
      </c>
      <c r="KI21" s="217">
        <f t="shared" si="20"/>
        <v>9.3000008518748581E-3</v>
      </c>
      <c r="KJ21" s="217">
        <f t="shared" si="20"/>
        <v>9.2999916036894774E-3</v>
      </c>
      <c r="KK21" s="217">
        <f t="shared" si="20"/>
        <v>9.300006795637283E-3</v>
      </c>
      <c r="KL21" s="217">
        <f t="shared" si="20"/>
        <v>9.3000035288216855E-3</v>
      </c>
      <c r="KM21" s="217">
        <f t="shared" si="20"/>
        <v>9.299997747483045E-3</v>
      </c>
      <c r="KN21" s="217">
        <f t="shared" si="20"/>
        <v>9.2999977374884513E-3</v>
      </c>
      <c r="KO21" s="217">
        <f t="shared" si="20"/>
        <v>9.3000005611325563E-3</v>
      </c>
      <c r="KP21" s="217">
        <f t="shared" si="20"/>
        <v>9.2999986138491801E-3</v>
      </c>
      <c r="KQ21" s="217">
        <f t="shared" si="20"/>
        <v>9.3000026529447121E-3</v>
      </c>
      <c r="KR21" s="217">
        <f t="shared" si="20"/>
        <v>9.2999980799960743E-3</v>
      </c>
      <c r="KS21" s="217">
        <f t="shared" si="20"/>
        <v>9.2999996695772892E-3</v>
      </c>
      <c r="KT21" s="217">
        <f t="shared" si="20"/>
        <v>9.2999998202199299E-3</v>
      </c>
      <c r="KU21" s="217">
        <f t="shared" si="20"/>
        <v>9.299996296117127E-3</v>
      </c>
      <c r="KV21" s="217">
        <f t="shared" si="20"/>
        <v>9.2999973044239556E-3</v>
      </c>
      <c r="KW21" s="217">
        <f t="shared" si="20"/>
        <v>9.3000010132066602E-3</v>
      </c>
      <c r="KX21" s="217">
        <f t="shared" si="20"/>
        <v>9.300003352171125E-3</v>
      </c>
      <c r="KY21" s="217">
        <f t="shared" si="20"/>
        <v>9.2999999949555396E-3</v>
      </c>
      <c r="KZ21" s="217">
        <f t="shared" si="20"/>
        <v>9.2999999789363588E-3</v>
      </c>
      <c r="LA21" s="217">
        <f t="shared" si="20"/>
        <v>9.2999978624860469E-3</v>
      </c>
      <c r="LB21" s="217">
        <f t="shared" si="20"/>
        <v>9.2999991628187062E-3</v>
      </c>
      <c r="LC21" s="217">
        <f t="shared" si="20"/>
        <v>9.2999975248359307E-3</v>
      </c>
      <c r="LD21" s="217">
        <f t="shared" si="20"/>
        <v>9.3000001787967267E-3</v>
      </c>
      <c r="LE21" s="217">
        <f t="shared" si="20"/>
        <v>9.2999956298484947E-3</v>
      </c>
      <c r="LF21" s="217">
        <f t="shared" si="20"/>
        <v>9.2999941175624795E-3</v>
      </c>
      <c r="LG21" s="217">
        <f t="shared" si="20"/>
        <v>9.3000043468568477E-3</v>
      </c>
      <c r="LH21" s="217">
        <f t="shared" si="20"/>
        <v>9.3000005738119885E-3</v>
      </c>
      <c r="LI21" s="217">
        <f t="shared" si="20"/>
        <v>9.299991714089989E-3</v>
      </c>
      <c r="LJ21" s="217">
        <f t="shared" si="20"/>
        <v>9.3000072059850128E-3</v>
      </c>
      <c r="LK21" s="217">
        <f t="shared" ref="LK21:MK21" si="21">LK19/LK20</f>
        <v>9.2999999627904773E-3</v>
      </c>
      <c r="LL21" s="217">
        <f t="shared" si="21"/>
        <v>9.3000024976285754E-3</v>
      </c>
      <c r="LM21" s="217">
        <f t="shared" si="21"/>
        <v>9.3000006599473651E-3</v>
      </c>
      <c r="LN21" s="217">
        <f t="shared" si="21"/>
        <v>9.3000026160874674E-3</v>
      </c>
      <c r="LO21" s="217">
        <f t="shared" si="21"/>
        <v>9.3000003570282482E-3</v>
      </c>
      <c r="LP21" s="217">
        <f t="shared" si="21"/>
        <v>9.3000010758560684E-3</v>
      </c>
      <c r="LQ21" s="217">
        <f t="shared" si="21"/>
        <v>9.2999977465053618E-3</v>
      </c>
      <c r="LR21" s="217">
        <f t="shared" si="21"/>
        <v>9.2999977897006616E-3</v>
      </c>
      <c r="LS21" s="217">
        <f t="shared" si="21"/>
        <v>9.2999975543825806E-3</v>
      </c>
      <c r="LT21" s="217">
        <f t="shared" si="21"/>
        <v>9.2999969455546758E-3</v>
      </c>
      <c r="LU21" s="217">
        <f t="shared" si="21"/>
        <v>9.300001810416729E-3</v>
      </c>
      <c r="LV21" s="217">
        <f t="shared" si="21"/>
        <v>9.3000061313659056E-3</v>
      </c>
      <c r="LW21" s="217">
        <f t="shared" si="21"/>
        <v>9.2999995479749638E-3</v>
      </c>
      <c r="LX21" s="217">
        <f t="shared" si="21"/>
        <v>9.2999968687469195E-3</v>
      </c>
      <c r="LY21" s="217">
        <f t="shared" si="21"/>
        <v>9.2999995175610754E-3</v>
      </c>
      <c r="LZ21" s="217">
        <f t="shared" si="21"/>
        <v>9.3000006128092765E-3</v>
      </c>
      <c r="MA21" s="217">
        <f t="shared" si="21"/>
        <v>9.3000004928145471E-3</v>
      </c>
      <c r="MB21" s="217">
        <f t="shared" si="21"/>
        <v>9.2999995710554596E-3</v>
      </c>
      <c r="MC21" s="217">
        <f t="shared" si="21"/>
        <v>9.3000010213690736E-3</v>
      </c>
      <c r="MD21" s="217">
        <f t="shared" si="21"/>
        <v>9.2999968212669412E-3</v>
      </c>
      <c r="ME21" s="217">
        <f t="shared" si="21"/>
        <v>9.2999947997189011E-3</v>
      </c>
      <c r="MF21" s="217">
        <f t="shared" si="21"/>
        <v>9.3000069722104697E-3</v>
      </c>
      <c r="MG21" s="217">
        <f t="shared" si="21"/>
        <v>9.3000010625331059E-3</v>
      </c>
      <c r="MH21" s="217">
        <f t="shared" si="21"/>
        <v>9.3000038011573014E-3</v>
      </c>
      <c r="MI21" s="217">
        <f t="shared" si="21"/>
        <v>9.2999996913245928E-3</v>
      </c>
      <c r="MJ21" s="217">
        <f t="shared" si="21"/>
        <v>9.2999975379755694E-3</v>
      </c>
      <c r="MK21" s="217">
        <f t="shared" si="21"/>
        <v>9.2999996508834823E-3</v>
      </c>
      <c r="ML21" s="38"/>
      <c r="MM21" s="38"/>
      <c r="MN21" s="38"/>
      <c r="MO21" s="38" t="e">
        <f t="shared" ref="MO21:NI21" si="22">MO19/MO20</f>
        <v>#DIV/0!</v>
      </c>
      <c r="MP21" s="38" t="e">
        <f t="shared" si="22"/>
        <v>#DIV/0!</v>
      </c>
      <c r="MQ21" s="38" t="e">
        <f t="shared" si="22"/>
        <v>#DIV/0!</v>
      </c>
      <c r="MR21" s="38" t="e">
        <f t="shared" si="22"/>
        <v>#DIV/0!</v>
      </c>
      <c r="MS21" s="38" t="e">
        <f t="shared" si="22"/>
        <v>#DIV/0!</v>
      </c>
      <c r="MT21" s="38" t="e">
        <f t="shared" si="22"/>
        <v>#DIV/0!</v>
      </c>
      <c r="MU21" s="38" t="e">
        <f t="shared" si="22"/>
        <v>#DIV/0!</v>
      </c>
      <c r="MV21" s="38">
        <f t="shared" si="22"/>
        <v>9.2999988233546417E-3</v>
      </c>
      <c r="MW21" s="38">
        <f t="shared" si="22"/>
        <v>9.2999995255993416E-3</v>
      </c>
      <c r="MX21" s="38">
        <f t="shared" si="22"/>
        <v>9.300000666228438E-3</v>
      </c>
      <c r="MY21" s="38">
        <f t="shared" si="22"/>
        <v>9.3000000881897256E-3</v>
      </c>
      <c r="MZ21" s="38">
        <f t="shared" si="22"/>
        <v>9.3000010100549833E-3</v>
      </c>
      <c r="NA21" s="38">
        <f t="shared" si="22"/>
        <v>9.299999784005468E-3</v>
      </c>
      <c r="NB21" s="38">
        <f t="shared" si="22"/>
        <v>9.2999998584957552E-3</v>
      </c>
      <c r="NC21" s="38">
        <f t="shared" si="22"/>
        <v>9.299999622685259E-3</v>
      </c>
      <c r="ND21" s="38">
        <f t="shared" si="22"/>
        <v>9.3000005109523925E-3</v>
      </c>
      <c r="NE21" s="38">
        <f t="shared" si="22"/>
        <v>9.2999999946229584E-3</v>
      </c>
      <c r="NF21" s="38">
        <f t="shared" si="22"/>
        <v>9.3000005325421242E-3</v>
      </c>
      <c r="NG21" s="38">
        <f t="shared" si="22"/>
        <v>9.299999842589772E-3</v>
      </c>
      <c r="NH21" s="38">
        <f t="shared" si="22"/>
        <v>9.3000007756636437E-3</v>
      </c>
      <c r="NI21" s="38">
        <f t="shared" si="22"/>
        <v>9.299998044360068E-3</v>
      </c>
      <c r="NK21" s="38">
        <v>5.0000004534814903E-3</v>
      </c>
      <c r="NL21" s="38">
        <v>4.9999998758481056E-3</v>
      </c>
      <c r="NM21" s="38">
        <v>5.0000008190317895E-3</v>
      </c>
      <c r="NN21" s="38">
        <v>5.000001244827473E-3</v>
      </c>
      <c r="NO21" s="38">
        <v>4.9999997777922843E-3</v>
      </c>
      <c r="NP21" s="38">
        <v>4.9999997489883572E-3</v>
      </c>
      <c r="NQ21" s="38">
        <v>5.0000005144820187E-3</v>
      </c>
      <c r="NR21" s="38">
        <v>5.0000009061996484E-3</v>
      </c>
      <c r="NS21" s="38">
        <v>4.9999995361176925E-3</v>
      </c>
      <c r="NT21" s="38">
        <v>4.9999986126932792E-3</v>
      </c>
      <c r="NU21" s="38">
        <v>5.0000007443531782E-3</v>
      </c>
      <c r="NV21" s="38">
        <v>4.9999998848668402E-3</v>
      </c>
      <c r="NW21" s="38">
        <v>4.9999997496781284E-3</v>
      </c>
      <c r="NX21" s="38">
        <v>5.0000006108648796E-3</v>
      </c>
      <c r="NY21" s="38">
        <v>5.0000005537016888E-3</v>
      </c>
      <c r="NZ21" s="38">
        <v>5.0000004559179407E-3</v>
      </c>
      <c r="OA21" s="38">
        <v>4.9999992425663036E-3</v>
      </c>
      <c r="OB21" s="38">
        <v>4.999999644268319E-3</v>
      </c>
      <c r="OC21" s="38">
        <v>4.9999998647711217E-3</v>
      </c>
      <c r="OD21" s="38">
        <v>5.0000009153160748E-3</v>
      </c>
      <c r="OE21" s="38">
        <v>4.9999998485690282E-3</v>
      </c>
      <c r="OG21" s="38" t="e">
        <f t="shared" si="14"/>
        <v>#DIV/0!</v>
      </c>
      <c r="OH21" s="38" t="e">
        <f t="shared" si="14"/>
        <v>#DIV/0!</v>
      </c>
      <c r="OI21" s="38" t="e">
        <f t="shared" si="14"/>
        <v>#DIV/0!</v>
      </c>
      <c r="OJ21" s="38" t="e">
        <f t="shared" si="14"/>
        <v>#DIV/0!</v>
      </c>
      <c r="OK21" s="38" t="e">
        <f t="shared" si="14"/>
        <v>#DIV/0!</v>
      </c>
      <c r="OL21" s="38" t="e">
        <f t="shared" si="14"/>
        <v>#DIV/0!</v>
      </c>
      <c r="OM21" s="38" t="e">
        <f t="shared" si="14"/>
        <v>#DIV/0!</v>
      </c>
      <c r="ON21" s="38">
        <f t="shared" si="14"/>
        <v>4.2999979171549933E-3</v>
      </c>
      <c r="OO21" s="38">
        <f t="shared" si="14"/>
        <v>4.2999999894816491E-3</v>
      </c>
      <c r="OP21" s="38">
        <f t="shared" si="14"/>
        <v>4.3000020535351588E-3</v>
      </c>
      <c r="OQ21" s="38">
        <f t="shared" si="14"/>
        <v>4.2999993438365474E-3</v>
      </c>
      <c r="OR21" s="38">
        <f t="shared" si="14"/>
        <v>4.3000011251881432E-3</v>
      </c>
      <c r="OS21" s="38">
        <f t="shared" si="14"/>
        <v>4.3000000343273396E-3</v>
      </c>
      <c r="OT21" s="38">
        <f t="shared" si="14"/>
        <v>4.2999992476308755E-3</v>
      </c>
      <c r="OU21" s="38">
        <f t="shared" si="14"/>
        <v>4.2999990689835703E-3</v>
      </c>
      <c r="OV21" s="38">
        <f t="shared" ref="OH21:OW22" si="23">ND21-NZ21</f>
        <v>4.3000000550344518E-3</v>
      </c>
      <c r="OW21" s="38">
        <f t="shared" si="15"/>
        <v>4.3000007520566548E-3</v>
      </c>
      <c r="OX21" s="38">
        <f t="shared" si="15"/>
        <v>4.3000008882738052E-3</v>
      </c>
      <c r="OY21" s="38">
        <f t="shared" si="15"/>
        <v>4.2999999778186504E-3</v>
      </c>
      <c r="OZ21" s="38">
        <f t="shared" si="15"/>
        <v>4.2999998603475689E-3</v>
      </c>
      <c r="PA21" s="38">
        <f t="shared" si="15"/>
        <v>4.2999981957910398E-3</v>
      </c>
    </row>
    <row r="22" spans="1:417" ht="13.5" thickBot="1" x14ac:dyDescent="0.25">
      <c r="A22" s="25" t="s">
        <v>29</v>
      </c>
      <c r="B22" s="39">
        <f>B20-B17/(1-B21)</f>
        <v>134559415.45568469</v>
      </c>
      <c r="C22" s="39">
        <f t="shared" ref="C22:BN22" si="24">C20-C17/(1-C21)</f>
        <v>119285294.35210189</v>
      </c>
      <c r="D22" s="39">
        <f t="shared" si="24"/>
        <v>108837001.62412609</v>
      </c>
      <c r="E22" s="39">
        <f t="shared" si="24"/>
        <v>76931621.606794655</v>
      </c>
      <c r="F22" s="39">
        <f t="shared" si="24"/>
        <v>48718661.194519237</v>
      </c>
      <c r="G22" s="39">
        <f t="shared" si="24"/>
        <v>35126092.89094092</v>
      </c>
      <c r="H22" s="39">
        <f t="shared" si="24"/>
        <v>27766236.092344616</v>
      </c>
      <c r="I22" s="39">
        <f t="shared" si="24"/>
        <v>28465142.311351378</v>
      </c>
      <c r="J22" s="39">
        <f t="shared" si="24"/>
        <v>36619381.276017621</v>
      </c>
      <c r="K22" s="39">
        <f t="shared" si="24"/>
        <v>71996938.985202774</v>
      </c>
      <c r="L22" s="39">
        <f t="shared" si="24"/>
        <v>110740216.82959622</v>
      </c>
      <c r="M22" s="39">
        <f t="shared" si="24"/>
        <v>141503441.96512851</v>
      </c>
      <c r="N22" s="39">
        <f t="shared" si="24"/>
        <v>134111764.84718387</v>
      </c>
      <c r="O22" s="39">
        <f t="shared" si="24"/>
        <v>119146595.14368507</v>
      </c>
      <c r="P22" s="39">
        <f t="shared" si="24"/>
        <v>108998627.06038217</v>
      </c>
      <c r="Q22" s="39">
        <f t="shared" si="24"/>
        <v>77078537.016710728</v>
      </c>
      <c r="R22" s="39">
        <f t="shared" si="24"/>
        <v>48765156.665833443</v>
      </c>
      <c r="S22" s="39">
        <f t="shared" si="24"/>
        <v>35157004.279627077</v>
      </c>
      <c r="T22" s="39">
        <f t="shared" si="24"/>
        <v>27699810.072506044</v>
      </c>
      <c r="U22" s="39">
        <f t="shared" si="24"/>
        <v>28285002.300427087</v>
      </c>
      <c r="V22" s="39">
        <f t="shared" si="24"/>
        <v>36235233.677876025</v>
      </c>
      <c r="W22" s="39">
        <f t="shared" si="24"/>
        <v>71204126.881374836</v>
      </c>
      <c r="X22" s="39">
        <f t="shared" si="24"/>
        <v>109593355.50393437</v>
      </c>
      <c r="Y22" s="39">
        <f t="shared" si="24"/>
        <v>140233456.48938289</v>
      </c>
      <c r="Z22" s="39">
        <f t="shared" si="24"/>
        <v>133311303.49672523</v>
      </c>
      <c r="AA22" s="39">
        <f t="shared" si="24"/>
        <v>120552680.16431867</v>
      </c>
      <c r="AB22" s="39">
        <f t="shared" si="24"/>
        <v>110167587.15199897</v>
      </c>
      <c r="AC22" s="39">
        <f t="shared" si="24"/>
        <v>76512441.498558447</v>
      </c>
      <c r="AD22" s="39">
        <f t="shared" si="24"/>
        <v>48564015.773961559</v>
      </c>
      <c r="AE22" s="39">
        <f t="shared" si="24"/>
        <v>35148613.21375373</v>
      </c>
      <c r="AF22" s="39">
        <f t="shared" si="24"/>
        <v>27813308.900168892</v>
      </c>
      <c r="AG22" s="39">
        <f t="shared" si="24"/>
        <v>28469473.47313546</v>
      </c>
      <c r="AH22" s="39">
        <f t="shared" si="24"/>
        <v>36421199.37283507</v>
      </c>
      <c r="AI22" s="39">
        <f t="shared" si="24"/>
        <v>71667519.0119607</v>
      </c>
      <c r="AJ22" s="39">
        <f t="shared" si="24"/>
        <v>110204360.83877885</v>
      </c>
      <c r="AK22" s="39">
        <f t="shared" si="24"/>
        <v>140590360.81503826</v>
      </c>
      <c r="AL22" s="39">
        <f t="shared" si="24"/>
        <v>133023069.51972035</v>
      </c>
      <c r="AM22" s="39">
        <f t="shared" si="24"/>
        <v>118206912.92685251</v>
      </c>
      <c r="AN22" s="39">
        <f t="shared" si="24"/>
        <v>108095700.51472065</v>
      </c>
      <c r="AO22" s="39">
        <f t="shared" si="24"/>
        <v>76468344.201571882</v>
      </c>
      <c r="AP22" s="39">
        <f t="shared" si="24"/>
        <v>48646157.762044564</v>
      </c>
      <c r="AQ22" s="39">
        <f t="shared" si="24"/>
        <v>35307320.792999648</v>
      </c>
      <c r="AR22" s="39">
        <f t="shared" si="24"/>
        <v>27954491.352558132</v>
      </c>
      <c r="AS22" s="39">
        <f t="shared" si="24"/>
        <v>28621222.804521259</v>
      </c>
      <c r="AT22" s="39">
        <f t="shared" si="24"/>
        <v>36561339.013628624</v>
      </c>
      <c r="AU22" s="39">
        <f t="shared" si="24"/>
        <v>71763074.674913287</v>
      </c>
      <c r="AV22" s="39">
        <f t="shared" si="24"/>
        <v>110066976.38967739</v>
      </c>
      <c r="AW22" s="39">
        <f t="shared" si="24"/>
        <v>141134550.89399233</v>
      </c>
      <c r="AX22" s="39">
        <f t="shared" si="24"/>
        <v>134626561.12218916</v>
      </c>
      <c r="AY22" s="39">
        <f t="shared" si="24"/>
        <v>119381697.0745898</v>
      </c>
      <c r="AZ22" s="39">
        <f t="shared" si="24"/>
        <v>108803726.80530941</v>
      </c>
      <c r="BA22" s="39">
        <f t="shared" si="24"/>
        <v>76761881.261472374</v>
      </c>
      <c r="BB22" s="39">
        <f t="shared" si="24"/>
        <v>48679224.337375395</v>
      </c>
      <c r="BC22" s="39">
        <f t="shared" si="24"/>
        <v>35352580.477664977</v>
      </c>
      <c r="BD22" s="39">
        <f t="shared" si="24"/>
        <v>28038389.465029426</v>
      </c>
      <c r="BE22" s="39">
        <f t="shared" si="24"/>
        <v>28746409.037153207</v>
      </c>
      <c r="BF22" s="39">
        <f t="shared" si="24"/>
        <v>36771656.52697254</v>
      </c>
      <c r="BG22" s="39">
        <f t="shared" si="24"/>
        <v>72163495.331043959</v>
      </c>
      <c r="BH22" s="39">
        <f t="shared" si="24"/>
        <v>110505345.96714224</v>
      </c>
      <c r="BI22" s="39">
        <f t="shared" si="24"/>
        <v>141769718.14025939</v>
      </c>
      <c r="BJ22" s="39">
        <f t="shared" si="24"/>
        <v>135187326.65306014</v>
      </c>
      <c r="BK22" s="39">
        <f t="shared" si="24"/>
        <v>119262309.02877098</v>
      </c>
      <c r="BL22" s="39">
        <f t="shared" si="24"/>
        <v>108552327.47245201</v>
      </c>
      <c r="BM22" s="39">
        <f t="shared" si="24"/>
        <v>76558156.770605117</v>
      </c>
      <c r="BN22" s="39">
        <f t="shared" si="24"/>
        <v>48552987.608243205</v>
      </c>
      <c r="BO22" s="39">
        <f t="shared" ref="BO22:DZ22" si="25">BO20-BO17/(1-BO21)</f>
        <v>35416091.929665163</v>
      </c>
      <c r="BP22" s="39">
        <f t="shared" si="25"/>
        <v>28164899.186408319</v>
      </c>
      <c r="BQ22" s="39">
        <f t="shared" si="25"/>
        <v>28925892.905075703</v>
      </c>
      <c r="BR22" s="39">
        <f t="shared" si="25"/>
        <v>36979414.007665485</v>
      </c>
      <c r="BS22" s="39">
        <f t="shared" si="25"/>
        <v>72228384.121560097</v>
      </c>
      <c r="BT22" s="39">
        <f t="shared" si="25"/>
        <v>110316487.06260243</v>
      </c>
      <c r="BU22" s="39">
        <f t="shared" si="25"/>
        <v>141864227.56730708</v>
      </c>
      <c r="BV22" s="39">
        <f t="shared" si="25"/>
        <v>135810417.43624553</v>
      </c>
      <c r="BW22" s="39">
        <f t="shared" si="25"/>
        <v>121320479.92949203</v>
      </c>
      <c r="BX22" s="39">
        <f t="shared" si="25"/>
        <v>110280547.03300866</v>
      </c>
      <c r="BY22" s="39">
        <f t="shared" si="25"/>
        <v>76616690.465249062</v>
      </c>
      <c r="BZ22" s="39">
        <f t="shared" si="25"/>
        <v>48608147.250348061</v>
      </c>
      <c r="CA22" s="39">
        <f t="shared" si="25"/>
        <v>35443295.769954622</v>
      </c>
      <c r="CB22" s="39">
        <f t="shared" si="25"/>
        <v>28252915.926338919</v>
      </c>
      <c r="CC22" s="39">
        <f t="shared" si="25"/>
        <v>29085004.296780121</v>
      </c>
      <c r="CD22" s="39">
        <f t="shared" si="25"/>
        <v>37181825.597704008</v>
      </c>
      <c r="CE22" s="39">
        <f t="shared" si="25"/>
        <v>72643072.234427541</v>
      </c>
      <c r="CF22" s="39">
        <f t="shared" si="25"/>
        <v>110922380.34934226</v>
      </c>
      <c r="CG22" s="39">
        <f t="shared" si="25"/>
        <v>142476785.27972141</v>
      </c>
      <c r="CH22" s="39">
        <f t="shared" si="25"/>
        <v>136241944.78448936</v>
      </c>
      <c r="CI22" s="39">
        <f t="shared" si="25"/>
        <v>120274425.25179218</v>
      </c>
      <c r="CJ22" s="39">
        <f t="shared" si="25"/>
        <v>109527293.36209197</v>
      </c>
      <c r="CK22" s="39">
        <f t="shared" si="25"/>
        <v>77306002.465541467</v>
      </c>
      <c r="CL22" s="39">
        <f t="shared" si="25"/>
        <v>48936630.278188579</v>
      </c>
      <c r="CM22" s="39">
        <f t="shared" si="25"/>
        <v>35680331.566125639</v>
      </c>
      <c r="CN22" s="39">
        <f t="shared" si="25"/>
        <v>28437291.256165508</v>
      </c>
      <c r="CO22" s="39">
        <f t="shared" si="25"/>
        <v>29268163.496361293</v>
      </c>
      <c r="CP22" s="39">
        <f t="shared" si="25"/>
        <v>37274050.510339528</v>
      </c>
      <c r="CQ22" s="39">
        <f t="shared" si="25"/>
        <v>72869966.092685401</v>
      </c>
      <c r="CR22" s="39">
        <f t="shared" si="25"/>
        <v>111436192.07574624</v>
      </c>
      <c r="CS22" s="39">
        <f t="shared" si="25"/>
        <v>143154351.28782839</v>
      </c>
      <c r="CT22" s="39">
        <f t="shared" si="25"/>
        <v>136922876.74914151</v>
      </c>
      <c r="CU22" s="39">
        <f t="shared" si="25"/>
        <v>120840709.64328831</v>
      </c>
      <c r="CV22" s="39">
        <f t="shared" si="25"/>
        <v>110318774.11778882</v>
      </c>
      <c r="CW22" s="39">
        <f t="shared" si="25"/>
        <v>77850591.190372437</v>
      </c>
      <c r="CX22" s="39">
        <f t="shared" si="25"/>
        <v>49298544.740497425</v>
      </c>
      <c r="CY22" s="39">
        <f t="shared" si="25"/>
        <v>35993512.286586247</v>
      </c>
      <c r="CZ22" s="39">
        <f t="shared" si="25"/>
        <v>28700841.288282402</v>
      </c>
      <c r="DA22" s="39">
        <f t="shared" si="25"/>
        <v>29560807.981768057</v>
      </c>
      <c r="DB22" s="39">
        <f t="shared" si="25"/>
        <v>37700673.043343067</v>
      </c>
      <c r="DC22" s="39">
        <f t="shared" si="25"/>
        <v>73552538.371735573</v>
      </c>
      <c r="DD22" s="39">
        <f t="shared" si="25"/>
        <v>112324903.07611541</v>
      </c>
      <c r="DE22" s="39">
        <f t="shared" si="25"/>
        <v>144214097.60659823</v>
      </c>
      <c r="DF22" s="39">
        <f t="shared" si="25"/>
        <v>138328587.64536935</v>
      </c>
      <c r="DG22" s="39">
        <f t="shared" si="25"/>
        <v>122339480.70963269</v>
      </c>
      <c r="DH22" s="39">
        <f t="shared" si="25"/>
        <v>111409431.41309641</v>
      </c>
      <c r="DI22" s="39">
        <f t="shared" si="25"/>
        <v>78608598.184463888</v>
      </c>
      <c r="DJ22" s="39">
        <f t="shared" si="25"/>
        <v>49815615.648964524</v>
      </c>
      <c r="DK22" s="39">
        <f t="shared" si="25"/>
        <v>36423137.041883618</v>
      </c>
      <c r="DL22" s="39">
        <f t="shared" si="25"/>
        <v>29007793.674848486</v>
      </c>
      <c r="DM22" s="39">
        <f t="shared" si="25"/>
        <v>29775129.444179229</v>
      </c>
      <c r="DN22" s="39">
        <f t="shared" si="25"/>
        <v>37986999.8662837</v>
      </c>
      <c r="DO22" s="39">
        <f t="shared" si="25"/>
        <v>74141002.501067892</v>
      </c>
      <c r="DP22" s="39">
        <f t="shared" si="25"/>
        <v>112868356.1624264</v>
      </c>
      <c r="DQ22" s="39">
        <f t="shared" si="25"/>
        <v>144386690.6218915</v>
      </c>
      <c r="DR22" s="39">
        <f t="shared" si="25"/>
        <v>138998223.839295</v>
      </c>
      <c r="DS22" s="39">
        <f t="shared" si="25"/>
        <v>125210953.46839379</v>
      </c>
      <c r="DT22" s="39">
        <f t="shared" si="25"/>
        <v>114232653.360296</v>
      </c>
      <c r="DU22" s="39">
        <f t="shared" si="25"/>
        <v>79393427.063509375</v>
      </c>
      <c r="DV22" s="39">
        <f t="shared" si="25"/>
        <v>50170082.16926574</v>
      </c>
      <c r="DW22" s="39">
        <f t="shared" si="25"/>
        <v>36621322.319741108</v>
      </c>
      <c r="DX22" s="39">
        <f t="shared" si="25"/>
        <v>29191356.499150876</v>
      </c>
      <c r="DY22" s="39">
        <f t="shared" si="25"/>
        <v>29934130.285177011</v>
      </c>
      <c r="DZ22" s="39">
        <f t="shared" si="25"/>
        <v>38178192.459589347</v>
      </c>
      <c r="EA22" s="39">
        <f t="shared" ref="EA22:GL22" si="26">EA20-EA17/(1-EA21)</f>
        <v>74774161.776630998</v>
      </c>
      <c r="EB22" s="39">
        <f t="shared" si="26"/>
        <v>113457823.47010805</v>
      </c>
      <c r="EC22" s="39">
        <f t="shared" si="26"/>
        <v>144214669.95655423</v>
      </c>
      <c r="ED22" s="39">
        <f t="shared" si="26"/>
        <v>138699497.17646801</v>
      </c>
      <c r="EE22" s="39">
        <f t="shared" si="26"/>
        <v>123145017.7043409</v>
      </c>
      <c r="EF22" s="39">
        <f t="shared" si="26"/>
        <v>112245517.02209473</v>
      </c>
      <c r="EG22" s="39">
        <f t="shared" si="26"/>
        <v>79443614.490847021</v>
      </c>
      <c r="EH22" s="39">
        <f t="shared" si="26"/>
        <v>50273215.83483988</v>
      </c>
      <c r="EI22" s="39">
        <f t="shared" si="26"/>
        <v>36740496.291704148</v>
      </c>
      <c r="EJ22" s="39">
        <f t="shared" si="26"/>
        <v>29272821.277220931</v>
      </c>
      <c r="EK22" s="39">
        <f t="shared" si="26"/>
        <v>30003579.633508287</v>
      </c>
      <c r="EL22" s="39">
        <f t="shared" si="26"/>
        <v>38188563.413798586</v>
      </c>
      <c r="EM22" s="39">
        <f t="shared" si="26"/>
        <v>74627191.786472142</v>
      </c>
      <c r="EN22" s="39">
        <f t="shared" si="26"/>
        <v>113303355.19590975</v>
      </c>
      <c r="EO22" s="39">
        <f t="shared" si="26"/>
        <v>144709158.79978004</v>
      </c>
      <c r="EP22" s="39">
        <f t="shared" si="26"/>
        <v>139727379.50706595</v>
      </c>
      <c r="EQ22" s="39">
        <f t="shared" si="26"/>
        <v>123512480.30875231</v>
      </c>
      <c r="ER22" s="39">
        <f t="shared" si="26"/>
        <v>112194743.57761851</v>
      </c>
      <c r="ES22" s="39">
        <f t="shared" si="26"/>
        <v>79626167.39553836</v>
      </c>
      <c r="ET22" s="39">
        <f t="shared" si="26"/>
        <v>50445225.229446366</v>
      </c>
      <c r="EU22" s="39">
        <f t="shared" si="26"/>
        <v>36795108.279289909</v>
      </c>
      <c r="EV22" s="39">
        <f t="shared" si="26"/>
        <v>29277223.594810415</v>
      </c>
      <c r="EW22" s="39">
        <f t="shared" si="26"/>
        <v>30002377.443773814</v>
      </c>
      <c r="EX22" s="39">
        <f t="shared" si="26"/>
        <v>38185513.455856606</v>
      </c>
      <c r="EY22" s="39">
        <f t="shared" si="26"/>
        <v>74857865.748471662</v>
      </c>
      <c r="EZ22" s="39">
        <f t="shared" si="26"/>
        <v>114034523.39144991</v>
      </c>
      <c r="FA22" s="39">
        <f t="shared" si="26"/>
        <v>145893479.77591643</v>
      </c>
      <c r="FB22" s="39">
        <f t="shared" si="26"/>
        <v>140479259.31808102</v>
      </c>
      <c r="FC22" s="39">
        <f t="shared" si="26"/>
        <v>123214772.12648726</v>
      </c>
      <c r="FD22" s="39">
        <f t="shared" si="26"/>
        <v>112159724.02655929</v>
      </c>
      <c r="FE22" s="39">
        <f t="shared" si="26"/>
        <v>80149022.741578132</v>
      </c>
      <c r="FF22" s="39">
        <f t="shared" si="26"/>
        <v>50711310.506847039</v>
      </c>
      <c r="FG22" s="39">
        <f t="shared" si="26"/>
        <v>36887445.206499651</v>
      </c>
      <c r="FH22" s="39">
        <f t="shared" si="26"/>
        <v>29323771.100486986</v>
      </c>
      <c r="FI22" s="39">
        <f t="shared" si="26"/>
        <v>30043420.944775235</v>
      </c>
      <c r="FJ22" s="39">
        <f t="shared" si="26"/>
        <v>38121886.419313341</v>
      </c>
      <c r="FK22" s="39">
        <f t="shared" si="26"/>
        <v>74775761.550367326</v>
      </c>
      <c r="FL22" s="39">
        <f t="shared" si="26"/>
        <v>114301110.50857152</v>
      </c>
      <c r="FM22" s="39">
        <f t="shared" si="26"/>
        <v>146782529.29533491</v>
      </c>
      <c r="FN22" s="39">
        <f t="shared" si="26"/>
        <v>141864520.35481676</v>
      </c>
      <c r="FO22" s="39">
        <f t="shared" si="26"/>
        <v>125857907.63929363</v>
      </c>
      <c r="FP22" s="39">
        <f t="shared" si="26"/>
        <v>114216802.58322379</v>
      </c>
      <c r="FQ22" s="39">
        <f t="shared" si="26"/>
        <v>80339439.30272533</v>
      </c>
      <c r="FR22" s="39">
        <f t="shared" si="26"/>
        <v>50889205.388950214</v>
      </c>
      <c r="FS22" s="39">
        <f t="shared" si="26"/>
        <v>36946592.281999618</v>
      </c>
      <c r="FT22" s="39">
        <f t="shared" si="26"/>
        <v>29385334.706553172</v>
      </c>
      <c r="FU22" s="39">
        <f t="shared" si="26"/>
        <v>30149612.808929123</v>
      </c>
      <c r="FV22" s="39">
        <f t="shared" si="26"/>
        <v>38236012.826814316</v>
      </c>
      <c r="FW22" s="39">
        <f t="shared" si="26"/>
        <v>74875190.190256178</v>
      </c>
      <c r="FX22" s="39">
        <f t="shared" si="26"/>
        <v>114697640.88071519</v>
      </c>
      <c r="FY22" s="39">
        <f t="shared" si="26"/>
        <v>147662943.04603606</v>
      </c>
      <c r="FZ22" s="39">
        <f t="shared" si="26"/>
        <v>142290516.45397237</v>
      </c>
      <c r="GA22" s="39">
        <f t="shared" si="26"/>
        <v>123959661.40270349</v>
      </c>
      <c r="GB22" s="39">
        <f t="shared" si="26"/>
        <v>112312383.46917988</v>
      </c>
      <c r="GC22" s="39">
        <f t="shared" si="26"/>
        <v>80453780.599410608</v>
      </c>
      <c r="GD22" s="39">
        <f t="shared" si="26"/>
        <v>50919104.601581082</v>
      </c>
      <c r="GE22" s="39">
        <f t="shared" si="26"/>
        <v>36944403.54424613</v>
      </c>
      <c r="GF22" s="39">
        <f t="shared" si="26"/>
        <v>29458122.231203783</v>
      </c>
      <c r="GG22" s="39">
        <f t="shared" si="26"/>
        <v>30297403.711213548</v>
      </c>
      <c r="GH22" s="39">
        <f t="shared" si="26"/>
        <v>38429056.321371645</v>
      </c>
      <c r="GI22" s="39">
        <f t="shared" si="26"/>
        <v>75045091.557499841</v>
      </c>
      <c r="GJ22" s="39">
        <f t="shared" si="26"/>
        <v>114870379.42929325</v>
      </c>
      <c r="GK22" s="39">
        <f t="shared" si="26"/>
        <v>147967695.07671446</v>
      </c>
      <c r="GL22" s="39">
        <f t="shared" si="26"/>
        <v>142604417.01012585</v>
      </c>
      <c r="GM22" s="39">
        <f t="shared" ref="GM22:IX22" si="27">GM20-GM17/(1-GM21)</f>
        <v>124259309.54091838</v>
      </c>
      <c r="GN22" s="39">
        <f t="shared" si="27"/>
        <v>112592568.26434883</v>
      </c>
      <c r="GO22" s="39">
        <f t="shared" si="27"/>
        <v>80696732.429978475</v>
      </c>
      <c r="GP22" s="39">
        <f t="shared" si="27"/>
        <v>51124836.761243641</v>
      </c>
      <c r="GQ22" s="39">
        <f t="shared" si="27"/>
        <v>37136580.283716395</v>
      </c>
      <c r="GR22" s="39">
        <f t="shared" si="27"/>
        <v>29627737.524923675</v>
      </c>
      <c r="GS22" s="39">
        <f t="shared" si="27"/>
        <v>30467788.686882693</v>
      </c>
      <c r="GT22" s="39">
        <f t="shared" si="27"/>
        <v>38708251.753699228</v>
      </c>
      <c r="GU22" s="39">
        <f t="shared" si="27"/>
        <v>75558401.48041755</v>
      </c>
      <c r="GV22" s="39">
        <f t="shared" si="27"/>
        <v>115380733.76744726</v>
      </c>
      <c r="GW22" s="39">
        <f t="shared" si="27"/>
        <v>148961647.05386871</v>
      </c>
      <c r="GX22" s="39">
        <f t="shared" si="27"/>
        <v>143895708.8989695</v>
      </c>
      <c r="GY22" s="39">
        <f t="shared" si="27"/>
        <v>125080945.76984023</v>
      </c>
      <c r="GZ22" s="39">
        <f t="shared" si="27"/>
        <v>113264373.91481432</v>
      </c>
      <c r="HA22" s="39">
        <f t="shared" si="27"/>
        <v>81265076.018582165</v>
      </c>
      <c r="HB22" s="39">
        <f t="shared" si="27"/>
        <v>51463007.403033227</v>
      </c>
      <c r="HC22" s="39">
        <f t="shared" si="27"/>
        <v>37357385.120007366</v>
      </c>
      <c r="HD22" s="39">
        <f t="shared" si="27"/>
        <v>29786332.872314785</v>
      </c>
      <c r="HE22" s="39">
        <f t="shared" si="27"/>
        <v>30585890.446972962</v>
      </c>
      <c r="HF22" s="39">
        <f t="shared" si="27"/>
        <v>38767976.148883991</v>
      </c>
      <c r="HG22" s="39">
        <f t="shared" si="27"/>
        <v>75602039.270638183</v>
      </c>
      <c r="HH22" s="39">
        <f t="shared" si="27"/>
        <v>115638159.53489555</v>
      </c>
      <c r="HI22" s="39">
        <f t="shared" si="27"/>
        <v>149611056.76865748</v>
      </c>
      <c r="HJ22" s="39">
        <f t="shared" si="27"/>
        <v>144775064.12637252</v>
      </c>
      <c r="HK22" s="39">
        <f t="shared" si="27"/>
        <v>127410557.1078684</v>
      </c>
      <c r="HL22" s="39">
        <f t="shared" si="27"/>
        <v>115411896.14703591</v>
      </c>
      <c r="HM22" s="39">
        <f t="shared" si="27"/>
        <v>81650538.204810023</v>
      </c>
      <c r="HN22" s="39">
        <f t="shared" si="27"/>
        <v>51753172.280254439</v>
      </c>
      <c r="HO22" s="39">
        <f t="shared" si="27"/>
        <v>37507613.321143374</v>
      </c>
      <c r="HP22" s="39">
        <f t="shared" si="27"/>
        <v>29862319.786276195</v>
      </c>
      <c r="HQ22" s="39">
        <f t="shared" si="27"/>
        <v>30613113.472016118</v>
      </c>
      <c r="HR22" s="39">
        <f t="shared" si="27"/>
        <v>38804427.566521138</v>
      </c>
      <c r="HS22" s="39">
        <f t="shared" si="27"/>
        <v>75767853.11269182</v>
      </c>
      <c r="HT22" s="39">
        <f t="shared" si="27"/>
        <v>115748176.71511903</v>
      </c>
      <c r="HU22" s="39">
        <f t="shared" si="27"/>
        <v>149882488.12680358</v>
      </c>
      <c r="HV22" s="39">
        <f t="shared" si="27"/>
        <v>144908855.65834376</v>
      </c>
      <c r="HW22" s="39">
        <f t="shared" si="27"/>
        <v>125550247.5043245</v>
      </c>
      <c r="HX22" s="39">
        <f t="shared" si="27"/>
        <v>113937137.34386794</v>
      </c>
      <c r="HY22" s="39">
        <f t="shared" si="27"/>
        <v>82015440.864584237</v>
      </c>
      <c r="HZ22" s="39">
        <f t="shared" si="27"/>
        <v>51925973.052944541</v>
      </c>
      <c r="IA22" s="39">
        <f t="shared" si="27"/>
        <v>37636819.79937087</v>
      </c>
      <c r="IB22" s="39">
        <f t="shared" si="27"/>
        <v>29949138.969850607</v>
      </c>
      <c r="IC22" s="39">
        <f t="shared" si="27"/>
        <v>30682094.405293357</v>
      </c>
      <c r="ID22" s="39">
        <f t="shared" si="27"/>
        <v>38902978.857518166</v>
      </c>
      <c r="IE22" s="39">
        <f t="shared" si="27"/>
        <v>75966994.859508485</v>
      </c>
      <c r="IF22" s="39">
        <f t="shared" si="27"/>
        <v>116332812.36168443</v>
      </c>
      <c r="IG22" s="39">
        <f t="shared" si="27"/>
        <v>149945900.06160155</v>
      </c>
      <c r="IH22" s="39">
        <f t="shared" si="27"/>
        <v>144122990.89961258</v>
      </c>
      <c r="II22" s="39">
        <f t="shared" si="27"/>
        <v>124542899.68041421</v>
      </c>
      <c r="IJ22" s="39">
        <f t="shared" si="27"/>
        <v>112860704.69603397</v>
      </c>
      <c r="IK22" s="39">
        <f t="shared" si="27"/>
        <v>81760898.996277198</v>
      </c>
      <c r="IL22" s="39">
        <f t="shared" si="27"/>
        <v>51855358.197434604</v>
      </c>
      <c r="IM22" s="39">
        <f t="shared" si="27"/>
        <v>37651284.268505603</v>
      </c>
      <c r="IN22" s="39">
        <f t="shared" si="27"/>
        <v>30053030.512068301</v>
      </c>
      <c r="IO22" s="39">
        <f t="shared" si="27"/>
        <v>30714093.139583219</v>
      </c>
      <c r="IP22" s="39">
        <f t="shared" si="27"/>
        <v>38916300.587280795</v>
      </c>
      <c r="IQ22" s="39">
        <f t="shared" si="27"/>
        <v>75569885.696841747</v>
      </c>
      <c r="IR22" s="39">
        <f t="shared" si="27"/>
        <v>115400183.3374704</v>
      </c>
      <c r="IS22" s="39">
        <f t="shared" si="27"/>
        <v>150496900.50676537</v>
      </c>
      <c r="IT22" s="40">
        <f t="shared" si="27"/>
        <v>146121155.72611094</v>
      </c>
      <c r="IU22" s="40">
        <f t="shared" si="27"/>
        <v>126170155.27645662</v>
      </c>
      <c r="IV22" s="40">
        <f t="shared" si="27"/>
        <v>114262035.34602405</v>
      </c>
      <c r="IW22" s="40">
        <f t="shared" si="27"/>
        <v>82646259.566415861</v>
      </c>
      <c r="IX22" s="40">
        <f t="shared" si="27"/>
        <v>52273449.261941835</v>
      </c>
      <c r="IY22" s="40">
        <f t="shared" ref="IY22:LJ22" si="28">IY20-IY17/(1-IY21)</f>
        <v>37917221.665319845</v>
      </c>
      <c r="IZ22" s="40">
        <f t="shared" si="28"/>
        <v>30214032.671797767</v>
      </c>
      <c r="JA22" s="40">
        <f t="shared" si="28"/>
        <v>30887868.872975133</v>
      </c>
      <c r="JB22" s="40">
        <f t="shared" si="28"/>
        <v>39148439.130779237</v>
      </c>
      <c r="JC22" s="40">
        <f t="shared" si="28"/>
        <v>76276356.506661773</v>
      </c>
      <c r="JD22" s="40">
        <f t="shared" si="28"/>
        <v>116977839.13265792</v>
      </c>
      <c r="JE22" s="40">
        <f t="shared" si="28"/>
        <v>151314679.37604746</v>
      </c>
      <c r="JF22" s="39">
        <f t="shared" si="28"/>
        <v>146260190.27642071</v>
      </c>
      <c r="JG22" s="39">
        <f t="shared" si="28"/>
        <v>128177763.19729568</v>
      </c>
      <c r="JH22" s="39">
        <f t="shared" si="28"/>
        <v>116256425.35264812</v>
      </c>
      <c r="JI22" s="39">
        <f t="shared" si="28"/>
        <v>82776898.063799962</v>
      </c>
      <c r="JJ22" s="39">
        <f t="shared" si="28"/>
        <v>52378934.401444681</v>
      </c>
      <c r="JK22" s="39">
        <f t="shared" si="28"/>
        <v>38006731.773787223</v>
      </c>
      <c r="JL22" s="39">
        <f t="shared" si="28"/>
        <v>30301491.095174745</v>
      </c>
      <c r="JM22" s="39">
        <f t="shared" si="28"/>
        <v>30962497.971183416</v>
      </c>
      <c r="JN22" s="39">
        <f t="shared" si="28"/>
        <v>39297329.806579337</v>
      </c>
      <c r="JO22" s="39">
        <f t="shared" si="28"/>
        <v>76483937.406292081</v>
      </c>
      <c r="JP22" s="39">
        <f t="shared" si="28"/>
        <v>117031667.66041788</v>
      </c>
      <c r="JQ22" s="39">
        <f t="shared" si="28"/>
        <v>151902898.35664719</v>
      </c>
      <c r="JR22" s="39">
        <f t="shared" si="28"/>
        <v>146810765.88623565</v>
      </c>
      <c r="JS22" s="39">
        <f t="shared" si="28"/>
        <v>126656651.06906471</v>
      </c>
      <c r="JT22" s="39">
        <f t="shared" si="28"/>
        <v>114832233.92496254</v>
      </c>
      <c r="JU22" s="39">
        <f t="shared" si="28"/>
        <v>83244817.927763849</v>
      </c>
      <c r="JV22" s="39">
        <f t="shared" si="28"/>
        <v>52569680.277368784</v>
      </c>
      <c r="JW22" s="39">
        <f t="shared" si="28"/>
        <v>38162871.491842605</v>
      </c>
      <c r="JX22" s="39">
        <f t="shared" si="28"/>
        <v>30487831.574123587</v>
      </c>
      <c r="JY22" s="39">
        <f t="shared" si="28"/>
        <v>31150656.957973812</v>
      </c>
      <c r="JZ22" s="39">
        <f t="shared" si="28"/>
        <v>39434068.555773273</v>
      </c>
      <c r="KA22" s="39">
        <f t="shared" si="28"/>
        <v>76755246.08105123</v>
      </c>
      <c r="KB22" s="39">
        <f t="shared" si="28"/>
        <v>117537567.90099719</v>
      </c>
      <c r="KC22" s="39">
        <f t="shared" si="28"/>
        <v>152686597.62492681</v>
      </c>
      <c r="KD22" s="39">
        <f t="shared" si="28"/>
        <v>147593638.30210367</v>
      </c>
      <c r="KE22" s="39">
        <f t="shared" si="28"/>
        <v>127163065.18259785</v>
      </c>
      <c r="KF22" s="39">
        <f t="shared" si="28"/>
        <v>115379330.71052554</v>
      </c>
      <c r="KG22" s="39">
        <f t="shared" si="28"/>
        <v>83720608.980490327</v>
      </c>
      <c r="KH22" s="39">
        <f t="shared" si="28"/>
        <v>52913199.59874849</v>
      </c>
      <c r="KI22" s="39">
        <f t="shared" si="28"/>
        <v>38438114.739824831</v>
      </c>
      <c r="KJ22" s="39">
        <f t="shared" si="28"/>
        <v>30700934.523292039</v>
      </c>
      <c r="KK22" s="39">
        <f t="shared" si="28"/>
        <v>31333724.581540961</v>
      </c>
      <c r="KL22" s="39">
        <f t="shared" si="28"/>
        <v>39621192.90382167</v>
      </c>
      <c r="KM22" s="39">
        <f t="shared" si="28"/>
        <v>77165077.29502812</v>
      </c>
      <c r="KN22" s="39">
        <f t="shared" si="28"/>
        <v>118316068.69113609</v>
      </c>
      <c r="KO22" s="39">
        <f t="shared" si="28"/>
        <v>153728406.48658723</v>
      </c>
      <c r="KP22" s="39">
        <f t="shared" si="28"/>
        <v>148224633.56670868</v>
      </c>
      <c r="KQ22" s="39">
        <f t="shared" si="28"/>
        <v>127422570.97814175</v>
      </c>
      <c r="KR22" s="39">
        <f t="shared" si="28"/>
        <v>115813846.26792869</v>
      </c>
      <c r="KS22" s="39">
        <f t="shared" si="28"/>
        <v>84098438.934300959</v>
      </c>
      <c r="KT22" s="39">
        <f t="shared" si="28"/>
        <v>53131128.949680105</v>
      </c>
      <c r="KU22" s="39">
        <f t="shared" si="28"/>
        <v>38608290.125163436</v>
      </c>
      <c r="KV22" s="39">
        <f t="shared" si="28"/>
        <v>30855280.939565193</v>
      </c>
      <c r="KW22" s="39">
        <f t="shared" si="28"/>
        <v>31518436.541773178</v>
      </c>
      <c r="KX22" s="39">
        <f t="shared" si="28"/>
        <v>39866996.652509332</v>
      </c>
      <c r="KY22" s="39">
        <f t="shared" si="28"/>
        <v>77676940.163125217</v>
      </c>
      <c r="KZ22" s="39">
        <f t="shared" si="28"/>
        <v>119205533.44856071</v>
      </c>
      <c r="LA22" s="39">
        <f t="shared" si="28"/>
        <v>154710269.46533224</v>
      </c>
      <c r="LB22" s="39">
        <f t="shared" si="28"/>
        <v>149117123.94787717</v>
      </c>
      <c r="LC22" s="39">
        <f t="shared" si="28"/>
        <v>129956389.97510509</v>
      </c>
      <c r="LD22" s="39">
        <f t="shared" si="28"/>
        <v>118143609.2168403</v>
      </c>
      <c r="LE22" s="39">
        <f t="shared" si="28"/>
        <v>84469360.735698074</v>
      </c>
      <c r="LF22" s="39">
        <f t="shared" si="28"/>
        <v>53410539.119628385</v>
      </c>
      <c r="LG22" s="39">
        <f t="shared" si="28"/>
        <v>38845124.062636718</v>
      </c>
      <c r="LH22" s="39">
        <f t="shared" si="28"/>
        <v>31065776.317579411</v>
      </c>
      <c r="LI22" s="39">
        <f t="shared" si="28"/>
        <v>31663896.030721515</v>
      </c>
      <c r="LJ22" s="39">
        <f t="shared" si="28"/>
        <v>39976016.804347001</v>
      </c>
      <c r="LK22" s="39">
        <f t="shared" ref="LK22:MK22" si="29">LK20-LK17/(1-LK21)</f>
        <v>77864374.954176545</v>
      </c>
      <c r="LL22" s="39">
        <f t="shared" si="29"/>
        <v>119383630.25959015</v>
      </c>
      <c r="LM22" s="39">
        <f t="shared" si="29"/>
        <v>155646009.02666616</v>
      </c>
      <c r="LN22" s="39">
        <f t="shared" si="29"/>
        <v>150446580.55272174</v>
      </c>
      <c r="LO22" s="39">
        <f t="shared" si="29"/>
        <v>128837383.45210312</v>
      </c>
      <c r="LP22" s="39">
        <f t="shared" si="29"/>
        <v>116695535.60668981</v>
      </c>
      <c r="LQ22" s="39">
        <f t="shared" si="29"/>
        <v>84812347.571288824</v>
      </c>
      <c r="LR22" s="39">
        <f t="shared" si="29"/>
        <v>53716638.125840455</v>
      </c>
      <c r="LS22" s="39">
        <f t="shared" si="29"/>
        <v>39078648.475248381</v>
      </c>
      <c r="LT22" s="39">
        <f t="shared" si="29"/>
        <v>31238374.517597754</v>
      </c>
      <c r="LU22" s="39">
        <f t="shared" si="29"/>
        <v>31822839.020503286</v>
      </c>
      <c r="LV22" s="39">
        <f t="shared" si="29"/>
        <v>40164266.010156259</v>
      </c>
      <c r="LW22" s="39">
        <f t="shared" si="29"/>
        <v>78273198.995274603</v>
      </c>
      <c r="LX22" s="39">
        <f t="shared" si="29"/>
        <v>120110162.23266852</v>
      </c>
      <c r="LY22" s="39">
        <f t="shared" si="29"/>
        <v>156924911.11768782</v>
      </c>
      <c r="LZ22" s="39">
        <f t="shared" si="29"/>
        <v>151468954.62079501</v>
      </c>
      <c r="MA22" s="39">
        <f t="shared" si="29"/>
        <v>129051699.48884483</v>
      </c>
      <c r="MB22" s="39">
        <f t="shared" si="29"/>
        <v>116728434.93482386</v>
      </c>
      <c r="MC22" s="39">
        <f t="shared" si="29"/>
        <v>84841109.474769443</v>
      </c>
      <c r="MD22" s="39">
        <f t="shared" si="29"/>
        <v>53888681.769155413</v>
      </c>
      <c r="ME22" s="39">
        <f t="shared" si="29"/>
        <v>39286240.966690734</v>
      </c>
      <c r="MF22" s="39">
        <f t="shared" si="29"/>
        <v>31400043.392477755</v>
      </c>
      <c r="MG22" s="39">
        <f t="shared" si="29"/>
        <v>31977138.057915386</v>
      </c>
      <c r="MH22" s="39">
        <f t="shared" si="29"/>
        <v>40355291.040069461</v>
      </c>
      <c r="MI22" s="39">
        <f t="shared" si="29"/>
        <v>78549865.494855762</v>
      </c>
      <c r="MJ22" s="39">
        <f t="shared" si="29"/>
        <v>120559261.81808838</v>
      </c>
      <c r="MK22" s="39">
        <f t="shared" si="29"/>
        <v>158007921.98128623</v>
      </c>
      <c r="ML22" s="40"/>
      <c r="MM22" s="40"/>
      <c r="MN22" s="40"/>
      <c r="MO22" s="39" t="e">
        <f t="shared" ref="MO22:NI22" si="30">MO20-MO17/(1-MO21)</f>
        <v>#DIV/0!</v>
      </c>
      <c r="MP22" s="39" t="e">
        <f t="shared" si="30"/>
        <v>#DIV/0!</v>
      </c>
      <c r="MQ22" s="39" t="e">
        <f t="shared" si="30"/>
        <v>#DIV/0!</v>
      </c>
      <c r="MR22" s="39" t="e">
        <f t="shared" si="30"/>
        <v>#DIV/0!</v>
      </c>
      <c r="MS22" s="39" t="e">
        <f t="shared" si="30"/>
        <v>#DIV/0!</v>
      </c>
      <c r="MT22" s="39" t="e">
        <f t="shared" si="30"/>
        <v>#DIV/0!</v>
      </c>
      <c r="MU22" s="39" t="e">
        <f t="shared" si="30"/>
        <v>#DIV/0!</v>
      </c>
      <c r="MV22" s="39">
        <f t="shared" si="30"/>
        <v>940549444.55769348</v>
      </c>
      <c r="MW22" s="39">
        <f t="shared" si="30"/>
        <v>936508670.06734598</v>
      </c>
      <c r="MX22" s="39">
        <f t="shared" si="30"/>
        <v>939422863.82948446</v>
      </c>
      <c r="MY22" s="39">
        <f t="shared" si="30"/>
        <v>935849160.56579411</v>
      </c>
      <c r="MZ22" s="39">
        <f t="shared" si="30"/>
        <v>941600685.66777873</v>
      </c>
      <c r="NA22" s="39">
        <f t="shared" si="30"/>
        <v>942008504.17536211</v>
      </c>
      <c r="NB22" s="39">
        <f t="shared" si="30"/>
        <v>948641561.54816103</v>
      </c>
      <c r="NC22" s="39">
        <f t="shared" si="30"/>
        <v>950406642.34520793</v>
      </c>
      <c r="ND22" s="39">
        <f t="shared" si="30"/>
        <v>957278870.06068838</v>
      </c>
      <c r="NE22" s="39">
        <f t="shared" si="30"/>
        <v>965090823.01888633</v>
      </c>
      <c r="NF22" s="39">
        <f t="shared" si="30"/>
        <v>974376996.7082839</v>
      </c>
      <c r="NG22" s="39">
        <f t="shared" si="30"/>
        <v>970652028.50228059</v>
      </c>
      <c r="NH22" s="39">
        <f t="shared" si="30"/>
        <v>974552087.45929611</v>
      </c>
      <c r="NI22" s="39">
        <f t="shared" si="30"/>
        <v>976950013.60597301</v>
      </c>
      <c r="NK22" s="39">
        <v>956329057.72228897</v>
      </c>
      <c r="NL22" s="39">
        <v>979883127.51592529</v>
      </c>
      <c r="NM22" s="39">
        <v>996998460.11715925</v>
      </c>
      <c r="NN22" s="39">
        <v>1018494486.7013566</v>
      </c>
      <c r="NO22" s="39">
        <v>1031372511.3274584</v>
      </c>
      <c r="NP22" s="39">
        <v>1047440491.1930455</v>
      </c>
      <c r="NQ22" s="39">
        <v>1057812229.6926888</v>
      </c>
      <c r="NR22" s="39">
        <v>1073498002.9877422</v>
      </c>
      <c r="NS22" s="39">
        <v>1083928895.9770699</v>
      </c>
      <c r="NT22" s="39">
        <v>1097035588.420176</v>
      </c>
      <c r="NU22" s="39">
        <v>1112408535.5055525</v>
      </c>
      <c r="NV22" s="39">
        <v>1129766024.9949009</v>
      </c>
      <c r="NW22" s="39">
        <v>1143311311.270155</v>
      </c>
      <c r="NX22" s="39">
        <v>1167798435.8928313</v>
      </c>
      <c r="NY22" s="39">
        <v>1184886462.9709282</v>
      </c>
      <c r="NZ22" s="39">
        <v>1201036912.1081147</v>
      </c>
      <c r="OA22" s="39">
        <v>1219196599.0718989</v>
      </c>
      <c r="OB22" s="39">
        <v>1247284757.3430164</v>
      </c>
      <c r="OC22" s="39">
        <v>1264900670.1798482</v>
      </c>
      <c r="OD22" s="39">
        <v>1283289915.7533827</v>
      </c>
      <c r="OE22" s="39">
        <v>1306605421.9116979</v>
      </c>
      <c r="OG22" s="41" t="e">
        <f t="shared" ref="OG22" si="31">MO22-NK22</f>
        <v>#DIV/0!</v>
      </c>
      <c r="OH22" s="41" t="e">
        <f t="shared" si="23"/>
        <v>#DIV/0!</v>
      </c>
      <c r="OI22" s="41" t="e">
        <f t="shared" si="23"/>
        <v>#DIV/0!</v>
      </c>
      <c r="OJ22" s="41" t="e">
        <f t="shared" si="23"/>
        <v>#DIV/0!</v>
      </c>
      <c r="OK22" s="41" t="e">
        <f t="shared" si="23"/>
        <v>#DIV/0!</v>
      </c>
      <c r="OL22" s="41" t="e">
        <f t="shared" si="23"/>
        <v>#DIV/0!</v>
      </c>
      <c r="OM22" s="41" t="e">
        <f t="shared" si="23"/>
        <v>#DIV/0!</v>
      </c>
      <c r="ON22" s="41">
        <f t="shared" si="23"/>
        <v>-132948558.4300487</v>
      </c>
      <c r="OO22" s="41">
        <f t="shared" si="23"/>
        <v>-147420225.90972388</v>
      </c>
      <c r="OP22" s="41">
        <f t="shared" si="23"/>
        <v>-157612724.59069157</v>
      </c>
      <c r="OQ22" s="41">
        <f t="shared" si="23"/>
        <v>-176559374.93975842</v>
      </c>
      <c r="OR22" s="41">
        <f t="shared" si="23"/>
        <v>-188165339.32712221</v>
      </c>
      <c r="OS22" s="41">
        <f t="shared" si="23"/>
        <v>-201302807.09479284</v>
      </c>
      <c r="OT22" s="41">
        <f t="shared" si="23"/>
        <v>-219156874.3446703</v>
      </c>
      <c r="OU22" s="41">
        <f t="shared" si="23"/>
        <v>-234479820.62572026</v>
      </c>
      <c r="OV22" s="41">
        <f t="shared" si="23"/>
        <v>-243758042.04742634</v>
      </c>
      <c r="OW22" s="41">
        <f t="shared" si="23"/>
        <v>-254105776.05301261</v>
      </c>
      <c r="OX22" s="41">
        <f t="shared" ref="OX22:PA22" si="32">NF22-OB22</f>
        <v>-272907760.63473248</v>
      </c>
      <c r="OY22" s="41">
        <f t="shared" si="32"/>
        <v>-294248641.6775676</v>
      </c>
      <c r="OZ22" s="41">
        <f t="shared" si="32"/>
        <v>-308737828.29408658</v>
      </c>
      <c r="PA22" s="41">
        <f t="shared" si="32"/>
        <v>-329655408.30572486</v>
      </c>
    </row>
    <row r="23" spans="1:417" ht="13.5" thickTop="1" x14ac:dyDescent="0.2">
      <c r="B23" s="42">
        <f>SUM(B15:B16)/0.995-B22</f>
        <v>-581512.75216709077</v>
      </c>
      <c r="C23" s="42">
        <f t="shared" ref="C23:BN23" si="33">SUM(C15:C16)/0.995-C22</f>
        <v>-515503.88979034126</v>
      </c>
      <c r="D23" s="42">
        <f t="shared" si="33"/>
        <v>-470350.51859843731</v>
      </c>
      <c r="E23" s="42">
        <f t="shared" si="33"/>
        <v>-332468.30026200414</v>
      </c>
      <c r="F23" s="42">
        <f t="shared" si="33"/>
        <v>-210542.98346396536</v>
      </c>
      <c r="G23" s="42">
        <f t="shared" si="33"/>
        <v>-151800.88089066744</v>
      </c>
      <c r="H23" s="42">
        <f t="shared" si="33"/>
        <v>-119994.74561094865</v>
      </c>
      <c r="I23" s="42">
        <f t="shared" si="33"/>
        <v>-123015.09527098015</v>
      </c>
      <c r="J23" s="42">
        <f t="shared" si="33"/>
        <v>-158254.79360556602</v>
      </c>
      <c r="K23" s="42">
        <f t="shared" si="33"/>
        <v>-311142.40228821337</v>
      </c>
      <c r="L23" s="42">
        <f t="shared" si="33"/>
        <v>-478576.07582738996</v>
      </c>
      <c r="M23" s="42">
        <f t="shared" si="33"/>
        <v>-611522.51789230108</v>
      </c>
      <c r="N23" s="42">
        <f t="shared" si="33"/>
        <v>-579578.0934150219</v>
      </c>
      <c r="O23" s="42">
        <f t="shared" si="33"/>
        <v>-514904.75172525644</v>
      </c>
      <c r="P23" s="42">
        <f t="shared" si="33"/>
        <v>-471049.21113595366</v>
      </c>
      <c r="Q23" s="42">
        <f t="shared" si="33"/>
        <v>-333103.21771575511</v>
      </c>
      <c r="R23" s="42">
        <f t="shared" si="33"/>
        <v>-210744.12311987579</v>
      </c>
      <c r="S23" s="42">
        <f t="shared" si="33"/>
        <v>-151934.64143611491</v>
      </c>
      <c r="T23" s="42">
        <f t="shared" si="33"/>
        <v>-119707.96195327863</v>
      </c>
      <c r="U23" s="42">
        <f t="shared" si="33"/>
        <v>-122236.81298990548</v>
      </c>
      <c r="V23" s="42">
        <f t="shared" si="33"/>
        <v>-156594.26079060137</v>
      </c>
      <c r="W23" s="42">
        <f t="shared" si="33"/>
        <v>-307716.34871152043</v>
      </c>
      <c r="X23" s="42">
        <f t="shared" si="33"/>
        <v>-473619.54413537681</v>
      </c>
      <c r="Y23" s="42">
        <f t="shared" si="33"/>
        <v>-606033.85621705651</v>
      </c>
      <c r="Z23" s="42">
        <f t="shared" si="33"/>
        <v>-576119.07461467385</v>
      </c>
      <c r="AA23" s="42">
        <f t="shared" si="33"/>
        <v>-520981.42060005665</v>
      </c>
      <c r="AB23" s="42">
        <f t="shared" si="33"/>
        <v>-476101.54395875335</v>
      </c>
      <c r="AC23" s="42">
        <f t="shared" si="33"/>
        <v>-330657.05634738505</v>
      </c>
      <c r="AD23" s="42">
        <f t="shared" si="33"/>
        <v>-209874.85938870162</v>
      </c>
      <c r="AE23" s="42">
        <f t="shared" si="33"/>
        <v>-151898.65093965828</v>
      </c>
      <c r="AF23" s="42">
        <f t="shared" si="33"/>
        <v>-120198.42780708522</v>
      </c>
      <c r="AG23" s="42">
        <f t="shared" si="33"/>
        <v>-123033.99574852735</v>
      </c>
      <c r="AH23" s="42">
        <f t="shared" si="33"/>
        <v>-157397.93564914167</v>
      </c>
      <c r="AI23" s="42">
        <f t="shared" si="33"/>
        <v>-309718.75065417588</v>
      </c>
      <c r="AJ23" s="42">
        <f t="shared" si="33"/>
        <v>-476259.67294970155</v>
      </c>
      <c r="AK23" s="42">
        <f t="shared" si="33"/>
        <v>-607576.52358096838</v>
      </c>
      <c r="AL23" s="42">
        <f t="shared" si="33"/>
        <v>-574873.93178063631</v>
      </c>
      <c r="AM23" s="42">
        <f t="shared" si="33"/>
        <v>-510844.19318416715</v>
      </c>
      <c r="AN23" s="42">
        <f t="shared" si="33"/>
        <v>-467147.28858998418</v>
      </c>
      <c r="AO23" s="42">
        <f t="shared" si="33"/>
        <v>-330466.40257690847</v>
      </c>
      <c r="AP23" s="42">
        <f t="shared" si="33"/>
        <v>-210229.72184357047</v>
      </c>
      <c r="AQ23" s="42">
        <f t="shared" si="33"/>
        <v>-152584.17993432283</v>
      </c>
      <c r="AR23" s="42">
        <f t="shared" si="33"/>
        <v>-120808.13647773489</v>
      </c>
      <c r="AS23" s="42">
        <f t="shared" si="33"/>
        <v>-123689.6386921145</v>
      </c>
      <c r="AT23" s="42">
        <f t="shared" si="33"/>
        <v>-158003.51614118367</v>
      </c>
      <c r="AU23" s="42">
        <f t="shared" si="33"/>
        <v>-310131.98144596815</v>
      </c>
      <c r="AV23" s="42">
        <f t="shared" si="33"/>
        <v>-475666.23892362416</v>
      </c>
      <c r="AW23" s="42">
        <f t="shared" si="33"/>
        <v>-609928.39147976041</v>
      </c>
      <c r="AX23" s="42">
        <f t="shared" si="33"/>
        <v>-581803.38349567354</v>
      </c>
      <c r="AY23" s="42">
        <f t="shared" si="33"/>
        <v>-515920.85348427296</v>
      </c>
      <c r="AZ23" s="42">
        <f t="shared" si="33"/>
        <v>-470207.32792247832</v>
      </c>
      <c r="BA23" s="42">
        <f t="shared" si="33"/>
        <v>-331734.98006534576</v>
      </c>
      <c r="BB23" s="42">
        <f t="shared" si="33"/>
        <v>-210372.5886316821</v>
      </c>
      <c r="BC23" s="42">
        <f t="shared" si="33"/>
        <v>-152780.13595642895</v>
      </c>
      <c r="BD23" s="42">
        <f t="shared" si="33"/>
        <v>-121171.0228183642</v>
      </c>
      <c r="BE23" s="42">
        <f t="shared" si="33"/>
        <v>-124230.97685170174</v>
      </c>
      <c r="BF23" s="42">
        <f t="shared" si="33"/>
        <v>-158912.57722380012</v>
      </c>
      <c r="BG23" s="42">
        <f t="shared" si="33"/>
        <v>-311862.05466204882</v>
      </c>
      <c r="BH23" s="42">
        <f t="shared" si="33"/>
        <v>-477560.75106182694</v>
      </c>
      <c r="BI23" s="42">
        <f t="shared" si="33"/>
        <v>-612673.27593779564</v>
      </c>
      <c r="BJ23" s="42">
        <f t="shared" si="33"/>
        <v>-584226.88421592116</v>
      </c>
      <c r="BK23" s="42">
        <f t="shared" si="33"/>
        <v>-515404.75741420686</v>
      </c>
      <c r="BL23" s="42">
        <f t="shared" si="33"/>
        <v>-469120.74883392453</v>
      </c>
      <c r="BM23" s="42">
        <f t="shared" si="33"/>
        <v>-330854.02688650787</v>
      </c>
      <c r="BN23" s="42">
        <f t="shared" si="33"/>
        <v>-209827.09568039328</v>
      </c>
      <c r="BO23" s="42">
        <f t="shared" ref="BO23:DZ23" si="34">SUM(BO15:BO16)/0.995-BO22</f>
        <v>-153054.65328326076</v>
      </c>
      <c r="BP23" s="42">
        <f t="shared" si="34"/>
        <v>-121717.50801635906</v>
      </c>
      <c r="BQ23" s="42">
        <f t="shared" si="34"/>
        <v>-125006.27190987021</v>
      </c>
      <c r="BR23" s="42">
        <f t="shared" si="34"/>
        <v>-159810.33932378143</v>
      </c>
      <c r="BS23" s="42">
        <f t="shared" si="34"/>
        <v>-312142.71452493966</v>
      </c>
      <c r="BT23" s="42">
        <f t="shared" si="34"/>
        <v>-476744.78119540215</v>
      </c>
      <c r="BU23" s="42">
        <f t="shared" si="34"/>
        <v>-613081.67785984278</v>
      </c>
      <c r="BV23" s="42">
        <f t="shared" si="34"/>
        <v>-586919.66740131378</v>
      </c>
      <c r="BW23" s="42">
        <f t="shared" si="34"/>
        <v>-524299.62798449397</v>
      </c>
      <c r="BX23" s="42">
        <f t="shared" si="34"/>
        <v>-476589.01290816069</v>
      </c>
      <c r="BY23" s="42">
        <f t="shared" si="34"/>
        <v>-331107.28936967254</v>
      </c>
      <c r="BZ23" s="42">
        <f t="shared" si="34"/>
        <v>-210065.66240835935</v>
      </c>
      <c r="CA23" s="42">
        <f t="shared" si="34"/>
        <v>-153171.88050738722</v>
      </c>
      <c r="CB23" s="42">
        <f t="shared" si="34"/>
        <v>-122097.7655348964</v>
      </c>
      <c r="CC23" s="42">
        <f t="shared" si="34"/>
        <v>-125694.07567459345</v>
      </c>
      <c r="CD23" s="42">
        <f t="shared" si="34"/>
        <v>-160685.46705073863</v>
      </c>
      <c r="CE23" s="42">
        <f t="shared" si="34"/>
        <v>-313934.49573409557</v>
      </c>
      <c r="CF23" s="42">
        <f t="shared" si="34"/>
        <v>-479363.21366384625</v>
      </c>
      <c r="CG23" s="42">
        <f t="shared" si="34"/>
        <v>-615728.72695758939</v>
      </c>
      <c r="CH23" s="42">
        <f t="shared" si="34"/>
        <v>-588784.28197678924</v>
      </c>
      <c r="CI23" s="42">
        <f t="shared" si="34"/>
        <v>-519779.22164142132</v>
      </c>
      <c r="CJ23" s="42">
        <f t="shared" si="34"/>
        <v>-473333.70380051434</v>
      </c>
      <c r="CK23" s="42">
        <f t="shared" si="34"/>
        <v>-334086.18413443863</v>
      </c>
      <c r="CL23" s="42">
        <f t="shared" si="34"/>
        <v>-211484.62994737923</v>
      </c>
      <c r="CM23" s="42">
        <f t="shared" si="34"/>
        <v>-154196.67165328562</v>
      </c>
      <c r="CN23" s="42">
        <f t="shared" si="34"/>
        <v>-122894.77375344932</v>
      </c>
      <c r="CO23" s="42">
        <f t="shared" si="34"/>
        <v>-126485.36570802703</v>
      </c>
      <c r="CP23" s="42">
        <f t="shared" si="34"/>
        <v>-161083.78672143817</v>
      </c>
      <c r="CQ23" s="42">
        <f t="shared" si="34"/>
        <v>-314915.43941909075</v>
      </c>
      <c r="CR23" s="42">
        <f t="shared" si="34"/>
        <v>-481583.593334198</v>
      </c>
      <c r="CS23" s="42">
        <f t="shared" si="34"/>
        <v>-618657.05667257309</v>
      </c>
      <c r="CT23" s="42">
        <f t="shared" si="34"/>
        <v>-591726.73909124732</v>
      </c>
      <c r="CU23" s="42">
        <f t="shared" si="34"/>
        <v>-522226.54781092703</v>
      </c>
      <c r="CV23" s="42">
        <f t="shared" si="34"/>
        <v>-476754.67055262625</v>
      </c>
      <c r="CW23" s="42">
        <f t="shared" si="34"/>
        <v>-336439.77328699827</v>
      </c>
      <c r="CX23" s="42">
        <f t="shared" si="34"/>
        <v>-213049.24300999939</v>
      </c>
      <c r="CY23" s="42">
        <f t="shared" si="34"/>
        <v>-155549.6534204185</v>
      </c>
      <c r="CZ23" s="42">
        <f t="shared" si="34"/>
        <v>-124033.86114672199</v>
      </c>
      <c r="DA23" s="42">
        <f t="shared" si="34"/>
        <v>-127750.28327559307</v>
      </c>
      <c r="DB23" s="42">
        <f t="shared" si="34"/>
        <v>-162927.39510186017</v>
      </c>
      <c r="DC23" s="42">
        <f t="shared" si="34"/>
        <v>-317865.19585615396</v>
      </c>
      <c r="DD23" s="42">
        <f t="shared" si="34"/>
        <v>-485424.11129130423</v>
      </c>
      <c r="DE23" s="42">
        <f t="shared" si="34"/>
        <v>-623237.1141358912</v>
      </c>
      <c r="DF23" s="42">
        <f t="shared" si="34"/>
        <v>-597801.91672611237</v>
      </c>
      <c r="DG23" s="42">
        <f t="shared" si="34"/>
        <v>-528703.52370306849</v>
      </c>
      <c r="DH23" s="42">
        <f t="shared" si="34"/>
        <v>-481467.92565922439</v>
      </c>
      <c r="DI23" s="42">
        <f t="shared" si="34"/>
        <v>-339715.56134830415</v>
      </c>
      <c r="DJ23" s="42">
        <f t="shared" si="34"/>
        <v>-215283.47811025381</v>
      </c>
      <c r="DK23" s="42">
        <f t="shared" si="34"/>
        <v>-157406.51927055418</v>
      </c>
      <c r="DL23" s="42">
        <f t="shared" si="34"/>
        <v>-125360.37836607546</v>
      </c>
      <c r="DM23" s="42">
        <f t="shared" si="34"/>
        <v>-128676.44920435548</v>
      </c>
      <c r="DN23" s="42">
        <f t="shared" si="34"/>
        <v>-164165.08236409724</v>
      </c>
      <c r="DO23" s="42">
        <f t="shared" si="34"/>
        <v>-320408.45081663132</v>
      </c>
      <c r="DP23" s="42">
        <f t="shared" si="34"/>
        <v>-487772.45388366282</v>
      </c>
      <c r="DQ23" s="42">
        <f t="shared" si="34"/>
        <v>-623982.41083624959</v>
      </c>
      <c r="DR23" s="42">
        <f t="shared" si="34"/>
        <v>-600695.57798847556</v>
      </c>
      <c r="DS23" s="42">
        <f t="shared" si="34"/>
        <v>-541113.02618274093</v>
      </c>
      <c r="DT23" s="42">
        <f t="shared" si="34"/>
        <v>-493668.94823569059</v>
      </c>
      <c r="DU23" s="42">
        <f t="shared" si="34"/>
        <v>-343107.61627319455</v>
      </c>
      <c r="DV23" s="42">
        <f t="shared" si="34"/>
        <v>-216815.71700444072</v>
      </c>
      <c r="DW23" s="42">
        <f t="shared" si="34"/>
        <v>-158263.05340944976</v>
      </c>
      <c r="DX23" s="42">
        <f t="shared" si="34"/>
        <v>-126153.33332173526</v>
      </c>
      <c r="DY23" s="42">
        <f t="shared" si="34"/>
        <v>-129363.83291570097</v>
      </c>
      <c r="DZ23" s="42">
        <f t="shared" si="34"/>
        <v>-164991.09275518358</v>
      </c>
      <c r="EA23" s="42">
        <f t="shared" ref="EA23:GL23" si="35">SUM(EA15:EA16)/0.995-EA22</f>
        <v>-323144.38969632983</v>
      </c>
      <c r="EB23" s="42">
        <f t="shared" si="35"/>
        <v>-490320.41483166814</v>
      </c>
      <c r="EC23" s="42">
        <f t="shared" si="35"/>
        <v>-623238.94147887826</v>
      </c>
      <c r="ED23" s="42">
        <f t="shared" si="35"/>
        <v>-599404.89506101608</v>
      </c>
      <c r="EE23" s="42">
        <f t="shared" si="35"/>
        <v>-532184.4279589951</v>
      </c>
      <c r="EF23" s="42">
        <f t="shared" si="35"/>
        <v>-485081.3035017699</v>
      </c>
      <c r="EG23" s="42">
        <f t="shared" si="35"/>
        <v>-343323.89788217843</v>
      </c>
      <c r="EH23" s="42">
        <f t="shared" si="35"/>
        <v>-217261.18157355487</v>
      </c>
      <c r="EI23" s="42">
        <f t="shared" si="35"/>
        <v>-158778.08064886928</v>
      </c>
      <c r="EJ23" s="42">
        <f t="shared" si="35"/>
        <v>-126505.59882896766</v>
      </c>
      <c r="EK23" s="42">
        <f t="shared" si="35"/>
        <v>-129663.62345803529</v>
      </c>
      <c r="EL23" s="42">
        <f t="shared" si="35"/>
        <v>-165035.85600964725</v>
      </c>
      <c r="EM23" s="42">
        <f t="shared" si="35"/>
        <v>-322509.50506511331</v>
      </c>
      <c r="EN23" s="42">
        <f t="shared" si="35"/>
        <v>-489652.62304542959</v>
      </c>
      <c r="EO23" s="42">
        <f t="shared" si="35"/>
        <v>-625376.5887247622</v>
      </c>
      <c r="EP23" s="42">
        <f t="shared" si="35"/>
        <v>-603847.34626194835</v>
      </c>
      <c r="EQ23" s="42">
        <f t="shared" si="35"/>
        <v>-533772.87156637013</v>
      </c>
      <c r="ER23" s="42">
        <f t="shared" si="35"/>
        <v>-484862.04998032749</v>
      </c>
      <c r="ES23" s="42">
        <f t="shared" si="35"/>
        <v>-344113.3352368474</v>
      </c>
      <c r="ET23" s="42">
        <f t="shared" si="35"/>
        <v>-218004.55607952178</v>
      </c>
      <c r="EU23" s="42">
        <f t="shared" si="35"/>
        <v>-159013.86722960323</v>
      </c>
      <c r="EV23" s="42">
        <f t="shared" si="35"/>
        <v>-126524.7505893074</v>
      </c>
      <c r="EW23" s="42">
        <f t="shared" si="35"/>
        <v>-129658.27794466913</v>
      </c>
      <c r="EX23" s="42">
        <f t="shared" si="35"/>
        <v>-165022.70208775997</v>
      </c>
      <c r="EY23" s="42">
        <f t="shared" si="35"/>
        <v>-323506.36153697968</v>
      </c>
      <c r="EZ23" s="42">
        <f t="shared" si="35"/>
        <v>-492812.31607301533</v>
      </c>
      <c r="FA23" s="42">
        <f t="shared" si="35"/>
        <v>-630494.7105897665</v>
      </c>
      <c r="FB23" s="42">
        <f t="shared" si="35"/>
        <v>-607096.4236086905</v>
      </c>
      <c r="FC23" s="42">
        <f t="shared" si="35"/>
        <v>-532485.86518074572</v>
      </c>
      <c r="FD23" s="42">
        <f t="shared" si="35"/>
        <v>-484710.22756433487</v>
      </c>
      <c r="FE23" s="42">
        <f t="shared" si="35"/>
        <v>-346372.31946758926</v>
      </c>
      <c r="FF23" s="42">
        <f t="shared" si="35"/>
        <v>-219154.30584201217</v>
      </c>
      <c r="FG23" s="42">
        <f t="shared" si="35"/>
        <v>-159412.87484136224</v>
      </c>
      <c r="FH23" s="42">
        <f t="shared" si="35"/>
        <v>-126725.99495935068</v>
      </c>
      <c r="FI23" s="42">
        <f t="shared" si="35"/>
        <v>-129835.63824257255</v>
      </c>
      <c r="FJ23" s="42">
        <f t="shared" si="35"/>
        <v>-164747.61529324204</v>
      </c>
      <c r="FK23" s="42">
        <f t="shared" si="35"/>
        <v>-323151.38956329226</v>
      </c>
      <c r="FL23" s="42">
        <f t="shared" si="35"/>
        <v>-493964.31761674583</v>
      </c>
      <c r="FM23" s="42">
        <f t="shared" si="35"/>
        <v>-634336.28025954962</v>
      </c>
      <c r="FN23" s="42">
        <f t="shared" si="35"/>
        <v>-613083.02818357944</v>
      </c>
      <c r="FO23" s="42">
        <f t="shared" si="35"/>
        <v>-543908.85537405312</v>
      </c>
      <c r="FP23" s="42">
        <f t="shared" si="35"/>
        <v>-493600.57317353785</v>
      </c>
      <c r="FQ23" s="42">
        <f t="shared" si="35"/>
        <v>-347195.92584091425</v>
      </c>
      <c r="FR23" s="42">
        <f t="shared" si="35"/>
        <v>-219923.21809594333</v>
      </c>
      <c r="FS23" s="42">
        <f t="shared" si="35"/>
        <v>-159668.72421067953</v>
      </c>
      <c r="FT23" s="42">
        <f t="shared" si="35"/>
        <v>-126991.92263358086</v>
      </c>
      <c r="FU23" s="42">
        <f t="shared" si="35"/>
        <v>-130294.54762258381</v>
      </c>
      <c r="FV23" s="42">
        <f t="shared" si="35"/>
        <v>-165241.19867360592</v>
      </c>
      <c r="FW23" s="42">
        <f t="shared" si="35"/>
        <v>-323581.38623607159</v>
      </c>
      <c r="FX23" s="42">
        <f t="shared" si="35"/>
        <v>-495678.23749911785</v>
      </c>
      <c r="FY23" s="42">
        <f t="shared" si="35"/>
        <v>-638140.97568434477</v>
      </c>
      <c r="FZ23" s="42">
        <f t="shared" si="35"/>
        <v>-614924.26301756501</v>
      </c>
      <c r="GA23" s="42">
        <f t="shared" si="35"/>
        <v>-535704.90019091964</v>
      </c>
      <c r="GB23" s="42">
        <f t="shared" si="35"/>
        <v>-485370.42395374179</v>
      </c>
      <c r="GC23" s="42">
        <f t="shared" si="35"/>
        <v>-347689.4034307152</v>
      </c>
      <c r="GD23" s="42">
        <f t="shared" si="35"/>
        <v>-220052.26992280036</v>
      </c>
      <c r="GE23" s="42">
        <f t="shared" si="35"/>
        <v>-159659.0417335704</v>
      </c>
      <c r="GF23" s="42">
        <f t="shared" si="35"/>
        <v>-127306.38195755333</v>
      </c>
      <c r="GG23" s="42">
        <f t="shared" si="35"/>
        <v>-130933.60066078976</v>
      </c>
      <c r="GH23" s="42">
        <f t="shared" si="35"/>
        <v>-166075.22589425743</v>
      </c>
      <c r="GI23" s="42">
        <f t="shared" si="35"/>
        <v>-324315.68815310299</v>
      </c>
      <c r="GJ23" s="42">
        <f t="shared" si="35"/>
        <v>-496424.99713246524</v>
      </c>
      <c r="GK23" s="42">
        <f t="shared" si="35"/>
        <v>-639458.00133755803</v>
      </c>
      <c r="GL23" s="42">
        <f t="shared" si="35"/>
        <v>-616280.73876905441</v>
      </c>
      <c r="GM23" s="42">
        <f t="shared" ref="GM23:IX23" si="36">SUM(GM15:GM16)/0.995-GM22</f>
        <v>-537000.07358168066</v>
      </c>
      <c r="GN23" s="42">
        <f t="shared" si="36"/>
        <v>-486581.02816791832</v>
      </c>
      <c r="GO23" s="42">
        <f t="shared" si="36"/>
        <v>-348739.7666618973</v>
      </c>
      <c r="GP23" s="42">
        <f t="shared" si="36"/>
        <v>-220941.21350495517</v>
      </c>
      <c r="GQ23" s="42">
        <f t="shared" si="36"/>
        <v>-160489.86160584539</v>
      </c>
      <c r="GR23" s="42">
        <f t="shared" si="36"/>
        <v>-128039.28371764347</v>
      </c>
      <c r="GS23" s="42">
        <f t="shared" si="36"/>
        <v>-131669.6718073152</v>
      </c>
      <c r="GT23" s="42">
        <f t="shared" si="36"/>
        <v>-167282.10545802861</v>
      </c>
      <c r="GU23" s="42">
        <f t="shared" si="36"/>
        <v>-326533.43016627431</v>
      </c>
      <c r="GV23" s="42">
        <f t="shared" si="36"/>
        <v>-498629.94835177064</v>
      </c>
      <c r="GW23" s="42">
        <f t="shared" si="36"/>
        <v>-643754.00864258409</v>
      </c>
      <c r="GX23" s="42">
        <f t="shared" si="36"/>
        <v>-621860.53716045618</v>
      </c>
      <c r="GY23" s="42">
        <f t="shared" si="36"/>
        <v>-540550.72461408377</v>
      </c>
      <c r="GZ23" s="42">
        <f t="shared" si="36"/>
        <v>-489484.51782938838</v>
      </c>
      <c r="HA23" s="42">
        <f t="shared" si="36"/>
        <v>-351195.7874263674</v>
      </c>
      <c r="HB23" s="42">
        <f t="shared" si="36"/>
        <v>-222402.97087242454</v>
      </c>
      <c r="HC23" s="42">
        <f t="shared" si="36"/>
        <v>-161444.25568575412</v>
      </c>
      <c r="HD23" s="42">
        <f t="shared" si="36"/>
        <v>-128724.70146051422</v>
      </c>
      <c r="HE23" s="42">
        <f t="shared" si="36"/>
        <v>-132179.99471165612</v>
      </c>
      <c r="HF23" s="42">
        <f t="shared" si="36"/>
        <v>-167539.71672318876</v>
      </c>
      <c r="HG23" s="42">
        <f t="shared" si="36"/>
        <v>-326722.60732159019</v>
      </c>
      <c r="HH23" s="42">
        <f t="shared" si="36"/>
        <v>-499742.58012168109</v>
      </c>
      <c r="HI23" s="42">
        <f t="shared" si="36"/>
        <v>-646560.20584338903</v>
      </c>
      <c r="HJ23" s="42">
        <f t="shared" si="36"/>
        <v>-625660.83994030952</v>
      </c>
      <c r="HK23" s="42">
        <f t="shared" si="36"/>
        <v>-550618.52495382726</v>
      </c>
      <c r="HL23" s="42">
        <f t="shared" si="36"/>
        <v>-498764.68974949419</v>
      </c>
      <c r="HM23" s="42">
        <f t="shared" si="36"/>
        <v>-352861.68219695985</v>
      </c>
      <c r="HN23" s="42">
        <f t="shared" si="36"/>
        <v>-223657.13452579826</v>
      </c>
      <c r="HO23" s="42">
        <f t="shared" si="36"/>
        <v>-162093.40154538304</v>
      </c>
      <c r="HP23" s="42">
        <f t="shared" si="36"/>
        <v>-129053.10285911337</v>
      </c>
      <c r="HQ23" s="42">
        <f t="shared" si="36"/>
        <v>-132298.13533270359</v>
      </c>
      <c r="HR23" s="42">
        <f t="shared" si="36"/>
        <v>-167697.63687289506</v>
      </c>
      <c r="HS23" s="42">
        <f t="shared" si="36"/>
        <v>-327439.33379733562</v>
      </c>
      <c r="HT23" s="42">
        <f t="shared" si="36"/>
        <v>-500218.11210393906</v>
      </c>
      <c r="HU23" s="42">
        <f t="shared" si="36"/>
        <v>-647733.41323575377</v>
      </c>
      <c r="HV23" s="42">
        <f t="shared" si="36"/>
        <v>-626238.86437386274</v>
      </c>
      <c r="HW23" s="42">
        <f t="shared" si="36"/>
        <v>-542579.1525657177</v>
      </c>
      <c r="HX23" s="42">
        <f t="shared" si="36"/>
        <v>-492391.90668199956</v>
      </c>
      <c r="HY23" s="42">
        <f t="shared" si="36"/>
        <v>-354438.67362946272</v>
      </c>
      <c r="HZ23" s="42">
        <f t="shared" si="36"/>
        <v>-224403.45495458692</v>
      </c>
      <c r="IA23" s="42">
        <f t="shared" si="36"/>
        <v>-162651.74911961704</v>
      </c>
      <c r="IB23" s="42">
        <f t="shared" si="36"/>
        <v>-129428.39698628336</v>
      </c>
      <c r="IC23" s="42">
        <f t="shared" si="36"/>
        <v>-132596.06358480826</v>
      </c>
      <c r="ID23" s="42">
        <f t="shared" si="36"/>
        <v>-168123.47058348358</v>
      </c>
      <c r="IE23" s="42">
        <f t="shared" si="36"/>
        <v>-328299.4122723043</v>
      </c>
      <c r="IF23" s="42">
        <f t="shared" si="36"/>
        <v>-502744.41193568707</v>
      </c>
      <c r="IG23" s="42">
        <f t="shared" si="36"/>
        <v>-648007.60934025049</v>
      </c>
      <c r="IH23" s="42">
        <f t="shared" si="36"/>
        <v>-622842.76895928383</v>
      </c>
      <c r="II23" s="42">
        <f t="shared" si="36"/>
        <v>-538225.29850466549</v>
      </c>
      <c r="IJ23" s="42">
        <f t="shared" si="36"/>
        <v>-487739.56035558879</v>
      </c>
      <c r="IK23" s="42">
        <f t="shared" si="36"/>
        <v>-353338.35306109488</v>
      </c>
      <c r="IL23" s="42">
        <f t="shared" si="36"/>
        <v>-224098.81049993634</v>
      </c>
      <c r="IM23" s="42">
        <f t="shared" si="36"/>
        <v>-162713.83634480089</v>
      </c>
      <c r="IN23" s="42">
        <f t="shared" si="36"/>
        <v>-129877.53719393164</v>
      </c>
      <c r="IO23" s="42">
        <f t="shared" si="36"/>
        <v>-132734.50641738623</v>
      </c>
      <c r="IP23" s="42">
        <f t="shared" si="36"/>
        <v>-168180.91893907636</v>
      </c>
      <c r="IQ23" s="42">
        <f t="shared" si="36"/>
        <v>-326583.18427893519</v>
      </c>
      <c r="IR23" s="42">
        <f t="shared" si="36"/>
        <v>-498714.04098798335</v>
      </c>
      <c r="IS23" s="42">
        <f t="shared" si="36"/>
        <v>-650388.4565140903</v>
      </c>
      <c r="IT23" s="42">
        <f t="shared" si="36"/>
        <v>-631478.38942751288</v>
      </c>
      <c r="IU23" s="42">
        <f t="shared" si="36"/>
        <v>-545258.02017523348</v>
      </c>
      <c r="IV23" s="42">
        <f t="shared" si="36"/>
        <v>-493795.69778285921</v>
      </c>
      <c r="IW23" s="42">
        <f t="shared" si="36"/>
        <v>-357165.07395353913</v>
      </c>
      <c r="IX23" s="42">
        <f t="shared" si="36"/>
        <v>-225905.35239409655</v>
      </c>
      <c r="IY23" s="42">
        <f t="shared" ref="IY23:LJ23" si="37">SUM(IY15:IY16)/0.995-IY22</f>
        <v>-163863.19295803457</v>
      </c>
      <c r="IZ23" s="42">
        <f t="shared" si="37"/>
        <v>-130573.30496359617</v>
      </c>
      <c r="JA23" s="42">
        <f t="shared" si="37"/>
        <v>-133485.33528669178</v>
      </c>
      <c r="JB23" s="42">
        <f t="shared" si="37"/>
        <v>-169184.02525159717</v>
      </c>
      <c r="JC23" s="42">
        <f t="shared" si="37"/>
        <v>-329636.33580748737</v>
      </c>
      <c r="JD23" s="42">
        <f t="shared" si="37"/>
        <v>-505532.67034637928</v>
      </c>
      <c r="JE23" s="42">
        <f t="shared" si="37"/>
        <v>-653923.02428868413</v>
      </c>
      <c r="JF23" s="42">
        <f t="shared" si="37"/>
        <v>-632079.47240060568</v>
      </c>
      <c r="JG23" s="42">
        <f t="shared" si="37"/>
        <v>-553934.19227056205</v>
      </c>
      <c r="JH23" s="42">
        <f t="shared" si="37"/>
        <v>-502414.31747223437</v>
      </c>
      <c r="JI23" s="42">
        <f t="shared" si="37"/>
        <v>-357728.99847334623</v>
      </c>
      <c r="JJ23" s="42">
        <f t="shared" si="37"/>
        <v>-226361.52707282454</v>
      </c>
      <c r="JK23" s="42">
        <f t="shared" si="37"/>
        <v>-164249.91449073702</v>
      </c>
      <c r="JL23" s="42">
        <f t="shared" si="37"/>
        <v>-130951.21577775851</v>
      </c>
      <c r="JM23" s="42">
        <f t="shared" si="37"/>
        <v>-133807.60937437043</v>
      </c>
      <c r="JN23" s="42">
        <f t="shared" si="37"/>
        <v>-169827.37441852689</v>
      </c>
      <c r="JO23" s="42">
        <f t="shared" si="37"/>
        <v>-330533.5469955951</v>
      </c>
      <c r="JP23" s="42">
        <f t="shared" si="37"/>
        <v>-505764.9569002986</v>
      </c>
      <c r="JQ23" s="42">
        <f t="shared" si="37"/>
        <v>-656464.40689846873</v>
      </c>
      <c r="JR23" s="42">
        <f t="shared" si="37"/>
        <v>-634458.93146181107</v>
      </c>
      <c r="JS23" s="42">
        <f t="shared" si="37"/>
        <v>-547360.17459234595</v>
      </c>
      <c r="JT23" s="42">
        <f t="shared" si="37"/>
        <v>-496260.30687208474</v>
      </c>
      <c r="JU23" s="42">
        <f t="shared" si="37"/>
        <v>-359751.35489952564</v>
      </c>
      <c r="JV23" s="42">
        <f t="shared" si="37"/>
        <v>-227185.63415270299</v>
      </c>
      <c r="JW23" s="42">
        <f t="shared" si="37"/>
        <v>-164925.00943054259</v>
      </c>
      <c r="JX23" s="42">
        <f t="shared" si="37"/>
        <v>-131756.5389477089</v>
      </c>
      <c r="JY23" s="42">
        <f t="shared" si="37"/>
        <v>-134621.08862708136</v>
      </c>
      <c r="JZ23" s="42">
        <f t="shared" si="37"/>
        <v>-170418.45527076721</v>
      </c>
      <c r="KA23" s="42">
        <f t="shared" si="37"/>
        <v>-331705.89009644091</v>
      </c>
      <c r="KB23" s="42">
        <f t="shared" si="37"/>
        <v>-507951.42863538861</v>
      </c>
      <c r="KC23" s="42">
        <f t="shared" si="37"/>
        <v>-659851.38372075558</v>
      </c>
      <c r="KD23" s="42">
        <f t="shared" si="37"/>
        <v>-637841.69908854365</v>
      </c>
      <c r="KE23" s="42">
        <f t="shared" si="37"/>
        <v>-549548.87104006112</v>
      </c>
      <c r="KF23" s="42">
        <f t="shared" si="37"/>
        <v>-498624.27836473286</v>
      </c>
      <c r="KG23" s="42">
        <f t="shared" si="37"/>
        <v>-361807.54330438375</v>
      </c>
      <c r="KH23" s="42">
        <f t="shared" si="37"/>
        <v>-228670.32236658037</v>
      </c>
      <c r="KI23" s="42">
        <f t="shared" si="37"/>
        <v>-166114.49861879647</v>
      </c>
      <c r="KJ23" s="42">
        <f t="shared" si="37"/>
        <v>-132677.14640761539</v>
      </c>
      <c r="KK23" s="42">
        <f t="shared" si="37"/>
        <v>-135412.29008366913</v>
      </c>
      <c r="KL23" s="42">
        <f t="shared" si="37"/>
        <v>-171227.40633422881</v>
      </c>
      <c r="KM23" s="42">
        <f t="shared" si="37"/>
        <v>-333477.04377183318</v>
      </c>
      <c r="KN23" s="42">
        <f t="shared" si="37"/>
        <v>-511315.40470393002</v>
      </c>
      <c r="KO23" s="42">
        <f t="shared" si="37"/>
        <v>-664354.00417518616</v>
      </c>
      <c r="KP23" s="42">
        <f t="shared" si="37"/>
        <v>-640568.56168356538</v>
      </c>
      <c r="KQ23" s="42">
        <f t="shared" si="37"/>
        <v>-550670.74698597193</v>
      </c>
      <c r="KR23" s="42">
        <f t="shared" si="37"/>
        <v>-500501.825717628</v>
      </c>
      <c r="KS23" s="42">
        <f t="shared" si="37"/>
        <v>-363440.46193915606</v>
      </c>
      <c r="KT23" s="42">
        <f t="shared" si="37"/>
        <v>-229611.90445397794</v>
      </c>
      <c r="KU23" s="42">
        <f t="shared" si="37"/>
        <v>-166849.75330413878</v>
      </c>
      <c r="KV23" s="42">
        <f t="shared" si="37"/>
        <v>-133344.34660037234</v>
      </c>
      <c r="KW23" s="42">
        <f t="shared" si="37"/>
        <v>-136210.36086865887</v>
      </c>
      <c r="KX23" s="42">
        <f t="shared" si="37"/>
        <v>-172289.66758470982</v>
      </c>
      <c r="KY23" s="42">
        <f t="shared" si="37"/>
        <v>-335689.28875336051</v>
      </c>
      <c r="KZ23" s="42">
        <f t="shared" si="37"/>
        <v>-515159.58926424384</v>
      </c>
      <c r="LA23" s="42">
        <f t="shared" si="37"/>
        <v>-668596.81206589937</v>
      </c>
      <c r="LB23" s="42">
        <f t="shared" si="37"/>
        <v>-644425.63631939888</v>
      </c>
      <c r="LC23" s="42">
        <f t="shared" si="37"/>
        <v>-561620.25651213527</v>
      </c>
      <c r="LD23" s="42">
        <f t="shared" si="37"/>
        <v>-510570.39271970093</v>
      </c>
      <c r="LE23" s="42">
        <f t="shared" si="37"/>
        <v>-365043.09750711918</v>
      </c>
      <c r="LF23" s="42">
        <f t="shared" si="37"/>
        <v>-230819.099527888</v>
      </c>
      <c r="LG23" s="42">
        <f t="shared" si="37"/>
        <v>-167873.57017440349</v>
      </c>
      <c r="LH23" s="42">
        <f t="shared" si="37"/>
        <v>-134254.12662463635</v>
      </c>
      <c r="LI23" s="42">
        <f t="shared" si="37"/>
        <v>-136838.68398784846</v>
      </c>
      <c r="LJ23" s="42">
        <f t="shared" si="37"/>
        <v>-172760.96515102684</v>
      </c>
      <c r="LK23" s="42">
        <f t="shared" ref="LK23:MK23" si="38">SUM(LK15:LK16)/0.995-LK22</f>
        <v>-336499.30593533814</v>
      </c>
      <c r="LL23" s="42">
        <f t="shared" si="38"/>
        <v>-515929.55607256293</v>
      </c>
      <c r="LM23" s="42">
        <f t="shared" si="38"/>
        <v>-672641.14726918936</v>
      </c>
      <c r="LN23" s="42">
        <f t="shared" si="38"/>
        <v>-650171.54769659042</v>
      </c>
      <c r="LO23" s="42">
        <f t="shared" si="38"/>
        <v>-556784.71843478084</v>
      </c>
      <c r="LP23" s="42">
        <f t="shared" si="38"/>
        <v>-504312.49111191928</v>
      </c>
      <c r="LQ23" s="42">
        <f t="shared" si="38"/>
        <v>-366525.53108781576</v>
      </c>
      <c r="LR23" s="42">
        <f t="shared" si="38"/>
        <v>-232142.13589070737</v>
      </c>
      <c r="LS23" s="42">
        <f t="shared" si="38"/>
        <v>-168882.50539914519</v>
      </c>
      <c r="LT23" s="42">
        <f t="shared" si="38"/>
        <v>-134999.91458267346</v>
      </c>
      <c r="LU23" s="42">
        <f t="shared" si="38"/>
        <v>-137525.89487514272</v>
      </c>
      <c r="LV23" s="42">
        <f t="shared" si="38"/>
        <v>-173574.46241757274</v>
      </c>
      <c r="LW23" s="42">
        <f t="shared" si="38"/>
        <v>-338266.05055098236</v>
      </c>
      <c r="LX23" s="42">
        <f t="shared" si="38"/>
        <v>-519068.66482932866</v>
      </c>
      <c r="LY23" s="42">
        <f t="shared" si="38"/>
        <v>-678167.88150691986</v>
      </c>
      <c r="LZ23" s="42">
        <f t="shared" si="38"/>
        <v>-654589.54541808367</v>
      </c>
      <c r="MA23" s="42">
        <f t="shared" si="38"/>
        <v>-557710.92603075504</v>
      </c>
      <c r="MB23" s="42">
        <f t="shared" si="38"/>
        <v>-504454.49261279404</v>
      </c>
      <c r="MC23" s="42">
        <f t="shared" si="38"/>
        <v>-366650.10793526471</v>
      </c>
      <c r="MD23" s="42">
        <f t="shared" si="38"/>
        <v>-232885.58825089037</v>
      </c>
      <c r="ME23" s="42">
        <f t="shared" si="38"/>
        <v>-169779.52950479835</v>
      </c>
      <c r="MF23" s="42">
        <f t="shared" si="38"/>
        <v>-135698.90001544356</v>
      </c>
      <c r="MG23" s="42">
        <f t="shared" si="38"/>
        <v>-138192.6910812147</v>
      </c>
      <c r="MH23" s="42">
        <f t="shared" si="38"/>
        <v>-174399.90439108014</v>
      </c>
      <c r="MI23" s="42">
        <f t="shared" si="38"/>
        <v>-339461.7059110254</v>
      </c>
      <c r="MJ23" s="42">
        <f t="shared" si="38"/>
        <v>-521009.57688234746</v>
      </c>
      <c r="MK23" s="42">
        <f t="shared" si="38"/>
        <v>-682848.25060939789</v>
      </c>
      <c r="ML23" s="42"/>
      <c r="MM23" s="42"/>
      <c r="MN23" s="42"/>
    </row>
    <row r="24" spans="1:417" x14ac:dyDescent="0.2">
      <c r="A24" s="43" t="s">
        <v>30</v>
      </c>
    </row>
    <row r="25" spans="1:417" x14ac:dyDescent="0.2">
      <c r="A25" s="44" t="s">
        <v>7</v>
      </c>
      <c r="B25" s="45">
        <f t="shared" ref="B25:BA25" si="39">B5</f>
        <v>44562</v>
      </c>
      <c r="C25" s="45">
        <f t="shared" si="39"/>
        <v>44593</v>
      </c>
      <c r="D25" s="45">
        <f t="shared" si="39"/>
        <v>44621</v>
      </c>
      <c r="E25" s="45">
        <f t="shared" si="39"/>
        <v>44652</v>
      </c>
      <c r="F25" s="45">
        <f t="shared" si="39"/>
        <v>44682</v>
      </c>
      <c r="G25" s="45">
        <f t="shared" si="39"/>
        <v>44713</v>
      </c>
      <c r="H25" s="45">
        <f t="shared" si="39"/>
        <v>44743</v>
      </c>
      <c r="I25" s="45">
        <f t="shared" si="39"/>
        <v>44774</v>
      </c>
      <c r="J25" s="45">
        <f t="shared" si="39"/>
        <v>44805</v>
      </c>
      <c r="K25" s="45">
        <f t="shared" si="39"/>
        <v>44835</v>
      </c>
      <c r="L25" s="45">
        <f t="shared" si="39"/>
        <v>44866</v>
      </c>
      <c r="M25" s="45">
        <f t="shared" si="39"/>
        <v>44896</v>
      </c>
      <c r="N25" s="45">
        <f t="shared" si="39"/>
        <v>44927</v>
      </c>
      <c r="O25" s="45">
        <f t="shared" si="39"/>
        <v>44958</v>
      </c>
      <c r="P25" s="45">
        <f t="shared" si="39"/>
        <v>44986</v>
      </c>
      <c r="Q25" s="45">
        <f t="shared" si="39"/>
        <v>45017</v>
      </c>
      <c r="R25" s="45">
        <f t="shared" si="39"/>
        <v>45047</v>
      </c>
      <c r="S25" s="45">
        <f t="shared" si="39"/>
        <v>45078</v>
      </c>
      <c r="T25" s="45">
        <f t="shared" si="39"/>
        <v>45108</v>
      </c>
      <c r="U25" s="45">
        <f t="shared" si="39"/>
        <v>45139</v>
      </c>
      <c r="V25" s="45">
        <f t="shared" si="39"/>
        <v>45170</v>
      </c>
      <c r="W25" s="45">
        <f t="shared" si="39"/>
        <v>45200</v>
      </c>
      <c r="X25" s="45">
        <f t="shared" si="39"/>
        <v>45231</v>
      </c>
      <c r="Y25" s="45">
        <f t="shared" si="39"/>
        <v>45261</v>
      </c>
      <c r="Z25" s="45">
        <f t="shared" si="39"/>
        <v>45292</v>
      </c>
      <c r="AA25" s="45">
        <f t="shared" si="39"/>
        <v>45323</v>
      </c>
      <c r="AB25" s="45">
        <f t="shared" si="39"/>
        <v>45352</v>
      </c>
      <c r="AC25" s="45">
        <f t="shared" si="39"/>
        <v>45383</v>
      </c>
      <c r="AD25" s="45">
        <f t="shared" si="39"/>
        <v>45413</v>
      </c>
      <c r="AE25" s="45">
        <f t="shared" si="39"/>
        <v>45444</v>
      </c>
      <c r="AF25" s="45">
        <f t="shared" si="39"/>
        <v>45474</v>
      </c>
      <c r="AG25" s="45">
        <f t="shared" si="39"/>
        <v>45505</v>
      </c>
      <c r="AH25" s="45">
        <f t="shared" si="39"/>
        <v>45536</v>
      </c>
      <c r="AI25" s="45">
        <f t="shared" si="39"/>
        <v>45566</v>
      </c>
      <c r="AJ25" s="45">
        <f t="shared" si="39"/>
        <v>45597</v>
      </c>
      <c r="AK25" s="45">
        <f t="shared" si="39"/>
        <v>45627</v>
      </c>
      <c r="AL25" s="45">
        <f t="shared" si="39"/>
        <v>45658</v>
      </c>
      <c r="AM25" s="45">
        <f t="shared" si="39"/>
        <v>45689</v>
      </c>
      <c r="AN25" s="45">
        <f t="shared" si="39"/>
        <v>45717</v>
      </c>
      <c r="AO25" s="45">
        <f t="shared" si="39"/>
        <v>45748</v>
      </c>
      <c r="AP25" s="45">
        <f t="shared" si="39"/>
        <v>45778</v>
      </c>
      <c r="AQ25" s="45">
        <f t="shared" si="39"/>
        <v>45809</v>
      </c>
      <c r="AR25" s="45">
        <f t="shared" si="39"/>
        <v>45839</v>
      </c>
      <c r="AS25" s="45">
        <f t="shared" si="39"/>
        <v>45870</v>
      </c>
      <c r="AT25" s="45">
        <f t="shared" si="39"/>
        <v>45901</v>
      </c>
      <c r="AU25" s="45">
        <f t="shared" si="39"/>
        <v>45931</v>
      </c>
      <c r="AV25" s="45">
        <f t="shared" si="39"/>
        <v>45962</v>
      </c>
      <c r="AW25" s="45">
        <f t="shared" si="39"/>
        <v>45992</v>
      </c>
      <c r="AX25" s="45">
        <f t="shared" si="39"/>
        <v>46023</v>
      </c>
      <c r="AY25" s="45">
        <f t="shared" si="39"/>
        <v>46054</v>
      </c>
      <c r="AZ25" s="45">
        <f t="shared" si="39"/>
        <v>46082</v>
      </c>
      <c r="BA25" s="45">
        <f t="shared" si="39"/>
        <v>46113</v>
      </c>
      <c r="BB25" s="45">
        <f t="shared" ref="BB25:DM25" si="40">BB5</f>
        <v>46143</v>
      </c>
      <c r="BC25" s="45">
        <f t="shared" si="40"/>
        <v>46174</v>
      </c>
      <c r="BD25" s="45">
        <f t="shared" si="40"/>
        <v>46204</v>
      </c>
      <c r="BE25" s="45">
        <f t="shared" si="40"/>
        <v>46235</v>
      </c>
      <c r="BF25" s="45">
        <f t="shared" si="40"/>
        <v>46266</v>
      </c>
      <c r="BG25" s="45">
        <f t="shared" si="40"/>
        <v>46296</v>
      </c>
      <c r="BH25" s="45">
        <f t="shared" si="40"/>
        <v>46327</v>
      </c>
      <c r="BI25" s="45">
        <f t="shared" si="40"/>
        <v>46357</v>
      </c>
      <c r="BJ25" s="45">
        <f t="shared" si="40"/>
        <v>46388</v>
      </c>
      <c r="BK25" s="45">
        <f t="shared" si="40"/>
        <v>46419</v>
      </c>
      <c r="BL25" s="45">
        <f t="shared" si="40"/>
        <v>46447</v>
      </c>
      <c r="BM25" s="45">
        <f t="shared" si="40"/>
        <v>46478</v>
      </c>
      <c r="BN25" s="45">
        <f t="shared" si="40"/>
        <v>46508</v>
      </c>
      <c r="BO25" s="45">
        <f t="shared" si="40"/>
        <v>46539</v>
      </c>
      <c r="BP25" s="45">
        <f t="shared" si="40"/>
        <v>46569</v>
      </c>
      <c r="BQ25" s="45">
        <f t="shared" si="40"/>
        <v>46600</v>
      </c>
      <c r="BR25" s="45">
        <f t="shared" si="40"/>
        <v>46631</v>
      </c>
      <c r="BS25" s="45">
        <f t="shared" si="40"/>
        <v>46661</v>
      </c>
      <c r="BT25" s="45">
        <f t="shared" si="40"/>
        <v>46692</v>
      </c>
      <c r="BU25" s="45">
        <f t="shared" si="40"/>
        <v>46722</v>
      </c>
      <c r="BV25" s="45">
        <f t="shared" si="40"/>
        <v>46753</v>
      </c>
      <c r="BW25" s="45">
        <f t="shared" si="40"/>
        <v>46784</v>
      </c>
      <c r="BX25" s="45">
        <f t="shared" si="40"/>
        <v>46813</v>
      </c>
      <c r="BY25" s="45">
        <f t="shared" si="40"/>
        <v>46844</v>
      </c>
      <c r="BZ25" s="45">
        <f t="shared" si="40"/>
        <v>46874</v>
      </c>
      <c r="CA25" s="45">
        <f t="shared" si="40"/>
        <v>46905</v>
      </c>
      <c r="CB25" s="45">
        <f t="shared" si="40"/>
        <v>46935</v>
      </c>
      <c r="CC25" s="45">
        <f t="shared" si="40"/>
        <v>46966</v>
      </c>
      <c r="CD25" s="45">
        <f t="shared" si="40"/>
        <v>46997</v>
      </c>
      <c r="CE25" s="45">
        <f t="shared" si="40"/>
        <v>47027</v>
      </c>
      <c r="CF25" s="45">
        <f t="shared" si="40"/>
        <v>47058</v>
      </c>
      <c r="CG25" s="45">
        <f t="shared" si="40"/>
        <v>47088</v>
      </c>
      <c r="CH25" s="45">
        <f t="shared" si="40"/>
        <v>47119</v>
      </c>
      <c r="CI25" s="45">
        <f t="shared" si="40"/>
        <v>47150</v>
      </c>
      <c r="CJ25" s="45">
        <f t="shared" si="40"/>
        <v>47178</v>
      </c>
      <c r="CK25" s="45">
        <f t="shared" si="40"/>
        <v>47209</v>
      </c>
      <c r="CL25" s="45">
        <f t="shared" si="40"/>
        <v>47239</v>
      </c>
      <c r="CM25" s="45">
        <f t="shared" si="40"/>
        <v>47270</v>
      </c>
      <c r="CN25" s="45">
        <f t="shared" si="40"/>
        <v>47300</v>
      </c>
      <c r="CO25" s="45">
        <f t="shared" si="40"/>
        <v>47331</v>
      </c>
      <c r="CP25" s="45">
        <f t="shared" si="40"/>
        <v>47362</v>
      </c>
      <c r="CQ25" s="45">
        <f t="shared" si="40"/>
        <v>47392</v>
      </c>
      <c r="CR25" s="45">
        <f t="shared" si="40"/>
        <v>47423</v>
      </c>
      <c r="CS25" s="45">
        <f t="shared" si="40"/>
        <v>47453</v>
      </c>
      <c r="CT25" s="45">
        <f t="shared" si="40"/>
        <v>47484</v>
      </c>
      <c r="CU25" s="45">
        <f t="shared" si="40"/>
        <v>47515</v>
      </c>
      <c r="CV25" s="45">
        <f t="shared" si="40"/>
        <v>47543</v>
      </c>
      <c r="CW25" s="45">
        <f t="shared" si="40"/>
        <v>47574</v>
      </c>
      <c r="CX25" s="45">
        <f t="shared" si="40"/>
        <v>47604</v>
      </c>
      <c r="CY25" s="45">
        <f t="shared" si="40"/>
        <v>47635</v>
      </c>
      <c r="CZ25" s="45">
        <f t="shared" si="40"/>
        <v>47665</v>
      </c>
      <c r="DA25" s="45">
        <f t="shared" si="40"/>
        <v>47696</v>
      </c>
      <c r="DB25" s="45">
        <f t="shared" si="40"/>
        <v>47727</v>
      </c>
      <c r="DC25" s="45">
        <f t="shared" si="40"/>
        <v>47757</v>
      </c>
      <c r="DD25" s="45">
        <f t="shared" si="40"/>
        <v>47788</v>
      </c>
      <c r="DE25" s="45">
        <f t="shared" si="40"/>
        <v>47818</v>
      </c>
      <c r="DF25" s="45">
        <f t="shared" si="40"/>
        <v>47849</v>
      </c>
      <c r="DG25" s="45">
        <f t="shared" si="40"/>
        <v>47880</v>
      </c>
      <c r="DH25" s="45">
        <f t="shared" si="40"/>
        <v>47908</v>
      </c>
      <c r="DI25" s="45">
        <f t="shared" si="40"/>
        <v>47939</v>
      </c>
      <c r="DJ25" s="45">
        <f t="shared" si="40"/>
        <v>47969</v>
      </c>
      <c r="DK25" s="45">
        <f t="shared" si="40"/>
        <v>48000</v>
      </c>
      <c r="DL25" s="45">
        <f t="shared" si="40"/>
        <v>48030</v>
      </c>
      <c r="DM25" s="45">
        <f t="shared" si="40"/>
        <v>48061</v>
      </c>
      <c r="DN25" s="45">
        <f t="shared" ref="DN25:FY25" si="41">DN5</f>
        <v>48092</v>
      </c>
      <c r="DO25" s="45">
        <f t="shared" si="41"/>
        <v>48122</v>
      </c>
      <c r="DP25" s="45">
        <f t="shared" si="41"/>
        <v>48153</v>
      </c>
      <c r="DQ25" s="45">
        <f t="shared" si="41"/>
        <v>48183</v>
      </c>
      <c r="DR25" s="45">
        <f t="shared" si="41"/>
        <v>48214</v>
      </c>
      <c r="DS25" s="45">
        <f t="shared" si="41"/>
        <v>48245</v>
      </c>
      <c r="DT25" s="45">
        <f t="shared" si="41"/>
        <v>48274</v>
      </c>
      <c r="DU25" s="45">
        <f t="shared" si="41"/>
        <v>48305</v>
      </c>
      <c r="DV25" s="45">
        <f t="shared" si="41"/>
        <v>48335</v>
      </c>
      <c r="DW25" s="45">
        <f t="shared" si="41"/>
        <v>48366</v>
      </c>
      <c r="DX25" s="45">
        <f t="shared" si="41"/>
        <v>48396</v>
      </c>
      <c r="DY25" s="45">
        <f t="shared" si="41"/>
        <v>48427</v>
      </c>
      <c r="DZ25" s="45">
        <f t="shared" si="41"/>
        <v>48458</v>
      </c>
      <c r="EA25" s="45">
        <f t="shared" si="41"/>
        <v>48488</v>
      </c>
      <c r="EB25" s="45">
        <f t="shared" si="41"/>
        <v>48519</v>
      </c>
      <c r="EC25" s="45">
        <f t="shared" si="41"/>
        <v>48549</v>
      </c>
      <c r="ED25" s="45">
        <f t="shared" si="41"/>
        <v>48580</v>
      </c>
      <c r="EE25" s="45">
        <f t="shared" si="41"/>
        <v>48611</v>
      </c>
      <c r="EF25" s="45">
        <f t="shared" si="41"/>
        <v>48639</v>
      </c>
      <c r="EG25" s="45">
        <f t="shared" si="41"/>
        <v>48670</v>
      </c>
      <c r="EH25" s="45">
        <f t="shared" si="41"/>
        <v>48700</v>
      </c>
      <c r="EI25" s="45">
        <f t="shared" si="41"/>
        <v>48731</v>
      </c>
      <c r="EJ25" s="45">
        <f t="shared" si="41"/>
        <v>48761</v>
      </c>
      <c r="EK25" s="45">
        <f t="shared" si="41"/>
        <v>48792</v>
      </c>
      <c r="EL25" s="45">
        <f t="shared" si="41"/>
        <v>48823</v>
      </c>
      <c r="EM25" s="45">
        <f t="shared" si="41"/>
        <v>48853</v>
      </c>
      <c r="EN25" s="45">
        <f t="shared" si="41"/>
        <v>48884</v>
      </c>
      <c r="EO25" s="45">
        <f t="shared" si="41"/>
        <v>48914</v>
      </c>
      <c r="EP25" s="45">
        <f t="shared" si="41"/>
        <v>48945</v>
      </c>
      <c r="EQ25" s="45">
        <f t="shared" si="41"/>
        <v>48976</v>
      </c>
      <c r="ER25" s="45">
        <f t="shared" si="41"/>
        <v>49004</v>
      </c>
      <c r="ES25" s="45">
        <f t="shared" si="41"/>
        <v>49035</v>
      </c>
      <c r="ET25" s="45">
        <f t="shared" si="41"/>
        <v>49065</v>
      </c>
      <c r="EU25" s="45">
        <f t="shared" si="41"/>
        <v>49096</v>
      </c>
      <c r="EV25" s="45">
        <f t="shared" si="41"/>
        <v>49126</v>
      </c>
      <c r="EW25" s="45">
        <f t="shared" si="41"/>
        <v>49157</v>
      </c>
      <c r="EX25" s="45">
        <f t="shared" si="41"/>
        <v>49188</v>
      </c>
      <c r="EY25" s="45">
        <f t="shared" si="41"/>
        <v>49218</v>
      </c>
      <c r="EZ25" s="45">
        <f t="shared" si="41"/>
        <v>49249</v>
      </c>
      <c r="FA25" s="45">
        <f t="shared" si="41"/>
        <v>49279</v>
      </c>
      <c r="FB25" s="45">
        <f t="shared" si="41"/>
        <v>49310</v>
      </c>
      <c r="FC25" s="45">
        <f t="shared" si="41"/>
        <v>49341</v>
      </c>
      <c r="FD25" s="45">
        <f t="shared" si="41"/>
        <v>49369</v>
      </c>
      <c r="FE25" s="45">
        <f t="shared" si="41"/>
        <v>49400</v>
      </c>
      <c r="FF25" s="45">
        <f t="shared" si="41"/>
        <v>49430</v>
      </c>
      <c r="FG25" s="45">
        <f t="shared" si="41"/>
        <v>49461</v>
      </c>
      <c r="FH25" s="45">
        <f t="shared" si="41"/>
        <v>49491</v>
      </c>
      <c r="FI25" s="45">
        <f t="shared" si="41"/>
        <v>49522</v>
      </c>
      <c r="FJ25" s="45">
        <f t="shared" si="41"/>
        <v>49553</v>
      </c>
      <c r="FK25" s="45">
        <f t="shared" si="41"/>
        <v>49583</v>
      </c>
      <c r="FL25" s="45">
        <f t="shared" si="41"/>
        <v>49614</v>
      </c>
      <c r="FM25" s="45">
        <f t="shared" si="41"/>
        <v>49644</v>
      </c>
      <c r="FN25" s="45">
        <f t="shared" si="41"/>
        <v>49675</v>
      </c>
      <c r="FO25" s="45">
        <f t="shared" si="41"/>
        <v>49706</v>
      </c>
      <c r="FP25" s="45">
        <f t="shared" si="41"/>
        <v>49735</v>
      </c>
      <c r="FQ25" s="45">
        <f t="shared" si="41"/>
        <v>49766</v>
      </c>
      <c r="FR25" s="45">
        <f t="shared" si="41"/>
        <v>49796</v>
      </c>
      <c r="FS25" s="45">
        <f t="shared" si="41"/>
        <v>49827</v>
      </c>
      <c r="FT25" s="45">
        <f t="shared" si="41"/>
        <v>49857</v>
      </c>
      <c r="FU25" s="45">
        <f t="shared" si="41"/>
        <v>49888</v>
      </c>
      <c r="FV25" s="45">
        <f t="shared" si="41"/>
        <v>49919</v>
      </c>
      <c r="FW25" s="45">
        <f t="shared" si="41"/>
        <v>49949</v>
      </c>
      <c r="FX25" s="45">
        <f t="shared" si="41"/>
        <v>49980</v>
      </c>
      <c r="FY25" s="45">
        <f t="shared" si="41"/>
        <v>50010</v>
      </c>
      <c r="FZ25" s="45">
        <f t="shared" ref="FZ25:IK25" si="42">FZ5</f>
        <v>50041</v>
      </c>
      <c r="GA25" s="45">
        <f t="shared" si="42"/>
        <v>50072</v>
      </c>
      <c r="GB25" s="45">
        <f t="shared" si="42"/>
        <v>50100</v>
      </c>
      <c r="GC25" s="45">
        <f t="shared" si="42"/>
        <v>50131</v>
      </c>
      <c r="GD25" s="45">
        <f t="shared" si="42"/>
        <v>50161</v>
      </c>
      <c r="GE25" s="45">
        <f t="shared" si="42"/>
        <v>50192</v>
      </c>
      <c r="GF25" s="45">
        <f t="shared" si="42"/>
        <v>50222</v>
      </c>
      <c r="GG25" s="45">
        <f t="shared" si="42"/>
        <v>50253</v>
      </c>
      <c r="GH25" s="45">
        <f t="shared" si="42"/>
        <v>50284</v>
      </c>
      <c r="GI25" s="45">
        <f t="shared" si="42"/>
        <v>50314</v>
      </c>
      <c r="GJ25" s="45">
        <f t="shared" si="42"/>
        <v>50345</v>
      </c>
      <c r="GK25" s="45">
        <f t="shared" si="42"/>
        <v>50375</v>
      </c>
      <c r="GL25" s="45">
        <f t="shared" si="42"/>
        <v>50406</v>
      </c>
      <c r="GM25" s="45">
        <f t="shared" si="42"/>
        <v>50437</v>
      </c>
      <c r="GN25" s="45">
        <f t="shared" si="42"/>
        <v>50465</v>
      </c>
      <c r="GO25" s="45">
        <f t="shared" si="42"/>
        <v>50496</v>
      </c>
      <c r="GP25" s="45">
        <f t="shared" si="42"/>
        <v>50526</v>
      </c>
      <c r="GQ25" s="45">
        <f t="shared" si="42"/>
        <v>50557</v>
      </c>
      <c r="GR25" s="45">
        <f t="shared" si="42"/>
        <v>50587</v>
      </c>
      <c r="GS25" s="45">
        <f t="shared" si="42"/>
        <v>50618</v>
      </c>
      <c r="GT25" s="45">
        <f t="shared" si="42"/>
        <v>50649</v>
      </c>
      <c r="GU25" s="45">
        <f t="shared" si="42"/>
        <v>50679</v>
      </c>
      <c r="GV25" s="45">
        <f t="shared" si="42"/>
        <v>50710</v>
      </c>
      <c r="GW25" s="45">
        <f t="shared" si="42"/>
        <v>50740</v>
      </c>
      <c r="GX25" s="45">
        <f t="shared" si="42"/>
        <v>50771</v>
      </c>
      <c r="GY25" s="45">
        <f t="shared" si="42"/>
        <v>50802</v>
      </c>
      <c r="GZ25" s="45">
        <f t="shared" si="42"/>
        <v>50830</v>
      </c>
      <c r="HA25" s="45">
        <f t="shared" si="42"/>
        <v>50861</v>
      </c>
      <c r="HB25" s="45">
        <f t="shared" si="42"/>
        <v>50891</v>
      </c>
      <c r="HC25" s="45">
        <f t="shared" si="42"/>
        <v>50922</v>
      </c>
      <c r="HD25" s="45">
        <f t="shared" si="42"/>
        <v>50952</v>
      </c>
      <c r="HE25" s="45">
        <f t="shared" si="42"/>
        <v>50983</v>
      </c>
      <c r="HF25" s="45">
        <f t="shared" si="42"/>
        <v>51014</v>
      </c>
      <c r="HG25" s="45">
        <f t="shared" si="42"/>
        <v>51044</v>
      </c>
      <c r="HH25" s="45">
        <f t="shared" si="42"/>
        <v>51075</v>
      </c>
      <c r="HI25" s="45">
        <f t="shared" si="42"/>
        <v>51105</v>
      </c>
      <c r="HJ25" s="45">
        <f t="shared" si="42"/>
        <v>51136</v>
      </c>
      <c r="HK25" s="45">
        <f t="shared" si="42"/>
        <v>51167</v>
      </c>
      <c r="HL25" s="45">
        <f t="shared" si="42"/>
        <v>51196</v>
      </c>
      <c r="HM25" s="45">
        <f t="shared" si="42"/>
        <v>51227</v>
      </c>
      <c r="HN25" s="45">
        <f t="shared" si="42"/>
        <v>51257</v>
      </c>
      <c r="HO25" s="45">
        <f t="shared" si="42"/>
        <v>51288</v>
      </c>
      <c r="HP25" s="45">
        <f t="shared" si="42"/>
        <v>51318</v>
      </c>
      <c r="HQ25" s="45">
        <f t="shared" si="42"/>
        <v>51349</v>
      </c>
      <c r="HR25" s="45">
        <f t="shared" si="42"/>
        <v>51380</v>
      </c>
      <c r="HS25" s="45">
        <f t="shared" si="42"/>
        <v>51410</v>
      </c>
      <c r="HT25" s="45">
        <f t="shared" si="42"/>
        <v>51441</v>
      </c>
      <c r="HU25" s="45">
        <f t="shared" si="42"/>
        <v>51471</v>
      </c>
      <c r="HV25" s="45">
        <f t="shared" si="42"/>
        <v>51502</v>
      </c>
      <c r="HW25" s="45">
        <f t="shared" si="42"/>
        <v>51533</v>
      </c>
      <c r="HX25" s="45">
        <f t="shared" si="42"/>
        <v>51561</v>
      </c>
      <c r="HY25" s="45">
        <f t="shared" si="42"/>
        <v>51592</v>
      </c>
      <c r="HZ25" s="45">
        <f t="shared" si="42"/>
        <v>51622</v>
      </c>
      <c r="IA25" s="45">
        <f t="shared" si="42"/>
        <v>51653</v>
      </c>
      <c r="IB25" s="45">
        <f t="shared" si="42"/>
        <v>51683</v>
      </c>
      <c r="IC25" s="45">
        <f t="shared" si="42"/>
        <v>51714</v>
      </c>
      <c r="ID25" s="45">
        <f t="shared" si="42"/>
        <v>51745</v>
      </c>
      <c r="IE25" s="45">
        <f t="shared" si="42"/>
        <v>51775</v>
      </c>
      <c r="IF25" s="45">
        <f t="shared" si="42"/>
        <v>51806</v>
      </c>
      <c r="IG25" s="45">
        <f t="shared" si="42"/>
        <v>51836</v>
      </c>
      <c r="IH25" s="45">
        <f t="shared" si="42"/>
        <v>51867</v>
      </c>
      <c r="II25" s="45">
        <f t="shared" si="42"/>
        <v>51898</v>
      </c>
      <c r="IJ25" s="45">
        <f t="shared" si="42"/>
        <v>51926</v>
      </c>
      <c r="IK25" s="45">
        <f t="shared" si="42"/>
        <v>51957</v>
      </c>
      <c r="IL25" s="45">
        <f t="shared" ref="IL25:KW25" si="43">IL5</f>
        <v>51987</v>
      </c>
      <c r="IM25" s="45">
        <f t="shared" si="43"/>
        <v>52018</v>
      </c>
      <c r="IN25" s="45">
        <f t="shared" si="43"/>
        <v>52048</v>
      </c>
      <c r="IO25" s="45">
        <f t="shared" si="43"/>
        <v>52079</v>
      </c>
      <c r="IP25" s="45">
        <f t="shared" si="43"/>
        <v>52110</v>
      </c>
      <c r="IQ25" s="45">
        <f t="shared" si="43"/>
        <v>52140</v>
      </c>
      <c r="IR25" s="45">
        <f t="shared" si="43"/>
        <v>52171</v>
      </c>
      <c r="IS25" s="45">
        <f t="shared" si="43"/>
        <v>52201</v>
      </c>
      <c r="IT25" s="45">
        <f t="shared" si="43"/>
        <v>52232</v>
      </c>
      <c r="IU25" s="45">
        <f t="shared" si="43"/>
        <v>52263</v>
      </c>
      <c r="IV25" s="45">
        <f t="shared" si="43"/>
        <v>52291</v>
      </c>
      <c r="IW25" s="45">
        <f t="shared" si="43"/>
        <v>52322</v>
      </c>
      <c r="IX25" s="45">
        <f t="shared" si="43"/>
        <v>52352</v>
      </c>
      <c r="IY25" s="45">
        <f t="shared" si="43"/>
        <v>52383</v>
      </c>
      <c r="IZ25" s="45">
        <f t="shared" si="43"/>
        <v>52413</v>
      </c>
      <c r="JA25" s="45">
        <f t="shared" si="43"/>
        <v>52444</v>
      </c>
      <c r="JB25" s="45">
        <f t="shared" si="43"/>
        <v>52475</v>
      </c>
      <c r="JC25" s="45">
        <f t="shared" si="43"/>
        <v>52505</v>
      </c>
      <c r="JD25" s="45">
        <f t="shared" si="43"/>
        <v>52536</v>
      </c>
      <c r="JE25" s="45">
        <f t="shared" si="43"/>
        <v>52566</v>
      </c>
      <c r="JF25" s="45">
        <f t="shared" si="43"/>
        <v>52597</v>
      </c>
      <c r="JG25" s="45">
        <f t="shared" si="43"/>
        <v>52628</v>
      </c>
      <c r="JH25" s="45">
        <f t="shared" si="43"/>
        <v>52657</v>
      </c>
      <c r="JI25" s="45">
        <f t="shared" si="43"/>
        <v>52688</v>
      </c>
      <c r="JJ25" s="45">
        <f t="shared" si="43"/>
        <v>52718</v>
      </c>
      <c r="JK25" s="45">
        <f t="shared" si="43"/>
        <v>52749</v>
      </c>
      <c r="JL25" s="45">
        <f t="shared" si="43"/>
        <v>52779</v>
      </c>
      <c r="JM25" s="45">
        <f t="shared" si="43"/>
        <v>52810</v>
      </c>
      <c r="JN25" s="45">
        <f t="shared" si="43"/>
        <v>52841</v>
      </c>
      <c r="JO25" s="45">
        <f t="shared" si="43"/>
        <v>52871</v>
      </c>
      <c r="JP25" s="45">
        <f t="shared" si="43"/>
        <v>52902</v>
      </c>
      <c r="JQ25" s="45">
        <f t="shared" si="43"/>
        <v>52932</v>
      </c>
      <c r="JR25" s="45">
        <f t="shared" si="43"/>
        <v>52963</v>
      </c>
      <c r="JS25" s="45">
        <f t="shared" si="43"/>
        <v>52994</v>
      </c>
      <c r="JT25" s="45">
        <f t="shared" si="43"/>
        <v>53022</v>
      </c>
      <c r="JU25" s="45">
        <f t="shared" si="43"/>
        <v>53053</v>
      </c>
      <c r="JV25" s="45">
        <f t="shared" si="43"/>
        <v>53083</v>
      </c>
      <c r="JW25" s="45">
        <f t="shared" si="43"/>
        <v>53114</v>
      </c>
      <c r="JX25" s="45">
        <f t="shared" si="43"/>
        <v>53144</v>
      </c>
      <c r="JY25" s="45">
        <f t="shared" si="43"/>
        <v>53175</v>
      </c>
      <c r="JZ25" s="45">
        <f t="shared" si="43"/>
        <v>53206</v>
      </c>
      <c r="KA25" s="45">
        <f t="shared" si="43"/>
        <v>53236</v>
      </c>
      <c r="KB25" s="45">
        <f t="shared" si="43"/>
        <v>53267</v>
      </c>
      <c r="KC25" s="45">
        <f t="shared" si="43"/>
        <v>53297</v>
      </c>
      <c r="KD25" s="45">
        <f t="shared" si="43"/>
        <v>53328</v>
      </c>
      <c r="KE25" s="45">
        <f t="shared" si="43"/>
        <v>53359</v>
      </c>
      <c r="KF25" s="45">
        <f t="shared" si="43"/>
        <v>53387</v>
      </c>
      <c r="KG25" s="45">
        <f t="shared" si="43"/>
        <v>53418</v>
      </c>
      <c r="KH25" s="45">
        <f t="shared" si="43"/>
        <v>53448</v>
      </c>
      <c r="KI25" s="45">
        <f t="shared" si="43"/>
        <v>53479</v>
      </c>
      <c r="KJ25" s="45">
        <f t="shared" si="43"/>
        <v>53509</v>
      </c>
      <c r="KK25" s="45">
        <f t="shared" si="43"/>
        <v>53540</v>
      </c>
      <c r="KL25" s="45">
        <f t="shared" si="43"/>
        <v>53571</v>
      </c>
      <c r="KM25" s="45">
        <f t="shared" si="43"/>
        <v>53601</v>
      </c>
      <c r="KN25" s="45">
        <f t="shared" si="43"/>
        <v>53632</v>
      </c>
      <c r="KO25" s="45">
        <f t="shared" si="43"/>
        <v>53662</v>
      </c>
      <c r="KP25" s="45">
        <f t="shared" si="43"/>
        <v>53693</v>
      </c>
      <c r="KQ25" s="45">
        <f t="shared" si="43"/>
        <v>53724</v>
      </c>
      <c r="KR25" s="45">
        <f t="shared" si="43"/>
        <v>53752</v>
      </c>
      <c r="KS25" s="45">
        <f t="shared" si="43"/>
        <v>53783</v>
      </c>
      <c r="KT25" s="45">
        <f t="shared" si="43"/>
        <v>53813</v>
      </c>
      <c r="KU25" s="45">
        <f t="shared" si="43"/>
        <v>53844</v>
      </c>
      <c r="KV25" s="45">
        <f t="shared" si="43"/>
        <v>53874</v>
      </c>
      <c r="KW25" s="45">
        <f t="shared" si="43"/>
        <v>53905</v>
      </c>
      <c r="KX25" s="45">
        <f t="shared" ref="KX25:MK25" si="44">KX5</f>
        <v>53936</v>
      </c>
      <c r="KY25" s="45">
        <f t="shared" si="44"/>
        <v>53966</v>
      </c>
      <c r="KZ25" s="45">
        <f t="shared" si="44"/>
        <v>53997</v>
      </c>
      <c r="LA25" s="45">
        <f t="shared" si="44"/>
        <v>54027</v>
      </c>
      <c r="LB25" s="45">
        <f t="shared" si="44"/>
        <v>54058</v>
      </c>
      <c r="LC25" s="45">
        <f t="shared" si="44"/>
        <v>54089</v>
      </c>
      <c r="LD25" s="45">
        <f t="shared" si="44"/>
        <v>54118</v>
      </c>
      <c r="LE25" s="45">
        <f t="shared" si="44"/>
        <v>54149</v>
      </c>
      <c r="LF25" s="45">
        <f t="shared" si="44"/>
        <v>54179</v>
      </c>
      <c r="LG25" s="45">
        <f t="shared" si="44"/>
        <v>54210</v>
      </c>
      <c r="LH25" s="45">
        <f t="shared" si="44"/>
        <v>54240</v>
      </c>
      <c r="LI25" s="45">
        <f t="shared" si="44"/>
        <v>54271</v>
      </c>
      <c r="LJ25" s="45">
        <f t="shared" si="44"/>
        <v>54302</v>
      </c>
      <c r="LK25" s="45">
        <f t="shared" si="44"/>
        <v>54332</v>
      </c>
      <c r="LL25" s="45">
        <f t="shared" si="44"/>
        <v>54363</v>
      </c>
      <c r="LM25" s="45">
        <f t="shared" si="44"/>
        <v>54393</v>
      </c>
      <c r="LN25" s="45">
        <f t="shared" si="44"/>
        <v>54424</v>
      </c>
      <c r="LO25" s="45">
        <f t="shared" si="44"/>
        <v>54455</v>
      </c>
      <c r="LP25" s="45">
        <f t="shared" si="44"/>
        <v>54483</v>
      </c>
      <c r="LQ25" s="45">
        <f t="shared" si="44"/>
        <v>54514</v>
      </c>
      <c r="LR25" s="45">
        <f t="shared" si="44"/>
        <v>54544</v>
      </c>
      <c r="LS25" s="45">
        <f t="shared" si="44"/>
        <v>54575</v>
      </c>
      <c r="LT25" s="45">
        <f t="shared" si="44"/>
        <v>54605</v>
      </c>
      <c r="LU25" s="45">
        <f t="shared" si="44"/>
        <v>54636</v>
      </c>
      <c r="LV25" s="45">
        <f t="shared" si="44"/>
        <v>54667</v>
      </c>
      <c r="LW25" s="45">
        <f t="shared" si="44"/>
        <v>54697</v>
      </c>
      <c r="LX25" s="45">
        <f t="shared" si="44"/>
        <v>54728</v>
      </c>
      <c r="LY25" s="45">
        <f t="shared" si="44"/>
        <v>54758</v>
      </c>
      <c r="LZ25" s="45">
        <f t="shared" si="44"/>
        <v>54789</v>
      </c>
      <c r="MA25" s="45">
        <f t="shared" si="44"/>
        <v>54820</v>
      </c>
      <c r="MB25" s="45">
        <f t="shared" si="44"/>
        <v>54848</v>
      </c>
      <c r="MC25" s="45">
        <f t="shared" si="44"/>
        <v>54879</v>
      </c>
      <c r="MD25" s="45">
        <f t="shared" si="44"/>
        <v>54909</v>
      </c>
      <c r="ME25" s="45">
        <f t="shared" si="44"/>
        <v>54940</v>
      </c>
      <c r="MF25" s="45">
        <f t="shared" si="44"/>
        <v>54970</v>
      </c>
      <c r="MG25" s="45">
        <f t="shared" si="44"/>
        <v>55001</v>
      </c>
      <c r="MH25" s="45">
        <f t="shared" si="44"/>
        <v>55032</v>
      </c>
      <c r="MI25" s="45">
        <f t="shared" si="44"/>
        <v>55062</v>
      </c>
      <c r="MJ25" s="45">
        <f t="shared" si="44"/>
        <v>55093</v>
      </c>
      <c r="MK25" s="45">
        <f t="shared" si="44"/>
        <v>55123</v>
      </c>
      <c r="ML25" s="45"/>
      <c r="MM25" s="45"/>
      <c r="MN25" s="45"/>
    </row>
    <row r="26" spans="1:417" x14ac:dyDescent="0.2">
      <c r="A26" s="46" t="s">
        <v>31</v>
      </c>
      <c r="B26" s="47">
        <f t="shared" ref="B26:BA26" si="45">C25-B25</f>
        <v>31</v>
      </c>
      <c r="C26" s="47">
        <f t="shared" si="45"/>
        <v>28</v>
      </c>
      <c r="D26" s="47">
        <f t="shared" si="45"/>
        <v>31</v>
      </c>
      <c r="E26" s="47">
        <f t="shared" si="45"/>
        <v>30</v>
      </c>
      <c r="F26" s="47">
        <f t="shared" si="45"/>
        <v>31</v>
      </c>
      <c r="G26" s="47">
        <f t="shared" si="45"/>
        <v>30</v>
      </c>
      <c r="H26" s="47">
        <f t="shared" si="45"/>
        <v>31</v>
      </c>
      <c r="I26" s="47">
        <f t="shared" si="45"/>
        <v>31</v>
      </c>
      <c r="J26" s="47">
        <f t="shared" si="45"/>
        <v>30</v>
      </c>
      <c r="K26" s="47">
        <f t="shared" si="45"/>
        <v>31</v>
      </c>
      <c r="L26" s="47">
        <f t="shared" si="45"/>
        <v>30</v>
      </c>
      <c r="M26" s="47">
        <f t="shared" si="45"/>
        <v>31</v>
      </c>
      <c r="N26" s="47">
        <f t="shared" si="45"/>
        <v>31</v>
      </c>
      <c r="O26" s="47">
        <f t="shared" si="45"/>
        <v>28</v>
      </c>
      <c r="P26" s="47">
        <f t="shared" si="45"/>
        <v>31</v>
      </c>
      <c r="Q26" s="47">
        <f t="shared" si="45"/>
        <v>30</v>
      </c>
      <c r="R26" s="47">
        <f t="shared" si="45"/>
        <v>31</v>
      </c>
      <c r="S26" s="47">
        <f t="shared" si="45"/>
        <v>30</v>
      </c>
      <c r="T26" s="47">
        <f t="shared" si="45"/>
        <v>31</v>
      </c>
      <c r="U26" s="47">
        <f t="shared" si="45"/>
        <v>31</v>
      </c>
      <c r="V26" s="47">
        <f t="shared" si="45"/>
        <v>30</v>
      </c>
      <c r="W26" s="47">
        <f t="shared" si="45"/>
        <v>31</v>
      </c>
      <c r="X26" s="47">
        <f t="shared" si="45"/>
        <v>30</v>
      </c>
      <c r="Y26" s="47">
        <f t="shared" si="45"/>
        <v>31</v>
      </c>
      <c r="Z26" s="47">
        <f t="shared" si="45"/>
        <v>31</v>
      </c>
      <c r="AA26" s="47">
        <f t="shared" si="45"/>
        <v>29</v>
      </c>
      <c r="AB26" s="47">
        <f t="shared" si="45"/>
        <v>31</v>
      </c>
      <c r="AC26" s="47">
        <f t="shared" si="45"/>
        <v>30</v>
      </c>
      <c r="AD26" s="47">
        <f t="shared" si="45"/>
        <v>31</v>
      </c>
      <c r="AE26" s="47">
        <f t="shared" si="45"/>
        <v>30</v>
      </c>
      <c r="AF26" s="47">
        <f t="shared" si="45"/>
        <v>31</v>
      </c>
      <c r="AG26" s="47">
        <f t="shared" si="45"/>
        <v>31</v>
      </c>
      <c r="AH26" s="47">
        <f t="shared" si="45"/>
        <v>30</v>
      </c>
      <c r="AI26" s="47">
        <f t="shared" si="45"/>
        <v>31</v>
      </c>
      <c r="AJ26" s="47">
        <f t="shared" si="45"/>
        <v>30</v>
      </c>
      <c r="AK26" s="47">
        <f t="shared" si="45"/>
        <v>31</v>
      </c>
      <c r="AL26" s="47">
        <f t="shared" si="45"/>
        <v>31</v>
      </c>
      <c r="AM26" s="47">
        <f t="shared" si="45"/>
        <v>28</v>
      </c>
      <c r="AN26" s="47">
        <f t="shared" si="45"/>
        <v>31</v>
      </c>
      <c r="AO26" s="47">
        <f t="shared" si="45"/>
        <v>30</v>
      </c>
      <c r="AP26" s="47">
        <f t="shared" si="45"/>
        <v>31</v>
      </c>
      <c r="AQ26" s="47">
        <f t="shared" si="45"/>
        <v>30</v>
      </c>
      <c r="AR26" s="47">
        <f t="shared" si="45"/>
        <v>31</v>
      </c>
      <c r="AS26" s="47">
        <f t="shared" si="45"/>
        <v>31</v>
      </c>
      <c r="AT26" s="47">
        <f t="shared" si="45"/>
        <v>30</v>
      </c>
      <c r="AU26" s="47">
        <f t="shared" si="45"/>
        <v>31</v>
      </c>
      <c r="AV26" s="47">
        <f t="shared" si="45"/>
        <v>30</v>
      </c>
      <c r="AW26" s="47">
        <f t="shared" si="45"/>
        <v>31</v>
      </c>
      <c r="AX26" s="47">
        <f t="shared" si="45"/>
        <v>31</v>
      </c>
      <c r="AY26" s="47">
        <f t="shared" si="45"/>
        <v>28</v>
      </c>
      <c r="AZ26" s="47">
        <f t="shared" si="45"/>
        <v>31</v>
      </c>
      <c r="BA26" s="47">
        <f t="shared" si="45"/>
        <v>30</v>
      </c>
      <c r="BB26" s="47">
        <f t="shared" ref="BB26:DM26" si="46">BC25-BB25</f>
        <v>31</v>
      </c>
      <c r="BC26" s="47">
        <f t="shared" si="46"/>
        <v>30</v>
      </c>
      <c r="BD26" s="47">
        <f t="shared" si="46"/>
        <v>31</v>
      </c>
      <c r="BE26" s="47">
        <f t="shared" si="46"/>
        <v>31</v>
      </c>
      <c r="BF26" s="47">
        <f t="shared" si="46"/>
        <v>30</v>
      </c>
      <c r="BG26" s="47">
        <f t="shared" si="46"/>
        <v>31</v>
      </c>
      <c r="BH26" s="47">
        <f t="shared" si="46"/>
        <v>30</v>
      </c>
      <c r="BI26" s="47">
        <f t="shared" si="46"/>
        <v>31</v>
      </c>
      <c r="BJ26" s="47">
        <f t="shared" si="46"/>
        <v>31</v>
      </c>
      <c r="BK26" s="47">
        <f t="shared" si="46"/>
        <v>28</v>
      </c>
      <c r="BL26" s="47">
        <f t="shared" si="46"/>
        <v>31</v>
      </c>
      <c r="BM26" s="47">
        <f t="shared" si="46"/>
        <v>30</v>
      </c>
      <c r="BN26" s="47">
        <f t="shared" si="46"/>
        <v>31</v>
      </c>
      <c r="BO26" s="47">
        <f t="shared" si="46"/>
        <v>30</v>
      </c>
      <c r="BP26" s="47">
        <f t="shared" si="46"/>
        <v>31</v>
      </c>
      <c r="BQ26" s="47">
        <f t="shared" si="46"/>
        <v>31</v>
      </c>
      <c r="BR26" s="47">
        <f t="shared" si="46"/>
        <v>30</v>
      </c>
      <c r="BS26" s="47">
        <f t="shared" si="46"/>
        <v>31</v>
      </c>
      <c r="BT26" s="47">
        <f t="shared" si="46"/>
        <v>30</v>
      </c>
      <c r="BU26" s="47">
        <f t="shared" si="46"/>
        <v>31</v>
      </c>
      <c r="BV26" s="47">
        <f t="shared" si="46"/>
        <v>31</v>
      </c>
      <c r="BW26" s="47">
        <f t="shared" si="46"/>
        <v>29</v>
      </c>
      <c r="BX26" s="47">
        <f t="shared" si="46"/>
        <v>31</v>
      </c>
      <c r="BY26" s="47">
        <f t="shared" si="46"/>
        <v>30</v>
      </c>
      <c r="BZ26" s="47">
        <f t="shared" si="46"/>
        <v>31</v>
      </c>
      <c r="CA26" s="47">
        <f t="shared" si="46"/>
        <v>30</v>
      </c>
      <c r="CB26" s="47">
        <f t="shared" si="46"/>
        <v>31</v>
      </c>
      <c r="CC26" s="47">
        <f t="shared" si="46"/>
        <v>31</v>
      </c>
      <c r="CD26" s="47">
        <f t="shared" si="46"/>
        <v>30</v>
      </c>
      <c r="CE26" s="47">
        <f t="shared" si="46"/>
        <v>31</v>
      </c>
      <c r="CF26" s="47">
        <f t="shared" si="46"/>
        <v>30</v>
      </c>
      <c r="CG26" s="47">
        <f t="shared" si="46"/>
        <v>31</v>
      </c>
      <c r="CH26" s="47">
        <f t="shared" si="46"/>
        <v>31</v>
      </c>
      <c r="CI26" s="47">
        <f t="shared" si="46"/>
        <v>28</v>
      </c>
      <c r="CJ26" s="47">
        <f t="shared" si="46"/>
        <v>31</v>
      </c>
      <c r="CK26" s="47">
        <f t="shared" si="46"/>
        <v>30</v>
      </c>
      <c r="CL26" s="47">
        <f t="shared" si="46"/>
        <v>31</v>
      </c>
      <c r="CM26" s="47">
        <f t="shared" si="46"/>
        <v>30</v>
      </c>
      <c r="CN26" s="47">
        <f t="shared" si="46"/>
        <v>31</v>
      </c>
      <c r="CO26" s="47">
        <f t="shared" si="46"/>
        <v>31</v>
      </c>
      <c r="CP26" s="47">
        <f t="shared" si="46"/>
        <v>30</v>
      </c>
      <c r="CQ26" s="47">
        <f t="shared" si="46"/>
        <v>31</v>
      </c>
      <c r="CR26" s="47">
        <f t="shared" si="46"/>
        <v>30</v>
      </c>
      <c r="CS26" s="47">
        <f t="shared" si="46"/>
        <v>31</v>
      </c>
      <c r="CT26" s="47">
        <f t="shared" si="46"/>
        <v>31</v>
      </c>
      <c r="CU26" s="47">
        <f t="shared" si="46"/>
        <v>28</v>
      </c>
      <c r="CV26" s="47">
        <f t="shared" si="46"/>
        <v>31</v>
      </c>
      <c r="CW26" s="47">
        <f t="shared" si="46"/>
        <v>30</v>
      </c>
      <c r="CX26" s="47">
        <f t="shared" si="46"/>
        <v>31</v>
      </c>
      <c r="CY26" s="47">
        <f t="shared" si="46"/>
        <v>30</v>
      </c>
      <c r="CZ26" s="47">
        <f t="shared" si="46"/>
        <v>31</v>
      </c>
      <c r="DA26" s="47">
        <f t="shared" si="46"/>
        <v>31</v>
      </c>
      <c r="DB26" s="47">
        <f t="shared" si="46"/>
        <v>30</v>
      </c>
      <c r="DC26" s="47">
        <f t="shared" si="46"/>
        <v>31</v>
      </c>
      <c r="DD26" s="47">
        <f t="shared" si="46"/>
        <v>30</v>
      </c>
      <c r="DE26" s="47">
        <f t="shared" si="46"/>
        <v>31</v>
      </c>
      <c r="DF26" s="47">
        <f t="shared" si="46"/>
        <v>31</v>
      </c>
      <c r="DG26" s="47">
        <f t="shared" si="46"/>
        <v>28</v>
      </c>
      <c r="DH26" s="47">
        <f t="shared" si="46"/>
        <v>31</v>
      </c>
      <c r="DI26" s="47">
        <f t="shared" si="46"/>
        <v>30</v>
      </c>
      <c r="DJ26" s="47">
        <f t="shared" si="46"/>
        <v>31</v>
      </c>
      <c r="DK26" s="47">
        <f t="shared" si="46"/>
        <v>30</v>
      </c>
      <c r="DL26" s="47">
        <f t="shared" si="46"/>
        <v>31</v>
      </c>
      <c r="DM26" s="47">
        <f t="shared" si="46"/>
        <v>31</v>
      </c>
      <c r="DN26" s="47">
        <f t="shared" ref="DN26:FY26" si="47">DO25-DN25</f>
        <v>30</v>
      </c>
      <c r="DO26" s="47">
        <f t="shared" si="47"/>
        <v>31</v>
      </c>
      <c r="DP26" s="47">
        <f t="shared" si="47"/>
        <v>30</v>
      </c>
      <c r="DQ26" s="47">
        <f t="shared" si="47"/>
        <v>31</v>
      </c>
      <c r="DR26" s="47">
        <f t="shared" si="47"/>
        <v>31</v>
      </c>
      <c r="DS26" s="47">
        <f t="shared" si="47"/>
        <v>29</v>
      </c>
      <c r="DT26" s="47">
        <f t="shared" si="47"/>
        <v>31</v>
      </c>
      <c r="DU26" s="47">
        <f t="shared" si="47"/>
        <v>30</v>
      </c>
      <c r="DV26" s="47">
        <f t="shared" si="47"/>
        <v>31</v>
      </c>
      <c r="DW26" s="47">
        <f t="shared" si="47"/>
        <v>30</v>
      </c>
      <c r="DX26" s="47">
        <f t="shared" si="47"/>
        <v>31</v>
      </c>
      <c r="DY26" s="47">
        <f t="shared" si="47"/>
        <v>31</v>
      </c>
      <c r="DZ26" s="47">
        <f t="shared" si="47"/>
        <v>30</v>
      </c>
      <c r="EA26" s="47">
        <f t="shared" si="47"/>
        <v>31</v>
      </c>
      <c r="EB26" s="47">
        <f t="shared" si="47"/>
        <v>30</v>
      </c>
      <c r="EC26" s="47">
        <f t="shared" si="47"/>
        <v>31</v>
      </c>
      <c r="ED26" s="47">
        <f t="shared" si="47"/>
        <v>31</v>
      </c>
      <c r="EE26" s="47">
        <f t="shared" si="47"/>
        <v>28</v>
      </c>
      <c r="EF26" s="47">
        <f t="shared" si="47"/>
        <v>31</v>
      </c>
      <c r="EG26" s="47">
        <f t="shared" si="47"/>
        <v>30</v>
      </c>
      <c r="EH26" s="47">
        <f t="shared" si="47"/>
        <v>31</v>
      </c>
      <c r="EI26" s="47">
        <f t="shared" si="47"/>
        <v>30</v>
      </c>
      <c r="EJ26" s="47">
        <f t="shared" si="47"/>
        <v>31</v>
      </c>
      <c r="EK26" s="47">
        <f t="shared" si="47"/>
        <v>31</v>
      </c>
      <c r="EL26" s="47">
        <f t="shared" si="47"/>
        <v>30</v>
      </c>
      <c r="EM26" s="47">
        <f t="shared" si="47"/>
        <v>31</v>
      </c>
      <c r="EN26" s="47">
        <f t="shared" si="47"/>
        <v>30</v>
      </c>
      <c r="EO26" s="47">
        <f t="shared" si="47"/>
        <v>31</v>
      </c>
      <c r="EP26" s="47">
        <f t="shared" si="47"/>
        <v>31</v>
      </c>
      <c r="EQ26" s="47">
        <f t="shared" si="47"/>
        <v>28</v>
      </c>
      <c r="ER26" s="47">
        <f t="shared" si="47"/>
        <v>31</v>
      </c>
      <c r="ES26" s="47">
        <f t="shared" si="47"/>
        <v>30</v>
      </c>
      <c r="ET26" s="47">
        <f t="shared" si="47"/>
        <v>31</v>
      </c>
      <c r="EU26" s="47">
        <f t="shared" si="47"/>
        <v>30</v>
      </c>
      <c r="EV26" s="47">
        <f t="shared" si="47"/>
        <v>31</v>
      </c>
      <c r="EW26" s="47">
        <f t="shared" si="47"/>
        <v>31</v>
      </c>
      <c r="EX26" s="47">
        <f t="shared" si="47"/>
        <v>30</v>
      </c>
      <c r="EY26" s="47">
        <f t="shared" si="47"/>
        <v>31</v>
      </c>
      <c r="EZ26" s="47">
        <f t="shared" si="47"/>
        <v>30</v>
      </c>
      <c r="FA26" s="47">
        <f t="shared" si="47"/>
        <v>31</v>
      </c>
      <c r="FB26" s="47">
        <f t="shared" si="47"/>
        <v>31</v>
      </c>
      <c r="FC26" s="47">
        <f t="shared" si="47"/>
        <v>28</v>
      </c>
      <c r="FD26" s="47">
        <f t="shared" si="47"/>
        <v>31</v>
      </c>
      <c r="FE26" s="47">
        <f t="shared" si="47"/>
        <v>30</v>
      </c>
      <c r="FF26" s="47">
        <f t="shared" si="47"/>
        <v>31</v>
      </c>
      <c r="FG26" s="47">
        <f t="shared" si="47"/>
        <v>30</v>
      </c>
      <c r="FH26" s="47">
        <f t="shared" si="47"/>
        <v>31</v>
      </c>
      <c r="FI26" s="47">
        <f t="shared" si="47"/>
        <v>31</v>
      </c>
      <c r="FJ26" s="47">
        <f t="shared" si="47"/>
        <v>30</v>
      </c>
      <c r="FK26" s="47">
        <f t="shared" si="47"/>
        <v>31</v>
      </c>
      <c r="FL26" s="47">
        <f t="shared" si="47"/>
        <v>30</v>
      </c>
      <c r="FM26" s="47">
        <f t="shared" si="47"/>
        <v>31</v>
      </c>
      <c r="FN26" s="47">
        <f t="shared" si="47"/>
        <v>31</v>
      </c>
      <c r="FO26" s="47">
        <f t="shared" si="47"/>
        <v>29</v>
      </c>
      <c r="FP26" s="47">
        <f t="shared" si="47"/>
        <v>31</v>
      </c>
      <c r="FQ26" s="47">
        <f t="shared" si="47"/>
        <v>30</v>
      </c>
      <c r="FR26" s="47">
        <f t="shared" si="47"/>
        <v>31</v>
      </c>
      <c r="FS26" s="47">
        <f t="shared" si="47"/>
        <v>30</v>
      </c>
      <c r="FT26" s="47">
        <f t="shared" si="47"/>
        <v>31</v>
      </c>
      <c r="FU26" s="47">
        <f t="shared" si="47"/>
        <v>31</v>
      </c>
      <c r="FV26" s="47">
        <f t="shared" si="47"/>
        <v>30</v>
      </c>
      <c r="FW26" s="47">
        <f t="shared" si="47"/>
        <v>31</v>
      </c>
      <c r="FX26" s="47">
        <f t="shared" si="47"/>
        <v>30</v>
      </c>
      <c r="FY26" s="47">
        <f t="shared" si="47"/>
        <v>31</v>
      </c>
      <c r="FZ26" s="47">
        <f t="shared" ref="FZ26:IK26" si="48">GA25-FZ25</f>
        <v>31</v>
      </c>
      <c r="GA26" s="47">
        <f t="shared" si="48"/>
        <v>28</v>
      </c>
      <c r="GB26" s="47">
        <f t="shared" si="48"/>
        <v>31</v>
      </c>
      <c r="GC26" s="47">
        <f t="shared" si="48"/>
        <v>30</v>
      </c>
      <c r="GD26" s="47">
        <f t="shared" si="48"/>
        <v>31</v>
      </c>
      <c r="GE26" s="47">
        <f t="shared" si="48"/>
        <v>30</v>
      </c>
      <c r="GF26" s="47">
        <f t="shared" si="48"/>
        <v>31</v>
      </c>
      <c r="GG26" s="47">
        <f t="shared" si="48"/>
        <v>31</v>
      </c>
      <c r="GH26" s="47">
        <f t="shared" si="48"/>
        <v>30</v>
      </c>
      <c r="GI26" s="47">
        <f t="shared" si="48"/>
        <v>31</v>
      </c>
      <c r="GJ26" s="47">
        <f t="shared" si="48"/>
        <v>30</v>
      </c>
      <c r="GK26" s="47">
        <f t="shared" si="48"/>
        <v>31</v>
      </c>
      <c r="GL26" s="47">
        <f t="shared" si="48"/>
        <v>31</v>
      </c>
      <c r="GM26" s="47">
        <f t="shared" si="48"/>
        <v>28</v>
      </c>
      <c r="GN26" s="47">
        <f t="shared" si="48"/>
        <v>31</v>
      </c>
      <c r="GO26" s="47">
        <f t="shared" si="48"/>
        <v>30</v>
      </c>
      <c r="GP26" s="47">
        <f t="shared" si="48"/>
        <v>31</v>
      </c>
      <c r="GQ26" s="47">
        <f t="shared" si="48"/>
        <v>30</v>
      </c>
      <c r="GR26" s="47">
        <f t="shared" si="48"/>
        <v>31</v>
      </c>
      <c r="GS26" s="47">
        <f t="shared" si="48"/>
        <v>31</v>
      </c>
      <c r="GT26" s="47">
        <f t="shared" si="48"/>
        <v>30</v>
      </c>
      <c r="GU26" s="47">
        <f t="shared" si="48"/>
        <v>31</v>
      </c>
      <c r="GV26" s="47">
        <f t="shared" si="48"/>
        <v>30</v>
      </c>
      <c r="GW26" s="47">
        <f t="shared" si="48"/>
        <v>31</v>
      </c>
      <c r="GX26" s="47">
        <f t="shared" si="48"/>
        <v>31</v>
      </c>
      <c r="GY26" s="47">
        <f t="shared" si="48"/>
        <v>28</v>
      </c>
      <c r="GZ26" s="47">
        <f t="shared" si="48"/>
        <v>31</v>
      </c>
      <c r="HA26" s="47">
        <f t="shared" si="48"/>
        <v>30</v>
      </c>
      <c r="HB26" s="47">
        <f t="shared" si="48"/>
        <v>31</v>
      </c>
      <c r="HC26" s="47">
        <f t="shared" si="48"/>
        <v>30</v>
      </c>
      <c r="HD26" s="47">
        <f t="shared" si="48"/>
        <v>31</v>
      </c>
      <c r="HE26" s="47">
        <f t="shared" si="48"/>
        <v>31</v>
      </c>
      <c r="HF26" s="47">
        <f t="shared" si="48"/>
        <v>30</v>
      </c>
      <c r="HG26" s="47">
        <f t="shared" si="48"/>
        <v>31</v>
      </c>
      <c r="HH26" s="47">
        <f t="shared" si="48"/>
        <v>30</v>
      </c>
      <c r="HI26" s="47">
        <f t="shared" si="48"/>
        <v>31</v>
      </c>
      <c r="HJ26" s="47">
        <f t="shared" si="48"/>
        <v>31</v>
      </c>
      <c r="HK26" s="47">
        <f t="shared" si="48"/>
        <v>29</v>
      </c>
      <c r="HL26" s="47">
        <f t="shared" si="48"/>
        <v>31</v>
      </c>
      <c r="HM26" s="47">
        <f t="shared" si="48"/>
        <v>30</v>
      </c>
      <c r="HN26" s="47">
        <f t="shared" si="48"/>
        <v>31</v>
      </c>
      <c r="HO26" s="47">
        <f t="shared" si="48"/>
        <v>30</v>
      </c>
      <c r="HP26" s="47">
        <f t="shared" si="48"/>
        <v>31</v>
      </c>
      <c r="HQ26" s="47">
        <f t="shared" si="48"/>
        <v>31</v>
      </c>
      <c r="HR26" s="47">
        <f t="shared" si="48"/>
        <v>30</v>
      </c>
      <c r="HS26" s="47">
        <f t="shared" si="48"/>
        <v>31</v>
      </c>
      <c r="HT26" s="47">
        <f t="shared" si="48"/>
        <v>30</v>
      </c>
      <c r="HU26" s="47">
        <f t="shared" si="48"/>
        <v>31</v>
      </c>
      <c r="HV26" s="47">
        <f t="shared" si="48"/>
        <v>31</v>
      </c>
      <c r="HW26" s="47">
        <f t="shared" si="48"/>
        <v>28</v>
      </c>
      <c r="HX26" s="47">
        <f t="shared" si="48"/>
        <v>31</v>
      </c>
      <c r="HY26" s="47">
        <f t="shared" si="48"/>
        <v>30</v>
      </c>
      <c r="HZ26" s="47">
        <f t="shared" si="48"/>
        <v>31</v>
      </c>
      <c r="IA26" s="47">
        <f t="shared" si="48"/>
        <v>30</v>
      </c>
      <c r="IB26" s="47">
        <f t="shared" si="48"/>
        <v>31</v>
      </c>
      <c r="IC26" s="47">
        <f t="shared" si="48"/>
        <v>31</v>
      </c>
      <c r="ID26" s="47">
        <f t="shared" si="48"/>
        <v>30</v>
      </c>
      <c r="IE26" s="47">
        <f t="shared" si="48"/>
        <v>31</v>
      </c>
      <c r="IF26" s="47">
        <f t="shared" si="48"/>
        <v>30</v>
      </c>
      <c r="IG26" s="47">
        <f t="shared" si="48"/>
        <v>31</v>
      </c>
      <c r="IH26" s="47">
        <f t="shared" si="48"/>
        <v>31</v>
      </c>
      <c r="II26" s="47">
        <f t="shared" si="48"/>
        <v>28</v>
      </c>
      <c r="IJ26" s="47">
        <f t="shared" si="48"/>
        <v>31</v>
      </c>
      <c r="IK26" s="47">
        <f t="shared" si="48"/>
        <v>30</v>
      </c>
      <c r="IL26" s="47">
        <f t="shared" ref="IL26:JD26" si="49">IM25-IL25</f>
        <v>31</v>
      </c>
      <c r="IM26" s="47">
        <f t="shared" si="49"/>
        <v>30</v>
      </c>
      <c r="IN26" s="47">
        <f t="shared" si="49"/>
        <v>31</v>
      </c>
      <c r="IO26" s="47">
        <f t="shared" si="49"/>
        <v>31</v>
      </c>
      <c r="IP26" s="47">
        <f t="shared" si="49"/>
        <v>30</v>
      </c>
      <c r="IQ26" s="47">
        <f t="shared" si="49"/>
        <v>31</v>
      </c>
      <c r="IR26" s="47">
        <f t="shared" si="49"/>
        <v>30</v>
      </c>
      <c r="IS26" s="47">
        <f t="shared" si="49"/>
        <v>31</v>
      </c>
      <c r="IT26" s="47">
        <f t="shared" si="49"/>
        <v>31</v>
      </c>
      <c r="IU26" s="47">
        <f t="shared" si="49"/>
        <v>28</v>
      </c>
      <c r="IV26" s="47">
        <f t="shared" si="49"/>
        <v>31</v>
      </c>
      <c r="IW26" s="47">
        <f t="shared" si="49"/>
        <v>30</v>
      </c>
      <c r="IX26" s="47">
        <f t="shared" si="49"/>
        <v>31</v>
      </c>
      <c r="IY26" s="47">
        <f t="shared" si="49"/>
        <v>30</v>
      </c>
      <c r="IZ26" s="47">
        <f t="shared" si="49"/>
        <v>31</v>
      </c>
      <c r="JA26" s="47">
        <f t="shared" si="49"/>
        <v>31</v>
      </c>
      <c r="JB26" s="47">
        <f t="shared" si="49"/>
        <v>30</v>
      </c>
      <c r="JC26" s="47">
        <f t="shared" si="49"/>
        <v>31</v>
      </c>
      <c r="JD26" s="47">
        <f t="shared" si="49"/>
        <v>30</v>
      </c>
      <c r="JE26" s="47">
        <v>31</v>
      </c>
      <c r="JF26" s="47">
        <f t="shared" ref="JF26" si="50">JG25-JF25</f>
        <v>31</v>
      </c>
      <c r="JG26" s="218">
        <f t="shared" ref="JG26" si="51">JH25-JG25</f>
        <v>29</v>
      </c>
      <c r="JH26" s="47">
        <f t="shared" ref="JH26" si="52">JI25-JH25</f>
        <v>31</v>
      </c>
      <c r="JI26" s="47">
        <f t="shared" ref="JI26" si="53">JJ25-JI25</f>
        <v>30</v>
      </c>
      <c r="JJ26" s="47">
        <f t="shared" ref="JJ26" si="54">JK25-JJ25</f>
        <v>31</v>
      </c>
      <c r="JK26" s="47">
        <f t="shared" ref="JK26" si="55">JL25-JK25</f>
        <v>30</v>
      </c>
      <c r="JL26" s="47">
        <f t="shared" ref="JL26" si="56">JM25-JL25</f>
        <v>31</v>
      </c>
      <c r="JM26" s="47">
        <f t="shared" ref="JM26" si="57">JN25-JM25</f>
        <v>31</v>
      </c>
      <c r="JN26" s="47">
        <f t="shared" ref="JN26" si="58">JO25-JN25</f>
        <v>30</v>
      </c>
      <c r="JO26" s="47">
        <f t="shared" ref="JO26" si="59">JP25-JO25</f>
        <v>31</v>
      </c>
      <c r="JP26" s="47">
        <f t="shared" ref="JP26" si="60">JQ25-JP25</f>
        <v>30</v>
      </c>
      <c r="JQ26" s="47">
        <f t="shared" ref="JQ26" si="61">JR25-JQ25</f>
        <v>31</v>
      </c>
      <c r="JR26" s="47">
        <f t="shared" ref="JR26" si="62">JS25-JR25</f>
        <v>31</v>
      </c>
      <c r="JS26" s="47">
        <f t="shared" ref="JS26" si="63">JT25-JS25</f>
        <v>28</v>
      </c>
      <c r="JT26" s="47">
        <f t="shared" ref="JT26" si="64">JU25-JT25</f>
        <v>31</v>
      </c>
      <c r="JU26" s="47">
        <f t="shared" ref="JU26" si="65">JV25-JU25</f>
        <v>30</v>
      </c>
      <c r="JV26" s="47">
        <f t="shared" ref="JV26" si="66">JW25-JV25</f>
        <v>31</v>
      </c>
      <c r="JW26" s="47">
        <f t="shared" ref="JW26" si="67">JX25-JW25</f>
        <v>30</v>
      </c>
      <c r="JX26" s="47">
        <f t="shared" ref="JX26" si="68">JY25-JX25</f>
        <v>31</v>
      </c>
      <c r="JY26" s="47">
        <f t="shared" ref="JY26" si="69">JZ25-JY25</f>
        <v>31</v>
      </c>
      <c r="JZ26" s="47">
        <f t="shared" ref="JZ26" si="70">KA25-JZ25</f>
        <v>30</v>
      </c>
      <c r="KA26" s="47">
        <f t="shared" ref="KA26" si="71">KB25-KA25</f>
        <v>31</v>
      </c>
      <c r="KB26" s="47">
        <f t="shared" ref="KB26" si="72">KC25-KB25</f>
        <v>30</v>
      </c>
      <c r="KC26" s="47">
        <f t="shared" ref="KC26" si="73">KD25-KC25</f>
        <v>31</v>
      </c>
      <c r="KD26" s="47">
        <f t="shared" ref="KD26" si="74">KE25-KD25</f>
        <v>31</v>
      </c>
      <c r="KE26" s="47">
        <f t="shared" ref="KE26" si="75">KF25-KE25</f>
        <v>28</v>
      </c>
      <c r="KF26" s="47">
        <f t="shared" ref="KF26" si="76">KG25-KF25</f>
        <v>31</v>
      </c>
      <c r="KG26" s="47">
        <f t="shared" ref="KG26" si="77">KH25-KG25</f>
        <v>30</v>
      </c>
      <c r="KH26" s="47">
        <f t="shared" ref="KH26" si="78">KI25-KH25</f>
        <v>31</v>
      </c>
      <c r="KI26" s="47">
        <f t="shared" ref="KI26" si="79">KJ25-KI25</f>
        <v>30</v>
      </c>
      <c r="KJ26" s="47">
        <f t="shared" ref="KJ26" si="80">KK25-KJ25</f>
        <v>31</v>
      </c>
      <c r="KK26" s="47">
        <f t="shared" ref="KK26" si="81">KL25-KK25</f>
        <v>31</v>
      </c>
      <c r="KL26" s="47">
        <f t="shared" ref="KL26" si="82">KM25-KL25</f>
        <v>30</v>
      </c>
      <c r="KM26" s="47">
        <f t="shared" ref="KM26" si="83">KN25-KM25</f>
        <v>31</v>
      </c>
      <c r="KN26" s="47">
        <f t="shared" ref="KN26" si="84">KO25-KN25</f>
        <v>30</v>
      </c>
      <c r="KO26" s="47">
        <f t="shared" ref="KO26" si="85">KP25-KO25</f>
        <v>31</v>
      </c>
      <c r="KP26" s="47">
        <f t="shared" ref="KP26" si="86">KQ25-KP25</f>
        <v>31</v>
      </c>
      <c r="KQ26" s="47">
        <f t="shared" ref="KQ26" si="87">KR25-KQ25</f>
        <v>28</v>
      </c>
      <c r="KR26" s="47">
        <f t="shared" ref="KR26" si="88">KS25-KR25</f>
        <v>31</v>
      </c>
      <c r="KS26" s="47">
        <f t="shared" ref="KS26" si="89">KT25-KS25</f>
        <v>30</v>
      </c>
      <c r="KT26" s="47">
        <f t="shared" ref="KT26" si="90">KU25-KT25</f>
        <v>31</v>
      </c>
      <c r="KU26" s="47">
        <f t="shared" ref="KU26" si="91">KV25-KU25</f>
        <v>30</v>
      </c>
      <c r="KV26" s="47">
        <f t="shared" ref="KV26" si="92">KW25-KV25</f>
        <v>31</v>
      </c>
      <c r="KW26" s="47">
        <f t="shared" ref="KW26" si="93">KX25-KW25</f>
        <v>31</v>
      </c>
      <c r="KX26" s="47">
        <f t="shared" ref="KX26" si="94">KY25-KX25</f>
        <v>30</v>
      </c>
      <c r="KY26" s="47">
        <f t="shared" ref="KY26" si="95">KZ25-KY25</f>
        <v>31</v>
      </c>
      <c r="KZ26" s="47">
        <f t="shared" ref="KZ26" si="96">LA25-KZ25</f>
        <v>30</v>
      </c>
      <c r="LA26" s="47">
        <f t="shared" ref="LA26" si="97">LB25-LA25</f>
        <v>31</v>
      </c>
      <c r="LB26" s="47">
        <f t="shared" ref="LB26" si="98">LC25-LB25</f>
        <v>31</v>
      </c>
      <c r="LC26" s="219">
        <f t="shared" ref="LC26" si="99">LD25-LC25</f>
        <v>29</v>
      </c>
      <c r="LD26" s="47">
        <f t="shared" ref="LD26" si="100">LE25-LD25</f>
        <v>31</v>
      </c>
      <c r="LE26" s="47">
        <f t="shared" ref="LE26" si="101">LF25-LE25</f>
        <v>30</v>
      </c>
      <c r="LF26" s="47">
        <f t="shared" ref="LF26" si="102">LG25-LF25</f>
        <v>31</v>
      </c>
      <c r="LG26" s="47">
        <f t="shared" ref="LG26" si="103">LH25-LG25</f>
        <v>30</v>
      </c>
      <c r="LH26" s="47">
        <f t="shared" ref="LH26" si="104">LI25-LH25</f>
        <v>31</v>
      </c>
      <c r="LI26" s="47">
        <f t="shared" ref="LI26" si="105">LJ25-LI25</f>
        <v>31</v>
      </c>
      <c r="LJ26" s="47">
        <f t="shared" ref="LJ26" si="106">LK25-LJ25</f>
        <v>30</v>
      </c>
      <c r="LK26" s="47">
        <f t="shared" ref="LK26" si="107">LL25-LK25</f>
        <v>31</v>
      </c>
      <c r="LL26" s="47">
        <f t="shared" ref="LL26" si="108">LM25-LL25</f>
        <v>30</v>
      </c>
      <c r="LM26" s="47">
        <f t="shared" ref="LM26" si="109">LN25-LM25</f>
        <v>31</v>
      </c>
      <c r="LN26" s="47">
        <f t="shared" ref="LN26" si="110">LO25-LN25</f>
        <v>31</v>
      </c>
      <c r="LO26" s="47">
        <f t="shared" ref="LO26" si="111">LP25-LO25</f>
        <v>28</v>
      </c>
      <c r="LP26" s="47">
        <f t="shared" ref="LP26" si="112">LQ25-LP25</f>
        <v>31</v>
      </c>
      <c r="LQ26" s="47">
        <f t="shared" ref="LQ26" si="113">LR25-LQ25</f>
        <v>30</v>
      </c>
      <c r="LR26" s="47">
        <f t="shared" ref="LR26" si="114">LS25-LR25</f>
        <v>31</v>
      </c>
      <c r="LS26" s="47">
        <f t="shared" ref="LS26" si="115">LT25-LS25</f>
        <v>30</v>
      </c>
      <c r="LT26" s="47">
        <f t="shared" ref="LT26" si="116">LU25-LT25</f>
        <v>31</v>
      </c>
      <c r="LU26" s="47">
        <f t="shared" ref="LU26" si="117">LV25-LU25</f>
        <v>31</v>
      </c>
      <c r="LV26" s="47">
        <f t="shared" ref="LV26" si="118">LW25-LV25</f>
        <v>30</v>
      </c>
      <c r="LW26" s="47">
        <f t="shared" ref="LW26" si="119">LX25-LW25</f>
        <v>31</v>
      </c>
      <c r="LX26" s="47">
        <f t="shared" ref="LX26" si="120">LY25-LX25</f>
        <v>30</v>
      </c>
      <c r="LY26" s="47">
        <f t="shared" ref="LY26" si="121">LZ25-LY25</f>
        <v>31</v>
      </c>
      <c r="LZ26" s="47">
        <f t="shared" ref="LZ26" si="122">MA25-LZ25</f>
        <v>31</v>
      </c>
      <c r="MA26" s="47">
        <f t="shared" ref="MA26" si="123">MB25-MA25</f>
        <v>28</v>
      </c>
      <c r="MB26" s="47">
        <f t="shared" ref="MB26" si="124">MC25-MB25</f>
        <v>31</v>
      </c>
      <c r="MC26" s="47">
        <f t="shared" ref="MC26" si="125">MD25-MC25</f>
        <v>30</v>
      </c>
      <c r="MD26" s="47">
        <f t="shared" ref="MD26" si="126">ME25-MD25</f>
        <v>31</v>
      </c>
      <c r="ME26" s="47">
        <f t="shared" ref="ME26" si="127">MF25-ME25</f>
        <v>30</v>
      </c>
      <c r="MF26" s="47">
        <f t="shared" ref="MF26" si="128">MG25-MF25</f>
        <v>31</v>
      </c>
      <c r="MG26" s="47">
        <f t="shared" ref="MG26" si="129">MH25-MG25</f>
        <v>31</v>
      </c>
      <c r="MH26" s="47">
        <f t="shared" ref="MH26" si="130">MI25-MH25</f>
        <v>30</v>
      </c>
      <c r="MI26" s="47">
        <f t="shared" ref="MI26" si="131">MJ25-MI25</f>
        <v>31</v>
      </c>
      <c r="MJ26" s="47">
        <f>MK25-MJ25</f>
        <v>30</v>
      </c>
      <c r="MK26" s="47">
        <v>31</v>
      </c>
      <c r="ML26" s="47"/>
      <c r="MM26" s="47"/>
      <c r="MN26" s="47"/>
    </row>
    <row r="27" spans="1:417" x14ac:dyDescent="0.2">
      <c r="A27" s="220" t="s">
        <v>32</v>
      </c>
      <c r="B27" s="221">
        <v>679.1</v>
      </c>
      <c r="C27" s="222">
        <v>594.5</v>
      </c>
      <c r="D27" s="221">
        <v>562.79999999999995</v>
      </c>
      <c r="E27" s="221">
        <v>418.3</v>
      </c>
      <c r="F27" s="221">
        <v>241.3</v>
      </c>
      <c r="G27" s="221">
        <v>119.2</v>
      </c>
      <c r="H27" s="221">
        <v>31.9</v>
      </c>
      <c r="I27" s="221">
        <v>24.8</v>
      </c>
      <c r="J27" s="221">
        <v>114.3</v>
      </c>
      <c r="K27" s="221">
        <v>353.7</v>
      </c>
      <c r="L27" s="221">
        <v>539.20000000000005</v>
      </c>
      <c r="M27" s="221">
        <v>699.4</v>
      </c>
      <c r="N27" s="223">
        <v>670.7</v>
      </c>
      <c r="O27" s="223">
        <v>588</v>
      </c>
      <c r="P27" s="223">
        <v>559.9</v>
      </c>
      <c r="Q27" s="223">
        <v>414</v>
      </c>
      <c r="R27" s="223">
        <v>239.3</v>
      </c>
      <c r="S27" s="223">
        <v>115.8</v>
      </c>
      <c r="T27" s="223">
        <v>32.200000000000003</v>
      </c>
      <c r="U27" s="223">
        <v>23.9</v>
      </c>
      <c r="V27" s="223">
        <v>111.4</v>
      </c>
      <c r="W27" s="223">
        <v>350</v>
      </c>
      <c r="X27" s="223">
        <v>533.79999999999995</v>
      </c>
      <c r="Y27" s="223">
        <v>695.8</v>
      </c>
      <c r="Z27" s="221">
        <f>'HDD Data'!B5</f>
        <v>664.5</v>
      </c>
      <c r="AA27" s="221">
        <f>'HDD Data'!C5</f>
        <v>604.19999999999982</v>
      </c>
      <c r="AB27" s="221">
        <f>'HDD Data'!D5</f>
        <v>554.1</v>
      </c>
      <c r="AC27" s="221">
        <f>'HDD Data'!E5</f>
        <v>407.09999999999997</v>
      </c>
      <c r="AD27" s="221">
        <f>'HDD Data'!F5</f>
        <v>237.00000000000006</v>
      </c>
      <c r="AE27" s="221">
        <f>'HDD Data'!G5</f>
        <v>110.10000000000004</v>
      </c>
      <c r="AF27" s="221">
        <f>'HDD Data'!H5</f>
        <v>30.100000000000009</v>
      </c>
      <c r="AG27" s="221">
        <f>'HDD Data'!I5</f>
        <v>21.90000000000002</v>
      </c>
      <c r="AH27" s="221">
        <f>'HDD Data'!J5</f>
        <v>110.1</v>
      </c>
      <c r="AI27" s="221">
        <f>'HDD Data'!K5</f>
        <v>346.89999999999992</v>
      </c>
      <c r="AJ27" s="221">
        <f>'HDD Data'!L5</f>
        <v>535.70000000000005</v>
      </c>
      <c r="AK27" s="221">
        <f>'HDD Data'!M5</f>
        <v>715.10000000000014</v>
      </c>
      <c r="AL27" s="221">
        <f>'HDD Data'!N5</f>
        <v>656.49999999999989</v>
      </c>
      <c r="AM27" s="221">
        <f>'HDD Data'!O5</f>
        <v>576.79999999999995</v>
      </c>
      <c r="AN27" s="221">
        <f>'HDD Data'!P5</f>
        <v>547</v>
      </c>
      <c r="AO27" s="221">
        <f>'HDD Data'!Q5</f>
        <v>402.40000000000003</v>
      </c>
      <c r="AP27" s="221">
        <f>'HDD Data'!R5</f>
        <v>231.69999999999996</v>
      </c>
      <c r="AQ27" s="221">
        <f>'HDD Data'!S5</f>
        <v>108.7</v>
      </c>
      <c r="AR27" s="221">
        <f>'HDD Data'!T5</f>
        <v>28.900000000000027</v>
      </c>
      <c r="AS27" s="221">
        <f>'HDD Data'!U5</f>
        <v>20.799999999999969</v>
      </c>
      <c r="AT27" s="221">
        <f>'HDD Data'!V5</f>
        <v>108.9</v>
      </c>
      <c r="AU27" s="221">
        <f>'HDD Data'!W5</f>
        <v>343.09999999999991</v>
      </c>
      <c r="AV27" s="221">
        <f>'HDD Data'!X5</f>
        <v>531.19999999999993</v>
      </c>
      <c r="AW27" s="221">
        <f>'HDD Data'!Y5</f>
        <v>707.50000000000011</v>
      </c>
      <c r="AX27" s="221">
        <f>'HDD Data'!Z5</f>
        <v>661.99999999999989</v>
      </c>
      <c r="AY27" s="221">
        <f>'HDD Data'!AA5</f>
        <v>577.09999999999991</v>
      </c>
      <c r="AZ27" s="221">
        <f>'HDD Data'!AB5</f>
        <v>547.5</v>
      </c>
      <c r="BA27" s="221">
        <f>'HDD Data'!AC5</f>
        <v>399.5</v>
      </c>
      <c r="BB27" s="221">
        <f>'HDD Data'!AD5</f>
        <v>227.59999999999997</v>
      </c>
      <c r="BC27" s="221">
        <f>'HDD Data'!AE5</f>
        <v>104.20000000000002</v>
      </c>
      <c r="BD27" s="221">
        <f>'HDD Data'!AF5</f>
        <v>26.000000000000007</v>
      </c>
      <c r="BE27" s="221">
        <f>'HDD Data'!AG5</f>
        <v>18.099999999999973</v>
      </c>
      <c r="BF27" s="221">
        <f>'HDD Data'!AH5</f>
        <v>108.6</v>
      </c>
      <c r="BG27" s="221">
        <f>'HDD Data'!AI5</f>
        <v>342.00000000000006</v>
      </c>
      <c r="BH27" s="221">
        <f>'HDD Data'!AJ5</f>
        <v>528.20000000000005</v>
      </c>
      <c r="BI27" s="221">
        <f>'HDD Data'!AK5</f>
        <v>704.69999999999993</v>
      </c>
      <c r="BJ27" s="221">
        <f>'HDD Data'!AL5</f>
        <v>660.59999999999991</v>
      </c>
      <c r="BK27" s="221">
        <f>'HDD Data'!AM5</f>
        <v>568.4</v>
      </c>
      <c r="BL27" s="221">
        <f>'HDD Data'!AN5</f>
        <v>542.80000000000018</v>
      </c>
      <c r="BM27" s="221">
        <f>'HDD Data'!AO5</f>
        <v>393.4</v>
      </c>
      <c r="BN27" s="221">
        <f>'HDD Data'!AP5</f>
        <v>222.39999999999998</v>
      </c>
      <c r="BO27" s="221">
        <f>'HDD Data'!AQ5</f>
        <v>100.29999999999998</v>
      </c>
      <c r="BP27" s="221">
        <f>'HDD Data'!AR5</f>
        <v>24.600000000000023</v>
      </c>
      <c r="BQ27" s="221">
        <f>'HDD Data'!AS5</f>
        <v>17.29999999999999</v>
      </c>
      <c r="BR27" s="221">
        <f>'HDD Data'!AT5</f>
        <v>108.3</v>
      </c>
      <c r="BS27" s="221">
        <f>'HDD Data'!AU5</f>
        <v>339.39999999999992</v>
      </c>
      <c r="BT27" s="221">
        <f>'HDD Data'!AV5</f>
        <v>521.29999999999984</v>
      </c>
      <c r="BU27" s="221">
        <f>'HDD Data'!AW5</f>
        <v>700.3</v>
      </c>
      <c r="BV27" s="221">
        <f>'HDD Data'!AX5</f>
        <v>656.69999999999993</v>
      </c>
      <c r="BW27" s="221">
        <f>'HDD Data'!AY5</f>
        <v>583.09999999999991</v>
      </c>
      <c r="BX27" s="221">
        <f>'HDD Data'!AZ5</f>
        <v>537.29999999999995</v>
      </c>
      <c r="BY27" s="221">
        <f>'HDD Data'!BA5</f>
        <v>389.9</v>
      </c>
      <c r="BZ27" s="221">
        <f>'HDD Data'!BB5</f>
        <v>219.9</v>
      </c>
      <c r="CA27" s="221">
        <f>'HDD Data'!BC5</f>
        <v>94.59999999999998</v>
      </c>
      <c r="CB27" s="221">
        <f>'HDD Data'!BD5</f>
        <v>22.400000000000027</v>
      </c>
      <c r="CC27" s="221">
        <f>'HDD Data'!BE5</f>
        <v>16.600000000000023</v>
      </c>
      <c r="CD27" s="221">
        <f>'HDD Data'!BF5</f>
        <v>107.5</v>
      </c>
      <c r="CE27" s="221">
        <f>'HDD Data'!BG5</f>
        <v>337.80000000000007</v>
      </c>
      <c r="CF27" s="221">
        <f>'HDD Data'!BH5</f>
        <v>520.6</v>
      </c>
      <c r="CG27" s="221">
        <f>'HDD Data'!BI5</f>
        <v>697</v>
      </c>
      <c r="CH27" s="221">
        <f>'HDD Data'!BJ5</f>
        <v>652.09999999999991</v>
      </c>
      <c r="CI27" s="221">
        <f>'HDD Data'!BK5</f>
        <v>564.29999999999995</v>
      </c>
      <c r="CJ27" s="221">
        <f>'HDD Data'!BL5</f>
        <v>538.80000000000007</v>
      </c>
      <c r="CK27" s="221">
        <f>'HDD Data'!BM5</f>
        <v>389.8</v>
      </c>
      <c r="CL27" s="221">
        <f>'HDD Data'!BN5</f>
        <v>219.1</v>
      </c>
      <c r="CM27" s="221">
        <f>'HDD Data'!BO5</f>
        <v>95.7</v>
      </c>
      <c r="CN27" s="221">
        <f>'HDD Data'!BP5</f>
        <v>21.800000000000047</v>
      </c>
      <c r="CO27" s="221">
        <f>'HDD Data'!BQ5</f>
        <v>16.500000000000014</v>
      </c>
      <c r="CP27" s="221">
        <f>'HDD Data'!BR5</f>
        <v>106.29999999999998</v>
      </c>
      <c r="CQ27" s="221">
        <f>'HDD Data'!BS5</f>
        <v>333.2000000000001</v>
      </c>
      <c r="CR27" s="221">
        <f>'HDD Data'!BT5</f>
        <v>520.70000000000005</v>
      </c>
      <c r="CS27" s="221">
        <f>'HDD Data'!BU5</f>
        <v>692.7</v>
      </c>
      <c r="CT27" s="221">
        <f>'HDD Data'!BV5</f>
        <v>650.59999999999991</v>
      </c>
      <c r="CU27" s="221">
        <f>'HDD Data'!BW5</f>
        <v>559.20000000000005</v>
      </c>
      <c r="CV27" s="221">
        <f>'HDD Data'!BX5</f>
        <v>539.5</v>
      </c>
      <c r="CW27" s="221">
        <f>'HDD Data'!BY5</f>
        <v>388.7000000000001</v>
      </c>
      <c r="CX27" s="221">
        <f>'HDD Data'!BZ5</f>
        <v>219.3</v>
      </c>
      <c r="CY27" s="221">
        <f>'HDD Data'!CA5</f>
        <v>94.4</v>
      </c>
      <c r="CZ27" s="221">
        <f>'HDD Data'!CB5</f>
        <v>21.700000000000038</v>
      </c>
      <c r="DA27" s="221">
        <f>'HDD Data'!CC5</f>
        <v>16.200000000000017</v>
      </c>
      <c r="DB27" s="221">
        <f>'HDD Data'!CD5</f>
        <v>106.59999999999998</v>
      </c>
      <c r="DC27" s="221">
        <f>'HDD Data'!CE5</f>
        <v>335.6</v>
      </c>
      <c r="DD27" s="221">
        <f>'HDD Data'!CF5</f>
        <v>517.20000000000005</v>
      </c>
      <c r="DE27" s="221">
        <f>'HDD Data'!CG5</f>
        <v>695.1</v>
      </c>
      <c r="DF27" s="221">
        <f>'HDD Data'!CH5</f>
        <v>650.9000000000002</v>
      </c>
      <c r="DG27" s="221">
        <f>'HDD Data'!CI5</f>
        <v>562</v>
      </c>
      <c r="DH27" s="221">
        <f>'HDD Data'!CJ5</f>
        <v>540.6</v>
      </c>
      <c r="DI27" s="221">
        <f>'HDD Data'!CK5</f>
        <v>387.29999999999995</v>
      </c>
      <c r="DJ27" s="221">
        <f>'HDD Data'!CL5</f>
        <v>220.00000000000003</v>
      </c>
      <c r="DK27" s="221">
        <f>'HDD Data'!CM5</f>
        <v>96.899999999999977</v>
      </c>
      <c r="DL27" s="221">
        <f>'HDD Data'!CN5</f>
        <v>21.900000000000048</v>
      </c>
      <c r="DM27" s="221">
        <f>'HDD Data'!CO5</f>
        <v>16.000000000000036</v>
      </c>
      <c r="DN27" s="221">
        <f>'HDD Data'!CP5</f>
        <v>102.7</v>
      </c>
      <c r="DO27" s="221">
        <f>'HDD Data'!CQ5</f>
        <v>337.09999999999997</v>
      </c>
      <c r="DP27" s="221">
        <f>'HDD Data'!CR5</f>
        <v>512.6</v>
      </c>
      <c r="DQ27" s="221">
        <f>'HDD Data'!CS5</f>
        <v>692</v>
      </c>
      <c r="DR27" s="221">
        <f>'HDD Data'!CT5</f>
        <v>647.19999999999993</v>
      </c>
      <c r="DS27" s="221">
        <f>'HDD Data'!CU5</f>
        <v>578.79999999999995</v>
      </c>
      <c r="DT27" s="221">
        <f>'HDD Data'!CV5</f>
        <v>540.1</v>
      </c>
      <c r="DU27" s="221">
        <f>'HDD Data'!CW5</f>
        <v>389.90000000000003</v>
      </c>
      <c r="DV27" s="221">
        <f>'HDD Data'!CX5</f>
        <v>219.29999999999993</v>
      </c>
      <c r="DW27" s="221">
        <f>'HDD Data'!CY5</f>
        <v>94.799999999999983</v>
      </c>
      <c r="DX27" s="221">
        <f>'HDD Data'!CZ5</f>
        <v>21.600000000000037</v>
      </c>
      <c r="DY27" s="221">
        <f>'HDD Data'!DA5</f>
        <v>15.899999999999991</v>
      </c>
      <c r="DZ27" s="221">
        <f>'HDD Data'!DB5</f>
        <v>100.19999999999999</v>
      </c>
      <c r="EA27" s="221">
        <f>'HDD Data'!DC5</f>
        <v>336.3</v>
      </c>
      <c r="EB27" s="221">
        <f>'HDD Data'!DD5</f>
        <v>514.69999999999993</v>
      </c>
      <c r="EC27" s="221">
        <f>'HDD Data'!DE5</f>
        <v>684.59999999999991</v>
      </c>
      <c r="ED27" s="221">
        <f>'HDD Data'!DF5</f>
        <v>641.79999999999984</v>
      </c>
      <c r="EE27" s="221">
        <f>'HDD Data'!DG5</f>
        <v>554.20000000000005</v>
      </c>
      <c r="EF27" s="221">
        <f>'HDD Data'!DH5</f>
        <v>535.6</v>
      </c>
      <c r="EG27" s="221">
        <f>'HDD Data'!DI5</f>
        <v>386.2</v>
      </c>
      <c r="EH27" s="221">
        <f>'HDD Data'!DJ5</f>
        <v>218.70000000000002</v>
      </c>
      <c r="EI27" s="221">
        <f>'HDD Data'!DK5</f>
        <v>93.5</v>
      </c>
      <c r="EJ27" s="221">
        <f>'HDD Data'!DL5</f>
        <v>21.500000000000028</v>
      </c>
      <c r="EK27" s="221">
        <f>'HDD Data'!DM5</f>
        <v>15.899999999999991</v>
      </c>
      <c r="EL27" s="221">
        <f>'HDD Data'!DN5</f>
        <v>98</v>
      </c>
      <c r="EM27" s="221">
        <f>'HDD Data'!DO5</f>
        <v>332.5</v>
      </c>
      <c r="EN27" s="221">
        <f>'HDD Data'!DP5</f>
        <v>509.50000000000011</v>
      </c>
      <c r="EO27" s="221">
        <f>'HDD Data'!DQ5</f>
        <v>678.8</v>
      </c>
      <c r="EP27" s="221">
        <f>'HDD Data'!DR5</f>
        <v>642.09999999999991</v>
      </c>
      <c r="EQ27" s="221">
        <f>'HDD Data'!DS5</f>
        <v>551.00000000000011</v>
      </c>
      <c r="ER27" s="221">
        <f>'HDD Data'!DT5</f>
        <v>532.29999999999995</v>
      </c>
      <c r="ES27" s="221">
        <f>'HDD Data'!DU5</f>
        <v>383.39999999999992</v>
      </c>
      <c r="ET27" s="221">
        <f>'HDD Data'!DV5</f>
        <v>220.3</v>
      </c>
      <c r="EU27" s="221">
        <f>'HDD Data'!DW5</f>
        <v>91.700000000000031</v>
      </c>
      <c r="EV27" s="221">
        <f>'HDD Data'!DX5</f>
        <v>21.200000000000003</v>
      </c>
      <c r="EW27" s="221">
        <f>'HDD Data'!DY5</f>
        <v>15.899999999999999</v>
      </c>
      <c r="EX27" s="221">
        <f>'HDD Data'!DZ5</f>
        <v>96.299999999999983</v>
      </c>
      <c r="EY27" s="221">
        <f>'HDD Data'!EA5</f>
        <v>330.20000000000005</v>
      </c>
      <c r="EZ27" s="221">
        <f>'HDD Data'!EB5</f>
        <v>511.29999999999995</v>
      </c>
      <c r="FA27" s="221">
        <f>'HDD Data'!EC5</f>
        <v>678.09999999999991</v>
      </c>
      <c r="FB27" s="221">
        <f>'HDD Data'!ED5</f>
        <v>645.30000000000018</v>
      </c>
      <c r="FC27" s="221">
        <f>'HDD Data'!EE5</f>
        <v>542.1</v>
      </c>
      <c r="FD27" s="221">
        <f>'HDD Data'!EF5</f>
        <v>530.70000000000005</v>
      </c>
      <c r="FE27" s="221">
        <f>'HDD Data'!EG5</f>
        <v>382.99999999999994</v>
      </c>
      <c r="FF27" s="221">
        <f>'HDD Data'!EH5</f>
        <v>222.5</v>
      </c>
      <c r="FG27" s="221">
        <f>'HDD Data'!EI5</f>
        <v>89.9</v>
      </c>
      <c r="FH27" s="221">
        <f>'HDD Data'!EJ5</f>
        <v>20.79999999999999</v>
      </c>
      <c r="FI27" s="221">
        <f>'HDD Data'!EK5</f>
        <v>15.699999999999996</v>
      </c>
      <c r="FJ27" s="221">
        <f>'HDD Data'!EL5</f>
        <v>93.5</v>
      </c>
      <c r="FK27" s="221">
        <f>'HDD Data'!EM5</f>
        <v>324.59999999999991</v>
      </c>
      <c r="FL27" s="221">
        <f>'HDD Data'!EN5</f>
        <v>509.10000000000014</v>
      </c>
      <c r="FM27" s="221">
        <f>'HDD Data'!EO5</f>
        <v>677.4</v>
      </c>
      <c r="FN27" s="221">
        <f>'HDD Data'!EP5</f>
        <v>647.49999999999989</v>
      </c>
      <c r="FO27" s="221">
        <f>'HDD Data'!EQ5</f>
        <v>558.9</v>
      </c>
      <c r="FP27" s="221">
        <f>'HDD Data'!ER5</f>
        <v>525.1</v>
      </c>
      <c r="FQ27" s="221">
        <f>'HDD Data'!ES5</f>
        <v>381</v>
      </c>
      <c r="FR27" s="221">
        <f>'HDD Data'!ET5</f>
        <v>222.10000000000002</v>
      </c>
      <c r="FS27" s="221">
        <f>'HDD Data'!EU5</f>
        <v>86.299999999999983</v>
      </c>
      <c r="FT27" s="221">
        <f>'HDD Data'!EV5</f>
        <v>19.699999999999989</v>
      </c>
      <c r="FU27" s="221">
        <f>'HDD Data'!EW5</f>
        <v>15.399999999999999</v>
      </c>
      <c r="FV27" s="221">
        <f>'HDD Data'!EX5</f>
        <v>93.300000000000011</v>
      </c>
      <c r="FW27" s="221">
        <f>'HDD Data'!EY5</f>
        <v>322.5</v>
      </c>
      <c r="FX27" s="221">
        <f>'HDD Data'!EZ5</f>
        <v>506.39999999999986</v>
      </c>
      <c r="FY27" s="221">
        <f>'HDD Data'!FA5</f>
        <v>678.5</v>
      </c>
      <c r="FZ27" s="221">
        <f>'HDD Data'!FB5</f>
        <v>646.39999999999986</v>
      </c>
      <c r="GA27" s="221">
        <f>'HDD Data'!FC5</f>
        <v>536.30000000000007</v>
      </c>
      <c r="GB27" s="221">
        <f>'HDD Data'!FD5</f>
        <v>521.79999999999995</v>
      </c>
      <c r="GC27" s="221">
        <f>'HDD Data'!FE5</f>
        <v>377.09999999999997</v>
      </c>
      <c r="GD27" s="221">
        <f>'HDD Data'!FF5</f>
        <v>220.6</v>
      </c>
      <c r="GE27" s="221">
        <f>'HDD Data'!FG5</f>
        <v>81.7</v>
      </c>
      <c r="GF27" s="221">
        <f>'HDD Data'!FH5</f>
        <v>17.899999999999999</v>
      </c>
      <c r="GG27" s="221">
        <f>'HDD Data'!FI5</f>
        <v>14.500000000000007</v>
      </c>
      <c r="GH27" s="221">
        <f>'HDD Data'!FJ5</f>
        <v>93.600000000000009</v>
      </c>
      <c r="GI27" s="221">
        <f>'HDD Data'!FK5</f>
        <v>320.40000000000003</v>
      </c>
      <c r="GJ27" s="221">
        <f>'HDD Data'!FL5</f>
        <v>501.2</v>
      </c>
      <c r="GK27" s="221">
        <f>'HDD Data'!FM5</f>
        <v>677.09999999999991</v>
      </c>
      <c r="GL27" s="221">
        <f>'HDD Data'!FN5</f>
        <v>642.5</v>
      </c>
      <c r="GM27" s="221">
        <f>'HDD Data'!FO5</f>
        <v>532.50000000000011</v>
      </c>
      <c r="GN27" s="221">
        <f>'HDD Data'!FP5</f>
        <v>518.5</v>
      </c>
      <c r="GO27" s="221">
        <f>'HDD Data'!FQ5</f>
        <v>374.6</v>
      </c>
      <c r="GP27" s="221">
        <f>'HDD Data'!FR5</f>
        <v>218.8</v>
      </c>
      <c r="GQ27" s="221">
        <f>'HDD Data'!FS5</f>
        <v>79.300000000000011</v>
      </c>
      <c r="GR27" s="221">
        <f>'HDD Data'!FT5</f>
        <v>16.799999999999983</v>
      </c>
      <c r="GS27" s="221">
        <f>'HDD Data'!FU5</f>
        <v>13.599999999999994</v>
      </c>
      <c r="GT27" s="221">
        <f>'HDD Data'!FV5</f>
        <v>91.200000000000017</v>
      </c>
      <c r="GU27" s="221">
        <f>'HDD Data'!FW5</f>
        <v>320.89999999999992</v>
      </c>
      <c r="GV27" s="221">
        <f>'HDD Data'!FX5</f>
        <v>499.70000000000005</v>
      </c>
      <c r="GW27" s="221">
        <f>'HDD Data'!FY5</f>
        <v>673.5</v>
      </c>
      <c r="GX27" s="221">
        <f>'HDD Data'!FZ5</f>
        <v>644.6</v>
      </c>
      <c r="GY27" s="221">
        <f>'HDD Data'!GA5</f>
        <v>533.50000000000011</v>
      </c>
      <c r="GZ27" s="221">
        <f>'HDD Data'!GB5</f>
        <v>517.09999999999991</v>
      </c>
      <c r="HA27" s="221">
        <f>'HDD Data'!GC5</f>
        <v>373.20000000000005</v>
      </c>
      <c r="HB27" s="221">
        <f>'HDD Data'!GD5</f>
        <v>220.09999999999997</v>
      </c>
      <c r="HC27" s="221">
        <f>'HDD Data'!GE5</f>
        <v>78.700000000000017</v>
      </c>
      <c r="HD27" s="221">
        <f>'HDD Data'!GF5</f>
        <v>16.09999999999998</v>
      </c>
      <c r="HE27" s="221">
        <f>'HDD Data'!GG5</f>
        <v>13.300000000000011</v>
      </c>
      <c r="HF27" s="221">
        <f>'HDD Data'!GH5</f>
        <v>89.000000000000014</v>
      </c>
      <c r="HG27" s="221">
        <f>'HDD Data'!GI5</f>
        <v>318.3</v>
      </c>
      <c r="HH27" s="221">
        <f>'HDD Data'!GJ5</f>
        <v>495.9</v>
      </c>
      <c r="HI27" s="221">
        <f>'HDD Data'!GK5</f>
        <v>671.69999999999993</v>
      </c>
      <c r="HJ27" s="221">
        <f>'HDD Data'!GL5</f>
        <v>646.30000000000007</v>
      </c>
      <c r="HK27" s="221">
        <f>'HDD Data'!GM5</f>
        <v>548.80000000000018</v>
      </c>
      <c r="HL27" s="221">
        <f>'HDD Data'!GN5</f>
        <v>513.70000000000005</v>
      </c>
      <c r="HM27" s="221">
        <f>'HDD Data'!GO5</f>
        <v>372.9</v>
      </c>
      <c r="HN27" s="221">
        <f>'HDD Data'!GP5</f>
        <v>222.50000000000003</v>
      </c>
      <c r="HO27" s="221">
        <f>'HDD Data'!GQ5</f>
        <v>77.7</v>
      </c>
      <c r="HP27" s="221">
        <f>'HDD Data'!GR5</f>
        <v>15.899999999999991</v>
      </c>
      <c r="HQ27" s="221">
        <f>'HDD Data'!GS5</f>
        <v>12.699999999999982</v>
      </c>
      <c r="HR27" s="221">
        <f>'HDD Data'!GT5</f>
        <v>85.199999999999989</v>
      </c>
      <c r="HS27" s="221">
        <f>'HDD Data'!GU5</f>
        <v>318</v>
      </c>
      <c r="HT27" s="221">
        <f>'HDD Data'!GV5</f>
        <v>493.40000000000003</v>
      </c>
      <c r="HU27" s="221">
        <f>'HDD Data'!GW5</f>
        <v>666.9</v>
      </c>
      <c r="HV27" s="221">
        <f>'HDD Data'!GX5</f>
        <v>644.09999999999991</v>
      </c>
      <c r="HW27" s="221">
        <f>'HDD Data'!GY5</f>
        <v>526.4</v>
      </c>
      <c r="HX27" s="221">
        <f>'HDD Data'!GZ5</f>
        <v>512.80000000000007</v>
      </c>
      <c r="HY27" s="221">
        <f>'HDD Data'!HA5</f>
        <v>372.7</v>
      </c>
      <c r="HZ27" s="221">
        <f>'HDD Data'!HB5</f>
        <v>221.5</v>
      </c>
      <c r="IA27" s="221">
        <f>'HDD Data'!HC5</f>
        <v>76.899999999999991</v>
      </c>
      <c r="IB27" s="221">
        <f>'HDD Data'!HD5</f>
        <v>16.399999999999949</v>
      </c>
      <c r="IC27" s="221">
        <f>'HDD Data'!HE5</f>
        <v>11.399999999999963</v>
      </c>
      <c r="ID27" s="221">
        <f>'HDD Data'!HF5</f>
        <v>84</v>
      </c>
      <c r="IE27" s="221">
        <f>'HDD Data'!HG5</f>
        <v>316.49999999999994</v>
      </c>
      <c r="IF27" s="221">
        <f>'HDD Data'!HH5</f>
        <v>491.49999999999989</v>
      </c>
      <c r="IG27" s="221">
        <f>'HDD Data'!HI5</f>
        <v>668.00000000000011</v>
      </c>
      <c r="IH27" s="221">
        <f>'HDD Data'!HJ5</f>
        <v>633.09999999999991</v>
      </c>
      <c r="II27" s="221">
        <f>'HDD Data'!HK5</f>
        <v>518.20000000000005</v>
      </c>
      <c r="IJ27" s="221">
        <f>'HDD Data'!HL5</f>
        <v>501.99999999999994</v>
      </c>
      <c r="IK27" s="221">
        <f>'HDD Data'!HM5</f>
        <v>369.80000000000007</v>
      </c>
      <c r="IL27" s="221">
        <f>'HDD Data'!HN5</f>
        <v>213.5</v>
      </c>
      <c r="IM27" s="221">
        <f>'HDD Data'!HO5</f>
        <v>73.499999999999986</v>
      </c>
      <c r="IN27" s="221">
        <f>'HDD Data'!HP5</f>
        <v>15.199999999999967</v>
      </c>
      <c r="IO27" s="221">
        <f>'HDD Data'!HQ5</f>
        <v>10.19999999999996</v>
      </c>
      <c r="IP27" s="221">
        <f>'HDD Data'!HR5</f>
        <v>78.600000000000009</v>
      </c>
      <c r="IQ27" s="221">
        <f>'HDD Data'!HS5</f>
        <v>314.5</v>
      </c>
      <c r="IR27" s="221">
        <f>'HDD Data'!HT5</f>
        <v>478.3</v>
      </c>
      <c r="IS27" s="221">
        <f>'HDD Data'!HU5</f>
        <v>661.00000000000011</v>
      </c>
      <c r="IT27" s="221">
        <f>'HDD Data'!HV5</f>
        <v>638.80000000000007</v>
      </c>
      <c r="IU27" s="221">
        <f>'HDD Data'!HW5</f>
        <v>522.79999999999995</v>
      </c>
      <c r="IV27" s="221">
        <f>'HDD Data'!HX5</f>
        <v>505.4</v>
      </c>
      <c r="IW27" s="221">
        <f>'HDD Data'!HY5</f>
        <v>373.10000000000014</v>
      </c>
      <c r="IX27" s="221">
        <f>'HDD Data'!HZ5</f>
        <v>215.4</v>
      </c>
      <c r="IY27" s="221">
        <f>'HDD Data'!IA5</f>
        <v>75.100000000000009</v>
      </c>
      <c r="IZ27" s="221">
        <f>'HDD Data'!IB5</f>
        <v>15.09999999999998</v>
      </c>
      <c r="JA27" s="221">
        <f>'HDD Data'!IC5</f>
        <v>10.199999999999989</v>
      </c>
      <c r="JB27" s="221">
        <f>'HDD Data'!ID5</f>
        <v>80.2</v>
      </c>
      <c r="JC27" s="221">
        <f>'HDD Data'!IE5</f>
        <v>315.09999999999997</v>
      </c>
      <c r="JD27" s="221">
        <f>'HDD Data'!IF5</f>
        <v>485.6</v>
      </c>
      <c r="JE27" s="221">
        <f>'HDD Data'!IG5</f>
        <v>666.6</v>
      </c>
      <c r="JF27" s="221">
        <f>'HDD Data'!IH5</f>
        <v>633.4</v>
      </c>
      <c r="JG27" s="221">
        <f>'HDD Data'!II5</f>
        <v>535.20000000000005</v>
      </c>
      <c r="JH27" s="221">
        <f>'HDD Data'!IJ5</f>
        <v>501.90000000000009</v>
      </c>
      <c r="JI27" s="221">
        <f>'HDD Data'!IK5</f>
        <v>369.99999999999989</v>
      </c>
      <c r="JJ27" s="221">
        <f>'HDD Data'!IL5</f>
        <v>213.69999999999993</v>
      </c>
      <c r="JK27" s="221">
        <f>'HDD Data'!IM5</f>
        <v>73.500000000000014</v>
      </c>
      <c r="JL27" s="221">
        <f>'HDD Data'!IN5</f>
        <v>14.999999999999972</v>
      </c>
      <c r="JM27" s="221">
        <f>'HDD Data'!IO5</f>
        <v>10.09999999999998</v>
      </c>
      <c r="JN27" s="221">
        <f>'HDD Data'!IP5</f>
        <v>78.699999999999989</v>
      </c>
      <c r="JO27" s="221">
        <f>'HDD Data'!IQ5</f>
        <v>314.5</v>
      </c>
      <c r="JP27" s="221">
        <f>'HDD Data'!IR5</f>
        <v>478.5</v>
      </c>
      <c r="JQ27" s="221">
        <f>'HDD Data'!IS5</f>
        <v>661.30000000000007</v>
      </c>
      <c r="JR27" s="221">
        <f>'HDD Data'!IT5</f>
        <v>629.60000000000014</v>
      </c>
      <c r="JS27" s="221">
        <f>'HDD Data'!IU5</f>
        <v>516.79999999999984</v>
      </c>
      <c r="JT27" s="221">
        <f>'HDD Data'!IV5</f>
        <v>500.00000000000011</v>
      </c>
      <c r="JU27" s="221">
        <f>'HDD Data'!IW5</f>
        <v>368</v>
      </c>
      <c r="JV27" s="221">
        <f>'HDD Data'!IX5</f>
        <v>211.99999999999994</v>
      </c>
      <c r="JW27" s="221">
        <f>'HDD Data'!IY5</f>
        <v>70.399999999999991</v>
      </c>
      <c r="JX27" s="221">
        <f>'HDD Data'!IZ5</f>
        <v>14.89999999999997</v>
      </c>
      <c r="JY27" s="221">
        <f>'HDD Data'!JA5</f>
        <v>9.9999999999999858</v>
      </c>
      <c r="JZ27" s="221">
        <f>'HDD Data'!JB5</f>
        <v>76.300000000000011</v>
      </c>
      <c r="KA27" s="221">
        <f>'HDD Data'!JC5</f>
        <v>312</v>
      </c>
      <c r="KB27" s="221">
        <f>'HDD Data'!JD5</f>
        <v>476.60000000000008</v>
      </c>
      <c r="KC27" s="221">
        <f>'HDD Data'!JE5</f>
        <v>659.60000000000014</v>
      </c>
      <c r="KD27" s="221">
        <f>'HDD Data'!JF5</f>
        <v>630.49999999999989</v>
      </c>
      <c r="KE27" s="221">
        <f>'HDD Data'!JG5</f>
        <v>513.1</v>
      </c>
      <c r="KF27" s="221">
        <f>'HDD Data'!JH5</f>
        <v>500.09999999999997</v>
      </c>
      <c r="KG27" s="221">
        <f>'HDD Data'!JI5</f>
        <v>366.39999999999992</v>
      </c>
      <c r="KH27" s="221">
        <f>'HDD Data'!JJ5</f>
        <v>211.89999999999995</v>
      </c>
      <c r="KI27" s="221">
        <f>'HDD Data'!JK5</f>
        <v>70.5</v>
      </c>
      <c r="KJ27" s="221">
        <f>'HDD Data'!JL5</f>
        <v>14.09999999999998</v>
      </c>
      <c r="KK27" s="221">
        <f>'HDD Data'!JM5</f>
        <v>9.0999999999999943</v>
      </c>
      <c r="KL27" s="221">
        <f>'HDD Data'!JN5</f>
        <v>74.5</v>
      </c>
      <c r="KM27" s="221">
        <f>'HDD Data'!JO5</f>
        <v>310.5</v>
      </c>
      <c r="KN27" s="221">
        <f>'HDD Data'!JP5</f>
        <v>476.59999999999997</v>
      </c>
      <c r="KO27" s="221">
        <f>'HDD Data'!JQ5</f>
        <v>658.69999999999993</v>
      </c>
      <c r="KP27" s="221">
        <f>'HDD Data'!JR5</f>
        <v>628</v>
      </c>
      <c r="KQ27" s="221">
        <f>'HDD Data'!JS5</f>
        <v>509.00000000000006</v>
      </c>
      <c r="KR27" s="221">
        <f>'HDD Data'!JT5</f>
        <v>499.70000000000005</v>
      </c>
      <c r="KS27" s="221">
        <f>'HDD Data'!JU5</f>
        <v>365.09999999999997</v>
      </c>
      <c r="KT27" s="221">
        <f>'HDD Data'!JV5</f>
        <v>210.10000000000002</v>
      </c>
      <c r="KU27" s="221">
        <f>'HDD Data'!JW5</f>
        <v>70.100000000000009</v>
      </c>
      <c r="KV27" s="221">
        <f>'HDD Data'!JX5</f>
        <v>12.79999999999994</v>
      </c>
      <c r="KW27" s="221">
        <f>'HDD Data'!JY5</f>
        <v>8.7999999999999829</v>
      </c>
      <c r="KX27" s="221">
        <f>'HDD Data'!JZ5</f>
        <v>74.400000000000006</v>
      </c>
      <c r="KY27" s="221">
        <f>'HDD Data'!KA5</f>
        <v>310.90000000000009</v>
      </c>
      <c r="KZ27" s="221">
        <f>'HDD Data'!KB5</f>
        <v>476.6</v>
      </c>
      <c r="LA27" s="221">
        <f>'HDD Data'!KC5</f>
        <v>659.39999999999986</v>
      </c>
      <c r="LB27" s="221">
        <f>'HDD Data'!KD5</f>
        <v>628.10000000000014</v>
      </c>
      <c r="LC27" s="221">
        <f>'HDD Data'!KE5</f>
        <v>523.50000000000011</v>
      </c>
      <c r="LD27" s="221">
        <f>'HDD Data'!KF5</f>
        <v>496.5</v>
      </c>
      <c r="LE27" s="221">
        <f>'HDD Data'!KG5</f>
        <v>363.89999999999992</v>
      </c>
      <c r="LF27" s="221">
        <f>'HDD Data'!KH5</f>
        <v>209.5</v>
      </c>
      <c r="LG27" s="221">
        <f>'HDD Data'!KI5</f>
        <v>69.500000000000028</v>
      </c>
      <c r="LH27" s="221">
        <f>'HDD Data'!KJ5</f>
        <v>13.499999999999957</v>
      </c>
      <c r="LI27" s="221">
        <f>'HDD Data'!KK5</f>
        <v>9.1999999999999886</v>
      </c>
      <c r="LJ27" s="221">
        <f>'HDD Data'!KL5</f>
        <v>70.800000000000026</v>
      </c>
      <c r="LK27" s="221">
        <f>'HDD Data'!KM5</f>
        <v>308.39999999999992</v>
      </c>
      <c r="LL27" s="221">
        <f>'HDD Data'!KN5</f>
        <v>474.90000000000009</v>
      </c>
      <c r="LM27" s="221">
        <f>'HDD Data'!KO5</f>
        <v>654.69999999999993</v>
      </c>
      <c r="LN27" s="221">
        <f>'HDD Data'!KP5</f>
        <v>632.30000000000007</v>
      </c>
      <c r="LO27" s="221">
        <f>'HDD Data'!KQ5</f>
        <v>506.00000000000006</v>
      </c>
      <c r="LP27" s="221">
        <f>'HDD Data'!KR5</f>
        <v>495.90000000000003</v>
      </c>
      <c r="LQ27" s="221">
        <f>'HDD Data'!KS5</f>
        <v>361.89999999999992</v>
      </c>
      <c r="LR27" s="221">
        <f>'HDD Data'!KT5</f>
        <v>210.3</v>
      </c>
      <c r="LS27" s="221">
        <f>'HDD Data'!KU5</f>
        <v>68.600000000000037</v>
      </c>
      <c r="LT27" s="221">
        <f>'HDD Data'!KV5</f>
        <v>13.099999999999959</v>
      </c>
      <c r="LU27" s="221">
        <f>'HDD Data'!KW5</f>
        <v>8.6999999999999886</v>
      </c>
      <c r="LV27" s="221">
        <f>'HDD Data'!KX5</f>
        <v>69.700000000000017</v>
      </c>
      <c r="LW27" s="221">
        <f>'HDD Data'!KY5</f>
        <v>307.7</v>
      </c>
      <c r="LX27" s="221">
        <f>'HDD Data'!KZ5</f>
        <v>474.3</v>
      </c>
      <c r="LY27" s="221">
        <f>'HDD Data'!LA5</f>
        <v>654.6</v>
      </c>
      <c r="LZ27" s="221">
        <f>'HDD Data'!LB5</f>
        <v>634.5</v>
      </c>
      <c r="MA27" s="221">
        <f>'HDD Data'!LC5</f>
        <v>502.40000000000003</v>
      </c>
      <c r="MB27" s="221">
        <f>'HDD Data'!LD5</f>
        <v>493.09999999999997</v>
      </c>
      <c r="MC27" s="221">
        <f>'HDD Data'!LE5</f>
        <v>357.40000000000003</v>
      </c>
      <c r="MD27" s="221">
        <f>'HDD Data'!LF5</f>
        <v>210.3</v>
      </c>
      <c r="ME27" s="221">
        <f>'HDD Data'!LG5</f>
        <v>67.900000000000006</v>
      </c>
      <c r="MF27" s="221">
        <f>'HDD Data'!LH5</f>
        <v>12.399999999999949</v>
      </c>
      <c r="MG27" s="221">
        <f>'HDD Data'!LI5</f>
        <v>8.6999999999999886</v>
      </c>
      <c r="MH27" s="221">
        <f>'HDD Data'!LJ5</f>
        <v>67.399999999999977</v>
      </c>
      <c r="MI27" s="221">
        <f>'HDD Data'!LK5</f>
        <v>308.10000000000002</v>
      </c>
      <c r="MJ27" s="221">
        <f>'HDD Data'!LL5</f>
        <v>472.00000000000011</v>
      </c>
      <c r="MK27" s="221">
        <f>'HDD Data'!LM5</f>
        <v>653.59999999999991</v>
      </c>
      <c r="ML27" s="126"/>
      <c r="MM27" s="126"/>
      <c r="MN27" s="48"/>
    </row>
    <row r="28" spans="1:417" x14ac:dyDescent="0.2">
      <c r="A28" s="49" t="s">
        <v>9</v>
      </c>
    </row>
    <row r="29" spans="1:417" x14ac:dyDescent="0.2">
      <c r="A29" s="50" t="s">
        <v>33</v>
      </c>
      <c r="IS29" s="40">
        <f>SUM(IK30:IS30)/10000</f>
        <v>38669.937434098312</v>
      </c>
    </row>
    <row r="30" spans="1:417" x14ac:dyDescent="0.2">
      <c r="A30" s="51" t="s">
        <v>34</v>
      </c>
      <c r="B30" s="40">
        <f t="shared" ref="B30:BM30" si="132">B6/(1-B21)</f>
        <v>92665792.858324885</v>
      </c>
      <c r="C30" s="40">
        <f t="shared" si="132"/>
        <v>80914670.053302988</v>
      </c>
      <c r="D30" s="40">
        <f t="shared" si="132"/>
        <v>74078312.130733952</v>
      </c>
      <c r="E30" s="40">
        <f t="shared" si="132"/>
        <v>51002361.371373914</v>
      </c>
      <c r="F30" s="40">
        <f t="shared" si="132"/>
        <v>28733427.389710814</v>
      </c>
      <c r="G30" s="40">
        <f t="shared" si="132"/>
        <v>18811220.235239759</v>
      </c>
      <c r="H30" s="40">
        <f t="shared" si="132"/>
        <v>13656829.109413456</v>
      </c>
      <c r="I30" s="40">
        <f t="shared" si="132"/>
        <v>13213702.227945974</v>
      </c>
      <c r="J30" s="40">
        <f t="shared" si="132"/>
        <v>19004613.922977727</v>
      </c>
      <c r="K30" s="40">
        <f t="shared" si="132"/>
        <v>43528948.431318462</v>
      </c>
      <c r="L30" s="40">
        <f t="shared" si="132"/>
        <v>71871486.747493848</v>
      </c>
      <c r="M30" s="40">
        <f t="shared" si="132"/>
        <v>94097006.318486974</v>
      </c>
      <c r="N30" s="40">
        <f t="shared" si="132"/>
        <v>91982926.885360971</v>
      </c>
      <c r="O30" s="40">
        <f t="shared" si="132"/>
        <v>80421748.795271397</v>
      </c>
      <c r="P30" s="40">
        <f t="shared" si="132"/>
        <v>73827647.068821058</v>
      </c>
      <c r="Q30" s="40">
        <f t="shared" si="132"/>
        <v>50785536.242080308</v>
      </c>
      <c r="R30" s="40">
        <f t="shared" si="132"/>
        <v>28515277.221978597</v>
      </c>
      <c r="S30" s="40">
        <f t="shared" si="132"/>
        <v>18589731.745830011</v>
      </c>
      <c r="T30" s="40">
        <f t="shared" si="132"/>
        <v>13355143.883264324</v>
      </c>
      <c r="U30" s="40">
        <f t="shared" si="132"/>
        <v>12828229.023907989</v>
      </c>
      <c r="V30" s="40">
        <f t="shared" si="132"/>
        <v>18498680.872182708</v>
      </c>
      <c r="W30" s="40">
        <f t="shared" si="132"/>
        <v>42795092.371907376</v>
      </c>
      <c r="X30" s="40">
        <f t="shared" si="132"/>
        <v>71135741.830543935</v>
      </c>
      <c r="Y30" s="40">
        <f t="shared" si="132"/>
        <v>93433267.985018313</v>
      </c>
      <c r="Z30" s="40">
        <f t="shared" si="132"/>
        <v>91417936.523404479</v>
      </c>
      <c r="AA30" s="40">
        <f t="shared" si="132"/>
        <v>81443593.209273264</v>
      </c>
      <c r="AB30" s="40">
        <f t="shared" si="132"/>
        <v>74798242.726736486</v>
      </c>
      <c r="AC30" s="40">
        <f t="shared" si="132"/>
        <v>50289650.145540811</v>
      </c>
      <c r="AD30" s="40">
        <f t="shared" si="132"/>
        <v>28257342.219053745</v>
      </c>
      <c r="AE30" s="40">
        <f t="shared" si="132"/>
        <v>18474246.283968445</v>
      </c>
      <c r="AF30" s="40">
        <f t="shared" si="132"/>
        <v>13331772.786324723</v>
      </c>
      <c r="AG30" s="40">
        <f t="shared" si="132"/>
        <v>12863347.855647765</v>
      </c>
      <c r="AH30" s="40">
        <f t="shared" si="132"/>
        <v>18579568.166138016</v>
      </c>
      <c r="AI30" s="40">
        <f t="shared" si="132"/>
        <v>43142541.006099895</v>
      </c>
      <c r="AJ30" s="40">
        <f t="shared" si="132"/>
        <v>71763636.554444686</v>
      </c>
      <c r="AK30" s="40">
        <f t="shared" si="132"/>
        <v>94041479.2266469</v>
      </c>
      <c r="AL30" s="40">
        <f t="shared" si="132"/>
        <v>91575572.887881994</v>
      </c>
      <c r="AM30" s="40">
        <f t="shared" si="132"/>
        <v>79975219.084348723</v>
      </c>
      <c r="AN30" s="40">
        <f t="shared" si="132"/>
        <v>73343155.634495944</v>
      </c>
      <c r="AO30" s="40">
        <f t="shared" si="132"/>
        <v>50303924.109535381</v>
      </c>
      <c r="AP30" s="40">
        <f t="shared" si="132"/>
        <v>28337905.455998275</v>
      </c>
      <c r="AQ30" s="40">
        <f t="shared" si="132"/>
        <v>18576303.930608232</v>
      </c>
      <c r="AR30" s="40">
        <f t="shared" si="132"/>
        <v>13419570.874956192</v>
      </c>
      <c r="AS30" s="40">
        <f t="shared" si="132"/>
        <v>12966966.003221257</v>
      </c>
      <c r="AT30" s="40">
        <f t="shared" si="132"/>
        <v>18705681.989893869</v>
      </c>
      <c r="AU30" s="40">
        <f t="shared" si="132"/>
        <v>43313269.628161341</v>
      </c>
      <c r="AV30" s="40">
        <f t="shared" si="132"/>
        <v>71842345.655363232</v>
      </c>
      <c r="AW30" s="40">
        <f t="shared" si="132"/>
        <v>94633088.312453583</v>
      </c>
      <c r="AX30" s="40">
        <f t="shared" si="132"/>
        <v>92943406.143280253</v>
      </c>
      <c r="AY30" s="40">
        <f t="shared" si="132"/>
        <v>81048231.157034814</v>
      </c>
      <c r="AZ30" s="40">
        <f t="shared" si="132"/>
        <v>74022372.808096558</v>
      </c>
      <c r="BA30" s="40">
        <f t="shared" si="132"/>
        <v>50623166.440170929</v>
      </c>
      <c r="BB30" s="40">
        <f t="shared" si="132"/>
        <v>28391877.26415661</v>
      </c>
      <c r="BC30" s="40">
        <f t="shared" si="132"/>
        <v>18590922.865865838</v>
      </c>
      <c r="BD30" s="40">
        <f t="shared" si="132"/>
        <v>13456746.698936768</v>
      </c>
      <c r="BE30" s="40">
        <f t="shared" si="132"/>
        <v>13021628.958497277</v>
      </c>
      <c r="BF30" s="40">
        <f t="shared" si="132"/>
        <v>18845613.21719626</v>
      </c>
      <c r="BG30" s="40">
        <f t="shared" si="132"/>
        <v>43694461.499052003</v>
      </c>
      <c r="BH30" s="40">
        <f t="shared" si="132"/>
        <v>72309760.788932413</v>
      </c>
      <c r="BI30" s="40">
        <f t="shared" si="132"/>
        <v>95273238.116168752</v>
      </c>
      <c r="BJ30" s="40">
        <f t="shared" si="132"/>
        <v>93600756.878734142</v>
      </c>
      <c r="BK30" s="40">
        <f t="shared" si="132"/>
        <v>81138703.12627466</v>
      </c>
      <c r="BL30" s="40">
        <f t="shared" si="132"/>
        <v>73922636.946872562</v>
      </c>
      <c r="BM30" s="40">
        <f t="shared" si="132"/>
        <v>50514971.72766427</v>
      </c>
      <c r="BN30" s="40">
        <f t="shared" ref="BN30:DY30" si="133">BN6/(1-BN21)</f>
        <v>28281210.655197132</v>
      </c>
      <c r="BO30" s="40">
        <f t="shared" si="133"/>
        <v>18597393.193699606</v>
      </c>
      <c r="BP30" s="40">
        <f t="shared" si="133"/>
        <v>13506531.896611784</v>
      </c>
      <c r="BQ30" s="40">
        <f t="shared" si="133"/>
        <v>13111805.08241733</v>
      </c>
      <c r="BR30" s="40">
        <f t="shared" si="133"/>
        <v>18988092.561927203</v>
      </c>
      <c r="BS30" s="40">
        <f t="shared" si="133"/>
        <v>43819583.243361831</v>
      </c>
      <c r="BT30" s="40">
        <f t="shared" si="133"/>
        <v>72295359.772654653</v>
      </c>
      <c r="BU30" s="40">
        <f t="shared" si="133"/>
        <v>95525150.470605686</v>
      </c>
      <c r="BV30" s="40">
        <f t="shared" si="133"/>
        <v>94101595.498044774</v>
      </c>
      <c r="BW30" s="40">
        <f t="shared" si="133"/>
        <v>82700774.820925683</v>
      </c>
      <c r="BX30" s="40">
        <f t="shared" si="133"/>
        <v>75314197.43189168</v>
      </c>
      <c r="BY30" s="40">
        <f t="shared" si="133"/>
        <v>50574028.655886978</v>
      </c>
      <c r="BZ30" s="40">
        <f t="shared" si="133"/>
        <v>28326105.74882327</v>
      </c>
      <c r="CA30" s="40">
        <f t="shared" si="133"/>
        <v>18581785.899858374</v>
      </c>
      <c r="CB30" s="40">
        <f t="shared" si="133"/>
        <v>13520981.694480663</v>
      </c>
      <c r="CC30" s="40">
        <f t="shared" si="133"/>
        <v>13180171.564896956</v>
      </c>
      <c r="CD30" s="40">
        <f t="shared" si="133"/>
        <v>19112959.753190041</v>
      </c>
      <c r="CE30" s="40">
        <f t="shared" si="133"/>
        <v>44160428.711541913</v>
      </c>
      <c r="CF30" s="40">
        <f t="shared" si="133"/>
        <v>72852907.274110809</v>
      </c>
      <c r="CG30" s="40">
        <f t="shared" si="133"/>
        <v>96192529.390284583</v>
      </c>
      <c r="CH30" s="40">
        <f t="shared" si="133"/>
        <v>94728322.5483042</v>
      </c>
      <c r="CI30" s="40">
        <f t="shared" si="133"/>
        <v>82127288.283806875</v>
      </c>
      <c r="CJ30" s="40">
        <f t="shared" si="133"/>
        <v>74842289.983968377</v>
      </c>
      <c r="CK30" s="40">
        <f t="shared" si="133"/>
        <v>51149400.57739909</v>
      </c>
      <c r="CL30" s="40">
        <f t="shared" si="133"/>
        <v>28554801.668482095</v>
      </c>
      <c r="CM30" s="40">
        <f t="shared" si="133"/>
        <v>18711048.892388117</v>
      </c>
      <c r="CN30" s="40">
        <f t="shared" si="133"/>
        <v>13612694.675341303</v>
      </c>
      <c r="CO30" s="40">
        <f t="shared" si="133"/>
        <v>13275089.386842312</v>
      </c>
      <c r="CP30" s="40">
        <f t="shared" si="133"/>
        <v>19170269.369728345</v>
      </c>
      <c r="CQ30" s="40">
        <f t="shared" si="133"/>
        <v>44349219.142912209</v>
      </c>
      <c r="CR30" s="40">
        <f t="shared" si="133"/>
        <v>73332919.423171714</v>
      </c>
      <c r="CS30" s="40">
        <f t="shared" si="133"/>
        <v>96909806.976071566</v>
      </c>
      <c r="CT30" s="40">
        <f t="shared" si="133"/>
        <v>95440384.935445741</v>
      </c>
      <c r="CU30" s="40">
        <f t="shared" si="133"/>
        <v>82704239.011662796</v>
      </c>
      <c r="CV30" s="40">
        <f t="shared" si="133"/>
        <v>75515832.083716303</v>
      </c>
      <c r="CW30" s="40">
        <f t="shared" si="133"/>
        <v>51594064.016763434</v>
      </c>
      <c r="CX30" s="40">
        <f t="shared" si="133"/>
        <v>28830524.658103596</v>
      </c>
      <c r="CY30" s="40">
        <f t="shared" si="133"/>
        <v>18921363.536976364</v>
      </c>
      <c r="CZ30" s="40">
        <f t="shared" si="133"/>
        <v>13779094.413719216</v>
      </c>
      <c r="DA30" s="40">
        <f t="shared" si="133"/>
        <v>13461971.672759252</v>
      </c>
      <c r="DB30" s="40">
        <f t="shared" si="133"/>
        <v>19461708.317164831</v>
      </c>
      <c r="DC30" s="40">
        <f t="shared" si="133"/>
        <v>44931307.078264274</v>
      </c>
      <c r="DD30" s="40">
        <f t="shared" si="133"/>
        <v>74135977.943831339</v>
      </c>
      <c r="DE30" s="40">
        <f t="shared" si="133"/>
        <v>97800860.633345813</v>
      </c>
      <c r="DF30" s="40">
        <f t="shared" si="133"/>
        <v>96639935.435766935</v>
      </c>
      <c r="DG30" s="40">
        <f t="shared" si="133"/>
        <v>83969928.993706211</v>
      </c>
      <c r="DH30" s="40">
        <f t="shared" si="133"/>
        <v>76473000.738112122</v>
      </c>
      <c r="DI30" s="40">
        <f t="shared" si="133"/>
        <v>52245336.173960254</v>
      </c>
      <c r="DJ30" s="40">
        <f t="shared" si="133"/>
        <v>29227439.244178675</v>
      </c>
      <c r="DK30" s="40">
        <f t="shared" si="133"/>
        <v>19226975.450312305</v>
      </c>
      <c r="DL30" s="40">
        <f t="shared" si="133"/>
        <v>13988576.22964072</v>
      </c>
      <c r="DM30" s="40">
        <f t="shared" si="133"/>
        <v>13601588.881323548</v>
      </c>
      <c r="DN30" s="40">
        <f t="shared" si="133"/>
        <v>19654844.767847117</v>
      </c>
      <c r="DO30" s="40">
        <f t="shared" si="133"/>
        <v>45465754.920742035</v>
      </c>
      <c r="DP30" s="40">
        <f t="shared" si="133"/>
        <v>74727809.180346921</v>
      </c>
      <c r="DQ30" s="40">
        <f t="shared" si="133"/>
        <v>98048049.314672947</v>
      </c>
      <c r="DR30" s="40">
        <f t="shared" si="133"/>
        <v>97137181.403671846</v>
      </c>
      <c r="DS30" s="40">
        <f t="shared" si="133"/>
        <v>86167190.641492248</v>
      </c>
      <c r="DT30" s="40">
        <f t="shared" si="133"/>
        <v>78729839.682787091</v>
      </c>
      <c r="DU30" s="40">
        <f t="shared" si="133"/>
        <v>52913503.278300844</v>
      </c>
      <c r="DV30" s="40">
        <f t="shared" si="133"/>
        <v>29527111.484594591</v>
      </c>
      <c r="DW30" s="40">
        <f t="shared" si="133"/>
        <v>19362821.144223854</v>
      </c>
      <c r="DX30" s="40">
        <f t="shared" si="133"/>
        <v>14105965.752822928</v>
      </c>
      <c r="DY30" s="40">
        <f t="shared" si="133"/>
        <v>13708050.051578982</v>
      </c>
      <c r="DZ30" s="40">
        <f t="shared" ref="DZ30:GK30" si="134">DZ6/(1-DZ21)</f>
        <v>19791650.179868951</v>
      </c>
      <c r="EA30" s="40">
        <f t="shared" si="134"/>
        <v>45984661.622944415</v>
      </c>
      <c r="EB30" s="40">
        <f t="shared" si="134"/>
        <v>75350690.859111115</v>
      </c>
      <c r="EC30" s="40">
        <f t="shared" si="134"/>
        <v>98168038.571328595</v>
      </c>
      <c r="ED30" s="40">
        <f t="shared" si="134"/>
        <v>97252789.464971557</v>
      </c>
      <c r="EE30" s="40">
        <f t="shared" si="134"/>
        <v>84915867.943390951</v>
      </c>
      <c r="EF30" s="40">
        <f t="shared" si="134"/>
        <v>77321610.638656214</v>
      </c>
      <c r="EG30" s="40">
        <f t="shared" si="134"/>
        <v>52985185.892781958</v>
      </c>
      <c r="EH30" s="40">
        <f t="shared" si="134"/>
        <v>29606839.172320914</v>
      </c>
      <c r="EI30" s="40">
        <f t="shared" si="134"/>
        <v>19422905.531145245</v>
      </c>
      <c r="EJ30" s="40">
        <f t="shared" si="134"/>
        <v>14128013.122766584</v>
      </c>
      <c r="EK30" s="40">
        <f t="shared" si="134"/>
        <v>13728943.918595618</v>
      </c>
      <c r="EL30" s="40">
        <f t="shared" si="134"/>
        <v>19794800.771523036</v>
      </c>
      <c r="EM30" s="40">
        <f t="shared" si="134"/>
        <v>45923550.035550512</v>
      </c>
      <c r="EN30" s="40">
        <f t="shared" si="134"/>
        <v>75379621.676745027</v>
      </c>
      <c r="EO30" s="40">
        <f t="shared" si="134"/>
        <v>98756908.398498178</v>
      </c>
      <c r="EP30" s="40">
        <f t="shared" si="134"/>
        <v>98243601.428817376</v>
      </c>
      <c r="EQ30" s="40">
        <f t="shared" si="134"/>
        <v>85356718.478112727</v>
      </c>
      <c r="ER30" s="40">
        <f t="shared" si="134"/>
        <v>77349086.974886432</v>
      </c>
      <c r="ES30" s="40">
        <f t="shared" si="134"/>
        <v>53141700.732835166</v>
      </c>
      <c r="ET30" s="40">
        <f t="shared" si="134"/>
        <v>29730571.634398021</v>
      </c>
      <c r="EU30" s="40">
        <f t="shared" si="134"/>
        <v>19433710.761505585</v>
      </c>
      <c r="EV30" s="40">
        <f t="shared" si="134"/>
        <v>14091471.254130943</v>
      </c>
      <c r="EW30" s="40">
        <f t="shared" si="134"/>
        <v>13692559.656895995</v>
      </c>
      <c r="EX30" s="40">
        <f t="shared" si="134"/>
        <v>19778239.52580728</v>
      </c>
      <c r="EY30" s="40">
        <f t="shared" si="134"/>
        <v>46111771.368041426</v>
      </c>
      <c r="EZ30" s="40">
        <f t="shared" si="134"/>
        <v>76022953.991393015</v>
      </c>
      <c r="FA30" s="40">
        <f t="shared" si="134"/>
        <v>99827439.303002357</v>
      </c>
      <c r="FB30" s="40">
        <f t="shared" si="134"/>
        <v>99036091.883644417</v>
      </c>
      <c r="FC30" s="40">
        <f t="shared" si="134"/>
        <v>85298693.339707956</v>
      </c>
      <c r="FD30" s="40">
        <f t="shared" si="134"/>
        <v>77360516.690808252</v>
      </c>
      <c r="FE30" s="40">
        <f t="shared" si="134"/>
        <v>53592965.764316007</v>
      </c>
      <c r="FF30" s="40">
        <f t="shared" si="134"/>
        <v>29952063.127510104</v>
      </c>
      <c r="FG30" s="40">
        <f t="shared" si="134"/>
        <v>19487880.188015856</v>
      </c>
      <c r="FH30" s="40">
        <f t="shared" si="134"/>
        <v>14100217.30268239</v>
      </c>
      <c r="FI30" s="40">
        <f t="shared" si="134"/>
        <v>13711915.237603802</v>
      </c>
      <c r="FJ30" s="40">
        <f t="shared" si="134"/>
        <v>19756290.722248543</v>
      </c>
      <c r="FK30" s="40">
        <f t="shared" si="134"/>
        <v>46128832.30278521</v>
      </c>
      <c r="FL30" s="40">
        <f t="shared" si="134"/>
        <v>76333335.776290208</v>
      </c>
      <c r="FM30" s="40">
        <f t="shared" si="134"/>
        <v>100663910.66917929</v>
      </c>
      <c r="FN30" s="40">
        <f t="shared" si="134"/>
        <v>100126687.46732439</v>
      </c>
      <c r="FO30" s="40">
        <f t="shared" si="134"/>
        <v>87396010.935750738</v>
      </c>
      <c r="FP30" s="40">
        <f t="shared" si="134"/>
        <v>79069318.018546194</v>
      </c>
      <c r="FQ30" s="40">
        <f t="shared" si="134"/>
        <v>53778508.7807744</v>
      </c>
      <c r="FR30" s="40">
        <f t="shared" si="134"/>
        <v>30121724.115420803</v>
      </c>
      <c r="FS30" s="40">
        <f t="shared" si="134"/>
        <v>19529013.937472153</v>
      </c>
      <c r="FT30" s="40">
        <f t="shared" si="134"/>
        <v>14133733.775551386</v>
      </c>
      <c r="FU30" s="40">
        <f t="shared" si="134"/>
        <v>13784827.385722898</v>
      </c>
      <c r="FV30" s="40">
        <f t="shared" si="134"/>
        <v>19866754.114722438</v>
      </c>
      <c r="FW30" s="40">
        <f t="shared" si="134"/>
        <v>46294990.299633145</v>
      </c>
      <c r="FX30" s="40">
        <f t="shared" si="134"/>
        <v>76744742.37777321</v>
      </c>
      <c r="FY30" s="40">
        <f t="shared" si="134"/>
        <v>101526788.72088125</v>
      </c>
      <c r="FZ30" s="40">
        <f t="shared" si="134"/>
        <v>100859972.58340853</v>
      </c>
      <c r="GA30" s="40">
        <f t="shared" si="134"/>
        <v>86278378.01840201</v>
      </c>
      <c r="GB30" s="40">
        <f t="shared" si="134"/>
        <v>77737320.746449515</v>
      </c>
      <c r="GC30" s="40">
        <f t="shared" si="134"/>
        <v>53940241.969067417</v>
      </c>
      <c r="GD30" s="40">
        <f t="shared" si="134"/>
        <v>30189358.379202642</v>
      </c>
      <c r="GE30" s="40">
        <f t="shared" si="134"/>
        <v>19537537.943071052</v>
      </c>
      <c r="GF30" s="40">
        <f t="shared" si="134"/>
        <v>14186453.20845698</v>
      </c>
      <c r="GG30" s="40">
        <f t="shared" si="134"/>
        <v>13896300.33749105</v>
      </c>
      <c r="GH30" s="40">
        <f t="shared" si="134"/>
        <v>20042581.429090623</v>
      </c>
      <c r="GI30" s="40">
        <f t="shared" si="134"/>
        <v>46549039.884919792</v>
      </c>
      <c r="GJ30" s="40">
        <f t="shared" si="134"/>
        <v>77023898.325759336</v>
      </c>
      <c r="GK30" s="40">
        <f t="shared" si="134"/>
        <v>101945468.4161846</v>
      </c>
      <c r="GL30" s="40">
        <f t="shared" ref="GL30:IW30" si="135">GL6/(1-GL21)</f>
        <v>101315488.49594286</v>
      </c>
      <c r="GM30" s="40">
        <f t="shared" si="135"/>
        <v>86693046.986407116</v>
      </c>
      <c r="GN30" s="40">
        <f t="shared" si="135"/>
        <v>78090501.145787746</v>
      </c>
      <c r="GO30" s="40">
        <f t="shared" si="135"/>
        <v>54197142.898461275</v>
      </c>
      <c r="GP30" s="40">
        <f t="shared" si="135"/>
        <v>30393728.381161679</v>
      </c>
      <c r="GQ30" s="40">
        <f t="shared" si="135"/>
        <v>19697497.630058434</v>
      </c>
      <c r="GR30" s="40">
        <f t="shared" si="135"/>
        <v>14321826.608486611</v>
      </c>
      <c r="GS30" s="40">
        <f t="shared" si="135"/>
        <v>14038683.771710953</v>
      </c>
      <c r="GT30" s="40">
        <f t="shared" si="135"/>
        <v>20279689.967975605</v>
      </c>
      <c r="GU30" s="40">
        <f t="shared" si="135"/>
        <v>47033558.386819258</v>
      </c>
      <c r="GV30" s="40">
        <f t="shared" si="135"/>
        <v>77599177.188024446</v>
      </c>
      <c r="GW30" s="40">
        <f t="shared" si="135"/>
        <v>102961566.4863344</v>
      </c>
      <c r="GX30" s="40">
        <f t="shared" si="135"/>
        <v>102493144.02593617</v>
      </c>
      <c r="GY30" s="40">
        <f t="shared" si="135"/>
        <v>87494176.69624947</v>
      </c>
      <c r="GZ30" s="40">
        <f t="shared" si="135"/>
        <v>78773906.510434583</v>
      </c>
      <c r="HA30" s="40">
        <f t="shared" si="135"/>
        <v>54716522.89049904</v>
      </c>
      <c r="HB30" s="40">
        <f t="shared" si="135"/>
        <v>30692485.045345634</v>
      </c>
      <c r="HC30" s="40">
        <f t="shared" si="135"/>
        <v>19881014.038715534</v>
      </c>
      <c r="HD30" s="40">
        <f t="shared" si="135"/>
        <v>14448377.486213554</v>
      </c>
      <c r="HE30" s="40">
        <f t="shared" si="135"/>
        <v>14138991.522906449</v>
      </c>
      <c r="HF30" s="40">
        <f t="shared" si="135"/>
        <v>20349788.062371712</v>
      </c>
      <c r="HG30" s="40">
        <f t="shared" si="135"/>
        <v>47156295.428086273</v>
      </c>
      <c r="HH30" s="40">
        <f t="shared" si="135"/>
        <v>77956325.196842954</v>
      </c>
      <c r="HI30" s="40">
        <f t="shared" si="135"/>
        <v>103627833.83821569</v>
      </c>
      <c r="HJ30" s="40">
        <f t="shared" si="135"/>
        <v>103178089.08746859</v>
      </c>
      <c r="HK30" s="40">
        <f t="shared" si="135"/>
        <v>89334197.997151554</v>
      </c>
      <c r="HL30" s="40">
        <f t="shared" si="135"/>
        <v>80542635.691550612</v>
      </c>
      <c r="HM30" s="40">
        <f t="shared" si="135"/>
        <v>55065770.081892438</v>
      </c>
      <c r="HN30" s="40">
        <f t="shared" si="135"/>
        <v>30954753.269847892</v>
      </c>
      <c r="HO30" s="40">
        <f t="shared" si="135"/>
        <v>20005062.183515556</v>
      </c>
      <c r="HP30" s="40">
        <f t="shared" si="135"/>
        <v>14505429.245074738</v>
      </c>
      <c r="HQ30" s="40">
        <f t="shared" si="135"/>
        <v>14171261.924742529</v>
      </c>
      <c r="HR30" s="40">
        <f t="shared" si="135"/>
        <v>20397609.516404394</v>
      </c>
      <c r="HS30" s="40">
        <f t="shared" si="135"/>
        <v>47361212.203992672</v>
      </c>
      <c r="HT30" s="40">
        <f t="shared" si="135"/>
        <v>78216461.680148259</v>
      </c>
      <c r="HU30" s="40">
        <f t="shared" si="135"/>
        <v>104102204.09084494</v>
      </c>
      <c r="HV30" s="40">
        <f t="shared" si="135"/>
        <v>103646791.82119837</v>
      </c>
      <c r="HW30" s="40">
        <f t="shared" si="135"/>
        <v>88207719.385554284</v>
      </c>
      <c r="HX30" s="40">
        <f t="shared" si="135"/>
        <v>79532821.630257815</v>
      </c>
      <c r="HY30" s="40">
        <f t="shared" si="135"/>
        <v>55411410.101059332</v>
      </c>
      <c r="HZ30" s="40">
        <f t="shared" si="135"/>
        <v>31120830.818912107</v>
      </c>
      <c r="IA30" s="40">
        <f t="shared" si="135"/>
        <v>20103565.830484077</v>
      </c>
      <c r="IB30" s="40">
        <f t="shared" si="135"/>
        <v>14566827.515186282</v>
      </c>
      <c r="IC30" s="40">
        <f t="shared" si="135"/>
        <v>14225550.788180903</v>
      </c>
      <c r="ID30" s="40">
        <f t="shared" si="135"/>
        <v>20495162.817458238</v>
      </c>
      <c r="IE30" s="40">
        <f t="shared" si="135"/>
        <v>47595310.525965102</v>
      </c>
      <c r="IF30" s="40">
        <f t="shared" si="135"/>
        <v>78795196.736498073</v>
      </c>
      <c r="IG30" s="40">
        <f t="shared" si="135"/>
        <v>104380218.69379219</v>
      </c>
      <c r="IH30" s="40">
        <f t="shared" si="135"/>
        <v>103287951.95404948</v>
      </c>
      <c r="II30" s="40">
        <f t="shared" si="135"/>
        <v>87600828.173380718</v>
      </c>
      <c r="IJ30" s="40">
        <f t="shared" si="135"/>
        <v>78767044.53719829</v>
      </c>
      <c r="IK30" s="40">
        <f t="shared" si="135"/>
        <v>55269589.070188276</v>
      </c>
      <c r="IL30" s="40">
        <f t="shared" si="135"/>
        <v>31111576.456758201</v>
      </c>
      <c r="IM30" s="40">
        <f t="shared" si="135"/>
        <v>20107529.033729609</v>
      </c>
      <c r="IN30" s="40">
        <f t="shared" si="135"/>
        <v>14646728.543108888</v>
      </c>
      <c r="IO30" s="40">
        <f t="shared" si="135"/>
        <v>14262073.895601343</v>
      </c>
      <c r="IP30" s="40">
        <f t="shared" si="135"/>
        <v>20523688.774370577</v>
      </c>
      <c r="IQ30" s="40">
        <f t="shared" si="135"/>
        <v>47418754.960449316</v>
      </c>
      <c r="IR30" s="40">
        <f t="shared" si="135"/>
        <v>78319304.122816443</v>
      </c>
      <c r="IS30" s="40">
        <f t="shared" si="135"/>
        <v>105040129.48396046</v>
      </c>
      <c r="IT30" s="40">
        <f t="shared" si="135"/>
        <v>105036854.64825413</v>
      </c>
      <c r="IU30" s="40">
        <f t="shared" si="135"/>
        <v>89049182.259039983</v>
      </c>
      <c r="IV30" s="40">
        <f t="shared" si="135"/>
        <v>80021983.372467145</v>
      </c>
      <c r="IW30" s="40">
        <f t="shared" si="135"/>
        <v>56058170.157965519</v>
      </c>
      <c r="IX30" s="40">
        <f t="shared" ref="IX30:LI30" si="136">IX6/(1-IX21)</f>
        <v>31491496.705630731</v>
      </c>
      <c r="IY30" s="40">
        <f t="shared" si="136"/>
        <v>20332547.335755244</v>
      </c>
      <c r="IZ30" s="40">
        <f t="shared" si="136"/>
        <v>14783667.889297234</v>
      </c>
      <c r="JA30" s="40">
        <f t="shared" si="136"/>
        <v>14405094.825670065</v>
      </c>
      <c r="JB30" s="40">
        <f t="shared" si="136"/>
        <v>20734442.62945791</v>
      </c>
      <c r="JC30" s="40">
        <f t="shared" si="136"/>
        <v>48050921.709227659</v>
      </c>
      <c r="JD30" s="40">
        <f t="shared" si="136"/>
        <v>79788489.778696328</v>
      </c>
      <c r="JE30" s="40">
        <f t="shared" si="136"/>
        <v>106197341.14466766</v>
      </c>
      <c r="JF30" s="40">
        <f t="shared" si="136"/>
        <v>105168742.87341133</v>
      </c>
      <c r="JG30" s="40">
        <f t="shared" si="136"/>
        <v>90606172.472648248</v>
      </c>
      <c r="JH30" s="40">
        <f t="shared" si="136"/>
        <v>81672390.098761171</v>
      </c>
      <c r="JI30" s="40">
        <f t="shared" si="136"/>
        <v>56256124.649791323</v>
      </c>
      <c r="JJ30" s="40">
        <f t="shared" si="136"/>
        <v>31656164.037775125</v>
      </c>
      <c r="JK30" s="40">
        <f t="shared" si="136"/>
        <v>20449387.623324379</v>
      </c>
      <c r="JL30" s="40">
        <f t="shared" si="136"/>
        <v>14891036.805878168</v>
      </c>
      <c r="JM30" s="40">
        <f t="shared" si="136"/>
        <v>14502059.079842873</v>
      </c>
      <c r="JN30" s="40">
        <f t="shared" si="136"/>
        <v>20881752.095370553</v>
      </c>
      <c r="JO30" s="40">
        <f t="shared" si="136"/>
        <v>48267951.244013846</v>
      </c>
      <c r="JP30" s="40">
        <f t="shared" si="136"/>
        <v>79738542.922728971</v>
      </c>
      <c r="JQ30" s="40">
        <f t="shared" si="136"/>
        <v>106414665.3731156</v>
      </c>
      <c r="JR30" s="40">
        <f t="shared" si="136"/>
        <v>105842754.78716126</v>
      </c>
      <c r="JS30" s="40">
        <f t="shared" si="136"/>
        <v>89612527.071955547</v>
      </c>
      <c r="JT30" s="40">
        <f t="shared" si="136"/>
        <v>80632053.52830337</v>
      </c>
      <c r="JU30" s="40">
        <f t="shared" si="136"/>
        <v>56630324.739144199</v>
      </c>
      <c r="JV30" s="40">
        <f t="shared" si="136"/>
        <v>31767462.308287408</v>
      </c>
      <c r="JW30" s="40">
        <f t="shared" si="136"/>
        <v>20514864.005120419</v>
      </c>
      <c r="JX30" s="40">
        <f t="shared" si="136"/>
        <v>14973612.75817962</v>
      </c>
      <c r="JY30" s="40">
        <f t="shared" si="136"/>
        <v>14592110.158612065</v>
      </c>
      <c r="JZ30" s="40">
        <f t="shared" si="136"/>
        <v>20952234.450362414</v>
      </c>
      <c r="KA30" s="40">
        <f t="shared" si="136"/>
        <v>48455904.557702452</v>
      </c>
      <c r="KB30" s="40">
        <f t="shared" si="136"/>
        <v>80147419.307879969</v>
      </c>
      <c r="KC30" s="40">
        <f t="shared" si="136"/>
        <v>107068464.46917486</v>
      </c>
      <c r="KD30" s="40">
        <f t="shared" si="136"/>
        <v>106540948.5099002</v>
      </c>
      <c r="KE30" s="40">
        <f t="shared" si="136"/>
        <v>90061752.419539928</v>
      </c>
      <c r="KF30" s="40">
        <f t="shared" si="136"/>
        <v>81073010.663707882</v>
      </c>
      <c r="KG30" s="40">
        <f t="shared" si="136"/>
        <v>56999242.579032332</v>
      </c>
      <c r="KH30" s="40">
        <f t="shared" si="136"/>
        <v>31989347.813119568</v>
      </c>
      <c r="KI30" s="40">
        <f t="shared" si="136"/>
        <v>20677543.441621762</v>
      </c>
      <c r="KJ30" s="40">
        <f t="shared" si="136"/>
        <v>15088417.374899529</v>
      </c>
      <c r="KK30" s="40">
        <f t="shared" si="136"/>
        <v>14682359.06911879</v>
      </c>
      <c r="KL30" s="40">
        <f t="shared" si="136"/>
        <v>21063541.005682327</v>
      </c>
      <c r="KM30" s="40">
        <f t="shared" si="136"/>
        <v>48756293.509816922</v>
      </c>
      <c r="KN30" s="40">
        <f t="shared" si="136"/>
        <v>80803930.763278663</v>
      </c>
      <c r="KO30" s="40">
        <f t="shared" si="136"/>
        <v>108027510.71022283</v>
      </c>
      <c r="KP30" s="40">
        <f t="shared" si="136"/>
        <v>107181621.79411538</v>
      </c>
      <c r="KQ30" s="40">
        <f t="shared" si="136"/>
        <v>90318460.754627928</v>
      </c>
      <c r="KR30" s="40">
        <f t="shared" si="136"/>
        <v>81430373.840368792</v>
      </c>
      <c r="KS30" s="40">
        <f t="shared" si="136"/>
        <v>57317504.634158671</v>
      </c>
      <c r="KT30" s="40">
        <f t="shared" si="136"/>
        <v>32131572.942589466</v>
      </c>
      <c r="KU30" s="40">
        <f t="shared" si="136"/>
        <v>20769328.699982677</v>
      </c>
      <c r="KV30" s="40">
        <f t="shared" si="136"/>
        <v>15167065.599188475</v>
      </c>
      <c r="KW30" s="40">
        <f t="shared" si="136"/>
        <v>14781236.363153778</v>
      </c>
      <c r="KX30" s="40">
        <f t="shared" si="136"/>
        <v>21225083.52796014</v>
      </c>
      <c r="KY30" s="40">
        <f t="shared" si="136"/>
        <v>49154322.135613248</v>
      </c>
      <c r="KZ30" s="40">
        <f t="shared" si="136"/>
        <v>81550534.287152767</v>
      </c>
      <c r="LA30" s="40">
        <f t="shared" si="136"/>
        <v>108843767.60608149</v>
      </c>
      <c r="LB30" s="40">
        <f t="shared" si="136"/>
        <v>107824357.8880907</v>
      </c>
      <c r="LC30" s="40">
        <f t="shared" si="136"/>
        <v>92245997.003811464</v>
      </c>
      <c r="LD30" s="40">
        <f t="shared" si="136"/>
        <v>83269745.498019934</v>
      </c>
      <c r="LE30" s="40">
        <f t="shared" si="136"/>
        <v>57616242.836588569</v>
      </c>
      <c r="LF30" s="40">
        <f t="shared" si="136"/>
        <v>32329576.874758538</v>
      </c>
      <c r="LG30" s="40">
        <f t="shared" si="136"/>
        <v>20922488.665536553</v>
      </c>
      <c r="LH30" s="40">
        <f t="shared" si="136"/>
        <v>15294020.882987678</v>
      </c>
      <c r="LI30" s="40">
        <f t="shared" si="136"/>
        <v>14864492.194240592</v>
      </c>
      <c r="LJ30" s="40">
        <f t="shared" ref="LJ30:MK30" si="137">LJ6/(1-LJ21)</f>
        <v>21303565.52287592</v>
      </c>
      <c r="LK30" s="40">
        <f t="shared" si="137"/>
        <v>49306760.702700436</v>
      </c>
      <c r="LL30" s="40">
        <f t="shared" si="137"/>
        <v>81767230.750201032</v>
      </c>
      <c r="LM30" s="40">
        <f t="shared" si="137"/>
        <v>109707349.07883424</v>
      </c>
      <c r="LN30" s="40">
        <f t="shared" si="137"/>
        <v>109116046.2253529</v>
      </c>
      <c r="LO30" s="40">
        <f t="shared" si="137"/>
        <v>91636941.680344179</v>
      </c>
      <c r="LP30" s="40">
        <f t="shared" si="137"/>
        <v>82233381.163289875</v>
      </c>
      <c r="LQ30" s="40">
        <f t="shared" si="137"/>
        <v>57893002.684504323</v>
      </c>
      <c r="LR30" s="40">
        <f t="shared" si="137"/>
        <v>32553740.504740577</v>
      </c>
      <c r="LS30" s="40">
        <f t="shared" si="137"/>
        <v>21077816.400980849</v>
      </c>
      <c r="LT30" s="40">
        <f t="shared" si="137"/>
        <v>15393446.000788899</v>
      </c>
      <c r="LU30" s="40">
        <f t="shared" si="137"/>
        <v>14953210.797488183</v>
      </c>
      <c r="LV30" s="40">
        <f t="shared" si="137"/>
        <v>21430227.386087179</v>
      </c>
      <c r="LW30" s="40">
        <f t="shared" si="137"/>
        <v>49627111.797282025</v>
      </c>
      <c r="LX30" s="40">
        <f t="shared" si="137"/>
        <v>82379362.826334283</v>
      </c>
      <c r="LY30" s="40">
        <f t="shared" si="137"/>
        <v>110799832.51897229</v>
      </c>
      <c r="LZ30" s="40">
        <f t="shared" si="137"/>
        <v>110051371.50241295</v>
      </c>
      <c r="MA30" s="40">
        <f t="shared" si="137"/>
        <v>91898035.949620157</v>
      </c>
      <c r="MB30" s="40">
        <f t="shared" si="137"/>
        <v>82319084.884111926</v>
      </c>
      <c r="MC30" s="40">
        <f t="shared" si="137"/>
        <v>57924132.612457775</v>
      </c>
      <c r="MD30" s="40">
        <f t="shared" si="137"/>
        <v>32661316.640939128</v>
      </c>
      <c r="ME30" s="40">
        <f t="shared" si="137"/>
        <v>21215241.546053074</v>
      </c>
      <c r="MF30" s="40">
        <f t="shared" si="137"/>
        <v>15486071.664451551</v>
      </c>
      <c r="MG30" s="40">
        <f t="shared" si="137"/>
        <v>15048520.113040831</v>
      </c>
      <c r="MH30" s="40">
        <f t="shared" si="137"/>
        <v>21553011.912714634</v>
      </c>
      <c r="MI30" s="40">
        <f t="shared" si="137"/>
        <v>49839699.065928847</v>
      </c>
      <c r="MJ30" s="40">
        <f t="shared" si="137"/>
        <v>82805141.057970852</v>
      </c>
      <c r="MK30" s="40">
        <f t="shared" si="137"/>
        <v>111739722.01111588</v>
      </c>
      <c r="ML30" s="40"/>
      <c r="MM30" s="40"/>
      <c r="MN30" s="40"/>
    </row>
    <row r="31" spans="1:417" x14ac:dyDescent="0.2">
      <c r="A31" s="51" t="s">
        <v>35</v>
      </c>
      <c r="B31" s="40">
        <f>MIN(B30:M30)</f>
        <v>13213702.227945974</v>
      </c>
      <c r="C31" s="40">
        <f t="shared" ref="C31:M31" si="138">B31</f>
        <v>13213702.227945974</v>
      </c>
      <c r="D31" s="40">
        <f t="shared" si="138"/>
        <v>13213702.227945974</v>
      </c>
      <c r="E31" s="40">
        <f t="shared" si="138"/>
        <v>13213702.227945974</v>
      </c>
      <c r="F31" s="40">
        <f t="shared" si="138"/>
        <v>13213702.227945974</v>
      </c>
      <c r="G31" s="40">
        <f t="shared" si="138"/>
        <v>13213702.227945974</v>
      </c>
      <c r="H31" s="40">
        <f t="shared" si="138"/>
        <v>13213702.227945974</v>
      </c>
      <c r="I31" s="40">
        <f t="shared" si="138"/>
        <v>13213702.227945974</v>
      </c>
      <c r="J31" s="40">
        <f t="shared" si="138"/>
        <v>13213702.227945974</v>
      </c>
      <c r="K31" s="40">
        <f t="shared" si="138"/>
        <v>13213702.227945974</v>
      </c>
      <c r="L31" s="40">
        <f t="shared" si="138"/>
        <v>13213702.227945974</v>
      </c>
      <c r="M31" s="40">
        <f t="shared" si="138"/>
        <v>13213702.227945974</v>
      </c>
      <c r="N31" s="40">
        <f>MIN(N30:Y30)</f>
        <v>12828229.023907989</v>
      </c>
      <c r="O31" s="40">
        <f t="shared" ref="O31:Y31" si="139">N31</f>
        <v>12828229.023907989</v>
      </c>
      <c r="P31" s="40">
        <f t="shared" si="139"/>
        <v>12828229.023907989</v>
      </c>
      <c r="Q31" s="40">
        <f t="shared" si="139"/>
        <v>12828229.023907989</v>
      </c>
      <c r="R31" s="40">
        <f t="shared" si="139"/>
        <v>12828229.023907989</v>
      </c>
      <c r="S31" s="40">
        <f t="shared" si="139"/>
        <v>12828229.023907989</v>
      </c>
      <c r="T31" s="40">
        <f t="shared" si="139"/>
        <v>12828229.023907989</v>
      </c>
      <c r="U31" s="40">
        <f t="shared" si="139"/>
        <v>12828229.023907989</v>
      </c>
      <c r="V31" s="40">
        <f t="shared" si="139"/>
        <v>12828229.023907989</v>
      </c>
      <c r="W31" s="40">
        <f t="shared" si="139"/>
        <v>12828229.023907989</v>
      </c>
      <c r="X31" s="40">
        <f t="shared" si="139"/>
        <v>12828229.023907989</v>
      </c>
      <c r="Y31" s="40">
        <f t="shared" si="139"/>
        <v>12828229.023907989</v>
      </c>
      <c r="Z31" s="40">
        <f>MIN(Z30:AK30)</f>
        <v>12863347.855647765</v>
      </c>
      <c r="AA31" s="40">
        <f t="shared" ref="AA31:AK31" si="140">Z31</f>
        <v>12863347.855647765</v>
      </c>
      <c r="AB31" s="40">
        <f t="shared" si="140"/>
        <v>12863347.855647765</v>
      </c>
      <c r="AC31" s="40">
        <f t="shared" si="140"/>
        <v>12863347.855647765</v>
      </c>
      <c r="AD31" s="40">
        <f t="shared" si="140"/>
        <v>12863347.855647765</v>
      </c>
      <c r="AE31" s="40">
        <f t="shared" si="140"/>
        <v>12863347.855647765</v>
      </c>
      <c r="AF31" s="40">
        <f t="shared" si="140"/>
        <v>12863347.855647765</v>
      </c>
      <c r="AG31" s="40">
        <f t="shared" si="140"/>
        <v>12863347.855647765</v>
      </c>
      <c r="AH31" s="40">
        <f t="shared" si="140"/>
        <v>12863347.855647765</v>
      </c>
      <c r="AI31" s="40">
        <f t="shared" si="140"/>
        <v>12863347.855647765</v>
      </c>
      <c r="AJ31" s="40">
        <f t="shared" si="140"/>
        <v>12863347.855647765</v>
      </c>
      <c r="AK31" s="40">
        <f t="shared" si="140"/>
        <v>12863347.855647765</v>
      </c>
      <c r="AL31" s="40">
        <f>MIN(AL30:AW30)</f>
        <v>12966966.003221257</v>
      </c>
      <c r="AM31" s="40">
        <f t="shared" ref="AM31:AW31" si="141">AL31</f>
        <v>12966966.003221257</v>
      </c>
      <c r="AN31" s="40">
        <f t="shared" si="141"/>
        <v>12966966.003221257</v>
      </c>
      <c r="AO31" s="40">
        <f t="shared" si="141"/>
        <v>12966966.003221257</v>
      </c>
      <c r="AP31" s="40">
        <f t="shared" si="141"/>
        <v>12966966.003221257</v>
      </c>
      <c r="AQ31" s="40">
        <f t="shared" si="141"/>
        <v>12966966.003221257</v>
      </c>
      <c r="AR31" s="40">
        <f t="shared" si="141"/>
        <v>12966966.003221257</v>
      </c>
      <c r="AS31" s="40">
        <f t="shared" si="141"/>
        <v>12966966.003221257</v>
      </c>
      <c r="AT31" s="40">
        <f t="shared" si="141"/>
        <v>12966966.003221257</v>
      </c>
      <c r="AU31" s="40">
        <f t="shared" si="141"/>
        <v>12966966.003221257</v>
      </c>
      <c r="AV31" s="40">
        <f t="shared" si="141"/>
        <v>12966966.003221257</v>
      </c>
      <c r="AW31" s="40">
        <f t="shared" si="141"/>
        <v>12966966.003221257</v>
      </c>
      <c r="AX31" s="40">
        <f>MIN(AX30:BI30)</f>
        <v>13021628.958497277</v>
      </c>
      <c r="AY31" s="40">
        <f t="shared" ref="AY31:BI31" si="142">AX31</f>
        <v>13021628.958497277</v>
      </c>
      <c r="AZ31" s="40">
        <f t="shared" si="142"/>
        <v>13021628.958497277</v>
      </c>
      <c r="BA31" s="40">
        <f t="shared" si="142"/>
        <v>13021628.958497277</v>
      </c>
      <c r="BB31" s="40">
        <f t="shared" si="142"/>
        <v>13021628.958497277</v>
      </c>
      <c r="BC31" s="40">
        <f t="shared" si="142"/>
        <v>13021628.958497277</v>
      </c>
      <c r="BD31" s="40">
        <f t="shared" si="142"/>
        <v>13021628.958497277</v>
      </c>
      <c r="BE31" s="40">
        <f t="shared" si="142"/>
        <v>13021628.958497277</v>
      </c>
      <c r="BF31" s="40">
        <f t="shared" si="142"/>
        <v>13021628.958497277</v>
      </c>
      <c r="BG31" s="40">
        <f t="shared" si="142"/>
        <v>13021628.958497277</v>
      </c>
      <c r="BH31" s="40">
        <f t="shared" si="142"/>
        <v>13021628.958497277</v>
      </c>
      <c r="BI31" s="40">
        <f t="shared" si="142"/>
        <v>13021628.958497277</v>
      </c>
      <c r="BJ31" s="40">
        <f>MIN(BJ30:BU30)</f>
        <v>13111805.08241733</v>
      </c>
      <c r="BK31" s="40">
        <f t="shared" ref="BK31:BU31" si="143">BJ31</f>
        <v>13111805.08241733</v>
      </c>
      <c r="BL31" s="40">
        <f t="shared" si="143"/>
        <v>13111805.08241733</v>
      </c>
      <c r="BM31" s="40">
        <f t="shared" si="143"/>
        <v>13111805.08241733</v>
      </c>
      <c r="BN31" s="40">
        <f t="shared" si="143"/>
        <v>13111805.08241733</v>
      </c>
      <c r="BO31" s="40">
        <f t="shared" si="143"/>
        <v>13111805.08241733</v>
      </c>
      <c r="BP31" s="40">
        <f t="shared" si="143"/>
        <v>13111805.08241733</v>
      </c>
      <c r="BQ31" s="40">
        <f t="shared" si="143"/>
        <v>13111805.08241733</v>
      </c>
      <c r="BR31" s="40">
        <f t="shared" si="143"/>
        <v>13111805.08241733</v>
      </c>
      <c r="BS31" s="40">
        <f t="shared" si="143"/>
        <v>13111805.08241733</v>
      </c>
      <c r="BT31" s="40">
        <f t="shared" si="143"/>
        <v>13111805.08241733</v>
      </c>
      <c r="BU31" s="40">
        <f t="shared" si="143"/>
        <v>13111805.08241733</v>
      </c>
      <c r="BV31" s="40">
        <f>MIN(BV30:CG30)</f>
        <v>13180171.564896956</v>
      </c>
      <c r="BW31" s="40">
        <f t="shared" ref="BW31:CG31" si="144">BV31</f>
        <v>13180171.564896956</v>
      </c>
      <c r="BX31" s="40">
        <f t="shared" si="144"/>
        <v>13180171.564896956</v>
      </c>
      <c r="BY31" s="40">
        <f t="shared" si="144"/>
        <v>13180171.564896956</v>
      </c>
      <c r="BZ31" s="40">
        <f t="shared" si="144"/>
        <v>13180171.564896956</v>
      </c>
      <c r="CA31" s="40">
        <f t="shared" si="144"/>
        <v>13180171.564896956</v>
      </c>
      <c r="CB31" s="40">
        <f t="shared" si="144"/>
        <v>13180171.564896956</v>
      </c>
      <c r="CC31" s="40">
        <f t="shared" si="144"/>
        <v>13180171.564896956</v>
      </c>
      <c r="CD31" s="40">
        <f t="shared" si="144"/>
        <v>13180171.564896956</v>
      </c>
      <c r="CE31" s="40">
        <f t="shared" si="144"/>
        <v>13180171.564896956</v>
      </c>
      <c r="CF31" s="40">
        <f t="shared" si="144"/>
        <v>13180171.564896956</v>
      </c>
      <c r="CG31" s="40">
        <f t="shared" si="144"/>
        <v>13180171.564896956</v>
      </c>
      <c r="CH31" s="40">
        <f>MIN(CH30:CS30)</f>
        <v>13275089.386842312</v>
      </c>
      <c r="CI31" s="40">
        <f t="shared" ref="CI31:CS31" si="145">CH31</f>
        <v>13275089.386842312</v>
      </c>
      <c r="CJ31" s="40">
        <f t="shared" si="145"/>
        <v>13275089.386842312</v>
      </c>
      <c r="CK31" s="40">
        <f t="shared" si="145"/>
        <v>13275089.386842312</v>
      </c>
      <c r="CL31" s="40">
        <f t="shared" si="145"/>
        <v>13275089.386842312</v>
      </c>
      <c r="CM31" s="40">
        <f t="shared" si="145"/>
        <v>13275089.386842312</v>
      </c>
      <c r="CN31" s="40">
        <f t="shared" si="145"/>
        <v>13275089.386842312</v>
      </c>
      <c r="CO31" s="40">
        <f t="shared" si="145"/>
        <v>13275089.386842312</v>
      </c>
      <c r="CP31" s="40">
        <f t="shared" si="145"/>
        <v>13275089.386842312</v>
      </c>
      <c r="CQ31" s="40">
        <f t="shared" si="145"/>
        <v>13275089.386842312</v>
      </c>
      <c r="CR31" s="40">
        <f t="shared" si="145"/>
        <v>13275089.386842312</v>
      </c>
      <c r="CS31" s="40">
        <f t="shared" si="145"/>
        <v>13275089.386842312</v>
      </c>
      <c r="CT31" s="40">
        <f>MIN(CT30:DE30)</f>
        <v>13461971.672759252</v>
      </c>
      <c r="CU31" s="40">
        <f t="shared" ref="CU31:DE31" si="146">CT31</f>
        <v>13461971.672759252</v>
      </c>
      <c r="CV31" s="40">
        <f t="shared" si="146"/>
        <v>13461971.672759252</v>
      </c>
      <c r="CW31" s="40">
        <f t="shared" si="146"/>
        <v>13461971.672759252</v>
      </c>
      <c r="CX31" s="40">
        <f t="shared" si="146"/>
        <v>13461971.672759252</v>
      </c>
      <c r="CY31" s="40">
        <f t="shared" si="146"/>
        <v>13461971.672759252</v>
      </c>
      <c r="CZ31" s="40">
        <f t="shared" si="146"/>
        <v>13461971.672759252</v>
      </c>
      <c r="DA31" s="40">
        <f t="shared" si="146"/>
        <v>13461971.672759252</v>
      </c>
      <c r="DB31" s="40">
        <f t="shared" si="146"/>
        <v>13461971.672759252</v>
      </c>
      <c r="DC31" s="40">
        <f t="shared" si="146"/>
        <v>13461971.672759252</v>
      </c>
      <c r="DD31" s="40">
        <f t="shared" si="146"/>
        <v>13461971.672759252</v>
      </c>
      <c r="DE31" s="40">
        <f t="shared" si="146"/>
        <v>13461971.672759252</v>
      </c>
      <c r="DF31" s="40">
        <f>MIN(DF30:DQ30)</f>
        <v>13601588.881323548</v>
      </c>
      <c r="DG31" s="40">
        <f t="shared" ref="DG31:DQ31" si="147">DF31</f>
        <v>13601588.881323548</v>
      </c>
      <c r="DH31" s="40">
        <f t="shared" si="147"/>
        <v>13601588.881323548</v>
      </c>
      <c r="DI31" s="40">
        <f t="shared" si="147"/>
        <v>13601588.881323548</v>
      </c>
      <c r="DJ31" s="40">
        <f t="shared" si="147"/>
        <v>13601588.881323548</v>
      </c>
      <c r="DK31" s="40">
        <f t="shared" si="147"/>
        <v>13601588.881323548</v>
      </c>
      <c r="DL31" s="40">
        <f t="shared" si="147"/>
        <v>13601588.881323548</v>
      </c>
      <c r="DM31" s="40">
        <f t="shared" si="147"/>
        <v>13601588.881323548</v>
      </c>
      <c r="DN31" s="40">
        <f t="shared" si="147"/>
        <v>13601588.881323548</v>
      </c>
      <c r="DO31" s="40">
        <f t="shared" si="147"/>
        <v>13601588.881323548</v>
      </c>
      <c r="DP31" s="40">
        <f t="shared" si="147"/>
        <v>13601588.881323548</v>
      </c>
      <c r="DQ31" s="40">
        <f t="shared" si="147"/>
        <v>13601588.881323548</v>
      </c>
      <c r="DR31" s="40">
        <f>MIN(DR30:EC30)</f>
        <v>13708050.051578982</v>
      </c>
      <c r="DS31" s="40">
        <f t="shared" ref="DS31:EC31" si="148">DR31</f>
        <v>13708050.051578982</v>
      </c>
      <c r="DT31" s="40">
        <f t="shared" si="148"/>
        <v>13708050.051578982</v>
      </c>
      <c r="DU31" s="40">
        <f t="shared" si="148"/>
        <v>13708050.051578982</v>
      </c>
      <c r="DV31" s="40">
        <f t="shared" si="148"/>
        <v>13708050.051578982</v>
      </c>
      <c r="DW31" s="40">
        <f t="shared" si="148"/>
        <v>13708050.051578982</v>
      </c>
      <c r="DX31" s="40">
        <f t="shared" si="148"/>
        <v>13708050.051578982</v>
      </c>
      <c r="DY31" s="40">
        <f t="shared" si="148"/>
        <v>13708050.051578982</v>
      </c>
      <c r="DZ31" s="40">
        <f t="shared" si="148"/>
        <v>13708050.051578982</v>
      </c>
      <c r="EA31" s="40">
        <f t="shared" si="148"/>
        <v>13708050.051578982</v>
      </c>
      <c r="EB31" s="40">
        <f t="shared" si="148"/>
        <v>13708050.051578982</v>
      </c>
      <c r="EC31" s="40">
        <f t="shared" si="148"/>
        <v>13708050.051578982</v>
      </c>
      <c r="ED31" s="40">
        <f>MIN(ED30:EO30)</f>
        <v>13728943.918595618</v>
      </c>
      <c r="EE31" s="40">
        <f t="shared" ref="EE31:EO31" si="149">ED31</f>
        <v>13728943.918595618</v>
      </c>
      <c r="EF31" s="40">
        <f t="shared" si="149"/>
        <v>13728943.918595618</v>
      </c>
      <c r="EG31" s="40">
        <f t="shared" si="149"/>
        <v>13728943.918595618</v>
      </c>
      <c r="EH31" s="40">
        <f t="shared" si="149"/>
        <v>13728943.918595618</v>
      </c>
      <c r="EI31" s="40">
        <f t="shared" si="149"/>
        <v>13728943.918595618</v>
      </c>
      <c r="EJ31" s="40">
        <f t="shared" si="149"/>
        <v>13728943.918595618</v>
      </c>
      <c r="EK31" s="40">
        <f t="shared" si="149"/>
        <v>13728943.918595618</v>
      </c>
      <c r="EL31" s="40">
        <f t="shared" si="149"/>
        <v>13728943.918595618</v>
      </c>
      <c r="EM31" s="40">
        <f t="shared" si="149"/>
        <v>13728943.918595618</v>
      </c>
      <c r="EN31" s="40">
        <f t="shared" si="149"/>
        <v>13728943.918595618</v>
      </c>
      <c r="EO31" s="40">
        <f t="shared" si="149"/>
        <v>13728943.918595618</v>
      </c>
      <c r="EP31" s="40">
        <f>MIN(EP30:FA30)</f>
        <v>13692559.656895995</v>
      </c>
      <c r="EQ31" s="40">
        <f t="shared" ref="EQ31:FA31" si="150">EP31</f>
        <v>13692559.656895995</v>
      </c>
      <c r="ER31" s="40">
        <f t="shared" si="150"/>
        <v>13692559.656895995</v>
      </c>
      <c r="ES31" s="40">
        <f t="shared" si="150"/>
        <v>13692559.656895995</v>
      </c>
      <c r="ET31" s="40">
        <f t="shared" si="150"/>
        <v>13692559.656895995</v>
      </c>
      <c r="EU31" s="40">
        <f t="shared" si="150"/>
        <v>13692559.656895995</v>
      </c>
      <c r="EV31" s="40">
        <f t="shared" si="150"/>
        <v>13692559.656895995</v>
      </c>
      <c r="EW31" s="40">
        <f t="shared" si="150"/>
        <v>13692559.656895995</v>
      </c>
      <c r="EX31" s="40">
        <f t="shared" si="150"/>
        <v>13692559.656895995</v>
      </c>
      <c r="EY31" s="40">
        <f t="shared" si="150"/>
        <v>13692559.656895995</v>
      </c>
      <c r="EZ31" s="40">
        <f t="shared" si="150"/>
        <v>13692559.656895995</v>
      </c>
      <c r="FA31" s="40">
        <f t="shared" si="150"/>
        <v>13692559.656895995</v>
      </c>
      <c r="FB31" s="40">
        <f>MIN(FB30:FM30)</f>
        <v>13711915.237603802</v>
      </c>
      <c r="FC31" s="40">
        <f t="shared" ref="FC31:FM31" si="151">FB31</f>
        <v>13711915.237603802</v>
      </c>
      <c r="FD31" s="40">
        <f t="shared" si="151"/>
        <v>13711915.237603802</v>
      </c>
      <c r="FE31" s="40">
        <f t="shared" si="151"/>
        <v>13711915.237603802</v>
      </c>
      <c r="FF31" s="40">
        <f t="shared" si="151"/>
        <v>13711915.237603802</v>
      </c>
      <c r="FG31" s="40">
        <f t="shared" si="151"/>
        <v>13711915.237603802</v>
      </c>
      <c r="FH31" s="40">
        <f t="shared" si="151"/>
        <v>13711915.237603802</v>
      </c>
      <c r="FI31" s="40">
        <f t="shared" si="151"/>
        <v>13711915.237603802</v>
      </c>
      <c r="FJ31" s="40">
        <f t="shared" si="151"/>
        <v>13711915.237603802</v>
      </c>
      <c r="FK31" s="40">
        <f t="shared" si="151"/>
        <v>13711915.237603802</v>
      </c>
      <c r="FL31" s="40">
        <f t="shared" si="151"/>
        <v>13711915.237603802</v>
      </c>
      <c r="FM31" s="40">
        <f t="shared" si="151"/>
        <v>13711915.237603802</v>
      </c>
      <c r="FN31" s="40">
        <f>MIN(FN30:FY30)</f>
        <v>13784827.385722898</v>
      </c>
      <c r="FO31" s="40">
        <f t="shared" ref="FO31:FY31" si="152">FN31</f>
        <v>13784827.385722898</v>
      </c>
      <c r="FP31" s="40">
        <f t="shared" si="152"/>
        <v>13784827.385722898</v>
      </c>
      <c r="FQ31" s="40">
        <f t="shared" si="152"/>
        <v>13784827.385722898</v>
      </c>
      <c r="FR31" s="40">
        <f t="shared" si="152"/>
        <v>13784827.385722898</v>
      </c>
      <c r="FS31" s="40">
        <f t="shared" si="152"/>
        <v>13784827.385722898</v>
      </c>
      <c r="FT31" s="40">
        <f t="shared" si="152"/>
        <v>13784827.385722898</v>
      </c>
      <c r="FU31" s="40">
        <f t="shared" si="152"/>
        <v>13784827.385722898</v>
      </c>
      <c r="FV31" s="40">
        <f t="shared" si="152"/>
        <v>13784827.385722898</v>
      </c>
      <c r="FW31" s="40">
        <f t="shared" si="152"/>
        <v>13784827.385722898</v>
      </c>
      <c r="FX31" s="40">
        <f t="shared" si="152"/>
        <v>13784827.385722898</v>
      </c>
      <c r="FY31" s="40">
        <f t="shared" si="152"/>
        <v>13784827.385722898</v>
      </c>
      <c r="FZ31" s="40">
        <f>MIN(FZ30:GK30)</f>
        <v>13896300.33749105</v>
      </c>
      <c r="GA31" s="40">
        <f t="shared" ref="GA31:GK31" si="153">FZ31</f>
        <v>13896300.33749105</v>
      </c>
      <c r="GB31" s="40">
        <f t="shared" si="153"/>
        <v>13896300.33749105</v>
      </c>
      <c r="GC31" s="40">
        <f t="shared" si="153"/>
        <v>13896300.33749105</v>
      </c>
      <c r="GD31" s="40">
        <f t="shared" si="153"/>
        <v>13896300.33749105</v>
      </c>
      <c r="GE31" s="40">
        <f t="shared" si="153"/>
        <v>13896300.33749105</v>
      </c>
      <c r="GF31" s="40">
        <f t="shared" si="153"/>
        <v>13896300.33749105</v>
      </c>
      <c r="GG31" s="40">
        <f t="shared" si="153"/>
        <v>13896300.33749105</v>
      </c>
      <c r="GH31" s="40">
        <f t="shared" si="153"/>
        <v>13896300.33749105</v>
      </c>
      <c r="GI31" s="40">
        <f t="shared" si="153"/>
        <v>13896300.33749105</v>
      </c>
      <c r="GJ31" s="40">
        <f t="shared" si="153"/>
        <v>13896300.33749105</v>
      </c>
      <c r="GK31" s="40">
        <f t="shared" si="153"/>
        <v>13896300.33749105</v>
      </c>
      <c r="GL31" s="40">
        <f>MIN(GL30:GW30)</f>
        <v>14038683.771710953</v>
      </c>
      <c r="GM31" s="40">
        <f t="shared" ref="GM31:GW31" si="154">GL31</f>
        <v>14038683.771710953</v>
      </c>
      <c r="GN31" s="40">
        <f t="shared" si="154"/>
        <v>14038683.771710953</v>
      </c>
      <c r="GO31" s="40">
        <f t="shared" si="154"/>
        <v>14038683.771710953</v>
      </c>
      <c r="GP31" s="40">
        <f t="shared" si="154"/>
        <v>14038683.771710953</v>
      </c>
      <c r="GQ31" s="40">
        <f t="shared" si="154"/>
        <v>14038683.771710953</v>
      </c>
      <c r="GR31" s="40">
        <f t="shared" si="154"/>
        <v>14038683.771710953</v>
      </c>
      <c r="GS31" s="40">
        <f t="shared" si="154"/>
        <v>14038683.771710953</v>
      </c>
      <c r="GT31" s="40">
        <f t="shared" si="154"/>
        <v>14038683.771710953</v>
      </c>
      <c r="GU31" s="40">
        <f t="shared" si="154"/>
        <v>14038683.771710953</v>
      </c>
      <c r="GV31" s="40">
        <f t="shared" si="154"/>
        <v>14038683.771710953</v>
      </c>
      <c r="GW31" s="40">
        <f t="shared" si="154"/>
        <v>14038683.771710953</v>
      </c>
      <c r="GX31" s="40">
        <f>MIN(GX30:HI30)</f>
        <v>14138991.522906449</v>
      </c>
      <c r="GY31" s="40">
        <f t="shared" ref="GY31:HI31" si="155">GX31</f>
        <v>14138991.522906449</v>
      </c>
      <c r="GZ31" s="40">
        <f t="shared" si="155"/>
        <v>14138991.522906449</v>
      </c>
      <c r="HA31" s="40">
        <f t="shared" si="155"/>
        <v>14138991.522906449</v>
      </c>
      <c r="HB31" s="40">
        <f t="shared" si="155"/>
        <v>14138991.522906449</v>
      </c>
      <c r="HC31" s="40">
        <f t="shared" si="155"/>
        <v>14138991.522906449</v>
      </c>
      <c r="HD31" s="40">
        <f t="shared" si="155"/>
        <v>14138991.522906449</v>
      </c>
      <c r="HE31" s="40">
        <f t="shared" si="155"/>
        <v>14138991.522906449</v>
      </c>
      <c r="HF31" s="40">
        <f t="shared" si="155"/>
        <v>14138991.522906449</v>
      </c>
      <c r="HG31" s="40">
        <f t="shared" si="155"/>
        <v>14138991.522906449</v>
      </c>
      <c r="HH31" s="40">
        <f t="shared" si="155"/>
        <v>14138991.522906449</v>
      </c>
      <c r="HI31" s="40">
        <f t="shared" si="155"/>
        <v>14138991.522906449</v>
      </c>
      <c r="HJ31" s="40">
        <f>MIN(HJ30:HU30)</f>
        <v>14171261.924742529</v>
      </c>
      <c r="HK31" s="40">
        <f t="shared" ref="HK31:HU31" si="156">HJ31</f>
        <v>14171261.924742529</v>
      </c>
      <c r="HL31" s="40">
        <f t="shared" si="156"/>
        <v>14171261.924742529</v>
      </c>
      <c r="HM31" s="40">
        <f t="shared" si="156"/>
        <v>14171261.924742529</v>
      </c>
      <c r="HN31" s="40">
        <f t="shared" si="156"/>
        <v>14171261.924742529</v>
      </c>
      <c r="HO31" s="40">
        <f t="shared" si="156"/>
        <v>14171261.924742529</v>
      </c>
      <c r="HP31" s="40">
        <f t="shared" si="156"/>
        <v>14171261.924742529</v>
      </c>
      <c r="HQ31" s="40">
        <f t="shared" si="156"/>
        <v>14171261.924742529</v>
      </c>
      <c r="HR31" s="40">
        <f t="shared" si="156"/>
        <v>14171261.924742529</v>
      </c>
      <c r="HS31" s="40">
        <f t="shared" si="156"/>
        <v>14171261.924742529</v>
      </c>
      <c r="HT31" s="40">
        <f t="shared" si="156"/>
        <v>14171261.924742529</v>
      </c>
      <c r="HU31" s="40">
        <f t="shared" si="156"/>
        <v>14171261.924742529</v>
      </c>
      <c r="HV31" s="40">
        <f>MIN(HV30:IG30)</f>
        <v>14225550.788180903</v>
      </c>
      <c r="HW31" s="40">
        <f t="shared" ref="HW31:IG31" si="157">HV31</f>
        <v>14225550.788180903</v>
      </c>
      <c r="HX31" s="40">
        <f t="shared" si="157"/>
        <v>14225550.788180903</v>
      </c>
      <c r="HY31" s="40">
        <f t="shared" si="157"/>
        <v>14225550.788180903</v>
      </c>
      <c r="HZ31" s="40">
        <f t="shared" si="157"/>
        <v>14225550.788180903</v>
      </c>
      <c r="IA31" s="40">
        <f t="shared" si="157"/>
        <v>14225550.788180903</v>
      </c>
      <c r="IB31" s="40">
        <f t="shared" si="157"/>
        <v>14225550.788180903</v>
      </c>
      <c r="IC31" s="40">
        <f t="shared" si="157"/>
        <v>14225550.788180903</v>
      </c>
      <c r="ID31" s="40">
        <f t="shared" si="157"/>
        <v>14225550.788180903</v>
      </c>
      <c r="IE31" s="40">
        <f t="shared" si="157"/>
        <v>14225550.788180903</v>
      </c>
      <c r="IF31" s="40">
        <f t="shared" si="157"/>
        <v>14225550.788180903</v>
      </c>
      <c r="IG31" s="40">
        <f t="shared" si="157"/>
        <v>14225550.788180903</v>
      </c>
      <c r="IH31" s="40">
        <f>MIN(IH30:IS30)</f>
        <v>14262073.895601343</v>
      </c>
      <c r="II31" s="40">
        <f t="shared" ref="II31:IS31" si="158">IH31</f>
        <v>14262073.895601343</v>
      </c>
      <c r="IJ31" s="40">
        <f t="shared" si="158"/>
        <v>14262073.895601343</v>
      </c>
      <c r="IK31" s="40">
        <f t="shared" si="158"/>
        <v>14262073.895601343</v>
      </c>
      <c r="IL31" s="40">
        <f t="shared" si="158"/>
        <v>14262073.895601343</v>
      </c>
      <c r="IM31" s="40">
        <f t="shared" si="158"/>
        <v>14262073.895601343</v>
      </c>
      <c r="IN31" s="40">
        <f t="shared" si="158"/>
        <v>14262073.895601343</v>
      </c>
      <c r="IO31" s="40">
        <f t="shared" si="158"/>
        <v>14262073.895601343</v>
      </c>
      <c r="IP31" s="40">
        <f t="shared" si="158"/>
        <v>14262073.895601343</v>
      </c>
      <c r="IQ31" s="40">
        <f t="shared" si="158"/>
        <v>14262073.895601343</v>
      </c>
      <c r="IR31" s="40">
        <f t="shared" si="158"/>
        <v>14262073.895601343</v>
      </c>
      <c r="IS31" s="40">
        <f t="shared" si="158"/>
        <v>14262073.895601343</v>
      </c>
      <c r="IT31" s="40">
        <f>MIN(IT30:JE30)</f>
        <v>14405094.825670065</v>
      </c>
      <c r="IU31" s="40">
        <f t="shared" ref="IU31:JE31" si="159">IT31</f>
        <v>14405094.825670065</v>
      </c>
      <c r="IV31" s="40">
        <f t="shared" si="159"/>
        <v>14405094.825670065</v>
      </c>
      <c r="IW31" s="40">
        <f t="shared" si="159"/>
        <v>14405094.825670065</v>
      </c>
      <c r="IX31" s="40">
        <f t="shared" si="159"/>
        <v>14405094.825670065</v>
      </c>
      <c r="IY31" s="40">
        <f t="shared" si="159"/>
        <v>14405094.825670065</v>
      </c>
      <c r="IZ31" s="40">
        <f t="shared" si="159"/>
        <v>14405094.825670065</v>
      </c>
      <c r="JA31" s="40">
        <f t="shared" si="159"/>
        <v>14405094.825670065</v>
      </c>
      <c r="JB31" s="40">
        <f t="shared" si="159"/>
        <v>14405094.825670065</v>
      </c>
      <c r="JC31" s="40">
        <f t="shared" si="159"/>
        <v>14405094.825670065</v>
      </c>
      <c r="JD31" s="40">
        <f t="shared" si="159"/>
        <v>14405094.825670065</v>
      </c>
      <c r="JE31" s="40">
        <f t="shared" si="159"/>
        <v>14405094.825670065</v>
      </c>
      <c r="JF31" s="40">
        <f>MIN(JF30:JQ30)</f>
        <v>14502059.079842873</v>
      </c>
      <c r="JG31" s="40">
        <f t="shared" ref="JG31" si="160">JF31</f>
        <v>14502059.079842873</v>
      </c>
      <c r="JH31" s="40">
        <f t="shared" ref="JH31" si="161">JG31</f>
        <v>14502059.079842873</v>
      </c>
      <c r="JI31" s="40">
        <f t="shared" ref="JI31" si="162">JH31</f>
        <v>14502059.079842873</v>
      </c>
      <c r="JJ31" s="40">
        <f t="shared" ref="JJ31" si="163">JI31</f>
        <v>14502059.079842873</v>
      </c>
      <c r="JK31" s="40">
        <f t="shared" ref="JK31" si="164">JJ31</f>
        <v>14502059.079842873</v>
      </c>
      <c r="JL31" s="40">
        <f t="shared" ref="JL31" si="165">JK31</f>
        <v>14502059.079842873</v>
      </c>
      <c r="JM31" s="40">
        <f t="shared" ref="JM31" si="166">JL31</f>
        <v>14502059.079842873</v>
      </c>
      <c r="JN31" s="40">
        <f t="shared" ref="JN31" si="167">JM31</f>
        <v>14502059.079842873</v>
      </c>
      <c r="JO31" s="40">
        <f t="shared" ref="JO31" si="168">JN31</f>
        <v>14502059.079842873</v>
      </c>
      <c r="JP31" s="40">
        <f t="shared" ref="JP31" si="169">JO31</f>
        <v>14502059.079842873</v>
      </c>
      <c r="JQ31" s="40">
        <f t="shared" ref="JQ31" si="170">JP31</f>
        <v>14502059.079842873</v>
      </c>
      <c r="JR31" s="40">
        <f>MIN(JR30:KC30)</f>
        <v>14592110.158612065</v>
      </c>
      <c r="JS31" s="40">
        <f t="shared" ref="JS31" si="171">JR31</f>
        <v>14592110.158612065</v>
      </c>
      <c r="JT31" s="40">
        <f t="shared" ref="JT31" si="172">JS31</f>
        <v>14592110.158612065</v>
      </c>
      <c r="JU31" s="40">
        <f t="shared" ref="JU31" si="173">JT31</f>
        <v>14592110.158612065</v>
      </c>
      <c r="JV31" s="40">
        <f t="shared" ref="JV31" si="174">JU31</f>
        <v>14592110.158612065</v>
      </c>
      <c r="JW31" s="40">
        <f t="shared" ref="JW31" si="175">JV31</f>
        <v>14592110.158612065</v>
      </c>
      <c r="JX31" s="40">
        <f t="shared" ref="JX31" si="176">JW31</f>
        <v>14592110.158612065</v>
      </c>
      <c r="JY31" s="40">
        <f t="shared" ref="JY31" si="177">JX31</f>
        <v>14592110.158612065</v>
      </c>
      <c r="JZ31" s="40">
        <f t="shared" ref="JZ31" si="178">JY31</f>
        <v>14592110.158612065</v>
      </c>
      <c r="KA31" s="40">
        <f t="shared" ref="KA31" si="179">JZ31</f>
        <v>14592110.158612065</v>
      </c>
      <c r="KB31" s="40">
        <f t="shared" ref="KB31" si="180">KA31</f>
        <v>14592110.158612065</v>
      </c>
      <c r="KC31" s="40">
        <f t="shared" ref="KC31" si="181">KB31</f>
        <v>14592110.158612065</v>
      </c>
      <c r="KD31" s="40">
        <f>MIN(KD30:KO30)</f>
        <v>14682359.06911879</v>
      </c>
      <c r="KE31" s="40">
        <f t="shared" ref="KE31" si="182">KD31</f>
        <v>14682359.06911879</v>
      </c>
      <c r="KF31" s="40">
        <f t="shared" ref="KF31" si="183">KE31</f>
        <v>14682359.06911879</v>
      </c>
      <c r="KG31" s="40">
        <f t="shared" ref="KG31" si="184">KF31</f>
        <v>14682359.06911879</v>
      </c>
      <c r="KH31" s="40">
        <f t="shared" ref="KH31" si="185">KG31</f>
        <v>14682359.06911879</v>
      </c>
      <c r="KI31" s="40">
        <f t="shared" ref="KI31" si="186">KH31</f>
        <v>14682359.06911879</v>
      </c>
      <c r="KJ31" s="40">
        <f t="shared" ref="KJ31" si="187">KI31</f>
        <v>14682359.06911879</v>
      </c>
      <c r="KK31" s="40">
        <f t="shared" ref="KK31" si="188">KJ31</f>
        <v>14682359.06911879</v>
      </c>
      <c r="KL31" s="40">
        <f t="shared" ref="KL31" si="189">KK31</f>
        <v>14682359.06911879</v>
      </c>
      <c r="KM31" s="40">
        <f t="shared" ref="KM31" si="190">KL31</f>
        <v>14682359.06911879</v>
      </c>
      <c r="KN31" s="40">
        <f t="shared" ref="KN31" si="191">KM31</f>
        <v>14682359.06911879</v>
      </c>
      <c r="KO31" s="40">
        <f t="shared" ref="KO31" si="192">KN31</f>
        <v>14682359.06911879</v>
      </c>
      <c r="KP31" s="40">
        <f>MIN(KP30:LA30)</f>
        <v>14781236.363153778</v>
      </c>
      <c r="KQ31" s="40">
        <f t="shared" ref="KQ31" si="193">KP31</f>
        <v>14781236.363153778</v>
      </c>
      <c r="KR31" s="40">
        <f t="shared" ref="KR31" si="194">KQ31</f>
        <v>14781236.363153778</v>
      </c>
      <c r="KS31" s="40">
        <f t="shared" ref="KS31" si="195">KR31</f>
        <v>14781236.363153778</v>
      </c>
      <c r="KT31" s="40">
        <f t="shared" ref="KT31" si="196">KS31</f>
        <v>14781236.363153778</v>
      </c>
      <c r="KU31" s="40">
        <f t="shared" ref="KU31" si="197">KT31</f>
        <v>14781236.363153778</v>
      </c>
      <c r="KV31" s="40">
        <f t="shared" ref="KV31" si="198">KU31</f>
        <v>14781236.363153778</v>
      </c>
      <c r="KW31" s="40">
        <f t="shared" ref="KW31" si="199">KV31</f>
        <v>14781236.363153778</v>
      </c>
      <c r="KX31" s="40">
        <f t="shared" ref="KX31" si="200">KW31</f>
        <v>14781236.363153778</v>
      </c>
      <c r="KY31" s="40">
        <f t="shared" ref="KY31" si="201">KX31</f>
        <v>14781236.363153778</v>
      </c>
      <c r="KZ31" s="40">
        <f t="shared" ref="KZ31" si="202">KY31</f>
        <v>14781236.363153778</v>
      </c>
      <c r="LA31" s="40">
        <f t="shared" ref="LA31" si="203">KZ31</f>
        <v>14781236.363153778</v>
      </c>
      <c r="LB31" s="40">
        <f>MIN(LB30:LM30)</f>
        <v>14864492.194240592</v>
      </c>
      <c r="LC31" s="40">
        <f t="shared" ref="LC31" si="204">LB31</f>
        <v>14864492.194240592</v>
      </c>
      <c r="LD31" s="40">
        <f t="shared" ref="LD31" si="205">LC31</f>
        <v>14864492.194240592</v>
      </c>
      <c r="LE31" s="40">
        <f t="shared" ref="LE31" si="206">LD31</f>
        <v>14864492.194240592</v>
      </c>
      <c r="LF31" s="40">
        <f t="shared" ref="LF31" si="207">LE31</f>
        <v>14864492.194240592</v>
      </c>
      <c r="LG31" s="40">
        <f t="shared" ref="LG31" si="208">LF31</f>
        <v>14864492.194240592</v>
      </c>
      <c r="LH31" s="40">
        <f t="shared" ref="LH31" si="209">LG31</f>
        <v>14864492.194240592</v>
      </c>
      <c r="LI31" s="40">
        <f t="shared" ref="LI31" si="210">LH31</f>
        <v>14864492.194240592</v>
      </c>
      <c r="LJ31" s="40">
        <f t="shared" ref="LJ31" si="211">LI31</f>
        <v>14864492.194240592</v>
      </c>
      <c r="LK31" s="40">
        <f t="shared" ref="LK31" si="212">LJ31</f>
        <v>14864492.194240592</v>
      </c>
      <c r="LL31" s="40">
        <f t="shared" ref="LL31" si="213">LK31</f>
        <v>14864492.194240592</v>
      </c>
      <c r="LM31" s="40">
        <f t="shared" ref="LM31" si="214">LL31</f>
        <v>14864492.194240592</v>
      </c>
      <c r="LN31" s="40">
        <f>MIN(LN30:LY30)</f>
        <v>14953210.797488183</v>
      </c>
      <c r="LO31" s="40">
        <f t="shared" ref="LO31" si="215">LN31</f>
        <v>14953210.797488183</v>
      </c>
      <c r="LP31" s="40">
        <f t="shared" ref="LP31" si="216">LO31</f>
        <v>14953210.797488183</v>
      </c>
      <c r="LQ31" s="40">
        <f t="shared" ref="LQ31" si="217">LP31</f>
        <v>14953210.797488183</v>
      </c>
      <c r="LR31" s="40">
        <f t="shared" ref="LR31" si="218">LQ31</f>
        <v>14953210.797488183</v>
      </c>
      <c r="LS31" s="40">
        <f t="shared" ref="LS31" si="219">LR31</f>
        <v>14953210.797488183</v>
      </c>
      <c r="LT31" s="40">
        <f t="shared" ref="LT31" si="220">LS31</f>
        <v>14953210.797488183</v>
      </c>
      <c r="LU31" s="40">
        <f t="shared" ref="LU31" si="221">LT31</f>
        <v>14953210.797488183</v>
      </c>
      <c r="LV31" s="40">
        <f t="shared" ref="LV31" si="222">LU31</f>
        <v>14953210.797488183</v>
      </c>
      <c r="LW31" s="40">
        <f t="shared" ref="LW31" si="223">LV31</f>
        <v>14953210.797488183</v>
      </c>
      <c r="LX31" s="40">
        <f t="shared" ref="LX31" si="224">LW31</f>
        <v>14953210.797488183</v>
      </c>
      <c r="LY31" s="40">
        <f t="shared" ref="LY31" si="225">LX31</f>
        <v>14953210.797488183</v>
      </c>
      <c r="LZ31" s="40">
        <f>MIN(LZ30:MK30)</f>
        <v>15048520.113040831</v>
      </c>
      <c r="MA31" s="40">
        <f t="shared" ref="MA31" si="226">LZ31</f>
        <v>15048520.113040831</v>
      </c>
      <c r="MB31" s="40">
        <f t="shared" ref="MB31" si="227">MA31</f>
        <v>15048520.113040831</v>
      </c>
      <c r="MC31" s="40">
        <f t="shared" ref="MC31" si="228">MB31</f>
        <v>15048520.113040831</v>
      </c>
      <c r="MD31" s="40">
        <f t="shared" ref="MD31" si="229">MC31</f>
        <v>15048520.113040831</v>
      </c>
      <c r="ME31" s="40">
        <f t="shared" ref="ME31" si="230">MD31</f>
        <v>15048520.113040831</v>
      </c>
      <c r="MF31" s="40">
        <f t="shared" ref="MF31" si="231">ME31</f>
        <v>15048520.113040831</v>
      </c>
      <c r="MG31" s="40">
        <f t="shared" ref="MG31" si="232">MF31</f>
        <v>15048520.113040831</v>
      </c>
      <c r="MH31" s="40">
        <f t="shared" ref="MH31" si="233">MG31</f>
        <v>15048520.113040831</v>
      </c>
      <c r="MI31" s="40">
        <f t="shared" ref="MI31" si="234">MH31</f>
        <v>15048520.113040831</v>
      </c>
      <c r="MJ31" s="40">
        <f t="shared" ref="MJ31" si="235">MI31</f>
        <v>15048520.113040831</v>
      </c>
      <c r="MK31" s="40">
        <f t="shared" ref="MK31" si="236">MJ31</f>
        <v>15048520.113040831</v>
      </c>
      <c r="ML31" s="40"/>
      <c r="MM31" s="40"/>
      <c r="MN31" s="40"/>
    </row>
    <row r="32" spans="1:417" x14ac:dyDescent="0.2">
      <c r="A32" s="51" t="s">
        <v>36</v>
      </c>
      <c r="B32" s="40">
        <f t="shared" ref="B32:BA32" si="237">B30-B31</f>
        <v>79452090.630378917</v>
      </c>
      <c r="C32" s="40">
        <f t="shared" si="237"/>
        <v>67700967.82535702</v>
      </c>
      <c r="D32" s="40">
        <f t="shared" si="237"/>
        <v>60864609.902787976</v>
      </c>
      <c r="E32" s="40">
        <f t="shared" si="237"/>
        <v>37788659.143427938</v>
      </c>
      <c r="F32" s="40">
        <f t="shared" si="237"/>
        <v>15519725.16176484</v>
      </c>
      <c r="G32" s="40">
        <f t="shared" si="237"/>
        <v>5597518.007293785</v>
      </c>
      <c r="H32" s="40">
        <f t="shared" si="237"/>
        <v>443126.88146748208</v>
      </c>
      <c r="I32" s="40">
        <f t="shared" si="237"/>
        <v>0</v>
      </c>
      <c r="J32" s="40">
        <f t="shared" si="237"/>
        <v>5790911.6950317528</v>
      </c>
      <c r="K32" s="40">
        <f t="shared" si="237"/>
        <v>30315246.203372486</v>
      </c>
      <c r="L32" s="40">
        <f t="shared" si="237"/>
        <v>58657784.519547872</v>
      </c>
      <c r="M32" s="40">
        <f t="shared" si="237"/>
        <v>80883304.090541005</v>
      </c>
      <c r="N32" s="40">
        <f t="shared" si="237"/>
        <v>79154697.861452982</v>
      </c>
      <c r="O32" s="40">
        <f t="shared" si="237"/>
        <v>67593519.771363407</v>
      </c>
      <c r="P32" s="40">
        <f t="shared" si="237"/>
        <v>60999418.044913068</v>
      </c>
      <c r="Q32" s="40">
        <f t="shared" si="237"/>
        <v>37957307.218172319</v>
      </c>
      <c r="R32" s="40">
        <f t="shared" si="237"/>
        <v>15687048.198070608</v>
      </c>
      <c r="S32" s="40">
        <f t="shared" si="237"/>
        <v>5761502.7219220214</v>
      </c>
      <c r="T32" s="40">
        <f t="shared" si="237"/>
        <v>526914.85935633443</v>
      </c>
      <c r="U32" s="40">
        <f t="shared" si="237"/>
        <v>0</v>
      </c>
      <c r="V32" s="40">
        <f t="shared" si="237"/>
        <v>5670451.848274719</v>
      </c>
      <c r="W32" s="40">
        <f t="shared" si="237"/>
        <v>29966863.347999386</v>
      </c>
      <c r="X32" s="40">
        <f t="shared" si="237"/>
        <v>58307512.806635946</v>
      </c>
      <c r="Y32" s="40">
        <f t="shared" si="237"/>
        <v>80605038.961110324</v>
      </c>
      <c r="Z32" s="40">
        <f t="shared" si="237"/>
        <v>78554588.667756706</v>
      </c>
      <c r="AA32" s="40">
        <f t="shared" si="237"/>
        <v>68580245.353625506</v>
      </c>
      <c r="AB32" s="40">
        <f t="shared" si="237"/>
        <v>61934894.871088721</v>
      </c>
      <c r="AC32" s="40">
        <f t="shared" si="237"/>
        <v>37426302.289893046</v>
      </c>
      <c r="AD32" s="40">
        <f t="shared" si="237"/>
        <v>15393994.36340598</v>
      </c>
      <c r="AE32" s="40">
        <f t="shared" si="237"/>
        <v>5610898.4283206798</v>
      </c>
      <c r="AF32" s="40">
        <f t="shared" si="237"/>
        <v>468424.93067695759</v>
      </c>
      <c r="AG32" s="40">
        <f t="shared" si="237"/>
        <v>0</v>
      </c>
      <c r="AH32" s="40">
        <f t="shared" si="237"/>
        <v>5716220.3104902506</v>
      </c>
      <c r="AI32" s="40">
        <f t="shared" si="237"/>
        <v>30279193.15045213</v>
      </c>
      <c r="AJ32" s="40">
        <f t="shared" si="237"/>
        <v>58900288.69879692</v>
      </c>
      <c r="AK32" s="40">
        <f t="shared" si="237"/>
        <v>81178131.370999128</v>
      </c>
      <c r="AL32" s="40">
        <f t="shared" si="237"/>
        <v>78608606.884660736</v>
      </c>
      <c r="AM32" s="40">
        <f t="shared" si="237"/>
        <v>67008253.081127465</v>
      </c>
      <c r="AN32" s="40">
        <f t="shared" si="237"/>
        <v>60376189.631274685</v>
      </c>
      <c r="AO32" s="40">
        <f t="shared" si="237"/>
        <v>37336958.106314123</v>
      </c>
      <c r="AP32" s="40">
        <f t="shared" si="237"/>
        <v>15370939.452777019</v>
      </c>
      <c r="AQ32" s="40">
        <f t="shared" si="237"/>
        <v>5609337.9273869749</v>
      </c>
      <c r="AR32" s="40">
        <f t="shared" si="237"/>
        <v>452604.87173493579</v>
      </c>
      <c r="AS32" s="40">
        <f t="shared" si="237"/>
        <v>0</v>
      </c>
      <c r="AT32" s="40">
        <f t="shared" si="237"/>
        <v>5738715.9866726119</v>
      </c>
      <c r="AU32" s="40">
        <f t="shared" si="237"/>
        <v>30346303.624940082</v>
      </c>
      <c r="AV32" s="40">
        <f t="shared" si="237"/>
        <v>58875379.652141973</v>
      </c>
      <c r="AW32" s="40">
        <f t="shared" si="237"/>
        <v>81666122.309232324</v>
      </c>
      <c r="AX32" s="40">
        <f t="shared" si="237"/>
        <v>79921777.184782982</v>
      </c>
      <c r="AY32" s="40">
        <f t="shared" si="237"/>
        <v>68026602.198537543</v>
      </c>
      <c r="AZ32" s="40">
        <f t="shared" si="237"/>
        <v>61000743.849599279</v>
      </c>
      <c r="BA32" s="40">
        <f t="shared" si="237"/>
        <v>37601537.48167365</v>
      </c>
      <c r="BB32" s="40">
        <f t="shared" ref="BB32:DM32" si="238">BB30-BB31</f>
        <v>15370248.305659333</v>
      </c>
      <c r="BC32" s="40">
        <f t="shared" si="238"/>
        <v>5569293.9073685613</v>
      </c>
      <c r="BD32" s="40">
        <f t="shared" si="238"/>
        <v>435117.74043949135</v>
      </c>
      <c r="BE32" s="40">
        <f t="shared" si="238"/>
        <v>0</v>
      </c>
      <c r="BF32" s="40">
        <f t="shared" si="238"/>
        <v>5823984.2586989831</v>
      </c>
      <c r="BG32" s="40">
        <f t="shared" si="238"/>
        <v>30672832.540554725</v>
      </c>
      <c r="BH32" s="40">
        <f t="shared" si="238"/>
        <v>59288131.830435134</v>
      </c>
      <c r="BI32" s="40">
        <f t="shared" si="238"/>
        <v>82251609.157671481</v>
      </c>
      <c r="BJ32" s="40">
        <f t="shared" si="238"/>
        <v>80488951.796316817</v>
      </c>
      <c r="BK32" s="40">
        <f t="shared" si="238"/>
        <v>68026898.043857336</v>
      </c>
      <c r="BL32" s="40">
        <f t="shared" si="238"/>
        <v>60810831.864455231</v>
      </c>
      <c r="BM32" s="40">
        <f t="shared" si="238"/>
        <v>37403166.645246938</v>
      </c>
      <c r="BN32" s="40">
        <f t="shared" si="238"/>
        <v>15169405.572779803</v>
      </c>
      <c r="BO32" s="40">
        <f t="shared" si="238"/>
        <v>5485588.111282276</v>
      </c>
      <c r="BP32" s="40">
        <f t="shared" si="238"/>
        <v>394726.81419445388</v>
      </c>
      <c r="BQ32" s="40">
        <f t="shared" si="238"/>
        <v>0</v>
      </c>
      <c r="BR32" s="40">
        <f t="shared" si="238"/>
        <v>5876287.4795098733</v>
      </c>
      <c r="BS32" s="40">
        <f t="shared" si="238"/>
        <v>30707778.160944499</v>
      </c>
      <c r="BT32" s="40">
        <f t="shared" si="238"/>
        <v>59183554.690237321</v>
      </c>
      <c r="BU32" s="40">
        <f t="shared" si="238"/>
        <v>82413345.388188362</v>
      </c>
      <c r="BV32" s="40">
        <f t="shared" si="238"/>
        <v>80921423.933147818</v>
      </c>
      <c r="BW32" s="40">
        <f t="shared" si="238"/>
        <v>69520603.256028727</v>
      </c>
      <c r="BX32" s="40">
        <f t="shared" si="238"/>
        <v>62134025.866994724</v>
      </c>
      <c r="BY32" s="40">
        <f t="shared" si="238"/>
        <v>37393857.090990022</v>
      </c>
      <c r="BZ32" s="40">
        <f t="shared" si="238"/>
        <v>15145934.183926314</v>
      </c>
      <c r="CA32" s="40">
        <f t="shared" si="238"/>
        <v>5401614.3349614181</v>
      </c>
      <c r="CB32" s="40">
        <f t="shared" si="238"/>
        <v>340810.12958370708</v>
      </c>
      <c r="CC32" s="40">
        <f t="shared" si="238"/>
        <v>0</v>
      </c>
      <c r="CD32" s="40">
        <f t="shared" si="238"/>
        <v>5932788.1882930845</v>
      </c>
      <c r="CE32" s="40">
        <f t="shared" si="238"/>
        <v>30980257.146644957</v>
      </c>
      <c r="CF32" s="40">
        <f t="shared" si="238"/>
        <v>59672735.709213853</v>
      </c>
      <c r="CG32" s="40">
        <f t="shared" si="238"/>
        <v>83012357.825387627</v>
      </c>
      <c r="CH32" s="40">
        <f t="shared" si="238"/>
        <v>81453233.16146189</v>
      </c>
      <c r="CI32" s="40">
        <f t="shared" si="238"/>
        <v>68852198.896964565</v>
      </c>
      <c r="CJ32" s="40">
        <f t="shared" si="238"/>
        <v>61567200.597126067</v>
      </c>
      <c r="CK32" s="40">
        <f t="shared" si="238"/>
        <v>37874311.19055678</v>
      </c>
      <c r="CL32" s="40">
        <f t="shared" si="238"/>
        <v>15279712.281639783</v>
      </c>
      <c r="CM32" s="40">
        <f t="shared" si="238"/>
        <v>5435959.5055458043</v>
      </c>
      <c r="CN32" s="40">
        <f t="shared" si="238"/>
        <v>337605.28849899024</v>
      </c>
      <c r="CO32" s="40">
        <f t="shared" si="238"/>
        <v>0</v>
      </c>
      <c r="CP32" s="40">
        <f t="shared" si="238"/>
        <v>5895179.9828860331</v>
      </c>
      <c r="CQ32" s="40">
        <f t="shared" si="238"/>
        <v>31074129.756069899</v>
      </c>
      <c r="CR32" s="40">
        <f t="shared" si="238"/>
        <v>60057830.036329404</v>
      </c>
      <c r="CS32" s="40">
        <f t="shared" si="238"/>
        <v>83634717.589229256</v>
      </c>
      <c r="CT32" s="40">
        <f t="shared" si="238"/>
        <v>81978413.262686491</v>
      </c>
      <c r="CU32" s="40">
        <f t="shared" si="238"/>
        <v>69242267.338903546</v>
      </c>
      <c r="CV32" s="40">
        <f t="shared" si="238"/>
        <v>62053860.410957053</v>
      </c>
      <c r="CW32" s="40">
        <f t="shared" si="238"/>
        <v>38132092.344004184</v>
      </c>
      <c r="CX32" s="40">
        <f t="shared" si="238"/>
        <v>15368552.985344345</v>
      </c>
      <c r="CY32" s="40">
        <f t="shared" si="238"/>
        <v>5459391.8642171118</v>
      </c>
      <c r="CZ32" s="40">
        <f t="shared" si="238"/>
        <v>317122.74095996469</v>
      </c>
      <c r="DA32" s="40">
        <f t="shared" si="238"/>
        <v>0</v>
      </c>
      <c r="DB32" s="40">
        <f t="shared" si="238"/>
        <v>5999736.6444055792</v>
      </c>
      <c r="DC32" s="40">
        <f t="shared" si="238"/>
        <v>31469335.405505024</v>
      </c>
      <c r="DD32" s="40">
        <f t="shared" si="238"/>
        <v>60674006.27107209</v>
      </c>
      <c r="DE32" s="40">
        <f t="shared" si="238"/>
        <v>84338888.960586563</v>
      </c>
      <c r="DF32" s="40">
        <f t="shared" si="238"/>
        <v>83038346.554443389</v>
      </c>
      <c r="DG32" s="40">
        <f t="shared" si="238"/>
        <v>70368340.112382665</v>
      </c>
      <c r="DH32" s="40">
        <f t="shared" si="238"/>
        <v>62871411.856788576</v>
      </c>
      <c r="DI32" s="40">
        <f t="shared" si="238"/>
        <v>38643747.292636707</v>
      </c>
      <c r="DJ32" s="40">
        <f t="shared" si="238"/>
        <v>15625850.362855127</v>
      </c>
      <c r="DK32" s="40">
        <f t="shared" si="238"/>
        <v>5625386.5689887572</v>
      </c>
      <c r="DL32" s="40">
        <f t="shared" si="238"/>
        <v>386987.34831717238</v>
      </c>
      <c r="DM32" s="40">
        <f t="shared" si="238"/>
        <v>0</v>
      </c>
      <c r="DN32" s="40">
        <f t="shared" ref="DN32:FY32" si="239">DN30-DN31</f>
        <v>6053255.886523569</v>
      </c>
      <c r="DO32" s="40">
        <f t="shared" si="239"/>
        <v>31864166.039418489</v>
      </c>
      <c r="DP32" s="40">
        <f t="shared" si="239"/>
        <v>61126220.299023375</v>
      </c>
      <c r="DQ32" s="40">
        <f t="shared" si="239"/>
        <v>84446460.433349401</v>
      </c>
      <c r="DR32" s="40">
        <f t="shared" si="239"/>
        <v>83429131.352092862</v>
      </c>
      <c r="DS32" s="40">
        <f t="shared" si="239"/>
        <v>72459140.589913264</v>
      </c>
      <c r="DT32" s="40">
        <f t="shared" si="239"/>
        <v>65021789.631208107</v>
      </c>
      <c r="DU32" s="40">
        <f t="shared" si="239"/>
        <v>39205453.22672186</v>
      </c>
      <c r="DV32" s="40">
        <f t="shared" si="239"/>
        <v>15819061.433015609</v>
      </c>
      <c r="DW32" s="40">
        <f t="shared" si="239"/>
        <v>5654771.0926448721</v>
      </c>
      <c r="DX32" s="40">
        <f t="shared" si="239"/>
        <v>397915.70124394633</v>
      </c>
      <c r="DY32" s="40">
        <f t="shared" si="239"/>
        <v>0</v>
      </c>
      <c r="DZ32" s="40">
        <f t="shared" si="239"/>
        <v>6083600.1282899696</v>
      </c>
      <c r="EA32" s="40">
        <f t="shared" si="239"/>
        <v>32276611.571365431</v>
      </c>
      <c r="EB32" s="40">
        <f t="shared" si="239"/>
        <v>61642640.807532132</v>
      </c>
      <c r="EC32" s="40">
        <f t="shared" si="239"/>
        <v>84459988.519749612</v>
      </c>
      <c r="ED32" s="40">
        <f t="shared" si="239"/>
        <v>83523845.546375945</v>
      </c>
      <c r="EE32" s="40">
        <f t="shared" si="239"/>
        <v>71186924.024795339</v>
      </c>
      <c r="EF32" s="40">
        <f t="shared" si="239"/>
        <v>63592666.720060594</v>
      </c>
      <c r="EG32" s="40">
        <f t="shared" si="239"/>
        <v>39256241.974186338</v>
      </c>
      <c r="EH32" s="40">
        <f t="shared" si="239"/>
        <v>15877895.253725296</v>
      </c>
      <c r="EI32" s="40">
        <f t="shared" si="239"/>
        <v>5693961.6125496272</v>
      </c>
      <c r="EJ32" s="40">
        <f t="shared" si="239"/>
        <v>399069.20417096652</v>
      </c>
      <c r="EK32" s="40">
        <f t="shared" si="239"/>
        <v>0</v>
      </c>
      <c r="EL32" s="40">
        <f t="shared" si="239"/>
        <v>6065856.8529274184</v>
      </c>
      <c r="EM32" s="40">
        <f t="shared" si="239"/>
        <v>32194606.116954893</v>
      </c>
      <c r="EN32" s="40">
        <f t="shared" si="239"/>
        <v>61650677.758149408</v>
      </c>
      <c r="EO32" s="40">
        <f t="shared" si="239"/>
        <v>85027964.479902565</v>
      </c>
      <c r="EP32" s="40">
        <f t="shared" si="239"/>
        <v>84551041.771921381</v>
      </c>
      <c r="EQ32" s="40">
        <f t="shared" si="239"/>
        <v>71664158.821216732</v>
      </c>
      <c r="ER32" s="40">
        <f t="shared" si="239"/>
        <v>63656527.317990437</v>
      </c>
      <c r="ES32" s="40">
        <f t="shared" si="239"/>
        <v>39449141.075939171</v>
      </c>
      <c r="ET32" s="40">
        <f t="shared" si="239"/>
        <v>16038011.977502026</v>
      </c>
      <c r="EU32" s="40">
        <f t="shared" si="239"/>
        <v>5741151.10460959</v>
      </c>
      <c r="EV32" s="40">
        <f t="shared" si="239"/>
        <v>398911.59723494761</v>
      </c>
      <c r="EW32" s="40">
        <f t="shared" si="239"/>
        <v>0</v>
      </c>
      <c r="EX32" s="40">
        <f t="shared" si="239"/>
        <v>6085679.868911285</v>
      </c>
      <c r="EY32" s="40">
        <f t="shared" si="239"/>
        <v>32419211.711145431</v>
      </c>
      <c r="EZ32" s="40">
        <f t="shared" si="239"/>
        <v>62330394.33449702</v>
      </c>
      <c r="FA32" s="40">
        <f t="shared" si="239"/>
        <v>86134879.646106362</v>
      </c>
      <c r="FB32" s="40">
        <f t="shared" si="239"/>
        <v>85324176.646040618</v>
      </c>
      <c r="FC32" s="40">
        <f t="shared" si="239"/>
        <v>71586778.102104157</v>
      </c>
      <c r="FD32" s="40">
        <f t="shared" si="239"/>
        <v>63648601.453204453</v>
      </c>
      <c r="FE32" s="40">
        <f t="shared" si="239"/>
        <v>39881050.526712209</v>
      </c>
      <c r="FF32" s="40">
        <f t="shared" si="239"/>
        <v>16240147.889906302</v>
      </c>
      <c r="FG32" s="40">
        <f t="shared" si="239"/>
        <v>5775964.9504120536</v>
      </c>
      <c r="FH32" s="40">
        <f t="shared" si="239"/>
        <v>388302.0650785882</v>
      </c>
      <c r="FI32" s="40">
        <f t="shared" si="239"/>
        <v>0</v>
      </c>
      <c r="FJ32" s="40">
        <f t="shared" si="239"/>
        <v>6044375.4846447408</v>
      </c>
      <c r="FK32" s="40">
        <f t="shared" si="239"/>
        <v>32416917.065181408</v>
      </c>
      <c r="FL32" s="40">
        <f t="shared" si="239"/>
        <v>62621420.53868641</v>
      </c>
      <c r="FM32" s="40">
        <f t="shared" si="239"/>
        <v>86951995.431575492</v>
      </c>
      <c r="FN32" s="40">
        <f t="shared" si="239"/>
        <v>86341860.081601501</v>
      </c>
      <c r="FO32" s="40">
        <f t="shared" si="239"/>
        <v>73611183.550027847</v>
      </c>
      <c r="FP32" s="40">
        <f t="shared" si="239"/>
        <v>65284490.632823296</v>
      </c>
      <c r="FQ32" s="40">
        <f t="shared" si="239"/>
        <v>39993681.395051502</v>
      </c>
      <c r="FR32" s="40">
        <f t="shared" si="239"/>
        <v>16336896.729697905</v>
      </c>
      <c r="FS32" s="40">
        <f t="shared" si="239"/>
        <v>5744186.5517492555</v>
      </c>
      <c r="FT32" s="40">
        <f t="shared" si="239"/>
        <v>348906.38982848823</v>
      </c>
      <c r="FU32" s="40">
        <f t="shared" si="239"/>
        <v>0</v>
      </c>
      <c r="FV32" s="40">
        <f t="shared" si="239"/>
        <v>6081926.7289995402</v>
      </c>
      <c r="FW32" s="40">
        <f t="shared" si="239"/>
        <v>32510162.913910247</v>
      </c>
      <c r="FX32" s="40">
        <f t="shared" si="239"/>
        <v>62959914.992050312</v>
      </c>
      <c r="FY32" s="40">
        <f t="shared" si="239"/>
        <v>87741961.335158348</v>
      </c>
      <c r="FZ32" s="40">
        <f t="shared" ref="FZ32:IK32" si="240">FZ30-FZ31</f>
        <v>86963672.245917484</v>
      </c>
      <c r="GA32" s="40">
        <f t="shared" si="240"/>
        <v>72382077.68091096</v>
      </c>
      <c r="GB32" s="40">
        <f t="shared" si="240"/>
        <v>63841020.408958465</v>
      </c>
      <c r="GC32" s="40">
        <f t="shared" si="240"/>
        <v>40043941.631576367</v>
      </c>
      <c r="GD32" s="40">
        <f t="shared" si="240"/>
        <v>16293058.041711591</v>
      </c>
      <c r="GE32" s="40">
        <f t="shared" si="240"/>
        <v>5641237.6055800021</v>
      </c>
      <c r="GF32" s="40">
        <f t="shared" si="240"/>
        <v>290152.8709659297</v>
      </c>
      <c r="GG32" s="40">
        <f t="shared" si="240"/>
        <v>0</v>
      </c>
      <c r="GH32" s="40">
        <f t="shared" si="240"/>
        <v>6146281.0915995724</v>
      </c>
      <c r="GI32" s="40">
        <f t="shared" si="240"/>
        <v>32652739.547428742</v>
      </c>
      <c r="GJ32" s="40">
        <f t="shared" si="240"/>
        <v>63127597.988268286</v>
      </c>
      <c r="GK32" s="40">
        <f t="shared" si="240"/>
        <v>88049168.078693554</v>
      </c>
      <c r="GL32" s="40">
        <f t="shared" si="240"/>
        <v>87276804.724231914</v>
      </c>
      <c r="GM32" s="40">
        <f t="shared" si="240"/>
        <v>72654363.214696169</v>
      </c>
      <c r="GN32" s="40">
        <f t="shared" si="240"/>
        <v>64051817.374076791</v>
      </c>
      <c r="GO32" s="40">
        <f t="shared" si="240"/>
        <v>40158459.12675032</v>
      </c>
      <c r="GP32" s="40">
        <f t="shared" si="240"/>
        <v>16355044.609450726</v>
      </c>
      <c r="GQ32" s="40">
        <f t="shared" si="240"/>
        <v>5658813.8583474811</v>
      </c>
      <c r="GR32" s="40">
        <f t="shared" si="240"/>
        <v>283142.83677565865</v>
      </c>
      <c r="GS32" s="40">
        <f t="shared" si="240"/>
        <v>0</v>
      </c>
      <c r="GT32" s="40">
        <f t="shared" si="240"/>
        <v>6241006.1962646525</v>
      </c>
      <c r="GU32" s="40">
        <f t="shared" si="240"/>
        <v>32994874.615108304</v>
      </c>
      <c r="GV32" s="40">
        <f t="shared" si="240"/>
        <v>63560493.416313492</v>
      </c>
      <c r="GW32" s="40">
        <f t="shared" si="240"/>
        <v>88922882.714623451</v>
      </c>
      <c r="GX32" s="40">
        <f t="shared" si="240"/>
        <v>88354152.503029719</v>
      </c>
      <c r="GY32" s="40">
        <f t="shared" si="240"/>
        <v>73355185.173343018</v>
      </c>
      <c r="GZ32" s="40">
        <f t="shared" si="240"/>
        <v>64634914.98752813</v>
      </c>
      <c r="HA32" s="40">
        <f t="shared" si="240"/>
        <v>40577531.367592588</v>
      </c>
      <c r="HB32" s="40">
        <f t="shared" si="240"/>
        <v>16553493.522439186</v>
      </c>
      <c r="HC32" s="40">
        <f t="shared" si="240"/>
        <v>5742022.5158090852</v>
      </c>
      <c r="HD32" s="40">
        <f t="shared" si="240"/>
        <v>309385.963307105</v>
      </c>
      <c r="HE32" s="40">
        <f t="shared" si="240"/>
        <v>0</v>
      </c>
      <c r="HF32" s="40">
        <f t="shared" si="240"/>
        <v>6210796.5394652635</v>
      </c>
      <c r="HG32" s="40">
        <f t="shared" si="240"/>
        <v>33017303.905179825</v>
      </c>
      <c r="HH32" s="40">
        <f t="shared" si="240"/>
        <v>63817333.673936501</v>
      </c>
      <c r="HI32" s="40">
        <f t="shared" si="240"/>
        <v>89488842.315309241</v>
      </c>
      <c r="HJ32" s="40">
        <f t="shared" si="240"/>
        <v>89006827.16272606</v>
      </c>
      <c r="HK32" s="40">
        <f t="shared" si="240"/>
        <v>75162936.072409019</v>
      </c>
      <c r="HL32" s="40">
        <f t="shared" si="240"/>
        <v>66371373.766808085</v>
      </c>
      <c r="HM32" s="40">
        <f t="shared" si="240"/>
        <v>40894508.157149911</v>
      </c>
      <c r="HN32" s="40">
        <f t="shared" si="240"/>
        <v>16783491.345105365</v>
      </c>
      <c r="HO32" s="40">
        <f t="shared" si="240"/>
        <v>5833800.258773027</v>
      </c>
      <c r="HP32" s="40">
        <f t="shared" si="240"/>
        <v>334167.32033220865</v>
      </c>
      <c r="HQ32" s="40">
        <f t="shared" si="240"/>
        <v>0</v>
      </c>
      <c r="HR32" s="40">
        <f t="shared" si="240"/>
        <v>6226347.5916618649</v>
      </c>
      <c r="HS32" s="40">
        <f t="shared" si="240"/>
        <v>33189950.279250145</v>
      </c>
      <c r="HT32" s="40">
        <f t="shared" si="240"/>
        <v>64045199.755405731</v>
      </c>
      <c r="HU32" s="40">
        <f t="shared" si="240"/>
        <v>89930942.166102409</v>
      </c>
      <c r="HV32" s="40">
        <f t="shared" si="240"/>
        <v>89421241.033017471</v>
      </c>
      <c r="HW32" s="40">
        <f t="shared" si="240"/>
        <v>73982168.597373381</v>
      </c>
      <c r="HX32" s="40">
        <f t="shared" si="240"/>
        <v>65307270.842076913</v>
      </c>
      <c r="HY32" s="40">
        <f t="shared" si="240"/>
        <v>41185859.31287843</v>
      </c>
      <c r="HZ32" s="40">
        <f t="shared" si="240"/>
        <v>16895280.030731205</v>
      </c>
      <c r="IA32" s="40">
        <f t="shared" si="240"/>
        <v>5878015.0423031747</v>
      </c>
      <c r="IB32" s="40">
        <f t="shared" si="240"/>
        <v>341276.72700537927</v>
      </c>
      <c r="IC32" s="40">
        <f t="shared" si="240"/>
        <v>0</v>
      </c>
      <c r="ID32" s="40">
        <f t="shared" si="240"/>
        <v>6269612.0292773359</v>
      </c>
      <c r="IE32" s="40">
        <f t="shared" si="240"/>
        <v>33369759.737784199</v>
      </c>
      <c r="IF32" s="40">
        <f t="shared" si="240"/>
        <v>64569645.94831717</v>
      </c>
      <c r="IG32" s="40">
        <f t="shared" si="240"/>
        <v>90154667.905611292</v>
      </c>
      <c r="IH32" s="40">
        <f t="shared" si="240"/>
        <v>89025878.058448136</v>
      </c>
      <c r="II32" s="40">
        <f t="shared" si="240"/>
        <v>73338754.277779371</v>
      </c>
      <c r="IJ32" s="40">
        <f t="shared" si="240"/>
        <v>64504970.641596943</v>
      </c>
      <c r="IK32" s="40">
        <f t="shared" si="240"/>
        <v>41007515.174586937</v>
      </c>
      <c r="IL32" s="40">
        <f t="shared" ref="IL32:KW32" si="241">IL30-IL31</f>
        <v>16849502.561156858</v>
      </c>
      <c r="IM32" s="40">
        <f t="shared" si="241"/>
        <v>5845455.1381282657</v>
      </c>
      <c r="IN32" s="40">
        <f t="shared" si="241"/>
        <v>384654.64750754461</v>
      </c>
      <c r="IO32" s="40">
        <f t="shared" si="241"/>
        <v>0</v>
      </c>
      <c r="IP32" s="40">
        <f t="shared" si="241"/>
        <v>6261614.8787692338</v>
      </c>
      <c r="IQ32" s="40">
        <f t="shared" si="241"/>
        <v>33156681.064847972</v>
      </c>
      <c r="IR32" s="40">
        <f t="shared" si="241"/>
        <v>64057230.227215096</v>
      </c>
      <c r="IS32" s="40">
        <f t="shared" si="241"/>
        <v>90778055.588359118</v>
      </c>
      <c r="IT32" s="40">
        <f t="shared" si="241"/>
        <v>90631759.822584063</v>
      </c>
      <c r="IU32" s="40">
        <f t="shared" si="241"/>
        <v>74644087.43336992</v>
      </c>
      <c r="IV32" s="40">
        <f t="shared" si="241"/>
        <v>65616888.546797082</v>
      </c>
      <c r="IW32" s="40">
        <f t="shared" si="241"/>
        <v>41653075.332295455</v>
      </c>
      <c r="IX32" s="40">
        <f t="shared" si="241"/>
        <v>17086401.879960664</v>
      </c>
      <c r="IY32" s="40">
        <f t="shared" si="241"/>
        <v>5927452.5100851785</v>
      </c>
      <c r="IZ32" s="40">
        <f t="shared" si="241"/>
        <v>378573.06362716854</v>
      </c>
      <c r="JA32" s="40">
        <f t="shared" si="241"/>
        <v>0</v>
      </c>
      <c r="JB32" s="40">
        <f t="shared" si="241"/>
        <v>6329347.8037878443</v>
      </c>
      <c r="JC32" s="40">
        <f t="shared" si="241"/>
        <v>33645826.883557595</v>
      </c>
      <c r="JD32" s="40">
        <f t="shared" si="241"/>
        <v>65383394.953026265</v>
      </c>
      <c r="JE32" s="40">
        <f t="shared" si="241"/>
        <v>91792246.318997592</v>
      </c>
      <c r="JF32" s="40">
        <f t="shared" si="241"/>
        <v>90666683.793568462</v>
      </c>
      <c r="JG32" s="40">
        <f t="shared" si="241"/>
        <v>76104113.392805368</v>
      </c>
      <c r="JH32" s="40">
        <f t="shared" si="241"/>
        <v>67170331.018918306</v>
      </c>
      <c r="JI32" s="40">
        <f t="shared" si="241"/>
        <v>41754065.56994845</v>
      </c>
      <c r="JJ32" s="40">
        <f t="shared" si="241"/>
        <v>17154104.957932252</v>
      </c>
      <c r="JK32" s="40">
        <f t="shared" si="241"/>
        <v>5947328.5434815064</v>
      </c>
      <c r="JL32" s="40">
        <f t="shared" si="241"/>
        <v>388977.72603529505</v>
      </c>
      <c r="JM32" s="40">
        <f t="shared" si="241"/>
        <v>0</v>
      </c>
      <c r="JN32" s="40">
        <f t="shared" si="241"/>
        <v>6379693.0155276805</v>
      </c>
      <c r="JO32" s="40">
        <f t="shared" si="241"/>
        <v>33765892.164170973</v>
      </c>
      <c r="JP32" s="40">
        <f t="shared" si="241"/>
        <v>65236483.842886098</v>
      </c>
      <c r="JQ32" s="40">
        <f t="shared" si="241"/>
        <v>91912606.293272734</v>
      </c>
      <c r="JR32" s="40">
        <f t="shared" si="241"/>
        <v>91250644.628549188</v>
      </c>
      <c r="JS32" s="40">
        <f t="shared" si="241"/>
        <v>75020416.913343489</v>
      </c>
      <c r="JT32" s="40">
        <f t="shared" si="241"/>
        <v>66039943.369691305</v>
      </c>
      <c r="JU32" s="40">
        <f t="shared" si="241"/>
        <v>42038214.580532134</v>
      </c>
      <c r="JV32" s="40">
        <f t="shared" si="241"/>
        <v>17175352.149675343</v>
      </c>
      <c r="JW32" s="40">
        <f t="shared" si="241"/>
        <v>5922753.8465083539</v>
      </c>
      <c r="JX32" s="40">
        <f t="shared" si="241"/>
        <v>381502.59956755489</v>
      </c>
      <c r="JY32" s="40">
        <f t="shared" si="241"/>
        <v>0</v>
      </c>
      <c r="JZ32" s="40">
        <f t="shared" si="241"/>
        <v>6360124.2917503491</v>
      </c>
      <c r="KA32" s="40">
        <f t="shared" si="241"/>
        <v>33863794.399090387</v>
      </c>
      <c r="KB32" s="40">
        <f t="shared" si="241"/>
        <v>65555309.149267904</v>
      </c>
      <c r="KC32" s="40">
        <f t="shared" si="241"/>
        <v>92476354.310562789</v>
      </c>
      <c r="KD32" s="40">
        <f t="shared" si="241"/>
        <v>91858589.440781415</v>
      </c>
      <c r="KE32" s="40">
        <f t="shared" si="241"/>
        <v>75379393.350421131</v>
      </c>
      <c r="KF32" s="40">
        <f t="shared" si="241"/>
        <v>66390651.594589092</v>
      </c>
      <c r="KG32" s="40">
        <f t="shared" si="241"/>
        <v>42316883.509913541</v>
      </c>
      <c r="KH32" s="40">
        <f t="shared" si="241"/>
        <v>17306988.744000778</v>
      </c>
      <c r="KI32" s="40">
        <f t="shared" si="241"/>
        <v>5995184.3725029714</v>
      </c>
      <c r="KJ32" s="40">
        <f t="shared" si="241"/>
        <v>406058.30578073859</v>
      </c>
      <c r="KK32" s="40">
        <f t="shared" si="241"/>
        <v>0</v>
      </c>
      <c r="KL32" s="40">
        <f t="shared" si="241"/>
        <v>6381181.9365635365</v>
      </c>
      <c r="KM32" s="40">
        <f t="shared" si="241"/>
        <v>34073934.440698132</v>
      </c>
      <c r="KN32" s="40">
        <f t="shared" si="241"/>
        <v>66121571.694159873</v>
      </c>
      <c r="KO32" s="40">
        <f t="shared" si="241"/>
        <v>93345151.641104043</v>
      </c>
      <c r="KP32" s="40">
        <f t="shared" si="241"/>
        <v>92400385.430961609</v>
      </c>
      <c r="KQ32" s="40">
        <f t="shared" si="241"/>
        <v>75537224.391474158</v>
      </c>
      <c r="KR32" s="40">
        <f t="shared" si="241"/>
        <v>66649137.477215014</v>
      </c>
      <c r="KS32" s="40">
        <f t="shared" si="241"/>
        <v>42536268.271004893</v>
      </c>
      <c r="KT32" s="40">
        <f t="shared" si="241"/>
        <v>17350336.579435688</v>
      </c>
      <c r="KU32" s="40">
        <f t="shared" si="241"/>
        <v>5988092.3368288986</v>
      </c>
      <c r="KV32" s="40">
        <f t="shared" si="241"/>
        <v>385829.23603469692</v>
      </c>
      <c r="KW32" s="40">
        <f t="shared" si="241"/>
        <v>0</v>
      </c>
      <c r="KX32" s="40">
        <f t="shared" ref="KX32:MK32" si="242">KX30-KX31</f>
        <v>6443847.1648063622</v>
      </c>
      <c r="KY32" s="40">
        <f t="shared" si="242"/>
        <v>34373085.77245947</v>
      </c>
      <c r="KZ32" s="40">
        <f t="shared" si="242"/>
        <v>66769297.923998989</v>
      </c>
      <c r="LA32" s="40">
        <f t="shared" si="242"/>
        <v>94062531.2429277</v>
      </c>
      <c r="LB32" s="40">
        <f t="shared" si="242"/>
        <v>92959865.6938501</v>
      </c>
      <c r="LC32" s="40">
        <f t="shared" si="242"/>
        <v>77381504.809570879</v>
      </c>
      <c r="LD32" s="40">
        <f t="shared" si="242"/>
        <v>68405253.303779334</v>
      </c>
      <c r="LE32" s="40">
        <f t="shared" si="242"/>
        <v>42751750.642347977</v>
      </c>
      <c r="LF32" s="40">
        <f t="shared" si="242"/>
        <v>17465084.680517945</v>
      </c>
      <c r="LG32" s="40">
        <f t="shared" si="242"/>
        <v>6057996.4712959602</v>
      </c>
      <c r="LH32" s="40">
        <f t="shared" si="242"/>
        <v>429528.68874708563</v>
      </c>
      <c r="LI32" s="40">
        <f t="shared" si="242"/>
        <v>0</v>
      </c>
      <c r="LJ32" s="40">
        <f t="shared" si="242"/>
        <v>6439073.3286353275</v>
      </c>
      <c r="LK32" s="40">
        <f t="shared" si="242"/>
        <v>34442268.508459844</v>
      </c>
      <c r="LL32" s="40">
        <f t="shared" si="242"/>
        <v>66902738.555960439</v>
      </c>
      <c r="LM32" s="40">
        <f t="shared" si="242"/>
        <v>94842856.884593636</v>
      </c>
      <c r="LN32" s="40">
        <f t="shared" si="242"/>
        <v>94162835.427864715</v>
      </c>
      <c r="LO32" s="40">
        <f t="shared" si="242"/>
        <v>76683730.882855996</v>
      </c>
      <c r="LP32" s="40">
        <f t="shared" si="242"/>
        <v>67280170.365801692</v>
      </c>
      <c r="LQ32" s="40">
        <f t="shared" si="242"/>
        <v>42939791.88701614</v>
      </c>
      <c r="LR32" s="40">
        <f t="shared" si="242"/>
        <v>17600529.707252394</v>
      </c>
      <c r="LS32" s="40">
        <f t="shared" si="242"/>
        <v>6124605.603492666</v>
      </c>
      <c r="LT32" s="40">
        <f t="shared" si="242"/>
        <v>440235.20330071636</v>
      </c>
      <c r="LU32" s="40">
        <f t="shared" si="242"/>
        <v>0</v>
      </c>
      <c r="LV32" s="40">
        <f t="shared" si="242"/>
        <v>6477016.5885989964</v>
      </c>
      <c r="LW32" s="40">
        <f t="shared" si="242"/>
        <v>34673900.999793842</v>
      </c>
      <c r="LX32" s="40">
        <f t="shared" si="242"/>
        <v>67426152.0288461</v>
      </c>
      <c r="LY32" s="40">
        <f t="shared" si="242"/>
        <v>95846621.72148411</v>
      </c>
      <c r="LZ32" s="40">
        <f t="shared" si="242"/>
        <v>95002851.38937211</v>
      </c>
      <c r="MA32" s="40">
        <f t="shared" si="242"/>
        <v>76849515.836579323</v>
      </c>
      <c r="MB32" s="40">
        <f t="shared" si="242"/>
        <v>67270564.771071091</v>
      </c>
      <c r="MC32" s="40">
        <f t="shared" si="242"/>
        <v>42875612.499416947</v>
      </c>
      <c r="MD32" s="40">
        <f t="shared" si="242"/>
        <v>17612796.527898297</v>
      </c>
      <c r="ME32" s="40">
        <f t="shared" si="242"/>
        <v>6166721.4330122434</v>
      </c>
      <c r="MF32" s="40">
        <f t="shared" si="242"/>
        <v>437551.55141071975</v>
      </c>
      <c r="MG32" s="40">
        <f t="shared" si="242"/>
        <v>0</v>
      </c>
      <c r="MH32" s="40">
        <f t="shared" si="242"/>
        <v>6504491.7996738032</v>
      </c>
      <c r="MI32" s="40">
        <f t="shared" si="242"/>
        <v>34791178.952888012</v>
      </c>
      <c r="MJ32" s="40">
        <f t="shared" si="242"/>
        <v>67756620.944930017</v>
      </c>
      <c r="MK32" s="40">
        <f t="shared" si="242"/>
        <v>96691201.898075044</v>
      </c>
      <c r="ML32" s="40"/>
      <c r="MM32" s="40"/>
      <c r="MN32" s="40"/>
    </row>
    <row r="33" spans="1:352" s="56" customFormat="1" ht="13.5" thickBot="1" x14ac:dyDescent="0.25">
      <c r="A33" s="52" t="s">
        <v>37</v>
      </c>
      <c r="B33" s="54">
        <f>'F22 Data'!B19</f>
        <v>809383</v>
      </c>
      <c r="C33" s="54">
        <f>'F22 Data'!C19</f>
        <v>809933</v>
      </c>
      <c r="D33" s="54">
        <f>'F22 Data'!D19</f>
        <v>810191</v>
      </c>
      <c r="E33" s="54">
        <f>'F22 Data'!E19</f>
        <v>810045</v>
      </c>
      <c r="F33" s="54">
        <f>'F22 Data'!F19</f>
        <v>810268</v>
      </c>
      <c r="G33" s="54">
        <f>'F22 Data'!G19</f>
        <v>810492</v>
      </c>
      <c r="H33" s="54">
        <f>'F22 Data'!H19</f>
        <v>810716</v>
      </c>
      <c r="I33" s="54">
        <f>'F22 Data'!I19</f>
        <v>810941</v>
      </c>
      <c r="J33" s="54">
        <f>'F22 Data'!J19</f>
        <v>811871</v>
      </c>
      <c r="K33" s="54">
        <f>'F22 Data'!K19</f>
        <v>814467</v>
      </c>
      <c r="L33" s="54">
        <f>'F22 Data'!L19</f>
        <v>816626</v>
      </c>
      <c r="M33" s="54">
        <f>'F22 Data'!M19</f>
        <v>818022</v>
      </c>
      <c r="N33" s="54">
        <f>'F22 Data'!N19</f>
        <v>818988</v>
      </c>
      <c r="O33" s="54">
        <f>'F22 Data'!O19</f>
        <v>819545</v>
      </c>
      <c r="P33" s="54">
        <f>'F22 Data'!P19</f>
        <v>819808</v>
      </c>
      <c r="Q33" s="54">
        <f>'F22 Data'!Q19</f>
        <v>819664</v>
      </c>
      <c r="R33" s="54">
        <f>'F22 Data'!R19</f>
        <v>819888</v>
      </c>
      <c r="S33" s="54">
        <f>'F22 Data'!S19</f>
        <v>820111</v>
      </c>
      <c r="T33" s="54">
        <f>'F22 Data'!T19</f>
        <v>820332</v>
      </c>
      <c r="U33" s="54">
        <f>'F22 Data'!U19</f>
        <v>820553</v>
      </c>
      <c r="V33" s="54">
        <f>'F22 Data'!V19</f>
        <v>821478</v>
      </c>
      <c r="W33" s="54">
        <f>'F22 Data'!W19</f>
        <v>824069</v>
      </c>
      <c r="X33" s="54">
        <f>'F22 Data'!X19</f>
        <v>826222</v>
      </c>
      <c r="Y33" s="54">
        <f>'F22 Data'!Y19</f>
        <v>827612</v>
      </c>
      <c r="Z33" s="54">
        <f>'F22 Data'!Z19</f>
        <v>828563</v>
      </c>
      <c r="AA33" s="54">
        <f>'F22 Data'!AA19</f>
        <v>829104</v>
      </c>
      <c r="AB33" s="54">
        <f>'F22 Data'!AB19</f>
        <v>829352</v>
      </c>
      <c r="AC33" s="54">
        <f>'F22 Data'!AC19</f>
        <v>829194</v>
      </c>
      <c r="AD33" s="54">
        <f>'F22 Data'!AD19</f>
        <v>829405</v>
      </c>
      <c r="AE33" s="54">
        <f>'F22 Data'!AE19</f>
        <v>829615</v>
      </c>
      <c r="AF33" s="54">
        <f>'F22 Data'!AF19</f>
        <v>829824</v>
      </c>
      <c r="AG33" s="54">
        <f>'F22 Data'!AG19</f>
        <v>830033</v>
      </c>
      <c r="AH33" s="54">
        <f>'F22 Data'!AH19</f>
        <v>830947</v>
      </c>
      <c r="AI33" s="54">
        <f>'F22 Data'!AI19</f>
        <v>833527</v>
      </c>
      <c r="AJ33" s="54">
        <f>'F22 Data'!AJ19</f>
        <v>835670</v>
      </c>
      <c r="AK33" s="54">
        <f>'F22 Data'!AK19</f>
        <v>837050</v>
      </c>
      <c r="AL33" s="54">
        <f>'F22 Data'!AL19</f>
        <v>837990</v>
      </c>
      <c r="AM33" s="54">
        <f>'F22 Data'!AM19</f>
        <v>838521</v>
      </c>
      <c r="AN33" s="54">
        <f>'F22 Data'!AN19</f>
        <v>838758</v>
      </c>
      <c r="AO33" s="54">
        <f>'F22 Data'!AO19</f>
        <v>838590</v>
      </c>
      <c r="AP33" s="54">
        <f>'F22 Data'!AP19</f>
        <v>838789</v>
      </c>
      <c r="AQ33" s="54">
        <f>'F22 Data'!AQ19</f>
        <v>838989</v>
      </c>
      <c r="AR33" s="54">
        <f>'F22 Data'!AR19</f>
        <v>839188</v>
      </c>
      <c r="AS33" s="54">
        <f>'F22 Data'!AS19</f>
        <v>839386</v>
      </c>
      <c r="AT33" s="54">
        <f>'F22 Data'!AT19</f>
        <v>840290</v>
      </c>
      <c r="AU33" s="54">
        <f>'F22 Data'!AU19</f>
        <v>842860</v>
      </c>
      <c r="AV33" s="54">
        <f>'F22 Data'!AV19</f>
        <v>844992</v>
      </c>
      <c r="AW33" s="54">
        <f>'F22 Data'!AW19</f>
        <v>846363</v>
      </c>
      <c r="AX33" s="54">
        <f>'F22 Data'!AX19</f>
        <v>847280</v>
      </c>
      <c r="AY33" s="54">
        <f>'F22 Data'!AY19</f>
        <v>847790</v>
      </c>
      <c r="AZ33" s="54">
        <f>'F22 Data'!AZ19</f>
        <v>848005</v>
      </c>
      <c r="BA33" s="54">
        <f>'F22 Data'!BA19</f>
        <v>847815</v>
      </c>
      <c r="BB33" s="54">
        <f>'F22 Data'!BB19</f>
        <v>847994</v>
      </c>
      <c r="BC33" s="54">
        <f>'F22 Data'!BC19</f>
        <v>848172</v>
      </c>
      <c r="BD33" s="54">
        <f>'F22 Data'!BD19</f>
        <v>848350</v>
      </c>
      <c r="BE33" s="54">
        <f>'F22 Data'!BE19</f>
        <v>848528</v>
      </c>
      <c r="BF33" s="54">
        <f>'F22 Data'!BF19</f>
        <v>849412</v>
      </c>
      <c r="BG33" s="54">
        <f>'F22 Data'!BG19</f>
        <v>851963</v>
      </c>
      <c r="BH33" s="54">
        <f>'F22 Data'!BH19</f>
        <v>854076</v>
      </c>
      <c r="BI33" s="54">
        <f>'F22 Data'!BI19</f>
        <v>855428</v>
      </c>
      <c r="BJ33" s="54">
        <f>'F22 Data'!BJ19</f>
        <v>856344</v>
      </c>
      <c r="BK33" s="54">
        <f>'F22 Data'!BK19</f>
        <v>856851</v>
      </c>
      <c r="BL33" s="54">
        <f>'F22 Data'!BL19</f>
        <v>857066</v>
      </c>
      <c r="BM33" s="54">
        <f>'F22 Data'!BM19</f>
        <v>856876</v>
      </c>
      <c r="BN33" s="54">
        <f>'F22 Data'!BN19</f>
        <v>857056</v>
      </c>
      <c r="BO33" s="54">
        <f>'F22 Data'!BO19</f>
        <v>857235</v>
      </c>
      <c r="BP33" s="54">
        <f>'F22 Data'!BP19</f>
        <v>857415</v>
      </c>
      <c r="BQ33" s="54">
        <f>'F22 Data'!BQ19</f>
        <v>857595</v>
      </c>
      <c r="BR33" s="54">
        <f>'F22 Data'!BR19</f>
        <v>858481</v>
      </c>
      <c r="BS33" s="54">
        <f>'F22 Data'!BS19</f>
        <v>861033</v>
      </c>
      <c r="BT33" s="54">
        <f>'F22 Data'!BT19</f>
        <v>863149</v>
      </c>
      <c r="BU33" s="54">
        <f>'F22 Data'!BU19</f>
        <v>864503</v>
      </c>
      <c r="BV33" s="54">
        <f>'F22 Data'!BV19</f>
        <v>865436</v>
      </c>
      <c r="BW33" s="54">
        <f>'F22 Data'!BW19</f>
        <v>865961</v>
      </c>
      <c r="BX33" s="54">
        <f>'F22 Data'!BX19</f>
        <v>866193</v>
      </c>
      <c r="BY33" s="54">
        <f>'F22 Data'!BY19</f>
        <v>866019</v>
      </c>
      <c r="BZ33" s="54">
        <f>'F22 Data'!BZ19</f>
        <v>866214</v>
      </c>
      <c r="CA33" s="54">
        <f>'F22 Data'!CA19</f>
        <v>866409</v>
      </c>
      <c r="CB33" s="54">
        <f>'F22 Data'!CB19</f>
        <v>866604</v>
      </c>
      <c r="CC33" s="54">
        <f>'F22 Data'!CC19</f>
        <v>866799</v>
      </c>
      <c r="CD33" s="54">
        <f>'F22 Data'!CD19</f>
        <v>867700</v>
      </c>
      <c r="CE33" s="54">
        <f>'F22 Data'!CE19</f>
        <v>870267</v>
      </c>
      <c r="CF33" s="54">
        <f>'F22 Data'!CF19</f>
        <v>872398</v>
      </c>
      <c r="CG33" s="54">
        <f>'F22 Data'!CG19</f>
        <v>873766</v>
      </c>
      <c r="CH33" s="54">
        <f>'F22 Data'!CH19</f>
        <v>874699</v>
      </c>
      <c r="CI33" s="54">
        <f>'F22 Data'!CI19</f>
        <v>875223</v>
      </c>
      <c r="CJ33" s="54">
        <f>'F22 Data'!CJ19</f>
        <v>875454</v>
      </c>
      <c r="CK33" s="54">
        <f>'F22 Data'!CK19</f>
        <v>875280</v>
      </c>
      <c r="CL33" s="54">
        <f>'F22 Data'!CL19</f>
        <v>875475</v>
      </c>
      <c r="CM33" s="54">
        <f>'F22 Data'!CM19</f>
        <v>875670</v>
      </c>
      <c r="CN33" s="54">
        <f>'F22 Data'!CN19</f>
        <v>875865</v>
      </c>
      <c r="CO33" s="54">
        <f>'F22 Data'!CO19</f>
        <v>876059</v>
      </c>
      <c r="CP33" s="54">
        <f>'F22 Data'!CP19</f>
        <v>876960</v>
      </c>
      <c r="CQ33" s="54">
        <f>'F22 Data'!CQ19</f>
        <v>879527</v>
      </c>
      <c r="CR33" s="54">
        <f>'F22 Data'!CR19</f>
        <v>881657</v>
      </c>
      <c r="CS33" s="54">
        <f>'F22 Data'!CS19</f>
        <v>883025</v>
      </c>
      <c r="CT33" s="54">
        <f>'F22 Data'!CT19</f>
        <v>883956</v>
      </c>
      <c r="CU33" s="54">
        <f>'F22 Data'!CU19</f>
        <v>884479</v>
      </c>
      <c r="CV33" s="54">
        <f>'F22 Data'!CV19</f>
        <v>884709</v>
      </c>
      <c r="CW33" s="54">
        <f>'F22 Data'!CW19</f>
        <v>884533</v>
      </c>
      <c r="CX33" s="54">
        <f>'F22 Data'!CX19</f>
        <v>884726</v>
      </c>
      <c r="CY33" s="54">
        <f>'F22 Data'!CY19</f>
        <v>884918</v>
      </c>
      <c r="CZ33" s="54">
        <f>'F22 Data'!CZ19</f>
        <v>885111</v>
      </c>
      <c r="DA33" s="54">
        <f>'F22 Data'!DA19</f>
        <v>885303</v>
      </c>
      <c r="DB33" s="54">
        <f>'F22 Data'!DB19</f>
        <v>886202</v>
      </c>
      <c r="DC33" s="54">
        <f>'F22 Data'!DC19</f>
        <v>888767</v>
      </c>
      <c r="DD33" s="54">
        <f>'F22 Data'!DD19</f>
        <v>890895</v>
      </c>
      <c r="DE33" s="54">
        <f>'F22 Data'!DE19</f>
        <v>892262</v>
      </c>
      <c r="DF33" s="54">
        <f>'F22 Data'!DF19</f>
        <v>893194</v>
      </c>
      <c r="DG33" s="54">
        <f>'F22 Data'!DG19</f>
        <v>893717</v>
      </c>
      <c r="DH33" s="54">
        <f>'F22 Data'!DH19</f>
        <v>893948</v>
      </c>
      <c r="DI33" s="54">
        <f>'F22 Data'!DI19</f>
        <v>893774</v>
      </c>
      <c r="DJ33" s="54">
        <f>'F22 Data'!DJ19</f>
        <v>893970</v>
      </c>
      <c r="DK33" s="54">
        <f>'F22 Data'!DK19</f>
        <v>894167</v>
      </c>
      <c r="DL33" s="54">
        <f>'F22 Data'!DL19</f>
        <v>894363</v>
      </c>
      <c r="DM33" s="54">
        <f>'F22 Data'!DM19</f>
        <v>894560</v>
      </c>
      <c r="DN33" s="54">
        <f>'F22 Data'!DN19</f>
        <v>895463</v>
      </c>
      <c r="DO33" s="54">
        <f>'F22 Data'!DO19</f>
        <v>898032</v>
      </c>
      <c r="DP33" s="54">
        <f>'F22 Data'!DP19</f>
        <v>900163</v>
      </c>
      <c r="DQ33" s="54">
        <f>'F22 Data'!DQ19</f>
        <v>901533</v>
      </c>
      <c r="DR33" s="54">
        <f>'F22 Data'!DR19</f>
        <v>902466</v>
      </c>
      <c r="DS33" s="54">
        <f>'F22 Data'!DS19</f>
        <v>902990</v>
      </c>
      <c r="DT33" s="54">
        <f>'F22 Data'!DT19</f>
        <v>903220</v>
      </c>
      <c r="DU33" s="54">
        <f>'F22 Data'!DU19</f>
        <v>903044</v>
      </c>
      <c r="DV33" s="54">
        <f>'F22 Data'!DV19</f>
        <v>903236</v>
      </c>
      <c r="DW33" s="54">
        <f>'F22 Data'!DW19</f>
        <v>903427</v>
      </c>
      <c r="DX33" s="54">
        <f>'F22 Data'!DX19</f>
        <v>903617</v>
      </c>
      <c r="DY33" s="54">
        <f>'F22 Data'!DY19</f>
        <v>903807</v>
      </c>
      <c r="DZ33" s="54">
        <f>'F22 Data'!DZ19</f>
        <v>904702</v>
      </c>
      <c r="EA33" s="54">
        <f>'F22 Data'!EA19</f>
        <v>907264</v>
      </c>
      <c r="EB33" s="54">
        <f>'F22 Data'!EB19</f>
        <v>909388</v>
      </c>
      <c r="EC33" s="54">
        <f>'F22 Data'!EC19</f>
        <v>910750</v>
      </c>
      <c r="ED33" s="54">
        <f>'F22 Data'!ED19</f>
        <v>911676</v>
      </c>
      <c r="EE33" s="54">
        <f>'F22 Data'!EE19</f>
        <v>912194</v>
      </c>
      <c r="EF33" s="54">
        <f>'F22 Data'!EF19</f>
        <v>912419</v>
      </c>
      <c r="EG33" s="54">
        <f>'F22 Data'!EG19</f>
        <v>912238</v>
      </c>
      <c r="EH33" s="54">
        <f>'F22 Data'!EH19</f>
        <v>912427</v>
      </c>
      <c r="EI33" s="54">
        <f>'F22 Data'!EI19</f>
        <v>912616</v>
      </c>
      <c r="EJ33" s="54">
        <f>'F22 Data'!EJ19</f>
        <v>912805</v>
      </c>
      <c r="EK33" s="54">
        <f>'F22 Data'!EK19</f>
        <v>912993</v>
      </c>
      <c r="EL33" s="54">
        <f>'F22 Data'!EL19</f>
        <v>913887</v>
      </c>
      <c r="EM33" s="54">
        <f>'F22 Data'!EM19</f>
        <v>916448</v>
      </c>
      <c r="EN33" s="54">
        <f>'F22 Data'!EN19</f>
        <v>918571</v>
      </c>
      <c r="EO33" s="54">
        <f>'F22 Data'!EO19</f>
        <v>919932</v>
      </c>
      <c r="EP33" s="54">
        <f>'F22 Data'!EP19</f>
        <v>920857</v>
      </c>
      <c r="EQ33" s="54">
        <f>'F22 Data'!EQ19</f>
        <v>921373</v>
      </c>
      <c r="ER33" s="54">
        <f>'F22 Data'!ER19</f>
        <v>921595</v>
      </c>
      <c r="ES33" s="54">
        <f>'F22 Data'!ES19</f>
        <v>921411</v>
      </c>
      <c r="ET33" s="54">
        <f>'F22 Data'!ET19</f>
        <v>921596</v>
      </c>
      <c r="EU33" s="54">
        <f>'F22 Data'!EU19</f>
        <v>921780</v>
      </c>
      <c r="EV33" s="54">
        <f>'F22 Data'!EV19</f>
        <v>921963</v>
      </c>
      <c r="EW33" s="54">
        <f>'F22 Data'!EW19</f>
        <v>922146</v>
      </c>
      <c r="EX33" s="54">
        <f>'F22 Data'!EX19</f>
        <v>923035</v>
      </c>
      <c r="EY33" s="54">
        <f>'F22 Data'!EY19</f>
        <v>925589</v>
      </c>
      <c r="EZ33" s="54">
        <f>'F22 Data'!EZ19</f>
        <v>927706</v>
      </c>
      <c r="FA33" s="54">
        <f>'F22 Data'!FA19</f>
        <v>929061</v>
      </c>
      <c r="FB33" s="54">
        <f>'F22 Data'!FB19</f>
        <v>929980</v>
      </c>
      <c r="FC33" s="54">
        <f>'F22 Data'!FC19</f>
        <v>930490</v>
      </c>
      <c r="FD33" s="54">
        <f>'F22 Data'!FD19</f>
        <v>930707</v>
      </c>
      <c r="FE33" s="54">
        <f>'F22 Data'!FE19</f>
        <v>930518</v>
      </c>
      <c r="FF33" s="54">
        <f>'F22 Data'!FF19</f>
        <v>930698</v>
      </c>
      <c r="FG33" s="54">
        <f>'F22 Data'!FG19</f>
        <v>930877</v>
      </c>
      <c r="FH33" s="54">
        <f>'F22 Data'!FH19</f>
        <v>931056</v>
      </c>
      <c r="FI33" s="54">
        <f>'F22 Data'!FI19</f>
        <v>931235</v>
      </c>
      <c r="FJ33" s="54">
        <f>'F22 Data'!FJ19</f>
        <v>932119</v>
      </c>
      <c r="FK33" s="54">
        <f>'F22 Data'!FK19</f>
        <v>934670</v>
      </c>
      <c r="FL33" s="54">
        <f>'F22 Data'!FL19</f>
        <v>936782</v>
      </c>
      <c r="FM33" s="54">
        <f>'F22 Data'!FM19</f>
        <v>938133</v>
      </c>
      <c r="FN33" s="54">
        <f>'F22 Data'!FN19</f>
        <v>939046</v>
      </c>
      <c r="FO33" s="54">
        <f>'F22 Data'!FO19</f>
        <v>939551</v>
      </c>
      <c r="FP33" s="54">
        <f>'F22 Data'!FP19</f>
        <v>939762</v>
      </c>
      <c r="FQ33" s="54">
        <f>'F22 Data'!FQ19</f>
        <v>939567</v>
      </c>
      <c r="FR33" s="54">
        <f>'F22 Data'!FR19</f>
        <v>939741</v>
      </c>
      <c r="FS33" s="54">
        <f>'F22 Data'!FS19</f>
        <v>939913</v>
      </c>
      <c r="FT33" s="54">
        <f>'F22 Data'!FT19</f>
        <v>940086</v>
      </c>
      <c r="FU33" s="54">
        <f>'F22 Data'!FU19</f>
        <v>940257</v>
      </c>
      <c r="FV33" s="54">
        <f>'F22 Data'!FV19</f>
        <v>941134</v>
      </c>
      <c r="FW33" s="54">
        <f>'F22 Data'!FW19</f>
        <v>943677</v>
      </c>
      <c r="FX33" s="54">
        <f>'F22 Data'!FX19</f>
        <v>945782</v>
      </c>
      <c r="FY33" s="54">
        <f>'F22 Data'!FY19</f>
        <v>947125</v>
      </c>
      <c r="FZ33" s="54">
        <f>'F22 Data'!FZ19</f>
        <v>948032</v>
      </c>
      <c r="GA33" s="54">
        <f>'F22 Data'!GA19</f>
        <v>948530</v>
      </c>
      <c r="GB33" s="54">
        <f>'F22 Data'!GB19</f>
        <v>948735</v>
      </c>
      <c r="GC33" s="54">
        <f>'F22 Data'!GC19</f>
        <v>948534</v>
      </c>
      <c r="GD33" s="54">
        <f>'F22 Data'!GD19</f>
        <v>948702</v>
      </c>
      <c r="GE33" s="54">
        <f>'F22 Data'!GE19</f>
        <v>948869</v>
      </c>
      <c r="GF33" s="54">
        <f>'F22 Data'!GF19</f>
        <v>949037</v>
      </c>
      <c r="GG33" s="54">
        <f>'F22 Data'!GG19</f>
        <v>949204</v>
      </c>
      <c r="GH33" s="54">
        <f>'F22 Data'!GH19</f>
        <v>950076</v>
      </c>
      <c r="GI33" s="54">
        <f>'F22 Data'!GI19</f>
        <v>952615</v>
      </c>
      <c r="GJ33" s="54">
        <f>'F22 Data'!GJ19</f>
        <v>954716</v>
      </c>
      <c r="GK33" s="54">
        <f>'F22 Data'!GK19</f>
        <v>956056</v>
      </c>
      <c r="GL33" s="54">
        <f>'F22 Data'!GL19</f>
        <v>956959</v>
      </c>
      <c r="GM33" s="54">
        <f>'F22 Data'!GM19</f>
        <v>957453</v>
      </c>
      <c r="GN33" s="54">
        <f>'F22 Data'!GN19</f>
        <v>957654</v>
      </c>
      <c r="GO33" s="54">
        <f>'F22 Data'!GO19</f>
        <v>957450</v>
      </c>
      <c r="GP33" s="54">
        <f>'F22 Data'!GP19</f>
        <v>957614</v>
      </c>
      <c r="GQ33" s="54">
        <f>'F22 Data'!GQ19</f>
        <v>957778</v>
      </c>
      <c r="GR33" s="54">
        <f>'F22 Data'!GR19</f>
        <v>957941</v>
      </c>
      <c r="GS33" s="54">
        <f>'F22 Data'!GS19</f>
        <v>958104</v>
      </c>
      <c r="GT33" s="54">
        <f>'F22 Data'!GT19</f>
        <v>958973</v>
      </c>
      <c r="GU33" s="54">
        <f>'F22 Data'!GU19</f>
        <v>961507</v>
      </c>
      <c r="GV33" s="54">
        <f>'F22 Data'!GV19</f>
        <v>963604</v>
      </c>
      <c r="GW33" s="54">
        <f>'F22 Data'!GW19</f>
        <v>964939</v>
      </c>
      <c r="GX33" s="54">
        <f>'F22 Data'!GX19</f>
        <v>965838</v>
      </c>
      <c r="GY33" s="54">
        <f>'F22 Data'!GY19</f>
        <v>966327</v>
      </c>
      <c r="GZ33" s="54">
        <f>'F22 Data'!GZ19</f>
        <v>966523</v>
      </c>
      <c r="HA33" s="54">
        <f>'F22 Data'!HA19</f>
        <v>966313</v>
      </c>
      <c r="HB33" s="54">
        <f>'F22 Data'!HB19</f>
        <v>966472</v>
      </c>
      <c r="HC33" s="54">
        <f>'F22 Data'!HC19</f>
        <v>966630</v>
      </c>
      <c r="HD33" s="54">
        <f>'F22 Data'!HD19</f>
        <v>966788</v>
      </c>
      <c r="HE33" s="54">
        <f>'F22 Data'!HE19</f>
        <v>966947</v>
      </c>
      <c r="HF33" s="54">
        <f>'F22 Data'!HF19</f>
        <v>967810</v>
      </c>
      <c r="HG33" s="54">
        <f>'F22 Data'!HG19</f>
        <v>970341</v>
      </c>
      <c r="HH33" s="54">
        <f>'F22 Data'!HH19</f>
        <v>972436</v>
      </c>
      <c r="HI33" s="54">
        <f>'F22 Data'!HI19</f>
        <v>973768</v>
      </c>
      <c r="HJ33" s="54">
        <f>'F22 Data'!HJ19</f>
        <v>974666</v>
      </c>
      <c r="HK33" s="54">
        <f>'F22 Data'!HK19</f>
        <v>975156</v>
      </c>
      <c r="HL33" s="54">
        <f>'F22 Data'!HL19</f>
        <v>975354</v>
      </c>
      <c r="HM33" s="54">
        <f>'F22 Data'!HM19</f>
        <v>975147</v>
      </c>
      <c r="HN33" s="54">
        <f>'F22 Data'!HN19</f>
        <v>975311</v>
      </c>
      <c r="HO33" s="54">
        <f>'F22 Data'!HO19</f>
        <v>975475</v>
      </c>
      <c r="HP33" s="54">
        <f>'F22 Data'!HP19</f>
        <v>975640</v>
      </c>
      <c r="HQ33" s="54">
        <f>'F22 Data'!HQ19</f>
        <v>975806</v>
      </c>
      <c r="HR33" s="54">
        <f>'F22 Data'!HR19</f>
        <v>976677</v>
      </c>
      <c r="HS33" s="54">
        <f>'F22 Data'!HS19</f>
        <v>979216</v>
      </c>
      <c r="HT33" s="54">
        <f>'F22 Data'!HT19</f>
        <v>981318</v>
      </c>
      <c r="HU33" s="54">
        <f>'F22 Data'!HU19</f>
        <v>982658</v>
      </c>
      <c r="HV33" s="54">
        <f>'F22 Data'!HV19</f>
        <v>983563</v>
      </c>
      <c r="HW33" s="54">
        <f>'F22 Data'!HW19</f>
        <v>984059</v>
      </c>
      <c r="HX33" s="54">
        <f>'F22 Data'!HX19</f>
        <v>984261</v>
      </c>
      <c r="HY33" s="54">
        <f>'F22 Data'!HY19</f>
        <v>984058</v>
      </c>
      <c r="HZ33" s="54">
        <f>'F22 Data'!HZ19</f>
        <v>984224</v>
      </c>
      <c r="IA33" s="54">
        <f>'F22 Data'!IA19</f>
        <v>984389</v>
      </c>
      <c r="IB33" s="54">
        <f>'F22 Data'!IB19</f>
        <v>984554</v>
      </c>
      <c r="IC33" s="54">
        <f>'F22 Data'!IC19</f>
        <v>984719</v>
      </c>
      <c r="ID33" s="54">
        <f>'F22 Data'!ID19</f>
        <v>985590</v>
      </c>
      <c r="IE33" s="54">
        <f>'F22 Data'!IE19</f>
        <v>988127</v>
      </c>
      <c r="IF33" s="54">
        <f>'F22 Data'!IF19</f>
        <v>990227</v>
      </c>
      <c r="IG33" s="54">
        <f>'F22 Data'!IG19</f>
        <v>991565</v>
      </c>
      <c r="IH33" s="54">
        <f>'F22 Data'!IH19</f>
        <v>992468</v>
      </c>
      <c r="II33" s="54">
        <f>'F22 Data'!II19</f>
        <v>992962</v>
      </c>
      <c r="IJ33" s="54">
        <f>'F22 Data'!IJ19</f>
        <v>993162</v>
      </c>
      <c r="IK33" s="54">
        <f>'F22 Data'!IK19</f>
        <v>992958</v>
      </c>
      <c r="IL33" s="54">
        <f>'F22 Data'!IL19</f>
        <v>993124</v>
      </c>
      <c r="IM33" s="54">
        <f>'F22 Data'!IM19</f>
        <v>993289</v>
      </c>
      <c r="IN33" s="54">
        <f>'F22 Data'!IN19</f>
        <v>993454</v>
      </c>
      <c r="IO33" s="54">
        <f>'F22 Data'!IO19</f>
        <v>993620</v>
      </c>
      <c r="IP33" s="54">
        <f>'F22 Data'!IP19</f>
        <v>994491</v>
      </c>
      <c r="IQ33" s="54">
        <f>'F22 Data'!IQ19</f>
        <v>997030</v>
      </c>
      <c r="IR33" s="54">
        <f>'F22 Data'!IR19</f>
        <v>999131</v>
      </c>
      <c r="IS33" s="54">
        <f>'F22 Data'!IS19</f>
        <v>1000471</v>
      </c>
      <c r="IT33" s="54">
        <f>'F22 Data'!IT19</f>
        <v>1001376</v>
      </c>
      <c r="IU33" s="54">
        <f>'F22 Data'!IU19</f>
        <v>1001872</v>
      </c>
      <c r="IV33" s="54">
        <f>'F22 Data'!IV19</f>
        <v>1002075</v>
      </c>
      <c r="IW33" s="54">
        <f>'F22 Data'!IW19</f>
        <v>1001873</v>
      </c>
      <c r="IX33" s="54">
        <f>'F22 Data'!IX19</f>
        <v>1002041</v>
      </c>
      <c r="IY33" s="54">
        <f>'F22 Data'!IY19</f>
        <v>1002209</v>
      </c>
      <c r="IZ33" s="54">
        <f>'F22 Data'!IZ19</f>
        <v>1002377</v>
      </c>
      <c r="JA33" s="54">
        <f>'F22 Data'!JA19</f>
        <v>1002545</v>
      </c>
      <c r="JB33" s="54">
        <f>'F22 Data'!JB19</f>
        <v>1003419</v>
      </c>
      <c r="JC33" s="54">
        <f>'F22 Data'!JC19</f>
        <v>1005960</v>
      </c>
      <c r="JD33" s="54">
        <f>'F22 Data'!JD19</f>
        <v>1008064</v>
      </c>
      <c r="JE33" s="54">
        <f>'F22 Data'!JE19</f>
        <v>1009406</v>
      </c>
      <c r="JF33" s="54">
        <f>'F22 Data'!JF19</f>
        <v>1010313</v>
      </c>
      <c r="JG33" s="54">
        <f>'F22 Data'!JG19</f>
        <v>1010811</v>
      </c>
      <c r="JH33" s="54">
        <f>'F22 Data'!JH19</f>
        <v>1011016</v>
      </c>
      <c r="JI33" s="54">
        <f>'F22 Data'!JI19</f>
        <v>1010815</v>
      </c>
      <c r="JJ33" s="54">
        <f>'F22 Data'!JJ19</f>
        <v>1010984</v>
      </c>
      <c r="JK33" s="54">
        <f>'F22 Data'!JK19</f>
        <v>1011153</v>
      </c>
      <c r="JL33" s="54">
        <f>'F22 Data'!JL19</f>
        <v>1011321</v>
      </c>
      <c r="JM33" s="54">
        <f>'F22 Data'!JM19</f>
        <v>1011490</v>
      </c>
      <c r="JN33" s="54">
        <f>'F22 Data'!JN19</f>
        <v>1012364</v>
      </c>
      <c r="JO33" s="54">
        <f>'F22 Data'!JO19</f>
        <v>1014905</v>
      </c>
      <c r="JP33" s="54">
        <f>'F22 Data'!JP19</f>
        <v>1017009</v>
      </c>
      <c r="JQ33" s="54">
        <f>'F22 Data'!JQ19</f>
        <v>1018350</v>
      </c>
      <c r="JR33" s="54">
        <f>'F22 Data'!JR19</f>
        <v>1019256</v>
      </c>
      <c r="JS33" s="54">
        <f>'F22 Data'!JS19</f>
        <v>1019753</v>
      </c>
      <c r="JT33" s="54">
        <f>'F22 Data'!JT19</f>
        <v>1019956</v>
      </c>
      <c r="JU33" s="54">
        <f>'F22 Data'!JU19</f>
        <v>1019754</v>
      </c>
      <c r="JV33" s="54">
        <f>'F22 Data'!JV19</f>
        <v>1019921</v>
      </c>
      <c r="JW33" s="54">
        <f>'F22 Data'!JW19</f>
        <v>1020088</v>
      </c>
      <c r="JX33" s="54">
        <f>'F22 Data'!JX19</f>
        <v>1020254</v>
      </c>
      <c r="JY33" s="54">
        <f>'F22 Data'!JY19</f>
        <v>1020420</v>
      </c>
      <c r="JZ33" s="54">
        <f>'F22 Data'!JZ19</f>
        <v>1021291</v>
      </c>
      <c r="KA33" s="54">
        <f>'F22 Data'!KA19</f>
        <v>1023829</v>
      </c>
      <c r="KB33" s="54">
        <f>'F22 Data'!KB19</f>
        <v>1025929</v>
      </c>
      <c r="KC33" s="54">
        <f>'F22 Data'!KC19</f>
        <v>1027267</v>
      </c>
      <c r="KD33" s="54">
        <f>'F22 Data'!KD19</f>
        <v>1028168</v>
      </c>
      <c r="KE33" s="54">
        <f>'F22 Data'!KE19</f>
        <v>1028661</v>
      </c>
      <c r="KF33" s="54">
        <f>'F22 Data'!KF19</f>
        <v>1028860</v>
      </c>
      <c r="KG33" s="54">
        <f>'F22 Data'!KG19</f>
        <v>1028654</v>
      </c>
      <c r="KH33" s="54">
        <f>'F22 Data'!KH19</f>
        <v>1028816</v>
      </c>
      <c r="KI33" s="54">
        <f>'F22 Data'!KI19</f>
        <v>1028977</v>
      </c>
      <c r="KJ33" s="54">
        <f>'F22 Data'!KJ19</f>
        <v>1029138</v>
      </c>
      <c r="KK33" s="54">
        <f>'F22 Data'!KK19</f>
        <v>1029298</v>
      </c>
      <c r="KL33" s="54">
        <f>'F22 Data'!KL19</f>
        <v>1030163</v>
      </c>
      <c r="KM33" s="54">
        <f>'F22 Data'!KM19</f>
        <v>1032695</v>
      </c>
      <c r="KN33" s="54">
        <f>'F22 Data'!KN19</f>
        <v>1034788</v>
      </c>
      <c r="KO33" s="54">
        <f>'F22 Data'!KO19</f>
        <v>1036120</v>
      </c>
      <c r="KP33" s="54">
        <f>'F22 Data'!KP19</f>
        <v>1036997</v>
      </c>
      <c r="KQ33" s="54">
        <f>'F22 Data'!KQ19</f>
        <v>1037483</v>
      </c>
      <c r="KR33" s="54">
        <f>'F22 Data'!KR19</f>
        <v>1037674</v>
      </c>
      <c r="KS33" s="54">
        <f>'F22 Data'!KS19</f>
        <v>1037460</v>
      </c>
      <c r="KT33" s="54">
        <f>'F22 Data'!KT19</f>
        <v>1037614</v>
      </c>
      <c r="KU33" s="54">
        <f>'F22 Data'!KU19</f>
        <v>1037767</v>
      </c>
      <c r="KV33" s="54">
        <f>'F22 Data'!KV19</f>
        <v>1037920</v>
      </c>
      <c r="KW33" s="54">
        <f>'F22 Data'!KW19</f>
        <v>1038071</v>
      </c>
      <c r="KX33" s="54">
        <f>'F22 Data'!KX19</f>
        <v>1038928</v>
      </c>
      <c r="KY33" s="54">
        <f>'F22 Data'!KY19</f>
        <v>1041450</v>
      </c>
      <c r="KZ33" s="54">
        <f>'F22 Data'!KZ19</f>
        <v>1043534</v>
      </c>
      <c r="LA33" s="54">
        <f>'F22 Data'!LA19</f>
        <v>1044856</v>
      </c>
      <c r="LB33" s="54">
        <f>'F22 Data'!LB19</f>
        <v>1045719</v>
      </c>
      <c r="LC33" s="54">
        <f>'F22 Data'!LC19</f>
        <v>1046194</v>
      </c>
      <c r="LD33" s="54">
        <f>'F22 Data'!LD19</f>
        <v>1046375</v>
      </c>
      <c r="LE33" s="54">
        <f>'F22 Data'!LE19</f>
        <v>1046150</v>
      </c>
      <c r="LF33" s="54">
        <f>'F22 Data'!LF19</f>
        <v>1046293</v>
      </c>
      <c r="LG33" s="54">
        <f>'F22 Data'!LG19</f>
        <v>1046435</v>
      </c>
      <c r="LH33" s="54">
        <f>'F22 Data'!LH19</f>
        <v>1046576</v>
      </c>
      <c r="LI33" s="54">
        <f>'F22 Data'!LI19</f>
        <v>1046716</v>
      </c>
      <c r="LJ33" s="54">
        <f>'F22 Data'!LJ19</f>
        <v>1047561</v>
      </c>
      <c r="LK33" s="54">
        <f>'F22 Data'!LK19</f>
        <v>1050071</v>
      </c>
      <c r="LL33" s="54">
        <f>'F22 Data'!LL19</f>
        <v>1052143</v>
      </c>
      <c r="LM33" s="54">
        <f>'F22 Data'!LM19</f>
        <v>1053452</v>
      </c>
      <c r="LN33" s="54">
        <f>'F22 Data'!LN19</f>
        <v>1054296</v>
      </c>
      <c r="LO33" s="54">
        <f>'F22 Data'!LO19</f>
        <v>1054758</v>
      </c>
      <c r="LP33" s="54">
        <f>'F22 Data'!LP19</f>
        <v>1054926</v>
      </c>
      <c r="LQ33" s="54">
        <f>'F22 Data'!LQ19</f>
        <v>1054687</v>
      </c>
      <c r="LR33" s="54">
        <f>'F22 Data'!LR19</f>
        <v>1054817</v>
      </c>
      <c r="LS33" s="54">
        <f>'F22 Data'!LS19</f>
        <v>1054945</v>
      </c>
      <c r="LT33" s="54">
        <f>'F22 Data'!LT19</f>
        <v>1055071</v>
      </c>
      <c r="LU33" s="54">
        <f>'F22 Data'!LU19</f>
        <v>1055197</v>
      </c>
      <c r="LV33" s="54">
        <f>'F22 Data'!LV19</f>
        <v>1056026</v>
      </c>
      <c r="LW33" s="54">
        <f>'F22 Data'!LW19</f>
        <v>1058520</v>
      </c>
      <c r="LX33" s="54">
        <f>'F22 Data'!LX19</f>
        <v>1060577</v>
      </c>
      <c r="LY33" s="54">
        <f>'F22 Data'!LY19</f>
        <v>1061870</v>
      </c>
      <c r="LZ33" s="54">
        <f>'F22 Data'!LZ19</f>
        <v>1062692</v>
      </c>
      <c r="MA33" s="54">
        <f>'F22 Data'!MA19</f>
        <v>1063138</v>
      </c>
      <c r="MB33" s="54">
        <f>'F22 Data'!MB19</f>
        <v>1063289</v>
      </c>
      <c r="MC33" s="54">
        <f>'F22 Data'!MC19</f>
        <v>1063034</v>
      </c>
      <c r="MD33" s="54">
        <f>'F22 Data'!MD19</f>
        <v>1063146</v>
      </c>
      <c r="ME33" s="54">
        <f>'F22 Data'!ME19</f>
        <v>1063257</v>
      </c>
      <c r="MF33" s="54">
        <f>'F22 Data'!MF19</f>
        <v>1063366</v>
      </c>
      <c r="MG33" s="54">
        <f>'F22 Data'!MG19</f>
        <v>1063474</v>
      </c>
      <c r="MH33" s="54">
        <f>'F22 Data'!MH19</f>
        <v>1064285</v>
      </c>
      <c r="MI33" s="54">
        <f>'F22 Data'!MI19</f>
        <v>1066761</v>
      </c>
      <c r="MJ33" s="54">
        <f>'F22 Data'!MJ19</f>
        <v>1068800</v>
      </c>
      <c r="MK33" s="54">
        <f>'F22 Data'!MK19</f>
        <v>1070074</v>
      </c>
      <c r="ML33" s="54"/>
      <c r="MM33" s="54"/>
      <c r="MN33" s="55"/>
    </row>
    <row r="34" spans="1:352" ht="13.5" thickBot="1" x14ac:dyDescent="0.25">
      <c r="A34" s="57" t="s">
        <v>38</v>
      </c>
      <c r="B34" s="58">
        <f>B31/B33/B$26</f>
        <v>0.52663381732257675</v>
      </c>
      <c r="C34" s="58">
        <f t="shared" ref="C34:BB34" si="243">C31/C33/C$26</f>
        <v>0.5826629322577993</v>
      </c>
      <c r="D34" s="58">
        <f t="shared" si="243"/>
        <v>0.52610860768139756</v>
      </c>
      <c r="E34" s="58">
        <f t="shared" si="243"/>
        <v>0.54374354626166754</v>
      </c>
      <c r="F34" s="58">
        <f t="shared" si="243"/>
        <v>0.52605861142979748</v>
      </c>
      <c r="G34" s="58">
        <f t="shared" si="243"/>
        <v>0.54344366253033038</v>
      </c>
      <c r="H34" s="58">
        <f t="shared" si="243"/>
        <v>0.52576791251930288</v>
      </c>
      <c r="I34" s="58">
        <f t="shared" si="243"/>
        <v>0.52562203534659013</v>
      </c>
      <c r="J34" s="58">
        <f t="shared" si="243"/>
        <v>0.54252059863147284</v>
      </c>
      <c r="K34" s="58">
        <f t="shared" si="243"/>
        <v>0.52334650632376645</v>
      </c>
      <c r="L34" s="58">
        <f t="shared" si="243"/>
        <v>0.53936164282245791</v>
      </c>
      <c r="M34" s="58">
        <f t="shared" si="243"/>
        <v>0.52107212149061899</v>
      </c>
      <c r="N34" s="58">
        <f t="shared" si="243"/>
        <v>0.50527460656432444</v>
      </c>
      <c r="O34" s="58">
        <f t="shared" si="243"/>
        <v>0.55903097031662996</v>
      </c>
      <c r="P34" s="58">
        <f t="shared" si="243"/>
        <v>0.50476921362185156</v>
      </c>
      <c r="Q34" s="58">
        <f t="shared" si="243"/>
        <v>0.52168648876889345</v>
      </c>
      <c r="R34" s="58">
        <f t="shared" si="243"/>
        <v>0.50471996111774153</v>
      </c>
      <c r="S34" s="58">
        <f t="shared" si="243"/>
        <v>0.52140214450271527</v>
      </c>
      <c r="T34" s="58">
        <f t="shared" si="243"/>
        <v>0.5044467843274465</v>
      </c>
      <c r="U34" s="58">
        <f t="shared" si="243"/>
        <v>0.50431092139191847</v>
      </c>
      <c r="V34" s="58">
        <f t="shared" si="243"/>
        <v>0.52053449286562303</v>
      </c>
      <c r="W34" s="58">
        <f t="shared" si="243"/>
        <v>0.50215921176612988</v>
      </c>
      <c r="X34" s="58">
        <f t="shared" si="243"/>
        <v>0.51754568884666141</v>
      </c>
      <c r="Y34" s="58">
        <f t="shared" si="243"/>
        <v>0.50000947241086746</v>
      </c>
      <c r="Z34" s="58">
        <f>Z31/Z33/Z$26</f>
        <v>0.50080284181274759</v>
      </c>
      <c r="AA34" s="58">
        <f t="shared" si="243"/>
        <v>0.53499165262773762</v>
      </c>
      <c r="AB34" s="58">
        <f t="shared" si="243"/>
        <v>0.50032640545979956</v>
      </c>
      <c r="AC34" s="58">
        <f t="shared" si="243"/>
        <v>0.51710246559300421</v>
      </c>
      <c r="AD34" s="58">
        <f t="shared" si="243"/>
        <v>0.500294433986889</v>
      </c>
      <c r="AE34" s="58">
        <f t="shared" si="243"/>
        <v>0.51684005454930959</v>
      </c>
      <c r="AF34" s="58">
        <f t="shared" si="243"/>
        <v>0.50004182214649817</v>
      </c>
      <c r="AG34" s="58">
        <f t="shared" si="243"/>
        <v>0.49991591300694749</v>
      </c>
      <c r="AH34" s="58">
        <f t="shared" si="243"/>
        <v>0.51601156494328226</v>
      </c>
      <c r="AI34" s="58">
        <f t="shared" si="243"/>
        <v>0.49782035257513629</v>
      </c>
      <c r="AJ34" s="58">
        <f t="shared" si="243"/>
        <v>0.51309519529829417</v>
      </c>
      <c r="AK34" s="58">
        <f t="shared" si="243"/>
        <v>0.49572511202544134</v>
      </c>
      <c r="AL34" s="58">
        <f t="shared" si="243"/>
        <v>0.49915777743214496</v>
      </c>
      <c r="AM34" s="58">
        <f t="shared" si="243"/>
        <v>0.55228900491039989</v>
      </c>
      <c r="AN34" s="58">
        <f t="shared" si="243"/>
        <v>0.49870072882805666</v>
      </c>
      <c r="AO34" s="58">
        <f t="shared" si="243"/>
        <v>0.51542732456549112</v>
      </c>
      <c r="AP34" s="58">
        <f t="shared" si="243"/>
        <v>0.49868229782503481</v>
      </c>
      <c r="AQ34" s="58">
        <f t="shared" si="243"/>
        <v>0.51518220156328054</v>
      </c>
      <c r="AR34" s="58">
        <f t="shared" si="243"/>
        <v>0.4984451945337196</v>
      </c>
      <c r="AS34" s="58">
        <f t="shared" si="243"/>
        <v>0.4983276179378297</v>
      </c>
      <c r="AT34" s="58">
        <f t="shared" si="243"/>
        <v>0.51438455784000192</v>
      </c>
      <c r="AU34" s="58">
        <f t="shared" si="243"/>
        <v>0.49627367049137833</v>
      </c>
      <c r="AV34" s="58">
        <f t="shared" si="243"/>
        <v>0.51152223939087615</v>
      </c>
      <c r="AW34" s="58">
        <f t="shared" si="243"/>
        <v>0.49421965032777088</v>
      </c>
      <c r="AX34" s="58">
        <f t="shared" si="243"/>
        <v>0.49576591805341708</v>
      </c>
      <c r="AY34" s="58">
        <f t="shared" si="243"/>
        <v>0.54855350628007937</v>
      </c>
      <c r="AZ34" s="58">
        <f t="shared" si="243"/>
        <v>0.49534206407780523</v>
      </c>
      <c r="BA34" s="58">
        <f t="shared" si="243"/>
        <v>0.51196817538799844</v>
      </c>
      <c r="BB34" s="58">
        <f t="shared" si="243"/>
        <v>0.49534848955098648</v>
      </c>
      <c r="BC34" s="58">
        <f t="shared" ref="BC34:DN34" si="244">BC31/BC33/BC$26</f>
        <v>0.51175268532393892</v>
      </c>
      <c r="BD34" s="58">
        <f t="shared" si="244"/>
        <v>0.49514062244156215</v>
      </c>
      <c r="BE34" s="58">
        <f t="shared" si="244"/>
        <v>0.4950367542948485</v>
      </c>
      <c r="BF34" s="58">
        <f t="shared" si="244"/>
        <v>0.51100561166615954</v>
      </c>
      <c r="BG34" s="58">
        <f t="shared" si="244"/>
        <v>0.49304083281586086</v>
      </c>
      <c r="BH34" s="58">
        <f t="shared" si="244"/>
        <v>0.50821507525861387</v>
      </c>
      <c r="BI34" s="58">
        <f t="shared" si="244"/>
        <v>0.49104371969154531</v>
      </c>
      <c r="BJ34" s="58">
        <f t="shared" si="244"/>
        <v>0.49391535909812734</v>
      </c>
      <c r="BK34" s="58">
        <f t="shared" si="244"/>
        <v>0.54651129886465211</v>
      </c>
      <c r="BL34" s="58">
        <f t="shared" si="244"/>
        <v>0.49349928041892543</v>
      </c>
      <c r="BM34" s="58">
        <f t="shared" si="244"/>
        <v>0.51006233038842375</v>
      </c>
      <c r="BN34" s="58">
        <f t="shared" si="244"/>
        <v>0.49350503849401528</v>
      </c>
      <c r="BO34" s="58">
        <f t="shared" si="244"/>
        <v>0.50984872224525479</v>
      </c>
      <c r="BP34" s="58">
        <f t="shared" si="244"/>
        <v>0.49329840773899075</v>
      </c>
      <c r="BQ34" s="58">
        <f t="shared" si="244"/>
        <v>0.49319486968968657</v>
      </c>
      <c r="BR34" s="58">
        <f t="shared" si="244"/>
        <v>0.50910872740795776</v>
      </c>
      <c r="BS34" s="58">
        <f t="shared" si="244"/>
        <v>0.49122560258611081</v>
      </c>
      <c r="BT34" s="58">
        <f t="shared" si="244"/>
        <v>0.50635541420300667</v>
      </c>
      <c r="BU34" s="58">
        <f t="shared" si="244"/>
        <v>0.48925388838619044</v>
      </c>
      <c r="BV34" s="58">
        <f t="shared" si="244"/>
        <v>0.49127471548918156</v>
      </c>
      <c r="BW34" s="58">
        <f t="shared" si="244"/>
        <v>0.52483734793093351</v>
      </c>
      <c r="BX34" s="58">
        <f t="shared" si="244"/>
        <v>0.49084537126725258</v>
      </c>
      <c r="BY34" s="58">
        <f t="shared" si="244"/>
        <v>0.50730879133509987</v>
      </c>
      <c r="BZ34" s="58">
        <f t="shared" si="244"/>
        <v>0.49083347149098877</v>
      </c>
      <c r="CA34" s="58">
        <f t="shared" si="244"/>
        <v>0.50708043448675144</v>
      </c>
      <c r="CB34" s="58">
        <f t="shared" si="244"/>
        <v>0.49061258045669687</v>
      </c>
      <c r="CC34" s="58">
        <f t="shared" si="244"/>
        <v>0.49050220947889345</v>
      </c>
      <c r="CD34" s="58">
        <f t="shared" si="244"/>
        <v>0.50632597921312883</v>
      </c>
      <c r="CE34" s="58">
        <f t="shared" si="244"/>
        <v>0.48854756606201932</v>
      </c>
      <c r="CF34" s="58">
        <f t="shared" si="244"/>
        <v>0.50359933443592475</v>
      </c>
      <c r="CG34" s="58">
        <f t="shared" si="244"/>
        <v>0.48659117506757571</v>
      </c>
      <c r="CH34" s="58">
        <f t="shared" si="244"/>
        <v>0.48957263001116857</v>
      </c>
      <c r="CI34" s="58">
        <f t="shared" si="244"/>
        <v>0.54170232642922811</v>
      </c>
      <c r="CJ34" s="58">
        <f t="shared" si="244"/>
        <v>0.48915041783821778</v>
      </c>
      <c r="CK34" s="58">
        <f t="shared" si="244"/>
        <v>0.5055559130351549</v>
      </c>
      <c r="CL34" s="58">
        <f t="shared" si="244"/>
        <v>0.48913868459766308</v>
      </c>
      <c r="CM34" s="58">
        <f t="shared" si="244"/>
        <v>0.50533075195154609</v>
      </c>
      <c r="CN34" s="58">
        <f t="shared" si="244"/>
        <v>0.48892088380987836</v>
      </c>
      <c r="CO34" s="58">
        <f t="shared" si="244"/>
        <v>0.4888126141026336</v>
      </c>
      <c r="CP34" s="58">
        <f t="shared" si="244"/>
        <v>0.50458741511746308</v>
      </c>
      <c r="CQ34" s="58">
        <f t="shared" si="244"/>
        <v>0.48688521204936186</v>
      </c>
      <c r="CR34" s="58">
        <f t="shared" si="244"/>
        <v>0.50189924149800935</v>
      </c>
      <c r="CS34" s="58">
        <f t="shared" si="244"/>
        <v>0.48495647337067366</v>
      </c>
      <c r="CT34" s="58">
        <f t="shared" si="244"/>
        <v>0.49126557287259709</v>
      </c>
      <c r="CU34" s="58">
        <f t="shared" si="244"/>
        <v>0.5435795565508561</v>
      </c>
      <c r="CV34" s="58">
        <f t="shared" si="244"/>
        <v>0.49084744332223296</v>
      </c>
      <c r="CW34" s="58">
        <f t="shared" si="244"/>
        <v>0.50730994670857399</v>
      </c>
      <c r="CX34" s="58">
        <f t="shared" si="244"/>
        <v>0.49083801169420743</v>
      </c>
      <c r="CY34" s="58">
        <f t="shared" si="244"/>
        <v>0.50708923210057322</v>
      </c>
      <c r="CZ34" s="58">
        <f t="shared" si="244"/>
        <v>0.49062451007180952</v>
      </c>
      <c r="DA34" s="58">
        <f t="shared" si="244"/>
        <v>0.49051810593002554</v>
      </c>
      <c r="DB34" s="58">
        <f t="shared" si="244"/>
        <v>0.50635452085639054</v>
      </c>
      <c r="DC34" s="58">
        <f t="shared" si="244"/>
        <v>0.48860629471410322</v>
      </c>
      <c r="DD34" s="58">
        <f t="shared" si="244"/>
        <v>0.50368717872698243</v>
      </c>
      <c r="DE34" s="58">
        <f t="shared" si="244"/>
        <v>0.48669241852075895</v>
      </c>
      <c r="DF34" s="58">
        <f t="shared" si="244"/>
        <v>0.491226913364396</v>
      </c>
      <c r="DG34" s="58">
        <f t="shared" si="244"/>
        <v>0.54354010439080935</v>
      </c>
      <c r="DH34" s="58">
        <f t="shared" si="244"/>
        <v>0.49081258826642971</v>
      </c>
      <c r="DI34" s="58">
        <f t="shared" si="244"/>
        <v>0.50727174436056344</v>
      </c>
      <c r="DJ34" s="58">
        <f t="shared" si="244"/>
        <v>0.49080050969898131</v>
      </c>
      <c r="DK34" s="58">
        <f t="shared" si="244"/>
        <v>0.50704879071148712</v>
      </c>
      <c r="DL34" s="58">
        <f t="shared" si="244"/>
        <v>0.49058484268199642</v>
      </c>
      <c r="DM34" s="58">
        <f t="shared" si="244"/>
        <v>0.49047680608969585</v>
      </c>
      <c r="DN34" s="58">
        <f t="shared" si="244"/>
        <v>0.50631494103510499</v>
      </c>
      <c r="DO34" s="58">
        <f t="shared" ref="DO34:FZ34" si="245">DO31/DO33/DO$26</f>
        <v>0.48858050899700495</v>
      </c>
      <c r="DP34" s="58">
        <f t="shared" si="245"/>
        <v>0.50367133068579606</v>
      </c>
      <c r="DQ34" s="58">
        <f t="shared" si="245"/>
        <v>0.4866831626303178</v>
      </c>
      <c r="DR34" s="58">
        <f t="shared" si="245"/>
        <v>0.48998539884512071</v>
      </c>
      <c r="DS34" s="58">
        <f t="shared" si="245"/>
        <v>0.52347355019316977</v>
      </c>
      <c r="DT34" s="58">
        <f t="shared" si="245"/>
        <v>0.48957636340444266</v>
      </c>
      <c r="DU34" s="58">
        <f t="shared" si="245"/>
        <v>0.50599417273056391</v>
      </c>
      <c r="DV34" s="58">
        <f t="shared" si="245"/>
        <v>0.48956769100673658</v>
      </c>
      <c r="DW34" s="58">
        <f t="shared" si="245"/>
        <v>0.50577966091261317</v>
      </c>
      <c r="DX34" s="58">
        <f t="shared" si="245"/>
        <v>0.48936127026623083</v>
      </c>
      <c r="DY34" s="58">
        <f t="shared" si="245"/>
        <v>0.48925839582362241</v>
      </c>
      <c r="DZ34" s="58">
        <f t="shared" si="245"/>
        <v>0.5050668636957798</v>
      </c>
      <c r="EA34" s="58">
        <f t="shared" si="245"/>
        <v>0.48739414652643626</v>
      </c>
      <c r="EB34" s="58">
        <f t="shared" si="245"/>
        <v>0.50246429655911384</v>
      </c>
      <c r="EC34" s="58">
        <f t="shared" si="245"/>
        <v>0.48552858957360495</v>
      </c>
      <c r="ED34" s="58">
        <f t="shared" si="245"/>
        <v>0.48577472552131984</v>
      </c>
      <c r="EE34" s="58">
        <f t="shared" si="245"/>
        <v>0.5375166090372544</v>
      </c>
      <c r="EF34" s="58">
        <f t="shared" si="245"/>
        <v>0.48537915000057513</v>
      </c>
      <c r="EG34" s="58">
        <f t="shared" si="245"/>
        <v>0.50165797078524166</v>
      </c>
      <c r="EH34" s="58">
        <f t="shared" si="245"/>
        <v>0.48537489428126823</v>
      </c>
      <c r="EI34" s="58">
        <f t="shared" si="245"/>
        <v>0.50145018710299538</v>
      </c>
      <c r="EJ34" s="58">
        <f t="shared" si="245"/>
        <v>0.48517389657634952</v>
      </c>
      <c r="EK34" s="58">
        <f t="shared" si="245"/>
        <v>0.48507399143736563</v>
      </c>
      <c r="EL34" s="58">
        <f t="shared" si="245"/>
        <v>0.5007527888603156</v>
      </c>
      <c r="EM34" s="58">
        <f t="shared" si="245"/>
        <v>0.48324526723215588</v>
      </c>
      <c r="EN34" s="58">
        <f t="shared" si="245"/>
        <v>0.49819933783364301</v>
      </c>
      <c r="EO34" s="58">
        <f t="shared" si="245"/>
        <v>0.48141510314281355</v>
      </c>
      <c r="EP34" s="58">
        <f t="shared" si="245"/>
        <v>0.47965696389677942</v>
      </c>
      <c r="EQ34" s="58">
        <f t="shared" si="245"/>
        <v>0.53075137620299873</v>
      </c>
      <c r="ER34" s="58">
        <f t="shared" si="245"/>
        <v>0.47927286150977016</v>
      </c>
      <c r="ES34" s="58">
        <f t="shared" si="245"/>
        <v>0.49534752160530593</v>
      </c>
      <c r="ET34" s="58">
        <f t="shared" si="245"/>
        <v>0.47927234146317543</v>
      </c>
      <c r="EU34" s="58">
        <f t="shared" si="245"/>
        <v>0.49514922783079096</v>
      </c>
      <c r="EV34" s="58">
        <f t="shared" si="245"/>
        <v>0.47908156054320689</v>
      </c>
      <c r="EW34" s="58">
        <f t="shared" si="245"/>
        <v>0.47898648674190053</v>
      </c>
      <c r="EX34" s="58">
        <f t="shared" si="245"/>
        <v>0.49447600061738339</v>
      </c>
      <c r="EY34" s="58">
        <f t="shared" si="245"/>
        <v>0.47720475589391903</v>
      </c>
      <c r="EZ34" s="58">
        <f t="shared" si="245"/>
        <v>0.4919863137997022</v>
      </c>
      <c r="FA34" s="58">
        <f t="shared" si="245"/>
        <v>0.47542139084849822</v>
      </c>
      <c r="FB34" s="58">
        <f t="shared" si="245"/>
        <v>0.47562296648779134</v>
      </c>
      <c r="FC34" s="58">
        <f t="shared" si="245"/>
        <v>0.52629395102134369</v>
      </c>
      <c r="FD34" s="58">
        <f t="shared" si="245"/>
        <v>0.47525144473428926</v>
      </c>
      <c r="FE34" s="58">
        <f t="shared" si="245"/>
        <v>0.49119290680401678</v>
      </c>
      <c r="FF34" s="58">
        <f t="shared" si="245"/>
        <v>0.47525604049252951</v>
      </c>
      <c r="FG34" s="58">
        <f t="shared" si="245"/>
        <v>0.49100347441548137</v>
      </c>
      <c r="FH34" s="58">
        <f t="shared" si="245"/>
        <v>0.47507329996725889</v>
      </c>
      <c r="FI34" s="58">
        <f t="shared" si="245"/>
        <v>0.474981982393613</v>
      </c>
      <c r="FJ34" s="58">
        <f t="shared" si="245"/>
        <v>0.4903492378692636</v>
      </c>
      <c r="FK34" s="58">
        <f t="shared" si="245"/>
        <v>0.47323637901539173</v>
      </c>
      <c r="FL34" s="58">
        <f t="shared" si="245"/>
        <v>0.48790843681183038</v>
      </c>
      <c r="FM34" s="58">
        <f t="shared" si="245"/>
        <v>0.47148948643136551</v>
      </c>
      <c r="FN34" s="58">
        <f t="shared" si="245"/>
        <v>0.47353574920967823</v>
      </c>
      <c r="FO34" s="58">
        <f t="shared" si="245"/>
        <v>0.50592131280766572</v>
      </c>
      <c r="FP34" s="58">
        <f t="shared" si="245"/>
        <v>0.47317496467440856</v>
      </c>
      <c r="FQ34" s="58">
        <f t="shared" si="245"/>
        <v>0.48904894083206762</v>
      </c>
      <c r="FR34" s="58">
        <f t="shared" si="245"/>
        <v>0.47318553851790179</v>
      </c>
      <c r="FS34" s="58">
        <f t="shared" si="245"/>
        <v>0.48886891253846182</v>
      </c>
      <c r="FT34" s="58">
        <f t="shared" si="245"/>
        <v>0.47301188524491539</v>
      </c>
      <c r="FU34" s="58">
        <f t="shared" si="245"/>
        <v>0.47292586085756505</v>
      </c>
      <c r="FV34" s="58">
        <f t="shared" si="245"/>
        <v>0.48823466816708705</v>
      </c>
      <c r="FW34" s="58">
        <f t="shared" si="245"/>
        <v>0.4712119201298236</v>
      </c>
      <c r="FX34" s="58">
        <f t="shared" si="245"/>
        <v>0.48583526245029329</v>
      </c>
      <c r="FY34" s="58">
        <f t="shared" si="245"/>
        <v>0.46949647739459055</v>
      </c>
      <c r="FZ34" s="58">
        <f t="shared" si="245"/>
        <v>0.47284031849377656</v>
      </c>
      <c r="GA34" s="58">
        <f t="shared" ref="GA34:IL34" si="246">GA31/GA33/GA$26</f>
        <v>0.52322693075040372</v>
      </c>
      <c r="GB34" s="58">
        <f t="shared" si="246"/>
        <v>0.47248995011493405</v>
      </c>
      <c r="GC34" s="58">
        <f t="shared" si="246"/>
        <v>0.48834307599906979</v>
      </c>
      <c r="GD34" s="58">
        <f t="shared" si="246"/>
        <v>0.47250638537948897</v>
      </c>
      <c r="GE34" s="58">
        <f t="shared" si="246"/>
        <v>0.48817066554993543</v>
      </c>
      <c r="GF34" s="58">
        <f t="shared" si="246"/>
        <v>0.47233959563461902</v>
      </c>
      <c r="GG34" s="58">
        <f t="shared" si="246"/>
        <v>0.47225649367500766</v>
      </c>
      <c r="GH34" s="58">
        <f t="shared" si="246"/>
        <v>0.48755048148748276</v>
      </c>
      <c r="GI34" s="58">
        <f t="shared" si="246"/>
        <v>0.47056549899202926</v>
      </c>
      <c r="GJ34" s="58">
        <f t="shared" si="246"/>
        <v>0.48518094517081695</v>
      </c>
      <c r="GK34" s="58">
        <f t="shared" si="246"/>
        <v>0.46887185773876416</v>
      </c>
      <c r="GL34" s="58">
        <f t="shared" si="246"/>
        <v>0.47322901694783742</v>
      </c>
      <c r="GM34" s="58">
        <f t="shared" si="246"/>
        <v>0.52366180196353362</v>
      </c>
      <c r="GN34" s="58">
        <f t="shared" si="246"/>
        <v>0.47288557958238109</v>
      </c>
      <c r="GO34" s="58">
        <f t="shared" si="246"/>
        <v>0.48875254658070755</v>
      </c>
      <c r="GP34" s="58">
        <f t="shared" si="246"/>
        <v>0.47290533224178588</v>
      </c>
      <c r="GQ34" s="58">
        <f t="shared" si="246"/>
        <v>0.48858516871727942</v>
      </c>
      <c r="GR34" s="58">
        <f t="shared" si="246"/>
        <v>0.47274390263010518</v>
      </c>
      <c r="GS34" s="58">
        <f t="shared" si="246"/>
        <v>0.47266347581200535</v>
      </c>
      <c r="GT34" s="58">
        <f t="shared" si="246"/>
        <v>0.48797633064090273</v>
      </c>
      <c r="GU34" s="58">
        <f t="shared" si="246"/>
        <v>0.47099060831526507</v>
      </c>
      <c r="GV34" s="58">
        <f t="shared" si="246"/>
        <v>0.48563115732572554</v>
      </c>
      <c r="GW34" s="58">
        <f t="shared" si="246"/>
        <v>0.4693154353066728</v>
      </c>
      <c r="GX34" s="58">
        <f t="shared" si="246"/>
        <v>0.47222878033264137</v>
      </c>
      <c r="GY34" s="58">
        <f t="shared" si="246"/>
        <v>0.52256015092297392</v>
      </c>
      <c r="GZ34" s="58">
        <f t="shared" si="246"/>
        <v>0.47189409950815209</v>
      </c>
      <c r="HA34" s="58">
        <f t="shared" si="246"/>
        <v>0.487729873685043</v>
      </c>
      <c r="HB34" s="58">
        <f t="shared" si="246"/>
        <v>0.47191900100459994</v>
      </c>
      <c r="HC34" s="58">
        <f t="shared" si="246"/>
        <v>0.48756992585603071</v>
      </c>
      <c r="HD34" s="58">
        <f t="shared" si="246"/>
        <v>0.47176475167142923</v>
      </c>
      <c r="HE34" s="58">
        <f t="shared" si="246"/>
        <v>0.47168717700030893</v>
      </c>
      <c r="HF34" s="58">
        <f t="shared" si="246"/>
        <v>0.4869754574040514</v>
      </c>
      <c r="HG34" s="58">
        <f t="shared" si="246"/>
        <v>0.4700373381511424</v>
      </c>
      <c r="HH34" s="58">
        <f t="shared" si="246"/>
        <v>0.48465885408419163</v>
      </c>
      <c r="HI34" s="58">
        <f t="shared" si="246"/>
        <v>0.46838312692439854</v>
      </c>
      <c r="HJ34" s="58">
        <f t="shared" si="246"/>
        <v>0.46901962461325974</v>
      </c>
      <c r="HK34" s="58">
        <f t="shared" si="246"/>
        <v>0.50111387747341607</v>
      </c>
      <c r="HL34" s="58">
        <f t="shared" si="246"/>
        <v>0.46868878524444191</v>
      </c>
      <c r="HM34" s="58">
        <f t="shared" si="246"/>
        <v>0.48441455236125186</v>
      </c>
      <c r="HN34" s="58">
        <f t="shared" si="246"/>
        <v>0.46870944903041939</v>
      </c>
      <c r="HO34" s="58">
        <f t="shared" si="246"/>
        <v>0.48425166969057909</v>
      </c>
      <c r="HP34" s="58">
        <f t="shared" si="246"/>
        <v>0.46855139338619506</v>
      </c>
      <c r="HQ34" s="58">
        <f t="shared" si="246"/>
        <v>0.46847168539987188</v>
      </c>
      <c r="HR34" s="58">
        <f t="shared" si="246"/>
        <v>0.4836556993677722</v>
      </c>
      <c r="HS34" s="58">
        <f t="shared" si="246"/>
        <v>0.46684029003131827</v>
      </c>
      <c r="HT34" s="58">
        <f t="shared" si="246"/>
        <v>0.48136832045414191</v>
      </c>
      <c r="HU34" s="58">
        <f t="shared" si="246"/>
        <v>0.46520506772784365</v>
      </c>
      <c r="HV34" s="58">
        <f t="shared" si="246"/>
        <v>0.46655754141077876</v>
      </c>
      <c r="HW34" s="58">
        <f t="shared" si="246"/>
        <v>0.51628549232533316</v>
      </c>
      <c r="HX34" s="58">
        <f t="shared" si="246"/>
        <v>0.46622667676826546</v>
      </c>
      <c r="HY34" s="58">
        <f t="shared" si="246"/>
        <v>0.481866949176468</v>
      </c>
      <c r="HZ34" s="58">
        <f t="shared" si="246"/>
        <v>0.46624420365954267</v>
      </c>
      <c r="IA34" s="58">
        <f t="shared" si="246"/>
        <v>0.48170492180702623</v>
      </c>
      <c r="IB34" s="58">
        <f t="shared" si="246"/>
        <v>0.46608792925792769</v>
      </c>
      <c r="IC34" s="58">
        <f t="shared" si="246"/>
        <v>0.46600983133524365</v>
      </c>
      <c r="ID34" s="58">
        <f t="shared" si="246"/>
        <v>0.48111793572651584</v>
      </c>
      <c r="IE34" s="58">
        <f t="shared" si="246"/>
        <v>0.46440258701827775</v>
      </c>
      <c r="IF34" s="58">
        <f t="shared" si="246"/>
        <v>0.47886497366027864</v>
      </c>
      <c r="IG34" s="58">
        <f t="shared" si="246"/>
        <v>0.46279238890300661</v>
      </c>
      <c r="IH34" s="58">
        <f t="shared" si="246"/>
        <v>0.46355842189179686</v>
      </c>
      <c r="II34" s="58">
        <f t="shared" si="246"/>
        <v>0.51297006530538158</v>
      </c>
      <c r="IJ34" s="58">
        <f t="shared" si="246"/>
        <v>0.46323449735099398</v>
      </c>
      <c r="IK34" s="58">
        <f t="shared" si="246"/>
        <v>0.47877398962162693</v>
      </c>
      <c r="IL34" s="58">
        <f t="shared" si="246"/>
        <v>0.46325222213752548</v>
      </c>
      <c r="IM34" s="58">
        <f t="shared" ref="IM34:KX34" si="247">IM31/IM33/IM$26</f>
        <v>0.47861444472526266</v>
      </c>
      <c r="IN34" s="58">
        <f t="shared" si="247"/>
        <v>0.46309834160223612</v>
      </c>
      <c r="IO34" s="58">
        <f t="shared" si="247"/>
        <v>0.46302097367012324</v>
      </c>
      <c r="IP34" s="58">
        <f t="shared" si="247"/>
        <v>0.47803596330857839</v>
      </c>
      <c r="IQ34" s="58">
        <f t="shared" si="247"/>
        <v>0.46143736884357323</v>
      </c>
      <c r="IR34" s="58">
        <f t="shared" si="247"/>
        <v>0.47581594724486725</v>
      </c>
      <c r="IS34" s="58">
        <f t="shared" si="247"/>
        <v>0.45985031036192736</v>
      </c>
      <c r="IT34" s="58">
        <f t="shared" si="247"/>
        <v>0.46404195651525648</v>
      </c>
      <c r="IU34" s="58">
        <f t="shared" si="247"/>
        <v>0.51350638838630036</v>
      </c>
      <c r="IV34" s="58">
        <f t="shared" si="247"/>
        <v>0.46371826285200357</v>
      </c>
      <c r="IW34" s="58">
        <f t="shared" si="247"/>
        <v>0.47927215078391722</v>
      </c>
      <c r="IX34" s="58">
        <f t="shared" si="247"/>
        <v>0.46373399715921948</v>
      </c>
      <c r="IY34" s="58">
        <f t="shared" si="247"/>
        <v>0.47911147028447709</v>
      </c>
      <c r="IZ34" s="58">
        <f t="shared" si="247"/>
        <v>0.46357855202924791</v>
      </c>
      <c r="JA34" s="58">
        <f t="shared" si="247"/>
        <v>0.46350086853699479</v>
      </c>
      <c r="JB34" s="58">
        <f t="shared" si="247"/>
        <v>0.47853372073115569</v>
      </c>
      <c r="JC34" s="58">
        <f t="shared" si="247"/>
        <v>0.46192739099707891</v>
      </c>
      <c r="JD34" s="58">
        <f t="shared" si="247"/>
        <v>0.47632871278245775</v>
      </c>
      <c r="JE34" s="58">
        <f t="shared" si="247"/>
        <v>0.46035042217642996</v>
      </c>
      <c r="JF34" s="58">
        <f t="shared" si="247"/>
        <v>0.46303309708405832</v>
      </c>
      <c r="JG34" s="58">
        <f t="shared" si="247"/>
        <v>0.49472255718744901</v>
      </c>
      <c r="JH34" s="58">
        <f t="shared" si="247"/>
        <v>0.46271113158870503</v>
      </c>
      <c r="JI34" s="58">
        <f t="shared" si="247"/>
        <v>0.47822991282093735</v>
      </c>
      <c r="JJ34" s="58">
        <f t="shared" si="247"/>
        <v>0.46272577747450627</v>
      </c>
      <c r="JK34" s="58">
        <f t="shared" si="247"/>
        <v>0.47807005401565911</v>
      </c>
      <c r="JL34" s="58">
        <f t="shared" si="247"/>
        <v>0.4625715845060927</v>
      </c>
      <c r="JM34" s="58">
        <f t="shared" si="247"/>
        <v>0.4624942979310584</v>
      </c>
      <c r="JN34" s="58">
        <f t="shared" si="247"/>
        <v>0.47749818180821896</v>
      </c>
      <c r="JO34" s="58">
        <f t="shared" si="247"/>
        <v>0.46093807540044263</v>
      </c>
      <c r="JP34" s="58">
        <f t="shared" si="247"/>
        <v>0.47531729741634121</v>
      </c>
      <c r="JQ34" s="58">
        <f t="shared" si="247"/>
        <v>0.45937875721931187</v>
      </c>
      <c r="JR34" s="58">
        <f t="shared" si="247"/>
        <v>0.46182041697372384</v>
      </c>
      <c r="JS34" s="58">
        <f t="shared" si="247"/>
        <v>0.51105198158671983</v>
      </c>
      <c r="JT34" s="58">
        <f t="shared" si="247"/>
        <v>0.46150346772112699</v>
      </c>
      <c r="JU34" s="58">
        <f t="shared" si="247"/>
        <v>0.47698138173886595</v>
      </c>
      <c r="JV34" s="58">
        <f t="shared" si="247"/>
        <v>0.46151930485103243</v>
      </c>
      <c r="JW34" s="58">
        <f t="shared" si="247"/>
        <v>0.47682520719166921</v>
      </c>
      <c r="JX34" s="58">
        <f t="shared" si="247"/>
        <v>0.46136866988315639</v>
      </c>
      <c r="JY34" s="58">
        <f t="shared" si="247"/>
        <v>0.46129361529857299</v>
      </c>
      <c r="JZ34" s="58">
        <f t="shared" si="247"/>
        <v>0.47626354482095257</v>
      </c>
      <c r="KA34" s="58">
        <f t="shared" si="247"/>
        <v>0.45975766551149638</v>
      </c>
      <c r="KB34" s="58">
        <f t="shared" si="247"/>
        <v>0.47411046178998301</v>
      </c>
      <c r="KC34" s="58">
        <f t="shared" si="247"/>
        <v>0.45821897415469381</v>
      </c>
      <c r="KD34" s="58">
        <f t="shared" si="247"/>
        <v>0.46064892712144917</v>
      </c>
      <c r="KE34" s="58">
        <f t="shared" si="247"/>
        <v>0.50975974276680314</v>
      </c>
      <c r="KF34" s="58">
        <f t="shared" si="247"/>
        <v>0.4603390996837336</v>
      </c>
      <c r="KG34" s="58">
        <f t="shared" si="247"/>
        <v>0.47577899757413705</v>
      </c>
      <c r="KH34" s="58">
        <f t="shared" si="247"/>
        <v>0.46035878728616791</v>
      </c>
      <c r="KI34" s="58">
        <f t="shared" si="247"/>
        <v>0.47562964864192914</v>
      </c>
      <c r="KJ34" s="58">
        <f t="shared" si="247"/>
        <v>0.46021474875148533</v>
      </c>
      <c r="KK34" s="58">
        <f t="shared" si="247"/>
        <v>0.46014321032451844</v>
      </c>
      <c r="KL34" s="58">
        <f t="shared" si="247"/>
        <v>0.4750820685373347</v>
      </c>
      <c r="KM34" s="58">
        <f t="shared" si="247"/>
        <v>0.45862959160314143</v>
      </c>
      <c r="KN34" s="58">
        <f t="shared" si="247"/>
        <v>0.47295868232973937</v>
      </c>
      <c r="KO34" s="58">
        <f t="shared" si="247"/>
        <v>0.4571135448602538</v>
      </c>
      <c r="KP34" s="58">
        <f t="shared" si="247"/>
        <v>0.45980275375026836</v>
      </c>
      <c r="KQ34" s="58">
        <f t="shared" si="247"/>
        <v>0.50882886628895463</v>
      </c>
      <c r="KR34" s="58">
        <f t="shared" si="247"/>
        <v>0.45950276891467551</v>
      </c>
      <c r="KS34" s="58">
        <f t="shared" si="247"/>
        <v>0.47491747033311416</v>
      </c>
      <c r="KT34" s="58">
        <f t="shared" si="247"/>
        <v>0.4595293396492019</v>
      </c>
      <c r="KU34" s="58">
        <f t="shared" si="247"/>
        <v>0.47477697669302704</v>
      </c>
      <c r="KV34" s="58">
        <f t="shared" si="247"/>
        <v>0.45939386102085616</v>
      </c>
      <c r="KW34" s="58">
        <f t="shared" si="247"/>
        <v>0.45932703661962143</v>
      </c>
      <c r="KX34" s="58">
        <f t="shared" si="247"/>
        <v>0.47424641435382681</v>
      </c>
      <c r="KY34" s="58">
        <f t="shared" ref="KY34:MK34" si="248">KY31/KY33/KY$26</f>
        <v>0.45783674322412693</v>
      </c>
      <c r="KZ34" s="58">
        <f t="shared" si="248"/>
        <v>0.47215316297484566</v>
      </c>
      <c r="LA34" s="58">
        <f t="shared" si="248"/>
        <v>0.45634429646838132</v>
      </c>
      <c r="LB34" s="58">
        <f t="shared" si="248"/>
        <v>0.45853594340478604</v>
      </c>
      <c r="LC34" s="58">
        <f t="shared" si="248"/>
        <v>0.4899365665957976</v>
      </c>
      <c r="LD34" s="58">
        <f t="shared" si="248"/>
        <v>0.45824847516550898</v>
      </c>
      <c r="LE34" s="58">
        <f t="shared" si="248"/>
        <v>0.4736252670662458</v>
      </c>
      <c r="LF34" s="58">
        <f t="shared" si="248"/>
        <v>0.45828438898215834</v>
      </c>
      <c r="LG34" s="58">
        <f t="shared" si="248"/>
        <v>0.47349627367333191</v>
      </c>
      <c r="LH34" s="58">
        <f t="shared" si="248"/>
        <v>0.45816046632190061</v>
      </c>
      <c r="LI34" s="58">
        <f t="shared" si="248"/>
        <v>0.45809918660009924</v>
      </c>
      <c r="LJ34" s="58">
        <f t="shared" si="248"/>
        <v>0.47298732306887437</v>
      </c>
      <c r="LK34" s="58">
        <f t="shared" si="248"/>
        <v>0.45663554959741715</v>
      </c>
      <c r="LL34" s="58">
        <f t="shared" si="248"/>
        <v>0.47092750048363491</v>
      </c>
      <c r="LM34" s="58">
        <f t="shared" si="248"/>
        <v>0.45517000129223678</v>
      </c>
      <c r="LN34" s="58">
        <f t="shared" si="248"/>
        <v>0.45752012587418622</v>
      </c>
      <c r="LO34" s="58">
        <f t="shared" si="248"/>
        <v>0.50631826709769923</v>
      </c>
      <c r="LP34" s="58">
        <f t="shared" si="248"/>
        <v>0.45724689563879461</v>
      </c>
      <c r="LQ34" s="58">
        <f t="shared" si="248"/>
        <v>0.47259552826219792</v>
      </c>
      <c r="LR34" s="58">
        <f t="shared" si="248"/>
        <v>0.45729414545712771</v>
      </c>
      <c r="LS34" s="58">
        <f t="shared" si="248"/>
        <v>0.47247994911229757</v>
      </c>
      <c r="LT34" s="58">
        <f t="shared" si="248"/>
        <v>0.45718405550778196</v>
      </c>
      <c r="LU34" s="58">
        <f t="shared" si="248"/>
        <v>0.45712946362494494</v>
      </c>
      <c r="LV34" s="58">
        <f t="shared" si="248"/>
        <v>0.47199629546646837</v>
      </c>
      <c r="LW34" s="58">
        <f t="shared" si="248"/>
        <v>0.45569440221124879</v>
      </c>
      <c r="LX34" s="58">
        <f t="shared" si="248"/>
        <v>0.46997093083884789</v>
      </c>
      <c r="LY34" s="58">
        <f t="shared" si="248"/>
        <v>0.45425677213656196</v>
      </c>
      <c r="LZ34" s="58">
        <f t="shared" si="248"/>
        <v>0.45679851987098469</v>
      </c>
      <c r="MA34" s="58">
        <f t="shared" si="248"/>
        <v>0.50552905351357524</v>
      </c>
      <c r="MB34" s="58">
        <f t="shared" si="248"/>
        <v>0.45654204330030362</v>
      </c>
      <c r="MC34" s="58">
        <f t="shared" si="248"/>
        <v>0.4718732769613776</v>
      </c>
      <c r="MD34" s="58">
        <f t="shared" si="248"/>
        <v>0.45660345115227491</v>
      </c>
      <c r="ME34" s="58">
        <f t="shared" si="248"/>
        <v>0.4717743095990537</v>
      </c>
      <c r="MF34" s="58">
        <f t="shared" si="248"/>
        <v>0.45650898437484033</v>
      </c>
      <c r="MG34" s="58">
        <f t="shared" si="248"/>
        <v>0.45646262407800892</v>
      </c>
      <c r="MH34" s="58">
        <f t="shared" si="248"/>
        <v>0.47131861963793631</v>
      </c>
      <c r="MI34" s="58">
        <f t="shared" si="248"/>
        <v>0.45505613035978676</v>
      </c>
      <c r="MJ34" s="58">
        <f t="shared" si="248"/>
        <v>0.46932759833585425</v>
      </c>
      <c r="MK34" s="58">
        <f t="shared" si="248"/>
        <v>0.45364725493632824</v>
      </c>
      <c r="ML34" s="58"/>
      <c r="MM34" s="58"/>
      <c r="MN34" s="58"/>
    </row>
    <row r="35" spans="1:352" ht="13.5" thickBot="1" x14ac:dyDescent="0.25">
      <c r="A35" s="57" t="s">
        <v>39</v>
      </c>
      <c r="B35" s="59">
        <f>B32/B33/B$27</f>
        <v>0.14454980844200152</v>
      </c>
      <c r="C35" s="59">
        <f t="shared" ref="C35:BB35" si="249">C32/C33/C$27</f>
        <v>0.14060278529566192</v>
      </c>
      <c r="D35" s="59">
        <f t="shared" si="249"/>
        <v>0.13348219497954472</v>
      </c>
      <c r="E35" s="59">
        <f t="shared" si="249"/>
        <v>0.11152300726367664</v>
      </c>
      <c r="F35" s="59">
        <f t="shared" si="249"/>
        <v>7.9377609649138176E-2</v>
      </c>
      <c r="G35" s="59">
        <f t="shared" si="249"/>
        <v>5.7938935468025025E-2</v>
      </c>
      <c r="H35" s="59">
        <f t="shared" si="249"/>
        <v>1.7134390848204371E-2</v>
      </c>
      <c r="I35" s="59">
        <f t="shared" si="249"/>
        <v>0</v>
      </c>
      <c r="J35" s="59">
        <f t="shared" si="249"/>
        <v>6.2404180360535917E-2</v>
      </c>
      <c r="K35" s="59">
        <f t="shared" si="249"/>
        <v>0.10523314436426712</v>
      </c>
      <c r="L35" s="59">
        <f t="shared" si="249"/>
        <v>0.13321482827905545</v>
      </c>
      <c r="M35" s="59">
        <f t="shared" si="249"/>
        <v>0.14137358532856711</v>
      </c>
      <c r="N35" s="59">
        <f t="shared" si="249"/>
        <v>0.14410227947700135</v>
      </c>
      <c r="O35" s="59">
        <f t="shared" si="249"/>
        <v>0.14026681341177946</v>
      </c>
      <c r="P35" s="59">
        <f t="shared" si="249"/>
        <v>0.13289329579874035</v>
      </c>
      <c r="Q35" s="59">
        <f t="shared" si="249"/>
        <v>0.11185597629285542</v>
      </c>
      <c r="R35" s="59">
        <f t="shared" si="249"/>
        <v>7.9954700763296332E-2</v>
      </c>
      <c r="S35" s="59">
        <f t="shared" si="249"/>
        <v>6.0667287130320414E-2</v>
      </c>
      <c r="T35" s="59">
        <f t="shared" si="249"/>
        <v>1.9947796145902748E-2</v>
      </c>
      <c r="U35" s="59">
        <f t="shared" si="249"/>
        <v>0</v>
      </c>
      <c r="V35" s="59">
        <f t="shared" si="249"/>
        <v>6.1963585338700021E-2</v>
      </c>
      <c r="W35" s="59">
        <f t="shared" si="249"/>
        <v>0.10389859291602103</v>
      </c>
      <c r="X35" s="59">
        <f t="shared" si="249"/>
        <v>0.13220539925012356</v>
      </c>
      <c r="Y35" s="59">
        <f t="shared" si="249"/>
        <v>0.1399751651948406</v>
      </c>
      <c r="Z35" s="58">
        <f t="shared" si="249"/>
        <v>0.14267603704098678</v>
      </c>
      <c r="AA35" s="59">
        <f t="shared" si="249"/>
        <v>0.13690184566444594</v>
      </c>
      <c r="AB35" s="59">
        <f t="shared" si="249"/>
        <v>0.13477469518977814</v>
      </c>
      <c r="AC35" s="59">
        <f t="shared" si="249"/>
        <v>0.11087143478361487</v>
      </c>
      <c r="AD35" s="59">
        <f t="shared" si="249"/>
        <v>7.8313444836712043E-2</v>
      </c>
      <c r="AE35" s="59">
        <f t="shared" si="249"/>
        <v>6.1428299375034051E-2</v>
      </c>
      <c r="AF35" s="59">
        <f t="shared" si="249"/>
        <v>1.8753723748304307E-2</v>
      </c>
      <c r="AG35" s="59">
        <f t="shared" si="249"/>
        <v>0</v>
      </c>
      <c r="AH35" s="59">
        <f t="shared" si="249"/>
        <v>6.2481049457917069E-2</v>
      </c>
      <c r="AI35" s="59">
        <f t="shared" si="249"/>
        <v>0.10471775578307047</v>
      </c>
      <c r="AJ35" s="59">
        <f t="shared" si="249"/>
        <v>0.13157123933461323</v>
      </c>
      <c r="AK35" s="59">
        <f t="shared" si="249"/>
        <v>0.13561910417810782</v>
      </c>
      <c r="AL35" s="59">
        <f t="shared" si="249"/>
        <v>0.14288825522279736</v>
      </c>
      <c r="AM35" s="59">
        <f t="shared" si="249"/>
        <v>0.13854443970277119</v>
      </c>
      <c r="AN35" s="59">
        <f t="shared" si="249"/>
        <v>0.13159570020132161</v>
      </c>
      <c r="AO35" s="59">
        <f t="shared" si="249"/>
        <v>0.11064486957716289</v>
      </c>
      <c r="AP35" s="59">
        <f t="shared" si="249"/>
        <v>7.9090013856937966E-2</v>
      </c>
      <c r="AQ35" s="59">
        <f t="shared" si="249"/>
        <v>6.1507176826119343E-2</v>
      </c>
      <c r="AR35" s="59">
        <f t="shared" si="249"/>
        <v>1.8662168937261175E-2</v>
      </c>
      <c r="AS35" s="59">
        <f t="shared" si="249"/>
        <v>0</v>
      </c>
      <c r="AT35" s="59">
        <f t="shared" si="249"/>
        <v>6.2713011577397199E-2</v>
      </c>
      <c r="AU35" s="59">
        <f t="shared" si="249"/>
        <v>0.1049372398694064</v>
      </c>
      <c r="AV35" s="59">
        <f t="shared" si="249"/>
        <v>0.13116653832221614</v>
      </c>
      <c r="AW35" s="59">
        <f t="shared" si="249"/>
        <v>0.13638255469610283</v>
      </c>
      <c r="AX35" s="59">
        <f t="shared" si="249"/>
        <v>0.14248862253075667</v>
      </c>
      <c r="AY35" s="59">
        <f t="shared" si="249"/>
        <v>0.13903988996266717</v>
      </c>
      <c r="AZ35" s="59">
        <f t="shared" si="249"/>
        <v>0.13138705991540184</v>
      </c>
      <c r="BA35" s="59">
        <f t="shared" si="249"/>
        <v>0.11101654909815371</v>
      </c>
      <c r="BB35" s="59">
        <f t="shared" si="249"/>
        <v>7.963717512821282E-2</v>
      </c>
      <c r="BC35" s="59">
        <f t="shared" ref="BC35:DN35" si="250">BC32/BC33/BC$27</f>
        <v>6.3015659692776976E-2</v>
      </c>
      <c r="BD35" s="59">
        <f t="shared" si="250"/>
        <v>1.9726878893394473E-2</v>
      </c>
      <c r="BE35" s="59">
        <f t="shared" si="250"/>
        <v>0</v>
      </c>
      <c r="BF35" s="59">
        <f t="shared" si="250"/>
        <v>6.3135260257677461E-2</v>
      </c>
      <c r="BG35" s="59">
        <f t="shared" si="250"/>
        <v>0.10527058669851055</v>
      </c>
      <c r="BH35" s="59">
        <f t="shared" si="250"/>
        <v>0.13142344614503554</v>
      </c>
      <c r="BI35" s="59">
        <f t="shared" si="250"/>
        <v>0.13644469979503498</v>
      </c>
      <c r="BJ35" s="59">
        <f t="shared" si="250"/>
        <v>0.14228183024390262</v>
      </c>
      <c r="BK35" s="59">
        <f t="shared" si="250"/>
        <v>0.13967583968058966</v>
      </c>
      <c r="BL35" s="59">
        <f t="shared" si="250"/>
        <v>0.13071542477465853</v>
      </c>
      <c r="BM35" s="59">
        <f t="shared" si="250"/>
        <v>0.11095734022644026</v>
      </c>
      <c r="BN35" s="59">
        <f t="shared" si="250"/>
        <v>7.9583783172176362E-2</v>
      </c>
      <c r="BO35" s="59">
        <f t="shared" si="250"/>
        <v>6.3800248118352096E-2</v>
      </c>
      <c r="BP35" s="59">
        <f t="shared" si="250"/>
        <v>1.8714164616969713E-2</v>
      </c>
      <c r="BQ35" s="59">
        <f t="shared" si="250"/>
        <v>0</v>
      </c>
      <c r="BR35" s="59">
        <f t="shared" si="250"/>
        <v>6.3203901823421921E-2</v>
      </c>
      <c r="BS35" s="59">
        <f t="shared" si="250"/>
        <v>0.10507920054616622</v>
      </c>
      <c r="BT35" s="59">
        <f t="shared" si="250"/>
        <v>0.13153082665532212</v>
      </c>
      <c r="BU35" s="59">
        <f t="shared" si="250"/>
        <v>0.13612782722506045</v>
      </c>
      <c r="BV35" s="59">
        <f t="shared" si="250"/>
        <v>0.14238411595938247</v>
      </c>
      <c r="BW35" s="59">
        <f t="shared" si="250"/>
        <v>0.13768041211703286</v>
      </c>
      <c r="BX35" s="59">
        <f t="shared" si="250"/>
        <v>0.13350513909665954</v>
      </c>
      <c r="BY35" s="59">
        <f t="shared" si="250"/>
        <v>0.11074384765410986</v>
      </c>
      <c r="BZ35" s="59">
        <f t="shared" si="250"/>
        <v>7.951437273537891E-2</v>
      </c>
      <c r="CA35" s="59">
        <f t="shared" si="250"/>
        <v>6.5903652066045329E-2</v>
      </c>
      <c r="CB35" s="59">
        <f t="shared" si="250"/>
        <v>1.7556736326908309E-2</v>
      </c>
      <c r="CC35" s="59">
        <f t="shared" si="250"/>
        <v>0</v>
      </c>
      <c r="CD35" s="59">
        <f t="shared" si="250"/>
        <v>6.3603465867187889E-2</v>
      </c>
      <c r="CE35" s="59">
        <f t="shared" si="250"/>
        <v>0.10538355801076169</v>
      </c>
      <c r="CF35" s="59">
        <f t="shared" si="250"/>
        <v>0.13138843012860363</v>
      </c>
      <c r="CG35" s="59">
        <f t="shared" si="250"/>
        <v>0.1363059549984339</v>
      </c>
      <c r="CH35" s="59">
        <f t="shared" si="250"/>
        <v>0.14280239703084302</v>
      </c>
      <c r="CI35" s="59">
        <f t="shared" si="250"/>
        <v>0.13940843197536076</v>
      </c>
      <c r="CJ35" s="59">
        <f t="shared" si="250"/>
        <v>0.13052343319845061</v>
      </c>
      <c r="CK35" s="59">
        <f t="shared" si="250"/>
        <v>0.11100841541615364</v>
      </c>
      <c r="CL35" s="59">
        <f t="shared" si="250"/>
        <v>7.9657936133958315E-2</v>
      </c>
      <c r="CM35" s="59">
        <f t="shared" si="250"/>
        <v>6.4866998638126602E-2</v>
      </c>
      <c r="CN35" s="59">
        <f t="shared" si="250"/>
        <v>1.7681356286421833E-2</v>
      </c>
      <c r="CO35" s="59">
        <f t="shared" si="250"/>
        <v>0</v>
      </c>
      <c r="CP35" s="59">
        <f t="shared" si="250"/>
        <v>6.3238858145616028E-2</v>
      </c>
      <c r="CQ35" s="59">
        <f t="shared" si="250"/>
        <v>0.1060339172594677</v>
      </c>
      <c r="CR35" s="59">
        <f t="shared" si="250"/>
        <v>0.13082248635618035</v>
      </c>
      <c r="CS35" s="59">
        <f t="shared" si="250"/>
        <v>0.136731446323024</v>
      </c>
      <c r="CT35" s="59">
        <f t="shared" si="250"/>
        <v>0.14254592321898293</v>
      </c>
      <c r="CU35" s="59">
        <f t="shared" si="250"/>
        <v>0.13999631093677015</v>
      </c>
      <c r="CV35" s="59">
        <f t="shared" si="250"/>
        <v>0.13001004544495934</v>
      </c>
      <c r="CW35" s="59">
        <f t="shared" si="250"/>
        <v>0.11090779099346919</v>
      </c>
      <c r="CX35" s="59">
        <f t="shared" si="250"/>
        <v>7.9211011062003858E-2</v>
      </c>
      <c r="CY35" s="59">
        <f t="shared" si="250"/>
        <v>6.5353559238825853E-2</v>
      </c>
      <c r="CZ35" s="59">
        <f t="shared" si="250"/>
        <v>1.6510868350197556E-2</v>
      </c>
      <c r="DA35" s="59">
        <f t="shared" si="250"/>
        <v>0</v>
      </c>
      <c r="DB35" s="59">
        <f t="shared" si="250"/>
        <v>6.3510021116670728E-2</v>
      </c>
      <c r="DC35" s="59">
        <f t="shared" si="250"/>
        <v>0.10550613120879371</v>
      </c>
      <c r="DD35" s="59">
        <f t="shared" si="250"/>
        <v>0.13167933795547443</v>
      </c>
      <c r="DE35" s="59">
        <f t="shared" si="250"/>
        <v>0.13598411824751314</v>
      </c>
      <c r="DF35" s="59">
        <f t="shared" si="250"/>
        <v>0.14282973301853966</v>
      </c>
      <c r="DG35" s="59">
        <f t="shared" si="250"/>
        <v>0.14010091516104869</v>
      </c>
      <c r="DH35" s="59">
        <f t="shared" si="250"/>
        <v>0.13009629084685884</v>
      </c>
      <c r="DI35" s="59">
        <f t="shared" si="250"/>
        <v>0.11163593640543373</v>
      </c>
      <c r="DJ35" s="59">
        <f t="shared" si="250"/>
        <v>7.9450756242863158E-2</v>
      </c>
      <c r="DK35" s="59">
        <f t="shared" si="250"/>
        <v>6.4924700826315754E-2</v>
      </c>
      <c r="DL35" s="59">
        <f t="shared" si="250"/>
        <v>1.9757811061392374E-2</v>
      </c>
      <c r="DM35" s="59">
        <f t="shared" si="250"/>
        <v>0</v>
      </c>
      <c r="DN35" s="59">
        <f t="shared" si="250"/>
        <v>6.5821980218806919E-2</v>
      </c>
      <c r="DO35" s="59">
        <f t="shared" ref="DO35:FZ35" si="251">DO32/DO33/DO$27</f>
        <v>0.1052572432905176</v>
      </c>
      <c r="DP35" s="59">
        <f t="shared" si="251"/>
        <v>0.13247312538691511</v>
      </c>
      <c r="DQ35" s="59">
        <f t="shared" si="251"/>
        <v>0.13536105419726877</v>
      </c>
      <c r="DR35" s="59">
        <f t="shared" si="251"/>
        <v>0.14283951410042964</v>
      </c>
      <c r="DS35" s="59">
        <f t="shared" si="251"/>
        <v>0.13863781831736049</v>
      </c>
      <c r="DT35" s="59">
        <f t="shared" si="251"/>
        <v>0.13328804431484537</v>
      </c>
      <c r="DU35" s="59">
        <f t="shared" si="251"/>
        <v>0.11134849006223803</v>
      </c>
      <c r="DV35" s="59">
        <f t="shared" si="251"/>
        <v>7.9862121372273387E-2</v>
      </c>
      <c r="DW35" s="59">
        <f t="shared" si="251"/>
        <v>6.6025793007768716E-2</v>
      </c>
      <c r="DX35" s="59">
        <f t="shared" si="251"/>
        <v>2.0386981658975234E-2</v>
      </c>
      <c r="DY35" s="59">
        <f t="shared" si="251"/>
        <v>0</v>
      </c>
      <c r="DZ35" s="59">
        <f t="shared" si="251"/>
        <v>6.7110023122113643E-2</v>
      </c>
      <c r="EA35" s="59">
        <f t="shared" si="251"/>
        <v>0.10578580370927264</v>
      </c>
      <c r="EB35" s="59">
        <f t="shared" si="251"/>
        <v>0.13169759633001782</v>
      </c>
      <c r="EC35" s="59">
        <f t="shared" si="251"/>
        <v>0.13546120773602865</v>
      </c>
      <c r="ED35" s="59">
        <f t="shared" si="251"/>
        <v>0.14274807052559632</v>
      </c>
      <c r="EE35" s="59">
        <f t="shared" si="251"/>
        <v>0.14081421381214934</v>
      </c>
      <c r="EF35" s="59">
        <f t="shared" si="251"/>
        <v>0.1301284175663231</v>
      </c>
      <c r="EG35" s="59">
        <f t="shared" si="251"/>
        <v>0.11142644975674214</v>
      </c>
      <c r="EH35" s="59">
        <f t="shared" si="251"/>
        <v>7.9569388663884369E-2</v>
      </c>
      <c r="EI35" s="59">
        <f t="shared" si="251"/>
        <v>6.6729035170278159E-2</v>
      </c>
      <c r="EJ35" s="59">
        <f t="shared" si="251"/>
        <v>2.0334417902545782E-2</v>
      </c>
      <c r="EK35" s="59">
        <f t="shared" si="251"/>
        <v>0</v>
      </c>
      <c r="EL35" s="59">
        <f t="shared" si="251"/>
        <v>6.7728831353613045E-2</v>
      </c>
      <c r="EM35" s="59">
        <f t="shared" si="251"/>
        <v>0.10565343921151113</v>
      </c>
      <c r="EN35" s="59">
        <f t="shared" si="251"/>
        <v>0.13172886101997042</v>
      </c>
      <c r="EO35" s="59">
        <f t="shared" si="251"/>
        <v>0.1361646025276253</v>
      </c>
      <c r="EP35" s="59">
        <f t="shared" si="251"/>
        <v>0.14299606917836302</v>
      </c>
      <c r="EQ35" s="59">
        <f t="shared" si="251"/>
        <v>0.1411610653132698</v>
      </c>
      <c r="ER35" s="59">
        <f t="shared" si="251"/>
        <v>0.12976165221204097</v>
      </c>
      <c r="ES35" s="59">
        <f t="shared" si="251"/>
        <v>0.11166885178052768</v>
      </c>
      <c r="ET35" s="59">
        <f t="shared" si="251"/>
        <v>7.8994245473497787E-2</v>
      </c>
      <c r="EU35" s="59">
        <f t="shared" si="251"/>
        <v>6.792073248221335E-2</v>
      </c>
      <c r="EV35" s="59">
        <f t="shared" si="251"/>
        <v>2.0409262383884574E-2</v>
      </c>
      <c r="EW35" s="59">
        <f t="shared" si="251"/>
        <v>0</v>
      </c>
      <c r="EX35" s="59">
        <f t="shared" si="251"/>
        <v>6.8464374823349564E-2</v>
      </c>
      <c r="EY35" s="59">
        <f t="shared" si="251"/>
        <v>0.10607357275800605</v>
      </c>
      <c r="EZ35" s="59">
        <f t="shared" si="251"/>
        <v>0.13140555241673635</v>
      </c>
      <c r="FA35" s="59">
        <f t="shared" si="251"/>
        <v>0.1367228419507486</v>
      </c>
      <c r="FB35" s="59">
        <f t="shared" si="251"/>
        <v>0.1421794507748039</v>
      </c>
      <c r="FC35" s="59">
        <f t="shared" si="251"/>
        <v>0.14191937804522312</v>
      </c>
      <c r="FD35" s="59">
        <f t="shared" si="251"/>
        <v>0.12886257263084616</v>
      </c>
      <c r="FE35" s="59">
        <f t="shared" si="251"/>
        <v>0.11190333691593844</v>
      </c>
      <c r="FF35" s="59">
        <f t="shared" si="251"/>
        <v>7.8424396225929366E-2</v>
      </c>
      <c r="FG35" s="59">
        <f t="shared" si="251"/>
        <v>6.9019618990105489E-2</v>
      </c>
      <c r="FH35" s="59">
        <f t="shared" si="251"/>
        <v>2.0050747230449806E-2</v>
      </c>
      <c r="FI35" s="59">
        <f t="shared" si="251"/>
        <v>0</v>
      </c>
      <c r="FJ35" s="59">
        <f t="shared" si="251"/>
        <v>6.9353512918951241E-2</v>
      </c>
      <c r="FK35" s="59">
        <f t="shared" si="251"/>
        <v>0.10684762939676358</v>
      </c>
      <c r="FL35" s="59">
        <f t="shared" si="251"/>
        <v>0.13130500508065746</v>
      </c>
      <c r="FM35" s="59">
        <f t="shared" si="251"/>
        <v>0.13682641481507093</v>
      </c>
      <c r="FN35" s="59">
        <f t="shared" si="251"/>
        <v>0.14200209793399624</v>
      </c>
      <c r="FO35" s="59">
        <f t="shared" si="251"/>
        <v>0.1401810574717326</v>
      </c>
      <c r="FP35" s="59">
        <f t="shared" si="251"/>
        <v>0.13229703824686229</v>
      </c>
      <c r="FQ35" s="59">
        <f t="shared" si="251"/>
        <v>0.11172198722971673</v>
      </c>
      <c r="FR35" s="59">
        <f t="shared" si="251"/>
        <v>7.8273153298499473E-2</v>
      </c>
      <c r="FS35" s="59">
        <f t="shared" si="251"/>
        <v>7.0815786639344735E-2</v>
      </c>
      <c r="FT35" s="59">
        <f t="shared" si="251"/>
        <v>1.8839748975363127E-2</v>
      </c>
      <c r="FU35" s="59">
        <f t="shared" si="251"/>
        <v>0</v>
      </c>
      <c r="FV35" s="59">
        <f t="shared" si="251"/>
        <v>6.9264081056791785E-2</v>
      </c>
      <c r="FW35" s="59">
        <f t="shared" si="251"/>
        <v>0.10682331635697301</v>
      </c>
      <c r="FX35" s="59">
        <f t="shared" si="251"/>
        <v>0.13145569077191283</v>
      </c>
      <c r="FY35" s="59">
        <f t="shared" si="251"/>
        <v>0.13653694643736086</v>
      </c>
      <c r="FZ35" s="59">
        <f t="shared" si="251"/>
        <v>0.14191017185475596</v>
      </c>
      <c r="GA35" s="59">
        <f t="shared" ref="GA35:IL35" si="252">GA32/GA33/GA$27</f>
        <v>0.14228927838642735</v>
      </c>
      <c r="GB35" s="59">
        <f t="shared" si="252"/>
        <v>0.12895875232558812</v>
      </c>
      <c r="GC35" s="59">
        <f t="shared" si="252"/>
        <v>0.11195084721828041</v>
      </c>
      <c r="GD35" s="59">
        <f t="shared" si="252"/>
        <v>7.7851552998880705E-2</v>
      </c>
      <c r="GE35" s="59">
        <f t="shared" si="252"/>
        <v>7.2768944824556356E-2</v>
      </c>
      <c r="GF35" s="59">
        <f t="shared" si="252"/>
        <v>1.7080111308475851E-2</v>
      </c>
      <c r="GG35" s="59">
        <f t="shared" si="252"/>
        <v>0</v>
      </c>
      <c r="GH35" s="59">
        <f t="shared" si="252"/>
        <v>6.9115940490837788E-2</v>
      </c>
      <c r="GI35" s="59">
        <f t="shared" si="252"/>
        <v>0.10698175082275084</v>
      </c>
      <c r="GJ35" s="59">
        <f t="shared" si="252"/>
        <v>0.13192709559172436</v>
      </c>
      <c r="GK35" s="59">
        <f t="shared" si="252"/>
        <v>0.1360157221836204</v>
      </c>
      <c r="GL35" s="59">
        <f t="shared" si="252"/>
        <v>0.14194901221974687</v>
      </c>
      <c r="GM35" s="59">
        <f t="shared" si="252"/>
        <v>0.14250320246847042</v>
      </c>
      <c r="GN35" s="59">
        <f t="shared" si="252"/>
        <v>0.12899535408989693</v>
      </c>
      <c r="GO35" s="59">
        <f t="shared" si="252"/>
        <v>0.11196780491702597</v>
      </c>
      <c r="GP35" s="59">
        <f t="shared" si="252"/>
        <v>7.8057372560491237E-2</v>
      </c>
      <c r="GQ35" s="59">
        <f t="shared" si="252"/>
        <v>7.450533365992662E-2</v>
      </c>
      <c r="GR35" s="59">
        <f t="shared" si="252"/>
        <v>1.7593714314624191E-2</v>
      </c>
      <c r="GS35" s="59">
        <f t="shared" si="252"/>
        <v>0</v>
      </c>
      <c r="GT35" s="59">
        <f t="shared" si="252"/>
        <v>7.1359762459796083E-2</v>
      </c>
      <c r="GU35" s="59">
        <f t="shared" si="252"/>
        <v>0.10693609352583479</v>
      </c>
      <c r="GV35" s="59">
        <f t="shared" si="252"/>
        <v>0.13200163678830351</v>
      </c>
      <c r="GW35" s="59">
        <f t="shared" si="252"/>
        <v>0.13682834485681769</v>
      </c>
      <c r="GX35" s="59">
        <f t="shared" si="252"/>
        <v>0.14191633141505733</v>
      </c>
      <c r="GY35" s="59">
        <f t="shared" si="252"/>
        <v>0.14228931207939455</v>
      </c>
      <c r="GZ35" s="59">
        <f t="shared" si="252"/>
        <v>0.12932439366969239</v>
      </c>
      <c r="HA35" s="59">
        <f t="shared" si="252"/>
        <v>0.11251907800384683</v>
      </c>
      <c r="HB35" s="59">
        <f t="shared" si="252"/>
        <v>7.7818050063394109E-2</v>
      </c>
      <c r="HC35" s="59">
        <f t="shared" si="252"/>
        <v>7.5479651994805982E-2</v>
      </c>
      <c r="HD35" s="59">
        <f t="shared" si="252"/>
        <v>1.9876663198207526E-2</v>
      </c>
      <c r="HE35" s="59">
        <f t="shared" si="252"/>
        <v>0</v>
      </c>
      <c r="HF35" s="59">
        <f t="shared" si="252"/>
        <v>7.2105300400397365E-2</v>
      </c>
      <c r="HG35" s="59">
        <f t="shared" si="252"/>
        <v>0.10690070921270431</v>
      </c>
      <c r="HH35" s="59">
        <f t="shared" si="252"/>
        <v>0.13233768055755285</v>
      </c>
      <c r="HI35" s="59">
        <f t="shared" si="252"/>
        <v>0.1368163634750981</v>
      </c>
      <c r="HJ35" s="59">
        <f t="shared" si="252"/>
        <v>0.14129713224411972</v>
      </c>
      <c r="HK35" s="59">
        <f t="shared" si="252"/>
        <v>0.1404479926861418</v>
      </c>
      <c r="HL35" s="59">
        <f t="shared" si="252"/>
        <v>0.13246738762794091</v>
      </c>
      <c r="HM35" s="59">
        <f t="shared" si="252"/>
        <v>0.11246114914443293</v>
      </c>
      <c r="HN35" s="59">
        <f t="shared" si="252"/>
        <v>7.7340891034505338E-2</v>
      </c>
      <c r="HO35" s="59">
        <f t="shared" si="252"/>
        <v>7.6968742829383915E-2</v>
      </c>
      <c r="HP35" s="59">
        <f t="shared" si="252"/>
        <v>2.1541565125978834E-2</v>
      </c>
      <c r="HQ35" s="59">
        <f t="shared" si="252"/>
        <v>0</v>
      </c>
      <c r="HR35" s="59">
        <f t="shared" si="252"/>
        <v>7.4824324812843096E-2</v>
      </c>
      <c r="HS35" s="59">
        <f t="shared" si="252"/>
        <v>0.10658620041730389</v>
      </c>
      <c r="HT35" s="59">
        <f t="shared" si="252"/>
        <v>0.13227497080474804</v>
      </c>
      <c r="HU35" s="59">
        <f t="shared" si="252"/>
        <v>0.13722904207114314</v>
      </c>
      <c r="HV35" s="59">
        <f t="shared" si="252"/>
        <v>0.14115140676446</v>
      </c>
      <c r="HW35" s="59">
        <f t="shared" si="252"/>
        <v>0.14282033227039523</v>
      </c>
      <c r="HX35" s="59">
        <f t="shared" si="252"/>
        <v>0.12939075338039654</v>
      </c>
      <c r="HY35" s="59">
        <f t="shared" si="252"/>
        <v>0.11229697110890634</v>
      </c>
      <c r="HZ35" s="59">
        <f t="shared" si="252"/>
        <v>7.749928804921799E-2</v>
      </c>
      <c r="IA35" s="59">
        <f t="shared" si="252"/>
        <v>7.7649310067410007E-2</v>
      </c>
      <c r="IB35" s="59">
        <f t="shared" si="252"/>
        <v>2.1136023544384881E-2</v>
      </c>
      <c r="IC35" s="59">
        <f t="shared" si="252"/>
        <v>0</v>
      </c>
      <c r="ID35" s="59">
        <f t="shared" si="252"/>
        <v>7.5729500546655101E-2</v>
      </c>
      <c r="IE35" s="59">
        <f t="shared" si="252"/>
        <v>0.10670053551435213</v>
      </c>
      <c r="IF35" s="59">
        <f t="shared" si="252"/>
        <v>0.13266920266560042</v>
      </c>
      <c r="IG35" s="59">
        <f t="shared" si="252"/>
        <v>0.13611016696132971</v>
      </c>
      <c r="IH35" s="59">
        <f t="shared" si="252"/>
        <v>0.14168616305558587</v>
      </c>
      <c r="II35" s="59">
        <f t="shared" si="252"/>
        <v>0.14252908317208018</v>
      </c>
      <c r="IJ35" s="59">
        <f t="shared" si="252"/>
        <v>0.12938066242302906</v>
      </c>
      <c r="IK35" s="59">
        <f t="shared" si="252"/>
        <v>0.11167749613651952</v>
      </c>
      <c r="IL35" s="59">
        <f t="shared" si="252"/>
        <v>7.9466800423019499E-2</v>
      </c>
      <c r="IM35" s="59">
        <f t="shared" ref="IM35:KX35" si="253">IM32/IM33/IM$27</f>
        <v>8.0067333756133563E-2</v>
      </c>
      <c r="IN35" s="59">
        <f t="shared" si="253"/>
        <v>2.5472972890246491E-2</v>
      </c>
      <c r="IO35" s="59">
        <f t="shared" si="253"/>
        <v>0</v>
      </c>
      <c r="IP35" s="59">
        <f t="shared" si="253"/>
        <v>8.0105613258162289E-2</v>
      </c>
      <c r="IQ35" s="59">
        <f t="shared" si="253"/>
        <v>0.10574069873007083</v>
      </c>
      <c r="IR35" s="59">
        <f t="shared" si="253"/>
        <v>0.13404337105556707</v>
      </c>
      <c r="IS35" s="59">
        <f t="shared" si="253"/>
        <v>0.1372697719409848</v>
      </c>
      <c r="IT35" s="59">
        <f t="shared" si="253"/>
        <v>0.1416831901773167</v>
      </c>
      <c r="IU35" s="59">
        <f t="shared" si="253"/>
        <v>0.14251073985171131</v>
      </c>
      <c r="IV35" s="59">
        <f t="shared" si="253"/>
        <v>0.12956275314554724</v>
      </c>
      <c r="IW35" s="59">
        <f t="shared" si="253"/>
        <v>0.11143180105435621</v>
      </c>
      <c r="IX35" s="59">
        <f t="shared" si="253"/>
        <v>7.9162486375338875E-2</v>
      </c>
      <c r="IY35" s="59">
        <f t="shared" si="253"/>
        <v>7.8753497041482476E-2</v>
      </c>
      <c r="IZ35" s="59">
        <f t="shared" si="253"/>
        <v>2.5011611216507173E-2</v>
      </c>
      <c r="JA35" s="59">
        <f t="shared" si="253"/>
        <v>0</v>
      </c>
      <c r="JB35" s="59">
        <f t="shared" si="253"/>
        <v>7.8650642130215706E-2</v>
      </c>
      <c r="JC35" s="59">
        <f t="shared" si="253"/>
        <v>0.10614562306576511</v>
      </c>
      <c r="JD35" s="59">
        <f t="shared" si="253"/>
        <v>0.13356746499568961</v>
      </c>
      <c r="JE35" s="59">
        <f t="shared" si="253"/>
        <v>0.13641898274080563</v>
      </c>
      <c r="JF35" s="59">
        <f t="shared" si="253"/>
        <v>0.14168169083290516</v>
      </c>
      <c r="JG35" s="59">
        <f t="shared" si="253"/>
        <v>0.14067666585247443</v>
      </c>
      <c r="JH35" s="59">
        <f t="shared" si="253"/>
        <v>0.13237386951108354</v>
      </c>
      <c r="JI35" s="59">
        <f t="shared" si="253"/>
        <v>0.1116414238656189</v>
      </c>
      <c r="JJ35" s="59">
        <f t="shared" si="253"/>
        <v>7.9399772560952583E-2</v>
      </c>
      <c r="JK35" s="59">
        <f t="shared" si="253"/>
        <v>8.0023532151109231E-2</v>
      </c>
      <c r="JL35" s="59">
        <f t="shared" si="253"/>
        <v>2.5641560298216938E-2</v>
      </c>
      <c r="JM35" s="59">
        <f t="shared" si="253"/>
        <v>0</v>
      </c>
      <c r="JN35" s="59">
        <f t="shared" si="253"/>
        <v>8.0073415938797535E-2</v>
      </c>
      <c r="JO35" s="59">
        <f t="shared" si="253"/>
        <v>0.10578697225068923</v>
      </c>
      <c r="JP35" s="59">
        <f t="shared" si="253"/>
        <v>0.13405524378969988</v>
      </c>
      <c r="JQ35" s="59">
        <f t="shared" si="253"/>
        <v>0.13648329249793986</v>
      </c>
      <c r="JR35" s="59">
        <f t="shared" si="253"/>
        <v>0.14219618510795567</v>
      </c>
      <c r="JS35" s="59">
        <f t="shared" si="253"/>
        <v>0.14235147670127604</v>
      </c>
      <c r="JT35" s="59">
        <f t="shared" si="253"/>
        <v>0.12949567112638444</v>
      </c>
      <c r="JU35" s="59">
        <f t="shared" si="253"/>
        <v>0.11202140786056836</v>
      </c>
      <c r="JV35" s="59">
        <f t="shared" si="253"/>
        <v>7.9433418889081134E-2</v>
      </c>
      <c r="JW35" s="59">
        <f t="shared" si="253"/>
        <v>8.2473302527636697E-2</v>
      </c>
      <c r="JX35" s="59">
        <f t="shared" si="253"/>
        <v>2.5095908776891607E-2</v>
      </c>
      <c r="JY35" s="59">
        <f t="shared" si="253"/>
        <v>0</v>
      </c>
      <c r="JZ35" s="59">
        <f t="shared" si="253"/>
        <v>8.1619054628614462E-2</v>
      </c>
      <c r="KA35" s="59">
        <f t="shared" si="253"/>
        <v>0.1060116509311488</v>
      </c>
      <c r="KB35" s="59">
        <f t="shared" si="253"/>
        <v>0.1340715176737716</v>
      </c>
      <c r="KC35" s="59">
        <f t="shared" si="253"/>
        <v>0.13647927797287854</v>
      </c>
      <c r="KD35" s="59">
        <f t="shared" si="253"/>
        <v>0.14170024405331191</v>
      </c>
      <c r="KE35" s="59">
        <f t="shared" si="253"/>
        <v>0.14281648786034162</v>
      </c>
      <c r="KF35" s="59">
        <f t="shared" si="253"/>
        <v>0.12903091989068527</v>
      </c>
      <c r="KG35" s="59">
        <f t="shared" si="253"/>
        <v>0.11227650667933933</v>
      </c>
      <c r="KH35" s="59">
        <f t="shared" si="253"/>
        <v>7.9387631439530426E-2</v>
      </c>
      <c r="KI35" s="59">
        <f t="shared" si="253"/>
        <v>8.2643320701741546E-2</v>
      </c>
      <c r="KJ35" s="59">
        <f t="shared" si="253"/>
        <v>2.7983090122888576E-2</v>
      </c>
      <c r="KK35" s="59">
        <f t="shared" si="253"/>
        <v>0</v>
      </c>
      <c r="KL35" s="59">
        <f t="shared" si="253"/>
        <v>8.3145530185935013E-2</v>
      </c>
      <c r="KM35" s="59">
        <f t="shared" si="253"/>
        <v>0.10626459825380562</v>
      </c>
      <c r="KN35" s="59">
        <f t="shared" si="253"/>
        <v>0.13407189454109683</v>
      </c>
      <c r="KO35" s="59">
        <f t="shared" si="253"/>
        <v>0.1367710072337526</v>
      </c>
      <c r="KP35" s="59">
        <f t="shared" si="253"/>
        <v>0.14188505049228964</v>
      </c>
      <c r="KQ35" s="59">
        <f t="shared" si="253"/>
        <v>0.14304156438115037</v>
      </c>
      <c r="KR35" s="59">
        <f t="shared" si="253"/>
        <v>0.12853584260142528</v>
      </c>
      <c r="KS35" s="59">
        <f t="shared" si="253"/>
        <v>0.11229907841521175</v>
      </c>
      <c r="KT35" s="59">
        <f t="shared" si="253"/>
        <v>7.9587713675164956E-2</v>
      </c>
      <c r="KU35" s="59">
        <f t="shared" si="253"/>
        <v>8.2313413902410135E-2</v>
      </c>
      <c r="KV35" s="59">
        <f t="shared" si="253"/>
        <v>2.9041649708273123E-2</v>
      </c>
      <c r="KW35" s="59">
        <f t="shared" si="253"/>
        <v>0</v>
      </c>
      <c r="KX35" s="59">
        <f t="shared" si="253"/>
        <v>8.3365593178095901E-2</v>
      </c>
      <c r="KY35" s="59">
        <f t="shared" ref="KY35:MK35" si="254">KY32/KY33/KY$27</f>
        <v>0.10615962491880872</v>
      </c>
      <c r="KZ35" s="59">
        <f t="shared" si="254"/>
        <v>0.13425057918825989</v>
      </c>
      <c r="LA35" s="59">
        <f t="shared" si="254"/>
        <v>0.13652471473425995</v>
      </c>
      <c r="LB35" s="59">
        <f t="shared" si="254"/>
        <v>0.14153103911715778</v>
      </c>
      <c r="LC35" s="59">
        <f t="shared" si="254"/>
        <v>0.1412889702948727</v>
      </c>
      <c r="LD35" s="59">
        <f t="shared" si="254"/>
        <v>0.13166879094534631</v>
      </c>
      <c r="LE35" s="59">
        <f t="shared" si="254"/>
        <v>0.11229951700536583</v>
      </c>
      <c r="LF35" s="59">
        <f t="shared" si="254"/>
        <v>7.9677068788775729E-2</v>
      </c>
      <c r="LG35" s="59">
        <f t="shared" si="254"/>
        <v>8.3297497554247757E-2</v>
      </c>
      <c r="LH35" s="59">
        <f t="shared" si="254"/>
        <v>3.0400983690808531E-2</v>
      </c>
      <c r="LI35" s="59">
        <f t="shared" si="254"/>
        <v>0</v>
      </c>
      <c r="LJ35" s="59">
        <f t="shared" si="254"/>
        <v>8.6818202852916471E-2</v>
      </c>
      <c r="LK35" s="59">
        <f t="shared" si="254"/>
        <v>0.10635519644412461</v>
      </c>
      <c r="LL35" s="59">
        <f t="shared" si="254"/>
        <v>0.13389580035346918</v>
      </c>
      <c r="LM35" s="59">
        <f t="shared" si="254"/>
        <v>0.13751419617257957</v>
      </c>
      <c r="LN35" s="59">
        <f t="shared" si="254"/>
        <v>0.14125173366410984</v>
      </c>
      <c r="LO35" s="59">
        <f t="shared" si="254"/>
        <v>0.14368118114540138</v>
      </c>
      <c r="LP35" s="59">
        <f t="shared" si="254"/>
        <v>0.12860888647031715</v>
      </c>
      <c r="LQ35" s="59">
        <f t="shared" si="254"/>
        <v>0.11249876612507013</v>
      </c>
      <c r="LR35" s="59">
        <f t="shared" si="254"/>
        <v>7.9343133009228253E-2</v>
      </c>
      <c r="LS35" s="59">
        <f t="shared" si="254"/>
        <v>8.4629971292807415E-2</v>
      </c>
      <c r="LT35" s="59">
        <f t="shared" si="254"/>
        <v>3.1851639093462385E-2</v>
      </c>
      <c r="LU35" s="59">
        <f t="shared" si="254"/>
        <v>0</v>
      </c>
      <c r="LV35" s="59">
        <f t="shared" si="254"/>
        <v>8.7996950139748703E-2</v>
      </c>
      <c r="LW35" s="59">
        <f t="shared" si="254"/>
        <v>0.1064574699252762</v>
      </c>
      <c r="LX35" s="59">
        <f t="shared" si="254"/>
        <v>0.13403957623861448</v>
      </c>
      <c r="LY35" s="59">
        <f t="shared" si="254"/>
        <v>0.13788894785902953</v>
      </c>
      <c r="LZ35" s="59">
        <f t="shared" si="254"/>
        <v>0.14089565574302229</v>
      </c>
      <c r="MA35" s="59">
        <f t="shared" si="254"/>
        <v>0.14388047518773103</v>
      </c>
      <c r="MB35" s="59">
        <f t="shared" si="254"/>
        <v>0.12830357285182487</v>
      </c>
      <c r="MC35" s="59">
        <f t="shared" si="254"/>
        <v>0.11285183724471733</v>
      </c>
      <c r="MD35" s="59">
        <f t="shared" si="254"/>
        <v>7.8776401015781275E-2</v>
      </c>
      <c r="ME35" s="59">
        <f t="shared" si="254"/>
        <v>8.541739171380662E-2</v>
      </c>
      <c r="MF35" s="59">
        <f t="shared" si="254"/>
        <v>3.3183697274831538E-2</v>
      </c>
      <c r="MG35" s="59">
        <f t="shared" si="254"/>
        <v>0</v>
      </c>
      <c r="MH35" s="59">
        <f t="shared" si="254"/>
        <v>9.0676663724040207E-2</v>
      </c>
      <c r="MI35" s="59">
        <f t="shared" si="254"/>
        <v>0.1058547419062919</v>
      </c>
      <c r="MJ35" s="59">
        <f t="shared" si="254"/>
        <v>0.13431152977069563</v>
      </c>
      <c r="MK35" s="59">
        <f t="shared" si="254"/>
        <v>0.13824871496103217</v>
      </c>
      <c r="ML35" s="59"/>
      <c r="MM35" s="59"/>
      <c r="MN35" s="59"/>
    </row>
    <row r="36" spans="1:352" x14ac:dyDescent="0.2">
      <c r="A36" s="60"/>
    </row>
    <row r="37" spans="1:352" x14ac:dyDescent="0.2">
      <c r="A37" s="60" t="s">
        <v>40</v>
      </c>
      <c r="B37" s="61">
        <f t="shared" ref="B37:BB37" si="255">B33*B34*B$26</f>
        <v>13213702.227945972</v>
      </c>
      <c r="C37" s="61">
        <f t="shared" si="255"/>
        <v>13213702.227945972</v>
      </c>
      <c r="D37" s="61">
        <f t="shared" si="255"/>
        <v>13213702.227945974</v>
      </c>
      <c r="E37" s="61">
        <f t="shared" si="255"/>
        <v>13213702.227945974</v>
      </c>
      <c r="F37" s="61">
        <f t="shared" si="255"/>
        <v>13213702.227945972</v>
      </c>
      <c r="G37" s="61">
        <f t="shared" si="255"/>
        <v>13213702.227945976</v>
      </c>
      <c r="H37" s="61">
        <f t="shared" si="255"/>
        <v>13213702.227945972</v>
      </c>
      <c r="I37" s="61">
        <f t="shared" si="255"/>
        <v>13213702.227945972</v>
      </c>
      <c r="J37" s="61">
        <f t="shared" si="255"/>
        <v>13213702.227945974</v>
      </c>
      <c r="K37" s="61">
        <f t="shared" si="255"/>
        <v>13213702.227945972</v>
      </c>
      <c r="L37" s="61">
        <f t="shared" si="255"/>
        <v>13213702.227945976</v>
      </c>
      <c r="M37" s="61">
        <f t="shared" si="255"/>
        <v>13213702.227945972</v>
      </c>
      <c r="N37" s="61">
        <f t="shared" si="255"/>
        <v>12828229.023907991</v>
      </c>
      <c r="O37" s="61">
        <f t="shared" si="255"/>
        <v>12828229.023907989</v>
      </c>
      <c r="P37" s="61">
        <f t="shared" si="255"/>
        <v>12828229.023907989</v>
      </c>
      <c r="Q37" s="61">
        <f t="shared" si="255"/>
        <v>12828229.023907987</v>
      </c>
      <c r="R37" s="61">
        <f t="shared" si="255"/>
        <v>12828229.023907989</v>
      </c>
      <c r="S37" s="61">
        <f t="shared" si="255"/>
        <v>12828229.023907989</v>
      </c>
      <c r="T37" s="61">
        <f t="shared" si="255"/>
        <v>12828229.023907987</v>
      </c>
      <c r="U37" s="61">
        <f t="shared" si="255"/>
        <v>12828229.023907989</v>
      </c>
      <c r="V37" s="61">
        <f t="shared" si="255"/>
        <v>12828229.023907987</v>
      </c>
      <c r="W37" s="61">
        <f t="shared" si="255"/>
        <v>12828229.023907989</v>
      </c>
      <c r="X37" s="61">
        <f t="shared" si="255"/>
        <v>12828229.023907987</v>
      </c>
      <c r="Y37" s="61">
        <f t="shared" si="255"/>
        <v>12828229.023907987</v>
      </c>
      <c r="Z37" s="61">
        <f t="shared" si="255"/>
        <v>12863347.855647763</v>
      </c>
      <c r="AA37" s="61">
        <f t="shared" si="255"/>
        <v>12863347.855647765</v>
      </c>
      <c r="AB37" s="61">
        <f t="shared" si="255"/>
        <v>12863347.855647767</v>
      </c>
      <c r="AC37" s="61">
        <f t="shared" si="255"/>
        <v>12863347.855647767</v>
      </c>
      <c r="AD37" s="61">
        <f t="shared" si="255"/>
        <v>12863347.855647767</v>
      </c>
      <c r="AE37" s="61">
        <f t="shared" si="255"/>
        <v>12863347.855647765</v>
      </c>
      <c r="AF37" s="61">
        <f t="shared" si="255"/>
        <v>12863347.855647767</v>
      </c>
      <c r="AG37" s="61">
        <f t="shared" si="255"/>
        <v>12863347.855647765</v>
      </c>
      <c r="AH37" s="61">
        <f t="shared" si="255"/>
        <v>12863347.855647767</v>
      </c>
      <c r="AI37" s="61">
        <f t="shared" si="255"/>
        <v>12863347.855647765</v>
      </c>
      <c r="AJ37" s="61">
        <f t="shared" si="255"/>
        <v>12863347.855647765</v>
      </c>
      <c r="AK37" s="61">
        <f t="shared" si="255"/>
        <v>12863347.855647767</v>
      </c>
      <c r="AL37" s="61">
        <f t="shared" si="255"/>
        <v>12966966.003221257</v>
      </c>
      <c r="AM37" s="61">
        <f t="shared" si="255"/>
        <v>12966966.003221255</v>
      </c>
      <c r="AN37" s="61">
        <f t="shared" si="255"/>
        <v>12966966.003221257</v>
      </c>
      <c r="AO37" s="61">
        <f t="shared" si="255"/>
        <v>12966966.003221257</v>
      </c>
      <c r="AP37" s="61">
        <f t="shared" si="255"/>
        <v>12966966.003221257</v>
      </c>
      <c r="AQ37" s="61">
        <f t="shared" si="255"/>
        <v>12966966.003221255</v>
      </c>
      <c r="AR37" s="61">
        <f t="shared" si="255"/>
        <v>12966966.003221255</v>
      </c>
      <c r="AS37" s="61">
        <f t="shared" si="255"/>
        <v>12966966.003221257</v>
      </c>
      <c r="AT37" s="61">
        <f t="shared" si="255"/>
        <v>12966966.003221257</v>
      </c>
      <c r="AU37" s="61">
        <f t="shared" si="255"/>
        <v>12966966.003221257</v>
      </c>
      <c r="AV37" s="61">
        <f t="shared" si="255"/>
        <v>12966966.003221257</v>
      </c>
      <c r="AW37" s="61">
        <f t="shared" si="255"/>
        <v>12966966.003221257</v>
      </c>
      <c r="AX37" s="61">
        <f t="shared" si="255"/>
        <v>13021628.958497277</v>
      </c>
      <c r="AY37" s="61">
        <f t="shared" si="255"/>
        <v>13021628.958497278</v>
      </c>
      <c r="AZ37" s="61">
        <f t="shared" si="255"/>
        <v>13021628.958497277</v>
      </c>
      <c r="BA37" s="61">
        <f t="shared" si="255"/>
        <v>13021628.958497277</v>
      </c>
      <c r="BB37" s="61">
        <f t="shared" si="255"/>
        <v>13021628.958497277</v>
      </c>
      <c r="BC37" s="61">
        <f t="shared" ref="BC37:DN37" si="256">BC33*BC34*BC$26</f>
        <v>13021628.958497277</v>
      </c>
      <c r="BD37" s="61">
        <f t="shared" si="256"/>
        <v>13021628.958497277</v>
      </c>
      <c r="BE37" s="61">
        <f t="shared" si="256"/>
        <v>13021628.958497277</v>
      </c>
      <c r="BF37" s="61">
        <f t="shared" si="256"/>
        <v>13021628.958497277</v>
      </c>
      <c r="BG37" s="61">
        <f t="shared" si="256"/>
        <v>13021628.958497278</v>
      </c>
      <c r="BH37" s="61">
        <f t="shared" si="256"/>
        <v>13021628.958497277</v>
      </c>
      <c r="BI37" s="61">
        <f t="shared" si="256"/>
        <v>13021628.958497277</v>
      </c>
      <c r="BJ37" s="61">
        <f t="shared" si="256"/>
        <v>13111805.08241733</v>
      </c>
      <c r="BK37" s="61">
        <f t="shared" si="256"/>
        <v>13111805.082417328</v>
      </c>
      <c r="BL37" s="61">
        <f t="shared" si="256"/>
        <v>13111805.08241733</v>
      </c>
      <c r="BM37" s="61">
        <f t="shared" si="256"/>
        <v>13111805.08241733</v>
      </c>
      <c r="BN37" s="61">
        <f t="shared" si="256"/>
        <v>13111805.08241733</v>
      </c>
      <c r="BO37" s="61">
        <f t="shared" si="256"/>
        <v>13111805.08241733</v>
      </c>
      <c r="BP37" s="61">
        <f t="shared" si="256"/>
        <v>13111805.08241733</v>
      </c>
      <c r="BQ37" s="61">
        <f t="shared" si="256"/>
        <v>13111805.08241733</v>
      </c>
      <c r="BR37" s="61">
        <f t="shared" si="256"/>
        <v>13111805.08241733</v>
      </c>
      <c r="BS37" s="61">
        <f t="shared" si="256"/>
        <v>13111805.08241733</v>
      </c>
      <c r="BT37" s="61">
        <f t="shared" si="256"/>
        <v>13111805.08241733</v>
      </c>
      <c r="BU37" s="61">
        <f t="shared" si="256"/>
        <v>13111805.08241733</v>
      </c>
      <c r="BV37" s="61">
        <f t="shared" si="256"/>
        <v>13180171.564896954</v>
      </c>
      <c r="BW37" s="61">
        <f t="shared" si="256"/>
        <v>13180171.564896954</v>
      </c>
      <c r="BX37" s="61">
        <f t="shared" si="256"/>
        <v>13180171.564896954</v>
      </c>
      <c r="BY37" s="61">
        <f t="shared" si="256"/>
        <v>13180171.564896956</v>
      </c>
      <c r="BZ37" s="61">
        <f t="shared" si="256"/>
        <v>13180171.564896954</v>
      </c>
      <c r="CA37" s="61">
        <f t="shared" si="256"/>
        <v>13180171.564896954</v>
      </c>
      <c r="CB37" s="61">
        <f t="shared" si="256"/>
        <v>13180171.564896954</v>
      </c>
      <c r="CC37" s="61">
        <f t="shared" si="256"/>
        <v>13180171.564896956</v>
      </c>
      <c r="CD37" s="61">
        <f t="shared" si="256"/>
        <v>13180171.564896956</v>
      </c>
      <c r="CE37" s="61">
        <f t="shared" si="256"/>
        <v>13180171.564896956</v>
      </c>
      <c r="CF37" s="61">
        <f t="shared" si="256"/>
        <v>13180171.564896956</v>
      </c>
      <c r="CG37" s="61">
        <f t="shared" si="256"/>
        <v>13180171.564896956</v>
      </c>
      <c r="CH37" s="61">
        <f t="shared" si="256"/>
        <v>13275089.386842314</v>
      </c>
      <c r="CI37" s="61">
        <f t="shared" si="256"/>
        <v>13275089.386842312</v>
      </c>
      <c r="CJ37" s="61">
        <f t="shared" si="256"/>
        <v>13275089.386842312</v>
      </c>
      <c r="CK37" s="61">
        <f t="shared" si="256"/>
        <v>13275089.38684231</v>
      </c>
      <c r="CL37" s="61">
        <f t="shared" si="256"/>
        <v>13275089.386842312</v>
      </c>
      <c r="CM37" s="61">
        <f t="shared" si="256"/>
        <v>13275089.38684231</v>
      </c>
      <c r="CN37" s="61">
        <f t="shared" si="256"/>
        <v>13275089.386842312</v>
      </c>
      <c r="CO37" s="61">
        <f t="shared" si="256"/>
        <v>13275089.386842312</v>
      </c>
      <c r="CP37" s="61">
        <f t="shared" si="256"/>
        <v>13275089.386842312</v>
      </c>
      <c r="CQ37" s="61">
        <f t="shared" si="256"/>
        <v>13275089.386842312</v>
      </c>
      <c r="CR37" s="61">
        <f t="shared" si="256"/>
        <v>13275089.386842312</v>
      </c>
      <c r="CS37" s="61">
        <f t="shared" si="256"/>
        <v>13275089.386842312</v>
      </c>
      <c r="CT37" s="61">
        <f t="shared" si="256"/>
        <v>13461971.672759252</v>
      </c>
      <c r="CU37" s="61">
        <f t="shared" si="256"/>
        <v>13461971.67275925</v>
      </c>
      <c r="CV37" s="61">
        <f t="shared" si="256"/>
        <v>13461971.672759252</v>
      </c>
      <c r="CW37" s="61">
        <f t="shared" si="256"/>
        <v>13461971.672759252</v>
      </c>
      <c r="CX37" s="61">
        <f t="shared" si="256"/>
        <v>13461971.67275925</v>
      </c>
      <c r="CY37" s="61">
        <f t="shared" si="256"/>
        <v>13461971.672759252</v>
      </c>
      <c r="CZ37" s="61">
        <f t="shared" si="256"/>
        <v>13461971.672759252</v>
      </c>
      <c r="DA37" s="61">
        <f t="shared" si="256"/>
        <v>13461971.672759252</v>
      </c>
      <c r="DB37" s="61">
        <f t="shared" si="256"/>
        <v>13461971.67275925</v>
      </c>
      <c r="DC37" s="61">
        <f t="shared" si="256"/>
        <v>13461971.67275925</v>
      </c>
      <c r="DD37" s="61">
        <f t="shared" si="256"/>
        <v>13461971.67275925</v>
      </c>
      <c r="DE37" s="61">
        <f t="shared" si="256"/>
        <v>13461971.672759252</v>
      </c>
      <c r="DF37" s="61">
        <f t="shared" si="256"/>
        <v>13601588.881323548</v>
      </c>
      <c r="DG37" s="61">
        <f t="shared" si="256"/>
        <v>13601588.881323546</v>
      </c>
      <c r="DH37" s="61">
        <f t="shared" si="256"/>
        <v>13601588.881323546</v>
      </c>
      <c r="DI37" s="61">
        <f t="shared" si="256"/>
        <v>13601588.881323546</v>
      </c>
      <c r="DJ37" s="61">
        <f t="shared" si="256"/>
        <v>13601588.881323548</v>
      </c>
      <c r="DK37" s="61">
        <f t="shared" si="256"/>
        <v>13601588.881323548</v>
      </c>
      <c r="DL37" s="61">
        <f t="shared" si="256"/>
        <v>13601588.88132355</v>
      </c>
      <c r="DM37" s="61">
        <f t="shared" si="256"/>
        <v>13601588.881323548</v>
      </c>
      <c r="DN37" s="61">
        <f t="shared" si="256"/>
        <v>13601588.881323546</v>
      </c>
      <c r="DO37" s="61">
        <f t="shared" ref="DO37:FZ37" si="257">DO33*DO34*DO$26</f>
        <v>13601588.881323548</v>
      </c>
      <c r="DP37" s="61">
        <f t="shared" si="257"/>
        <v>13601588.881323546</v>
      </c>
      <c r="DQ37" s="61">
        <f t="shared" si="257"/>
        <v>13601588.881323546</v>
      </c>
      <c r="DR37" s="61">
        <f t="shared" si="257"/>
        <v>13708050.051578982</v>
      </c>
      <c r="DS37" s="61">
        <f t="shared" si="257"/>
        <v>13708050.05157898</v>
      </c>
      <c r="DT37" s="61">
        <f t="shared" si="257"/>
        <v>13708050.051578982</v>
      </c>
      <c r="DU37" s="61">
        <f t="shared" si="257"/>
        <v>13708050.05157898</v>
      </c>
      <c r="DV37" s="61">
        <f t="shared" si="257"/>
        <v>13708050.051578982</v>
      </c>
      <c r="DW37" s="61">
        <f t="shared" si="257"/>
        <v>13708050.05157898</v>
      </c>
      <c r="DX37" s="61">
        <f t="shared" si="257"/>
        <v>13708050.051578982</v>
      </c>
      <c r="DY37" s="61">
        <f t="shared" si="257"/>
        <v>13708050.051578982</v>
      </c>
      <c r="DZ37" s="61">
        <f t="shared" si="257"/>
        <v>13708050.05157898</v>
      </c>
      <c r="EA37" s="61">
        <f t="shared" si="257"/>
        <v>13708050.05157898</v>
      </c>
      <c r="EB37" s="61">
        <f t="shared" si="257"/>
        <v>13708050.051578982</v>
      </c>
      <c r="EC37" s="61">
        <f t="shared" si="257"/>
        <v>13708050.051578982</v>
      </c>
      <c r="ED37" s="61">
        <f t="shared" si="257"/>
        <v>13728943.918595618</v>
      </c>
      <c r="EE37" s="61">
        <f t="shared" si="257"/>
        <v>13728943.918595619</v>
      </c>
      <c r="EF37" s="61">
        <f t="shared" si="257"/>
        <v>13728943.918595618</v>
      </c>
      <c r="EG37" s="61">
        <f t="shared" si="257"/>
        <v>13728943.918595618</v>
      </c>
      <c r="EH37" s="61">
        <f t="shared" si="257"/>
        <v>13728943.918595616</v>
      </c>
      <c r="EI37" s="61">
        <f t="shared" si="257"/>
        <v>13728943.918595616</v>
      </c>
      <c r="EJ37" s="61">
        <f t="shared" si="257"/>
        <v>13728943.918595616</v>
      </c>
      <c r="EK37" s="61">
        <f t="shared" si="257"/>
        <v>13728943.918595616</v>
      </c>
      <c r="EL37" s="61">
        <f t="shared" si="257"/>
        <v>13728943.918595616</v>
      </c>
      <c r="EM37" s="61">
        <f t="shared" si="257"/>
        <v>13728943.918595618</v>
      </c>
      <c r="EN37" s="61">
        <f t="shared" si="257"/>
        <v>13728943.918595618</v>
      </c>
      <c r="EO37" s="61">
        <f t="shared" si="257"/>
        <v>13728943.918595616</v>
      </c>
      <c r="EP37" s="61">
        <f t="shared" si="257"/>
        <v>13692559.656895993</v>
      </c>
      <c r="EQ37" s="61">
        <f t="shared" si="257"/>
        <v>13692559.656895995</v>
      </c>
      <c r="ER37" s="61">
        <f t="shared" si="257"/>
        <v>13692559.656895995</v>
      </c>
      <c r="ES37" s="61">
        <f t="shared" si="257"/>
        <v>13692559.656895997</v>
      </c>
      <c r="ET37" s="61">
        <f t="shared" si="257"/>
        <v>13692559.656895995</v>
      </c>
      <c r="EU37" s="61">
        <f t="shared" si="257"/>
        <v>13692559.656895995</v>
      </c>
      <c r="EV37" s="61">
        <f t="shared" si="257"/>
        <v>13692559.656895995</v>
      </c>
      <c r="EW37" s="61">
        <f t="shared" si="257"/>
        <v>13692559.656895993</v>
      </c>
      <c r="EX37" s="61">
        <f t="shared" si="257"/>
        <v>13692559.656895995</v>
      </c>
      <c r="EY37" s="61">
        <f t="shared" si="257"/>
        <v>13692559.656895995</v>
      </c>
      <c r="EZ37" s="61">
        <f t="shared" si="257"/>
        <v>13692559.656895995</v>
      </c>
      <c r="FA37" s="61">
        <f t="shared" si="257"/>
        <v>13692559.656895993</v>
      </c>
      <c r="FB37" s="61">
        <f t="shared" si="257"/>
        <v>13711915.237603802</v>
      </c>
      <c r="FC37" s="61">
        <f t="shared" si="257"/>
        <v>13711915.237603802</v>
      </c>
      <c r="FD37" s="61">
        <f t="shared" si="257"/>
        <v>13711915.2376038</v>
      </c>
      <c r="FE37" s="61">
        <f t="shared" si="257"/>
        <v>13711915.237603802</v>
      </c>
      <c r="FF37" s="61">
        <f t="shared" si="257"/>
        <v>13711915.237603802</v>
      </c>
      <c r="FG37" s="61">
        <f t="shared" si="257"/>
        <v>13711915.2376038</v>
      </c>
      <c r="FH37" s="61">
        <f t="shared" si="257"/>
        <v>13711915.237603802</v>
      </c>
      <c r="FI37" s="61">
        <f t="shared" si="257"/>
        <v>13711915.237603802</v>
      </c>
      <c r="FJ37" s="61">
        <f t="shared" si="257"/>
        <v>13711915.237603802</v>
      </c>
      <c r="FK37" s="61">
        <f t="shared" si="257"/>
        <v>13711915.237603802</v>
      </c>
      <c r="FL37" s="61">
        <f t="shared" si="257"/>
        <v>13711915.237603802</v>
      </c>
      <c r="FM37" s="61">
        <f t="shared" si="257"/>
        <v>13711915.237603802</v>
      </c>
      <c r="FN37" s="61">
        <f t="shared" si="257"/>
        <v>13784827.385722896</v>
      </c>
      <c r="FO37" s="61">
        <f t="shared" si="257"/>
        <v>13784827.3857229</v>
      </c>
      <c r="FP37" s="61">
        <f t="shared" si="257"/>
        <v>13784827.385722898</v>
      </c>
      <c r="FQ37" s="61">
        <f t="shared" si="257"/>
        <v>13784827.385722898</v>
      </c>
      <c r="FR37" s="61">
        <f t="shared" si="257"/>
        <v>13784827.385722898</v>
      </c>
      <c r="FS37" s="61">
        <f t="shared" si="257"/>
        <v>13784827.385722898</v>
      </c>
      <c r="FT37" s="61">
        <f t="shared" si="257"/>
        <v>13784827.385722898</v>
      </c>
      <c r="FU37" s="61">
        <f t="shared" si="257"/>
        <v>13784827.385722898</v>
      </c>
      <c r="FV37" s="61">
        <f t="shared" si="257"/>
        <v>13784827.3857229</v>
      </c>
      <c r="FW37" s="61">
        <f t="shared" si="257"/>
        <v>13784827.385722898</v>
      </c>
      <c r="FX37" s="61">
        <f t="shared" si="257"/>
        <v>13784827.3857229</v>
      </c>
      <c r="FY37" s="61">
        <f t="shared" si="257"/>
        <v>13784827.3857229</v>
      </c>
      <c r="FZ37" s="61">
        <f t="shared" si="257"/>
        <v>13896300.337491052</v>
      </c>
      <c r="GA37" s="61">
        <f t="shared" ref="GA37:IL37" si="258">GA33*GA34*GA$26</f>
        <v>13896300.337491052</v>
      </c>
      <c r="GB37" s="61">
        <f t="shared" si="258"/>
        <v>13896300.337491052</v>
      </c>
      <c r="GC37" s="61">
        <f t="shared" si="258"/>
        <v>13896300.33749105</v>
      </c>
      <c r="GD37" s="61">
        <f t="shared" si="258"/>
        <v>13896300.33749105</v>
      </c>
      <c r="GE37" s="61">
        <f t="shared" si="258"/>
        <v>13896300.33749105</v>
      </c>
      <c r="GF37" s="61">
        <f t="shared" si="258"/>
        <v>13896300.33749105</v>
      </c>
      <c r="GG37" s="61">
        <f t="shared" si="258"/>
        <v>13896300.337491052</v>
      </c>
      <c r="GH37" s="61">
        <f t="shared" si="258"/>
        <v>13896300.33749105</v>
      </c>
      <c r="GI37" s="61">
        <f t="shared" si="258"/>
        <v>13896300.337491052</v>
      </c>
      <c r="GJ37" s="61">
        <f t="shared" si="258"/>
        <v>13896300.33749105</v>
      </c>
      <c r="GK37" s="61">
        <f t="shared" si="258"/>
        <v>13896300.33749105</v>
      </c>
      <c r="GL37" s="61">
        <f t="shared" si="258"/>
        <v>14038683.771710951</v>
      </c>
      <c r="GM37" s="61">
        <f t="shared" si="258"/>
        <v>14038683.771710953</v>
      </c>
      <c r="GN37" s="61">
        <f t="shared" si="258"/>
        <v>14038683.771710953</v>
      </c>
      <c r="GO37" s="61">
        <f t="shared" si="258"/>
        <v>14038683.771710955</v>
      </c>
      <c r="GP37" s="61">
        <f t="shared" si="258"/>
        <v>14038683.771710951</v>
      </c>
      <c r="GQ37" s="61">
        <f t="shared" si="258"/>
        <v>14038683.771710955</v>
      </c>
      <c r="GR37" s="61">
        <f t="shared" si="258"/>
        <v>14038683.771710953</v>
      </c>
      <c r="GS37" s="61">
        <f t="shared" si="258"/>
        <v>14038683.771710953</v>
      </c>
      <c r="GT37" s="61">
        <f t="shared" si="258"/>
        <v>14038683.771710953</v>
      </c>
      <c r="GU37" s="61">
        <f t="shared" si="258"/>
        <v>14038683.771710953</v>
      </c>
      <c r="GV37" s="61">
        <f t="shared" si="258"/>
        <v>14038683.771710953</v>
      </c>
      <c r="GW37" s="61">
        <f t="shared" si="258"/>
        <v>14038683.771710951</v>
      </c>
      <c r="GX37" s="61">
        <f t="shared" si="258"/>
        <v>14138991.522906449</v>
      </c>
      <c r="GY37" s="61">
        <f t="shared" si="258"/>
        <v>14138991.522906451</v>
      </c>
      <c r="GZ37" s="61">
        <f t="shared" si="258"/>
        <v>14138991.522906449</v>
      </c>
      <c r="HA37" s="61">
        <f t="shared" si="258"/>
        <v>14138991.522906449</v>
      </c>
      <c r="HB37" s="61">
        <f t="shared" si="258"/>
        <v>14138991.522906451</v>
      </c>
      <c r="HC37" s="61">
        <f t="shared" si="258"/>
        <v>14138991.522906449</v>
      </c>
      <c r="HD37" s="61">
        <f t="shared" si="258"/>
        <v>14138991.522906451</v>
      </c>
      <c r="HE37" s="61">
        <f t="shared" si="258"/>
        <v>14138991.522906451</v>
      </c>
      <c r="HF37" s="61">
        <f t="shared" si="258"/>
        <v>14138991.522906449</v>
      </c>
      <c r="HG37" s="61">
        <f t="shared" si="258"/>
        <v>14138991.522906449</v>
      </c>
      <c r="HH37" s="61">
        <f t="shared" si="258"/>
        <v>14138991.522906449</v>
      </c>
      <c r="HI37" s="61">
        <f t="shared" si="258"/>
        <v>14138991.522906451</v>
      </c>
      <c r="HJ37" s="61">
        <f t="shared" si="258"/>
        <v>14171261.924742529</v>
      </c>
      <c r="HK37" s="61">
        <f t="shared" si="258"/>
        <v>14171261.924742529</v>
      </c>
      <c r="HL37" s="61">
        <f t="shared" si="258"/>
        <v>14171261.924742529</v>
      </c>
      <c r="HM37" s="61">
        <f t="shared" si="258"/>
        <v>14171261.924742529</v>
      </c>
      <c r="HN37" s="61">
        <f t="shared" si="258"/>
        <v>14171261.924742527</v>
      </c>
      <c r="HO37" s="61">
        <f t="shared" si="258"/>
        <v>14171261.924742529</v>
      </c>
      <c r="HP37" s="61">
        <f t="shared" si="258"/>
        <v>14171261.924742527</v>
      </c>
      <c r="HQ37" s="61">
        <f t="shared" si="258"/>
        <v>14171261.924742527</v>
      </c>
      <c r="HR37" s="61">
        <f t="shared" si="258"/>
        <v>14171261.924742529</v>
      </c>
      <c r="HS37" s="61">
        <f t="shared" si="258"/>
        <v>14171261.924742527</v>
      </c>
      <c r="HT37" s="61">
        <f t="shared" si="258"/>
        <v>14171261.924742529</v>
      </c>
      <c r="HU37" s="61">
        <f t="shared" si="258"/>
        <v>14171261.924742527</v>
      </c>
      <c r="HV37" s="61">
        <f t="shared" si="258"/>
        <v>14225550.788180903</v>
      </c>
      <c r="HW37" s="61">
        <f t="shared" si="258"/>
        <v>14225550.788180901</v>
      </c>
      <c r="HX37" s="61">
        <f t="shared" si="258"/>
        <v>14225550.788180903</v>
      </c>
      <c r="HY37" s="61">
        <f t="shared" si="258"/>
        <v>14225550.788180903</v>
      </c>
      <c r="HZ37" s="61">
        <f t="shared" si="258"/>
        <v>14225550.788180903</v>
      </c>
      <c r="IA37" s="61">
        <f t="shared" si="258"/>
        <v>14225550.788180903</v>
      </c>
      <c r="IB37" s="61">
        <f t="shared" si="258"/>
        <v>14225550.788180903</v>
      </c>
      <c r="IC37" s="61">
        <f t="shared" si="258"/>
        <v>14225550.788180903</v>
      </c>
      <c r="ID37" s="61">
        <f t="shared" si="258"/>
        <v>14225550.788180903</v>
      </c>
      <c r="IE37" s="61">
        <f t="shared" si="258"/>
        <v>14225550.788180903</v>
      </c>
      <c r="IF37" s="61">
        <f t="shared" si="258"/>
        <v>14225550.788180903</v>
      </c>
      <c r="IG37" s="61">
        <f t="shared" si="258"/>
        <v>14225550.788180903</v>
      </c>
      <c r="IH37" s="61">
        <f t="shared" si="258"/>
        <v>14262073.895601343</v>
      </c>
      <c r="II37" s="61">
        <f t="shared" si="258"/>
        <v>14262073.895601343</v>
      </c>
      <c r="IJ37" s="61">
        <f t="shared" si="258"/>
        <v>14262073.895601345</v>
      </c>
      <c r="IK37" s="61">
        <f t="shared" si="258"/>
        <v>14262073.895601343</v>
      </c>
      <c r="IL37" s="61">
        <f t="shared" si="258"/>
        <v>14262073.895601343</v>
      </c>
      <c r="IM37" s="61">
        <f t="shared" ref="IM37:KX37" si="259">IM33*IM34*IM$26</f>
        <v>14262073.895601343</v>
      </c>
      <c r="IN37" s="61">
        <f t="shared" si="259"/>
        <v>14262073.895601345</v>
      </c>
      <c r="IO37" s="61">
        <f t="shared" si="259"/>
        <v>14262073.895601343</v>
      </c>
      <c r="IP37" s="61">
        <f t="shared" si="259"/>
        <v>14262073.895601343</v>
      </c>
      <c r="IQ37" s="61">
        <f t="shared" si="259"/>
        <v>14262073.895601342</v>
      </c>
      <c r="IR37" s="61">
        <f t="shared" si="259"/>
        <v>14262073.895601345</v>
      </c>
      <c r="IS37" s="61">
        <f t="shared" si="259"/>
        <v>14262073.895601343</v>
      </c>
      <c r="IT37" s="61">
        <f t="shared" si="259"/>
        <v>14405094.825670067</v>
      </c>
      <c r="IU37" s="61">
        <f t="shared" si="259"/>
        <v>14405094.825670067</v>
      </c>
      <c r="IV37" s="61">
        <f t="shared" si="259"/>
        <v>14405094.825670067</v>
      </c>
      <c r="IW37" s="61">
        <f t="shared" si="259"/>
        <v>14405094.825670065</v>
      </c>
      <c r="IX37" s="61">
        <f t="shared" si="259"/>
        <v>14405094.825670065</v>
      </c>
      <c r="IY37" s="61">
        <f t="shared" si="259"/>
        <v>14405094.825670065</v>
      </c>
      <c r="IZ37" s="61">
        <f t="shared" si="259"/>
        <v>14405094.825670065</v>
      </c>
      <c r="JA37" s="61">
        <f t="shared" si="259"/>
        <v>14405094.825670065</v>
      </c>
      <c r="JB37" s="61">
        <f t="shared" si="259"/>
        <v>14405094.825670065</v>
      </c>
      <c r="JC37" s="61">
        <f t="shared" si="259"/>
        <v>14405094.825670067</v>
      </c>
      <c r="JD37" s="61">
        <f t="shared" si="259"/>
        <v>14405094.825670065</v>
      </c>
      <c r="JE37" s="61">
        <f t="shared" si="259"/>
        <v>14405094.825670065</v>
      </c>
      <c r="JF37" s="61">
        <f t="shared" si="259"/>
        <v>14502059.079842873</v>
      </c>
      <c r="JG37" s="61">
        <f t="shared" si="259"/>
        <v>14502059.079842873</v>
      </c>
      <c r="JH37" s="61">
        <f t="shared" si="259"/>
        <v>14502059.079842871</v>
      </c>
      <c r="JI37" s="61">
        <f t="shared" si="259"/>
        <v>14502059.079842873</v>
      </c>
      <c r="JJ37" s="61">
        <f t="shared" si="259"/>
        <v>14502059.079842873</v>
      </c>
      <c r="JK37" s="61">
        <f t="shared" si="259"/>
        <v>14502059.079842871</v>
      </c>
      <c r="JL37" s="61">
        <f t="shared" si="259"/>
        <v>14502059.079842871</v>
      </c>
      <c r="JM37" s="61">
        <f t="shared" si="259"/>
        <v>14502059.079842873</v>
      </c>
      <c r="JN37" s="61">
        <f t="shared" si="259"/>
        <v>14502059.079842873</v>
      </c>
      <c r="JO37" s="61">
        <f t="shared" si="259"/>
        <v>14502059.079842873</v>
      </c>
      <c r="JP37" s="61">
        <f t="shared" si="259"/>
        <v>14502059.079842873</v>
      </c>
      <c r="JQ37" s="61">
        <f t="shared" si="259"/>
        <v>14502059.079842873</v>
      </c>
      <c r="JR37" s="61">
        <f t="shared" si="259"/>
        <v>14592110.158612067</v>
      </c>
      <c r="JS37" s="61">
        <f t="shared" si="259"/>
        <v>14592110.158612065</v>
      </c>
      <c r="JT37" s="61">
        <f t="shared" si="259"/>
        <v>14592110.158612065</v>
      </c>
      <c r="JU37" s="61">
        <f t="shared" si="259"/>
        <v>14592110.158612065</v>
      </c>
      <c r="JV37" s="61">
        <f t="shared" si="259"/>
        <v>14592110.158612067</v>
      </c>
      <c r="JW37" s="61">
        <f t="shared" si="259"/>
        <v>14592110.158612063</v>
      </c>
      <c r="JX37" s="61">
        <f t="shared" si="259"/>
        <v>14592110.158612065</v>
      </c>
      <c r="JY37" s="61">
        <f t="shared" si="259"/>
        <v>14592110.158612067</v>
      </c>
      <c r="JZ37" s="61">
        <f t="shared" si="259"/>
        <v>14592110.158612063</v>
      </c>
      <c r="KA37" s="61">
        <f t="shared" si="259"/>
        <v>14592110.158612065</v>
      </c>
      <c r="KB37" s="61">
        <f t="shared" si="259"/>
        <v>14592110.158612063</v>
      </c>
      <c r="KC37" s="61">
        <f t="shared" si="259"/>
        <v>14592110.158612067</v>
      </c>
      <c r="KD37" s="61">
        <f t="shared" si="259"/>
        <v>14682359.06911879</v>
      </c>
      <c r="KE37" s="61">
        <f t="shared" si="259"/>
        <v>14682359.069118788</v>
      </c>
      <c r="KF37" s="61">
        <f t="shared" si="259"/>
        <v>14682359.06911879</v>
      </c>
      <c r="KG37" s="61">
        <f t="shared" si="259"/>
        <v>14682359.06911879</v>
      </c>
      <c r="KH37" s="61">
        <f t="shared" si="259"/>
        <v>14682359.06911879</v>
      </c>
      <c r="KI37" s="61">
        <f t="shared" si="259"/>
        <v>14682359.069118788</v>
      </c>
      <c r="KJ37" s="61">
        <f t="shared" si="259"/>
        <v>14682359.069118788</v>
      </c>
      <c r="KK37" s="61">
        <f t="shared" si="259"/>
        <v>14682359.06911879</v>
      </c>
      <c r="KL37" s="61">
        <f t="shared" si="259"/>
        <v>14682359.069118788</v>
      </c>
      <c r="KM37" s="61">
        <f t="shared" si="259"/>
        <v>14682359.06911879</v>
      </c>
      <c r="KN37" s="61">
        <f t="shared" si="259"/>
        <v>14682359.06911879</v>
      </c>
      <c r="KO37" s="61">
        <f t="shared" si="259"/>
        <v>14682359.06911879</v>
      </c>
      <c r="KP37" s="61">
        <f t="shared" si="259"/>
        <v>14781236.363153778</v>
      </c>
      <c r="KQ37" s="61">
        <f t="shared" si="259"/>
        <v>14781236.363153778</v>
      </c>
      <c r="KR37" s="61">
        <f t="shared" si="259"/>
        <v>14781236.363153778</v>
      </c>
      <c r="KS37" s="61">
        <f t="shared" si="259"/>
        <v>14781236.363153778</v>
      </c>
      <c r="KT37" s="61">
        <f t="shared" si="259"/>
        <v>14781236.363153776</v>
      </c>
      <c r="KU37" s="61">
        <f t="shared" si="259"/>
        <v>14781236.363153778</v>
      </c>
      <c r="KV37" s="61">
        <f t="shared" si="259"/>
        <v>14781236.363153778</v>
      </c>
      <c r="KW37" s="61">
        <f t="shared" si="259"/>
        <v>14781236.36315378</v>
      </c>
      <c r="KX37" s="61">
        <f t="shared" si="259"/>
        <v>14781236.363153778</v>
      </c>
      <c r="KY37" s="61">
        <f t="shared" ref="KY37:MK37" si="260">KY33*KY34*KY$26</f>
        <v>14781236.363153778</v>
      </c>
      <c r="KZ37" s="61">
        <f t="shared" si="260"/>
        <v>14781236.363153778</v>
      </c>
      <c r="LA37" s="61">
        <f t="shared" si="260"/>
        <v>14781236.363153778</v>
      </c>
      <c r="LB37" s="61">
        <f t="shared" si="260"/>
        <v>14864492.194240594</v>
      </c>
      <c r="LC37" s="61">
        <f t="shared" si="260"/>
        <v>14864492.194240592</v>
      </c>
      <c r="LD37" s="61">
        <f t="shared" si="260"/>
        <v>14864492.194240594</v>
      </c>
      <c r="LE37" s="61">
        <f t="shared" si="260"/>
        <v>14864492.194240591</v>
      </c>
      <c r="LF37" s="61">
        <f t="shared" si="260"/>
        <v>14864492.194240592</v>
      </c>
      <c r="LG37" s="61">
        <f t="shared" si="260"/>
        <v>14864492.194240592</v>
      </c>
      <c r="LH37" s="61">
        <f t="shared" si="260"/>
        <v>14864492.194240594</v>
      </c>
      <c r="LI37" s="61">
        <f t="shared" si="260"/>
        <v>14864492.194240594</v>
      </c>
      <c r="LJ37" s="61">
        <f t="shared" si="260"/>
        <v>14864492.194240592</v>
      </c>
      <c r="LK37" s="61">
        <f t="shared" si="260"/>
        <v>14864492.194240592</v>
      </c>
      <c r="LL37" s="61">
        <f t="shared" si="260"/>
        <v>14864492.194240592</v>
      </c>
      <c r="LM37" s="61">
        <f t="shared" si="260"/>
        <v>14864492.194240592</v>
      </c>
      <c r="LN37" s="61">
        <f t="shared" si="260"/>
        <v>14953210.797488183</v>
      </c>
      <c r="LO37" s="61">
        <f t="shared" si="260"/>
        <v>14953210.797488181</v>
      </c>
      <c r="LP37" s="61">
        <f t="shared" si="260"/>
        <v>14953210.797488183</v>
      </c>
      <c r="LQ37" s="61">
        <f t="shared" si="260"/>
        <v>14953210.797488183</v>
      </c>
      <c r="LR37" s="61">
        <f t="shared" si="260"/>
        <v>14953210.797488185</v>
      </c>
      <c r="LS37" s="61">
        <f t="shared" si="260"/>
        <v>14953210.797488183</v>
      </c>
      <c r="LT37" s="61">
        <f t="shared" si="260"/>
        <v>14953210.797488183</v>
      </c>
      <c r="LU37" s="61">
        <f t="shared" si="260"/>
        <v>14953210.797488183</v>
      </c>
      <c r="LV37" s="61">
        <f t="shared" si="260"/>
        <v>14953210.797488183</v>
      </c>
      <c r="LW37" s="61">
        <f t="shared" si="260"/>
        <v>14953210.797488185</v>
      </c>
      <c r="LX37" s="61">
        <f t="shared" si="260"/>
        <v>14953210.797488185</v>
      </c>
      <c r="LY37" s="61">
        <f t="shared" si="260"/>
        <v>14953210.797488183</v>
      </c>
      <c r="LZ37" s="61">
        <f t="shared" si="260"/>
        <v>15048520.113040831</v>
      </c>
      <c r="MA37" s="61">
        <f t="shared" si="260"/>
        <v>15048520.113040831</v>
      </c>
      <c r="MB37" s="61">
        <f t="shared" si="260"/>
        <v>15048520.113040833</v>
      </c>
      <c r="MC37" s="61">
        <f t="shared" si="260"/>
        <v>15048520.113040833</v>
      </c>
      <c r="MD37" s="61">
        <f t="shared" si="260"/>
        <v>15048520.113040831</v>
      </c>
      <c r="ME37" s="61">
        <f t="shared" si="260"/>
        <v>15048520.113040831</v>
      </c>
      <c r="MF37" s="61">
        <f t="shared" si="260"/>
        <v>15048520.113040831</v>
      </c>
      <c r="MG37" s="61">
        <f t="shared" si="260"/>
        <v>15048520.113040831</v>
      </c>
      <c r="MH37" s="61">
        <f t="shared" si="260"/>
        <v>15048520.113040831</v>
      </c>
      <c r="MI37" s="61">
        <f t="shared" si="260"/>
        <v>15048520.113040831</v>
      </c>
      <c r="MJ37" s="61">
        <f t="shared" si="260"/>
        <v>15048520.113040831</v>
      </c>
      <c r="MK37" s="61">
        <f t="shared" si="260"/>
        <v>15048520.113040833</v>
      </c>
      <c r="ML37" s="61"/>
      <c r="MM37" s="61"/>
      <c r="MN37" s="61"/>
    </row>
    <row r="38" spans="1:352" x14ac:dyDescent="0.2">
      <c r="A38" s="60" t="s">
        <v>41</v>
      </c>
      <c r="B38" s="61">
        <f t="shared" ref="B38:BB38" si="261">B33*B35*B$27</f>
        <v>79452090.630378917</v>
      </c>
      <c r="C38" s="61">
        <f t="shared" si="261"/>
        <v>67700967.82535702</v>
      </c>
      <c r="D38" s="61">
        <f t="shared" si="261"/>
        <v>60864609.902787976</v>
      </c>
      <c r="E38" s="61">
        <f t="shared" si="261"/>
        <v>37788659.143427938</v>
      </c>
      <c r="F38" s="61">
        <f t="shared" si="261"/>
        <v>15519725.16176484</v>
      </c>
      <c r="G38" s="61">
        <f t="shared" si="261"/>
        <v>5597518.0072937841</v>
      </c>
      <c r="H38" s="61">
        <f t="shared" si="261"/>
        <v>443126.88146748202</v>
      </c>
      <c r="I38" s="61">
        <f t="shared" si="261"/>
        <v>0</v>
      </c>
      <c r="J38" s="61">
        <f t="shared" si="261"/>
        <v>5790911.6950317537</v>
      </c>
      <c r="K38" s="61">
        <f t="shared" si="261"/>
        <v>30315246.20337249</v>
      </c>
      <c r="L38" s="61">
        <f t="shared" si="261"/>
        <v>58657784.51954788</v>
      </c>
      <c r="M38" s="61">
        <f t="shared" si="261"/>
        <v>80883304.09054099</v>
      </c>
      <c r="N38" s="61">
        <f t="shared" si="261"/>
        <v>79154697.861452982</v>
      </c>
      <c r="O38" s="61">
        <f t="shared" si="261"/>
        <v>67593519.771363392</v>
      </c>
      <c r="P38" s="61">
        <f t="shared" si="261"/>
        <v>60999418.044913068</v>
      </c>
      <c r="Q38" s="61">
        <f t="shared" si="261"/>
        <v>37957307.218172312</v>
      </c>
      <c r="R38" s="61">
        <f t="shared" si="261"/>
        <v>15687048.198070612</v>
      </c>
      <c r="S38" s="61">
        <f t="shared" si="261"/>
        <v>5761502.7219220214</v>
      </c>
      <c r="T38" s="61">
        <f t="shared" si="261"/>
        <v>526914.85935633432</v>
      </c>
      <c r="U38" s="61">
        <f t="shared" si="261"/>
        <v>0</v>
      </c>
      <c r="V38" s="61">
        <f t="shared" si="261"/>
        <v>5670451.848274718</v>
      </c>
      <c r="W38" s="61">
        <f t="shared" si="261"/>
        <v>29966863.34799939</v>
      </c>
      <c r="X38" s="61">
        <f t="shared" si="261"/>
        <v>58307512.806635953</v>
      </c>
      <c r="Y38" s="61">
        <f t="shared" si="261"/>
        <v>80605038.961110309</v>
      </c>
      <c r="Z38" s="61">
        <f t="shared" si="261"/>
        <v>78554588.667756706</v>
      </c>
      <c r="AA38" s="61">
        <f t="shared" si="261"/>
        <v>68580245.353625506</v>
      </c>
      <c r="AB38" s="61">
        <f t="shared" si="261"/>
        <v>61934894.871088721</v>
      </c>
      <c r="AC38" s="61">
        <f t="shared" si="261"/>
        <v>37426302.289893046</v>
      </c>
      <c r="AD38" s="61">
        <f t="shared" si="261"/>
        <v>15393994.36340598</v>
      </c>
      <c r="AE38" s="61">
        <f t="shared" si="261"/>
        <v>5610898.4283206798</v>
      </c>
      <c r="AF38" s="61">
        <f t="shared" si="261"/>
        <v>468424.93067695765</v>
      </c>
      <c r="AG38" s="61">
        <f t="shared" si="261"/>
        <v>0</v>
      </c>
      <c r="AH38" s="61">
        <f t="shared" si="261"/>
        <v>5716220.3104902506</v>
      </c>
      <c r="AI38" s="61">
        <f t="shared" si="261"/>
        <v>30279193.15045213</v>
      </c>
      <c r="AJ38" s="61">
        <f t="shared" si="261"/>
        <v>58900288.69879692</v>
      </c>
      <c r="AK38" s="61">
        <f t="shared" si="261"/>
        <v>81178131.370999128</v>
      </c>
      <c r="AL38" s="61">
        <f t="shared" si="261"/>
        <v>78608606.884660751</v>
      </c>
      <c r="AM38" s="61">
        <f t="shared" si="261"/>
        <v>67008253.081127472</v>
      </c>
      <c r="AN38" s="61">
        <f t="shared" si="261"/>
        <v>60376189.631274678</v>
      </c>
      <c r="AO38" s="61">
        <f t="shared" si="261"/>
        <v>37336958.106314123</v>
      </c>
      <c r="AP38" s="61">
        <f t="shared" si="261"/>
        <v>15370939.452777019</v>
      </c>
      <c r="AQ38" s="61">
        <f t="shared" si="261"/>
        <v>5609337.9273869749</v>
      </c>
      <c r="AR38" s="61">
        <f t="shared" si="261"/>
        <v>452604.87173493579</v>
      </c>
      <c r="AS38" s="61">
        <f t="shared" si="261"/>
        <v>0</v>
      </c>
      <c r="AT38" s="61">
        <f t="shared" si="261"/>
        <v>5738715.9866726119</v>
      </c>
      <c r="AU38" s="61">
        <f t="shared" si="261"/>
        <v>30346303.624940082</v>
      </c>
      <c r="AV38" s="61">
        <f t="shared" si="261"/>
        <v>58875379.652141966</v>
      </c>
      <c r="AW38" s="61">
        <f t="shared" si="261"/>
        <v>81666122.309232324</v>
      </c>
      <c r="AX38" s="61">
        <f t="shared" si="261"/>
        <v>79921777.184782982</v>
      </c>
      <c r="AY38" s="61">
        <f t="shared" si="261"/>
        <v>68026602.198537558</v>
      </c>
      <c r="AZ38" s="61">
        <f t="shared" si="261"/>
        <v>61000743.849599279</v>
      </c>
      <c r="BA38" s="61">
        <f t="shared" si="261"/>
        <v>37601537.48167365</v>
      </c>
      <c r="BB38" s="61">
        <f t="shared" si="261"/>
        <v>15370248.305659333</v>
      </c>
      <c r="BC38" s="61">
        <f t="shared" ref="BC38:DN38" si="262">BC33*BC35*BC$27</f>
        <v>5569293.9073685613</v>
      </c>
      <c r="BD38" s="61">
        <f t="shared" si="262"/>
        <v>435117.74043949135</v>
      </c>
      <c r="BE38" s="61">
        <f t="shared" si="262"/>
        <v>0</v>
      </c>
      <c r="BF38" s="61">
        <f t="shared" si="262"/>
        <v>5823984.2586989831</v>
      </c>
      <c r="BG38" s="61">
        <f t="shared" si="262"/>
        <v>30672832.540554721</v>
      </c>
      <c r="BH38" s="61">
        <f t="shared" si="262"/>
        <v>59288131.830435127</v>
      </c>
      <c r="BI38" s="61">
        <f t="shared" si="262"/>
        <v>82251609.157671481</v>
      </c>
      <c r="BJ38" s="61">
        <f t="shared" si="262"/>
        <v>80488951.796316817</v>
      </c>
      <c r="BK38" s="61">
        <f t="shared" si="262"/>
        <v>68026898.043857321</v>
      </c>
      <c r="BL38" s="61">
        <f t="shared" si="262"/>
        <v>60810831.864455231</v>
      </c>
      <c r="BM38" s="61">
        <f t="shared" si="262"/>
        <v>37403166.645246938</v>
      </c>
      <c r="BN38" s="61">
        <f t="shared" si="262"/>
        <v>15169405.572779803</v>
      </c>
      <c r="BO38" s="61">
        <f t="shared" si="262"/>
        <v>5485588.111282276</v>
      </c>
      <c r="BP38" s="61">
        <f t="shared" si="262"/>
        <v>394726.81419445388</v>
      </c>
      <c r="BQ38" s="61">
        <f t="shared" si="262"/>
        <v>0</v>
      </c>
      <c r="BR38" s="61">
        <f t="shared" si="262"/>
        <v>5876287.4795098733</v>
      </c>
      <c r="BS38" s="61">
        <f t="shared" si="262"/>
        <v>30707778.160944499</v>
      </c>
      <c r="BT38" s="61">
        <f t="shared" si="262"/>
        <v>59183554.690237321</v>
      </c>
      <c r="BU38" s="61">
        <f t="shared" si="262"/>
        <v>82413345.388188362</v>
      </c>
      <c r="BV38" s="61">
        <f t="shared" si="262"/>
        <v>80921423.933147818</v>
      </c>
      <c r="BW38" s="61">
        <f t="shared" si="262"/>
        <v>69520603.256028727</v>
      </c>
      <c r="BX38" s="61">
        <f t="shared" si="262"/>
        <v>62134025.866994716</v>
      </c>
      <c r="BY38" s="61">
        <f t="shared" si="262"/>
        <v>37393857.090990022</v>
      </c>
      <c r="BZ38" s="61">
        <f t="shared" si="262"/>
        <v>15145934.183926312</v>
      </c>
      <c r="CA38" s="61">
        <f t="shared" si="262"/>
        <v>5401614.3349614181</v>
      </c>
      <c r="CB38" s="61">
        <f t="shared" si="262"/>
        <v>340810.12958370708</v>
      </c>
      <c r="CC38" s="61">
        <f t="shared" si="262"/>
        <v>0</v>
      </c>
      <c r="CD38" s="61">
        <f t="shared" si="262"/>
        <v>5932788.1882930845</v>
      </c>
      <c r="CE38" s="61">
        <f t="shared" si="262"/>
        <v>30980257.146644957</v>
      </c>
      <c r="CF38" s="61">
        <f t="shared" si="262"/>
        <v>59672735.709213845</v>
      </c>
      <c r="CG38" s="61">
        <f t="shared" si="262"/>
        <v>83012357.825387627</v>
      </c>
      <c r="CH38" s="61">
        <f t="shared" si="262"/>
        <v>81453233.161461875</v>
      </c>
      <c r="CI38" s="61">
        <f t="shared" si="262"/>
        <v>68852198.896964565</v>
      </c>
      <c r="CJ38" s="61">
        <f t="shared" si="262"/>
        <v>61567200.597126074</v>
      </c>
      <c r="CK38" s="61">
        <f t="shared" si="262"/>
        <v>37874311.190556787</v>
      </c>
      <c r="CL38" s="61">
        <f t="shared" si="262"/>
        <v>15279712.281639785</v>
      </c>
      <c r="CM38" s="61">
        <f t="shared" si="262"/>
        <v>5435959.5055458043</v>
      </c>
      <c r="CN38" s="61">
        <f t="shared" si="262"/>
        <v>337605.28849899024</v>
      </c>
      <c r="CO38" s="61">
        <f t="shared" si="262"/>
        <v>0</v>
      </c>
      <c r="CP38" s="61">
        <f t="shared" si="262"/>
        <v>5895179.9828860331</v>
      </c>
      <c r="CQ38" s="61">
        <f t="shared" si="262"/>
        <v>31074129.756069899</v>
      </c>
      <c r="CR38" s="61">
        <f t="shared" si="262"/>
        <v>60057830.036329404</v>
      </c>
      <c r="CS38" s="61">
        <f t="shared" si="262"/>
        <v>83634717.589229256</v>
      </c>
      <c r="CT38" s="61">
        <f t="shared" si="262"/>
        <v>81978413.262686491</v>
      </c>
      <c r="CU38" s="61">
        <f t="shared" si="262"/>
        <v>69242267.338903546</v>
      </c>
      <c r="CV38" s="61">
        <f t="shared" si="262"/>
        <v>62053860.410957068</v>
      </c>
      <c r="CW38" s="61">
        <f t="shared" si="262"/>
        <v>38132092.344004184</v>
      </c>
      <c r="CX38" s="61">
        <f t="shared" si="262"/>
        <v>15368552.985344345</v>
      </c>
      <c r="CY38" s="61">
        <f t="shared" si="262"/>
        <v>5459391.8642171118</v>
      </c>
      <c r="CZ38" s="61">
        <f t="shared" si="262"/>
        <v>317122.74095996463</v>
      </c>
      <c r="DA38" s="61">
        <f t="shared" si="262"/>
        <v>0</v>
      </c>
      <c r="DB38" s="61">
        <f t="shared" si="262"/>
        <v>5999736.6444055792</v>
      </c>
      <c r="DC38" s="61">
        <f t="shared" si="262"/>
        <v>31469335.405505028</v>
      </c>
      <c r="DD38" s="61">
        <f t="shared" si="262"/>
        <v>60674006.27107209</v>
      </c>
      <c r="DE38" s="61">
        <f t="shared" si="262"/>
        <v>84338888.960586563</v>
      </c>
      <c r="DF38" s="61">
        <f t="shared" si="262"/>
        <v>83038346.554443389</v>
      </c>
      <c r="DG38" s="61">
        <f t="shared" si="262"/>
        <v>70368340.112382665</v>
      </c>
      <c r="DH38" s="61">
        <f t="shared" si="262"/>
        <v>62871411.856788576</v>
      </c>
      <c r="DI38" s="61">
        <f t="shared" si="262"/>
        <v>38643747.292636707</v>
      </c>
      <c r="DJ38" s="61">
        <f t="shared" si="262"/>
        <v>15625850.362855123</v>
      </c>
      <c r="DK38" s="61">
        <f t="shared" si="262"/>
        <v>5625386.5689887572</v>
      </c>
      <c r="DL38" s="61">
        <f t="shared" si="262"/>
        <v>386987.34831717232</v>
      </c>
      <c r="DM38" s="61">
        <f t="shared" si="262"/>
        <v>0</v>
      </c>
      <c r="DN38" s="61">
        <f t="shared" si="262"/>
        <v>6053255.886523569</v>
      </c>
      <c r="DO38" s="61">
        <f t="shared" ref="DO38:FZ38" si="263">DO33*DO35*DO$27</f>
        <v>31864166.039418485</v>
      </c>
      <c r="DP38" s="61">
        <f t="shared" si="263"/>
        <v>61126220.299023367</v>
      </c>
      <c r="DQ38" s="61">
        <f t="shared" si="263"/>
        <v>84446460.433349401</v>
      </c>
      <c r="DR38" s="61">
        <f t="shared" si="263"/>
        <v>83429131.352092862</v>
      </c>
      <c r="DS38" s="61">
        <f t="shared" si="263"/>
        <v>72459140.589913264</v>
      </c>
      <c r="DT38" s="61">
        <f t="shared" si="263"/>
        <v>65021789.631208114</v>
      </c>
      <c r="DU38" s="61">
        <f t="shared" si="263"/>
        <v>39205453.22672186</v>
      </c>
      <c r="DV38" s="61">
        <f t="shared" si="263"/>
        <v>15819061.433015609</v>
      </c>
      <c r="DW38" s="61">
        <f t="shared" si="263"/>
        <v>5654771.0926448721</v>
      </c>
      <c r="DX38" s="61">
        <f t="shared" si="263"/>
        <v>397915.70124394633</v>
      </c>
      <c r="DY38" s="61">
        <f t="shared" si="263"/>
        <v>0</v>
      </c>
      <c r="DZ38" s="61">
        <f t="shared" si="263"/>
        <v>6083600.1282899696</v>
      </c>
      <c r="EA38" s="61">
        <f t="shared" si="263"/>
        <v>32276611.571365431</v>
      </c>
      <c r="EB38" s="61">
        <f t="shared" si="263"/>
        <v>61642640.807532132</v>
      </c>
      <c r="EC38" s="61">
        <f t="shared" si="263"/>
        <v>84459988.519749597</v>
      </c>
      <c r="ED38" s="61">
        <f t="shared" si="263"/>
        <v>83523845.546375945</v>
      </c>
      <c r="EE38" s="61">
        <f t="shared" si="263"/>
        <v>71186924.024795339</v>
      </c>
      <c r="EF38" s="61">
        <f t="shared" si="263"/>
        <v>63592666.720060587</v>
      </c>
      <c r="EG38" s="61">
        <f t="shared" si="263"/>
        <v>39256241.974186338</v>
      </c>
      <c r="EH38" s="61">
        <f t="shared" si="263"/>
        <v>15877895.253725296</v>
      </c>
      <c r="EI38" s="61">
        <f t="shared" si="263"/>
        <v>5693961.6125496272</v>
      </c>
      <c r="EJ38" s="61">
        <f t="shared" si="263"/>
        <v>399069.20417096652</v>
      </c>
      <c r="EK38" s="61">
        <f t="shared" si="263"/>
        <v>0</v>
      </c>
      <c r="EL38" s="61">
        <f t="shared" si="263"/>
        <v>6065856.8529274184</v>
      </c>
      <c r="EM38" s="61">
        <f t="shared" si="263"/>
        <v>32194606.116954893</v>
      </c>
      <c r="EN38" s="61">
        <f t="shared" si="263"/>
        <v>61650677.7581494</v>
      </c>
      <c r="EO38" s="61">
        <f t="shared" si="263"/>
        <v>85027964.47990258</v>
      </c>
      <c r="EP38" s="61">
        <f t="shared" si="263"/>
        <v>84551041.771921381</v>
      </c>
      <c r="EQ38" s="61">
        <f t="shared" si="263"/>
        <v>71664158.821216732</v>
      </c>
      <c r="ER38" s="61">
        <f t="shared" si="263"/>
        <v>63656527.317990437</v>
      </c>
      <c r="ES38" s="61">
        <f t="shared" si="263"/>
        <v>39449141.075939178</v>
      </c>
      <c r="ET38" s="61">
        <f t="shared" si="263"/>
        <v>16038011.977502026</v>
      </c>
      <c r="EU38" s="61">
        <f t="shared" si="263"/>
        <v>5741151.104609591</v>
      </c>
      <c r="EV38" s="61">
        <f t="shared" si="263"/>
        <v>398911.59723494755</v>
      </c>
      <c r="EW38" s="61">
        <f t="shared" si="263"/>
        <v>0</v>
      </c>
      <c r="EX38" s="61">
        <f t="shared" si="263"/>
        <v>6085679.868911285</v>
      </c>
      <c r="EY38" s="61">
        <f t="shared" si="263"/>
        <v>32419211.711145427</v>
      </c>
      <c r="EZ38" s="61">
        <f t="shared" si="263"/>
        <v>62330394.334497027</v>
      </c>
      <c r="FA38" s="61">
        <f t="shared" si="263"/>
        <v>86134879.646106362</v>
      </c>
      <c r="FB38" s="61">
        <f t="shared" si="263"/>
        <v>85324176.646040618</v>
      </c>
      <c r="FC38" s="61">
        <f t="shared" si="263"/>
        <v>71586778.102104157</v>
      </c>
      <c r="FD38" s="61">
        <f t="shared" si="263"/>
        <v>63648601.45320446</v>
      </c>
      <c r="FE38" s="61">
        <f t="shared" si="263"/>
        <v>39881050.526712209</v>
      </c>
      <c r="FF38" s="61">
        <f t="shared" si="263"/>
        <v>16240147.889906302</v>
      </c>
      <c r="FG38" s="61">
        <f t="shared" si="263"/>
        <v>5775964.9504120536</v>
      </c>
      <c r="FH38" s="61">
        <f t="shared" si="263"/>
        <v>388302.06507858826</v>
      </c>
      <c r="FI38" s="61">
        <f t="shared" si="263"/>
        <v>0</v>
      </c>
      <c r="FJ38" s="61">
        <f t="shared" si="263"/>
        <v>6044375.4846447418</v>
      </c>
      <c r="FK38" s="61">
        <f t="shared" si="263"/>
        <v>32416917.065181416</v>
      </c>
      <c r="FL38" s="61">
        <f t="shared" si="263"/>
        <v>62621420.538686402</v>
      </c>
      <c r="FM38" s="61">
        <f t="shared" si="263"/>
        <v>86951995.431575477</v>
      </c>
      <c r="FN38" s="61">
        <f t="shared" si="263"/>
        <v>86341860.081601486</v>
      </c>
      <c r="FO38" s="61">
        <f t="shared" si="263"/>
        <v>73611183.550027862</v>
      </c>
      <c r="FP38" s="61">
        <f t="shared" si="263"/>
        <v>65284490.632823296</v>
      </c>
      <c r="FQ38" s="61">
        <f t="shared" si="263"/>
        <v>39993681.395051502</v>
      </c>
      <c r="FR38" s="61">
        <f t="shared" si="263"/>
        <v>16336896.729697904</v>
      </c>
      <c r="FS38" s="61">
        <f t="shared" si="263"/>
        <v>5744186.5517492555</v>
      </c>
      <c r="FT38" s="61">
        <f t="shared" si="263"/>
        <v>348906.38982848823</v>
      </c>
      <c r="FU38" s="61">
        <f t="shared" si="263"/>
        <v>0</v>
      </c>
      <c r="FV38" s="61">
        <f t="shared" si="263"/>
        <v>6081926.7289995411</v>
      </c>
      <c r="FW38" s="61">
        <f t="shared" si="263"/>
        <v>32510162.913910247</v>
      </c>
      <c r="FX38" s="61">
        <f t="shared" si="263"/>
        <v>62959914.99205032</v>
      </c>
      <c r="FY38" s="61">
        <f t="shared" si="263"/>
        <v>87741961.335158348</v>
      </c>
      <c r="FZ38" s="61">
        <f t="shared" si="263"/>
        <v>86963672.245917484</v>
      </c>
      <c r="GA38" s="61">
        <f t="shared" ref="GA38:IL38" si="264">GA33*GA35*GA$27</f>
        <v>72382077.680910945</v>
      </c>
      <c r="GB38" s="61">
        <f t="shared" si="264"/>
        <v>63841020.408958465</v>
      </c>
      <c r="GC38" s="61">
        <f t="shared" si="264"/>
        <v>40043941.631576367</v>
      </c>
      <c r="GD38" s="61">
        <f t="shared" si="264"/>
        <v>16293058.041711593</v>
      </c>
      <c r="GE38" s="61">
        <f t="shared" si="264"/>
        <v>5641237.6055800021</v>
      </c>
      <c r="GF38" s="61">
        <f t="shared" si="264"/>
        <v>290152.8709659297</v>
      </c>
      <c r="GG38" s="61">
        <f t="shared" si="264"/>
        <v>0</v>
      </c>
      <c r="GH38" s="61">
        <f t="shared" si="264"/>
        <v>6146281.0915995724</v>
      </c>
      <c r="GI38" s="61">
        <f t="shared" si="264"/>
        <v>32652739.547428746</v>
      </c>
      <c r="GJ38" s="61">
        <f t="shared" si="264"/>
        <v>63127597.988268293</v>
      </c>
      <c r="GK38" s="61">
        <f t="shared" si="264"/>
        <v>88049168.078693539</v>
      </c>
      <c r="GL38" s="61">
        <f t="shared" si="264"/>
        <v>87276804.724231899</v>
      </c>
      <c r="GM38" s="61">
        <f t="shared" si="264"/>
        <v>72654363.214696169</v>
      </c>
      <c r="GN38" s="61">
        <f t="shared" si="264"/>
        <v>64051817.374076791</v>
      </c>
      <c r="GO38" s="61">
        <f t="shared" si="264"/>
        <v>40158459.12675032</v>
      </c>
      <c r="GP38" s="61">
        <f t="shared" si="264"/>
        <v>16355044.609450728</v>
      </c>
      <c r="GQ38" s="61">
        <f t="shared" si="264"/>
        <v>5658813.8583474802</v>
      </c>
      <c r="GR38" s="61">
        <f t="shared" si="264"/>
        <v>283142.83677565865</v>
      </c>
      <c r="GS38" s="61">
        <f t="shared" si="264"/>
        <v>0</v>
      </c>
      <c r="GT38" s="61">
        <f t="shared" si="264"/>
        <v>6241006.1962646525</v>
      </c>
      <c r="GU38" s="61">
        <f t="shared" si="264"/>
        <v>32994874.615108307</v>
      </c>
      <c r="GV38" s="61">
        <f t="shared" si="264"/>
        <v>63560493.416313492</v>
      </c>
      <c r="GW38" s="61">
        <f t="shared" si="264"/>
        <v>88922882.714623466</v>
      </c>
      <c r="GX38" s="61">
        <f t="shared" si="264"/>
        <v>88354152.503029719</v>
      </c>
      <c r="GY38" s="61">
        <f t="shared" si="264"/>
        <v>73355185.173343033</v>
      </c>
      <c r="GZ38" s="61">
        <f t="shared" si="264"/>
        <v>64634914.987528123</v>
      </c>
      <c r="HA38" s="61">
        <f t="shared" si="264"/>
        <v>40577531.367592588</v>
      </c>
      <c r="HB38" s="61">
        <f t="shared" si="264"/>
        <v>16553493.522439184</v>
      </c>
      <c r="HC38" s="61">
        <f t="shared" si="264"/>
        <v>5742022.5158090852</v>
      </c>
      <c r="HD38" s="61">
        <f t="shared" si="264"/>
        <v>309385.963307105</v>
      </c>
      <c r="HE38" s="61">
        <f t="shared" si="264"/>
        <v>0</v>
      </c>
      <c r="HF38" s="61">
        <f t="shared" si="264"/>
        <v>6210796.5394652644</v>
      </c>
      <c r="HG38" s="61">
        <f t="shared" si="264"/>
        <v>33017303.905179828</v>
      </c>
      <c r="HH38" s="61">
        <f t="shared" si="264"/>
        <v>63817333.673936509</v>
      </c>
      <c r="HI38" s="61">
        <f t="shared" si="264"/>
        <v>89488842.315309241</v>
      </c>
      <c r="HJ38" s="61">
        <f t="shared" si="264"/>
        <v>89006827.162726045</v>
      </c>
      <c r="HK38" s="61">
        <f t="shared" si="264"/>
        <v>75162936.072409019</v>
      </c>
      <c r="HL38" s="61">
        <f t="shared" si="264"/>
        <v>66371373.766808085</v>
      </c>
      <c r="HM38" s="61">
        <f t="shared" si="264"/>
        <v>40894508.157149903</v>
      </c>
      <c r="HN38" s="61">
        <f t="shared" si="264"/>
        <v>16783491.345105365</v>
      </c>
      <c r="HO38" s="61">
        <f t="shared" si="264"/>
        <v>5833800.258773027</v>
      </c>
      <c r="HP38" s="61">
        <f t="shared" si="264"/>
        <v>334167.32033220865</v>
      </c>
      <c r="HQ38" s="61">
        <f t="shared" si="264"/>
        <v>0</v>
      </c>
      <c r="HR38" s="61">
        <f t="shared" si="264"/>
        <v>6226347.591661864</v>
      </c>
      <c r="HS38" s="61">
        <f t="shared" si="264"/>
        <v>33189950.279250145</v>
      </c>
      <c r="HT38" s="61">
        <f t="shared" si="264"/>
        <v>64045199.755405724</v>
      </c>
      <c r="HU38" s="61">
        <f t="shared" si="264"/>
        <v>89930942.166102424</v>
      </c>
      <c r="HV38" s="61">
        <f t="shared" si="264"/>
        <v>89421241.033017457</v>
      </c>
      <c r="HW38" s="61">
        <f t="shared" si="264"/>
        <v>73982168.597373396</v>
      </c>
      <c r="HX38" s="61">
        <f t="shared" si="264"/>
        <v>65307270.842076913</v>
      </c>
      <c r="HY38" s="61">
        <f t="shared" si="264"/>
        <v>41185859.31287843</v>
      </c>
      <c r="HZ38" s="61">
        <f t="shared" si="264"/>
        <v>16895280.030731205</v>
      </c>
      <c r="IA38" s="61">
        <f t="shared" si="264"/>
        <v>5878015.0423031757</v>
      </c>
      <c r="IB38" s="61">
        <f t="shared" si="264"/>
        <v>341276.72700537922</v>
      </c>
      <c r="IC38" s="61">
        <f t="shared" si="264"/>
        <v>0</v>
      </c>
      <c r="ID38" s="61">
        <f t="shared" si="264"/>
        <v>6269612.0292773349</v>
      </c>
      <c r="IE38" s="61">
        <f t="shared" si="264"/>
        <v>33369759.737784199</v>
      </c>
      <c r="IF38" s="61">
        <f t="shared" si="264"/>
        <v>64569645.94831717</v>
      </c>
      <c r="IG38" s="61">
        <f t="shared" si="264"/>
        <v>90154667.905611292</v>
      </c>
      <c r="IH38" s="61">
        <f t="shared" si="264"/>
        <v>89025878.058448151</v>
      </c>
      <c r="II38" s="61">
        <f t="shared" si="264"/>
        <v>73338754.277779371</v>
      </c>
      <c r="IJ38" s="61">
        <f t="shared" si="264"/>
        <v>64504970.641596951</v>
      </c>
      <c r="IK38" s="61">
        <f t="shared" si="264"/>
        <v>41007515.174586937</v>
      </c>
      <c r="IL38" s="61">
        <f t="shared" si="264"/>
        <v>16849502.561156858</v>
      </c>
      <c r="IM38" s="61">
        <f t="shared" ref="IM38:KX38" si="265">IM33*IM35*IM$27</f>
        <v>5845455.1381282657</v>
      </c>
      <c r="IN38" s="61">
        <f t="shared" si="265"/>
        <v>384654.64750754467</v>
      </c>
      <c r="IO38" s="61">
        <f t="shared" si="265"/>
        <v>0</v>
      </c>
      <c r="IP38" s="61">
        <f t="shared" si="265"/>
        <v>6261614.8787692338</v>
      </c>
      <c r="IQ38" s="61">
        <f t="shared" si="265"/>
        <v>33156681.064847976</v>
      </c>
      <c r="IR38" s="61">
        <f t="shared" si="265"/>
        <v>64057230.227215089</v>
      </c>
      <c r="IS38" s="61">
        <f t="shared" si="265"/>
        <v>90778055.588359132</v>
      </c>
      <c r="IT38" s="61">
        <f t="shared" si="265"/>
        <v>90631759.822584048</v>
      </c>
      <c r="IU38" s="61">
        <f t="shared" si="265"/>
        <v>74644087.43336992</v>
      </c>
      <c r="IV38" s="61">
        <f t="shared" si="265"/>
        <v>65616888.546797082</v>
      </c>
      <c r="IW38" s="61">
        <f t="shared" si="265"/>
        <v>41653075.332295462</v>
      </c>
      <c r="IX38" s="61">
        <f t="shared" si="265"/>
        <v>17086401.879960664</v>
      </c>
      <c r="IY38" s="61">
        <f t="shared" si="265"/>
        <v>5927452.5100851785</v>
      </c>
      <c r="IZ38" s="61">
        <f t="shared" si="265"/>
        <v>378573.06362716854</v>
      </c>
      <c r="JA38" s="61">
        <f t="shared" si="265"/>
        <v>0</v>
      </c>
      <c r="JB38" s="61">
        <f t="shared" si="265"/>
        <v>6329347.8037878443</v>
      </c>
      <c r="JC38" s="61">
        <f t="shared" si="265"/>
        <v>33645826.883557595</v>
      </c>
      <c r="JD38" s="61">
        <f t="shared" si="265"/>
        <v>65383394.953026257</v>
      </c>
      <c r="JE38" s="61">
        <f t="shared" si="265"/>
        <v>91792246.318997607</v>
      </c>
      <c r="JF38" s="61">
        <f t="shared" si="265"/>
        <v>90666683.793568477</v>
      </c>
      <c r="JG38" s="61">
        <f t="shared" si="265"/>
        <v>76104113.392805368</v>
      </c>
      <c r="JH38" s="61">
        <f t="shared" si="265"/>
        <v>67170331.018918306</v>
      </c>
      <c r="JI38" s="61">
        <f t="shared" si="265"/>
        <v>41754065.56994845</v>
      </c>
      <c r="JJ38" s="61">
        <f t="shared" si="265"/>
        <v>17154104.957932252</v>
      </c>
      <c r="JK38" s="61">
        <f t="shared" si="265"/>
        <v>5947328.5434815064</v>
      </c>
      <c r="JL38" s="61">
        <f t="shared" si="265"/>
        <v>388977.72603529505</v>
      </c>
      <c r="JM38" s="61">
        <f t="shared" si="265"/>
        <v>0</v>
      </c>
      <c r="JN38" s="61">
        <f t="shared" si="265"/>
        <v>6379693.0155276805</v>
      </c>
      <c r="JO38" s="61">
        <f t="shared" si="265"/>
        <v>33765892.164170966</v>
      </c>
      <c r="JP38" s="61">
        <f t="shared" si="265"/>
        <v>65236483.842886083</v>
      </c>
      <c r="JQ38" s="61">
        <f t="shared" si="265"/>
        <v>91912606.293272734</v>
      </c>
      <c r="JR38" s="61">
        <f t="shared" si="265"/>
        <v>91250644.628549188</v>
      </c>
      <c r="JS38" s="61">
        <f t="shared" si="265"/>
        <v>75020416.913343504</v>
      </c>
      <c r="JT38" s="61">
        <f t="shared" si="265"/>
        <v>66039943.369691305</v>
      </c>
      <c r="JU38" s="61">
        <f t="shared" si="265"/>
        <v>42038214.580532134</v>
      </c>
      <c r="JV38" s="61">
        <f t="shared" si="265"/>
        <v>17175352.149675347</v>
      </c>
      <c r="JW38" s="61">
        <f t="shared" si="265"/>
        <v>5922753.8465083549</v>
      </c>
      <c r="JX38" s="61">
        <f t="shared" si="265"/>
        <v>381502.59956755495</v>
      </c>
      <c r="JY38" s="61">
        <f t="shared" si="265"/>
        <v>0</v>
      </c>
      <c r="JZ38" s="61">
        <f t="shared" si="265"/>
        <v>6360124.2917503482</v>
      </c>
      <c r="KA38" s="61">
        <f t="shared" si="265"/>
        <v>33863794.399090387</v>
      </c>
      <c r="KB38" s="61">
        <f t="shared" si="265"/>
        <v>65555309.149267912</v>
      </c>
      <c r="KC38" s="61">
        <f t="shared" si="265"/>
        <v>92476354.310562789</v>
      </c>
      <c r="KD38" s="61">
        <f t="shared" si="265"/>
        <v>91858589.440781415</v>
      </c>
      <c r="KE38" s="61">
        <f t="shared" si="265"/>
        <v>75379393.350421116</v>
      </c>
      <c r="KF38" s="61">
        <f t="shared" si="265"/>
        <v>66390651.594589084</v>
      </c>
      <c r="KG38" s="61">
        <f t="shared" si="265"/>
        <v>42316883.509913541</v>
      </c>
      <c r="KH38" s="61">
        <f t="shared" si="265"/>
        <v>17306988.744000778</v>
      </c>
      <c r="KI38" s="61">
        <f t="shared" si="265"/>
        <v>5995184.3725029724</v>
      </c>
      <c r="KJ38" s="61">
        <f t="shared" si="265"/>
        <v>406058.30578073865</v>
      </c>
      <c r="KK38" s="61">
        <f t="shared" si="265"/>
        <v>0</v>
      </c>
      <c r="KL38" s="61">
        <f t="shared" si="265"/>
        <v>6381181.9365635365</v>
      </c>
      <c r="KM38" s="61">
        <f t="shared" si="265"/>
        <v>34073934.440698132</v>
      </c>
      <c r="KN38" s="61">
        <f t="shared" si="265"/>
        <v>66121571.694159873</v>
      </c>
      <c r="KO38" s="61">
        <f t="shared" si="265"/>
        <v>93345151.641104028</v>
      </c>
      <c r="KP38" s="61">
        <f t="shared" si="265"/>
        <v>92400385.430961609</v>
      </c>
      <c r="KQ38" s="61">
        <f t="shared" si="265"/>
        <v>75537224.391474158</v>
      </c>
      <c r="KR38" s="61">
        <f t="shared" si="265"/>
        <v>66649137.477215022</v>
      </c>
      <c r="KS38" s="61">
        <f t="shared" si="265"/>
        <v>42536268.2710049</v>
      </c>
      <c r="KT38" s="61">
        <f t="shared" si="265"/>
        <v>17350336.579435684</v>
      </c>
      <c r="KU38" s="61">
        <f t="shared" si="265"/>
        <v>5988092.3368288986</v>
      </c>
      <c r="KV38" s="61">
        <f t="shared" si="265"/>
        <v>385829.23603469692</v>
      </c>
      <c r="KW38" s="61">
        <f t="shared" si="265"/>
        <v>0</v>
      </c>
      <c r="KX38" s="61">
        <f t="shared" si="265"/>
        <v>6443847.1648063622</v>
      </c>
      <c r="KY38" s="61">
        <f t="shared" ref="KY38:MK38" si="266">KY33*KY35*KY$27</f>
        <v>34373085.77245947</v>
      </c>
      <c r="KZ38" s="61">
        <f t="shared" si="266"/>
        <v>66769297.923998989</v>
      </c>
      <c r="LA38" s="61">
        <f t="shared" si="266"/>
        <v>94062531.2429277</v>
      </c>
      <c r="LB38" s="61">
        <f t="shared" si="266"/>
        <v>92959865.693850085</v>
      </c>
      <c r="LC38" s="61">
        <f t="shared" si="266"/>
        <v>77381504.809570879</v>
      </c>
      <c r="LD38" s="61">
        <f t="shared" si="266"/>
        <v>68405253.303779334</v>
      </c>
      <c r="LE38" s="61">
        <f t="shared" si="266"/>
        <v>42751750.642347977</v>
      </c>
      <c r="LF38" s="61">
        <f t="shared" si="266"/>
        <v>17465084.680517945</v>
      </c>
      <c r="LG38" s="61">
        <f t="shared" si="266"/>
        <v>6057996.4712959602</v>
      </c>
      <c r="LH38" s="61">
        <f t="shared" si="266"/>
        <v>429528.68874708563</v>
      </c>
      <c r="LI38" s="61">
        <f t="shared" si="266"/>
        <v>0</v>
      </c>
      <c r="LJ38" s="61">
        <f t="shared" si="266"/>
        <v>6439073.3286353275</v>
      </c>
      <c r="LK38" s="61">
        <f t="shared" si="266"/>
        <v>34442268.508459844</v>
      </c>
      <c r="LL38" s="61">
        <f t="shared" si="266"/>
        <v>66902738.555960439</v>
      </c>
      <c r="LM38" s="61">
        <f t="shared" si="266"/>
        <v>94842856.884593651</v>
      </c>
      <c r="LN38" s="61">
        <f t="shared" si="266"/>
        <v>94162835.427864715</v>
      </c>
      <c r="LO38" s="61">
        <f t="shared" si="266"/>
        <v>76683730.882855996</v>
      </c>
      <c r="LP38" s="61">
        <f t="shared" si="266"/>
        <v>67280170.365801692</v>
      </c>
      <c r="LQ38" s="61">
        <f t="shared" si="266"/>
        <v>42939791.88701614</v>
      </c>
      <c r="LR38" s="61">
        <f t="shared" si="266"/>
        <v>17600529.707252394</v>
      </c>
      <c r="LS38" s="61">
        <f t="shared" si="266"/>
        <v>6124605.603492666</v>
      </c>
      <c r="LT38" s="61">
        <f t="shared" si="266"/>
        <v>440235.20330071636</v>
      </c>
      <c r="LU38" s="61">
        <f t="shared" si="266"/>
        <v>0</v>
      </c>
      <c r="LV38" s="61">
        <f t="shared" si="266"/>
        <v>6477016.5885989964</v>
      </c>
      <c r="LW38" s="61">
        <f t="shared" si="266"/>
        <v>34673900.999793842</v>
      </c>
      <c r="LX38" s="61">
        <f t="shared" si="266"/>
        <v>67426152.0288461</v>
      </c>
      <c r="LY38" s="61">
        <f t="shared" si="266"/>
        <v>95846621.721484095</v>
      </c>
      <c r="LZ38" s="61">
        <f t="shared" si="266"/>
        <v>95002851.38937211</v>
      </c>
      <c r="MA38" s="61">
        <f t="shared" si="266"/>
        <v>76849515.836579323</v>
      </c>
      <c r="MB38" s="61">
        <f t="shared" si="266"/>
        <v>67270564.771071106</v>
      </c>
      <c r="MC38" s="61">
        <f t="shared" si="266"/>
        <v>42875612.49941694</v>
      </c>
      <c r="MD38" s="61">
        <f t="shared" si="266"/>
        <v>17612796.527898293</v>
      </c>
      <c r="ME38" s="61">
        <f t="shared" si="266"/>
        <v>6166721.4330122443</v>
      </c>
      <c r="MF38" s="61">
        <f t="shared" si="266"/>
        <v>437551.55141071975</v>
      </c>
      <c r="MG38" s="61">
        <f t="shared" si="266"/>
        <v>0</v>
      </c>
      <c r="MH38" s="61">
        <f t="shared" si="266"/>
        <v>6504491.7996738022</v>
      </c>
      <c r="MI38" s="61">
        <f t="shared" si="266"/>
        <v>34791178.952888012</v>
      </c>
      <c r="MJ38" s="61">
        <f t="shared" si="266"/>
        <v>67756620.944930017</v>
      </c>
      <c r="MK38" s="61">
        <f t="shared" si="266"/>
        <v>96691201.898075044</v>
      </c>
      <c r="ML38" s="61"/>
      <c r="MM38" s="61"/>
      <c r="MN38" s="61"/>
    </row>
    <row r="39" spans="1:352" s="65" customFormat="1" ht="12" x14ac:dyDescent="0.2">
      <c r="A39" s="62" t="s">
        <v>42</v>
      </c>
      <c r="B39" s="63">
        <f t="shared" ref="B39:BA39" si="267">SUM(B37:B38)-B30</f>
        <v>0</v>
      </c>
      <c r="C39" s="63">
        <f t="shared" si="267"/>
        <v>0</v>
      </c>
      <c r="D39" s="63">
        <f t="shared" si="267"/>
        <v>0</v>
      </c>
      <c r="E39" s="63">
        <f t="shared" si="267"/>
        <v>0</v>
      </c>
      <c r="F39" s="63">
        <f t="shared" si="267"/>
        <v>0</v>
      </c>
      <c r="G39" s="63">
        <f t="shared" si="267"/>
        <v>0</v>
      </c>
      <c r="H39" s="63">
        <f t="shared" si="267"/>
        <v>0</v>
      </c>
      <c r="I39" s="63">
        <f t="shared" si="267"/>
        <v>0</v>
      </c>
      <c r="J39" s="63">
        <f t="shared" si="267"/>
        <v>0</v>
      </c>
      <c r="K39" s="63">
        <f t="shared" si="267"/>
        <v>0</v>
      </c>
      <c r="L39" s="63">
        <f t="shared" si="267"/>
        <v>0</v>
      </c>
      <c r="M39" s="63">
        <f t="shared" si="267"/>
        <v>0</v>
      </c>
      <c r="N39" s="63">
        <f t="shared" si="267"/>
        <v>0</v>
      </c>
      <c r="O39" s="63">
        <f t="shared" si="267"/>
        <v>0</v>
      </c>
      <c r="P39" s="63">
        <f t="shared" si="267"/>
        <v>0</v>
      </c>
      <c r="Q39" s="63">
        <f t="shared" si="267"/>
        <v>0</v>
      </c>
      <c r="R39" s="63">
        <f t="shared" si="267"/>
        <v>0</v>
      </c>
      <c r="S39" s="63">
        <f t="shared" si="267"/>
        <v>0</v>
      </c>
      <c r="T39" s="63">
        <f t="shared" si="267"/>
        <v>0</v>
      </c>
      <c r="U39" s="63">
        <f t="shared" si="267"/>
        <v>0</v>
      </c>
      <c r="V39" s="63">
        <f t="shared" si="267"/>
        <v>0</v>
      </c>
      <c r="W39" s="63">
        <f t="shared" si="267"/>
        <v>0</v>
      </c>
      <c r="X39" s="63">
        <f t="shared" si="267"/>
        <v>0</v>
      </c>
      <c r="Y39" s="63">
        <f t="shared" si="267"/>
        <v>0</v>
      </c>
      <c r="Z39" s="63">
        <f t="shared" si="267"/>
        <v>0</v>
      </c>
      <c r="AA39" s="63">
        <f t="shared" si="267"/>
        <v>0</v>
      </c>
      <c r="AB39" s="63">
        <f t="shared" si="267"/>
        <v>0</v>
      </c>
      <c r="AC39" s="63">
        <f t="shared" si="267"/>
        <v>0</v>
      </c>
      <c r="AD39" s="63">
        <f t="shared" si="267"/>
        <v>0</v>
      </c>
      <c r="AE39" s="63">
        <f t="shared" si="267"/>
        <v>0</v>
      </c>
      <c r="AF39" s="63">
        <f t="shared" si="267"/>
        <v>0</v>
      </c>
      <c r="AG39" s="63">
        <f t="shared" si="267"/>
        <v>0</v>
      </c>
      <c r="AH39" s="63">
        <f t="shared" si="267"/>
        <v>0</v>
      </c>
      <c r="AI39" s="63">
        <f t="shared" si="267"/>
        <v>0</v>
      </c>
      <c r="AJ39" s="63">
        <f t="shared" si="267"/>
        <v>0</v>
      </c>
      <c r="AK39" s="63">
        <f t="shared" si="267"/>
        <v>0</v>
      </c>
      <c r="AL39" s="63">
        <f t="shared" si="267"/>
        <v>0</v>
      </c>
      <c r="AM39" s="63">
        <f t="shared" si="267"/>
        <v>0</v>
      </c>
      <c r="AN39" s="63">
        <f t="shared" si="267"/>
        <v>0</v>
      </c>
      <c r="AO39" s="63">
        <f t="shared" si="267"/>
        <v>0</v>
      </c>
      <c r="AP39" s="63">
        <f t="shared" si="267"/>
        <v>0</v>
      </c>
      <c r="AQ39" s="63">
        <f t="shared" si="267"/>
        <v>0</v>
      </c>
      <c r="AR39" s="63">
        <f t="shared" si="267"/>
        <v>0</v>
      </c>
      <c r="AS39" s="63">
        <f t="shared" si="267"/>
        <v>0</v>
      </c>
      <c r="AT39" s="63">
        <f t="shared" si="267"/>
        <v>0</v>
      </c>
      <c r="AU39" s="63">
        <f t="shared" si="267"/>
        <v>0</v>
      </c>
      <c r="AV39" s="63">
        <f t="shared" si="267"/>
        <v>0</v>
      </c>
      <c r="AW39" s="63">
        <f t="shared" si="267"/>
        <v>0</v>
      </c>
      <c r="AX39" s="63">
        <f t="shared" si="267"/>
        <v>0</v>
      </c>
      <c r="AY39" s="63">
        <f t="shared" si="267"/>
        <v>0</v>
      </c>
      <c r="AZ39" s="63">
        <f t="shared" si="267"/>
        <v>0</v>
      </c>
      <c r="BA39" s="63">
        <f t="shared" si="267"/>
        <v>0</v>
      </c>
      <c r="BB39" s="63">
        <f t="shared" ref="BB39:DM39" si="268">SUM(BB37:BB38)-BB30</f>
        <v>0</v>
      </c>
      <c r="BC39" s="63">
        <f t="shared" si="268"/>
        <v>0</v>
      </c>
      <c r="BD39" s="63">
        <f t="shared" si="268"/>
        <v>0</v>
      </c>
      <c r="BE39" s="63">
        <f t="shared" si="268"/>
        <v>0</v>
      </c>
      <c r="BF39" s="63">
        <f t="shared" si="268"/>
        <v>0</v>
      </c>
      <c r="BG39" s="63">
        <f t="shared" si="268"/>
        <v>0</v>
      </c>
      <c r="BH39" s="63">
        <f t="shared" si="268"/>
        <v>0</v>
      </c>
      <c r="BI39" s="63">
        <f t="shared" si="268"/>
        <v>0</v>
      </c>
      <c r="BJ39" s="63">
        <f t="shared" si="268"/>
        <v>0</v>
      </c>
      <c r="BK39" s="63">
        <f t="shared" si="268"/>
        <v>0</v>
      </c>
      <c r="BL39" s="63">
        <f t="shared" si="268"/>
        <v>0</v>
      </c>
      <c r="BM39" s="63">
        <f t="shared" si="268"/>
        <v>0</v>
      </c>
      <c r="BN39" s="63">
        <f t="shared" si="268"/>
        <v>0</v>
      </c>
      <c r="BO39" s="63">
        <f t="shared" si="268"/>
        <v>0</v>
      </c>
      <c r="BP39" s="63">
        <f t="shared" si="268"/>
        <v>0</v>
      </c>
      <c r="BQ39" s="63">
        <f t="shared" si="268"/>
        <v>0</v>
      </c>
      <c r="BR39" s="63">
        <f t="shared" si="268"/>
        <v>0</v>
      </c>
      <c r="BS39" s="63">
        <f t="shared" si="268"/>
        <v>0</v>
      </c>
      <c r="BT39" s="63">
        <f t="shared" si="268"/>
        <v>0</v>
      </c>
      <c r="BU39" s="63">
        <f t="shared" si="268"/>
        <v>0</v>
      </c>
      <c r="BV39" s="63">
        <f t="shared" si="268"/>
        <v>0</v>
      </c>
      <c r="BW39" s="63">
        <f t="shared" si="268"/>
        <v>0</v>
      </c>
      <c r="BX39" s="63">
        <f t="shared" si="268"/>
        <v>0</v>
      </c>
      <c r="BY39" s="63">
        <f t="shared" si="268"/>
        <v>0</v>
      </c>
      <c r="BZ39" s="63">
        <f t="shared" si="268"/>
        <v>0</v>
      </c>
      <c r="CA39" s="63">
        <f t="shared" si="268"/>
        <v>0</v>
      </c>
      <c r="CB39" s="63">
        <f t="shared" si="268"/>
        <v>0</v>
      </c>
      <c r="CC39" s="63">
        <f t="shared" si="268"/>
        <v>0</v>
      </c>
      <c r="CD39" s="63">
        <f t="shared" si="268"/>
        <v>0</v>
      </c>
      <c r="CE39" s="63">
        <f t="shared" si="268"/>
        <v>0</v>
      </c>
      <c r="CF39" s="63">
        <f t="shared" si="268"/>
        <v>0</v>
      </c>
      <c r="CG39" s="63">
        <f t="shared" si="268"/>
        <v>0</v>
      </c>
      <c r="CH39" s="63">
        <f t="shared" si="268"/>
        <v>0</v>
      </c>
      <c r="CI39" s="63">
        <f t="shared" si="268"/>
        <v>0</v>
      </c>
      <c r="CJ39" s="63">
        <f t="shared" si="268"/>
        <v>0</v>
      </c>
      <c r="CK39" s="63">
        <f t="shared" si="268"/>
        <v>0</v>
      </c>
      <c r="CL39" s="63">
        <f t="shared" si="268"/>
        <v>0</v>
      </c>
      <c r="CM39" s="63">
        <f t="shared" si="268"/>
        <v>0</v>
      </c>
      <c r="CN39" s="63">
        <f t="shared" si="268"/>
        <v>0</v>
      </c>
      <c r="CO39" s="63">
        <f t="shared" si="268"/>
        <v>0</v>
      </c>
      <c r="CP39" s="63">
        <f t="shared" si="268"/>
        <v>0</v>
      </c>
      <c r="CQ39" s="63">
        <f t="shared" si="268"/>
        <v>0</v>
      </c>
      <c r="CR39" s="63">
        <f t="shared" si="268"/>
        <v>0</v>
      </c>
      <c r="CS39" s="63">
        <f t="shared" si="268"/>
        <v>0</v>
      </c>
      <c r="CT39" s="63">
        <f t="shared" si="268"/>
        <v>0</v>
      </c>
      <c r="CU39" s="63">
        <f t="shared" si="268"/>
        <v>0</v>
      </c>
      <c r="CV39" s="63">
        <f t="shared" si="268"/>
        <v>0</v>
      </c>
      <c r="CW39" s="63">
        <f t="shared" si="268"/>
        <v>0</v>
      </c>
      <c r="CX39" s="63">
        <f t="shared" si="268"/>
        <v>0</v>
      </c>
      <c r="CY39" s="63">
        <f t="shared" si="268"/>
        <v>0</v>
      </c>
      <c r="CZ39" s="63">
        <f t="shared" si="268"/>
        <v>0</v>
      </c>
      <c r="DA39" s="63">
        <f t="shared" si="268"/>
        <v>0</v>
      </c>
      <c r="DB39" s="63">
        <f t="shared" si="268"/>
        <v>0</v>
      </c>
      <c r="DC39" s="63">
        <f t="shared" si="268"/>
        <v>0</v>
      </c>
      <c r="DD39" s="63">
        <f t="shared" si="268"/>
        <v>0</v>
      </c>
      <c r="DE39" s="63">
        <f t="shared" si="268"/>
        <v>0</v>
      </c>
      <c r="DF39" s="63">
        <f t="shared" si="268"/>
        <v>0</v>
      </c>
      <c r="DG39" s="63">
        <f t="shared" si="268"/>
        <v>0</v>
      </c>
      <c r="DH39" s="63">
        <f t="shared" si="268"/>
        <v>0</v>
      </c>
      <c r="DI39" s="63">
        <f t="shared" si="268"/>
        <v>0</v>
      </c>
      <c r="DJ39" s="63">
        <f t="shared" si="268"/>
        <v>0</v>
      </c>
      <c r="DK39" s="63">
        <f t="shared" si="268"/>
        <v>0</v>
      </c>
      <c r="DL39" s="63">
        <f t="shared" si="268"/>
        <v>0</v>
      </c>
      <c r="DM39" s="63">
        <f t="shared" si="268"/>
        <v>0</v>
      </c>
      <c r="DN39" s="63">
        <f t="shared" ref="DN39:FY39" si="269">SUM(DN37:DN38)-DN30</f>
        <v>0</v>
      </c>
      <c r="DO39" s="63">
        <f t="shared" si="269"/>
        <v>0</v>
      </c>
      <c r="DP39" s="63">
        <f t="shared" si="269"/>
        <v>0</v>
      </c>
      <c r="DQ39" s="63">
        <f t="shared" si="269"/>
        <v>0</v>
      </c>
      <c r="DR39" s="63">
        <f t="shared" si="269"/>
        <v>0</v>
      </c>
      <c r="DS39" s="63">
        <f t="shared" si="269"/>
        <v>0</v>
      </c>
      <c r="DT39" s="63">
        <f t="shared" si="269"/>
        <v>0</v>
      </c>
      <c r="DU39" s="63">
        <f t="shared" si="269"/>
        <v>0</v>
      </c>
      <c r="DV39" s="63">
        <f t="shared" si="269"/>
        <v>0</v>
      </c>
      <c r="DW39" s="63">
        <f t="shared" si="269"/>
        <v>0</v>
      </c>
      <c r="DX39" s="63">
        <f t="shared" si="269"/>
        <v>0</v>
      </c>
      <c r="DY39" s="63">
        <f t="shared" si="269"/>
        <v>0</v>
      </c>
      <c r="DZ39" s="63">
        <f t="shared" si="269"/>
        <v>0</v>
      </c>
      <c r="EA39" s="63">
        <f t="shared" si="269"/>
        <v>0</v>
      </c>
      <c r="EB39" s="63">
        <f t="shared" si="269"/>
        <v>0</v>
      </c>
      <c r="EC39" s="63">
        <f t="shared" si="269"/>
        <v>0</v>
      </c>
      <c r="ED39" s="63">
        <f t="shared" si="269"/>
        <v>0</v>
      </c>
      <c r="EE39" s="63">
        <f t="shared" si="269"/>
        <v>0</v>
      </c>
      <c r="EF39" s="63">
        <f t="shared" si="269"/>
        <v>0</v>
      </c>
      <c r="EG39" s="63">
        <f t="shared" si="269"/>
        <v>0</v>
      </c>
      <c r="EH39" s="63">
        <f t="shared" si="269"/>
        <v>0</v>
      </c>
      <c r="EI39" s="63">
        <f t="shared" si="269"/>
        <v>0</v>
      </c>
      <c r="EJ39" s="63">
        <f t="shared" si="269"/>
        <v>0</v>
      </c>
      <c r="EK39" s="63">
        <f t="shared" si="269"/>
        <v>0</v>
      </c>
      <c r="EL39" s="63">
        <f t="shared" si="269"/>
        <v>0</v>
      </c>
      <c r="EM39" s="63">
        <f t="shared" si="269"/>
        <v>0</v>
      </c>
      <c r="EN39" s="63">
        <f t="shared" si="269"/>
        <v>0</v>
      </c>
      <c r="EO39" s="63">
        <f t="shared" si="269"/>
        <v>0</v>
      </c>
      <c r="EP39" s="63">
        <f t="shared" si="269"/>
        <v>0</v>
      </c>
      <c r="EQ39" s="63">
        <f t="shared" si="269"/>
        <v>0</v>
      </c>
      <c r="ER39" s="63">
        <f t="shared" si="269"/>
        <v>0</v>
      </c>
      <c r="ES39" s="63">
        <f t="shared" si="269"/>
        <v>0</v>
      </c>
      <c r="ET39" s="63">
        <f t="shared" si="269"/>
        <v>0</v>
      </c>
      <c r="EU39" s="63">
        <f t="shared" si="269"/>
        <v>0</v>
      </c>
      <c r="EV39" s="63">
        <f t="shared" si="269"/>
        <v>0</v>
      </c>
      <c r="EW39" s="63">
        <f t="shared" si="269"/>
        <v>0</v>
      </c>
      <c r="EX39" s="63">
        <f t="shared" si="269"/>
        <v>0</v>
      </c>
      <c r="EY39" s="63">
        <f t="shared" si="269"/>
        <v>0</v>
      </c>
      <c r="EZ39" s="63">
        <f t="shared" si="269"/>
        <v>0</v>
      </c>
      <c r="FA39" s="63">
        <f t="shared" si="269"/>
        <v>0</v>
      </c>
      <c r="FB39" s="63">
        <f t="shared" si="269"/>
        <v>0</v>
      </c>
      <c r="FC39" s="63">
        <f t="shared" si="269"/>
        <v>0</v>
      </c>
      <c r="FD39" s="63">
        <f t="shared" si="269"/>
        <v>0</v>
      </c>
      <c r="FE39" s="63">
        <f t="shared" si="269"/>
        <v>0</v>
      </c>
      <c r="FF39" s="63">
        <f t="shared" si="269"/>
        <v>0</v>
      </c>
      <c r="FG39" s="63">
        <f t="shared" si="269"/>
        <v>0</v>
      </c>
      <c r="FH39" s="63">
        <f t="shared" si="269"/>
        <v>0</v>
      </c>
      <c r="FI39" s="63">
        <f t="shared" si="269"/>
        <v>0</v>
      </c>
      <c r="FJ39" s="63">
        <f t="shared" si="269"/>
        <v>0</v>
      </c>
      <c r="FK39" s="63">
        <f t="shared" si="269"/>
        <v>0</v>
      </c>
      <c r="FL39" s="63">
        <f t="shared" si="269"/>
        <v>0</v>
      </c>
      <c r="FM39" s="63">
        <f t="shared" si="269"/>
        <v>0</v>
      </c>
      <c r="FN39" s="63">
        <f t="shared" si="269"/>
        <v>0</v>
      </c>
      <c r="FO39" s="63">
        <f t="shared" si="269"/>
        <v>0</v>
      </c>
      <c r="FP39" s="63">
        <f t="shared" si="269"/>
        <v>0</v>
      </c>
      <c r="FQ39" s="63">
        <f t="shared" si="269"/>
        <v>0</v>
      </c>
      <c r="FR39" s="63">
        <f t="shared" si="269"/>
        <v>0</v>
      </c>
      <c r="FS39" s="63">
        <f t="shared" si="269"/>
        <v>0</v>
      </c>
      <c r="FT39" s="63">
        <f t="shared" si="269"/>
        <v>0</v>
      </c>
      <c r="FU39" s="63">
        <f t="shared" si="269"/>
        <v>0</v>
      </c>
      <c r="FV39" s="63">
        <f t="shared" si="269"/>
        <v>0</v>
      </c>
      <c r="FW39" s="63">
        <f t="shared" si="269"/>
        <v>0</v>
      </c>
      <c r="FX39" s="63">
        <f t="shared" si="269"/>
        <v>0</v>
      </c>
      <c r="FY39" s="63">
        <f t="shared" si="269"/>
        <v>0</v>
      </c>
      <c r="FZ39" s="63">
        <f t="shared" ref="FZ39:IK39" si="270">SUM(FZ37:FZ38)-FZ30</f>
        <v>0</v>
      </c>
      <c r="GA39" s="63">
        <f t="shared" si="270"/>
        <v>0</v>
      </c>
      <c r="GB39" s="63">
        <f t="shared" si="270"/>
        <v>0</v>
      </c>
      <c r="GC39" s="63">
        <f t="shared" si="270"/>
        <v>0</v>
      </c>
      <c r="GD39" s="63">
        <f t="shared" si="270"/>
        <v>0</v>
      </c>
      <c r="GE39" s="63">
        <f t="shared" si="270"/>
        <v>0</v>
      </c>
      <c r="GF39" s="63">
        <f t="shared" si="270"/>
        <v>0</v>
      </c>
      <c r="GG39" s="63">
        <f t="shared" si="270"/>
        <v>0</v>
      </c>
      <c r="GH39" s="63">
        <f t="shared" si="270"/>
        <v>0</v>
      </c>
      <c r="GI39" s="63">
        <f t="shared" si="270"/>
        <v>0</v>
      </c>
      <c r="GJ39" s="63">
        <f t="shared" si="270"/>
        <v>0</v>
      </c>
      <c r="GK39" s="63">
        <f t="shared" si="270"/>
        <v>0</v>
      </c>
      <c r="GL39" s="63">
        <f t="shared" si="270"/>
        <v>0</v>
      </c>
      <c r="GM39" s="63">
        <f t="shared" si="270"/>
        <v>0</v>
      </c>
      <c r="GN39" s="63">
        <f t="shared" si="270"/>
        <v>0</v>
      </c>
      <c r="GO39" s="63">
        <f t="shared" si="270"/>
        <v>0</v>
      </c>
      <c r="GP39" s="63">
        <f t="shared" si="270"/>
        <v>0</v>
      </c>
      <c r="GQ39" s="63">
        <f t="shared" si="270"/>
        <v>0</v>
      </c>
      <c r="GR39" s="63">
        <f t="shared" si="270"/>
        <v>0</v>
      </c>
      <c r="GS39" s="63">
        <f t="shared" si="270"/>
        <v>0</v>
      </c>
      <c r="GT39" s="63">
        <f t="shared" si="270"/>
        <v>0</v>
      </c>
      <c r="GU39" s="63">
        <f t="shared" si="270"/>
        <v>0</v>
      </c>
      <c r="GV39" s="63">
        <f t="shared" si="270"/>
        <v>0</v>
      </c>
      <c r="GW39" s="63">
        <f t="shared" si="270"/>
        <v>0</v>
      </c>
      <c r="GX39" s="63">
        <f t="shared" si="270"/>
        <v>0</v>
      </c>
      <c r="GY39" s="63">
        <f t="shared" si="270"/>
        <v>0</v>
      </c>
      <c r="GZ39" s="63">
        <f t="shared" si="270"/>
        <v>0</v>
      </c>
      <c r="HA39" s="63">
        <f t="shared" si="270"/>
        <v>0</v>
      </c>
      <c r="HB39" s="63">
        <f t="shared" si="270"/>
        <v>0</v>
      </c>
      <c r="HC39" s="63">
        <f t="shared" si="270"/>
        <v>0</v>
      </c>
      <c r="HD39" s="63">
        <f t="shared" si="270"/>
        <v>0</v>
      </c>
      <c r="HE39" s="63">
        <f t="shared" si="270"/>
        <v>0</v>
      </c>
      <c r="HF39" s="63">
        <f t="shared" si="270"/>
        <v>0</v>
      </c>
      <c r="HG39" s="63">
        <f t="shared" si="270"/>
        <v>0</v>
      </c>
      <c r="HH39" s="63">
        <f t="shared" si="270"/>
        <v>0</v>
      </c>
      <c r="HI39" s="63">
        <f t="shared" si="270"/>
        <v>0</v>
      </c>
      <c r="HJ39" s="63">
        <f t="shared" si="270"/>
        <v>0</v>
      </c>
      <c r="HK39" s="63">
        <f t="shared" si="270"/>
        <v>0</v>
      </c>
      <c r="HL39" s="63">
        <f t="shared" si="270"/>
        <v>0</v>
      </c>
      <c r="HM39" s="63">
        <f t="shared" si="270"/>
        <v>0</v>
      </c>
      <c r="HN39" s="63">
        <f t="shared" si="270"/>
        <v>0</v>
      </c>
      <c r="HO39" s="63">
        <f t="shared" si="270"/>
        <v>0</v>
      </c>
      <c r="HP39" s="63">
        <f t="shared" si="270"/>
        <v>0</v>
      </c>
      <c r="HQ39" s="63">
        <f t="shared" si="270"/>
        <v>0</v>
      </c>
      <c r="HR39" s="63">
        <f t="shared" si="270"/>
        <v>0</v>
      </c>
      <c r="HS39" s="63">
        <f t="shared" si="270"/>
        <v>0</v>
      </c>
      <c r="HT39" s="63">
        <f t="shared" si="270"/>
        <v>0</v>
      </c>
      <c r="HU39" s="63">
        <f t="shared" si="270"/>
        <v>0</v>
      </c>
      <c r="HV39" s="63">
        <f t="shared" si="270"/>
        <v>0</v>
      </c>
      <c r="HW39" s="63">
        <f t="shared" si="270"/>
        <v>0</v>
      </c>
      <c r="HX39" s="63">
        <f t="shared" si="270"/>
        <v>0</v>
      </c>
      <c r="HY39" s="63">
        <f t="shared" si="270"/>
        <v>0</v>
      </c>
      <c r="HZ39" s="63">
        <f t="shared" si="270"/>
        <v>0</v>
      </c>
      <c r="IA39" s="63">
        <f t="shared" si="270"/>
        <v>0</v>
      </c>
      <c r="IB39" s="63">
        <f t="shared" si="270"/>
        <v>0</v>
      </c>
      <c r="IC39" s="63">
        <f t="shared" si="270"/>
        <v>0</v>
      </c>
      <c r="ID39" s="63">
        <f t="shared" si="270"/>
        <v>0</v>
      </c>
      <c r="IE39" s="63">
        <f t="shared" si="270"/>
        <v>0</v>
      </c>
      <c r="IF39" s="63">
        <f t="shared" si="270"/>
        <v>0</v>
      </c>
      <c r="IG39" s="63">
        <f t="shared" si="270"/>
        <v>0</v>
      </c>
      <c r="IH39" s="63">
        <f t="shared" si="270"/>
        <v>0</v>
      </c>
      <c r="II39" s="63">
        <f t="shared" si="270"/>
        <v>0</v>
      </c>
      <c r="IJ39" s="63">
        <f t="shared" si="270"/>
        <v>0</v>
      </c>
      <c r="IK39" s="63">
        <f t="shared" si="270"/>
        <v>0</v>
      </c>
      <c r="IL39" s="63">
        <f t="shared" ref="IL39:KW39" si="271">SUM(IL37:IL38)-IL30</f>
        <v>0</v>
      </c>
      <c r="IM39" s="63">
        <f t="shared" si="271"/>
        <v>0</v>
      </c>
      <c r="IN39" s="63">
        <f t="shared" si="271"/>
        <v>0</v>
      </c>
      <c r="IO39" s="63">
        <f t="shared" si="271"/>
        <v>0</v>
      </c>
      <c r="IP39" s="63">
        <f t="shared" si="271"/>
        <v>0</v>
      </c>
      <c r="IQ39" s="63">
        <f t="shared" si="271"/>
        <v>0</v>
      </c>
      <c r="IR39" s="63">
        <f t="shared" si="271"/>
        <v>0</v>
      </c>
      <c r="IS39" s="63">
        <f t="shared" si="271"/>
        <v>0</v>
      </c>
      <c r="IT39" s="63">
        <f t="shared" si="271"/>
        <v>0</v>
      </c>
      <c r="IU39" s="63">
        <f t="shared" si="271"/>
        <v>0</v>
      </c>
      <c r="IV39" s="63">
        <f t="shared" si="271"/>
        <v>0</v>
      </c>
      <c r="IW39" s="63">
        <f t="shared" si="271"/>
        <v>0</v>
      </c>
      <c r="IX39" s="63">
        <f t="shared" si="271"/>
        <v>0</v>
      </c>
      <c r="IY39" s="63">
        <f t="shared" si="271"/>
        <v>0</v>
      </c>
      <c r="IZ39" s="63">
        <f t="shared" si="271"/>
        <v>0</v>
      </c>
      <c r="JA39" s="63">
        <f t="shared" si="271"/>
        <v>0</v>
      </c>
      <c r="JB39" s="63">
        <f t="shared" si="271"/>
        <v>0</v>
      </c>
      <c r="JC39" s="63">
        <f t="shared" si="271"/>
        <v>0</v>
      </c>
      <c r="JD39" s="63">
        <f t="shared" si="271"/>
        <v>0</v>
      </c>
      <c r="JE39" s="63">
        <f t="shared" si="271"/>
        <v>0</v>
      </c>
      <c r="JF39" s="63">
        <f t="shared" si="271"/>
        <v>0</v>
      </c>
      <c r="JG39" s="63">
        <f t="shared" si="271"/>
        <v>0</v>
      </c>
      <c r="JH39" s="63">
        <f t="shared" si="271"/>
        <v>0</v>
      </c>
      <c r="JI39" s="63">
        <f t="shared" si="271"/>
        <v>0</v>
      </c>
      <c r="JJ39" s="63">
        <f t="shared" si="271"/>
        <v>0</v>
      </c>
      <c r="JK39" s="63">
        <f t="shared" si="271"/>
        <v>0</v>
      </c>
      <c r="JL39" s="63">
        <f t="shared" si="271"/>
        <v>0</v>
      </c>
      <c r="JM39" s="63">
        <f t="shared" si="271"/>
        <v>0</v>
      </c>
      <c r="JN39" s="63">
        <f t="shared" si="271"/>
        <v>0</v>
      </c>
      <c r="JO39" s="63">
        <f t="shared" si="271"/>
        <v>0</v>
      </c>
      <c r="JP39" s="63">
        <f t="shared" si="271"/>
        <v>0</v>
      </c>
      <c r="JQ39" s="63">
        <f t="shared" si="271"/>
        <v>0</v>
      </c>
      <c r="JR39" s="63">
        <f t="shared" si="271"/>
        <v>0</v>
      </c>
      <c r="JS39" s="63">
        <f t="shared" si="271"/>
        <v>0</v>
      </c>
      <c r="JT39" s="63">
        <f t="shared" si="271"/>
        <v>0</v>
      </c>
      <c r="JU39" s="63">
        <f t="shared" si="271"/>
        <v>0</v>
      </c>
      <c r="JV39" s="63">
        <f t="shared" si="271"/>
        <v>0</v>
      </c>
      <c r="JW39" s="63">
        <f t="shared" si="271"/>
        <v>0</v>
      </c>
      <c r="JX39" s="63">
        <f t="shared" si="271"/>
        <v>0</v>
      </c>
      <c r="JY39" s="63">
        <f t="shared" si="271"/>
        <v>0</v>
      </c>
      <c r="JZ39" s="63">
        <f t="shared" si="271"/>
        <v>0</v>
      </c>
      <c r="KA39" s="63">
        <f t="shared" si="271"/>
        <v>0</v>
      </c>
      <c r="KB39" s="63">
        <f t="shared" si="271"/>
        <v>0</v>
      </c>
      <c r="KC39" s="63">
        <f t="shared" si="271"/>
        <v>0</v>
      </c>
      <c r="KD39" s="63">
        <f t="shared" si="271"/>
        <v>0</v>
      </c>
      <c r="KE39" s="63">
        <f t="shared" si="271"/>
        <v>0</v>
      </c>
      <c r="KF39" s="63">
        <f t="shared" si="271"/>
        <v>0</v>
      </c>
      <c r="KG39" s="63">
        <f t="shared" si="271"/>
        <v>0</v>
      </c>
      <c r="KH39" s="63">
        <f t="shared" si="271"/>
        <v>0</v>
      </c>
      <c r="KI39" s="63">
        <f t="shared" si="271"/>
        <v>0</v>
      </c>
      <c r="KJ39" s="63">
        <f t="shared" si="271"/>
        <v>0</v>
      </c>
      <c r="KK39" s="63">
        <f t="shared" si="271"/>
        <v>0</v>
      </c>
      <c r="KL39" s="63">
        <f t="shared" si="271"/>
        <v>0</v>
      </c>
      <c r="KM39" s="63">
        <f t="shared" si="271"/>
        <v>0</v>
      </c>
      <c r="KN39" s="63">
        <f t="shared" si="271"/>
        <v>0</v>
      </c>
      <c r="KO39" s="63">
        <f t="shared" si="271"/>
        <v>0</v>
      </c>
      <c r="KP39" s="63">
        <f t="shared" si="271"/>
        <v>0</v>
      </c>
      <c r="KQ39" s="63">
        <f t="shared" si="271"/>
        <v>0</v>
      </c>
      <c r="KR39" s="63">
        <f t="shared" si="271"/>
        <v>0</v>
      </c>
      <c r="KS39" s="63">
        <f t="shared" si="271"/>
        <v>0</v>
      </c>
      <c r="KT39" s="63">
        <f t="shared" si="271"/>
        <v>0</v>
      </c>
      <c r="KU39" s="63">
        <f t="shared" si="271"/>
        <v>0</v>
      </c>
      <c r="KV39" s="63">
        <f t="shared" si="271"/>
        <v>0</v>
      </c>
      <c r="KW39" s="63">
        <f t="shared" si="271"/>
        <v>0</v>
      </c>
      <c r="KX39" s="63">
        <f t="shared" ref="KX39:MK39" si="272">SUM(KX37:KX38)-KX30</f>
        <v>0</v>
      </c>
      <c r="KY39" s="63">
        <f t="shared" si="272"/>
        <v>0</v>
      </c>
      <c r="KZ39" s="63">
        <f t="shared" si="272"/>
        <v>0</v>
      </c>
      <c r="LA39" s="63">
        <f t="shared" si="272"/>
        <v>0</v>
      </c>
      <c r="LB39" s="63">
        <f t="shared" si="272"/>
        <v>0</v>
      </c>
      <c r="LC39" s="63">
        <f t="shared" si="272"/>
        <v>0</v>
      </c>
      <c r="LD39" s="63">
        <f t="shared" si="272"/>
        <v>0</v>
      </c>
      <c r="LE39" s="63">
        <f t="shared" si="272"/>
        <v>0</v>
      </c>
      <c r="LF39" s="63">
        <f t="shared" si="272"/>
        <v>0</v>
      </c>
      <c r="LG39" s="63">
        <f t="shared" si="272"/>
        <v>0</v>
      </c>
      <c r="LH39" s="63">
        <f t="shared" si="272"/>
        <v>0</v>
      </c>
      <c r="LI39" s="63">
        <f t="shared" si="272"/>
        <v>0</v>
      </c>
      <c r="LJ39" s="63">
        <f t="shared" si="272"/>
        <v>0</v>
      </c>
      <c r="LK39" s="63">
        <f t="shared" si="272"/>
        <v>0</v>
      </c>
      <c r="LL39" s="63">
        <f t="shared" si="272"/>
        <v>0</v>
      </c>
      <c r="LM39" s="63">
        <f t="shared" si="272"/>
        <v>0</v>
      </c>
      <c r="LN39" s="63">
        <f t="shared" si="272"/>
        <v>0</v>
      </c>
      <c r="LO39" s="63">
        <f t="shared" si="272"/>
        <v>0</v>
      </c>
      <c r="LP39" s="63">
        <f t="shared" si="272"/>
        <v>0</v>
      </c>
      <c r="LQ39" s="63">
        <f t="shared" si="272"/>
        <v>0</v>
      </c>
      <c r="LR39" s="63">
        <f t="shared" si="272"/>
        <v>0</v>
      </c>
      <c r="LS39" s="63">
        <f t="shared" si="272"/>
        <v>0</v>
      </c>
      <c r="LT39" s="63">
        <f t="shared" si="272"/>
        <v>0</v>
      </c>
      <c r="LU39" s="63">
        <f t="shared" si="272"/>
        <v>0</v>
      </c>
      <c r="LV39" s="63">
        <f t="shared" si="272"/>
        <v>0</v>
      </c>
      <c r="LW39" s="63">
        <f t="shared" si="272"/>
        <v>0</v>
      </c>
      <c r="LX39" s="63">
        <f t="shared" si="272"/>
        <v>0</v>
      </c>
      <c r="LY39" s="63">
        <f t="shared" si="272"/>
        <v>0</v>
      </c>
      <c r="LZ39" s="63">
        <f t="shared" si="272"/>
        <v>0</v>
      </c>
      <c r="MA39" s="63">
        <f t="shared" si="272"/>
        <v>0</v>
      </c>
      <c r="MB39" s="63">
        <f t="shared" si="272"/>
        <v>0</v>
      </c>
      <c r="MC39" s="63">
        <f t="shared" si="272"/>
        <v>0</v>
      </c>
      <c r="MD39" s="63">
        <f t="shared" si="272"/>
        <v>0</v>
      </c>
      <c r="ME39" s="63">
        <f t="shared" si="272"/>
        <v>0</v>
      </c>
      <c r="MF39" s="63">
        <f t="shared" si="272"/>
        <v>0</v>
      </c>
      <c r="MG39" s="63">
        <f t="shared" si="272"/>
        <v>0</v>
      </c>
      <c r="MH39" s="63">
        <f t="shared" si="272"/>
        <v>0</v>
      </c>
      <c r="MI39" s="63">
        <f t="shared" si="272"/>
        <v>0</v>
      </c>
      <c r="MJ39" s="63">
        <f t="shared" si="272"/>
        <v>0</v>
      </c>
      <c r="MK39" s="63">
        <f t="shared" si="272"/>
        <v>0</v>
      </c>
      <c r="ML39" s="229"/>
      <c r="MM39" s="229"/>
      <c r="MN39" s="229"/>
    </row>
    <row r="40" spans="1:352" x14ac:dyDescent="0.2">
      <c r="A40" s="66"/>
      <c r="B40" s="224">
        <f>SUM(B39:IS39)</f>
        <v>0</v>
      </c>
      <c r="IG40" s="23" t="s">
        <v>43</v>
      </c>
    </row>
    <row r="41" spans="1:352" x14ac:dyDescent="0.2">
      <c r="A41" s="67" t="s">
        <v>44</v>
      </c>
      <c r="B41" s="26"/>
      <c r="IG41" s="23" t="s">
        <v>43</v>
      </c>
    </row>
    <row r="42" spans="1:352" x14ac:dyDescent="0.2">
      <c r="A42" s="68" t="s">
        <v>45</v>
      </c>
      <c r="B42" s="69">
        <f>'F22 Data'!B33</f>
        <v>6036763.4259109879</v>
      </c>
      <c r="C42" s="69">
        <f>'F22 Data'!C33</f>
        <v>6055162.3819480902</v>
      </c>
      <c r="D42" s="69">
        <f>'F22 Data'!D33</f>
        <v>0</v>
      </c>
      <c r="E42" s="69">
        <f>'F22 Data'!E33</f>
        <v>0</v>
      </c>
      <c r="F42" s="69">
        <f>'F22 Data'!F33</f>
        <v>0</v>
      </c>
      <c r="G42" s="69">
        <f>'F22 Data'!G33</f>
        <v>0</v>
      </c>
      <c r="H42" s="69">
        <f>'F22 Data'!H33</f>
        <v>0</v>
      </c>
      <c r="I42" s="69">
        <f>'F22 Data'!I33</f>
        <v>0</v>
      </c>
      <c r="J42" s="69">
        <f>'F22 Data'!J33</f>
        <v>0</v>
      </c>
      <c r="K42" s="69">
        <f>'F22 Data'!K33</f>
        <v>0</v>
      </c>
      <c r="L42" s="69">
        <f>'F22 Data'!L33</f>
        <v>6146952.5737077473</v>
      </c>
      <c r="M42" s="69">
        <f>'F22 Data'!M33</f>
        <v>6104546.7698283801</v>
      </c>
      <c r="N42" s="69">
        <f>'F22 Data'!N33</f>
        <v>6091157.2638691003</v>
      </c>
      <c r="O42" s="69">
        <f>'F22 Data'!O33</f>
        <v>6113962.5377313271</v>
      </c>
      <c r="P42" s="69">
        <f>'F22 Data'!P33</f>
        <v>0</v>
      </c>
      <c r="Q42" s="69">
        <f>'F22 Data'!Q33</f>
        <v>0</v>
      </c>
      <c r="R42" s="69">
        <f>'F22 Data'!R33</f>
        <v>0</v>
      </c>
      <c r="S42" s="69">
        <f>'F22 Data'!S33</f>
        <v>0</v>
      </c>
      <c r="T42" s="69">
        <f>'F22 Data'!T33</f>
        <v>0</v>
      </c>
      <c r="U42" s="69">
        <f>'F22 Data'!U33</f>
        <v>0</v>
      </c>
      <c r="V42" s="69">
        <f>'F22 Data'!V33</f>
        <v>0</v>
      </c>
      <c r="W42" s="69">
        <f>'F22 Data'!W33</f>
        <v>0</v>
      </c>
      <c r="X42" s="69">
        <f>'F22 Data'!X33</f>
        <v>6196011.9270996107</v>
      </c>
      <c r="Y42" s="69">
        <f>'F22 Data'!Y33</f>
        <v>6154470.6709410707</v>
      </c>
      <c r="Z42" s="69">
        <f>'F22 Data'!Z33</f>
        <v>6132446.748869258</v>
      </c>
      <c r="AA42" s="69">
        <f>'F22 Data'!AA33</f>
        <v>6161827.6978521887</v>
      </c>
      <c r="AB42" s="69">
        <f>'F22 Data'!AB33</f>
        <v>0</v>
      </c>
      <c r="AC42" s="69">
        <f>'F22 Data'!AC33</f>
        <v>0</v>
      </c>
      <c r="AD42" s="69">
        <f>'F22 Data'!AD33</f>
        <v>0</v>
      </c>
      <c r="AE42" s="69">
        <f>'F22 Data'!AE33</f>
        <v>0</v>
      </c>
      <c r="AF42" s="69">
        <f>'F22 Data'!AF33</f>
        <v>0</v>
      </c>
      <c r="AG42" s="69">
        <f>'F22 Data'!AG33</f>
        <v>0</v>
      </c>
      <c r="AH42" s="69">
        <f>'F22 Data'!AH33</f>
        <v>0</v>
      </c>
      <c r="AI42" s="69">
        <f>'F22 Data'!AI33</f>
        <v>0</v>
      </c>
      <c r="AJ42" s="69">
        <f>'F22 Data'!AJ33</f>
        <v>6236580.9049237985</v>
      </c>
      <c r="AK42" s="69">
        <f>'F22 Data'!AK33</f>
        <v>6187282.7090086164</v>
      </c>
      <c r="AL42" s="69">
        <f>'F22 Data'!AL33</f>
        <v>6193682.0211285176</v>
      </c>
      <c r="AM42" s="69">
        <f>'F22 Data'!AM33</f>
        <v>6224474.1372975362</v>
      </c>
      <c r="AN42" s="69">
        <f>'F22 Data'!AN33</f>
        <v>0</v>
      </c>
      <c r="AO42" s="69">
        <f>'F22 Data'!AO33</f>
        <v>0</v>
      </c>
      <c r="AP42" s="69">
        <f>'F22 Data'!AP33</f>
        <v>0</v>
      </c>
      <c r="AQ42" s="69">
        <f>'F22 Data'!AQ33</f>
        <v>0</v>
      </c>
      <c r="AR42" s="69">
        <f>'F22 Data'!AR33</f>
        <v>0</v>
      </c>
      <c r="AS42" s="69">
        <f>'F22 Data'!AS33</f>
        <v>0</v>
      </c>
      <c r="AT42" s="69">
        <f>'F22 Data'!AT33</f>
        <v>0</v>
      </c>
      <c r="AU42" s="69">
        <f>'F22 Data'!AU33</f>
        <v>0</v>
      </c>
      <c r="AV42" s="69">
        <f>'F22 Data'!AV33</f>
        <v>6309610.9680868089</v>
      </c>
      <c r="AW42" s="69">
        <f>'F22 Data'!AW33</f>
        <v>6260082.5752723888</v>
      </c>
      <c r="AX42" s="69">
        <f>'F22 Data'!AX33</f>
        <v>6265812.2233647639</v>
      </c>
      <c r="AY42" s="69">
        <f>'F22 Data'!AY33</f>
        <v>6296584.8216425562</v>
      </c>
      <c r="AZ42" s="69">
        <f>'F22 Data'!AZ33</f>
        <v>0</v>
      </c>
      <c r="BA42" s="69">
        <f>'F22 Data'!BA33</f>
        <v>0</v>
      </c>
      <c r="BB42" s="69">
        <f>'F22 Data'!BB33</f>
        <v>0</v>
      </c>
      <c r="BC42" s="69">
        <f>'F22 Data'!BC33</f>
        <v>0</v>
      </c>
      <c r="BD42" s="69">
        <f>'F22 Data'!BD33</f>
        <v>0</v>
      </c>
      <c r="BE42" s="69">
        <f>'F22 Data'!BE33</f>
        <v>0</v>
      </c>
      <c r="BF42" s="69">
        <f>'F22 Data'!BF33</f>
        <v>0</v>
      </c>
      <c r="BG42" s="69">
        <f>'F22 Data'!BG33</f>
        <v>0</v>
      </c>
      <c r="BH42" s="69">
        <f>'F22 Data'!BH33</f>
        <v>6378261.2130251909</v>
      </c>
      <c r="BI42" s="69">
        <f>'F22 Data'!BI33</f>
        <v>6327000.3338996656</v>
      </c>
      <c r="BJ42" s="69">
        <f>'F22 Data'!BJ33</f>
        <v>6332537.0208275598</v>
      </c>
      <c r="BK42" s="69">
        <f>'F22 Data'!BK33</f>
        <v>6363735.6536544804</v>
      </c>
      <c r="BL42" s="69">
        <f>'F22 Data'!BL33</f>
        <v>0</v>
      </c>
      <c r="BM42" s="69">
        <f>'F22 Data'!BM33</f>
        <v>0</v>
      </c>
      <c r="BN42" s="69">
        <f>'F22 Data'!BN33</f>
        <v>0</v>
      </c>
      <c r="BO42" s="69">
        <f>'F22 Data'!BO33</f>
        <v>0</v>
      </c>
      <c r="BP42" s="69">
        <f>'F22 Data'!BP33</f>
        <v>0</v>
      </c>
      <c r="BQ42" s="69">
        <f>'F22 Data'!BQ33</f>
        <v>0</v>
      </c>
      <c r="BR42" s="69">
        <f>'F22 Data'!BR33</f>
        <v>0</v>
      </c>
      <c r="BS42" s="69">
        <f>'F22 Data'!BS33</f>
        <v>0</v>
      </c>
      <c r="BT42" s="69">
        <f>'F22 Data'!BT33</f>
        <v>6446128.1010563169</v>
      </c>
      <c r="BU42" s="69">
        <f>'F22 Data'!BU33</f>
        <v>6393653.606243033</v>
      </c>
      <c r="BV42" s="69">
        <f>'F22 Data'!BV33</f>
        <v>6398578.7785510113</v>
      </c>
      <c r="BW42" s="69">
        <f>'F22 Data'!BW33</f>
        <v>6429759.5791724967</v>
      </c>
      <c r="BX42" s="69">
        <f>'F22 Data'!BX33</f>
        <v>0</v>
      </c>
      <c r="BY42" s="69">
        <f>'F22 Data'!BY33</f>
        <v>0</v>
      </c>
      <c r="BZ42" s="69">
        <f>'F22 Data'!BZ33</f>
        <v>0</v>
      </c>
      <c r="CA42" s="69">
        <f>'F22 Data'!CA33</f>
        <v>0</v>
      </c>
      <c r="CB42" s="69">
        <f>'F22 Data'!CB33</f>
        <v>0</v>
      </c>
      <c r="CC42" s="69">
        <f>'F22 Data'!CC33</f>
        <v>0</v>
      </c>
      <c r="CD42" s="69">
        <f>'F22 Data'!CD33</f>
        <v>0</v>
      </c>
      <c r="CE42" s="69">
        <f>'F22 Data'!CE33</f>
        <v>0</v>
      </c>
      <c r="CF42" s="69">
        <f>'F22 Data'!CF33</f>
        <v>6508969.6288894499</v>
      </c>
      <c r="CG42" s="69">
        <f>'F22 Data'!CG33</f>
        <v>6454937.0157811316</v>
      </c>
      <c r="CH42" s="69">
        <f>'F22 Data'!CH33</f>
        <v>6460628.7227018913</v>
      </c>
      <c r="CI42" s="69">
        <f>'F22 Data'!CI33</f>
        <v>6493137.5798851261</v>
      </c>
      <c r="CJ42" s="69">
        <f>'F22 Data'!CJ33</f>
        <v>0</v>
      </c>
      <c r="CK42" s="69">
        <f>'F22 Data'!CK33</f>
        <v>0</v>
      </c>
      <c r="CL42" s="69">
        <f>'F22 Data'!CL33</f>
        <v>0</v>
      </c>
      <c r="CM42" s="69">
        <f>'F22 Data'!CM33</f>
        <v>0</v>
      </c>
      <c r="CN42" s="69">
        <f>'F22 Data'!CN33</f>
        <v>0</v>
      </c>
      <c r="CO42" s="69">
        <f>'F22 Data'!CO33</f>
        <v>0</v>
      </c>
      <c r="CP42" s="69">
        <f>'F22 Data'!CP33</f>
        <v>0</v>
      </c>
      <c r="CQ42" s="69">
        <f>'F22 Data'!CQ33</f>
        <v>0</v>
      </c>
      <c r="CR42" s="69">
        <f>'F22 Data'!CR33</f>
        <v>6581565.7470270339</v>
      </c>
      <c r="CS42" s="69">
        <f>'F22 Data'!CS33</f>
        <v>6527277.5638667354</v>
      </c>
      <c r="CT42" s="69">
        <f>'F22 Data'!CT33</f>
        <v>6532488.5529930592</v>
      </c>
      <c r="CU42" s="69">
        <f>'F22 Data'!CU33</f>
        <v>6565117.3176087542</v>
      </c>
      <c r="CV42" s="69">
        <f>'F22 Data'!CV33</f>
        <v>0</v>
      </c>
      <c r="CW42" s="69">
        <f>'F22 Data'!CW33</f>
        <v>0</v>
      </c>
      <c r="CX42" s="69">
        <f>'F22 Data'!CX33</f>
        <v>0</v>
      </c>
      <c r="CY42" s="69">
        <f>'F22 Data'!CY33</f>
        <v>0</v>
      </c>
      <c r="CZ42" s="69">
        <f>'F22 Data'!CZ33</f>
        <v>0</v>
      </c>
      <c r="DA42" s="69">
        <f>'F22 Data'!DA33</f>
        <v>0</v>
      </c>
      <c r="DB42" s="69">
        <f>'F22 Data'!DB33</f>
        <v>0</v>
      </c>
      <c r="DC42" s="69">
        <f>'F22 Data'!DC33</f>
        <v>0</v>
      </c>
      <c r="DD42" s="69">
        <f>'F22 Data'!DD33</f>
        <v>6651610.7737026615</v>
      </c>
      <c r="DE42" s="69">
        <f>'F22 Data'!DE33</f>
        <v>6595840.8008499965</v>
      </c>
      <c r="DF42" s="69">
        <f>'F22 Data'!DF33</f>
        <v>6600953.2800949374</v>
      </c>
      <c r="DG42" s="69">
        <f>'F22 Data'!DG33</f>
        <v>6634074.2657316914</v>
      </c>
      <c r="DH42" s="69">
        <f>'F22 Data'!DH33</f>
        <v>0</v>
      </c>
      <c r="DI42" s="69">
        <f>'F22 Data'!DI33</f>
        <v>0</v>
      </c>
      <c r="DJ42" s="69">
        <f>'F22 Data'!DJ33</f>
        <v>0</v>
      </c>
      <c r="DK42" s="69">
        <f>'F22 Data'!DK33</f>
        <v>0</v>
      </c>
      <c r="DL42" s="69">
        <f>'F22 Data'!DL33</f>
        <v>0</v>
      </c>
      <c r="DM42" s="69">
        <f>'F22 Data'!DM33</f>
        <v>0</v>
      </c>
      <c r="DN42" s="69">
        <f>'F22 Data'!DN33</f>
        <v>0</v>
      </c>
      <c r="DO42" s="69">
        <f>'F22 Data'!DO33</f>
        <v>0</v>
      </c>
      <c r="DP42" s="69">
        <f>'F22 Data'!DP33</f>
        <v>6722062.7822825015</v>
      </c>
      <c r="DQ42" s="69">
        <f>'F22 Data'!DQ33</f>
        <v>6665178.8556820694</v>
      </c>
      <c r="DR42" s="69">
        <f>'F22 Data'!DR33</f>
        <v>6669546.1480026767</v>
      </c>
      <c r="DS42" s="69">
        <f>'F22 Data'!DS33</f>
        <v>6702515.2891800366</v>
      </c>
      <c r="DT42" s="69">
        <f>'F22 Data'!DT33</f>
        <v>0</v>
      </c>
      <c r="DU42" s="69">
        <f>'F22 Data'!DU33</f>
        <v>0</v>
      </c>
      <c r="DV42" s="69">
        <f>'F22 Data'!DV33</f>
        <v>0</v>
      </c>
      <c r="DW42" s="69">
        <f>'F22 Data'!DW33</f>
        <v>0</v>
      </c>
      <c r="DX42" s="69">
        <f>'F22 Data'!DX33</f>
        <v>0</v>
      </c>
      <c r="DY42" s="69">
        <f>'F22 Data'!DY33</f>
        <v>0</v>
      </c>
      <c r="DZ42" s="69">
        <f>'F22 Data'!DZ33</f>
        <v>0</v>
      </c>
      <c r="EA42" s="69">
        <f>'F22 Data'!EA33</f>
        <v>0</v>
      </c>
      <c r="EB42" s="69">
        <f>'F22 Data'!EB33</f>
        <v>6786136.8813695051</v>
      </c>
      <c r="EC42" s="69">
        <f>'F22 Data'!EC33</f>
        <v>6727541.5434268732</v>
      </c>
      <c r="ED42" s="69">
        <f>'F22 Data'!ED33</f>
        <v>6732462.1762567442</v>
      </c>
      <c r="EE42" s="69">
        <f>'F22 Data'!EE33</f>
        <v>6766553.4473608909</v>
      </c>
      <c r="EF42" s="69">
        <f>'F22 Data'!EF33</f>
        <v>0</v>
      </c>
      <c r="EG42" s="69">
        <f>'F22 Data'!EG33</f>
        <v>0</v>
      </c>
      <c r="EH42" s="69">
        <f>'F22 Data'!EH33</f>
        <v>0</v>
      </c>
      <c r="EI42" s="69">
        <f>'F22 Data'!EI33</f>
        <v>0</v>
      </c>
      <c r="EJ42" s="69">
        <f>'F22 Data'!EJ33</f>
        <v>0</v>
      </c>
      <c r="EK42" s="69">
        <f>'F22 Data'!EK33</f>
        <v>0</v>
      </c>
      <c r="EL42" s="69">
        <f>'F22 Data'!EL33</f>
        <v>0</v>
      </c>
      <c r="EM42" s="69">
        <f>'F22 Data'!EM33</f>
        <v>0</v>
      </c>
      <c r="EN42" s="69">
        <f>'F22 Data'!EN33</f>
        <v>6857466.0557940146</v>
      </c>
      <c r="EO42" s="69">
        <f>'F22 Data'!EO33</f>
        <v>6798428.4992828993</v>
      </c>
      <c r="EP42" s="69">
        <f>'F22 Data'!EP33</f>
        <v>6802576.2702057539</v>
      </c>
      <c r="EQ42" s="69">
        <f>'F22 Data'!EQ33</f>
        <v>6836476.1242256463</v>
      </c>
      <c r="ER42" s="69">
        <f>'F22 Data'!ER33</f>
        <v>0</v>
      </c>
      <c r="ES42" s="69">
        <f>'F22 Data'!ES33</f>
        <v>0</v>
      </c>
      <c r="ET42" s="69">
        <f>'F22 Data'!ET33</f>
        <v>0</v>
      </c>
      <c r="EU42" s="69">
        <f>'F22 Data'!EU33</f>
        <v>0</v>
      </c>
      <c r="EV42" s="69">
        <f>'F22 Data'!EV33</f>
        <v>0</v>
      </c>
      <c r="EW42" s="69">
        <f>'F22 Data'!EW33</f>
        <v>0</v>
      </c>
      <c r="EX42" s="69">
        <f>'F22 Data'!EX33</f>
        <v>0</v>
      </c>
      <c r="EY42" s="69">
        <f>'F22 Data'!EY33</f>
        <v>0</v>
      </c>
      <c r="EZ42" s="69">
        <f>'F22 Data'!EZ33</f>
        <v>6922698.898329231</v>
      </c>
      <c r="FA42" s="69">
        <f>'F22 Data'!FA33</f>
        <v>6861971.1499020597</v>
      </c>
      <c r="FB42" s="69">
        <f>'F22 Data'!FB33</f>
        <v>6865998.4043711033</v>
      </c>
      <c r="FC42" s="69">
        <f>'F22 Data'!FC33</f>
        <v>6900320.8945977679</v>
      </c>
      <c r="FD42" s="69">
        <f>'F22 Data'!FD33</f>
        <v>0</v>
      </c>
      <c r="FE42" s="69">
        <f>'F22 Data'!FE33</f>
        <v>0</v>
      </c>
      <c r="FF42" s="69">
        <f>'F22 Data'!FF33</f>
        <v>0</v>
      </c>
      <c r="FG42" s="69">
        <f>'F22 Data'!FG33</f>
        <v>0</v>
      </c>
      <c r="FH42" s="69">
        <f>'F22 Data'!FH33</f>
        <v>0</v>
      </c>
      <c r="FI42" s="69">
        <f>'F22 Data'!FI33</f>
        <v>0</v>
      </c>
      <c r="FJ42" s="69">
        <f>'F22 Data'!FJ33</f>
        <v>0</v>
      </c>
      <c r="FK42" s="69">
        <f>'F22 Data'!FK33</f>
        <v>0</v>
      </c>
      <c r="FL42" s="69">
        <f>'F22 Data'!FL33</f>
        <v>6987652.46196278</v>
      </c>
      <c r="FM42" s="69">
        <f>'F22 Data'!FM33</f>
        <v>6925867.2846724233</v>
      </c>
      <c r="FN42" s="69">
        <f>'F22 Data'!FN33</f>
        <v>6929320.3777052276</v>
      </c>
      <c r="FO42" s="69">
        <f>'F22 Data'!FO33</f>
        <v>6963616.7655150853</v>
      </c>
      <c r="FP42" s="69">
        <f>'F22 Data'!FP33</f>
        <v>0</v>
      </c>
      <c r="FQ42" s="69">
        <f>'F22 Data'!FQ33</f>
        <v>0</v>
      </c>
      <c r="FR42" s="69">
        <f>'F22 Data'!FR33</f>
        <v>0</v>
      </c>
      <c r="FS42" s="69">
        <f>'F22 Data'!FS33</f>
        <v>0</v>
      </c>
      <c r="FT42" s="69">
        <f>'F22 Data'!FT33</f>
        <v>0</v>
      </c>
      <c r="FU42" s="69">
        <f>'F22 Data'!FU33</f>
        <v>0</v>
      </c>
      <c r="FV42" s="69">
        <f>'F22 Data'!FV33</f>
        <v>0</v>
      </c>
      <c r="FW42" s="69">
        <f>'F22 Data'!FW33</f>
        <v>0</v>
      </c>
      <c r="FX42" s="69">
        <f>'F22 Data'!FX33</f>
        <v>7047959.9290181957</v>
      </c>
      <c r="FY42" s="69">
        <f>'F22 Data'!FY33</f>
        <v>6984689.2134912796</v>
      </c>
      <c r="FZ42" s="69">
        <f>'F22 Data'!FZ33</f>
        <v>6989006.3465822823</v>
      </c>
      <c r="GA42" s="69">
        <f>'F22 Data'!GA33</f>
        <v>7024707.3013157845</v>
      </c>
      <c r="GB42" s="69">
        <f>'F22 Data'!GB33</f>
        <v>0</v>
      </c>
      <c r="GC42" s="69">
        <f>'F22 Data'!GC33</f>
        <v>0</v>
      </c>
      <c r="GD42" s="69">
        <f>'F22 Data'!GD33</f>
        <v>0</v>
      </c>
      <c r="GE42" s="69">
        <f>'F22 Data'!GE33</f>
        <v>0</v>
      </c>
      <c r="GF42" s="69">
        <f>'F22 Data'!GF33</f>
        <v>0</v>
      </c>
      <c r="GG42" s="69">
        <f>'F22 Data'!GG33</f>
        <v>0</v>
      </c>
      <c r="GH42" s="69">
        <f>'F22 Data'!GH33</f>
        <v>0</v>
      </c>
      <c r="GI42" s="69">
        <f>'F22 Data'!GI33</f>
        <v>0</v>
      </c>
      <c r="GJ42" s="69">
        <f>'F22 Data'!GJ33</f>
        <v>7119086.0745488852</v>
      </c>
      <c r="GK42" s="69">
        <f>'F22 Data'!GK33</f>
        <v>7055666.9846312543</v>
      </c>
      <c r="GL42" s="69">
        <f>'F22 Data'!GL33</f>
        <v>7059446.1210294962</v>
      </c>
      <c r="GM42" s="69">
        <f>'F22 Data'!GM33</f>
        <v>7095199.7724196929</v>
      </c>
      <c r="GN42" s="69">
        <f>'F22 Data'!GN33</f>
        <v>0</v>
      </c>
      <c r="GO42" s="69">
        <f>'F22 Data'!GO33</f>
        <v>0</v>
      </c>
      <c r="GP42" s="69">
        <f>'F22 Data'!GP33</f>
        <v>0</v>
      </c>
      <c r="GQ42" s="69">
        <f>'F22 Data'!GQ33</f>
        <v>0</v>
      </c>
      <c r="GR42" s="69">
        <f>'F22 Data'!GR33</f>
        <v>0</v>
      </c>
      <c r="GS42" s="69">
        <f>'F22 Data'!GS33</f>
        <v>0</v>
      </c>
      <c r="GT42" s="69">
        <f>'F22 Data'!GT33</f>
        <v>0</v>
      </c>
      <c r="GU42" s="69">
        <f>'F22 Data'!GU33</f>
        <v>0</v>
      </c>
      <c r="GV42" s="69">
        <f>'F22 Data'!GV33</f>
        <v>7187076.6401665108</v>
      </c>
      <c r="GW42" s="69">
        <f>'F22 Data'!GW33</f>
        <v>7122147.7499280795</v>
      </c>
      <c r="GX42" s="69">
        <f>'F22 Data'!GX33</f>
        <v>7125682.4252115823</v>
      </c>
      <c r="GY42" s="69">
        <f>'F22 Data'!GY33</f>
        <v>7161761.6528762607</v>
      </c>
      <c r="GZ42" s="69">
        <f>'F22 Data'!GZ33</f>
        <v>0</v>
      </c>
      <c r="HA42" s="69">
        <f>'F22 Data'!HA33</f>
        <v>0</v>
      </c>
      <c r="HB42" s="69">
        <f>'F22 Data'!HB33</f>
        <v>0</v>
      </c>
      <c r="HC42" s="69">
        <f>'F22 Data'!HC33</f>
        <v>0</v>
      </c>
      <c r="HD42" s="69">
        <f>'F22 Data'!HD33</f>
        <v>0</v>
      </c>
      <c r="HE42" s="69">
        <f>'F22 Data'!HE33</f>
        <v>0</v>
      </c>
      <c r="HF42" s="69">
        <f>'F22 Data'!HF33</f>
        <v>0</v>
      </c>
      <c r="HG42" s="69">
        <f>'F22 Data'!HG33</f>
        <v>0</v>
      </c>
      <c r="HH42" s="69">
        <f>'F22 Data'!HH33</f>
        <v>7253707.9100214075</v>
      </c>
      <c r="HI42" s="69">
        <f>'F22 Data'!HI33</f>
        <v>7187584.3214689502</v>
      </c>
      <c r="HJ42" s="69">
        <f>'F22 Data'!HJ33</f>
        <v>7190293.6205063201</v>
      </c>
      <c r="HK42" s="69">
        <f>'F22 Data'!HK33</f>
        <v>7226100.2131918455</v>
      </c>
      <c r="HL42" s="69">
        <f>'F22 Data'!HL33</f>
        <v>0</v>
      </c>
      <c r="HM42" s="69">
        <f>'F22 Data'!HM33</f>
        <v>0</v>
      </c>
      <c r="HN42" s="69">
        <f>'F22 Data'!HN33</f>
        <v>0</v>
      </c>
      <c r="HO42" s="69">
        <f>'F22 Data'!HO33</f>
        <v>0</v>
      </c>
      <c r="HP42" s="69">
        <f>'F22 Data'!HP33</f>
        <v>0</v>
      </c>
      <c r="HQ42" s="69">
        <f>'F22 Data'!HQ33</f>
        <v>0</v>
      </c>
      <c r="HR42" s="69">
        <f>'F22 Data'!HR33</f>
        <v>0</v>
      </c>
      <c r="HS42" s="69">
        <f>'F22 Data'!HS33</f>
        <v>0</v>
      </c>
      <c r="HT42" s="69">
        <f>'F22 Data'!HT33</f>
        <v>7312770.1376112401</v>
      </c>
      <c r="HU42" s="69">
        <f>'F22 Data'!HU33</f>
        <v>7244950.0372783504</v>
      </c>
      <c r="HV42" s="69">
        <f>'F22 Data'!HV33</f>
        <v>7248555.6698822584</v>
      </c>
      <c r="HW42" s="69">
        <f>'F22 Data'!HW33</f>
        <v>7285776.0076329764</v>
      </c>
      <c r="HX42" s="69">
        <f>'F22 Data'!HX33</f>
        <v>0</v>
      </c>
      <c r="HY42" s="69">
        <f>'F22 Data'!HY33</f>
        <v>0</v>
      </c>
      <c r="HZ42" s="69">
        <f>'F22 Data'!HZ33</f>
        <v>0</v>
      </c>
      <c r="IA42" s="69">
        <f>'F22 Data'!IA33</f>
        <v>0</v>
      </c>
      <c r="IB42" s="69">
        <f>'F22 Data'!IB33</f>
        <v>0</v>
      </c>
      <c r="IC42" s="69">
        <f>'F22 Data'!IC33</f>
        <v>0</v>
      </c>
      <c r="ID42" s="69">
        <f>'F22 Data'!ID33</f>
        <v>0</v>
      </c>
      <c r="IE42" s="69">
        <f>'F22 Data'!IE33</f>
        <v>0</v>
      </c>
      <c r="IF42" s="69">
        <f>'F22 Data'!IF33</f>
        <v>7382658.7533746716</v>
      </c>
      <c r="IG42" s="69">
        <f>'F22 Data'!IG33</f>
        <v>7314783.3704788005</v>
      </c>
      <c r="IH42" s="69">
        <f>'F22 Data'!IH33</f>
        <v>7317848.9997870615</v>
      </c>
      <c r="II42" s="69">
        <f>'F22 Data'!II33</f>
        <v>7355087.1217798125</v>
      </c>
      <c r="IJ42" s="69">
        <f>'F22 Data'!IJ33</f>
        <v>0</v>
      </c>
      <c r="IK42" s="69">
        <f>'F22 Data'!IK33</f>
        <v>0</v>
      </c>
      <c r="IL42" s="69">
        <f>'F22 Data'!IL33</f>
        <v>0</v>
      </c>
      <c r="IM42" s="69">
        <f>'F22 Data'!IM33</f>
        <v>0</v>
      </c>
      <c r="IN42" s="69">
        <f>'F22 Data'!IN33</f>
        <v>0</v>
      </c>
      <c r="IO42" s="69">
        <f>'F22 Data'!IO33</f>
        <v>0</v>
      </c>
      <c r="IP42" s="69">
        <f>'F22 Data'!IP33</f>
        <v>0</v>
      </c>
      <c r="IQ42" s="69">
        <f>'F22 Data'!IQ33</f>
        <v>0</v>
      </c>
      <c r="IR42" s="69">
        <f>'F22 Data'!IR33</f>
        <v>7449318.5879176361</v>
      </c>
      <c r="IS42" s="69">
        <f>'F22 Data'!IS33</f>
        <v>7379986.677474766</v>
      </c>
      <c r="IT42" s="69">
        <f>'F22 Data'!IT33</f>
        <v>7382909.633437654</v>
      </c>
      <c r="IU42" s="69">
        <f>'F22 Data'!IU33</f>
        <v>7420546.3796142209</v>
      </c>
      <c r="IV42" s="69">
        <f>'F22 Data'!IV33</f>
        <v>0</v>
      </c>
      <c r="IW42" s="69">
        <f>'F22 Data'!IW33</f>
        <v>0</v>
      </c>
      <c r="IX42" s="69">
        <f>'F22 Data'!IX33</f>
        <v>0</v>
      </c>
      <c r="IY42" s="69">
        <f>'F22 Data'!IY33</f>
        <v>0</v>
      </c>
      <c r="IZ42" s="69">
        <f>'F22 Data'!IZ33</f>
        <v>0</v>
      </c>
      <c r="JA42" s="69">
        <f>'F22 Data'!JA33</f>
        <v>0</v>
      </c>
      <c r="JB42" s="69">
        <f>'F22 Data'!JB33</f>
        <v>0</v>
      </c>
      <c r="JC42" s="69">
        <f>'F22 Data'!JC33</f>
        <v>0</v>
      </c>
      <c r="JD42" s="69">
        <f>'F22 Data'!JD33</f>
        <v>7515669.7006796198</v>
      </c>
      <c r="JE42" s="69">
        <f>'F22 Data'!JE33</f>
        <v>7445272.6036814973</v>
      </c>
      <c r="JF42" s="69">
        <f>'F22 Data'!JF33</f>
        <v>7447553.9271303648</v>
      </c>
      <c r="JG42" s="69">
        <f>'F22 Data'!JG33</f>
        <v>7485088.5939443698</v>
      </c>
      <c r="JH42" s="69">
        <f>'F22 Data'!JH33</f>
        <v>0</v>
      </c>
      <c r="JI42" s="69">
        <f>'F22 Data'!JI33</f>
        <v>0</v>
      </c>
      <c r="JJ42" s="69">
        <f>'F22 Data'!JJ33</f>
        <v>0</v>
      </c>
      <c r="JK42" s="69">
        <f>'F22 Data'!JK33</f>
        <v>0</v>
      </c>
      <c r="JL42" s="69">
        <f>'F22 Data'!JL33</f>
        <v>0</v>
      </c>
      <c r="JM42" s="69">
        <f>'F22 Data'!JM33</f>
        <v>0</v>
      </c>
      <c r="JN42" s="69">
        <f>'F22 Data'!JN33</f>
        <v>0</v>
      </c>
      <c r="JO42" s="69">
        <f>'F22 Data'!JO33</f>
        <v>0</v>
      </c>
      <c r="JP42" s="69">
        <f>'F22 Data'!JP33</f>
        <v>7576564.2480769772</v>
      </c>
      <c r="JQ42" s="69">
        <f>'F22 Data'!JQ33</f>
        <v>7504648.763892455</v>
      </c>
      <c r="JR42" s="69">
        <f>'F22 Data'!JR33</f>
        <v>7507803.5454993201</v>
      </c>
      <c r="JS42" s="69">
        <f>'F22 Data'!JS33</f>
        <v>7546731.9395275088</v>
      </c>
      <c r="JT42" s="69">
        <f>'F22 Data'!JT33</f>
        <v>0</v>
      </c>
      <c r="JU42" s="69">
        <f>'F22 Data'!JU33</f>
        <v>0</v>
      </c>
      <c r="JV42" s="69">
        <f>'F22 Data'!JV33</f>
        <v>0</v>
      </c>
      <c r="JW42" s="69">
        <f>'F22 Data'!JW33</f>
        <v>0</v>
      </c>
      <c r="JX42" s="69">
        <f>'F22 Data'!JX33</f>
        <v>0</v>
      </c>
      <c r="JY42" s="69">
        <f>'F22 Data'!JY33</f>
        <v>0</v>
      </c>
      <c r="JZ42" s="69">
        <f>'F22 Data'!JZ33</f>
        <v>0</v>
      </c>
      <c r="KA42" s="69">
        <f>'F22 Data'!KA33</f>
        <v>0</v>
      </c>
      <c r="KB42" s="69">
        <f>'F22 Data'!KB33</f>
        <v>7648217.6203678595</v>
      </c>
      <c r="KC42" s="69">
        <f>'F22 Data'!KC33</f>
        <v>7576228.0471599298</v>
      </c>
      <c r="KD42" s="69">
        <f>'F22 Data'!KD33</f>
        <v>7578692.0652393037</v>
      </c>
      <c r="KE42" s="69">
        <f>'F22 Data'!KE33</f>
        <v>7617485.3340818249</v>
      </c>
      <c r="KF42" s="69">
        <f>'F22 Data'!KF33</f>
        <v>0</v>
      </c>
      <c r="KG42" s="69">
        <f>'F22 Data'!KG33</f>
        <v>0</v>
      </c>
      <c r="KH42" s="69">
        <f>'F22 Data'!KH33</f>
        <v>0</v>
      </c>
      <c r="KI42" s="69">
        <f>'F22 Data'!KI33</f>
        <v>0</v>
      </c>
      <c r="KJ42" s="69">
        <f>'F22 Data'!KJ33</f>
        <v>0</v>
      </c>
      <c r="KK42" s="69">
        <f>'F22 Data'!KK33</f>
        <v>0</v>
      </c>
      <c r="KL42" s="69">
        <f>'F22 Data'!KL33</f>
        <v>0</v>
      </c>
      <c r="KM42" s="69">
        <f>'F22 Data'!KM33</f>
        <v>0</v>
      </c>
      <c r="KN42" s="69">
        <f>'F22 Data'!KN33</f>
        <v>7714938.4434414282</v>
      </c>
      <c r="KO42" s="69">
        <f>'F22 Data'!KO33</f>
        <v>7641362.4474165374</v>
      </c>
      <c r="KP42" s="69">
        <f>'F22 Data'!KP33</f>
        <v>7643596.1536675757</v>
      </c>
      <c r="KQ42" s="69">
        <f>'F22 Data'!KQ33</f>
        <v>7682689.2413152251</v>
      </c>
      <c r="KR42" s="69">
        <f>'F22 Data'!KR33</f>
        <v>0</v>
      </c>
      <c r="KS42" s="69">
        <f>'F22 Data'!KS33</f>
        <v>0</v>
      </c>
      <c r="KT42" s="69">
        <f>'F22 Data'!KT33</f>
        <v>0</v>
      </c>
      <c r="KU42" s="69">
        <f>'F22 Data'!KU33</f>
        <v>0</v>
      </c>
      <c r="KV42" s="69">
        <f>'F22 Data'!KV33</f>
        <v>0</v>
      </c>
      <c r="KW42" s="69">
        <f>'F22 Data'!KW33</f>
        <v>0</v>
      </c>
      <c r="KX42" s="69">
        <f>'F22 Data'!KX33</f>
        <v>0</v>
      </c>
      <c r="KY42" s="69">
        <f>'F22 Data'!KY33</f>
        <v>0</v>
      </c>
      <c r="KZ42" s="69">
        <f>'F22 Data'!KZ33</f>
        <v>7780205.1796108177</v>
      </c>
      <c r="LA42" s="69">
        <f>'F22 Data'!LA33</f>
        <v>7705489.1783123026</v>
      </c>
      <c r="LB42" s="69">
        <f>'F22 Data'!LB33</f>
        <v>7706973.2640000014</v>
      </c>
      <c r="LC42" s="69">
        <f>'F22 Data'!LC33</f>
        <v>7745847.4666757639</v>
      </c>
      <c r="LD42" s="69">
        <f>'F22 Data'!LD33</f>
        <v>0</v>
      </c>
      <c r="LE42" s="69">
        <f>'F22 Data'!LE33</f>
        <v>0</v>
      </c>
      <c r="LF42" s="69">
        <f>'F22 Data'!LF33</f>
        <v>0</v>
      </c>
      <c r="LG42" s="69">
        <f>'F22 Data'!LG33</f>
        <v>0</v>
      </c>
      <c r="LH42" s="69">
        <f>'F22 Data'!LH33</f>
        <v>0</v>
      </c>
      <c r="LI42" s="69">
        <f>'F22 Data'!LI33</f>
        <v>0</v>
      </c>
      <c r="LJ42" s="69">
        <f>'F22 Data'!LJ33</f>
        <v>0</v>
      </c>
      <c r="LK42" s="69">
        <f>'F22 Data'!LK33</f>
        <v>0</v>
      </c>
      <c r="LL42" s="69">
        <f>'F22 Data'!LL33</f>
        <v>7838706.1753425067</v>
      </c>
      <c r="LM42" s="69">
        <f>'F22 Data'!LM33</f>
        <v>7762380.9579204274</v>
      </c>
      <c r="LN42" s="69">
        <f>'F22 Data'!LN33</f>
        <v>7764666.8946406851</v>
      </c>
      <c r="LO42" s="69">
        <f>'F22 Data'!LO33</f>
        <v>7804851.6439936496</v>
      </c>
      <c r="LP42" s="69">
        <f>'F22 Data'!LP33</f>
        <v>0</v>
      </c>
      <c r="LQ42" s="69">
        <f>'F22 Data'!LQ33</f>
        <v>0</v>
      </c>
      <c r="LR42" s="69">
        <f>'F22 Data'!LR33</f>
        <v>0</v>
      </c>
      <c r="LS42" s="69">
        <f>'F22 Data'!LS33</f>
        <v>0</v>
      </c>
      <c r="LT42" s="69">
        <f>'F22 Data'!LT33</f>
        <v>0</v>
      </c>
      <c r="LU42" s="69">
        <f>'F22 Data'!LU33</f>
        <v>0</v>
      </c>
      <c r="LV42" s="69">
        <f>'F22 Data'!LV33</f>
        <v>0</v>
      </c>
      <c r="LW42" s="69">
        <f>'F22 Data'!LW33</f>
        <v>0</v>
      </c>
      <c r="LX42" s="69">
        <f>'F22 Data'!LX33</f>
        <v>7907031.4761561109</v>
      </c>
      <c r="LY42" s="69">
        <f>'F22 Data'!LY33</f>
        <v>7830578.3632881325</v>
      </c>
      <c r="LZ42" s="69">
        <f>'F22 Data'!LZ33</f>
        <v>7832062.2735691201</v>
      </c>
      <c r="MA42" s="69">
        <f>'F22 Data'!MA33</f>
        <v>7871986.5674817935</v>
      </c>
      <c r="MB42" s="69">
        <f>'F22 Data'!MB33</f>
        <v>0</v>
      </c>
      <c r="MC42" s="69">
        <f>'F22 Data'!MC33</f>
        <v>0</v>
      </c>
      <c r="MD42" s="69">
        <f>'F22 Data'!MD33</f>
        <v>0</v>
      </c>
      <c r="ME42" s="69">
        <f>'F22 Data'!ME33</f>
        <v>0</v>
      </c>
      <c r="MF42" s="69">
        <f>'F22 Data'!MF33</f>
        <v>0</v>
      </c>
      <c r="MG42" s="69">
        <f>'F22 Data'!MG33</f>
        <v>0</v>
      </c>
      <c r="MH42" s="69">
        <f>'F22 Data'!MH33</f>
        <v>0</v>
      </c>
      <c r="MI42" s="69">
        <f>'F22 Data'!MI33</f>
        <v>0</v>
      </c>
      <c r="MJ42" s="69">
        <f>'F22 Data'!MJ33</f>
        <v>7969066.3995817294</v>
      </c>
      <c r="MK42" s="69">
        <f>'F22 Data'!MK33</f>
        <v>7890949.0418262975</v>
      </c>
      <c r="ML42" s="32"/>
      <c r="MM42" s="32"/>
      <c r="MN42" s="32"/>
    </row>
    <row r="43" spans="1:352" x14ac:dyDescent="0.2">
      <c r="A43" s="68" t="s">
        <v>46</v>
      </c>
      <c r="B43" s="70">
        <f t="shared" ref="B43:BB43" si="273">B33</f>
        <v>809383</v>
      </c>
      <c r="C43" s="70">
        <f t="shared" si="273"/>
        <v>809933</v>
      </c>
      <c r="D43" s="70">
        <f t="shared" si="273"/>
        <v>810191</v>
      </c>
      <c r="E43" s="70">
        <f t="shared" si="273"/>
        <v>810045</v>
      </c>
      <c r="F43" s="70">
        <f t="shared" si="273"/>
        <v>810268</v>
      </c>
      <c r="G43" s="70">
        <f t="shared" si="273"/>
        <v>810492</v>
      </c>
      <c r="H43" s="70">
        <f t="shared" si="273"/>
        <v>810716</v>
      </c>
      <c r="I43" s="70">
        <f t="shared" si="273"/>
        <v>810941</v>
      </c>
      <c r="J43" s="70">
        <f t="shared" si="273"/>
        <v>811871</v>
      </c>
      <c r="K43" s="70">
        <f t="shared" si="273"/>
        <v>814467</v>
      </c>
      <c r="L43" s="70">
        <f t="shared" si="273"/>
        <v>816626</v>
      </c>
      <c r="M43" s="70">
        <f t="shared" si="273"/>
        <v>818022</v>
      </c>
      <c r="N43" s="70">
        <f t="shared" si="273"/>
        <v>818988</v>
      </c>
      <c r="O43" s="70">
        <f t="shared" si="273"/>
        <v>819545</v>
      </c>
      <c r="P43" s="70">
        <f t="shared" si="273"/>
        <v>819808</v>
      </c>
      <c r="Q43" s="70">
        <f t="shared" si="273"/>
        <v>819664</v>
      </c>
      <c r="R43" s="70">
        <f t="shared" si="273"/>
        <v>819888</v>
      </c>
      <c r="S43" s="70">
        <f t="shared" si="273"/>
        <v>820111</v>
      </c>
      <c r="T43" s="70">
        <f t="shared" si="273"/>
        <v>820332</v>
      </c>
      <c r="U43" s="70">
        <f t="shared" si="273"/>
        <v>820553</v>
      </c>
      <c r="V43" s="70">
        <f t="shared" si="273"/>
        <v>821478</v>
      </c>
      <c r="W43" s="70">
        <f t="shared" si="273"/>
        <v>824069</v>
      </c>
      <c r="X43" s="70">
        <f t="shared" si="273"/>
        <v>826222</v>
      </c>
      <c r="Y43" s="70">
        <f t="shared" si="273"/>
        <v>827612</v>
      </c>
      <c r="Z43" s="70">
        <f t="shared" si="273"/>
        <v>828563</v>
      </c>
      <c r="AA43" s="70">
        <f t="shared" si="273"/>
        <v>829104</v>
      </c>
      <c r="AB43" s="70">
        <f t="shared" si="273"/>
        <v>829352</v>
      </c>
      <c r="AC43" s="70">
        <f t="shared" si="273"/>
        <v>829194</v>
      </c>
      <c r="AD43" s="70">
        <f t="shared" si="273"/>
        <v>829405</v>
      </c>
      <c r="AE43" s="70">
        <f t="shared" si="273"/>
        <v>829615</v>
      </c>
      <c r="AF43" s="70">
        <f t="shared" si="273"/>
        <v>829824</v>
      </c>
      <c r="AG43" s="70">
        <f t="shared" si="273"/>
        <v>830033</v>
      </c>
      <c r="AH43" s="70">
        <f t="shared" si="273"/>
        <v>830947</v>
      </c>
      <c r="AI43" s="70">
        <f t="shared" si="273"/>
        <v>833527</v>
      </c>
      <c r="AJ43" s="70">
        <f t="shared" si="273"/>
        <v>835670</v>
      </c>
      <c r="AK43" s="70">
        <f t="shared" si="273"/>
        <v>837050</v>
      </c>
      <c r="AL43" s="70">
        <f t="shared" si="273"/>
        <v>837990</v>
      </c>
      <c r="AM43" s="70">
        <f t="shared" si="273"/>
        <v>838521</v>
      </c>
      <c r="AN43" s="70">
        <f t="shared" si="273"/>
        <v>838758</v>
      </c>
      <c r="AO43" s="70">
        <f t="shared" si="273"/>
        <v>838590</v>
      </c>
      <c r="AP43" s="70">
        <f t="shared" si="273"/>
        <v>838789</v>
      </c>
      <c r="AQ43" s="70">
        <f t="shared" si="273"/>
        <v>838989</v>
      </c>
      <c r="AR43" s="70">
        <f t="shared" si="273"/>
        <v>839188</v>
      </c>
      <c r="AS43" s="70">
        <f t="shared" si="273"/>
        <v>839386</v>
      </c>
      <c r="AT43" s="70">
        <f t="shared" si="273"/>
        <v>840290</v>
      </c>
      <c r="AU43" s="70">
        <f t="shared" si="273"/>
        <v>842860</v>
      </c>
      <c r="AV43" s="70">
        <f t="shared" si="273"/>
        <v>844992</v>
      </c>
      <c r="AW43" s="70">
        <f t="shared" si="273"/>
        <v>846363</v>
      </c>
      <c r="AX43" s="70">
        <f t="shared" si="273"/>
        <v>847280</v>
      </c>
      <c r="AY43" s="70">
        <f t="shared" si="273"/>
        <v>847790</v>
      </c>
      <c r="AZ43" s="70">
        <f t="shared" si="273"/>
        <v>848005</v>
      </c>
      <c r="BA43" s="70">
        <f t="shared" si="273"/>
        <v>847815</v>
      </c>
      <c r="BB43" s="70">
        <f t="shared" si="273"/>
        <v>847994</v>
      </c>
      <c r="BC43" s="70">
        <f t="shared" ref="BC43:DN43" si="274">BC33</f>
        <v>848172</v>
      </c>
      <c r="BD43" s="70">
        <f t="shared" si="274"/>
        <v>848350</v>
      </c>
      <c r="BE43" s="70">
        <f t="shared" si="274"/>
        <v>848528</v>
      </c>
      <c r="BF43" s="70">
        <f t="shared" si="274"/>
        <v>849412</v>
      </c>
      <c r="BG43" s="70">
        <f t="shared" si="274"/>
        <v>851963</v>
      </c>
      <c r="BH43" s="70">
        <f t="shared" si="274"/>
        <v>854076</v>
      </c>
      <c r="BI43" s="70">
        <f t="shared" si="274"/>
        <v>855428</v>
      </c>
      <c r="BJ43" s="70">
        <f t="shared" si="274"/>
        <v>856344</v>
      </c>
      <c r="BK43" s="70">
        <f t="shared" si="274"/>
        <v>856851</v>
      </c>
      <c r="BL43" s="70">
        <f t="shared" si="274"/>
        <v>857066</v>
      </c>
      <c r="BM43" s="70">
        <f t="shared" si="274"/>
        <v>856876</v>
      </c>
      <c r="BN43" s="70">
        <f t="shared" si="274"/>
        <v>857056</v>
      </c>
      <c r="BO43" s="70">
        <f t="shared" si="274"/>
        <v>857235</v>
      </c>
      <c r="BP43" s="70">
        <f t="shared" si="274"/>
        <v>857415</v>
      </c>
      <c r="BQ43" s="70">
        <f t="shared" si="274"/>
        <v>857595</v>
      </c>
      <c r="BR43" s="70">
        <f t="shared" si="274"/>
        <v>858481</v>
      </c>
      <c r="BS43" s="70">
        <f t="shared" si="274"/>
        <v>861033</v>
      </c>
      <c r="BT43" s="70">
        <f t="shared" si="274"/>
        <v>863149</v>
      </c>
      <c r="BU43" s="70">
        <f t="shared" si="274"/>
        <v>864503</v>
      </c>
      <c r="BV43" s="70">
        <f t="shared" si="274"/>
        <v>865436</v>
      </c>
      <c r="BW43" s="70">
        <f t="shared" si="274"/>
        <v>865961</v>
      </c>
      <c r="BX43" s="70">
        <f t="shared" si="274"/>
        <v>866193</v>
      </c>
      <c r="BY43" s="70">
        <f t="shared" si="274"/>
        <v>866019</v>
      </c>
      <c r="BZ43" s="70">
        <f t="shared" si="274"/>
        <v>866214</v>
      </c>
      <c r="CA43" s="70">
        <f t="shared" si="274"/>
        <v>866409</v>
      </c>
      <c r="CB43" s="70">
        <f t="shared" si="274"/>
        <v>866604</v>
      </c>
      <c r="CC43" s="70">
        <f t="shared" si="274"/>
        <v>866799</v>
      </c>
      <c r="CD43" s="70">
        <f t="shared" si="274"/>
        <v>867700</v>
      </c>
      <c r="CE43" s="70">
        <f t="shared" si="274"/>
        <v>870267</v>
      </c>
      <c r="CF43" s="70">
        <f t="shared" si="274"/>
        <v>872398</v>
      </c>
      <c r="CG43" s="70">
        <f t="shared" si="274"/>
        <v>873766</v>
      </c>
      <c r="CH43" s="70">
        <f t="shared" si="274"/>
        <v>874699</v>
      </c>
      <c r="CI43" s="70">
        <f t="shared" si="274"/>
        <v>875223</v>
      </c>
      <c r="CJ43" s="70">
        <f t="shared" si="274"/>
        <v>875454</v>
      </c>
      <c r="CK43" s="70">
        <f t="shared" si="274"/>
        <v>875280</v>
      </c>
      <c r="CL43" s="70">
        <f t="shared" si="274"/>
        <v>875475</v>
      </c>
      <c r="CM43" s="70">
        <f t="shared" si="274"/>
        <v>875670</v>
      </c>
      <c r="CN43" s="70">
        <f t="shared" si="274"/>
        <v>875865</v>
      </c>
      <c r="CO43" s="70">
        <f t="shared" si="274"/>
        <v>876059</v>
      </c>
      <c r="CP43" s="70">
        <f t="shared" si="274"/>
        <v>876960</v>
      </c>
      <c r="CQ43" s="70">
        <f t="shared" si="274"/>
        <v>879527</v>
      </c>
      <c r="CR43" s="70">
        <f t="shared" si="274"/>
        <v>881657</v>
      </c>
      <c r="CS43" s="70">
        <f t="shared" si="274"/>
        <v>883025</v>
      </c>
      <c r="CT43" s="70">
        <f t="shared" si="274"/>
        <v>883956</v>
      </c>
      <c r="CU43" s="70">
        <f t="shared" si="274"/>
        <v>884479</v>
      </c>
      <c r="CV43" s="70">
        <f t="shared" si="274"/>
        <v>884709</v>
      </c>
      <c r="CW43" s="70">
        <f t="shared" si="274"/>
        <v>884533</v>
      </c>
      <c r="CX43" s="70">
        <f t="shared" si="274"/>
        <v>884726</v>
      </c>
      <c r="CY43" s="70">
        <f t="shared" si="274"/>
        <v>884918</v>
      </c>
      <c r="CZ43" s="70">
        <f t="shared" si="274"/>
        <v>885111</v>
      </c>
      <c r="DA43" s="70">
        <f t="shared" si="274"/>
        <v>885303</v>
      </c>
      <c r="DB43" s="70">
        <f t="shared" si="274"/>
        <v>886202</v>
      </c>
      <c r="DC43" s="70">
        <f t="shared" si="274"/>
        <v>888767</v>
      </c>
      <c r="DD43" s="70">
        <f t="shared" si="274"/>
        <v>890895</v>
      </c>
      <c r="DE43" s="70">
        <f t="shared" si="274"/>
        <v>892262</v>
      </c>
      <c r="DF43" s="70">
        <f t="shared" si="274"/>
        <v>893194</v>
      </c>
      <c r="DG43" s="70">
        <f t="shared" si="274"/>
        <v>893717</v>
      </c>
      <c r="DH43" s="70">
        <f t="shared" si="274"/>
        <v>893948</v>
      </c>
      <c r="DI43" s="70">
        <f t="shared" si="274"/>
        <v>893774</v>
      </c>
      <c r="DJ43" s="70">
        <f t="shared" si="274"/>
        <v>893970</v>
      </c>
      <c r="DK43" s="70">
        <f t="shared" si="274"/>
        <v>894167</v>
      </c>
      <c r="DL43" s="70">
        <f t="shared" si="274"/>
        <v>894363</v>
      </c>
      <c r="DM43" s="70">
        <f t="shared" si="274"/>
        <v>894560</v>
      </c>
      <c r="DN43" s="70">
        <f t="shared" si="274"/>
        <v>895463</v>
      </c>
      <c r="DO43" s="70">
        <f t="shared" ref="DO43:FZ43" si="275">DO33</f>
        <v>898032</v>
      </c>
      <c r="DP43" s="70">
        <f t="shared" si="275"/>
        <v>900163</v>
      </c>
      <c r="DQ43" s="70">
        <f t="shared" si="275"/>
        <v>901533</v>
      </c>
      <c r="DR43" s="70">
        <f t="shared" si="275"/>
        <v>902466</v>
      </c>
      <c r="DS43" s="70">
        <f t="shared" si="275"/>
        <v>902990</v>
      </c>
      <c r="DT43" s="70">
        <f t="shared" si="275"/>
        <v>903220</v>
      </c>
      <c r="DU43" s="70">
        <f t="shared" si="275"/>
        <v>903044</v>
      </c>
      <c r="DV43" s="70">
        <f t="shared" si="275"/>
        <v>903236</v>
      </c>
      <c r="DW43" s="70">
        <f t="shared" si="275"/>
        <v>903427</v>
      </c>
      <c r="DX43" s="70">
        <f t="shared" si="275"/>
        <v>903617</v>
      </c>
      <c r="DY43" s="70">
        <f t="shared" si="275"/>
        <v>903807</v>
      </c>
      <c r="DZ43" s="70">
        <f t="shared" si="275"/>
        <v>904702</v>
      </c>
      <c r="EA43" s="70">
        <f t="shared" si="275"/>
        <v>907264</v>
      </c>
      <c r="EB43" s="70">
        <f t="shared" si="275"/>
        <v>909388</v>
      </c>
      <c r="EC43" s="70">
        <f t="shared" si="275"/>
        <v>910750</v>
      </c>
      <c r="ED43" s="70">
        <f t="shared" si="275"/>
        <v>911676</v>
      </c>
      <c r="EE43" s="70">
        <f t="shared" si="275"/>
        <v>912194</v>
      </c>
      <c r="EF43" s="70">
        <f t="shared" si="275"/>
        <v>912419</v>
      </c>
      <c r="EG43" s="70">
        <f t="shared" si="275"/>
        <v>912238</v>
      </c>
      <c r="EH43" s="70">
        <f t="shared" si="275"/>
        <v>912427</v>
      </c>
      <c r="EI43" s="70">
        <f t="shared" si="275"/>
        <v>912616</v>
      </c>
      <c r="EJ43" s="70">
        <f t="shared" si="275"/>
        <v>912805</v>
      </c>
      <c r="EK43" s="70">
        <f t="shared" si="275"/>
        <v>912993</v>
      </c>
      <c r="EL43" s="70">
        <f t="shared" si="275"/>
        <v>913887</v>
      </c>
      <c r="EM43" s="70">
        <f t="shared" si="275"/>
        <v>916448</v>
      </c>
      <c r="EN43" s="70">
        <f t="shared" si="275"/>
        <v>918571</v>
      </c>
      <c r="EO43" s="70">
        <f t="shared" si="275"/>
        <v>919932</v>
      </c>
      <c r="EP43" s="70">
        <f t="shared" si="275"/>
        <v>920857</v>
      </c>
      <c r="EQ43" s="70">
        <f t="shared" si="275"/>
        <v>921373</v>
      </c>
      <c r="ER43" s="70">
        <f t="shared" si="275"/>
        <v>921595</v>
      </c>
      <c r="ES43" s="70">
        <f t="shared" si="275"/>
        <v>921411</v>
      </c>
      <c r="ET43" s="70">
        <f t="shared" si="275"/>
        <v>921596</v>
      </c>
      <c r="EU43" s="70">
        <f t="shared" si="275"/>
        <v>921780</v>
      </c>
      <c r="EV43" s="70">
        <f t="shared" si="275"/>
        <v>921963</v>
      </c>
      <c r="EW43" s="70">
        <f t="shared" si="275"/>
        <v>922146</v>
      </c>
      <c r="EX43" s="70">
        <f t="shared" si="275"/>
        <v>923035</v>
      </c>
      <c r="EY43" s="70">
        <f t="shared" si="275"/>
        <v>925589</v>
      </c>
      <c r="EZ43" s="70">
        <f t="shared" si="275"/>
        <v>927706</v>
      </c>
      <c r="FA43" s="70">
        <f t="shared" si="275"/>
        <v>929061</v>
      </c>
      <c r="FB43" s="70">
        <f t="shared" si="275"/>
        <v>929980</v>
      </c>
      <c r="FC43" s="70">
        <f t="shared" si="275"/>
        <v>930490</v>
      </c>
      <c r="FD43" s="70">
        <f t="shared" si="275"/>
        <v>930707</v>
      </c>
      <c r="FE43" s="70">
        <f t="shared" si="275"/>
        <v>930518</v>
      </c>
      <c r="FF43" s="70">
        <f t="shared" si="275"/>
        <v>930698</v>
      </c>
      <c r="FG43" s="70">
        <f t="shared" si="275"/>
        <v>930877</v>
      </c>
      <c r="FH43" s="70">
        <f t="shared" si="275"/>
        <v>931056</v>
      </c>
      <c r="FI43" s="70">
        <f t="shared" si="275"/>
        <v>931235</v>
      </c>
      <c r="FJ43" s="70">
        <f t="shared" si="275"/>
        <v>932119</v>
      </c>
      <c r="FK43" s="70">
        <f t="shared" si="275"/>
        <v>934670</v>
      </c>
      <c r="FL43" s="70">
        <f t="shared" si="275"/>
        <v>936782</v>
      </c>
      <c r="FM43" s="70">
        <f t="shared" si="275"/>
        <v>938133</v>
      </c>
      <c r="FN43" s="70">
        <f t="shared" si="275"/>
        <v>939046</v>
      </c>
      <c r="FO43" s="70">
        <f t="shared" si="275"/>
        <v>939551</v>
      </c>
      <c r="FP43" s="70">
        <f t="shared" si="275"/>
        <v>939762</v>
      </c>
      <c r="FQ43" s="70">
        <f t="shared" si="275"/>
        <v>939567</v>
      </c>
      <c r="FR43" s="70">
        <f t="shared" si="275"/>
        <v>939741</v>
      </c>
      <c r="FS43" s="70">
        <f t="shared" si="275"/>
        <v>939913</v>
      </c>
      <c r="FT43" s="70">
        <f t="shared" si="275"/>
        <v>940086</v>
      </c>
      <c r="FU43" s="70">
        <f t="shared" si="275"/>
        <v>940257</v>
      </c>
      <c r="FV43" s="70">
        <f t="shared" si="275"/>
        <v>941134</v>
      </c>
      <c r="FW43" s="70">
        <f t="shared" si="275"/>
        <v>943677</v>
      </c>
      <c r="FX43" s="70">
        <f t="shared" si="275"/>
        <v>945782</v>
      </c>
      <c r="FY43" s="70">
        <f t="shared" si="275"/>
        <v>947125</v>
      </c>
      <c r="FZ43" s="70">
        <f t="shared" si="275"/>
        <v>948032</v>
      </c>
      <c r="GA43" s="70">
        <f t="shared" ref="GA43:IL43" si="276">GA33</f>
        <v>948530</v>
      </c>
      <c r="GB43" s="70">
        <f t="shared" si="276"/>
        <v>948735</v>
      </c>
      <c r="GC43" s="70">
        <f t="shared" si="276"/>
        <v>948534</v>
      </c>
      <c r="GD43" s="70">
        <f t="shared" si="276"/>
        <v>948702</v>
      </c>
      <c r="GE43" s="70">
        <f t="shared" si="276"/>
        <v>948869</v>
      </c>
      <c r="GF43" s="70">
        <f t="shared" si="276"/>
        <v>949037</v>
      </c>
      <c r="GG43" s="70">
        <f t="shared" si="276"/>
        <v>949204</v>
      </c>
      <c r="GH43" s="70">
        <f t="shared" si="276"/>
        <v>950076</v>
      </c>
      <c r="GI43" s="70">
        <f t="shared" si="276"/>
        <v>952615</v>
      </c>
      <c r="GJ43" s="70">
        <f t="shared" si="276"/>
        <v>954716</v>
      </c>
      <c r="GK43" s="70">
        <f t="shared" si="276"/>
        <v>956056</v>
      </c>
      <c r="GL43" s="70">
        <f t="shared" si="276"/>
        <v>956959</v>
      </c>
      <c r="GM43" s="70">
        <f t="shared" si="276"/>
        <v>957453</v>
      </c>
      <c r="GN43" s="70">
        <f t="shared" si="276"/>
        <v>957654</v>
      </c>
      <c r="GO43" s="70">
        <f t="shared" si="276"/>
        <v>957450</v>
      </c>
      <c r="GP43" s="70">
        <f t="shared" si="276"/>
        <v>957614</v>
      </c>
      <c r="GQ43" s="70">
        <f t="shared" si="276"/>
        <v>957778</v>
      </c>
      <c r="GR43" s="70">
        <f t="shared" si="276"/>
        <v>957941</v>
      </c>
      <c r="GS43" s="70">
        <f t="shared" si="276"/>
        <v>958104</v>
      </c>
      <c r="GT43" s="70">
        <f t="shared" si="276"/>
        <v>958973</v>
      </c>
      <c r="GU43" s="70">
        <f t="shared" si="276"/>
        <v>961507</v>
      </c>
      <c r="GV43" s="70">
        <f t="shared" si="276"/>
        <v>963604</v>
      </c>
      <c r="GW43" s="70">
        <f t="shared" si="276"/>
        <v>964939</v>
      </c>
      <c r="GX43" s="70">
        <f t="shared" si="276"/>
        <v>965838</v>
      </c>
      <c r="GY43" s="70">
        <f t="shared" si="276"/>
        <v>966327</v>
      </c>
      <c r="GZ43" s="70">
        <f t="shared" si="276"/>
        <v>966523</v>
      </c>
      <c r="HA43" s="70">
        <f t="shared" si="276"/>
        <v>966313</v>
      </c>
      <c r="HB43" s="70">
        <f t="shared" si="276"/>
        <v>966472</v>
      </c>
      <c r="HC43" s="70">
        <f t="shared" si="276"/>
        <v>966630</v>
      </c>
      <c r="HD43" s="70">
        <f t="shared" si="276"/>
        <v>966788</v>
      </c>
      <c r="HE43" s="70">
        <f t="shared" si="276"/>
        <v>966947</v>
      </c>
      <c r="HF43" s="70">
        <f t="shared" si="276"/>
        <v>967810</v>
      </c>
      <c r="HG43" s="70">
        <f t="shared" si="276"/>
        <v>970341</v>
      </c>
      <c r="HH43" s="70">
        <f t="shared" si="276"/>
        <v>972436</v>
      </c>
      <c r="HI43" s="70">
        <f t="shared" si="276"/>
        <v>973768</v>
      </c>
      <c r="HJ43" s="70">
        <f t="shared" si="276"/>
        <v>974666</v>
      </c>
      <c r="HK43" s="70">
        <f t="shared" si="276"/>
        <v>975156</v>
      </c>
      <c r="HL43" s="70">
        <f t="shared" si="276"/>
        <v>975354</v>
      </c>
      <c r="HM43" s="70">
        <f t="shared" si="276"/>
        <v>975147</v>
      </c>
      <c r="HN43" s="70">
        <f t="shared" si="276"/>
        <v>975311</v>
      </c>
      <c r="HO43" s="70">
        <f t="shared" si="276"/>
        <v>975475</v>
      </c>
      <c r="HP43" s="70">
        <f t="shared" si="276"/>
        <v>975640</v>
      </c>
      <c r="HQ43" s="70">
        <f t="shared" si="276"/>
        <v>975806</v>
      </c>
      <c r="HR43" s="70">
        <f t="shared" si="276"/>
        <v>976677</v>
      </c>
      <c r="HS43" s="70">
        <f t="shared" si="276"/>
        <v>979216</v>
      </c>
      <c r="HT43" s="70">
        <f t="shared" si="276"/>
        <v>981318</v>
      </c>
      <c r="HU43" s="70">
        <f t="shared" si="276"/>
        <v>982658</v>
      </c>
      <c r="HV43" s="70">
        <f t="shared" si="276"/>
        <v>983563</v>
      </c>
      <c r="HW43" s="70">
        <f t="shared" si="276"/>
        <v>984059</v>
      </c>
      <c r="HX43" s="70">
        <f t="shared" si="276"/>
        <v>984261</v>
      </c>
      <c r="HY43" s="70">
        <f t="shared" si="276"/>
        <v>984058</v>
      </c>
      <c r="HZ43" s="70">
        <f t="shared" si="276"/>
        <v>984224</v>
      </c>
      <c r="IA43" s="70">
        <f t="shared" si="276"/>
        <v>984389</v>
      </c>
      <c r="IB43" s="70">
        <f t="shared" si="276"/>
        <v>984554</v>
      </c>
      <c r="IC43" s="70">
        <f t="shared" si="276"/>
        <v>984719</v>
      </c>
      <c r="ID43" s="70">
        <f t="shared" si="276"/>
        <v>985590</v>
      </c>
      <c r="IE43" s="70">
        <f t="shared" si="276"/>
        <v>988127</v>
      </c>
      <c r="IF43" s="70">
        <f t="shared" si="276"/>
        <v>990227</v>
      </c>
      <c r="IG43" s="70">
        <f t="shared" si="276"/>
        <v>991565</v>
      </c>
      <c r="IH43" s="70">
        <f t="shared" si="276"/>
        <v>992468</v>
      </c>
      <c r="II43" s="70">
        <f t="shared" si="276"/>
        <v>992962</v>
      </c>
      <c r="IJ43" s="70">
        <f t="shared" si="276"/>
        <v>993162</v>
      </c>
      <c r="IK43" s="70">
        <f t="shared" si="276"/>
        <v>992958</v>
      </c>
      <c r="IL43" s="70">
        <f t="shared" si="276"/>
        <v>993124</v>
      </c>
      <c r="IM43" s="70">
        <f t="shared" ref="IM43:KX43" si="277">IM33</f>
        <v>993289</v>
      </c>
      <c r="IN43" s="70">
        <f t="shared" si="277"/>
        <v>993454</v>
      </c>
      <c r="IO43" s="70">
        <f t="shared" si="277"/>
        <v>993620</v>
      </c>
      <c r="IP43" s="70">
        <f t="shared" si="277"/>
        <v>994491</v>
      </c>
      <c r="IQ43" s="70">
        <f t="shared" si="277"/>
        <v>997030</v>
      </c>
      <c r="IR43" s="70">
        <f t="shared" si="277"/>
        <v>999131</v>
      </c>
      <c r="IS43" s="70">
        <f t="shared" si="277"/>
        <v>1000471</v>
      </c>
      <c r="IT43" s="53">
        <f t="shared" si="277"/>
        <v>1001376</v>
      </c>
      <c r="IU43" s="53">
        <f t="shared" si="277"/>
        <v>1001872</v>
      </c>
      <c r="IV43" s="53">
        <f t="shared" si="277"/>
        <v>1002075</v>
      </c>
      <c r="IW43" s="53">
        <f t="shared" si="277"/>
        <v>1001873</v>
      </c>
      <c r="IX43" s="53">
        <f t="shared" si="277"/>
        <v>1002041</v>
      </c>
      <c r="IY43" s="53">
        <f t="shared" si="277"/>
        <v>1002209</v>
      </c>
      <c r="IZ43" s="53">
        <f t="shared" si="277"/>
        <v>1002377</v>
      </c>
      <c r="JA43" s="53">
        <f t="shared" si="277"/>
        <v>1002545</v>
      </c>
      <c r="JB43" s="53">
        <f t="shared" si="277"/>
        <v>1003419</v>
      </c>
      <c r="JC43" s="53">
        <f t="shared" si="277"/>
        <v>1005960</v>
      </c>
      <c r="JD43" s="53">
        <f t="shared" si="277"/>
        <v>1008064</v>
      </c>
      <c r="JE43" s="53">
        <f t="shared" si="277"/>
        <v>1009406</v>
      </c>
      <c r="JF43" s="70">
        <f t="shared" si="277"/>
        <v>1010313</v>
      </c>
      <c r="JG43" s="70">
        <f t="shared" si="277"/>
        <v>1010811</v>
      </c>
      <c r="JH43" s="70">
        <f t="shared" si="277"/>
        <v>1011016</v>
      </c>
      <c r="JI43" s="70">
        <f t="shared" si="277"/>
        <v>1010815</v>
      </c>
      <c r="JJ43" s="70">
        <f t="shared" si="277"/>
        <v>1010984</v>
      </c>
      <c r="JK43" s="70">
        <f t="shared" si="277"/>
        <v>1011153</v>
      </c>
      <c r="JL43" s="70">
        <f t="shared" si="277"/>
        <v>1011321</v>
      </c>
      <c r="JM43" s="70">
        <f t="shared" si="277"/>
        <v>1011490</v>
      </c>
      <c r="JN43" s="70">
        <f t="shared" si="277"/>
        <v>1012364</v>
      </c>
      <c r="JO43" s="70">
        <f t="shared" si="277"/>
        <v>1014905</v>
      </c>
      <c r="JP43" s="70">
        <f t="shared" si="277"/>
        <v>1017009</v>
      </c>
      <c r="JQ43" s="70">
        <f t="shared" si="277"/>
        <v>1018350</v>
      </c>
      <c r="JR43" s="70">
        <f t="shared" si="277"/>
        <v>1019256</v>
      </c>
      <c r="JS43" s="70">
        <f t="shared" si="277"/>
        <v>1019753</v>
      </c>
      <c r="JT43" s="70">
        <f t="shared" si="277"/>
        <v>1019956</v>
      </c>
      <c r="JU43" s="70">
        <f t="shared" si="277"/>
        <v>1019754</v>
      </c>
      <c r="JV43" s="70">
        <f t="shared" si="277"/>
        <v>1019921</v>
      </c>
      <c r="JW43" s="70">
        <f t="shared" si="277"/>
        <v>1020088</v>
      </c>
      <c r="JX43" s="70">
        <f t="shared" si="277"/>
        <v>1020254</v>
      </c>
      <c r="JY43" s="70">
        <f t="shared" si="277"/>
        <v>1020420</v>
      </c>
      <c r="JZ43" s="70">
        <f t="shared" si="277"/>
        <v>1021291</v>
      </c>
      <c r="KA43" s="70">
        <f t="shared" si="277"/>
        <v>1023829</v>
      </c>
      <c r="KB43" s="70">
        <f t="shared" si="277"/>
        <v>1025929</v>
      </c>
      <c r="KC43" s="70">
        <f t="shared" si="277"/>
        <v>1027267</v>
      </c>
      <c r="KD43" s="70">
        <f t="shared" si="277"/>
        <v>1028168</v>
      </c>
      <c r="KE43" s="70">
        <f t="shared" si="277"/>
        <v>1028661</v>
      </c>
      <c r="KF43" s="70">
        <f t="shared" si="277"/>
        <v>1028860</v>
      </c>
      <c r="KG43" s="70">
        <f t="shared" si="277"/>
        <v>1028654</v>
      </c>
      <c r="KH43" s="70">
        <f t="shared" si="277"/>
        <v>1028816</v>
      </c>
      <c r="KI43" s="70">
        <f t="shared" si="277"/>
        <v>1028977</v>
      </c>
      <c r="KJ43" s="70">
        <f t="shared" si="277"/>
        <v>1029138</v>
      </c>
      <c r="KK43" s="70">
        <f t="shared" si="277"/>
        <v>1029298</v>
      </c>
      <c r="KL43" s="70">
        <f t="shared" si="277"/>
        <v>1030163</v>
      </c>
      <c r="KM43" s="70">
        <f t="shared" si="277"/>
        <v>1032695</v>
      </c>
      <c r="KN43" s="70">
        <f t="shared" si="277"/>
        <v>1034788</v>
      </c>
      <c r="KO43" s="70">
        <f t="shared" si="277"/>
        <v>1036120</v>
      </c>
      <c r="KP43" s="70">
        <f t="shared" si="277"/>
        <v>1036997</v>
      </c>
      <c r="KQ43" s="70">
        <f t="shared" si="277"/>
        <v>1037483</v>
      </c>
      <c r="KR43" s="70">
        <f t="shared" si="277"/>
        <v>1037674</v>
      </c>
      <c r="KS43" s="70">
        <f t="shared" si="277"/>
        <v>1037460</v>
      </c>
      <c r="KT43" s="70">
        <f t="shared" si="277"/>
        <v>1037614</v>
      </c>
      <c r="KU43" s="70">
        <f t="shared" si="277"/>
        <v>1037767</v>
      </c>
      <c r="KV43" s="70">
        <f t="shared" si="277"/>
        <v>1037920</v>
      </c>
      <c r="KW43" s="70">
        <f t="shared" si="277"/>
        <v>1038071</v>
      </c>
      <c r="KX43" s="70">
        <f t="shared" si="277"/>
        <v>1038928</v>
      </c>
      <c r="KY43" s="70">
        <f t="shared" ref="KY43:MK43" si="278">KY33</f>
        <v>1041450</v>
      </c>
      <c r="KZ43" s="70">
        <f t="shared" si="278"/>
        <v>1043534</v>
      </c>
      <c r="LA43" s="70">
        <f t="shared" si="278"/>
        <v>1044856</v>
      </c>
      <c r="LB43" s="70">
        <f t="shared" si="278"/>
        <v>1045719</v>
      </c>
      <c r="LC43" s="70">
        <f t="shared" si="278"/>
        <v>1046194</v>
      </c>
      <c r="LD43" s="70">
        <f t="shared" si="278"/>
        <v>1046375</v>
      </c>
      <c r="LE43" s="70">
        <f t="shared" si="278"/>
        <v>1046150</v>
      </c>
      <c r="LF43" s="70">
        <f t="shared" si="278"/>
        <v>1046293</v>
      </c>
      <c r="LG43" s="70">
        <f t="shared" si="278"/>
        <v>1046435</v>
      </c>
      <c r="LH43" s="70">
        <f t="shared" si="278"/>
        <v>1046576</v>
      </c>
      <c r="LI43" s="70">
        <f t="shared" si="278"/>
        <v>1046716</v>
      </c>
      <c r="LJ43" s="70">
        <f t="shared" si="278"/>
        <v>1047561</v>
      </c>
      <c r="LK43" s="70">
        <f t="shared" si="278"/>
        <v>1050071</v>
      </c>
      <c r="LL43" s="70">
        <f t="shared" si="278"/>
        <v>1052143</v>
      </c>
      <c r="LM43" s="70">
        <f t="shared" si="278"/>
        <v>1053452</v>
      </c>
      <c r="LN43" s="70">
        <f t="shared" si="278"/>
        <v>1054296</v>
      </c>
      <c r="LO43" s="70">
        <f t="shared" si="278"/>
        <v>1054758</v>
      </c>
      <c r="LP43" s="70">
        <f t="shared" si="278"/>
        <v>1054926</v>
      </c>
      <c r="LQ43" s="70">
        <f t="shared" si="278"/>
        <v>1054687</v>
      </c>
      <c r="LR43" s="70">
        <f t="shared" si="278"/>
        <v>1054817</v>
      </c>
      <c r="LS43" s="70">
        <f t="shared" si="278"/>
        <v>1054945</v>
      </c>
      <c r="LT43" s="70">
        <f t="shared" si="278"/>
        <v>1055071</v>
      </c>
      <c r="LU43" s="70">
        <f t="shared" si="278"/>
        <v>1055197</v>
      </c>
      <c r="LV43" s="70">
        <f t="shared" si="278"/>
        <v>1056026</v>
      </c>
      <c r="LW43" s="70">
        <f t="shared" si="278"/>
        <v>1058520</v>
      </c>
      <c r="LX43" s="70">
        <f t="shared" si="278"/>
        <v>1060577</v>
      </c>
      <c r="LY43" s="70">
        <f t="shared" si="278"/>
        <v>1061870</v>
      </c>
      <c r="LZ43" s="70">
        <f t="shared" si="278"/>
        <v>1062692</v>
      </c>
      <c r="MA43" s="70">
        <f t="shared" si="278"/>
        <v>1063138</v>
      </c>
      <c r="MB43" s="70">
        <f t="shared" si="278"/>
        <v>1063289</v>
      </c>
      <c r="MC43" s="70">
        <f t="shared" si="278"/>
        <v>1063034</v>
      </c>
      <c r="MD43" s="70">
        <f t="shared" si="278"/>
        <v>1063146</v>
      </c>
      <c r="ME43" s="70">
        <f t="shared" si="278"/>
        <v>1063257</v>
      </c>
      <c r="MF43" s="70">
        <f t="shared" si="278"/>
        <v>1063366</v>
      </c>
      <c r="MG43" s="70">
        <f t="shared" si="278"/>
        <v>1063474</v>
      </c>
      <c r="MH43" s="70">
        <f t="shared" si="278"/>
        <v>1064285</v>
      </c>
      <c r="MI43" s="70">
        <f t="shared" si="278"/>
        <v>1066761</v>
      </c>
      <c r="MJ43" s="70">
        <f t="shared" si="278"/>
        <v>1068800</v>
      </c>
      <c r="MK43" s="70">
        <f t="shared" si="278"/>
        <v>1070074</v>
      </c>
      <c r="ML43" s="53"/>
      <c r="MM43" s="53"/>
      <c r="MN43" s="53"/>
    </row>
    <row r="44" spans="1:352" x14ac:dyDescent="0.2">
      <c r="A44" s="60" t="s">
        <v>47</v>
      </c>
      <c r="B44" s="71">
        <f>+B42/B43</f>
        <v>7.4584756856901961</v>
      </c>
      <c r="C44" s="71">
        <f t="shared" ref="C44:BA44" si="279">+C42/C43</f>
        <v>7.476127509248407</v>
      </c>
      <c r="D44" s="71">
        <f t="shared" si="279"/>
        <v>0</v>
      </c>
      <c r="E44" s="71">
        <f t="shared" si="279"/>
        <v>0</v>
      </c>
      <c r="F44" s="71">
        <f t="shared" si="279"/>
        <v>0</v>
      </c>
      <c r="G44" s="71">
        <f t="shared" si="279"/>
        <v>0</v>
      </c>
      <c r="H44" s="71">
        <f t="shared" si="279"/>
        <v>0</v>
      </c>
      <c r="I44" s="71">
        <f t="shared" si="279"/>
        <v>0</v>
      </c>
      <c r="J44" s="71">
        <f t="shared" si="279"/>
        <v>0</v>
      </c>
      <c r="K44" s="71">
        <f t="shared" si="279"/>
        <v>0</v>
      </c>
      <c r="L44" s="71">
        <f t="shared" si="279"/>
        <v>7.52725552910114</v>
      </c>
      <c r="M44" s="71">
        <f t="shared" si="279"/>
        <v>7.4625704074320494</v>
      </c>
      <c r="N44" s="71">
        <f t="shared" si="279"/>
        <v>7.4374194296730849</v>
      </c>
      <c r="O44" s="71">
        <f t="shared" si="279"/>
        <v>7.4601913717139716</v>
      </c>
      <c r="P44" s="71">
        <f t="shared" si="279"/>
        <v>0</v>
      </c>
      <c r="Q44" s="71">
        <f t="shared" si="279"/>
        <v>0</v>
      </c>
      <c r="R44" s="71">
        <f t="shared" si="279"/>
        <v>0</v>
      </c>
      <c r="S44" s="71">
        <f t="shared" si="279"/>
        <v>0</v>
      </c>
      <c r="T44" s="71">
        <f t="shared" si="279"/>
        <v>0</v>
      </c>
      <c r="U44" s="71">
        <f t="shared" si="279"/>
        <v>0</v>
      </c>
      <c r="V44" s="71">
        <f t="shared" si="279"/>
        <v>0</v>
      </c>
      <c r="W44" s="71">
        <f t="shared" si="279"/>
        <v>0</v>
      </c>
      <c r="X44" s="71">
        <f t="shared" si="279"/>
        <v>7.4992095672828984</v>
      </c>
      <c r="Y44" s="71">
        <f t="shared" si="279"/>
        <v>7.4364202922880178</v>
      </c>
      <c r="Z44" s="71">
        <f t="shared" si="279"/>
        <v>7.4013041239703652</v>
      </c>
      <c r="AA44" s="71">
        <f t="shared" si="279"/>
        <v>7.4319116755584202</v>
      </c>
      <c r="AB44" s="71">
        <f t="shared" si="279"/>
        <v>0</v>
      </c>
      <c r="AC44" s="71">
        <f t="shared" si="279"/>
        <v>0</v>
      </c>
      <c r="AD44" s="71">
        <f t="shared" si="279"/>
        <v>0</v>
      </c>
      <c r="AE44" s="71">
        <f t="shared" si="279"/>
        <v>0</v>
      </c>
      <c r="AF44" s="71">
        <f t="shared" si="279"/>
        <v>0</v>
      </c>
      <c r="AG44" s="71">
        <f t="shared" si="279"/>
        <v>0</v>
      </c>
      <c r="AH44" s="71">
        <f t="shared" si="279"/>
        <v>0</v>
      </c>
      <c r="AI44" s="71">
        <f t="shared" si="279"/>
        <v>0</v>
      </c>
      <c r="AJ44" s="71">
        <f t="shared" si="279"/>
        <v>7.4629709154616037</v>
      </c>
      <c r="AK44" s="71">
        <f t="shared" si="279"/>
        <v>7.3917719479226047</v>
      </c>
      <c r="AL44" s="71">
        <f t="shared" si="279"/>
        <v>7.3911168643164213</v>
      </c>
      <c r="AM44" s="71">
        <f t="shared" si="279"/>
        <v>7.4231583195859567</v>
      </c>
      <c r="AN44" s="71">
        <f t="shared" si="279"/>
        <v>0</v>
      </c>
      <c r="AO44" s="71">
        <f t="shared" si="279"/>
        <v>0</v>
      </c>
      <c r="AP44" s="71">
        <f t="shared" si="279"/>
        <v>0</v>
      </c>
      <c r="AQ44" s="71">
        <f t="shared" si="279"/>
        <v>0</v>
      </c>
      <c r="AR44" s="71">
        <f t="shared" si="279"/>
        <v>0</v>
      </c>
      <c r="AS44" s="71">
        <f t="shared" si="279"/>
        <v>0</v>
      </c>
      <c r="AT44" s="71">
        <f t="shared" si="279"/>
        <v>0</v>
      </c>
      <c r="AU44" s="71">
        <f t="shared" si="279"/>
        <v>0</v>
      </c>
      <c r="AV44" s="71">
        <f t="shared" si="279"/>
        <v>7.4670659226203426</v>
      </c>
      <c r="AW44" s="71">
        <f t="shared" si="279"/>
        <v>7.39645113889949</v>
      </c>
      <c r="AX44" s="71">
        <f t="shared" si="279"/>
        <v>7.3952084592634826</v>
      </c>
      <c r="AY44" s="71">
        <f t="shared" si="279"/>
        <v>7.4270571977052766</v>
      </c>
      <c r="AZ44" s="71">
        <f t="shared" si="279"/>
        <v>0</v>
      </c>
      <c r="BA44" s="71">
        <f t="shared" si="279"/>
        <v>0</v>
      </c>
      <c r="BB44" s="71">
        <f t="shared" ref="BB44:DM44" si="280">+BB42/BB43</f>
        <v>0</v>
      </c>
      <c r="BC44" s="71">
        <f t="shared" si="280"/>
        <v>0</v>
      </c>
      <c r="BD44" s="71">
        <f t="shared" si="280"/>
        <v>0</v>
      </c>
      <c r="BE44" s="71">
        <f t="shared" si="280"/>
        <v>0</v>
      </c>
      <c r="BF44" s="71">
        <f t="shared" si="280"/>
        <v>0</v>
      </c>
      <c r="BG44" s="71">
        <f t="shared" si="280"/>
        <v>0</v>
      </c>
      <c r="BH44" s="71">
        <f t="shared" si="280"/>
        <v>7.4680253432073851</v>
      </c>
      <c r="BI44" s="71">
        <f t="shared" si="280"/>
        <v>7.3962979162473825</v>
      </c>
      <c r="BJ44" s="71">
        <f t="shared" si="280"/>
        <v>7.3948518595652679</v>
      </c>
      <c r="BK44" s="71">
        <f t="shared" si="280"/>
        <v>7.4268871176604572</v>
      </c>
      <c r="BL44" s="71">
        <f t="shared" si="280"/>
        <v>0</v>
      </c>
      <c r="BM44" s="71">
        <f t="shared" si="280"/>
        <v>0</v>
      </c>
      <c r="BN44" s="71">
        <f t="shared" si="280"/>
        <v>0</v>
      </c>
      <c r="BO44" s="71">
        <f t="shared" si="280"/>
        <v>0</v>
      </c>
      <c r="BP44" s="71">
        <f t="shared" si="280"/>
        <v>0</v>
      </c>
      <c r="BQ44" s="71">
        <f t="shared" si="280"/>
        <v>0</v>
      </c>
      <c r="BR44" s="71">
        <f t="shared" si="280"/>
        <v>0</v>
      </c>
      <c r="BS44" s="71">
        <f t="shared" si="280"/>
        <v>0</v>
      </c>
      <c r="BT44" s="71">
        <f t="shared" si="280"/>
        <v>7.4681521974263037</v>
      </c>
      <c r="BU44" s="71">
        <f t="shared" si="280"/>
        <v>7.3957564129251523</v>
      </c>
      <c r="BV44" s="71">
        <f t="shared" si="280"/>
        <v>7.393474247143649</v>
      </c>
      <c r="BW44" s="71">
        <f t="shared" si="280"/>
        <v>7.4249990232498888</v>
      </c>
      <c r="BX44" s="71">
        <f t="shared" si="280"/>
        <v>0</v>
      </c>
      <c r="BY44" s="71">
        <f t="shared" si="280"/>
        <v>0</v>
      </c>
      <c r="BZ44" s="71">
        <f t="shared" si="280"/>
        <v>0</v>
      </c>
      <c r="CA44" s="71">
        <f t="shared" si="280"/>
        <v>0</v>
      </c>
      <c r="CB44" s="71">
        <f t="shared" si="280"/>
        <v>0</v>
      </c>
      <c r="CC44" s="71">
        <f t="shared" si="280"/>
        <v>0</v>
      </c>
      <c r="CD44" s="71">
        <f t="shared" si="280"/>
        <v>0</v>
      </c>
      <c r="CE44" s="71">
        <f t="shared" si="280"/>
        <v>0</v>
      </c>
      <c r="CF44" s="71">
        <f t="shared" si="280"/>
        <v>7.4610093430858964</v>
      </c>
      <c r="CG44" s="71">
        <f t="shared" si="280"/>
        <v>7.3874893458673503</v>
      </c>
      <c r="CH44" s="71">
        <f t="shared" si="280"/>
        <v>7.3861165071663413</v>
      </c>
      <c r="CI44" s="71">
        <f t="shared" si="280"/>
        <v>7.4188379188905298</v>
      </c>
      <c r="CJ44" s="71">
        <f t="shared" si="280"/>
        <v>0</v>
      </c>
      <c r="CK44" s="71">
        <f t="shared" si="280"/>
        <v>0</v>
      </c>
      <c r="CL44" s="71">
        <f t="shared" si="280"/>
        <v>0</v>
      </c>
      <c r="CM44" s="71">
        <f t="shared" si="280"/>
        <v>0</v>
      </c>
      <c r="CN44" s="71">
        <f t="shared" si="280"/>
        <v>0</v>
      </c>
      <c r="CO44" s="71">
        <f t="shared" si="280"/>
        <v>0</v>
      </c>
      <c r="CP44" s="71">
        <f t="shared" si="280"/>
        <v>0</v>
      </c>
      <c r="CQ44" s="71">
        <f t="shared" si="280"/>
        <v>0</v>
      </c>
      <c r="CR44" s="71">
        <f t="shared" si="280"/>
        <v>7.4649957376020764</v>
      </c>
      <c r="CS44" s="71">
        <f t="shared" si="280"/>
        <v>7.3919510363429524</v>
      </c>
      <c r="CT44" s="71">
        <f t="shared" si="280"/>
        <v>7.3900607643288341</v>
      </c>
      <c r="CU44" s="71">
        <f t="shared" si="280"/>
        <v>7.4225813361411115</v>
      </c>
      <c r="CV44" s="71">
        <f t="shared" si="280"/>
        <v>0</v>
      </c>
      <c r="CW44" s="71">
        <f t="shared" si="280"/>
        <v>0</v>
      </c>
      <c r="CX44" s="71">
        <f t="shared" si="280"/>
        <v>0</v>
      </c>
      <c r="CY44" s="71">
        <f t="shared" si="280"/>
        <v>0</v>
      </c>
      <c r="CZ44" s="71">
        <f t="shared" si="280"/>
        <v>0</v>
      </c>
      <c r="DA44" s="71">
        <f t="shared" si="280"/>
        <v>0</v>
      </c>
      <c r="DB44" s="71">
        <f t="shared" si="280"/>
        <v>0</v>
      </c>
      <c r="DC44" s="71">
        <f t="shared" si="280"/>
        <v>0</v>
      </c>
      <c r="DD44" s="71">
        <f t="shared" si="280"/>
        <v>7.4662118136286111</v>
      </c>
      <c r="DE44" s="71">
        <f t="shared" si="280"/>
        <v>7.3922690878351833</v>
      </c>
      <c r="DF44" s="71">
        <f t="shared" si="280"/>
        <v>7.3902794690682398</v>
      </c>
      <c r="DG44" s="71">
        <f t="shared" si="280"/>
        <v>7.4230145177183511</v>
      </c>
      <c r="DH44" s="71">
        <f t="shared" si="280"/>
        <v>0</v>
      </c>
      <c r="DI44" s="71">
        <f t="shared" si="280"/>
        <v>0</v>
      </c>
      <c r="DJ44" s="71">
        <f t="shared" si="280"/>
        <v>0</v>
      </c>
      <c r="DK44" s="71">
        <f t="shared" si="280"/>
        <v>0</v>
      </c>
      <c r="DL44" s="71">
        <f t="shared" si="280"/>
        <v>0</v>
      </c>
      <c r="DM44" s="71">
        <f t="shared" si="280"/>
        <v>0</v>
      </c>
      <c r="DN44" s="71">
        <f t="shared" ref="DN44:FY44" si="281">+DN42/DN43</f>
        <v>0</v>
      </c>
      <c r="DO44" s="71">
        <f t="shared" si="281"/>
        <v>0</v>
      </c>
      <c r="DP44" s="71">
        <f t="shared" si="281"/>
        <v>7.467606180527862</v>
      </c>
      <c r="DQ44" s="71">
        <f t="shared" si="281"/>
        <v>7.3931612660679855</v>
      </c>
      <c r="DR44" s="71">
        <f t="shared" si="281"/>
        <v>7.3903572522429393</v>
      </c>
      <c r="DS44" s="71">
        <f t="shared" si="281"/>
        <v>7.4225797508056974</v>
      </c>
      <c r="DT44" s="71">
        <f t="shared" si="281"/>
        <v>0</v>
      </c>
      <c r="DU44" s="71">
        <f t="shared" si="281"/>
        <v>0</v>
      </c>
      <c r="DV44" s="71">
        <f t="shared" si="281"/>
        <v>0</v>
      </c>
      <c r="DW44" s="71">
        <f t="shared" si="281"/>
        <v>0</v>
      </c>
      <c r="DX44" s="71">
        <f t="shared" si="281"/>
        <v>0</v>
      </c>
      <c r="DY44" s="71">
        <f t="shared" si="281"/>
        <v>0</v>
      </c>
      <c r="DZ44" s="71">
        <f t="shared" si="281"/>
        <v>0</v>
      </c>
      <c r="EA44" s="71">
        <f t="shared" si="281"/>
        <v>0</v>
      </c>
      <c r="EB44" s="71">
        <f t="shared" si="281"/>
        <v>7.4623118859821167</v>
      </c>
      <c r="EC44" s="71">
        <f t="shared" si="281"/>
        <v>7.3868147608310437</v>
      </c>
      <c r="ED44" s="71">
        <f t="shared" si="281"/>
        <v>7.3847092347026182</v>
      </c>
      <c r="EE44" s="71">
        <f t="shared" si="281"/>
        <v>7.4178885712478824</v>
      </c>
      <c r="EF44" s="71">
        <f t="shared" si="281"/>
        <v>0</v>
      </c>
      <c r="EG44" s="71">
        <f t="shared" si="281"/>
        <v>0</v>
      </c>
      <c r="EH44" s="71">
        <f t="shared" si="281"/>
        <v>0</v>
      </c>
      <c r="EI44" s="71">
        <f t="shared" si="281"/>
        <v>0</v>
      </c>
      <c r="EJ44" s="71">
        <f t="shared" si="281"/>
        <v>0</v>
      </c>
      <c r="EK44" s="71">
        <f t="shared" si="281"/>
        <v>0</v>
      </c>
      <c r="EL44" s="71">
        <f t="shared" si="281"/>
        <v>0</v>
      </c>
      <c r="EM44" s="71">
        <f t="shared" si="281"/>
        <v>0</v>
      </c>
      <c r="EN44" s="71">
        <f t="shared" si="281"/>
        <v>7.4653631083433014</v>
      </c>
      <c r="EO44" s="71">
        <f t="shared" si="281"/>
        <v>7.3901424227909231</v>
      </c>
      <c r="EP44" s="71">
        <f t="shared" si="281"/>
        <v>7.3872232824485824</v>
      </c>
      <c r="EQ44" s="71">
        <f t="shared" si="281"/>
        <v>7.4198789461224131</v>
      </c>
      <c r="ER44" s="71">
        <f t="shared" si="281"/>
        <v>0</v>
      </c>
      <c r="ES44" s="71">
        <f t="shared" si="281"/>
        <v>0</v>
      </c>
      <c r="ET44" s="71">
        <f t="shared" si="281"/>
        <v>0</v>
      </c>
      <c r="EU44" s="71">
        <f t="shared" si="281"/>
        <v>0</v>
      </c>
      <c r="EV44" s="71">
        <f t="shared" si="281"/>
        <v>0</v>
      </c>
      <c r="EW44" s="71">
        <f t="shared" si="281"/>
        <v>0</v>
      </c>
      <c r="EX44" s="71">
        <f t="shared" si="281"/>
        <v>0</v>
      </c>
      <c r="EY44" s="71">
        <f t="shared" si="281"/>
        <v>0</v>
      </c>
      <c r="EZ44" s="71">
        <f t="shared" si="281"/>
        <v>7.4621689396524662</v>
      </c>
      <c r="FA44" s="71">
        <f t="shared" si="281"/>
        <v>7.3859209996997608</v>
      </c>
      <c r="FB44" s="71">
        <f t="shared" si="281"/>
        <v>7.3829527563722914</v>
      </c>
      <c r="FC44" s="71">
        <f t="shared" si="281"/>
        <v>7.4157926410791815</v>
      </c>
      <c r="FD44" s="71">
        <f t="shared" si="281"/>
        <v>0</v>
      </c>
      <c r="FE44" s="71">
        <f t="shared" si="281"/>
        <v>0</v>
      </c>
      <c r="FF44" s="71">
        <f t="shared" si="281"/>
        <v>0</v>
      </c>
      <c r="FG44" s="71">
        <f t="shared" si="281"/>
        <v>0</v>
      </c>
      <c r="FH44" s="71">
        <f t="shared" si="281"/>
        <v>0</v>
      </c>
      <c r="FI44" s="71">
        <f t="shared" si="281"/>
        <v>0</v>
      </c>
      <c r="FJ44" s="71">
        <f t="shared" si="281"/>
        <v>0</v>
      </c>
      <c r="FK44" s="71">
        <f t="shared" si="281"/>
        <v>0</v>
      </c>
      <c r="FL44" s="71">
        <f t="shared" si="281"/>
        <v>7.4592087187443612</v>
      </c>
      <c r="FM44" s="71">
        <f t="shared" si="281"/>
        <v>7.3826070340478624</v>
      </c>
      <c r="FN44" s="71">
        <f t="shared" si="281"/>
        <v>7.3791064311069183</v>
      </c>
      <c r="FO44" s="71">
        <f t="shared" si="281"/>
        <v>7.4116431843668789</v>
      </c>
      <c r="FP44" s="71">
        <f t="shared" si="281"/>
        <v>0</v>
      </c>
      <c r="FQ44" s="71">
        <f t="shared" si="281"/>
        <v>0</v>
      </c>
      <c r="FR44" s="71">
        <f t="shared" si="281"/>
        <v>0</v>
      </c>
      <c r="FS44" s="71">
        <f t="shared" si="281"/>
        <v>0</v>
      </c>
      <c r="FT44" s="71">
        <f t="shared" si="281"/>
        <v>0</v>
      </c>
      <c r="FU44" s="71">
        <f t="shared" si="281"/>
        <v>0</v>
      </c>
      <c r="FV44" s="71">
        <f t="shared" si="281"/>
        <v>0</v>
      </c>
      <c r="FW44" s="71">
        <f t="shared" si="281"/>
        <v>0</v>
      </c>
      <c r="FX44" s="71">
        <f t="shared" si="281"/>
        <v>7.4519920330670235</v>
      </c>
      <c r="FY44" s="71">
        <f t="shared" si="281"/>
        <v>7.3746223713778853</v>
      </c>
      <c r="FZ44" s="71">
        <f t="shared" ref="FZ44:IK44" si="282">+FZ42/FZ43</f>
        <v>7.3721207159487046</v>
      </c>
      <c r="GA44" s="71">
        <f t="shared" si="282"/>
        <v>7.4058883760300516</v>
      </c>
      <c r="GB44" s="71">
        <f t="shared" si="282"/>
        <v>0</v>
      </c>
      <c r="GC44" s="71">
        <f t="shared" si="282"/>
        <v>0</v>
      </c>
      <c r="GD44" s="71">
        <f t="shared" si="282"/>
        <v>0</v>
      </c>
      <c r="GE44" s="71">
        <f t="shared" si="282"/>
        <v>0</v>
      </c>
      <c r="GF44" s="71">
        <f t="shared" si="282"/>
        <v>0</v>
      </c>
      <c r="GG44" s="71">
        <f t="shared" si="282"/>
        <v>0</v>
      </c>
      <c r="GH44" s="71">
        <f t="shared" si="282"/>
        <v>0</v>
      </c>
      <c r="GI44" s="71">
        <f t="shared" si="282"/>
        <v>0</v>
      </c>
      <c r="GJ44" s="71">
        <f t="shared" si="282"/>
        <v>7.4567578992589265</v>
      </c>
      <c r="GK44" s="71">
        <f t="shared" si="282"/>
        <v>7.3799724959952702</v>
      </c>
      <c r="GL44" s="71">
        <f t="shared" si="282"/>
        <v>7.3769577599766514</v>
      </c>
      <c r="GM44" s="71">
        <f t="shared" si="282"/>
        <v>7.4104940633322922</v>
      </c>
      <c r="GN44" s="71">
        <f t="shared" si="282"/>
        <v>0</v>
      </c>
      <c r="GO44" s="71">
        <f t="shared" si="282"/>
        <v>0</v>
      </c>
      <c r="GP44" s="71">
        <f t="shared" si="282"/>
        <v>0</v>
      </c>
      <c r="GQ44" s="71">
        <f t="shared" si="282"/>
        <v>0</v>
      </c>
      <c r="GR44" s="71">
        <f t="shared" si="282"/>
        <v>0</v>
      </c>
      <c r="GS44" s="71">
        <f t="shared" si="282"/>
        <v>0</v>
      </c>
      <c r="GT44" s="71">
        <f t="shared" si="282"/>
        <v>0</v>
      </c>
      <c r="GU44" s="71">
        <f t="shared" si="282"/>
        <v>0</v>
      </c>
      <c r="GV44" s="71">
        <f t="shared" si="282"/>
        <v>7.4585375736988544</v>
      </c>
      <c r="GW44" s="71">
        <f t="shared" si="282"/>
        <v>7.3809305561575185</v>
      </c>
      <c r="GX44" s="71">
        <f t="shared" si="282"/>
        <v>7.3777200992418832</v>
      </c>
      <c r="GY44" s="71">
        <f t="shared" si="282"/>
        <v>7.4113231368638779</v>
      </c>
      <c r="GZ44" s="71">
        <f t="shared" si="282"/>
        <v>0</v>
      </c>
      <c r="HA44" s="71">
        <f t="shared" si="282"/>
        <v>0</v>
      </c>
      <c r="HB44" s="71">
        <f t="shared" si="282"/>
        <v>0</v>
      </c>
      <c r="HC44" s="71">
        <f t="shared" si="282"/>
        <v>0</v>
      </c>
      <c r="HD44" s="71">
        <f t="shared" si="282"/>
        <v>0</v>
      </c>
      <c r="HE44" s="71">
        <f t="shared" si="282"/>
        <v>0</v>
      </c>
      <c r="HF44" s="71">
        <f t="shared" si="282"/>
        <v>0</v>
      </c>
      <c r="HG44" s="71">
        <f t="shared" si="282"/>
        <v>0</v>
      </c>
      <c r="HH44" s="71">
        <f t="shared" si="282"/>
        <v>7.4593165103116377</v>
      </c>
      <c r="HI44" s="71">
        <f t="shared" si="282"/>
        <v>7.3812081742971118</v>
      </c>
      <c r="HJ44" s="71">
        <f t="shared" si="282"/>
        <v>7.3771872831373209</v>
      </c>
      <c r="HK44" s="71">
        <f t="shared" si="282"/>
        <v>7.4101992021705714</v>
      </c>
      <c r="HL44" s="71">
        <f t="shared" si="282"/>
        <v>0</v>
      </c>
      <c r="HM44" s="71">
        <f t="shared" si="282"/>
        <v>0</v>
      </c>
      <c r="HN44" s="71">
        <f t="shared" si="282"/>
        <v>0</v>
      </c>
      <c r="HO44" s="71">
        <f t="shared" si="282"/>
        <v>0</v>
      </c>
      <c r="HP44" s="71">
        <f t="shared" si="282"/>
        <v>0</v>
      </c>
      <c r="HQ44" s="71">
        <f t="shared" si="282"/>
        <v>0</v>
      </c>
      <c r="HR44" s="71">
        <f t="shared" si="282"/>
        <v>0</v>
      </c>
      <c r="HS44" s="71">
        <f t="shared" si="282"/>
        <v>0</v>
      </c>
      <c r="HT44" s="71">
        <f t="shared" si="282"/>
        <v>7.4519881808050403</v>
      </c>
      <c r="HU44" s="71">
        <f t="shared" si="282"/>
        <v>7.3728092960911633</v>
      </c>
      <c r="HV44" s="71">
        <f t="shared" si="282"/>
        <v>7.3696912855427241</v>
      </c>
      <c r="HW44" s="71">
        <f t="shared" si="282"/>
        <v>7.4037999831646033</v>
      </c>
      <c r="HX44" s="71">
        <f t="shared" si="282"/>
        <v>0</v>
      </c>
      <c r="HY44" s="71">
        <f t="shared" si="282"/>
        <v>0</v>
      </c>
      <c r="HZ44" s="71">
        <f t="shared" si="282"/>
        <v>0</v>
      </c>
      <c r="IA44" s="71">
        <f t="shared" si="282"/>
        <v>0</v>
      </c>
      <c r="IB44" s="71">
        <f t="shared" si="282"/>
        <v>0</v>
      </c>
      <c r="IC44" s="71">
        <f t="shared" si="282"/>
        <v>0</v>
      </c>
      <c r="ID44" s="71">
        <f t="shared" si="282"/>
        <v>0</v>
      </c>
      <c r="IE44" s="71">
        <f t="shared" si="282"/>
        <v>0</v>
      </c>
      <c r="IF44" s="71">
        <f t="shared" si="282"/>
        <v>7.4555215656356282</v>
      </c>
      <c r="IG44" s="71">
        <f t="shared" si="282"/>
        <v>7.3770084366418747</v>
      </c>
      <c r="IH44" s="71">
        <f t="shared" si="282"/>
        <v>7.373385338154038</v>
      </c>
      <c r="II44" s="71">
        <f t="shared" si="282"/>
        <v>7.4072191300168715</v>
      </c>
      <c r="IJ44" s="71">
        <f t="shared" si="282"/>
        <v>0</v>
      </c>
      <c r="IK44" s="71">
        <f t="shared" si="282"/>
        <v>0</v>
      </c>
      <c r="IL44" s="71">
        <f t="shared" ref="IL44:KW44" si="283">+IL42/IL43</f>
        <v>0</v>
      </c>
      <c r="IM44" s="71">
        <f t="shared" si="283"/>
        <v>0</v>
      </c>
      <c r="IN44" s="71">
        <f t="shared" si="283"/>
        <v>0</v>
      </c>
      <c r="IO44" s="71">
        <f t="shared" si="283"/>
        <v>0</v>
      </c>
      <c r="IP44" s="71">
        <f t="shared" si="283"/>
        <v>0</v>
      </c>
      <c r="IQ44" s="71">
        <f t="shared" si="283"/>
        <v>0</v>
      </c>
      <c r="IR44" s="71">
        <f t="shared" si="283"/>
        <v>7.4557976760981655</v>
      </c>
      <c r="IS44" s="71">
        <f t="shared" si="283"/>
        <v>7.3765123401625496</v>
      </c>
      <c r="IT44" s="71">
        <f t="shared" si="283"/>
        <v>7.3727647091977975</v>
      </c>
      <c r="IU44" s="71">
        <f t="shared" si="283"/>
        <v>7.4066810726462275</v>
      </c>
      <c r="IV44" s="71">
        <f t="shared" si="283"/>
        <v>0</v>
      </c>
      <c r="IW44" s="71">
        <f t="shared" si="283"/>
        <v>0</v>
      </c>
      <c r="IX44" s="71">
        <f t="shared" si="283"/>
        <v>0</v>
      </c>
      <c r="IY44" s="71">
        <f t="shared" si="283"/>
        <v>0</v>
      </c>
      <c r="IZ44" s="71">
        <f t="shared" si="283"/>
        <v>0</v>
      </c>
      <c r="JA44" s="71">
        <f t="shared" si="283"/>
        <v>0</v>
      </c>
      <c r="JB44" s="71">
        <f t="shared" si="283"/>
        <v>0</v>
      </c>
      <c r="JC44" s="71">
        <f t="shared" si="283"/>
        <v>0</v>
      </c>
      <c r="JD44" s="71">
        <f t="shared" si="283"/>
        <v>7.4555481603148408</v>
      </c>
      <c r="JE44" s="71">
        <f t="shared" si="283"/>
        <v>7.3758949359142871</v>
      </c>
      <c r="JF44" s="71">
        <f t="shared" si="283"/>
        <v>7.3715313245799718</v>
      </c>
      <c r="JG44" s="71">
        <f t="shared" si="283"/>
        <v>7.4050327845110209</v>
      </c>
      <c r="JH44" s="71">
        <f t="shared" si="283"/>
        <v>0</v>
      </c>
      <c r="JI44" s="71">
        <f t="shared" si="283"/>
        <v>0</v>
      </c>
      <c r="JJ44" s="71">
        <f t="shared" si="283"/>
        <v>0</v>
      </c>
      <c r="JK44" s="71">
        <f t="shared" si="283"/>
        <v>0</v>
      </c>
      <c r="JL44" s="71">
        <f t="shared" si="283"/>
        <v>0</v>
      </c>
      <c r="JM44" s="71">
        <f t="shared" si="283"/>
        <v>0</v>
      </c>
      <c r="JN44" s="71">
        <f t="shared" si="283"/>
        <v>0</v>
      </c>
      <c r="JO44" s="71">
        <f t="shared" si="283"/>
        <v>0</v>
      </c>
      <c r="JP44" s="71">
        <f t="shared" si="283"/>
        <v>7.449849753617694</v>
      </c>
      <c r="JQ44" s="71">
        <f t="shared" si="283"/>
        <v>7.3694199085701921</v>
      </c>
      <c r="JR44" s="71">
        <f t="shared" si="283"/>
        <v>7.3659645324622272</v>
      </c>
      <c r="JS44" s="71">
        <f t="shared" si="283"/>
        <v>7.4005488971618707</v>
      </c>
      <c r="JT44" s="71">
        <f t="shared" si="283"/>
        <v>0</v>
      </c>
      <c r="JU44" s="71">
        <f t="shared" si="283"/>
        <v>0</v>
      </c>
      <c r="JV44" s="71">
        <f t="shared" si="283"/>
        <v>0</v>
      </c>
      <c r="JW44" s="71">
        <f t="shared" si="283"/>
        <v>0</v>
      </c>
      <c r="JX44" s="71">
        <f t="shared" si="283"/>
        <v>0</v>
      </c>
      <c r="JY44" s="71">
        <f t="shared" si="283"/>
        <v>0</v>
      </c>
      <c r="JZ44" s="71">
        <f t="shared" si="283"/>
        <v>0</v>
      </c>
      <c r="KA44" s="71">
        <f t="shared" si="283"/>
        <v>0</v>
      </c>
      <c r="KB44" s="71">
        <f t="shared" si="283"/>
        <v>7.4549190249694268</v>
      </c>
      <c r="KC44" s="71">
        <f t="shared" si="283"/>
        <v>7.3751303674311837</v>
      </c>
      <c r="KD44" s="71">
        <f t="shared" si="283"/>
        <v>7.3710639362821091</v>
      </c>
      <c r="KE44" s="71">
        <f t="shared" si="283"/>
        <v>7.4052436459453839</v>
      </c>
      <c r="KF44" s="71">
        <f t="shared" si="283"/>
        <v>0</v>
      </c>
      <c r="KG44" s="71">
        <f t="shared" si="283"/>
        <v>0</v>
      </c>
      <c r="KH44" s="71">
        <f t="shared" si="283"/>
        <v>0</v>
      </c>
      <c r="KI44" s="71">
        <f t="shared" si="283"/>
        <v>0</v>
      </c>
      <c r="KJ44" s="71">
        <f t="shared" si="283"/>
        <v>0</v>
      </c>
      <c r="KK44" s="71">
        <f t="shared" si="283"/>
        <v>0</v>
      </c>
      <c r="KL44" s="71">
        <f t="shared" si="283"/>
        <v>0</v>
      </c>
      <c r="KM44" s="71">
        <f t="shared" si="283"/>
        <v>0</v>
      </c>
      <c r="KN44" s="71">
        <f t="shared" si="283"/>
        <v>7.4555739373102785</v>
      </c>
      <c r="KO44" s="71">
        <f t="shared" si="283"/>
        <v>7.3749782336182461</v>
      </c>
      <c r="KP44" s="71">
        <f t="shared" si="283"/>
        <v>7.370895145952761</v>
      </c>
      <c r="KQ44" s="71">
        <f t="shared" si="283"/>
        <v>7.4051230153315526</v>
      </c>
      <c r="KR44" s="71">
        <f t="shared" si="283"/>
        <v>0</v>
      </c>
      <c r="KS44" s="71">
        <f t="shared" si="283"/>
        <v>0</v>
      </c>
      <c r="KT44" s="71">
        <f t="shared" si="283"/>
        <v>0</v>
      </c>
      <c r="KU44" s="71">
        <f t="shared" si="283"/>
        <v>0</v>
      </c>
      <c r="KV44" s="71">
        <f t="shared" si="283"/>
        <v>0</v>
      </c>
      <c r="KW44" s="71">
        <f t="shared" si="283"/>
        <v>0</v>
      </c>
      <c r="KX44" s="71">
        <f t="shared" ref="KX44:MK44" si="284">+KX42/KX43</f>
        <v>0</v>
      </c>
      <c r="KY44" s="71">
        <f t="shared" si="284"/>
        <v>0</v>
      </c>
      <c r="KZ44" s="71">
        <f t="shared" si="284"/>
        <v>7.4556317087999222</v>
      </c>
      <c r="LA44" s="71">
        <f t="shared" si="284"/>
        <v>7.3746900800802244</v>
      </c>
      <c r="LB44" s="71">
        <f t="shared" si="284"/>
        <v>7.3700231744856897</v>
      </c>
      <c r="LC44" s="71">
        <f t="shared" si="284"/>
        <v>7.403834725371933</v>
      </c>
      <c r="LD44" s="71">
        <f t="shared" si="284"/>
        <v>0</v>
      </c>
      <c r="LE44" s="71">
        <f t="shared" si="284"/>
        <v>0</v>
      </c>
      <c r="LF44" s="71">
        <f t="shared" si="284"/>
        <v>0</v>
      </c>
      <c r="LG44" s="71">
        <f t="shared" si="284"/>
        <v>0</v>
      </c>
      <c r="LH44" s="71">
        <f t="shared" si="284"/>
        <v>0</v>
      </c>
      <c r="LI44" s="71">
        <f t="shared" si="284"/>
        <v>0</v>
      </c>
      <c r="LJ44" s="71">
        <f t="shared" si="284"/>
        <v>0</v>
      </c>
      <c r="LK44" s="71">
        <f t="shared" si="284"/>
        <v>0</v>
      </c>
      <c r="LL44" s="71">
        <f t="shared" si="284"/>
        <v>7.4502288903148211</v>
      </c>
      <c r="LM44" s="71">
        <f t="shared" si="284"/>
        <v>7.3685188864043427</v>
      </c>
      <c r="LN44" s="71">
        <f t="shared" si="284"/>
        <v>7.3647883465750468</v>
      </c>
      <c r="LO44" s="71">
        <f t="shared" si="284"/>
        <v>7.3996610065945454</v>
      </c>
      <c r="LP44" s="71">
        <f t="shared" si="284"/>
        <v>0</v>
      </c>
      <c r="LQ44" s="71">
        <f t="shared" si="284"/>
        <v>0</v>
      </c>
      <c r="LR44" s="71">
        <f t="shared" si="284"/>
        <v>0</v>
      </c>
      <c r="LS44" s="71">
        <f t="shared" si="284"/>
        <v>0</v>
      </c>
      <c r="LT44" s="71">
        <f t="shared" si="284"/>
        <v>0</v>
      </c>
      <c r="LU44" s="71">
        <f t="shared" si="284"/>
        <v>0</v>
      </c>
      <c r="LV44" s="71">
        <f t="shared" si="284"/>
        <v>0</v>
      </c>
      <c r="LW44" s="71">
        <f t="shared" si="284"/>
        <v>0</v>
      </c>
      <c r="LX44" s="71">
        <f t="shared" si="284"/>
        <v>7.455405384197574</v>
      </c>
      <c r="LY44" s="71">
        <f t="shared" si="284"/>
        <v>7.3743286497293763</v>
      </c>
      <c r="LZ44" s="71">
        <f t="shared" si="284"/>
        <v>7.3700209219313972</v>
      </c>
      <c r="MA44" s="71">
        <f t="shared" si="284"/>
        <v>7.4044823602220911</v>
      </c>
      <c r="MB44" s="71">
        <f t="shared" si="284"/>
        <v>0</v>
      </c>
      <c r="MC44" s="71">
        <f t="shared" si="284"/>
        <v>0</v>
      </c>
      <c r="MD44" s="71">
        <f t="shared" si="284"/>
        <v>0</v>
      </c>
      <c r="ME44" s="71">
        <f t="shared" si="284"/>
        <v>0</v>
      </c>
      <c r="MF44" s="71">
        <f t="shared" si="284"/>
        <v>0</v>
      </c>
      <c r="MG44" s="71">
        <f t="shared" si="284"/>
        <v>0</v>
      </c>
      <c r="MH44" s="71">
        <f t="shared" si="284"/>
        <v>0</v>
      </c>
      <c r="MI44" s="71">
        <f t="shared" si="284"/>
        <v>0</v>
      </c>
      <c r="MJ44" s="71">
        <f t="shared" si="284"/>
        <v>7.4560875744589534</v>
      </c>
      <c r="MK44" s="71">
        <f t="shared" si="284"/>
        <v>7.3742087386725572</v>
      </c>
      <c r="ML44" s="71"/>
      <c r="MM44" s="71"/>
      <c r="MN44" s="71"/>
    </row>
    <row r="45" spans="1:352" x14ac:dyDescent="0.2">
      <c r="A45" s="60" t="s">
        <v>48</v>
      </c>
      <c r="B45" s="71">
        <f t="shared" ref="B45:BA45" si="285">B34+(B35*45)</f>
        <v>7.0313751972126459</v>
      </c>
      <c r="C45" s="71">
        <f t="shared" si="285"/>
        <v>6.9097882705625855</v>
      </c>
      <c r="D45" s="71">
        <f t="shared" si="285"/>
        <v>6.53280738176091</v>
      </c>
      <c r="E45" s="71">
        <f t="shared" si="285"/>
        <v>5.5622788731271164</v>
      </c>
      <c r="F45" s="71">
        <f t="shared" si="285"/>
        <v>4.0980510456410153</v>
      </c>
      <c r="G45" s="71">
        <f t="shared" si="285"/>
        <v>3.1506957585914566</v>
      </c>
      <c r="H45" s="71">
        <f t="shared" si="285"/>
        <v>1.2968155006884996</v>
      </c>
      <c r="I45" s="71">
        <f t="shared" si="285"/>
        <v>0.52562203534659013</v>
      </c>
      <c r="J45" s="71">
        <f t="shared" si="285"/>
        <v>3.3507087148555894</v>
      </c>
      <c r="K45" s="71">
        <f t="shared" si="285"/>
        <v>5.2588380027157866</v>
      </c>
      <c r="L45" s="71">
        <f t="shared" si="285"/>
        <v>6.5340289153799533</v>
      </c>
      <c r="M45" s="71">
        <f t="shared" si="285"/>
        <v>6.8828834612761387</v>
      </c>
      <c r="N45" s="71">
        <f t="shared" si="285"/>
        <v>6.9898771830293853</v>
      </c>
      <c r="O45" s="71">
        <f t="shared" si="285"/>
        <v>6.8710375738467055</v>
      </c>
      <c r="P45" s="71">
        <f t="shared" si="285"/>
        <v>6.4849675245651666</v>
      </c>
      <c r="Q45" s="71">
        <f t="shared" si="285"/>
        <v>5.5552054219473872</v>
      </c>
      <c r="R45" s="71">
        <f t="shared" si="285"/>
        <v>4.1026814954660766</v>
      </c>
      <c r="S45" s="71">
        <f t="shared" si="285"/>
        <v>3.251430065367134</v>
      </c>
      <c r="T45" s="71">
        <f t="shared" si="285"/>
        <v>1.4020976108930703</v>
      </c>
      <c r="U45" s="71">
        <f t="shared" si="285"/>
        <v>0.50431092139191847</v>
      </c>
      <c r="V45" s="71">
        <f t="shared" si="285"/>
        <v>3.3088958331071239</v>
      </c>
      <c r="W45" s="71">
        <f t="shared" si="285"/>
        <v>5.1775958929870765</v>
      </c>
      <c r="X45" s="71">
        <f t="shared" si="285"/>
        <v>6.4667886551022216</v>
      </c>
      <c r="Y45" s="71">
        <f t="shared" si="285"/>
        <v>6.7988919061786941</v>
      </c>
      <c r="Z45" s="71">
        <f t="shared" si="285"/>
        <v>6.9212245086571524</v>
      </c>
      <c r="AA45" s="71">
        <f t="shared" si="285"/>
        <v>6.6955747075278049</v>
      </c>
      <c r="AB45" s="71">
        <f t="shared" si="285"/>
        <v>6.5651876889998153</v>
      </c>
      <c r="AC45" s="71">
        <f t="shared" si="285"/>
        <v>5.5063170308556737</v>
      </c>
      <c r="AD45" s="71">
        <f t="shared" si="285"/>
        <v>4.0243994516389314</v>
      </c>
      <c r="AE45" s="71">
        <f t="shared" si="285"/>
        <v>3.281113526425842</v>
      </c>
      <c r="AF45" s="71">
        <f t="shared" si="285"/>
        <v>1.3439593908201921</v>
      </c>
      <c r="AG45" s="71">
        <f t="shared" si="285"/>
        <v>0.49991591300694749</v>
      </c>
      <c r="AH45" s="71">
        <f t="shared" si="285"/>
        <v>3.3276587905495503</v>
      </c>
      <c r="AI45" s="71">
        <f t="shared" si="285"/>
        <v>5.2101193628133071</v>
      </c>
      <c r="AJ45" s="71">
        <f t="shared" si="285"/>
        <v>6.4338009653558892</v>
      </c>
      <c r="AK45" s="71">
        <f t="shared" si="285"/>
        <v>6.5985848000402934</v>
      </c>
      <c r="AL45" s="71">
        <f t="shared" si="285"/>
        <v>6.9291292624580256</v>
      </c>
      <c r="AM45" s="71">
        <f t="shared" si="285"/>
        <v>6.7867887915351037</v>
      </c>
      <c r="AN45" s="71">
        <f t="shared" si="285"/>
        <v>6.420507237887529</v>
      </c>
      <c r="AO45" s="71">
        <f t="shared" si="285"/>
        <v>5.4944464555378207</v>
      </c>
      <c r="AP45" s="71">
        <f t="shared" si="285"/>
        <v>4.0577329213872435</v>
      </c>
      <c r="AQ45" s="71">
        <f t="shared" si="285"/>
        <v>3.2830051587386508</v>
      </c>
      <c r="AR45" s="71">
        <f t="shared" si="285"/>
        <v>1.3382427967104724</v>
      </c>
      <c r="AS45" s="71">
        <f t="shared" si="285"/>
        <v>0.4983276179378297</v>
      </c>
      <c r="AT45" s="71">
        <f t="shared" si="285"/>
        <v>3.3364700788228761</v>
      </c>
      <c r="AU45" s="71">
        <f t="shared" si="285"/>
        <v>5.2184494646146664</v>
      </c>
      <c r="AV45" s="71">
        <f t="shared" si="285"/>
        <v>6.4140164638906025</v>
      </c>
      <c r="AW45" s="71">
        <f t="shared" si="285"/>
        <v>6.6314346116523977</v>
      </c>
      <c r="AX45" s="71">
        <f t="shared" si="285"/>
        <v>6.9077539319374672</v>
      </c>
      <c r="AY45" s="71">
        <f t="shared" si="285"/>
        <v>6.8053485546001022</v>
      </c>
      <c r="AZ45" s="71">
        <f t="shared" si="285"/>
        <v>6.4077597602708876</v>
      </c>
      <c r="BA45" s="71">
        <f t="shared" si="285"/>
        <v>5.5077128848049162</v>
      </c>
      <c r="BB45" s="71">
        <f t="shared" ref="BB45:DM45" si="286">BB34+(BB35*45)</f>
        <v>4.0790213703205636</v>
      </c>
      <c r="BC45" s="71">
        <f t="shared" si="286"/>
        <v>3.3474573714989027</v>
      </c>
      <c r="BD45" s="71">
        <f t="shared" si="286"/>
        <v>1.3828501726443134</v>
      </c>
      <c r="BE45" s="71">
        <f t="shared" si="286"/>
        <v>0.4950367542948485</v>
      </c>
      <c r="BF45" s="71">
        <f t="shared" si="286"/>
        <v>3.3520923232616453</v>
      </c>
      <c r="BG45" s="71">
        <f t="shared" si="286"/>
        <v>5.2302172342488351</v>
      </c>
      <c r="BH45" s="71">
        <f t="shared" si="286"/>
        <v>6.422270151785213</v>
      </c>
      <c r="BI45" s="71">
        <f t="shared" si="286"/>
        <v>6.6310552104681193</v>
      </c>
      <c r="BJ45" s="71">
        <f t="shared" si="286"/>
        <v>6.8965977200737454</v>
      </c>
      <c r="BK45" s="71">
        <f t="shared" si="286"/>
        <v>6.8319240844911864</v>
      </c>
      <c r="BL45" s="71">
        <f t="shared" si="286"/>
        <v>6.3756933952785593</v>
      </c>
      <c r="BM45" s="71">
        <f t="shared" si="286"/>
        <v>5.5031426405782353</v>
      </c>
      <c r="BN45" s="71">
        <f t="shared" si="286"/>
        <v>4.0747752812419513</v>
      </c>
      <c r="BO45" s="71">
        <f t="shared" si="286"/>
        <v>3.3808598875710993</v>
      </c>
      <c r="BP45" s="71">
        <f t="shared" si="286"/>
        <v>1.3354358155026278</v>
      </c>
      <c r="BQ45" s="71">
        <f t="shared" si="286"/>
        <v>0.49319486968968657</v>
      </c>
      <c r="BR45" s="71">
        <f t="shared" si="286"/>
        <v>3.353284309461944</v>
      </c>
      <c r="BS45" s="71">
        <f t="shared" si="286"/>
        <v>5.2197896271635909</v>
      </c>
      <c r="BT45" s="71">
        <f t="shared" si="286"/>
        <v>6.425242613692502</v>
      </c>
      <c r="BU45" s="71">
        <f t="shared" si="286"/>
        <v>6.6150061135139104</v>
      </c>
      <c r="BV45" s="71">
        <f t="shared" si="286"/>
        <v>6.8985599336613923</v>
      </c>
      <c r="BW45" s="71">
        <f t="shared" si="286"/>
        <v>6.7204558931974123</v>
      </c>
      <c r="BX45" s="71">
        <f t="shared" si="286"/>
        <v>6.4985766306169319</v>
      </c>
      <c r="BY45" s="71">
        <f t="shared" si="286"/>
        <v>5.4907819357700429</v>
      </c>
      <c r="BZ45" s="71">
        <f t="shared" si="286"/>
        <v>4.0689802445830399</v>
      </c>
      <c r="CA45" s="71">
        <f t="shared" si="286"/>
        <v>3.4727447774587912</v>
      </c>
      <c r="CB45" s="71">
        <f t="shared" si="286"/>
        <v>1.2806657151675709</v>
      </c>
      <c r="CC45" s="71">
        <f t="shared" si="286"/>
        <v>0.49050220947889345</v>
      </c>
      <c r="CD45" s="71">
        <f t="shared" si="286"/>
        <v>3.3684819432365836</v>
      </c>
      <c r="CE45" s="71">
        <f t="shared" si="286"/>
        <v>5.230807676546295</v>
      </c>
      <c r="CF45" s="71">
        <f t="shared" si="286"/>
        <v>6.4160786902230882</v>
      </c>
      <c r="CG45" s="71">
        <f t="shared" si="286"/>
        <v>6.6203591499971006</v>
      </c>
      <c r="CH45" s="71">
        <f t="shared" si="286"/>
        <v>6.9156804963991041</v>
      </c>
      <c r="CI45" s="71">
        <f t="shared" si="286"/>
        <v>6.8150817653204632</v>
      </c>
      <c r="CJ45" s="71">
        <f t="shared" si="286"/>
        <v>6.3627049117684953</v>
      </c>
      <c r="CK45" s="71">
        <f t="shared" si="286"/>
        <v>5.500934606762069</v>
      </c>
      <c r="CL45" s="71">
        <f t="shared" si="286"/>
        <v>4.0737458106257876</v>
      </c>
      <c r="CM45" s="71">
        <f t="shared" si="286"/>
        <v>3.4243456906672431</v>
      </c>
      <c r="CN45" s="71">
        <f t="shared" si="286"/>
        <v>1.2845819166988608</v>
      </c>
      <c r="CO45" s="71">
        <f t="shared" si="286"/>
        <v>0.4888126141026336</v>
      </c>
      <c r="CP45" s="71">
        <f t="shared" si="286"/>
        <v>3.3503360316701842</v>
      </c>
      <c r="CQ45" s="71">
        <f t="shared" si="286"/>
        <v>5.2584114887254083</v>
      </c>
      <c r="CR45" s="71">
        <f t="shared" si="286"/>
        <v>6.388911127526125</v>
      </c>
      <c r="CS45" s="71">
        <f t="shared" si="286"/>
        <v>6.6378715579067542</v>
      </c>
      <c r="CT45" s="71">
        <f t="shared" si="286"/>
        <v>6.9058321177268285</v>
      </c>
      <c r="CU45" s="71">
        <f t="shared" si="286"/>
        <v>6.843413548705513</v>
      </c>
      <c r="CV45" s="71">
        <f t="shared" si="286"/>
        <v>6.3412994883454026</v>
      </c>
      <c r="CW45" s="71">
        <f t="shared" si="286"/>
        <v>5.4981605414146877</v>
      </c>
      <c r="CX45" s="71">
        <f t="shared" si="286"/>
        <v>4.055333509484381</v>
      </c>
      <c r="CY45" s="71">
        <f t="shared" si="286"/>
        <v>3.4479993978477363</v>
      </c>
      <c r="CZ45" s="71">
        <f t="shared" si="286"/>
        <v>1.2336135858306996</v>
      </c>
      <c r="DA45" s="71">
        <f t="shared" si="286"/>
        <v>0.49051810593002554</v>
      </c>
      <c r="DB45" s="71">
        <f t="shared" si="286"/>
        <v>3.3643054711065732</v>
      </c>
      <c r="DC45" s="71">
        <f t="shared" si="286"/>
        <v>5.2363821991098192</v>
      </c>
      <c r="DD45" s="71">
        <f t="shared" si="286"/>
        <v>6.4292573867233322</v>
      </c>
      <c r="DE45" s="71">
        <f t="shared" si="286"/>
        <v>6.6059777396588499</v>
      </c>
      <c r="DF45" s="71">
        <f t="shared" si="286"/>
        <v>6.9185648991986808</v>
      </c>
      <c r="DG45" s="71">
        <f t="shared" si="286"/>
        <v>6.8480812866380001</v>
      </c>
      <c r="DH45" s="71">
        <f t="shared" si="286"/>
        <v>6.3451456763750773</v>
      </c>
      <c r="DI45" s="71">
        <f t="shared" si="286"/>
        <v>5.5308888826050815</v>
      </c>
      <c r="DJ45" s="71">
        <f t="shared" si="286"/>
        <v>4.0660845406278234</v>
      </c>
      <c r="DK45" s="71">
        <f t="shared" si="286"/>
        <v>3.4286603278956962</v>
      </c>
      <c r="DL45" s="71">
        <f t="shared" si="286"/>
        <v>1.3796863404446533</v>
      </c>
      <c r="DM45" s="71">
        <f t="shared" si="286"/>
        <v>0.49047680608969585</v>
      </c>
      <c r="DN45" s="71">
        <f t="shared" ref="DN45:FY45" si="287">DN34+(DN35*45)</f>
        <v>3.4683040508814167</v>
      </c>
      <c r="DO45" s="71">
        <f t="shared" si="287"/>
        <v>5.2251564570702973</v>
      </c>
      <c r="DP45" s="71">
        <f t="shared" si="287"/>
        <v>6.4649619730969761</v>
      </c>
      <c r="DQ45" s="71">
        <f t="shared" si="287"/>
        <v>6.5779306015074122</v>
      </c>
      <c r="DR45" s="71">
        <f t="shared" si="287"/>
        <v>6.9177635333644538</v>
      </c>
      <c r="DS45" s="71">
        <f t="shared" si="287"/>
        <v>6.762175374474392</v>
      </c>
      <c r="DT45" s="71">
        <f t="shared" si="287"/>
        <v>6.4875383575724843</v>
      </c>
      <c r="DU45" s="71">
        <f t="shared" si="287"/>
        <v>5.5166762255312758</v>
      </c>
      <c r="DV45" s="71">
        <f t="shared" si="287"/>
        <v>4.0833631527590386</v>
      </c>
      <c r="DW45" s="71">
        <f t="shared" si="287"/>
        <v>3.4769403462622051</v>
      </c>
      <c r="DX45" s="71">
        <f t="shared" si="287"/>
        <v>1.4067754449201164</v>
      </c>
      <c r="DY45" s="71">
        <f t="shared" si="287"/>
        <v>0.48925839582362241</v>
      </c>
      <c r="DZ45" s="71">
        <f t="shared" si="287"/>
        <v>3.5250179041908938</v>
      </c>
      <c r="EA45" s="71">
        <f t="shared" si="287"/>
        <v>5.2477553134437054</v>
      </c>
      <c r="EB45" s="71">
        <f t="shared" si="287"/>
        <v>6.4288561314099155</v>
      </c>
      <c r="EC45" s="71">
        <f t="shared" si="287"/>
        <v>6.581282937694894</v>
      </c>
      <c r="ED45" s="71">
        <f t="shared" si="287"/>
        <v>6.9094378991731542</v>
      </c>
      <c r="EE45" s="71">
        <f t="shared" si="287"/>
        <v>6.8741562305839752</v>
      </c>
      <c r="EF45" s="71">
        <f t="shared" si="287"/>
        <v>6.3411579404851146</v>
      </c>
      <c r="EG45" s="71">
        <f t="shared" si="287"/>
        <v>5.5158482098386372</v>
      </c>
      <c r="EH45" s="71">
        <f t="shared" si="287"/>
        <v>4.0659973841560646</v>
      </c>
      <c r="EI45" s="71">
        <f t="shared" si="287"/>
        <v>3.5042567697655125</v>
      </c>
      <c r="EJ45" s="71">
        <f t="shared" si="287"/>
        <v>1.4002227021909097</v>
      </c>
      <c r="EK45" s="71">
        <f t="shared" si="287"/>
        <v>0.48507399143736563</v>
      </c>
      <c r="EL45" s="71">
        <f t="shared" si="287"/>
        <v>3.5485501997729028</v>
      </c>
      <c r="EM45" s="71">
        <f t="shared" si="287"/>
        <v>5.2376500317501566</v>
      </c>
      <c r="EN45" s="71">
        <f t="shared" si="287"/>
        <v>6.4259980837323125</v>
      </c>
      <c r="EO45" s="71">
        <f t="shared" si="287"/>
        <v>6.6088222168859518</v>
      </c>
      <c r="EP45" s="71">
        <f t="shared" si="287"/>
        <v>6.9144800769231152</v>
      </c>
      <c r="EQ45" s="71">
        <f t="shared" si="287"/>
        <v>6.8829993153001396</v>
      </c>
      <c r="ER45" s="71">
        <f t="shared" si="287"/>
        <v>6.3185472110516141</v>
      </c>
      <c r="ES45" s="71">
        <f t="shared" si="287"/>
        <v>5.5204458517290522</v>
      </c>
      <c r="ET45" s="71">
        <f t="shared" si="287"/>
        <v>4.0340133877705764</v>
      </c>
      <c r="EU45" s="71">
        <f t="shared" si="287"/>
        <v>3.5515821895303921</v>
      </c>
      <c r="EV45" s="71">
        <f t="shared" si="287"/>
        <v>1.3974983678180126</v>
      </c>
      <c r="EW45" s="71">
        <f t="shared" si="287"/>
        <v>0.47898648674190053</v>
      </c>
      <c r="EX45" s="71">
        <f t="shared" si="287"/>
        <v>3.575372867668114</v>
      </c>
      <c r="EY45" s="71">
        <f t="shared" si="287"/>
        <v>5.2505155300041917</v>
      </c>
      <c r="EZ45" s="71">
        <f t="shared" si="287"/>
        <v>6.4052361725528382</v>
      </c>
      <c r="FA45" s="71">
        <f t="shared" si="287"/>
        <v>6.6279492786321859</v>
      </c>
      <c r="FB45" s="71">
        <f t="shared" si="287"/>
        <v>6.8736982513539671</v>
      </c>
      <c r="FC45" s="71">
        <f t="shared" si="287"/>
        <v>6.9126659630563836</v>
      </c>
      <c r="FD45" s="71">
        <f t="shared" si="287"/>
        <v>6.2740672131223665</v>
      </c>
      <c r="FE45" s="71">
        <f t="shared" si="287"/>
        <v>5.5268430680212468</v>
      </c>
      <c r="FF45" s="71">
        <f t="shared" si="287"/>
        <v>4.0043538706593509</v>
      </c>
      <c r="FG45" s="71">
        <f t="shared" si="287"/>
        <v>3.596886328970228</v>
      </c>
      <c r="FH45" s="71">
        <f t="shared" si="287"/>
        <v>1.3773569253375002</v>
      </c>
      <c r="FI45" s="71">
        <f t="shared" si="287"/>
        <v>0.474981982393613</v>
      </c>
      <c r="FJ45" s="71">
        <f t="shared" si="287"/>
        <v>3.6112573192220694</v>
      </c>
      <c r="FK45" s="71">
        <f t="shared" si="287"/>
        <v>5.2813797018697528</v>
      </c>
      <c r="FL45" s="71">
        <f t="shared" si="287"/>
        <v>6.3966336654414153</v>
      </c>
      <c r="FM45" s="71">
        <f t="shared" si="287"/>
        <v>6.6286781531095578</v>
      </c>
      <c r="FN45" s="71">
        <f t="shared" si="287"/>
        <v>6.863630156239509</v>
      </c>
      <c r="FO45" s="71">
        <f t="shared" si="287"/>
        <v>6.8140688990356324</v>
      </c>
      <c r="FP45" s="71">
        <f t="shared" si="287"/>
        <v>6.4265416857832118</v>
      </c>
      <c r="FQ45" s="71">
        <f t="shared" si="287"/>
        <v>5.5165383661693204</v>
      </c>
      <c r="FR45" s="71">
        <f t="shared" si="287"/>
        <v>3.9954774369503783</v>
      </c>
      <c r="FS45" s="71">
        <f t="shared" si="287"/>
        <v>3.675579311308975</v>
      </c>
      <c r="FT45" s="71">
        <f t="shared" si="287"/>
        <v>1.3208005891362562</v>
      </c>
      <c r="FU45" s="71">
        <f t="shared" si="287"/>
        <v>0.47292586085756505</v>
      </c>
      <c r="FV45" s="71">
        <f t="shared" si="287"/>
        <v>3.6051183157227173</v>
      </c>
      <c r="FW45" s="71">
        <f t="shared" si="287"/>
        <v>5.2782611561936088</v>
      </c>
      <c r="FX45" s="71">
        <f t="shared" si="287"/>
        <v>6.4013413471863707</v>
      </c>
      <c r="FY45" s="71">
        <f t="shared" si="287"/>
        <v>6.6136590670758295</v>
      </c>
      <c r="FZ45" s="71">
        <f t="shared" ref="FZ45:IK45" si="288">FZ34+(FZ35*45)</f>
        <v>6.8587980519577947</v>
      </c>
      <c r="GA45" s="71">
        <f t="shared" si="288"/>
        <v>6.9262444581396352</v>
      </c>
      <c r="GB45" s="71">
        <f t="shared" si="288"/>
        <v>6.2756338047663993</v>
      </c>
      <c r="GC45" s="71">
        <f t="shared" si="288"/>
        <v>5.5261312008216885</v>
      </c>
      <c r="GD45" s="71">
        <f t="shared" si="288"/>
        <v>3.9758262703291205</v>
      </c>
      <c r="GE45" s="71">
        <f t="shared" si="288"/>
        <v>3.7627731826549713</v>
      </c>
      <c r="GF45" s="71">
        <f t="shared" si="288"/>
        <v>1.2409446045160322</v>
      </c>
      <c r="GG45" s="71">
        <f t="shared" si="288"/>
        <v>0.47225649367500766</v>
      </c>
      <c r="GH45" s="71">
        <f t="shared" si="288"/>
        <v>3.5977678035751834</v>
      </c>
      <c r="GI45" s="71">
        <f t="shared" si="288"/>
        <v>5.2847442860158171</v>
      </c>
      <c r="GJ45" s="71">
        <f t="shared" si="288"/>
        <v>6.4219002467984128</v>
      </c>
      <c r="GK45" s="71">
        <f t="shared" si="288"/>
        <v>6.5895793560016829</v>
      </c>
      <c r="GL45" s="71">
        <f t="shared" si="288"/>
        <v>6.8609345668364474</v>
      </c>
      <c r="GM45" s="71">
        <f t="shared" si="288"/>
        <v>6.9363059130447029</v>
      </c>
      <c r="GN45" s="71">
        <f t="shared" si="288"/>
        <v>6.2776765136277426</v>
      </c>
      <c r="GO45" s="71">
        <f t="shared" si="288"/>
        <v>5.5273037678468766</v>
      </c>
      <c r="GP45" s="71">
        <f t="shared" si="288"/>
        <v>3.9854870974638916</v>
      </c>
      <c r="GQ45" s="71">
        <f t="shared" si="288"/>
        <v>3.8413251834139772</v>
      </c>
      <c r="GR45" s="71">
        <f t="shared" si="288"/>
        <v>1.2644610467881938</v>
      </c>
      <c r="GS45" s="71">
        <f t="shared" si="288"/>
        <v>0.47266347581200535</v>
      </c>
      <c r="GT45" s="71">
        <f t="shared" si="288"/>
        <v>3.6991656413317267</v>
      </c>
      <c r="GU45" s="71">
        <f t="shared" si="288"/>
        <v>5.2831148169778306</v>
      </c>
      <c r="GV45" s="71">
        <f t="shared" si="288"/>
        <v>6.4257048127993839</v>
      </c>
      <c r="GW45" s="71">
        <f t="shared" si="288"/>
        <v>6.6265909538634684</v>
      </c>
      <c r="GX45" s="71">
        <f t="shared" si="288"/>
        <v>6.8584636940102213</v>
      </c>
      <c r="GY45" s="71">
        <f t="shared" si="288"/>
        <v>6.9255791944957288</v>
      </c>
      <c r="GZ45" s="71">
        <f t="shared" si="288"/>
        <v>6.29149181464431</v>
      </c>
      <c r="HA45" s="71">
        <f t="shared" si="288"/>
        <v>5.5510883838581506</v>
      </c>
      <c r="HB45" s="71">
        <f t="shared" si="288"/>
        <v>3.9737312538573351</v>
      </c>
      <c r="HC45" s="71">
        <f t="shared" si="288"/>
        <v>3.8841542656222998</v>
      </c>
      <c r="HD45" s="71">
        <f t="shared" si="288"/>
        <v>1.3662145955907679</v>
      </c>
      <c r="HE45" s="71">
        <f t="shared" si="288"/>
        <v>0.47168717700030893</v>
      </c>
      <c r="HF45" s="71">
        <f t="shared" si="288"/>
        <v>3.7317139754219326</v>
      </c>
      <c r="HG45" s="71">
        <f t="shared" si="288"/>
        <v>5.2805692527228363</v>
      </c>
      <c r="HH45" s="71">
        <f t="shared" si="288"/>
        <v>6.4398544791740697</v>
      </c>
      <c r="HI45" s="71">
        <f t="shared" si="288"/>
        <v>6.6251194833038127</v>
      </c>
      <c r="HJ45" s="71">
        <f t="shared" si="288"/>
        <v>6.8273905755986473</v>
      </c>
      <c r="HK45" s="71">
        <f t="shared" si="288"/>
        <v>6.8212735483497973</v>
      </c>
      <c r="HL45" s="71">
        <f t="shared" si="288"/>
        <v>6.4297212285017835</v>
      </c>
      <c r="HM45" s="71">
        <f t="shared" si="288"/>
        <v>5.5451662638607342</v>
      </c>
      <c r="HN45" s="71">
        <f t="shared" si="288"/>
        <v>3.9490495455831596</v>
      </c>
      <c r="HO45" s="71">
        <f t="shared" si="288"/>
        <v>3.9478450970128551</v>
      </c>
      <c r="HP45" s="71">
        <f t="shared" si="288"/>
        <v>1.4379218240552425</v>
      </c>
      <c r="HQ45" s="71">
        <f t="shared" si="288"/>
        <v>0.46847168539987188</v>
      </c>
      <c r="HR45" s="71">
        <f t="shared" si="288"/>
        <v>3.8507503159457115</v>
      </c>
      <c r="HS45" s="71">
        <f t="shared" si="288"/>
        <v>5.2632193088099939</v>
      </c>
      <c r="HT45" s="71">
        <f t="shared" si="288"/>
        <v>6.4337420066678037</v>
      </c>
      <c r="HU45" s="71">
        <f t="shared" si="288"/>
        <v>6.6405119609292855</v>
      </c>
      <c r="HV45" s="71">
        <f t="shared" si="288"/>
        <v>6.8183708458114793</v>
      </c>
      <c r="HW45" s="71">
        <f t="shared" si="288"/>
        <v>6.9432004444931188</v>
      </c>
      <c r="HX45" s="71">
        <f t="shared" si="288"/>
        <v>6.2888105788861095</v>
      </c>
      <c r="HY45" s="71">
        <f t="shared" si="288"/>
        <v>5.5352306490772536</v>
      </c>
      <c r="HZ45" s="71">
        <f t="shared" si="288"/>
        <v>3.9537121658743524</v>
      </c>
      <c r="IA45" s="71">
        <f t="shared" si="288"/>
        <v>3.9759238748404768</v>
      </c>
      <c r="IB45" s="71">
        <f t="shared" si="288"/>
        <v>1.4172089887552473</v>
      </c>
      <c r="IC45" s="71">
        <f t="shared" si="288"/>
        <v>0.46600983133524365</v>
      </c>
      <c r="ID45" s="71">
        <f t="shared" si="288"/>
        <v>3.8889454603259956</v>
      </c>
      <c r="IE45" s="71">
        <f t="shared" si="288"/>
        <v>5.2659266851641231</v>
      </c>
      <c r="IF45" s="71">
        <f t="shared" si="288"/>
        <v>6.448979093612297</v>
      </c>
      <c r="IG45" s="71">
        <f t="shared" si="288"/>
        <v>6.5877499021628445</v>
      </c>
      <c r="IH45" s="71">
        <f t="shared" si="288"/>
        <v>6.8394357593931616</v>
      </c>
      <c r="II45" s="71">
        <f t="shared" si="288"/>
        <v>6.92677880804899</v>
      </c>
      <c r="IJ45" s="71">
        <f t="shared" si="288"/>
        <v>6.2853643063873017</v>
      </c>
      <c r="IK45" s="71">
        <f t="shared" si="288"/>
        <v>5.5042613157650049</v>
      </c>
      <c r="IL45" s="71">
        <f t="shared" ref="IL45:KW45" si="289">IL34+(IL35*45)</f>
        <v>4.0392582411734033</v>
      </c>
      <c r="IM45" s="71">
        <f t="shared" si="289"/>
        <v>4.0816444637512728</v>
      </c>
      <c r="IN45" s="71">
        <f t="shared" si="289"/>
        <v>1.6093821216633282</v>
      </c>
      <c r="IO45" s="71">
        <f t="shared" si="289"/>
        <v>0.46302097367012324</v>
      </c>
      <c r="IP45" s="71">
        <f t="shared" si="289"/>
        <v>4.0827885599258815</v>
      </c>
      <c r="IQ45" s="71">
        <f t="shared" si="289"/>
        <v>5.2197688116967607</v>
      </c>
      <c r="IR45" s="71">
        <f t="shared" si="289"/>
        <v>6.5077676447453854</v>
      </c>
      <c r="IS45" s="71">
        <f t="shared" si="289"/>
        <v>6.6369900477062433</v>
      </c>
      <c r="IT45" s="71">
        <f t="shared" si="289"/>
        <v>6.8397855144945083</v>
      </c>
      <c r="IU45" s="71">
        <f t="shared" si="289"/>
        <v>6.926489681713309</v>
      </c>
      <c r="IV45" s="71">
        <f t="shared" si="289"/>
        <v>6.2940421544016294</v>
      </c>
      <c r="IW45" s="71">
        <f t="shared" si="289"/>
        <v>5.4937031982299462</v>
      </c>
      <c r="IX45" s="71">
        <f t="shared" si="289"/>
        <v>4.0260458840494691</v>
      </c>
      <c r="IY45" s="71">
        <f t="shared" si="289"/>
        <v>4.0230188371511888</v>
      </c>
      <c r="IZ45" s="71">
        <f t="shared" si="289"/>
        <v>1.5891010567720707</v>
      </c>
      <c r="JA45" s="71">
        <f t="shared" si="289"/>
        <v>0.46350086853699479</v>
      </c>
      <c r="JB45" s="71">
        <f t="shared" si="289"/>
        <v>4.0178126165908621</v>
      </c>
      <c r="JC45" s="71">
        <f t="shared" si="289"/>
        <v>5.2384804289565086</v>
      </c>
      <c r="JD45" s="71">
        <f t="shared" si="289"/>
        <v>6.4868646375884902</v>
      </c>
      <c r="JE45" s="71">
        <f t="shared" si="289"/>
        <v>6.5992046455126836</v>
      </c>
      <c r="JF45" s="71">
        <f t="shared" si="289"/>
        <v>6.8387091845647907</v>
      </c>
      <c r="JG45" s="71">
        <f t="shared" si="289"/>
        <v>6.825172520548799</v>
      </c>
      <c r="JH45" s="71">
        <f t="shared" si="289"/>
        <v>6.4195352595874642</v>
      </c>
      <c r="JI45" s="71">
        <f t="shared" si="289"/>
        <v>5.5020939867737884</v>
      </c>
      <c r="JJ45" s="71">
        <f t="shared" si="289"/>
        <v>4.0357155427173721</v>
      </c>
      <c r="JK45" s="71">
        <f t="shared" si="289"/>
        <v>4.0791290008155743</v>
      </c>
      <c r="JL45" s="71">
        <f t="shared" si="289"/>
        <v>1.616441797925855</v>
      </c>
      <c r="JM45" s="71">
        <f t="shared" si="289"/>
        <v>0.4624942979310584</v>
      </c>
      <c r="JN45" s="71">
        <f t="shared" si="289"/>
        <v>4.0808018990541086</v>
      </c>
      <c r="JO45" s="71">
        <f t="shared" si="289"/>
        <v>5.2213518266814578</v>
      </c>
      <c r="JP45" s="71">
        <f t="shared" si="289"/>
        <v>6.507803267952835</v>
      </c>
      <c r="JQ45" s="71">
        <f t="shared" si="289"/>
        <v>6.6011269196266058</v>
      </c>
      <c r="JR45" s="71">
        <f t="shared" si="289"/>
        <v>6.8606487468317292</v>
      </c>
      <c r="JS45" s="71">
        <f t="shared" si="289"/>
        <v>6.9168684331441419</v>
      </c>
      <c r="JT45" s="71">
        <f t="shared" si="289"/>
        <v>6.2888086684084268</v>
      </c>
      <c r="JU45" s="71">
        <f t="shared" si="289"/>
        <v>5.5179447354644422</v>
      </c>
      <c r="JV45" s="71">
        <f t="shared" si="289"/>
        <v>4.0360231548596834</v>
      </c>
      <c r="JW45" s="71">
        <f t="shared" si="289"/>
        <v>4.1881238209353207</v>
      </c>
      <c r="JX45" s="71">
        <f t="shared" si="289"/>
        <v>1.5906845648432788</v>
      </c>
      <c r="JY45" s="71">
        <f t="shared" si="289"/>
        <v>0.46129361529857299</v>
      </c>
      <c r="JZ45" s="71">
        <f t="shared" si="289"/>
        <v>4.1491210031086032</v>
      </c>
      <c r="KA45" s="71">
        <f t="shared" si="289"/>
        <v>5.230281957413192</v>
      </c>
      <c r="KB45" s="71">
        <f t="shared" si="289"/>
        <v>6.5073287571097049</v>
      </c>
      <c r="KC45" s="71">
        <f t="shared" si="289"/>
        <v>6.5997864829342276</v>
      </c>
      <c r="KD45" s="71">
        <f t="shared" si="289"/>
        <v>6.8371599095204854</v>
      </c>
      <c r="KE45" s="71">
        <f t="shared" si="289"/>
        <v>6.9365016964821766</v>
      </c>
      <c r="KF45" s="71">
        <f t="shared" si="289"/>
        <v>6.2667304947645706</v>
      </c>
      <c r="KG45" s="71">
        <f t="shared" si="289"/>
        <v>5.5282217981444068</v>
      </c>
      <c r="KH45" s="71">
        <f t="shared" si="289"/>
        <v>4.0328022020650369</v>
      </c>
      <c r="KI45" s="71">
        <f t="shared" si="289"/>
        <v>4.1945790802202989</v>
      </c>
      <c r="KJ45" s="71">
        <f t="shared" si="289"/>
        <v>1.7194538042814713</v>
      </c>
      <c r="KK45" s="71">
        <f t="shared" si="289"/>
        <v>0.46014321032451844</v>
      </c>
      <c r="KL45" s="71">
        <f t="shared" si="289"/>
        <v>4.2166309269044104</v>
      </c>
      <c r="KM45" s="71">
        <f t="shared" si="289"/>
        <v>5.2405365130243942</v>
      </c>
      <c r="KN45" s="71">
        <f t="shared" si="289"/>
        <v>6.5061939366790966</v>
      </c>
      <c r="KO45" s="71">
        <f t="shared" si="289"/>
        <v>6.6118088703791207</v>
      </c>
      <c r="KP45" s="71">
        <f t="shared" si="289"/>
        <v>6.8446300259033022</v>
      </c>
      <c r="KQ45" s="71">
        <f t="shared" si="289"/>
        <v>6.9456992634407211</v>
      </c>
      <c r="KR45" s="71">
        <f t="shared" si="289"/>
        <v>6.2436156859788134</v>
      </c>
      <c r="KS45" s="71">
        <f t="shared" si="289"/>
        <v>5.5283759990176433</v>
      </c>
      <c r="KT45" s="71">
        <f t="shared" si="289"/>
        <v>4.0409764550316245</v>
      </c>
      <c r="KU45" s="71">
        <f t="shared" si="289"/>
        <v>4.1788806023014828</v>
      </c>
      <c r="KV45" s="71">
        <f t="shared" si="289"/>
        <v>1.7662680978931466</v>
      </c>
      <c r="KW45" s="71">
        <f t="shared" si="289"/>
        <v>0.45932703661962143</v>
      </c>
      <c r="KX45" s="71">
        <f t="shared" ref="KX45:MK45" si="290">KX34+(KX35*45)</f>
        <v>4.2256981073681423</v>
      </c>
      <c r="KY45" s="71">
        <f t="shared" si="290"/>
        <v>5.2350198645705195</v>
      </c>
      <c r="KZ45" s="71">
        <f t="shared" si="290"/>
        <v>6.513429226446541</v>
      </c>
      <c r="LA45" s="71">
        <f t="shared" si="290"/>
        <v>6.5999564595100786</v>
      </c>
      <c r="LB45" s="71">
        <f t="shared" si="290"/>
        <v>6.8274327036768856</v>
      </c>
      <c r="LC45" s="71">
        <f t="shared" si="290"/>
        <v>6.8479402298650696</v>
      </c>
      <c r="LD45" s="71">
        <f t="shared" si="290"/>
        <v>6.3833440677060924</v>
      </c>
      <c r="LE45" s="71">
        <f t="shared" si="290"/>
        <v>5.5271035323077085</v>
      </c>
      <c r="LF45" s="71">
        <f t="shared" si="290"/>
        <v>4.043752484477066</v>
      </c>
      <c r="LG45" s="71">
        <f t="shared" si="290"/>
        <v>4.2218836636144808</v>
      </c>
      <c r="LH45" s="71">
        <f t="shared" si="290"/>
        <v>1.8262047324082844</v>
      </c>
      <c r="LI45" s="71">
        <f t="shared" si="290"/>
        <v>0.45809918660009924</v>
      </c>
      <c r="LJ45" s="71">
        <f t="shared" si="290"/>
        <v>4.3798064514501158</v>
      </c>
      <c r="LK45" s="71">
        <f t="shared" si="290"/>
        <v>5.242619389583024</v>
      </c>
      <c r="LL45" s="71">
        <f t="shared" si="290"/>
        <v>6.4962385163897478</v>
      </c>
      <c r="LM45" s="71">
        <f t="shared" si="290"/>
        <v>6.6433088290583173</v>
      </c>
      <c r="LN45" s="71">
        <f t="shared" si="290"/>
        <v>6.8138481407591289</v>
      </c>
      <c r="LO45" s="71">
        <f t="shared" si="290"/>
        <v>6.9719714186407611</v>
      </c>
      <c r="LP45" s="71">
        <f t="shared" si="290"/>
        <v>6.2446467868030666</v>
      </c>
      <c r="LQ45" s="71">
        <f t="shared" si="290"/>
        <v>5.5350400038903533</v>
      </c>
      <c r="LR45" s="71">
        <f t="shared" si="290"/>
        <v>4.027735130872399</v>
      </c>
      <c r="LS45" s="71">
        <f t="shared" si="290"/>
        <v>4.2808286572886312</v>
      </c>
      <c r="LT45" s="71">
        <f t="shared" si="290"/>
        <v>1.8905078147135892</v>
      </c>
      <c r="LU45" s="71">
        <f t="shared" si="290"/>
        <v>0.45712946362494494</v>
      </c>
      <c r="LV45" s="71">
        <f t="shared" si="290"/>
        <v>4.4318590517551595</v>
      </c>
      <c r="LW45" s="71">
        <f t="shared" si="290"/>
        <v>5.2462805488486772</v>
      </c>
      <c r="LX45" s="71">
        <f t="shared" si="290"/>
        <v>6.5017518615764995</v>
      </c>
      <c r="LY45" s="71">
        <f t="shared" si="290"/>
        <v>6.6592594257928903</v>
      </c>
      <c r="LZ45" s="71">
        <f t="shared" si="290"/>
        <v>6.7971030283069878</v>
      </c>
      <c r="MA45" s="71">
        <f t="shared" si="290"/>
        <v>6.9801504369614715</v>
      </c>
      <c r="MB45" s="71">
        <f t="shared" si="290"/>
        <v>6.2302028216324228</v>
      </c>
      <c r="MC45" s="71">
        <f t="shared" si="290"/>
        <v>5.5502059529736574</v>
      </c>
      <c r="MD45" s="71">
        <f t="shared" si="290"/>
        <v>4.0015414968624325</v>
      </c>
      <c r="ME45" s="71">
        <f t="shared" si="290"/>
        <v>4.3155569367203519</v>
      </c>
      <c r="MF45" s="71">
        <f t="shared" si="290"/>
        <v>1.9497753617422595</v>
      </c>
      <c r="MG45" s="71">
        <f t="shared" si="290"/>
        <v>0.45646262407800892</v>
      </c>
      <c r="MH45" s="71">
        <f t="shared" si="290"/>
        <v>4.5517684872197464</v>
      </c>
      <c r="MI45" s="71">
        <f t="shared" si="290"/>
        <v>5.2185195161429228</v>
      </c>
      <c r="MJ45" s="71">
        <f t="shared" si="290"/>
        <v>6.513346438017158</v>
      </c>
      <c r="MK45" s="71">
        <f t="shared" si="290"/>
        <v>6.6748394281827759</v>
      </c>
      <c r="ML45" s="71"/>
      <c r="MM45" s="71"/>
      <c r="MN45" s="71"/>
    </row>
    <row r="46" spans="1:352" x14ac:dyDescent="0.2">
      <c r="A46" s="72" t="s">
        <v>49</v>
      </c>
      <c r="B46" s="60">
        <v>52</v>
      </c>
      <c r="C46" s="60">
        <v>52</v>
      </c>
      <c r="D46" s="60">
        <v>52</v>
      </c>
      <c r="E46" s="60">
        <v>52</v>
      </c>
      <c r="F46" s="60">
        <v>52</v>
      </c>
      <c r="G46" s="60">
        <v>52</v>
      </c>
      <c r="H46" s="60">
        <v>52</v>
      </c>
      <c r="I46" s="60">
        <v>52</v>
      </c>
      <c r="J46" s="60">
        <v>52</v>
      </c>
      <c r="K46" s="60">
        <v>52</v>
      </c>
      <c r="L46" s="60">
        <v>52</v>
      </c>
      <c r="M46" s="60">
        <v>52</v>
      </c>
      <c r="N46" s="60">
        <v>52</v>
      </c>
      <c r="O46" s="60">
        <v>52</v>
      </c>
      <c r="P46" s="60">
        <v>52</v>
      </c>
      <c r="Q46" s="60">
        <v>52</v>
      </c>
      <c r="R46" s="60">
        <v>52</v>
      </c>
      <c r="S46" s="60">
        <v>52</v>
      </c>
      <c r="T46" s="60">
        <v>52</v>
      </c>
      <c r="U46" s="60">
        <v>52</v>
      </c>
      <c r="V46" s="60">
        <v>52</v>
      </c>
      <c r="W46" s="60">
        <v>52</v>
      </c>
      <c r="X46" s="60">
        <v>52</v>
      </c>
      <c r="Y46" s="60">
        <v>52</v>
      </c>
      <c r="Z46" s="60">
        <v>52</v>
      </c>
      <c r="AA46" s="60">
        <v>52</v>
      </c>
      <c r="AB46" s="60">
        <v>52</v>
      </c>
      <c r="AC46" s="60">
        <v>52</v>
      </c>
      <c r="AD46" s="60">
        <v>52</v>
      </c>
      <c r="AE46" s="60">
        <v>52</v>
      </c>
      <c r="AF46" s="60">
        <v>52</v>
      </c>
      <c r="AG46" s="60">
        <v>52</v>
      </c>
      <c r="AH46" s="60">
        <v>52</v>
      </c>
      <c r="AI46" s="60">
        <v>52</v>
      </c>
      <c r="AJ46" s="60">
        <v>52</v>
      </c>
      <c r="AK46" s="60">
        <v>52</v>
      </c>
      <c r="AL46" s="60">
        <v>52</v>
      </c>
      <c r="AM46" s="60">
        <v>52</v>
      </c>
      <c r="AN46" s="60">
        <v>52</v>
      </c>
      <c r="AO46" s="60">
        <v>52</v>
      </c>
      <c r="AP46" s="60">
        <v>52</v>
      </c>
      <c r="AQ46" s="60">
        <v>52</v>
      </c>
      <c r="AR46" s="60">
        <v>52</v>
      </c>
      <c r="AS46" s="60">
        <v>52</v>
      </c>
      <c r="AT46" s="60">
        <v>52</v>
      </c>
      <c r="AU46" s="60">
        <v>52</v>
      </c>
      <c r="AV46" s="60">
        <v>52</v>
      </c>
      <c r="AW46" s="60">
        <v>52</v>
      </c>
      <c r="AX46" s="60">
        <v>52</v>
      </c>
      <c r="AY46" s="60">
        <v>52</v>
      </c>
      <c r="AZ46" s="60">
        <v>52</v>
      </c>
      <c r="BA46" s="60">
        <v>52</v>
      </c>
      <c r="BB46" s="60">
        <v>52</v>
      </c>
      <c r="BC46" s="60">
        <v>52</v>
      </c>
      <c r="BD46" s="60">
        <v>52</v>
      </c>
      <c r="BE46" s="60">
        <v>52</v>
      </c>
      <c r="BF46" s="60">
        <v>52</v>
      </c>
      <c r="BG46" s="60">
        <v>52</v>
      </c>
      <c r="BH46" s="60">
        <v>52</v>
      </c>
      <c r="BI46" s="60">
        <v>52</v>
      </c>
      <c r="BJ46" s="60">
        <v>52</v>
      </c>
      <c r="BK46" s="60">
        <v>52</v>
      </c>
      <c r="BL46" s="60">
        <v>52</v>
      </c>
      <c r="BM46" s="60">
        <v>52</v>
      </c>
      <c r="BN46" s="60">
        <v>52</v>
      </c>
      <c r="BO46" s="60">
        <v>52</v>
      </c>
      <c r="BP46" s="60">
        <v>52</v>
      </c>
      <c r="BQ46" s="60">
        <v>52</v>
      </c>
      <c r="BR46" s="60">
        <v>52</v>
      </c>
      <c r="BS46" s="60">
        <v>52</v>
      </c>
      <c r="BT46" s="60">
        <v>52</v>
      </c>
      <c r="BU46" s="60">
        <v>52</v>
      </c>
      <c r="BV46" s="60">
        <v>52</v>
      </c>
      <c r="BW46" s="60">
        <v>52</v>
      </c>
      <c r="BX46" s="60">
        <v>52</v>
      </c>
      <c r="BY46" s="60">
        <v>52</v>
      </c>
      <c r="BZ46" s="60">
        <v>52</v>
      </c>
      <c r="CA46" s="60">
        <v>52</v>
      </c>
      <c r="CB46" s="60">
        <v>52</v>
      </c>
      <c r="CC46" s="60">
        <v>52</v>
      </c>
      <c r="CD46" s="60">
        <v>52</v>
      </c>
      <c r="CE46" s="60">
        <v>52</v>
      </c>
      <c r="CF46" s="60">
        <v>52</v>
      </c>
      <c r="CG46" s="60">
        <v>52</v>
      </c>
      <c r="CH46" s="60">
        <v>52</v>
      </c>
      <c r="CI46" s="60">
        <v>52</v>
      </c>
      <c r="CJ46" s="60">
        <v>52</v>
      </c>
      <c r="CK46" s="60">
        <v>52</v>
      </c>
      <c r="CL46" s="60">
        <v>52</v>
      </c>
      <c r="CM46" s="60">
        <v>52</v>
      </c>
      <c r="CN46" s="60">
        <v>52</v>
      </c>
      <c r="CO46" s="60">
        <v>52</v>
      </c>
      <c r="CP46" s="60">
        <v>52</v>
      </c>
      <c r="CQ46" s="60">
        <v>52</v>
      </c>
      <c r="CR46" s="60">
        <v>52</v>
      </c>
      <c r="CS46" s="60">
        <v>52</v>
      </c>
      <c r="CT46" s="60">
        <v>52</v>
      </c>
      <c r="CU46" s="60">
        <v>52</v>
      </c>
      <c r="CV46" s="60">
        <v>52</v>
      </c>
      <c r="CW46" s="60">
        <v>52</v>
      </c>
      <c r="CX46" s="60">
        <v>52</v>
      </c>
      <c r="CY46" s="60">
        <v>52</v>
      </c>
      <c r="CZ46" s="60">
        <v>52</v>
      </c>
      <c r="DA46" s="60">
        <v>52</v>
      </c>
      <c r="DB46" s="60">
        <v>52</v>
      </c>
      <c r="DC46" s="60">
        <v>52</v>
      </c>
      <c r="DD46" s="60">
        <v>52</v>
      </c>
      <c r="DE46" s="60">
        <v>52</v>
      </c>
      <c r="DF46" s="60">
        <v>52</v>
      </c>
      <c r="DG46" s="60">
        <v>52</v>
      </c>
      <c r="DH46" s="60">
        <v>52</v>
      </c>
      <c r="DI46" s="60">
        <v>52</v>
      </c>
      <c r="DJ46" s="60">
        <v>52</v>
      </c>
      <c r="DK46" s="60">
        <v>52</v>
      </c>
      <c r="DL46" s="60">
        <v>52</v>
      </c>
      <c r="DM46" s="60">
        <v>52</v>
      </c>
      <c r="DN46" s="60">
        <v>52</v>
      </c>
      <c r="DO46" s="60">
        <v>52</v>
      </c>
      <c r="DP46" s="60">
        <v>52</v>
      </c>
      <c r="DQ46" s="60">
        <v>52</v>
      </c>
      <c r="DR46" s="60">
        <v>52</v>
      </c>
      <c r="DS46" s="60">
        <v>52</v>
      </c>
      <c r="DT46" s="60">
        <v>52</v>
      </c>
      <c r="DU46" s="60">
        <v>52</v>
      </c>
      <c r="DV46" s="60">
        <v>52</v>
      </c>
      <c r="DW46" s="60">
        <v>52</v>
      </c>
      <c r="DX46" s="60">
        <v>52</v>
      </c>
      <c r="DY46" s="60">
        <v>52</v>
      </c>
      <c r="DZ46" s="60">
        <v>52</v>
      </c>
      <c r="EA46" s="60">
        <v>52</v>
      </c>
      <c r="EB46" s="60">
        <v>52</v>
      </c>
      <c r="EC46" s="60">
        <v>52</v>
      </c>
      <c r="ED46" s="60">
        <v>52</v>
      </c>
      <c r="EE46" s="60">
        <v>52</v>
      </c>
      <c r="EF46" s="60">
        <v>52</v>
      </c>
      <c r="EG46" s="60">
        <v>52</v>
      </c>
      <c r="EH46" s="60">
        <v>52</v>
      </c>
      <c r="EI46" s="60">
        <v>52</v>
      </c>
      <c r="EJ46" s="60">
        <v>52</v>
      </c>
      <c r="EK46" s="60">
        <v>52</v>
      </c>
      <c r="EL46" s="60">
        <v>52</v>
      </c>
      <c r="EM46" s="60">
        <v>52</v>
      </c>
      <c r="EN46" s="60">
        <v>52</v>
      </c>
      <c r="EO46" s="60">
        <v>52</v>
      </c>
      <c r="EP46" s="60">
        <v>52</v>
      </c>
      <c r="EQ46" s="60">
        <v>52</v>
      </c>
      <c r="ER46" s="60">
        <v>52</v>
      </c>
      <c r="ES46" s="60">
        <v>52</v>
      </c>
      <c r="ET46" s="60">
        <v>52</v>
      </c>
      <c r="EU46" s="60">
        <v>52</v>
      </c>
      <c r="EV46" s="60">
        <v>52</v>
      </c>
      <c r="EW46" s="60">
        <v>52</v>
      </c>
      <c r="EX46" s="60">
        <v>52</v>
      </c>
      <c r="EY46" s="60">
        <v>52</v>
      </c>
      <c r="EZ46" s="60">
        <v>52</v>
      </c>
      <c r="FA46" s="60">
        <v>52</v>
      </c>
      <c r="FB46" s="60">
        <v>52</v>
      </c>
      <c r="FC46" s="60">
        <v>52</v>
      </c>
      <c r="FD46" s="60">
        <v>52</v>
      </c>
      <c r="FE46" s="60">
        <v>52</v>
      </c>
      <c r="FF46" s="60">
        <v>52</v>
      </c>
      <c r="FG46" s="60">
        <v>52</v>
      </c>
      <c r="FH46" s="60">
        <v>52</v>
      </c>
      <c r="FI46" s="60">
        <v>52</v>
      </c>
      <c r="FJ46" s="60">
        <v>52</v>
      </c>
      <c r="FK46" s="60">
        <v>52</v>
      </c>
      <c r="FL46" s="60">
        <v>52</v>
      </c>
      <c r="FM46" s="60">
        <v>52</v>
      </c>
      <c r="FN46" s="60">
        <v>52</v>
      </c>
      <c r="FO46" s="60">
        <v>52</v>
      </c>
      <c r="FP46" s="60">
        <v>52</v>
      </c>
      <c r="FQ46" s="60">
        <v>52</v>
      </c>
      <c r="FR46" s="60">
        <v>52</v>
      </c>
      <c r="FS46" s="60">
        <v>52</v>
      </c>
      <c r="FT46" s="60">
        <v>52</v>
      </c>
      <c r="FU46" s="60">
        <v>52</v>
      </c>
      <c r="FV46" s="60">
        <v>52</v>
      </c>
      <c r="FW46" s="60">
        <v>52</v>
      </c>
      <c r="FX46" s="60">
        <v>52</v>
      </c>
      <c r="FY46" s="60">
        <v>52</v>
      </c>
      <c r="FZ46" s="60">
        <v>52</v>
      </c>
      <c r="GA46" s="60">
        <v>52</v>
      </c>
      <c r="GB46" s="60">
        <v>52</v>
      </c>
      <c r="GC46" s="60">
        <v>52</v>
      </c>
      <c r="GD46" s="60">
        <v>52</v>
      </c>
      <c r="GE46" s="60">
        <v>52</v>
      </c>
      <c r="GF46" s="60">
        <v>52</v>
      </c>
      <c r="GG46" s="60">
        <v>52</v>
      </c>
      <c r="GH46" s="60">
        <v>52</v>
      </c>
      <c r="GI46" s="60">
        <v>52</v>
      </c>
      <c r="GJ46" s="60">
        <v>52</v>
      </c>
      <c r="GK46" s="60">
        <v>52</v>
      </c>
      <c r="GL46" s="60">
        <v>52</v>
      </c>
      <c r="GM46" s="60">
        <v>52</v>
      </c>
      <c r="GN46" s="60">
        <v>52</v>
      </c>
      <c r="GO46" s="60">
        <v>52</v>
      </c>
      <c r="GP46" s="60">
        <v>52</v>
      </c>
      <c r="GQ46" s="60">
        <v>52</v>
      </c>
      <c r="GR46" s="60">
        <v>52</v>
      </c>
      <c r="GS46" s="60">
        <v>52</v>
      </c>
      <c r="GT46" s="60">
        <v>52</v>
      </c>
      <c r="GU46" s="60">
        <v>52</v>
      </c>
      <c r="GV46" s="60">
        <v>52</v>
      </c>
      <c r="GW46" s="60">
        <v>52</v>
      </c>
      <c r="GX46" s="60">
        <v>52</v>
      </c>
      <c r="GY46" s="60">
        <v>52</v>
      </c>
      <c r="GZ46" s="60">
        <v>52</v>
      </c>
      <c r="HA46" s="60">
        <v>52</v>
      </c>
      <c r="HB46" s="60">
        <v>52</v>
      </c>
      <c r="HC46" s="60">
        <v>52</v>
      </c>
      <c r="HD46" s="60">
        <v>52</v>
      </c>
      <c r="HE46" s="60">
        <v>52</v>
      </c>
      <c r="HF46" s="60">
        <v>52</v>
      </c>
      <c r="HG46" s="60">
        <v>52</v>
      </c>
      <c r="HH46" s="60">
        <v>52</v>
      </c>
      <c r="HI46" s="60">
        <v>52</v>
      </c>
      <c r="HJ46" s="60">
        <v>52</v>
      </c>
      <c r="HK46" s="60">
        <v>52</v>
      </c>
      <c r="HL46" s="60">
        <v>52</v>
      </c>
      <c r="HM46" s="60">
        <v>52</v>
      </c>
      <c r="HN46" s="60">
        <v>52</v>
      </c>
      <c r="HO46" s="60">
        <v>52</v>
      </c>
      <c r="HP46" s="60">
        <v>52</v>
      </c>
      <c r="HQ46" s="60">
        <v>52</v>
      </c>
      <c r="HR46" s="60">
        <v>52</v>
      </c>
      <c r="HS46" s="60">
        <v>52</v>
      </c>
      <c r="HT46" s="60">
        <v>52</v>
      </c>
      <c r="HU46" s="60">
        <v>52</v>
      </c>
      <c r="HV46" s="60">
        <v>52</v>
      </c>
      <c r="HW46" s="60">
        <v>52</v>
      </c>
      <c r="HX46" s="60">
        <v>52</v>
      </c>
      <c r="HY46" s="60">
        <v>52</v>
      </c>
      <c r="HZ46" s="60">
        <v>52</v>
      </c>
      <c r="IA46" s="60">
        <v>52</v>
      </c>
      <c r="IB46" s="60">
        <v>52</v>
      </c>
      <c r="IC46" s="60">
        <v>52</v>
      </c>
      <c r="ID46" s="60">
        <v>52</v>
      </c>
      <c r="IE46" s="60">
        <v>52</v>
      </c>
      <c r="IF46" s="60">
        <v>52</v>
      </c>
      <c r="IG46" s="60">
        <v>52</v>
      </c>
      <c r="IH46" s="60">
        <v>52</v>
      </c>
      <c r="II46" s="60">
        <v>52</v>
      </c>
      <c r="IJ46" s="60">
        <v>52</v>
      </c>
      <c r="IK46" s="60">
        <v>52</v>
      </c>
      <c r="IL46" s="60">
        <v>52</v>
      </c>
      <c r="IM46" s="60">
        <v>52</v>
      </c>
      <c r="IN46" s="60">
        <v>52</v>
      </c>
      <c r="IO46" s="60">
        <v>52</v>
      </c>
      <c r="IP46" s="60">
        <v>52</v>
      </c>
      <c r="IQ46" s="60">
        <v>52</v>
      </c>
      <c r="IR46" s="60">
        <v>52</v>
      </c>
      <c r="IS46" s="60">
        <v>52</v>
      </c>
      <c r="IT46" s="60">
        <v>52</v>
      </c>
      <c r="IU46" s="60">
        <v>52</v>
      </c>
      <c r="IV46" s="60">
        <v>52</v>
      </c>
      <c r="IW46" s="60">
        <v>52</v>
      </c>
      <c r="IX46" s="60">
        <v>52</v>
      </c>
      <c r="IY46" s="60">
        <v>52</v>
      </c>
      <c r="IZ46" s="60">
        <v>52</v>
      </c>
      <c r="JA46" s="60">
        <v>52</v>
      </c>
      <c r="JB46" s="60">
        <v>52</v>
      </c>
      <c r="JC46" s="60">
        <v>52</v>
      </c>
      <c r="JD46" s="60">
        <v>52</v>
      </c>
      <c r="JE46" s="60">
        <v>52</v>
      </c>
      <c r="JF46" s="60">
        <v>52</v>
      </c>
      <c r="JG46" s="60">
        <v>52</v>
      </c>
      <c r="JH46" s="60">
        <v>52</v>
      </c>
      <c r="JI46" s="60">
        <v>52</v>
      </c>
      <c r="JJ46" s="60">
        <v>52</v>
      </c>
      <c r="JK46" s="60">
        <v>52</v>
      </c>
      <c r="JL46" s="60">
        <v>52</v>
      </c>
      <c r="JM46" s="60">
        <v>52</v>
      </c>
      <c r="JN46" s="60">
        <v>52</v>
      </c>
      <c r="JO46" s="60">
        <v>52</v>
      </c>
      <c r="JP46" s="60">
        <v>52</v>
      </c>
      <c r="JQ46" s="60">
        <v>52</v>
      </c>
      <c r="JR46" s="60">
        <v>52</v>
      </c>
      <c r="JS46" s="60">
        <v>52</v>
      </c>
      <c r="JT46" s="60">
        <v>52</v>
      </c>
      <c r="JU46" s="60">
        <v>52</v>
      </c>
      <c r="JV46" s="60">
        <v>52</v>
      </c>
      <c r="JW46" s="60">
        <v>52</v>
      </c>
      <c r="JX46" s="60">
        <v>52</v>
      </c>
      <c r="JY46" s="60">
        <v>52</v>
      </c>
      <c r="JZ46" s="60">
        <v>52</v>
      </c>
      <c r="KA46" s="60">
        <v>52</v>
      </c>
      <c r="KB46" s="60">
        <v>52</v>
      </c>
      <c r="KC46" s="60">
        <v>52</v>
      </c>
      <c r="KD46" s="60">
        <v>52</v>
      </c>
      <c r="KE46" s="60">
        <v>52</v>
      </c>
      <c r="KF46" s="60">
        <v>52</v>
      </c>
      <c r="KG46" s="60">
        <v>52</v>
      </c>
      <c r="KH46" s="60">
        <v>52</v>
      </c>
      <c r="KI46" s="60">
        <v>52</v>
      </c>
      <c r="KJ46" s="60">
        <v>52</v>
      </c>
      <c r="KK46" s="60">
        <v>52</v>
      </c>
      <c r="KL46" s="60">
        <v>52</v>
      </c>
      <c r="KM46" s="60">
        <v>52</v>
      </c>
      <c r="KN46" s="60">
        <v>52</v>
      </c>
      <c r="KO46" s="60">
        <v>52</v>
      </c>
      <c r="KP46" s="60">
        <v>52</v>
      </c>
      <c r="KQ46" s="60">
        <v>52</v>
      </c>
      <c r="KR46" s="60">
        <v>52</v>
      </c>
      <c r="KS46" s="60">
        <v>52</v>
      </c>
      <c r="KT46" s="60">
        <v>52</v>
      </c>
      <c r="KU46" s="60">
        <v>52</v>
      </c>
      <c r="KV46" s="60">
        <v>52</v>
      </c>
      <c r="KW46" s="60">
        <v>52</v>
      </c>
      <c r="KX46" s="60">
        <v>52</v>
      </c>
      <c r="KY46" s="60">
        <v>52</v>
      </c>
      <c r="KZ46" s="60">
        <v>52</v>
      </c>
      <c r="LA46" s="60">
        <v>52</v>
      </c>
      <c r="LB46" s="60">
        <v>52</v>
      </c>
      <c r="LC46" s="60">
        <v>52</v>
      </c>
      <c r="LD46" s="60">
        <v>52</v>
      </c>
      <c r="LE46" s="60">
        <v>52</v>
      </c>
      <c r="LF46" s="60">
        <v>52</v>
      </c>
      <c r="LG46" s="60">
        <v>52</v>
      </c>
      <c r="LH46" s="60">
        <v>52</v>
      </c>
      <c r="LI46" s="60">
        <v>52</v>
      </c>
      <c r="LJ46" s="60">
        <v>52</v>
      </c>
      <c r="LK46" s="60">
        <v>52</v>
      </c>
      <c r="LL46" s="60">
        <v>52</v>
      </c>
      <c r="LM46" s="60">
        <v>52</v>
      </c>
      <c r="LN46" s="60">
        <v>52</v>
      </c>
      <c r="LO46" s="60">
        <v>52</v>
      </c>
      <c r="LP46" s="60">
        <v>52</v>
      </c>
      <c r="LQ46" s="60">
        <v>52</v>
      </c>
      <c r="LR46" s="60">
        <v>52</v>
      </c>
      <c r="LS46" s="60">
        <v>52</v>
      </c>
      <c r="LT46" s="60">
        <v>52</v>
      </c>
      <c r="LU46" s="60">
        <v>52</v>
      </c>
      <c r="LV46" s="60">
        <v>52</v>
      </c>
      <c r="LW46" s="60">
        <v>52</v>
      </c>
      <c r="LX46" s="60">
        <v>52</v>
      </c>
      <c r="LY46" s="60">
        <v>52</v>
      </c>
      <c r="LZ46" s="60">
        <v>52</v>
      </c>
      <c r="MA46" s="60">
        <v>52</v>
      </c>
      <c r="MB46" s="60">
        <v>52</v>
      </c>
      <c r="MC46" s="60">
        <v>52</v>
      </c>
      <c r="MD46" s="60">
        <v>52</v>
      </c>
      <c r="ME46" s="60">
        <v>52</v>
      </c>
      <c r="MF46" s="60">
        <v>52</v>
      </c>
      <c r="MG46" s="60">
        <v>52</v>
      </c>
      <c r="MH46" s="60">
        <v>52</v>
      </c>
      <c r="MI46" s="60">
        <v>52</v>
      </c>
      <c r="MJ46" s="60">
        <v>52</v>
      </c>
      <c r="MK46" s="60">
        <v>52</v>
      </c>
      <c r="ML46" s="60"/>
      <c r="MM46" s="60"/>
      <c r="MN46" s="60"/>
    </row>
    <row r="47" spans="1:352" x14ac:dyDescent="0.2">
      <c r="A47" s="73" t="s">
        <v>50</v>
      </c>
      <c r="B47" s="73">
        <v>45</v>
      </c>
      <c r="C47" s="60">
        <v>45</v>
      </c>
      <c r="D47" s="60">
        <v>45</v>
      </c>
      <c r="E47" s="60">
        <v>45</v>
      </c>
      <c r="F47" s="60">
        <v>45</v>
      </c>
      <c r="G47" s="60">
        <v>45</v>
      </c>
      <c r="H47" s="60">
        <v>45</v>
      </c>
      <c r="I47" s="60">
        <v>45</v>
      </c>
      <c r="J47" s="60">
        <v>45</v>
      </c>
      <c r="K47" s="60">
        <v>45</v>
      </c>
      <c r="L47" s="60">
        <v>45</v>
      </c>
      <c r="M47" s="60">
        <v>45</v>
      </c>
      <c r="N47" s="60">
        <v>45</v>
      </c>
      <c r="O47" s="60">
        <v>45</v>
      </c>
      <c r="P47" s="60">
        <v>45</v>
      </c>
      <c r="Q47" s="60">
        <v>45</v>
      </c>
      <c r="R47" s="60">
        <v>45</v>
      </c>
      <c r="S47" s="60">
        <v>45</v>
      </c>
      <c r="T47" s="60">
        <v>45</v>
      </c>
      <c r="U47" s="60">
        <v>45</v>
      </c>
      <c r="V47" s="60">
        <v>45</v>
      </c>
      <c r="W47" s="60">
        <v>45</v>
      </c>
      <c r="X47" s="60">
        <v>45</v>
      </c>
      <c r="Y47" s="60">
        <v>45</v>
      </c>
      <c r="Z47" s="60">
        <v>45</v>
      </c>
      <c r="AA47" s="60">
        <v>45</v>
      </c>
      <c r="AB47" s="60">
        <v>45</v>
      </c>
      <c r="AC47" s="60">
        <v>45</v>
      </c>
      <c r="AD47" s="60">
        <v>45</v>
      </c>
      <c r="AE47" s="60">
        <v>45</v>
      </c>
      <c r="AF47" s="60">
        <v>45</v>
      </c>
      <c r="AG47" s="60">
        <v>45</v>
      </c>
      <c r="AH47" s="60">
        <v>45</v>
      </c>
      <c r="AI47" s="60">
        <v>45</v>
      </c>
      <c r="AJ47" s="60">
        <v>45</v>
      </c>
      <c r="AK47" s="60">
        <v>45</v>
      </c>
      <c r="AL47" s="60">
        <v>45</v>
      </c>
      <c r="AM47" s="60">
        <v>45</v>
      </c>
      <c r="AN47" s="60">
        <v>45</v>
      </c>
      <c r="AO47" s="60">
        <v>45</v>
      </c>
      <c r="AP47" s="60">
        <v>45</v>
      </c>
      <c r="AQ47" s="60">
        <v>45</v>
      </c>
      <c r="AR47" s="60">
        <v>45</v>
      </c>
      <c r="AS47" s="60">
        <v>45</v>
      </c>
      <c r="AT47" s="60">
        <v>45</v>
      </c>
      <c r="AU47" s="60">
        <v>45</v>
      </c>
      <c r="AV47" s="60">
        <v>45</v>
      </c>
      <c r="AW47" s="60">
        <v>45</v>
      </c>
      <c r="AX47" s="60">
        <v>45</v>
      </c>
      <c r="AY47" s="60">
        <v>45</v>
      </c>
      <c r="AZ47" s="60">
        <v>45</v>
      </c>
      <c r="BA47" s="60">
        <v>45</v>
      </c>
      <c r="BB47" s="60">
        <v>45</v>
      </c>
      <c r="BC47" s="60">
        <v>45</v>
      </c>
      <c r="BD47" s="60">
        <v>45</v>
      </c>
      <c r="BE47" s="60">
        <v>45</v>
      </c>
      <c r="BF47" s="60">
        <v>45</v>
      </c>
      <c r="BG47" s="60">
        <v>45</v>
      </c>
      <c r="BH47" s="60">
        <v>45</v>
      </c>
      <c r="BI47" s="60">
        <v>45</v>
      </c>
      <c r="BJ47" s="60">
        <v>45</v>
      </c>
      <c r="BK47" s="60">
        <v>45</v>
      </c>
      <c r="BL47" s="60">
        <v>45</v>
      </c>
      <c r="BM47" s="60">
        <v>45</v>
      </c>
      <c r="BN47" s="60">
        <v>45</v>
      </c>
      <c r="BO47" s="60">
        <v>45</v>
      </c>
      <c r="BP47" s="60">
        <v>45</v>
      </c>
      <c r="BQ47" s="60">
        <v>45</v>
      </c>
      <c r="BR47" s="60">
        <v>45</v>
      </c>
      <c r="BS47" s="60">
        <v>45</v>
      </c>
      <c r="BT47" s="60">
        <v>45</v>
      </c>
      <c r="BU47" s="60">
        <v>45</v>
      </c>
      <c r="BV47" s="60">
        <v>45</v>
      </c>
      <c r="BW47" s="60">
        <v>45</v>
      </c>
      <c r="BX47" s="60">
        <v>45</v>
      </c>
      <c r="BY47" s="60">
        <v>45</v>
      </c>
      <c r="BZ47" s="60">
        <v>45</v>
      </c>
      <c r="CA47" s="60">
        <v>45</v>
      </c>
      <c r="CB47" s="60">
        <v>45</v>
      </c>
      <c r="CC47" s="60">
        <v>45</v>
      </c>
      <c r="CD47" s="60">
        <v>45</v>
      </c>
      <c r="CE47" s="60">
        <v>45</v>
      </c>
      <c r="CF47" s="60">
        <v>45</v>
      </c>
      <c r="CG47" s="60">
        <v>45</v>
      </c>
      <c r="CH47" s="60">
        <v>45</v>
      </c>
      <c r="CI47" s="60">
        <v>45</v>
      </c>
      <c r="CJ47" s="60">
        <v>45</v>
      </c>
      <c r="CK47" s="60">
        <v>45</v>
      </c>
      <c r="CL47" s="60">
        <v>45</v>
      </c>
      <c r="CM47" s="60">
        <v>45</v>
      </c>
      <c r="CN47" s="60">
        <v>45</v>
      </c>
      <c r="CO47" s="60">
        <v>45</v>
      </c>
      <c r="CP47" s="60">
        <v>45</v>
      </c>
      <c r="CQ47" s="60">
        <v>45</v>
      </c>
      <c r="CR47" s="60">
        <v>45</v>
      </c>
      <c r="CS47" s="60">
        <v>45</v>
      </c>
      <c r="CT47" s="60">
        <v>45</v>
      </c>
      <c r="CU47" s="60">
        <v>45</v>
      </c>
      <c r="CV47" s="60">
        <v>45</v>
      </c>
      <c r="CW47" s="60">
        <v>45</v>
      </c>
      <c r="CX47" s="60">
        <v>45</v>
      </c>
      <c r="CY47" s="60">
        <v>45</v>
      </c>
      <c r="CZ47" s="60">
        <v>45</v>
      </c>
      <c r="DA47" s="60">
        <v>45</v>
      </c>
      <c r="DB47" s="60">
        <v>45</v>
      </c>
      <c r="DC47" s="60">
        <v>45</v>
      </c>
      <c r="DD47" s="60">
        <v>45</v>
      </c>
      <c r="DE47" s="60">
        <v>45</v>
      </c>
      <c r="DF47" s="60">
        <v>45</v>
      </c>
      <c r="DG47" s="60">
        <v>45</v>
      </c>
      <c r="DH47" s="60">
        <v>45</v>
      </c>
      <c r="DI47" s="60">
        <v>45</v>
      </c>
      <c r="DJ47" s="60">
        <v>45</v>
      </c>
      <c r="DK47" s="60">
        <v>45</v>
      </c>
      <c r="DL47" s="60">
        <v>45</v>
      </c>
      <c r="DM47" s="60">
        <v>45</v>
      </c>
      <c r="DN47" s="60">
        <v>45</v>
      </c>
      <c r="DO47" s="60">
        <v>45</v>
      </c>
      <c r="DP47" s="60">
        <v>45</v>
      </c>
      <c r="DQ47" s="60">
        <v>45</v>
      </c>
      <c r="DR47" s="60">
        <v>45</v>
      </c>
      <c r="DS47" s="60">
        <v>45</v>
      </c>
      <c r="DT47" s="60">
        <v>45</v>
      </c>
      <c r="DU47" s="60">
        <v>45</v>
      </c>
      <c r="DV47" s="60">
        <v>45</v>
      </c>
      <c r="DW47" s="60">
        <v>45</v>
      </c>
      <c r="DX47" s="60">
        <v>45</v>
      </c>
      <c r="DY47" s="60">
        <v>45</v>
      </c>
      <c r="DZ47" s="60">
        <v>45</v>
      </c>
      <c r="EA47" s="60">
        <v>45</v>
      </c>
      <c r="EB47" s="60">
        <v>45</v>
      </c>
      <c r="EC47" s="60">
        <v>45</v>
      </c>
      <c r="ED47" s="60">
        <v>45</v>
      </c>
      <c r="EE47" s="60">
        <v>45</v>
      </c>
      <c r="EF47" s="60">
        <v>45</v>
      </c>
      <c r="EG47" s="60">
        <v>45</v>
      </c>
      <c r="EH47" s="60">
        <v>45</v>
      </c>
      <c r="EI47" s="60">
        <v>45</v>
      </c>
      <c r="EJ47" s="60">
        <v>45</v>
      </c>
      <c r="EK47" s="60">
        <v>45</v>
      </c>
      <c r="EL47" s="60">
        <v>45</v>
      </c>
      <c r="EM47" s="60">
        <v>45</v>
      </c>
      <c r="EN47" s="60">
        <v>45</v>
      </c>
      <c r="EO47" s="60">
        <v>45</v>
      </c>
      <c r="EP47" s="60">
        <v>45</v>
      </c>
      <c r="EQ47" s="60">
        <v>45</v>
      </c>
      <c r="ER47" s="60">
        <v>45</v>
      </c>
      <c r="ES47" s="60">
        <v>45</v>
      </c>
      <c r="ET47" s="60">
        <v>45</v>
      </c>
      <c r="EU47" s="60">
        <v>45</v>
      </c>
      <c r="EV47" s="60">
        <v>45</v>
      </c>
      <c r="EW47" s="60">
        <v>45</v>
      </c>
      <c r="EX47" s="60">
        <v>45</v>
      </c>
      <c r="EY47" s="60">
        <v>45</v>
      </c>
      <c r="EZ47" s="60">
        <v>45</v>
      </c>
      <c r="FA47" s="60">
        <v>45</v>
      </c>
      <c r="FB47" s="60">
        <v>45</v>
      </c>
      <c r="FC47" s="60">
        <v>45</v>
      </c>
      <c r="FD47" s="60">
        <v>45</v>
      </c>
      <c r="FE47" s="60">
        <v>45</v>
      </c>
      <c r="FF47" s="60">
        <v>45</v>
      </c>
      <c r="FG47" s="60">
        <v>45</v>
      </c>
      <c r="FH47" s="60">
        <v>45</v>
      </c>
      <c r="FI47" s="60">
        <v>45</v>
      </c>
      <c r="FJ47" s="60">
        <v>45</v>
      </c>
      <c r="FK47" s="60">
        <v>45</v>
      </c>
      <c r="FL47" s="60">
        <v>45</v>
      </c>
      <c r="FM47" s="60">
        <v>45</v>
      </c>
      <c r="FN47" s="60">
        <v>45</v>
      </c>
      <c r="FO47" s="60">
        <v>45</v>
      </c>
      <c r="FP47" s="60">
        <v>45</v>
      </c>
      <c r="FQ47" s="60">
        <v>45</v>
      </c>
      <c r="FR47" s="60">
        <v>45</v>
      </c>
      <c r="FS47" s="60">
        <v>45</v>
      </c>
      <c r="FT47" s="60">
        <v>45</v>
      </c>
      <c r="FU47" s="60">
        <v>45</v>
      </c>
      <c r="FV47" s="60">
        <v>45</v>
      </c>
      <c r="FW47" s="60">
        <v>45</v>
      </c>
      <c r="FX47" s="60">
        <v>45</v>
      </c>
      <c r="FY47" s="60">
        <v>45</v>
      </c>
      <c r="FZ47" s="60">
        <v>45</v>
      </c>
      <c r="GA47" s="60">
        <v>45</v>
      </c>
      <c r="GB47" s="60">
        <v>45</v>
      </c>
      <c r="GC47" s="60">
        <v>45</v>
      </c>
      <c r="GD47" s="60">
        <v>45</v>
      </c>
      <c r="GE47" s="60">
        <v>45</v>
      </c>
      <c r="GF47" s="60">
        <v>45</v>
      </c>
      <c r="GG47" s="60">
        <v>45</v>
      </c>
      <c r="GH47" s="60">
        <v>45</v>
      </c>
      <c r="GI47" s="60">
        <v>45</v>
      </c>
      <c r="GJ47" s="60">
        <v>45</v>
      </c>
      <c r="GK47" s="60">
        <v>45</v>
      </c>
      <c r="GL47" s="60">
        <v>45</v>
      </c>
      <c r="GM47" s="60">
        <v>45</v>
      </c>
      <c r="GN47" s="60">
        <v>45</v>
      </c>
      <c r="GO47" s="60">
        <v>45</v>
      </c>
      <c r="GP47" s="60">
        <v>45</v>
      </c>
      <c r="GQ47" s="60">
        <v>45</v>
      </c>
      <c r="GR47" s="60">
        <v>45</v>
      </c>
      <c r="GS47" s="60">
        <v>45</v>
      </c>
      <c r="GT47" s="60">
        <v>45</v>
      </c>
      <c r="GU47" s="60">
        <v>45</v>
      </c>
      <c r="GV47" s="60">
        <v>45</v>
      </c>
      <c r="GW47" s="60">
        <v>45</v>
      </c>
      <c r="GX47" s="60">
        <v>45</v>
      </c>
      <c r="GY47" s="60">
        <v>45</v>
      </c>
      <c r="GZ47" s="60">
        <v>45</v>
      </c>
      <c r="HA47" s="60">
        <v>45</v>
      </c>
      <c r="HB47" s="60">
        <v>45</v>
      </c>
      <c r="HC47" s="60">
        <v>45</v>
      </c>
      <c r="HD47" s="60">
        <v>45</v>
      </c>
      <c r="HE47" s="60">
        <v>45</v>
      </c>
      <c r="HF47" s="60">
        <v>45</v>
      </c>
      <c r="HG47" s="60">
        <v>45</v>
      </c>
      <c r="HH47" s="60">
        <v>45</v>
      </c>
      <c r="HI47" s="60">
        <v>45</v>
      </c>
      <c r="HJ47" s="60">
        <v>45</v>
      </c>
      <c r="HK47" s="60">
        <v>45</v>
      </c>
      <c r="HL47" s="60">
        <v>45</v>
      </c>
      <c r="HM47" s="60">
        <v>45</v>
      </c>
      <c r="HN47" s="60">
        <v>45</v>
      </c>
      <c r="HO47" s="60">
        <v>45</v>
      </c>
      <c r="HP47" s="60">
        <v>45</v>
      </c>
      <c r="HQ47" s="60">
        <v>45</v>
      </c>
      <c r="HR47" s="60">
        <v>45</v>
      </c>
      <c r="HS47" s="60">
        <v>45</v>
      </c>
      <c r="HT47" s="60">
        <v>45</v>
      </c>
      <c r="HU47" s="60">
        <v>45</v>
      </c>
      <c r="HV47" s="60">
        <v>45</v>
      </c>
      <c r="HW47" s="60">
        <v>45</v>
      </c>
      <c r="HX47" s="60">
        <v>45</v>
      </c>
      <c r="HY47" s="60">
        <v>45</v>
      </c>
      <c r="HZ47" s="60">
        <v>45</v>
      </c>
      <c r="IA47" s="60">
        <v>45</v>
      </c>
      <c r="IB47" s="60">
        <v>45</v>
      </c>
      <c r="IC47" s="60">
        <v>45</v>
      </c>
      <c r="ID47" s="60">
        <v>45</v>
      </c>
      <c r="IE47" s="60">
        <v>45</v>
      </c>
      <c r="IF47" s="60">
        <v>45</v>
      </c>
      <c r="IG47" s="60">
        <v>45</v>
      </c>
      <c r="IH47" s="60">
        <v>45</v>
      </c>
      <c r="II47" s="60">
        <v>45</v>
      </c>
      <c r="IJ47" s="60">
        <v>45</v>
      </c>
      <c r="IK47" s="60">
        <v>45</v>
      </c>
      <c r="IL47" s="60">
        <v>45</v>
      </c>
      <c r="IM47" s="60">
        <v>45</v>
      </c>
      <c r="IN47" s="60">
        <v>45</v>
      </c>
      <c r="IO47" s="60">
        <v>45</v>
      </c>
      <c r="IP47" s="60">
        <v>45</v>
      </c>
      <c r="IQ47" s="60">
        <v>45</v>
      </c>
      <c r="IR47" s="60">
        <v>45</v>
      </c>
      <c r="IS47" s="60">
        <v>45</v>
      </c>
      <c r="IT47" s="60">
        <v>45</v>
      </c>
      <c r="IU47" s="60">
        <v>45</v>
      </c>
      <c r="IV47" s="60">
        <v>45</v>
      </c>
      <c r="IW47" s="60">
        <v>45</v>
      </c>
      <c r="IX47" s="60">
        <v>45</v>
      </c>
      <c r="IY47" s="60">
        <v>45</v>
      </c>
      <c r="IZ47" s="60">
        <v>45</v>
      </c>
      <c r="JA47" s="60">
        <v>45</v>
      </c>
      <c r="JB47" s="60">
        <v>45</v>
      </c>
      <c r="JC47" s="60">
        <v>45</v>
      </c>
      <c r="JD47" s="60">
        <v>45</v>
      </c>
      <c r="JE47" s="60">
        <v>45</v>
      </c>
      <c r="JF47" s="60">
        <v>45</v>
      </c>
      <c r="JG47" s="60">
        <v>45</v>
      </c>
      <c r="JH47" s="60">
        <v>45</v>
      </c>
      <c r="JI47" s="60">
        <v>45</v>
      </c>
      <c r="JJ47" s="60">
        <v>45</v>
      </c>
      <c r="JK47" s="60">
        <v>45</v>
      </c>
      <c r="JL47" s="60">
        <v>45</v>
      </c>
      <c r="JM47" s="60">
        <v>45</v>
      </c>
      <c r="JN47" s="60">
        <v>45</v>
      </c>
      <c r="JO47" s="60">
        <v>45</v>
      </c>
      <c r="JP47" s="60">
        <v>45</v>
      </c>
      <c r="JQ47" s="60">
        <v>45</v>
      </c>
      <c r="JR47" s="60">
        <v>45</v>
      </c>
      <c r="JS47" s="60">
        <v>45</v>
      </c>
      <c r="JT47" s="60">
        <v>45</v>
      </c>
      <c r="JU47" s="60">
        <v>45</v>
      </c>
      <c r="JV47" s="60">
        <v>45</v>
      </c>
      <c r="JW47" s="60">
        <v>45</v>
      </c>
      <c r="JX47" s="60">
        <v>45</v>
      </c>
      <c r="JY47" s="60">
        <v>45</v>
      </c>
      <c r="JZ47" s="60">
        <v>45</v>
      </c>
      <c r="KA47" s="60">
        <v>45</v>
      </c>
      <c r="KB47" s="60">
        <v>45</v>
      </c>
      <c r="KC47" s="60">
        <v>45</v>
      </c>
      <c r="KD47" s="60">
        <v>45</v>
      </c>
      <c r="KE47" s="60">
        <v>45</v>
      </c>
      <c r="KF47" s="60">
        <v>45</v>
      </c>
      <c r="KG47" s="60">
        <v>45</v>
      </c>
      <c r="KH47" s="60">
        <v>45</v>
      </c>
      <c r="KI47" s="60">
        <v>45</v>
      </c>
      <c r="KJ47" s="60">
        <v>45</v>
      </c>
      <c r="KK47" s="60">
        <v>45</v>
      </c>
      <c r="KL47" s="60">
        <v>45</v>
      </c>
      <c r="KM47" s="60">
        <v>45</v>
      </c>
      <c r="KN47" s="60">
        <v>45</v>
      </c>
      <c r="KO47" s="60">
        <v>45</v>
      </c>
      <c r="KP47" s="60">
        <v>45</v>
      </c>
      <c r="KQ47" s="60">
        <v>45</v>
      </c>
      <c r="KR47" s="60">
        <v>45</v>
      </c>
      <c r="KS47" s="60">
        <v>45</v>
      </c>
      <c r="KT47" s="60">
        <v>45</v>
      </c>
      <c r="KU47" s="60">
        <v>45</v>
      </c>
      <c r="KV47" s="60">
        <v>45</v>
      </c>
      <c r="KW47" s="60">
        <v>45</v>
      </c>
      <c r="KX47" s="60">
        <v>45</v>
      </c>
      <c r="KY47" s="60">
        <v>45</v>
      </c>
      <c r="KZ47" s="60">
        <v>45</v>
      </c>
      <c r="LA47" s="60">
        <v>45</v>
      </c>
      <c r="LB47" s="60">
        <v>45</v>
      </c>
      <c r="LC47" s="60">
        <v>45</v>
      </c>
      <c r="LD47" s="60">
        <v>45</v>
      </c>
      <c r="LE47" s="60">
        <v>45</v>
      </c>
      <c r="LF47" s="60">
        <v>45</v>
      </c>
      <c r="LG47" s="60">
        <v>45</v>
      </c>
      <c r="LH47" s="60">
        <v>45</v>
      </c>
      <c r="LI47" s="60">
        <v>45</v>
      </c>
      <c r="LJ47" s="60">
        <v>45</v>
      </c>
      <c r="LK47" s="60">
        <v>45</v>
      </c>
      <c r="LL47" s="60">
        <v>45</v>
      </c>
      <c r="LM47" s="60">
        <v>45</v>
      </c>
      <c r="LN47" s="60">
        <v>45</v>
      </c>
      <c r="LO47" s="60">
        <v>45</v>
      </c>
      <c r="LP47" s="60">
        <v>45</v>
      </c>
      <c r="LQ47" s="60">
        <v>45</v>
      </c>
      <c r="LR47" s="60">
        <v>45</v>
      </c>
      <c r="LS47" s="60">
        <v>45</v>
      </c>
      <c r="LT47" s="60">
        <v>45</v>
      </c>
      <c r="LU47" s="60">
        <v>45</v>
      </c>
      <c r="LV47" s="60">
        <v>45</v>
      </c>
      <c r="LW47" s="60">
        <v>45</v>
      </c>
      <c r="LX47" s="60">
        <v>45</v>
      </c>
      <c r="LY47" s="60">
        <v>45</v>
      </c>
      <c r="LZ47" s="60">
        <v>45</v>
      </c>
      <c r="MA47" s="60">
        <v>45</v>
      </c>
      <c r="MB47" s="60">
        <v>45</v>
      </c>
      <c r="MC47" s="60">
        <v>45</v>
      </c>
      <c r="MD47" s="60">
        <v>45</v>
      </c>
      <c r="ME47" s="60">
        <v>45</v>
      </c>
      <c r="MF47" s="60">
        <v>45</v>
      </c>
      <c r="MG47" s="60">
        <v>45</v>
      </c>
      <c r="MH47" s="60">
        <v>45</v>
      </c>
      <c r="MI47" s="60">
        <v>45</v>
      </c>
      <c r="MJ47" s="60">
        <v>45</v>
      </c>
      <c r="MK47" s="60">
        <v>45</v>
      </c>
      <c r="ML47" s="60"/>
      <c r="MM47" s="60"/>
      <c r="MN47" s="60"/>
    </row>
    <row r="48" spans="1:352" x14ac:dyDescent="0.2">
      <c r="A48" s="60" t="s">
        <v>51</v>
      </c>
      <c r="B48" s="60">
        <f t="shared" ref="B48:BA48" si="291">+B46-B47</f>
        <v>7</v>
      </c>
      <c r="C48" s="60">
        <f t="shared" si="291"/>
        <v>7</v>
      </c>
      <c r="D48" s="60">
        <f t="shared" si="291"/>
        <v>7</v>
      </c>
      <c r="E48" s="60">
        <f t="shared" si="291"/>
        <v>7</v>
      </c>
      <c r="F48" s="60">
        <f t="shared" si="291"/>
        <v>7</v>
      </c>
      <c r="G48" s="60">
        <f t="shared" si="291"/>
        <v>7</v>
      </c>
      <c r="H48" s="60">
        <f t="shared" si="291"/>
        <v>7</v>
      </c>
      <c r="I48" s="60">
        <f t="shared" si="291"/>
        <v>7</v>
      </c>
      <c r="J48" s="60">
        <f t="shared" si="291"/>
        <v>7</v>
      </c>
      <c r="K48" s="60">
        <f t="shared" si="291"/>
        <v>7</v>
      </c>
      <c r="L48" s="60">
        <f t="shared" si="291"/>
        <v>7</v>
      </c>
      <c r="M48" s="60">
        <f t="shared" si="291"/>
        <v>7</v>
      </c>
      <c r="N48" s="60">
        <f t="shared" si="291"/>
        <v>7</v>
      </c>
      <c r="O48" s="60">
        <f t="shared" si="291"/>
        <v>7</v>
      </c>
      <c r="P48" s="60">
        <f t="shared" si="291"/>
        <v>7</v>
      </c>
      <c r="Q48" s="60">
        <f t="shared" si="291"/>
        <v>7</v>
      </c>
      <c r="R48" s="60">
        <f t="shared" si="291"/>
        <v>7</v>
      </c>
      <c r="S48" s="60">
        <f t="shared" si="291"/>
        <v>7</v>
      </c>
      <c r="T48" s="60">
        <f t="shared" si="291"/>
        <v>7</v>
      </c>
      <c r="U48" s="60">
        <f t="shared" si="291"/>
        <v>7</v>
      </c>
      <c r="V48" s="60">
        <f t="shared" si="291"/>
        <v>7</v>
      </c>
      <c r="W48" s="60">
        <f t="shared" si="291"/>
        <v>7</v>
      </c>
      <c r="X48" s="60">
        <f t="shared" si="291"/>
        <v>7</v>
      </c>
      <c r="Y48" s="60">
        <f t="shared" si="291"/>
        <v>7</v>
      </c>
      <c r="Z48" s="60">
        <f t="shared" si="291"/>
        <v>7</v>
      </c>
      <c r="AA48" s="60">
        <f t="shared" si="291"/>
        <v>7</v>
      </c>
      <c r="AB48" s="60">
        <f t="shared" si="291"/>
        <v>7</v>
      </c>
      <c r="AC48" s="60">
        <f t="shared" si="291"/>
        <v>7</v>
      </c>
      <c r="AD48" s="60">
        <f t="shared" si="291"/>
        <v>7</v>
      </c>
      <c r="AE48" s="60">
        <f t="shared" si="291"/>
        <v>7</v>
      </c>
      <c r="AF48" s="60">
        <f t="shared" si="291"/>
        <v>7</v>
      </c>
      <c r="AG48" s="60">
        <f t="shared" si="291"/>
        <v>7</v>
      </c>
      <c r="AH48" s="60">
        <f t="shared" si="291"/>
        <v>7</v>
      </c>
      <c r="AI48" s="60">
        <f t="shared" si="291"/>
        <v>7</v>
      </c>
      <c r="AJ48" s="60">
        <f t="shared" si="291"/>
        <v>7</v>
      </c>
      <c r="AK48" s="60">
        <f t="shared" si="291"/>
        <v>7</v>
      </c>
      <c r="AL48" s="60">
        <f t="shared" si="291"/>
        <v>7</v>
      </c>
      <c r="AM48" s="60">
        <f t="shared" si="291"/>
        <v>7</v>
      </c>
      <c r="AN48" s="60">
        <f t="shared" si="291"/>
        <v>7</v>
      </c>
      <c r="AO48" s="60">
        <f t="shared" si="291"/>
        <v>7</v>
      </c>
      <c r="AP48" s="60">
        <f t="shared" si="291"/>
        <v>7</v>
      </c>
      <c r="AQ48" s="60">
        <f t="shared" si="291"/>
        <v>7</v>
      </c>
      <c r="AR48" s="60">
        <f t="shared" si="291"/>
        <v>7</v>
      </c>
      <c r="AS48" s="60">
        <f t="shared" si="291"/>
        <v>7</v>
      </c>
      <c r="AT48" s="60">
        <f t="shared" si="291"/>
        <v>7</v>
      </c>
      <c r="AU48" s="60">
        <f t="shared" si="291"/>
        <v>7</v>
      </c>
      <c r="AV48" s="60">
        <f t="shared" si="291"/>
        <v>7</v>
      </c>
      <c r="AW48" s="60">
        <f t="shared" si="291"/>
        <v>7</v>
      </c>
      <c r="AX48" s="60">
        <f t="shared" si="291"/>
        <v>7</v>
      </c>
      <c r="AY48" s="60">
        <f t="shared" si="291"/>
        <v>7</v>
      </c>
      <c r="AZ48" s="60">
        <f t="shared" si="291"/>
        <v>7</v>
      </c>
      <c r="BA48" s="60">
        <f t="shared" si="291"/>
        <v>7</v>
      </c>
      <c r="BB48" s="60">
        <f t="shared" ref="BB48:DM48" si="292">+BB46-BB47</f>
        <v>7</v>
      </c>
      <c r="BC48" s="60">
        <f t="shared" si="292"/>
        <v>7</v>
      </c>
      <c r="BD48" s="60">
        <f t="shared" si="292"/>
        <v>7</v>
      </c>
      <c r="BE48" s="60">
        <f t="shared" si="292"/>
        <v>7</v>
      </c>
      <c r="BF48" s="60">
        <f t="shared" si="292"/>
        <v>7</v>
      </c>
      <c r="BG48" s="60">
        <f t="shared" si="292"/>
        <v>7</v>
      </c>
      <c r="BH48" s="60">
        <f t="shared" si="292"/>
        <v>7</v>
      </c>
      <c r="BI48" s="60">
        <f t="shared" si="292"/>
        <v>7</v>
      </c>
      <c r="BJ48" s="60">
        <f t="shared" si="292"/>
        <v>7</v>
      </c>
      <c r="BK48" s="60">
        <f t="shared" si="292"/>
        <v>7</v>
      </c>
      <c r="BL48" s="60">
        <f t="shared" si="292"/>
        <v>7</v>
      </c>
      <c r="BM48" s="60">
        <f t="shared" si="292"/>
        <v>7</v>
      </c>
      <c r="BN48" s="60">
        <f t="shared" si="292"/>
        <v>7</v>
      </c>
      <c r="BO48" s="60">
        <f t="shared" si="292"/>
        <v>7</v>
      </c>
      <c r="BP48" s="60">
        <f t="shared" si="292"/>
        <v>7</v>
      </c>
      <c r="BQ48" s="60">
        <f t="shared" si="292"/>
        <v>7</v>
      </c>
      <c r="BR48" s="60">
        <f t="shared" si="292"/>
        <v>7</v>
      </c>
      <c r="BS48" s="60">
        <f t="shared" si="292"/>
        <v>7</v>
      </c>
      <c r="BT48" s="60">
        <f t="shared" si="292"/>
        <v>7</v>
      </c>
      <c r="BU48" s="60">
        <f t="shared" si="292"/>
        <v>7</v>
      </c>
      <c r="BV48" s="60">
        <f t="shared" si="292"/>
        <v>7</v>
      </c>
      <c r="BW48" s="60">
        <f t="shared" si="292"/>
        <v>7</v>
      </c>
      <c r="BX48" s="60">
        <f t="shared" si="292"/>
        <v>7</v>
      </c>
      <c r="BY48" s="60">
        <f t="shared" si="292"/>
        <v>7</v>
      </c>
      <c r="BZ48" s="60">
        <f t="shared" si="292"/>
        <v>7</v>
      </c>
      <c r="CA48" s="60">
        <f t="shared" si="292"/>
        <v>7</v>
      </c>
      <c r="CB48" s="60">
        <f t="shared" si="292"/>
        <v>7</v>
      </c>
      <c r="CC48" s="60">
        <f t="shared" si="292"/>
        <v>7</v>
      </c>
      <c r="CD48" s="60">
        <f t="shared" si="292"/>
        <v>7</v>
      </c>
      <c r="CE48" s="60">
        <f t="shared" si="292"/>
        <v>7</v>
      </c>
      <c r="CF48" s="60">
        <f t="shared" si="292"/>
        <v>7</v>
      </c>
      <c r="CG48" s="60">
        <f t="shared" si="292"/>
        <v>7</v>
      </c>
      <c r="CH48" s="60">
        <f t="shared" si="292"/>
        <v>7</v>
      </c>
      <c r="CI48" s="60">
        <f t="shared" si="292"/>
        <v>7</v>
      </c>
      <c r="CJ48" s="60">
        <f t="shared" si="292"/>
        <v>7</v>
      </c>
      <c r="CK48" s="60">
        <f t="shared" si="292"/>
        <v>7</v>
      </c>
      <c r="CL48" s="60">
        <f t="shared" si="292"/>
        <v>7</v>
      </c>
      <c r="CM48" s="60">
        <f t="shared" si="292"/>
        <v>7</v>
      </c>
      <c r="CN48" s="60">
        <f t="shared" si="292"/>
        <v>7</v>
      </c>
      <c r="CO48" s="60">
        <f t="shared" si="292"/>
        <v>7</v>
      </c>
      <c r="CP48" s="60">
        <f t="shared" si="292"/>
        <v>7</v>
      </c>
      <c r="CQ48" s="60">
        <f t="shared" si="292"/>
        <v>7</v>
      </c>
      <c r="CR48" s="60">
        <f t="shared" si="292"/>
        <v>7</v>
      </c>
      <c r="CS48" s="60">
        <f t="shared" si="292"/>
        <v>7</v>
      </c>
      <c r="CT48" s="60">
        <f t="shared" si="292"/>
        <v>7</v>
      </c>
      <c r="CU48" s="60">
        <f t="shared" si="292"/>
        <v>7</v>
      </c>
      <c r="CV48" s="60">
        <f t="shared" si="292"/>
        <v>7</v>
      </c>
      <c r="CW48" s="60">
        <f t="shared" si="292"/>
        <v>7</v>
      </c>
      <c r="CX48" s="60">
        <f t="shared" si="292"/>
        <v>7</v>
      </c>
      <c r="CY48" s="60">
        <f t="shared" si="292"/>
        <v>7</v>
      </c>
      <c r="CZ48" s="60">
        <f t="shared" si="292"/>
        <v>7</v>
      </c>
      <c r="DA48" s="60">
        <f t="shared" si="292"/>
        <v>7</v>
      </c>
      <c r="DB48" s="60">
        <f t="shared" si="292"/>
        <v>7</v>
      </c>
      <c r="DC48" s="60">
        <f t="shared" si="292"/>
        <v>7</v>
      </c>
      <c r="DD48" s="60">
        <f t="shared" si="292"/>
        <v>7</v>
      </c>
      <c r="DE48" s="60">
        <f t="shared" si="292"/>
        <v>7</v>
      </c>
      <c r="DF48" s="60">
        <f t="shared" si="292"/>
        <v>7</v>
      </c>
      <c r="DG48" s="60">
        <f t="shared" si="292"/>
        <v>7</v>
      </c>
      <c r="DH48" s="60">
        <f t="shared" si="292"/>
        <v>7</v>
      </c>
      <c r="DI48" s="60">
        <f t="shared" si="292"/>
        <v>7</v>
      </c>
      <c r="DJ48" s="60">
        <f t="shared" si="292"/>
        <v>7</v>
      </c>
      <c r="DK48" s="60">
        <f t="shared" si="292"/>
        <v>7</v>
      </c>
      <c r="DL48" s="60">
        <f t="shared" si="292"/>
        <v>7</v>
      </c>
      <c r="DM48" s="60">
        <f t="shared" si="292"/>
        <v>7</v>
      </c>
      <c r="DN48" s="60">
        <f t="shared" ref="DN48:FY48" si="293">+DN46-DN47</f>
        <v>7</v>
      </c>
      <c r="DO48" s="60">
        <f t="shared" si="293"/>
        <v>7</v>
      </c>
      <c r="DP48" s="60">
        <f t="shared" si="293"/>
        <v>7</v>
      </c>
      <c r="DQ48" s="60">
        <f t="shared" si="293"/>
        <v>7</v>
      </c>
      <c r="DR48" s="60">
        <f t="shared" si="293"/>
        <v>7</v>
      </c>
      <c r="DS48" s="60">
        <f t="shared" si="293"/>
        <v>7</v>
      </c>
      <c r="DT48" s="60">
        <f t="shared" si="293"/>
        <v>7</v>
      </c>
      <c r="DU48" s="60">
        <f t="shared" si="293"/>
        <v>7</v>
      </c>
      <c r="DV48" s="60">
        <f t="shared" si="293"/>
        <v>7</v>
      </c>
      <c r="DW48" s="60">
        <f t="shared" si="293"/>
        <v>7</v>
      </c>
      <c r="DX48" s="60">
        <f t="shared" si="293"/>
        <v>7</v>
      </c>
      <c r="DY48" s="60">
        <f t="shared" si="293"/>
        <v>7</v>
      </c>
      <c r="DZ48" s="60">
        <f t="shared" si="293"/>
        <v>7</v>
      </c>
      <c r="EA48" s="60">
        <f t="shared" si="293"/>
        <v>7</v>
      </c>
      <c r="EB48" s="60">
        <f t="shared" si="293"/>
        <v>7</v>
      </c>
      <c r="EC48" s="60">
        <f t="shared" si="293"/>
        <v>7</v>
      </c>
      <c r="ED48" s="60">
        <f t="shared" si="293"/>
        <v>7</v>
      </c>
      <c r="EE48" s="60">
        <f t="shared" si="293"/>
        <v>7</v>
      </c>
      <c r="EF48" s="60">
        <f t="shared" si="293"/>
        <v>7</v>
      </c>
      <c r="EG48" s="60">
        <f t="shared" si="293"/>
        <v>7</v>
      </c>
      <c r="EH48" s="60">
        <f t="shared" si="293"/>
        <v>7</v>
      </c>
      <c r="EI48" s="60">
        <f t="shared" si="293"/>
        <v>7</v>
      </c>
      <c r="EJ48" s="60">
        <f t="shared" si="293"/>
        <v>7</v>
      </c>
      <c r="EK48" s="60">
        <f t="shared" si="293"/>
        <v>7</v>
      </c>
      <c r="EL48" s="60">
        <f t="shared" si="293"/>
        <v>7</v>
      </c>
      <c r="EM48" s="60">
        <f t="shared" si="293"/>
        <v>7</v>
      </c>
      <c r="EN48" s="60">
        <f t="shared" si="293"/>
        <v>7</v>
      </c>
      <c r="EO48" s="60">
        <f t="shared" si="293"/>
        <v>7</v>
      </c>
      <c r="EP48" s="60">
        <f t="shared" si="293"/>
        <v>7</v>
      </c>
      <c r="EQ48" s="60">
        <f t="shared" si="293"/>
        <v>7</v>
      </c>
      <c r="ER48" s="60">
        <f t="shared" si="293"/>
        <v>7</v>
      </c>
      <c r="ES48" s="60">
        <f t="shared" si="293"/>
        <v>7</v>
      </c>
      <c r="ET48" s="60">
        <f t="shared" si="293"/>
        <v>7</v>
      </c>
      <c r="EU48" s="60">
        <f t="shared" si="293"/>
        <v>7</v>
      </c>
      <c r="EV48" s="60">
        <f t="shared" si="293"/>
        <v>7</v>
      </c>
      <c r="EW48" s="60">
        <f t="shared" si="293"/>
        <v>7</v>
      </c>
      <c r="EX48" s="60">
        <f t="shared" si="293"/>
        <v>7</v>
      </c>
      <c r="EY48" s="60">
        <f t="shared" si="293"/>
        <v>7</v>
      </c>
      <c r="EZ48" s="60">
        <f t="shared" si="293"/>
        <v>7</v>
      </c>
      <c r="FA48" s="60">
        <f t="shared" si="293"/>
        <v>7</v>
      </c>
      <c r="FB48" s="60">
        <f t="shared" si="293"/>
        <v>7</v>
      </c>
      <c r="FC48" s="60">
        <f t="shared" si="293"/>
        <v>7</v>
      </c>
      <c r="FD48" s="60">
        <f t="shared" si="293"/>
        <v>7</v>
      </c>
      <c r="FE48" s="60">
        <f t="shared" si="293"/>
        <v>7</v>
      </c>
      <c r="FF48" s="60">
        <f t="shared" si="293"/>
        <v>7</v>
      </c>
      <c r="FG48" s="60">
        <f t="shared" si="293"/>
        <v>7</v>
      </c>
      <c r="FH48" s="60">
        <f t="shared" si="293"/>
        <v>7</v>
      </c>
      <c r="FI48" s="60">
        <f t="shared" si="293"/>
        <v>7</v>
      </c>
      <c r="FJ48" s="60">
        <f t="shared" si="293"/>
        <v>7</v>
      </c>
      <c r="FK48" s="60">
        <f t="shared" si="293"/>
        <v>7</v>
      </c>
      <c r="FL48" s="60">
        <f t="shared" si="293"/>
        <v>7</v>
      </c>
      <c r="FM48" s="60">
        <f t="shared" si="293"/>
        <v>7</v>
      </c>
      <c r="FN48" s="60">
        <f t="shared" si="293"/>
        <v>7</v>
      </c>
      <c r="FO48" s="60">
        <f t="shared" si="293"/>
        <v>7</v>
      </c>
      <c r="FP48" s="60">
        <f t="shared" si="293"/>
        <v>7</v>
      </c>
      <c r="FQ48" s="60">
        <f t="shared" si="293"/>
        <v>7</v>
      </c>
      <c r="FR48" s="60">
        <f t="shared" si="293"/>
        <v>7</v>
      </c>
      <c r="FS48" s="60">
        <f t="shared" si="293"/>
        <v>7</v>
      </c>
      <c r="FT48" s="60">
        <f t="shared" si="293"/>
        <v>7</v>
      </c>
      <c r="FU48" s="60">
        <f t="shared" si="293"/>
        <v>7</v>
      </c>
      <c r="FV48" s="60">
        <f t="shared" si="293"/>
        <v>7</v>
      </c>
      <c r="FW48" s="60">
        <f t="shared" si="293"/>
        <v>7</v>
      </c>
      <c r="FX48" s="60">
        <f t="shared" si="293"/>
        <v>7</v>
      </c>
      <c r="FY48" s="60">
        <f t="shared" si="293"/>
        <v>7</v>
      </c>
      <c r="FZ48" s="60">
        <f t="shared" ref="FZ48:IK48" si="294">+FZ46-FZ47</f>
        <v>7</v>
      </c>
      <c r="GA48" s="60">
        <f t="shared" si="294"/>
        <v>7</v>
      </c>
      <c r="GB48" s="60">
        <f t="shared" si="294"/>
        <v>7</v>
      </c>
      <c r="GC48" s="60">
        <f t="shared" si="294"/>
        <v>7</v>
      </c>
      <c r="GD48" s="60">
        <f t="shared" si="294"/>
        <v>7</v>
      </c>
      <c r="GE48" s="60">
        <f t="shared" si="294"/>
        <v>7</v>
      </c>
      <c r="GF48" s="60">
        <f t="shared" si="294"/>
        <v>7</v>
      </c>
      <c r="GG48" s="60">
        <f t="shared" si="294"/>
        <v>7</v>
      </c>
      <c r="GH48" s="60">
        <f t="shared" si="294"/>
        <v>7</v>
      </c>
      <c r="GI48" s="60">
        <f t="shared" si="294"/>
        <v>7</v>
      </c>
      <c r="GJ48" s="60">
        <f t="shared" si="294"/>
        <v>7</v>
      </c>
      <c r="GK48" s="60">
        <f t="shared" si="294"/>
        <v>7</v>
      </c>
      <c r="GL48" s="60">
        <f t="shared" si="294"/>
        <v>7</v>
      </c>
      <c r="GM48" s="60">
        <f t="shared" si="294"/>
        <v>7</v>
      </c>
      <c r="GN48" s="60">
        <f t="shared" si="294"/>
        <v>7</v>
      </c>
      <c r="GO48" s="60">
        <f t="shared" si="294"/>
        <v>7</v>
      </c>
      <c r="GP48" s="60">
        <f t="shared" si="294"/>
        <v>7</v>
      </c>
      <c r="GQ48" s="60">
        <f t="shared" si="294"/>
        <v>7</v>
      </c>
      <c r="GR48" s="60">
        <f t="shared" si="294"/>
        <v>7</v>
      </c>
      <c r="GS48" s="60">
        <f t="shared" si="294"/>
        <v>7</v>
      </c>
      <c r="GT48" s="60">
        <f t="shared" si="294"/>
        <v>7</v>
      </c>
      <c r="GU48" s="60">
        <f t="shared" si="294"/>
        <v>7</v>
      </c>
      <c r="GV48" s="60">
        <f t="shared" si="294"/>
        <v>7</v>
      </c>
      <c r="GW48" s="60">
        <f t="shared" si="294"/>
        <v>7</v>
      </c>
      <c r="GX48" s="60">
        <f t="shared" si="294"/>
        <v>7</v>
      </c>
      <c r="GY48" s="60">
        <f t="shared" si="294"/>
        <v>7</v>
      </c>
      <c r="GZ48" s="60">
        <f t="shared" si="294"/>
        <v>7</v>
      </c>
      <c r="HA48" s="60">
        <f t="shared" si="294"/>
        <v>7</v>
      </c>
      <c r="HB48" s="60">
        <f t="shared" si="294"/>
        <v>7</v>
      </c>
      <c r="HC48" s="60">
        <f t="shared" si="294"/>
        <v>7</v>
      </c>
      <c r="HD48" s="60">
        <f t="shared" si="294"/>
        <v>7</v>
      </c>
      <c r="HE48" s="60">
        <f t="shared" si="294"/>
        <v>7</v>
      </c>
      <c r="HF48" s="60">
        <f t="shared" si="294"/>
        <v>7</v>
      </c>
      <c r="HG48" s="60">
        <f t="shared" si="294"/>
        <v>7</v>
      </c>
      <c r="HH48" s="60">
        <f t="shared" si="294"/>
        <v>7</v>
      </c>
      <c r="HI48" s="60">
        <f t="shared" si="294"/>
        <v>7</v>
      </c>
      <c r="HJ48" s="60">
        <f t="shared" si="294"/>
        <v>7</v>
      </c>
      <c r="HK48" s="60">
        <f t="shared" si="294"/>
        <v>7</v>
      </c>
      <c r="HL48" s="60">
        <f t="shared" si="294"/>
        <v>7</v>
      </c>
      <c r="HM48" s="60">
        <f t="shared" si="294"/>
        <v>7</v>
      </c>
      <c r="HN48" s="60">
        <f t="shared" si="294"/>
        <v>7</v>
      </c>
      <c r="HO48" s="60">
        <f t="shared" si="294"/>
        <v>7</v>
      </c>
      <c r="HP48" s="60">
        <f t="shared" si="294"/>
        <v>7</v>
      </c>
      <c r="HQ48" s="60">
        <f t="shared" si="294"/>
        <v>7</v>
      </c>
      <c r="HR48" s="60">
        <f t="shared" si="294"/>
        <v>7</v>
      </c>
      <c r="HS48" s="60">
        <f t="shared" si="294"/>
        <v>7</v>
      </c>
      <c r="HT48" s="60">
        <f t="shared" si="294"/>
        <v>7</v>
      </c>
      <c r="HU48" s="60">
        <f t="shared" si="294"/>
        <v>7</v>
      </c>
      <c r="HV48" s="60">
        <f t="shared" si="294"/>
        <v>7</v>
      </c>
      <c r="HW48" s="60">
        <f t="shared" si="294"/>
        <v>7</v>
      </c>
      <c r="HX48" s="60">
        <f t="shared" si="294"/>
        <v>7</v>
      </c>
      <c r="HY48" s="60">
        <f t="shared" si="294"/>
        <v>7</v>
      </c>
      <c r="HZ48" s="60">
        <f t="shared" si="294"/>
        <v>7</v>
      </c>
      <c r="IA48" s="60">
        <f t="shared" si="294"/>
        <v>7</v>
      </c>
      <c r="IB48" s="60">
        <f t="shared" si="294"/>
        <v>7</v>
      </c>
      <c r="IC48" s="60">
        <f t="shared" si="294"/>
        <v>7</v>
      </c>
      <c r="ID48" s="60">
        <f t="shared" si="294"/>
        <v>7</v>
      </c>
      <c r="IE48" s="60">
        <f t="shared" si="294"/>
        <v>7</v>
      </c>
      <c r="IF48" s="60">
        <f t="shared" si="294"/>
        <v>7</v>
      </c>
      <c r="IG48" s="60">
        <f t="shared" si="294"/>
        <v>7</v>
      </c>
      <c r="IH48" s="60">
        <f t="shared" si="294"/>
        <v>7</v>
      </c>
      <c r="II48" s="60">
        <f t="shared" si="294"/>
        <v>7</v>
      </c>
      <c r="IJ48" s="60">
        <f t="shared" si="294"/>
        <v>7</v>
      </c>
      <c r="IK48" s="60">
        <f t="shared" si="294"/>
        <v>7</v>
      </c>
      <c r="IL48" s="60">
        <f t="shared" ref="IL48:KW48" si="295">+IL46-IL47</f>
        <v>7</v>
      </c>
      <c r="IM48" s="60">
        <f t="shared" si="295"/>
        <v>7</v>
      </c>
      <c r="IN48" s="60">
        <f t="shared" si="295"/>
        <v>7</v>
      </c>
      <c r="IO48" s="60">
        <f t="shared" si="295"/>
        <v>7</v>
      </c>
      <c r="IP48" s="60">
        <f t="shared" si="295"/>
        <v>7</v>
      </c>
      <c r="IQ48" s="60">
        <f t="shared" si="295"/>
        <v>7</v>
      </c>
      <c r="IR48" s="60">
        <f t="shared" si="295"/>
        <v>7</v>
      </c>
      <c r="IS48" s="60">
        <f t="shared" si="295"/>
        <v>7</v>
      </c>
      <c r="IT48" s="60">
        <f t="shared" si="295"/>
        <v>7</v>
      </c>
      <c r="IU48" s="60">
        <f t="shared" si="295"/>
        <v>7</v>
      </c>
      <c r="IV48" s="60">
        <f t="shared" si="295"/>
        <v>7</v>
      </c>
      <c r="IW48" s="60">
        <f t="shared" si="295"/>
        <v>7</v>
      </c>
      <c r="IX48" s="60">
        <f t="shared" si="295"/>
        <v>7</v>
      </c>
      <c r="IY48" s="60">
        <f t="shared" si="295"/>
        <v>7</v>
      </c>
      <c r="IZ48" s="60">
        <f t="shared" si="295"/>
        <v>7</v>
      </c>
      <c r="JA48" s="60">
        <f t="shared" si="295"/>
        <v>7</v>
      </c>
      <c r="JB48" s="60">
        <f t="shared" si="295"/>
        <v>7</v>
      </c>
      <c r="JC48" s="60">
        <f t="shared" si="295"/>
        <v>7</v>
      </c>
      <c r="JD48" s="60">
        <f t="shared" si="295"/>
        <v>7</v>
      </c>
      <c r="JE48" s="60">
        <f t="shared" si="295"/>
        <v>7</v>
      </c>
      <c r="JF48" s="60">
        <f t="shared" si="295"/>
        <v>7</v>
      </c>
      <c r="JG48" s="60">
        <f t="shared" si="295"/>
        <v>7</v>
      </c>
      <c r="JH48" s="60">
        <f t="shared" si="295"/>
        <v>7</v>
      </c>
      <c r="JI48" s="60">
        <f t="shared" si="295"/>
        <v>7</v>
      </c>
      <c r="JJ48" s="60">
        <f t="shared" si="295"/>
        <v>7</v>
      </c>
      <c r="JK48" s="60">
        <f t="shared" si="295"/>
        <v>7</v>
      </c>
      <c r="JL48" s="60">
        <f t="shared" si="295"/>
        <v>7</v>
      </c>
      <c r="JM48" s="60">
        <f t="shared" si="295"/>
        <v>7</v>
      </c>
      <c r="JN48" s="60">
        <f t="shared" si="295"/>
        <v>7</v>
      </c>
      <c r="JO48" s="60">
        <f t="shared" si="295"/>
        <v>7</v>
      </c>
      <c r="JP48" s="60">
        <f t="shared" si="295"/>
        <v>7</v>
      </c>
      <c r="JQ48" s="60">
        <f t="shared" si="295"/>
        <v>7</v>
      </c>
      <c r="JR48" s="60">
        <f t="shared" si="295"/>
        <v>7</v>
      </c>
      <c r="JS48" s="60">
        <f t="shared" si="295"/>
        <v>7</v>
      </c>
      <c r="JT48" s="60">
        <f t="shared" si="295"/>
        <v>7</v>
      </c>
      <c r="JU48" s="60">
        <f t="shared" si="295"/>
        <v>7</v>
      </c>
      <c r="JV48" s="60">
        <f t="shared" si="295"/>
        <v>7</v>
      </c>
      <c r="JW48" s="60">
        <f t="shared" si="295"/>
        <v>7</v>
      </c>
      <c r="JX48" s="60">
        <f t="shared" si="295"/>
        <v>7</v>
      </c>
      <c r="JY48" s="60">
        <f t="shared" si="295"/>
        <v>7</v>
      </c>
      <c r="JZ48" s="60">
        <f t="shared" si="295"/>
        <v>7</v>
      </c>
      <c r="KA48" s="60">
        <f t="shared" si="295"/>
        <v>7</v>
      </c>
      <c r="KB48" s="60">
        <f t="shared" si="295"/>
        <v>7</v>
      </c>
      <c r="KC48" s="60">
        <f t="shared" si="295"/>
        <v>7</v>
      </c>
      <c r="KD48" s="60">
        <f t="shared" si="295"/>
        <v>7</v>
      </c>
      <c r="KE48" s="60">
        <f t="shared" si="295"/>
        <v>7</v>
      </c>
      <c r="KF48" s="60">
        <f t="shared" si="295"/>
        <v>7</v>
      </c>
      <c r="KG48" s="60">
        <f t="shared" si="295"/>
        <v>7</v>
      </c>
      <c r="KH48" s="60">
        <f t="shared" si="295"/>
        <v>7</v>
      </c>
      <c r="KI48" s="60">
        <f t="shared" si="295"/>
        <v>7</v>
      </c>
      <c r="KJ48" s="60">
        <f t="shared" si="295"/>
        <v>7</v>
      </c>
      <c r="KK48" s="60">
        <f t="shared" si="295"/>
        <v>7</v>
      </c>
      <c r="KL48" s="60">
        <f t="shared" si="295"/>
        <v>7</v>
      </c>
      <c r="KM48" s="60">
        <f t="shared" si="295"/>
        <v>7</v>
      </c>
      <c r="KN48" s="60">
        <f t="shared" si="295"/>
        <v>7</v>
      </c>
      <c r="KO48" s="60">
        <f t="shared" si="295"/>
        <v>7</v>
      </c>
      <c r="KP48" s="60">
        <f t="shared" si="295"/>
        <v>7</v>
      </c>
      <c r="KQ48" s="60">
        <f t="shared" si="295"/>
        <v>7</v>
      </c>
      <c r="KR48" s="60">
        <f t="shared" si="295"/>
        <v>7</v>
      </c>
      <c r="KS48" s="60">
        <f t="shared" si="295"/>
        <v>7</v>
      </c>
      <c r="KT48" s="60">
        <f t="shared" si="295"/>
        <v>7</v>
      </c>
      <c r="KU48" s="60">
        <f t="shared" si="295"/>
        <v>7</v>
      </c>
      <c r="KV48" s="60">
        <f t="shared" si="295"/>
        <v>7</v>
      </c>
      <c r="KW48" s="60">
        <f t="shared" si="295"/>
        <v>7</v>
      </c>
      <c r="KX48" s="60">
        <f t="shared" ref="KX48:MK48" si="296">+KX46-KX47</f>
        <v>7</v>
      </c>
      <c r="KY48" s="60">
        <f t="shared" si="296"/>
        <v>7</v>
      </c>
      <c r="KZ48" s="60">
        <f t="shared" si="296"/>
        <v>7</v>
      </c>
      <c r="LA48" s="60">
        <f t="shared" si="296"/>
        <v>7</v>
      </c>
      <c r="LB48" s="60">
        <f t="shared" si="296"/>
        <v>7</v>
      </c>
      <c r="LC48" s="60">
        <f t="shared" si="296"/>
        <v>7</v>
      </c>
      <c r="LD48" s="60">
        <f t="shared" si="296"/>
        <v>7</v>
      </c>
      <c r="LE48" s="60">
        <f t="shared" si="296"/>
        <v>7</v>
      </c>
      <c r="LF48" s="60">
        <f t="shared" si="296"/>
        <v>7</v>
      </c>
      <c r="LG48" s="60">
        <f t="shared" si="296"/>
        <v>7</v>
      </c>
      <c r="LH48" s="60">
        <f t="shared" si="296"/>
        <v>7</v>
      </c>
      <c r="LI48" s="60">
        <f t="shared" si="296"/>
        <v>7</v>
      </c>
      <c r="LJ48" s="60">
        <f t="shared" si="296"/>
        <v>7</v>
      </c>
      <c r="LK48" s="60">
        <f t="shared" si="296"/>
        <v>7</v>
      </c>
      <c r="LL48" s="60">
        <f t="shared" si="296"/>
        <v>7</v>
      </c>
      <c r="LM48" s="60">
        <f t="shared" si="296"/>
        <v>7</v>
      </c>
      <c r="LN48" s="60">
        <f t="shared" si="296"/>
        <v>7</v>
      </c>
      <c r="LO48" s="60">
        <f t="shared" si="296"/>
        <v>7</v>
      </c>
      <c r="LP48" s="60">
        <f t="shared" si="296"/>
        <v>7</v>
      </c>
      <c r="LQ48" s="60">
        <f t="shared" si="296"/>
        <v>7</v>
      </c>
      <c r="LR48" s="60">
        <f t="shared" si="296"/>
        <v>7</v>
      </c>
      <c r="LS48" s="60">
        <f t="shared" si="296"/>
        <v>7</v>
      </c>
      <c r="LT48" s="60">
        <f t="shared" si="296"/>
        <v>7</v>
      </c>
      <c r="LU48" s="60">
        <f t="shared" si="296"/>
        <v>7</v>
      </c>
      <c r="LV48" s="60">
        <f t="shared" si="296"/>
        <v>7</v>
      </c>
      <c r="LW48" s="60">
        <f t="shared" si="296"/>
        <v>7</v>
      </c>
      <c r="LX48" s="60">
        <f t="shared" si="296"/>
        <v>7</v>
      </c>
      <c r="LY48" s="60">
        <f t="shared" si="296"/>
        <v>7</v>
      </c>
      <c r="LZ48" s="60">
        <f t="shared" si="296"/>
        <v>7</v>
      </c>
      <c r="MA48" s="60">
        <f t="shared" si="296"/>
        <v>7</v>
      </c>
      <c r="MB48" s="60">
        <f t="shared" si="296"/>
        <v>7</v>
      </c>
      <c r="MC48" s="60">
        <f t="shared" si="296"/>
        <v>7</v>
      </c>
      <c r="MD48" s="60">
        <f t="shared" si="296"/>
        <v>7</v>
      </c>
      <c r="ME48" s="60">
        <f t="shared" si="296"/>
        <v>7</v>
      </c>
      <c r="MF48" s="60">
        <f t="shared" si="296"/>
        <v>7</v>
      </c>
      <c r="MG48" s="60">
        <f t="shared" si="296"/>
        <v>7</v>
      </c>
      <c r="MH48" s="60">
        <f t="shared" si="296"/>
        <v>7</v>
      </c>
      <c r="MI48" s="60">
        <f t="shared" si="296"/>
        <v>7</v>
      </c>
      <c r="MJ48" s="60">
        <f t="shared" si="296"/>
        <v>7</v>
      </c>
      <c r="MK48" s="60">
        <f t="shared" si="296"/>
        <v>7</v>
      </c>
      <c r="ML48" s="60"/>
      <c r="MM48" s="60"/>
      <c r="MN48" s="60"/>
    </row>
    <row r="49" spans="1:352" x14ac:dyDescent="0.2">
      <c r="A49" s="60" t="s">
        <v>52</v>
      </c>
      <c r="B49" s="71">
        <f>B34</f>
        <v>0.52663381732257675</v>
      </c>
      <c r="C49" s="71">
        <f t="shared" ref="B49:BA50" si="297">C34</f>
        <v>0.5826629322577993</v>
      </c>
      <c r="D49" s="71">
        <f t="shared" si="297"/>
        <v>0.52610860768139756</v>
      </c>
      <c r="E49" s="71">
        <f t="shared" si="297"/>
        <v>0.54374354626166754</v>
      </c>
      <c r="F49" s="71">
        <f t="shared" si="297"/>
        <v>0.52605861142979748</v>
      </c>
      <c r="G49" s="71">
        <f t="shared" si="297"/>
        <v>0.54344366253033038</v>
      </c>
      <c r="H49" s="71">
        <f t="shared" si="297"/>
        <v>0.52576791251930288</v>
      </c>
      <c r="I49" s="71">
        <f t="shared" si="297"/>
        <v>0.52562203534659013</v>
      </c>
      <c r="J49" s="71">
        <f t="shared" si="297"/>
        <v>0.54252059863147284</v>
      </c>
      <c r="K49" s="71">
        <f t="shared" si="297"/>
        <v>0.52334650632376645</v>
      </c>
      <c r="L49" s="71">
        <f t="shared" si="297"/>
        <v>0.53936164282245791</v>
      </c>
      <c r="M49" s="71">
        <f t="shared" si="297"/>
        <v>0.52107212149061899</v>
      </c>
      <c r="N49" s="71">
        <f t="shared" si="297"/>
        <v>0.50527460656432444</v>
      </c>
      <c r="O49" s="71">
        <f t="shared" si="297"/>
        <v>0.55903097031662996</v>
      </c>
      <c r="P49" s="71">
        <f t="shared" si="297"/>
        <v>0.50476921362185156</v>
      </c>
      <c r="Q49" s="71">
        <f t="shared" si="297"/>
        <v>0.52168648876889345</v>
      </c>
      <c r="R49" s="71">
        <f t="shared" si="297"/>
        <v>0.50471996111774153</v>
      </c>
      <c r="S49" s="71">
        <f t="shared" si="297"/>
        <v>0.52140214450271527</v>
      </c>
      <c r="T49" s="71">
        <f t="shared" si="297"/>
        <v>0.5044467843274465</v>
      </c>
      <c r="U49" s="71">
        <f t="shared" si="297"/>
        <v>0.50431092139191847</v>
      </c>
      <c r="V49" s="71">
        <f t="shared" si="297"/>
        <v>0.52053449286562303</v>
      </c>
      <c r="W49" s="71">
        <f t="shared" si="297"/>
        <v>0.50215921176612988</v>
      </c>
      <c r="X49" s="71">
        <f t="shared" si="297"/>
        <v>0.51754568884666141</v>
      </c>
      <c r="Y49" s="71">
        <f t="shared" si="297"/>
        <v>0.50000947241086746</v>
      </c>
      <c r="Z49" s="71">
        <f t="shared" si="297"/>
        <v>0.50080284181274759</v>
      </c>
      <c r="AA49" s="71">
        <f t="shared" si="297"/>
        <v>0.53499165262773762</v>
      </c>
      <c r="AB49" s="71">
        <f t="shared" si="297"/>
        <v>0.50032640545979956</v>
      </c>
      <c r="AC49" s="71">
        <f t="shared" si="297"/>
        <v>0.51710246559300421</v>
      </c>
      <c r="AD49" s="71">
        <f t="shared" si="297"/>
        <v>0.500294433986889</v>
      </c>
      <c r="AE49" s="71">
        <f t="shared" si="297"/>
        <v>0.51684005454930959</v>
      </c>
      <c r="AF49" s="71">
        <f t="shared" si="297"/>
        <v>0.50004182214649817</v>
      </c>
      <c r="AG49" s="71">
        <f t="shared" si="297"/>
        <v>0.49991591300694749</v>
      </c>
      <c r="AH49" s="71">
        <f t="shared" si="297"/>
        <v>0.51601156494328226</v>
      </c>
      <c r="AI49" s="71">
        <f t="shared" si="297"/>
        <v>0.49782035257513629</v>
      </c>
      <c r="AJ49" s="71">
        <f t="shared" si="297"/>
        <v>0.51309519529829417</v>
      </c>
      <c r="AK49" s="71">
        <f t="shared" si="297"/>
        <v>0.49572511202544134</v>
      </c>
      <c r="AL49" s="71">
        <f t="shared" si="297"/>
        <v>0.49915777743214496</v>
      </c>
      <c r="AM49" s="71">
        <f t="shared" si="297"/>
        <v>0.55228900491039989</v>
      </c>
      <c r="AN49" s="71">
        <f t="shared" si="297"/>
        <v>0.49870072882805666</v>
      </c>
      <c r="AO49" s="71">
        <f t="shared" si="297"/>
        <v>0.51542732456549112</v>
      </c>
      <c r="AP49" s="71">
        <f t="shared" si="297"/>
        <v>0.49868229782503481</v>
      </c>
      <c r="AQ49" s="71">
        <f t="shared" si="297"/>
        <v>0.51518220156328054</v>
      </c>
      <c r="AR49" s="71">
        <f t="shared" si="297"/>
        <v>0.4984451945337196</v>
      </c>
      <c r="AS49" s="71">
        <f t="shared" si="297"/>
        <v>0.4983276179378297</v>
      </c>
      <c r="AT49" s="71">
        <f t="shared" si="297"/>
        <v>0.51438455784000192</v>
      </c>
      <c r="AU49" s="71">
        <f t="shared" si="297"/>
        <v>0.49627367049137833</v>
      </c>
      <c r="AV49" s="71">
        <f t="shared" si="297"/>
        <v>0.51152223939087615</v>
      </c>
      <c r="AW49" s="71">
        <f t="shared" si="297"/>
        <v>0.49421965032777088</v>
      </c>
      <c r="AX49" s="71">
        <f t="shared" si="297"/>
        <v>0.49576591805341708</v>
      </c>
      <c r="AY49" s="71">
        <f t="shared" si="297"/>
        <v>0.54855350628007937</v>
      </c>
      <c r="AZ49" s="71">
        <f t="shared" si="297"/>
        <v>0.49534206407780523</v>
      </c>
      <c r="BA49" s="71">
        <f t="shared" si="297"/>
        <v>0.51196817538799844</v>
      </c>
      <c r="BB49" s="71">
        <f t="shared" ref="BB49:DM50" si="298">BB34</f>
        <v>0.49534848955098648</v>
      </c>
      <c r="BC49" s="71">
        <f t="shared" si="298"/>
        <v>0.51175268532393892</v>
      </c>
      <c r="BD49" s="71">
        <f t="shared" si="298"/>
        <v>0.49514062244156215</v>
      </c>
      <c r="BE49" s="71">
        <f t="shared" si="298"/>
        <v>0.4950367542948485</v>
      </c>
      <c r="BF49" s="71">
        <f t="shared" si="298"/>
        <v>0.51100561166615954</v>
      </c>
      <c r="BG49" s="71">
        <f t="shared" si="298"/>
        <v>0.49304083281586086</v>
      </c>
      <c r="BH49" s="71">
        <f t="shared" si="298"/>
        <v>0.50821507525861387</v>
      </c>
      <c r="BI49" s="71">
        <f t="shared" si="298"/>
        <v>0.49104371969154531</v>
      </c>
      <c r="BJ49" s="71">
        <f t="shared" si="298"/>
        <v>0.49391535909812734</v>
      </c>
      <c r="BK49" s="71">
        <f t="shared" si="298"/>
        <v>0.54651129886465211</v>
      </c>
      <c r="BL49" s="71">
        <f t="shared" si="298"/>
        <v>0.49349928041892543</v>
      </c>
      <c r="BM49" s="71">
        <f t="shared" si="298"/>
        <v>0.51006233038842375</v>
      </c>
      <c r="BN49" s="71">
        <f t="shared" si="298"/>
        <v>0.49350503849401528</v>
      </c>
      <c r="BO49" s="71">
        <f t="shared" si="298"/>
        <v>0.50984872224525479</v>
      </c>
      <c r="BP49" s="71">
        <f t="shared" si="298"/>
        <v>0.49329840773899075</v>
      </c>
      <c r="BQ49" s="71">
        <f t="shared" si="298"/>
        <v>0.49319486968968657</v>
      </c>
      <c r="BR49" s="71">
        <f t="shared" si="298"/>
        <v>0.50910872740795776</v>
      </c>
      <c r="BS49" s="71">
        <f t="shared" si="298"/>
        <v>0.49122560258611081</v>
      </c>
      <c r="BT49" s="71">
        <f t="shared" si="298"/>
        <v>0.50635541420300667</v>
      </c>
      <c r="BU49" s="71">
        <f t="shared" si="298"/>
        <v>0.48925388838619044</v>
      </c>
      <c r="BV49" s="71">
        <f t="shared" si="298"/>
        <v>0.49127471548918156</v>
      </c>
      <c r="BW49" s="71">
        <f t="shared" si="298"/>
        <v>0.52483734793093351</v>
      </c>
      <c r="BX49" s="71">
        <f t="shared" si="298"/>
        <v>0.49084537126725258</v>
      </c>
      <c r="BY49" s="71">
        <f t="shared" si="298"/>
        <v>0.50730879133509987</v>
      </c>
      <c r="BZ49" s="71">
        <f t="shared" si="298"/>
        <v>0.49083347149098877</v>
      </c>
      <c r="CA49" s="71">
        <f t="shared" si="298"/>
        <v>0.50708043448675144</v>
      </c>
      <c r="CB49" s="71">
        <f t="shared" si="298"/>
        <v>0.49061258045669687</v>
      </c>
      <c r="CC49" s="71">
        <f t="shared" si="298"/>
        <v>0.49050220947889345</v>
      </c>
      <c r="CD49" s="71">
        <f t="shared" si="298"/>
        <v>0.50632597921312883</v>
      </c>
      <c r="CE49" s="71">
        <f t="shared" si="298"/>
        <v>0.48854756606201932</v>
      </c>
      <c r="CF49" s="71">
        <f t="shared" si="298"/>
        <v>0.50359933443592475</v>
      </c>
      <c r="CG49" s="71">
        <f t="shared" si="298"/>
        <v>0.48659117506757571</v>
      </c>
      <c r="CH49" s="71">
        <f t="shared" si="298"/>
        <v>0.48957263001116857</v>
      </c>
      <c r="CI49" s="71">
        <f t="shared" si="298"/>
        <v>0.54170232642922811</v>
      </c>
      <c r="CJ49" s="71">
        <f t="shared" si="298"/>
        <v>0.48915041783821778</v>
      </c>
      <c r="CK49" s="71">
        <f t="shared" si="298"/>
        <v>0.5055559130351549</v>
      </c>
      <c r="CL49" s="71">
        <f t="shared" si="298"/>
        <v>0.48913868459766308</v>
      </c>
      <c r="CM49" s="71">
        <f t="shared" si="298"/>
        <v>0.50533075195154609</v>
      </c>
      <c r="CN49" s="71">
        <f t="shared" si="298"/>
        <v>0.48892088380987836</v>
      </c>
      <c r="CO49" s="71">
        <f t="shared" si="298"/>
        <v>0.4888126141026336</v>
      </c>
      <c r="CP49" s="71">
        <f t="shared" si="298"/>
        <v>0.50458741511746308</v>
      </c>
      <c r="CQ49" s="71">
        <f t="shared" si="298"/>
        <v>0.48688521204936186</v>
      </c>
      <c r="CR49" s="71">
        <f t="shared" si="298"/>
        <v>0.50189924149800935</v>
      </c>
      <c r="CS49" s="71">
        <f t="shared" si="298"/>
        <v>0.48495647337067366</v>
      </c>
      <c r="CT49" s="71">
        <f t="shared" si="298"/>
        <v>0.49126557287259709</v>
      </c>
      <c r="CU49" s="71">
        <f t="shared" si="298"/>
        <v>0.5435795565508561</v>
      </c>
      <c r="CV49" s="71">
        <f t="shared" si="298"/>
        <v>0.49084744332223296</v>
      </c>
      <c r="CW49" s="71">
        <f t="shared" si="298"/>
        <v>0.50730994670857399</v>
      </c>
      <c r="CX49" s="71">
        <f t="shared" si="298"/>
        <v>0.49083801169420743</v>
      </c>
      <c r="CY49" s="71">
        <f t="shared" si="298"/>
        <v>0.50708923210057322</v>
      </c>
      <c r="CZ49" s="71">
        <f t="shared" si="298"/>
        <v>0.49062451007180952</v>
      </c>
      <c r="DA49" s="71">
        <f t="shared" si="298"/>
        <v>0.49051810593002554</v>
      </c>
      <c r="DB49" s="71">
        <f t="shared" si="298"/>
        <v>0.50635452085639054</v>
      </c>
      <c r="DC49" s="71">
        <f t="shared" si="298"/>
        <v>0.48860629471410322</v>
      </c>
      <c r="DD49" s="71">
        <f t="shared" si="298"/>
        <v>0.50368717872698243</v>
      </c>
      <c r="DE49" s="71">
        <f t="shared" si="298"/>
        <v>0.48669241852075895</v>
      </c>
      <c r="DF49" s="71">
        <f t="shared" si="298"/>
        <v>0.491226913364396</v>
      </c>
      <c r="DG49" s="71">
        <f t="shared" si="298"/>
        <v>0.54354010439080935</v>
      </c>
      <c r="DH49" s="71">
        <f t="shared" si="298"/>
        <v>0.49081258826642971</v>
      </c>
      <c r="DI49" s="71">
        <f t="shared" si="298"/>
        <v>0.50727174436056344</v>
      </c>
      <c r="DJ49" s="71">
        <f t="shared" si="298"/>
        <v>0.49080050969898131</v>
      </c>
      <c r="DK49" s="71">
        <f t="shared" si="298"/>
        <v>0.50704879071148712</v>
      </c>
      <c r="DL49" s="71">
        <f t="shared" si="298"/>
        <v>0.49058484268199642</v>
      </c>
      <c r="DM49" s="71">
        <f t="shared" si="298"/>
        <v>0.49047680608969585</v>
      </c>
      <c r="DN49" s="71">
        <f t="shared" ref="DN49:FY50" si="299">DN34</f>
        <v>0.50631494103510499</v>
      </c>
      <c r="DO49" s="71">
        <f t="shared" si="299"/>
        <v>0.48858050899700495</v>
      </c>
      <c r="DP49" s="71">
        <f t="shared" si="299"/>
        <v>0.50367133068579606</v>
      </c>
      <c r="DQ49" s="71">
        <f t="shared" si="299"/>
        <v>0.4866831626303178</v>
      </c>
      <c r="DR49" s="71">
        <f t="shared" si="299"/>
        <v>0.48998539884512071</v>
      </c>
      <c r="DS49" s="71">
        <f t="shared" si="299"/>
        <v>0.52347355019316977</v>
      </c>
      <c r="DT49" s="71">
        <f t="shared" si="299"/>
        <v>0.48957636340444266</v>
      </c>
      <c r="DU49" s="71">
        <f t="shared" si="299"/>
        <v>0.50599417273056391</v>
      </c>
      <c r="DV49" s="71">
        <f t="shared" si="299"/>
        <v>0.48956769100673658</v>
      </c>
      <c r="DW49" s="71">
        <f t="shared" si="299"/>
        <v>0.50577966091261317</v>
      </c>
      <c r="DX49" s="71">
        <f t="shared" si="299"/>
        <v>0.48936127026623083</v>
      </c>
      <c r="DY49" s="71">
        <f t="shared" si="299"/>
        <v>0.48925839582362241</v>
      </c>
      <c r="DZ49" s="71">
        <f t="shared" si="299"/>
        <v>0.5050668636957798</v>
      </c>
      <c r="EA49" s="71">
        <f t="shared" si="299"/>
        <v>0.48739414652643626</v>
      </c>
      <c r="EB49" s="71">
        <f t="shared" si="299"/>
        <v>0.50246429655911384</v>
      </c>
      <c r="EC49" s="71">
        <f t="shared" si="299"/>
        <v>0.48552858957360495</v>
      </c>
      <c r="ED49" s="71">
        <f t="shared" si="299"/>
        <v>0.48577472552131984</v>
      </c>
      <c r="EE49" s="71">
        <f t="shared" si="299"/>
        <v>0.5375166090372544</v>
      </c>
      <c r="EF49" s="71">
        <f t="shared" si="299"/>
        <v>0.48537915000057513</v>
      </c>
      <c r="EG49" s="71">
        <f t="shared" si="299"/>
        <v>0.50165797078524166</v>
      </c>
      <c r="EH49" s="71">
        <f t="shared" si="299"/>
        <v>0.48537489428126823</v>
      </c>
      <c r="EI49" s="71">
        <f t="shared" si="299"/>
        <v>0.50145018710299538</v>
      </c>
      <c r="EJ49" s="71">
        <f t="shared" si="299"/>
        <v>0.48517389657634952</v>
      </c>
      <c r="EK49" s="71">
        <f t="shared" si="299"/>
        <v>0.48507399143736563</v>
      </c>
      <c r="EL49" s="71">
        <f t="shared" si="299"/>
        <v>0.5007527888603156</v>
      </c>
      <c r="EM49" s="71">
        <f t="shared" si="299"/>
        <v>0.48324526723215588</v>
      </c>
      <c r="EN49" s="71">
        <f t="shared" si="299"/>
        <v>0.49819933783364301</v>
      </c>
      <c r="EO49" s="71">
        <f t="shared" si="299"/>
        <v>0.48141510314281355</v>
      </c>
      <c r="EP49" s="71">
        <f t="shared" si="299"/>
        <v>0.47965696389677942</v>
      </c>
      <c r="EQ49" s="71">
        <f t="shared" si="299"/>
        <v>0.53075137620299873</v>
      </c>
      <c r="ER49" s="71">
        <f t="shared" si="299"/>
        <v>0.47927286150977016</v>
      </c>
      <c r="ES49" s="71">
        <f t="shared" si="299"/>
        <v>0.49534752160530593</v>
      </c>
      <c r="ET49" s="71">
        <f t="shared" si="299"/>
        <v>0.47927234146317543</v>
      </c>
      <c r="EU49" s="71">
        <f t="shared" si="299"/>
        <v>0.49514922783079096</v>
      </c>
      <c r="EV49" s="71">
        <f t="shared" si="299"/>
        <v>0.47908156054320689</v>
      </c>
      <c r="EW49" s="71">
        <f t="shared" si="299"/>
        <v>0.47898648674190053</v>
      </c>
      <c r="EX49" s="71">
        <f t="shared" si="299"/>
        <v>0.49447600061738339</v>
      </c>
      <c r="EY49" s="71">
        <f t="shared" si="299"/>
        <v>0.47720475589391903</v>
      </c>
      <c r="EZ49" s="71">
        <f t="shared" si="299"/>
        <v>0.4919863137997022</v>
      </c>
      <c r="FA49" s="71">
        <f t="shared" si="299"/>
        <v>0.47542139084849822</v>
      </c>
      <c r="FB49" s="71">
        <f t="shared" si="299"/>
        <v>0.47562296648779134</v>
      </c>
      <c r="FC49" s="71">
        <f t="shared" si="299"/>
        <v>0.52629395102134369</v>
      </c>
      <c r="FD49" s="71">
        <f t="shared" si="299"/>
        <v>0.47525144473428926</v>
      </c>
      <c r="FE49" s="71">
        <f t="shared" si="299"/>
        <v>0.49119290680401678</v>
      </c>
      <c r="FF49" s="71">
        <f t="shared" si="299"/>
        <v>0.47525604049252951</v>
      </c>
      <c r="FG49" s="71">
        <f t="shared" si="299"/>
        <v>0.49100347441548137</v>
      </c>
      <c r="FH49" s="71">
        <f t="shared" si="299"/>
        <v>0.47507329996725889</v>
      </c>
      <c r="FI49" s="71">
        <f t="shared" si="299"/>
        <v>0.474981982393613</v>
      </c>
      <c r="FJ49" s="71">
        <f t="shared" si="299"/>
        <v>0.4903492378692636</v>
      </c>
      <c r="FK49" s="71">
        <f t="shared" si="299"/>
        <v>0.47323637901539173</v>
      </c>
      <c r="FL49" s="71">
        <f t="shared" si="299"/>
        <v>0.48790843681183038</v>
      </c>
      <c r="FM49" s="71">
        <f t="shared" si="299"/>
        <v>0.47148948643136551</v>
      </c>
      <c r="FN49" s="71">
        <f t="shared" si="299"/>
        <v>0.47353574920967823</v>
      </c>
      <c r="FO49" s="71">
        <f t="shared" si="299"/>
        <v>0.50592131280766572</v>
      </c>
      <c r="FP49" s="71">
        <f t="shared" si="299"/>
        <v>0.47317496467440856</v>
      </c>
      <c r="FQ49" s="71">
        <f t="shared" si="299"/>
        <v>0.48904894083206762</v>
      </c>
      <c r="FR49" s="71">
        <f t="shared" si="299"/>
        <v>0.47318553851790179</v>
      </c>
      <c r="FS49" s="71">
        <f t="shared" si="299"/>
        <v>0.48886891253846182</v>
      </c>
      <c r="FT49" s="71">
        <f t="shared" si="299"/>
        <v>0.47301188524491539</v>
      </c>
      <c r="FU49" s="71">
        <f t="shared" si="299"/>
        <v>0.47292586085756505</v>
      </c>
      <c r="FV49" s="71">
        <f t="shared" si="299"/>
        <v>0.48823466816708705</v>
      </c>
      <c r="FW49" s="71">
        <f t="shared" si="299"/>
        <v>0.4712119201298236</v>
      </c>
      <c r="FX49" s="71">
        <f t="shared" si="299"/>
        <v>0.48583526245029329</v>
      </c>
      <c r="FY49" s="71">
        <f t="shared" si="299"/>
        <v>0.46949647739459055</v>
      </c>
      <c r="FZ49" s="71">
        <f t="shared" ref="FZ49:IK50" si="300">FZ34</f>
        <v>0.47284031849377656</v>
      </c>
      <c r="GA49" s="71">
        <f t="shared" si="300"/>
        <v>0.52322693075040372</v>
      </c>
      <c r="GB49" s="71">
        <f t="shared" si="300"/>
        <v>0.47248995011493405</v>
      </c>
      <c r="GC49" s="71">
        <f t="shared" si="300"/>
        <v>0.48834307599906979</v>
      </c>
      <c r="GD49" s="71">
        <f t="shared" si="300"/>
        <v>0.47250638537948897</v>
      </c>
      <c r="GE49" s="71">
        <f t="shared" si="300"/>
        <v>0.48817066554993543</v>
      </c>
      <c r="GF49" s="71">
        <f t="shared" si="300"/>
        <v>0.47233959563461902</v>
      </c>
      <c r="GG49" s="71">
        <f t="shared" si="300"/>
        <v>0.47225649367500766</v>
      </c>
      <c r="GH49" s="71">
        <f t="shared" si="300"/>
        <v>0.48755048148748276</v>
      </c>
      <c r="GI49" s="71">
        <f t="shared" si="300"/>
        <v>0.47056549899202926</v>
      </c>
      <c r="GJ49" s="71">
        <f t="shared" si="300"/>
        <v>0.48518094517081695</v>
      </c>
      <c r="GK49" s="71">
        <f t="shared" si="300"/>
        <v>0.46887185773876416</v>
      </c>
      <c r="GL49" s="71">
        <f t="shared" si="300"/>
        <v>0.47322901694783742</v>
      </c>
      <c r="GM49" s="71">
        <f t="shared" si="300"/>
        <v>0.52366180196353362</v>
      </c>
      <c r="GN49" s="71">
        <f t="shared" si="300"/>
        <v>0.47288557958238109</v>
      </c>
      <c r="GO49" s="71">
        <f t="shared" si="300"/>
        <v>0.48875254658070755</v>
      </c>
      <c r="GP49" s="71">
        <f t="shared" si="300"/>
        <v>0.47290533224178588</v>
      </c>
      <c r="GQ49" s="71">
        <f t="shared" si="300"/>
        <v>0.48858516871727942</v>
      </c>
      <c r="GR49" s="71">
        <f t="shared" si="300"/>
        <v>0.47274390263010518</v>
      </c>
      <c r="GS49" s="71">
        <f t="shared" si="300"/>
        <v>0.47266347581200535</v>
      </c>
      <c r="GT49" s="71">
        <f t="shared" si="300"/>
        <v>0.48797633064090273</v>
      </c>
      <c r="GU49" s="71">
        <f t="shared" si="300"/>
        <v>0.47099060831526507</v>
      </c>
      <c r="GV49" s="71">
        <f t="shared" si="300"/>
        <v>0.48563115732572554</v>
      </c>
      <c r="GW49" s="71">
        <f t="shared" si="300"/>
        <v>0.4693154353066728</v>
      </c>
      <c r="GX49" s="71">
        <f t="shared" si="300"/>
        <v>0.47222878033264137</v>
      </c>
      <c r="GY49" s="71">
        <f t="shared" si="300"/>
        <v>0.52256015092297392</v>
      </c>
      <c r="GZ49" s="71">
        <f t="shared" si="300"/>
        <v>0.47189409950815209</v>
      </c>
      <c r="HA49" s="71">
        <f t="shared" si="300"/>
        <v>0.487729873685043</v>
      </c>
      <c r="HB49" s="71">
        <f t="shared" si="300"/>
        <v>0.47191900100459994</v>
      </c>
      <c r="HC49" s="71">
        <f t="shared" si="300"/>
        <v>0.48756992585603071</v>
      </c>
      <c r="HD49" s="71">
        <f t="shared" si="300"/>
        <v>0.47176475167142923</v>
      </c>
      <c r="HE49" s="71">
        <f t="shared" si="300"/>
        <v>0.47168717700030893</v>
      </c>
      <c r="HF49" s="71">
        <f t="shared" si="300"/>
        <v>0.4869754574040514</v>
      </c>
      <c r="HG49" s="71">
        <f t="shared" si="300"/>
        <v>0.4700373381511424</v>
      </c>
      <c r="HH49" s="71">
        <f t="shared" si="300"/>
        <v>0.48465885408419163</v>
      </c>
      <c r="HI49" s="71">
        <f t="shared" si="300"/>
        <v>0.46838312692439854</v>
      </c>
      <c r="HJ49" s="71">
        <f t="shared" si="300"/>
        <v>0.46901962461325974</v>
      </c>
      <c r="HK49" s="71">
        <f t="shared" si="300"/>
        <v>0.50111387747341607</v>
      </c>
      <c r="HL49" s="71">
        <f t="shared" si="300"/>
        <v>0.46868878524444191</v>
      </c>
      <c r="HM49" s="71">
        <f t="shared" si="300"/>
        <v>0.48441455236125186</v>
      </c>
      <c r="HN49" s="71">
        <f t="shared" si="300"/>
        <v>0.46870944903041939</v>
      </c>
      <c r="HO49" s="71">
        <f t="shared" si="300"/>
        <v>0.48425166969057909</v>
      </c>
      <c r="HP49" s="71">
        <f t="shared" si="300"/>
        <v>0.46855139338619506</v>
      </c>
      <c r="HQ49" s="71">
        <f t="shared" si="300"/>
        <v>0.46847168539987188</v>
      </c>
      <c r="HR49" s="71">
        <f t="shared" si="300"/>
        <v>0.4836556993677722</v>
      </c>
      <c r="HS49" s="71">
        <f t="shared" si="300"/>
        <v>0.46684029003131827</v>
      </c>
      <c r="HT49" s="71">
        <f t="shared" si="300"/>
        <v>0.48136832045414191</v>
      </c>
      <c r="HU49" s="71">
        <f t="shared" si="300"/>
        <v>0.46520506772784365</v>
      </c>
      <c r="HV49" s="71">
        <f t="shared" si="300"/>
        <v>0.46655754141077876</v>
      </c>
      <c r="HW49" s="71">
        <f t="shared" si="300"/>
        <v>0.51628549232533316</v>
      </c>
      <c r="HX49" s="71">
        <f t="shared" si="300"/>
        <v>0.46622667676826546</v>
      </c>
      <c r="HY49" s="71">
        <f t="shared" si="300"/>
        <v>0.481866949176468</v>
      </c>
      <c r="HZ49" s="71">
        <f t="shared" si="300"/>
        <v>0.46624420365954267</v>
      </c>
      <c r="IA49" s="71">
        <f t="shared" si="300"/>
        <v>0.48170492180702623</v>
      </c>
      <c r="IB49" s="71">
        <f t="shared" si="300"/>
        <v>0.46608792925792769</v>
      </c>
      <c r="IC49" s="71">
        <f t="shared" si="300"/>
        <v>0.46600983133524365</v>
      </c>
      <c r="ID49" s="71">
        <f t="shared" si="300"/>
        <v>0.48111793572651584</v>
      </c>
      <c r="IE49" s="71">
        <f t="shared" si="300"/>
        <v>0.46440258701827775</v>
      </c>
      <c r="IF49" s="71">
        <f t="shared" si="300"/>
        <v>0.47886497366027864</v>
      </c>
      <c r="IG49" s="71">
        <f t="shared" si="300"/>
        <v>0.46279238890300661</v>
      </c>
      <c r="IH49" s="71">
        <f t="shared" si="300"/>
        <v>0.46355842189179686</v>
      </c>
      <c r="II49" s="71">
        <f t="shared" si="300"/>
        <v>0.51297006530538158</v>
      </c>
      <c r="IJ49" s="71">
        <f t="shared" si="300"/>
        <v>0.46323449735099398</v>
      </c>
      <c r="IK49" s="71">
        <f t="shared" si="300"/>
        <v>0.47877398962162693</v>
      </c>
      <c r="IL49" s="71">
        <f t="shared" ref="IL49:JE50" si="301">IL34</f>
        <v>0.46325222213752548</v>
      </c>
      <c r="IM49" s="71">
        <f t="shared" si="301"/>
        <v>0.47861444472526266</v>
      </c>
      <c r="IN49" s="71">
        <f t="shared" si="301"/>
        <v>0.46309834160223612</v>
      </c>
      <c r="IO49" s="71">
        <f t="shared" si="301"/>
        <v>0.46302097367012324</v>
      </c>
      <c r="IP49" s="71">
        <f t="shared" si="301"/>
        <v>0.47803596330857839</v>
      </c>
      <c r="IQ49" s="71">
        <f t="shared" si="301"/>
        <v>0.46143736884357323</v>
      </c>
      <c r="IR49" s="71">
        <f t="shared" si="301"/>
        <v>0.47581594724486725</v>
      </c>
      <c r="IS49" s="71">
        <f t="shared" si="301"/>
        <v>0.45985031036192736</v>
      </c>
      <c r="IT49" s="71">
        <f t="shared" si="301"/>
        <v>0.46404195651525648</v>
      </c>
      <c r="IU49" s="71">
        <f t="shared" si="301"/>
        <v>0.51350638838630036</v>
      </c>
      <c r="IV49" s="71">
        <f t="shared" si="301"/>
        <v>0.46371826285200357</v>
      </c>
      <c r="IW49" s="71">
        <f t="shared" si="301"/>
        <v>0.47927215078391722</v>
      </c>
      <c r="IX49" s="71">
        <f t="shared" si="301"/>
        <v>0.46373399715921948</v>
      </c>
      <c r="IY49" s="71">
        <f t="shared" si="301"/>
        <v>0.47911147028447709</v>
      </c>
      <c r="IZ49" s="71">
        <f t="shared" si="301"/>
        <v>0.46357855202924791</v>
      </c>
      <c r="JA49" s="71">
        <f t="shared" si="301"/>
        <v>0.46350086853699479</v>
      </c>
      <c r="JB49" s="71">
        <f t="shared" si="301"/>
        <v>0.47853372073115569</v>
      </c>
      <c r="JC49" s="71">
        <f t="shared" si="301"/>
        <v>0.46192739099707891</v>
      </c>
      <c r="JD49" s="71">
        <f t="shared" si="301"/>
        <v>0.47632871278245775</v>
      </c>
      <c r="JE49" s="71">
        <f t="shared" si="301"/>
        <v>0.46035042217642996</v>
      </c>
      <c r="JF49" s="71">
        <f t="shared" ref="JF49:LQ49" si="302">JF34</f>
        <v>0.46303309708405832</v>
      </c>
      <c r="JG49" s="71">
        <f t="shared" si="302"/>
        <v>0.49472255718744901</v>
      </c>
      <c r="JH49" s="71">
        <f t="shared" si="302"/>
        <v>0.46271113158870503</v>
      </c>
      <c r="JI49" s="71">
        <f t="shared" si="302"/>
        <v>0.47822991282093735</v>
      </c>
      <c r="JJ49" s="71">
        <f t="shared" si="302"/>
        <v>0.46272577747450627</v>
      </c>
      <c r="JK49" s="71">
        <f t="shared" si="302"/>
        <v>0.47807005401565911</v>
      </c>
      <c r="JL49" s="71">
        <f t="shared" si="302"/>
        <v>0.4625715845060927</v>
      </c>
      <c r="JM49" s="71">
        <f t="shared" si="302"/>
        <v>0.4624942979310584</v>
      </c>
      <c r="JN49" s="71">
        <f t="shared" si="302"/>
        <v>0.47749818180821896</v>
      </c>
      <c r="JO49" s="71">
        <f t="shared" si="302"/>
        <v>0.46093807540044263</v>
      </c>
      <c r="JP49" s="71">
        <f t="shared" si="302"/>
        <v>0.47531729741634121</v>
      </c>
      <c r="JQ49" s="71">
        <f t="shared" si="302"/>
        <v>0.45937875721931187</v>
      </c>
      <c r="JR49" s="71">
        <f t="shared" si="302"/>
        <v>0.46182041697372384</v>
      </c>
      <c r="JS49" s="71">
        <f t="shared" si="302"/>
        <v>0.51105198158671983</v>
      </c>
      <c r="JT49" s="71">
        <f t="shared" si="302"/>
        <v>0.46150346772112699</v>
      </c>
      <c r="JU49" s="71">
        <f t="shared" si="302"/>
        <v>0.47698138173886595</v>
      </c>
      <c r="JV49" s="71">
        <f t="shared" si="302"/>
        <v>0.46151930485103243</v>
      </c>
      <c r="JW49" s="71">
        <f t="shared" si="302"/>
        <v>0.47682520719166921</v>
      </c>
      <c r="JX49" s="71">
        <f t="shared" si="302"/>
        <v>0.46136866988315639</v>
      </c>
      <c r="JY49" s="71">
        <f t="shared" si="302"/>
        <v>0.46129361529857299</v>
      </c>
      <c r="JZ49" s="71">
        <f t="shared" si="302"/>
        <v>0.47626354482095257</v>
      </c>
      <c r="KA49" s="71">
        <f t="shared" si="302"/>
        <v>0.45975766551149638</v>
      </c>
      <c r="KB49" s="71">
        <f t="shared" si="302"/>
        <v>0.47411046178998301</v>
      </c>
      <c r="KC49" s="71">
        <f t="shared" si="302"/>
        <v>0.45821897415469381</v>
      </c>
      <c r="KD49" s="71">
        <f t="shared" si="302"/>
        <v>0.46064892712144917</v>
      </c>
      <c r="KE49" s="71">
        <f t="shared" si="302"/>
        <v>0.50975974276680314</v>
      </c>
      <c r="KF49" s="71">
        <f t="shared" si="302"/>
        <v>0.4603390996837336</v>
      </c>
      <c r="KG49" s="71">
        <f t="shared" si="302"/>
        <v>0.47577899757413705</v>
      </c>
      <c r="KH49" s="71">
        <f t="shared" si="302"/>
        <v>0.46035878728616791</v>
      </c>
      <c r="KI49" s="71">
        <f t="shared" si="302"/>
        <v>0.47562964864192914</v>
      </c>
      <c r="KJ49" s="71">
        <f t="shared" si="302"/>
        <v>0.46021474875148533</v>
      </c>
      <c r="KK49" s="71">
        <f t="shared" si="302"/>
        <v>0.46014321032451844</v>
      </c>
      <c r="KL49" s="71">
        <f t="shared" si="302"/>
        <v>0.4750820685373347</v>
      </c>
      <c r="KM49" s="71">
        <f t="shared" si="302"/>
        <v>0.45862959160314143</v>
      </c>
      <c r="KN49" s="71">
        <f t="shared" si="302"/>
        <v>0.47295868232973937</v>
      </c>
      <c r="KO49" s="71">
        <f t="shared" si="302"/>
        <v>0.4571135448602538</v>
      </c>
      <c r="KP49" s="71">
        <f t="shared" si="302"/>
        <v>0.45980275375026836</v>
      </c>
      <c r="KQ49" s="71">
        <f t="shared" si="302"/>
        <v>0.50882886628895463</v>
      </c>
      <c r="KR49" s="71">
        <f t="shared" si="302"/>
        <v>0.45950276891467551</v>
      </c>
      <c r="KS49" s="71">
        <f t="shared" si="302"/>
        <v>0.47491747033311416</v>
      </c>
      <c r="KT49" s="71">
        <f t="shared" si="302"/>
        <v>0.4595293396492019</v>
      </c>
      <c r="KU49" s="71">
        <f t="shared" si="302"/>
        <v>0.47477697669302704</v>
      </c>
      <c r="KV49" s="71">
        <f t="shared" si="302"/>
        <v>0.45939386102085616</v>
      </c>
      <c r="KW49" s="71">
        <f t="shared" si="302"/>
        <v>0.45932703661962143</v>
      </c>
      <c r="KX49" s="71">
        <f t="shared" si="302"/>
        <v>0.47424641435382681</v>
      </c>
      <c r="KY49" s="71">
        <f t="shared" si="302"/>
        <v>0.45783674322412693</v>
      </c>
      <c r="KZ49" s="71">
        <f t="shared" si="302"/>
        <v>0.47215316297484566</v>
      </c>
      <c r="LA49" s="71">
        <f t="shared" si="302"/>
        <v>0.45634429646838132</v>
      </c>
      <c r="LB49" s="71">
        <f t="shared" si="302"/>
        <v>0.45853594340478604</v>
      </c>
      <c r="LC49" s="71">
        <f t="shared" si="302"/>
        <v>0.4899365665957976</v>
      </c>
      <c r="LD49" s="71">
        <f t="shared" si="302"/>
        <v>0.45824847516550898</v>
      </c>
      <c r="LE49" s="71">
        <f t="shared" si="302"/>
        <v>0.4736252670662458</v>
      </c>
      <c r="LF49" s="71">
        <f t="shared" si="302"/>
        <v>0.45828438898215834</v>
      </c>
      <c r="LG49" s="71">
        <f t="shared" si="302"/>
        <v>0.47349627367333191</v>
      </c>
      <c r="LH49" s="71">
        <f t="shared" si="302"/>
        <v>0.45816046632190061</v>
      </c>
      <c r="LI49" s="71">
        <f t="shared" si="302"/>
        <v>0.45809918660009924</v>
      </c>
      <c r="LJ49" s="71">
        <f t="shared" si="302"/>
        <v>0.47298732306887437</v>
      </c>
      <c r="LK49" s="71">
        <f t="shared" si="302"/>
        <v>0.45663554959741715</v>
      </c>
      <c r="LL49" s="71">
        <f t="shared" si="302"/>
        <v>0.47092750048363491</v>
      </c>
      <c r="LM49" s="71">
        <f t="shared" si="302"/>
        <v>0.45517000129223678</v>
      </c>
      <c r="LN49" s="71">
        <f t="shared" si="302"/>
        <v>0.45752012587418622</v>
      </c>
      <c r="LO49" s="71">
        <f t="shared" si="302"/>
        <v>0.50631826709769923</v>
      </c>
      <c r="LP49" s="71">
        <f t="shared" si="302"/>
        <v>0.45724689563879461</v>
      </c>
      <c r="LQ49" s="71">
        <f t="shared" si="302"/>
        <v>0.47259552826219792</v>
      </c>
      <c r="LR49" s="71">
        <f t="shared" ref="LR49:MK49" si="303">LR34</f>
        <v>0.45729414545712771</v>
      </c>
      <c r="LS49" s="71">
        <f t="shared" si="303"/>
        <v>0.47247994911229757</v>
      </c>
      <c r="LT49" s="71">
        <f t="shared" si="303"/>
        <v>0.45718405550778196</v>
      </c>
      <c r="LU49" s="71">
        <f t="shared" si="303"/>
        <v>0.45712946362494494</v>
      </c>
      <c r="LV49" s="71">
        <f t="shared" si="303"/>
        <v>0.47199629546646837</v>
      </c>
      <c r="LW49" s="71">
        <f t="shared" si="303"/>
        <v>0.45569440221124879</v>
      </c>
      <c r="LX49" s="71">
        <f t="shared" si="303"/>
        <v>0.46997093083884789</v>
      </c>
      <c r="LY49" s="71">
        <f t="shared" si="303"/>
        <v>0.45425677213656196</v>
      </c>
      <c r="LZ49" s="71">
        <f t="shared" si="303"/>
        <v>0.45679851987098469</v>
      </c>
      <c r="MA49" s="71">
        <f t="shared" si="303"/>
        <v>0.50552905351357524</v>
      </c>
      <c r="MB49" s="71">
        <f t="shared" si="303"/>
        <v>0.45654204330030362</v>
      </c>
      <c r="MC49" s="71">
        <f t="shared" si="303"/>
        <v>0.4718732769613776</v>
      </c>
      <c r="MD49" s="71">
        <f t="shared" si="303"/>
        <v>0.45660345115227491</v>
      </c>
      <c r="ME49" s="71">
        <f t="shared" si="303"/>
        <v>0.4717743095990537</v>
      </c>
      <c r="MF49" s="71">
        <f t="shared" si="303"/>
        <v>0.45650898437484033</v>
      </c>
      <c r="MG49" s="71">
        <f t="shared" si="303"/>
        <v>0.45646262407800892</v>
      </c>
      <c r="MH49" s="71">
        <f t="shared" si="303"/>
        <v>0.47131861963793631</v>
      </c>
      <c r="MI49" s="71">
        <f t="shared" si="303"/>
        <v>0.45505613035978676</v>
      </c>
      <c r="MJ49" s="71">
        <f t="shared" si="303"/>
        <v>0.46932759833585425</v>
      </c>
      <c r="MK49" s="71">
        <f t="shared" si="303"/>
        <v>0.45364725493632824</v>
      </c>
      <c r="ML49" s="71"/>
      <c r="MM49" s="71"/>
      <c r="MN49" s="71"/>
    </row>
    <row r="50" spans="1:352" s="74" customFormat="1" x14ac:dyDescent="0.2">
      <c r="A50" s="74" t="s">
        <v>53</v>
      </c>
      <c r="B50" s="75">
        <f t="shared" si="297"/>
        <v>0.14454980844200152</v>
      </c>
      <c r="C50" s="75">
        <f t="shared" si="297"/>
        <v>0.14060278529566192</v>
      </c>
      <c r="D50" s="75">
        <f t="shared" si="297"/>
        <v>0.13348219497954472</v>
      </c>
      <c r="E50" s="75">
        <f t="shared" si="297"/>
        <v>0.11152300726367664</v>
      </c>
      <c r="F50" s="75">
        <f t="shared" si="297"/>
        <v>7.9377609649138176E-2</v>
      </c>
      <c r="G50" s="75">
        <f t="shared" si="297"/>
        <v>5.7938935468025025E-2</v>
      </c>
      <c r="H50" s="75">
        <f t="shared" si="297"/>
        <v>1.7134390848204371E-2</v>
      </c>
      <c r="I50" s="75">
        <f t="shared" si="297"/>
        <v>0</v>
      </c>
      <c r="J50" s="75">
        <f t="shared" si="297"/>
        <v>6.2404180360535917E-2</v>
      </c>
      <c r="K50" s="75">
        <f t="shared" si="297"/>
        <v>0.10523314436426712</v>
      </c>
      <c r="L50" s="75">
        <f t="shared" si="297"/>
        <v>0.13321482827905545</v>
      </c>
      <c r="M50" s="75">
        <f t="shared" si="297"/>
        <v>0.14137358532856711</v>
      </c>
      <c r="N50" s="75">
        <f t="shared" si="297"/>
        <v>0.14410227947700135</v>
      </c>
      <c r="O50" s="75">
        <f t="shared" si="297"/>
        <v>0.14026681341177946</v>
      </c>
      <c r="P50" s="75">
        <f t="shared" si="297"/>
        <v>0.13289329579874035</v>
      </c>
      <c r="Q50" s="75">
        <f t="shared" si="297"/>
        <v>0.11185597629285542</v>
      </c>
      <c r="R50" s="75">
        <f t="shared" si="297"/>
        <v>7.9954700763296332E-2</v>
      </c>
      <c r="S50" s="75">
        <f t="shared" si="297"/>
        <v>6.0667287130320414E-2</v>
      </c>
      <c r="T50" s="75">
        <f t="shared" si="297"/>
        <v>1.9947796145902748E-2</v>
      </c>
      <c r="U50" s="75">
        <f t="shared" si="297"/>
        <v>0</v>
      </c>
      <c r="V50" s="75">
        <f t="shared" si="297"/>
        <v>6.1963585338700021E-2</v>
      </c>
      <c r="W50" s="75">
        <f t="shared" si="297"/>
        <v>0.10389859291602103</v>
      </c>
      <c r="X50" s="75">
        <f t="shared" si="297"/>
        <v>0.13220539925012356</v>
      </c>
      <c r="Y50" s="75">
        <f t="shared" si="297"/>
        <v>0.1399751651948406</v>
      </c>
      <c r="Z50" s="75">
        <f t="shared" si="297"/>
        <v>0.14267603704098678</v>
      </c>
      <c r="AA50" s="75">
        <f t="shared" si="297"/>
        <v>0.13690184566444594</v>
      </c>
      <c r="AB50" s="75">
        <f t="shared" si="297"/>
        <v>0.13477469518977814</v>
      </c>
      <c r="AC50" s="75">
        <f t="shared" si="297"/>
        <v>0.11087143478361487</v>
      </c>
      <c r="AD50" s="75">
        <f t="shared" si="297"/>
        <v>7.8313444836712043E-2</v>
      </c>
      <c r="AE50" s="75">
        <f t="shared" si="297"/>
        <v>6.1428299375034051E-2</v>
      </c>
      <c r="AF50" s="75">
        <f t="shared" si="297"/>
        <v>1.8753723748304307E-2</v>
      </c>
      <c r="AG50" s="75">
        <f t="shared" si="297"/>
        <v>0</v>
      </c>
      <c r="AH50" s="75">
        <f t="shared" si="297"/>
        <v>6.2481049457917069E-2</v>
      </c>
      <c r="AI50" s="75">
        <f t="shared" si="297"/>
        <v>0.10471775578307047</v>
      </c>
      <c r="AJ50" s="75">
        <f t="shared" si="297"/>
        <v>0.13157123933461323</v>
      </c>
      <c r="AK50" s="75">
        <f t="shared" si="297"/>
        <v>0.13561910417810782</v>
      </c>
      <c r="AL50" s="75">
        <f t="shared" si="297"/>
        <v>0.14288825522279736</v>
      </c>
      <c r="AM50" s="75">
        <f t="shared" si="297"/>
        <v>0.13854443970277119</v>
      </c>
      <c r="AN50" s="75">
        <f t="shared" si="297"/>
        <v>0.13159570020132161</v>
      </c>
      <c r="AO50" s="75">
        <f t="shared" si="297"/>
        <v>0.11064486957716289</v>
      </c>
      <c r="AP50" s="75">
        <f t="shared" si="297"/>
        <v>7.9090013856937966E-2</v>
      </c>
      <c r="AQ50" s="75">
        <f t="shared" si="297"/>
        <v>6.1507176826119343E-2</v>
      </c>
      <c r="AR50" s="75">
        <f t="shared" si="297"/>
        <v>1.8662168937261175E-2</v>
      </c>
      <c r="AS50" s="75">
        <f t="shared" si="297"/>
        <v>0</v>
      </c>
      <c r="AT50" s="75">
        <f t="shared" si="297"/>
        <v>6.2713011577397199E-2</v>
      </c>
      <c r="AU50" s="75">
        <f t="shared" si="297"/>
        <v>0.1049372398694064</v>
      </c>
      <c r="AV50" s="75">
        <f t="shared" si="297"/>
        <v>0.13116653832221614</v>
      </c>
      <c r="AW50" s="75">
        <f t="shared" si="297"/>
        <v>0.13638255469610283</v>
      </c>
      <c r="AX50" s="75">
        <f t="shared" si="297"/>
        <v>0.14248862253075667</v>
      </c>
      <c r="AY50" s="75">
        <f t="shared" si="297"/>
        <v>0.13903988996266717</v>
      </c>
      <c r="AZ50" s="75">
        <f t="shared" si="297"/>
        <v>0.13138705991540184</v>
      </c>
      <c r="BA50" s="75">
        <f t="shared" si="297"/>
        <v>0.11101654909815371</v>
      </c>
      <c r="BB50" s="75">
        <f t="shared" si="298"/>
        <v>7.963717512821282E-2</v>
      </c>
      <c r="BC50" s="75">
        <f t="shared" si="298"/>
        <v>6.3015659692776976E-2</v>
      </c>
      <c r="BD50" s="75">
        <f t="shared" si="298"/>
        <v>1.9726878893394473E-2</v>
      </c>
      <c r="BE50" s="75">
        <f t="shared" si="298"/>
        <v>0</v>
      </c>
      <c r="BF50" s="75">
        <f t="shared" si="298"/>
        <v>6.3135260257677461E-2</v>
      </c>
      <c r="BG50" s="75">
        <f t="shared" si="298"/>
        <v>0.10527058669851055</v>
      </c>
      <c r="BH50" s="75">
        <f t="shared" si="298"/>
        <v>0.13142344614503554</v>
      </c>
      <c r="BI50" s="75">
        <f t="shared" si="298"/>
        <v>0.13644469979503498</v>
      </c>
      <c r="BJ50" s="75">
        <f t="shared" si="298"/>
        <v>0.14228183024390262</v>
      </c>
      <c r="BK50" s="75">
        <f t="shared" si="298"/>
        <v>0.13967583968058966</v>
      </c>
      <c r="BL50" s="75">
        <f t="shared" si="298"/>
        <v>0.13071542477465853</v>
      </c>
      <c r="BM50" s="75">
        <f t="shared" si="298"/>
        <v>0.11095734022644026</v>
      </c>
      <c r="BN50" s="75">
        <f t="shared" si="298"/>
        <v>7.9583783172176362E-2</v>
      </c>
      <c r="BO50" s="75">
        <f t="shared" si="298"/>
        <v>6.3800248118352096E-2</v>
      </c>
      <c r="BP50" s="75">
        <f t="shared" si="298"/>
        <v>1.8714164616969713E-2</v>
      </c>
      <c r="BQ50" s="75">
        <f t="shared" si="298"/>
        <v>0</v>
      </c>
      <c r="BR50" s="75">
        <f t="shared" si="298"/>
        <v>6.3203901823421921E-2</v>
      </c>
      <c r="BS50" s="75">
        <f t="shared" si="298"/>
        <v>0.10507920054616622</v>
      </c>
      <c r="BT50" s="75">
        <f t="shared" si="298"/>
        <v>0.13153082665532212</v>
      </c>
      <c r="BU50" s="75">
        <f t="shared" si="298"/>
        <v>0.13612782722506045</v>
      </c>
      <c r="BV50" s="75">
        <f t="shared" si="298"/>
        <v>0.14238411595938247</v>
      </c>
      <c r="BW50" s="75">
        <f t="shared" si="298"/>
        <v>0.13768041211703286</v>
      </c>
      <c r="BX50" s="75">
        <f t="shared" si="298"/>
        <v>0.13350513909665954</v>
      </c>
      <c r="BY50" s="75">
        <f t="shared" si="298"/>
        <v>0.11074384765410986</v>
      </c>
      <c r="BZ50" s="75">
        <f t="shared" si="298"/>
        <v>7.951437273537891E-2</v>
      </c>
      <c r="CA50" s="75">
        <f t="shared" si="298"/>
        <v>6.5903652066045329E-2</v>
      </c>
      <c r="CB50" s="75">
        <f t="shared" si="298"/>
        <v>1.7556736326908309E-2</v>
      </c>
      <c r="CC50" s="75">
        <f t="shared" si="298"/>
        <v>0</v>
      </c>
      <c r="CD50" s="75">
        <f t="shared" si="298"/>
        <v>6.3603465867187889E-2</v>
      </c>
      <c r="CE50" s="75">
        <f t="shared" si="298"/>
        <v>0.10538355801076169</v>
      </c>
      <c r="CF50" s="75">
        <f t="shared" si="298"/>
        <v>0.13138843012860363</v>
      </c>
      <c r="CG50" s="75">
        <f t="shared" si="298"/>
        <v>0.1363059549984339</v>
      </c>
      <c r="CH50" s="75">
        <f t="shared" si="298"/>
        <v>0.14280239703084302</v>
      </c>
      <c r="CI50" s="75">
        <f t="shared" si="298"/>
        <v>0.13940843197536076</v>
      </c>
      <c r="CJ50" s="75">
        <f t="shared" si="298"/>
        <v>0.13052343319845061</v>
      </c>
      <c r="CK50" s="75">
        <f t="shared" si="298"/>
        <v>0.11100841541615364</v>
      </c>
      <c r="CL50" s="75">
        <f t="shared" si="298"/>
        <v>7.9657936133958315E-2</v>
      </c>
      <c r="CM50" s="75">
        <f t="shared" si="298"/>
        <v>6.4866998638126602E-2</v>
      </c>
      <c r="CN50" s="75">
        <f t="shared" si="298"/>
        <v>1.7681356286421833E-2</v>
      </c>
      <c r="CO50" s="75">
        <f t="shared" si="298"/>
        <v>0</v>
      </c>
      <c r="CP50" s="75">
        <f t="shared" si="298"/>
        <v>6.3238858145616028E-2</v>
      </c>
      <c r="CQ50" s="75">
        <f t="shared" si="298"/>
        <v>0.1060339172594677</v>
      </c>
      <c r="CR50" s="75">
        <f t="shared" si="298"/>
        <v>0.13082248635618035</v>
      </c>
      <c r="CS50" s="75">
        <f t="shared" si="298"/>
        <v>0.136731446323024</v>
      </c>
      <c r="CT50" s="75">
        <f t="shared" si="298"/>
        <v>0.14254592321898293</v>
      </c>
      <c r="CU50" s="75">
        <f t="shared" si="298"/>
        <v>0.13999631093677015</v>
      </c>
      <c r="CV50" s="75">
        <f t="shared" si="298"/>
        <v>0.13001004544495934</v>
      </c>
      <c r="CW50" s="75">
        <f t="shared" si="298"/>
        <v>0.11090779099346919</v>
      </c>
      <c r="CX50" s="75">
        <f t="shared" si="298"/>
        <v>7.9211011062003858E-2</v>
      </c>
      <c r="CY50" s="75">
        <f t="shared" si="298"/>
        <v>6.5353559238825853E-2</v>
      </c>
      <c r="CZ50" s="75">
        <f t="shared" si="298"/>
        <v>1.6510868350197556E-2</v>
      </c>
      <c r="DA50" s="75">
        <f t="shared" si="298"/>
        <v>0</v>
      </c>
      <c r="DB50" s="75">
        <f t="shared" si="298"/>
        <v>6.3510021116670728E-2</v>
      </c>
      <c r="DC50" s="75">
        <f t="shared" si="298"/>
        <v>0.10550613120879371</v>
      </c>
      <c r="DD50" s="75">
        <f t="shared" si="298"/>
        <v>0.13167933795547443</v>
      </c>
      <c r="DE50" s="75">
        <f t="shared" si="298"/>
        <v>0.13598411824751314</v>
      </c>
      <c r="DF50" s="75">
        <f t="shared" si="298"/>
        <v>0.14282973301853966</v>
      </c>
      <c r="DG50" s="75">
        <f t="shared" si="298"/>
        <v>0.14010091516104869</v>
      </c>
      <c r="DH50" s="75">
        <f t="shared" si="298"/>
        <v>0.13009629084685884</v>
      </c>
      <c r="DI50" s="75">
        <f t="shared" si="298"/>
        <v>0.11163593640543373</v>
      </c>
      <c r="DJ50" s="75">
        <f t="shared" si="298"/>
        <v>7.9450756242863158E-2</v>
      </c>
      <c r="DK50" s="75">
        <f t="shared" si="298"/>
        <v>6.4924700826315754E-2</v>
      </c>
      <c r="DL50" s="75">
        <f t="shared" si="298"/>
        <v>1.9757811061392374E-2</v>
      </c>
      <c r="DM50" s="75">
        <f t="shared" si="298"/>
        <v>0</v>
      </c>
      <c r="DN50" s="75">
        <f t="shared" si="299"/>
        <v>6.5821980218806919E-2</v>
      </c>
      <c r="DO50" s="75">
        <f t="shared" si="299"/>
        <v>0.1052572432905176</v>
      </c>
      <c r="DP50" s="75">
        <f t="shared" si="299"/>
        <v>0.13247312538691511</v>
      </c>
      <c r="DQ50" s="75">
        <f t="shared" si="299"/>
        <v>0.13536105419726877</v>
      </c>
      <c r="DR50" s="75">
        <f t="shared" si="299"/>
        <v>0.14283951410042964</v>
      </c>
      <c r="DS50" s="75">
        <f t="shared" si="299"/>
        <v>0.13863781831736049</v>
      </c>
      <c r="DT50" s="75">
        <f t="shared" si="299"/>
        <v>0.13328804431484537</v>
      </c>
      <c r="DU50" s="75">
        <f t="shared" si="299"/>
        <v>0.11134849006223803</v>
      </c>
      <c r="DV50" s="75">
        <f t="shared" si="299"/>
        <v>7.9862121372273387E-2</v>
      </c>
      <c r="DW50" s="75">
        <f t="shared" si="299"/>
        <v>6.6025793007768716E-2</v>
      </c>
      <c r="DX50" s="75">
        <f t="shared" si="299"/>
        <v>2.0386981658975234E-2</v>
      </c>
      <c r="DY50" s="75">
        <f t="shared" si="299"/>
        <v>0</v>
      </c>
      <c r="DZ50" s="75">
        <f t="shared" si="299"/>
        <v>6.7110023122113643E-2</v>
      </c>
      <c r="EA50" s="75">
        <f t="shared" si="299"/>
        <v>0.10578580370927264</v>
      </c>
      <c r="EB50" s="75">
        <f t="shared" si="299"/>
        <v>0.13169759633001782</v>
      </c>
      <c r="EC50" s="75">
        <f t="shared" si="299"/>
        <v>0.13546120773602865</v>
      </c>
      <c r="ED50" s="75">
        <f t="shared" si="299"/>
        <v>0.14274807052559632</v>
      </c>
      <c r="EE50" s="75">
        <f t="shared" si="299"/>
        <v>0.14081421381214934</v>
      </c>
      <c r="EF50" s="75">
        <f t="shared" si="299"/>
        <v>0.1301284175663231</v>
      </c>
      <c r="EG50" s="75">
        <f t="shared" si="299"/>
        <v>0.11142644975674214</v>
      </c>
      <c r="EH50" s="75">
        <f t="shared" si="299"/>
        <v>7.9569388663884369E-2</v>
      </c>
      <c r="EI50" s="75">
        <f t="shared" si="299"/>
        <v>6.6729035170278159E-2</v>
      </c>
      <c r="EJ50" s="75">
        <f t="shared" si="299"/>
        <v>2.0334417902545782E-2</v>
      </c>
      <c r="EK50" s="75">
        <f t="shared" si="299"/>
        <v>0</v>
      </c>
      <c r="EL50" s="75">
        <f t="shared" si="299"/>
        <v>6.7728831353613045E-2</v>
      </c>
      <c r="EM50" s="75">
        <f t="shared" si="299"/>
        <v>0.10565343921151113</v>
      </c>
      <c r="EN50" s="75">
        <f t="shared" si="299"/>
        <v>0.13172886101997042</v>
      </c>
      <c r="EO50" s="75">
        <f t="shared" si="299"/>
        <v>0.1361646025276253</v>
      </c>
      <c r="EP50" s="75">
        <f t="shared" si="299"/>
        <v>0.14299606917836302</v>
      </c>
      <c r="EQ50" s="75">
        <f t="shared" si="299"/>
        <v>0.1411610653132698</v>
      </c>
      <c r="ER50" s="75">
        <f t="shared" si="299"/>
        <v>0.12976165221204097</v>
      </c>
      <c r="ES50" s="75">
        <f t="shared" si="299"/>
        <v>0.11166885178052768</v>
      </c>
      <c r="ET50" s="75">
        <f t="shared" si="299"/>
        <v>7.8994245473497787E-2</v>
      </c>
      <c r="EU50" s="75">
        <f t="shared" si="299"/>
        <v>6.792073248221335E-2</v>
      </c>
      <c r="EV50" s="75">
        <f t="shared" si="299"/>
        <v>2.0409262383884574E-2</v>
      </c>
      <c r="EW50" s="75">
        <f t="shared" si="299"/>
        <v>0</v>
      </c>
      <c r="EX50" s="75">
        <f t="shared" si="299"/>
        <v>6.8464374823349564E-2</v>
      </c>
      <c r="EY50" s="75">
        <f t="shared" si="299"/>
        <v>0.10607357275800605</v>
      </c>
      <c r="EZ50" s="75">
        <f t="shared" si="299"/>
        <v>0.13140555241673635</v>
      </c>
      <c r="FA50" s="75">
        <f t="shared" si="299"/>
        <v>0.1367228419507486</v>
      </c>
      <c r="FB50" s="75">
        <f t="shared" si="299"/>
        <v>0.1421794507748039</v>
      </c>
      <c r="FC50" s="75">
        <f t="shared" si="299"/>
        <v>0.14191937804522312</v>
      </c>
      <c r="FD50" s="75">
        <f t="shared" si="299"/>
        <v>0.12886257263084616</v>
      </c>
      <c r="FE50" s="75">
        <f t="shared" si="299"/>
        <v>0.11190333691593844</v>
      </c>
      <c r="FF50" s="75">
        <f t="shared" si="299"/>
        <v>7.8424396225929366E-2</v>
      </c>
      <c r="FG50" s="75">
        <f t="shared" si="299"/>
        <v>6.9019618990105489E-2</v>
      </c>
      <c r="FH50" s="75">
        <f t="shared" si="299"/>
        <v>2.0050747230449806E-2</v>
      </c>
      <c r="FI50" s="75">
        <f t="shared" si="299"/>
        <v>0</v>
      </c>
      <c r="FJ50" s="75">
        <f t="shared" si="299"/>
        <v>6.9353512918951241E-2</v>
      </c>
      <c r="FK50" s="75">
        <f t="shared" si="299"/>
        <v>0.10684762939676358</v>
      </c>
      <c r="FL50" s="75">
        <f t="shared" si="299"/>
        <v>0.13130500508065746</v>
      </c>
      <c r="FM50" s="75">
        <f t="shared" si="299"/>
        <v>0.13682641481507093</v>
      </c>
      <c r="FN50" s="75">
        <f t="shared" si="299"/>
        <v>0.14200209793399624</v>
      </c>
      <c r="FO50" s="75">
        <f t="shared" si="299"/>
        <v>0.1401810574717326</v>
      </c>
      <c r="FP50" s="75">
        <f t="shared" si="299"/>
        <v>0.13229703824686229</v>
      </c>
      <c r="FQ50" s="75">
        <f t="shared" si="299"/>
        <v>0.11172198722971673</v>
      </c>
      <c r="FR50" s="75">
        <f t="shared" si="299"/>
        <v>7.8273153298499473E-2</v>
      </c>
      <c r="FS50" s="75">
        <f t="shared" si="299"/>
        <v>7.0815786639344735E-2</v>
      </c>
      <c r="FT50" s="75">
        <f t="shared" si="299"/>
        <v>1.8839748975363127E-2</v>
      </c>
      <c r="FU50" s="75">
        <f t="shared" si="299"/>
        <v>0</v>
      </c>
      <c r="FV50" s="75">
        <f t="shared" si="299"/>
        <v>6.9264081056791785E-2</v>
      </c>
      <c r="FW50" s="75">
        <f t="shared" si="299"/>
        <v>0.10682331635697301</v>
      </c>
      <c r="FX50" s="75">
        <f t="shared" si="299"/>
        <v>0.13145569077191283</v>
      </c>
      <c r="FY50" s="75">
        <f t="shared" si="299"/>
        <v>0.13653694643736086</v>
      </c>
      <c r="FZ50" s="75">
        <f t="shared" si="300"/>
        <v>0.14191017185475596</v>
      </c>
      <c r="GA50" s="75">
        <f t="shared" si="300"/>
        <v>0.14228927838642735</v>
      </c>
      <c r="GB50" s="75">
        <f t="shared" si="300"/>
        <v>0.12895875232558812</v>
      </c>
      <c r="GC50" s="75">
        <f t="shared" si="300"/>
        <v>0.11195084721828041</v>
      </c>
      <c r="GD50" s="75">
        <f t="shared" si="300"/>
        <v>7.7851552998880705E-2</v>
      </c>
      <c r="GE50" s="75">
        <f t="shared" si="300"/>
        <v>7.2768944824556356E-2</v>
      </c>
      <c r="GF50" s="75">
        <f t="shared" si="300"/>
        <v>1.7080111308475851E-2</v>
      </c>
      <c r="GG50" s="75">
        <f t="shared" si="300"/>
        <v>0</v>
      </c>
      <c r="GH50" s="75">
        <f t="shared" si="300"/>
        <v>6.9115940490837788E-2</v>
      </c>
      <c r="GI50" s="75">
        <f t="shared" si="300"/>
        <v>0.10698175082275084</v>
      </c>
      <c r="GJ50" s="75">
        <f t="shared" si="300"/>
        <v>0.13192709559172436</v>
      </c>
      <c r="GK50" s="75">
        <f t="shared" si="300"/>
        <v>0.1360157221836204</v>
      </c>
      <c r="GL50" s="75">
        <f t="shared" si="300"/>
        <v>0.14194901221974687</v>
      </c>
      <c r="GM50" s="75">
        <f t="shared" si="300"/>
        <v>0.14250320246847042</v>
      </c>
      <c r="GN50" s="75">
        <f t="shared" si="300"/>
        <v>0.12899535408989693</v>
      </c>
      <c r="GO50" s="75">
        <f t="shared" si="300"/>
        <v>0.11196780491702597</v>
      </c>
      <c r="GP50" s="75">
        <f t="shared" si="300"/>
        <v>7.8057372560491237E-2</v>
      </c>
      <c r="GQ50" s="75">
        <f t="shared" si="300"/>
        <v>7.450533365992662E-2</v>
      </c>
      <c r="GR50" s="75">
        <f t="shared" si="300"/>
        <v>1.7593714314624191E-2</v>
      </c>
      <c r="GS50" s="75">
        <f t="shared" si="300"/>
        <v>0</v>
      </c>
      <c r="GT50" s="75">
        <f t="shared" si="300"/>
        <v>7.1359762459796083E-2</v>
      </c>
      <c r="GU50" s="75">
        <f t="shared" si="300"/>
        <v>0.10693609352583479</v>
      </c>
      <c r="GV50" s="75">
        <f t="shared" si="300"/>
        <v>0.13200163678830351</v>
      </c>
      <c r="GW50" s="75">
        <f t="shared" si="300"/>
        <v>0.13682834485681769</v>
      </c>
      <c r="GX50" s="75">
        <f t="shared" si="300"/>
        <v>0.14191633141505733</v>
      </c>
      <c r="GY50" s="75">
        <f t="shared" si="300"/>
        <v>0.14228931207939455</v>
      </c>
      <c r="GZ50" s="75">
        <f t="shared" si="300"/>
        <v>0.12932439366969239</v>
      </c>
      <c r="HA50" s="75">
        <f t="shared" si="300"/>
        <v>0.11251907800384683</v>
      </c>
      <c r="HB50" s="75">
        <f t="shared" si="300"/>
        <v>7.7818050063394109E-2</v>
      </c>
      <c r="HC50" s="75">
        <f t="shared" si="300"/>
        <v>7.5479651994805982E-2</v>
      </c>
      <c r="HD50" s="75">
        <f t="shared" si="300"/>
        <v>1.9876663198207526E-2</v>
      </c>
      <c r="HE50" s="75">
        <f t="shared" si="300"/>
        <v>0</v>
      </c>
      <c r="HF50" s="75">
        <f t="shared" si="300"/>
        <v>7.2105300400397365E-2</v>
      </c>
      <c r="HG50" s="75">
        <f t="shared" si="300"/>
        <v>0.10690070921270431</v>
      </c>
      <c r="HH50" s="75">
        <f t="shared" si="300"/>
        <v>0.13233768055755285</v>
      </c>
      <c r="HI50" s="75">
        <f t="shared" si="300"/>
        <v>0.1368163634750981</v>
      </c>
      <c r="HJ50" s="75">
        <f t="shared" si="300"/>
        <v>0.14129713224411972</v>
      </c>
      <c r="HK50" s="75">
        <f t="shared" si="300"/>
        <v>0.1404479926861418</v>
      </c>
      <c r="HL50" s="75">
        <f t="shared" si="300"/>
        <v>0.13246738762794091</v>
      </c>
      <c r="HM50" s="75">
        <f t="shared" si="300"/>
        <v>0.11246114914443293</v>
      </c>
      <c r="HN50" s="75">
        <f t="shared" si="300"/>
        <v>7.7340891034505338E-2</v>
      </c>
      <c r="HO50" s="75">
        <f t="shared" si="300"/>
        <v>7.6968742829383915E-2</v>
      </c>
      <c r="HP50" s="75">
        <f t="shared" si="300"/>
        <v>2.1541565125978834E-2</v>
      </c>
      <c r="HQ50" s="75">
        <f t="shared" si="300"/>
        <v>0</v>
      </c>
      <c r="HR50" s="75">
        <f t="shared" si="300"/>
        <v>7.4824324812843096E-2</v>
      </c>
      <c r="HS50" s="75">
        <f t="shared" si="300"/>
        <v>0.10658620041730389</v>
      </c>
      <c r="HT50" s="75">
        <f t="shared" si="300"/>
        <v>0.13227497080474804</v>
      </c>
      <c r="HU50" s="75">
        <f t="shared" si="300"/>
        <v>0.13722904207114314</v>
      </c>
      <c r="HV50" s="75">
        <f t="shared" si="300"/>
        <v>0.14115140676446</v>
      </c>
      <c r="HW50" s="75">
        <f t="shared" si="300"/>
        <v>0.14282033227039523</v>
      </c>
      <c r="HX50" s="75">
        <f t="shared" si="300"/>
        <v>0.12939075338039654</v>
      </c>
      <c r="HY50" s="75">
        <f t="shared" si="300"/>
        <v>0.11229697110890634</v>
      </c>
      <c r="HZ50" s="75">
        <f t="shared" si="300"/>
        <v>7.749928804921799E-2</v>
      </c>
      <c r="IA50" s="75">
        <f t="shared" si="300"/>
        <v>7.7649310067410007E-2</v>
      </c>
      <c r="IB50" s="75">
        <f t="shared" si="300"/>
        <v>2.1136023544384881E-2</v>
      </c>
      <c r="IC50" s="75">
        <f t="shared" si="300"/>
        <v>0</v>
      </c>
      <c r="ID50" s="75">
        <f t="shared" si="300"/>
        <v>7.5729500546655101E-2</v>
      </c>
      <c r="IE50" s="75">
        <f t="shared" si="300"/>
        <v>0.10670053551435213</v>
      </c>
      <c r="IF50" s="75">
        <f t="shared" si="300"/>
        <v>0.13266920266560042</v>
      </c>
      <c r="IG50" s="75">
        <f t="shared" si="300"/>
        <v>0.13611016696132971</v>
      </c>
      <c r="IH50" s="75">
        <f t="shared" si="300"/>
        <v>0.14168616305558587</v>
      </c>
      <c r="II50" s="75">
        <f t="shared" si="300"/>
        <v>0.14252908317208018</v>
      </c>
      <c r="IJ50" s="75">
        <f t="shared" si="300"/>
        <v>0.12938066242302906</v>
      </c>
      <c r="IK50" s="75">
        <f t="shared" si="300"/>
        <v>0.11167749613651952</v>
      </c>
      <c r="IL50" s="75">
        <f t="shared" si="301"/>
        <v>7.9466800423019499E-2</v>
      </c>
      <c r="IM50" s="75">
        <f t="shared" si="301"/>
        <v>8.0067333756133563E-2</v>
      </c>
      <c r="IN50" s="75">
        <f t="shared" si="301"/>
        <v>2.5472972890246491E-2</v>
      </c>
      <c r="IO50" s="75">
        <f t="shared" si="301"/>
        <v>0</v>
      </c>
      <c r="IP50" s="75">
        <f t="shared" si="301"/>
        <v>8.0105613258162289E-2</v>
      </c>
      <c r="IQ50" s="75">
        <f t="shared" si="301"/>
        <v>0.10574069873007083</v>
      </c>
      <c r="IR50" s="75">
        <f t="shared" si="301"/>
        <v>0.13404337105556707</v>
      </c>
      <c r="IS50" s="75">
        <f t="shared" si="301"/>
        <v>0.1372697719409848</v>
      </c>
      <c r="IT50" s="75">
        <f t="shared" si="301"/>
        <v>0.1416831901773167</v>
      </c>
      <c r="IU50" s="75">
        <f t="shared" si="301"/>
        <v>0.14251073985171131</v>
      </c>
      <c r="IV50" s="75">
        <f t="shared" si="301"/>
        <v>0.12956275314554724</v>
      </c>
      <c r="IW50" s="75">
        <f t="shared" si="301"/>
        <v>0.11143180105435621</v>
      </c>
      <c r="IX50" s="75">
        <f t="shared" si="301"/>
        <v>7.9162486375338875E-2</v>
      </c>
      <c r="IY50" s="75">
        <f t="shared" si="301"/>
        <v>7.8753497041482476E-2</v>
      </c>
      <c r="IZ50" s="75">
        <f t="shared" si="301"/>
        <v>2.5011611216507173E-2</v>
      </c>
      <c r="JA50" s="75">
        <f t="shared" si="301"/>
        <v>0</v>
      </c>
      <c r="JB50" s="75">
        <f t="shared" si="301"/>
        <v>7.8650642130215706E-2</v>
      </c>
      <c r="JC50" s="75">
        <f t="shared" si="301"/>
        <v>0.10614562306576511</v>
      </c>
      <c r="JD50" s="75">
        <f t="shared" si="301"/>
        <v>0.13356746499568961</v>
      </c>
      <c r="JE50" s="75">
        <f t="shared" si="301"/>
        <v>0.13641898274080563</v>
      </c>
      <c r="JF50" s="75">
        <f t="shared" ref="JF50:LQ50" si="304">JF35</f>
        <v>0.14168169083290516</v>
      </c>
      <c r="JG50" s="75">
        <f t="shared" si="304"/>
        <v>0.14067666585247443</v>
      </c>
      <c r="JH50" s="75">
        <f t="shared" si="304"/>
        <v>0.13237386951108354</v>
      </c>
      <c r="JI50" s="75">
        <f t="shared" si="304"/>
        <v>0.1116414238656189</v>
      </c>
      <c r="JJ50" s="75">
        <f t="shared" si="304"/>
        <v>7.9399772560952583E-2</v>
      </c>
      <c r="JK50" s="75">
        <f t="shared" si="304"/>
        <v>8.0023532151109231E-2</v>
      </c>
      <c r="JL50" s="75">
        <f t="shared" si="304"/>
        <v>2.5641560298216938E-2</v>
      </c>
      <c r="JM50" s="75">
        <f t="shared" si="304"/>
        <v>0</v>
      </c>
      <c r="JN50" s="75">
        <f t="shared" si="304"/>
        <v>8.0073415938797535E-2</v>
      </c>
      <c r="JO50" s="75">
        <f t="shared" si="304"/>
        <v>0.10578697225068923</v>
      </c>
      <c r="JP50" s="75">
        <f t="shared" si="304"/>
        <v>0.13405524378969988</v>
      </c>
      <c r="JQ50" s="75">
        <f t="shared" si="304"/>
        <v>0.13648329249793986</v>
      </c>
      <c r="JR50" s="75">
        <f t="shared" si="304"/>
        <v>0.14219618510795567</v>
      </c>
      <c r="JS50" s="75">
        <f t="shared" si="304"/>
        <v>0.14235147670127604</v>
      </c>
      <c r="JT50" s="75">
        <f t="shared" si="304"/>
        <v>0.12949567112638444</v>
      </c>
      <c r="JU50" s="75">
        <f t="shared" si="304"/>
        <v>0.11202140786056836</v>
      </c>
      <c r="JV50" s="75">
        <f t="shared" si="304"/>
        <v>7.9433418889081134E-2</v>
      </c>
      <c r="JW50" s="75">
        <f t="shared" si="304"/>
        <v>8.2473302527636697E-2</v>
      </c>
      <c r="JX50" s="75">
        <f t="shared" si="304"/>
        <v>2.5095908776891607E-2</v>
      </c>
      <c r="JY50" s="75">
        <f t="shared" si="304"/>
        <v>0</v>
      </c>
      <c r="JZ50" s="75">
        <f t="shared" si="304"/>
        <v>8.1619054628614462E-2</v>
      </c>
      <c r="KA50" s="75">
        <f t="shared" si="304"/>
        <v>0.1060116509311488</v>
      </c>
      <c r="KB50" s="75">
        <f t="shared" si="304"/>
        <v>0.1340715176737716</v>
      </c>
      <c r="KC50" s="75">
        <f t="shared" si="304"/>
        <v>0.13647927797287854</v>
      </c>
      <c r="KD50" s="75">
        <f t="shared" si="304"/>
        <v>0.14170024405331191</v>
      </c>
      <c r="KE50" s="75">
        <f t="shared" si="304"/>
        <v>0.14281648786034162</v>
      </c>
      <c r="KF50" s="75">
        <f t="shared" si="304"/>
        <v>0.12903091989068527</v>
      </c>
      <c r="KG50" s="75">
        <f t="shared" si="304"/>
        <v>0.11227650667933933</v>
      </c>
      <c r="KH50" s="75">
        <f t="shared" si="304"/>
        <v>7.9387631439530426E-2</v>
      </c>
      <c r="KI50" s="75">
        <f t="shared" si="304"/>
        <v>8.2643320701741546E-2</v>
      </c>
      <c r="KJ50" s="75">
        <f t="shared" si="304"/>
        <v>2.7983090122888576E-2</v>
      </c>
      <c r="KK50" s="75">
        <f t="shared" si="304"/>
        <v>0</v>
      </c>
      <c r="KL50" s="75">
        <f t="shared" si="304"/>
        <v>8.3145530185935013E-2</v>
      </c>
      <c r="KM50" s="75">
        <f t="shared" si="304"/>
        <v>0.10626459825380562</v>
      </c>
      <c r="KN50" s="75">
        <f t="shared" si="304"/>
        <v>0.13407189454109683</v>
      </c>
      <c r="KO50" s="75">
        <f t="shared" si="304"/>
        <v>0.1367710072337526</v>
      </c>
      <c r="KP50" s="75">
        <f t="shared" si="304"/>
        <v>0.14188505049228964</v>
      </c>
      <c r="KQ50" s="75">
        <f t="shared" si="304"/>
        <v>0.14304156438115037</v>
      </c>
      <c r="KR50" s="75">
        <f t="shared" si="304"/>
        <v>0.12853584260142528</v>
      </c>
      <c r="KS50" s="75">
        <f t="shared" si="304"/>
        <v>0.11229907841521175</v>
      </c>
      <c r="KT50" s="75">
        <f t="shared" si="304"/>
        <v>7.9587713675164956E-2</v>
      </c>
      <c r="KU50" s="75">
        <f t="shared" si="304"/>
        <v>8.2313413902410135E-2</v>
      </c>
      <c r="KV50" s="75">
        <f t="shared" si="304"/>
        <v>2.9041649708273123E-2</v>
      </c>
      <c r="KW50" s="75">
        <f t="shared" si="304"/>
        <v>0</v>
      </c>
      <c r="KX50" s="75">
        <f t="shared" si="304"/>
        <v>8.3365593178095901E-2</v>
      </c>
      <c r="KY50" s="75">
        <f t="shared" si="304"/>
        <v>0.10615962491880872</v>
      </c>
      <c r="KZ50" s="75">
        <f t="shared" si="304"/>
        <v>0.13425057918825989</v>
      </c>
      <c r="LA50" s="75">
        <f t="shared" si="304"/>
        <v>0.13652471473425995</v>
      </c>
      <c r="LB50" s="75">
        <f t="shared" si="304"/>
        <v>0.14153103911715778</v>
      </c>
      <c r="LC50" s="75">
        <f t="shared" si="304"/>
        <v>0.1412889702948727</v>
      </c>
      <c r="LD50" s="75">
        <f t="shared" si="304"/>
        <v>0.13166879094534631</v>
      </c>
      <c r="LE50" s="75">
        <f t="shared" si="304"/>
        <v>0.11229951700536583</v>
      </c>
      <c r="LF50" s="75">
        <f t="shared" si="304"/>
        <v>7.9677068788775729E-2</v>
      </c>
      <c r="LG50" s="75">
        <f t="shared" si="304"/>
        <v>8.3297497554247757E-2</v>
      </c>
      <c r="LH50" s="75">
        <f t="shared" si="304"/>
        <v>3.0400983690808531E-2</v>
      </c>
      <c r="LI50" s="75">
        <f t="shared" si="304"/>
        <v>0</v>
      </c>
      <c r="LJ50" s="75">
        <f t="shared" si="304"/>
        <v>8.6818202852916471E-2</v>
      </c>
      <c r="LK50" s="75">
        <f t="shared" si="304"/>
        <v>0.10635519644412461</v>
      </c>
      <c r="LL50" s="75">
        <f t="shared" si="304"/>
        <v>0.13389580035346918</v>
      </c>
      <c r="LM50" s="75">
        <f t="shared" si="304"/>
        <v>0.13751419617257957</v>
      </c>
      <c r="LN50" s="75">
        <f t="shared" si="304"/>
        <v>0.14125173366410984</v>
      </c>
      <c r="LO50" s="75">
        <f t="shared" si="304"/>
        <v>0.14368118114540138</v>
      </c>
      <c r="LP50" s="75">
        <f t="shared" si="304"/>
        <v>0.12860888647031715</v>
      </c>
      <c r="LQ50" s="75">
        <f t="shared" si="304"/>
        <v>0.11249876612507013</v>
      </c>
      <c r="LR50" s="75">
        <f t="shared" ref="LR50:MK50" si="305">LR35</f>
        <v>7.9343133009228253E-2</v>
      </c>
      <c r="LS50" s="75">
        <f t="shared" si="305"/>
        <v>8.4629971292807415E-2</v>
      </c>
      <c r="LT50" s="75">
        <f t="shared" si="305"/>
        <v>3.1851639093462385E-2</v>
      </c>
      <c r="LU50" s="75">
        <f t="shared" si="305"/>
        <v>0</v>
      </c>
      <c r="LV50" s="75">
        <f t="shared" si="305"/>
        <v>8.7996950139748703E-2</v>
      </c>
      <c r="LW50" s="75">
        <f t="shared" si="305"/>
        <v>0.1064574699252762</v>
      </c>
      <c r="LX50" s="75">
        <f t="shared" si="305"/>
        <v>0.13403957623861448</v>
      </c>
      <c r="LY50" s="75">
        <f t="shared" si="305"/>
        <v>0.13788894785902953</v>
      </c>
      <c r="LZ50" s="75">
        <f t="shared" si="305"/>
        <v>0.14089565574302229</v>
      </c>
      <c r="MA50" s="75">
        <f t="shared" si="305"/>
        <v>0.14388047518773103</v>
      </c>
      <c r="MB50" s="75">
        <f t="shared" si="305"/>
        <v>0.12830357285182487</v>
      </c>
      <c r="MC50" s="75">
        <f t="shared" si="305"/>
        <v>0.11285183724471733</v>
      </c>
      <c r="MD50" s="75">
        <f t="shared" si="305"/>
        <v>7.8776401015781275E-2</v>
      </c>
      <c r="ME50" s="75">
        <f t="shared" si="305"/>
        <v>8.541739171380662E-2</v>
      </c>
      <c r="MF50" s="75">
        <f t="shared" si="305"/>
        <v>3.3183697274831538E-2</v>
      </c>
      <c r="MG50" s="75">
        <f t="shared" si="305"/>
        <v>0</v>
      </c>
      <c r="MH50" s="75">
        <f t="shared" si="305"/>
        <v>9.0676663724040207E-2</v>
      </c>
      <c r="MI50" s="75">
        <f t="shared" si="305"/>
        <v>0.1058547419062919</v>
      </c>
      <c r="MJ50" s="75">
        <f t="shared" si="305"/>
        <v>0.13431152977069563</v>
      </c>
      <c r="MK50" s="75">
        <f t="shared" si="305"/>
        <v>0.13824871496103217</v>
      </c>
      <c r="ML50" s="75"/>
      <c r="MM50" s="75"/>
      <c r="MN50" s="75"/>
    </row>
    <row r="51" spans="1:352" x14ac:dyDescent="0.2">
      <c r="A51" s="60" t="s">
        <v>54</v>
      </c>
      <c r="B51" s="71">
        <f t="shared" ref="B51:BA51" si="306">B44</f>
        <v>7.4584756856901961</v>
      </c>
      <c r="C51" s="71">
        <f t="shared" si="306"/>
        <v>7.476127509248407</v>
      </c>
      <c r="D51" s="71">
        <f t="shared" si="306"/>
        <v>0</v>
      </c>
      <c r="E51" s="71">
        <f t="shared" si="306"/>
        <v>0</v>
      </c>
      <c r="F51" s="71">
        <f t="shared" si="306"/>
        <v>0</v>
      </c>
      <c r="G51" s="71">
        <f t="shared" si="306"/>
        <v>0</v>
      </c>
      <c r="H51" s="71">
        <f t="shared" si="306"/>
        <v>0</v>
      </c>
      <c r="I51" s="71">
        <f t="shared" si="306"/>
        <v>0</v>
      </c>
      <c r="J51" s="71">
        <f t="shared" si="306"/>
        <v>0</v>
      </c>
      <c r="K51" s="71">
        <f t="shared" si="306"/>
        <v>0</v>
      </c>
      <c r="L51" s="71">
        <f t="shared" si="306"/>
        <v>7.52725552910114</v>
      </c>
      <c r="M51" s="71">
        <f t="shared" si="306"/>
        <v>7.4625704074320494</v>
      </c>
      <c r="N51" s="71">
        <f t="shared" si="306"/>
        <v>7.4374194296730849</v>
      </c>
      <c r="O51" s="71">
        <f t="shared" si="306"/>
        <v>7.4601913717139716</v>
      </c>
      <c r="P51" s="71">
        <f t="shared" si="306"/>
        <v>0</v>
      </c>
      <c r="Q51" s="71">
        <f t="shared" si="306"/>
        <v>0</v>
      </c>
      <c r="R51" s="71">
        <f t="shared" si="306"/>
        <v>0</v>
      </c>
      <c r="S51" s="71">
        <f t="shared" si="306"/>
        <v>0</v>
      </c>
      <c r="T51" s="71">
        <f t="shared" si="306"/>
        <v>0</v>
      </c>
      <c r="U51" s="71">
        <f t="shared" si="306"/>
        <v>0</v>
      </c>
      <c r="V51" s="71">
        <f t="shared" si="306"/>
        <v>0</v>
      </c>
      <c r="W51" s="71">
        <f t="shared" si="306"/>
        <v>0</v>
      </c>
      <c r="X51" s="71">
        <f t="shared" si="306"/>
        <v>7.4992095672828984</v>
      </c>
      <c r="Y51" s="71">
        <f t="shared" si="306"/>
        <v>7.4364202922880178</v>
      </c>
      <c r="Z51" s="71">
        <f t="shared" si="306"/>
        <v>7.4013041239703652</v>
      </c>
      <c r="AA51" s="71">
        <f t="shared" si="306"/>
        <v>7.4319116755584202</v>
      </c>
      <c r="AB51" s="71">
        <f t="shared" si="306"/>
        <v>0</v>
      </c>
      <c r="AC51" s="71">
        <f t="shared" si="306"/>
        <v>0</v>
      </c>
      <c r="AD51" s="71">
        <f t="shared" si="306"/>
        <v>0</v>
      </c>
      <c r="AE51" s="71">
        <f t="shared" si="306"/>
        <v>0</v>
      </c>
      <c r="AF51" s="71">
        <f t="shared" si="306"/>
        <v>0</v>
      </c>
      <c r="AG51" s="71">
        <f t="shared" si="306"/>
        <v>0</v>
      </c>
      <c r="AH51" s="71">
        <f t="shared" si="306"/>
        <v>0</v>
      </c>
      <c r="AI51" s="71">
        <f t="shared" si="306"/>
        <v>0</v>
      </c>
      <c r="AJ51" s="71">
        <f t="shared" si="306"/>
        <v>7.4629709154616037</v>
      </c>
      <c r="AK51" s="71">
        <f t="shared" si="306"/>
        <v>7.3917719479226047</v>
      </c>
      <c r="AL51" s="71">
        <f t="shared" si="306"/>
        <v>7.3911168643164213</v>
      </c>
      <c r="AM51" s="71">
        <f t="shared" si="306"/>
        <v>7.4231583195859567</v>
      </c>
      <c r="AN51" s="71">
        <f t="shared" si="306"/>
        <v>0</v>
      </c>
      <c r="AO51" s="71">
        <f t="shared" si="306"/>
        <v>0</v>
      </c>
      <c r="AP51" s="71">
        <f t="shared" si="306"/>
        <v>0</v>
      </c>
      <c r="AQ51" s="71">
        <f t="shared" si="306"/>
        <v>0</v>
      </c>
      <c r="AR51" s="71">
        <f t="shared" si="306"/>
        <v>0</v>
      </c>
      <c r="AS51" s="71">
        <f t="shared" si="306"/>
        <v>0</v>
      </c>
      <c r="AT51" s="71">
        <f t="shared" si="306"/>
        <v>0</v>
      </c>
      <c r="AU51" s="71">
        <f t="shared" si="306"/>
        <v>0</v>
      </c>
      <c r="AV51" s="71">
        <f t="shared" si="306"/>
        <v>7.4670659226203426</v>
      </c>
      <c r="AW51" s="71">
        <f t="shared" si="306"/>
        <v>7.39645113889949</v>
      </c>
      <c r="AX51" s="71">
        <f t="shared" si="306"/>
        <v>7.3952084592634826</v>
      </c>
      <c r="AY51" s="71">
        <f t="shared" si="306"/>
        <v>7.4270571977052766</v>
      </c>
      <c r="AZ51" s="71">
        <f t="shared" si="306"/>
        <v>0</v>
      </c>
      <c r="BA51" s="71">
        <f t="shared" si="306"/>
        <v>0</v>
      </c>
      <c r="BB51" s="71">
        <f t="shared" ref="BB51:DM51" si="307">BB44</f>
        <v>0</v>
      </c>
      <c r="BC51" s="71">
        <f t="shared" si="307"/>
        <v>0</v>
      </c>
      <c r="BD51" s="71">
        <f t="shared" si="307"/>
        <v>0</v>
      </c>
      <c r="BE51" s="71">
        <f t="shared" si="307"/>
        <v>0</v>
      </c>
      <c r="BF51" s="71">
        <f t="shared" si="307"/>
        <v>0</v>
      </c>
      <c r="BG51" s="71">
        <f t="shared" si="307"/>
        <v>0</v>
      </c>
      <c r="BH51" s="71">
        <f t="shared" si="307"/>
        <v>7.4680253432073851</v>
      </c>
      <c r="BI51" s="71">
        <f t="shared" si="307"/>
        <v>7.3962979162473825</v>
      </c>
      <c r="BJ51" s="71">
        <f t="shared" si="307"/>
        <v>7.3948518595652679</v>
      </c>
      <c r="BK51" s="71">
        <f t="shared" si="307"/>
        <v>7.4268871176604572</v>
      </c>
      <c r="BL51" s="71">
        <f t="shared" si="307"/>
        <v>0</v>
      </c>
      <c r="BM51" s="71">
        <f t="shared" si="307"/>
        <v>0</v>
      </c>
      <c r="BN51" s="71">
        <f t="shared" si="307"/>
        <v>0</v>
      </c>
      <c r="BO51" s="71">
        <f t="shared" si="307"/>
        <v>0</v>
      </c>
      <c r="BP51" s="71">
        <f t="shared" si="307"/>
        <v>0</v>
      </c>
      <c r="BQ51" s="71">
        <f t="shared" si="307"/>
        <v>0</v>
      </c>
      <c r="BR51" s="71">
        <f t="shared" si="307"/>
        <v>0</v>
      </c>
      <c r="BS51" s="71">
        <f t="shared" si="307"/>
        <v>0</v>
      </c>
      <c r="BT51" s="71">
        <f t="shared" si="307"/>
        <v>7.4681521974263037</v>
      </c>
      <c r="BU51" s="71">
        <f t="shared" si="307"/>
        <v>7.3957564129251523</v>
      </c>
      <c r="BV51" s="71">
        <f t="shared" si="307"/>
        <v>7.393474247143649</v>
      </c>
      <c r="BW51" s="71">
        <f t="shared" si="307"/>
        <v>7.4249990232498888</v>
      </c>
      <c r="BX51" s="71">
        <f t="shared" si="307"/>
        <v>0</v>
      </c>
      <c r="BY51" s="71">
        <f t="shared" si="307"/>
        <v>0</v>
      </c>
      <c r="BZ51" s="71">
        <f t="shared" si="307"/>
        <v>0</v>
      </c>
      <c r="CA51" s="71">
        <f t="shared" si="307"/>
        <v>0</v>
      </c>
      <c r="CB51" s="71">
        <f t="shared" si="307"/>
        <v>0</v>
      </c>
      <c r="CC51" s="71">
        <f t="shared" si="307"/>
        <v>0</v>
      </c>
      <c r="CD51" s="71">
        <f t="shared" si="307"/>
        <v>0</v>
      </c>
      <c r="CE51" s="71">
        <f t="shared" si="307"/>
        <v>0</v>
      </c>
      <c r="CF51" s="71">
        <f t="shared" si="307"/>
        <v>7.4610093430858964</v>
      </c>
      <c r="CG51" s="71">
        <f t="shared" si="307"/>
        <v>7.3874893458673503</v>
      </c>
      <c r="CH51" s="71">
        <f t="shared" si="307"/>
        <v>7.3861165071663413</v>
      </c>
      <c r="CI51" s="71">
        <f t="shared" si="307"/>
        <v>7.4188379188905298</v>
      </c>
      <c r="CJ51" s="71">
        <f t="shared" si="307"/>
        <v>0</v>
      </c>
      <c r="CK51" s="71">
        <f t="shared" si="307"/>
        <v>0</v>
      </c>
      <c r="CL51" s="71">
        <f t="shared" si="307"/>
        <v>0</v>
      </c>
      <c r="CM51" s="71">
        <f t="shared" si="307"/>
        <v>0</v>
      </c>
      <c r="CN51" s="71">
        <f t="shared" si="307"/>
        <v>0</v>
      </c>
      <c r="CO51" s="71">
        <f t="shared" si="307"/>
        <v>0</v>
      </c>
      <c r="CP51" s="71">
        <f t="shared" si="307"/>
        <v>0</v>
      </c>
      <c r="CQ51" s="71">
        <f t="shared" si="307"/>
        <v>0</v>
      </c>
      <c r="CR51" s="71">
        <f t="shared" si="307"/>
        <v>7.4649957376020764</v>
      </c>
      <c r="CS51" s="71">
        <f t="shared" si="307"/>
        <v>7.3919510363429524</v>
      </c>
      <c r="CT51" s="71">
        <f t="shared" si="307"/>
        <v>7.3900607643288341</v>
      </c>
      <c r="CU51" s="71">
        <f t="shared" si="307"/>
        <v>7.4225813361411115</v>
      </c>
      <c r="CV51" s="71">
        <f t="shared" si="307"/>
        <v>0</v>
      </c>
      <c r="CW51" s="71">
        <f t="shared" si="307"/>
        <v>0</v>
      </c>
      <c r="CX51" s="71">
        <f t="shared" si="307"/>
        <v>0</v>
      </c>
      <c r="CY51" s="71">
        <f t="shared" si="307"/>
        <v>0</v>
      </c>
      <c r="CZ51" s="71">
        <f t="shared" si="307"/>
        <v>0</v>
      </c>
      <c r="DA51" s="71">
        <f t="shared" si="307"/>
        <v>0</v>
      </c>
      <c r="DB51" s="71">
        <f t="shared" si="307"/>
        <v>0</v>
      </c>
      <c r="DC51" s="71">
        <f t="shared" si="307"/>
        <v>0</v>
      </c>
      <c r="DD51" s="71">
        <f t="shared" si="307"/>
        <v>7.4662118136286111</v>
      </c>
      <c r="DE51" s="71">
        <f t="shared" si="307"/>
        <v>7.3922690878351833</v>
      </c>
      <c r="DF51" s="71">
        <f t="shared" si="307"/>
        <v>7.3902794690682398</v>
      </c>
      <c r="DG51" s="71">
        <f t="shared" si="307"/>
        <v>7.4230145177183511</v>
      </c>
      <c r="DH51" s="71">
        <f t="shared" si="307"/>
        <v>0</v>
      </c>
      <c r="DI51" s="71">
        <f t="shared" si="307"/>
        <v>0</v>
      </c>
      <c r="DJ51" s="71">
        <f t="shared" si="307"/>
        <v>0</v>
      </c>
      <c r="DK51" s="71">
        <f t="shared" si="307"/>
        <v>0</v>
      </c>
      <c r="DL51" s="71">
        <f t="shared" si="307"/>
        <v>0</v>
      </c>
      <c r="DM51" s="71">
        <f t="shared" si="307"/>
        <v>0</v>
      </c>
      <c r="DN51" s="71">
        <f t="shared" ref="DN51:FY51" si="308">DN44</f>
        <v>0</v>
      </c>
      <c r="DO51" s="71">
        <f t="shared" si="308"/>
        <v>0</v>
      </c>
      <c r="DP51" s="71">
        <f t="shared" si="308"/>
        <v>7.467606180527862</v>
      </c>
      <c r="DQ51" s="71">
        <f t="shared" si="308"/>
        <v>7.3931612660679855</v>
      </c>
      <c r="DR51" s="71">
        <f t="shared" si="308"/>
        <v>7.3903572522429393</v>
      </c>
      <c r="DS51" s="71">
        <f t="shared" si="308"/>
        <v>7.4225797508056974</v>
      </c>
      <c r="DT51" s="71">
        <f t="shared" si="308"/>
        <v>0</v>
      </c>
      <c r="DU51" s="71">
        <f t="shared" si="308"/>
        <v>0</v>
      </c>
      <c r="DV51" s="71">
        <f t="shared" si="308"/>
        <v>0</v>
      </c>
      <c r="DW51" s="71">
        <f t="shared" si="308"/>
        <v>0</v>
      </c>
      <c r="DX51" s="71">
        <f t="shared" si="308"/>
        <v>0</v>
      </c>
      <c r="DY51" s="71">
        <f t="shared" si="308"/>
        <v>0</v>
      </c>
      <c r="DZ51" s="71">
        <f t="shared" si="308"/>
        <v>0</v>
      </c>
      <c r="EA51" s="71">
        <f t="shared" si="308"/>
        <v>0</v>
      </c>
      <c r="EB51" s="71">
        <f t="shared" si="308"/>
        <v>7.4623118859821167</v>
      </c>
      <c r="EC51" s="71">
        <f t="shared" si="308"/>
        <v>7.3868147608310437</v>
      </c>
      <c r="ED51" s="71">
        <f t="shared" si="308"/>
        <v>7.3847092347026182</v>
      </c>
      <c r="EE51" s="71">
        <f t="shared" si="308"/>
        <v>7.4178885712478824</v>
      </c>
      <c r="EF51" s="71">
        <f t="shared" si="308"/>
        <v>0</v>
      </c>
      <c r="EG51" s="71">
        <f t="shared" si="308"/>
        <v>0</v>
      </c>
      <c r="EH51" s="71">
        <f t="shared" si="308"/>
        <v>0</v>
      </c>
      <c r="EI51" s="71">
        <f t="shared" si="308"/>
        <v>0</v>
      </c>
      <c r="EJ51" s="71">
        <f t="shared" si="308"/>
        <v>0</v>
      </c>
      <c r="EK51" s="71">
        <f t="shared" si="308"/>
        <v>0</v>
      </c>
      <c r="EL51" s="71">
        <f t="shared" si="308"/>
        <v>0</v>
      </c>
      <c r="EM51" s="71">
        <f t="shared" si="308"/>
        <v>0</v>
      </c>
      <c r="EN51" s="71">
        <f t="shared" si="308"/>
        <v>7.4653631083433014</v>
      </c>
      <c r="EO51" s="71">
        <f t="shared" si="308"/>
        <v>7.3901424227909231</v>
      </c>
      <c r="EP51" s="71">
        <f t="shared" si="308"/>
        <v>7.3872232824485824</v>
      </c>
      <c r="EQ51" s="71">
        <f t="shared" si="308"/>
        <v>7.4198789461224131</v>
      </c>
      <c r="ER51" s="71">
        <f t="shared" si="308"/>
        <v>0</v>
      </c>
      <c r="ES51" s="71">
        <f t="shared" si="308"/>
        <v>0</v>
      </c>
      <c r="ET51" s="71">
        <f t="shared" si="308"/>
        <v>0</v>
      </c>
      <c r="EU51" s="71">
        <f t="shared" si="308"/>
        <v>0</v>
      </c>
      <c r="EV51" s="71">
        <f t="shared" si="308"/>
        <v>0</v>
      </c>
      <c r="EW51" s="71">
        <f t="shared" si="308"/>
        <v>0</v>
      </c>
      <c r="EX51" s="71">
        <f t="shared" si="308"/>
        <v>0</v>
      </c>
      <c r="EY51" s="71">
        <f t="shared" si="308"/>
        <v>0</v>
      </c>
      <c r="EZ51" s="71">
        <f t="shared" si="308"/>
        <v>7.4621689396524662</v>
      </c>
      <c r="FA51" s="71">
        <f t="shared" si="308"/>
        <v>7.3859209996997608</v>
      </c>
      <c r="FB51" s="71">
        <f t="shared" si="308"/>
        <v>7.3829527563722914</v>
      </c>
      <c r="FC51" s="71">
        <f t="shared" si="308"/>
        <v>7.4157926410791815</v>
      </c>
      <c r="FD51" s="71">
        <f t="shared" si="308"/>
        <v>0</v>
      </c>
      <c r="FE51" s="71">
        <f t="shared" si="308"/>
        <v>0</v>
      </c>
      <c r="FF51" s="71">
        <f t="shared" si="308"/>
        <v>0</v>
      </c>
      <c r="FG51" s="71">
        <f t="shared" si="308"/>
        <v>0</v>
      </c>
      <c r="FH51" s="71">
        <f t="shared" si="308"/>
        <v>0</v>
      </c>
      <c r="FI51" s="71">
        <f t="shared" si="308"/>
        <v>0</v>
      </c>
      <c r="FJ51" s="71">
        <f t="shared" si="308"/>
        <v>0</v>
      </c>
      <c r="FK51" s="71">
        <f t="shared" si="308"/>
        <v>0</v>
      </c>
      <c r="FL51" s="71">
        <f t="shared" si="308"/>
        <v>7.4592087187443612</v>
      </c>
      <c r="FM51" s="71">
        <f t="shared" si="308"/>
        <v>7.3826070340478624</v>
      </c>
      <c r="FN51" s="71">
        <f t="shared" si="308"/>
        <v>7.3791064311069183</v>
      </c>
      <c r="FO51" s="71">
        <f t="shared" si="308"/>
        <v>7.4116431843668789</v>
      </c>
      <c r="FP51" s="71">
        <f t="shared" si="308"/>
        <v>0</v>
      </c>
      <c r="FQ51" s="71">
        <f t="shared" si="308"/>
        <v>0</v>
      </c>
      <c r="FR51" s="71">
        <f t="shared" si="308"/>
        <v>0</v>
      </c>
      <c r="FS51" s="71">
        <f t="shared" si="308"/>
        <v>0</v>
      </c>
      <c r="FT51" s="71">
        <f t="shared" si="308"/>
        <v>0</v>
      </c>
      <c r="FU51" s="71">
        <f t="shared" si="308"/>
        <v>0</v>
      </c>
      <c r="FV51" s="71">
        <f t="shared" si="308"/>
        <v>0</v>
      </c>
      <c r="FW51" s="71">
        <f t="shared" si="308"/>
        <v>0</v>
      </c>
      <c r="FX51" s="71">
        <f t="shared" si="308"/>
        <v>7.4519920330670235</v>
      </c>
      <c r="FY51" s="71">
        <f t="shared" si="308"/>
        <v>7.3746223713778853</v>
      </c>
      <c r="FZ51" s="71">
        <f t="shared" ref="FZ51:IK51" si="309">FZ44</f>
        <v>7.3721207159487046</v>
      </c>
      <c r="GA51" s="71">
        <f t="shared" si="309"/>
        <v>7.4058883760300516</v>
      </c>
      <c r="GB51" s="71">
        <f t="shared" si="309"/>
        <v>0</v>
      </c>
      <c r="GC51" s="71">
        <f t="shared" si="309"/>
        <v>0</v>
      </c>
      <c r="GD51" s="71">
        <f t="shared" si="309"/>
        <v>0</v>
      </c>
      <c r="GE51" s="71">
        <f t="shared" si="309"/>
        <v>0</v>
      </c>
      <c r="GF51" s="71">
        <f t="shared" si="309"/>
        <v>0</v>
      </c>
      <c r="GG51" s="71">
        <f t="shared" si="309"/>
        <v>0</v>
      </c>
      <c r="GH51" s="71">
        <f t="shared" si="309"/>
        <v>0</v>
      </c>
      <c r="GI51" s="71">
        <f t="shared" si="309"/>
        <v>0</v>
      </c>
      <c r="GJ51" s="71">
        <f t="shared" si="309"/>
        <v>7.4567578992589265</v>
      </c>
      <c r="GK51" s="71">
        <f t="shared" si="309"/>
        <v>7.3799724959952702</v>
      </c>
      <c r="GL51" s="71">
        <f t="shared" si="309"/>
        <v>7.3769577599766514</v>
      </c>
      <c r="GM51" s="71">
        <f t="shared" si="309"/>
        <v>7.4104940633322922</v>
      </c>
      <c r="GN51" s="71">
        <f t="shared" si="309"/>
        <v>0</v>
      </c>
      <c r="GO51" s="71">
        <f t="shared" si="309"/>
        <v>0</v>
      </c>
      <c r="GP51" s="71">
        <f t="shared" si="309"/>
        <v>0</v>
      </c>
      <c r="GQ51" s="71">
        <f t="shared" si="309"/>
        <v>0</v>
      </c>
      <c r="GR51" s="71">
        <f t="shared" si="309"/>
        <v>0</v>
      </c>
      <c r="GS51" s="71">
        <f t="shared" si="309"/>
        <v>0</v>
      </c>
      <c r="GT51" s="71">
        <f t="shared" si="309"/>
        <v>0</v>
      </c>
      <c r="GU51" s="71">
        <f t="shared" si="309"/>
        <v>0</v>
      </c>
      <c r="GV51" s="71">
        <f t="shared" si="309"/>
        <v>7.4585375736988544</v>
      </c>
      <c r="GW51" s="71">
        <f t="shared" si="309"/>
        <v>7.3809305561575185</v>
      </c>
      <c r="GX51" s="71">
        <f t="shared" si="309"/>
        <v>7.3777200992418832</v>
      </c>
      <c r="GY51" s="71">
        <f t="shared" si="309"/>
        <v>7.4113231368638779</v>
      </c>
      <c r="GZ51" s="71">
        <f t="shared" si="309"/>
        <v>0</v>
      </c>
      <c r="HA51" s="71">
        <f t="shared" si="309"/>
        <v>0</v>
      </c>
      <c r="HB51" s="71">
        <f t="shared" si="309"/>
        <v>0</v>
      </c>
      <c r="HC51" s="71">
        <f t="shared" si="309"/>
        <v>0</v>
      </c>
      <c r="HD51" s="71">
        <f t="shared" si="309"/>
        <v>0</v>
      </c>
      <c r="HE51" s="71">
        <f t="shared" si="309"/>
        <v>0</v>
      </c>
      <c r="HF51" s="71">
        <f t="shared" si="309"/>
        <v>0</v>
      </c>
      <c r="HG51" s="71">
        <f t="shared" si="309"/>
        <v>0</v>
      </c>
      <c r="HH51" s="71">
        <f t="shared" si="309"/>
        <v>7.4593165103116377</v>
      </c>
      <c r="HI51" s="71">
        <f t="shared" si="309"/>
        <v>7.3812081742971118</v>
      </c>
      <c r="HJ51" s="71">
        <f t="shared" si="309"/>
        <v>7.3771872831373209</v>
      </c>
      <c r="HK51" s="71">
        <f t="shared" si="309"/>
        <v>7.4101992021705714</v>
      </c>
      <c r="HL51" s="71">
        <f t="shared" si="309"/>
        <v>0</v>
      </c>
      <c r="HM51" s="71">
        <f t="shared" si="309"/>
        <v>0</v>
      </c>
      <c r="HN51" s="71">
        <f t="shared" si="309"/>
        <v>0</v>
      </c>
      <c r="HO51" s="71">
        <f t="shared" si="309"/>
        <v>0</v>
      </c>
      <c r="HP51" s="71">
        <f t="shared" si="309"/>
        <v>0</v>
      </c>
      <c r="HQ51" s="71">
        <f t="shared" si="309"/>
        <v>0</v>
      </c>
      <c r="HR51" s="71">
        <f t="shared" si="309"/>
        <v>0</v>
      </c>
      <c r="HS51" s="71">
        <f t="shared" si="309"/>
        <v>0</v>
      </c>
      <c r="HT51" s="71">
        <f t="shared" si="309"/>
        <v>7.4519881808050403</v>
      </c>
      <c r="HU51" s="71">
        <f t="shared" si="309"/>
        <v>7.3728092960911633</v>
      </c>
      <c r="HV51" s="71">
        <f t="shared" si="309"/>
        <v>7.3696912855427241</v>
      </c>
      <c r="HW51" s="71">
        <f t="shared" si="309"/>
        <v>7.4037999831646033</v>
      </c>
      <c r="HX51" s="71">
        <f t="shared" si="309"/>
        <v>0</v>
      </c>
      <c r="HY51" s="71">
        <f t="shared" si="309"/>
        <v>0</v>
      </c>
      <c r="HZ51" s="71">
        <f t="shared" si="309"/>
        <v>0</v>
      </c>
      <c r="IA51" s="71">
        <f t="shared" si="309"/>
        <v>0</v>
      </c>
      <c r="IB51" s="71">
        <f t="shared" si="309"/>
        <v>0</v>
      </c>
      <c r="IC51" s="71">
        <f t="shared" si="309"/>
        <v>0</v>
      </c>
      <c r="ID51" s="71">
        <f t="shared" si="309"/>
        <v>0</v>
      </c>
      <c r="IE51" s="71">
        <f t="shared" si="309"/>
        <v>0</v>
      </c>
      <c r="IF51" s="71">
        <f t="shared" si="309"/>
        <v>7.4555215656356282</v>
      </c>
      <c r="IG51" s="71">
        <f t="shared" si="309"/>
        <v>7.3770084366418747</v>
      </c>
      <c r="IH51" s="71">
        <f t="shared" si="309"/>
        <v>7.373385338154038</v>
      </c>
      <c r="II51" s="71">
        <f t="shared" si="309"/>
        <v>7.4072191300168715</v>
      </c>
      <c r="IJ51" s="71">
        <f t="shared" si="309"/>
        <v>0</v>
      </c>
      <c r="IK51" s="71">
        <f t="shared" si="309"/>
        <v>0</v>
      </c>
      <c r="IL51" s="71">
        <f t="shared" ref="IL51:KW51" si="310">IL44</f>
        <v>0</v>
      </c>
      <c r="IM51" s="71">
        <f t="shared" si="310"/>
        <v>0</v>
      </c>
      <c r="IN51" s="71">
        <f t="shared" si="310"/>
        <v>0</v>
      </c>
      <c r="IO51" s="71">
        <f t="shared" si="310"/>
        <v>0</v>
      </c>
      <c r="IP51" s="71">
        <f t="shared" si="310"/>
        <v>0</v>
      </c>
      <c r="IQ51" s="71">
        <f t="shared" si="310"/>
        <v>0</v>
      </c>
      <c r="IR51" s="71">
        <f t="shared" si="310"/>
        <v>7.4557976760981655</v>
      </c>
      <c r="IS51" s="71">
        <f t="shared" si="310"/>
        <v>7.3765123401625496</v>
      </c>
      <c r="IT51" s="71">
        <f t="shared" si="310"/>
        <v>7.3727647091977975</v>
      </c>
      <c r="IU51" s="71">
        <f t="shared" si="310"/>
        <v>7.4066810726462275</v>
      </c>
      <c r="IV51" s="71">
        <f t="shared" si="310"/>
        <v>0</v>
      </c>
      <c r="IW51" s="71">
        <f t="shared" si="310"/>
        <v>0</v>
      </c>
      <c r="IX51" s="71">
        <f t="shared" si="310"/>
        <v>0</v>
      </c>
      <c r="IY51" s="71">
        <f t="shared" si="310"/>
        <v>0</v>
      </c>
      <c r="IZ51" s="71">
        <f t="shared" si="310"/>
        <v>0</v>
      </c>
      <c r="JA51" s="71">
        <f t="shared" si="310"/>
        <v>0</v>
      </c>
      <c r="JB51" s="71">
        <f t="shared" si="310"/>
        <v>0</v>
      </c>
      <c r="JC51" s="71">
        <f t="shared" si="310"/>
        <v>0</v>
      </c>
      <c r="JD51" s="71">
        <f t="shared" si="310"/>
        <v>7.4555481603148408</v>
      </c>
      <c r="JE51" s="71">
        <f t="shared" si="310"/>
        <v>7.3758949359142871</v>
      </c>
      <c r="JF51" s="71">
        <f t="shared" si="310"/>
        <v>7.3715313245799718</v>
      </c>
      <c r="JG51" s="71">
        <f t="shared" si="310"/>
        <v>7.4050327845110209</v>
      </c>
      <c r="JH51" s="71">
        <f t="shared" si="310"/>
        <v>0</v>
      </c>
      <c r="JI51" s="71">
        <f t="shared" si="310"/>
        <v>0</v>
      </c>
      <c r="JJ51" s="71">
        <f t="shared" si="310"/>
        <v>0</v>
      </c>
      <c r="JK51" s="71">
        <f t="shared" si="310"/>
        <v>0</v>
      </c>
      <c r="JL51" s="71">
        <f t="shared" si="310"/>
        <v>0</v>
      </c>
      <c r="JM51" s="71">
        <f t="shared" si="310"/>
        <v>0</v>
      </c>
      <c r="JN51" s="71">
        <f t="shared" si="310"/>
        <v>0</v>
      </c>
      <c r="JO51" s="71">
        <f t="shared" si="310"/>
        <v>0</v>
      </c>
      <c r="JP51" s="71">
        <f t="shared" si="310"/>
        <v>7.449849753617694</v>
      </c>
      <c r="JQ51" s="71">
        <f t="shared" si="310"/>
        <v>7.3694199085701921</v>
      </c>
      <c r="JR51" s="71">
        <f t="shared" si="310"/>
        <v>7.3659645324622272</v>
      </c>
      <c r="JS51" s="71">
        <f t="shared" si="310"/>
        <v>7.4005488971618707</v>
      </c>
      <c r="JT51" s="71">
        <f t="shared" si="310"/>
        <v>0</v>
      </c>
      <c r="JU51" s="71">
        <f t="shared" si="310"/>
        <v>0</v>
      </c>
      <c r="JV51" s="71">
        <f t="shared" si="310"/>
        <v>0</v>
      </c>
      <c r="JW51" s="71">
        <f t="shared" si="310"/>
        <v>0</v>
      </c>
      <c r="JX51" s="71">
        <f t="shared" si="310"/>
        <v>0</v>
      </c>
      <c r="JY51" s="71">
        <f t="shared" si="310"/>
        <v>0</v>
      </c>
      <c r="JZ51" s="71">
        <f t="shared" si="310"/>
        <v>0</v>
      </c>
      <c r="KA51" s="71">
        <f t="shared" si="310"/>
        <v>0</v>
      </c>
      <c r="KB51" s="71">
        <f t="shared" si="310"/>
        <v>7.4549190249694268</v>
      </c>
      <c r="KC51" s="71">
        <f t="shared" si="310"/>
        <v>7.3751303674311837</v>
      </c>
      <c r="KD51" s="71">
        <f t="shared" si="310"/>
        <v>7.3710639362821091</v>
      </c>
      <c r="KE51" s="71">
        <f t="shared" si="310"/>
        <v>7.4052436459453839</v>
      </c>
      <c r="KF51" s="71">
        <f t="shared" si="310"/>
        <v>0</v>
      </c>
      <c r="KG51" s="71">
        <f t="shared" si="310"/>
        <v>0</v>
      </c>
      <c r="KH51" s="71">
        <f t="shared" si="310"/>
        <v>0</v>
      </c>
      <c r="KI51" s="71">
        <f t="shared" si="310"/>
        <v>0</v>
      </c>
      <c r="KJ51" s="71">
        <f t="shared" si="310"/>
        <v>0</v>
      </c>
      <c r="KK51" s="71">
        <f t="shared" si="310"/>
        <v>0</v>
      </c>
      <c r="KL51" s="71">
        <f t="shared" si="310"/>
        <v>0</v>
      </c>
      <c r="KM51" s="71">
        <f t="shared" si="310"/>
        <v>0</v>
      </c>
      <c r="KN51" s="71">
        <f t="shared" si="310"/>
        <v>7.4555739373102785</v>
      </c>
      <c r="KO51" s="71">
        <f t="shared" si="310"/>
        <v>7.3749782336182461</v>
      </c>
      <c r="KP51" s="71">
        <f t="shared" si="310"/>
        <v>7.370895145952761</v>
      </c>
      <c r="KQ51" s="71">
        <f t="shared" si="310"/>
        <v>7.4051230153315526</v>
      </c>
      <c r="KR51" s="71">
        <f t="shared" si="310"/>
        <v>0</v>
      </c>
      <c r="KS51" s="71">
        <f t="shared" si="310"/>
        <v>0</v>
      </c>
      <c r="KT51" s="71">
        <f t="shared" si="310"/>
        <v>0</v>
      </c>
      <c r="KU51" s="71">
        <f t="shared" si="310"/>
        <v>0</v>
      </c>
      <c r="KV51" s="71">
        <f t="shared" si="310"/>
        <v>0</v>
      </c>
      <c r="KW51" s="71">
        <f t="shared" si="310"/>
        <v>0</v>
      </c>
      <c r="KX51" s="71">
        <f t="shared" ref="KX51:MK51" si="311">KX44</f>
        <v>0</v>
      </c>
      <c r="KY51" s="71">
        <f t="shared" si="311"/>
        <v>0</v>
      </c>
      <c r="KZ51" s="71">
        <f t="shared" si="311"/>
        <v>7.4556317087999222</v>
      </c>
      <c r="LA51" s="71">
        <f t="shared" si="311"/>
        <v>7.3746900800802244</v>
      </c>
      <c r="LB51" s="71">
        <f t="shared" si="311"/>
        <v>7.3700231744856897</v>
      </c>
      <c r="LC51" s="71">
        <f t="shared" si="311"/>
        <v>7.403834725371933</v>
      </c>
      <c r="LD51" s="71">
        <f t="shared" si="311"/>
        <v>0</v>
      </c>
      <c r="LE51" s="71">
        <f t="shared" si="311"/>
        <v>0</v>
      </c>
      <c r="LF51" s="71">
        <f t="shared" si="311"/>
        <v>0</v>
      </c>
      <c r="LG51" s="71">
        <f t="shared" si="311"/>
        <v>0</v>
      </c>
      <c r="LH51" s="71">
        <f t="shared" si="311"/>
        <v>0</v>
      </c>
      <c r="LI51" s="71">
        <f t="shared" si="311"/>
        <v>0</v>
      </c>
      <c r="LJ51" s="71">
        <f t="shared" si="311"/>
        <v>0</v>
      </c>
      <c r="LK51" s="71">
        <f t="shared" si="311"/>
        <v>0</v>
      </c>
      <c r="LL51" s="71">
        <f t="shared" si="311"/>
        <v>7.4502288903148211</v>
      </c>
      <c r="LM51" s="71">
        <f t="shared" si="311"/>
        <v>7.3685188864043427</v>
      </c>
      <c r="LN51" s="71">
        <f t="shared" si="311"/>
        <v>7.3647883465750468</v>
      </c>
      <c r="LO51" s="71">
        <f t="shared" si="311"/>
        <v>7.3996610065945454</v>
      </c>
      <c r="LP51" s="71">
        <f t="shared" si="311"/>
        <v>0</v>
      </c>
      <c r="LQ51" s="71">
        <f t="shared" si="311"/>
        <v>0</v>
      </c>
      <c r="LR51" s="71">
        <f t="shared" si="311"/>
        <v>0</v>
      </c>
      <c r="LS51" s="71">
        <f t="shared" si="311"/>
        <v>0</v>
      </c>
      <c r="LT51" s="71">
        <f t="shared" si="311"/>
        <v>0</v>
      </c>
      <c r="LU51" s="71">
        <f t="shared" si="311"/>
        <v>0</v>
      </c>
      <c r="LV51" s="71">
        <f t="shared" si="311"/>
        <v>0</v>
      </c>
      <c r="LW51" s="71">
        <f t="shared" si="311"/>
        <v>0</v>
      </c>
      <c r="LX51" s="71">
        <f t="shared" si="311"/>
        <v>7.455405384197574</v>
      </c>
      <c r="LY51" s="71">
        <f t="shared" si="311"/>
        <v>7.3743286497293763</v>
      </c>
      <c r="LZ51" s="71">
        <f t="shared" si="311"/>
        <v>7.3700209219313972</v>
      </c>
      <c r="MA51" s="71">
        <f t="shared" si="311"/>
        <v>7.4044823602220911</v>
      </c>
      <c r="MB51" s="71">
        <f t="shared" si="311"/>
        <v>0</v>
      </c>
      <c r="MC51" s="71">
        <f t="shared" si="311"/>
        <v>0</v>
      </c>
      <c r="MD51" s="71">
        <f t="shared" si="311"/>
        <v>0</v>
      </c>
      <c r="ME51" s="71">
        <f t="shared" si="311"/>
        <v>0</v>
      </c>
      <c r="MF51" s="71">
        <f t="shared" si="311"/>
        <v>0</v>
      </c>
      <c r="MG51" s="71">
        <f t="shared" si="311"/>
        <v>0</v>
      </c>
      <c r="MH51" s="71">
        <f t="shared" si="311"/>
        <v>0</v>
      </c>
      <c r="MI51" s="71">
        <f t="shared" si="311"/>
        <v>0</v>
      </c>
      <c r="MJ51" s="71">
        <f t="shared" si="311"/>
        <v>7.4560875744589534</v>
      </c>
      <c r="MK51" s="71">
        <f t="shared" si="311"/>
        <v>7.3742087386725572</v>
      </c>
      <c r="ML51" s="71"/>
      <c r="MM51" s="71"/>
      <c r="MN51" s="71"/>
    </row>
    <row r="52" spans="1:352" x14ac:dyDescent="0.2">
      <c r="A52" s="60" t="s">
        <v>55</v>
      </c>
      <c r="B52" s="60">
        <f>(B51-B49-B50*B47)/(B46-B47)</f>
        <v>6.1014355496792891E-2</v>
      </c>
      <c r="C52" s="60">
        <f t="shared" ref="C52:BA52" si="312">(C51-C49-C50*C47)/(C46-C47)</f>
        <v>8.0905605526545923E-2</v>
      </c>
      <c r="D52" s="60">
        <f t="shared" si="312"/>
        <v>-0.93325819739441573</v>
      </c>
      <c r="E52" s="60">
        <f t="shared" si="312"/>
        <v>-0.79461126758958811</v>
      </c>
      <c r="F52" s="60">
        <f>(F51-F49-F50*F47)/(F46-F47)</f>
        <v>-0.58543586366300215</v>
      </c>
      <c r="G52" s="60">
        <f t="shared" si="312"/>
        <v>-0.45009939408449379</v>
      </c>
      <c r="H52" s="60">
        <f t="shared" si="312"/>
        <v>-0.18525935724121423</v>
      </c>
      <c r="I52" s="60">
        <f t="shared" si="312"/>
        <v>-7.5088862192370015E-2</v>
      </c>
      <c r="J52" s="60">
        <f t="shared" si="312"/>
        <v>-0.47867267355079851</v>
      </c>
      <c r="K52" s="60">
        <f t="shared" si="312"/>
        <v>-0.75126257181654099</v>
      </c>
      <c r="L52" s="60">
        <f t="shared" si="312"/>
        <v>0.14188951624588381</v>
      </c>
      <c r="M52" s="60">
        <f>(M51-M49-M50*M47)/(M46-M47)</f>
        <v>8.2812420879415802E-2</v>
      </c>
      <c r="N52" s="60">
        <f t="shared" si="312"/>
        <v>6.3934606663385657E-2</v>
      </c>
      <c r="O52" s="60">
        <f t="shared" si="312"/>
        <v>8.4164828266752298E-2</v>
      </c>
      <c r="P52" s="60">
        <f t="shared" si="312"/>
        <v>-0.92642393208073803</v>
      </c>
      <c r="Q52" s="60">
        <f t="shared" si="312"/>
        <v>-0.79360077456391243</v>
      </c>
      <c r="R52" s="60">
        <f t="shared" si="312"/>
        <v>-0.58609735649515382</v>
      </c>
      <c r="S52" s="60">
        <f t="shared" si="312"/>
        <v>-0.46449000933816198</v>
      </c>
      <c r="T52" s="60">
        <f t="shared" si="312"/>
        <v>-0.20029965869901004</v>
      </c>
      <c r="U52" s="60">
        <f t="shared" si="312"/>
        <v>-7.2044417341702638E-2</v>
      </c>
      <c r="V52" s="60">
        <f t="shared" si="312"/>
        <v>-0.4726994047295891</v>
      </c>
      <c r="W52" s="60">
        <f t="shared" si="312"/>
        <v>-0.73965655614101089</v>
      </c>
      <c r="X52" s="60">
        <f t="shared" si="312"/>
        <v>0.14748870174009671</v>
      </c>
      <c r="Y52" s="60">
        <f t="shared" si="312"/>
        <v>9.1075483729903386E-2</v>
      </c>
      <c r="Z52" s="60">
        <f t="shared" si="312"/>
        <v>6.8582802187601821E-2</v>
      </c>
      <c r="AA52" s="60">
        <f t="shared" si="312"/>
        <v>0.10519099543294505</v>
      </c>
      <c r="AB52" s="60">
        <f t="shared" si="312"/>
        <v>-0.93788395557140214</v>
      </c>
      <c r="AC52" s="60">
        <f t="shared" si="312"/>
        <v>-0.78661671869366767</v>
      </c>
      <c r="AD52" s="60">
        <f t="shared" si="312"/>
        <v>-0.57491420737699017</v>
      </c>
      <c r="AE52" s="60">
        <f t="shared" si="312"/>
        <v>-0.46873050377512027</v>
      </c>
      <c r="AF52" s="60">
        <f t="shared" si="312"/>
        <v>-0.19199419868859888</v>
      </c>
      <c r="AG52" s="60">
        <f t="shared" si="312"/>
        <v>-7.1416559000992502E-2</v>
      </c>
      <c r="AH52" s="60">
        <f t="shared" si="312"/>
        <v>-0.47537982722136435</v>
      </c>
      <c r="AI52" s="60">
        <f t="shared" si="312"/>
        <v>-0.74430276611618673</v>
      </c>
      <c r="AJ52" s="60">
        <f t="shared" si="312"/>
        <v>0.14702427858653064</v>
      </c>
      <c r="AK52" s="60">
        <f t="shared" si="312"/>
        <v>0.11331244969747305</v>
      </c>
      <c r="AL52" s="60">
        <f t="shared" si="312"/>
        <v>6.5998228836913669E-2</v>
      </c>
      <c r="AM52" s="60">
        <f t="shared" si="312"/>
        <v>9.0909932578693287E-2</v>
      </c>
      <c r="AN52" s="60">
        <f t="shared" si="312"/>
        <v>-0.91721531969821846</v>
      </c>
      <c r="AO52" s="60">
        <f t="shared" si="312"/>
        <v>-0.78492092221968868</v>
      </c>
      <c r="AP52" s="60">
        <f t="shared" si="312"/>
        <v>-0.57967613162674902</v>
      </c>
      <c r="AQ52" s="60">
        <f t="shared" si="312"/>
        <v>-0.46900073696266442</v>
      </c>
      <c r="AR52" s="60">
        <f t="shared" si="312"/>
        <v>-0.19117754238721035</v>
      </c>
      <c r="AS52" s="60">
        <f t="shared" si="312"/>
        <v>-7.1189659705404237E-2</v>
      </c>
      <c r="AT52" s="60">
        <f t="shared" si="312"/>
        <v>-0.47663858268898229</v>
      </c>
      <c r="AU52" s="60">
        <f t="shared" si="312"/>
        <v>-0.74549278065923807</v>
      </c>
      <c r="AV52" s="60">
        <f t="shared" si="312"/>
        <v>0.15043563696139145</v>
      </c>
      <c r="AW52" s="60">
        <f t="shared" si="312"/>
        <v>0.10928807532101319</v>
      </c>
      <c r="AX52" s="60">
        <f t="shared" si="312"/>
        <v>6.9636361046573628E-2</v>
      </c>
      <c r="AY52" s="60">
        <f t="shared" si="312"/>
        <v>8.8815520443596335E-2</v>
      </c>
      <c r="AZ52" s="60">
        <f t="shared" si="312"/>
        <v>-0.9153942514672696</v>
      </c>
      <c r="BA52" s="60">
        <f t="shared" si="312"/>
        <v>-0.78681612640070231</v>
      </c>
      <c r="BB52" s="60">
        <f t="shared" ref="BB52:DM52" si="313">(BB51-BB49-BB50*BB47)/(BB46-BB47)</f>
        <v>-0.58271733861722341</v>
      </c>
      <c r="BC52" s="60">
        <f t="shared" si="313"/>
        <v>-0.47820819592841468</v>
      </c>
      <c r="BD52" s="60">
        <f t="shared" si="313"/>
        <v>-0.19755002466347335</v>
      </c>
      <c r="BE52" s="60">
        <f t="shared" si="313"/>
        <v>-7.0719536327835494E-2</v>
      </c>
      <c r="BF52" s="60">
        <f t="shared" si="313"/>
        <v>-0.47887033189452077</v>
      </c>
      <c r="BG52" s="60">
        <f t="shared" si="313"/>
        <v>-0.74717389060697648</v>
      </c>
      <c r="BH52" s="60">
        <f t="shared" si="313"/>
        <v>0.14939359877459601</v>
      </c>
      <c r="BI52" s="60">
        <f t="shared" si="313"/>
        <v>0.10932038653989475</v>
      </c>
      <c r="BJ52" s="60">
        <f t="shared" si="313"/>
        <v>7.1179162784503217E-2</v>
      </c>
      <c r="BK52" s="60">
        <f t="shared" si="313"/>
        <v>8.4994719024181542E-2</v>
      </c>
      <c r="BL52" s="60">
        <f t="shared" si="313"/>
        <v>-0.91081334218265131</v>
      </c>
      <c r="BM52" s="60">
        <f t="shared" si="313"/>
        <v>-0.78616323436831936</v>
      </c>
      <c r="BN52" s="60">
        <f t="shared" si="313"/>
        <v>-0.58211075446313587</v>
      </c>
      <c r="BO52" s="60">
        <f t="shared" si="313"/>
        <v>-0.48297998393872849</v>
      </c>
      <c r="BP52" s="60">
        <f t="shared" si="313"/>
        <v>-0.19077654507180397</v>
      </c>
      <c r="BQ52" s="60">
        <f t="shared" si="313"/>
        <v>-7.0456409955669513E-2</v>
      </c>
      <c r="BR52" s="60">
        <f t="shared" si="313"/>
        <v>-0.47904061563742056</v>
      </c>
      <c r="BS52" s="60">
        <f t="shared" si="313"/>
        <v>-0.7456842324519416</v>
      </c>
      <c r="BT52" s="60">
        <f t="shared" si="313"/>
        <v>0.1489870833905432</v>
      </c>
      <c r="BU52" s="60">
        <f t="shared" si="313"/>
        <v>0.11153575705874884</v>
      </c>
      <c r="BV52" s="60">
        <f t="shared" si="313"/>
        <v>7.0702044783179527E-2</v>
      </c>
      <c r="BW52" s="60">
        <f t="shared" si="313"/>
        <v>0.10064901857892521</v>
      </c>
      <c r="BX52" s="60">
        <f t="shared" si="313"/>
        <v>-0.92836809008813315</v>
      </c>
      <c r="BY52" s="60">
        <f t="shared" si="313"/>
        <v>-0.78439741939572039</v>
      </c>
      <c r="BZ52" s="60">
        <f t="shared" si="313"/>
        <v>-0.58128289208329142</v>
      </c>
      <c r="CA52" s="60">
        <f t="shared" si="313"/>
        <v>-0.49610639677982732</v>
      </c>
      <c r="CB52" s="60">
        <f t="shared" si="313"/>
        <v>-0.1829522450239387</v>
      </c>
      <c r="CC52" s="60">
        <f t="shared" si="313"/>
        <v>-7.0071744211270492E-2</v>
      </c>
      <c r="CD52" s="60">
        <f t="shared" si="313"/>
        <v>-0.48121170617665482</v>
      </c>
      <c r="CE52" s="60">
        <f t="shared" si="313"/>
        <v>-0.74725823950661352</v>
      </c>
      <c r="CF52" s="60">
        <f t="shared" si="313"/>
        <v>0.14927580755182973</v>
      </c>
      <c r="CG52" s="60">
        <f t="shared" si="313"/>
        <v>0.10959002798146424</v>
      </c>
      <c r="CH52" s="60">
        <f t="shared" si="313"/>
        <v>6.7205144395319591E-2</v>
      </c>
      <c r="CI52" s="60">
        <f t="shared" si="313"/>
        <v>8.6250879081438095E-2</v>
      </c>
      <c r="CJ52" s="60">
        <f t="shared" si="313"/>
        <v>-0.90895784453835649</v>
      </c>
      <c r="CK52" s="60">
        <f t="shared" si="313"/>
        <v>-0.78584780096600981</v>
      </c>
      <c r="CL52" s="60">
        <f t="shared" si="313"/>
        <v>-0.58196368723225533</v>
      </c>
      <c r="CM52" s="60">
        <f t="shared" si="313"/>
        <v>-0.4891922415238919</v>
      </c>
      <c r="CN52" s="60">
        <f t="shared" si="313"/>
        <v>-0.18351170238555153</v>
      </c>
      <c r="CO52" s="60">
        <f t="shared" si="313"/>
        <v>-6.9830373443233368E-2</v>
      </c>
      <c r="CP52" s="60">
        <f t="shared" si="313"/>
        <v>-0.47861943309574062</v>
      </c>
      <c r="CQ52" s="60">
        <f t="shared" si="313"/>
        <v>-0.75120164124648692</v>
      </c>
      <c r="CR52" s="60">
        <f t="shared" si="313"/>
        <v>0.15372637286799304</v>
      </c>
      <c r="CS52" s="60">
        <f t="shared" si="313"/>
        <v>0.10772563977659974</v>
      </c>
      <c r="CT52" s="60">
        <f t="shared" si="313"/>
        <v>6.9175520943143651E-2</v>
      </c>
      <c r="CU52" s="60">
        <f t="shared" si="313"/>
        <v>8.2738255347942644E-2</v>
      </c>
      <c r="CV52" s="60">
        <f t="shared" si="313"/>
        <v>-0.90589992690648613</v>
      </c>
      <c r="CW52" s="60">
        <f t="shared" si="313"/>
        <v>-0.78545150591638391</v>
      </c>
      <c r="CX52" s="60">
        <f t="shared" si="313"/>
        <v>-0.57933335849776868</v>
      </c>
      <c r="CY52" s="60">
        <f t="shared" si="313"/>
        <v>-0.49257134254967661</v>
      </c>
      <c r="CZ52" s="60">
        <f t="shared" si="313"/>
        <v>-0.1762305122615285</v>
      </c>
      <c r="DA52" s="60">
        <f t="shared" si="313"/>
        <v>-7.0074015132860795E-2</v>
      </c>
      <c r="DB52" s="60">
        <f t="shared" si="313"/>
        <v>-0.480615067300939</v>
      </c>
      <c r="DC52" s="60">
        <f t="shared" si="313"/>
        <v>-0.74805459987283129</v>
      </c>
      <c r="DD52" s="60">
        <f t="shared" si="313"/>
        <v>0.14813634670075412</v>
      </c>
      <c r="DE52" s="60">
        <f t="shared" si="313"/>
        <v>0.11232733545376192</v>
      </c>
      <c r="DF52" s="60">
        <f t="shared" si="313"/>
        <v>6.7387795695651301E-2</v>
      </c>
      <c r="DG52" s="60">
        <f t="shared" si="313"/>
        <v>8.2133318725764431E-2</v>
      </c>
      <c r="DH52" s="60">
        <f t="shared" si="313"/>
        <v>-0.90644938233929673</v>
      </c>
      <c r="DI52" s="60">
        <f t="shared" si="313"/>
        <v>-0.79012698322929731</v>
      </c>
      <c r="DJ52" s="60">
        <f t="shared" si="313"/>
        <v>-0.58086922008968911</v>
      </c>
      <c r="DK52" s="60">
        <f t="shared" si="313"/>
        <v>-0.48980861827081373</v>
      </c>
      <c r="DL52" s="60">
        <f t="shared" si="313"/>
        <v>-0.19709804863495048</v>
      </c>
      <c r="DM52" s="60">
        <f t="shared" si="313"/>
        <v>-7.0068115155670838E-2</v>
      </c>
      <c r="DN52" s="60">
        <f t="shared" ref="DN52:FY52" si="314">(DN51-DN49-DN50*DN47)/(DN46-DN47)</f>
        <v>-0.49547200726877383</v>
      </c>
      <c r="DO52" s="60">
        <f t="shared" si="314"/>
        <v>-0.74645092243861388</v>
      </c>
      <c r="DP52" s="60">
        <f t="shared" si="314"/>
        <v>0.14323488677584084</v>
      </c>
      <c r="DQ52" s="60">
        <f t="shared" si="314"/>
        <v>0.11646152350865334</v>
      </c>
      <c r="DR52" s="60">
        <f t="shared" si="314"/>
        <v>6.7513388411212211E-2</v>
      </c>
      <c r="DS52" s="60">
        <f t="shared" si="314"/>
        <v>9.4343482333043502E-2</v>
      </c>
      <c r="DT52" s="60">
        <f t="shared" si="314"/>
        <v>-0.92679119393892628</v>
      </c>
      <c r="DU52" s="60">
        <f t="shared" si="314"/>
        <v>-0.78809660364732514</v>
      </c>
      <c r="DV52" s="60">
        <f t="shared" si="314"/>
        <v>-0.5833375932512912</v>
      </c>
      <c r="DW52" s="60">
        <f t="shared" si="314"/>
        <v>-0.49670576375174358</v>
      </c>
      <c r="DX52" s="60">
        <f t="shared" si="314"/>
        <v>-0.20096792070287378</v>
      </c>
      <c r="DY52" s="60">
        <f t="shared" si="314"/>
        <v>-6.9894056546231778E-2</v>
      </c>
      <c r="DZ52" s="60">
        <f t="shared" si="314"/>
        <v>-0.50357398631298478</v>
      </c>
      <c r="EA52" s="60">
        <f t="shared" si="314"/>
        <v>-0.7496793304919579</v>
      </c>
      <c r="EB52" s="60">
        <f t="shared" si="314"/>
        <v>0.1476365363674573</v>
      </c>
      <c r="EC52" s="60">
        <f t="shared" si="314"/>
        <v>0.11507597473373567</v>
      </c>
      <c r="ED52" s="60">
        <f t="shared" si="314"/>
        <v>6.7895905075637711E-2</v>
      </c>
      <c r="EE52" s="60">
        <f t="shared" si="314"/>
        <v>7.7676048666272451E-2</v>
      </c>
      <c r="EF52" s="60">
        <f t="shared" si="314"/>
        <v>-0.90587970578358779</v>
      </c>
      <c r="EG52" s="60">
        <f t="shared" si="314"/>
        <v>-0.78797831569123389</v>
      </c>
      <c r="EH52" s="60">
        <f t="shared" si="314"/>
        <v>-0.58085676916515205</v>
      </c>
      <c r="EI52" s="60">
        <f t="shared" si="314"/>
        <v>-0.50060810996650174</v>
      </c>
      <c r="EJ52" s="60">
        <f t="shared" si="314"/>
        <v>-0.2000318145987014</v>
      </c>
      <c r="EK52" s="60">
        <f t="shared" si="314"/>
        <v>-6.9296284491052226E-2</v>
      </c>
      <c r="EL52" s="60">
        <f t="shared" si="314"/>
        <v>-0.50693574282470044</v>
      </c>
      <c r="EM52" s="60">
        <f t="shared" si="314"/>
        <v>-0.7482357188214509</v>
      </c>
      <c r="EN52" s="60">
        <f t="shared" si="314"/>
        <v>0.14848071780156985</v>
      </c>
      <c r="EO52" s="60">
        <f t="shared" si="314"/>
        <v>0.11161717227213876</v>
      </c>
      <c r="EP52" s="60">
        <f t="shared" si="314"/>
        <v>6.7534743646495324E-2</v>
      </c>
      <c r="EQ52" s="60">
        <f t="shared" si="314"/>
        <v>7.6697090117467628E-2</v>
      </c>
      <c r="ER52" s="60">
        <f t="shared" si="314"/>
        <v>-0.90264960157880203</v>
      </c>
      <c r="ES52" s="60">
        <f t="shared" si="314"/>
        <v>-0.78863512167557892</v>
      </c>
      <c r="ET52" s="60">
        <f t="shared" si="314"/>
        <v>-0.57628762682436807</v>
      </c>
      <c r="EU52" s="60">
        <f t="shared" si="314"/>
        <v>-0.50736888421862747</v>
      </c>
      <c r="EV52" s="60">
        <f t="shared" si="314"/>
        <v>-0.19964262397400181</v>
      </c>
      <c r="EW52" s="60">
        <f t="shared" si="314"/>
        <v>-6.8426640963128643E-2</v>
      </c>
      <c r="EX52" s="60">
        <f t="shared" si="314"/>
        <v>-0.51076755252401629</v>
      </c>
      <c r="EY52" s="60">
        <f t="shared" si="314"/>
        <v>-0.75007364714345592</v>
      </c>
      <c r="EZ52" s="60">
        <f t="shared" si="314"/>
        <v>0.15099039529994687</v>
      </c>
      <c r="FA52" s="60">
        <f t="shared" si="314"/>
        <v>0.10828167443822499</v>
      </c>
      <c r="FB52" s="60">
        <f t="shared" si="314"/>
        <v>7.2750643574046342E-2</v>
      </c>
      <c r="FC52" s="60">
        <f t="shared" si="314"/>
        <v>7.1875239717542547E-2</v>
      </c>
      <c r="FD52" s="60">
        <f t="shared" si="314"/>
        <v>-0.89629531616033808</v>
      </c>
      <c r="FE52" s="60">
        <f t="shared" si="314"/>
        <v>-0.789549009717321</v>
      </c>
      <c r="FF52" s="60">
        <f t="shared" si="314"/>
        <v>-0.57205055295133589</v>
      </c>
      <c r="FG52" s="60">
        <f t="shared" si="314"/>
        <v>-0.51384090413860395</v>
      </c>
      <c r="FH52" s="60">
        <f t="shared" si="314"/>
        <v>-0.19676527504821431</v>
      </c>
      <c r="FI52" s="60">
        <f t="shared" si="314"/>
        <v>-6.7854568913373284E-2</v>
      </c>
      <c r="FJ52" s="60">
        <f t="shared" si="314"/>
        <v>-0.51589390274600988</v>
      </c>
      <c r="FK52" s="60">
        <f t="shared" si="314"/>
        <v>-0.75448281455282185</v>
      </c>
      <c r="FL52" s="60">
        <f t="shared" si="314"/>
        <v>0.15179643618613511</v>
      </c>
      <c r="FM52" s="60">
        <f t="shared" si="314"/>
        <v>0.10770412584832924</v>
      </c>
      <c r="FN52" s="60">
        <f t="shared" si="314"/>
        <v>7.3639467838201328E-2</v>
      </c>
      <c r="FO52" s="60">
        <f t="shared" si="314"/>
        <v>8.5367755047320928E-2</v>
      </c>
      <c r="FP52" s="60">
        <f t="shared" si="314"/>
        <v>-0.91807738368331593</v>
      </c>
      <c r="FQ52" s="60">
        <f t="shared" si="314"/>
        <v>-0.7880769094527601</v>
      </c>
      <c r="FR52" s="60">
        <f t="shared" si="314"/>
        <v>-0.57078249099291123</v>
      </c>
      <c r="FS52" s="60">
        <f t="shared" si="314"/>
        <v>-0.52508275875842503</v>
      </c>
      <c r="FT52" s="60">
        <f t="shared" si="314"/>
        <v>-0.1886857984480366</v>
      </c>
      <c r="FU52" s="60">
        <f t="shared" si="314"/>
        <v>-6.7560837265366436E-2</v>
      </c>
      <c r="FV52" s="60">
        <f t="shared" si="314"/>
        <v>-0.51501690224610253</v>
      </c>
      <c r="FW52" s="60">
        <f t="shared" si="314"/>
        <v>-0.75403730802765845</v>
      </c>
      <c r="FX52" s="60">
        <f t="shared" si="314"/>
        <v>0.15009295512580753</v>
      </c>
      <c r="FY52" s="60">
        <f t="shared" si="314"/>
        <v>0.10870904347172226</v>
      </c>
      <c r="FZ52" s="60">
        <f t="shared" ref="FZ52:IK52" si="315">(FZ51-FZ49-FZ50*FZ47)/(FZ46-FZ47)</f>
        <v>7.3331809141558554E-2</v>
      </c>
      <c r="GA52" s="60">
        <f t="shared" si="315"/>
        <v>6.8520559698630912E-2</v>
      </c>
      <c r="GB52" s="60">
        <f t="shared" si="315"/>
        <v>-0.89651911496662851</v>
      </c>
      <c r="GC52" s="60">
        <f t="shared" si="315"/>
        <v>-0.78944731440309834</v>
      </c>
      <c r="GD52" s="60">
        <f t="shared" si="315"/>
        <v>-0.56797518147558868</v>
      </c>
      <c r="GE52" s="60">
        <f t="shared" si="315"/>
        <v>-0.5375390260935673</v>
      </c>
      <c r="GF52" s="60">
        <f t="shared" si="315"/>
        <v>-0.17727780064514745</v>
      </c>
      <c r="GG52" s="60">
        <f t="shared" si="315"/>
        <v>-6.7465213382143951E-2</v>
      </c>
      <c r="GH52" s="60">
        <f t="shared" si="315"/>
        <v>-0.51396682908216906</v>
      </c>
      <c r="GI52" s="60">
        <f t="shared" si="315"/>
        <v>-0.75496346943083104</v>
      </c>
      <c r="GJ52" s="60">
        <f t="shared" si="315"/>
        <v>0.1478368074943591</v>
      </c>
      <c r="GK52" s="60">
        <f t="shared" si="315"/>
        <v>0.11291330571336962</v>
      </c>
      <c r="GL52" s="60">
        <f t="shared" si="315"/>
        <v>7.371759902002914E-2</v>
      </c>
      <c r="GM52" s="60">
        <f t="shared" si="315"/>
        <v>6.774116432679847E-2</v>
      </c>
      <c r="GN52" s="60">
        <f t="shared" si="315"/>
        <v>-0.89681093051824889</v>
      </c>
      <c r="GO52" s="60">
        <f t="shared" si="315"/>
        <v>-0.78961482397812521</v>
      </c>
      <c r="GP52" s="60">
        <f t="shared" si="315"/>
        <v>-0.56935529963769882</v>
      </c>
      <c r="GQ52" s="60">
        <f t="shared" si="315"/>
        <v>-0.54876074048771106</v>
      </c>
      <c r="GR52" s="60">
        <f t="shared" si="315"/>
        <v>-0.18063729239831341</v>
      </c>
      <c r="GS52" s="60">
        <f t="shared" si="315"/>
        <v>-6.752335368742933E-2</v>
      </c>
      <c r="GT52" s="60">
        <f t="shared" si="315"/>
        <v>-0.5284522344759609</v>
      </c>
      <c r="GU52" s="60">
        <f t="shared" si="315"/>
        <v>-0.75473068813969013</v>
      </c>
      <c r="GV52" s="60">
        <f t="shared" si="315"/>
        <v>0.14754753727135292</v>
      </c>
      <c r="GW52" s="60">
        <f t="shared" si="315"/>
        <v>0.10776280032772144</v>
      </c>
      <c r="GX52" s="60">
        <f t="shared" si="315"/>
        <v>7.4179486461665986E-2</v>
      </c>
      <c r="GY52" s="60">
        <f t="shared" si="315"/>
        <v>6.939199176687845E-2</v>
      </c>
      <c r="GZ52" s="60">
        <f t="shared" si="315"/>
        <v>-0.89878454494918714</v>
      </c>
      <c r="HA52" s="60">
        <f t="shared" si="315"/>
        <v>-0.7930126262654501</v>
      </c>
      <c r="HB52" s="60">
        <f t="shared" si="315"/>
        <v>-0.56767589340819069</v>
      </c>
      <c r="HC52" s="60">
        <f t="shared" si="315"/>
        <v>-0.55487918080318566</v>
      </c>
      <c r="HD52" s="60">
        <f t="shared" si="315"/>
        <v>-0.19517351365582397</v>
      </c>
      <c r="HE52" s="60">
        <f t="shared" si="315"/>
        <v>-6.7383882428615566E-2</v>
      </c>
      <c r="HF52" s="60">
        <f t="shared" si="315"/>
        <v>-0.53310199648884748</v>
      </c>
      <c r="HG52" s="60">
        <f t="shared" si="315"/>
        <v>-0.75436703610326228</v>
      </c>
      <c r="HH52" s="60">
        <f t="shared" si="315"/>
        <v>0.14563743301965257</v>
      </c>
      <c r="HI52" s="60">
        <f t="shared" si="315"/>
        <v>0.10801267014189987</v>
      </c>
      <c r="HJ52" s="60">
        <f t="shared" si="315"/>
        <v>7.854238679123908E-2</v>
      </c>
      <c r="HK52" s="60">
        <f t="shared" si="315"/>
        <v>8.4132236260110585E-2</v>
      </c>
      <c r="HL52" s="60">
        <f t="shared" si="315"/>
        <v>-0.91853160407168333</v>
      </c>
      <c r="HM52" s="60">
        <f t="shared" si="315"/>
        <v>-0.792166609122962</v>
      </c>
      <c r="HN52" s="60">
        <f t="shared" si="315"/>
        <v>-0.56414993508330846</v>
      </c>
      <c r="HO52" s="60">
        <f t="shared" si="315"/>
        <v>-0.56397787100183649</v>
      </c>
      <c r="HP52" s="60">
        <f t="shared" si="315"/>
        <v>-0.20541740343646323</v>
      </c>
      <c r="HQ52" s="60">
        <f t="shared" si="315"/>
        <v>-6.6924526485695982E-2</v>
      </c>
      <c r="HR52" s="60">
        <f t="shared" si="315"/>
        <v>-0.55010718799224445</v>
      </c>
      <c r="HS52" s="60">
        <f t="shared" si="315"/>
        <v>-0.75188847268714198</v>
      </c>
      <c r="HT52" s="60">
        <f t="shared" si="315"/>
        <v>0.14546373916246239</v>
      </c>
      <c r="HU52" s="60">
        <f t="shared" si="315"/>
        <v>0.1046139050231254</v>
      </c>
      <c r="HV52" s="60">
        <f t="shared" si="315"/>
        <v>7.876006281874938E-2</v>
      </c>
      <c r="HW52" s="60">
        <f t="shared" si="315"/>
        <v>6.5799934095926355E-2</v>
      </c>
      <c r="HX52" s="60">
        <f t="shared" si="315"/>
        <v>-0.89840151126944423</v>
      </c>
      <c r="HY52" s="60">
        <f t="shared" si="315"/>
        <v>-0.79074723558246485</v>
      </c>
      <c r="HZ52" s="60">
        <f t="shared" si="315"/>
        <v>-0.5648160236963361</v>
      </c>
      <c r="IA52" s="60">
        <f t="shared" si="315"/>
        <v>-0.56798912497721099</v>
      </c>
      <c r="IB52" s="60">
        <f t="shared" si="315"/>
        <v>-0.20245842696503533</v>
      </c>
      <c r="IC52" s="60">
        <f t="shared" si="315"/>
        <v>-6.6572833047891952E-2</v>
      </c>
      <c r="ID52" s="60">
        <f t="shared" si="315"/>
        <v>-0.55556363718942792</v>
      </c>
      <c r="IE52" s="60">
        <f t="shared" si="315"/>
        <v>-0.75227524073773189</v>
      </c>
      <c r="IF52" s="60">
        <f t="shared" si="315"/>
        <v>0.14379178171761872</v>
      </c>
      <c r="IG52" s="60">
        <f t="shared" si="315"/>
        <v>0.11275121921129003</v>
      </c>
      <c r="IH52" s="60">
        <f t="shared" si="315"/>
        <v>7.6278511251553757E-2</v>
      </c>
      <c r="II52" s="60">
        <f t="shared" si="315"/>
        <v>6.8634331709697349E-2</v>
      </c>
      <c r="IJ52" s="60">
        <f t="shared" si="315"/>
        <v>-0.89790918662675734</v>
      </c>
      <c r="IK52" s="60">
        <f t="shared" si="315"/>
        <v>-0.78632304510928641</v>
      </c>
      <c r="IL52" s="60">
        <f t="shared" ref="IL52:KW52" si="316">(IL51-IL49-IL50*IL47)/(IL46-IL47)</f>
        <v>-0.57703689159620042</v>
      </c>
      <c r="IM52" s="60">
        <f t="shared" si="316"/>
        <v>-0.58309206625018184</v>
      </c>
      <c r="IN52" s="60">
        <f t="shared" si="316"/>
        <v>-0.22991173166618975</v>
      </c>
      <c r="IO52" s="60">
        <f t="shared" si="316"/>
        <v>-6.6145853381446171E-2</v>
      </c>
      <c r="IP52" s="60">
        <f t="shared" si="316"/>
        <v>-0.58325550856084019</v>
      </c>
      <c r="IQ52" s="60">
        <f t="shared" si="316"/>
        <v>-0.74568125881382297</v>
      </c>
      <c r="IR52" s="60">
        <f t="shared" si="316"/>
        <v>0.13543286162182572</v>
      </c>
      <c r="IS52" s="60">
        <f t="shared" si="316"/>
        <v>0.10564604177947233</v>
      </c>
      <c r="IT52" s="60">
        <f t="shared" si="316"/>
        <v>7.613988495761273E-2</v>
      </c>
      <c r="IU52" s="60">
        <f t="shared" si="316"/>
        <v>6.8598770133274076E-2</v>
      </c>
      <c r="IV52" s="60">
        <f t="shared" si="316"/>
        <v>-0.89914887920023279</v>
      </c>
      <c r="IW52" s="60">
        <f t="shared" si="316"/>
        <v>-0.78481474260427808</v>
      </c>
      <c r="IX52" s="60">
        <f t="shared" si="316"/>
        <v>-0.57514941200706704</v>
      </c>
      <c r="IY52" s="60">
        <f t="shared" si="316"/>
        <v>-0.57471697673588407</v>
      </c>
      <c r="IZ52" s="60">
        <f t="shared" si="316"/>
        <v>-0.22701443668172439</v>
      </c>
      <c r="JA52" s="60">
        <f t="shared" si="316"/>
        <v>-6.6214409790999254E-2</v>
      </c>
      <c r="JB52" s="60">
        <f t="shared" si="316"/>
        <v>-0.57397323094155173</v>
      </c>
      <c r="JC52" s="60">
        <f t="shared" si="316"/>
        <v>-0.74835434699378689</v>
      </c>
      <c r="JD52" s="60">
        <f t="shared" si="316"/>
        <v>0.13838336038947865</v>
      </c>
      <c r="JE52" s="60">
        <f t="shared" si="316"/>
        <v>0.11095575577165764</v>
      </c>
      <c r="JF52" s="60">
        <f t="shared" si="316"/>
        <v>7.6117448573597299E-2</v>
      </c>
      <c r="JG52" s="60">
        <f t="shared" si="316"/>
        <v>8.2837180566031704E-2</v>
      </c>
      <c r="JH52" s="60">
        <f t="shared" si="316"/>
        <v>-0.91707646565535206</v>
      </c>
      <c r="JI52" s="60">
        <f t="shared" si="316"/>
        <v>-0.78601342668196972</v>
      </c>
      <c r="JJ52" s="60">
        <f t="shared" si="316"/>
        <v>-0.57653079181676747</v>
      </c>
      <c r="JK52" s="60">
        <f t="shared" si="316"/>
        <v>-0.58273271440222485</v>
      </c>
      <c r="JL52" s="60">
        <f t="shared" si="316"/>
        <v>-0.23092025684655071</v>
      </c>
      <c r="JM52" s="60">
        <f t="shared" si="316"/>
        <v>-6.6070613990151197E-2</v>
      </c>
      <c r="JN52" s="60">
        <f t="shared" si="316"/>
        <v>-0.58297169986487263</v>
      </c>
      <c r="JO52" s="60">
        <f t="shared" si="316"/>
        <v>-0.74590740381163678</v>
      </c>
      <c r="JP52" s="60">
        <f t="shared" si="316"/>
        <v>0.13457806938069414</v>
      </c>
      <c r="JQ52" s="60">
        <f t="shared" si="316"/>
        <v>0.10975614127765519</v>
      </c>
      <c r="JR52" s="60">
        <f t="shared" si="316"/>
        <v>7.2187969375785421E-2</v>
      </c>
      <c r="JS52" s="60">
        <f t="shared" si="316"/>
        <v>6.9097209145389832E-2</v>
      </c>
      <c r="JT52" s="60">
        <f t="shared" si="316"/>
        <v>-0.89840123834406094</v>
      </c>
      <c r="JU52" s="60">
        <f t="shared" si="316"/>
        <v>-0.7882778193520632</v>
      </c>
      <c r="JV52" s="60">
        <f t="shared" si="316"/>
        <v>-0.57657473640852619</v>
      </c>
      <c r="JW52" s="60">
        <f t="shared" si="316"/>
        <v>-0.59830340299076012</v>
      </c>
      <c r="JX52" s="60">
        <f t="shared" si="316"/>
        <v>-0.2272406521204684</v>
      </c>
      <c r="JY52" s="60">
        <f t="shared" si="316"/>
        <v>-6.5899087899796135E-2</v>
      </c>
      <c r="JZ52" s="60">
        <f t="shared" si="316"/>
        <v>-0.59273157187265757</v>
      </c>
      <c r="KA52" s="60">
        <f t="shared" si="316"/>
        <v>-0.74718313677331316</v>
      </c>
      <c r="KB52" s="60">
        <f t="shared" si="316"/>
        <v>0.13537003826567456</v>
      </c>
      <c r="KC52" s="60">
        <f t="shared" si="316"/>
        <v>0.11076341207099359</v>
      </c>
      <c r="KD52" s="60">
        <f t="shared" si="316"/>
        <v>7.6272003823089102E-2</v>
      </c>
      <c r="KE52" s="60">
        <f t="shared" si="316"/>
        <v>6.6963135637601034E-2</v>
      </c>
      <c r="KF52" s="60">
        <f t="shared" si="316"/>
        <v>-0.89524721353779579</v>
      </c>
      <c r="KG52" s="60">
        <f t="shared" si="316"/>
        <v>-0.78974597116348666</v>
      </c>
      <c r="KH52" s="60">
        <f t="shared" si="316"/>
        <v>-0.57611460029500527</v>
      </c>
      <c r="KI52" s="60">
        <f t="shared" si="316"/>
        <v>-0.59922558288861416</v>
      </c>
      <c r="KJ52" s="60">
        <f t="shared" si="316"/>
        <v>-0.24563625775449591</v>
      </c>
      <c r="KK52" s="60">
        <f t="shared" si="316"/>
        <v>-6.573474433207406E-2</v>
      </c>
      <c r="KL52" s="60">
        <f t="shared" si="316"/>
        <v>-0.60237584670063005</v>
      </c>
      <c r="KM52" s="60">
        <f t="shared" si="316"/>
        <v>-0.74864807328919913</v>
      </c>
      <c r="KN52" s="60">
        <f t="shared" si="316"/>
        <v>0.13562571437588314</v>
      </c>
      <c r="KO52" s="60">
        <f t="shared" si="316"/>
        <v>0.10902419474844649</v>
      </c>
      <c r="KP52" s="60">
        <f t="shared" si="316"/>
        <v>7.5180731435636972E-2</v>
      </c>
      <c r="KQ52" s="60">
        <f t="shared" si="316"/>
        <v>6.5631964555833075E-2</v>
      </c>
      <c r="KR52" s="60">
        <f t="shared" si="316"/>
        <v>-0.8919450979969733</v>
      </c>
      <c r="KS52" s="60">
        <f t="shared" si="316"/>
        <v>-0.78976799985966328</v>
      </c>
      <c r="KT52" s="60">
        <f t="shared" si="316"/>
        <v>-0.57728235071880352</v>
      </c>
      <c r="KU52" s="60">
        <f t="shared" si="316"/>
        <v>-0.59698294318592615</v>
      </c>
      <c r="KV52" s="60">
        <f t="shared" si="316"/>
        <v>-0.25232401398473525</v>
      </c>
      <c r="KW52" s="60">
        <f t="shared" si="316"/>
        <v>-6.5618148088517347E-2</v>
      </c>
      <c r="KX52" s="60">
        <f t="shared" ref="KX52:MK52" si="317">(KX51-KX49-KX50*KX47)/(KX46-KX47)</f>
        <v>-0.60367115819544892</v>
      </c>
      <c r="KY52" s="60">
        <f t="shared" si="317"/>
        <v>-0.74785998065293136</v>
      </c>
      <c r="KZ52" s="60">
        <f t="shared" si="317"/>
        <v>0.13460035462191161</v>
      </c>
      <c r="LA52" s="60">
        <f t="shared" si="317"/>
        <v>0.11067623151002083</v>
      </c>
      <c r="LB52" s="60">
        <f t="shared" si="317"/>
        <v>7.7512924401257718E-2</v>
      </c>
      <c r="LC52" s="60">
        <f t="shared" si="317"/>
        <v>7.9413499358123349E-2</v>
      </c>
      <c r="LD52" s="60">
        <f t="shared" si="317"/>
        <v>-0.91190629538658463</v>
      </c>
      <c r="LE52" s="60">
        <f t="shared" si="317"/>
        <v>-0.78958621890110126</v>
      </c>
      <c r="LF52" s="60">
        <f t="shared" si="317"/>
        <v>-0.57767892635386653</v>
      </c>
      <c r="LG52" s="60">
        <f t="shared" si="317"/>
        <v>-0.60312623765921158</v>
      </c>
      <c r="LH52" s="60">
        <f t="shared" si="317"/>
        <v>-0.26088639034404065</v>
      </c>
      <c r="LI52" s="60">
        <f t="shared" si="317"/>
        <v>-6.5442740942871322E-2</v>
      </c>
      <c r="LJ52" s="60">
        <f t="shared" si="317"/>
        <v>-0.62568663592144513</v>
      </c>
      <c r="LK52" s="60">
        <f t="shared" si="317"/>
        <v>-0.74894562708328916</v>
      </c>
      <c r="LL52" s="60">
        <f t="shared" si="317"/>
        <v>0.13628433913215332</v>
      </c>
      <c r="LM52" s="60">
        <f t="shared" si="317"/>
        <v>0.10360143676371791</v>
      </c>
      <c r="LN52" s="60">
        <f t="shared" si="317"/>
        <v>7.8705743687988258E-2</v>
      </c>
      <c r="LO52" s="60">
        <f t="shared" si="317"/>
        <v>6.1098512564826332E-2</v>
      </c>
      <c r="LP52" s="60">
        <f t="shared" si="317"/>
        <v>-0.89209239811472385</v>
      </c>
      <c r="LQ52" s="60">
        <f t="shared" si="317"/>
        <v>-0.79072000055576475</v>
      </c>
      <c r="LR52" s="60">
        <f t="shared" si="317"/>
        <v>-0.57539073298177124</v>
      </c>
      <c r="LS52" s="60">
        <f t="shared" si="317"/>
        <v>-0.61154695104123302</v>
      </c>
      <c r="LT52" s="60">
        <f t="shared" si="317"/>
        <v>-0.27007254495908417</v>
      </c>
      <c r="LU52" s="60">
        <f t="shared" si="317"/>
        <v>-6.5304209089277851E-2</v>
      </c>
      <c r="LV52" s="60">
        <f t="shared" si="317"/>
        <v>-0.6331227216793085</v>
      </c>
      <c r="LW52" s="60">
        <f t="shared" si="317"/>
        <v>-0.7494686498355253</v>
      </c>
      <c r="LX52" s="60">
        <f t="shared" si="317"/>
        <v>0.13623621751729637</v>
      </c>
      <c r="LY52" s="60">
        <f t="shared" si="317"/>
        <v>0.10215274627664085</v>
      </c>
      <c r="LZ52" s="60">
        <f t="shared" si="317"/>
        <v>8.1845413374915646E-2</v>
      </c>
      <c r="MA52" s="60">
        <f t="shared" si="317"/>
        <v>6.0618846180088504E-2</v>
      </c>
      <c r="MB52" s="60">
        <f t="shared" si="317"/>
        <v>-0.89002897451891749</v>
      </c>
      <c r="MC52" s="60">
        <f t="shared" si="317"/>
        <v>-0.79288656471052243</v>
      </c>
      <c r="MD52" s="60">
        <f t="shared" si="317"/>
        <v>-0.57164878526606178</v>
      </c>
      <c r="ME52" s="60">
        <f t="shared" si="317"/>
        <v>-0.61650813381719316</v>
      </c>
      <c r="MF52" s="60">
        <f t="shared" si="317"/>
        <v>-0.27853933739175135</v>
      </c>
      <c r="MG52" s="60">
        <f t="shared" si="317"/>
        <v>-6.5208946296858417E-2</v>
      </c>
      <c r="MH52" s="60">
        <f t="shared" si="317"/>
        <v>-0.65025264103139235</v>
      </c>
      <c r="MI52" s="60">
        <f t="shared" si="317"/>
        <v>-0.74550278802041758</v>
      </c>
      <c r="MJ52" s="60">
        <f t="shared" si="317"/>
        <v>0.13467730520597079</v>
      </c>
      <c r="MK52" s="60">
        <f t="shared" si="317"/>
        <v>9.9909901498540191E-2</v>
      </c>
      <c r="ML52" s="60"/>
      <c r="MM52" s="60"/>
      <c r="MN52" s="60"/>
    </row>
    <row r="53" spans="1:352" ht="13.5" thickBot="1" x14ac:dyDescent="0.25">
      <c r="A53" s="76"/>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1:352" ht="13.5" thickBot="1" x14ac:dyDescent="0.25">
      <c r="A54" s="77" t="s">
        <v>56</v>
      </c>
      <c r="B54" s="78">
        <f t="shared" ref="B54:BA54" si="318">B34</f>
        <v>0.52663381732257675</v>
      </c>
      <c r="C54" s="78">
        <f t="shared" si="318"/>
        <v>0.5826629322577993</v>
      </c>
      <c r="D54" s="78">
        <f t="shared" si="318"/>
        <v>0.52610860768139756</v>
      </c>
      <c r="E54" s="78">
        <f t="shared" si="318"/>
        <v>0.54374354626166754</v>
      </c>
      <c r="F54" s="78">
        <f t="shared" si="318"/>
        <v>0.52605861142979748</v>
      </c>
      <c r="G54" s="78">
        <f t="shared" si="318"/>
        <v>0.54344366253033038</v>
      </c>
      <c r="H54" s="78">
        <f t="shared" si="318"/>
        <v>0.52576791251930288</v>
      </c>
      <c r="I54" s="78">
        <f t="shared" si="318"/>
        <v>0.52562203534659013</v>
      </c>
      <c r="J54" s="78">
        <f t="shared" si="318"/>
        <v>0.54252059863147284</v>
      </c>
      <c r="K54" s="78">
        <f t="shared" si="318"/>
        <v>0.52334650632376645</v>
      </c>
      <c r="L54" s="78">
        <f t="shared" si="318"/>
        <v>0.53936164282245791</v>
      </c>
      <c r="M54" s="78">
        <f t="shared" si="318"/>
        <v>0.52107212149061899</v>
      </c>
      <c r="N54" s="78">
        <f t="shared" si="318"/>
        <v>0.50527460656432444</v>
      </c>
      <c r="O54" s="78">
        <f t="shared" si="318"/>
        <v>0.55903097031662996</v>
      </c>
      <c r="P54" s="78">
        <f t="shared" si="318"/>
        <v>0.50476921362185156</v>
      </c>
      <c r="Q54" s="78">
        <f t="shared" si="318"/>
        <v>0.52168648876889345</v>
      </c>
      <c r="R54" s="78">
        <f t="shared" si="318"/>
        <v>0.50471996111774153</v>
      </c>
      <c r="S54" s="78">
        <f t="shared" si="318"/>
        <v>0.52140214450271527</v>
      </c>
      <c r="T54" s="78">
        <f t="shared" si="318"/>
        <v>0.5044467843274465</v>
      </c>
      <c r="U54" s="78">
        <f t="shared" si="318"/>
        <v>0.50431092139191847</v>
      </c>
      <c r="V54" s="78">
        <f t="shared" si="318"/>
        <v>0.52053449286562303</v>
      </c>
      <c r="W54" s="78">
        <f t="shared" si="318"/>
        <v>0.50215921176612988</v>
      </c>
      <c r="X54" s="78">
        <f t="shared" si="318"/>
        <v>0.51754568884666141</v>
      </c>
      <c r="Y54" s="78">
        <f t="shared" si="318"/>
        <v>0.50000947241086746</v>
      </c>
      <c r="Z54" s="78">
        <f t="shared" si="318"/>
        <v>0.50080284181274759</v>
      </c>
      <c r="AA54" s="78">
        <f t="shared" si="318"/>
        <v>0.53499165262773762</v>
      </c>
      <c r="AB54" s="78">
        <f t="shared" si="318"/>
        <v>0.50032640545979956</v>
      </c>
      <c r="AC54" s="78">
        <f t="shared" si="318"/>
        <v>0.51710246559300421</v>
      </c>
      <c r="AD54" s="78">
        <f t="shared" si="318"/>
        <v>0.500294433986889</v>
      </c>
      <c r="AE54" s="78">
        <f t="shared" si="318"/>
        <v>0.51684005454930959</v>
      </c>
      <c r="AF54" s="78">
        <f t="shared" si="318"/>
        <v>0.50004182214649817</v>
      </c>
      <c r="AG54" s="78">
        <f t="shared" si="318"/>
        <v>0.49991591300694749</v>
      </c>
      <c r="AH54" s="78">
        <f t="shared" si="318"/>
        <v>0.51601156494328226</v>
      </c>
      <c r="AI54" s="78">
        <f t="shared" si="318"/>
        <v>0.49782035257513629</v>
      </c>
      <c r="AJ54" s="78">
        <f t="shared" si="318"/>
        <v>0.51309519529829417</v>
      </c>
      <c r="AK54" s="78">
        <f t="shared" si="318"/>
        <v>0.49572511202544134</v>
      </c>
      <c r="AL54" s="78">
        <f t="shared" si="318"/>
        <v>0.49915777743214496</v>
      </c>
      <c r="AM54" s="78">
        <f t="shared" si="318"/>
        <v>0.55228900491039989</v>
      </c>
      <c r="AN54" s="78">
        <f t="shared" si="318"/>
        <v>0.49870072882805666</v>
      </c>
      <c r="AO54" s="78">
        <f t="shared" si="318"/>
        <v>0.51542732456549112</v>
      </c>
      <c r="AP54" s="78">
        <f t="shared" si="318"/>
        <v>0.49868229782503481</v>
      </c>
      <c r="AQ54" s="78">
        <f t="shared" si="318"/>
        <v>0.51518220156328054</v>
      </c>
      <c r="AR54" s="78">
        <f t="shared" si="318"/>
        <v>0.4984451945337196</v>
      </c>
      <c r="AS54" s="78">
        <f t="shared" si="318"/>
        <v>0.4983276179378297</v>
      </c>
      <c r="AT54" s="78">
        <f t="shared" si="318"/>
        <v>0.51438455784000192</v>
      </c>
      <c r="AU54" s="78">
        <f t="shared" si="318"/>
        <v>0.49627367049137833</v>
      </c>
      <c r="AV54" s="78">
        <f t="shared" si="318"/>
        <v>0.51152223939087615</v>
      </c>
      <c r="AW54" s="78">
        <f t="shared" si="318"/>
        <v>0.49421965032777088</v>
      </c>
      <c r="AX54" s="78">
        <f t="shared" si="318"/>
        <v>0.49576591805341708</v>
      </c>
      <c r="AY54" s="78">
        <f t="shared" si="318"/>
        <v>0.54855350628007937</v>
      </c>
      <c r="AZ54" s="78">
        <f t="shared" si="318"/>
        <v>0.49534206407780523</v>
      </c>
      <c r="BA54" s="78">
        <f t="shared" si="318"/>
        <v>0.51196817538799844</v>
      </c>
      <c r="BB54" s="78">
        <f t="shared" ref="BB54:DM54" si="319">BB34</f>
        <v>0.49534848955098648</v>
      </c>
      <c r="BC54" s="78">
        <f t="shared" si="319"/>
        <v>0.51175268532393892</v>
      </c>
      <c r="BD54" s="78">
        <f t="shared" si="319"/>
        <v>0.49514062244156215</v>
      </c>
      <c r="BE54" s="78">
        <f t="shared" si="319"/>
        <v>0.4950367542948485</v>
      </c>
      <c r="BF54" s="78">
        <f t="shared" si="319"/>
        <v>0.51100561166615954</v>
      </c>
      <c r="BG54" s="78">
        <f t="shared" si="319"/>
        <v>0.49304083281586086</v>
      </c>
      <c r="BH54" s="78">
        <f t="shared" si="319"/>
        <v>0.50821507525861387</v>
      </c>
      <c r="BI54" s="78">
        <f t="shared" si="319"/>
        <v>0.49104371969154531</v>
      </c>
      <c r="BJ54" s="78">
        <f t="shared" si="319"/>
        <v>0.49391535909812734</v>
      </c>
      <c r="BK54" s="78">
        <f t="shared" si="319"/>
        <v>0.54651129886465211</v>
      </c>
      <c r="BL54" s="78">
        <f t="shared" si="319"/>
        <v>0.49349928041892543</v>
      </c>
      <c r="BM54" s="78">
        <f t="shared" si="319"/>
        <v>0.51006233038842375</v>
      </c>
      <c r="BN54" s="78">
        <f t="shared" si="319"/>
        <v>0.49350503849401528</v>
      </c>
      <c r="BO54" s="78">
        <f t="shared" si="319"/>
        <v>0.50984872224525479</v>
      </c>
      <c r="BP54" s="78">
        <f t="shared" si="319"/>
        <v>0.49329840773899075</v>
      </c>
      <c r="BQ54" s="78">
        <f t="shared" si="319"/>
        <v>0.49319486968968657</v>
      </c>
      <c r="BR54" s="78">
        <f t="shared" si="319"/>
        <v>0.50910872740795776</v>
      </c>
      <c r="BS54" s="78">
        <f t="shared" si="319"/>
        <v>0.49122560258611081</v>
      </c>
      <c r="BT54" s="78">
        <f t="shared" si="319"/>
        <v>0.50635541420300667</v>
      </c>
      <c r="BU54" s="78">
        <f t="shared" si="319"/>
        <v>0.48925388838619044</v>
      </c>
      <c r="BV54" s="78">
        <f t="shared" si="319"/>
        <v>0.49127471548918156</v>
      </c>
      <c r="BW54" s="78">
        <f t="shared" si="319"/>
        <v>0.52483734793093351</v>
      </c>
      <c r="BX54" s="78">
        <f t="shared" si="319"/>
        <v>0.49084537126725258</v>
      </c>
      <c r="BY54" s="78">
        <f t="shared" si="319"/>
        <v>0.50730879133509987</v>
      </c>
      <c r="BZ54" s="78">
        <f t="shared" si="319"/>
        <v>0.49083347149098877</v>
      </c>
      <c r="CA54" s="78">
        <f t="shared" si="319"/>
        <v>0.50708043448675144</v>
      </c>
      <c r="CB54" s="78">
        <f t="shared" si="319"/>
        <v>0.49061258045669687</v>
      </c>
      <c r="CC54" s="78">
        <f t="shared" si="319"/>
        <v>0.49050220947889345</v>
      </c>
      <c r="CD54" s="78">
        <f t="shared" si="319"/>
        <v>0.50632597921312883</v>
      </c>
      <c r="CE54" s="78">
        <f t="shared" si="319"/>
        <v>0.48854756606201932</v>
      </c>
      <c r="CF54" s="78">
        <f t="shared" si="319"/>
        <v>0.50359933443592475</v>
      </c>
      <c r="CG54" s="78">
        <f t="shared" si="319"/>
        <v>0.48659117506757571</v>
      </c>
      <c r="CH54" s="78">
        <f t="shared" si="319"/>
        <v>0.48957263001116857</v>
      </c>
      <c r="CI54" s="78">
        <f t="shared" si="319"/>
        <v>0.54170232642922811</v>
      </c>
      <c r="CJ54" s="78">
        <f t="shared" si="319"/>
        <v>0.48915041783821778</v>
      </c>
      <c r="CK54" s="78">
        <f t="shared" si="319"/>
        <v>0.5055559130351549</v>
      </c>
      <c r="CL54" s="78">
        <f t="shared" si="319"/>
        <v>0.48913868459766308</v>
      </c>
      <c r="CM54" s="78">
        <f t="shared" si="319"/>
        <v>0.50533075195154609</v>
      </c>
      <c r="CN54" s="78">
        <f t="shared" si="319"/>
        <v>0.48892088380987836</v>
      </c>
      <c r="CO54" s="78">
        <f t="shared" si="319"/>
        <v>0.4888126141026336</v>
      </c>
      <c r="CP54" s="78">
        <f t="shared" si="319"/>
        <v>0.50458741511746308</v>
      </c>
      <c r="CQ54" s="78">
        <f t="shared" si="319"/>
        <v>0.48688521204936186</v>
      </c>
      <c r="CR54" s="78">
        <f t="shared" si="319"/>
        <v>0.50189924149800935</v>
      </c>
      <c r="CS54" s="78">
        <f t="shared" si="319"/>
        <v>0.48495647337067366</v>
      </c>
      <c r="CT54" s="78">
        <f t="shared" si="319"/>
        <v>0.49126557287259709</v>
      </c>
      <c r="CU54" s="78">
        <f t="shared" si="319"/>
        <v>0.5435795565508561</v>
      </c>
      <c r="CV54" s="78">
        <f t="shared" si="319"/>
        <v>0.49084744332223296</v>
      </c>
      <c r="CW54" s="78">
        <f t="shared" si="319"/>
        <v>0.50730994670857399</v>
      </c>
      <c r="CX54" s="78">
        <f t="shared" si="319"/>
        <v>0.49083801169420743</v>
      </c>
      <c r="CY54" s="78">
        <f t="shared" si="319"/>
        <v>0.50708923210057322</v>
      </c>
      <c r="CZ54" s="78">
        <f t="shared" si="319"/>
        <v>0.49062451007180952</v>
      </c>
      <c r="DA54" s="78">
        <f t="shared" si="319"/>
        <v>0.49051810593002554</v>
      </c>
      <c r="DB54" s="78">
        <f t="shared" si="319"/>
        <v>0.50635452085639054</v>
      </c>
      <c r="DC54" s="78">
        <f t="shared" si="319"/>
        <v>0.48860629471410322</v>
      </c>
      <c r="DD54" s="78">
        <f t="shared" si="319"/>
        <v>0.50368717872698243</v>
      </c>
      <c r="DE54" s="78">
        <f t="shared" si="319"/>
        <v>0.48669241852075895</v>
      </c>
      <c r="DF54" s="78">
        <f t="shared" si="319"/>
        <v>0.491226913364396</v>
      </c>
      <c r="DG54" s="78">
        <f t="shared" si="319"/>
        <v>0.54354010439080935</v>
      </c>
      <c r="DH54" s="78">
        <f t="shared" si="319"/>
        <v>0.49081258826642971</v>
      </c>
      <c r="DI54" s="78">
        <f t="shared" si="319"/>
        <v>0.50727174436056344</v>
      </c>
      <c r="DJ54" s="78">
        <f t="shared" si="319"/>
        <v>0.49080050969898131</v>
      </c>
      <c r="DK54" s="78">
        <f t="shared" si="319"/>
        <v>0.50704879071148712</v>
      </c>
      <c r="DL54" s="78">
        <f t="shared" si="319"/>
        <v>0.49058484268199642</v>
      </c>
      <c r="DM54" s="78">
        <f t="shared" si="319"/>
        <v>0.49047680608969585</v>
      </c>
      <c r="DN54" s="78">
        <f t="shared" ref="DN54:FY54" si="320">DN34</f>
        <v>0.50631494103510499</v>
      </c>
      <c r="DO54" s="78">
        <f t="shared" si="320"/>
        <v>0.48858050899700495</v>
      </c>
      <c r="DP54" s="78">
        <f t="shared" si="320"/>
        <v>0.50367133068579606</v>
      </c>
      <c r="DQ54" s="78">
        <f t="shared" si="320"/>
        <v>0.4866831626303178</v>
      </c>
      <c r="DR54" s="78">
        <f t="shared" si="320"/>
        <v>0.48998539884512071</v>
      </c>
      <c r="DS54" s="78">
        <f t="shared" si="320"/>
        <v>0.52347355019316977</v>
      </c>
      <c r="DT54" s="78">
        <f t="shared" si="320"/>
        <v>0.48957636340444266</v>
      </c>
      <c r="DU54" s="78">
        <f t="shared" si="320"/>
        <v>0.50599417273056391</v>
      </c>
      <c r="DV54" s="78">
        <f t="shared" si="320"/>
        <v>0.48956769100673658</v>
      </c>
      <c r="DW54" s="78">
        <f t="shared" si="320"/>
        <v>0.50577966091261317</v>
      </c>
      <c r="DX54" s="78">
        <f t="shared" si="320"/>
        <v>0.48936127026623083</v>
      </c>
      <c r="DY54" s="78">
        <f t="shared" si="320"/>
        <v>0.48925839582362241</v>
      </c>
      <c r="DZ54" s="78">
        <f t="shared" si="320"/>
        <v>0.5050668636957798</v>
      </c>
      <c r="EA54" s="78">
        <f t="shared" si="320"/>
        <v>0.48739414652643626</v>
      </c>
      <c r="EB54" s="78">
        <f t="shared" si="320"/>
        <v>0.50246429655911384</v>
      </c>
      <c r="EC54" s="78">
        <f t="shared" si="320"/>
        <v>0.48552858957360495</v>
      </c>
      <c r="ED54" s="78">
        <f t="shared" si="320"/>
        <v>0.48577472552131984</v>
      </c>
      <c r="EE54" s="78">
        <f t="shared" si="320"/>
        <v>0.5375166090372544</v>
      </c>
      <c r="EF54" s="78">
        <f t="shared" si="320"/>
        <v>0.48537915000057513</v>
      </c>
      <c r="EG54" s="78">
        <f t="shared" si="320"/>
        <v>0.50165797078524166</v>
      </c>
      <c r="EH54" s="78">
        <f t="shared" si="320"/>
        <v>0.48537489428126823</v>
      </c>
      <c r="EI54" s="78">
        <f t="shared" si="320"/>
        <v>0.50145018710299538</v>
      </c>
      <c r="EJ54" s="78">
        <f t="shared" si="320"/>
        <v>0.48517389657634952</v>
      </c>
      <c r="EK54" s="78">
        <f t="shared" si="320"/>
        <v>0.48507399143736563</v>
      </c>
      <c r="EL54" s="78">
        <f t="shared" si="320"/>
        <v>0.5007527888603156</v>
      </c>
      <c r="EM54" s="78">
        <f t="shared" si="320"/>
        <v>0.48324526723215588</v>
      </c>
      <c r="EN54" s="78">
        <f t="shared" si="320"/>
        <v>0.49819933783364301</v>
      </c>
      <c r="EO54" s="78">
        <f t="shared" si="320"/>
        <v>0.48141510314281355</v>
      </c>
      <c r="EP54" s="78">
        <f t="shared" si="320"/>
        <v>0.47965696389677942</v>
      </c>
      <c r="EQ54" s="78">
        <f t="shared" si="320"/>
        <v>0.53075137620299873</v>
      </c>
      <c r="ER54" s="78">
        <f t="shared" si="320"/>
        <v>0.47927286150977016</v>
      </c>
      <c r="ES54" s="78">
        <f t="shared" si="320"/>
        <v>0.49534752160530593</v>
      </c>
      <c r="ET54" s="78">
        <f t="shared" si="320"/>
        <v>0.47927234146317543</v>
      </c>
      <c r="EU54" s="78">
        <f t="shared" si="320"/>
        <v>0.49514922783079096</v>
      </c>
      <c r="EV54" s="78">
        <f t="shared" si="320"/>
        <v>0.47908156054320689</v>
      </c>
      <c r="EW54" s="78">
        <f t="shared" si="320"/>
        <v>0.47898648674190053</v>
      </c>
      <c r="EX54" s="78">
        <f t="shared" si="320"/>
        <v>0.49447600061738339</v>
      </c>
      <c r="EY54" s="78">
        <f t="shared" si="320"/>
        <v>0.47720475589391903</v>
      </c>
      <c r="EZ54" s="78">
        <f t="shared" si="320"/>
        <v>0.4919863137997022</v>
      </c>
      <c r="FA54" s="78">
        <f t="shared" si="320"/>
        <v>0.47542139084849822</v>
      </c>
      <c r="FB54" s="78">
        <f t="shared" si="320"/>
        <v>0.47562296648779134</v>
      </c>
      <c r="FC54" s="78">
        <f t="shared" si="320"/>
        <v>0.52629395102134369</v>
      </c>
      <c r="FD54" s="78">
        <f t="shared" si="320"/>
        <v>0.47525144473428926</v>
      </c>
      <c r="FE54" s="78">
        <f t="shared" si="320"/>
        <v>0.49119290680401678</v>
      </c>
      <c r="FF54" s="78">
        <f t="shared" si="320"/>
        <v>0.47525604049252951</v>
      </c>
      <c r="FG54" s="78">
        <f t="shared" si="320"/>
        <v>0.49100347441548137</v>
      </c>
      <c r="FH54" s="78">
        <f t="shared" si="320"/>
        <v>0.47507329996725889</v>
      </c>
      <c r="FI54" s="78">
        <f t="shared" si="320"/>
        <v>0.474981982393613</v>
      </c>
      <c r="FJ54" s="78">
        <f t="shared" si="320"/>
        <v>0.4903492378692636</v>
      </c>
      <c r="FK54" s="78">
        <f t="shared" si="320"/>
        <v>0.47323637901539173</v>
      </c>
      <c r="FL54" s="78">
        <f t="shared" si="320"/>
        <v>0.48790843681183038</v>
      </c>
      <c r="FM54" s="78">
        <f t="shared" si="320"/>
        <v>0.47148948643136551</v>
      </c>
      <c r="FN54" s="78">
        <f t="shared" si="320"/>
        <v>0.47353574920967823</v>
      </c>
      <c r="FO54" s="78">
        <f t="shared" si="320"/>
        <v>0.50592131280766572</v>
      </c>
      <c r="FP54" s="78">
        <f t="shared" si="320"/>
        <v>0.47317496467440856</v>
      </c>
      <c r="FQ54" s="78">
        <f t="shared" si="320"/>
        <v>0.48904894083206762</v>
      </c>
      <c r="FR54" s="78">
        <f t="shared" si="320"/>
        <v>0.47318553851790179</v>
      </c>
      <c r="FS54" s="78">
        <f t="shared" si="320"/>
        <v>0.48886891253846182</v>
      </c>
      <c r="FT54" s="78">
        <f t="shared" si="320"/>
        <v>0.47301188524491539</v>
      </c>
      <c r="FU54" s="78">
        <f t="shared" si="320"/>
        <v>0.47292586085756505</v>
      </c>
      <c r="FV54" s="78">
        <f t="shared" si="320"/>
        <v>0.48823466816708705</v>
      </c>
      <c r="FW54" s="78">
        <f t="shared" si="320"/>
        <v>0.4712119201298236</v>
      </c>
      <c r="FX54" s="78">
        <f t="shared" si="320"/>
        <v>0.48583526245029329</v>
      </c>
      <c r="FY54" s="78">
        <f t="shared" si="320"/>
        <v>0.46949647739459055</v>
      </c>
      <c r="FZ54" s="78">
        <f t="shared" ref="FZ54:IK54" si="321">FZ34</f>
        <v>0.47284031849377656</v>
      </c>
      <c r="GA54" s="78">
        <f t="shared" si="321"/>
        <v>0.52322693075040372</v>
      </c>
      <c r="GB54" s="78">
        <f t="shared" si="321"/>
        <v>0.47248995011493405</v>
      </c>
      <c r="GC54" s="78">
        <f t="shared" si="321"/>
        <v>0.48834307599906979</v>
      </c>
      <c r="GD54" s="78">
        <f t="shared" si="321"/>
        <v>0.47250638537948897</v>
      </c>
      <c r="GE54" s="78">
        <f t="shared" si="321"/>
        <v>0.48817066554993543</v>
      </c>
      <c r="GF54" s="78">
        <f t="shared" si="321"/>
        <v>0.47233959563461902</v>
      </c>
      <c r="GG54" s="78">
        <f t="shared" si="321"/>
        <v>0.47225649367500766</v>
      </c>
      <c r="GH54" s="78">
        <f t="shared" si="321"/>
        <v>0.48755048148748276</v>
      </c>
      <c r="GI54" s="78">
        <f t="shared" si="321"/>
        <v>0.47056549899202926</v>
      </c>
      <c r="GJ54" s="78">
        <f t="shared" si="321"/>
        <v>0.48518094517081695</v>
      </c>
      <c r="GK54" s="78">
        <f t="shared" si="321"/>
        <v>0.46887185773876416</v>
      </c>
      <c r="GL54" s="78">
        <f t="shared" si="321"/>
        <v>0.47322901694783742</v>
      </c>
      <c r="GM54" s="78">
        <f t="shared" si="321"/>
        <v>0.52366180196353362</v>
      </c>
      <c r="GN54" s="78">
        <f t="shared" si="321"/>
        <v>0.47288557958238109</v>
      </c>
      <c r="GO54" s="78">
        <f t="shared" si="321"/>
        <v>0.48875254658070755</v>
      </c>
      <c r="GP54" s="78">
        <f t="shared" si="321"/>
        <v>0.47290533224178588</v>
      </c>
      <c r="GQ54" s="78">
        <f t="shared" si="321"/>
        <v>0.48858516871727942</v>
      </c>
      <c r="GR54" s="78">
        <f t="shared" si="321"/>
        <v>0.47274390263010518</v>
      </c>
      <c r="GS54" s="78">
        <f t="shared" si="321"/>
        <v>0.47266347581200535</v>
      </c>
      <c r="GT54" s="78">
        <f t="shared" si="321"/>
        <v>0.48797633064090273</v>
      </c>
      <c r="GU54" s="78">
        <f t="shared" si="321"/>
        <v>0.47099060831526507</v>
      </c>
      <c r="GV54" s="78">
        <f t="shared" si="321"/>
        <v>0.48563115732572554</v>
      </c>
      <c r="GW54" s="78">
        <f t="shared" si="321"/>
        <v>0.4693154353066728</v>
      </c>
      <c r="GX54" s="78">
        <f t="shared" si="321"/>
        <v>0.47222878033264137</v>
      </c>
      <c r="GY54" s="78">
        <f t="shared" si="321"/>
        <v>0.52256015092297392</v>
      </c>
      <c r="GZ54" s="78">
        <f t="shared" si="321"/>
        <v>0.47189409950815209</v>
      </c>
      <c r="HA54" s="78">
        <f t="shared" si="321"/>
        <v>0.487729873685043</v>
      </c>
      <c r="HB54" s="78">
        <f t="shared" si="321"/>
        <v>0.47191900100459994</v>
      </c>
      <c r="HC54" s="78">
        <f t="shared" si="321"/>
        <v>0.48756992585603071</v>
      </c>
      <c r="HD54" s="78">
        <f t="shared" si="321"/>
        <v>0.47176475167142923</v>
      </c>
      <c r="HE54" s="78">
        <f t="shared" si="321"/>
        <v>0.47168717700030893</v>
      </c>
      <c r="HF54" s="78">
        <f t="shared" si="321"/>
        <v>0.4869754574040514</v>
      </c>
      <c r="HG54" s="78">
        <f t="shared" si="321"/>
        <v>0.4700373381511424</v>
      </c>
      <c r="HH54" s="78">
        <f t="shared" si="321"/>
        <v>0.48465885408419163</v>
      </c>
      <c r="HI54" s="78">
        <f t="shared" si="321"/>
        <v>0.46838312692439854</v>
      </c>
      <c r="HJ54" s="78">
        <f t="shared" si="321"/>
        <v>0.46901962461325974</v>
      </c>
      <c r="HK54" s="78">
        <f t="shared" si="321"/>
        <v>0.50111387747341607</v>
      </c>
      <c r="HL54" s="78">
        <f t="shared" si="321"/>
        <v>0.46868878524444191</v>
      </c>
      <c r="HM54" s="78">
        <f t="shared" si="321"/>
        <v>0.48441455236125186</v>
      </c>
      <c r="HN54" s="78">
        <f t="shared" si="321"/>
        <v>0.46870944903041939</v>
      </c>
      <c r="HO54" s="78">
        <f t="shared" si="321"/>
        <v>0.48425166969057909</v>
      </c>
      <c r="HP54" s="78">
        <f t="shared" si="321"/>
        <v>0.46855139338619506</v>
      </c>
      <c r="HQ54" s="78">
        <f t="shared" si="321"/>
        <v>0.46847168539987188</v>
      </c>
      <c r="HR54" s="78">
        <f t="shared" si="321"/>
        <v>0.4836556993677722</v>
      </c>
      <c r="HS54" s="78">
        <f t="shared" si="321"/>
        <v>0.46684029003131827</v>
      </c>
      <c r="HT54" s="78">
        <f t="shared" si="321"/>
        <v>0.48136832045414191</v>
      </c>
      <c r="HU54" s="78">
        <f t="shared" si="321"/>
        <v>0.46520506772784365</v>
      </c>
      <c r="HV54" s="78">
        <f t="shared" si="321"/>
        <v>0.46655754141077876</v>
      </c>
      <c r="HW54" s="78">
        <f t="shared" si="321"/>
        <v>0.51628549232533316</v>
      </c>
      <c r="HX54" s="78">
        <f t="shared" si="321"/>
        <v>0.46622667676826546</v>
      </c>
      <c r="HY54" s="78">
        <f t="shared" si="321"/>
        <v>0.481866949176468</v>
      </c>
      <c r="HZ54" s="78">
        <f t="shared" si="321"/>
        <v>0.46624420365954267</v>
      </c>
      <c r="IA54" s="78">
        <f t="shared" si="321"/>
        <v>0.48170492180702623</v>
      </c>
      <c r="IB54" s="78">
        <f t="shared" si="321"/>
        <v>0.46608792925792769</v>
      </c>
      <c r="IC54" s="78">
        <f t="shared" si="321"/>
        <v>0.46600983133524365</v>
      </c>
      <c r="ID54" s="78">
        <f t="shared" si="321"/>
        <v>0.48111793572651584</v>
      </c>
      <c r="IE54" s="78">
        <f t="shared" si="321"/>
        <v>0.46440258701827775</v>
      </c>
      <c r="IF54" s="78">
        <f t="shared" si="321"/>
        <v>0.47886497366027864</v>
      </c>
      <c r="IG54" s="78">
        <f t="shared" si="321"/>
        <v>0.46279238890300661</v>
      </c>
      <c r="IH54" s="78">
        <f t="shared" si="321"/>
        <v>0.46355842189179686</v>
      </c>
      <c r="II54" s="78">
        <f t="shared" si="321"/>
        <v>0.51297006530538158</v>
      </c>
      <c r="IJ54" s="78">
        <f t="shared" si="321"/>
        <v>0.46323449735099398</v>
      </c>
      <c r="IK54" s="78">
        <f t="shared" si="321"/>
        <v>0.47877398962162693</v>
      </c>
      <c r="IL54" s="78">
        <f t="shared" ref="IL54:KW54" si="322">IL34</f>
        <v>0.46325222213752548</v>
      </c>
      <c r="IM54" s="78">
        <f t="shared" si="322"/>
        <v>0.47861444472526266</v>
      </c>
      <c r="IN54" s="78">
        <f t="shared" si="322"/>
        <v>0.46309834160223612</v>
      </c>
      <c r="IO54" s="78">
        <f t="shared" si="322"/>
        <v>0.46302097367012324</v>
      </c>
      <c r="IP54" s="78">
        <f t="shared" si="322"/>
        <v>0.47803596330857839</v>
      </c>
      <c r="IQ54" s="78">
        <f t="shared" si="322"/>
        <v>0.46143736884357323</v>
      </c>
      <c r="IR54" s="78">
        <f t="shared" si="322"/>
        <v>0.47581594724486725</v>
      </c>
      <c r="IS54" s="78">
        <f t="shared" si="322"/>
        <v>0.45985031036192736</v>
      </c>
      <c r="IT54" s="78">
        <f t="shared" si="322"/>
        <v>0.46404195651525648</v>
      </c>
      <c r="IU54" s="78">
        <f t="shared" si="322"/>
        <v>0.51350638838630036</v>
      </c>
      <c r="IV54" s="78">
        <f t="shared" si="322"/>
        <v>0.46371826285200357</v>
      </c>
      <c r="IW54" s="78">
        <f t="shared" si="322"/>
        <v>0.47927215078391722</v>
      </c>
      <c r="IX54" s="78">
        <f t="shared" si="322"/>
        <v>0.46373399715921948</v>
      </c>
      <c r="IY54" s="78">
        <f t="shared" si="322"/>
        <v>0.47911147028447709</v>
      </c>
      <c r="IZ54" s="78">
        <f t="shared" si="322"/>
        <v>0.46357855202924791</v>
      </c>
      <c r="JA54" s="78">
        <f t="shared" si="322"/>
        <v>0.46350086853699479</v>
      </c>
      <c r="JB54" s="78">
        <f t="shared" si="322"/>
        <v>0.47853372073115569</v>
      </c>
      <c r="JC54" s="78">
        <f t="shared" si="322"/>
        <v>0.46192739099707891</v>
      </c>
      <c r="JD54" s="78">
        <f t="shared" si="322"/>
        <v>0.47632871278245775</v>
      </c>
      <c r="JE54" s="78">
        <f t="shared" si="322"/>
        <v>0.46035042217642996</v>
      </c>
      <c r="JF54" s="78">
        <f t="shared" si="322"/>
        <v>0.46303309708405832</v>
      </c>
      <c r="JG54" s="78">
        <f t="shared" si="322"/>
        <v>0.49472255718744901</v>
      </c>
      <c r="JH54" s="78">
        <f t="shared" si="322"/>
        <v>0.46271113158870503</v>
      </c>
      <c r="JI54" s="78">
        <f t="shared" si="322"/>
        <v>0.47822991282093735</v>
      </c>
      <c r="JJ54" s="78">
        <f t="shared" si="322"/>
        <v>0.46272577747450627</v>
      </c>
      <c r="JK54" s="78">
        <f t="shared" si="322"/>
        <v>0.47807005401565911</v>
      </c>
      <c r="JL54" s="78">
        <f t="shared" si="322"/>
        <v>0.4625715845060927</v>
      </c>
      <c r="JM54" s="78">
        <f t="shared" si="322"/>
        <v>0.4624942979310584</v>
      </c>
      <c r="JN54" s="78">
        <f t="shared" si="322"/>
        <v>0.47749818180821896</v>
      </c>
      <c r="JO54" s="78">
        <f t="shared" si="322"/>
        <v>0.46093807540044263</v>
      </c>
      <c r="JP54" s="78">
        <f t="shared" si="322"/>
        <v>0.47531729741634121</v>
      </c>
      <c r="JQ54" s="78">
        <f t="shared" si="322"/>
        <v>0.45937875721931187</v>
      </c>
      <c r="JR54" s="78">
        <f t="shared" si="322"/>
        <v>0.46182041697372384</v>
      </c>
      <c r="JS54" s="78">
        <f t="shared" si="322"/>
        <v>0.51105198158671983</v>
      </c>
      <c r="JT54" s="78">
        <f t="shared" si="322"/>
        <v>0.46150346772112699</v>
      </c>
      <c r="JU54" s="78">
        <f t="shared" si="322"/>
        <v>0.47698138173886595</v>
      </c>
      <c r="JV54" s="78">
        <f t="shared" si="322"/>
        <v>0.46151930485103243</v>
      </c>
      <c r="JW54" s="78">
        <f t="shared" si="322"/>
        <v>0.47682520719166921</v>
      </c>
      <c r="JX54" s="78">
        <f t="shared" si="322"/>
        <v>0.46136866988315639</v>
      </c>
      <c r="JY54" s="78">
        <f t="shared" si="322"/>
        <v>0.46129361529857299</v>
      </c>
      <c r="JZ54" s="78">
        <f t="shared" si="322"/>
        <v>0.47626354482095257</v>
      </c>
      <c r="KA54" s="78">
        <f t="shared" si="322"/>
        <v>0.45975766551149638</v>
      </c>
      <c r="KB54" s="78">
        <f t="shared" si="322"/>
        <v>0.47411046178998301</v>
      </c>
      <c r="KC54" s="78">
        <f t="shared" si="322"/>
        <v>0.45821897415469381</v>
      </c>
      <c r="KD54" s="78">
        <f t="shared" si="322"/>
        <v>0.46064892712144917</v>
      </c>
      <c r="KE54" s="78">
        <f t="shared" si="322"/>
        <v>0.50975974276680314</v>
      </c>
      <c r="KF54" s="78">
        <f t="shared" si="322"/>
        <v>0.4603390996837336</v>
      </c>
      <c r="KG54" s="78">
        <f t="shared" si="322"/>
        <v>0.47577899757413705</v>
      </c>
      <c r="KH54" s="78">
        <f t="shared" si="322"/>
        <v>0.46035878728616791</v>
      </c>
      <c r="KI54" s="78">
        <f t="shared" si="322"/>
        <v>0.47562964864192914</v>
      </c>
      <c r="KJ54" s="78">
        <f t="shared" si="322"/>
        <v>0.46021474875148533</v>
      </c>
      <c r="KK54" s="78">
        <f t="shared" si="322"/>
        <v>0.46014321032451844</v>
      </c>
      <c r="KL54" s="78">
        <f t="shared" si="322"/>
        <v>0.4750820685373347</v>
      </c>
      <c r="KM54" s="78">
        <f t="shared" si="322"/>
        <v>0.45862959160314143</v>
      </c>
      <c r="KN54" s="78">
        <f t="shared" si="322"/>
        <v>0.47295868232973937</v>
      </c>
      <c r="KO54" s="78">
        <f t="shared" si="322"/>
        <v>0.4571135448602538</v>
      </c>
      <c r="KP54" s="78">
        <f t="shared" si="322"/>
        <v>0.45980275375026836</v>
      </c>
      <c r="KQ54" s="78">
        <f t="shared" si="322"/>
        <v>0.50882886628895463</v>
      </c>
      <c r="KR54" s="78">
        <f t="shared" si="322"/>
        <v>0.45950276891467551</v>
      </c>
      <c r="KS54" s="78">
        <f t="shared" si="322"/>
        <v>0.47491747033311416</v>
      </c>
      <c r="KT54" s="78">
        <f t="shared" si="322"/>
        <v>0.4595293396492019</v>
      </c>
      <c r="KU54" s="78">
        <f t="shared" si="322"/>
        <v>0.47477697669302704</v>
      </c>
      <c r="KV54" s="78">
        <f t="shared" si="322"/>
        <v>0.45939386102085616</v>
      </c>
      <c r="KW54" s="78">
        <f t="shared" si="322"/>
        <v>0.45932703661962143</v>
      </c>
      <c r="KX54" s="78">
        <f t="shared" ref="KX54:MK54" si="323">KX34</f>
        <v>0.47424641435382681</v>
      </c>
      <c r="KY54" s="78">
        <f t="shared" si="323"/>
        <v>0.45783674322412693</v>
      </c>
      <c r="KZ54" s="78">
        <f t="shared" si="323"/>
        <v>0.47215316297484566</v>
      </c>
      <c r="LA54" s="78">
        <f t="shared" si="323"/>
        <v>0.45634429646838132</v>
      </c>
      <c r="LB54" s="78">
        <f t="shared" si="323"/>
        <v>0.45853594340478604</v>
      </c>
      <c r="LC54" s="78">
        <f t="shared" si="323"/>
        <v>0.4899365665957976</v>
      </c>
      <c r="LD54" s="78">
        <f t="shared" si="323"/>
        <v>0.45824847516550898</v>
      </c>
      <c r="LE54" s="78">
        <f t="shared" si="323"/>
        <v>0.4736252670662458</v>
      </c>
      <c r="LF54" s="78">
        <f t="shared" si="323"/>
        <v>0.45828438898215834</v>
      </c>
      <c r="LG54" s="78">
        <f t="shared" si="323"/>
        <v>0.47349627367333191</v>
      </c>
      <c r="LH54" s="78">
        <f t="shared" si="323"/>
        <v>0.45816046632190061</v>
      </c>
      <c r="LI54" s="78">
        <f t="shared" si="323"/>
        <v>0.45809918660009924</v>
      </c>
      <c r="LJ54" s="78">
        <f t="shared" si="323"/>
        <v>0.47298732306887437</v>
      </c>
      <c r="LK54" s="78">
        <f t="shared" si="323"/>
        <v>0.45663554959741715</v>
      </c>
      <c r="LL54" s="78">
        <f t="shared" si="323"/>
        <v>0.47092750048363491</v>
      </c>
      <c r="LM54" s="78">
        <f t="shared" si="323"/>
        <v>0.45517000129223678</v>
      </c>
      <c r="LN54" s="78">
        <f t="shared" si="323"/>
        <v>0.45752012587418622</v>
      </c>
      <c r="LO54" s="78">
        <f t="shared" si="323"/>
        <v>0.50631826709769923</v>
      </c>
      <c r="LP54" s="78">
        <f t="shared" si="323"/>
        <v>0.45724689563879461</v>
      </c>
      <c r="LQ54" s="78">
        <f t="shared" si="323"/>
        <v>0.47259552826219792</v>
      </c>
      <c r="LR54" s="78">
        <f t="shared" si="323"/>
        <v>0.45729414545712771</v>
      </c>
      <c r="LS54" s="78">
        <f t="shared" si="323"/>
        <v>0.47247994911229757</v>
      </c>
      <c r="LT54" s="78">
        <f t="shared" si="323"/>
        <v>0.45718405550778196</v>
      </c>
      <c r="LU54" s="78">
        <f t="shared" si="323"/>
        <v>0.45712946362494494</v>
      </c>
      <c r="LV54" s="78">
        <f t="shared" si="323"/>
        <v>0.47199629546646837</v>
      </c>
      <c r="LW54" s="78">
        <f t="shared" si="323"/>
        <v>0.45569440221124879</v>
      </c>
      <c r="LX54" s="78">
        <f t="shared" si="323"/>
        <v>0.46997093083884789</v>
      </c>
      <c r="LY54" s="78">
        <f t="shared" si="323"/>
        <v>0.45425677213656196</v>
      </c>
      <c r="LZ54" s="78">
        <f t="shared" si="323"/>
        <v>0.45679851987098469</v>
      </c>
      <c r="MA54" s="78">
        <f t="shared" si="323"/>
        <v>0.50552905351357524</v>
      </c>
      <c r="MB54" s="78">
        <f t="shared" si="323"/>
        <v>0.45654204330030362</v>
      </c>
      <c r="MC54" s="78">
        <f t="shared" si="323"/>
        <v>0.4718732769613776</v>
      </c>
      <c r="MD54" s="78">
        <f t="shared" si="323"/>
        <v>0.45660345115227491</v>
      </c>
      <c r="ME54" s="78">
        <f t="shared" si="323"/>
        <v>0.4717743095990537</v>
      </c>
      <c r="MF54" s="78">
        <f t="shared" si="323"/>
        <v>0.45650898437484033</v>
      </c>
      <c r="MG54" s="78">
        <f t="shared" si="323"/>
        <v>0.45646262407800892</v>
      </c>
      <c r="MH54" s="78">
        <f t="shared" si="323"/>
        <v>0.47131861963793631</v>
      </c>
      <c r="MI54" s="78">
        <f t="shared" si="323"/>
        <v>0.45505613035978676</v>
      </c>
      <c r="MJ54" s="78">
        <f t="shared" si="323"/>
        <v>0.46932759833585425</v>
      </c>
      <c r="MK54" s="78">
        <f t="shared" si="323"/>
        <v>0.45364725493632824</v>
      </c>
      <c r="ML54" s="78"/>
      <c r="MM54" s="78"/>
      <c r="MN54" s="78"/>
    </row>
    <row r="55" spans="1:352" ht="13.5" thickBot="1" x14ac:dyDescent="0.25">
      <c r="A55" s="77" t="s">
        <v>57</v>
      </c>
      <c r="B55" s="78">
        <f t="shared" ref="B55:BA55" si="324">MAX(B52,0)</f>
        <v>6.1014355496792891E-2</v>
      </c>
      <c r="C55" s="78">
        <f t="shared" si="324"/>
        <v>8.0905605526545923E-2</v>
      </c>
      <c r="D55" s="78">
        <f t="shared" si="324"/>
        <v>0</v>
      </c>
      <c r="E55" s="78">
        <f t="shared" si="324"/>
        <v>0</v>
      </c>
      <c r="F55" s="78">
        <f t="shared" si="324"/>
        <v>0</v>
      </c>
      <c r="G55" s="78">
        <f t="shared" si="324"/>
        <v>0</v>
      </c>
      <c r="H55" s="78">
        <f t="shared" si="324"/>
        <v>0</v>
      </c>
      <c r="I55" s="78">
        <f t="shared" si="324"/>
        <v>0</v>
      </c>
      <c r="J55" s="78">
        <f t="shared" si="324"/>
        <v>0</v>
      </c>
      <c r="K55" s="78">
        <f t="shared" si="324"/>
        <v>0</v>
      </c>
      <c r="L55" s="78">
        <f t="shared" si="324"/>
        <v>0.14188951624588381</v>
      </c>
      <c r="M55" s="78">
        <f t="shared" si="324"/>
        <v>8.2812420879415802E-2</v>
      </c>
      <c r="N55" s="78">
        <f t="shared" si="324"/>
        <v>6.3934606663385657E-2</v>
      </c>
      <c r="O55" s="78">
        <f t="shared" si="324"/>
        <v>8.4164828266752298E-2</v>
      </c>
      <c r="P55" s="78">
        <f t="shared" si="324"/>
        <v>0</v>
      </c>
      <c r="Q55" s="78">
        <f t="shared" si="324"/>
        <v>0</v>
      </c>
      <c r="R55" s="78">
        <f t="shared" si="324"/>
        <v>0</v>
      </c>
      <c r="S55" s="78">
        <f t="shared" si="324"/>
        <v>0</v>
      </c>
      <c r="T55" s="78">
        <f t="shared" si="324"/>
        <v>0</v>
      </c>
      <c r="U55" s="78">
        <f t="shared" si="324"/>
        <v>0</v>
      </c>
      <c r="V55" s="78">
        <f t="shared" si="324"/>
        <v>0</v>
      </c>
      <c r="W55" s="78">
        <f t="shared" si="324"/>
        <v>0</v>
      </c>
      <c r="X55" s="78">
        <f t="shared" si="324"/>
        <v>0.14748870174009671</v>
      </c>
      <c r="Y55" s="78">
        <f t="shared" si="324"/>
        <v>9.1075483729903386E-2</v>
      </c>
      <c r="Z55" s="78">
        <f t="shared" si="324"/>
        <v>6.8582802187601821E-2</v>
      </c>
      <c r="AA55" s="78">
        <f t="shared" si="324"/>
        <v>0.10519099543294505</v>
      </c>
      <c r="AB55" s="78">
        <f t="shared" si="324"/>
        <v>0</v>
      </c>
      <c r="AC55" s="78">
        <f t="shared" si="324"/>
        <v>0</v>
      </c>
      <c r="AD55" s="78">
        <f t="shared" si="324"/>
        <v>0</v>
      </c>
      <c r="AE55" s="78">
        <f t="shared" si="324"/>
        <v>0</v>
      </c>
      <c r="AF55" s="78">
        <f t="shared" si="324"/>
        <v>0</v>
      </c>
      <c r="AG55" s="78">
        <f t="shared" si="324"/>
        <v>0</v>
      </c>
      <c r="AH55" s="78">
        <f t="shared" si="324"/>
        <v>0</v>
      </c>
      <c r="AI55" s="78">
        <f t="shared" si="324"/>
        <v>0</v>
      </c>
      <c r="AJ55" s="78">
        <f t="shared" si="324"/>
        <v>0.14702427858653064</v>
      </c>
      <c r="AK55" s="78">
        <f t="shared" si="324"/>
        <v>0.11331244969747305</v>
      </c>
      <c r="AL55" s="78">
        <f t="shared" si="324"/>
        <v>6.5998228836913669E-2</v>
      </c>
      <c r="AM55" s="78">
        <f t="shared" si="324"/>
        <v>9.0909932578693287E-2</v>
      </c>
      <c r="AN55" s="78">
        <f t="shared" si="324"/>
        <v>0</v>
      </c>
      <c r="AO55" s="78">
        <f t="shared" si="324"/>
        <v>0</v>
      </c>
      <c r="AP55" s="78">
        <f t="shared" si="324"/>
        <v>0</v>
      </c>
      <c r="AQ55" s="78">
        <f t="shared" si="324"/>
        <v>0</v>
      </c>
      <c r="AR55" s="78">
        <f t="shared" si="324"/>
        <v>0</v>
      </c>
      <c r="AS55" s="78">
        <f t="shared" si="324"/>
        <v>0</v>
      </c>
      <c r="AT55" s="78">
        <f t="shared" si="324"/>
        <v>0</v>
      </c>
      <c r="AU55" s="78">
        <f t="shared" si="324"/>
        <v>0</v>
      </c>
      <c r="AV55" s="78">
        <f t="shared" si="324"/>
        <v>0.15043563696139145</v>
      </c>
      <c r="AW55" s="78">
        <f t="shared" si="324"/>
        <v>0.10928807532101319</v>
      </c>
      <c r="AX55" s="78">
        <f t="shared" si="324"/>
        <v>6.9636361046573628E-2</v>
      </c>
      <c r="AY55" s="78">
        <f t="shared" si="324"/>
        <v>8.8815520443596335E-2</v>
      </c>
      <c r="AZ55" s="78">
        <f t="shared" si="324"/>
        <v>0</v>
      </c>
      <c r="BA55" s="78">
        <f t="shared" si="324"/>
        <v>0</v>
      </c>
      <c r="BB55" s="78">
        <f t="shared" ref="BB55:DM55" si="325">MAX(BB52,0)</f>
        <v>0</v>
      </c>
      <c r="BC55" s="78">
        <f t="shared" si="325"/>
        <v>0</v>
      </c>
      <c r="BD55" s="78">
        <f t="shared" si="325"/>
        <v>0</v>
      </c>
      <c r="BE55" s="78">
        <f t="shared" si="325"/>
        <v>0</v>
      </c>
      <c r="BF55" s="78">
        <f t="shared" si="325"/>
        <v>0</v>
      </c>
      <c r="BG55" s="78">
        <f t="shared" si="325"/>
        <v>0</v>
      </c>
      <c r="BH55" s="78">
        <f t="shared" si="325"/>
        <v>0.14939359877459601</v>
      </c>
      <c r="BI55" s="78">
        <f t="shared" si="325"/>
        <v>0.10932038653989475</v>
      </c>
      <c r="BJ55" s="78">
        <f t="shared" si="325"/>
        <v>7.1179162784503217E-2</v>
      </c>
      <c r="BK55" s="78">
        <f t="shared" si="325"/>
        <v>8.4994719024181542E-2</v>
      </c>
      <c r="BL55" s="78">
        <f t="shared" si="325"/>
        <v>0</v>
      </c>
      <c r="BM55" s="78">
        <f t="shared" si="325"/>
        <v>0</v>
      </c>
      <c r="BN55" s="78">
        <f t="shared" si="325"/>
        <v>0</v>
      </c>
      <c r="BO55" s="78">
        <f t="shared" si="325"/>
        <v>0</v>
      </c>
      <c r="BP55" s="78">
        <f t="shared" si="325"/>
        <v>0</v>
      </c>
      <c r="BQ55" s="78">
        <f t="shared" si="325"/>
        <v>0</v>
      </c>
      <c r="BR55" s="78">
        <f t="shared" si="325"/>
        <v>0</v>
      </c>
      <c r="BS55" s="78">
        <f t="shared" si="325"/>
        <v>0</v>
      </c>
      <c r="BT55" s="78">
        <f t="shared" si="325"/>
        <v>0.1489870833905432</v>
      </c>
      <c r="BU55" s="78">
        <f t="shared" si="325"/>
        <v>0.11153575705874884</v>
      </c>
      <c r="BV55" s="78">
        <f t="shared" si="325"/>
        <v>7.0702044783179527E-2</v>
      </c>
      <c r="BW55" s="78">
        <f t="shared" si="325"/>
        <v>0.10064901857892521</v>
      </c>
      <c r="BX55" s="78">
        <f t="shared" si="325"/>
        <v>0</v>
      </c>
      <c r="BY55" s="78">
        <f t="shared" si="325"/>
        <v>0</v>
      </c>
      <c r="BZ55" s="78">
        <f t="shared" si="325"/>
        <v>0</v>
      </c>
      <c r="CA55" s="78">
        <f t="shared" si="325"/>
        <v>0</v>
      </c>
      <c r="CB55" s="78">
        <f t="shared" si="325"/>
        <v>0</v>
      </c>
      <c r="CC55" s="78">
        <f t="shared" si="325"/>
        <v>0</v>
      </c>
      <c r="CD55" s="78">
        <f t="shared" si="325"/>
        <v>0</v>
      </c>
      <c r="CE55" s="78">
        <f t="shared" si="325"/>
        <v>0</v>
      </c>
      <c r="CF55" s="78">
        <f t="shared" si="325"/>
        <v>0.14927580755182973</v>
      </c>
      <c r="CG55" s="78">
        <f t="shared" si="325"/>
        <v>0.10959002798146424</v>
      </c>
      <c r="CH55" s="78">
        <f t="shared" si="325"/>
        <v>6.7205144395319591E-2</v>
      </c>
      <c r="CI55" s="78">
        <f t="shared" si="325"/>
        <v>8.6250879081438095E-2</v>
      </c>
      <c r="CJ55" s="78">
        <f t="shared" si="325"/>
        <v>0</v>
      </c>
      <c r="CK55" s="78">
        <f t="shared" si="325"/>
        <v>0</v>
      </c>
      <c r="CL55" s="78">
        <f t="shared" si="325"/>
        <v>0</v>
      </c>
      <c r="CM55" s="78">
        <f t="shared" si="325"/>
        <v>0</v>
      </c>
      <c r="CN55" s="78">
        <f t="shared" si="325"/>
        <v>0</v>
      </c>
      <c r="CO55" s="78">
        <f t="shared" si="325"/>
        <v>0</v>
      </c>
      <c r="CP55" s="78">
        <f t="shared" si="325"/>
        <v>0</v>
      </c>
      <c r="CQ55" s="78">
        <f t="shared" si="325"/>
        <v>0</v>
      </c>
      <c r="CR55" s="78">
        <f t="shared" si="325"/>
        <v>0.15372637286799304</v>
      </c>
      <c r="CS55" s="78">
        <f t="shared" si="325"/>
        <v>0.10772563977659974</v>
      </c>
      <c r="CT55" s="78">
        <f t="shared" si="325"/>
        <v>6.9175520943143651E-2</v>
      </c>
      <c r="CU55" s="78">
        <f t="shared" si="325"/>
        <v>8.2738255347942644E-2</v>
      </c>
      <c r="CV55" s="78">
        <f t="shared" si="325"/>
        <v>0</v>
      </c>
      <c r="CW55" s="78">
        <f t="shared" si="325"/>
        <v>0</v>
      </c>
      <c r="CX55" s="78">
        <f t="shared" si="325"/>
        <v>0</v>
      </c>
      <c r="CY55" s="78">
        <f t="shared" si="325"/>
        <v>0</v>
      </c>
      <c r="CZ55" s="78">
        <f t="shared" si="325"/>
        <v>0</v>
      </c>
      <c r="DA55" s="78">
        <f t="shared" si="325"/>
        <v>0</v>
      </c>
      <c r="DB55" s="78">
        <f t="shared" si="325"/>
        <v>0</v>
      </c>
      <c r="DC55" s="78">
        <f t="shared" si="325"/>
        <v>0</v>
      </c>
      <c r="DD55" s="78">
        <f t="shared" si="325"/>
        <v>0.14813634670075412</v>
      </c>
      <c r="DE55" s="78">
        <f t="shared" si="325"/>
        <v>0.11232733545376192</v>
      </c>
      <c r="DF55" s="78">
        <f t="shared" si="325"/>
        <v>6.7387795695651301E-2</v>
      </c>
      <c r="DG55" s="78">
        <f t="shared" si="325"/>
        <v>8.2133318725764431E-2</v>
      </c>
      <c r="DH55" s="78">
        <f t="shared" si="325"/>
        <v>0</v>
      </c>
      <c r="DI55" s="78">
        <f t="shared" si="325"/>
        <v>0</v>
      </c>
      <c r="DJ55" s="78">
        <f t="shared" si="325"/>
        <v>0</v>
      </c>
      <c r="DK55" s="78">
        <f t="shared" si="325"/>
        <v>0</v>
      </c>
      <c r="DL55" s="78">
        <f t="shared" si="325"/>
        <v>0</v>
      </c>
      <c r="DM55" s="78">
        <f t="shared" si="325"/>
        <v>0</v>
      </c>
      <c r="DN55" s="78">
        <f t="shared" ref="DN55:FY55" si="326">MAX(DN52,0)</f>
        <v>0</v>
      </c>
      <c r="DO55" s="78">
        <f t="shared" si="326"/>
        <v>0</v>
      </c>
      <c r="DP55" s="78">
        <f t="shared" si="326"/>
        <v>0.14323488677584084</v>
      </c>
      <c r="DQ55" s="78">
        <f t="shared" si="326"/>
        <v>0.11646152350865334</v>
      </c>
      <c r="DR55" s="78">
        <f t="shared" si="326"/>
        <v>6.7513388411212211E-2</v>
      </c>
      <c r="DS55" s="78">
        <f t="shared" si="326"/>
        <v>9.4343482333043502E-2</v>
      </c>
      <c r="DT55" s="78">
        <f t="shared" si="326"/>
        <v>0</v>
      </c>
      <c r="DU55" s="78">
        <f t="shared" si="326"/>
        <v>0</v>
      </c>
      <c r="DV55" s="78">
        <f t="shared" si="326"/>
        <v>0</v>
      </c>
      <c r="DW55" s="78">
        <f t="shared" si="326"/>
        <v>0</v>
      </c>
      <c r="DX55" s="78">
        <f t="shared" si="326"/>
        <v>0</v>
      </c>
      <c r="DY55" s="78">
        <f t="shared" si="326"/>
        <v>0</v>
      </c>
      <c r="DZ55" s="78">
        <f t="shared" si="326"/>
        <v>0</v>
      </c>
      <c r="EA55" s="78">
        <f t="shared" si="326"/>
        <v>0</v>
      </c>
      <c r="EB55" s="78">
        <f t="shared" si="326"/>
        <v>0.1476365363674573</v>
      </c>
      <c r="EC55" s="78">
        <f t="shared" si="326"/>
        <v>0.11507597473373567</v>
      </c>
      <c r="ED55" s="78">
        <f t="shared" si="326"/>
        <v>6.7895905075637711E-2</v>
      </c>
      <c r="EE55" s="78">
        <f t="shared" si="326"/>
        <v>7.7676048666272451E-2</v>
      </c>
      <c r="EF55" s="78">
        <f t="shared" si="326"/>
        <v>0</v>
      </c>
      <c r="EG55" s="78">
        <f t="shared" si="326"/>
        <v>0</v>
      </c>
      <c r="EH55" s="78">
        <f t="shared" si="326"/>
        <v>0</v>
      </c>
      <c r="EI55" s="78">
        <f t="shared" si="326"/>
        <v>0</v>
      </c>
      <c r="EJ55" s="78">
        <f t="shared" si="326"/>
        <v>0</v>
      </c>
      <c r="EK55" s="78">
        <f t="shared" si="326"/>
        <v>0</v>
      </c>
      <c r="EL55" s="78">
        <f t="shared" si="326"/>
        <v>0</v>
      </c>
      <c r="EM55" s="78">
        <f t="shared" si="326"/>
        <v>0</v>
      </c>
      <c r="EN55" s="78">
        <f t="shared" si="326"/>
        <v>0.14848071780156985</v>
      </c>
      <c r="EO55" s="78">
        <f t="shared" si="326"/>
        <v>0.11161717227213876</v>
      </c>
      <c r="EP55" s="78">
        <f t="shared" si="326"/>
        <v>6.7534743646495324E-2</v>
      </c>
      <c r="EQ55" s="78">
        <f t="shared" si="326"/>
        <v>7.6697090117467628E-2</v>
      </c>
      <c r="ER55" s="78">
        <f t="shared" si="326"/>
        <v>0</v>
      </c>
      <c r="ES55" s="78">
        <f t="shared" si="326"/>
        <v>0</v>
      </c>
      <c r="ET55" s="78">
        <f t="shared" si="326"/>
        <v>0</v>
      </c>
      <c r="EU55" s="78">
        <f t="shared" si="326"/>
        <v>0</v>
      </c>
      <c r="EV55" s="78">
        <f t="shared" si="326"/>
        <v>0</v>
      </c>
      <c r="EW55" s="78">
        <f t="shared" si="326"/>
        <v>0</v>
      </c>
      <c r="EX55" s="78">
        <f t="shared" si="326"/>
        <v>0</v>
      </c>
      <c r="EY55" s="78">
        <f t="shared" si="326"/>
        <v>0</v>
      </c>
      <c r="EZ55" s="78">
        <f t="shared" si="326"/>
        <v>0.15099039529994687</v>
      </c>
      <c r="FA55" s="78">
        <f t="shared" si="326"/>
        <v>0.10828167443822499</v>
      </c>
      <c r="FB55" s="78">
        <f t="shared" si="326"/>
        <v>7.2750643574046342E-2</v>
      </c>
      <c r="FC55" s="78">
        <f t="shared" si="326"/>
        <v>7.1875239717542547E-2</v>
      </c>
      <c r="FD55" s="78">
        <f t="shared" si="326"/>
        <v>0</v>
      </c>
      <c r="FE55" s="78">
        <f t="shared" si="326"/>
        <v>0</v>
      </c>
      <c r="FF55" s="78">
        <f t="shared" si="326"/>
        <v>0</v>
      </c>
      <c r="FG55" s="78">
        <f t="shared" si="326"/>
        <v>0</v>
      </c>
      <c r="FH55" s="78">
        <f t="shared" si="326"/>
        <v>0</v>
      </c>
      <c r="FI55" s="78">
        <f t="shared" si="326"/>
        <v>0</v>
      </c>
      <c r="FJ55" s="78">
        <f t="shared" si="326"/>
        <v>0</v>
      </c>
      <c r="FK55" s="78">
        <f t="shared" si="326"/>
        <v>0</v>
      </c>
      <c r="FL55" s="78">
        <f t="shared" si="326"/>
        <v>0.15179643618613511</v>
      </c>
      <c r="FM55" s="78">
        <f t="shared" si="326"/>
        <v>0.10770412584832924</v>
      </c>
      <c r="FN55" s="78">
        <f t="shared" si="326"/>
        <v>7.3639467838201328E-2</v>
      </c>
      <c r="FO55" s="78">
        <f t="shared" si="326"/>
        <v>8.5367755047320928E-2</v>
      </c>
      <c r="FP55" s="78">
        <f t="shared" si="326"/>
        <v>0</v>
      </c>
      <c r="FQ55" s="78">
        <f t="shared" si="326"/>
        <v>0</v>
      </c>
      <c r="FR55" s="78">
        <f t="shared" si="326"/>
        <v>0</v>
      </c>
      <c r="FS55" s="78">
        <f t="shared" si="326"/>
        <v>0</v>
      </c>
      <c r="FT55" s="78">
        <f t="shared" si="326"/>
        <v>0</v>
      </c>
      <c r="FU55" s="78">
        <f t="shared" si="326"/>
        <v>0</v>
      </c>
      <c r="FV55" s="78">
        <f t="shared" si="326"/>
        <v>0</v>
      </c>
      <c r="FW55" s="78">
        <f t="shared" si="326"/>
        <v>0</v>
      </c>
      <c r="FX55" s="78">
        <f t="shared" si="326"/>
        <v>0.15009295512580753</v>
      </c>
      <c r="FY55" s="78">
        <f t="shared" si="326"/>
        <v>0.10870904347172226</v>
      </c>
      <c r="FZ55" s="78">
        <f t="shared" ref="FZ55:IK55" si="327">MAX(FZ52,0)</f>
        <v>7.3331809141558554E-2</v>
      </c>
      <c r="GA55" s="78">
        <f t="shared" si="327"/>
        <v>6.8520559698630912E-2</v>
      </c>
      <c r="GB55" s="78">
        <f t="shared" si="327"/>
        <v>0</v>
      </c>
      <c r="GC55" s="78">
        <f t="shared" si="327"/>
        <v>0</v>
      </c>
      <c r="GD55" s="78">
        <f t="shared" si="327"/>
        <v>0</v>
      </c>
      <c r="GE55" s="78">
        <f t="shared" si="327"/>
        <v>0</v>
      </c>
      <c r="GF55" s="78">
        <f t="shared" si="327"/>
        <v>0</v>
      </c>
      <c r="GG55" s="78">
        <f t="shared" si="327"/>
        <v>0</v>
      </c>
      <c r="GH55" s="78">
        <f t="shared" si="327"/>
        <v>0</v>
      </c>
      <c r="GI55" s="78">
        <f t="shared" si="327"/>
        <v>0</v>
      </c>
      <c r="GJ55" s="78">
        <f t="shared" si="327"/>
        <v>0.1478368074943591</v>
      </c>
      <c r="GK55" s="78">
        <f t="shared" si="327"/>
        <v>0.11291330571336962</v>
      </c>
      <c r="GL55" s="78">
        <f t="shared" si="327"/>
        <v>7.371759902002914E-2</v>
      </c>
      <c r="GM55" s="78">
        <f t="shared" si="327"/>
        <v>6.774116432679847E-2</v>
      </c>
      <c r="GN55" s="78">
        <f t="shared" si="327"/>
        <v>0</v>
      </c>
      <c r="GO55" s="78">
        <f t="shared" si="327"/>
        <v>0</v>
      </c>
      <c r="GP55" s="78">
        <f t="shared" si="327"/>
        <v>0</v>
      </c>
      <c r="GQ55" s="78">
        <f t="shared" si="327"/>
        <v>0</v>
      </c>
      <c r="GR55" s="78">
        <f t="shared" si="327"/>
        <v>0</v>
      </c>
      <c r="GS55" s="78">
        <f t="shared" si="327"/>
        <v>0</v>
      </c>
      <c r="GT55" s="78">
        <f t="shared" si="327"/>
        <v>0</v>
      </c>
      <c r="GU55" s="78">
        <f t="shared" si="327"/>
        <v>0</v>
      </c>
      <c r="GV55" s="78">
        <f t="shared" si="327"/>
        <v>0.14754753727135292</v>
      </c>
      <c r="GW55" s="78">
        <f t="shared" si="327"/>
        <v>0.10776280032772144</v>
      </c>
      <c r="GX55" s="78">
        <f t="shared" si="327"/>
        <v>7.4179486461665986E-2</v>
      </c>
      <c r="GY55" s="78">
        <f t="shared" si="327"/>
        <v>6.939199176687845E-2</v>
      </c>
      <c r="GZ55" s="78">
        <f t="shared" si="327"/>
        <v>0</v>
      </c>
      <c r="HA55" s="78">
        <f t="shared" si="327"/>
        <v>0</v>
      </c>
      <c r="HB55" s="78">
        <f t="shared" si="327"/>
        <v>0</v>
      </c>
      <c r="HC55" s="78">
        <f t="shared" si="327"/>
        <v>0</v>
      </c>
      <c r="HD55" s="78">
        <f t="shared" si="327"/>
        <v>0</v>
      </c>
      <c r="HE55" s="78">
        <f t="shared" si="327"/>
        <v>0</v>
      </c>
      <c r="HF55" s="78">
        <f t="shared" si="327"/>
        <v>0</v>
      </c>
      <c r="HG55" s="78">
        <f t="shared" si="327"/>
        <v>0</v>
      </c>
      <c r="HH55" s="78">
        <f t="shared" si="327"/>
        <v>0.14563743301965257</v>
      </c>
      <c r="HI55" s="78">
        <f t="shared" si="327"/>
        <v>0.10801267014189987</v>
      </c>
      <c r="HJ55" s="78">
        <f t="shared" si="327"/>
        <v>7.854238679123908E-2</v>
      </c>
      <c r="HK55" s="78">
        <f t="shared" si="327"/>
        <v>8.4132236260110585E-2</v>
      </c>
      <c r="HL55" s="78">
        <f t="shared" si="327"/>
        <v>0</v>
      </c>
      <c r="HM55" s="78">
        <f t="shared" si="327"/>
        <v>0</v>
      </c>
      <c r="HN55" s="78">
        <f t="shared" si="327"/>
        <v>0</v>
      </c>
      <c r="HO55" s="78">
        <f t="shared" si="327"/>
        <v>0</v>
      </c>
      <c r="HP55" s="78">
        <f t="shared" si="327"/>
        <v>0</v>
      </c>
      <c r="HQ55" s="78">
        <f t="shared" si="327"/>
        <v>0</v>
      </c>
      <c r="HR55" s="78">
        <f t="shared" si="327"/>
        <v>0</v>
      </c>
      <c r="HS55" s="78">
        <f t="shared" si="327"/>
        <v>0</v>
      </c>
      <c r="HT55" s="78">
        <f t="shared" si="327"/>
        <v>0.14546373916246239</v>
      </c>
      <c r="HU55" s="78">
        <f t="shared" si="327"/>
        <v>0.1046139050231254</v>
      </c>
      <c r="HV55" s="78">
        <f t="shared" si="327"/>
        <v>7.876006281874938E-2</v>
      </c>
      <c r="HW55" s="78">
        <f t="shared" si="327"/>
        <v>6.5799934095926355E-2</v>
      </c>
      <c r="HX55" s="78">
        <f t="shared" si="327"/>
        <v>0</v>
      </c>
      <c r="HY55" s="78">
        <f t="shared" si="327"/>
        <v>0</v>
      </c>
      <c r="HZ55" s="78">
        <f t="shared" si="327"/>
        <v>0</v>
      </c>
      <c r="IA55" s="78">
        <f t="shared" si="327"/>
        <v>0</v>
      </c>
      <c r="IB55" s="78">
        <f t="shared" si="327"/>
        <v>0</v>
      </c>
      <c r="IC55" s="78">
        <f t="shared" si="327"/>
        <v>0</v>
      </c>
      <c r="ID55" s="78">
        <f t="shared" si="327"/>
        <v>0</v>
      </c>
      <c r="IE55" s="78">
        <f t="shared" si="327"/>
        <v>0</v>
      </c>
      <c r="IF55" s="78">
        <f t="shared" si="327"/>
        <v>0.14379178171761872</v>
      </c>
      <c r="IG55" s="78">
        <f t="shared" si="327"/>
        <v>0.11275121921129003</v>
      </c>
      <c r="IH55" s="78">
        <f t="shared" si="327"/>
        <v>7.6278511251553757E-2</v>
      </c>
      <c r="II55" s="78">
        <f t="shared" si="327"/>
        <v>6.8634331709697349E-2</v>
      </c>
      <c r="IJ55" s="78">
        <f t="shared" si="327"/>
        <v>0</v>
      </c>
      <c r="IK55" s="78">
        <f t="shared" si="327"/>
        <v>0</v>
      </c>
      <c r="IL55" s="78">
        <f t="shared" ref="IL55:KW55" si="328">MAX(IL52,0)</f>
        <v>0</v>
      </c>
      <c r="IM55" s="78">
        <f t="shared" si="328"/>
        <v>0</v>
      </c>
      <c r="IN55" s="78">
        <f t="shared" si="328"/>
        <v>0</v>
      </c>
      <c r="IO55" s="78">
        <f t="shared" si="328"/>
        <v>0</v>
      </c>
      <c r="IP55" s="78">
        <f t="shared" si="328"/>
        <v>0</v>
      </c>
      <c r="IQ55" s="78">
        <f t="shared" si="328"/>
        <v>0</v>
      </c>
      <c r="IR55" s="78">
        <f t="shared" si="328"/>
        <v>0.13543286162182572</v>
      </c>
      <c r="IS55" s="78">
        <f t="shared" si="328"/>
        <v>0.10564604177947233</v>
      </c>
      <c r="IT55" s="78">
        <f t="shared" si="328"/>
        <v>7.613988495761273E-2</v>
      </c>
      <c r="IU55" s="78">
        <f t="shared" si="328"/>
        <v>6.8598770133274076E-2</v>
      </c>
      <c r="IV55" s="78">
        <f t="shared" si="328"/>
        <v>0</v>
      </c>
      <c r="IW55" s="78">
        <f t="shared" si="328"/>
        <v>0</v>
      </c>
      <c r="IX55" s="78">
        <f t="shared" si="328"/>
        <v>0</v>
      </c>
      <c r="IY55" s="78">
        <f t="shared" si="328"/>
        <v>0</v>
      </c>
      <c r="IZ55" s="78">
        <f t="shared" si="328"/>
        <v>0</v>
      </c>
      <c r="JA55" s="78">
        <f t="shared" si="328"/>
        <v>0</v>
      </c>
      <c r="JB55" s="78">
        <f t="shared" si="328"/>
        <v>0</v>
      </c>
      <c r="JC55" s="78">
        <f t="shared" si="328"/>
        <v>0</v>
      </c>
      <c r="JD55" s="78">
        <f t="shared" si="328"/>
        <v>0.13838336038947865</v>
      </c>
      <c r="JE55" s="78">
        <f t="shared" si="328"/>
        <v>0.11095575577165764</v>
      </c>
      <c r="JF55" s="78">
        <f t="shared" si="328"/>
        <v>7.6117448573597299E-2</v>
      </c>
      <c r="JG55" s="78">
        <f t="shared" si="328"/>
        <v>8.2837180566031704E-2</v>
      </c>
      <c r="JH55" s="78">
        <f t="shared" si="328"/>
        <v>0</v>
      </c>
      <c r="JI55" s="78">
        <f t="shared" si="328"/>
        <v>0</v>
      </c>
      <c r="JJ55" s="78">
        <f t="shared" si="328"/>
        <v>0</v>
      </c>
      <c r="JK55" s="78">
        <f t="shared" si="328"/>
        <v>0</v>
      </c>
      <c r="JL55" s="78">
        <f t="shared" si="328"/>
        <v>0</v>
      </c>
      <c r="JM55" s="78">
        <f t="shared" si="328"/>
        <v>0</v>
      </c>
      <c r="JN55" s="78">
        <f t="shared" si="328"/>
        <v>0</v>
      </c>
      <c r="JO55" s="78">
        <f t="shared" si="328"/>
        <v>0</v>
      </c>
      <c r="JP55" s="78">
        <f t="shared" si="328"/>
        <v>0.13457806938069414</v>
      </c>
      <c r="JQ55" s="78">
        <f t="shared" si="328"/>
        <v>0.10975614127765519</v>
      </c>
      <c r="JR55" s="78">
        <f t="shared" si="328"/>
        <v>7.2187969375785421E-2</v>
      </c>
      <c r="JS55" s="78">
        <f t="shared" si="328"/>
        <v>6.9097209145389832E-2</v>
      </c>
      <c r="JT55" s="78">
        <f t="shared" si="328"/>
        <v>0</v>
      </c>
      <c r="JU55" s="78">
        <f t="shared" si="328"/>
        <v>0</v>
      </c>
      <c r="JV55" s="78">
        <f t="shared" si="328"/>
        <v>0</v>
      </c>
      <c r="JW55" s="78">
        <f t="shared" si="328"/>
        <v>0</v>
      </c>
      <c r="JX55" s="78">
        <f t="shared" si="328"/>
        <v>0</v>
      </c>
      <c r="JY55" s="78">
        <f t="shared" si="328"/>
        <v>0</v>
      </c>
      <c r="JZ55" s="78">
        <f t="shared" si="328"/>
        <v>0</v>
      </c>
      <c r="KA55" s="78">
        <f t="shared" si="328"/>
        <v>0</v>
      </c>
      <c r="KB55" s="78">
        <f t="shared" si="328"/>
        <v>0.13537003826567456</v>
      </c>
      <c r="KC55" s="78">
        <f t="shared" si="328"/>
        <v>0.11076341207099359</v>
      </c>
      <c r="KD55" s="78">
        <f t="shared" si="328"/>
        <v>7.6272003823089102E-2</v>
      </c>
      <c r="KE55" s="78">
        <f t="shared" si="328"/>
        <v>6.6963135637601034E-2</v>
      </c>
      <c r="KF55" s="78">
        <f t="shared" si="328"/>
        <v>0</v>
      </c>
      <c r="KG55" s="78">
        <f t="shared" si="328"/>
        <v>0</v>
      </c>
      <c r="KH55" s="78">
        <f t="shared" si="328"/>
        <v>0</v>
      </c>
      <c r="KI55" s="78">
        <f t="shared" si="328"/>
        <v>0</v>
      </c>
      <c r="KJ55" s="78">
        <f t="shared" si="328"/>
        <v>0</v>
      </c>
      <c r="KK55" s="78">
        <f t="shared" si="328"/>
        <v>0</v>
      </c>
      <c r="KL55" s="78">
        <f t="shared" si="328"/>
        <v>0</v>
      </c>
      <c r="KM55" s="78">
        <f t="shared" si="328"/>
        <v>0</v>
      </c>
      <c r="KN55" s="78">
        <f t="shared" si="328"/>
        <v>0.13562571437588314</v>
      </c>
      <c r="KO55" s="78">
        <f t="shared" si="328"/>
        <v>0.10902419474844649</v>
      </c>
      <c r="KP55" s="78">
        <f t="shared" si="328"/>
        <v>7.5180731435636972E-2</v>
      </c>
      <c r="KQ55" s="78">
        <f t="shared" si="328"/>
        <v>6.5631964555833075E-2</v>
      </c>
      <c r="KR55" s="78">
        <f t="shared" si="328"/>
        <v>0</v>
      </c>
      <c r="KS55" s="78">
        <f t="shared" si="328"/>
        <v>0</v>
      </c>
      <c r="KT55" s="78">
        <f t="shared" si="328"/>
        <v>0</v>
      </c>
      <c r="KU55" s="78">
        <f t="shared" si="328"/>
        <v>0</v>
      </c>
      <c r="KV55" s="78">
        <f t="shared" si="328"/>
        <v>0</v>
      </c>
      <c r="KW55" s="78">
        <f t="shared" si="328"/>
        <v>0</v>
      </c>
      <c r="KX55" s="78">
        <f t="shared" ref="KX55:MK55" si="329">MAX(KX52,0)</f>
        <v>0</v>
      </c>
      <c r="KY55" s="78">
        <f t="shared" si="329"/>
        <v>0</v>
      </c>
      <c r="KZ55" s="78">
        <f t="shared" si="329"/>
        <v>0.13460035462191161</v>
      </c>
      <c r="LA55" s="78">
        <f t="shared" si="329"/>
        <v>0.11067623151002083</v>
      </c>
      <c r="LB55" s="78">
        <f t="shared" si="329"/>
        <v>7.7512924401257718E-2</v>
      </c>
      <c r="LC55" s="78">
        <f t="shared" si="329"/>
        <v>7.9413499358123349E-2</v>
      </c>
      <c r="LD55" s="78">
        <f t="shared" si="329"/>
        <v>0</v>
      </c>
      <c r="LE55" s="78">
        <f t="shared" si="329"/>
        <v>0</v>
      </c>
      <c r="LF55" s="78">
        <f t="shared" si="329"/>
        <v>0</v>
      </c>
      <c r="LG55" s="78">
        <f t="shared" si="329"/>
        <v>0</v>
      </c>
      <c r="LH55" s="78">
        <f t="shared" si="329"/>
        <v>0</v>
      </c>
      <c r="LI55" s="78">
        <f t="shared" si="329"/>
        <v>0</v>
      </c>
      <c r="LJ55" s="78">
        <f t="shared" si="329"/>
        <v>0</v>
      </c>
      <c r="LK55" s="78">
        <f t="shared" si="329"/>
        <v>0</v>
      </c>
      <c r="LL55" s="78">
        <f t="shared" si="329"/>
        <v>0.13628433913215332</v>
      </c>
      <c r="LM55" s="78">
        <f t="shared" si="329"/>
        <v>0.10360143676371791</v>
      </c>
      <c r="LN55" s="78">
        <f t="shared" si="329"/>
        <v>7.8705743687988258E-2</v>
      </c>
      <c r="LO55" s="78">
        <f t="shared" si="329"/>
        <v>6.1098512564826332E-2</v>
      </c>
      <c r="LP55" s="78">
        <f t="shared" si="329"/>
        <v>0</v>
      </c>
      <c r="LQ55" s="78">
        <f t="shared" si="329"/>
        <v>0</v>
      </c>
      <c r="LR55" s="78">
        <f t="shared" si="329"/>
        <v>0</v>
      </c>
      <c r="LS55" s="78">
        <f t="shared" si="329"/>
        <v>0</v>
      </c>
      <c r="LT55" s="78">
        <f t="shared" si="329"/>
        <v>0</v>
      </c>
      <c r="LU55" s="78">
        <f t="shared" si="329"/>
        <v>0</v>
      </c>
      <c r="LV55" s="78">
        <f t="shared" si="329"/>
        <v>0</v>
      </c>
      <c r="LW55" s="78">
        <f t="shared" si="329"/>
        <v>0</v>
      </c>
      <c r="LX55" s="78">
        <f t="shared" si="329"/>
        <v>0.13623621751729637</v>
      </c>
      <c r="LY55" s="78">
        <f t="shared" si="329"/>
        <v>0.10215274627664085</v>
      </c>
      <c r="LZ55" s="78">
        <f t="shared" si="329"/>
        <v>8.1845413374915646E-2</v>
      </c>
      <c r="MA55" s="78">
        <f t="shared" si="329"/>
        <v>6.0618846180088504E-2</v>
      </c>
      <c r="MB55" s="78">
        <f t="shared" si="329"/>
        <v>0</v>
      </c>
      <c r="MC55" s="78">
        <f t="shared" si="329"/>
        <v>0</v>
      </c>
      <c r="MD55" s="78">
        <f t="shared" si="329"/>
        <v>0</v>
      </c>
      <c r="ME55" s="78">
        <f t="shared" si="329"/>
        <v>0</v>
      </c>
      <c r="MF55" s="78">
        <f t="shared" si="329"/>
        <v>0</v>
      </c>
      <c r="MG55" s="78">
        <f t="shared" si="329"/>
        <v>0</v>
      </c>
      <c r="MH55" s="78">
        <f t="shared" si="329"/>
        <v>0</v>
      </c>
      <c r="MI55" s="78">
        <f t="shared" si="329"/>
        <v>0</v>
      </c>
      <c r="MJ55" s="78">
        <f t="shared" si="329"/>
        <v>0.13467730520597079</v>
      </c>
      <c r="MK55" s="78">
        <f t="shared" si="329"/>
        <v>9.9909901498540191E-2</v>
      </c>
      <c r="ML55" s="78"/>
      <c r="MM55" s="78"/>
      <c r="MN55" s="78"/>
    </row>
    <row r="56" spans="1:352" x14ac:dyDescent="0.2">
      <c r="A56" s="51"/>
      <c r="IG56" s="23" t="s">
        <v>43</v>
      </c>
    </row>
    <row r="57" spans="1:352" x14ac:dyDescent="0.2">
      <c r="A57" s="49" t="s">
        <v>58</v>
      </c>
      <c r="IG57" s="23" t="s">
        <v>43</v>
      </c>
    </row>
    <row r="58" spans="1:352" x14ac:dyDescent="0.2">
      <c r="A58" s="49" t="s">
        <v>59</v>
      </c>
      <c r="IG58" s="23" t="s">
        <v>43</v>
      </c>
    </row>
    <row r="59" spans="1:352" x14ac:dyDescent="0.2">
      <c r="A59" s="50" t="s">
        <v>33</v>
      </c>
      <c r="IG59" s="23" t="s">
        <v>43</v>
      </c>
      <c r="IS59" s="40">
        <f>SUM(IK60:IS60)/10000</f>
        <v>21059.22542873296</v>
      </c>
    </row>
    <row r="60" spans="1:352" x14ac:dyDescent="0.2">
      <c r="A60" s="51" t="s">
        <v>60</v>
      </c>
      <c r="B60" s="40">
        <f t="shared" ref="B60:BM60" si="330">(B7+B10)/(1-B$21)</f>
        <v>35250323.803290062</v>
      </c>
      <c r="C60" s="40">
        <f t="shared" si="330"/>
        <v>32155893.058866329</v>
      </c>
      <c r="D60" s="40">
        <f t="shared" si="330"/>
        <v>29044896.213792756</v>
      </c>
      <c r="E60" s="40">
        <f t="shared" si="330"/>
        <v>21495664.939988613</v>
      </c>
      <c r="F60" s="40">
        <f t="shared" si="330"/>
        <v>16347283.182119973</v>
      </c>
      <c r="G60" s="40">
        <f t="shared" si="330"/>
        <v>13368971.108395457</v>
      </c>
      <c r="H60" s="40">
        <f t="shared" si="330"/>
        <v>11341837.1376877</v>
      </c>
      <c r="I60" s="40">
        <f t="shared" si="330"/>
        <v>12265211.638534799</v>
      </c>
      <c r="J60" s="40">
        <f t="shared" si="330"/>
        <v>14345114.455002949</v>
      </c>
      <c r="K60" s="40">
        <f t="shared" si="330"/>
        <v>24194068.881074827</v>
      </c>
      <c r="L60" s="40">
        <f t="shared" si="330"/>
        <v>33328236.973025672</v>
      </c>
      <c r="M60" s="40">
        <f t="shared" si="330"/>
        <v>40417405.218480803</v>
      </c>
      <c r="N60" s="40">
        <f t="shared" si="330"/>
        <v>36300482.755171612</v>
      </c>
      <c r="O60" s="40">
        <f t="shared" si="330"/>
        <v>33156259.829921354</v>
      </c>
      <c r="P60" s="40">
        <f t="shared" si="330"/>
        <v>29952926.056247402</v>
      </c>
      <c r="Q60" s="40">
        <f t="shared" si="330"/>
        <v>22153290.741729658</v>
      </c>
      <c r="R60" s="40">
        <f t="shared" si="330"/>
        <v>16772871.221066294</v>
      </c>
      <c r="S60" s="40">
        <f t="shared" si="330"/>
        <v>13692183.094290616</v>
      </c>
      <c r="T60" s="40">
        <f t="shared" si="330"/>
        <v>11638928.434796114</v>
      </c>
      <c r="U60" s="40">
        <f t="shared" si="330"/>
        <v>12539630.011881618</v>
      </c>
      <c r="V60" s="40">
        <f t="shared" si="330"/>
        <v>14551844.164253078</v>
      </c>
      <c r="W60" s="40">
        <f t="shared" si="330"/>
        <v>24282912.039255686</v>
      </c>
      <c r="X60" s="40">
        <f t="shared" si="330"/>
        <v>33145776.315098111</v>
      </c>
      <c r="Y60" s="40">
        <f t="shared" si="330"/>
        <v>40098767.214780539</v>
      </c>
      <c r="Z60" s="40">
        <f t="shared" si="330"/>
        <v>36276942.026616126</v>
      </c>
      <c r="AA60" s="40">
        <f t="shared" si="330"/>
        <v>33659481.999465227</v>
      </c>
      <c r="AB60" s="40">
        <f t="shared" si="330"/>
        <v>30275366.673141301</v>
      </c>
      <c r="AC60" s="40">
        <f t="shared" si="330"/>
        <v>22231593.852037441</v>
      </c>
      <c r="AD60" s="40">
        <f t="shared" si="330"/>
        <v>16944516.458873205</v>
      </c>
      <c r="AE60" s="40">
        <f t="shared" si="330"/>
        <v>13883686.078269852</v>
      </c>
      <c r="AF60" s="40">
        <f t="shared" si="330"/>
        <v>11848351.154083353</v>
      </c>
      <c r="AG60" s="40">
        <f t="shared" si="330"/>
        <v>12765023.88238617</v>
      </c>
      <c r="AH60" s="40">
        <f t="shared" si="330"/>
        <v>14742310.269969154</v>
      </c>
      <c r="AI60" s="40">
        <f t="shared" si="330"/>
        <v>24525988.0490187</v>
      </c>
      <c r="AJ60" s="40">
        <f t="shared" si="330"/>
        <v>33296338.241737559</v>
      </c>
      <c r="AK60" s="40">
        <f t="shared" si="330"/>
        <v>40084037.342793673</v>
      </c>
      <c r="AL60" s="40">
        <f t="shared" si="330"/>
        <v>36071502.400811963</v>
      </c>
      <c r="AM60" s="40">
        <f t="shared" si="330"/>
        <v>33080992.085416202</v>
      </c>
      <c r="AN60" s="40">
        <f t="shared" si="330"/>
        <v>29917066.590342432</v>
      </c>
      <c r="AO60" s="40">
        <f t="shared" si="330"/>
        <v>22313672.762276802</v>
      </c>
      <c r="AP60" s="40">
        <f t="shared" si="330"/>
        <v>17061021.795970667</v>
      </c>
      <c r="AQ60" s="40">
        <f t="shared" si="330"/>
        <v>14023025.146334367</v>
      </c>
      <c r="AR60" s="40">
        <f t="shared" si="330"/>
        <v>11977597.190888921</v>
      </c>
      <c r="AS60" s="40">
        <f t="shared" si="330"/>
        <v>12894733.299244782</v>
      </c>
      <c r="AT60" s="40">
        <f t="shared" si="330"/>
        <v>14845208.483654298</v>
      </c>
      <c r="AU60" s="40">
        <f t="shared" si="330"/>
        <v>24593439.269627489</v>
      </c>
      <c r="AV60" s="40">
        <f t="shared" si="330"/>
        <v>33271406.553516526</v>
      </c>
      <c r="AW60" s="40">
        <f t="shared" si="330"/>
        <v>40254108.975000165</v>
      </c>
      <c r="AX60" s="40">
        <f t="shared" si="330"/>
        <v>36446647.937442794</v>
      </c>
      <c r="AY60" s="40">
        <f t="shared" si="330"/>
        <v>33323609.797662873</v>
      </c>
      <c r="AZ60" s="40">
        <f t="shared" si="330"/>
        <v>30090812.812729016</v>
      </c>
      <c r="BA60" s="40">
        <f t="shared" si="330"/>
        <v>22407113.175507825</v>
      </c>
      <c r="BB60" s="40">
        <f t="shared" si="330"/>
        <v>17152179.218236338</v>
      </c>
      <c r="BC60" s="40">
        <f t="shared" si="330"/>
        <v>14140732.356604321</v>
      </c>
      <c r="BD60" s="40">
        <f t="shared" si="330"/>
        <v>12102447.885479342</v>
      </c>
      <c r="BE60" s="40">
        <f t="shared" si="330"/>
        <v>13045905.712531999</v>
      </c>
      <c r="BF60" s="40">
        <f t="shared" si="330"/>
        <v>14998212.774454955</v>
      </c>
      <c r="BG60" s="40">
        <f t="shared" si="330"/>
        <v>24741773.233170845</v>
      </c>
      <c r="BH60" s="40">
        <f t="shared" si="330"/>
        <v>33408424.091854811</v>
      </c>
      <c r="BI60" s="40">
        <f t="shared" si="330"/>
        <v>40461971.317949496</v>
      </c>
      <c r="BJ60" s="40">
        <f t="shared" si="330"/>
        <v>36527405.2147462</v>
      </c>
      <c r="BK60" s="40">
        <f t="shared" si="330"/>
        <v>33302879.535170268</v>
      </c>
      <c r="BL60" s="40">
        <f t="shared" si="330"/>
        <v>30120141.645303275</v>
      </c>
      <c r="BM60" s="40">
        <f t="shared" si="330"/>
        <v>22447592.083321419</v>
      </c>
      <c r="BN60" s="40">
        <f t="shared" ref="BN60:DY60" si="331">(BN7+BN10)/(1-BN$21)</f>
        <v>17254649.117119804</v>
      </c>
      <c r="BO60" s="40">
        <f t="shared" si="331"/>
        <v>14281535.393648967</v>
      </c>
      <c r="BP60" s="40">
        <f t="shared" si="331"/>
        <v>12253029.329234149</v>
      </c>
      <c r="BQ60" s="40">
        <f t="shared" si="331"/>
        <v>13212790.930458693</v>
      </c>
      <c r="BR60" s="40">
        <f t="shared" si="331"/>
        <v>15145986.293643625</v>
      </c>
      <c r="BS60" s="40">
        <f t="shared" si="331"/>
        <v>24820473.677756459</v>
      </c>
      <c r="BT60" s="40">
        <f t="shared" si="331"/>
        <v>33419356.070813745</v>
      </c>
      <c r="BU60" s="40">
        <f t="shared" si="331"/>
        <v>40532421.879459158</v>
      </c>
      <c r="BV60" s="40">
        <f t="shared" si="331"/>
        <v>36802317.809905432</v>
      </c>
      <c r="BW60" s="40">
        <f t="shared" si="331"/>
        <v>33899792.145435795</v>
      </c>
      <c r="BX60" s="40">
        <f t="shared" si="331"/>
        <v>30565832.745710038</v>
      </c>
      <c r="BY60" s="40">
        <f t="shared" si="331"/>
        <v>22570822.827559903</v>
      </c>
      <c r="BZ60" s="40">
        <f t="shared" si="331"/>
        <v>17369984.735573687</v>
      </c>
      <c r="CA60" s="40">
        <f t="shared" si="331"/>
        <v>14407296.758594673</v>
      </c>
      <c r="CB60" s="40">
        <f t="shared" si="331"/>
        <v>12400737.958112</v>
      </c>
      <c r="CC60" s="40">
        <f t="shared" si="331"/>
        <v>13380075.57276687</v>
      </c>
      <c r="CD60" s="40">
        <f t="shared" si="331"/>
        <v>15303421.881553328</v>
      </c>
      <c r="CE60" s="40">
        <f t="shared" si="331"/>
        <v>25017548.265468478</v>
      </c>
      <c r="CF60" s="40">
        <f t="shared" si="331"/>
        <v>33622227.111267701</v>
      </c>
      <c r="CG60" s="40">
        <f t="shared" si="331"/>
        <v>40686239.147404894</v>
      </c>
      <c r="CH60" s="40">
        <f t="shared" si="331"/>
        <v>36802213.434397928</v>
      </c>
      <c r="CI60" s="40">
        <f t="shared" si="331"/>
        <v>33651948.090324715</v>
      </c>
      <c r="CJ60" s="40">
        <f t="shared" si="331"/>
        <v>30472468.667863224</v>
      </c>
      <c r="CK60" s="40">
        <f t="shared" si="331"/>
        <v>22784389.384360582</v>
      </c>
      <c r="CL60" s="40">
        <f t="shared" si="331"/>
        <v>17561306.733746804</v>
      </c>
      <c r="CM60" s="40">
        <f t="shared" si="331"/>
        <v>14587709.253403155</v>
      </c>
      <c r="CN60" s="40">
        <f t="shared" si="331"/>
        <v>12564615.90470998</v>
      </c>
      <c r="CO60" s="40">
        <f t="shared" si="331"/>
        <v>13546032.738493038</v>
      </c>
      <c r="CP60" s="40">
        <f t="shared" si="331"/>
        <v>15425560.724289361</v>
      </c>
      <c r="CQ60" s="40">
        <f t="shared" si="331"/>
        <v>25186781.63195036</v>
      </c>
      <c r="CR60" s="40">
        <f t="shared" si="331"/>
        <v>33813495.533463523</v>
      </c>
      <c r="CS60" s="40">
        <f t="shared" si="331"/>
        <v>40848316.62194778</v>
      </c>
      <c r="CT60" s="40">
        <f t="shared" si="331"/>
        <v>36937009.708906099</v>
      </c>
      <c r="CU60" s="40">
        <f t="shared" si="331"/>
        <v>33803269.316355027</v>
      </c>
      <c r="CV60" s="40">
        <f t="shared" si="331"/>
        <v>30731480.323949903</v>
      </c>
      <c r="CW60" s="40">
        <f t="shared" si="331"/>
        <v>22990555.606681433</v>
      </c>
      <c r="CX60" s="40">
        <f t="shared" si="331"/>
        <v>17742985.123210572</v>
      </c>
      <c r="CY60" s="40">
        <f t="shared" si="331"/>
        <v>14765657.352282152</v>
      </c>
      <c r="CZ60" s="40">
        <f t="shared" si="331"/>
        <v>12734442.064163931</v>
      </c>
      <c r="DA60" s="40">
        <f t="shared" si="331"/>
        <v>13729683.957528686</v>
      </c>
      <c r="DB60" s="40">
        <f t="shared" si="331"/>
        <v>15637231.203802783</v>
      </c>
      <c r="DC60" s="40">
        <f t="shared" si="331"/>
        <v>25407278.272346463</v>
      </c>
      <c r="DD60" s="40">
        <f t="shared" si="331"/>
        <v>34049820.674232483</v>
      </c>
      <c r="DE60" s="40">
        <f t="shared" si="331"/>
        <v>41212424.203353986</v>
      </c>
      <c r="DF60" s="40">
        <f t="shared" si="331"/>
        <v>37293302.901665591</v>
      </c>
      <c r="DG60" s="40">
        <f t="shared" si="331"/>
        <v>34171799.340634517</v>
      </c>
      <c r="DH60" s="40">
        <f t="shared" si="331"/>
        <v>30998359.724046391</v>
      </c>
      <c r="DI60" s="40">
        <f t="shared" si="331"/>
        <v>23201600.861360159</v>
      </c>
      <c r="DJ60" s="40">
        <f t="shared" si="331"/>
        <v>17956429.129701082</v>
      </c>
      <c r="DK60" s="40">
        <f t="shared" si="331"/>
        <v>14963153.506540284</v>
      </c>
      <c r="DL60" s="40">
        <f t="shared" si="331"/>
        <v>12905388.329794543</v>
      </c>
      <c r="DM60" s="40">
        <f t="shared" si="331"/>
        <v>13886112.097331306</v>
      </c>
      <c r="DN60" s="40">
        <f t="shared" si="331"/>
        <v>15813008.41382309</v>
      </c>
      <c r="DO60" s="40">
        <f t="shared" si="331"/>
        <v>25584494.189715818</v>
      </c>
      <c r="DP60" s="40">
        <f t="shared" si="331"/>
        <v>34162725.766755491</v>
      </c>
      <c r="DQ60" s="40">
        <f t="shared" si="331"/>
        <v>41362373.606942266</v>
      </c>
      <c r="DR60" s="40">
        <f t="shared" si="331"/>
        <v>37622681.890555464</v>
      </c>
      <c r="DS60" s="40">
        <f t="shared" si="331"/>
        <v>34937739.911949761</v>
      </c>
      <c r="DT60" s="40">
        <f t="shared" si="331"/>
        <v>31651307.241107889</v>
      </c>
      <c r="DU60" s="40">
        <f t="shared" si="331"/>
        <v>23420625.780594181</v>
      </c>
      <c r="DV60" s="40">
        <f t="shared" si="331"/>
        <v>18107791.635104023</v>
      </c>
      <c r="DW60" s="40">
        <f t="shared" si="331"/>
        <v>15105381.701340264</v>
      </c>
      <c r="DX60" s="40">
        <f t="shared" si="331"/>
        <v>13047636.026018003</v>
      </c>
      <c r="DY60" s="40">
        <f t="shared" si="331"/>
        <v>14021183.798073441</v>
      </c>
      <c r="DZ60" s="40">
        <f t="shared" ref="DZ60:GK60" si="332">(DZ7+DZ10)/(1-DZ$21)</f>
        <v>15952499.568259917</v>
      </c>
      <c r="EA60" s="40">
        <f t="shared" si="332"/>
        <v>25819310.135570444</v>
      </c>
      <c r="EB60" s="40">
        <f t="shared" si="332"/>
        <v>34284180.853865609</v>
      </c>
      <c r="EC60" s="40">
        <f t="shared" si="332"/>
        <v>41298913.732048154</v>
      </c>
      <c r="ED60" s="40">
        <f t="shared" si="332"/>
        <v>37416623.860733479</v>
      </c>
      <c r="EE60" s="40">
        <f t="shared" si="332"/>
        <v>34367750.76246874</v>
      </c>
      <c r="EF60" s="40">
        <f t="shared" si="332"/>
        <v>31292706.004290257</v>
      </c>
      <c r="EG60" s="40">
        <f t="shared" si="332"/>
        <v>23521077.845827337</v>
      </c>
      <c r="EH60" s="40">
        <f t="shared" si="332"/>
        <v>18235153.313068312</v>
      </c>
      <c r="EI60" s="40">
        <f t="shared" si="332"/>
        <v>15244274.233688053</v>
      </c>
      <c r="EJ60" s="40">
        <f t="shared" si="332"/>
        <v>13183195.934876999</v>
      </c>
      <c r="EK60" s="40">
        <f t="shared" si="332"/>
        <v>14152300.85689302</v>
      </c>
      <c r="EL60" s="40">
        <f t="shared" si="332"/>
        <v>16048672.947072668</v>
      </c>
      <c r="EM60" s="40">
        <f t="shared" si="332"/>
        <v>25873949.037440352</v>
      </c>
      <c r="EN60" s="40">
        <f t="shared" si="332"/>
        <v>34276195.437172353</v>
      </c>
      <c r="EO60" s="40">
        <f t="shared" si="332"/>
        <v>41410715.789254837</v>
      </c>
      <c r="EP60" s="40">
        <f t="shared" si="332"/>
        <v>37608955.265618414</v>
      </c>
      <c r="EQ60" s="40">
        <f t="shared" si="332"/>
        <v>34456657.762567453</v>
      </c>
      <c r="ER60" s="40">
        <f t="shared" si="332"/>
        <v>31374467.988023445</v>
      </c>
      <c r="ES60" s="40">
        <f t="shared" si="332"/>
        <v>23662648.182017155</v>
      </c>
      <c r="ET60" s="40">
        <f t="shared" si="332"/>
        <v>18381694.280424926</v>
      </c>
      <c r="EU60" s="40">
        <f t="shared" si="332"/>
        <v>15367397.920619085</v>
      </c>
      <c r="EV60" s="40">
        <f t="shared" si="332"/>
        <v>13301594.579291068</v>
      </c>
      <c r="EW60" s="40">
        <f t="shared" si="332"/>
        <v>14270875.116108881</v>
      </c>
      <c r="EX60" s="40">
        <f t="shared" si="332"/>
        <v>16149102.926772859</v>
      </c>
      <c r="EY60" s="40">
        <f t="shared" si="332"/>
        <v>26044321.835509446</v>
      </c>
      <c r="EZ60" s="40">
        <f t="shared" si="332"/>
        <v>34511050.298431173</v>
      </c>
      <c r="FA60" s="40">
        <f t="shared" si="332"/>
        <v>41709618.91423662</v>
      </c>
      <c r="FB60" s="40">
        <f t="shared" si="332"/>
        <v>37729082.763655908</v>
      </c>
      <c r="FC60" s="40">
        <f t="shared" si="332"/>
        <v>34392995.534947373</v>
      </c>
      <c r="FD60" s="40">
        <f t="shared" si="332"/>
        <v>31488884.285423167</v>
      </c>
      <c r="FE60" s="40">
        <f t="shared" si="332"/>
        <v>23841820.055400126</v>
      </c>
      <c r="FF60" s="40">
        <f t="shared" si="332"/>
        <v>18523607.412088294</v>
      </c>
      <c r="FG60" s="40">
        <f t="shared" si="332"/>
        <v>15486918.77903036</v>
      </c>
      <c r="FH60" s="40">
        <f t="shared" si="332"/>
        <v>13418678.730492117</v>
      </c>
      <c r="FI60" s="40">
        <f t="shared" si="332"/>
        <v>14378565.115924552</v>
      </c>
      <c r="FJ60" s="40">
        <f t="shared" si="332"/>
        <v>16200427.455732597</v>
      </c>
      <c r="FK60" s="40">
        <f t="shared" si="332"/>
        <v>26084942.455280688</v>
      </c>
      <c r="FL60" s="40">
        <f t="shared" si="332"/>
        <v>34631276.61796695</v>
      </c>
      <c r="FM60" s="40">
        <f t="shared" si="332"/>
        <v>41959768.518001288</v>
      </c>
      <c r="FN60" s="40">
        <f t="shared" si="332"/>
        <v>38161177.649352573</v>
      </c>
      <c r="FO60" s="40">
        <f t="shared" si="332"/>
        <v>35041744.792392664</v>
      </c>
      <c r="FP60" s="40">
        <f t="shared" si="332"/>
        <v>31946853.819805533</v>
      </c>
      <c r="FQ60" s="40">
        <f t="shared" si="332"/>
        <v>23965582.93787948</v>
      </c>
      <c r="FR60" s="40">
        <f t="shared" si="332"/>
        <v>18635233.881999083</v>
      </c>
      <c r="FS60" s="40">
        <f t="shared" si="332"/>
        <v>15589638.068287309</v>
      </c>
      <c r="FT60" s="40">
        <f t="shared" si="332"/>
        <v>13528081.448418887</v>
      </c>
      <c r="FU60" s="40">
        <f t="shared" si="332"/>
        <v>14498461.244450338</v>
      </c>
      <c r="FV60" s="40">
        <f t="shared" si="332"/>
        <v>16292803.682851475</v>
      </c>
      <c r="FW60" s="40">
        <f t="shared" si="332"/>
        <v>26154204.074298967</v>
      </c>
      <c r="FX60" s="40">
        <f t="shared" si="332"/>
        <v>34777786.784220174</v>
      </c>
      <c r="FY60" s="40">
        <f t="shared" si="332"/>
        <v>42176344.796846956</v>
      </c>
      <c r="FZ60" s="40">
        <f t="shared" si="332"/>
        <v>38037605.1302412</v>
      </c>
      <c r="GA60" s="40">
        <f t="shared" si="332"/>
        <v>34483871.699979477</v>
      </c>
      <c r="GB60" s="40">
        <f t="shared" si="332"/>
        <v>31580170.264255743</v>
      </c>
      <c r="GC60" s="40">
        <f t="shared" si="332"/>
        <v>24039262.481389165</v>
      </c>
      <c r="GD60" s="40">
        <f t="shared" si="332"/>
        <v>18706727.594751954</v>
      </c>
      <c r="GE60" s="40">
        <f t="shared" si="332"/>
        <v>15667884.717842966</v>
      </c>
      <c r="GF60" s="40">
        <f t="shared" si="332"/>
        <v>13631783.208883416</v>
      </c>
      <c r="GG60" s="40">
        <f t="shared" si="332"/>
        <v>14622565.213152701</v>
      </c>
      <c r="GH60" s="40">
        <f t="shared" si="332"/>
        <v>16399134.097670455</v>
      </c>
      <c r="GI60" s="40">
        <f t="shared" si="332"/>
        <v>26208042.187785484</v>
      </c>
      <c r="GJ60" s="40">
        <f t="shared" si="332"/>
        <v>34840957.265545413</v>
      </c>
      <c r="GK60" s="40">
        <f t="shared" si="332"/>
        <v>42279009.934527807</v>
      </c>
      <c r="GL60" s="40">
        <f t="shared" ref="GL60:IW60" si="333">(GL7+GL10)/(1-GL$21)</f>
        <v>38074567.599973567</v>
      </c>
      <c r="GM60" s="40">
        <f t="shared" si="333"/>
        <v>34537367.77200558</v>
      </c>
      <c r="GN60" s="40">
        <f t="shared" si="333"/>
        <v>31662681.227772139</v>
      </c>
      <c r="GO60" s="40">
        <f t="shared" si="333"/>
        <v>24145041.238942213</v>
      </c>
      <c r="GP60" s="40">
        <f t="shared" si="333"/>
        <v>18815833.252281439</v>
      </c>
      <c r="GQ60" s="40">
        <f t="shared" si="333"/>
        <v>15786086.655665353</v>
      </c>
      <c r="GR60" s="40">
        <f t="shared" si="333"/>
        <v>13749295.815670183</v>
      </c>
      <c r="GS60" s="40">
        <f t="shared" si="333"/>
        <v>14740321.246358514</v>
      </c>
      <c r="GT60" s="40">
        <f t="shared" si="333"/>
        <v>16529536.580898928</v>
      </c>
      <c r="GU60" s="40">
        <f t="shared" si="333"/>
        <v>26367498.913093958</v>
      </c>
      <c r="GV60" s="40">
        <f t="shared" si="333"/>
        <v>34937894.036562711</v>
      </c>
      <c r="GW60" s="40">
        <f t="shared" si="333"/>
        <v>42459762.213124335</v>
      </c>
      <c r="GX60" s="40">
        <f t="shared" si="333"/>
        <v>38345216.227295086</v>
      </c>
      <c r="GY60" s="40">
        <f t="shared" si="333"/>
        <v>34712012.903410286</v>
      </c>
      <c r="GZ60" s="40">
        <f t="shared" si="333"/>
        <v>31797955.405962255</v>
      </c>
      <c r="HA60" s="40">
        <f t="shared" si="333"/>
        <v>24306715.791358914</v>
      </c>
      <c r="HB60" s="40">
        <f t="shared" si="333"/>
        <v>18958455.65651511</v>
      </c>
      <c r="HC60" s="40">
        <f t="shared" si="333"/>
        <v>15908397.777885444</v>
      </c>
      <c r="HD60" s="40">
        <f t="shared" si="333"/>
        <v>13864772.583625009</v>
      </c>
      <c r="HE60" s="40">
        <f t="shared" si="333"/>
        <v>14848324.292230083</v>
      </c>
      <c r="HF60" s="40">
        <f t="shared" si="333"/>
        <v>16612037.771595808</v>
      </c>
      <c r="HG60" s="40">
        <f t="shared" si="333"/>
        <v>26426847.89421263</v>
      </c>
      <c r="HH60" s="40">
        <f t="shared" si="333"/>
        <v>35004202.244649842</v>
      </c>
      <c r="HI60" s="40">
        <f t="shared" si="333"/>
        <v>42650967.134643227</v>
      </c>
      <c r="HJ60" s="40">
        <f t="shared" si="333"/>
        <v>38696561.891440652</v>
      </c>
      <c r="HK60" s="40">
        <f t="shared" si="333"/>
        <v>35322907.499942146</v>
      </c>
      <c r="HL60" s="40">
        <f t="shared" si="333"/>
        <v>32292172.352539405</v>
      </c>
      <c r="HM60" s="40">
        <f t="shared" si="333"/>
        <v>24457917.369359486</v>
      </c>
      <c r="HN60" s="40">
        <f t="shared" si="333"/>
        <v>19089287.591338508</v>
      </c>
      <c r="HO60" s="40">
        <f t="shared" si="333"/>
        <v>16020035.201626284</v>
      </c>
      <c r="HP60" s="40">
        <f t="shared" si="333"/>
        <v>13968080.64557787</v>
      </c>
      <c r="HQ60" s="40">
        <f t="shared" si="333"/>
        <v>14935119.536941811</v>
      </c>
      <c r="HR60" s="40">
        <f t="shared" si="333"/>
        <v>16693235.34610516</v>
      </c>
      <c r="HS60" s="40">
        <f t="shared" si="333"/>
        <v>26522914.574624602</v>
      </c>
      <c r="HT60" s="40">
        <f t="shared" si="333"/>
        <v>35022182.777979918</v>
      </c>
      <c r="HU60" s="40">
        <f t="shared" si="333"/>
        <v>42664379.936855264</v>
      </c>
      <c r="HV60" s="40">
        <f t="shared" si="333"/>
        <v>38547261.583857439</v>
      </c>
      <c r="HW60" s="40">
        <f t="shared" si="333"/>
        <v>34799606.120284669</v>
      </c>
      <c r="HX60" s="40">
        <f t="shared" si="333"/>
        <v>32016463.916520089</v>
      </c>
      <c r="HY60" s="40">
        <f t="shared" si="333"/>
        <v>24591679.716715176</v>
      </c>
      <c r="HZ60" s="40">
        <f t="shared" si="333"/>
        <v>19202470.847746458</v>
      </c>
      <c r="IA60" s="40">
        <f t="shared" si="333"/>
        <v>16136908.631115155</v>
      </c>
      <c r="IB60" s="40">
        <f t="shared" si="333"/>
        <v>14077930.221045682</v>
      </c>
      <c r="IC60" s="40">
        <f t="shared" si="333"/>
        <v>15041243.946609978</v>
      </c>
      <c r="ID60" s="40">
        <f t="shared" si="333"/>
        <v>16786223.628795136</v>
      </c>
      <c r="IE60" s="40">
        <f t="shared" si="333"/>
        <v>26625595.299263876</v>
      </c>
      <c r="IF60" s="40">
        <f t="shared" si="333"/>
        <v>35193220.185726471</v>
      </c>
      <c r="IG60" s="40">
        <f t="shared" si="333"/>
        <v>42674388.27819974</v>
      </c>
      <c r="IH60" s="40">
        <f t="shared" si="333"/>
        <v>38323078.357422441</v>
      </c>
      <c r="II60" s="40">
        <f t="shared" si="333"/>
        <v>34592101.218951069</v>
      </c>
      <c r="IJ60" s="40">
        <f t="shared" si="333"/>
        <v>31886517.152151957</v>
      </c>
      <c r="IK60" s="40">
        <f t="shared" si="333"/>
        <v>24611563.428359061</v>
      </c>
      <c r="IL60" s="40">
        <f t="shared" si="333"/>
        <v>19256058.042357944</v>
      </c>
      <c r="IM60" s="40">
        <f t="shared" si="333"/>
        <v>16237717.88628706</v>
      </c>
      <c r="IN60" s="40">
        <f t="shared" si="333"/>
        <v>14188152.988647178</v>
      </c>
      <c r="IO60" s="40">
        <f t="shared" si="333"/>
        <v>15130853.815457545</v>
      </c>
      <c r="IP60" s="40">
        <f t="shared" si="333"/>
        <v>16866580.858096171</v>
      </c>
      <c r="IQ60" s="40">
        <f t="shared" si="333"/>
        <v>26556275.003141183</v>
      </c>
      <c r="IR60" s="40">
        <f t="shared" si="333"/>
        <v>34943385.610012926</v>
      </c>
      <c r="IS60" s="40">
        <f t="shared" si="333"/>
        <v>42801666.654970571</v>
      </c>
      <c r="IT60" s="40">
        <f t="shared" si="333"/>
        <v>38741552.596533872</v>
      </c>
      <c r="IU60" s="40">
        <f t="shared" si="333"/>
        <v>34927825.78709022</v>
      </c>
      <c r="IV60" s="40">
        <f t="shared" si="333"/>
        <v>32180137.83263576</v>
      </c>
      <c r="IW60" s="40">
        <f t="shared" si="333"/>
        <v>24823661.612853803</v>
      </c>
      <c r="IX60" s="40">
        <f t="shared" ref="IX60:LI60" si="334">(IX7+IX10)/(1-IX$21)</f>
        <v>19402229.804886345</v>
      </c>
      <c r="IY60" s="40">
        <f t="shared" si="334"/>
        <v>16367900.47840205</v>
      </c>
      <c r="IZ60" s="40">
        <f t="shared" si="334"/>
        <v>14302199.7338911</v>
      </c>
      <c r="JA60" s="40">
        <f t="shared" si="334"/>
        <v>15258709.998782411</v>
      </c>
      <c r="JB60" s="40">
        <f t="shared" si="334"/>
        <v>16985639.386838511</v>
      </c>
      <c r="JC60" s="40">
        <f t="shared" si="334"/>
        <v>26813383.150427874</v>
      </c>
      <c r="JD60" s="40">
        <f t="shared" si="334"/>
        <v>35393251.499326855</v>
      </c>
      <c r="JE60" s="40">
        <f t="shared" si="334"/>
        <v>43032902.343658745</v>
      </c>
      <c r="JF60" s="40">
        <f t="shared" si="334"/>
        <v>38859705.42872937</v>
      </c>
      <c r="JG60" s="40">
        <f t="shared" si="334"/>
        <v>35499084.221915469</v>
      </c>
      <c r="JH60" s="40">
        <f t="shared" si="334"/>
        <v>32652739.762178782</v>
      </c>
      <c r="JI60" s="40">
        <f t="shared" si="334"/>
        <v>24901616.268584609</v>
      </c>
      <c r="JJ60" s="40">
        <f t="shared" si="334"/>
        <v>19506730.778527789</v>
      </c>
      <c r="JK60" s="40">
        <f t="shared" si="334"/>
        <v>16479938.72801993</v>
      </c>
      <c r="JL60" s="40">
        <f t="shared" si="334"/>
        <v>14415230.869920205</v>
      </c>
      <c r="JM60" s="40">
        <f t="shared" si="334"/>
        <v>15369125.008217562</v>
      </c>
      <c r="JN60" s="40">
        <f t="shared" si="334"/>
        <v>17099833.489341125</v>
      </c>
      <c r="JO60" s="40">
        <f t="shared" si="334"/>
        <v>26856485.577759158</v>
      </c>
      <c r="JP60" s="40">
        <f t="shared" si="334"/>
        <v>35294399.786304094</v>
      </c>
      <c r="JQ60" s="40">
        <f t="shared" si="334"/>
        <v>43008765.744378641</v>
      </c>
      <c r="JR60" s="40">
        <f t="shared" si="334"/>
        <v>38768230.040078893</v>
      </c>
      <c r="JS60" s="40">
        <f t="shared" si="334"/>
        <v>35026476.731133848</v>
      </c>
      <c r="JT60" s="40">
        <f t="shared" si="334"/>
        <v>32322491.917269018</v>
      </c>
      <c r="JU60" s="40">
        <f t="shared" si="334"/>
        <v>25011880.179929107</v>
      </c>
      <c r="JV60" s="40">
        <f t="shared" si="334"/>
        <v>19599245.099545959</v>
      </c>
      <c r="JW60" s="40">
        <f t="shared" si="334"/>
        <v>16581748.406240823</v>
      </c>
      <c r="JX60" s="40">
        <f t="shared" si="334"/>
        <v>14527482.011053618</v>
      </c>
      <c r="JY60" s="40">
        <f t="shared" si="334"/>
        <v>15476979.740216672</v>
      </c>
      <c r="JZ60" s="40">
        <f t="shared" si="334"/>
        <v>17180476.766508434</v>
      </c>
      <c r="KA60" s="40">
        <f t="shared" si="334"/>
        <v>26954639.417221904</v>
      </c>
      <c r="KB60" s="40">
        <f t="shared" si="334"/>
        <v>35414755.101468168</v>
      </c>
      <c r="KC60" s="40">
        <f t="shared" si="334"/>
        <v>43166363.168774776</v>
      </c>
      <c r="KD60" s="40">
        <f t="shared" si="334"/>
        <v>38876713.838102274</v>
      </c>
      <c r="KE60" s="40">
        <f t="shared" si="334"/>
        <v>35108064.706976533</v>
      </c>
      <c r="KF60" s="40">
        <f t="shared" si="334"/>
        <v>32449720.409629926</v>
      </c>
      <c r="KG60" s="40">
        <f t="shared" si="334"/>
        <v>25134628.491033234</v>
      </c>
      <c r="KH60" s="40">
        <f t="shared" si="334"/>
        <v>19731516.290738441</v>
      </c>
      <c r="KI60" s="40">
        <f t="shared" si="334"/>
        <v>16702908.160117883</v>
      </c>
      <c r="KJ60" s="40">
        <f t="shared" si="334"/>
        <v>14634070.916652665</v>
      </c>
      <c r="KK60" s="40">
        <f t="shared" si="334"/>
        <v>15579694.484580552</v>
      </c>
      <c r="KL60" s="40">
        <f t="shared" si="334"/>
        <v>17269205.572766677</v>
      </c>
      <c r="KM60" s="40">
        <f t="shared" si="334"/>
        <v>27076843.432935249</v>
      </c>
      <c r="KN60" s="40">
        <f t="shared" si="334"/>
        <v>35555643.34264151</v>
      </c>
      <c r="KO60" s="40">
        <f t="shared" si="334"/>
        <v>43272256.984234855</v>
      </c>
      <c r="KP60" s="40">
        <f t="shared" si="334"/>
        <v>38892723.333086528</v>
      </c>
      <c r="KQ60" s="40">
        <f t="shared" si="334"/>
        <v>35138372.769980989</v>
      </c>
      <c r="KR60" s="40">
        <f t="shared" si="334"/>
        <v>32549122.971137132</v>
      </c>
      <c r="KS60" s="40">
        <f t="shared" si="334"/>
        <v>25211269.699878491</v>
      </c>
      <c r="KT60" s="40">
        <f t="shared" si="334"/>
        <v>19819868.241078813</v>
      </c>
      <c r="KU60" s="40">
        <f t="shared" si="334"/>
        <v>16791188.43020834</v>
      </c>
      <c r="KV60" s="40">
        <f t="shared" si="334"/>
        <v>14718628.565988511</v>
      </c>
      <c r="KW60" s="40">
        <f t="shared" si="334"/>
        <v>15674605.749350576</v>
      </c>
      <c r="KX60" s="40">
        <f t="shared" si="334"/>
        <v>17364708.91108254</v>
      </c>
      <c r="KY60" s="40">
        <f t="shared" si="334"/>
        <v>27201924.760132007</v>
      </c>
      <c r="KZ60" s="40">
        <f t="shared" si="334"/>
        <v>35715438.063235797</v>
      </c>
      <c r="LA60" s="40">
        <f t="shared" si="334"/>
        <v>43461310.979207471</v>
      </c>
      <c r="LB60" s="40">
        <f t="shared" si="334"/>
        <v>39160522.324836522</v>
      </c>
      <c r="LC60" s="40">
        <f t="shared" si="334"/>
        <v>35738572.909600452</v>
      </c>
      <c r="LD60" s="40">
        <f t="shared" si="334"/>
        <v>33032648.628147904</v>
      </c>
      <c r="LE60" s="40">
        <f t="shared" si="334"/>
        <v>25300766.649270028</v>
      </c>
      <c r="LF60" s="40">
        <f t="shared" si="334"/>
        <v>19912247.666162759</v>
      </c>
      <c r="LG60" s="40">
        <f t="shared" si="334"/>
        <v>16883686.719885908</v>
      </c>
      <c r="LH60" s="40">
        <f t="shared" si="334"/>
        <v>14809881.233974045</v>
      </c>
      <c r="LI60" s="40">
        <f t="shared" si="334"/>
        <v>15746711.991040841</v>
      </c>
      <c r="LJ60" s="40">
        <f t="shared" ref="LJ60:MK60" si="335">(LJ7+LJ10)/(1-LJ$21)</f>
        <v>17409543.0255909</v>
      </c>
      <c r="LK60" s="40">
        <f t="shared" si="335"/>
        <v>27251746.955673743</v>
      </c>
      <c r="LL60" s="40">
        <f t="shared" si="335"/>
        <v>35703455.707251407</v>
      </c>
      <c r="LM60" s="40">
        <f t="shared" si="335"/>
        <v>43558566.557733282</v>
      </c>
      <c r="LN60" s="40">
        <f t="shared" si="335"/>
        <v>39216869.579685844</v>
      </c>
      <c r="LO60" s="40">
        <f t="shared" si="335"/>
        <v>35273424.399509043</v>
      </c>
      <c r="LP60" s="40">
        <f t="shared" si="335"/>
        <v>32669628.500199676</v>
      </c>
      <c r="LQ60" s="40">
        <f t="shared" si="335"/>
        <v>25383728.901582621</v>
      </c>
      <c r="LR60" s="40">
        <f t="shared" si="335"/>
        <v>20004534.617728867</v>
      </c>
      <c r="LS60" s="40">
        <f t="shared" si="335"/>
        <v>16970962.509837005</v>
      </c>
      <c r="LT60" s="40">
        <f t="shared" si="335"/>
        <v>14891259.851130979</v>
      </c>
      <c r="LU60" s="40">
        <f t="shared" si="335"/>
        <v>15826420.569952978</v>
      </c>
      <c r="LV60" s="40">
        <f t="shared" si="335"/>
        <v>17483369.887147412</v>
      </c>
      <c r="LW60" s="40">
        <f t="shared" si="335"/>
        <v>27352498.120153412</v>
      </c>
      <c r="LX60" s="40">
        <f t="shared" si="335"/>
        <v>35836281.889358565</v>
      </c>
      <c r="LY60" s="40">
        <f t="shared" si="335"/>
        <v>43763697.47540798</v>
      </c>
      <c r="LZ60" s="40">
        <f t="shared" si="335"/>
        <v>39322255.05611895</v>
      </c>
      <c r="MA60" s="40">
        <f t="shared" si="335"/>
        <v>35251952.233140886</v>
      </c>
      <c r="MB60" s="40">
        <f t="shared" si="335"/>
        <v>32643337.71676372</v>
      </c>
      <c r="MC60" s="40">
        <f t="shared" si="335"/>
        <v>25402406.143075835</v>
      </c>
      <c r="MD60" s="40">
        <f t="shared" si="335"/>
        <v>20081967.796673849</v>
      </c>
      <c r="ME60" s="40">
        <f t="shared" si="335"/>
        <v>17050432.887183763</v>
      </c>
      <c r="MF60" s="40">
        <f t="shared" si="335"/>
        <v>14968543.145618081</v>
      </c>
      <c r="MG60" s="40">
        <f t="shared" si="335"/>
        <v>15895034.34630968</v>
      </c>
      <c r="MH60" s="40">
        <f t="shared" si="335"/>
        <v>17563679.597014543</v>
      </c>
      <c r="MI60" s="40">
        <f t="shared" si="335"/>
        <v>27429600.152955644</v>
      </c>
      <c r="MJ60" s="40">
        <f t="shared" si="335"/>
        <v>35882065.23837436</v>
      </c>
      <c r="MK60" s="40">
        <f t="shared" si="335"/>
        <v>43928774.249377713</v>
      </c>
      <c r="ML60" s="40"/>
      <c r="MM60" s="40"/>
      <c r="MN60" s="40"/>
    </row>
    <row r="61" spans="1:352" x14ac:dyDescent="0.2">
      <c r="A61" s="51" t="s">
        <v>61</v>
      </c>
      <c r="B61" s="40">
        <f>MIN(B60:M60)</f>
        <v>11341837.1376877</v>
      </c>
      <c r="C61" s="40">
        <f t="shared" ref="C61:M61" si="336">B61</f>
        <v>11341837.1376877</v>
      </c>
      <c r="D61" s="40">
        <f t="shared" si="336"/>
        <v>11341837.1376877</v>
      </c>
      <c r="E61" s="40">
        <f t="shared" si="336"/>
        <v>11341837.1376877</v>
      </c>
      <c r="F61" s="40">
        <f t="shared" si="336"/>
        <v>11341837.1376877</v>
      </c>
      <c r="G61" s="40">
        <f t="shared" si="336"/>
        <v>11341837.1376877</v>
      </c>
      <c r="H61" s="40">
        <f t="shared" si="336"/>
        <v>11341837.1376877</v>
      </c>
      <c r="I61" s="40">
        <f t="shared" si="336"/>
        <v>11341837.1376877</v>
      </c>
      <c r="J61" s="40">
        <f t="shared" si="336"/>
        <v>11341837.1376877</v>
      </c>
      <c r="K61" s="40">
        <f t="shared" si="336"/>
        <v>11341837.1376877</v>
      </c>
      <c r="L61" s="40">
        <f t="shared" si="336"/>
        <v>11341837.1376877</v>
      </c>
      <c r="M61" s="40">
        <f t="shared" si="336"/>
        <v>11341837.1376877</v>
      </c>
      <c r="N61" s="40">
        <f>MIN(N60:Y60)</f>
        <v>11638928.434796114</v>
      </c>
      <c r="O61" s="40">
        <f t="shared" ref="O61:Y61" si="337">N61</f>
        <v>11638928.434796114</v>
      </c>
      <c r="P61" s="40">
        <f t="shared" si="337"/>
        <v>11638928.434796114</v>
      </c>
      <c r="Q61" s="40">
        <f t="shared" si="337"/>
        <v>11638928.434796114</v>
      </c>
      <c r="R61" s="40">
        <f t="shared" si="337"/>
        <v>11638928.434796114</v>
      </c>
      <c r="S61" s="40">
        <f t="shared" si="337"/>
        <v>11638928.434796114</v>
      </c>
      <c r="T61" s="40">
        <f t="shared" si="337"/>
        <v>11638928.434796114</v>
      </c>
      <c r="U61" s="40">
        <f t="shared" si="337"/>
        <v>11638928.434796114</v>
      </c>
      <c r="V61" s="40">
        <f t="shared" si="337"/>
        <v>11638928.434796114</v>
      </c>
      <c r="W61" s="40">
        <f t="shared" si="337"/>
        <v>11638928.434796114</v>
      </c>
      <c r="X61" s="40">
        <f t="shared" si="337"/>
        <v>11638928.434796114</v>
      </c>
      <c r="Y61" s="40">
        <f t="shared" si="337"/>
        <v>11638928.434796114</v>
      </c>
      <c r="Z61" s="40">
        <f>MIN(Z60:AK60)</f>
        <v>11848351.154083353</v>
      </c>
      <c r="AA61" s="40">
        <f t="shared" ref="AA61:AK61" si="338">Z61</f>
        <v>11848351.154083353</v>
      </c>
      <c r="AB61" s="40">
        <f t="shared" si="338"/>
        <v>11848351.154083353</v>
      </c>
      <c r="AC61" s="40">
        <f t="shared" si="338"/>
        <v>11848351.154083353</v>
      </c>
      <c r="AD61" s="40">
        <f t="shared" si="338"/>
        <v>11848351.154083353</v>
      </c>
      <c r="AE61" s="40">
        <f t="shared" si="338"/>
        <v>11848351.154083353</v>
      </c>
      <c r="AF61" s="40">
        <f t="shared" si="338"/>
        <v>11848351.154083353</v>
      </c>
      <c r="AG61" s="40">
        <f t="shared" si="338"/>
        <v>11848351.154083353</v>
      </c>
      <c r="AH61" s="40">
        <f t="shared" si="338"/>
        <v>11848351.154083353</v>
      </c>
      <c r="AI61" s="40">
        <f t="shared" si="338"/>
        <v>11848351.154083353</v>
      </c>
      <c r="AJ61" s="40">
        <f t="shared" si="338"/>
        <v>11848351.154083353</v>
      </c>
      <c r="AK61" s="40">
        <f t="shared" si="338"/>
        <v>11848351.154083353</v>
      </c>
      <c r="AL61" s="40">
        <f>MIN(AL60:AW60)</f>
        <v>11977597.190888921</v>
      </c>
      <c r="AM61" s="40">
        <f t="shared" ref="AM61:AW61" si="339">AL61</f>
        <v>11977597.190888921</v>
      </c>
      <c r="AN61" s="40">
        <f t="shared" si="339"/>
        <v>11977597.190888921</v>
      </c>
      <c r="AO61" s="40">
        <f t="shared" si="339"/>
        <v>11977597.190888921</v>
      </c>
      <c r="AP61" s="40">
        <f t="shared" si="339"/>
        <v>11977597.190888921</v>
      </c>
      <c r="AQ61" s="40">
        <f t="shared" si="339"/>
        <v>11977597.190888921</v>
      </c>
      <c r="AR61" s="40">
        <f t="shared" si="339"/>
        <v>11977597.190888921</v>
      </c>
      <c r="AS61" s="40">
        <f t="shared" si="339"/>
        <v>11977597.190888921</v>
      </c>
      <c r="AT61" s="40">
        <f t="shared" si="339"/>
        <v>11977597.190888921</v>
      </c>
      <c r="AU61" s="40">
        <f t="shared" si="339"/>
        <v>11977597.190888921</v>
      </c>
      <c r="AV61" s="40">
        <f t="shared" si="339"/>
        <v>11977597.190888921</v>
      </c>
      <c r="AW61" s="40">
        <f t="shared" si="339"/>
        <v>11977597.190888921</v>
      </c>
      <c r="AX61" s="40">
        <f>MIN(AX60:BI60)</f>
        <v>12102447.885479342</v>
      </c>
      <c r="AY61" s="40">
        <f t="shared" ref="AY61:BI61" si="340">AX61</f>
        <v>12102447.885479342</v>
      </c>
      <c r="AZ61" s="40">
        <f t="shared" si="340"/>
        <v>12102447.885479342</v>
      </c>
      <c r="BA61" s="40">
        <f t="shared" si="340"/>
        <v>12102447.885479342</v>
      </c>
      <c r="BB61" s="40">
        <f t="shared" si="340"/>
        <v>12102447.885479342</v>
      </c>
      <c r="BC61" s="40">
        <f t="shared" si="340"/>
        <v>12102447.885479342</v>
      </c>
      <c r="BD61" s="40">
        <f t="shared" si="340"/>
        <v>12102447.885479342</v>
      </c>
      <c r="BE61" s="40">
        <f t="shared" si="340"/>
        <v>12102447.885479342</v>
      </c>
      <c r="BF61" s="40">
        <f t="shared" si="340"/>
        <v>12102447.885479342</v>
      </c>
      <c r="BG61" s="40">
        <f t="shared" si="340"/>
        <v>12102447.885479342</v>
      </c>
      <c r="BH61" s="40">
        <f t="shared" si="340"/>
        <v>12102447.885479342</v>
      </c>
      <c r="BI61" s="40">
        <f t="shared" si="340"/>
        <v>12102447.885479342</v>
      </c>
      <c r="BJ61" s="40">
        <f>MIN(BJ60:BU60)</f>
        <v>12253029.329234149</v>
      </c>
      <c r="BK61" s="40">
        <f t="shared" ref="BK61:BU61" si="341">BJ61</f>
        <v>12253029.329234149</v>
      </c>
      <c r="BL61" s="40">
        <f t="shared" si="341"/>
        <v>12253029.329234149</v>
      </c>
      <c r="BM61" s="40">
        <f t="shared" si="341"/>
        <v>12253029.329234149</v>
      </c>
      <c r="BN61" s="40">
        <f t="shared" si="341"/>
        <v>12253029.329234149</v>
      </c>
      <c r="BO61" s="40">
        <f t="shared" si="341"/>
        <v>12253029.329234149</v>
      </c>
      <c r="BP61" s="40">
        <f t="shared" si="341"/>
        <v>12253029.329234149</v>
      </c>
      <c r="BQ61" s="40">
        <f t="shared" si="341"/>
        <v>12253029.329234149</v>
      </c>
      <c r="BR61" s="40">
        <f t="shared" si="341"/>
        <v>12253029.329234149</v>
      </c>
      <c r="BS61" s="40">
        <f t="shared" si="341"/>
        <v>12253029.329234149</v>
      </c>
      <c r="BT61" s="40">
        <f t="shared" si="341"/>
        <v>12253029.329234149</v>
      </c>
      <c r="BU61" s="40">
        <f t="shared" si="341"/>
        <v>12253029.329234149</v>
      </c>
      <c r="BV61" s="40">
        <f>MIN(BV60:CG60)</f>
        <v>12400737.958112</v>
      </c>
      <c r="BW61" s="40">
        <f t="shared" ref="BW61:CG61" si="342">BV61</f>
        <v>12400737.958112</v>
      </c>
      <c r="BX61" s="40">
        <f t="shared" si="342"/>
        <v>12400737.958112</v>
      </c>
      <c r="BY61" s="40">
        <f t="shared" si="342"/>
        <v>12400737.958112</v>
      </c>
      <c r="BZ61" s="40">
        <f t="shared" si="342"/>
        <v>12400737.958112</v>
      </c>
      <c r="CA61" s="40">
        <f t="shared" si="342"/>
        <v>12400737.958112</v>
      </c>
      <c r="CB61" s="40">
        <f t="shared" si="342"/>
        <v>12400737.958112</v>
      </c>
      <c r="CC61" s="40">
        <f t="shared" si="342"/>
        <v>12400737.958112</v>
      </c>
      <c r="CD61" s="40">
        <f t="shared" si="342"/>
        <v>12400737.958112</v>
      </c>
      <c r="CE61" s="40">
        <f t="shared" si="342"/>
        <v>12400737.958112</v>
      </c>
      <c r="CF61" s="40">
        <f t="shared" si="342"/>
        <v>12400737.958112</v>
      </c>
      <c r="CG61" s="40">
        <f t="shared" si="342"/>
        <v>12400737.958112</v>
      </c>
      <c r="CH61" s="40">
        <f>MIN(CH60:CS60)</f>
        <v>12564615.90470998</v>
      </c>
      <c r="CI61" s="40">
        <f t="shared" ref="CI61:CS61" si="343">CH61</f>
        <v>12564615.90470998</v>
      </c>
      <c r="CJ61" s="40">
        <f t="shared" si="343"/>
        <v>12564615.90470998</v>
      </c>
      <c r="CK61" s="40">
        <f t="shared" si="343"/>
        <v>12564615.90470998</v>
      </c>
      <c r="CL61" s="40">
        <f t="shared" si="343"/>
        <v>12564615.90470998</v>
      </c>
      <c r="CM61" s="40">
        <f t="shared" si="343"/>
        <v>12564615.90470998</v>
      </c>
      <c r="CN61" s="40">
        <f t="shared" si="343"/>
        <v>12564615.90470998</v>
      </c>
      <c r="CO61" s="40">
        <f t="shared" si="343"/>
        <v>12564615.90470998</v>
      </c>
      <c r="CP61" s="40">
        <f t="shared" si="343"/>
        <v>12564615.90470998</v>
      </c>
      <c r="CQ61" s="40">
        <f t="shared" si="343"/>
        <v>12564615.90470998</v>
      </c>
      <c r="CR61" s="40">
        <f t="shared" si="343"/>
        <v>12564615.90470998</v>
      </c>
      <c r="CS61" s="40">
        <f t="shared" si="343"/>
        <v>12564615.90470998</v>
      </c>
      <c r="CT61" s="40">
        <f>MIN(CT60:DE60)</f>
        <v>12734442.064163931</v>
      </c>
      <c r="CU61" s="40">
        <f t="shared" ref="CU61:DE61" si="344">CT61</f>
        <v>12734442.064163931</v>
      </c>
      <c r="CV61" s="40">
        <f t="shared" si="344"/>
        <v>12734442.064163931</v>
      </c>
      <c r="CW61" s="40">
        <f t="shared" si="344"/>
        <v>12734442.064163931</v>
      </c>
      <c r="CX61" s="40">
        <f t="shared" si="344"/>
        <v>12734442.064163931</v>
      </c>
      <c r="CY61" s="40">
        <f t="shared" si="344"/>
        <v>12734442.064163931</v>
      </c>
      <c r="CZ61" s="40">
        <f t="shared" si="344"/>
        <v>12734442.064163931</v>
      </c>
      <c r="DA61" s="40">
        <f t="shared" si="344"/>
        <v>12734442.064163931</v>
      </c>
      <c r="DB61" s="40">
        <f t="shared" si="344"/>
        <v>12734442.064163931</v>
      </c>
      <c r="DC61" s="40">
        <f t="shared" si="344"/>
        <v>12734442.064163931</v>
      </c>
      <c r="DD61" s="40">
        <f t="shared" si="344"/>
        <v>12734442.064163931</v>
      </c>
      <c r="DE61" s="40">
        <f t="shared" si="344"/>
        <v>12734442.064163931</v>
      </c>
      <c r="DF61" s="40">
        <f>MIN(DF60:DQ60)</f>
        <v>12905388.329794543</v>
      </c>
      <c r="DG61" s="40">
        <f t="shared" ref="DG61:DQ61" si="345">DF61</f>
        <v>12905388.329794543</v>
      </c>
      <c r="DH61" s="40">
        <f t="shared" si="345"/>
        <v>12905388.329794543</v>
      </c>
      <c r="DI61" s="40">
        <f t="shared" si="345"/>
        <v>12905388.329794543</v>
      </c>
      <c r="DJ61" s="40">
        <f t="shared" si="345"/>
        <v>12905388.329794543</v>
      </c>
      <c r="DK61" s="40">
        <f t="shared" si="345"/>
        <v>12905388.329794543</v>
      </c>
      <c r="DL61" s="40">
        <f t="shared" si="345"/>
        <v>12905388.329794543</v>
      </c>
      <c r="DM61" s="40">
        <f t="shared" si="345"/>
        <v>12905388.329794543</v>
      </c>
      <c r="DN61" s="40">
        <f t="shared" si="345"/>
        <v>12905388.329794543</v>
      </c>
      <c r="DO61" s="40">
        <f t="shared" si="345"/>
        <v>12905388.329794543</v>
      </c>
      <c r="DP61" s="40">
        <f t="shared" si="345"/>
        <v>12905388.329794543</v>
      </c>
      <c r="DQ61" s="40">
        <f t="shared" si="345"/>
        <v>12905388.329794543</v>
      </c>
      <c r="DR61" s="40">
        <f>MIN(DR60:EC60)</f>
        <v>13047636.026018003</v>
      </c>
      <c r="DS61" s="40">
        <f t="shared" ref="DS61:EC61" si="346">DR61</f>
        <v>13047636.026018003</v>
      </c>
      <c r="DT61" s="40">
        <f t="shared" si="346"/>
        <v>13047636.026018003</v>
      </c>
      <c r="DU61" s="40">
        <f t="shared" si="346"/>
        <v>13047636.026018003</v>
      </c>
      <c r="DV61" s="40">
        <f t="shared" si="346"/>
        <v>13047636.026018003</v>
      </c>
      <c r="DW61" s="40">
        <f t="shared" si="346"/>
        <v>13047636.026018003</v>
      </c>
      <c r="DX61" s="40">
        <f t="shared" si="346"/>
        <v>13047636.026018003</v>
      </c>
      <c r="DY61" s="40">
        <f t="shared" si="346"/>
        <v>13047636.026018003</v>
      </c>
      <c r="DZ61" s="40">
        <f t="shared" si="346"/>
        <v>13047636.026018003</v>
      </c>
      <c r="EA61" s="40">
        <f t="shared" si="346"/>
        <v>13047636.026018003</v>
      </c>
      <c r="EB61" s="40">
        <f t="shared" si="346"/>
        <v>13047636.026018003</v>
      </c>
      <c r="EC61" s="40">
        <f t="shared" si="346"/>
        <v>13047636.026018003</v>
      </c>
      <c r="ED61" s="40">
        <f>MIN(ED60:EO60)</f>
        <v>13183195.934876999</v>
      </c>
      <c r="EE61" s="40">
        <f t="shared" ref="EE61:EO61" si="347">ED61</f>
        <v>13183195.934876999</v>
      </c>
      <c r="EF61" s="40">
        <f t="shared" si="347"/>
        <v>13183195.934876999</v>
      </c>
      <c r="EG61" s="40">
        <f t="shared" si="347"/>
        <v>13183195.934876999</v>
      </c>
      <c r="EH61" s="40">
        <f t="shared" si="347"/>
        <v>13183195.934876999</v>
      </c>
      <c r="EI61" s="40">
        <f t="shared" si="347"/>
        <v>13183195.934876999</v>
      </c>
      <c r="EJ61" s="40">
        <f t="shared" si="347"/>
        <v>13183195.934876999</v>
      </c>
      <c r="EK61" s="40">
        <f t="shared" si="347"/>
        <v>13183195.934876999</v>
      </c>
      <c r="EL61" s="40">
        <f t="shared" si="347"/>
        <v>13183195.934876999</v>
      </c>
      <c r="EM61" s="40">
        <f t="shared" si="347"/>
        <v>13183195.934876999</v>
      </c>
      <c r="EN61" s="40">
        <f t="shared" si="347"/>
        <v>13183195.934876999</v>
      </c>
      <c r="EO61" s="40">
        <f t="shared" si="347"/>
        <v>13183195.934876999</v>
      </c>
      <c r="EP61" s="40">
        <f>MIN(EP60:FA60)</f>
        <v>13301594.579291068</v>
      </c>
      <c r="EQ61" s="40">
        <f t="shared" ref="EQ61:FA61" si="348">EP61</f>
        <v>13301594.579291068</v>
      </c>
      <c r="ER61" s="40">
        <f t="shared" si="348"/>
        <v>13301594.579291068</v>
      </c>
      <c r="ES61" s="40">
        <f t="shared" si="348"/>
        <v>13301594.579291068</v>
      </c>
      <c r="ET61" s="40">
        <f t="shared" si="348"/>
        <v>13301594.579291068</v>
      </c>
      <c r="EU61" s="40">
        <f t="shared" si="348"/>
        <v>13301594.579291068</v>
      </c>
      <c r="EV61" s="40">
        <f t="shared" si="348"/>
        <v>13301594.579291068</v>
      </c>
      <c r="EW61" s="40">
        <f t="shared" si="348"/>
        <v>13301594.579291068</v>
      </c>
      <c r="EX61" s="40">
        <f t="shared" si="348"/>
        <v>13301594.579291068</v>
      </c>
      <c r="EY61" s="40">
        <f t="shared" si="348"/>
        <v>13301594.579291068</v>
      </c>
      <c r="EZ61" s="40">
        <f t="shared" si="348"/>
        <v>13301594.579291068</v>
      </c>
      <c r="FA61" s="40">
        <f t="shared" si="348"/>
        <v>13301594.579291068</v>
      </c>
      <c r="FB61" s="40">
        <f>MIN(FB60:FM60)</f>
        <v>13418678.730492117</v>
      </c>
      <c r="FC61" s="40">
        <f t="shared" ref="FC61:FM61" si="349">FB61</f>
        <v>13418678.730492117</v>
      </c>
      <c r="FD61" s="40">
        <f t="shared" si="349"/>
        <v>13418678.730492117</v>
      </c>
      <c r="FE61" s="40">
        <f t="shared" si="349"/>
        <v>13418678.730492117</v>
      </c>
      <c r="FF61" s="40">
        <f t="shared" si="349"/>
        <v>13418678.730492117</v>
      </c>
      <c r="FG61" s="40">
        <f t="shared" si="349"/>
        <v>13418678.730492117</v>
      </c>
      <c r="FH61" s="40">
        <f t="shared" si="349"/>
        <v>13418678.730492117</v>
      </c>
      <c r="FI61" s="40">
        <f t="shared" si="349"/>
        <v>13418678.730492117</v>
      </c>
      <c r="FJ61" s="40">
        <f t="shared" si="349"/>
        <v>13418678.730492117</v>
      </c>
      <c r="FK61" s="40">
        <f t="shared" si="349"/>
        <v>13418678.730492117</v>
      </c>
      <c r="FL61" s="40">
        <f t="shared" si="349"/>
        <v>13418678.730492117</v>
      </c>
      <c r="FM61" s="40">
        <f t="shared" si="349"/>
        <v>13418678.730492117</v>
      </c>
      <c r="FN61" s="40">
        <f>MIN(FN60:FY60)</f>
        <v>13528081.448418887</v>
      </c>
      <c r="FO61" s="40">
        <f t="shared" ref="FO61:FY61" si="350">FN61</f>
        <v>13528081.448418887</v>
      </c>
      <c r="FP61" s="40">
        <f t="shared" si="350"/>
        <v>13528081.448418887</v>
      </c>
      <c r="FQ61" s="40">
        <f t="shared" si="350"/>
        <v>13528081.448418887</v>
      </c>
      <c r="FR61" s="40">
        <f t="shared" si="350"/>
        <v>13528081.448418887</v>
      </c>
      <c r="FS61" s="40">
        <f t="shared" si="350"/>
        <v>13528081.448418887</v>
      </c>
      <c r="FT61" s="40">
        <f t="shared" si="350"/>
        <v>13528081.448418887</v>
      </c>
      <c r="FU61" s="40">
        <f t="shared" si="350"/>
        <v>13528081.448418887</v>
      </c>
      <c r="FV61" s="40">
        <f t="shared" si="350"/>
        <v>13528081.448418887</v>
      </c>
      <c r="FW61" s="40">
        <f t="shared" si="350"/>
        <v>13528081.448418887</v>
      </c>
      <c r="FX61" s="40">
        <f t="shared" si="350"/>
        <v>13528081.448418887</v>
      </c>
      <c r="FY61" s="40">
        <f t="shared" si="350"/>
        <v>13528081.448418887</v>
      </c>
      <c r="FZ61" s="40">
        <f>MIN(FZ60:GK60)</f>
        <v>13631783.208883416</v>
      </c>
      <c r="GA61" s="40">
        <f t="shared" ref="GA61:GK61" si="351">FZ61</f>
        <v>13631783.208883416</v>
      </c>
      <c r="GB61" s="40">
        <f t="shared" si="351"/>
        <v>13631783.208883416</v>
      </c>
      <c r="GC61" s="40">
        <f t="shared" si="351"/>
        <v>13631783.208883416</v>
      </c>
      <c r="GD61" s="40">
        <f t="shared" si="351"/>
        <v>13631783.208883416</v>
      </c>
      <c r="GE61" s="40">
        <f t="shared" si="351"/>
        <v>13631783.208883416</v>
      </c>
      <c r="GF61" s="40">
        <f t="shared" si="351"/>
        <v>13631783.208883416</v>
      </c>
      <c r="GG61" s="40">
        <f t="shared" si="351"/>
        <v>13631783.208883416</v>
      </c>
      <c r="GH61" s="40">
        <f t="shared" si="351"/>
        <v>13631783.208883416</v>
      </c>
      <c r="GI61" s="40">
        <f t="shared" si="351"/>
        <v>13631783.208883416</v>
      </c>
      <c r="GJ61" s="40">
        <f t="shared" si="351"/>
        <v>13631783.208883416</v>
      </c>
      <c r="GK61" s="40">
        <f t="shared" si="351"/>
        <v>13631783.208883416</v>
      </c>
      <c r="GL61" s="40">
        <f>MIN(GL60:GW60)</f>
        <v>13749295.815670183</v>
      </c>
      <c r="GM61" s="40">
        <f t="shared" ref="GM61:GW61" si="352">GL61</f>
        <v>13749295.815670183</v>
      </c>
      <c r="GN61" s="40">
        <f t="shared" si="352"/>
        <v>13749295.815670183</v>
      </c>
      <c r="GO61" s="40">
        <f t="shared" si="352"/>
        <v>13749295.815670183</v>
      </c>
      <c r="GP61" s="40">
        <f t="shared" si="352"/>
        <v>13749295.815670183</v>
      </c>
      <c r="GQ61" s="40">
        <f t="shared" si="352"/>
        <v>13749295.815670183</v>
      </c>
      <c r="GR61" s="40">
        <f t="shared" si="352"/>
        <v>13749295.815670183</v>
      </c>
      <c r="GS61" s="40">
        <f t="shared" si="352"/>
        <v>13749295.815670183</v>
      </c>
      <c r="GT61" s="40">
        <f t="shared" si="352"/>
        <v>13749295.815670183</v>
      </c>
      <c r="GU61" s="40">
        <f t="shared" si="352"/>
        <v>13749295.815670183</v>
      </c>
      <c r="GV61" s="40">
        <f t="shared" si="352"/>
        <v>13749295.815670183</v>
      </c>
      <c r="GW61" s="40">
        <f t="shared" si="352"/>
        <v>13749295.815670183</v>
      </c>
      <c r="GX61" s="40">
        <f>MIN(GX60:HI60)</f>
        <v>13864772.583625009</v>
      </c>
      <c r="GY61" s="40">
        <f t="shared" ref="GY61:HI61" si="353">GX61</f>
        <v>13864772.583625009</v>
      </c>
      <c r="GZ61" s="40">
        <f t="shared" si="353"/>
        <v>13864772.583625009</v>
      </c>
      <c r="HA61" s="40">
        <f t="shared" si="353"/>
        <v>13864772.583625009</v>
      </c>
      <c r="HB61" s="40">
        <f t="shared" si="353"/>
        <v>13864772.583625009</v>
      </c>
      <c r="HC61" s="40">
        <f t="shared" si="353"/>
        <v>13864772.583625009</v>
      </c>
      <c r="HD61" s="40">
        <f t="shared" si="353"/>
        <v>13864772.583625009</v>
      </c>
      <c r="HE61" s="40">
        <f t="shared" si="353"/>
        <v>13864772.583625009</v>
      </c>
      <c r="HF61" s="40">
        <f t="shared" si="353"/>
        <v>13864772.583625009</v>
      </c>
      <c r="HG61" s="40">
        <f t="shared" si="353"/>
        <v>13864772.583625009</v>
      </c>
      <c r="HH61" s="40">
        <f t="shared" si="353"/>
        <v>13864772.583625009</v>
      </c>
      <c r="HI61" s="40">
        <f t="shared" si="353"/>
        <v>13864772.583625009</v>
      </c>
      <c r="HJ61" s="40">
        <f>MIN(HJ60:HU60)</f>
        <v>13968080.64557787</v>
      </c>
      <c r="HK61" s="40">
        <f t="shared" ref="HK61:HU61" si="354">HJ61</f>
        <v>13968080.64557787</v>
      </c>
      <c r="HL61" s="40">
        <f t="shared" si="354"/>
        <v>13968080.64557787</v>
      </c>
      <c r="HM61" s="40">
        <f t="shared" si="354"/>
        <v>13968080.64557787</v>
      </c>
      <c r="HN61" s="40">
        <f t="shared" si="354"/>
        <v>13968080.64557787</v>
      </c>
      <c r="HO61" s="40">
        <f t="shared" si="354"/>
        <v>13968080.64557787</v>
      </c>
      <c r="HP61" s="40">
        <f t="shared" si="354"/>
        <v>13968080.64557787</v>
      </c>
      <c r="HQ61" s="40">
        <f t="shared" si="354"/>
        <v>13968080.64557787</v>
      </c>
      <c r="HR61" s="40">
        <f t="shared" si="354"/>
        <v>13968080.64557787</v>
      </c>
      <c r="HS61" s="40">
        <f t="shared" si="354"/>
        <v>13968080.64557787</v>
      </c>
      <c r="HT61" s="40">
        <f t="shared" si="354"/>
        <v>13968080.64557787</v>
      </c>
      <c r="HU61" s="40">
        <f t="shared" si="354"/>
        <v>13968080.64557787</v>
      </c>
      <c r="HV61" s="40">
        <f>MIN(HV60:IG60)</f>
        <v>14077930.221045682</v>
      </c>
      <c r="HW61" s="40">
        <f t="shared" ref="HW61:IG61" si="355">HV61</f>
        <v>14077930.221045682</v>
      </c>
      <c r="HX61" s="40">
        <f t="shared" si="355"/>
        <v>14077930.221045682</v>
      </c>
      <c r="HY61" s="40">
        <f t="shared" si="355"/>
        <v>14077930.221045682</v>
      </c>
      <c r="HZ61" s="40">
        <f t="shared" si="355"/>
        <v>14077930.221045682</v>
      </c>
      <c r="IA61" s="40">
        <f t="shared" si="355"/>
        <v>14077930.221045682</v>
      </c>
      <c r="IB61" s="40">
        <f t="shared" si="355"/>
        <v>14077930.221045682</v>
      </c>
      <c r="IC61" s="40">
        <f t="shared" si="355"/>
        <v>14077930.221045682</v>
      </c>
      <c r="ID61" s="40">
        <f t="shared" si="355"/>
        <v>14077930.221045682</v>
      </c>
      <c r="IE61" s="40">
        <f t="shared" si="355"/>
        <v>14077930.221045682</v>
      </c>
      <c r="IF61" s="40">
        <f t="shared" si="355"/>
        <v>14077930.221045682</v>
      </c>
      <c r="IG61" s="40">
        <f t="shared" si="355"/>
        <v>14077930.221045682</v>
      </c>
      <c r="IH61" s="40">
        <f>MIN(IH60:IS60)</f>
        <v>14188152.988647178</v>
      </c>
      <c r="II61" s="40">
        <f t="shared" ref="II61:IS61" si="356">IH61</f>
        <v>14188152.988647178</v>
      </c>
      <c r="IJ61" s="40">
        <f t="shared" si="356"/>
        <v>14188152.988647178</v>
      </c>
      <c r="IK61" s="40">
        <f t="shared" si="356"/>
        <v>14188152.988647178</v>
      </c>
      <c r="IL61" s="40">
        <f t="shared" si="356"/>
        <v>14188152.988647178</v>
      </c>
      <c r="IM61" s="40">
        <f t="shared" si="356"/>
        <v>14188152.988647178</v>
      </c>
      <c r="IN61" s="40">
        <f t="shared" si="356"/>
        <v>14188152.988647178</v>
      </c>
      <c r="IO61" s="40">
        <f t="shared" si="356"/>
        <v>14188152.988647178</v>
      </c>
      <c r="IP61" s="40">
        <f t="shared" si="356"/>
        <v>14188152.988647178</v>
      </c>
      <c r="IQ61" s="40">
        <f t="shared" si="356"/>
        <v>14188152.988647178</v>
      </c>
      <c r="IR61" s="40">
        <f t="shared" si="356"/>
        <v>14188152.988647178</v>
      </c>
      <c r="IS61" s="40">
        <f t="shared" si="356"/>
        <v>14188152.988647178</v>
      </c>
      <c r="IT61" s="40">
        <f>MIN(IT60:JE60)</f>
        <v>14302199.7338911</v>
      </c>
      <c r="IU61" s="40">
        <f t="shared" ref="IU61:JE61" si="357">IT61</f>
        <v>14302199.7338911</v>
      </c>
      <c r="IV61" s="40">
        <f t="shared" si="357"/>
        <v>14302199.7338911</v>
      </c>
      <c r="IW61" s="40">
        <f t="shared" si="357"/>
        <v>14302199.7338911</v>
      </c>
      <c r="IX61" s="40">
        <f t="shared" si="357"/>
        <v>14302199.7338911</v>
      </c>
      <c r="IY61" s="40">
        <f t="shared" si="357"/>
        <v>14302199.7338911</v>
      </c>
      <c r="IZ61" s="40">
        <f t="shared" si="357"/>
        <v>14302199.7338911</v>
      </c>
      <c r="JA61" s="40">
        <f t="shared" si="357"/>
        <v>14302199.7338911</v>
      </c>
      <c r="JB61" s="40">
        <f t="shared" si="357"/>
        <v>14302199.7338911</v>
      </c>
      <c r="JC61" s="40">
        <f t="shared" si="357"/>
        <v>14302199.7338911</v>
      </c>
      <c r="JD61" s="40">
        <f t="shared" si="357"/>
        <v>14302199.7338911</v>
      </c>
      <c r="JE61" s="40">
        <f t="shared" si="357"/>
        <v>14302199.7338911</v>
      </c>
      <c r="JF61" s="40">
        <f>MIN(JF60:JQ60)</f>
        <v>14415230.869920205</v>
      </c>
      <c r="JG61" s="40">
        <f t="shared" ref="JG61" si="358">JF61</f>
        <v>14415230.869920205</v>
      </c>
      <c r="JH61" s="40">
        <f t="shared" ref="JH61" si="359">JG61</f>
        <v>14415230.869920205</v>
      </c>
      <c r="JI61" s="40">
        <f t="shared" ref="JI61" si="360">JH61</f>
        <v>14415230.869920205</v>
      </c>
      <c r="JJ61" s="40">
        <f t="shared" ref="JJ61" si="361">JI61</f>
        <v>14415230.869920205</v>
      </c>
      <c r="JK61" s="40">
        <f t="shared" ref="JK61" si="362">JJ61</f>
        <v>14415230.869920205</v>
      </c>
      <c r="JL61" s="40">
        <f t="shared" ref="JL61" si="363">JK61</f>
        <v>14415230.869920205</v>
      </c>
      <c r="JM61" s="40">
        <f t="shared" ref="JM61" si="364">JL61</f>
        <v>14415230.869920205</v>
      </c>
      <c r="JN61" s="40">
        <f t="shared" ref="JN61" si="365">JM61</f>
        <v>14415230.869920205</v>
      </c>
      <c r="JO61" s="40">
        <f t="shared" ref="JO61" si="366">JN61</f>
        <v>14415230.869920205</v>
      </c>
      <c r="JP61" s="40">
        <f t="shared" ref="JP61" si="367">JO61</f>
        <v>14415230.869920205</v>
      </c>
      <c r="JQ61" s="40">
        <f t="shared" ref="JQ61" si="368">JP61</f>
        <v>14415230.869920205</v>
      </c>
      <c r="JR61" s="40">
        <f>MIN(JR60:KC60)</f>
        <v>14527482.011053618</v>
      </c>
      <c r="JS61" s="40">
        <f t="shared" ref="JS61" si="369">JR61</f>
        <v>14527482.011053618</v>
      </c>
      <c r="JT61" s="40">
        <f t="shared" ref="JT61" si="370">JS61</f>
        <v>14527482.011053618</v>
      </c>
      <c r="JU61" s="40">
        <f t="shared" ref="JU61" si="371">JT61</f>
        <v>14527482.011053618</v>
      </c>
      <c r="JV61" s="40">
        <f t="shared" ref="JV61" si="372">JU61</f>
        <v>14527482.011053618</v>
      </c>
      <c r="JW61" s="40">
        <f t="shared" ref="JW61" si="373">JV61</f>
        <v>14527482.011053618</v>
      </c>
      <c r="JX61" s="40">
        <f t="shared" ref="JX61" si="374">JW61</f>
        <v>14527482.011053618</v>
      </c>
      <c r="JY61" s="40">
        <f t="shared" ref="JY61" si="375">JX61</f>
        <v>14527482.011053618</v>
      </c>
      <c r="JZ61" s="40">
        <f t="shared" ref="JZ61" si="376">JY61</f>
        <v>14527482.011053618</v>
      </c>
      <c r="KA61" s="40">
        <f t="shared" ref="KA61" si="377">JZ61</f>
        <v>14527482.011053618</v>
      </c>
      <c r="KB61" s="40">
        <f t="shared" ref="KB61" si="378">KA61</f>
        <v>14527482.011053618</v>
      </c>
      <c r="KC61" s="40">
        <f t="shared" ref="KC61" si="379">KB61</f>
        <v>14527482.011053618</v>
      </c>
      <c r="KD61" s="40">
        <f>MIN(KD60:KO60)</f>
        <v>14634070.916652665</v>
      </c>
      <c r="KE61" s="40">
        <f t="shared" ref="KE61" si="380">KD61</f>
        <v>14634070.916652665</v>
      </c>
      <c r="KF61" s="40">
        <f t="shared" ref="KF61" si="381">KE61</f>
        <v>14634070.916652665</v>
      </c>
      <c r="KG61" s="40">
        <f t="shared" ref="KG61" si="382">KF61</f>
        <v>14634070.916652665</v>
      </c>
      <c r="KH61" s="40">
        <f t="shared" ref="KH61" si="383">KG61</f>
        <v>14634070.916652665</v>
      </c>
      <c r="KI61" s="40">
        <f t="shared" ref="KI61" si="384">KH61</f>
        <v>14634070.916652665</v>
      </c>
      <c r="KJ61" s="40">
        <f t="shared" ref="KJ61" si="385">KI61</f>
        <v>14634070.916652665</v>
      </c>
      <c r="KK61" s="40">
        <f t="shared" ref="KK61" si="386">KJ61</f>
        <v>14634070.916652665</v>
      </c>
      <c r="KL61" s="40">
        <f t="shared" ref="KL61" si="387">KK61</f>
        <v>14634070.916652665</v>
      </c>
      <c r="KM61" s="40">
        <f t="shared" ref="KM61" si="388">KL61</f>
        <v>14634070.916652665</v>
      </c>
      <c r="KN61" s="40">
        <f t="shared" ref="KN61" si="389">KM61</f>
        <v>14634070.916652665</v>
      </c>
      <c r="KO61" s="40">
        <f t="shared" ref="KO61" si="390">KN61</f>
        <v>14634070.916652665</v>
      </c>
      <c r="KP61" s="40">
        <f>MIN(KP60:LA60)</f>
        <v>14718628.565988511</v>
      </c>
      <c r="KQ61" s="40">
        <f t="shared" ref="KQ61" si="391">KP61</f>
        <v>14718628.565988511</v>
      </c>
      <c r="KR61" s="40">
        <f t="shared" ref="KR61" si="392">KQ61</f>
        <v>14718628.565988511</v>
      </c>
      <c r="KS61" s="40">
        <f t="shared" ref="KS61" si="393">KR61</f>
        <v>14718628.565988511</v>
      </c>
      <c r="KT61" s="40">
        <f t="shared" ref="KT61" si="394">KS61</f>
        <v>14718628.565988511</v>
      </c>
      <c r="KU61" s="40">
        <f t="shared" ref="KU61" si="395">KT61</f>
        <v>14718628.565988511</v>
      </c>
      <c r="KV61" s="40">
        <f t="shared" ref="KV61" si="396">KU61</f>
        <v>14718628.565988511</v>
      </c>
      <c r="KW61" s="40">
        <f t="shared" ref="KW61" si="397">KV61</f>
        <v>14718628.565988511</v>
      </c>
      <c r="KX61" s="40">
        <f t="shared" ref="KX61" si="398">KW61</f>
        <v>14718628.565988511</v>
      </c>
      <c r="KY61" s="40">
        <f t="shared" ref="KY61" si="399">KX61</f>
        <v>14718628.565988511</v>
      </c>
      <c r="KZ61" s="40">
        <f t="shared" ref="KZ61" si="400">KY61</f>
        <v>14718628.565988511</v>
      </c>
      <c r="LA61" s="40">
        <f t="shared" ref="LA61" si="401">KZ61</f>
        <v>14718628.565988511</v>
      </c>
      <c r="LB61" s="40">
        <f>MIN(LB60:LM60)</f>
        <v>14809881.233974045</v>
      </c>
      <c r="LC61" s="40">
        <f t="shared" ref="LC61" si="402">LB61</f>
        <v>14809881.233974045</v>
      </c>
      <c r="LD61" s="40">
        <f t="shared" ref="LD61" si="403">LC61</f>
        <v>14809881.233974045</v>
      </c>
      <c r="LE61" s="40">
        <f t="shared" ref="LE61" si="404">LD61</f>
        <v>14809881.233974045</v>
      </c>
      <c r="LF61" s="40">
        <f t="shared" ref="LF61" si="405">LE61</f>
        <v>14809881.233974045</v>
      </c>
      <c r="LG61" s="40">
        <f t="shared" ref="LG61" si="406">LF61</f>
        <v>14809881.233974045</v>
      </c>
      <c r="LH61" s="40">
        <f t="shared" ref="LH61" si="407">LG61</f>
        <v>14809881.233974045</v>
      </c>
      <c r="LI61" s="40">
        <f t="shared" ref="LI61" si="408">LH61</f>
        <v>14809881.233974045</v>
      </c>
      <c r="LJ61" s="40">
        <f t="shared" ref="LJ61" si="409">LI61</f>
        <v>14809881.233974045</v>
      </c>
      <c r="LK61" s="40">
        <f t="shared" ref="LK61" si="410">LJ61</f>
        <v>14809881.233974045</v>
      </c>
      <c r="LL61" s="40">
        <f t="shared" ref="LL61" si="411">LK61</f>
        <v>14809881.233974045</v>
      </c>
      <c r="LM61" s="40">
        <f t="shared" ref="LM61" si="412">LL61</f>
        <v>14809881.233974045</v>
      </c>
      <c r="LN61" s="40">
        <f>MIN(LN60:LY60)</f>
        <v>14891259.851130979</v>
      </c>
      <c r="LO61" s="40">
        <f t="shared" ref="LO61" si="413">LN61</f>
        <v>14891259.851130979</v>
      </c>
      <c r="LP61" s="40">
        <f t="shared" ref="LP61" si="414">LO61</f>
        <v>14891259.851130979</v>
      </c>
      <c r="LQ61" s="40">
        <f t="shared" ref="LQ61" si="415">LP61</f>
        <v>14891259.851130979</v>
      </c>
      <c r="LR61" s="40">
        <f t="shared" ref="LR61" si="416">LQ61</f>
        <v>14891259.851130979</v>
      </c>
      <c r="LS61" s="40">
        <f t="shared" ref="LS61" si="417">LR61</f>
        <v>14891259.851130979</v>
      </c>
      <c r="LT61" s="40">
        <f t="shared" ref="LT61" si="418">LS61</f>
        <v>14891259.851130979</v>
      </c>
      <c r="LU61" s="40">
        <f t="shared" ref="LU61" si="419">LT61</f>
        <v>14891259.851130979</v>
      </c>
      <c r="LV61" s="40">
        <f t="shared" ref="LV61" si="420">LU61</f>
        <v>14891259.851130979</v>
      </c>
      <c r="LW61" s="40">
        <f t="shared" ref="LW61" si="421">LV61</f>
        <v>14891259.851130979</v>
      </c>
      <c r="LX61" s="40">
        <f t="shared" ref="LX61" si="422">LW61</f>
        <v>14891259.851130979</v>
      </c>
      <c r="LY61" s="40">
        <f t="shared" ref="LY61" si="423">LX61</f>
        <v>14891259.851130979</v>
      </c>
      <c r="LZ61" s="40">
        <f>MIN(LZ60:MK60)</f>
        <v>14968543.145618081</v>
      </c>
      <c r="MA61" s="40">
        <f t="shared" ref="MA61" si="424">LZ61</f>
        <v>14968543.145618081</v>
      </c>
      <c r="MB61" s="40">
        <f t="shared" ref="MB61" si="425">MA61</f>
        <v>14968543.145618081</v>
      </c>
      <c r="MC61" s="40">
        <f t="shared" ref="MC61" si="426">MB61</f>
        <v>14968543.145618081</v>
      </c>
      <c r="MD61" s="40">
        <f t="shared" ref="MD61" si="427">MC61</f>
        <v>14968543.145618081</v>
      </c>
      <c r="ME61" s="40">
        <f t="shared" ref="ME61" si="428">MD61</f>
        <v>14968543.145618081</v>
      </c>
      <c r="MF61" s="40">
        <f t="shared" ref="MF61" si="429">ME61</f>
        <v>14968543.145618081</v>
      </c>
      <c r="MG61" s="40">
        <f t="shared" ref="MG61" si="430">MF61</f>
        <v>14968543.145618081</v>
      </c>
      <c r="MH61" s="40">
        <f t="shared" ref="MH61" si="431">MG61</f>
        <v>14968543.145618081</v>
      </c>
      <c r="MI61" s="40">
        <f t="shared" ref="MI61" si="432">MH61</f>
        <v>14968543.145618081</v>
      </c>
      <c r="MJ61" s="40">
        <f t="shared" ref="MJ61" si="433">MI61</f>
        <v>14968543.145618081</v>
      </c>
      <c r="MK61" s="40">
        <f t="shared" ref="MK61" si="434">MJ61</f>
        <v>14968543.145618081</v>
      </c>
      <c r="ML61" s="40"/>
      <c r="MM61" s="40"/>
      <c r="MN61" s="40"/>
    </row>
    <row r="62" spans="1:352" x14ac:dyDescent="0.2">
      <c r="A62" s="51" t="s">
        <v>36</v>
      </c>
      <c r="B62" s="40">
        <f t="shared" ref="B62:BA62" si="435">B60-B61</f>
        <v>23908486.665602364</v>
      </c>
      <c r="C62" s="40">
        <f t="shared" si="435"/>
        <v>20814055.921178631</v>
      </c>
      <c r="D62" s="40">
        <f t="shared" si="435"/>
        <v>17703059.076105058</v>
      </c>
      <c r="E62" s="40">
        <f t="shared" si="435"/>
        <v>10153827.802300913</v>
      </c>
      <c r="F62" s="40">
        <f t="shared" si="435"/>
        <v>5005446.0444322731</v>
      </c>
      <c r="G62" s="40">
        <f t="shared" si="435"/>
        <v>2027133.9707077574</v>
      </c>
      <c r="H62" s="40">
        <f t="shared" si="435"/>
        <v>0</v>
      </c>
      <c r="I62" s="40">
        <f t="shared" si="435"/>
        <v>923374.50084709935</v>
      </c>
      <c r="J62" s="40">
        <f t="shared" si="435"/>
        <v>3003277.3173152488</v>
      </c>
      <c r="K62" s="40">
        <f t="shared" si="435"/>
        <v>12852231.743387127</v>
      </c>
      <c r="L62" s="40">
        <f t="shared" si="435"/>
        <v>21986399.835337974</v>
      </c>
      <c r="M62" s="40">
        <f t="shared" si="435"/>
        <v>29075568.080793105</v>
      </c>
      <c r="N62" s="40">
        <f t="shared" si="435"/>
        <v>24661554.320375498</v>
      </c>
      <c r="O62" s="40">
        <f t="shared" si="435"/>
        <v>21517331.39512524</v>
      </c>
      <c r="P62" s="40">
        <f t="shared" si="435"/>
        <v>18313997.621451288</v>
      </c>
      <c r="Q62" s="40">
        <f t="shared" si="435"/>
        <v>10514362.306933545</v>
      </c>
      <c r="R62" s="40">
        <f t="shared" si="435"/>
        <v>5133942.7862701807</v>
      </c>
      <c r="S62" s="40">
        <f t="shared" si="435"/>
        <v>2053254.6594945025</v>
      </c>
      <c r="T62" s="40">
        <f t="shared" si="435"/>
        <v>0</v>
      </c>
      <c r="U62" s="40">
        <f t="shared" si="435"/>
        <v>900701.57708550431</v>
      </c>
      <c r="V62" s="40">
        <f t="shared" si="435"/>
        <v>2912915.7294569649</v>
      </c>
      <c r="W62" s="40">
        <f t="shared" si="435"/>
        <v>12643983.604459573</v>
      </c>
      <c r="X62" s="40">
        <f t="shared" si="435"/>
        <v>21506847.880301997</v>
      </c>
      <c r="Y62" s="40">
        <f t="shared" si="435"/>
        <v>28459838.779984426</v>
      </c>
      <c r="Z62" s="40">
        <f t="shared" si="435"/>
        <v>24428590.872532774</v>
      </c>
      <c r="AA62" s="40">
        <f t="shared" si="435"/>
        <v>21811130.845381875</v>
      </c>
      <c r="AB62" s="40">
        <f t="shared" si="435"/>
        <v>18427015.519057948</v>
      </c>
      <c r="AC62" s="40">
        <f t="shared" si="435"/>
        <v>10383242.697954088</v>
      </c>
      <c r="AD62" s="40">
        <f t="shared" si="435"/>
        <v>5096165.3047898524</v>
      </c>
      <c r="AE62" s="40">
        <f t="shared" si="435"/>
        <v>2035334.9241864998</v>
      </c>
      <c r="AF62" s="40">
        <f t="shared" si="435"/>
        <v>0</v>
      </c>
      <c r="AG62" s="40">
        <f t="shared" si="435"/>
        <v>916672.72830281779</v>
      </c>
      <c r="AH62" s="40">
        <f t="shared" si="435"/>
        <v>2893959.1158858016</v>
      </c>
      <c r="AI62" s="40">
        <f t="shared" si="435"/>
        <v>12677636.894935347</v>
      </c>
      <c r="AJ62" s="40">
        <f t="shared" si="435"/>
        <v>21447987.087654207</v>
      </c>
      <c r="AK62" s="40">
        <f t="shared" si="435"/>
        <v>28235686.188710321</v>
      </c>
      <c r="AL62" s="40">
        <f t="shared" si="435"/>
        <v>24093905.209923044</v>
      </c>
      <c r="AM62" s="40">
        <f t="shared" si="435"/>
        <v>21103394.894527279</v>
      </c>
      <c r="AN62" s="40">
        <f t="shared" si="435"/>
        <v>17939469.399453513</v>
      </c>
      <c r="AO62" s="40">
        <f t="shared" si="435"/>
        <v>10336075.571387881</v>
      </c>
      <c r="AP62" s="40">
        <f t="shared" si="435"/>
        <v>5083424.6050817464</v>
      </c>
      <c r="AQ62" s="40">
        <f t="shared" si="435"/>
        <v>2045427.9554454461</v>
      </c>
      <c r="AR62" s="40">
        <f t="shared" si="435"/>
        <v>0</v>
      </c>
      <c r="AS62" s="40">
        <f t="shared" si="435"/>
        <v>917136.10835586116</v>
      </c>
      <c r="AT62" s="40">
        <f t="shared" si="435"/>
        <v>2867611.2927653771</v>
      </c>
      <c r="AU62" s="40">
        <f t="shared" si="435"/>
        <v>12615842.078738568</v>
      </c>
      <c r="AV62" s="40">
        <f t="shared" si="435"/>
        <v>21293809.362627603</v>
      </c>
      <c r="AW62" s="40">
        <f t="shared" si="435"/>
        <v>28276511.784111246</v>
      </c>
      <c r="AX62" s="40">
        <f t="shared" si="435"/>
        <v>24344200.051963452</v>
      </c>
      <c r="AY62" s="40">
        <f t="shared" si="435"/>
        <v>21221161.912183531</v>
      </c>
      <c r="AZ62" s="40">
        <f t="shared" si="435"/>
        <v>17988364.927249674</v>
      </c>
      <c r="BA62" s="40">
        <f t="shared" si="435"/>
        <v>10304665.290028483</v>
      </c>
      <c r="BB62" s="40">
        <f t="shared" ref="BB62:DM62" si="436">BB60-BB61</f>
        <v>5049731.3327569962</v>
      </c>
      <c r="BC62" s="40">
        <f t="shared" si="436"/>
        <v>2038284.4711249787</v>
      </c>
      <c r="BD62" s="40">
        <f t="shared" si="436"/>
        <v>0</v>
      </c>
      <c r="BE62" s="40">
        <f t="shared" si="436"/>
        <v>943457.82705265656</v>
      </c>
      <c r="BF62" s="40">
        <f t="shared" si="436"/>
        <v>2895764.8889756128</v>
      </c>
      <c r="BG62" s="40">
        <f t="shared" si="436"/>
        <v>12639325.347691502</v>
      </c>
      <c r="BH62" s="40">
        <f t="shared" si="436"/>
        <v>21305976.206375469</v>
      </c>
      <c r="BI62" s="40">
        <f t="shared" si="436"/>
        <v>28359523.432470154</v>
      </c>
      <c r="BJ62" s="40">
        <f t="shared" si="436"/>
        <v>24274375.88551205</v>
      </c>
      <c r="BK62" s="40">
        <f t="shared" si="436"/>
        <v>21049850.205936119</v>
      </c>
      <c r="BL62" s="40">
        <f t="shared" si="436"/>
        <v>17867112.316069126</v>
      </c>
      <c r="BM62" s="40">
        <f t="shared" si="436"/>
        <v>10194562.754087269</v>
      </c>
      <c r="BN62" s="40">
        <f t="shared" si="436"/>
        <v>5001619.7878856547</v>
      </c>
      <c r="BO62" s="40">
        <f t="shared" si="436"/>
        <v>2028506.0644148178</v>
      </c>
      <c r="BP62" s="40">
        <f t="shared" si="436"/>
        <v>0</v>
      </c>
      <c r="BQ62" s="40">
        <f t="shared" si="436"/>
        <v>959761.60122454353</v>
      </c>
      <c r="BR62" s="40">
        <f t="shared" si="436"/>
        <v>2892956.9644094761</v>
      </c>
      <c r="BS62" s="40">
        <f t="shared" si="436"/>
        <v>12567444.348522309</v>
      </c>
      <c r="BT62" s="40">
        <f t="shared" si="436"/>
        <v>21166326.741579596</v>
      </c>
      <c r="BU62" s="40">
        <f t="shared" si="436"/>
        <v>28279392.550225008</v>
      </c>
      <c r="BV62" s="40">
        <f t="shared" si="436"/>
        <v>24401579.851793431</v>
      </c>
      <c r="BW62" s="40">
        <f t="shared" si="436"/>
        <v>21499054.187323794</v>
      </c>
      <c r="BX62" s="40">
        <f t="shared" si="436"/>
        <v>18165094.787598036</v>
      </c>
      <c r="BY62" s="40">
        <f t="shared" si="436"/>
        <v>10170084.869447904</v>
      </c>
      <c r="BZ62" s="40">
        <f t="shared" si="436"/>
        <v>4969246.7774616871</v>
      </c>
      <c r="CA62" s="40">
        <f t="shared" si="436"/>
        <v>2006558.8004826736</v>
      </c>
      <c r="CB62" s="40">
        <f t="shared" si="436"/>
        <v>0</v>
      </c>
      <c r="CC62" s="40">
        <f t="shared" si="436"/>
        <v>979337.6146548707</v>
      </c>
      <c r="CD62" s="40">
        <f t="shared" si="436"/>
        <v>2902683.9234413281</v>
      </c>
      <c r="CE62" s="40">
        <f t="shared" si="436"/>
        <v>12616810.307356479</v>
      </c>
      <c r="CF62" s="40">
        <f t="shared" si="436"/>
        <v>21221489.153155699</v>
      </c>
      <c r="CG62" s="40">
        <f t="shared" si="436"/>
        <v>28285501.189292893</v>
      </c>
      <c r="CH62" s="40">
        <f t="shared" si="436"/>
        <v>24237597.529687949</v>
      </c>
      <c r="CI62" s="40">
        <f t="shared" si="436"/>
        <v>21087332.185614735</v>
      </c>
      <c r="CJ62" s="40">
        <f t="shared" si="436"/>
        <v>17907852.763153244</v>
      </c>
      <c r="CK62" s="40">
        <f t="shared" si="436"/>
        <v>10219773.479650602</v>
      </c>
      <c r="CL62" s="40">
        <f t="shared" si="436"/>
        <v>4996690.8290368244</v>
      </c>
      <c r="CM62" s="40">
        <f t="shared" si="436"/>
        <v>2023093.3486931752</v>
      </c>
      <c r="CN62" s="40">
        <f t="shared" si="436"/>
        <v>0</v>
      </c>
      <c r="CO62" s="40">
        <f t="shared" si="436"/>
        <v>981416.83378305845</v>
      </c>
      <c r="CP62" s="40">
        <f t="shared" si="436"/>
        <v>2860944.8195793815</v>
      </c>
      <c r="CQ62" s="40">
        <f t="shared" si="436"/>
        <v>12622165.72724038</v>
      </c>
      <c r="CR62" s="40">
        <f t="shared" si="436"/>
        <v>21248879.628753543</v>
      </c>
      <c r="CS62" s="40">
        <f t="shared" si="436"/>
        <v>28283700.7172378</v>
      </c>
      <c r="CT62" s="40">
        <f t="shared" si="436"/>
        <v>24202567.644742168</v>
      </c>
      <c r="CU62" s="40">
        <f t="shared" si="436"/>
        <v>21068827.252191097</v>
      </c>
      <c r="CV62" s="40">
        <f t="shared" si="436"/>
        <v>17997038.259785973</v>
      </c>
      <c r="CW62" s="40">
        <f t="shared" si="436"/>
        <v>10256113.542517502</v>
      </c>
      <c r="CX62" s="40">
        <f t="shared" si="436"/>
        <v>5008543.059046641</v>
      </c>
      <c r="CY62" s="40">
        <f t="shared" si="436"/>
        <v>2031215.2881182209</v>
      </c>
      <c r="CZ62" s="40">
        <f t="shared" si="436"/>
        <v>0</v>
      </c>
      <c r="DA62" s="40">
        <f t="shared" si="436"/>
        <v>995241.89336475544</v>
      </c>
      <c r="DB62" s="40">
        <f t="shared" si="436"/>
        <v>2902789.1396388523</v>
      </c>
      <c r="DC62" s="40">
        <f t="shared" si="436"/>
        <v>12672836.208182532</v>
      </c>
      <c r="DD62" s="40">
        <f t="shared" si="436"/>
        <v>21315378.610068552</v>
      </c>
      <c r="DE62" s="40">
        <f t="shared" si="436"/>
        <v>28477982.139190055</v>
      </c>
      <c r="DF62" s="40">
        <f t="shared" si="436"/>
        <v>24387914.57187105</v>
      </c>
      <c r="DG62" s="40">
        <f t="shared" si="436"/>
        <v>21266411.010839976</v>
      </c>
      <c r="DH62" s="40">
        <f t="shared" si="436"/>
        <v>18092971.394251846</v>
      </c>
      <c r="DI62" s="40">
        <f t="shared" si="436"/>
        <v>10296212.531565616</v>
      </c>
      <c r="DJ62" s="40">
        <f t="shared" si="436"/>
        <v>5051040.7999065388</v>
      </c>
      <c r="DK62" s="40">
        <f t="shared" si="436"/>
        <v>2057765.1767457407</v>
      </c>
      <c r="DL62" s="40">
        <f t="shared" si="436"/>
        <v>0</v>
      </c>
      <c r="DM62" s="40">
        <f t="shared" si="436"/>
        <v>980723.7675367631</v>
      </c>
      <c r="DN62" s="40">
        <f t="shared" ref="DN62:FY62" si="437">DN60-DN61</f>
        <v>2907620.0840285476</v>
      </c>
      <c r="DO62" s="40">
        <f t="shared" si="437"/>
        <v>12679105.859921275</v>
      </c>
      <c r="DP62" s="40">
        <f t="shared" si="437"/>
        <v>21257337.43696095</v>
      </c>
      <c r="DQ62" s="40">
        <f t="shared" si="437"/>
        <v>28456985.277147725</v>
      </c>
      <c r="DR62" s="40">
        <f t="shared" si="437"/>
        <v>24575045.864537463</v>
      </c>
      <c r="DS62" s="40">
        <f t="shared" si="437"/>
        <v>21890103.88593176</v>
      </c>
      <c r="DT62" s="40">
        <f t="shared" si="437"/>
        <v>18603671.215089887</v>
      </c>
      <c r="DU62" s="40">
        <f t="shared" si="437"/>
        <v>10372989.754576178</v>
      </c>
      <c r="DV62" s="40">
        <f t="shared" si="437"/>
        <v>5060155.6090860199</v>
      </c>
      <c r="DW62" s="40">
        <f t="shared" si="437"/>
        <v>2057745.6753222607</v>
      </c>
      <c r="DX62" s="40">
        <f t="shared" si="437"/>
        <v>0</v>
      </c>
      <c r="DY62" s="40">
        <f t="shared" si="437"/>
        <v>973547.77205543779</v>
      </c>
      <c r="DZ62" s="40">
        <f t="shared" si="437"/>
        <v>2904863.5422419142</v>
      </c>
      <c r="EA62" s="40">
        <f t="shared" si="437"/>
        <v>12771674.109552441</v>
      </c>
      <c r="EB62" s="40">
        <f t="shared" si="437"/>
        <v>21236544.827847607</v>
      </c>
      <c r="EC62" s="40">
        <f t="shared" si="437"/>
        <v>28251277.706030153</v>
      </c>
      <c r="ED62" s="40">
        <f t="shared" si="437"/>
        <v>24233427.925856479</v>
      </c>
      <c r="EE62" s="40">
        <f t="shared" si="437"/>
        <v>21184554.82759174</v>
      </c>
      <c r="EF62" s="40">
        <f t="shared" si="437"/>
        <v>18109510.06941326</v>
      </c>
      <c r="EG62" s="40">
        <f t="shared" si="437"/>
        <v>10337881.910950338</v>
      </c>
      <c r="EH62" s="40">
        <f t="shared" si="437"/>
        <v>5051957.3781913128</v>
      </c>
      <c r="EI62" s="40">
        <f t="shared" si="437"/>
        <v>2061078.2988110539</v>
      </c>
      <c r="EJ62" s="40">
        <f t="shared" si="437"/>
        <v>0</v>
      </c>
      <c r="EK62" s="40">
        <f t="shared" si="437"/>
        <v>969104.92201602086</v>
      </c>
      <c r="EL62" s="40">
        <f t="shared" si="437"/>
        <v>2865477.0121956691</v>
      </c>
      <c r="EM62" s="40">
        <f t="shared" si="437"/>
        <v>12690753.102563353</v>
      </c>
      <c r="EN62" s="40">
        <f t="shared" si="437"/>
        <v>21092999.502295353</v>
      </c>
      <c r="EO62" s="40">
        <f t="shared" si="437"/>
        <v>28227519.854377836</v>
      </c>
      <c r="EP62" s="40">
        <f t="shared" si="437"/>
        <v>24307360.686327346</v>
      </c>
      <c r="EQ62" s="40">
        <f t="shared" si="437"/>
        <v>21155063.183276385</v>
      </c>
      <c r="ER62" s="40">
        <f t="shared" si="437"/>
        <v>18072873.408732377</v>
      </c>
      <c r="ES62" s="40">
        <f t="shared" si="437"/>
        <v>10361053.602726087</v>
      </c>
      <c r="ET62" s="40">
        <f t="shared" si="437"/>
        <v>5080099.7011338584</v>
      </c>
      <c r="EU62" s="40">
        <f t="shared" si="437"/>
        <v>2065803.3413280174</v>
      </c>
      <c r="EV62" s="40">
        <f t="shared" si="437"/>
        <v>0</v>
      </c>
      <c r="EW62" s="40">
        <f t="shared" si="437"/>
        <v>969280.53681781329</v>
      </c>
      <c r="EX62" s="40">
        <f t="shared" si="437"/>
        <v>2847508.3474817909</v>
      </c>
      <c r="EY62" s="40">
        <f t="shared" si="437"/>
        <v>12742727.256218378</v>
      </c>
      <c r="EZ62" s="40">
        <f t="shared" si="437"/>
        <v>21209455.719140105</v>
      </c>
      <c r="FA62" s="40">
        <f t="shared" si="437"/>
        <v>28408024.334945552</v>
      </c>
      <c r="FB62" s="40">
        <f t="shared" si="437"/>
        <v>24310404.033163793</v>
      </c>
      <c r="FC62" s="40">
        <f t="shared" si="437"/>
        <v>20974316.804455258</v>
      </c>
      <c r="FD62" s="40">
        <f t="shared" si="437"/>
        <v>18070205.554931052</v>
      </c>
      <c r="FE62" s="40">
        <f t="shared" si="437"/>
        <v>10423141.324908009</v>
      </c>
      <c r="FF62" s="40">
        <f t="shared" si="437"/>
        <v>5104928.6815961767</v>
      </c>
      <c r="FG62" s="40">
        <f t="shared" si="437"/>
        <v>2068240.0485382434</v>
      </c>
      <c r="FH62" s="40">
        <f t="shared" si="437"/>
        <v>0</v>
      </c>
      <c r="FI62" s="40">
        <f t="shared" si="437"/>
        <v>959886.3854324352</v>
      </c>
      <c r="FJ62" s="40">
        <f t="shared" si="437"/>
        <v>2781748.7252404802</v>
      </c>
      <c r="FK62" s="40">
        <f t="shared" si="437"/>
        <v>12666263.724788571</v>
      </c>
      <c r="FL62" s="40">
        <f t="shared" si="437"/>
        <v>21212597.887474835</v>
      </c>
      <c r="FM62" s="40">
        <f t="shared" si="437"/>
        <v>28541089.787509173</v>
      </c>
      <c r="FN62" s="40">
        <f t="shared" si="437"/>
        <v>24633096.200933687</v>
      </c>
      <c r="FO62" s="40">
        <f t="shared" si="437"/>
        <v>21513663.343973778</v>
      </c>
      <c r="FP62" s="40">
        <f t="shared" si="437"/>
        <v>18418772.371386647</v>
      </c>
      <c r="FQ62" s="40">
        <f t="shared" si="437"/>
        <v>10437501.489460593</v>
      </c>
      <c r="FR62" s="40">
        <f t="shared" si="437"/>
        <v>5107152.4335801955</v>
      </c>
      <c r="FS62" s="40">
        <f t="shared" si="437"/>
        <v>2061556.6198684219</v>
      </c>
      <c r="FT62" s="40">
        <f t="shared" si="437"/>
        <v>0</v>
      </c>
      <c r="FU62" s="40">
        <f t="shared" si="437"/>
        <v>970379.79603145085</v>
      </c>
      <c r="FV62" s="40">
        <f t="shared" si="437"/>
        <v>2764722.2344325874</v>
      </c>
      <c r="FW62" s="40">
        <f t="shared" si="437"/>
        <v>12626122.625880079</v>
      </c>
      <c r="FX62" s="40">
        <f t="shared" si="437"/>
        <v>21249705.335801288</v>
      </c>
      <c r="FY62" s="40">
        <f t="shared" si="437"/>
        <v>28648263.348428071</v>
      </c>
      <c r="FZ62" s="40">
        <f t="shared" ref="FZ62:IK62" si="438">FZ60-FZ61</f>
        <v>24405821.921357784</v>
      </c>
      <c r="GA62" s="40">
        <f t="shared" si="438"/>
        <v>20852088.491096061</v>
      </c>
      <c r="GB62" s="40">
        <f t="shared" si="438"/>
        <v>17948387.055372328</v>
      </c>
      <c r="GC62" s="40">
        <f t="shared" si="438"/>
        <v>10407479.272505749</v>
      </c>
      <c r="GD62" s="40">
        <f t="shared" si="438"/>
        <v>5074944.3858685382</v>
      </c>
      <c r="GE62" s="40">
        <f t="shared" si="438"/>
        <v>2036101.5089595504</v>
      </c>
      <c r="GF62" s="40">
        <f t="shared" si="438"/>
        <v>0</v>
      </c>
      <c r="GG62" s="40">
        <f t="shared" si="438"/>
        <v>990782.00426928513</v>
      </c>
      <c r="GH62" s="40">
        <f t="shared" si="438"/>
        <v>2767350.8887870386</v>
      </c>
      <c r="GI62" s="40">
        <f t="shared" si="438"/>
        <v>12576258.978902068</v>
      </c>
      <c r="GJ62" s="40">
        <f t="shared" si="438"/>
        <v>21209174.056661997</v>
      </c>
      <c r="GK62" s="40">
        <f t="shared" si="438"/>
        <v>28647226.725644391</v>
      </c>
      <c r="GL62" s="40">
        <f t="shared" si="438"/>
        <v>24325271.784303382</v>
      </c>
      <c r="GM62" s="40">
        <f t="shared" si="438"/>
        <v>20788071.956335396</v>
      </c>
      <c r="GN62" s="40">
        <f t="shared" si="438"/>
        <v>17913385.412101954</v>
      </c>
      <c r="GO62" s="40">
        <f t="shared" si="438"/>
        <v>10395745.42327203</v>
      </c>
      <c r="GP62" s="40">
        <f t="shared" si="438"/>
        <v>5066537.4366112556</v>
      </c>
      <c r="GQ62" s="40">
        <f t="shared" si="438"/>
        <v>2036790.83999517</v>
      </c>
      <c r="GR62" s="40">
        <f t="shared" si="438"/>
        <v>0</v>
      </c>
      <c r="GS62" s="40">
        <f t="shared" si="438"/>
        <v>991025.4306883309</v>
      </c>
      <c r="GT62" s="40">
        <f t="shared" si="438"/>
        <v>2780240.7652287446</v>
      </c>
      <c r="GU62" s="40">
        <f t="shared" si="438"/>
        <v>12618203.097423775</v>
      </c>
      <c r="GV62" s="40">
        <f t="shared" si="438"/>
        <v>21188598.220892526</v>
      </c>
      <c r="GW62" s="40">
        <f t="shared" si="438"/>
        <v>28710466.39745415</v>
      </c>
      <c r="GX62" s="40">
        <f t="shared" si="438"/>
        <v>24480443.643670075</v>
      </c>
      <c r="GY62" s="40">
        <f t="shared" si="438"/>
        <v>20847240.319785275</v>
      </c>
      <c r="GZ62" s="40">
        <f t="shared" si="438"/>
        <v>17933182.822337247</v>
      </c>
      <c r="HA62" s="40">
        <f t="shared" si="438"/>
        <v>10441943.207733905</v>
      </c>
      <c r="HB62" s="40">
        <f t="shared" si="438"/>
        <v>5093683.072890101</v>
      </c>
      <c r="HC62" s="40">
        <f t="shared" si="438"/>
        <v>2043625.1942604352</v>
      </c>
      <c r="HD62" s="40">
        <f t="shared" si="438"/>
        <v>0</v>
      </c>
      <c r="HE62" s="40">
        <f t="shared" si="438"/>
        <v>983551.70860507339</v>
      </c>
      <c r="HF62" s="40">
        <f t="shared" si="438"/>
        <v>2747265.1879707985</v>
      </c>
      <c r="HG62" s="40">
        <f t="shared" si="438"/>
        <v>12562075.31058762</v>
      </c>
      <c r="HH62" s="40">
        <f t="shared" si="438"/>
        <v>21139429.661024831</v>
      </c>
      <c r="HI62" s="40">
        <f t="shared" si="438"/>
        <v>28786194.551018216</v>
      </c>
      <c r="HJ62" s="40">
        <f t="shared" si="438"/>
        <v>24728481.245862782</v>
      </c>
      <c r="HK62" s="40">
        <f t="shared" si="438"/>
        <v>21354826.854364276</v>
      </c>
      <c r="HL62" s="40">
        <f t="shared" si="438"/>
        <v>18324091.706961535</v>
      </c>
      <c r="HM62" s="40">
        <f t="shared" si="438"/>
        <v>10489836.723781615</v>
      </c>
      <c r="HN62" s="40">
        <f t="shared" si="438"/>
        <v>5121206.9457606375</v>
      </c>
      <c r="HO62" s="40">
        <f t="shared" si="438"/>
        <v>2051954.5560484137</v>
      </c>
      <c r="HP62" s="40">
        <f t="shared" si="438"/>
        <v>0</v>
      </c>
      <c r="HQ62" s="40">
        <f t="shared" si="438"/>
        <v>967038.89136394113</v>
      </c>
      <c r="HR62" s="40">
        <f t="shared" si="438"/>
        <v>2725154.7005272899</v>
      </c>
      <c r="HS62" s="40">
        <f t="shared" si="438"/>
        <v>12554833.929046731</v>
      </c>
      <c r="HT62" s="40">
        <f t="shared" si="438"/>
        <v>21054102.132402048</v>
      </c>
      <c r="HU62" s="40">
        <f t="shared" si="438"/>
        <v>28696299.291277394</v>
      </c>
      <c r="HV62" s="40">
        <f t="shared" si="438"/>
        <v>24469331.362811759</v>
      </c>
      <c r="HW62" s="40">
        <f t="shared" si="438"/>
        <v>20721675.899238989</v>
      </c>
      <c r="HX62" s="40">
        <f t="shared" si="438"/>
        <v>17938533.695474409</v>
      </c>
      <c r="HY62" s="40">
        <f t="shared" si="438"/>
        <v>10513749.495669493</v>
      </c>
      <c r="HZ62" s="40">
        <f t="shared" si="438"/>
        <v>5124540.6267007757</v>
      </c>
      <c r="IA62" s="40">
        <f t="shared" si="438"/>
        <v>2058978.4100694731</v>
      </c>
      <c r="IB62" s="40">
        <f t="shared" si="438"/>
        <v>0</v>
      </c>
      <c r="IC62" s="40">
        <f t="shared" si="438"/>
        <v>963313.72556429543</v>
      </c>
      <c r="ID62" s="40">
        <f t="shared" si="438"/>
        <v>2708293.4077494536</v>
      </c>
      <c r="IE62" s="40">
        <f t="shared" si="438"/>
        <v>12547665.078218194</v>
      </c>
      <c r="IF62" s="40">
        <f t="shared" si="438"/>
        <v>21115289.964680791</v>
      </c>
      <c r="IG62" s="40">
        <f t="shared" si="438"/>
        <v>28596458.057154059</v>
      </c>
      <c r="IH62" s="40">
        <f t="shared" si="438"/>
        <v>24134925.368775263</v>
      </c>
      <c r="II62" s="40">
        <f t="shared" si="438"/>
        <v>20403948.230303891</v>
      </c>
      <c r="IJ62" s="40">
        <f t="shared" si="438"/>
        <v>17698364.163504779</v>
      </c>
      <c r="IK62" s="40">
        <f t="shared" si="438"/>
        <v>10423410.439711884</v>
      </c>
      <c r="IL62" s="40">
        <f t="shared" ref="IL62:KW62" si="439">IL60-IL61</f>
        <v>5067905.0537107661</v>
      </c>
      <c r="IM62" s="40">
        <f t="shared" si="439"/>
        <v>2049564.8976398818</v>
      </c>
      <c r="IN62" s="40">
        <f t="shared" si="439"/>
        <v>0</v>
      </c>
      <c r="IO62" s="40">
        <f t="shared" si="439"/>
        <v>942700.82681036741</v>
      </c>
      <c r="IP62" s="40">
        <f t="shared" si="439"/>
        <v>2678427.8694489934</v>
      </c>
      <c r="IQ62" s="40">
        <f t="shared" si="439"/>
        <v>12368122.014494006</v>
      </c>
      <c r="IR62" s="40">
        <f t="shared" si="439"/>
        <v>20755232.621365748</v>
      </c>
      <c r="IS62" s="40">
        <f t="shared" si="439"/>
        <v>28613513.666323394</v>
      </c>
      <c r="IT62" s="40">
        <f t="shared" si="439"/>
        <v>24439352.862642772</v>
      </c>
      <c r="IU62" s="40">
        <f t="shared" si="439"/>
        <v>20625626.05319912</v>
      </c>
      <c r="IV62" s="40">
        <f t="shared" si="439"/>
        <v>17877938.098744661</v>
      </c>
      <c r="IW62" s="40">
        <f t="shared" si="439"/>
        <v>10521461.878962703</v>
      </c>
      <c r="IX62" s="40">
        <f t="shared" si="439"/>
        <v>5100030.0709952451</v>
      </c>
      <c r="IY62" s="40">
        <f t="shared" si="439"/>
        <v>2065700.7445109505</v>
      </c>
      <c r="IZ62" s="40">
        <f t="shared" si="439"/>
        <v>0</v>
      </c>
      <c r="JA62" s="40">
        <f t="shared" si="439"/>
        <v>956510.26489131153</v>
      </c>
      <c r="JB62" s="40">
        <f t="shared" si="439"/>
        <v>2683439.6529474109</v>
      </c>
      <c r="JC62" s="40">
        <f t="shared" si="439"/>
        <v>12511183.416536774</v>
      </c>
      <c r="JD62" s="40">
        <f t="shared" si="439"/>
        <v>21091051.765435755</v>
      </c>
      <c r="JE62" s="40">
        <f t="shared" si="439"/>
        <v>28730702.609767646</v>
      </c>
      <c r="JF62" s="40">
        <f t="shared" si="439"/>
        <v>24444474.558809165</v>
      </c>
      <c r="JG62" s="40">
        <f t="shared" si="439"/>
        <v>21083853.351995263</v>
      </c>
      <c r="JH62" s="40">
        <f t="shared" si="439"/>
        <v>18237508.892258577</v>
      </c>
      <c r="JI62" s="40">
        <f t="shared" si="439"/>
        <v>10486385.398664404</v>
      </c>
      <c r="JJ62" s="40">
        <f t="shared" si="439"/>
        <v>5091499.9086075835</v>
      </c>
      <c r="JK62" s="40">
        <f t="shared" si="439"/>
        <v>2064707.8580997251</v>
      </c>
      <c r="JL62" s="40">
        <f t="shared" si="439"/>
        <v>0</v>
      </c>
      <c r="JM62" s="40">
        <f t="shared" si="439"/>
        <v>953894.13829735667</v>
      </c>
      <c r="JN62" s="40">
        <f t="shared" si="439"/>
        <v>2684602.6194209196</v>
      </c>
      <c r="JO62" s="40">
        <f t="shared" si="439"/>
        <v>12441254.707838953</v>
      </c>
      <c r="JP62" s="40">
        <f t="shared" si="439"/>
        <v>20879168.916383889</v>
      </c>
      <c r="JQ62" s="40">
        <f t="shared" si="439"/>
        <v>28593534.874458436</v>
      </c>
      <c r="JR62" s="40">
        <f t="shared" si="439"/>
        <v>24240748.029025275</v>
      </c>
      <c r="JS62" s="40">
        <f t="shared" si="439"/>
        <v>20498994.72008023</v>
      </c>
      <c r="JT62" s="40">
        <f t="shared" si="439"/>
        <v>17795009.9062154</v>
      </c>
      <c r="JU62" s="40">
        <f t="shared" si="439"/>
        <v>10484398.168875489</v>
      </c>
      <c r="JV62" s="40">
        <f t="shared" si="439"/>
        <v>5071763.0884923413</v>
      </c>
      <c r="JW62" s="40">
        <f t="shared" si="439"/>
        <v>2054266.3951872047</v>
      </c>
      <c r="JX62" s="40">
        <f t="shared" si="439"/>
        <v>0</v>
      </c>
      <c r="JY62" s="40">
        <f t="shared" si="439"/>
        <v>949497.72916305438</v>
      </c>
      <c r="JZ62" s="40">
        <f t="shared" si="439"/>
        <v>2652994.7554548159</v>
      </c>
      <c r="KA62" s="40">
        <f t="shared" si="439"/>
        <v>12427157.406168286</v>
      </c>
      <c r="KB62" s="40">
        <f t="shared" si="439"/>
        <v>20887273.09041455</v>
      </c>
      <c r="KC62" s="40">
        <f t="shared" si="439"/>
        <v>28638881.157721158</v>
      </c>
      <c r="KD62" s="40">
        <f t="shared" si="439"/>
        <v>24242642.921449609</v>
      </c>
      <c r="KE62" s="40">
        <f t="shared" si="439"/>
        <v>20473993.790323868</v>
      </c>
      <c r="KF62" s="40">
        <f t="shared" si="439"/>
        <v>17815649.492977262</v>
      </c>
      <c r="KG62" s="40">
        <f t="shared" si="439"/>
        <v>10500557.574380569</v>
      </c>
      <c r="KH62" s="40">
        <f t="shared" si="439"/>
        <v>5097445.3740857765</v>
      </c>
      <c r="KI62" s="40">
        <f t="shared" si="439"/>
        <v>2068837.2434652187</v>
      </c>
      <c r="KJ62" s="40">
        <f t="shared" si="439"/>
        <v>0</v>
      </c>
      <c r="KK62" s="40">
        <f t="shared" si="439"/>
        <v>945623.56792788766</v>
      </c>
      <c r="KL62" s="40">
        <f t="shared" si="439"/>
        <v>2635134.656114012</v>
      </c>
      <c r="KM62" s="40">
        <f t="shared" si="439"/>
        <v>12442772.516282585</v>
      </c>
      <c r="KN62" s="40">
        <f t="shared" si="439"/>
        <v>20921572.425988846</v>
      </c>
      <c r="KO62" s="40">
        <f t="shared" si="439"/>
        <v>28638186.06758219</v>
      </c>
      <c r="KP62" s="40">
        <f t="shared" si="439"/>
        <v>24174094.767098017</v>
      </c>
      <c r="KQ62" s="40">
        <f t="shared" si="439"/>
        <v>20419744.203992479</v>
      </c>
      <c r="KR62" s="40">
        <f t="shared" si="439"/>
        <v>17830494.405148622</v>
      </c>
      <c r="KS62" s="40">
        <f t="shared" si="439"/>
        <v>10492641.133889981</v>
      </c>
      <c r="KT62" s="40">
        <f t="shared" si="439"/>
        <v>5101239.6750903018</v>
      </c>
      <c r="KU62" s="40">
        <f t="shared" si="439"/>
        <v>2072559.8642198294</v>
      </c>
      <c r="KV62" s="40">
        <f t="shared" si="439"/>
        <v>0</v>
      </c>
      <c r="KW62" s="40">
        <f t="shared" si="439"/>
        <v>955977.18336206488</v>
      </c>
      <c r="KX62" s="40">
        <f t="shared" ref="KX62:MK62" si="440">KX60-KX61</f>
        <v>2646080.3450940289</v>
      </c>
      <c r="KY62" s="40">
        <f t="shared" si="440"/>
        <v>12483296.194143496</v>
      </c>
      <c r="KZ62" s="40">
        <f t="shared" si="440"/>
        <v>20996809.497247286</v>
      </c>
      <c r="LA62" s="40">
        <f t="shared" si="440"/>
        <v>28742682.41321896</v>
      </c>
      <c r="LB62" s="40">
        <f t="shared" si="440"/>
        <v>24350641.090862475</v>
      </c>
      <c r="LC62" s="40">
        <f t="shared" si="440"/>
        <v>20928691.675626405</v>
      </c>
      <c r="LD62" s="40">
        <f t="shared" si="440"/>
        <v>18222767.394173861</v>
      </c>
      <c r="LE62" s="40">
        <f t="shared" si="440"/>
        <v>10490885.415295983</v>
      </c>
      <c r="LF62" s="40">
        <f t="shared" si="440"/>
        <v>5102366.4321887139</v>
      </c>
      <c r="LG62" s="40">
        <f t="shared" si="440"/>
        <v>2073805.4859118629</v>
      </c>
      <c r="LH62" s="40">
        <f t="shared" si="440"/>
        <v>0</v>
      </c>
      <c r="LI62" s="40">
        <f t="shared" si="440"/>
        <v>936830.7570667956</v>
      </c>
      <c r="LJ62" s="40">
        <f t="shared" si="440"/>
        <v>2599661.7916168552</v>
      </c>
      <c r="LK62" s="40">
        <f t="shared" si="440"/>
        <v>12441865.721699698</v>
      </c>
      <c r="LL62" s="40">
        <f t="shared" si="440"/>
        <v>20893574.47327736</v>
      </c>
      <c r="LM62" s="40">
        <f t="shared" si="440"/>
        <v>28748685.323759235</v>
      </c>
      <c r="LN62" s="40">
        <f t="shared" si="440"/>
        <v>24325609.728554867</v>
      </c>
      <c r="LO62" s="40">
        <f t="shared" si="440"/>
        <v>20382164.548378065</v>
      </c>
      <c r="LP62" s="40">
        <f t="shared" si="440"/>
        <v>17778368.649068698</v>
      </c>
      <c r="LQ62" s="40">
        <f t="shared" si="440"/>
        <v>10492469.050451642</v>
      </c>
      <c r="LR62" s="40">
        <f t="shared" si="440"/>
        <v>5113274.7665978875</v>
      </c>
      <c r="LS62" s="40">
        <f t="shared" si="440"/>
        <v>2079702.6587060262</v>
      </c>
      <c r="LT62" s="40">
        <f t="shared" si="440"/>
        <v>0</v>
      </c>
      <c r="LU62" s="40">
        <f t="shared" si="440"/>
        <v>935160.71882199869</v>
      </c>
      <c r="LV62" s="40">
        <f t="shared" si="440"/>
        <v>2592110.0360164326</v>
      </c>
      <c r="LW62" s="40">
        <f t="shared" si="440"/>
        <v>12461238.269022433</v>
      </c>
      <c r="LX62" s="40">
        <f t="shared" si="440"/>
        <v>20945022.038227588</v>
      </c>
      <c r="LY62" s="40">
        <f t="shared" si="440"/>
        <v>28872437.624277003</v>
      </c>
      <c r="LZ62" s="40">
        <f t="shared" si="440"/>
        <v>24353711.910500869</v>
      </c>
      <c r="MA62" s="40">
        <f t="shared" si="440"/>
        <v>20283409.087522805</v>
      </c>
      <c r="MB62" s="40">
        <f t="shared" si="440"/>
        <v>17674794.571145639</v>
      </c>
      <c r="MC62" s="40">
        <f t="shared" si="440"/>
        <v>10433862.997457754</v>
      </c>
      <c r="MD62" s="40">
        <f t="shared" si="440"/>
        <v>5113424.6510557681</v>
      </c>
      <c r="ME62" s="40">
        <f t="shared" si="440"/>
        <v>2081889.741565682</v>
      </c>
      <c r="MF62" s="40">
        <f t="shared" si="440"/>
        <v>0</v>
      </c>
      <c r="MG62" s="40">
        <f t="shared" si="440"/>
        <v>926491.2006915994</v>
      </c>
      <c r="MH62" s="40">
        <f t="shared" si="440"/>
        <v>2595136.4513964616</v>
      </c>
      <c r="MI62" s="40">
        <f t="shared" si="440"/>
        <v>12461057.007337563</v>
      </c>
      <c r="MJ62" s="40">
        <f t="shared" si="440"/>
        <v>20913522.092756279</v>
      </c>
      <c r="MK62" s="40">
        <f t="shared" si="440"/>
        <v>28960231.103759632</v>
      </c>
      <c r="ML62" s="40"/>
      <c r="MM62" s="40"/>
      <c r="MN62" s="40"/>
    </row>
    <row r="63" spans="1:352" s="56" customFormat="1" ht="13.5" thickBot="1" x14ac:dyDescent="0.25">
      <c r="A63" s="52" t="s">
        <v>37</v>
      </c>
      <c r="B63" s="79">
        <f>'F22 Data'!B20+'F22 Data'!B23</f>
        <v>56885</v>
      </c>
      <c r="C63" s="79">
        <f>'F22 Data'!C20+'F22 Data'!C23</f>
        <v>56985</v>
      </c>
      <c r="D63" s="79">
        <f>'F22 Data'!D20+'F22 Data'!D23</f>
        <v>57082</v>
      </c>
      <c r="E63" s="79">
        <f>'F22 Data'!E20+'F22 Data'!E23</f>
        <v>57175</v>
      </c>
      <c r="F63" s="79">
        <f>'F22 Data'!F20+'F22 Data'!F23</f>
        <v>57233</v>
      </c>
      <c r="G63" s="79">
        <f>'F22 Data'!G20+'F22 Data'!G23</f>
        <v>57271</v>
      </c>
      <c r="H63" s="79">
        <f>'F22 Data'!H20+'F22 Data'!H23</f>
        <v>57290</v>
      </c>
      <c r="I63" s="79">
        <f>'F22 Data'!I20+'F22 Data'!I23</f>
        <v>57291</v>
      </c>
      <c r="J63" s="79">
        <f>'F22 Data'!J20+'F22 Data'!J23</f>
        <v>57319</v>
      </c>
      <c r="K63" s="79">
        <f>'F22 Data'!K20+'F22 Data'!K23</f>
        <v>57344</v>
      </c>
      <c r="L63" s="79">
        <f>'F22 Data'!L20+'F22 Data'!L23</f>
        <v>57364</v>
      </c>
      <c r="M63" s="79">
        <f>'F22 Data'!M20+'F22 Data'!M23</f>
        <v>57384</v>
      </c>
      <c r="N63" s="79">
        <f>'F22 Data'!N20+'F22 Data'!N23</f>
        <v>57432</v>
      </c>
      <c r="O63" s="79">
        <f>'F22 Data'!O20+'F22 Data'!O23</f>
        <v>57481</v>
      </c>
      <c r="P63" s="79">
        <f>'F22 Data'!P20+'F22 Data'!P23</f>
        <v>57528</v>
      </c>
      <c r="Q63" s="79">
        <f>'F22 Data'!Q20+'F22 Data'!Q23</f>
        <v>57572</v>
      </c>
      <c r="R63" s="79">
        <f>'F22 Data'!R20+'F22 Data'!R23</f>
        <v>57616</v>
      </c>
      <c r="S63" s="79">
        <f>'F22 Data'!S20+'F22 Data'!S23</f>
        <v>57657</v>
      </c>
      <c r="T63" s="79">
        <f>'F22 Data'!T20+'F22 Data'!T23</f>
        <v>57696</v>
      </c>
      <c r="U63" s="79">
        <f>'F22 Data'!U20+'F22 Data'!U23</f>
        <v>57733</v>
      </c>
      <c r="V63" s="79">
        <f>'F22 Data'!V20+'F22 Data'!V23</f>
        <v>57768</v>
      </c>
      <c r="W63" s="79">
        <f>'F22 Data'!W20+'F22 Data'!W23</f>
        <v>57804</v>
      </c>
      <c r="X63" s="79">
        <f>'F22 Data'!X20+'F22 Data'!X23</f>
        <v>57839</v>
      </c>
      <c r="Y63" s="79">
        <f>'F22 Data'!Y20+'F22 Data'!Y23</f>
        <v>57874</v>
      </c>
      <c r="Z63" s="79">
        <f>'F22 Data'!Z20+'F22 Data'!Z23</f>
        <v>57902</v>
      </c>
      <c r="AA63" s="79">
        <f>'F22 Data'!AA20+'F22 Data'!AA23</f>
        <v>57927</v>
      </c>
      <c r="AB63" s="79">
        <f>'F22 Data'!AB20+'F22 Data'!AB23</f>
        <v>57952</v>
      </c>
      <c r="AC63" s="79">
        <f>'F22 Data'!AC20+'F22 Data'!AC23</f>
        <v>57974</v>
      </c>
      <c r="AD63" s="79">
        <f>'F22 Data'!AD20+'F22 Data'!AD23</f>
        <v>57996</v>
      </c>
      <c r="AE63" s="79">
        <f>'F22 Data'!AE20+'F22 Data'!AE23</f>
        <v>58017</v>
      </c>
      <c r="AF63" s="79">
        <f>'F22 Data'!AF20+'F22 Data'!AF23</f>
        <v>58035</v>
      </c>
      <c r="AG63" s="79">
        <f>'F22 Data'!AG20+'F22 Data'!AG23</f>
        <v>58051</v>
      </c>
      <c r="AH63" s="79">
        <f>'F22 Data'!AH20+'F22 Data'!AH23</f>
        <v>58067</v>
      </c>
      <c r="AI63" s="79">
        <f>'F22 Data'!AI20+'F22 Data'!AI23</f>
        <v>58080</v>
      </c>
      <c r="AJ63" s="79">
        <f>'F22 Data'!AJ20+'F22 Data'!AJ23</f>
        <v>58093</v>
      </c>
      <c r="AK63" s="79">
        <f>'F22 Data'!AK20+'F22 Data'!AK23</f>
        <v>58105</v>
      </c>
      <c r="AL63" s="79">
        <f>'F22 Data'!AL20+'F22 Data'!AL23</f>
        <v>58115</v>
      </c>
      <c r="AM63" s="79">
        <f>'F22 Data'!AM20+'F22 Data'!AM23</f>
        <v>58125</v>
      </c>
      <c r="AN63" s="79">
        <f>'F22 Data'!AN20+'F22 Data'!AN23</f>
        <v>58134</v>
      </c>
      <c r="AO63" s="79">
        <f>'F22 Data'!AO20+'F22 Data'!AO23</f>
        <v>58143</v>
      </c>
      <c r="AP63" s="79">
        <f>'F22 Data'!AP20+'F22 Data'!AP23</f>
        <v>58152</v>
      </c>
      <c r="AQ63" s="79">
        <f>'F22 Data'!AQ20+'F22 Data'!AQ23</f>
        <v>58161</v>
      </c>
      <c r="AR63" s="79">
        <f>'F22 Data'!AR20+'F22 Data'!AR23</f>
        <v>58171</v>
      </c>
      <c r="AS63" s="79">
        <f>'F22 Data'!AS20+'F22 Data'!AS23</f>
        <v>58180</v>
      </c>
      <c r="AT63" s="79">
        <f>'F22 Data'!AT20+'F22 Data'!AT23</f>
        <v>58190</v>
      </c>
      <c r="AU63" s="79">
        <f>'F22 Data'!AU20+'F22 Data'!AU23</f>
        <v>58199</v>
      </c>
      <c r="AV63" s="79">
        <f>'F22 Data'!AV20+'F22 Data'!AV23</f>
        <v>58210</v>
      </c>
      <c r="AW63" s="79">
        <f>'F22 Data'!AW20+'F22 Data'!AW23</f>
        <v>58220</v>
      </c>
      <c r="AX63" s="79">
        <f>'F22 Data'!AX20+'F22 Data'!AX23</f>
        <v>58231</v>
      </c>
      <c r="AY63" s="79">
        <f>'F22 Data'!AY20+'F22 Data'!AY23</f>
        <v>58243</v>
      </c>
      <c r="AZ63" s="79">
        <f>'F22 Data'!AZ20+'F22 Data'!AZ23</f>
        <v>58254</v>
      </c>
      <c r="BA63" s="79">
        <f>'F22 Data'!BA20+'F22 Data'!BA23</f>
        <v>58267</v>
      </c>
      <c r="BB63" s="79">
        <f>'F22 Data'!BB20+'F22 Data'!BB23</f>
        <v>58281</v>
      </c>
      <c r="BC63" s="79">
        <f>'F22 Data'!BC20+'F22 Data'!BC23</f>
        <v>58293</v>
      </c>
      <c r="BD63" s="79">
        <f>'F22 Data'!BD20+'F22 Data'!BD23</f>
        <v>58306</v>
      </c>
      <c r="BE63" s="79">
        <f>'F22 Data'!BE20+'F22 Data'!BE23</f>
        <v>58318</v>
      </c>
      <c r="BF63" s="79">
        <f>'F22 Data'!BF20+'F22 Data'!BF23</f>
        <v>58331</v>
      </c>
      <c r="BG63" s="79">
        <f>'F22 Data'!BG20+'F22 Data'!BG23</f>
        <v>58345</v>
      </c>
      <c r="BH63" s="79">
        <f>'F22 Data'!BH20+'F22 Data'!BH23</f>
        <v>58357</v>
      </c>
      <c r="BI63" s="79">
        <f>'F22 Data'!BI20+'F22 Data'!BI23</f>
        <v>58370</v>
      </c>
      <c r="BJ63" s="79">
        <f>'F22 Data'!BJ20+'F22 Data'!BJ23</f>
        <v>58383</v>
      </c>
      <c r="BK63" s="79">
        <f>'F22 Data'!BK20+'F22 Data'!BK23</f>
        <v>58395</v>
      </c>
      <c r="BL63" s="79">
        <f>'F22 Data'!BL20+'F22 Data'!BL23</f>
        <v>58408</v>
      </c>
      <c r="BM63" s="79">
        <f>'F22 Data'!BM20+'F22 Data'!BM23</f>
        <v>58420</v>
      </c>
      <c r="BN63" s="79">
        <f>'F22 Data'!BN20+'F22 Data'!BN23</f>
        <v>58433</v>
      </c>
      <c r="BO63" s="79">
        <f>'F22 Data'!BO20+'F22 Data'!BO23</f>
        <v>58447</v>
      </c>
      <c r="BP63" s="79">
        <f>'F22 Data'!BP20+'F22 Data'!BP23</f>
        <v>58459</v>
      </c>
      <c r="BQ63" s="79">
        <f>'F22 Data'!BQ20+'F22 Data'!BQ23</f>
        <v>58473</v>
      </c>
      <c r="BR63" s="79">
        <f>'F22 Data'!BR20+'F22 Data'!BR23</f>
        <v>58485</v>
      </c>
      <c r="BS63" s="79">
        <f>'F22 Data'!BS20+'F22 Data'!BS23</f>
        <v>58499</v>
      </c>
      <c r="BT63" s="79">
        <f>'F22 Data'!BT20+'F22 Data'!BT23</f>
        <v>58513</v>
      </c>
      <c r="BU63" s="79">
        <f>'F22 Data'!BU20+'F22 Data'!BU23</f>
        <v>58527</v>
      </c>
      <c r="BV63" s="79">
        <f>'F22 Data'!BV20+'F22 Data'!BV23</f>
        <v>58544</v>
      </c>
      <c r="BW63" s="79">
        <f>'F22 Data'!BW20+'F22 Data'!BW23</f>
        <v>58559</v>
      </c>
      <c r="BX63" s="79">
        <f>'F22 Data'!BX20+'F22 Data'!BX23</f>
        <v>58576</v>
      </c>
      <c r="BY63" s="79">
        <f>'F22 Data'!BY20+'F22 Data'!BY23</f>
        <v>58592</v>
      </c>
      <c r="BZ63" s="79">
        <f>'F22 Data'!BZ20+'F22 Data'!BZ23</f>
        <v>58607</v>
      </c>
      <c r="CA63" s="79">
        <f>'F22 Data'!CA20+'F22 Data'!CA23</f>
        <v>58623</v>
      </c>
      <c r="CB63" s="79">
        <f>'F22 Data'!CB20+'F22 Data'!CB23</f>
        <v>58639</v>
      </c>
      <c r="CC63" s="79">
        <f>'F22 Data'!CC20+'F22 Data'!CC23</f>
        <v>58655</v>
      </c>
      <c r="CD63" s="79">
        <f>'F22 Data'!CD20+'F22 Data'!CD23</f>
        <v>58672</v>
      </c>
      <c r="CE63" s="79">
        <f>'F22 Data'!CE20+'F22 Data'!CE23</f>
        <v>58688</v>
      </c>
      <c r="CF63" s="79">
        <f>'F22 Data'!CF20+'F22 Data'!CF23</f>
        <v>58704</v>
      </c>
      <c r="CG63" s="79">
        <f>'F22 Data'!CG20+'F22 Data'!CG23</f>
        <v>58719</v>
      </c>
      <c r="CH63" s="79">
        <f>'F22 Data'!CH20+'F22 Data'!CH23</f>
        <v>58736</v>
      </c>
      <c r="CI63" s="79">
        <f>'F22 Data'!CI20+'F22 Data'!CI23</f>
        <v>58752</v>
      </c>
      <c r="CJ63" s="79">
        <f>'F22 Data'!CJ20+'F22 Data'!CJ23</f>
        <v>58768</v>
      </c>
      <c r="CK63" s="79">
        <f>'F22 Data'!CK20+'F22 Data'!CK23</f>
        <v>58784</v>
      </c>
      <c r="CL63" s="79">
        <f>'F22 Data'!CL20+'F22 Data'!CL23</f>
        <v>58800</v>
      </c>
      <c r="CM63" s="79">
        <f>'F22 Data'!CM20+'F22 Data'!CM23</f>
        <v>58815</v>
      </c>
      <c r="CN63" s="79">
        <f>'F22 Data'!CN20+'F22 Data'!CN23</f>
        <v>58831</v>
      </c>
      <c r="CO63" s="79">
        <f>'F22 Data'!CO20+'F22 Data'!CO23</f>
        <v>58846</v>
      </c>
      <c r="CP63" s="79">
        <f>'F22 Data'!CP20+'F22 Data'!CP23</f>
        <v>58862</v>
      </c>
      <c r="CQ63" s="79">
        <f>'F22 Data'!CQ20+'F22 Data'!CQ23</f>
        <v>58878</v>
      </c>
      <c r="CR63" s="79">
        <f>'F22 Data'!CR20+'F22 Data'!CR23</f>
        <v>58892</v>
      </c>
      <c r="CS63" s="79">
        <f>'F22 Data'!CS20+'F22 Data'!CS23</f>
        <v>58907</v>
      </c>
      <c r="CT63" s="79">
        <f>'F22 Data'!CT20+'F22 Data'!CT23</f>
        <v>58921</v>
      </c>
      <c r="CU63" s="79">
        <f>'F22 Data'!CU20+'F22 Data'!CU23</f>
        <v>58935</v>
      </c>
      <c r="CV63" s="79">
        <f>'F22 Data'!CV20+'F22 Data'!CV23</f>
        <v>58950</v>
      </c>
      <c r="CW63" s="79">
        <f>'F22 Data'!CW20+'F22 Data'!CW23</f>
        <v>58963</v>
      </c>
      <c r="CX63" s="79">
        <f>'F22 Data'!CX20+'F22 Data'!CX23</f>
        <v>58978</v>
      </c>
      <c r="CY63" s="79">
        <f>'F22 Data'!CY20+'F22 Data'!CY23</f>
        <v>58991</v>
      </c>
      <c r="CZ63" s="79">
        <f>'F22 Data'!CZ20+'F22 Data'!CZ23</f>
        <v>59005</v>
      </c>
      <c r="DA63" s="79">
        <f>'F22 Data'!DA20+'F22 Data'!DA23</f>
        <v>59019</v>
      </c>
      <c r="DB63" s="79">
        <f>'F22 Data'!DB20+'F22 Data'!DB23</f>
        <v>59032</v>
      </c>
      <c r="DC63" s="79">
        <f>'F22 Data'!DC20+'F22 Data'!DC23</f>
        <v>59047</v>
      </c>
      <c r="DD63" s="79">
        <f>'F22 Data'!DD20+'F22 Data'!DD23</f>
        <v>59061</v>
      </c>
      <c r="DE63" s="79">
        <f>'F22 Data'!DE20+'F22 Data'!DE23</f>
        <v>59075</v>
      </c>
      <c r="DF63" s="79">
        <f>'F22 Data'!DF20+'F22 Data'!DF23</f>
        <v>59090</v>
      </c>
      <c r="DG63" s="79">
        <f>'F22 Data'!DG20+'F22 Data'!DG23</f>
        <v>59104</v>
      </c>
      <c r="DH63" s="79">
        <f>'F22 Data'!DH20+'F22 Data'!DH23</f>
        <v>59118</v>
      </c>
      <c r="DI63" s="79">
        <f>'F22 Data'!DI20+'F22 Data'!DI23</f>
        <v>59131</v>
      </c>
      <c r="DJ63" s="79">
        <f>'F22 Data'!DJ20+'F22 Data'!DJ23</f>
        <v>59145</v>
      </c>
      <c r="DK63" s="79">
        <f>'F22 Data'!DK20+'F22 Data'!DK23</f>
        <v>59158</v>
      </c>
      <c r="DL63" s="79">
        <f>'F22 Data'!DL20+'F22 Data'!DL23</f>
        <v>59171</v>
      </c>
      <c r="DM63" s="79">
        <f>'F22 Data'!DM20+'F22 Data'!DM23</f>
        <v>59184</v>
      </c>
      <c r="DN63" s="79">
        <f>'F22 Data'!DN20+'F22 Data'!DN23</f>
        <v>59197</v>
      </c>
      <c r="DO63" s="79">
        <f>'F22 Data'!DO20+'F22 Data'!DO23</f>
        <v>59208</v>
      </c>
      <c r="DP63" s="79">
        <f>'F22 Data'!DP20+'F22 Data'!DP23</f>
        <v>59219</v>
      </c>
      <c r="DQ63" s="79">
        <f>'F22 Data'!DQ20+'F22 Data'!DQ23</f>
        <v>59230</v>
      </c>
      <c r="DR63" s="79">
        <f>'F22 Data'!DR20+'F22 Data'!DR23</f>
        <v>59241</v>
      </c>
      <c r="DS63" s="79">
        <f>'F22 Data'!DS20+'F22 Data'!DS23</f>
        <v>59253</v>
      </c>
      <c r="DT63" s="79">
        <f>'F22 Data'!DT20+'F22 Data'!DT23</f>
        <v>59264</v>
      </c>
      <c r="DU63" s="79">
        <f>'F22 Data'!DU20+'F22 Data'!DU23</f>
        <v>59276</v>
      </c>
      <c r="DV63" s="79">
        <f>'F22 Data'!DV20+'F22 Data'!DV23</f>
        <v>59287</v>
      </c>
      <c r="DW63" s="79">
        <f>'F22 Data'!DW20+'F22 Data'!DW23</f>
        <v>59299</v>
      </c>
      <c r="DX63" s="79">
        <f>'F22 Data'!DX20+'F22 Data'!DX23</f>
        <v>59311</v>
      </c>
      <c r="DY63" s="79">
        <f>'F22 Data'!DY20+'F22 Data'!DY23</f>
        <v>59322</v>
      </c>
      <c r="DZ63" s="79">
        <f>'F22 Data'!DZ20+'F22 Data'!DZ23</f>
        <v>59335</v>
      </c>
      <c r="EA63" s="79">
        <f>'F22 Data'!EA20+'F22 Data'!EA23</f>
        <v>59348</v>
      </c>
      <c r="EB63" s="79">
        <f>'F22 Data'!EB20+'F22 Data'!EB23</f>
        <v>59362</v>
      </c>
      <c r="EC63" s="79">
        <f>'F22 Data'!EC20+'F22 Data'!EC23</f>
        <v>59376</v>
      </c>
      <c r="ED63" s="79">
        <f>'F22 Data'!ED20+'F22 Data'!ED23</f>
        <v>59389</v>
      </c>
      <c r="EE63" s="79">
        <f>'F22 Data'!EE20+'F22 Data'!EE23</f>
        <v>59402</v>
      </c>
      <c r="EF63" s="79">
        <f>'F22 Data'!EF20+'F22 Data'!EF23</f>
        <v>59415</v>
      </c>
      <c r="EG63" s="79">
        <f>'F22 Data'!EG20+'F22 Data'!EG23</f>
        <v>59428</v>
      </c>
      <c r="EH63" s="79">
        <f>'F22 Data'!EH20+'F22 Data'!EH23</f>
        <v>59442</v>
      </c>
      <c r="EI63" s="79">
        <f>'F22 Data'!EI20+'F22 Data'!EI23</f>
        <v>59455</v>
      </c>
      <c r="EJ63" s="79">
        <f>'F22 Data'!EJ20+'F22 Data'!EJ23</f>
        <v>59468</v>
      </c>
      <c r="EK63" s="79">
        <f>'F22 Data'!EK20+'F22 Data'!EK23</f>
        <v>59481</v>
      </c>
      <c r="EL63" s="79">
        <f>'F22 Data'!EL20+'F22 Data'!EL23</f>
        <v>59495</v>
      </c>
      <c r="EM63" s="79">
        <f>'F22 Data'!EM20+'F22 Data'!EM23</f>
        <v>59508</v>
      </c>
      <c r="EN63" s="79">
        <f>'F22 Data'!EN20+'F22 Data'!EN23</f>
        <v>59521</v>
      </c>
      <c r="EO63" s="79">
        <f>'F22 Data'!EO20+'F22 Data'!EO23</f>
        <v>59534</v>
      </c>
      <c r="EP63" s="79">
        <f>'F22 Data'!EP20+'F22 Data'!EP23</f>
        <v>59548</v>
      </c>
      <c r="EQ63" s="79">
        <f>'F22 Data'!EQ20+'F22 Data'!EQ23</f>
        <v>59560</v>
      </c>
      <c r="ER63" s="79">
        <f>'F22 Data'!ER20+'F22 Data'!ER23</f>
        <v>59574</v>
      </c>
      <c r="ES63" s="79">
        <f>'F22 Data'!ES20+'F22 Data'!ES23</f>
        <v>59585</v>
      </c>
      <c r="ET63" s="79">
        <f>'F22 Data'!ET20+'F22 Data'!ET23</f>
        <v>59597</v>
      </c>
      <c r="EU63" s="79">
        <f>'F22 Data'!EU20+'F22 Data'!EU23</f>
        <v>59609</v>
      </c>
      <c r="EV63" s="79">
        <f>'F22 Data'!EV20+'F22 Data'!EV23</f>
        <v>59620</v>
      </c>
      <c r="EW63" s="79">
        <f>'F22 Data'!EW20+'F22 Data'!EW23</f>
        <v>59632</v>
      </c>
      <c r="EX63" s="79">
        <f>'F22 Data'!EX20+'F22 Data'!EX23</f>
        <v>59643</v>
      </c>
      <c r="EY63" s="79">
        <f>'F22 Data'!EY20+'F22 Data'!EY23</f>
        <v>59655</v>
      </c>
      <c r="EZ63" s="79">
        <f>'F22 Data'!EZ20+'F22 Data'!EZ23</f>
        <v>59666</v>
      </c>
      <c r="FA63" s="79">
        <f>'F22 Data'!FA20+'F22 Data'!FA23</f>
        <v>59677</v>
      </c>
      <c r="FB63" s="79">
        <f>'F22 Data'!FB20+'F22 Data'!FB23</f>
        <v>59688</v>
      </c>
      <c r="FC63" s="79">
        <f>'F22 Data'!FC20+'F22 Data'!FC23</f>
        <v>59699</v>
      </c>
      <c r="FD63" s="79">
        <f>'F22 Data'!FD20+'F22 Data'!FD23</f>
        <v>59710</v>
      </c>
      <c r="FE63" s="79">
        <f>'F22 Data'!FE20+'F22 Data'!FE23</f>
        <v>59721</v>
      </c>
      <c r="FF63" s="79">
        <f>'F22 Data'!FF20+'F22 Data'!FF23</f>
        <v>59730</v>
      </c>
      <c r="FG63" s="79">
        <f>'F22 Data'!FG20+'F22 Data'!FG23</f>
        <v>59741</v>
      </c>
      <c r="FH63" s="79">
        <f>'F22 Data'!FH20+'F22 Data'!FH23</f>
        <v>59751</v>
      </c>
      <c r="FI63" s="79">
        <f>'F22 Data'!FI20+'F22 Data'!FI23</f>
        <v>59762</v>
      </c>
      <c r="FJ63" s="79">
        <f>'F22 Data'!FJ20+'F22 Data'!FJ23</f>
        <v>59773</v>
      </c>
      <c r="FK63" s="79">
        <f>'F22 Data'!FK20+'F22 Data'!FK23</f>
        <v>59783</v>
      </c>
      <c r="FL63" s="79">
        <f>'F22 Data'!FL20+'F22 Data'!FL23</f>
        <v>59793</v>
      </c>
      <c r="FM63" s="79">
        <f>'F22 Data'!FM20+'F22 Data'!FM23</f>
        <v>59802</v>
      </c>
      <c r="FN63" s="79">
        <f>'F22 Data'!FN20+'F22 Data'!FN23</f>
        <v>59812</v>
      </c>
      <c r="FO63" s="79">
        <f>'F22 Data'!FO20+'F22 Data'!FO23</f>
        <v>59822</v>
      </c>
      <c r="FP63" s="79">
        <f>'F22 Data'!FP20+'F22 Data'!FP23</f>
        <v>59830</v>
      </c>
      <c r="FQ63" s="79">
        <f>'F22 Data'!FQ20+'F22 Data'!FQ23</f>
        <v>59840</v>
      </c>
      <c r="FR63" s="79">
        <f>'F22 Data'!FR20+'F22 Data'!FR23</f>
        <v>59849</v>
      </c>
      <c r="FS63" s="79">
        <f>'F22 Data'!FS20+'F22 Data'!FS23</f>
        <v>59858</v>
      </c>
      <c r="FT63" s="79">
        <f>'F22 Data'!FT20+'F22 Data'!FT23</f>
        <v>59866</v>
      </c>
      <c r="FU63" s="79">
        <f>'F22 Data'!FU20+'F22 Data'!FU23</f>
        <v>59874</v>
      </c>
      <c r="FV63" s="79">
        <f>'F22 Data'!FV20+'F22 Data'!FV23</f>
        <v>59883</v>
      </c>
      <c r="FW63" s="79">
        <f>'F22 Data'!FW20+'F22 Data'!FW23</f>
        <v>59891</v>
      </c>
      <c r="FX63" s="79">
        <f>'F22 Data'!FX20+'F22 Data'!FX23</f>
        <v>59899</v>
      </c>
      <c r="FY63" s="79">
        <f>'F22 Data'!FY20+'F22 Data'!FY23</f>
        <v>59907</v>
      </c>
      <c r="FZ63" s="79">
        <f>'F22 Data'!FZ20+'F22 Data'!FZ23</f>
        <v>59915</v>
      </c>
      <c r="GA63" s="79">
        <f>'F22 Data'!GA20+'F22 Data'!GA23</f>
        <v>59924</v>
      </c>
      <c r="GB63" s="79">
        <f>'F22 Data'!GB20+'F22 Data'!GB23</f>
        <v>59932</v>
      </c>
      <c r="GC63" s="79">
        <f>'F22 Data'!GC20+'F22 Data'!GC23</f>
        <v>59940</v>
      </c>
      <c r="GD63" s="79">
        <f>'F22 Data'!GD20+'F22 Data'!GD23</f>
        <v>59948</v>
      </c>
      <c r="GE63" s="79">
        <f>'F22 Data'!GE20+'F22 Data'!GE23</f>
        <v>59956</v>
      </c>
      <c r="GF63" s="79">
        <f>'F22 Data'!GF20+'F22 Data'!GF23</f>
        <v>59964</v>
      </c>
      <c r="GG63" s="79">
        <f>'F22 Data'!GG20+'F22 Data'!GG23</f>
        <v>59973</v>
      </c>
      <c r="GH63" s="79">
        <f>'F22 Data'!GH20+'F22 Data'!GH23</f>
        <v>59980</v>
      </c>
      <c r="GI63" s="79">
        <f>'F22 Data'!GI20+'F22 Data'!GI23</f>
        <v>59989</v>
      </c>
      <c r="GJ63" s="79">
        <f>'F22 Data'!GJ20+'F22 Data'!GJ23</f>
        <v>59996</v>
      </c>
      <c r="GK63" s="79">
        <f>'F22 Data'!GK20+'F22 Data'!GK23</f>
        <v>60005</v>
      </c>
      <c r="GL63" s="79">
        <f>'F22 Data'!GL20+'F22 Data'!GL23</f>
        <v>60013</v>
      </c>
      <c r="GM63" s="79">
        <f>'F22 Data'!GM20+'F22 Data'!GM23</f>
        <v>60021</v>
      </c>
      <c r="GN63" s="79">
        <f>'F22 Data'!GN20+'F22 Data'!GN23</f>
        <v>60029</v>
      </c>
      <c r="GO63" s="79">
        <f>'F22 Data'!GO20+'F22 Data'!GO23</f>
        <v>60037</v>
      </c>
      <c r="GP63" s="79">
        <f>'F22 Data'!GP20+'F22 Data'!GP23</f>
        <v>60045</v>
      </c>
      <c r="GQ63" s="79">
        <f>'F22 Data'!GQ20+'F22 Data'!GQ23</f>
        <v>60054</v>
      </c>
      <c r="GR63" s="79">
        <f>'F22 Data'!GR20+'F22 Data'!GR23</f>
        <v>60061</v>
      </c>
      <c r="GS63" s="79">
        <f>'F22 Data'!GS20+'F22 Data'!GS23</f>
        <v>60070</v>
      </c>
      <c r="GT63" s="79">
        <f>'F22 Data'!GT20+'F22 Data'!GT23</f>
        <v>60078</v>
      </c>
      <c r="GU63" s="79">
        <f>'F22 Data'!GU20+'F22 Data'!GU23</f>
        <v>60086</v>
      </c>
      <c r="GV63" s="79">
        <f>'F22 Data'!GV20+'F22 Data'!GV23</f>
        <v>60094</v>
      </c>
      <c r="GW63" s="79">
        <f>'F22 Data'!GW20+'F22 Data'!GW23</f>
        <v>60102</v>
      </c>
      <c r="GX63" s="79">
        <f>'F22 Data'!GX20+'F22 Data'!GX23</f>
        <v>60110</v>
      </c>
      <c r="GY63" s="79">
        <f>'F22 Data'!GY20+'F22 Data'!GY23</f>
        <v>60118</v>
      </c>
      <c r="GZ63" s="79">
        <f>'F22 Data'!GZ20+'F22 Data'!GZ23</f>
        <v>60126</v>
      </c>
      <c r="HA63" s="79">
        <f>'F22 Data'!HA20+'F22 Data'!HA23</f>
        <v>60134</v>
      </c>
      <c r="HB63" s="79">
        <f>'F22 Data'!HB20+'F22 Data'!HB23</f>
        <v>60141</v>
      </c>
      <c r="HC63" s="79">
        <f>'F22 Data'!HC20+'F22 Data'!HC23</f>
        <v>60149</v>
      </c>
      <c r="HD63" s="79">
        <f>'F22 Data'!HD20+'F22 Data'!HD23</f>
        <v>60157</v>
      </c>
      <c r="HE63" s="79">
        <f>'F22 Data'!HE20+'F22 Data'!HE23</f>
        <v>60164</v>
      </c>
      <c r="HF63" s="79">
        <f>'F22 Data'!HF20+'F22 Data'!HF23</f>
        <v>60173</v>
      </c>
      <c r="HG63" s="79">
        <f>'F22 Data'!HG20+'F22 Data'!HG23</f>
        <v>60180</v>
      </c>
      <c r="HH63" s="79">
        <f>'F22 Data'!HH20+'F22 Data'!HH23</f>
        <v>60188</v>
      </c>
      <c r="HI63" s="79">
        <f>'F22 Data'!HI20+'F22 Data'!HI23</f>
        <v>60197</v>
      </c>
      <c r="HJ63" s="79">
        <f>'F22 Data'!HJ20+'F22 Data'!HJ23</f>
        <v>60204</v>
      </c>
      <c r="HK63" s="79">
        <f>'F22 Data'!HK20+'F22 Data'!HK23</f>
        <v>60212</v>
      </c>
      <c r="HL63" s="79">
        <f>'F22 Data'!HL20+'F22 Data'!HL23</f>
        <v>60220</v>
      </c>
      <c r="HM63" s="79">
        <f>'F22 Data'!HM20+'F22 Data'!HM23</f>
        <v>60229</v>
      </c>
      <c r="HN63" s="79">
        <f>'F22 Data'!HN20+'F22 Data'!HN23</f>
        <v>60238</v>
      </c>
      <c r="HO63" s="79">
        <f>'F22 Data'!HO20+'F22 Data'!HO23</f>
        <v>60246</v>
      </c>
      <c r="HP63" s="79">
        <f>'F22 Data'!HP20+'F22 Data'!HP23</f>
        <v>60256</v>
      </c>
      <c r="HQ63" s="79">
        <f>'F22 Data'!HQ20+'F22 Data'!HQ23</f>
        <v>60264</v>
      </c>
      <c r="HR63" s="79">
        <f>'F22 Data'!HR20+'F22 Data'!HR23</f>
        <v>60273</v>
      </c>
      <c r="HS63" s="79">
        <f>'F22 Data'!HS20+'F22 Data'!HS23</f>
        <v>60283</v>
      </c>
      <c r="HT63" s="79">
        <f>'F22 Data'!HT20+'F22 Data'!HT23</f>
        <v>60291</v>
      </c>
      <c r="HU63" s="79">
        <f>'F22 Data'!HU20+'F22 Data'!HU23</f>
        <v>60300</v>
      </c>
      <c r="HV63" s="79">
        <f>'F22 Data'!HV20+'F22 Data'!HV23</f>
        <v>60309</v>
      </c>
      <c r="HW63" s="79">
        <f>'F22 Data'!HW20+'F22 Data'!HW23</f>
        <v>60317</v>
      </c>
      <c r="HX63" s="79">
        <f>'F22 Data'!HX20+'F22 Data'!HX23</f>
        <v>60326</v>
      </c>
      <c r="HY63" s="79">
        <f>'F22 Data'!HY20+'F22 Data'!HY23</f>
        <v>60334</v>
      </c>
      <c r="HZ63" s="79">
        <f>'F22 Data'!HZ20+'F22 Data'!HZ23</f>
        <v>60343</v>
      </c>
      <c r="IA63" s="79">
        <f>'F22 Data'!IA20+'F22 Data'!IA23</f>
        <v>60352</v>
      </c>
      <c r="IB63" s="79">
        <f>'F22 Data'!IB20+'F22 Data'!IB23</f>
        <v>60360</v>
      </c>
      <c r="IC63" s="79">
        <f>'F22 Data'!IC20+'F22 Data'!IC23</f>
        <v>60369</v>
      </c>
      <c r="ID63" s="79">
        <f>'F22 Data'!ID20+'F22 Data'!ID23</f>
        <v>60377</v>
      </c>
      <c r="IE63" s="79">
        <f>'F22 Data'!IE20+'F22 Data'!IE23</f>
        <v>60385</v>
      </c>
      <c r="IF63" s="79">
        <f>'F22 Data'!IF20+'F22 Data'!IF23</f>
        <v>60394</v>
      </c>
      <c r="IG63" s="79">
        <f>'F22 Data'!IG20+'F22 Data'!IG23</f>
        <v>60402</v>
      </c>
      <c r="IH63" s="79">
        <f>'F22 Data'!IH20+'F22 Data'!IH23</f>
        <v>60411</v>
      </c>
      <c r="II63" s="79">
        <f>'F22 Data'!II20+'F22 Data'!II23</f>
        <v>60418</v>
      </c>
      <c r="IJ63" s="79">
        <f>'F22 Data'!IJ20+'F22 Data'!IJ23</f>
        <v>60427</v>
      </c>
      <c r="IK63" s="79">
        <f>'F22 Data'!IK20+'F22 Data'!IK23</f>
        <v>60435</v>
      </c>
      <c r="IL63" s="79">
        <f>'F22 Data'!IL20+'F22 Data'!IL23</f>
        <v>60443</v>
      </c>
      <c r="IM63" s="79">
        <f>'F22 Data'!IM20+'F22 Data'!IM23</f>
        <v>60451</v>
      </c>
      <c r="IN63" s="79">
        <f>'F22 Data'!IN20+'F22 Data'!IN23</f>
        <v>60458</v>
      </c>
      <c r="IO63" s="79">
        <f>'F22 Data'!IO20+'F22 Data'!IO23</f>
        <v>60467</v>
      </c>
      <c r="IP63" s="79">
        <f>'F22 Data'!IP20+'F22 Data'!IP23</f>
        <v>60475</v>
      </c>
      <c r="IQ63" s="79">
        <f>'F22 Data'!IQ20+'F22 Data'!IQ23</f>
        <v>60482</v>
      </c>
      <c r="IR63" s="79">
        <f>'F22 Data'!IR20+'F22 Data'!IR23</f>
        <v>60490</v>
      </c>
      <c r="IS63" s="79">
        <f>'F22 Data'!IS20+'F22 Data'!IS23</f>
        <v>60497</v>
      </c>
      <c r="IT63" s="79">
        <f>'F22 Data'!IT20+'F22 Data'!IT23</f>
        <v>60505</v>
      </c>
      <c r="IU63" s="79">
        <f>'F22 Data'!IU20+'F22 Data'!IU23</f>
        <v>60513</v>
      </c>
      <c r="IV63" s="79">
        <f>'F22 Data'!IV20+'F22 Data'!IV23</f>
        <v>60519</v>
      </c>
      <c r="IW63" s="79">
        <f>'F22 Data'!IW20+'F22 Data'!IW23</f>
        <v>60526</v>
      </c>
      <c r="IX63" s="79">
        <f>'F22 Data'!IX20+'F22 Data'!IX23</f>
        <v>60534</v>
      </c>
      <c r="IY63" s="79">
        <f>'F22 Data'!IY20+'F22 Data'!IY23</f>
        <v>60540</v>
      </c>
      <c r="IZ63" s="79">
        <f>'F22 Data'!IZ20+'F22 Data'!IZ23</f>
        <v>60547</v>
      </c>
      <c r="JA63" s="79">
        <f>'F22 Data'!JA20+'F22 Data'!JA23</f>
        <v>60553</v>
      </c>
      <c r="JB63" s="79">
        <f>'F22 Data'!JB20+'F22 Data'!JB23</f>
        <v>60560</v>
      </c>
      <c r="JC63" s="79">
        <f>'F22 Data'!JC20+'F22 Data'!JC23</f>
        <v>60567</v>
      </c>
      <c r="JD63" s="79">
        <f>'F22 Data'!JD20+'F22 Data'!JD23</f>
        <v>60573</v>
      </c>
      <c r="JE63" s="79">
        <f>'F22 Data'!JE20+'F22 Data'!JE23</f>
        <v>60580</v>
      </c>
      <c r="JF63" s="79">
        <f>'F22 Data'!JF20+'F22 Data'!JF23</f>
        <v>60586</v>
      </c>
      <c r="JG63" s="79">
        <f>'F22 Data'!JG20+'F22 Data'!JG23</f>
        <v>60594</v>
      </c>
      <c r="JH63" s="79">
        <f>'F22 Data'!JH20+'F22 Data'!JH23</f>
        <v>60601</v>
      </c>
      <c r="JI63" s="79">
        <f>'F22 Data'!JI20+'F22 Data'!JI23</f>
        <v>60609</v>
      </c>
      <c r="JJ63" s="79">
        <f>'F22 Data'!JJ20+'F22 Data'!JJ23</f>
        <v>60616</v>
      </c>
      <c r="JK63" s="79">
        <f>'F22 Data'!JK20+'F22 Data'!JK23</f>
        <v>60623</v>
      </c>
      <c r="JL63" s="79">
        <f>'F22 Data'!JL20+'F22 Data'!JL23</f>
        <v>60631</v>
      </c>
      <c r="JM63" s="79">
        <f>'F22 Data'!JM20+'F22 Data'!JM23</f>
        <v>60638</v>
      </c>
      <c r="JN63" s="79">
        <f>'F22 Data'!JN20+'F22 Data'!JN23</f>
        <v>60645</v>
      </c>
      <c r="JO63" s="79">
        <f>'F22 Data'!JO20+'F22 Data'!JO23</f>
        <v>60652</v>
      </c>
      <c r="JP63" s="79">
        <f>'F22 Data'!JP20+'F22 Data'!JP23</f>
        <v>60659</v>
      </c>
      <c r="JQ63" s="79">
        <f>'F22 Data'!JQ20+'F22 Data'!JQ23</f>
        <v>60666</v>
      </c>
      <c r="JR63" s="79">
        <f>'F22 Data'!JR20+'F22 Data'!JR23</f>
        <v>60673</v>
      </c>
      <c r="JS63" s="79">
        <f>'F22 Data'!JS20+'F22 Data'!JS23</f>
        <v>60679</v>
      </c>
      <c r="JT63" s="79">
        <f>'F22 Data'!JT20+'F22 Data'!JT23</f>
        <v>60686</v>
      </c>
      <c r="JU63" s="79">
        <f>'F22 Data'!JU20+'F22 Data'!JU23</f>
        <v>60693</v>
      </c>
      <c r="JV63" s="79">
        <f>'F22 Data'!JV20+'F22 Data'!JV23</f>
        <v>60700</v>
      </c>
      <c r="JW63" s="79">
        <f>'F22 Data'!JW20+'F22 Data'!JW23</f>
        <v>60707</v>
      </c>
      <c r="JX63" s="79">
        <f>'F22 Data'!JX20+'F22 Data'!JX23</f>
        <v>60714</v>
      </c>
      <c r="JY63" s="79">
        <f>'F22 Data'!JY20+'F22 Data'!JY23</f>
        <v>60721</v>
      </c>
      <c r="JZ63" s="79">
        <f>'F22 Data'!JZ20+'F22 Data'!JZ23</f>
        <v>60728</v>
      </c>
      <c r="KA63" s="79">
        <f>'F22 Data'!KA20+'F22 Data'!KA23</f>
        <v>60734</v>
      </c>
      <c r="KB63" s="79">
        <f>'F22 Data'!KB20+'F22 Data'!KB23</f>
        <v>60741</v>
      </c>
      <c r="KC63" s="79">
        <f>'F22 Data'!KC20+'F22 Data'!KC23</f>
        <v>60748</v>
      </c>
      <c r="KD63" s="79">
        <f>'F22 Data'!KD20+'F22 Data'!KD23</f>
        <v>60754</v>
      </c>
      <c r="KE63" s="79">
        <f>'F22 Data'!KE20+'F22 Data'!KE23</f>
        <v>60761</v>
      </c>
      <c r="KF63" s="79">
        <f>'F22 Data'!KF20+'F22 Data'!KF23</f>
        <v>60767</v>
      </c>
      <c r="KG63" s="79">
        <f>'F22 Data'!KG20+'F22 Data'!KG23</f>
        <v>60773</v>
      </c>
      <c r="KH63" s="79">
        <f>'F22 Data'!KH20+'F22 Data'!KH23</f>
        <v>60779</v>
      </c>
      <c r="KI63" s="79">
        <f>'F22 Data'!KI20+'F22 Data'!KI23</f>
        <v>60784</v>
      </c>
      <c r="KJ63" s="79">
        <f>'F22 Data'!KJ20+'F22 Data'!KJ23</f>
        <v>60790</v>
      </c>
      <c r="KK63" s="79">
        <f>'F22 Data'!KK20+'F22 Data'!KK23</f>
        <v>60795</v>
      </c>
      <c r="KL63" s="79">
        <f>'F22 Data'!KL20+'F22 Data'!KL23</f>
        <v>60800</v>
      </c>
      <c r="KM63" s="79">
        <f>'F22 Data'!KM20+'F22 Data'!KM23</f>
        <v>60805</v>
      </c>
      <c r="KN63" s="79">
        <f>'F22 Data'!KN20+'F22 Data'!KN23</f>
        <v>60809</v>
      </c>
      <c r="KO63" s="79">
        <f>'F22 Data'!KO20+'F22 Data'!KO23</f>
        <v>60813</v>
      </c>
      <c r="KP63" s="79">
        <f>'F22 Data'!KP20+'F22 Data'!KP23</f>
        <v>60805</v>
      </c>
      <c r="KQ63" s="79">
        <f>'F22 Data'!KQ20+'F22 Data'!KQ23</f>
        <v>60809</v>
      </c>
      <c r="KR63" s="79">
        <f>'F22 Data'!KR20+'F22 Data'!KR23</f>
        <v>60813</v>
      </c>
      <c r="KS63" s="79">
        <f>'F22 Data'!KS20+'F22 Data'!KS23</f>
        <v>60817</v>
      </c>
      <c r="KT63" s="79">
        <f>'F22 Data'!KT20+'F22 Data'!KT23</f>
        <v>60820</v>
      </c>
      <c r="KU63" s="79">
        <f>'F22 Data'!KU20+'F22 Data'!KU23</f>
        <v>60824</v>
      </c>
      <c r="KV63" s="79">
        <f>'F22 Data'!KV20+'F22 Data'!KV23</f>
        <v>60828</v>
      </c>
      <c r="KW63" s="79">
        <f>'F22 Data'!KW20+'F22 Data'!KW23</f>
        <v>60832</v>
      </c>
      <c r="KX63" s="79">
        <f>'F22 Data'!KX20+'F22 Data'!KX23</f>
        <v>60835</v>
      </c>
      <c r="KY63" s="79">
        <f>'F22 Data'!KY20+'F22 Data'!KY23</f>
        <v>60839</v>
      </c>
      <c r="KZ63" s="79">
        <f>'F22 Data'!KZ20+'F22 Data'!KZ23</f>
        <v>60842</v>
      </c>
      <c r="LA63" s="79">
        <f>'F22 Data'!LA20+'F22 Data'!LA23</f>
        <v>60846</v>
      </c>
      <c r="LB63" s="79">
        <f>'F22 Data'!LB20+'F22 Data'!LB23</f>
        <v>60834</v>
      </c>
      <c r="LC63" s="79">
        <f>'F22 Data'!LC20+'F22 Data'!LC23</f>
        <v>60837</v>
      </c>
      <c r="LD63" s="79">
        <f>'F22 Data'!LD20+'F22 Data'!LD23</f>
        <v>60841</v>
      </c>
      <c r="LE63" s="79">
        <f>'F22 Data'!LE20+'F22 Data'!LE23</f>
        <v>60844</v>
      </c>
      <c r="LF63" s="79">
        <f>'F22 Data'!LF20+'F22 Data'!LF23</f>
        <v>60848</v>
      </c>
      <c r="LG63" s="79">
        <f>'F22 Data'!LG20+'F22 Data'!LG23</f>
        <v>60851</v>
      </c>
      <c r="LH63" s="79">
        <f>'F22 Data'!LH20+'F22 Data'!LH23</f>
        <v>60854</v>
      </c>
      <c r="LI63" s="79">
        <f>'F22 Data'!LI20+'F22 Data'!LI23</f>
        <v>60858</v>
      </c>
      <c r="LJ63" s="79">
        <f>'F22 Data'!LJ20+'F22 Data'!LJ23</f>
        <v>60861</v>
      </c>
      <c r="LK63" s="79">
        <f>'F22 Data'!LK20+'F22 Data'!LK23</f>
        <v>60864</v>
      </c>
      <c r="LL63" s="79">
        <f>'F22 Data'!LL20+'F22 Data'!LL23</f>
        <v>60868</v>
      </c>
      <c r="LM63" s="79">
        <f>'F22 Data'!LM20+'F22 Data'!LM23</f>
        <v>60871</v>
      </c>
      <c r="LN63" s="79">
        <f>'F22 Data'!LN20+'F22 Data'!LN23</f>
        <v>60855</v>
      </c>
      <c r="LO63" s="79">
        <f>'F22 Data'!LO20+'F22 Data'!LO23</f>
        <v>60858</v>
      </c>
      <c r="LP63" s="79">
        <f>'F22 Data'!LP20+'F22 Data'!LP23</f>
        <v>60861</v>
      </c>
      <c r="LQ63" s="79">
        <f>'F22 Data'!LQ20+'F22 Data'!LQ23</f>
        <v>60864</v>
      </c>
      <c r="LR63" s="79">
        <f>'F22 Data'!LR20+'F22 Data'!LR23</f>
        <v>60867</v>
      </c>
      <c r="LS63" s="79">
        <f>'F22 Data'!LS20+'F22 Data'!LS23</f>
        <v>60870</v>
      </c>
      <c r="LT63" s="79">
        <f>'F22 Data'!LT20+'F22 Data'!LT23</f>
        <v>60873</v>
      </c>
      <c r="LU63" s="79">
        <f>'F22 Data'!LU20+'F22 Data'!LU23</f>
        <v>60875</v>
      </c>
      <c r="LV63" s="79">
        <f>'F22 Data'!LV20+'F22 Data'!LV23</f>
        <v>60878</v>
      </c>
      <c r="LW63" s="79">
        <f>'F22 Data'!LW20+'F22 Data'!LW23</f>
        <v>60880</v>
      </c>
      <c r="LX63" s="79">
        <f>'F22 Data'!LX20+'F22 Data'!LX23</f>
        <v>60883</v>
      </c>
      <c r="LY63" s="79">
        <f>'F22 Data'!LY20+'F22 Data'!LY23</f>
        <v>60885</v>
      </c>
      <c r="LZ63" s="79">
        <f>'F22 Data'!LZ20+'F22 Data'!LZ23</f>
        <v>60863</v>
      </c>
      <c r="MA63" s="79">
        <f>'F22 Data'!MA20+'F22 Data'!MA23</f>
        <v>60865</v>
      </c>
      <c r="MB63" s="79">
        <f>'F22 Data'!MB20+'F22 Data'!MB23</f>
        <v>60868</v>
      </c>
      <c r="MC63" s="79">
        <f>'F22 Data'!MC20+'F22 Data'!MC23</f>
        <v>60870</v>
      </c>
      <c r="MD63" s="79">
        <f>'F22 Data'!MD20+'F22 Data'!MD23</f>
        <v>60873</v>
      </c>
      <c r="ME63" s="79">
        <f>'F22 Data'!ME20+'F22 Data'!ME23</f>
        <v>60876</v>
      </c>
      <c r="MF63" s="79">
        <f>'F22 Data'!MF20+'F22 Data'!MF23</f>
        <v>60879</v>
      </c>
      <c r="MG63" s="79">
        <f>'F22 Data'!MG20+'F22 Data'!MG23</f>
        <v>60882</v>
      </c>
      <c r="MH63" s="79">
        <f>'F22 Data'!MH20+'F22 Data'!MH23</f>
        <v>60885</v>
      </c>
      <c r="MI63" s="79">
        <f>'F22 Data'!MI20+'F22 Data'!MI23</f>
        <v>60889</v>
      </c>
      <c r="MJ63" s="79">
        <f>'F22 Data'!MJ20+'F22 Data'!MJ23</f>
        <v>60892</v>
      </c>
      <c r="MK63" s="79">
        <f>'F22 Data'!MK20+'F22 Data'!MK23</f>
        <v>60896</v>
      </c>
      <c r="ML63" s="79"/>
      <c r="MM63" s="79"/>
      <c r="MN63" s="80"/>
    </row>
    <row r="64" spans="1:352" ht="13.5" thickBot="1" x14ac:dyDescent="0.25">
      <c r="A64" s="57" t="s">
        <v>38</v>
      </c>
      <c r="B64" s="58">
        <f t="shared" ref="B64:BA64" si="441">B61/B63/B$26</f>
        <v>6.4316729211384036</v>
      </c>
      <c r="C64" s="58">
        <f t="shared" si="441"/>
        <v>7.1082848479472664</v>
      </c>
      <c r="D64" s="58">
        <f t="shared" si="441"/>
        <v>6.4094760891166755</v>
      </c>
      <c r="E64" s="58">
        <f t="shared" si="441"/>
        <v>6.6123522155299224</v>
      </c>
      <c r="F64" s="58">
        <f t="shared" si="441"/>
        <v>6.3925657246511287</v>
      </c>
      <c r="G64" s="58">
        <f t="shared" si="441"/>
        <v>6.6012683194448032</v>
      </c>
      <c r="H64" s="58">
        <f t="shared" si="441"/>
        <v>6.3862055178732424</v>
      </c>
      <c r="I64" s="58">
        <f t="shared" si="441"/>
        <v>6.3860940482616471</v>
      </c>
      <c r="J64" s="58">
        <f t="shared" si="441"/>
        <v>6.5957402941943037</v>
      </c>
      <c r="K64" s="58">
        <f t="shared" si="441"/>
        <v>6.3801917222195534</v>
      </c>
      <c r="L64" s="58">
        <f t="shared" si="441"/>
        <v>6.5905661725633387</v>
      </c>
      <c r="M64" s="58">
        <f t="shared" si="441"/>
        <v>6.3757443558998679</v>
      </c>
      <c r="N64" s="58">
        <f t="shared" si="441"/>
        <v>6.5372841682034712</v>
      </c>
      <c r="O64" s="58">
        <f t="shared" si="441"/>
        <v>7.2315376477172046</v>
      </c>
      <c r="P64" s="58">
        <f t="shared" si="441"/>
        <v>6.5263750582022961</v>
      </c>
      <c r="Q64" s="58">
        <f t="shared" si="441"/>
        <v>6.7387667817666657</v>
      </c>
      <c r="R64" s="58">
        <f t="shared" si="441"/>
        <v>6.516406976330563</v>
      </c>
      <c r="S64" s="58">
        <f t="shared" si="441"/>
        <v>6.7288322521093793</v>
      </c>
      <c r="T64" s="58">
        <f t="shared" si="441"/>
        <v>6.5073714702624397</v>
      </c>
      <c r="U64" s="58">
        <f t="shared" si="441"/>
        <v>6.5032010175854662</v>
      </c>
      <c r="V64" s="58">
        <f t="shared" si="441"/>
        <v>6.7159029421110388</v>
      </c>
      <c r="W64" s="58">
        <f t="shared" si="441"/>
        <v>6.4952132092634027</v>
      </c>
      <c r="X64" s="58">
        <f t="shared" si="441"/>
        <v>6.7076588661607293</v>
      </c>
      <c r="Y64" s="58">
        <f t="shared" si="441"/>
        <v>6.4873570921011465</v>
      </c>
      <c r="Z64" s="58">
        <f t="shared" si="441"/>
        <v>6.6008924724218963</v>
      </c>
      <c r="AA64" s="58">
        <f t="shared" si="441"/>
        <v>7.0530811693929598</v>
      </c>
      <c r="AB64" s="58">
        <f t="shared" si="441"/>
        <v>6.5951973346592467</v>
      </c>
      <c r="AC64" s="58">
        <f t="shared" si="441"/>
        <v>6.8124510723677014</v>
      </c>
      <c r="AD64" s="58">
        <f t="shared" si="441"/>
        <v>6.5901937364330756</v>
      </c>
      <c r="AE64" s="58">
        <f t="shared" si="441"/>
        <v>6.8074019420074308</v>
      </c>
      <c r="AF64" s="58">
        <f t="shared" si="441"/>
        <v>6.5857650717355503</v>
      </c>
      <c r="AG64" s="58">
        <f t="shared" si="441"/>
        <v>6.5839499050519832</v>
      </c>
      <c r="AH64" s="58">
        <f t="shared" si="441"/>
        <v>6.8015402633069577</v>
      </c>
      <c r="AI64" s="58">
        <f t="shared" si="441"/>
        <v>6.5806624645002181</v>
      </c>
      <c r="AJ64" s="58">
        <f t="shared" si="441"/>
        <v>6.7984961780153395</v>
      </c>
      <c r="AK64" s="58">
        <f t="shared" si="441"/>
        <v>6.5778310978086676</v>
      </c>
      <c r="AL64" s="58">
        <f t="shared" si="441"/>
        <v>6.6484402121982393</v>
      </c>
      <c r="AM64" s="58">
        <f t="shared" si="441"/>
        <v>7.3595067225123936</v>
      </c>
      <c r="AN64" s="58">
        <f t="shared" si="441"/>
        <v>6.6462672950751829</v>
      </c>
      <c r="AO64" s="58">
        <f t="shared" si="441"/>
        <v>6.8667464646870195</v>
      </c>
      <c r="AP64" s="58">
        <f t="shared" si="441"/>
        <v>6.6442100517935865</v>
      </c>
      <c r="AQ64" s="58">
        <f t="shared" si="441"/>
        <v>6.8646213045906599</v>
      </c>
      <c r="AR64" s="58">
        <f t="shared" si="441"/>
        <v>6.6420398984356579</v>
      </c>
      <c r="AS64" s="58">
        <f t="shared" si="441"/>
        <v>6.6410124257803487</v>
      </c>
      <c r="AT64" s="58">
        <f t="shared" si="441"/>
        <v>6.8612002010018456</v>
      </c>
      <c r="AU64" s="58">
        <f t="shared" si="441"/>
        <v>6.6388443604168579</v>
      </c>
      <c r="AV64" s="58">
        <f t="shared" si="441"/>
        <v>6.8588428052962955</v>
      </c>
      <c r="AW64" s="58">
        <f t="shared" si="441"/>
        <v>6.636449724010661</v>
      </c>
      <c r="AX64" s="58">
        <f t="shared" si="441"/>
        <v>6.7043592707128843</v>
      </c>
      <c r="AY64" s="58">
        <f t="shared" si="441"/>
        <v>7.421154157997738</v>
      </c>
      <c r="AZ64" s="58">
        <f t="shared" si="441"/>
        <v>6.701712237664057</v>
      </c>
      <c r="BA64" s="58">
        <f t="shared" si="441"/>
        <v>6.9235575800363511</v>
      </c>
      <c r="BB64" s="58">
        <f t="shared" ref="BB64:DM64" si="442">BB61/BB63/BB$26</f>
        <v>6.6986075169074315</v>
      </c>
      <c r="BC64" s="58">
        <f t="shared" si="442"/>
        <v>6.9204695163394936</v>
      </c>
      <c r="BD64" s="58">
        <f t="shared" si="442"/>
        <v>6.6957353392941039</v>
      </c>
      <c r="BE64" s="58">
        <f t="shared" si="442"/>
        <v>6.6943575687246142</v>
      </c>
      <c r="BF64" s="58">
        <f t="shared" si="442"/>
        <v>6.9159611444339735</v>
      </c>
      <c r="BG64" s="58">
        <f t="shared" si="442"/>
        <v>6.6912596570894163</v>
      </c>
      <c r="BH64" s="58">
        <f t="shared" si="442"/>
        <v>6.9128798518768626</v>
      </c>
      <c r="BI64" s="58">
        <f t="shared" si="442"/>
        <v>6.6883937757903373</v>
      </c>
      <c r="BJ64" s="58">
        <f t="shared" si="442"/>
        <v>6.7701044930965599</v>
      </c>
      <c r="BK64" s="58">
        <f t="shared" si="442"/>
        <v>7.4939325341174934</v>
      </c>
      <c r="BL64" s="58">
        <f t="shared" si="442"/>
        <v>6.7672067288805717</v>
      </c>
      <c r="BM64" s="58">
        <f t="shared" si="442"/>
        <v>6.9913439057595275</v>
      </c>
      <c r="BN64" s="58">
        <f t="shared" si="442"/>
        <v>6.7643114442259753</v>
      </c>
      <c r="BO64" s="58">
        <f t="shared" si="442"/>
        <v>6.9881142055960384</v>
      </c>
      <c r="BP64" s="58">
        <f t="shared" si="442"/>
        <v>6.761302975084357</v>
      </c>
      <c r="BQ64" s="58">
        <f t="shared" si="442"/>
        <v>6.7596841383280557</v>
      </c>
      <c r="BR64" s="58">
        <f t="shared" si="442"/>
        <v>6.9835737535175104</v>
      </c>
      <c r="BS64" s="58">
        <f t="shared" si="442"/>
        <v>6.7566797829100746</v>
      </c>
      <c r="BT64" s="58">
        <f t="shared" si="442"/>
        <v>6.9802319309293939</v>
      </c>
      <c r="BU64" s="58">
        <f t="shared" si="442"/>
        <v>6.7534473084295525</v>
      </c>
      <c r="BV64" s="58">
        <f t="shared" si="442"/>
        <v>6.832874506360807</v>
      </c>
      <c r="BW64" s="58">
        <f t="shared" si="442"/>
        <v>7.3022362698816581</v>
      </c>
      <c r="BX64" s="58">
        <f t="shared" si="442"/>
        <v>6.829141715043483</v>
      </c>
      <c r="BY64" s="58">
        <f t="shared" si="442"/>
        <v>7.0548527433278716</v>
      </c>
      <c r="BZ64" s="58">
        <f t="shared" si="442"/>
        <v>6.8255294606512376</v>
      </c>
      <c r="CA64" s="58">
        <f t="shared" si="442"/>
        <v>7.0511221182311825</v>
      </c>
      <c r="CB64" s="58">
        <f t="shared" si="442"/>
        <v>6.8218046880128771</v>
      </c>
      <c r="CC64" s="58">
        <f t="shared" si="442"/>
        <v>6.8199438257674041</v>
      </c>
      <c r="CD64" s="58">
        <f t="shared" si="442"/>
        <v>7.045233364075993</v>
      </c>
      <c r="CE64" s="58">
        <f t="shared" si="442"/>
        <v>6.8161090018468355</v>
      </c>
      <c r="CF64" s="58">
        <f t="shared" si="442"/>
        <v>7.0413929534114645</v>
      </c>
      <c r="CG64" s="58">
        <f t="shared" si="442"/>
        <v>6.8125105178968832</v>
      </c>
      <c r="CH64" s="58">
        <f t="shared" si="442"/>
        <v>6.9005412434369973</v>
      </c>
      <c r="CI64" s="58">
        <f t="shared" si="442"/>
        <v>7.637804369401394</v>
      </c>
      <c r="CJ64" s="58">
        <f t="shared" si="442"/>
        <v>6.8967838019758281</v>
      </c>
      <c r="CK64" s="58">
        <f t="shared" si="442"/>
        <v>7.1247368358226613</v>
      </c>
      <c r="CL64" s="58">
        <f t="shared" si="442"/>
        <v>6.8930304502468625</v>
      </c>
      <c r="CM64" s="58">
        <f t="shared" si="442"/>
        <v>7.1209815549944624</v>
      </c>
      <c r="CN64" s="58">
        <f t="shared" si="442"/>
        <v>6.8893982844846331</v>
      </c>
      <c r="CO64" s="58">
        <f t="shared" si="442"/>
        <v>6.8876421587621159</v>
      </c>
      <c r="CP64" s="58">
        <f t="shared" si="442"/>
        <v>7.11529560934048</v>
      </c>
      <c r="CQ64" s="58">
        <f t="shared" si="442"/>
        <v>6.8838987478262759</v>
      </c>
      <c r="CR64" s="58">
        <f t="shared" si="442"/>
        <v>7.1116710275928705</v>
      </c>
      <c r="CS64" s="58">
        <f t="shared" si="442"/>
        <v>6.8805097946681295</v>
      </c>
      <c r="CT64" s="58">
        <f t="shared" si="442"/>
        <v>6.9718513549109389</v>
      </c>
      <c r="CU64" s="58">
        <f t="shared" si="442"/>
        <v>7.7170018205068116</v>
      </c>
      <c r="CV64" s="58">
        <f t="shared" si="442"/>
        <v>6.9684216061527975</v>
      </c>
      <c r="CW64" s="58">
        <f t="shared" si="442"/>
        <v>7.1991147353221123</v>
      </c>
      <c r="CX64" s="58">
        <f t="shared" si="442"/>
        <v>6.9651133250145376</v>
      </c>
      <c r="CY64" s="58">
        <f t="shared" si="442"/>
        <v>7.1956976850502228</v>
      </c>
      <c r="CZ64" s="58">
        <f t="shared" si="442"/>
        <v>6.9619261703704343</v>
      </c>
      <c r="DA64" s="58">
        <f t="shared" si="442"/>
        <v>6.9602747197124222</v>
      </c>
      <c r="DB64" s="58">
        <f t="shared" si="442"/>
        <v>7.1906999955752422</v>
      </c>
      <c r="DC64" s="58">
        <f t="shared" si="442"/>
        <v>6.9569741677427714</v>
      </c>
      <c r="DD64" s="58">
        <f t="shared" si="442"/>
        <v>7.1871692341612512</v>
      </c>
      <c r="DE64" s="58">
        <f t="shared" si="442"/>
        <v>6.9536767445231904</v>
      </c>
      <c r="DF64" s="58">
        <f t="shared" si="442"/>
        <v>7.0452335310240493</v>
      </c>
      <c r="DG64" s="58">
        <f t="shared" si="442"/>
        <v>7.7982323711439303</v>
      </c>
      <c r="DH64" s="58">
        <f t="shared" si="442"/>
        <v>7.0418967040192681</v>
      </c>
      <c r="DI64" s="58">
        <f t="shared" si="442"/>
        <v>7.2750268216866187</v>
      </c>
      <c r="DJ64" s="58">
        <f t="shared" si="442"/>
        <v>7.0386820415624491</v>
      </c>
      <c r="DK64" s="58">
        <f t="shared" si="442"/>
        <v>7.2717064639296707</v>
      </c>
      <c r="DL64" s="58">
        <f t="shared" si="442"/>
        <v>7.0355892134358227</v>
      </c>
      <c r="DM64" s="58">
        <f t="shared" si="442"/>
        <v>7.0340438184004297</v>
      </c>
      <c r="DN64" s="58">
        <f t="shared" ref="DN64:FY64" si="443">DN61/DN63/DN$26</f>
        <v>7.2669157388575671</v>
      </c>
      <c r="DO64" s="58">
        <f t="shared" si="443"/>
        <v>7.0311925643191975</v>
      </c>
      <c r="DP64" s="58">
        <f t="shared" si="443"/>
        <v>7.2642160622967529</v>
      </c>
      <c r="DQ64" s="58">
        <f t="shared" si="443"/>
        <v>7.0285809445924539</v>
      </c>
      <c r="DR64" s="58">
        <f t="shared" si="443"/>
        <v>7.1047329503259258</v>
      </c>
      <c r="DS64" s="58">
        <f t="shared" si="443"/>
        <v>7.5931764409530853</v>
      </c>
      <c r="DT64" s="58">
        <f t="shared" si="443"/>
        <v>7.1019756464338917</v>
      </c>
      <c r="DU64" s="58">
        <f t="shared" si="443"/>
        <v>7.33722249927908</v>
      </c>
      <c r="DV64" s="58">
        <f t="shared" si="443"/>
        <v>7.0992204818975173</v>
      </c>
      <c r="DW64" s="58">
        <f t="shared" si="443"/>
        <v>7.3343766482953638</v>
      </c>
      <c r="DX64" s="58">
        <f t="shared" si="443"/>
        <v>7.0963478058076603</v>
      </c>
      <c r="DY64" s="58">
        <f t="shared" si="443"/>
        <v>7.0950319394197461</v>
      </c>
      <c r="DZ64" s="58">
        <f t="shared" si="443"/>
        <v>7.3299267020690451</v>
      </c>
      <c r="EA64" s="58">
        <f t="shared" si="443"/>
        <v>7.0919236488214965</v>
      </c>
      <c r="EB64" s="58">
        <f t="shared" si="443"/>
        <v>7.3265927843951824</v>
      </c>
      <c r="EC64" s="58">
        <f t="shared" si="443"/>
        <v>7.0885793032581885</v>
      </c>
      <c r="ED64" s="58">
        <f t="shared" si="443"/>
        <v>7.1606591287280841</v>
      </c>
      <c r="EE64" s="58">
        <f t="shared" si="443"/>
        <v>7.9261376089291113</v>
      </c>
      <c r="EF64" s="58">
        <f t="shared" si="443"/>
        <v>7.1575256247754302</v>
      </c>
      <c r="EG64" s="58">
        <f t="shared" si="443"/>
        <v>7.3944918976896412</v>
      </c>
      <c r="EH64" s="58">
        <f t="shared" si="443"/>
        <v>7.1542745028100034</v>
      </c>
      <c r="EI64" s="58">
        <f t="shared" si="443"/>
        <v>7.3911338742897978</v>
      </c>
      <c r="EJ64" s="58">
        <f t="shared" si="443"/>
        <v>7.1511465829695338</v>
      </c>
      <c r="EK64" s="58">
        <f t="shared" si="443"/>
        <v>7.1495836484933379</v>
      </c>
      <c r="EL64" s="58">
        <f t="shared" si="443"/>
        <v>7.3861646272106896</v>
      </c>
      <c r="EM64" s="58">
        <f t="shared" si="443"/>
        <v>7.1463397357671612</v>
      </c>
      <c r="EN64" s="58">
        <f t="shared" si="443"/>
        <v>7.3829381982140756</v>
      </c>
      <c r="EO64" s="58">
        <f t="shared" si="443"/>
        <v>7.1432187488835321</v>
      </c>
      <c r="EP64" s="58">
        <f t="shared" si="443"/>
        <v>7.2056777071633551</v>
      </c>
      <c r="EQ64" s="58">
        <f t="shared" si="443"/>
        <v>7.9761072743518344</v>
      </c>
      <c r="ER64" s="58">
        <f t="shared" si="443"/>
        <v>7.2025329188263925</v>
      </c>
      <c r="ES64" s="58">
        <f t="shared" si="443"/>
        <v>7.4412433662225217</v>
      </c>
      <c r="ET64" s="58">
        <f t="shared" si="443"/>
        <v>7.1997532779529756</v>
      </c>
      <c r="EU64" s="58">
        <f t="shared" si="443"/>
        <v>7.4382473448031163</v>
      </c>
      <c r="EV64" s="58">
        <f t="shared" si="443"/>
        <v>7.1969757817202868</v>
      </c>
      <c r="EW64" s="58">
        <f t="shared" si="443"/>
        <v>7.1955275037926532</v>
      </c>
      <c r="EX64" s="58">
        <f t="shared" si="443"/>
        <v>7.4340071085688004</v>
      </c>
      <c r="EY64" s="58">
        <f t="shared" si="443"/>
        <v>7.1927532663844351</v>
      </c>
      <c r="EZ64" s="58">
        <f t="shared" si="443"/>
        <v>7.4311414536984035</v>
      </c>
      <c r="FA64" s="58">
        <f t="shared" si="443"/>
        <v>7.1901016489797316</v>
      </c>
      <c r="FB64" s="58">
        <f t="shared" si="443"/>
        <v>7.2520540847309869</v>
      </c>
      <c r="FC64" s="58">
        <f t="shared" si="443"/>
        <v>8.0275804634751697</v>
      </c>
      <c r="FD64" s="58">
        <f t="shared" si="443"/>
        <v>7.2493820835609304</v>
      </c>
      <c r="FE64" s="58">
        <f t="shared" si="443"/>
        <v>7.4896483819159743</v>
      </c>
      <c r="FF64" s="58">
        <f t="shared" si="443"/>
        <v>7.2469546996387599</v>
      </c>
      <c r="FG64" s="58">
        <f t="shared" si="443"/>
        <v>7.4871410089620847</v>
      </c>
      <c r="FH64" s="58">
        <f t="shared" si="443"/>
        <v>7.2444076954264052</v>
      </c>
      <c r="FI64" s="58">
        <f t="shared" si="443"/>
        <v>7.2430742647405228</v>
      </c>
      <c r="FJ64" s="58">
        <f t="shared" si="443"/>
        <v>7.4831327023305487</v>
      </c>
      <c r="FK64" s="58">
        <f t="shared" si="443"/>
        <v>7.2405299869431632</v>
      </c>
      <c r="FL64" s="58">
        <f t="shared" si="443"/>
        <v>7.4806296893683859</v>
      </c>
      <c r="FM64" s="58">
        <f t="shared" si="443"/>
        <v>7.2382295610418241</v>
      </c>
      <c r="FN64" s="58">
        <f t="shared" si="443"/>
        <v>7.2960229409239741</v>
      </c>
      <c r="FO64" s="58">
        <f t="shared" si="443"/>
        <v>7.7978932029497212</v>
      </c>
      <c r="FP64" s="58">
        <f t="shared" si="443"/>
        <v>7.2938279148010157</v>
      </c>
      <c r="FQ64" s="58">
        <f t="shared" si="443"/>
        <v>7.5356959939944783</v>
      </c>
      <c r="FR64" s="58">
        <f t="shared" si="443"/>
        <v>7.2915123751866329</v>
      </c>
      <c r="FS64" s="58">
        <f t="shared" si="443"/>
        <v>7.5334299221596037</v>
      </c>
      <c r="FT64" s="58">
        <f t="shared" si="443"/>
        <v>7.289441822445875</v>
      </c>
      <c r="FU64" s="58">
        <f t="shared" si="443"/>
        <v>7.2884678515306272</v>
      </c>
      <c r="FV64" s="58">
        <f t="shared" si="443"/>
        <v>7.5302848601544614</v>
      </c>
      <c r="FW64" s="58">
        <f t="shared" si="443"/>
        <v>7.2863990272752961</v>
      </c>
      <c r="FX64" s="58">
        <f t="shared" si="443"/>
        <v>7.5282733982308487</v>
      </c>
      <c r="FY64" s="58">
        <f t="shared" si="443"/>
        <v>7.2844529711476911</v>
      </c>
      <c r="FZ64" s="58">
        <f t="shared" ref="FZ64:IK64" si="444">FZ61/FZ63/FZ$26</f>
        <v>7.3393130638745836</v>
      </c>
      <c r="GA64" s="58">
        <f t="shared" si="444"/>
        <v>8.124447638963769</v>
      </c>
      <c r="GB64" s="58">
        <f t="shared" si="444"/>
        <v>7.3372312324308488</v>
      </c>
      <c r="GC64" s="58">
        <f t="shared" si="444"/>
        <v>7.5807936875116315</v>
      </c>
      <c r="GD64" s="58">
        <f t="shared" si="444"/>
        <v>7.3352729402489771</v>
      </c>
      <c r="GE64" s="58">
        <f t="shared" si="444"/>
        <v>7.578770658974034</v>
      </c>
      <c r="GF64" s="58">
        <f t="shared" si="444"/>
        <v>7.3333156931166306</v>
      </c>
      <c r="GG64" s="58">
        <f t="shared" si="444"/>
        <v>7.3322152005410048</v>
      </c>
      <c r="GH64" s="58">
        <f t="shared" si="444"/>
        <v>7.5757381398707428</v>
      </c>
      <c r="GI64" s="58">
        <f t="shared" si="444"/>
        <v>7.330259584624609</v>
      </c>
      <c r="GJ64" s="58">
        <f t="shared" si="444"/>
        <v>7.5737178083446768</v>
      </c>
      <c r="GK64" s="58">
        <f t="shared" si="444"/>
        <v>7.3283050116164601</v>
      </c>
      <c r="GL64" s="58">
        <f t="shared" si="444"/>
        <v>7.3904932510161423</v>
      </c>
      <c r="GM64" s="58">
        <f t="shared" si="444"/>
        <v>8.1812412177584175</v>
      </c>
      <c r="GN64" s="58">
        <f t="shared" si="444"/>
        <v>7.388523404908157</v>
      </c>
      <c r="GO64" s="58">
        <f t="shared" si="444"/>
        <v>7.6337901714332732</v>
      </c>
      <c r="GP64" s="58">
        <f t="shared" si="444"/>
        <v>7.3865546085974136</v>
      </c>
      <c r="GQ64" s="58">
        <f t="shared" si="444"/>
        <v>7.6316292090841484</v>
      </c>
      <c r="GR64" s="58">
        <f t="shared" si="444"/>
        <v>7.3845868612449301</v>
      </c>
      <c r="GS64" s="58">
        <f t="shared" si="444"/>
        <v>7.3834804640125133</v>
      </c>
      <c r="GT64" s="58">
        <f t="shared" si="444"/>
        <v>7.6285805206954196</v>
      </c>
      <c r="GU64" s="58">
        <f t="shared" si="444"/>
        <v>7.3815143539798234</v>
      </c>
      <c r="GV64" s="58">
        <f t="shared" si="444"/>
        <v>7.6265494146227484</v>
      </c>
      <c r="GW64" s="58">
        <f t="shared" si="444"/>
        <v>7.3795492907595701</v>
      </c>
      <c r="GX64" s="58">
        <f t="shared" si="444"/>
        <v>7.4405378223928222</v>
      </c>
      <c r="GY64" s="58">
        <f t="shared" si="444"/>
        <v>8.2366420941345169</v>
      </c>
      <c r="GZ64" s="58">
        <f t="shared" si="444"/>
        <v>7.4385578369429632</v>
      </c>
      <c r="HA64" s="58">
        <f t="shared" si="444"/>
        <v>7.6854871806437899</v>
      </c>
      <c r="HB64" s="58">
        <f t="shared" si="444"/>
        <v>7.4367025573906744</v>
      </c>
      <c r="HC64" s="58">
        <f t="shared" si="444"/>
        <v>7.6835705684356119</v>
      </c>
      <c r="HD64" s="58">
        <f t="shared" si="444"/>
        <v>7.4347246123316086</v>
      </c>
      <c r="HE64" s="58">
        <f t="shared" si="444"/>
        <v>7.4338595921819115</v>
      </c>
      <c r="HF64" s="58">
        <f t="shared" si="444"/>
        <v>7.680505976448468</v>
      </c>
      <c r="HG64" s="58">
        <f t="shared" si="444"/>
        <v>7.431883158923771</v>
      </c>
      <c r="HH64" s="58">
        <f t="shared" si="444"/>
        <v>7.6785918475582111</v>
      </c>
      <c r="HI64" s="58">
        <f t="shared" si="444"/>
        <v>7.4297843497854137</v>
      </c>
      <c r="HJ64" s="58">
        <f t="shared" si="444"/>
        <v>7.4842742447602193</v>
      </c>
      <c r="HK64" s="58">
        <f t="shared" si="444"/>
        <v>7.9993681209026208</v>
      </c>
      <c r="HL64" s="58">
        <f t="shared" si="444"/>
        <v>7.482285729517506</v>
      </c>
      <c r="HM64" s="58">
        <f t="shared" si="444"/>
        <v>7.7305399091123705</v>
      </c>
      <c r="HN64" s="58">
        <f t="shared" si="444"/>
        <v>7.4800499125393305</v>
      </c>
      <c r="HO64" s="58">
        <f t="shared" si="444"/>
        <v>7.7283585331130533</v>
      </c>
      <c r="HP64" s="58">
        <f t="shared" si="444"/>
        <v>7.477815431351968</v>
      </c>
      <c r="HQ64" s="58">
        <f t="shared" si="444"/>
        <v>7.4768227570613339</v>
      </c>
      <c r="HR64" s="58">
        <f t="shared" si="444"/>
        <v>7.724896523915004</v>
      </c>
      <c r="HS64" s="58">
        <f t="shared" si="444"/>
        <v>7.4744662115612064</v>
      </c>
      <c r="HT64" s="58">
        <f t="shared" si="444"/>
        <v>7.7225902404327185</v>
      </c>
      <c r="HU64" s="58">
        <f t="shared" si="444"/>
        <v>7.4723589822809986</v>
      </c>
      <c r="HV64" s="58">
        <f t="shared" si="444"/>
        <v>7.5300001877672367</v>
      </c>
      <c r="HW64" s="58">
        <f t="shared" si="444"/>
        <v>8.3356801926522035</v>
      </c>
      <c r="HX64" s="58">
        <f t="shared" si="444"/>
        <v>7.5278782170880598</v>
      </c>
      <c r="HY64" s="58">
        <f t="shared" si="444"/>
        <v>7.7777760583008382</v>
      </c>
      <c r="HZ64" s="58">
        <f t="shared" si="444"/>
        <v>7.525757442024001</v>
      </c>
      <c r="IA64" s="58">
        <f t="shared" si="444"/>
        <v>7.7754563345294736</v>
      </c>
      <c r="IB64" s="58">
        <f t="shared" si="444"/>
        <v>7.5236378615648487</v>
      </c>
      <c r="IC64" s="58">
        <f t="shared" si="444"/>
        <v>7.5225162140180268</v>
      </c>
      <c r="ID64" s="58">
        <f t="shared" si="444"/>
        <v>7.7722367905249143</v>
      </c>
      <c r="IE64" s="58">
        <f t="shared" si="444"/>
        <v>7.5205229994875262</v>
      </c>
      <c r="IF64" s="58">
        <f t="shared" si="444"/>
        <v>7.770049023106977</v>
      </c>
      <c r="IG64" s="58">
        <f t="shared" si="444"/>
        <v>7.518406366081491</v>
      </c>
      <c r="IH64" s="58">
        <f t="shared" si="444"/>
        <v>7.5761426639600344</v>
      </c>
      <c r="II64" s="58">
        <f t="shared" si="444"/>
        <v>8.3869004203141788</v>
      </c>
      <c r="IJ64" s="58">
        <f t="shared" si="444"/>
        <v>7.5741366354856208</v>
      </c>
      <c r="IK64" s="58">
        <f t="shared" si="444"/>
        <v>7.8255718202185145</v>
      </c>
      <c r="IL64" s="58">
        <f t="shared" ref="IL64:JD64" si="445">IL61/IL63/IL$26</f>
        <v>7.5721316690516618</v>
      </c>
      <c r="IM64" s="58">
        <f t="shared" si="445"/>
        <v>7.8235005699642013</v>
      </c>
      <c r="IN64" s="58">
        <f t="shared" si="445"/>
        <v>7.5702529768184457</v>
      </c>
      <c r="IO64" s="58">
        <f t="shared" si="445"/>
        <v>7.5691262088823592</v>
      </c>
      <c r="IP64" s="58">
        <f t="shared" si="445"/>
        <v>7.8203957495643808</v>
      </c>
      <c r="IQ64" s="58">
        <f t="shared" si="445"/>
        <v>7.5672490075144605</v>
      </c>
      <c r="IR64" s="58">
        <f t="shared" si="445"/>
        <v>7.8184564879303347</v>
      </c>
      <c r="IS64" s="58">
        <f t="shared" si="445"/>
        <v>7.565372737036375</v>
      </c>
      <c r="IT64" s="58">
        <f t="shared" si="445"/>
        <v>7.6251761298805478</v>
      </c>
      <c r="IU64" s="58">
        <f t="shared" si="445"/>
        <v>8.4410432078886828</v>
      </c>
      <c r="IV64" s="58">
        <f t="shared" si="445"/>
        <v>7.6234121802809458</v>
      </c>
      <c r="IW64" s="58">
        <f t="shared" si="445"/>
        <v>7.876614861872639</v>
      </c>
      <c r="IX64" s="58">
        <f t="shared" si="445"/>
        <v>7.6215231396970724</v>
      </c>
      <c r="IY64" s="58">
        <f t="shared" si="445"/>
        <v>7.8747933784225852</v>
      </c>
      <c r="IZ64" s="58">
        <f t="shared" si="445"/>
        <v>7.6198867283007017</v>
      </c>
      <c r="JA64" s="58">
        <f t="shared" si="445"/>
        <v>7.6191316984859974</v>
      </c>
      <c r="JB64" s="58">
        <f t="shared" si="445"/>
        <v>7.8721927201073871</v>
      </c>
      <c r="JC64" s="58">
        <f t="shared" si="445"/>
        <v>7.6173705439995807</v>
      </c>
      <c r="JD64" s="58">
        <f t="shared" si="445"/>
        <v>7.8705032131428743</v>
      </c>
      <c r="JE64" s="58">
        <f>JE61/JE63/JE$26</f>
        <v>7.6157359151274777</v>
      </c>
      <c r="JF64" s="58">
        <f t="shared" ref="JF64:LQ64" si="446">JF61/JF63/JF$26</f>
        <v>7.675163361449524</v>
      </c>
      <c r="JG64" s="58">
        <f t="shared" si="446"/>
        <v>8.2034017650092839</v>
      </c>
      <c r="JH64" s="58">
        <f t="shared" si="446"/>
        <v>7.6732635998874734</v>
      </c>
      <c r="JI64" s="58">
        <f t="shared" si="446"/>
        <v>7.9279924708212786</v>
      </c>
      <c r="JJ64" s="58">
        <f t="shared" si="446"/>
        <v>7.6713647785532011</v>
      </c>
      <c r="JK64" s="58">
        <f t="shared" si="446"/>
        <v>7.9261616162843618</v>
      </c>
      <c r="JL64" s="58">
        <f t="shared" si="446"/>
        <v>7.6694668967488715</v>
      </c>
      <c r="JM64" s="58">
        <f t="shared" si="446"/>
        <v>7.668581539905353</v>
      </c>
      <c r="JN64" s="58">
        <f t="shared" si="446"/>
        <v>7.923286267029547</v>
      </c>
      <c r="JO64" s="58">
        <f t="shared" si="446"/>
        <v>7.6668114393058895</v>
      </c>
      <c r="JP64" s="58">
        <f t="shared" si="446"/>
        <v>7.9214575852553928</v>
      </c>
      <c r="JQ64" s="58">
        <f t="shared" si="446"/>
        <v>7.6650421556849109</v>
      </c>
      <c r="JR64" s="58">
        <f t="shared" si="446"/>
        <v>7.7238384778974423</v>
      </c>
      <c r="JS64" s="58">
        <f t="shared" si="446"/>
        <v>8.5505470303056246</v>
      </c>
      <c r="JT64" s="58">
        <f t="shared" si="446"/>
        <v>7.7221838969362215</v>
      </c>
      <c r="JU64" s="58">
        <f t="shared" si="446"/>
        <v>7.9786697043885448</v>
      </c>
      <c r="JV64" s="58">
        <f t="shared" si="446"/>
        <v>7.7204028331049681</v>
      </c>
      <c r="JW64" s="58">
        <f t="shared" si="446"/>
        <v>7.9768296962204346</v>
      </c>
      <c r="JX64" s="58">
        <f t="shared" si="446"/>
        <v>7.7186225906623109</v>
      </c>
      <c r="JY64" s="58">
        <f t="shared" si="446"/>
        <v>7.7177327772841613</v>
      </c>
      <c r="JZ64" s="58">
        <f t="shared" si="446"/>
        <v>7.9740712746748441</v>
      </c>
      <c r="KA64" s="58">
        <f t="shared" si="446"/>
        <v>7.7160808109044607</v>
      </c>
      <c r="KB64" s="58">
        <f t="shared" si="446"/>
        <v>7.9723646362169527</v>
      </c>
      <c r="KC64" s="58">
        <f t="shared" si="446"/>
        <v>7.7143025608986564</v>
      </c>
      <c r="KD64" s="58">
        <f t="shared" si="446"/>
        <v>7.7701353616714819</v>
      </c>
      <c r="KE64" s="58">
        <f t="shared" si="446"/>
        <v>8.6016587923248853</v>
      </c>
      <c r="KF64" s="58">
        <f t="shared" si="446"/>
        <v>7.768473081820547</v>
      </c>
      <c r="KG64" s="58">
        <f t="shared" si="446"/>
        <v>8.0266296527803824</v>
      </c>
      <c r="KH64" s="58">
        <f t="shared" si="446"/>
        <v>7.7669393007945038</v>
      </c>
      <c r="KI64" s="58">
        <f t="shared" si="446"/>
        <v>8.0251770842396386</v>
      </c>
      <c r="KJ64" s="58">
        <f t="shared" si="446"/>
        <v>7.7655338668035725</v>
      </c>
      <c r="KK64" s="58">
        <f t="shared" si="446"/>
        <v>7.7648952012992716</v>
      </c>
      <c r="KL64" s="58">
        <f t="shared" si="446"/>
        <v>8.0230651955332597</v>
      </c>
      <c r="KM64" s="58">
        <f t="shared" si="446"/>
        <v>7.7636181853957602</v>
      </c>
      <c r="KN64" s="58">
        <f t="shared" si="446"/>
        <v>8.0218777465247282</v>
      </c>
      <c r="KO64" s="58">
        <f t="shared" si="446"/>
        <v>7.7625968750594314</v>
      </c>
      <c r="KP64" s="58">
        <f t="shared" si="446"/>
        <v>7.8084774257149432</v>
      </c>
      <c r="KQ64" s="58">
        <f t="shared" si="446"/>
        <v>8.6445313346406145</v>
      </c>
      <c r="KR64" s="58">
        <f t="shared" si="446"/>
        <v>7.807450214108778</v>
      </c>
      <c r="KS64" s="58">
        <f t="shared" si="446"/>
        <v>8.0671679333018247</v>
      </c>
      <c r="KT64" s="58">
        <f t="shared" si="446"/>
        <v>7.8065516256263914</v>
      </c>
      <c r="KU64" s="58">
        <f t="shared" si="446"/>
        <v>8.0662395140013317</v>
      </c>
      <c r="KV64" s="58">
        <f t="shared" si="446"/>
        <v>7.8055249206055946</v>
      </c>
      <c r="KW64" s="58">
        <f t="shared" si="446"/>
        <v>7.8050116693614733</v>
      </c>
      <c r="KX64" s="58">
        <f t="shared" si="446"/>
        <v>8.064781001062169</v>
      </c>
      <c r="KY64" s="58">
        <f t="shared" si="446"/>
        <v>7.8041136420815125</v>
      </c>
      <c r="KZ64" s="58">
        <f t="shared" si="446"/>
        <v>8.0638531310544863</v>
      </c>
      <c r="LA64" s="58">
        <f t="shared" si="446"/>
        <v>7.8032158214278198</v>
      </c>
      <c r="LB64" s="58">
        <f t="shared" si="446"/>
        <v>7.8531430502966009</v>
      </c>
      <c r="LC64" s="58">
        <f t="shared" si="446"/>
        <v>8.394325160547174</v>
      </c>
      <c r="LD64" s="58">
        <f t="shared" si="446"/>
        <v>7.8522395148295292</v>
      </c>
      <c r="LE64" s="58">
        <f t="shared" si="446"/>
        <v>8.1135807606195325</v>
      </c>
      <c r="LF64" s="58">
        <f t="shared" si="446"/>
        <v>7.8513361872492675</v>
      </c>
      <c r="LG64" s="58">
        <f t="shared" si="446"/>
        <v>8.1126474141613922</v>
      </c>
      <c r="LH64" s="58">
        <f t="shared" si="446"/>
        <v>7.8505620718727345</v>
      </c>
      <c r="LI64" s="58">
        <f t="shared" si="446"/>
        <v>7.8500460797552236</v>
      </c>
      <c r="LJ64" s="58">
        <f t="shared" si="446"/>
        <v>8.1113144345169292</v>
      </c>
      <c r="LK64" s="58">
        <f t="shared" si="446"/>
        <v>7.8492722187457842</v>
      </c>
      <c r="LL64" s="58">
        <f t="shared" si="446"/>
        <v>8.1103816093700285</v>
      </c>
      <c r="LM64" s="58">
        <f t="shared" si="446"/>
        <v>7.8483695737172612</v>
      </c>
      <c r="LN64" s="58">
        <f t="shared" si="446"/>
        <v>7.8935703065356195</v>
      </c>
      <c r="LO64" s="58">
        <f t="shared" si="446"/>
        <v>8.7388791772480783</v>
      </c>
      <c r="LP64" s="58">
        <f t="shared" si="446"/>
        <v>7.8927921165315249</v>
      </c>
      <c r="LQ64" s="58">
        <f t="shared" si="446"/>
        <v>8.1554831817007205</v>
      </c>
      <c r="LR64" s="58">
        <f t="shared" ref="LR64:MK64" si="447">LR61/LR63/LR$26</f>
        <v>7.8920140799484964</v>
      </c>
      <c r="LS64" s="58">
        <f t="shared" si="447"/>
        <v>8.1546792898148954</v>
      </c>
      <c r="LT64" s="58">
        <f t="shared" si="447"/>
        <v>7.8912361967411684</v>
      </c>
      <c r="LU64" s="58">
        <f t="shared" si="447"/>
        <v>7.8909769364143756</v>
      </c>
      <c r="LV64" s="58">
        <f t="shared" si="447"/>
        <v>8.1536076804598157</v>
      </c>
      <c r="LW64" s="58">
        <f t="shared" si="447"/>
        <v>7.8903288601219632</v>
      </c>
      <c r="LX64" s="58">
        <f t="shared" si="447"/>
        <v>8.1529380676220402</v>
      </c>
      <c r="LY64" s="58">
        <f t="shared" si="447"/>
        <v>7.8896808902722366</v>
      </c>
      <c r="LZ64" s="58">
        <f t="shared" si="447"/>
        <v>7.933493756532032</v>
      </c>
      <c r="MA64" s="58">
        <f t="shared" si="447"/>
        <v>8.7832223220112891</v>
      </c>
      <c r="MB64" s="58">
        <f t="shared" si="447"/>
        <v>7.9328420599298335</v>
      </c>
      <c r="MC64" s="58">
        <f t="shared" si="447"/>
        <v>8.197000791642342</v>
      </c>
      <c r="MD64" s="58">
        <f t="shared" si="447"/>
        <v>7.9321904703860344</v>
      </c>
      <c r="ME64" s="58">
        <f t="shared" si="447"/>
        <v>8.1961928869713745</v>
      </c>
      <c r="MF64" s="58">
        <f t="shared" si="447"/>
        <v>7.9314087042134247</v>
      </c>
      <c r="MG64" s="58">
        <f t="shared" si="447"/>
        <v>7.931017878910172</v>
      </c>
      <c r="MH64" s="58">
        <f t="shared" si="447"/>
        <v>8.1949813285254063</v>
      </c>
      <c r="MI64" s="58">
        <f t="shared" si="447"/>
        <v>7.9301061029711288</v>
      </c>
      <c r="MJ64" s="58">
        <f t="shared" si="447"/>
        <v>8.1940392528947879</v>
      </c>
      <c r="MK64" s="58">
        <f t="shared" si="447"/>
        <v>7.9291945366495176</v>
      </c>
      <c r="ML64" s="58"/>
      <c r="MM64" s="58"/>
      <c r="MN64" s="58"/>
    </row>
    <row r="65" spans="1:352" ht="13.5" thickBot="1" x14ac:dyDescent="0.25">
      <c r="A65" s="57" t="s">
        <v>39</v>
      </c>
      <c r="B65" s="59">
        <f t="shared" ref="B65:BA65" si="448">B62/B63/B$27</f>
        <v>0.61890015944489096</v>
      </c>
      <c r="C65" s="59">
        <f t="shared" si="448"/>
        <v>0.61439023641012847</v>
      </c>
      <c r="D65" s="59">
        <f t="shared" si="448"/>
        <v>0.55105512856593575</v>
      </c>
      <c r="E65" s="59">
        <f t="shared" si="448"/>
        <v>0.42455675589071151</v>
      </c>
      <c r="F65" s="59">
        <f t="shared" si="448"/>
        <v>0.36244236146225611</v>
      </c>
      <c r="G65" s="59">
        <f t="shared" si="448"/>
        <v>0.29694186363745206</v>
      </c>
      <c r="H65" s="59">
        <f t="shared" si="448"/>
        <v>0</v>
      </c>
      <c r="I65" s="59">
        <f t="shared" si="448"/>
        <v>0.64988990899255927</v>
      </c>
      <c r="J65" s="59">
        <f t="shared" si="448"/>
        <v>0.45840632429902151</v>
      </c>
      <c r="K65" s="59">
        <f t="shared" si="448"/>
        <v>0.63365884940332262</v>
      </c>
      <c r="L65" s="59">
        <f t="shared" si="448"/>
        <v>0.71082846534951005</v>
      </c>
      <c r="M65" s="59">
        <f t="shared" si="448"/>
        <v>0.7244555818510503</v>
      </c>
      <c r="N65" s="59">
        <f t="shared" si="448"/>
        <v>0.64023321048212789</v>
      </c>
      <c r="O65" s="59">
        <f t="shared" si="448"/>
        <v>0.63662951257141931</v>
      </c>
      <c r="P65" s="59">
        <f t="shared" si="448"/>
        <v>0.56858239721359227</v>
      </c>
      <c r="Q65" s="59">
        <f t="shared" si="448"/>
        <v>0.44113476000870427</v>
      </c>
      <c r="R65" s="59">
        <f t="shared" si="448"/>
        <v>0.37236188645407653</v>
      </c>
      <c r="S65" s="59">
        <f t="shared" si="448"/>
        <v>0.30752626679408662</v>
      </c>
      <c r="T65" s="59">
        <f t="shared" si="448"/>
        <v>0</v>
      </c>
      <c r="U65" s="59">
        <f t="shared" si="448"/>
        <v>0.65276806082241412</v>
      </c>
      <c r="V65" s="59">
        <f t="shared" si="448"/>
        <v>0.4526425719992837</v>
      </c>
      <c r="W65" s="59">
        <f t="shared" si="448"/>
        <v>0.62496829702638346</v>
      </c>
      <c r="X65" s="59">
        <f t="shared" si="448"/>
        <v>0.69659029288818419</v>
      </c>
      <c r="Y65" s="59">
        <f t="shared" si="448"/>
        <v>0.70674787472519562</v>
      </c>
      <c r="Z65" s="59">
        <f t="shared" si="448"/>
        <v>0.63490663520728852</v>
      </c>
      <c r="AA65" s="59">
        <f t="shared" si="448"/>
        <v>0.6231841871568885</v>
      </c>
      <c r="AB65" s="59">
        <f t="shared" si="448"/>
        <v>0.57385004866644007</v>
      </c>
      <c r="AC65" s="59">
        <f t="shared" si="448"/>
        <v>0.4399452537496899</v>
      </c>
      <c r="AD65" s="59">
        <f t="shared" si="448"/>
        <v>0.37076362496044762</v>
      </c>
      <c r="AE65" s="59">
        <f t="shared" si="448"/>
        <v>0.31863486725319634</v>
      </c>
      <c r="AF65" s="59">
        <f t="shared" si="448"/>
        <v>0</v>
      </c>
      <c r="AG65" s="59">
        <f t="shared" si="448"/>
        <v>0.72104188051210283</v>
      </c>
      <c r="AH65" s="59">
        <f t="shared" si="448"/>
        <v>0.45266371503321684</v>
      </c>
      <c r="AI65" s="59">
        <f t="shared" si="448"/>
        <v>0.62922707454014926</v>
      </c>
      <c r="AJ65" s="59">
        <f t="shared" si="448"/>
        <v>0.68919336624424954</v>
      </c>
      <c r="AK65" s="59">
        <f t="shared" si="448"/>
        <v>0.67954475214999488</v>
      </c>
      <c r="AL65" s="59">
        <f t="shared" si="448"/>
        <v>0.63151580600779933</v>
      </c>
      <c r="AM65" s="59">
        <f t="shared" si="448"/>
        <v>0.62945415997874155</v>
      </c>
      <c r="AN65" s="59">
        <f t="shared" si="448"/>
        <v>0.5641467116492167</v>
      </c>
      <c r="AO65" s="59">
        <f t="shared" si="448"/>
        <v>0.44177411715096659</v>
      </c>
      <c r="AP65" s="59">
        <f t="shared" si="448"/>
        <v>0.37728166241885425</v>
      </c>
      <c r="AQ65" s="59">
        <f t="shared" si="448"/>
        <v>0.32353612390980202</v>
      </c>
      <c r="AR65" s="59">
        <f t="shared" si="448"/>
        <v>0</v>
      </c>
      <c r="AS65" s="59">
        <f t="shared" si="448"/>
        <v>0.75787353270012703</v>
      </c>
      <c r="AT65" s="59">
        <f t="shared" si="448"/>
        <v>0.45252652961292483</v>
      </c>
      <c r="AU65" s="59">
        <f t="shared" si="448"/>
        <v>0.63180055555267678</v>
      </c>
      <c r="AV65" s="59">
        <f t="shared" si="448"/>
        <v>0.68864864292984962</v>
      </c>
      <c r="AW65" s="59">
        <f t="shared" si="448"/>
        <v>0.68647889227558301</v>
      </c>
      <c r="AX65" s="59">
        <f t="shared" si="448"/>
        <v>0.63151441827513244</v>
      </c>
      <c r="AY65" s="59">
        <f t="shared" si="448"/>
        <v>0.6313560521633611</v>
      </c>
      <c r="AZ65" s="59">
        <f t="shared" si="448"/>
        <v>0.56400352000441689</v>
      </c>
      <c r="BA65" s="59">
        <f t="shared" si="448"/>
        <v>0.44268463464877306</v>
      </c>
      <c r="BB65" s="59">
        <f t="shared" ref="BB65:DM65" si="449">BB62/BB63/BB$27</f>
        <v>0.38068785321283999</v>
      </c>
      <c r="BC65" s="59">
        <f t="shared" si="449"/>
        <v>0.33556810107523505</v>
      </c>
      <c r="BD65" s="59">
        <f t="shared" si="449"/>
        <v>0</v>
      </c>
      <c r="BE65" s="59">
        <f t="shared" si="449"/>
        <v>0.89380194495890974</v>
      </c>
      <c r="BF65" s="59">
        <f t="shared" si="449"/>
        <v>0.45712402907728195</v>
      </c>
      <c r="BG65" s="59">
        <f t="shared" si="449"/>
        <v>0.63342345804981859</v>
      </c>
      <c r="BH65" s="59">
        <f t="shared" si="449"/>
        <v>0.69121011217890893</v>
      </c>
      <c r="BI65" s="59">
        <f t="shared" si="449"/>
        <v>0.68945347306889326</v>
      </c>
      <c r="BJ65" s="59">
        <f t="shared" si="449"/>
        <v>0.62939472091858462</v>
      </c>
      <c r="BK65" s="59">
        <f t="shared" si="449"/>
        <v>0.6341898363301387</v>
      </c>
      <c r="BL65" s="59">
        <f t="shared" si="449"/>
        <v>0.56356263759424841</v>
      </c>
      <c r="BM65" s="59">
        <f t="shared" si="449"/>
        <v>0.44358075456985097</v>
      </c>
      <c r="BN65" s="59">
        <f t="shared" si="449"/>
        <v>0.38487323271780549</v>
      </c>
      <c r="BO65" s="59">
        <f t="shared" si="449"/>
        <v>0.34602952216030031</v>
      </c>
      <c r="BP65" s="59">
        <f t="shared" si="449"/>
        <v>0</v>
      </c>
      <c r="BQ65" s="59">
        <f t="shared" si="449"/>
        <v>0.94877206922393031</v>
      </c>
      <c r="BR65" s="59">
        <f t="shared" si="449"/>
        <v>0.45673997340345673</v>
      </c>
      <c r="BS65" s="59">
        <f t="shared" si="449"/>
        <v>0.63297519404797664</v>
      </c>
      <c r="BT65" s="59">
        <f t="shared" si="449"/>
        <v>0.69391361039981525</v>
      </c>
      <c r="BU65" s="59">
        <f t="shared" si="449"/>
        <v>0.68996917179884365</v>
      </c>
      <c r="BV65" s="59">
        <f t="shared" si="449"/>
        <v>0.63470005611096458</v>
      </c>
      <c r="BW65" s="59">
        <f t="shared" si="449"/>
        <v>0.62962601089179071</v>
      </c>
      <c r="BX65" s="59">
        <f t="shared" si="449"/>
        <v>0.5771665007205834</v>
      </c>
      <c r="BY65" s="59">
        <f t="shared" si="449"/>
        <v>0.44517730837206787</v>
      </c>
      <c r="BZ65" s="59">
        <f t="shared" si="449"/>
        <v>0.38558119439406646</v>
      </c>
      <c r="CA65" s="59">
        <f t="shared" si="449"/>
        <v>0.3618201214134063</v>
      </c>
      <c r="CB65" s="59">
        <f t="shared" si="449"/>
        <v>0</v>
      </c>
      <c r="CC65" s="59">
        <f t="shared" si="449"/>
        <v>1.005817779331325</v>
      </c>
      <c r="CD65" s="59">
        <f t="shared" si="449"/>
        <v>0.46021459837287437</v>
      </c>
      <c r="CE65" s="59">
        <f t="shared" si="449"/>
        <v>0.63641530982902694</v>
      </c>
      <c r="CF65" s="59">
        <f t="shared" si="449"/>
        <v>0.69439086317066445</v>
      </c>
      <c r="CG65" s="59">
        <f t="shared" si="449"/>
        <v>0.69111839028912658</v>
      </c>
      <c r="CH65" s="59">
        <f t="shared" si="449"/>
        <v>0.63280660319794801</v>
      </c>
      <c r="CI65" s="59">
        <f t="shared" si="449"/>
        <v>0.63604659792171281</v>
      </c>
      <c r="CJ65" s="59">
        <f t="shared" si="449"/>
        <v>0.56555522223967758</v>
      </c>
      <c r="CK65" s="59">
        <f t="shared" si="449"/>
        <v>0.44600558839280435</v>
      </c>
      <c r="CL65" s="59">
        <f t="shared" si="449"/>
        <v>0.38784908803149748</v>
      </c>
      <c r="CM65" s="59">
        <f t="shared" si="449"/>
        <v>0.35943129128628537</v>
      </c>
      <c r="CN65" s="59">
        <f t="shared" si="449"/>
        <v>0</v>
      </c>
      <c r="CO65" s="59">
        <f t="shared" si="449"/>
        <v>1.0107706234589282</v>
      </c>
      <c r="CP65" s="59">
        <f t="shared" si="449"/>
        <v>0.45723682725466963</v>
      </c>
      <c r="CQ65" s="59">
        <f t="shared" si="449"/>
        <v>0.64339226606980182</v>
      </c>
      <c r="CR65" s="59">
        <f t="shared" si="449"/>
        <v>0.69293445308249679</v>
      </c>
      <c r="CS65" s="59">
        <f t="shared" si="449"/>
        <v>0.69314507185653718</v>
      </c>
      <c r="CT65" s="59">
        <f t="shared" si="449"/>
        <v>0.6313603068608904</v>
      </c>
      <c r="CU65" s="59">
        <f t="shared" si="449"/>
        <v>0.63929294488954991</v>
      </c>
      <c r="CV65" s="59">
        <f t="shared" si="449"/>
        <v>0.56588187189269035</v>
      </c>
      <c r="CW65" s="59">
        <f t="shared" si="449"/>
        <v>0.44749553612295073</v>
      </c>
      <c r="CX65" s="59">
        <f t="shared" si="449"/>
        <v>0.38724225370584908</v>
      </c>
      <c r="CY65" s="59">
        <f t="shared" si="449"/>
        <v>0.36475243855753003</v>
      </c>
      <c r="CZ65" s="59">
        <f t="shared" si="449"/>
        <v>0</v>
      </c>
      <c r="DA65" s="59">
        <f t="shared" si="449"/>
        <v>1.0409306287060458</v>
      </c>
      <c r="DB65" s="59">
        <f t="shared" si="449"/>
        <v>0.4612865454534617</v>
      </c>
      <c r="DC65" s="59">
        <f t="shared" si="449"/>
        <v>0.63951985483163476</v>
      </c>
      <c r="DD65" s="59">
        <f t="shared" si="449"/>
        <v>0.69780445677837499</v>
      </c>
      <c r="DE65" s="59">
        <f t="shared" si="449"/>
        <v>0.69351872975260787</v>
      </c>
      <c r="DF65" s="59">
        <f t="shared" si="449"/>
        <v>0.63408342895545933</v>
      </c>
      <c r="DG65" s="59">
        <f t="shared" si="449"/>
        <v>0.64023736104594864</v>
      </c>
      <c r="DH65" s="59">
        <f t="shared" si="449"/>
        <v>0.56612733117923142</v>
      </c>
      <c r="DI65" s="59">
        <f t="shared" si="449"/>
        <v>0.44958806935465517</v>
      </c>
      <c r="DJ65" s="59">
        <f t="shared" si="449"/>
        <v>0.38818626026226288</v>
      </c>
      <c r="DK65" s="59">
        <f t="shared" si="449"/>
        <v>0.35897032922482436</v>
      </c>
      <c r="DL65" s="59">
        <f t="shared" si="449"/>
        <v>0</v>
      </c>
      <c r="DM65" s="59">
        <f t="shared" si="449"/>
        <v>1.0356724025251345</v>
      </c>
      <c r="DN65" s="59">
        <f t="shared" ref="DN65:FY65" si="450">DN62/DN63/DN$27</f>
        <v>0.47826380909828725</v>
      </c>
      <c r="DO65" s="59">
        <f t="shared" si="450"/>
        <v>0.63525703630457764</v>
      </c>
      <c r="DP65" s="59">
        <f t="shared" si="450"/>
        <v>0.70027592406577566</v>
      </c>
      <c r="DQ65" s="59">
        <f t="shared" si="450"/>
        <v>0.69429024302117359</v>
      </c>
      <c r="DR65" s="59">
        <f t="shared" si="450"/>
        <v>0.64096371907831085</v>
      </c>
      <c r="DS65" s="59">
        <f t="shared" si="450"/>
        <v>0.63827664926876126</v>
      </c>
      <c r="DT65" s="59">
        <f t="shared" si="450"/>
        <v>0.58121058842350903</v>
      </c>
      <c r="DU65" s="59">
        <f t="shared" si="450"/>
        <v>0.44881961037972146</v>
      </c>
      <c r="DV65" s="59">
        <f t="shared" si="450"/>
        <v>0.38919366782654513</v>
      </c>
      <c r="DW65" s="59">
        <f t="shared" si="450"/>
        <v>0.36604627413157881</v>
      </c>
      <c r="DX65" s="59">
        <f t="shared" si="450"/>
        <v>0</v>
      </c>
      <c r="DY65" s="59">
        <f t="shared" si="450"/>
        <v>1.0321536634996831</v>
      </c>
      <c r="DZ65" s="59">
        <f t="shared" si="450"/>
        <v>0.48859280549744272</v>
      </c>
      <c r="EA65" s="59">
        <f t="shared" si="450"/>
        <v>0.63990407073910371</v>
      </c>
      <c r="EB65" s="59">
        <f t="shared" si="450"/>
        <v>0.69505819129668245</v>
      </c>
      <c r="EC65" s="59">
        <f t="shared" si="450"/>
        <v>0.695008734180254</v>
      </c>
      <c r="ED65" s="59">
        <f t="shared" si="450"/>
        <v>0.63578331431324964</v>
      </c>
      <c r="EE65" s="59">
        <f t="shared" si="450"/>
        <v>0.64350474451397532</v>
      </c>
      <c r="EF65" s="59">
        <f t="shared" si="450"/>
        <v>0.56907568702156397</v>
      </c>
      <c r="EG65" s="59">
        <f t="shared" si="450"/>
        <v>0.45043090717691725</v>
      </c>
      <c r="EH65" s="59">
        <f t="shared" si="450"/>
        <v>0.38861314032353594</v>
      </c>
      <c r="EI65" s="59">
        <f t="shared" si="450"/>
        <v>0.3707613854024418</v>
      </c>
      <c r="EJ65" s="59">
        <f t="shared" si="450"/>
        <v>0</v>
      </c>
      <c r="EK65" s="59">
        <f t="shared" si="450"/>
        <v>1.0246968795976406</v>
      </c>
      <c r="EL65" s="59">
        <f t="shared" si="450"/>
        <v>0.49146249851139417</v>
      </c>
      <c r="EM65" s="59">
        <f t="shared" si="450"/>
        <v>0.64138735134687663</v>
      </c>
      <c r="EN65" s="59">
        <f t="shared" si="450"/>
        <v>0.69554292116378247</v>
      </c>
      <c r="EO65" s="59">
        <f t="shared" si="450"/>
        <v>0.69849905802424161</v>
      </c>
      <c r="EP65" s="59">
        <f t="shared" si="450"/>
        <v>0.63572304618813513</v>
      </c>
      <c r="EQ65" s="59">
        <f t="shared" si="450"/>
        <v>0.64462632759036254</v>
      </c>
      <c r="ER65" s="59">
        <f t="shared" si="450"/>
        <v>0.56992010702666807</v>
      </c>
      <c r="ES65" s="59">
        <f t="shared" si="450"/>
        <v>0.45353924034063325</v>
      </c>
      <c r="ET65" s="59">
        <f t="shared" si="450"/>
        <v>0.38693083438099213</v>
      </c>
      <c r="EU65" s="59">
        <f t="shared" si="450"/>
        <v>0.37792689874673052</v>
      </c>
      <c r="EV65" s="59">
        <f t="shared" si="450"/>
        <v>0</v>
      </c>
      <c r="EW65" s="59">
        <f t="shared" si="450"/>
        <v>1.0222873633524752</v>
      </c>
      <c r="EX65" s="59">
        <f t="shared" si="450"/>
        <v>0.49576885331721521</v>
      </c>
      <c r="EY65" s="59">
        <f t="shared" si="450"/>
        <v>0.64690196249159371</v>
      </c>
      <c r="EZ65" s="59">
        <f t="shared" si="450"/>
        <v>0.69522728347000684</v>
      </c>
      <c r="FA65" s="59">
        <f t="shared" si="450"/>
        <v>0.70200515970250466</v>
      </c>
      <c r="FB65" s="59">
        <f t="shared" si="450"/>
        <v>0.63116583820358318</v>
      </c>
      <c r="FC65" s="59">
        <f t="shared" si="450"/>
        <v>0.64809901252341595</v>
      </c>
      <c r="FD65" s="59">
        <f t="shared" si="450"/>
        <v>0.57025215351149205</v>
      </c>
      <c r="FE65" s="59">
        <f t="shared" si="450"/>
        <v>0.45569344470534767</v>
      </c>
      <c r="FF65" s="59">
        <f t="shared" si="450"/>
        <v>0.384120202453827</v>
      </c>
      <c r="FG65" s="59">
        <f t="shared" si="450"/>
        <v>0.38509578369957032</v>
      </c>
      <c r="FH65" s="59">
        <f t="shared" si="450"/>
        <v>0</v>
      </c>
      <c r="FI65" s="59">
        <f t="shared" si="450"/>
        <v>1.0230457517925513</v>
      </c>
      <c r="FJ65" s="59">
        <f t="shared" si="450"/>
        <v>0.49773849839566464</v>
      </c>
      <c r="FK65" s="59">
        <f t="shared" si="450"/>
        <v>0.65271306521971317</v>
      </c>
      <c r="FL65" s="59">
        <f t="shared" si="450"/>
        <v>0.69685178770427292</v>
      </c>
      <c r="FM65" s="59">
        <f t="shared" si="450"/>
        <v>0.7045464822692854</v>
      </c>
      <c r="FN65" s="59">
        <f t="shared" si="450"/>
        <v>0.63604948532257422</v>
      </c>
      <c r="FO65" s="59">
        <f t="shared" si="450"/>
        <v>0.6434567042234175</v>
      </c>
      <c r="FP65" s="59">
        <f t="shared" si="450"/>
        <v>0.58627268377608355</v>
      </c>
      <c r="FQ65" s="59">
        <f t="shared" si="450"/>
        <v>0.45780442902247609</v>
      </c>
      <c r="FR65" s="59">
        <f t="shared" si="450"/>
        <v>0.38421415745160331</v>
      </c>
      <c r="FS65" s="59">
        <f t="shared" si="450"/>
        <v>0.39908211888809353</v>
      </c>
      <c r="FT65" s="59">
        <f t="shared" si="450"/>
        <v>0</v>
      </c>
      <c r="FU65" s="59">
        <f t="shared" si="450"/>
        <v>1.0524046341814033</v>
      </c>
      <c r="FV65" s="59">
        <f t="shared" si="450"/>
        <v>0.49484172493500356</v>
      </c>
      <c r="FW65" s="59">
        <f t="shared" si="450"/>
        <v>0.65370035284410499</v>
      </c>
      <c r="FX65" s="59">
        <f t="shared" si="450"/>
        <v>0.70055081582569245</v>
      </c>
      <c r="FY65" s="59">
        <f t="shared" si="450"/>
        <v>0.70480808378577731</v>
      </c>
      <c r="FZ65" s="59">
        <f t="shared" ref="FZ65:IK65" si="451">FZ62/FZ63/FZ$27</f>
        <v>0.63016826233404166</v>
      </c>
      <c r="GA65" s="59">
        <f t="shared" si="451"/>
        <v>0.64884500699133008</v>
      </c>
      <c r="GB65" s="59">
        <f t="shared" si="451"/>
        <v>0.57393482945461127</v>
      </c>
      <c r="GC65" s="59">
        <f t="shared" si="451"/>
        <v>0.46043919250753229</v>
      </c>
      <c r="GD65" s="59">
        <f t="shared" si="451"/>
        <v>0.383752378827179</v>
      </c>
      <c r="GE65" s="59">
        <f t="shared" si="451"/>
        <v>0.41566620682167138</v>
      </c>
      <c r="GF65" s="59">
        <f t="shared" si="451"/>
        <v>0</v>
      </c>
      <c r="GG65" s="59">
        <f t="shared" si="451"/>
        <v>1.1393425941320543</v>
      </c>
      <c r="GH65" s="59">
        <f t="shared" si="451"/>
        <v>0.4929262191362645</v>
      </c>
      <c r="GI65" s="59">
        <f t="shared" si="451"/>
        <v>0.65431570168336861</v>
      </c>
      <c r="GJ65" s="59">
        <f t="shared" si="451"/>
        <v>0.70532681883041992</v>
      </c>
      <c r="GK65" s="59">
        <f t="shared" si="451"/>
        <v>0.70508638939775237</v>
      </c>
      <c r="GL65" s="59">
        <f t="shared" si="451"/>
        <v>0.63086906486223404</v>
      </c>
      <c r="GM65" s="59">
        <f t="shared" si="451"/>
        <v>0.65041623401560289</v>
      </c>
      <c r="GN65" s="59">
        <f t="shared" si="451"/>
        <v>0.57552978008883471</v>
      </c>
      <c r="GO65" s="59">
        <f t="shared" si="451"/>
        <v>0.46224144262453126</v>
      </c>
      <c r="GP65" s="59">
        <f t="shared" si="451"/>
        <v>0.38564445317834106</v>
      </c>
      <c r="GQ65" s="59">
        <f t="shared" si="451"/>
        <v>0.42769217666167908</v>
      </c>
      <c r="GR65" s="59">
        <f t="shared" si="451"/>
        <v>0</v>
      </c>
      <c r="GS65" s="59">
        <f t="shared" si="451"/>
        <v>1.2130766932308523</v>
      </c>
      <c r="GT65" s="59">
        <f t="shared" si="451"/>
        <v>0.50742528229908279</v>
      </c>
      <c r="GU65" s="59">
        <f t="shared" si="451"/>
        <v>0.65441689480684717</v>
      </c>
      <c r="GV65" s="59">
        <f t="shared" si="451"/>
        <v>0.70560518561919339</v>
      </c>
      <c r="GW65" s="59">
        <f t="shared" si="451"/>
        <v>0.7092734827273256</v>
      </c>
      <c r="GX65" s="59">
        <f t="shared" si="451"/>
        <v>0.63180383083155267</v>
      </c>
      <c r="GY65" s="59">
        <f t="shared" si="451"/>
        <v>0.64999441491356502</v>
      </c>
      <c r="GZ65" s="59">
        <f t="shared" si="451"/>
        <v>0.5767937232648559</v>
      </c>
      <c r="HA65" s="59">
        <f t="shared" si="451"/>
        <v>0.46528558565282724</v>
      </c>
      <c r="HB65" s="59">
        <f t="shared" si="451"/>
        <v>0.3848054658173089</v>
      </c>
      <c r="HC65" s="59">
        <f t="shared" si="451"/>
        <v>0.43171596005887258</v>
      </c>
      <c r="HD65" s="59">
        <f t="shared" si="451"/>
        <v>0</v>
      </c>
      <c r="HE65" s="59">
        <f t="shared" si="451"/>
        <v>1.2291612307375785</v>
      </c>
      <c r="HF65" s="59">
        <f t="shared" si="451"/>
        <v>0.51299001511387454</v>
      </c>
      <c r="HG65" s="59">
        <f t="shared" si="451"/>
        <v>0.65580174914504674</v>
      </c>
      <c r="HH65" s="59">
        <f t="shared" si="451"/>
        <v>0.70825434144569877</v>
      </c>
      <c r="HI65" s="59">
        <f t="shared" si="451"/>
        <v>0.71192469819171433</v>
      </c>
      <c r="HJ65" s="59">
        <f t="shared" si="451"/>
        <v>0.635532758322636</v>
      </c>
      <c r="HK65" s="59">
        <f t="shared" si="451"/>
        <v>0.64624753393101741</v>
      </c>
      <c r="HL65" s="59">
        <f t="shared" si="451"/>
        <v>0.59234147128433601</v>
      </c>
      <c r="HM65" s="59">
        <f t="shared" si="451"/>
        <v>0.46705786794941262</v>
      </c>
      <c r="HN65" s="59">
        <f t="shared" si="451"/>
        <v>0.3820953622362111</v>
      </c>
      <c r="HO65" s="59">
        <f t="shared" si="451"/>
        <v>0.43834746779910083</v>
      </c>
      <c r="HP65" s="59">
        <f t="shared" si="451"/>
        <v>0</v>
      </c>
      <c r="HQ65" s="59">
        <f t="shared" si="451"/>
        <v>1.2635204200780901</v>
      </c>
      <c r="HR65" s="59">
        <f t="shared" si="451"/>
        <v>0.53067515818037514</v>
      </c>
      <c r="HS65" s="59">
        <f t="shared" si="451"/>
        <v>0.65492111938306974</v>
      </c>
      <c r="HT65" s="59">
        <f t="shared" si="451"/>
        <v>0.70775849857558648</v>
      </c>
      <c r="HU65" s="59">
        <f t="shared" si="451"/>
        <v>0.7135885348406017</v>
      </c>
      <c r="HV65" s="59">
        <f t="shared" si="451"/>
        <v>0.62992185398156497</v>
      </c>
      <c r="HW65" s="59">
        <f t="shared" si="451"/>
        <v>0.65263335090972352</v>
      </c>
      <c r="HX65" s="59">
        <f t="shared" si="451"/>
        <v>0.57987501189824964</v>
      </c>
      <c r="HY65" s="59">
        <f t="shared" si="451"/>
        <v>0.46755866876736107</v>
      </c>
      <c r="HZ65" s="59">
        <f t="shared" si="451"/>
        <v>0.38340194549232276</v>
      </c>
      <c r="IA65" s="59">
        <f t="shared" si="451"/>
        <v>0.44364315609143162</v>
      </c>
      <c r="IB65" s="59">
        <f t="shared" si="451"/>
        <v>0</v>
      </c>
      <c r="IC65" s="59">
        <f t="shared" si="451"/>
        <v>1.3997449683921928</v>
      </c>
      <c r="ID65" s="59">
        <f t="shared" si="451"/>
        <v>0.53400447500693138</v>
      </c>
      <c r="IE65" s="59">
        <f t="shared" si="451"/>
        <v>0.65653840088072035</v>
      </c>
      <c r="IF65" s="59">
        <f t="shared" si="451"/>
        <v>0.71134409863129022</v>
      </c>
      <c r="IG65" s="59">
        <f t="shared" si="451"/>
        <v>0.70873595158828206</v>
      </c>
      <c r="IH65" s="59">
        <f t="shared" si="451"/>
        <v>0.6310410650340923</v>
      </c>
      <c r="II65" s="59">
        <f t="shared" si="451"/>
        <v>0.65170410932947043</v>
      </c>
      <c r="IJ65" s="59">
        <f t="shared" si="451"/>
        <v>0.5834429229481789</v>
      </c>
      <c r="IK65" s="59">
        <f t="shared" si="451"/>
        <v>0.46639555845466868</v>
      </c>
      <c r="IL65" s="59">
        <f t="shared" ref="IL65:KW65" si="452">IL62/IL63/IL$27</f>
        <v>0.39272141033261532</v>
      </c>
      <c r="IM65" s="59">
        <f t="shared" si="452"/>
        <v>0.46128660737760224</v>
      </c>
      <c r="IN65" s="59">
        <f t="shared" si="452"/>
        <v>0</v>
      </c>
      <c r="IO65" s="59">
        <f t="shared" si="452"/>
        <v>1.5284642811333666</v>
      </c>
      <c r="IP65" s="59">
        <f t="shared" si="452"/>
        <v>0.56348392643249279</v>
      </c>
      <c r="IQ65" s="59">
        <f t="shared" si="452"/>
        <v>0.65021497491581826</v>
      </c>
      <c r="IR65" s="59">
        <f t="shared" si="452"/>
        <v>0.71737070877629017</v>
      </c>
      <c r="IS65" s="59">
        <f t="shared" si="452"/>
        <v>0.71554325623836934</v>
      </c>
      <c r="IT65" s="59">
        <f t="shared" si="452"/>
        <v>0.63231506513568125</v>
      </c>
      <c r="IU65" s="59">
        <f t="shared" si="452"/>
        <v>0.65196289062104573</v>
      </c>
      <c r="IV65" s="59">
        <f t="shared" si="452"/>
        <v>0.5845079849155963</v>
      </c>
      <c r="IW65" s="59">
        <f t="shared" si="452"/>
        <v>0.46591732884953013</v>
      </c>
      <c r="IX65" s="59">
        <f t="shared" si="452"/>
        <v>0.39113588773589186</v>
      </c>
      <c r="IY65" s="59">
        <f t="shared" si="452"/>
        <v>0.45434426700110686</v>
      </c>
      <c r="IZ65" s="59">
        <f t="shared" si="452"/>
        <v>0</v>
      </c>
      <c r="JA65" s="59">
        <f t="shared" si="452"/>
        <v>1.5486518614406382</v>
      </c>
      <c r="JB65" s="59">
        <f t="shared" si="452"/>
        <v>0.55249912968310133</v>
      </c>
      <c r="JC65" s="59">
        <f t="shared" si="452"/>
        <v>0.6555622317652493</v>
      </c>
      <c r="JD65" s="59">
        <f t="shared" si="452"/>
        <v>0.71703519980546826</v>
      </c>
      <c r="JE65" s="59">
        <f t="shared" si="452"/>
        <v>0.71146193382381262</v>
      </c>
      <c r="JF65" s="59">
        <f t="shared" si="452"/>
        <v>0.63698670338244967</v>
      </c>
      <c r="JG65" s="59">
        <f t="shared" si="452"/>
        <v>0.65013606674081248</v>
      </c>
      <c r="JH65" s="59">
        <f t="shared" si="452"/>
        <v>0.59960953486431512</v>
      </c>
      <c r="JI65" s="59">
        <f t="shared" si="452"/>
        <v>0.46761342636493675</v>
      </c>
      <c r="JJ65" s="59">
        <f t="shared" si="452"/>
        <v>0.3930555599084144</v>
      </c>
      <c r="JK65" s="59">
        <f t="shared" si="452"/>
        <v>0.46337633201105949</v>
      </c>
      <c r="JL65" s="59">
        <f t="shared" si="452"/>
        <v>0</v>
      </c>
      <c r="JM65" s="59">
        <f t="shared" si="452"/>
        <v>1.557521095482326</v>
      </c>
      <c r="JN65" s="59">
        <f t="shared" si="452"/>
        <v>0.56248413406387898</v>
      </c>
      <c r="JO65" s="59">
        <f t="shared" si="452"/>
        <v>0.65222644758116821</v>
      </c>
      <c r="JP65" s="59">
        <f t="shared" si="452"/>
        <v>0.71934299583740802</v>
      </c>
      <c r="JQ65" s="59">
        <f t="shared" si="452"/>
        <v>0.71272823657149664</v>
      </c>
      <c r="JR65" s="59">
        <f t="shared" si="452"/>
        <v>0.63457919380984773</v>
      </c>
      <c r="JS65" s="59">
        <f t="shared" si="452"/>
        <v>0.65368970255698955</v>
      </c>
      <c r="JT65" s="59">
        <f t="shared" si="452"/>
        <v>0.58646178381225966</v>
      </c>
      <c r="JU65" s="59">
        <f t="shared" si="452"/>
        <v>0.46941512885213327</v>
      </c>
      <c r="JV65" s="59">
        <f t="shared" si="452"/>
        <v>0.3941253837689489</v>
      </c>
      <c r="JW65" s="59">
        <f t="shared" si="452"/>
        <v>0.48066813359549793</v>
      </c>
      <c r="JX65" s="59">
        <f t="shared" si="452"/>
        <v>0</v>
      </c>
      <c r="JY65" s="59">
        <f t="shared" si="452"/>
        <v>1.5637056852868954</v>
      </c>
      <c r="JZ65" s="59">
        <f t="shared" si="452"/>
        <v>0.5725624665061767</v>
      </c>
      <c r="KA65" s="59">
        <f t="shared" si="452"/>
        <v>0.65582100161487533</v>
      </c>
      <c r="KB65" s="59">
        <f t="shared" si="452"/>
        <v>0.7215156729074399</v>
      </c>
      <c r="KC65" s="59">
        <f t="shared" si="452"/>
        <v>0.71473231145416538</v>
      </c>
      <c r="KD65" s="59">
        <f t="shared" si="452"/>
        <v>0.63287799683813784</v>
      </c>
      <c r="KE65" s="59">
        <f t="shared" si="452"/>
        <v>0.6567130397176334</v>
      </c>
      <c r="KF65" s="59">
        <f t="shared" si="452"/>
        <v>0.58624210757688056</v>
      </c>
      <c r="KG65" s="59">
        <f t="shared" si="452"/>
        <v>0.47157005585233219</v>
      </c>
      <c r="KH65" s="59">
        <f t="shared" si="452"/>
        <v>0.39579296754396714</v>
      </c>
      <c r="KI65" s="59">
        <f t="shared" si="452"/>
        <v>0.48277851288441409</v>
      </c>
      <c r="KJ65" s="59">
        <f t="shared" si="452"/>
        <v>0</v>
      </c>
      <c r="KK65" s="59">
        <f t="shared" si="452"/>
        <v>1.7092635544744377</v>
      </c>
      <c r="KL65" s="59">
        <f t="shared" si="452"/>
        <v>0.5817587990361206</v>
      </c>
      <c r="KM65" s="59">
        <f t="shared" si="452"/>
        <v>0.65904681255329345</v>
      </c>
      <c r="KN65" s="59">
        <f t="shared" si="452"/>
        <v>0.7218923218833293</v>
      </c>
      <c r="KO65" s="59">
        <f t="shared" si="452"/>
        <v>0.71492653192983358</v>
      </c>
      <c r="KP65" s="59">
        <f t="shared" si="452"/>
        <v>0.63306934423601235</v>
      </c>
      <c r="KQ65" s="59">
        <f t="shared" si="452"/>
        <v>0.65972760029519706</v>
      </c>
      <c r="KR65" s="59">
        <f t="shared" si="452"/>
        <v>0.58675609243495275</v>
      </c>
      <c r="KS65" s="59">
        <f t="shared" si="452"/>
        <v>0.47255024561946324</v>
      </c>
      <c r="KT65" s="59">
        <f t="shared" si="452"/>
        <v>0.39921169959234748</v>
      </c>
      <c r="KU65" s="59">
        <f t="shared" si="452"/>
        <v>0.4860870915836748</v>
      </c>
      <c r="KV65" s="59">
        <f t="shared" si="452"/>
        <v>0</v>
      </c>
      <c r="KW65" s="59">
        <f t="shared" si="452"/>
        <v>1.7857997573086286</v>
      </c>
      <c r="KX65" s="59">
        <f t="shared" ref="KX65:MK65" si="453">KX62/KX63/KX$27</f>
        <v>0.58462391774817224</v>
      </c>
      <c r="KY65" s="59">
        <f t="shared" si="453"/>
        <v>0.65997348263473188</v>
      </c>
      <c r="KZ65" s="59">
        <f t="shared" si="453"/>
        <v>0.72409539938940537</v>
      </c>
      <c r="LA65" s="59">
        <f t="shared" si="453"/>
        <v>0.71638473036252348</v>
      </c>
      <c r="LB65" s="59">
        <f t="shared" si="453"/>
        <v>0.63728725434034372</v>
      </c>
      <c r="LC65" s="59">
        <f t="shared" si="453"/>
        <v>0.65713954692518206</v>
      </c>
      <c r="LD65" s="59">
        <f t="shared" si="453"/>
        <v>0.60325195102006546</v>
      </c>
      <c r="LE65" s="59">
        <f t="shared" si="453"/>
        <v>0.47381884561383419</v>
      </c>
      <c r="LF65" s="59">
        <f t="shared" si="453"/>
        <v>0.40025918742933714</v>
      </c>
      <c r="LG65" s="59">
        <f t="shared" si="453"/>
        <v>0.49036051757320237</v>
      </c>
      <c r="LH65" s="59">
        <f t="shared" si="453"/>
        <v>0</v>
      </c>
      <c r="LI65" s="59">
        <f t="shared" si="453"/>
        <v>1.673229979886887</v>
      </c>
      <c r="LJ65" s="59">
        <f t="shared" si="453"/>
        <v>0.60331553683382966</v>
      </c>
      <c r="LK65" s="59">
        <f t="shared" si="453"/>
        <v>0.66284296242728258</v>
      </c>
      <c r="LL65" s="59">
        <f t="shared" si="453"/>
        <v>0.72280565872520985</v>
      </c>
      <c r="LM65" s="59">
        <f t="shared" si="453"/>
        <v>0.72138185092347107</v>
      </c>
      <c r="LN65" s="59">
        <f t="shared" si="453"/>
        <v>0.63218514440494156</v>
      </c>
      <c r="LO65" s="59">
        <f t="shared" si="453"/>
        <v>0.66188434725903322</v>
      </c>
      <c r="LP65" s="59">
        <f t="shared" si="453"/>
        <v>0.58905889068424866</v>
      </c>
      <c r="LQ65" s="59">
        <f t="shared" si="453"/>
        <v>0.47635269084071408</v>
      </c>
      <c r="LR65" s="59">
        <f t="shared" si="453"/>
        <v>0.39946428933093592</v>
      </c>
      <c r="LS65" s="59">
        <f t="shared" si="453"/>
        <v>0.49805101506916116</v>
      </c>
      <c r="LT65" s="59">
        <f t="shared" si="453"/>
        <v>0</v>
      </c>
      <c r="LU65" s="59">
        <f t="shared" si="453"/>
        <v>1.7657451793943684</v>
      </c>
      <c r="LV65" s="59">
        <f t="shared" si="453"/>
        <v>0.61088615031800131</v>
      </c>
      <c r="LW65" s="59">
        <f t="shared" si="453"/>
        <v>0.665210445532602</v>
      </c>
      <c r="LX65" s="59">
        <f t="shared" si="453"/>
        <v>0.72532334031113344</v>
      </c>
      <c r="LY65" s="59">
        <f t="shared" si="453"/>
        <v>0.72443119011077595</v>
      </c>
      <c r="LZ65" s="59">
        <f t="shared" si="453"/>
        <v>0.63063806716133708</v>
      </c>
      <c r="MA65" s="59">
        <f t="shared" si="453"/>
        <v>0.6633209174790482</v>
      </c>
      <c r="MB65" s="59">
        <f t="shared" si="453"/>
        <v>0.58888479413573214</v>
      </c>
      <c r="MC65" s="59">
        <f t="shared" si="453"/>
        <v>0.47960895119341423</v>
      </c>
      <c r="MD65" s="59">
        <f t="shared" si="453"/>
        <v>0.39943662405421371</v>
      </c>
      <c r="ME65" s="59">
        <f t="shared" si="453"/>
        <v>0.50366508126316067</v>
      </c>
      <c r="MF65" s="59">
        <f t="shared" si="453"/>
        <v>0</v>
      </c>
      <c r="MG65" s="59">
        <f t="shared" si="453"/>
        <v>1.7491744926054444</v>
      </c>
      <c r="MH65" s="59">
        <f t="shared" si="453"/>
        <v>0.63239727652059485</v>
      </c>
      <c r="MI65" s="59">
        <f t="shared" si="453"/>
        <v>0.66423895700523461</v>
      </c>
      <c r="MJ65" s="59">
        <f t="shared" si="453"/>
        <v>0.72765403531747064</v>
      </c>
      <c r="MK65" s="59">
        <f t="shared" si="453"/>
        <v>0.72761427874341988</v>
      </c>
      <c r="ML65" s="59"/>
      <c r="MM65" s="59"/>
      <c r="MN65" s="59"/>
    </row>
    <row r="66" spans="1:352" x14ac:dyDescent="0.2">
      <c r="A66" s="60"/>
    </row>
    <row r="67" spans="1:352" x14ac:dyDescent="0.2">
      <c r="A67" s="60" t="s">
        <v>40</v>
      </c>
      <c r="B67" s="61">
        <f t="shared" ref="B67:BA67" si="454">B63*B64*B$26</f>
        <v>11341837.137687702</v>
      </c>
      <c r="C67" s="61">
        <f t="shared" si="454"/>
        <v>11341837.1376877</v>
      </c>
      <c r="D67" s="61">
        <f t="shared" si="454"/>
        <v>11341837.137687702</v>
      </c>
      <c r="E67" s="61">
        <f t="shared" si="454"/>
        <v>11341837.137687698</v>
      </c>
      <c r="F67" s="61">
        <f t="shared" si="454"/>
        <v>11341837.1376877</v>
      </c>
      <c r="G67" s="61">
        <f t="shared" si="454"/>
        <v>11341837.1376877</v>
      </c>
      <c r="H67" s="61">
        <f t="shared" si="454"/>
        <v>11341837.1376877</v>
      </c>
      <c r="I67" s="61">
        <f t="shared" si="454"/>
        <v>11341837.1376877</v>
      </c>
      <c r="J67" s="61">
        <f t="shared" si="454"/>
        <v>11341837.137687698</v>
      </c>
      <c r="K67" s="61">
        <f t="shared" si="454"/>
        <v>11341837.137687702</v>
      </c>
      <c r="L67" s="61">
        <f t="shared" si="454"/>
        <v>11341837.1376877</v>
      </c>
      <c r="M67" s="61">
        <f t="shared" si="454"/>
        <v>11341837.1376877</v>
      </c>
      <c r="N67" s="61">
        <f t="shared" si="454"/>
        <v>11638928.434796114</v>
      </c>
      <c r="O67" s="61">
        <f t="shared" si="454"/>
        <v>11638928.434796114</v>
      </c>
      <c r="P67" s="61">
        <f t="shared" si="454"/>
        <v>11638928.434796112</v>
      </c>
      <c r="Q67" s="61">
        <f t="shared" si="454"/>
        <v>11638928.434796115</v>
      </c>
      <c r="R67" s="61">
        <f t="shared" si="454"/>
        <v>11638928.434796114</v>
      </c>
      <c r="S67" s="61">
        <f t="shared" si="454"/>
        <v>11638928.434796115</v>
      </c>
      <c r="T67" s="61">
        <f t="shared" si="454"/>
        <v>11638928.434796114</v>
      </c>
      <c r="U67" s="61">
        <f t="shared" si="454"/>
        <v>11638928.434796114</v>
      </c>
      <c r="V67" s="61">
        <f t="shared" si="454"/>
        <v>11638928.434796115</v>
      </c>
      <c r="W67" s="61">
        <f t="shared" si="454"/>
        <v>11638928.434796114</v>
      </c>
      <c r="X67" s="61">
        <f t="shared" si="454"/>
        <v>11638928.434796114</v>
      </c>
      <c r="Y67" s="61">
        <f t="shared" si="454"/>
        <v>11638928.434796114</v>
      </c>
      <c r="Z67" s="61">
        <f t="shared" si="454"/>
        <v>11848351.154083351</v>
      </c>
      <c r="AA67" s="61">
        <f t="shared" si="454"/>
        <v>11848351.154083354</v>
      </c>
      <c r="AB67" s="61">
        <f t="shared" si="454"/>
        <v>11848351.154083353</v>
      </c>
      <c r="AC67" s="61">
        <f t="shared" si="454"/>
        <v>11848351.154083354</v>
      </c>
      <c r="AD67" s="61">
        <f t="shared" si="454"/>
        <v>11848351.154083351</v>
      </c>
      <c r="AE67" s="61">
        <f t="shared" si="454"/>
        <v>11848351.154083354</v>
      </c>
      <c r="AF67" s="61">
        <f t="shared" si="454"/>
        <v>11848351.154083353</v>
      </c>
      <c r="AG67" s="61">
        <f t="shared" si="454"/>
        <v>11848351.154083353</v>
      </c>
      <c r="AH67" s="61">
        <f t="shared" si="454"/>
        <v>11848351.154083354</v>
      </c>
      <c r="AI67" s="61">
        <f t="shared" si="454"/>
        <v>11848351.154083353</v>
      </c>
      <c r="AJ67" s="61">
        <f t="shared" si="454"/>
        <v>11848351.154083354</v>
      </c>
      <c r="AK67" s="61">
        <f t="shared" si="454"/>
        <v>11848351.154083351</v>
      </c>
      <c r="AL67" s="61">
        <f t="shared" si="454"/>
        <v>11977597.190888923</v>
      </c>
      <c r="AM67" s="61">
        <f t="shared" si="454"/>
        <v>11977597.190888921</v>
      </c>
      <c r="AN67" s="61">
        <f t="shared" si="454"/>
        <v>11977597.190888923</v>
      </c>
      <c r="AO67" s="61">
        <f t="shared" si="454"/>
        <v>11977597.190888921</v>
      </c>
      <c r="AP67" s="61">
        <f t="shared" si="454"/>
        <v>11977597.190888921</v>
      </c>
      <c r="AQ67" s="61">
        <f t="shared" si="454"/>
        <v>11977597.190888921</v>
      </c>
      <c r="AR67" s="61">
        <f t="shared" si="454"/>
        <v>11977597.190888921</v>
      </c>
      <c r="AS67" s="61">
        <f t="shared" si="454"/>
        <v>11977597.190888923</v>
      </c>
      <c r="AT67" s="61">
        <f t="shared" si="454"/>
        <v>11977597.190888921</v>
      </c>
      <c r="AU67" s="61">
        <f t="shared" si="454"/>
        <v>11977597.190888923</v>
      </c>
      <c r="AV67" s="61">
        <f t="shared" si="454"/>
        <v>11977597.190888921</v>
      </c>
      <c r="AW67" s="61">
        <f t="shared" si="454"/>
        <v>11977597.190888923</v>
      </c>
      <c r="AX67" s="61">
        <f t="shared" si="454"/>
        <v>12102447.885479342</v>
      </c>
      <c r="AY67" s="61">
        <f t="shared" si="454"/>
        <v>12102447.885479344</v>
      </c>
      <c r="AZ67" s="61">
        <f t="shared" si="454"/>
        <v>12102447.885479342</v>
      </c>
      <c r="BA67" s="61">
        <f t="shared" si="454"/>
        <v>12102447.885479342</v>
      </c>
      <c r="BB67" s="61">
        <f t="shared" ref="BB67:DM67" si="455">BB63*BB64*BB$26</f>
        <v>12102447.885479342</v>
      </c>
      <c r="BC67" s="61">
        <f t="shared" si="455"/>
        <v>12102447.885479342</v>
      </c>
      <c r="BD67" s="61">
        <f t="shared" si="455"/>
        <v>12102447.885479344</v>
      </c>
      <c r="BE67" s="61">
        <f t="shared" si="455"/>
        <v>12102447.885479344</v>
      </c>
      <c r="BF67" s="61">
        <f t="shared" si="455"/>
        <v>12102447.885479342</v>
      </c>
      <c r="BG67" s="61">
        <f t="shared" si="455"/>
        <v>12102447.885479342</v>
      </c>
      <c r="BH67" s="61">
        <f t="shared" si="455"/>
        <v>12102447.885479342</v>
      </c>
      <c r="BI67" s="61">
        <f t="shared" si="455"/>
        <v>12102447.885479342</v>
      </c>
      <c r="BJ67" s="61">
        <f t="shared" si="455"/>
        <v>12253029.329234151</v>
      </c>
      <c r="BK67" s="61">
        <f t="shared" si="455"/>
        <v>12253029.329234149</v>
      </c>
      <c r="BL67" s="61">
        <f t="shared" si="455"/>
        <v>12253029.329234149</v>
      </c>
      <c r="BM67" s="61">
        <f t="shared" si="455"/>
        <v>12253029.329234149</v>
      </c>
      <c r="BN67" s="61">
        <f t="shared" si="455"/>
        <v>12253029.329234149</v>
      </c>
      <c r="BO67" s="61">
        <f t="shared" si="455"/>
        <v>12253029.329234151</v>
      </c>
      <c r="BP67" s="61">
        <f t="shared" si="455"/>
        <v>12253029.329234149</v>
      </c>
      <c r="BQ67" s="61">
        <f t="shared" si="455"/>
        <v>12253029.329234149</v>
      </c>
      <c r="BR67" s="61">
        <f t="shared" si="455"/>
        <v>12253029.329234149</v>
      </c>
      <c r="BS67" s="61">
        <f t="shared" si="455"/>
        <v>12253029.329234151</v>
      </c>
      <c r="BT67" s="61">
        <f t="shared" si="455"/>
        <v>12253029.329234149</v>
      </c>
      <c r="BU67" s="61">
        <f t="shared" si="455"/>
        <v>12253029.329234149</v>
      </c>
      <c r="BV67" s="61">
        <f t="shared" si="455"/>
        <v>12400737.958112</v>
      </c>
      <c r="BW67" s="61">
        <f t="shared" si="455"/>
        <v>12400737.958112</v>
      </c>
      <c r="BX67" s="61">
        <f t="shared" si="455"/>
        <v>12400737.958112</v>
      </c>
      <c r="BY67" s="61">
        <f t="shared" si="455"/>
        <v>12400737.958112</v>
      </c>
      <c r="BZ67" s="61">
        <f t="shared" si="455"/>
        <v>12400737.958112</v>
      </c>
      <c r="CA67" s="61">
        <f t="shared" si="455"/>
        <v>12400737.958111998</v>
      </c>
      <c r="CB67" s="61">
        <f t="shared" si="455"/>
        <v>12400737.958112</v>
      </c>
      <c r="CC67" s="61">
        <f t="shared" si="455"/>
        <v>12400737.958112</v>
      </c>
      <c r="CD67" s="61">
        <f t="shared" si="455"/>
        <v>12400737.958112</v>
      </c>
      <c r="CE67" s="61">
        <f t="shared" si="455"/>
        <v>12400737.958112</v>
      </c>
      <c r="CF67" s="61">
        <f t="shared" si="455"/>
        <v>12400737.958111998</v>
      </c>
      <c r="CG67" s="61">
        <f t="shared" si="455"/>
        <v>12400737.958112</v>
      </c>
      <c r="CH67" s="61">
        <f t="shared" si="455"/>
        <v>12564615.90470998</v>
      </c>
      <c r="CI67" s="61">
        <f t="shared" si="455"/>
        <v>12564615.90470998</v>
      </c>
      <c r="CJ67" s="61">
        <f t="shared" si="455"/>
        <v>12564615.90470998</v>
      </c>
      <c r="CK67" s="61">
        <f t="shared" si="455"/>
        <v>12564615.90470998</v>
      </c>
      <c r="CL67" s="61">
        <f t="shared" si="455"/>
        <v>12564615.90470998</v>
      </c>
      <c r="CM67" s="61">
        <f t="shared" si="455"/>
        <v>12564615.90470998</v>
      </c>
      <c r="CN67" s="61">
        <f t="shared" si="455"/>
        <v>12564615.904709978</v>
      </c>
      <c r="CO67" s="61">
        <f t="shared" si="455"/>
        <v>12564615.90470998</v>
      </c>
      <c r="CP67" s="61">
        <f t="shared" si="455"/>
        <v>12564615.90470998</v>
      </c>
      <c r="CQ67" s="61">
        <f t="shared" si="455"/>
        <v>12564615.90470998</v>
      </c>
      <c r="CR67" s="61">
        <f t="shared" si="455"/>
        <v>12564615.90470998</v>
      </c>
      <c r="CS67" s="61">
        <f t="shared" si="455"/>
        <v>12564615.90470998</v>
      </c>
      <c r="CT67" s="61">
        <f t="shared" si="455"/>
        <v>12734442.064163931</v>
      </c>
      <c r="CU67" s="61">
        <f t="shared" si="455"/>
        <v>12734442.064163931</v>
      </c>
      <c r="CV67" s="61">
        <f t="shared" si="455"/>
        <v>12734442.064163929</v>
      </c>
      <c r="CW67" s="61">
        <f t="shared" si="455"/>
        <v>12734442.064163931</v>
      </c>
      <c r="CX67" s="61">
        <f t="shared" si="455"/>
        <v>12734442.064163929</v>
      </c>
      <c r="CY67" s="61">
        <f t="shared" si="455"/>
        <v>12734442.064163931</v>
      </c>
      <c r="CZ67" s="61">
        <f t="shared" si="455"/>
        <v>12734442.064163931</v>
      </c>
      <c r="DA67" s="61">
        <f t="shared" si="455"/>
        <v>12734442.064163931</v>
      </c>
      <c r="DB67" s="61">
        <f t="shared" si="455"/>
        <v>12734442.064163931</v>
      </c>
      <c r="DC67" s="61">
        <f t="shared" si="455"/>
        <v>12734442.064163931</v>
      </c>
      <c r="DD67" s="61">
        <f t="shared" si="455"/>
        <v>12734442.064163931</v>
      </c>
      <c r="DE67" s="61">
        <f t="shared" si="455"/>
        <v>12734442.064163931</v>
      </c>
      <c r="DF67" s="61">
        <f t="shared" si="455"/>
        <v>12905388.329794543</v>
      </c>
      <c r="DG67" s="61">
        <f t="shared" si="455"/>
        <v>12905388.329794545</v>
      </c>
      <c r="DH67" s="61">
        <f t="shared" si="455"/>
        <v>12905388.329794543</v>
      </c>
      <c r="DI67" s="61">
        <f t="shared" si="455"/>
        <v>12905388.329794543</v>
      </c>
      <c r="DJ67" s="61">
        <f t="shared" si="455"/>
        <v>12905388.329794543</v>
      </c>
      <c r="DK67" s="61">
        <f t="shared" si="455"/>
        <v>12905388.329794543</v>
      </c>
      <c r="DL67" s="61">
        <f t="shared" si="455"/>
        <v>12905388.329794543</v>
      </c>
      <c r="DM67" s="61">
        <f t="shared" si="455"/>
        <v>12905388.329794541</v>
      </c>
      <c r="DN67" s="61">
        <f t="shared" ref="DN67:FY67" si="456">DN63*DN64*DN$26</f>
        <v>12905388.329794541</v>
      </c>
      <c r="DO67" s="61">
        <f t="shared" si="456"/>
        <v>12905388.329794541</v>
      </c>
      <c r="DP67" s="61">
        <f t="shared" si="456"/>
        <v>12905388.329794543</v>
      </c>
      <c r="DQ67" s="61">
        <f t="shared" si="456"/>
        <v>12905388.329794541</v>
      </c>
      <c r="DR67" s="61">
        <f t="shared" si="456"/>
        <v>13047636.026018003</v>
      </c>
      <c r="DS67" s="61">
        <f t="shared" si="456"/>
        <v>13047636.026018003</v>
      </c>
      <c r="DT67" s="61">
        <f t="shared" si="456"/>
        <v>13047636.026018003</v>
      </c>
      <c r="DU67" s="61">
        <f t="shared" si="456"/>
        <v>13047636.026018003</v>
      </c>
      <c r="DV67" s="61">
        <f t="shared" si="456"/>
        <v>13047636.026018001</v>
      </c>
      <c r="DW67" s="61">
        <f t="shared" si="456"/>
        <v>13047636.026018005</v>
      </c>
      <c r="DX67" s="61">
        <f t="shared" si="456"/>
        <v>13047636.026018003</v>
      </c>
      <c r="DY67" s="61">
        <f t="shared" si="456"/>
        <v>13047636.026018005</v>
      </c>
      <c r="DZ67" s="61">
        <f t="shared" si="456"/>
        <v>13047636.026018005</v>
      </c>
      <c r="EA67" s="61">
        <f t="shared" si="456"/>
        <v>13047636.026018005</v>
      </c>
      <c r="EB67" s="61">
        <f t="shared" si="456"/>
        <v>13047636.026018005</v>
      </c>
      <c r="EC67" s="61">
        <f t="shared" si="456"/>
        <v>13047636.026018005</v>
      </c>
      <c r="ED67" s="61">
        <f t="shared" si="456"/>
        <v>13183195.934876997</v>
      </c>
      <c r="EE67" s="61">
        <f t="shared" si="456"/>
        <v>13183195.934876999</v>
      </c>
      <c r="EF67" s="61">
        <f t="shared" si="456"/>
        <v>13183195.934876997</v>
      </c>
      <c r="EG67" s="61">
        <f t="shared" si="456"/>
        <v>13183195.934877001</v>
      </c>
      <c r="EH67" s="61">
        <f t="shared" si="456"/>
        <v>13183195.934876999</v>
      </c>
      <c r="EI67" s="61">
        <f t="shared" si="456"/>
        <v>13183195.934876999</v>
      </c>
      <c r="EJ67" s="61">
        <f t="shared" si="456"/>
        <v>13183195.934876999</v>
      </c>
      <c r="EK67" s="61">
        <f t="shared" si="456"/>
        <v>13183195.934876999</v>
      </c>
      <c r="EL67" s="61">
        <f t="shared" si="456"/>
        <v>13183195.934877001</v>
      </c>
      <c r="EM67" s="61">
        <f t="shared" si="456"/>
        <v>13183195.934876999</v>
      </c>
      <c r="EN67" s="61">
        <f t="shared" si="456"/>
        <v>13183195.934877001</v>
      </c>
      <c r="EO67" s="61">
        <f t="shared" si="456"/>
        <v>13183195.934876999</v>
      </c>
      <c r="EP67" s="61">
        <f t="shared" si="456"/>
        <v>13301594.579291068</v>
      </c>
      <c r="EQ67" s="61">
        <f t="shared" si="456"/>
        <v>13301594.579291068</v>
      </c>
      <c r="ER67" s="61">
        <f t="shared" si="456"/>
        <v>13301594.579291068</v>
      </c>
      <c r="ES67" s="61">
        <f t="shared" si="456"/>
        <v>13301594.579291068</v>
      </c>
      <c r="ET67" s="61">
        <f t="shared" si="456"/>
        <v>13301594.579291068</v>
      </c>
      <c r="EU67" s="61">
        <f t="shared" si="456"/>
        <v>13301594.579291068</v>
      </c>
      <c r="EV67" s="61">
        <f t="shared" si="456"/>
        <v>13301594.579291068</v>
      </c>
      <c r="EW67" s="61">
        <f t="shared" si="456"/>
        <v>13301594.579291068</v>
      </c>
      <c r="EX67" s="61">
        <f t="shared" si="456"/>
        <v>13301594.579291068</v>
      </c>
      <c r="EY67" s="61">
        <f t="shared" si="456"/>
        <v>13301594.579291068</v>
      </c>
      <c r="EZ67" s="61">
        <f t="shared" si="456"/>
        <v>13301594.579291068</v>
      </c>
      <c r="FA67" s="61">
        <f t="shared" si="456"/>
        <v>13301594.579291066</v>
      </c>
      <c r="FB67" s="61">
        <f t="shared" si="456"/>
        <v>13418678.730492117</v>
      </c>
      <c r="FC67" s="61">
        <f t="shared" si="456"/>
        <v>13418678.730492117</v>
      </c>
      <c r="FD67" s="61">
        <f t="shared" si="456"/>
        <v>13418678.730492119</v>
      </c>
      <c r="FE67" s="61">
        <f t="shared" si="456"/>
        <v>13418678.730492117</v>
      </c>
      <c r="FF67" s="61">
        <f t="shared" si="456"/>
        <v>13418678.730492117</v>
      </c>
      <c r="FG67" s="61">
        <f t="shared" si="456"/>
        <v>13418678.730492117</v>
      </c>
      <c r="FH67" s="61">
        <f t="shared" si="456"/>
        <v>13418678.730492117</v>
      </c>
      <c r="FI67" s="61">
        <f t="shared" si="456"/>
        <v>13418678.730492117</v>
      </c>
      <c r="FJ67" s="61">
        <f t="shared" si="456"/>
        <v>13418678.730492117</v>
      </c>
      <c r="FK67" s="61">
        <f t="shared" si="456"/>
        <v>13418678.730492117</v>
      </c>
      <c r="FL67" s="61">
        <f t="shared" si="456"/>
        <v>13418678.730492117</v>
      </c>
      <c r="FM67" s="61">
        <f t="shared" si="456"/>
        <v>13418678.730492119</v>
      </c>
      <c r="FN67" s="61">
        <f t="shared" si="456"/>
        <v>13528081.448418887</v>
      </c>
      <c r="FO67" s="61">
        <f t="shared" si="456"/>
        <v>13528081.448418887</v>
      </c>
      <c r="FP67" s="61">
        <f t="shared" si="456"/>
        <v>13528081.448418889</v>
      </c>
      <c r="FQ67" s="61">
        <f t="shared" si="456"/>
        <v>13528081.448418887</v>
      </c>
      <c r="FR67" s="61">
        <f t="shared" si="456"/>
        <v>13528081.448418889</v>
      </c>
      <c r="FS67" s="61">
        <f t="shared" si="456"/>
        <v>13528081.448418887</v>
      </c>
      <c r="FT67" s="61">
        <f t="shared" si="456"/>
        <v>13528081.448418887</v>
      </c>
      <c r="FU67" s="61">
        <f t="shared" si="456"/>
        <v>13528081.448418889</v>
      </c>
      <c r="FV67" s="61">
        <f t="shared" si="456"/>
        <v>13528081.448418889</v>
      </c>
      <c r="FW67" s="61">
        <f t="shared" si="456"/>
        <v>13528081.448418889</v>
      </c>
      <c r="FX67" s="61">
        <f t="shared" si="456"/>
        <v>13528081.448418889</v>
      </c>
      <c r="FY67" s="61">
        <f t="shared" si="456"/>
        <v>13528081.448418887</v>
      </c>
      <c r="FZ67" s="61">
        <f t="shared" ref="FZ67:IK67" si="457">FZ63*FZ64*FZ$26</f>
        <v>13631783.208883416</v>
      </c>
      <c r="GA67" s="61">
        <f t="shared" si="457"/>
        <v>13631783.208883418</v>
      </c>
      <c r="GB67" s="61">
        <f t="shared" si="457"/>
        <v>13631783.208883414</v>
      </c>
      <c r="GC67" s="61">
        <f t="shared" si="457"/>
        <v>13631783.208883416</v>
      </c>
      <c r="GD67" s="61">
        <f t="shared" si="457"/>
        <v>13631783.208883416</v>
      </c>
      <c r="GE67" s="61">
        <f t="shared" si="457"/>
        <v>13631783.208883414</v>
      </c>
      <c r="GF67" s="61">
        <f t="shared" si="457"/>
        <v>13631783.208883414</v>
      </c>
      <c r="GG67" s="61">
        <f t="shared" si="457"/>
        <v>13631783.208883416</v>
      </c>
      <c r="GH67" s="61">
        <f t="shared" si="457"/>
        <v>13631783.208883414</v>
      </c>
      <c r="GI67" s="61">
        <f t="shared" si="457"/>
        <v>13631783.208883416</v>
      </c>
      <c r="GJ67" s="61">
        <f t="shared" si="457"/>
        <v>13631783.208883416</v>
      </c>
      <c r="GK67" s="61">
        <f t="shared" si="457"/>
        <v>13631783.208883416</v>
      </c>
      <c r="GL67" s="61">
        <f t="shared" si="457"/>
        <v>13749295.815670185</v>
      </c>
      <c r="GM67" s="61">
        <f t="shared" si="457"/>
        <v>13749295.815670183</v>
      </c>
      <c r="GN67" s="61">
        <f t="shared" si="457"/>
        <v>13749295.815670185</v>
      </c>
      <c r="GO67" s="61">
        <f t="shared" si="457"/>
        <v>13749295.815670183</v>
      </c>
      <c r="GP67" s="61">
        <f t="shared" si="457"/>
        <v>13749295.815670183</v>
      </c>
      <c r="GQ67" s="61">
        <f t="shared" si="457"/>
        <v>13749295.815670185</v>
      </c>
      <c r="GR67" s="61">
        <f t="shared" si="457"/>
        <v>13749295.815670185</v>
      </c>
      <c r="GS67" s="61">
        <f t="shared" si="457"/>
        <v>13749295.815670183</v>
      </c>
      <c r="GT67" s="61">
        <f t="shared" si="457"/>
        <v>13749295.815670183</v>
      </c>
      <c r="GU67" s="61">
        <f t="shared" si="457"/>
        <v>13749295.815670183</v>
      </c>
      <c r="GV67" s="61">
        <f t="shared" si="457"/>
        <v>13749295.815670185</v>
      </c>
      <c r="GW67" s="61">
        <f t="shared" si="457"/>
        <v>13749295.815670183</v>
      </c>
      <c r="GX67" s="61">
        <f t="shared" si="457"/>
        <v>13864772.583625009</v>
      </c>
      <c r="GY67" s="61">
        <f t="shared" si="457"/>
        <v>13864772.583625009</v>
      </c>
      <c r="GZ67" s="61">
        <f t="shared" si="457"/>
        <v>13864772.583625011</v>
      </c>
      <c r="HA67" s="61">
        <f t="shared" si="457"/>
        <v>13864772.583625009</v>
      </c>
      <c r="HB67" s="61">
        <f t="shared" si="457"/>
        <v>13864772.583625009</v>
      </c>
      <c r="HC67" s="61">
        <f t="shared" si="457"/>
        <v>13864772.583625009</v>
      </c>
      <c r="HD67" s="61">
        <f t="shared" si="457"/>
        <v>13864772.583625011</v>
      </c>
      <c r="HE67" s="61">
        <f t="shared" si="457"/>
        <v>13864772.583625009</v>
      </c>
      <c r="HF67" s="61">
        <f t="shared" si="457"/>
        <v>13864772.583625009</v>
      </c>
      <c r="HG67" s="61">
        <f t="shared" si="457"/>
        <v>13864772.583625009</v>
      </c>
      <c r="HH67" s="61">
        <f t="shared" si="457"/>
        <v>13864772.583625007</v>
      </c>
      <c r="HI67" s="61">
        <f t="shared" si="457"/>
        <v>13864772.583625009</v>
      </c>
      <c r="HJ67" s="61">
        <f t="shared" si="457"/>
        <v>13968080.645577872</v>
      </c>
      <c r="HK67" s="61">
        <f t="shared" si="457"/>
        <v>13968080.64557787</v>
      </c>
      <c r="HL67" s="61">
        <f t="shared" si="457"/>
        <v>13968080.64557787</v>
      </c>
      <c r="HM67" s="61">
        <f t="shared" si="457"/>
        <v>13968080.645577868</v>
      </c>
      <c r="HN67" s="61">
        <f t="shared" si="457"/>
        <v>13968080.64557787</v>
      </c>
      <c r="HO67" s="61">
        <f t="shared" si="457"/>
        <v>13968080.64557787</v>
      </c>
      <c r="HP67" s="61">
        <f t="shared" si="457"/>
        <v>13968080.64557787</v>
      </c>
      <c r="HQ67" s="61">
        <f t="shared" si="457"/>
        <v>13968080.64557787</v>
      </c>
      <c r="HR67" s="61">
        <f t="shared" si="457"/>
        <v>13968080.64557787</v>
      </c>
      <c r="HS67" s="61">
        <f t="shared" si="457"/>
        <v>13968080.64557787</v>
      </c>
      <c r="HT67" s="61">
        <f t="shared" si="457"/>
        <v>13968080.64557787</v>
      </c>
      <c r="HU67" s="61">
        <f t="shared" si="457"/>
        <v>13968080.64557787</v>
      </c>
      <c r="HV67" s="61">
        <f t="shared" si="457"/>
        <v>14077930.221045682</v>
      </c>
      <c r="HW67" s="61">
        <f t="shared" si="457"/>
        <v>14077930.221045682</v>
      </c>
      <c r="HX67" s="61">
        <f t="shared" si="457"/>
        <v>14077930.221045682</v>
      </c>
      <c r="HY67" s="61">
        <f t="shared" si="457"/>
        <v>14077930.221045684</v>
      </c>
      <c r="HZ67" s="61">
        <f t="shared" si="457"/>
        <v>14077930.221045682</v>
      </c>
      <c r="IA67" s="61">
        <f t="shared" si="457"/>
        <v>14077930.221045684</v>
      </c>
      <c r="IB67" s="61">
        <f t="shared" si="457"/>
        <v>14077930.221045682</v>
      </c>
      <c r="IC67" s="61">
        <f t="shared" si="457"/>
        <v>14077930.221045682</v>
      </c>
      <c r="ID67" s="61">
        <f t="shared" si="457"/>
        <v>14077930.221045684</v>
      </c>
      <c r="IE67" s="61">
        <f t="shared" si="457"/>
        <v>14077930.221045682</v>
      </c>
      <c r="IF67" s="61">
        <f t="shared" si="457"/>
        <v>14077930.221045684</v>
      </c>
      <c r="IG67" s="61">
        <f t="shared" si="457"/>
        <v>14077930.22104568</v>
      </c>
      <c r="IH67" s="61">
        <f t="shared" si="457"/>
        <v>14188152.988647178</v>
      </c>
      <c r="II67" s="61">
        <f t="shared" si="457"/>
        <v>14188152.988647178</v>
      </c>
      <c r="IJ67" s="61">
        <f t="shared" si="457"/>
        <v>14188152.988647178</v>
      </c>
      <c r="IK67" s="61">
        <f t="shared" si="457"/>
        <v>14188152.988647178</v>
      </c>
      <c r="IL67" s="61">
        <f t="shared" ref="IL67:KW67" si="458">IL63*IL64*IL$26</f>
        <v>14188152.988647178</v>
      </c>
      <c r="IM67" s="61">
        <f t="shared" si="458"/>
        <v>14188152.988647178</v>
      </c>
      <c r="IN67" s="61">
        <f t="shared" si="458"/>
        <v>14188152.988647176</v>
      </c>
      <c r="IO67" s="61">
        <f t="shared" si="458"/>
        <v>14188152.988647178</v>
      </c>
      <c r="IP67" s="61">
        <f t="shared" si="458"/>
        <v>14188152.988647178</v>
      </c>
      <c r="IQ67" s="61">
        <f t="shared" si="458"/>
        <v>14188152.988647178</v>
      </c>
      <c r="IR67" s="61">
        <f t="shared" si="458"/>
        <v>14188152.98864718</v>
      </c>
      <c r="IS67" s="61">
        <f t="shared" si="458"/>
        <v>14188152.988647176</v>
      </c>
      <c r="IT67" s="61">
        <f t="shared" si="458"/>
        <v>14302199.733891098</v>
      </c>
      <c r="IU67" s="61">
        <f t="shared" si="458"/>
        <v>14302199.7338911</v>
      </c>
      <c r="IV67" s="61">
        <f t="shared" si="458"/>
        <v>14302199.7338911</v>
      </c>
      <c r="IW67" s="61">
        <f t="shared" si="458"/>
        <v>14302199.7338911</v>
      </c>
      <c r="IX67" s="61">
        <f t="shared" si="458"/>
        <v>14302199.7338911</v>
      </c>
      <c r="IY67" s="61">
        <f t="shared" si="458"/>
        <v>14302199.7338911</v>
      </c>
      <c r="IZ67" s="61">
        <f t="shared" si="458"/>
        <v>14302199.7338911</v>
      </c>
      <c r="JA67" s="61">
        <f t="shared" si="458"/>
        <v>14302199.7338911</v>
      </c>
      <c r="JB67" s="61">
        <f t="shared" si="458"/>
        <v>14302199.7338911</v>
      </c>
      <c r="JC67" s="61">
        <f t="shared" si="458"/>
        <v>14302199.7338911</v>
      </c>
      <c r="JD67" s="61">
        <f t="shared" si="458"/>
        <v>14302199.7338911</v>
      </c>
      <c r="JE67" s="61">
        <f t="shared" si="458"/>
        <v>14302199.7338911</v>
      </c>
      <c r="JF67" s="61">
        <f t="shared" si="458"/>
        <v>14415230.869920207</v>
      </c>
      <c r="JG67" s="61">
        <f t="shared" si="458"/>
        <v>14415230.869920203</v>
      </c>
      <c r="JH67" s="61">
        <f t="shared" si="458"/>
        <v>14415230.869920203</v>
      </c>
      <c r="JI67" s="61">
        <f t="shared" si="458"/>
        <v>14415230.869920205</v>
      </c>
      <c r="JJ67" s="61">
        <f t="shared" si="458"/>
        <v>14415230.869920207</v>
      </c>
      <c r="JK67" s="61">
        <f t="shared" si="458"/>
        <v>14415230.869920205</v>
      </c>
      <c r="JL67" s="61">
        <f t="shared" si="458"/>
        <v>14415230.869920205</v>
      </c>
      <c r="JM67" s="61">
        <f t="shared" si="458"/>
        <v>14415230.869920205</v>
      </c>
      <c r="JN67" s="61">
        <f t="shared" si="458"/>
        <v>14415230.869920205</v>
      </c>
      <c r="JO67" s="61">
        <f t="shared" si="458"/>
        <v>14415230.869920205</v>
      </c>
      <c r="JP67" s="61">
        <f t="shared" si="458"/>
        <v>14415230.869920205</v>
      </c>
      <c r="JQ67" s="61">
        <f t="shared" si="458"/>
        <v>14415230.869920205</v>
      </c>
      <c r="JR67" s="61">
        <f t="shared" si="458"/>
        <v>14527482.011053618</v>
      </c>
      <c r="JS67" s="61">
        <f t="shared" si="458"/>
        <v>14527482.01105362</v>
      </c>
      <c r="JT67" s="61">
        <f t="shared" si="458"/>
        <v>14527482.011053618</v>
      </c>
      <c r="JU67" s="61">
        <f t="shared" si="458"/>
        <v>14527482.011053618</v>
      </c>
      <c r="JV67" s="61">
        <f t="shared" si="458"/>
        <v>14527482.01105362</v>
      </c>
      <c r="JW67" s="61">
        <f t="shared" si="458"/>
        <v>14527482.011053618</v>
      </c>
      <c r="JX67" s="61">
        <f t="shared" si="458"/>
        <v>14527482.011053618</v>
      </c>
      <c r="JY67" s="61">
        <f t="shared" si="458"/>
        <v>14527482.01105362</v>
      </c>
      <c r="JZ67" s="61">
        <f t="shared" si="458"/>
        <v>14527482.011053618</v>
      </c>
      <c r="KA67" s="61">
        <f t="shared" si="458"/>
        <v>14527482.011053618</v>
      </c>
      <c r="KB67" s="61">
        <f t="shared" si="458"/>
        <v>14527482.011053618</v>
      </c>
      <c r="KC67" s="61">
        <f t="shared" si="458"/>
        <v>14527482.01105362</v>
      </c>
      <c r="KD67" s="61">
        <f t="shared" si="458"/>
        <v>14634070.916652666</v>
      </c>
      <c r="KE67" s="61">
        <f t="shared" si="458"/>
        <v>14634070.916652666</v>
      </c>
      <c r="KF67" s="61">
        <f t="shared" si="458"/>
        <v>14634070.916652665</v>
      </c>
      <c r="KG67" s="61">
        <f t="shared" si="458"/>
        <v>14634070.916652666</v>
      </c>
      <c r="KH67" s="61">
        <f t="shared" si="458"/>
        <v>14634070.916652663</v>
      </c>
      <c r="KI67" s="61">
        <f t="shared" si="458"/>
        <v>14634070.916652666</v>
      </c>
      <c r="KJ67" s="61">
        <f t="shared" si="458"/>
        <v>14634070.916652665</v>
      </c>
      <c r="KK67" s="61">
        <f t="shared" si="458"/>
        <v>14634070.916652666</v>
      </c>
      <c r="KL67" s="61">
        <f t="shared" si="458"/>
        <v>14634070.916652666</v>
      </c>
      <c r="KM67" s="61">
        <f t="shared" si="458"/>
        <v>14634070.916652665</v>
      </c>
      <c r="KN67" s="61">
        <f t="shared" si="458"/>
        <v>14634070.916652666</v>
      </c>
      <c r="KO67" s="61">
        <f t="shared" si="458"/>
        <v>14634070.916652665</v>
      </c>
      <c r="KP67" s="61">
        <f t="shared" si="458"/>
        <v>14718628.565988511</v>
      </c>
      <c r="KQ67" s="61">
        <f t="shared" si="458"/>
        <v>14718628.565988511</v>
      </c>
      <c r="KR67" s="61">
        <f t="shared" si="458"/>
        <v>14718628.565988511</v>
      </c>
      <c r="KS67" s="61">
        <f t="shared" si="458"/>
        <v>14718628.565988511</v>
      </c>
      <c r="KT67" s="61">
        <f t="shared" si="458"/>
        <v>14718628.565988511</v>
      </c>
      <c r="KU67" s="61">
        <f t="shared" si="458"/>
        <v>14718628.565988509</v>
      </c>
      <c r="KV67" s="61">
        <f t="shared" si="458"/>
        <v>14718628.565988511</v>
      </c>
      <c r="KW67" s="61">
        <f t="shared" si="458"/>
        <v>14718628.565988511</v>
      </c>
      <c r="KX67" s="61">
        <f t="shared" ref="KX67:MK67" si="459">KX63*KX64*KX$26</f>
        <v>14718628.565988511</v>
      </c>
      <c r="KY67" s="61">
        <f t="shared" si="459"/>
        <v>14718628.565988511</v>
      </c>
      <c r="KZ67" s="61">
        <f t="shared" si="459"/>
        <v>14718628.565988511</v>
      </c>
      <c r="LA67" s="61">
        <f t="shared" si="459"/>
        <v>14718628.565988511</v>
      </c>
      <c r="LB67" s="61">
        <f t="shared" si="459"/>
        <v>14809881.233974045</v>
      </c>
      <c r="LC67" s="61">
        <f t="shared" si="459"/>
        <v>14809881.233974045</v>
      </c>
      <c r="LD67" s="61">
        <f t="shared" si="459"/>
        <v>14809881.233974043</v>
      </c>
      <c r="LE67" s="61">
        <f t="shared" si="459"/>
        <v>14809881.233974045</v>
      </c>
      <c r="LF67" s="61">
        <f t="shared" si="459"/>
        <v>14809881.233974045</v>
      </c>
      <c r="LG67" s="61">
        <f t="shared" si="459"/>
        <v>14809881.233974047</v>
      </c>
      <c r="LH67" s="61">
        <f t="shared" si="459"/>
        <v>14809881.233974043</v>
      </c>
      <c r="LI67" s="61">
        <f t="shared" si="459"/>
        <v>14809881.233974045</v>
      </c>
      <c r="LJ67" s="61">
        <f t="shared" si="459"/>
        <v>14809881.233974045</v>
      </c>
      <c r="LK67" s="61">
        <f t="shared" si="459"/>
        <v>14809881.233974045</v>
      </c>
      <c r="LL67" s="61">
        <f t="shared" si="459"/>
        <v>14809881.233974047</v>
      </c>
      <c r="LM67" s="61">
        <f t="shared" si="459"/>
        <v>14809881.233974045</v>
      </c>
      <c r="LN67" s="61">
        <f t="shared" si="459"/>
        <v>14891259.851130979</v>
      </c>
      <c r="LO67" s="61">
        <f t="shared" si="459"/>
        <v>14891259.851130981</v>
      </c>
      <c r="LP67" s="61">
        <f t="shared" si="459"/>
        <v>14891259.851130979</v>
      </c>
      <c r="LQ67" s="61">
        <f t="shared" si="459"/>
        <v>14891259.851130979</v>
      </c>
      <c r="LR67" s="61">
        <f t="shared" si="459"/>
        <v>14891259.851130979</v>
      </c>
      <c r="LS67" s="61">
        <f t="shared" si="459"/>
        <v>14891259.851130979</v>
      </c>
      <c r="LT67" s="61">
        <f t="shared" si="459"/>
        <v>14891259.851130979</v>
      </c>
      <c r="LU67" s="61">
        <f t="shared" si="459"/>
        <v>14891259.851130979</v>
      </c>
      <c r="LV67" s="61">
        <f t="shared" si="459"/>
        <v>14891259.851130979</v>
      </c>
      <c r="LW67" s="61">
        <f t="shared" si="459"/>
        <v>14891259.851130979</v>
      </c>
      <c r="LX67" s="61">
        <f t="shared" si="459"/>
        <v>14891259.851130979</v>
      </c>
      <c r="LY67" s="61">
        <f t="shared" si="459"/>
        <v>14891259.851130979</v>
      </c>
      <c r="LZ67" s="61">
        <f t="shared" si="459"/>
        <v>14968543.145618081</v>
      </c>
      <c r="MA67" s="61">
        <f t="shared" si="459"/>
        <v>14968543.145618079</v>
      </c>
      <c r="MB67" s="61">
        <f t="shared" si="459"/>
        <v>14968543.145618083</v>
      </c>
      <c r="MC67" s="61">
        <f t="shared" si="459"/>
        <v>14968543.145618081</v>
      </c>
      <c r="MD67" s="61">
        <f t="shared" si="459"/>
        <v>14968543.145618081</v>
      </c>
      <c r="ME67" s="61">
        <f t="shared" si="459"/>
        <v>14968543.145618081</v>
      </c>
      <c r="MF67" s="61">
        <f t="shared" si="459"/>
        <v>14968543.145618081</v>
      </c>
      <c r="MG67" s="61">
        <f t="shared" si="459"/>
        <v>14968543.145618083</v>
      </c>
      <c r="MH67" s="61">
        <f t="shared" si="459"/>
        <v>14968543.145618081</v>
      </c>
      <c r="MI67" s="61">
        <f t="shared" si="459"/>
        <v>14968543.145618081</v>
      </c>
      <c r="MJ67" s="61">
        <f t="shared" si="459"/>
        <v>14968543.145618083</v>
      </c>
      <c r="MK67" s="61">
        <f t="shared" si="459"/>
        <v>14968543.145618079</v>
      </c>
      <c r="ML67" s="61"/>
      <c r="MM67" s="61"/>
      <c r="MN67" s="61"/>
    </row>
    <row r="68" spans="1:352" x14ac:dyDescent="0.2">
      <c r="A68" s="60" t="s">
        <v>41</v>
      </c>
      <c r="B68" s="61">
        <f t="shared" ref="B68:BA68" si="460">B63*B65*B$27</f>
        <v>23908486.66560236</v>
      </c>
      <c r="C68" s="61">
        <f t="shared" si="460"/>
        <v>20814055.921178631</v>
      </c>
      <c r="D68" s="61">
        <f t="shared" si="460"/>
        <v>17703059.076105058</v>
      </c>
      <c r="E68" s="61">
        <f t="shared" si="460"/>
        <v>10153827.802300913</v>
      </c>
      <c r="F68" s="61">
        <f t="shared" si="460"/>
        <v>5005446.0444322731</v>
      </c>
      <c r="G68" s="61">
        <f t="shared" si="460"/>
        <v>2027133.9707077576</v>
      </c>
      <c r="H68" s="61">
        <f t="shared" si="460"/>
        <v>0</v>
      </c>
      <c r="I68" s="61">
        <f t="shared" si="460"/>
        <v>923374.50084709935</v>
      </c>
      <c r="J68" s="61">
        <f t="shared" si="460"/>
        <v>3003277.3173152488</v>
      </c>
      <c r="K68" s="61">
        <f t="shared" si="460"/>
        <v>12852231.743387127</v>
      </c>
      <c r="L68" s="61">
        <f t="shared" si="460"/>
        <v>21986399.835337974</v>
      </c>
      <c r="M68" s="61">
        <f t="shared" si="460"/>
        <v>29075568.080793105</v>
      </c>
      <c r="N68" s="61">
        <f t="shared" si="460"/>
        <v>24661554.320375498</v>
      </c>
      <c r="O68" s="61">
        <f t="shared" si="460"/>
        <v>21517331.39512524</v>
      </c>
      <c r="P68" s="61">
        <f t="shared" si="460"/>
        <v>18313997.621451288</v>
      </c>
      <c r="Q68" s="61">
        <f t="shared" si="460"/>
        <v>10514362.306933545</v>
      </c>
      <c r="R68" s="61">
        <f t="shared" si="460"/>
        <v>5133942.7862701816</v>
      </c>
      <c r="S68" s="61">
        <f t="shared" si="460"/>
        <v>2053254.6594945025</v>
      </c>
      <c r="T68" s="61">
        <f t="shared" si="460"/>
        <v>0</v>
      </c>
      <c r="U68" s="61">
        <f t="shared" si="460"/>
        <v>900701.57708550431</v>
      </c>
      <c r="V68" s="61">
        <f t="shared" si="460"/>
        <v>2912915.7294569649</v>
      </c>
      <c r="W68" s="61">
        <f t="shared" si="460"/>
        <v>12643983.604459574</v>
      </c>
      <c r="X68" s="61">
        <f t="shared" si="460"/>
        <v>21506847.880302001</v>
      </c>
      <c r="Y68" s="61">
        <f t="shared" si="460"/>
        <v>28459838.779984426</v>
      </c>
      <c r="Z68" s="61">
        <f t="shared" si="460"/>
        <v>24428590.872532774</v>
      </c>
      <c r="AA68" s="61">
        <f t="shared" si="460"/>
        <v>21811130.845381878</v>
      </c>
      <c r="AB68" s="61">
        <f t="shared" si="460"/>
        <v>18427015.519057948</v>
      </c>
      <c r="AC68" s="61">
        <f t="shared" si="460"/>
        <v>10383242.697954088</v>
      </c>
      <c r="AD68" s="61">
        <f t="shared" si="460"/>
        <v>5096165.3047898524</v>
      </c>
      <c r="AE68" s="61">
        <f t="shared" si="460"/>
        <v>2035334.9241864998</v>
      </c>
      <c r="AF68" s="61">
        <f t="shared" si="460"/>
        <v>0</v>
      </c>
      <c r="AG68" s="61">
        <f t="shared" si="460"/>
        <v>916672.72830281779</v>
      </c>
      <c r="AH68" s="61">
        <f t="shared" si="460"/>
        <v>2893959.1158858011</v>
      </c>
      <c r="AI68" s="61">
        <f t="shared" si="460"/>
        <v>12677636.894935345</v>
      </c>
      <c r="AJ68" s="61">
        <f t="shared" si="460"/>
        <v>21447987.087654207</v>
      </c>
      <c r="AK68" s="61">
        <f t="shared" si="460"/>
        <v>28235686.188710321</v>
      </c>
      <c r="AL68" s="61">
        <f t="shared" si="460"/>
        <v>24093905.209923048</v>
      </c>
      <c r="AM68" s="61">
        <f t="shared" si="460"/>
        <v>21103394.894527275</v>
      </c>
      <c r="AN68" s="61">
        <f t="shared" si="460"/>
        <v>17939469.399453513</v>
      </c>
      <c r="AO68" s="61">
        <f t="shared" si="460"/>
        <v>10336075.571387881</v>
      </c>
      <c r="AP68" s="61">
        <f t="shared" si="460"/>
        <v>5083424.6050817464</v>
      </c>
      <c r="AQ68" s="61">
        <f t="shared" si="460"/>
        <v>2045427.9554454461</v>
      </c>
      <c r="AR68" s="61">
        <f t="shared" si="460"/>
        <v>0</v>
      </c>
      <c r="AS68" s="61">
        <f t="shared" si="460"/>
        <v>917136.10835586116</v>
      </c>
      <c r="AT68" s="61">
        <f t="shared" si="460"/>
        <v>2867611.2927653771</v>
      </c>
      <c r="AU68" s="61">
        <f t="shared" si="460"/>
        <v>12615842.078738568</v>
      </c>
      <c r="AV68" s="61">
        <f t="shared" si="460"/>
        <v>21293809.362627603</v>
      </c>
      <c r="AW68" s="61">
        <f t="shared" si="460"/>
        <v>28276511.78411125</v>
      </c>
      <c r="AX68" s="61">
        <f t="shared" si="460"/>
        <v>24344200.051963449</v>
      </c>
      <c r="AY68" s="61">
        <f t="shared" si="460"/>
        <v>21221161.912183534</v>
      </c>
      <c r="AZ68" s="61">
        <f t="shared" si="460"/>
        <v>17988364.92724967</v>
      </c>
      <c r="BA68" s="61">
        <f t="shared" si="460"/>
        <v>10304665.290028483</v>
      </c>
      <c r="BB68" s="61">
        <f t="shared" ref="BB68:DM68" si="461">BB63*BB65*BB$27</f>
        <v>5049731.3327569971</v>
      </c>
      <c r="BC68" s="61">
        <f t="shared" si="461"/>
        <v>2038284.4711249785</v>
      </c>
      <c r="BD68" s="61">
        <f t="shared" si="461"/>
        <v>0</v>
      </c>
      <c r="BE68" s="61">
        <f t="shared" si="461"/>
        <v>943457.82705265656</v>
      </c>
      <c r="BF68" s="61">
        <f t="shared" si="461"/>
        <v>2895764.8889756128</v>
      </c>
      <c r="BG68" s="61">
        <f t="shared" si="461"/>
        <v>12639325.347691502</v>
      </c>
      <c r="BH68" s="61">
        <f t="shared" si="461"/>
        <v>21305976.206375469</v>
      </c>
      <c r="BI68" s="61">
        <f t="shared" si="461"/>
        <v>28359523.432470154</v>
      </c>
      <c r="BJ68" s="61">
        <f t="shared" si="461"/>
        <v>24274375.885512047</v>
      </c>
      <c r="BK68" s="61">
        <f t="shared" si="461"/>
        <v>21049850.205936119</v>
      </c>
      <c r="BL68" s="61">
        <f t="shared" si="461"/>
        <v>17867112.316069126</v>
      </c>
      <c r="BM68" s="61">
        <f t="shared" si="461"/>
        <v>10194562.754087271</v>
      </c>
      <c r="BN68" s="61">
        <f t="shared" si="461"/>
        <v>5001619.7878856547</v>
      </c>
      <c r="BO68" s="61">
        <f t="shared" si="461"/>
        <v>2028506.0644148178</v>
      </c>
      <c r="BP68" s="61">
        <f t="shared" si="461"/>
        <v>0</v>
      </c>
      <c r="BQ68" s="61">
        <f t="shared" si="461"/>
        <v>959761.60122454364</v>
      </c>
      <c r="BR68" s="61">
        <f t="shared" si="461"/>
        <v>2892956.9644094761</v>
      </c>
      <c r="BS68" s="61">
        <f t="shared" si="461"/>
        <v>12567444.348522307</v>
      </c>
      <c r="BT68" s="61">
        <f t="shared" si="461"/>
        <v>21166326.741579596</v>
      </c>
      <c r="BU68" s="61">
        <f t="shared" si="461"/>
        <v>28279392.550225008</v>
      </c>
      <c r="BV68" s="61">
        <f t="shared" si="461"/>
        <v>24401579.851793434</v>
      </c>
      <c r="BW68" s="61">
        <f t="shared" si="461"/>
        <v>21499054.18732379</v>
      </c>
      <c r="BX68" s="61">
        <f t="shared" si="461"/>
        <v>18165094.787598036</v>
      </c>
      <c r="BY68" s="61">
        <f t="shared" si="461"/>
        <v>10170084.869447904</v>
      </c>
      <c r="BZ68" s="61">
        <f t="shared" si="461"/>
        <v>4969246.7774616871</v>
      </c>
      <c r="CA68" s="61">
        <f t="shared" si="461"/>
        <v>2006558.8004826736</v>
      </c>
      <c r="CB68" s="61">
        <f t="shared" si="461"/>
        <v>0</v>
      </c>
      <c r="CC68" s="61">
        <f t="shared" si="461"/>
        <v>979337.61465487047</v>
      </c>
      <c r="CD68" s="61">
        <f t="shared" si="461"/>
        <v>2902683.9234413281</v>
      </c>
      <c r="CE68" s="61">
        <f t="shared" si="461"/>
        <v>12616810.307356479</v>
      </c>
      <c r="CF68" s="61">
        <f t="shared" si="461"/>
        <v>21221489.153155703</v>
      </c>
      <c r="CG68" s="61">
        <f t="shared" si="461"/>
        <v>28285501.189292893</v>
      </c>
      <c r="CH68" s="61">
        <f t="shared" si="461"/>
        <v>24237597.529687945</v>
      </c>
      <c r="CI68" s="61">
        <f t="shared" si="461"/>
        <v>21087332.185614739</v>
      </c>
      <c r="CJ68" s="61">
        <f t="shared" si="461"/>
        <v>17907852.763153244</v>
      </c>
      <c r="CK68" s="61">
        <f t="shared" si="461"/>
        <v>10219773.479650602</v>
      </c>
      <c r="CL68" s="61">
        <f t="shared" si="461"/>
        <v>4996690.8290368244</v>
      </c>
      <c r="CM68" s="61">
        <f t="shared" si="461"/>
        <v>2023093.3486931752</v>
      </c>
      <c r="CN68" s="61">
        <f t="shared" si="461"/>
        <v>0</v>
      </c>
      <c r="CO68" s="61">
        <f t="shared" si="461"/>
        <v>981416.83378305833</v>
      </c>
      <c r="CP68" s="61">
        <f t="shared" si="461"/>
        <v>2860944.8195793815</v>
      </c>
      <c r="CQ68" s="61">
        <f t="shared" si="461"/>
        <v>12622165.72724038</v>
      </c>
      <c r="CR68" s="61">
        <f t="shared" si="461"/>
        <v>21248879.628753547</v>
      </c>
      <c r="CS68" s="61">
        <f t="shared" si="461"/>
        <v>28283700.7172378</v>
      </c>
      <c r="CT68" s="61">
        <f t="shared" si="461"/>
        <v>24202567.644742168</v>
      </c>
      <c r="CU68" s="61">
        <f t="shared" si="461"/>
        <v>21068827.252191097</v>
      </c>
      <c r="CV68" s="61">
        <f t="shared" si="461"/>
        <v>17997038.259785976</v>
      </c>
      <c r="CW68" s="61">
        <f t="shared" si="461"/>
        <v>10256113.542517502</v>
      </c>
      <c r="CX68" s="61">
        <f t="shared" si="461"/>
        <v>5008543.0590466401</v>
      </c>
      <c r="CY68" s="61">
        <f t="shared" si="461"/>
        <v>2031215.2881182211</v>
      </c>
      <c r="CZ68" s="61">
        <f t="shared" si="461"/>
        <v>0</v>
      </c>
      <c r="DA68" s="61">
        <f t="shared" si="461"/>
        <v>995241.89336475532</v>
      </c>
      <c r="DB68" s="61">
        <f t="shared" si="461"/>
        <v>2902789.1396388523</v>
      </c>
      <c r="DC68" s="61">
        <f t="shared" si="461"/>
        <v>12672836.208182532</v>
      </c>
      <c r="DD68" s="61">
        <f t="shared" si="461"/>
        <v>21315378.610068548</v>
      </c>
      <c r="DE68" s="61">
        <f t="shared" si="461"/>
        <v>28477982.139190055</v>
      </c>
      <c r="DF68" s="61">
        <f t="shared" si="461"/>
        <v>24387914.57187105</v>
      </c>
      <c r="DG68" s="61">
        <f t="shared" si="461"/>
        <v>21266411.010839976</v>
      </c>
      <c r="DH68" s="61">
        <f t="shared" si="461"/>
        <v>18092971.394251846</v>
      </c>
      <c r="DI68" s="61">
        <f t="shared" si="461"/>
        <v>10296212.531565616</v>
      </c>
      <c r="DJ68" s="61">
        <f t="shared" si="461"/>
        <v>5051040.7999065388</v>
      </c>
      <c r="DK68" s="61">
        <f t="shared" si="461"/>
        <v>2057765.1767457409</v>
      </c>
      <c r="DL68" s="61">
        <f t="shared" si="461"/>
        <v>0</v>
      </c>
      <c r="DM68" s="61">
        <f t="shared" si="461"/>
        <v>980723.76753676322</v>
      </c>
      <c r="DN68" s="61">
        <f t="shared" ref="DN68:FY68" si="462">DN63*DN65*DN$27</f>
        <v>2907620.0840285476</v>
      </c>
      <c r="DO68" s="61">
        <f t="shared" si="462"/>
        <v>12679105.859921275</v>
      </c>
      <c r="DP68" s="61">
        <f t="shared" si="462"/>
        <v>21257337.43696095</v>
      </c>
      <c r="DQ68" s="61">
        <f t="shared" si="462"/>
        <v>28456985.277147725</v>
      </c>
      <c r="DR68" s="61">
        <f t="shared" si="462"/>
        <v>24575045.864537466</v>
      </c>
      <c r="DS68" s="61">
        <f t="shared" si="462"/>
        <v>21890103.88593176</v>
      </c>
      <c r="DT68" s="61">
        <f t="shared" si="462"/>
        <v>18603671.215089887</v>
      </c>
      <c r="DU68" s="61">
        <f t="shared" si="462"/>
        <v>10372989.754576178</v>
      </c>
      <c r="DV68" s="61">
        <f t="shared" si="462"/>
        <v>5060155.6090860199</v>
      </c>
      <c r="DW68" s="61">
        <f t="shared" si="462"/>
        <v>2057745.6753222605</v>
      </c>
      <c r="DX68" s="61">
        <f t="shared" si="462"/>
        <v>0</v>
      </c>
      <c r="DY68" s="61">
        <f t="shared" si="462"/>
        <v>973547.77205543779</v>
      </c>
      <c r="DZ68" s="61">
        <f t="shared" si="462"/>
        <v>2904863.5422419142</v>
      </c>
      <c r="EA68" s="61">
        <f t="shared" si="462"/>
        <v>12771674.109552443</v>
      </c>
      <c r="EB68" s="61">
        <f t="shared" si="462"/>
        <v>21236544.827847607</v>
      </c>
      <c r="EC68" s="61">
        <f t="shared" si="462"/>
        <v>28251277.706030153</v>
      </c>
      <c r="ED68" s="61">
        <f t="shared" si="462"/>
        <v>24233427.925856479</v>
      </c>
      <c r="EE68" s="61">
        <f t="shared" si="462"/>
        <v>21184554.82759174</v>
      </c>
      <c r="EF68" s="61">
        <f t="shared" si="462"/>
        <v>18109510.069413263</v>
      </c>
      <c r="EG68" s="61">
        <f t="shared" si="462"/>
        <v>10337881.91095034</v>
      </c>
      <c r="EH68" s="61">
        <f t="shared" si="462"/>
        <v>5051957.3781913118</v>
      </c>
      <c r="EI68" s="61">
        <f t="shared" si="462"/>
        <v>2061078.2988110536</v>
      </c>
      <c r="EJ68" s="61">
        <f t="shared" si="462"/>
        <v>0</v>
      </c>
      <c r="EK68" s="61">
        <f t="shared" si="462"/>
        <v>969104.92201602086</v>
      </c>
      <c r="EL68" s="61">
        <f t="shared" si="462"/>
        <v>2865477.0121956686</v>
      </c>
      <c r="EM68" s="61">
        <f t="shared" si="462"/>
        <v>12690753.102563353</v>
      </c>
      <c r="EN68" s="61">
        <f t="shared" si="462"/>
        <v>21092999.502295356</v>
      </c>
      <c r="EO68" s="61">
        <f t="shared" si="462"/>
        <v>28227519.85437784</v>
      </c>
      <c r="EP68" s="61">
        <f t="shared" si="462"/>
        <v>24307360.686327346</v>
      </c>
      <c r="EQ68" s="61">
        <f t="shared" si="462"/>
        <v>21155063.183276381</v>
      </c>
      <c r="ER68" s="61">
        <f t="shared" si="462"/>
        <v>18072873.408732377</v>
      </c>
      <c r="ES68" s="61">
        <f t="shared" si="462"/>
        <v>10361053.602726087</v>
      </c>
      <c r="ET68" s="61">
        <f t="shared" si="462"/>
        <v>5080099.7011338593</v>
      </c>
      <c r="EU68" s="61">
        <f t="shared" si="462"/>
        <v>2065803.3413280176</v>
      </c>
      <c r="EV68" s="61">
        <f t="shared" si="462"/>
        <v>0</v>
      </c>
      <c r="EW68" s="61">
        <f t="shared" si="462"/>
        <v>969280.53681781329</v>
      </c>
      <c r="EX68" s="61">
        <f t="shared" si="462"/>
        <v>2847508.3474817909</v>
      </c>
      <c r="EY68" s="61">
        <f t="shared" si="462"/>
        <v>12742727.256218378</v>
      </c>
      <c r="EZ68" s="61">
        <f t="shared" si="462"/>
        <v>21209455.719140105</v>
      </c>
      <c r="FA68" s="61">
        <f t="shared" si="462"/>
        <v>28408024.334945556</v>
      </c>
      <c r="FB68" s="61">
        <f t="shared" si="462"/>
        <v>24310404.033163797</v>
      </c>
      <c r="FC68" s="61">
        <f t="shared" si="462"/>
        <v>20974316.804455258</v>
      </c>
      <c r="FD68" s="61">
        <f t="shared" si="462"/>
        <v>18070205.554931052</v>
      </c>
      <c r="FE68" s="61">
        <f t="shared" si="462"/>
        <v>10423141.324908009</v>
      </c>
      <c r="FF68" s="61">
        <f t="shared" si="462"/>
        <v>5104928.6815961767</v>
      </c>
      <c r="FG68" s="61">
        <f t="shared" si="462"/>
        <v>2068240.0485382432</v>
      </c>
      <c r="FH68" s="61">
        <f t="shared" si="462"/>
        <v>0</v>
      </c>
      <c r="FI68" s="61">
        <f t="shared" si="462"/>
        <v>959886.38543243497</v>
      </c>
      <c r="FJ68" s="61">
        <f t="shared" si="462"/>
        <v>2781748.7252404797</v>
      </c>
      <c r="FK68" s="61">
        <f t="shared" si="462"/>
        <v>12666263.724788571</v>
      </c>
      <c r="FL68" s="61">
        <f t="shared" si="462"/>
        <v>21212597.887474839</v>
      </c>
      <c r="FM68" s="61">
        <f t="shared" si="462"/>
        <v>28541089.787509169</v>
      </c>
      <c r="FN68" s="61">
        <f t="shared" si="462"/>
        <v>24633096.200933684</v>
      </c>
      <c r="FO68" s="61">
        <f t="shared" si="462"/>
        <v>21513663.343973778</v>
      </c>
      <c r="FP68" s="61">
        <f t="shared" si="462"/>
        <v>18418772.371386651</v>
      </c>
      <c r="FQ68" s="61">
        <f t="shared" si="462"/>
        <v>10437501.489460593</v>
      </c>
      <c r="FR68" s="61">
        <f t="shared" si="462"/>
        <v>5107152.4335801965</v>
      </c>
      <c r="FS68" s="61">
        <f t="shared" si="462"/>
        <v>2061556.6198684219</v>
      </c>
      <c r="FT68" s="61">
        <f t="shared" si="462"/>
        <v>0</v>
      </c>
      <c r="FU68" s="61">
        <f t="shared" si="462"/>
        <v>970379.79603145097</v>
      </c>
      <c r="FV68" s="61">
        <f t="shared" si="462"/>
        <v>2764722.2344325874</v>
      </c>
      <c r="FW68" s="61">
        <f t="shared" si="462"/>
        <v>12626122.625880079</v>
      </c>
      <c r="FX68" s="61">
        <f t="shared" si="462"/>
        <v>21249705.335801285</v>
      </c>
      <c r="FY68" s="61">
        <f t="shared" si="462"/>
        <v>28648263.348428071</v>
      </c>
      <c r="FZ68" s="61">
        <f t="shared" ref="FZ68:IK68" si="463">FZ63*FZ65*FZ$27</f>
        <v>24405821.921357784</v>
      </c>
      <c r="GA68" s="61">
        <f t="shared" si="463"/>
        <v>20852088.491096064</v>
      </c>
      <c r="GB68" s="61">
        <f t="shared" si="463"/>
        <v>17948387.055372328</v>
      </c>
      <c r="GC68" s="61">
        <f t="shared" si="463"/>
        <v>10407479.272505749</v>
      </c>
      <c r="GD68" s="61">
        <f t="shared" si="463"/>
        <v>5074944.3858685382</v>
      </c>
      <c r="GE68" s="61">
        <f t="shared" si="463"/>
        <v>2036101.5089595506</v>
      </c>
      <c r="GF68" s="61">
        <f t="shared" si="463"/>
        <v>0</v>
      </c>
      <c r="GG68" s="61">
        <f t="shared" si="463"/>
        <v>990782.00426928489</v>
      </c>
      <c r="GH68" s="61">
        <f t="shared" si="463"/>
        <v>2767350.8887870386</v>
      </c>
      <c r="GI68" s="61">
        <f t="shared" si="463"/>
        <v>12576258.978902068</v>
      </c>
      <c r="GJ68" s="61">
        <f t="shared" si="463"/>
        <v>21209174.056661997</v>
      </c>
      <c r="GK68" s="61">
        <f t="shared" si="463"/>
        <v>28647226.725644391</v>
      </c>
      <c r="GL68" s="61">
        <f t="shared" si="463"/>
        <v>24325271.784303386</v>
      </c>
      <c r="GM68" s="61">
        <f t="shared" si="463"/>
        <v>20788071.956335396</v>
      </c>
      <c r="GN68" s="61">
        <f t="shared" si="463"/>
        <v>17913385.412101954</v>
      </c>
      <c r="GO68" s="61">
        <f t="shared" si="463"/>
        <v>10395745.42327203</v>
      </c>
      <c r="GP68" s="61">
        <f t="shared" si="463"/>
        <v>5066537.4366112556</v>
      </c>
      <c r="GQ68" s="61">
        <f t="shared" si="463"/>
        <v>2036790.8399951698</v>
      </c>
      <c r="GR68" s="61">
        <f t="shared" si="463"/>
        <v>0</v>
      </c>
      <c r="GS68" s="61">
        <f t="shared" si="463"/>
        <v>991025.43068833079</v>
      </c>
      <c r="GT68" s="61">
        <f t="shared" si="463"/>
        <v>2780240.7652287441</v>
      </c>
      <c r="GU68" s="61">
        <f t="shared" si="463"/>
        <v>12618203.097423775</v>
      </c>
      <c r="GV68" s="61">
        <f t="shared" si="463"/>
        <v>21188598.220892526</v>
      </c>
      <c r="GW68" s="61">
        <f t="shared" si="463"/>
        <v>28710466.397454146</v>
      </c>
      <c r="GX68" s="61">
        <f t="shared" si="463"/>
        <v>24480443.643670071</v>
      </c>
      <c r="GY68" s="61">
        <f t="shared" si="463"/>
        <v>20847240.319785275</v>
      </c>
      <c r="GZ68" s="61">
        <f t="shared" si="463"/>
        <v>17933182.822337251</v>
      </c>
      <c r="HA68" s="61">
        <f t="shared" si="463"/>
        <v>10441943.207733903</v>
      </c>
      <c r="HB68" s="61">
        <f t="shared" si="463"/>
        <v>5093683.072890101</v>
      </c>
      <c r="HC68" s="61">
        <f t="shared" si="463"/>
        <v>2043625.1942604352</v>
      </c>
      <c r="HD68" s="61">
        <f t="shared" si="463"/>
        <v>0</v>
      </c>
      <c r="HE68" s="61">
        <f t="shared" si="463"/>
        <v>983551.70860507339</v>
      </c>
      <c r="HF68" s="61">
        <f t="shared" si="463"/>
        <v>2747265.1879707989</v>
      </c>
      <c r="HG68" s="61">
        <f t="shared" si="463"/>
        <v>12562075.310587618</v>
      </c>
      <c r="HH68" s="61">
        <f t="shared" si="463"/>
        <v>21139429.661024831</v>
      </c>
      <c r="HI68" s="61">
        <f t="shared" si="463"/>
        <v>28786194.551018219</v>
      </c>
      <c r="HJ68" s="61">
        <f t="shared" si="463"/>
        <v>24728481.245862782</v>
      </c>
      <c r="HK68" s="61">
        <f t="shared" si="463"/>
        <v>21354826.854364276</v>
      </c>
      <c r="HL68" s="61">
        <f t="shared" si="463"/>
        <v>18324091.706961531</v>
      </c>
      <c r="HM68" s="61">
        <f t="shared" si="463"/>
        <v>10489836.723781615</v>
      </c>
      <c r="HN68" s="61">
        <f t="shared" si="463"/>
        <v>5121206.9457606375</v>
      </c>
      <c r="HO68" s="61">
        <f t="shared" si="463"/>
        <v>2051954.5560484137</v>
      </c>
      <c r="HP68" s="61">
        <f t="shared" si="463"/>
        <v>0</v>
      </c>
      <c r="HQ68" s="61">
        <f t="shared" si="463"/>
        <v>967038.89136394102</v>
      </c>
      <c r="HR68" s="61">
        <f t="shared" si="463"/>
        <v>2725154.7005272894</v>
      </c>
      <c r="HS68" s="61">
        <f t="shared" si="463"/>
        <v>12554833.92904673</v>
      </c>
      <c r="HT68" s="61">
        <f t="shared" si="463"/>
        <v>21054102.132402048</v>
      </c>
      <c r="HU68" s="61">
        <f t="shared" si="463"/>
        <v>28696299.291277394</v>
      </c>
      <c r="HV68" s="61">
        <f t="shared" si="463"/>
        <v>24469331.362811759</v>
      </c>
      <c r="HW68" s="61">
        <f t="shared" si="463"/>
        <v>20721675.899238992</v>
      </c>
      <c r="HX68" s="61">
        <f t="shared" si="463"/>
        <v>17938533.695474412</v>
      </c>
      <c r="HY68" s="61">
        <f t="shared" si="463"/>
        <v>10513749.495669492</v>
      </c>
      <c r="HZ68" s="61">
        <f t="shared" si="463"/>
        <v>5124540.6267007766</v>
      </c>
      <c r="IA68" s="61">
        <f t="shared" si="463"/>
        <v>2058978.4100694729</v>
      </c>
      <c r="IB68" s="61">
        <f t="shared" si="463"/>
        <v>0</v>
      </c>
      <c r="IC68" s="61">
        <f t="shared" si="463"/>
        <v>963313.72556429531</v>
      </c>
      <c r="ID68" s="61">
        <f t="shared" si="463"/>
        <v>2708293.4077494536</v>
      </c>
      <c r="IE68" s="61">
        <f t="shared" si="463"/>
        <v>12547665.078218196</v>
      </c>
      <c r="IF68" s="61">
        <f t="shared" si="463"/>
        <v>21115289.964680791</v>
      </c>
      <c r="IG68" s="61">
        <f t="shared" si="463"/>
        <v>28596458.057154059</v>
      </c>
      <c r="IH68" s="61">
        <f t="shared" si="463"/>
        <v>24134925.368775267</v>
      </c>
      <c r="II68" s="61">
        <f t="shared" si="463"/>
        <v>20403948.230303891</v>
      </c>
      <c r="IJ68" s="61">
        <f t="shared" si="463"/>
        <v>17698364.163504783</v>
      </c>
      <c r="IK68" s="61">
        <f t="shared" si="463"/>
        <v>10423410.439711884</v>
      </c>
      <c r="IL68" s="61">
        <f t="shared" ref="IL68:KW68" si="464">IL63*IL65*IL$27</f>
        <v>5067905.0537107661</v>
      </c>
      <c r="IM68" s="61">
        <f t="shared" si="464"/>
        <v>2049564.8976398818</v>
      </c>
      <c r="IN68" s="61">
        <f t="shared" si="464"/>
        <v>0</v>
      </c>
      <c r="IO68" s="61">
        <f t="shared" si="464"/>
        <v>942700.82681036741</v>
      </c>
      <c r="IP68" s="61">
        <f t="shared" si="464"/>
        <v>2678427.8694489934</v>
      </c>
      <c r="IQ68" s="61">
        <f t="shared" si="464"/>
        <v>12368122.014494004</v>
      </c>
      <c r="IR68" s="61">
        <f t="shared" si="464"/>
        <v>20755232.621365748</v>
      </c>
      <c r="IS68" s="61">
        <f t="shared" si="464"/>
        <v>28613513.666323394</v>
      </c>
      <c r="IT68" s="61">
        <f t="shared" si="464"/>
        <v>24439352.862642776</v>
      </c>
      <c r="IU68" s="61">
        <f t="shared" si="464"/>
        <v>20625626.05319912</v>
      </c>
      <c r="IV68" s="61">
        <f t="shared" si="464"/>
        <v>17877938.098744661</v>
      </c>
      <c r="IW68" s="61">
        <f t="shared" si="464"/>
        <v>10521461.878962703</v>
      </c>
      <c r="IX68" s="61">
        <f t="shared" si="464"/>
        <v>5100030.0709952442</v>
      </c>
      <c r="IY68" s="61">
        <f t="shared" si="464"/>
        <v>2065700.7445109505</v>
      </c>
      <c r="IZ68" s="61">
        <f t="shared" si="464"/>
        <v>0</v>
      </c>
      <c r="JA68" s="61">
        <f t="shared" si="464"/>
        <v>956510.26489131153</v>
      </c>
      <c r="JB68" s="61">
        <f t="shared" si="464"/>
        <v>2683439.6529474114</v>
      </c>
      <c r="JC68" s="61">
        <f t="shared" si="464"/>
        <v>12511183.416536774</v>
      </c>
      <c r="JD68" s="61">
        <f t="shared" si="464"/>
        <v>21091051.765435759</v>
      </c>
      <c r="JE68" s="61">
        <f t="shared" si="464"/>
        <v>28730702.609767642</v>
      </c>
      <c r="JF68" s="61">
        <f t="shared" si="464"/>
        <v>24444474.558809169</v>
      </c>
      <c r="JG68" s="61">
        <f t="shared" si="464"/>
        <v>21083853.351995263</v>
      </c>
      <c r="JH68" s="61">
        <f t="shared" si="464"/>
        <v>18237508.892258577</v>
      </c>
      <c r="JI68" s="61">
        <f t="shared" si="464"/>
        <v>10486385.398664404</v>
      </c>
      <c r="JJ68" s="61">
        <f t="shared" si="464"/>
        <v>5091499.9086075835</v>
      </c>
      <c r="JK68" s="61">
        <f t="shared" si="464"/>
        <v>2064707.8580997251</v>
      </c>
      <c r="JL68" s="61">
        <f t="shared" si="464"/>
        <v>0</v>
      </c>
      <c r="JM68" s="61">
        <f t="shared" si="464"/>
        <v>953894.13829735678</v>
      </c>
      <c r="JN68" s="61">
        <f t="shared" si="464"/>
        <v>2684602.6194209196</v>
      </c>
      <c r="JO68" s="61">
        <f t="shared" si="464"/>
        <v>12441254.707838954</v>
      </c>
      <c r="JP68" s="61">
        <f t="shared" si="464"/>
        <v>20879168.916383889</v>
      </c>
      <c r="JQ68" s="61">
        <f t="shared" si="464"/>
        <v>28593534.874458436</v>
      </c>
      <c r="JR68" s="61">
        <f t="shared" si="464"/>
        <v>24240748.029025279</v>
      </c>
      <c r="JS68" s="61">
        <f t="shared" si="464"/>
        <v>20498994.72008023</v>
      </c>
      <c r="JT68" s="61">
        <f t="shared" si="464"/>
        <v>17795009.906215396</v>
      </c>
      <c r="JU68" s="61">
        <f t="shared" si="464"/>
        <v>10484398.168875489</v>
      </c>
      <c r="JV68" s="61">
        <f t="shared" si="464"/>
        <v>5071763.0884923404</v>
      </c>
      <c r="JW68" s="61">
        <f t="shared" si="464"/>
        <v>2054266.3951872049</v>
      </c>
      <c r="JX68" s="61">
        <f t="shared" si="464"/>
        <v>0</v>
      </c>
      <c r="JY68" s="61">
        <f t="shared" si="464"/>
        <v>949497.72916305438</v>
      </c>
      <c r="JZ68" s="61">
        <f t="shared" si="464"/>
        <v>2652994.7554548164</v>
      </c>
      <c r="KA68" s="61">
        <f t="shared" si="464"/>
        <v>12427157.406168286</v>
      </c>
      <c r="KB68" s="61">
        <f t="shared" si="464"/>
        <v>20887273.09041455</v>
      </c>
      <c r="KC68" s="61">
        <f t="shared" si="464"/>
        <v>28638881.157721158</v>
      </c>
      <c r="KD68" s="61">
        <f t="shared" si="464"/>
        <v>24242642.921449609</v>
      </c>
      <c r="KE68" s="61">
        <f t="shared" si="464"/>
        <v>20473993.790323872</v>
      </c>
      <c r="KF68" s="61">
        <f t="shared" si="464"/>
        <v>17815649.492977262</v>
      </c>
      <c r="KG68" s="61">
        <f t="shared" si="464"/>
        <v>10500557.574380567</v>
      </c>
      <c r="KH68" s="61">
        <f t="shared" si="464"/>
        <v>5097445.3740857765</v>
      </c>
      <c r="KI68" s="61">
        <f t="shared" si="464"/>
        <v>2068837.2434652189</v>
      </c>
      <c r="KJ68" s="61">
        <f t="shared" si="464"/>
        <v>0</v>
      </c>
      <c r="KK68" s="61">
        <f t="shared" si="464"/>
        <v>945623.56792788766</v>
      </c>
      <c r="KL68" s="61">
        <f t="shared" si="464"/>
        <v>2635134.6561140115</v>
      </c>
      <c r="KM68" s="61">
        <f t="shared" si="464"/>
        <v>12442772.516282585</v>
      </c>
      <c r="KN68" s="61">
        <f t="shared" si="464"/>
        <v>20921572.425988846</v>
      </c>
      <c r="KO68" s="61">
        <f t="shared" si="464"/>
        <v>28638186.067582194</v>
      </c>
      <c r="KP68" s="61">
        <f t="shared" si="464"/>
        <v>24174094.767098021</v>
      </c>
      <c r="KQ68" s="61">
        <f t="shared" si="464"/>
        <v>20419744.203992475</v>
      </c>
      <c r="KR68" s="61">
        <f t="shared" si="464"/>
        <v>17830494.405148618</v>
      </c>
      <c r="KS68" s="61">
        <f t="shared" si="464"/>
        <v>10492641.133889979</v>
      </c>
      <c r="KT68" s="61">
        <f t="shared" si="464"/>
        <v>5101239.6750903018</v>
      </c>
      <c r="KU68" s="61">
        <f t="shared" si="464"/>
        <v>2072559.8642198292</v>
      </c>
      <c r="KV68" s="61">
        <f t="shared" si="464"/>
        <v>0</v>
      </c>
      <c r="KW68" s="61">
        <f t="shared" si="464"/>
        <v>955977.183362065</v>
      </c>
      <c r="KX68" s="61">
        <f t="shared" ref="KX68:MK68" si="465">KX63*KX65*KX$27</f>
        <v>2646080.3450940289</v>
      </c>
      <c r="KY68" s="61">
        <f t="shared" si="465"/>
        <v>12483296.194143498</v>
      </c>
      <c r="KZ68" s="61">
        <f t="shared" si="465"/>
        <v>20996809.497247286</v>
      </c>
      <c r="LA68" s="61">
        <f t="shared" si="465"/>
        <v>28742682.41321896</v>
      </c>
      <c r="LB68" s="61">
        <f t="shared" si="465"/>
        <v>24350641.090862475</v>
      </c>
      <c r="LC68" s="61">
        <f t="shared" si="465"/>
        <v>20928691.675626408</v>
      </c>
      <c r="LD68" s="61">
        <f t="shared" si="465"/>
        <v>18222767.394173861</v>
      </c>
      <c r="LE68" s="61">
        <f t="shared" si="465"/>
        <v>10490885.415295983</v>
      </c>
      <c r="LF68" s="61">
        <f t="shared" si="465"/>
        <v>5102366.4321887139</v>
      </c>
      <c r="LG68" s="61">
        <f t="shared" si="465"/>
        <v>2073805.4859118629</v>
      </c>
      <c r="LH68" s="61">
        <f t="shared" si="465"/>
        <v>0</v>
      </c>
      <c r="LI68" s="61">
        <f t="shared" si="465"/>
        <v>936830.7570667956</v>
      </c>
      <c r="LJ68" s="61">
        <f t="shared" si="465"/>
        <v>2599661.7916168557</v>
      </c>
      <c r="LK68" s="61">
        <f t="shared" si="465"/>
        <v>12441865.721699698</v>
      </c>
      <c r="LL68" s="61">
        <f t="shared" si="465"/>
        <v>20893574.47327736</v>
      </c>
      <c r="LM68" s="61">
        <f t="shared" si="465"/>
        <v>28748685.323759239</v>
      </c>
      <c r="LN68" s="61">
        <f t="shared" si="465"/>
        <v>24325609.728554871</v>
      </c>
      <c r="LO68" s="61">
        <f t="shared" si="465"/>
        <v>20382164.548378065</v>
      </c>
      <c r="LP68" s="61">
        <f t="shared" si="465"/>
        <v>17778368.649068702</v>
      </c>
      <c r="LQ68" s="61">
        <f t="shared" si="465"/>
        <v>10492469.050451644</v>
      </c>
      <c r="LR68" s="61">
        <f t="shared" si="465"/>
        <v>5113274.7665978884</v>
      </c>
      <c r="LS68" s="61">
        <f t="shared" si="465"/>
        <v>2079702.6587060262</v>
      </c>
      <c r="LT68" s="61">
        <f t="shared" si="465"/>
        <v>0</v>
      </c>
      <c r="LU68" s="61">
        <f t="shared" si="465"/>
        <v>935160.71882199869</v>
      </c>
      <c r="LV68" s="61">
        <f t="shared" si="465"/>
        <v>2592110.0360164326</v>
      </c>
      <c r="LW68" s="61">
        <f t="shared" si="465"/>
        <v>12461238.269022433</v>
      </c>
      <c r="LX68" s="61">
        <f t="shared" si="465"/>
        <v>20945022.038227588</v>
      </c>
      <c r="LY68" s="61">
        <f t="shared" si="465"/>
        <v>28872437.624276999</v>
      </c>
      <c r="LZ68" s="61">
        <f t="shared" si="465"/>
        <v>24353711.910500873</v>
      </c>
      <c r="MA68" s="61">
        <f t="shared" si="465"/>
        <v>20283409.087522805</v>
      </c>
      <c r="MB68" s="61">
        <f t="shared" si="465"/>
        <v>17674794.571145643</v>
      </c>
      <c r="MC68" s="61">
        <f t="shared" si="465"/>
        <v>10433862.997457754</v>
      </c>
      <c r="MD68" s="61">
        <f t="shared" si="465"/>
        <v>5113424.6510557672</v>
      </c>
      <c r="ME68" s="61">
        <f t="shared" si="465"/>
        <v>2081889.7415656822</v>
      </c>
      <c r="MF68" s="61">
        <f t="shared" si="465"/>
        <v>0</v>
      </c>
      <c r="MG68" s="61">
        <f t="shared" si="465"/>
        <v>926491.2006915994</v>
      </c>
      <c r="MH68" s="61">
        <f t="shared" si="465"/>
        <v>2595136.4513964616</v>
      </c>
      <c r="MI68" s="61">
        <f t="shared" si="465"/>
        <v>12461057.007337563</v>
      </c>
      <c r="MJ68" s="61">
        <f t="shared" si="465"/>
        <v>20913522.092756279</v>
      </c>
      <c r="MK68" s="61">
        <f t="shared" si="465"/>
        <v>28960231.103759632</v>
      </c>
      <c r="ML68" s="61"/>
      <c r="MM68" s="61"/>
      <c r="MN68" s="61"/>
    </row>
    <row r="69" spans="1:352" s="65" customFormat="1" ht="12" x14ac:dyDescent="0.2">
      <c r="A69" s="62" t="s">
        <v>42</v>
      </c>
      <c r="B69" s="63">
        <f t="shared" ref="B69:BA69" si="466">SUM(B67:B68)-B60</f>
        <v>0</v>
      </c>
      <c r="C69" s="63">
        <f t="shared" si="466"/>
        <v>0</v>
      </c>
      <c r="D69" s="63">
        <f t="shared" si="466"/>
        <v>0</v>
      </c>
      <c r="E69" s="63">
        <f t="shared" si="466"/>
        <v>0</v>
      </c>
      <c r="F69" s="63">
        <f t="shared" si="466"/>
        <v>0</v>
      </c>
      <c r="G69" s="63">
        <f t="shared" si="466"/>
        <v>0</v>
      </c>
      <c r="H69" s="63">
        <f t="shared" si="466"/>
        <v>0</v>
      </c>
      <c r="I69" s="63">
        <f t="shared" si="466"/>
        <v>0</v>
      </c>
      <c r="J69" s="63">
        <f t="shared" si="466"/>
        <v>0</v>
      </c>
      <c r="K69" s="63">
        <f t="shared" si="466"/>
        <v>0</v>
      </c>
      <c r="L69" s="63">
        <f t="shared" si="466"/>
        <v>0</v>
      </c>
      <c r="M69" s="63">
        <f t="shared" si="466"/>
        <v>0</v>
      </c>
      <c r="N69" s="63">
        <f t="shared" si="466"/>
        <v>0</v>
      </c>
      <c r="O69" s="63">
        <f t="shared" si="466"/>
        <v>0</v>
      </c>
      <c r="P69" s="63">
        <f t="shared" si="466"/>
        <v>0</v>
      </c>
      <c r="Q69" s="63">
        <f t="shared" si="466"/>
        <v>0</v>
      </c>
      <c r="R69" s="63">
        <f t="shared" si="466"/>
        <v>0</v>
      </c>
      <c r="S69" s="63">
        <f t="shared" si="466"/>
        <v>0</v>
      </c>
      <c r="T69" s="63">
        <f t="shared" si="466"/>
        <v>0</v>
      </c>
      <c r="U69" s="63">
        <f t="shared" si="466"/>
        <v>0</v>
      </c>
      <c r="V69" s="63">
        <f t="shared" si="466"/>
        <v>0</v>
      </c>
      <c r="W69" s="63">
        <f t="shared" si="466"/>
        <v>0</v>
      </c>
      <c r="X69" s="63">
        <f t="shared" si="466"/>
        <v>0</v>
      </c>
      <c r="Y69" s="63">
        <f t="shared" si="466"/>
        <v>0</v>
      </c>
      <c r="Z69" s="63">
        <f t="shared" si="466"/>
        <v>0</v>
      </c>
      <c r="AA69" s="63">
        <f t="shared" si="466"/>
        <v>0</v>
      </c>
      <c r="AB69" s="63">
        <f t="shared" si="466"/>
        <v>0</v>
      </c>
      <c r="AC69" s="63">
        <f t="shared" si="466"/>
        <v>0</v>
      </c>
      <c r="AD69" s="63">
        <f t="shared" si="466"/>
        <v>0</v>
      </c>
      <c r="AE69" s="63">
        <f t="shared" si="466"/>
        <v>0</v>
      </c>
      <c r="AF69" s="63">
        <f t="shared" si="466"/>
        <v>0</v>
      </c>
      <c r="AG69" s="63">
        <f t="shared" si="466"/>
        <v>0</v>
      </c>
      <c r="AH69" s="63">
        <f t="shared" si="466"/>
        <v>0</v>
      </c>
      <c r="AI69" s="63">
        <f t="shared" si="466"/>
        <v>0</v>
      </c>
      <c r="AJ69" s="63">
        <f t="shared" si="466"/>
        <v>0</v>
      </c>
      <c r="AK69" s="63">
        <f t="shared" si="466"/>
        <v>0</v>
      </c>
      <c r="AL69" s="63">
        <f t="shared" si="466"/>
        <v>0</v>
      </c>
      <c r="AM69" s="63">
        <f t="shared" si="466"/>
        <v>0</v>
      </c>
      <c r="AN69" s="63">
        <f t="shared" si="466"/>
        <v>0</v>
      </c>
      <c r="AO69" s="63">
        <f t="shared" si="466"/>
        <v>0</v>
      </c>
      <c r="AP69" s="63">
        <f t="shared" si="466"/>
        <v>0</v>
      </c>
      <c r="AQ69" s="63">
        <f t="shared" si="466"/>
        <v>0</v>
      </c>
      <c r="AR69" s="63">
        <f t="shared" si="466"/>
        <v>0</v>
      </c>
      <c r="AS69" s="63">
        <f t="shared" si="466"/>
        <v>0</v>
      </c>
      <c r="AT69" s="63">
        <f t="shared" si="466"/>
        <v>0</v>
      </c>
      <c r="AU69" s="63">
        <f t="shared" si="466"/>
        <v>0</v>
      </c>
      <c r="AV69" s="63">
        <f t="shared" si="466"/>
        <v>0</v>
      </c>
      <c r="AW69" s="63">
        <f t="shared" si="466"/>
        <v>0</v>
      </c>
      <c r="AX69" s="63">
        <f t="shared" si="466"/>
        <v>0</v>
      </c>
      <c r="AY69" s="63">
        <f t="shared" si="466"/>
        <v>0</v>
      </c>
      <c r="AZ69" s="63">
        <f t="shared" si="466"/>
        <v>0</v>
      </c>
      <c r="BA69" s="63">
        <f t="shared" si="466"/>
        <v>0</v>
      </c>
      <c r="BB69" s="63">
        <f t="shared" ref="BB69:DM69" si="467">SUM(BB67:BB68)-BB60</f>
        <v>0</v>
      </c>
      <c r="BC69" s="63">
        <f t="shared" si="467"/>
        <v>0</v>
      </c>
      <c r="BD69" s="63">
        <f t="shared" si="467"/>
        <v>0</v>
      </c>
      <c r="BE69" s="63">
        <f t="shared" si="467"/>
        <v>0</v>
      </c>
      <c r="BF69" s="63">
        <f t="shared" si="467"/>
        <v>0</v>
      </c>
      <c r="BG69" s="63">
        <f t="shared" si="467"/>
        <v>0</v>
      </c>
      <c r="BH69" s="63">
        <f t="shared" si="467"/>
        <v>0</v>
      </c>
      <c r="BI69" s="63">
        <f t="shared" si="467"/>
        <v>0</v>
      </c>
      <c r="BJ69" s="63">
        <f t="shared" si="467"/>
        <v>0</v>
      </c>
      <c r="BK69" s="63">
        <f t="shared" si="467"/>
        <v>0</v>
      </c>
      <c r="BL69" s="63">
        <f t="shared" si="467"/>
        <v>0</v>
      </c>
      <c r="BM69" s="63">
        <f t="shared" si="467"/>
        <v>0</v>
      </c>
      <c r="BN69" s="63">
        <f t="shared" si="467"/>
        <v>0</v>
      </c>
      <c r="BO69" s="63">
        <f t="shared" si="467"/>
        <v>0</v>
      </c>
      <c r="BP69" s="63">
        <f t="shared" si="467"/>
        <v>0</v>
      </c>
      <c r="BQ69" s="63">
        <f t="shared" si="467"/>
        <v>0</v>
      </c>
      <c r="BR69" s="63">
        <f t="shared" si="467"/>
        <v>0</v>
      </c>
      <c r="BS69" s="63">
        <f t="shared" si="467"/>
        <v>0</v>
      </c>
      <c r="BT69" s="63">
        <f t="shared" si="467"/>
        <v>0</v>
      </c>
      <c r="BU69" s="63">
        <f t="shared" si="467"/>
        <v>0</v>
      </c>
      <c r="BV69" s="63">
        <f t="shared" si="467"/>
        <v>0</v>
      </c>
      <c r="BW69" s="63">
        <f t="shared" si="467"/>
        <v>0</v>
      </c>
      <c r="BX69" s="63">
        <f t="shared" si="467"/>
        <v>0</v>
      </c>
      <c r="BY69" s="63">
        <f t="shared" si="467"/>
        <v>0</v>
      </c>
      <c r="BZ69" s="63">
        <f t="shared" si="467"/>
        <v>0</v>
      </c>
      <c r="CA69" s="63">
        <f t="shared" si="467"/>
        <v>0</v>
      </c>
      <c r="CB69" s="63">
        <f t="shared" si="467"/>
        <v>0</v>
      </c>
      <c r="CC69" s="63">
        <f t="shared" si="467"/>
        <v>0</v>
      </c>
      <c r="CD69" s="63">
        <f t="shared" si="467"/>
        <v>0</v>
      </c>
      <c r="CE69" s="63">
        <f t="shared" si="467"/>
        <v>0</v>
      </c>
      <c r="CF69" s="63">
        <f t="shared" si="467"/>
        <v>0</v>
      </c>
      <c r="CG69" s="63">
        <f t="shared" si="467"/>
        <v>0</v>
      </c>
      <c r="CH69" s="63">
        <f t="shared" si="467"/>
        <v>0</v>
      </c>
      <c r="CI69" s="63">
        <f t="shared" si="467"/>
        <v>0</v>
      </c>
      <c r="CJ69" s="63">
        <f t="shared" si="467"/>
        <v>0</v>
      </c>
      <c r="CK69" s="63">
        <f t="shared" si="467"/>
        <v>0</v>
      </c>
      <c r="CL69" s="63">
        <f t="shared" si="467"/>
        <v>0</v>
      </c>
      <c r="CM69" s="63">
        <f t="shared" si="467"/>
        <v>0</v>
      </c>
      <c r="CN69" s="63">
        <f t="shared" si="467"/>
        <v>0</v>
      </c>
      <c r="CO69" s="63">
        <f t="shared" si="467"/>
        <v>0</v>
      </c>
      <c r="CP69" s="63">
        <f t="shared" si="467"/>
        <v>0</v>
      </c>
      <c r="CQ69" s="63">
        <f t="shared" si="467"/>
        <v>0</v>
      </c>
      <c r="CR69" s="63">
        <f t="shared" si="467"/>
        <v>0</v>
      </c>
      <c r="CS69" s="63">
        <f t="shared" si="467"/>
        <v>0</v>
      </c>
      <c r="CT69" s="63">
        <f t="shared" si="467"/>
        <v>0</v>
      </c>
      <c r="CU69" s="63">
        <f t="shared" si="467"/>
        <v>0</v>
      </c>
      <c r="CV69" s="63">
        <f t="shared" si="467"/>
        <v>0</v>
      </c>
      <c r="CW69" s="63">
        <f t="shared" si="467"/>
        <v>0</v>
      </c>
      <c r="CX69" s="63">
        <f t="shared" si="467"/>
        <v>0</v>
      </c>
      <c r="CY69" s="63">
        <f t="shared" si="467"/>
        <v>0</v>
      </c>
      <c r="CZ69" s="63">
        <f t="shared" si="467"/>
        <v>0</v>
      </c>
      <c r="DA69" s="63">
        <f t="shared" si="467"/>
        <v>0</v>
      </c>
      <c r="DB69" s="63">
        <f t="shared" si="467"/>
        <v>0</v>
      </c>
      <c r="DC69" s="63">
        <f t="shared" si="467"/>
        <v>0</v>
      </c>
      <c r="DD69" s="63">
        <f t="shared" si="467"/>
        <v>0</v>
      </c>
      <c r="DE69" s="63">
        <f t="shared" si="467"/>
        <v>0</v>
      </c>
      <c r="DF69" s="63">
        <f t="shared" si="467"/>
        <v>0</v>
      </c>
      <c r="DG69" s="63">
        <f t="shared" si="467"/>
        <v>0</v>
      </c>
      <c r="DH69" s="63">
        <f t="shared" si="467"/>
        <v>0</v>
      </c>
      <c r="DI69" s="63">
        <f t="shared" si="467"/>
        <v>0</v>
      </c>
      <c r="DJ69" s="63">
        <f t="shared" si="467"/>
        <v>0</v>
      </c>
      <c r="DK69" s="63">
        <f t="shared" si="467"/>
        <v>0</v>
      </c>
      <c r="DL69" s="63">
        <f t="shared" si="467"/>
        <v>0</v>
      </c>
      <c r="DM69" s="63">
        <f t="shared" si="467"/>
        <v>0</v>
      </c>
      <c r="DN69" s="63">
        <f t="shared" ref="DN69:FY69" si="468">SUM(DN67:DN68)-DN60</f>
        <v>0</v>
      </c>
      <c r="DO69" s="63">
        <f t="shared" si="468"/>
        <v>0</v>
      </c>
      <c r="DP69" s="63">
        <f t="shared" si="468"/>
        <v>0</v>
      </c>
      <c r="DQ69" s="63">
        <f t="shared" si="468"/>
        <v>0</v>
      </c>
      <c r="DR69" s="63">
        <f t="shared" si="468"/>
        <v>0</v>
      </c>
      <c r="DS69" s="63">
        <f t="shared" si="468"/>
        <v>0</v>
      </c>
      <c r="DT69" s="63">
        <f t="shared" si="468"/>
        <v>0</v>
      </c>
      <c r="DU69" s="63">
        <f t="shared" si="468"/>
        <v>0</v>
      </c>
      <c r="DV69" s="63">
        <f t="shared" si="468"/>
        <v>0</v>
      </c>
      <c r="DW69" s="63">
        <f t="shared" si="468"/>
        <v>0</v>
      </c>
      <c r="DX69" s="63">
        <f t="shared" si="468"/>
        <v>0</v>
      </c>
      <c r="DY69" s="63">
        <f t="shared" si="468"/>
        <v>0</v>
      </c>
      <c r="DZ69" s="63">
        <f t="shared" si="468"/>
        <v>0</v>
      </c>
      <c r="EA69" s="63">
        <f t="shared" si="468"/>
        <v>0</v>
      </c>
      <c r="EB69" s="63">
        <f t="shared" si="468"/>
        <v>0</v>
      </c>
      <c r="EC69" s="63">
        <f t="shared" si="468"/>
        <v>0</v>
      </c>
      <c r="ED69" s="63">
        <f t="shared" si="468"/>
        <v>0</v>
      </c>
      <c r="EE69" s="63">
        <f t="shared" si="468"/>
        <v>0</v>
      </c>
      <c r="EF69" s="63">
        <f t="shared" si="468"/>
        <v>0</v>
      </c>
      <c r="EG69" s="63">
        <f t="shared" si="468"/>
        <v>0</v>
      </c>
      <c r="EH69" s="63">
        <f t="shared" si="468"/>
        <v>0</v>
      </c>
      <c r="EI69" s="63">
        <f t="shared" si="468"/>
        <v>0</v>
      </c>
      <c r="EJ69" s="63">
        <f t="shared" si="468"/>
        <v>0</v>
      </c>
      <c r="EK69" s="63">
        <f t="shared" si="468"/>
        <v>0</v>
      </c>
      <c r="EL69" s="63">
        <f t="shared" si="468"/>
        <v>0</v>
      </c>
      <c r="EM69" s="63">
        <f t="shared" si="468"/>
        <v>0</v>
      </c>
      <c r="EN69" s="63">
        <f t="shared" si="468"/>
        <v>0</v>
      </c>
      <c r="EO69" s="63">
        <f t="shared" si="468"/>
        <v>0</v>
      </c>
      <c r="EP69" s="63">
        <f t="shared" si="468"/>
        <v>0</v>
      </c>
      <c r="EQ69" s="63">
        <f t="shared" si="468"/>
        <v>0</v>
      </c>
      <c r="ER69" s="63">
        <f t="shared" si="468"/>
        <v>0</v>
      </c>
      <c r="ES69" s="63">
        <f t="shared" si="468"/>
        <v>0</v>
      </c>
      <c r="ET69" s="63">
        <f t="shared" si="468"/>
        <v>0</v>
      </c>
      <c r="EU69" s="63">
        <f t="shared" si="468"/>
        <v>0</v>
      </c>
      <c r="EV69" s="63">
        <f t="shared" si="468"/>
        <v>0</v>
      </c>
      <c r="EW69" s="63">
        <f t="shared" si="468"/>
        <v>0</v>
      </c>
      <c r="EX69" s="63">
        <f t="shared" si="468"/>
        <v>0</v>
      </c>
      <c r="EY69" s="63">
        <f t="shared" si="468"/>
        <v>0</v>
      </c>
      <c r="EZ69" s="63">
        <f t="shared" si="468"/>
        <v>0</v>
      </c>
      <c r="FA69" s="63">
        <f t="shared" si="468"/>
        <v>0</v>
      </c>
      <c r="FB69" s="63">
        <f t="shared" si="468"/>
        <v>0</v>
      </c>
      <c r="FC69" s="63">
        <f t="shared" si="468"/>
        <v>0</v>
      </c>
      <c r="FD69" s="63">
        <f t="shared" si="468"/>
        <v>0</v>
      </c>
      <c r="FE69" s="63">
        <f t="shared" si="468"/>
        <v>0</v>
      </c>
      <c r="FF69" s="63">
        <f t="shared" si="468"/>
        <v>0</v>
      </c>
      <c r="FG69" s="63">
        <f t="shared" si="468"/>
        <v>0</v>
      </c>
      <c r="FH69" s="63">
        <f t="shared" si="468"/>
        <v>0</v>
      </c>
      <c r="FI69" s="63">
        <f t="shared" si="468"/>
        <v>0</v>
      </c>
      <c r="FJ69" s="63">
        <f t="shared" si="468"/>
        <v>0</v>
      </c>
      <c r="FK69" s="63">
        <f t="shared" si="468"/>
        <v>0</v>
      </c>
      <c r="FL69" s="63">
        <f t="shared" si="468"/>
        <v>0</v>
      </c>
      <c r="FM69" s="63">
        <f t="shared" si="468"/>
        <v>0</v>
      </c>
      <c r="FN69" s="63">
        <f t="shared" si="468"/>
        <v>0</v>
      </c>
      <c r="FO69" s="63">
        <f t="shared" si="468"/>
        <v>0</v>
      </c>
      <c r="FP69" s="63">
        <f t="shared" si="468"/>
        <v>0</v>
      </c>
      <c r="FQ69" s="63">
        <f t="shared" si="468"/>
        <v>0</v>
      </c>
      <c r="FR69" s="63">
        <f t="shared" si="468"/>
        <v>0</v>
      </c>
      <c r="FS69" s="63">
        <f t="shared" si="468"/>
        <v>0</v>
      </c>
      <c r="FT69" s="63">
        <f t="shared" si="468"/>
        <v>0</v>
      </c>
      <c r="FU69" s="63">
        <f t="shared" si="468"/>
        <v>0</v>
      </c>
      <c r="FV69" s="63">
        <f t="shared" si="468"/>
        <v>0</v>
      </c>
      <c r="FW69" s="63">
        <f t="shared" si="468"/>
        <v>0</v>
      </c>
      <c r="FX69" s="63">
        <f t="shared" si="468"/>
        <v>0</v>
      </c>
      <c r="FY69" s="63">
        <f t="shared" si="468"/>
        <v>0</v>
      </c>
      <c r="FZ69" s="63">
        <f t="shared" ref="FZ69:IK69" si="469">SUM(FZ67:FZ68)-FZ60</f>
        <v>0</v>
      </c>
      <c r="GA69" s="63">
        <f t="shared" si="469"/>
        <v>0</v>
      </c>
      <c r="GB69" s="63">
        <f t="shared" si="469"/>
        <v>0</v>
      </c>
      <c r="GC69" s="63">
        <f t="shared" si="469"/>
        <v>0</v>
      </c>
      <c r="GD69" s="63">
        <f t="shared" si="469"/>
        <v>0</v>
      </c>
      <c r="GE69" s="63">
        <f t="shared" si="469"/>
        <v>0</v>
      </c>
      <c r="GF69" s="63">
        <f t="shared" si="469"/>
        <v>0</v>
      </c>
      <c r="GG69" s="63">
        <f t="shared" si="469"/>
        <v>0</v>
      </c>
      <c r="GH69" s="63">
        <f t="shared" si="469"/>
        <v>0</v>
      </c>
      <c r="GI69" s="63">
        <f t="shared" si="469"/>
        <v>0</v>
      </c>
      <c r="GJ69" s="63">
        <f t="shared" si="469"/>
        <v>0</v>
      </c>
      <c r="GK69" s="63">
        <f t="shared" si="469"/>
        <v>0</v>
      </c>
      <c r="GL69" s="63">
        <f t="shared" si="469"/>
        <v>0</v>
      </c>
      <c r="GM69" s="63">
        <f t="shared" si="469"/>
        <v>0</v>
      </c>
      <c r="GN69" s="63">
        <f t="shared" si="469"/>
        <v>0</v>
      </c>
      <c r="GO69" s="63">
        <f t="shared" si="469"/>
        <v>0</v>
      </c>
      <c r="GP69" s="63">
        <f t="shared" si="469"/>
        <v>0</v>
      </c>
      <c r="GQ69" s="63">
        <f t="shared" si="469"/>
        <v>0</v>
      </c>
      <c r="GR69" s="63">
        <f t="shared" si="469"/>
        <v>0</v>
      </c>
      <c r="GS69" s="63">
        <f t="shared" si="469"/>
        <v>0</v>
      </c>
      <c r="GT69" s="63">
        <f t="shared" si="469"/>
        <v>0</v>
      </c>
      <c r="GU69" s="63">
        <f t="shared" si="469"/>
        <v>0</v>
      </c>
      <c r="GV69" s="63">
        <f t="shared" si="469"/>
        <v>0</v>
      </c>
      <c r="GW69" s="63">
        <f t="shared" si="469"/>
        <v>0</v>
      </c>
      <c r="GX69" s="63">
        <f t="shared" si="469"/>
        <v>0</v>
      </c>
      <c r="GY69" s="63">
        <f t="shared" si="469"/>
        <v>0</v>
      </c>
      <c r="GZ69" s="63">
        <f t="shared" si="469"/>
        <v>0</v>
      </c>
      <c r="HA69" s="63">
        <f t="shared" si="469"/>
        <v>0</v>
      </c>
      <c r="HB69" s="63">
        <f t="shared" si="469"/>
        <v>0</v>
      </c>
      <c r="HC69" s="63">
        <f t="shared" si="469"/>
        <v>0</v>
      </c>
      <c r="HD69" s="63">
        <f t="shared" si="469"/>
        <v>0</v>
      </c>
      <c r="HE69" s="63">
        <f t="shared" si="469"/>
        <v>0</v>
      </c>
      <c r="HF69" s="63">
        <f t="shared" si="469"/>
        <v>0</v>
      </c>
      <c r="HG69" s="63">
        <f t="shared" si="469"/>
        <v>0</v>
      </c>
      <c r="HH69" s="63">
        <f t="shared" si="469"/>
        <v>0</v>
      </c>
      <c r="HI69" s="63">
        <f t="shared" si="469"/>
        <v>0</v>
      </c>
      <c r="HJ69" s="63">
        <f t="shared" si="469"/>
        <v>0</v>
      </c>
      <c r="HK69" s="63">
        <f t="shared" si="469"/>
        <v>0</v>
      </c>
      <c r="HL69" s="63">
        <f t="shared" si="469"/>
        <v>0</v>
      </c>
      <c r="HM69" s="63">
        <f t="shared" si="469"/>
        <v>0</v>
      </c>
      <c r="HN69" s="63">
        <f t="shared" si="469"/>
        <v>0</v>
      </c>
      <c r="HO69" s="63">
        <f t="shared" si="469"/>
        <v>0</v>
      </c>
      <c r="HP69" s="63">
        <f t="shared" si="469"/>
        <v>0</v>
      </c>
      <c r="HQ69" s="63">
        <f t="shared" si="469"/>
        <v>0</v>
      </c>
      <c r="HR69" s="63">
        <f t="shared" si="469"/>
        <v>0</v>
      </c>
      <c r="HS69" s="63">
        <f t="shared" si="469"/>
        <v>0</v>
      </c>
      <c r="HT69" s="63">
        <f t="shared" si="469"/>
        <v>0</v>
      </c>
      <c r="HU69" s="63">
        <f t="shared" si="469"/>
        <v>0</v>
      </c>
      <c r="HV69" s="63">
        <f t="shared" si="469"/>
        <v>0</v>
      </c>
      <c r="HW69" s="63">
        <f t="shared" si="469"/>
        <v>0</v>
      </c>
      <c r="HX69" s="63">
        <f t="shared" si="469"/>
        <v>0</v>
      </c>
      <c r="HY69" s="63">
        <f t="shared" si="469"/>
        <v>0</v>
      </c>
      <c r="HZ69" s="63">
        <f t="shared" si="469"/>
        <v>0</v>
      </c>
      <c r="IA69" s="63">
        <f t="shared" si="469"/>
        <v>0</v>
      </c>
      <c r="IB69" s="63">
        <f t="shared" si="469"/>
        <v>0</v>
      </c>
      <c r="IC69" s="63">
        <f t="shared" si="469"/>
        <v>0</v>
      </c>
      <c r="ID69" s="63">
        <f t="shared" si="469"/>
        <v>0</v>
      </c>
      <c r="IE69" s="63">
        <f t="shared" si="469"/>
        <v>0</v>
      </c>
      <c r="IF69" s="63">
        <f t="shared" si="469"/>
        <v>0</v>
      </c>
      <c r="IG69" s="63">
        <f t="shared" si="469"/>
        <v>0</v>
      </c>
      <c r="IH69" s="63">
        <f t="shared" si="469"/>
        <v>0</v>
      </c>
      <c r="II69" s="63">
        <f t="shared" si="469"/>
        <v>0</v>
      </c>
      <c r="IJ69" s="63">
        <f t="shared" si="469"/>
        <v>0</v>
      </c>
      <c r="IK69" s="63">
        <f t="shared" si="469"/>
        <v>0</v>
      </c>
      <c r="IL69" s="63">
        <f t="shared" ref="IL69:KW69" si="470">SUM(IL67:IL68)-IL60</f>
        <v>0</v>
      </c>
      <c r="IM69" s="63">
        <f t="shared" si="470"/>
        <v>0</v>
      </c>
      <c r="IN69" s="63">
        <f t="shared" si="470"/>
        <v>0</v>
      </c>
      <c r="IO69" s="63">
        <f t="shared" si="470"/>
        <v>0</v>
      </c>
      <c r="IP69" s="63">
        <f t="shared" si="470"/>
        <v>0</v>
      </c>
      <c r="IQ69" s="63">
        <f t="shared" si="470"/>
        <v>0</v>
      </c>
      <c r="IR69" s="63">
        <f t="shared" si="470"/>
        <v>0</v>
      </c>
      <c r="IS69" s="63">
        <f t="shared" si="470"/>
        <v>0</v>
      </c>
      <c r="IT69" s="63">
        <f t="shared" si="470"/>
        <v>0</v>
      </c>
      <c r="IU69" s="63">
        <f t="shared" si="470"/>
        <v>0</v>
      </c>
      <c r="IV69" s="63">
        <f t="shared" si="470"/>
        <v>0</v>
      </c>
      <c r="IW69" s="63">
        <f t="shared" si="470"/>
        <v>0</v>
      </c>
      <c r="IX69" s="63">
        <f t="shared" si="470"/>
        <v>0</v>
      </c>
      <c r="IY69" s="63">
        <f t="shared" si="470"/>
        <v>0</v>
      </c>
      <c r="IZ69" s="63">
        <f t="shared" si="470"/>
        <v>0</v>
      </c>
      <c r="JA69" s="63">
        <f t="shared" si="470"/>
        <v>0</v>
      </c>
      <c r="JB69" s="63">
        <f t="shared" si="470"/>
        <v>0</v>
      </c>
      <c r="JC69" s="63">
        <f t="shared" si="470"/>
        <v>0</v>
      </c>
      <c r="JD69" s="63">
        <f t="shared" si="470"/>
        <v>0</v>
      </c>
      <c r="JE69" s="63">
        <f t="shared" si="470"/>
        <v>0</v>
      </c>
      <c r="JF69" s="63">
        <f t="shared" si="470"/>
        <v>0</v>
      </c>
      <c r="JG69" s="63">
        <f t="shared" si="470"/>
        <v>0</v>
      </c>
      <c r="JH69" s="63">
        <f t="shared" si="470"/>
        <v>0</v>
      </c>
      <c r="JI69" s="63">
        <f t="shared" si="470"/>
        <v>0</v>
      </c>
      <c r="JJ69" s="63">
        <f t="shared" si="470"/>
        <v>0</v>
      </c>
      <c r="JK69" s="63">
        <f t="shared" si="470"/>
        <v>0</v>
      </c>
      <c r="JL69" s="63">
        <f t="shared" si="470"/>
        <v>0</v>
      </c>
      <c r="JM69" s="63">
        <f t="shared" si="470"/>
        <v>0</v>
      </c>
      <c r="JN69" s="63">
        <f t="shared" si="470"/>
        <v>0</v>
      </c>
      <c r="JO69" s="63">
        <f t="shared" si="470"/>
        <v>0</v>
      </c>
      <c r="JP69" s="63">
        <f t="shared" si="470"/>
        <v>0</v>
      </c>
      <c r="JQ69" s="63">
        <f t="shared" si="470"/>
        <v>0</v>
      </c>
      <c r="JR69" s="63">
        <f t="shared" si="470"/>
        <v>0</v>
      </c>
      <c r="JS69" s="63">
        <f t="shared" si="470"/>
        <v>0</v>
      </c>
      <c r="JT69" s="63">
        <f t="shared" si="470"/>
        <v>0</v>
      </c>
      <c r="JU69" s="63">
        <f t="shared" si="470"/>
        <v>0</v>
      </c>
      <c r="JV69" s="63">
        <f t="shared" si="470"/>
        <v>0</v>
      </c>
      <c r="JW69" s="63">
        <f t="shared" si="470"/>
        <v>0</v>
      </c>
      <c r="JX69" s="63">
        <f t="shared" si="470"/>
        <v>0</v>
      </c>
      <c r="JY69" s="63">
        <f t="shared" si="470"/>
        <v>0</v>
      </c>
      <c r="JZ69" s="63">
        <f t="shared" si="470"/>
        <v>0</v>
      </c>
      <c r="KA69" s="63">
        <f t="shared" si="470"/>
        <v>0</v>
      </c>
      <c r="KB69" s="63">
        <f t="shared" si="470"/>
        <v>0</v>
      </c>
      <c r="KC69" s="63">
        <f t="shared" si="470"/>
        <v>0</v>
      </c>
      <c r="KD69" s="63">
        <f t="shared" si="470"/>
        <v>0</v>
      </c>
      <c r="KE69" s="63">
        <f t="shared" si="470"/>
        <v>0</v>
      </c>
      <c r="KF69" s="63">
        <f t="shared" si="470"/>
        <v>0</v>
      </c>
      <c r="KG69" s="63">
        <f t="shared" si="470"/>
        <v>0</v>
      </c>
      <c r="KH69" s="63">
        <f t="shared" si="470"/>
        <v>0</v>
      </c>
      <c r="KI69" s="63">
        <f t="shared" si="470"/>
        <v>0</v>
      </c>
      <c r="KJ69" s="63">
        <f t="shared" si="470"/>
        <v>0</v>
      </c>
      <c r="KK69" s="63">
        <f t="shared" si="470"/>
        <v>0</v>
      </c>
      <c r="KL69" s="63">
        <f t="shared" si="470"/>
        <v>0</v>
      </c>
      <c r="KM69" s="63">
        <f t="shared" si="470"/>
        <v>0</v>
      </c>
      <c r="KN69" s="63">
        <f t="shared" si="470"/>
        <v>0</v>
      </c>
      <c r="KO69" s="63">
        <f t="shared" si="470"/>
        <v>0</v>
      </c>
      <c r="KP69" s="63">
        <f t="shared" si="470"/>
        <v>0</v>
      </c>
      <c r="KQ69" s="63">
        <f t="shared" si="470"/>
        <v>0</v>
      </c>
      <c r="KR69" s="63">
        <f t="shared" si="470"/>
        <v>0</v>
      </c>
      <c r="KS69" s="63">
        <f t="shared" si="470"/>
        <v>0</v>
      </c>
      <c r="KT69" s="63">
        <f t="shared" si="470"/>
        <v>0</v>
      </c>
      <c r="KU69" s="63">
        <f t="shared" si="470"/>
        <v>0</v>
      </c>
      <c r="KV69" s="63">
        <f t="shared" si="470"/>
        <v>0</v>
      </c>
      <c r="KW69" s="63">
        <f t="shared" si="470"/>
        <v>0</v>
      </c>
      <c r="KX69" s="63">
        <f t="shared" ref="KX69:MK69" si="471">SUM(KX67:KX68)-KX60</f>
        <v>0</v>
      </c>
      <c r="KY69" s="63">
        <f t="shared" si="471"/>
        <v>0</v>
      </c>
      <c r="KZ69" s="63">
        <f t="shared" si="471"/>
        <v>0</v>
      </c>
      <c r="LA69" s="63">
        <f t="shared" si="471"/>
        <v>0</v>
      </c>
      <c r="LB69" s="63">
        <f t="shared" si="471"/>
        <v>0</v>
      </c>
      <c r="LC69" s="63">
        <f t="shared" si="471"/>
        <v>0</v>
      </c>
      <c r="LD69" s="63">
        <f t="shared" si="471"/>
        <v>0</v>
      </c>
      <c r="LE69" s="63">
        <f t="shared" si="471"/>
        <v>0</v>
      </c>
      <c r="LF69" s="63">
        <f t="shared" si="471"/>
        <v>0</v>
      </c>
      <c r="LG69" s="63">
        <f t="shared" si="471"/>
        <v>0</v>
      </c>
      <c r="LH69" s="63">
        <f t="shared" si="471"/>
        <v>0</v>
      </c>
      <c r="LI69" s="63">
        <f t="shared" si="471"/>
        <v>0</v>
      </c>
      <c r="LJ69" s="63">
        <f t="shared" si="471"/>
        <v>0</v>
      </c>
      <c r="LK69" s="63">
        <f t="shared" si="471"/>
        <v>0</v>
      </c>
      <c r="LL69" s="63">
        <f t="shared" si="471"/>
        <v>0</v>
      </c>
      <c r="LM69" s="63">
        <f t="shared" si="471"/>
        <v>0</v>
      </c>
      <c r="LN69" s="63">
        <f t="shared" si="471"/>
        <v>0</v>
      </c>
      <c r="LO69" s="63">
        <f t="shared" si="471"/>
        <v>0</v>
      </c>
      <c r="LP69" s="63">
        <f t="shared" si="471"/>
        <v>0</v>
      </c>
      <c r="LQ69" s="63">
        <f t="shared" si="471"/>
        <v>0</v>
      </c>
      <c r="LR69" s="63">
        <f t="shared" si="471"/>
        <v>0</v>
      </c>
      <c r="LS69" s="63">
        <f t="shared" si="471"/>
        <v>0</v>
      </c>
      <c r="LT69" s="63">
        <f t="shared" si="471"/>
        <v>0</v>
      </c>
      <c r="LU69" s="63">
        <f t="shared" si="471"/>
        <v>0</v>
      </c>
      <c r="LV69" s="63">
        <f t="shared" si="471"/>
        <v>0</v>
      </c>
      <c r="LW69" s="63">
        <f t="shared" si="471"/>
        <v>0</v>
      </c>
      <c r="LX69" s="63">
        <f t="shared" si="471"/>
        <v>0</v>
      </c>
      <c r="LY69" s="63">
        <f t="shared" si="471"/>
        <v>0</v>
      </c>
      <c r="LZ69" s="63">
        <f t="shared" si="471"/>
        <v>0</v>
      </c>
      <c r="MA69" s="63">
        <f t="shared" si="471"/>
        <v>0</v>
      </c>
      <c r="MB69" s="63">
        <f t="shared" si="471"/>
        <v>0</v>
      </c>
      <c r="MC69" s="63">
        <f t="shared" si="471"/>
        <v>0</v>
      </c>
      <c r="MD69" s="63">
        <f t="shared" si="471"/>
        <v>0</v>
      </c>
      <c r="ME69" s="63">
        <f t="shared" si="471"/>
        <v>0</v>
      </c>
      <c r="MF69" s="63">
        <f t="shared" si="471"/>
        <v>0</v>
      </c>
      <c r="MG69" s="63">
        <f t="shared" si="471"/>
        <v>0</v>
      </c>
      <c r="MH69" s="63">
        <f t="shared" si="471"/>
        <v>0</v>
      </c>
      <c r="MI69" s="63">
        <f t="shared" si="471"/>
        <v>0</v>
      </c>
      <c r="MJ69" s="63">
        <f t="shared" si="471"/>
        <v>0</v>
      </c>
      <c r="MK69" s="63">
        <f t="shared" si="471"/>
        <v>0</v>
      </c>
      <c r="ML69" s="63"/>
      <c r="MM69" s="63"/>
      <c r="MN69" s="63"/>
    </row>
    <row r="70" spans="1:352" x14ac:dyDescent="0.2">
      <c r="A70" s="51"/>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ML70" s="23"/>
      <c r="MM70" s="23"/>
      <c r="MN70" s="23"/>
    </row>
    <row r="71" spans="1:352" x14ac:dyDescent="0.2">
      <c r="A71" s="81" t="s">
        <v>44</v>
      </c>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ML71" s="23"/>
      <c r="MM71" s="23"/>
      <c r="MN71" s="23"/>
    </row>
    <row r="72" spans="1:352" x14ac:dyDescent="0.2">
      <c r="A72" s="60" t="s">
        <v>45</v>
      </c>
      <c r="B72" s="69">
        <f>'F22 Data'!B34</f>
        <v>2728417.1916561467</v>
      </c>
      <c r="C72" s="69">
        <f>'F22 Data'!C34</f>
        <v>2681161.9940562774</v>
      </c>
      <c r="D72" s="69">
        <f>'F22 Data'!D34</f>
        <v>0</v>
      </c>
      <c r="E72" s="69">
        <f>'F22 Data'!E34</f>
        <v>0</v>
      </c>
      <c r="F72" s="69">
        <f>'F22 Data'!F34</f>
        <v>0</v>
      </c>
      <c r="G72" s="69">
        <f>'F22 Data'!G34</f>
        <v>0</v>
      </c>
      <c r="H72" s="69">
        <f>'F22 Data'!H34</f>
        <v>0</v>
      </c>
      <c r="I72" s="69">
        <f>'F22 Data'!I34</f>
        <v>0</v>
      </c>
      <c r="J72" s="69">
        <f>'F22 Data'!J34</f>
        <v>0</v>
      </c>
      <c r="K72" s="69">
        <f>'F22 Data'!K34</f>
        <v>0</v>
      </c>
      <c r="L72" s="69">
        <f>'F22 Data'!L34</f>
        <v>2593271.2286586366</v>
      </c>
      <c r="M72" s="69">
        <f>'F22 Data'!M34</f>
        <v>2723837.9865232296</v>
      </c>
      <c r="N72" s="69">
        <f>'F22 Data'!N34</f>
        <v>2749119.3101782086</v>
      </c>
      <c r="O72" s="69">
        <f>'F22 Data'!O34</f>
        <v>2713956.5901315906</v>
      </c>
      <c r="P72" s="69">
        <f>'F22 Data'!P34</f>
        <v>0</v>
      </c>
      <c r="Q72" s="69">
        <f>'F22 Data'!Q34</f>
        <v>0</v>
      </c>
      <c r="R72" s="69">
        <f>'F22 Data'!R34</f>
        <v>0</v>
      </c>
      <c r="S72" s="69">
        <f>'F22 Data'!S34</f>
        <v>0</v>
      </c>
      <c r="T72" s="69">
        <f>'F22 Data'!T34</f>
        <v>0</v>
      </c>
      <c r="U72" s="69">
        <f>'F22 Data'!U34</f>
        <v>0</v>
      </c>
      <c r="V72" s="69">
        <f>'F22 Data'!V34</f>
        <v>0</v>
      </c>
      <c r="W72" s="69">
        <f>'F22 Data'!W34</f>
        <v>0</v>
      </c>
      <c r="X72" s="69">
        <f>'F22 Data'!X34</f>
        <v>2599055.8259675479</v>
      </c>
      <c r="Y72" s="69">
        <f>'F22 Data'!Y34</f>
        <v>2716149.5883922535</v>
      </c>
      <c r="Z72" s="69">
        <f>'F22 Data'!Z34</f>
        <v>2742651.960596994</v>
      </c>
      <c r="AA72" s="69">
        <f>'F22 Data'!AA34</f>
        <v>2721833.2493346161</v>
      </c>
      <c r="AB72" s="69">
        <f>'F22 Data'!AB34</f>
        <v>0</v>
      </c>
      <c r="AC72" s="69">
        <f>'F22 Data'!AC34</f>
        <v>0</v>
      </c>
      <c r="AD72" s="69">
        <f>'F22 Data'!AD34</f>
        <v>0</v>
      </c>
      <c r="AE72" s="69">
        <f>'F22 Data'!AE34</f>
        <v>0</v>
      </c>
      <c r="AF72" s="69">
        <f>'F22 Data'!AF34</f>
        <v>0</v>
      </c>
      <c r="AG72" s="69">
        <f>'F22 Data'!AG34</f>
        <v>0</v>
      </c>
      <c r="AH72" s="69">
        <f>'F22 Data'!AH34</f>
        <v>0</v>
      </c>
      <c r="AI72" s="69">
        <f>'F22 Data'!AI34</f>
        <v>0</v>
      </c>
      <c r="AJ72" s="69">
        <f>'F22 Data'!AJ34</f>
        <v>2609938.8321889304</v>
      </c>
      <c r="AK72" s="69">
        <f>'F22 Data'!AK34</f>
        <v>2725651.1467729239</v>
      </c>
      <c r="AL72" s="69">
        <f>'F22 Data'!AL34</f>
        <v>2758620.6625105902</v>
      </c>
      <c r="AM72" s="69">
        <f>'F22 Data'!AM34</f>
        <v>2737493.1989859636</v>
      </c>
      <c r="AN72" s="69">
        <f>'F22 Data'!AN34</f>
        <v>0</v>
      </c>
      <c r="AO72" s="69">
        <f>'F22 Data'!AO34</f>
        <v>0</v>
      </c>
      <c r="AP72" s="69">
        <f>'F22 Data'!AP34</f>
        <v>0</v>
      </c>
      <c r="AQ72" s="69">
        <f>'F22 Data'!AQ34</f>
        <v>0</v>
      </c>
      <c r="AR72" s="69">
        <f>'F22 Data'!AR34</f>
        <v>0</v>
      </c>
      <c r="AS72" s="69">
        <f>'F22 Data'!AS34</f>
        <v>0</v>
      </c>
      <c r="AT72" s="69">
        <f>'F22 Data'!AT34</f>
        <v>0</v>
      </c>
      <c r="AU72" s="69">
        <f>'F22 Data'!AU34</f>
        <v>0</v>
      </c>
      <c r="AV72" s="69">
        <f>'F22 Data'!AV34</f>
        <v>2623474.2043138165</v>
      </c>
      <c r="AW72" s="69">
        <f>'F22 Data'!AW34</f>
        <v>2739584.7412985405</v>
      </c>
      <c r="AX72" s="69">
        <f>'F22 Data'!AX34</f>
        <v>2772391.7296737861</v>
      </c>
      <c r="AY72" s="69">
        <f>'F22 Data'!AY34</f>
        <v>2750809.4200932062</v>
      </c>
      <c r="AZ72" s="69">
        <f>'F22 Data'!AZ34</f>
        <v>0</v>
      </c>
      <c r="BA72" s="69">
        <f>'F22 Data'!BA34</f>
        <v>0</v>
      </c>
      <c r="BB72" s="69">
        <f>'F22 Data'!BB34</f>
        <v>0</v>
      </c>
      <c r="BC72" s="69">
        <f>'F22 Data'!BC34</f>
        <v>0</v>
      </c>
      <c r="BD72" s="69">
        <f>'F22 Data'!BD34</f>
        <v>0</v>
      </c>
      <c r="BE72" s="69">
        <f>'F22 Data'!BE34</f>
        <v>0</v>
      </c>
      <c r="BF72" s="69">
        <f>'F22 Data'!BF34</f>
        <v>0</v>
      </c>
      <c r="BG72" s="69">
        <f>'F22 Data'!BG34</f>
        <v>0</v>
      </c>
      <c r="BH72" s="69">
        <f>'F22 Data'!BH34</f>
        <v>2634129.6994918045</v>
      </c>
      <c r="BI72" s="69">
        <f>'F22 Data'!BI34</f>
        <v>2750607.3618528233</v>
      </c>
      <c r="BJ72" s="69">
        <f>'F22 Data'!BJ34</f>
        <v>2783573.5456378399</v>
      </c>
      <c r="BK72" s="69">
        <f>'F22 Data'!BK34</f>
        <v>2761858.3882514974</v>
      </c>
      <c r="BL72" s="69">
        <f>'F22 Data'!BL34</f>
        <v>0</v>
      </c>
      <c r="BM72" s="69">
        <f>'F22 Data'!BM34</f>
        <v>0</v>
      </c>
      <c r="BN72" s="69">
        <f>'F22 Data'!BN34</f>
        <v>0</v>
      </c>
      <c r="BO72" s="69">
        <f>'F22 Data'!BO34</f>
        <v>0</v>
      </c>
      <c r="BP72" s="69">
        <f>'F22 Data'!BP34</f>
        <v>0</v>
      </c>
      <c r="BQ72" s="69">
        <f>'F22 Data'!BQ34</f>
        <v>0</v>
      </c>
      <c r="BR72" s="69">
        <f>'F22 Data'!BR34</f>
        <v>0</v>
      </c>
      <c r="BS72" s="69">
        <f>'F22 Data'!BS34</f>
        <v>0</v>
      </c>
      <c r="BT72" s="69">
        <f>'F22 Data'!BT34</f>
        <v>2645453.4208010421</v>
      </c>
      <c r="BU72" s="69">
        <f>'F22 Data'!BU34</f>
        <v>2762577.4825585927</v>
      </c>
      <c r="BV72" s="69">
        <f>'F22 Data'!BV34</f>
        <v>2795491.7716900394</v>
      </c>
      <c r="BW72" s="69">
        <f>'F22 Data'!BW34</f>
        <v>2773453.7261606688</v>
      </c>
      <c r="BX72" s="69">
        <f>'F22 Data'!BX34</f>
        <v>0</v>
      </c>
      <c r="BY72" s="69">
        <f>'F22 Data'!BY34</f>
        <v>0</v>
      </c>
      <c r="BZ72" s="69">
        <f>'F22 Data'!BZ34</f>
        <v>0</v>
      </c>
      <c r="CA72" s="69">
        <f>'F22 Data'!CA34</f>
        <v>0</v>
      </c>
      <c r="CB72" s="69">
        <f>'F22 Data'!CB34</f>
        <v>0</v>
      </c>
      <c r="CC72" s="69">
        <f>'F22 Data'!CC34</f>
        <v>0</v>
      </c>
      <c r="CD72" s="69">
        <f>'F22 Data'!CD34</f>
        <v>0</v>
      </c>
      <c r="CE72" s="69">
        <f>'F22 Data'!CE34</f>
        <v>0</v>
      </c>
      <c r="CF72" s="69">
        <f>'F22 Data'!CF34</f>
        <v>2655502.9823627379</v>
      </c>
      <c r="CG72" s="69">
        <f>'F22 Data'!CG34</f>
        <v>2773032.4019977413</v>
      </c>
      <c r="CH72" s="69">
        <f>'F22 Data'!CH34</f>
        <v>2806412.5258833179</v>
      </c>
      <c r="CI72" s="69">
        <f>'F22 Data'!CI34</f>
        <v>2784584.6372950366</v>
      </c>
      <c r="CJ72" s="69">
        <f>'F22 Data'!CJ34</f>
        <v>0</v>
      </c>
      <c r="CK72" s="69">
        <f>'F22 Data'!CK34</f>
        <v>0</v>
      </c>
      <c r="CL72" s="69">
        <f>'F22 Data'!CL34</f>
        <v>0</v>
      </c>
      <c r="CM72" s="69">
        <f>'F22 Data'!CM34</f>
        <v>0</v>
      </c>
      <c r="CN72" s="69">
        <f>'F22 Data'!CN34</f>
        <v>0</v>
      </c>
      <c r="CO72" s="69">
        <f>'F22 Data'!CO34</f>
        <v>0</v>
      </c>
      <c r="CP72" s="69">
        <f>'F22 Data'!CP34</f>
        <v>0</v>
      </c>
      <c r="CQ72" s="69">
        <f>'F22 Data'!CQ34</f>
        <v>0</v>
      </c>
      <c r="CR72" s="69">
        <f>'F22 Data'!CR34</f>
        <v>2669789.5368430889</v>
      </c>
      <c r="CS72" s="69">
        <f>'F22 Data'!CS34</f>
        <v>2788234.3721957346</v>
      </c>
      <c r="CT72" s="69">
        <f>'F22 Data'!CT34</f>
        <v>2821476.5358652351</v>
      </c>
      <c r="CU72" s="69">
        <f>'F22 Data'!CU34</f>
        <v>2799255.6892324649</v>
      </c>
      <c r="CV72" s="69">
        <f>'F22 Data'!CV34</f>
        <v>0</v>
      </c>
      <c r="CW72" s="69">
        <f>'F22 Data'!CW34</f>
        <v>0</v>
      </c>
      <c r="CX72" s="69">
        <f>'F22 Data'!CX34</f>
        <v>0</v>
      </c>
      <c r="CY72" s="69">
        <f>'F22 Data'!CY34</f>
        <v>0</v>
      </c>
      <c r="CZ72" s="69">
        <f>'F22 Data'!CZ34</f>
        <v>0</v>
      </c>
      <c r="DA72" s="69">
        <f>'F22 Data'!DA34</f>
        <v>0</v>
      </c>
      <c r="DB72" s="69">
        <f>'F22 Data'!DB34</f>
        <v>0</v>
      </c>
      <c r="DC72" s="69">
        <f>'F22 Data'!DC34</f>
        <v>0</v>
      </c>
      <c r="DD72" s="69">
        <f>'F22 Data'!DD34</f>
        <v>2682161.6002643458</v>
      </c>
      <c r="DE72" s="69">
        <f>'F22 Data'!DE34</f>
        <v>2800941.0438097804</v>
      </c>
      <c r="DF72" s="69">
        <f>'F22 Data'!DF34</f>
        <v>2834223.8884268408</v>
      </c>
      <c r="DG72" s="69">
        <f>'F22 Data'!DG34</f>
        <v>2811777.6213077884</v>
      </c>
      <c r="DH72" s="69">
        <f>'F22 Data'!DH34</f>
        <v>0</v>
      </c>
      <c r="DI72" s="69">
        <f>'F22 Data'!DI34</f>
        <v>0</v>
      </c>
      <c r="DJ72" s="69">
        <f>'F22 Data'!DJ34</f>
        <v>0</v>
      </c>
      <c r="DK72" s="69">
        <f>'F22 Data'!DK34</f>
        <v>0</v>
      </c>
      <c r="DL72" s="69">
        <f>'F22 Data'!DL34</f>
        <v>0</v>
      </c>
      <c r="DM72" s="69">
        <f>'F22 Data'!DM34</f>
        <v>0</v>
      </c>
      <c r="DN72" s="69">
        <f>'F22 Data'!DN34</f>
        <v>0</v>
      </c>
      <c r="DO72" s="69">
        <f>'F22 Data'!DO34</f>
        <v>0</v>
      </c>
      <c r="DP72" s="69">
        <f>'F22 Data'!DP34</f>
        <v>2693951.8515814026</v>
      </c>
      <c r="DQ72" s="69">
        <f>'F22 Data'!DQ34</f>
        <v>2813260.7214698535</v>
      </c>
      <c r="DR72" s="69">
        <f>'F22 Data'!DR34</f>
        <v>2846324.6055275616</v>
      </c>
      <c r="DS72" s="69">
        <f>'F22 Data'!DS34</f>
        <v>2823384.6762211956</v>
      </c>
      <c r="DT72" s="69">
        <f>'F22 Data'!DT34</f>
        <v>0</v>
      </c>
      <c r="DU72" s="69">
        <f>'F22 Data'!DU34</f>
        <v>0</v>
      </c>
      <c r="DV72" s="69">
        <f>'F22 Data'!DV34</f>
        <v>0</v>
      </c>
      <c r="DW72" s="69">
        <f>'F22 Data'!DW34</f>
        <v>0</v>
      </c>
      <c r="DX72" s="69">
        <f>'F22 Data'!DX34</f>
        <v>0</v>
      </c>
      <c r="DY72" s="69">
        <f>'F22 Data'!DY34</f>
        <v>0</v>
      </c>
      <c r="DZ72" s="69">
        <f>'F22 Data'!DZ34</f>
        <v>0</v>
      </c>
      <c r="EA72" s="69">
        <f>'F22 Data'!EA34</f>
        <v>0</v>
      </c>
      <c r="EB72" s="69">
        <f>'F22 Data'!EB34</f>
        <v>2702456.8520584479</v>
      </c>
      <c r="EC72" s="69">
        <f>'F22 Data'!EC34</f>
        <v>2822049.8667275286</v>
      </c>
      <c r="ED72" s="69">
        <f>'F22 Data'!ED34</f>
        <v>2855557.2733180583</v>
      </c>
      <c r="EE72" s="69">
        <f>'F22 Data'!EE34</f>
        <v>2832782.0734084737</v>
      </c>
      <c r="EF72" s="69">
        <f>'F22 Data'!EF34</f>
        <v>0</v>
      </c>
      <c r="EG72" s="69">
        <f>'F22 Data'!EG34</f>
        <v>0</v>
      </c>
      <c r="EH72" s="69">
        <f>'F22 Data'!EH34</f>
        <v>0</v>
      </c>
      <c r="EI72" s="69">
        <f>'F22 Data'!EI34</f>
        <v>0</v>
      </c>
      <c r="EJ72" s="69">
        <f>'F22 Data'!EJ34</f>
        <v>0</v>
      </c>
      <c r="EK72" s="69">
        <f>'F22 Data'!EK34</f>
        <v>0</v>
      </c>
      <c r="EL72" s="69">
        <f>'F22 Data'!EL34</f>
        <v>0</v>
      </c>
      <c r="EM72" s="69">
        <f>'F22 Data'!EM34</f>
        <v>0</v>
      </c>
      <c r="EN72" s="69">
        <f>'F22 Data'!EN34</f>
        <v>2714734.7415984436</v>
      </c>
      <c r="EO72" s="69">
        <f>'F22 Data'!EO34</f>
        <v>2835240.2401721193</v>
      </c>
      <c r="EP72" s="69">
        <f>'F22 Data'!EP34</f>
        <v>2868595.1393897529</v>
      </c>
      <c r="EQ72" s="69">
        <f>'F22 Data'!EQ34</f>
        <v>2845403.5514764152</v>
      </c>
      <c r="ER72" s="69">
        <f>'F22 Data'!ER34</f>
        <v>0</v>
      </c>
      <c r="ES72" s="69">
        <f>'F22 Data'!ES34</f>
        <v>0</v>
      </c>
      <c r="ET72" s="69">
        <f>'F22 Data'!ET34</f>
        <v>0</v>
      </c>
      <c r="EU72" s="69">
        <f>'F22 Data'!EU34</f>
        <v>0</v>
      </c>
      <c r="EV72" s="69">
        <f>'F22 Data'!EV34</f>
        <v>0</v>
      </c>
      <c r="EW72" s="69">
        <f>'F22 Data'!EW34</f>
        <v>0</v>
      </c>
      <c r="EX72" s="69">
        <f>'F22 Data'!EX34</f>
        <v>0</v>
      </c>
      <c r="EY72" s="69">
        <f>'F22 Data'!EY34</f>
        <v>0</v>
      </c>
      <c r="EZ72" s="69">
        <f>'F22 Data'!EZ34</f>
        <v>2724923.8916311678</v>
      </c>
      <c r="FA72" s="69">
        <f>'F22 Data'!FA34</f>
        <v>2845730.703089769</v>
      </c>
      <c r="FB72" s="69">
        <f>'F22 Data'!FB34</f>
        <v>2879095.5971085629</v>
      </c>
      <c r="FC72" s="69">
        <f>'F22 Data'!FC34</f>
        <v>2855657.3173044245</v>
      </c>
      <c r="FD72" s="69">
        <f>'F22 Data'!FD34</f>
        <v>0</v>
      </c>
      <c r="FE72" s="69">
        <f>'F22 Data'!FE34</f>
        <v>0</v>
      </c>
      <c r="FF72" s="69">
        <f>'F22 Data'!FF34</f>
        <v>0</v>
      </c>
      <c r="FG72" s="69">
        <f>'F22 Data'!FG34</f>
        <v>0</v>
      </c>
      <c r="FH72" s="69">
        <f>'F22 Data'!FH34</f>
        <v>0</v>
      </c>
      <c r="FI72" s="69">
        <f>'F22 Data'!FI34</f>
        <v>0</v>
      </c>
      <c r="FJ72" s="69">
        <f>'F22 Data'!FJ34</f>
        <v>0</v>
      </c>
      <c r="FK72" s="69">
        <f>'F22 Data'!FK34</f>
        <v>0</v>
      </c>
      <c r="FL72" s="69">
        <f>'F22 Data'!FL34</f>
        <v>2734202.9854429062</v>
      </c>
      <c r="FM72" s="69">
        <f>'F22 Data'!FM34</f>
        <v>2855496.9292446361</v>
      </c>
      <c r="FN72" s="69">
        <f>'F22 Data'!FN34</f>
        <v>2888697.8896199833</v>
      </c>
      <c r="FO72" s="69">
        <f>'F22 Data'!FO34</f>
        <v>2864827.1042451696</v>
      </c>
      <c r="FP72" s="69">
        <f>'F22 Data'!FP34</f>
        <v>0</v>
      </c>
      <c r="FQ72" s="69">
        <f>'F22 Data'!FQ34</f>
        <v>0</v>
      </c>
      <c r="FR72" s="69">
        <f>'F22 Data'!FR34</f>
        <v>0</v>
      </c>
      <c r="FS72" s="69">
        <f>'F22 Data'!FS34</f>
        <v>0</v>
      </c>
      <c r="FT72" s="69">
        <f>'F22 Data'!FT34</f>
        <v>0</v>
      </c>
      <c r="FU72" s="69">
        <f>'F22 Data'!FU34</f>
        <v>0</v>
      </c>
      <c r="FV72" s="69">
        <f>'F22 Data'!FV34</f>
        <v>0</v>
      </c>
      <c r="FW72" s="69">
        <f>'F22 Data'!FW34</f>
        <v>0</v>
      </c>
      <c r="FX72" s="69">
        <f>'F22 Data'!FX34</f>
        <v>2740787.2218155465</v>
      </c>
      <c r="FY72" s="69">
        <f>'F22 Data'!FY34</f>
        <v>2862413.1437969808</v>
      </c>
      <c r="FZ72" s="69">
        <f>'F22 Data'!FZ34</f>
        <v>2896030.2764155227</v>
      </c>
      <c r="GA72" s="69">
        <f>'F22 Data'!GA34</f>
        <v>2872297.1732849977</v>
      </c>
      <c r="GB72" s="69">
        <f>'F22 Data'!GB34</f>
        <v>0</v>
      </c>
      <c r="GC72" s="69">
        <f>'F22 Data'!GC34</f>
        <v>0</v>
      </c>
      <c r="GD72" s="69">
        <f>'F22 Data'!GD34</f>
        <v>0</v>
      </c>
      <c r="GE72" s="69">
        <f>'F22 Data'!GE34</f>
        <v>0</v>
      </c>
      <c r="GF72" s="69">
        <f>'F22 Data'!GF34</f>
        <v>0</v>
      </c>
      <c r="GG72" s="69">
        <f>'F22 Data'!GG34</f>
        <v>0</v>
      </c>
      <c r="GH72" s="69">
        <f>'F22 Data'!GH34</f>
        <v>0</v>
      </c>
      <c r="GI72" s="69">
        <f>'F22 Data'!GI34</f>
        <v>0</v>
      </c>
      <c r="GJ72" s="69">
        <f>'F22 Data'!GJ34</f>
        <v>2750845.957378584</v>
      </c>
      <c r="GK72" s="69">
        <f>'F22 Data'!GK34</f>
        <v>2873405.2614685078</v>
      </c>
      <c r="GL72" s="69">
        <f>'F22 Data'!GL34</f>
        <v>2906927.9181518075</v>
      </c>
      <c r="GM72" s="69">
        <f>'F22 Data'!GM34</f>
        <v>2882809.9383326094</v>
      </c>
      <c r="GN72" s="69">
        <f>'F22 Data'!GN34</f>
        <v>0</v>
      </c>
      <c r="GO72" s="69">
        <f>'F22 Data'!GO34</f>
        <v>0</v>
      </c>
      <c r="GP72" s="69">
        <f>'F22 Data'!GP34</f>
        <v>0</v>
      </c>
      <c r="GQ72" s="69">
        <f>'F22 Data'!GQ34</f>
        <v>0</v>
      </c>
      <c r="GR72" s="69">
        <f>'F22 Data'!GR34</f>
        <v>0</v>
      </c>
      <c r="GS72" s="69">
        <f>'F22 Data'!GS34</f>
        <v>0</v>
      </c>
      <c r="GT72" s="69">
        <f>'F22 Data'!GT34</f>
        <v>0</v>
      </c>
      <c r="GU72" s="69">
        <f>'F22 Data'!GU34</f>
        <v>0</v>
      </c>
      <c r="GV72" s="69">
        <f>'F22 Data'!GV34</f>
        <v>2759325.235212096</v>
      </c>
      <c r="GW72" s="69">
        <f>'F22 Data'!GW34</f>
        <v>2882308.1560796374</v>
      </c>
      <c r="GX72" s="69">
        <f>'F22 Data'!GX34</f>
        <v>2915890.8764169849</v>
      </c>
      <c r="GY72" s="69">
        <f>'F22 Data'!GY34</f>
        <v>2891542.9370016395</v>
      </c>
      <c r="GZ72" s="69">
        <f>'F22 Data'!GZ34</f>
        <v>0</v>
      </c>
      <c r="HA72" s="69">
        <f>'F22 Data'!HA34</f>
        <v>0</v>
      </c>
      <c r="HB72" s="69">
        <f>'F22 Data'!HB34</f>
        <v>0</v>
      </c>
      <c r="HC72" s="69">
        <f>'F22 Data'!HC34</f>
        <v>0</v>
      </c>
      <c r="HD72" s="69">
        <f>'F22 Data'!HD34</f>
        <v>0</v>
      </c>
      <c r="HE72" s="69">
        <f>'F22 Data'!HE34</f>
        <v>0</v>
      </c>
      <c r="HF72" s="69">
        <f>'F22 Data'!HF34</f>
        <v>0</v>
      </c>
      <c r="HG72" s="69">
        <f>'F22 Data'!HG34</f>
        <v>0</v>
      </c>
      <c r="HH72" s="69">
        <f>'F22 Data'!HH34</f>
        <v>2767426.4763241201</v>
      </c>
      <c r="HI72" s="69">
        <f>'F22 Data'!HI34</f>
        <v>2890975.7695402252</v>
      </c>
      <c r="HJ72" s="69">
        <f>'F22 Data'!HJ34</f>
        <v>2924410.412704125</v>
      </c>
      <c r="HK72" s="69">
        <f>'F22 Data'!HK34</f>
        <v>2899631.1622688645</v>
      </c>
      <c r="HL72" s="69">
        <f>'F22 Data'!HL34</f>
        <v>0</v>
      </c>
      <c r="HM72" s="69">
        <f>'F22 Data'!HM34</f>
        <v>0</v>
      </c>
      <c r="HN72" s="69">
        <f>'F22 Data'!HN34</f>
        <v>0</v>
      </c>
      <c r="HO72" s="69">
        <f>'F22 Data'!HO34</f>
        <v>0</v>
      </c>
      <c r="HP72" s="69">
        <f>'F22 Data'!HP34</f>
        <v>0</v>
      </c>
      <c r="HQ72" s="69">
        <f>'F22 Data'!HQ34</f>
        <v>0</v>
      </c>
      <c r="HR72" s="69">
        <f>'F22 Data'!HR34</f>
        <v>0</v>
      </c>
      <c r="HS72" s="69">
        <f>'F22 Data'!HS34</f>
        <v>0</v>
      </c>
      <c r="HT72" s="69">
        <f>'F22 Data'!HT34</f>
        <v>2773047.2298834529</v>
      </c>
      <c r="HU72" s="69">
        <f>'F22 Data'!HU34</f>
        <v>2896933.8859113613</v>
      </c>
      <c r="HV72" s="69">
        <f>'F22 Data'!HV34</f>
        <v>2930855.1538006207</v>
      </c>
      <c r="HW72" s="69">
        <f>'F22 Data'!HW34</f>
        <v>2906290.1951296707</v>
      </c>
      <c r="HX72" s="69">
        <f>'F22 Data'!HX34</f>
        <v>0</v>
      </c>
      <c r="HY72" s="69">
        <f>'F22 Data'!HY34</f>
        <v>0</v>
      </c>
      <c r="HZ72" s="69">
        <f>'F22 Data'!HZ34</f>
        <v>0</v>
      </c>
      <c r="IA72" s="69">
        <f>'F22 Data'!IA34</f>
        <v>0</v>
      </c>
      <c r="IB72" s="69">
        <f>'F22 Data'!IB34</f>
        <v>0</v>
      </c>
      <c r="IC72" s="69">
        <f>'F22 Data'!IC34</f>
        <v>0</v>
      </c>
      <c r="ID72" s="69">
        <f>'F22 Data'!ID34</f>
        <v>0</v>
      </c>
      <c r="IE72" s="69">
        <f>'F22 Data'!IE34</f>
        <v>0</v>
      </c>
      <c r="IF72" s="69">
        <f>'F22 Data'!IF34</f>
        <v>2782976.9962309501</v>
      </c>
      <c r="IG72" s="69">
        <f>'F22 Data'!IG34</f>
        <v>2907832.0319875721</v>
      </c>
      <c r="IH72" s="69">
        <f>'F22 Data'!IH34</f>
        <v>2941640.9625958614</v>
      </c>
      <c r="II72" s="69">
        <f>'F22 Data'!II34</f>
        <v>2916691.2330464474</v>
      </c>
      <c r="IJ72" s="69">
        <f>'F22 Data'!IJ34</f>
        <v>0</v>
      </c>
      <c r="IK72" s="69">
        <f>'F22 Data'!IK34</f>
        <v>0</v>
      </c>
      <c r="IL72" s="69">
        <f>'F22 Data'!IL34</f>
        <v>0</v>
      </c>
      <c r="IM72" s="69">
        <f>'F22 Data'!IM34</f>
        <v>0</v>
      </c>
      <c r="IN72" s="69">
        <f>'F22 Data'!IN34</f>
        <v>0</v>
      </c>
      <c r="IO72" s="69">
        <f>'F22 Data'!IO34</f>
        <v>0</v>
      </c>
      <c r="IP72" s="69">
        <f>'F22 Data'!IP34</f>
        <v>0</v>
      </c>
      <c r="IQ72" s="69">
        <f>'F22 Data'!IQ34</f>
        <v>0</v>
      </c>
      <c r="IR72" s="69">
        <f>'F22 Data'!IR34</f>
        <v>2791254.2741356795</v>
      </c>
      <c r="IS72" s="69">
        <f>'F22 Data'!IS34</f>
        <v>2916485.4149016733</v>
      </c>
      <c r="IT72" s="69">
        <f>'F22 Data'!IT34</f>
        <v>2950329.5544046774</v>
      </c>
      <c r="IU72" s="69">
        <f>'F22 Data'!IU34</f>
        <v>2925139.2947647991</v>
      </c>
      <c r="IV72" s="69">
        <f>'F22 Data'!IV34</f>
        <v>0</v>
      </c>
      <c r="IW72" s="69">
        <f>'F22 Data'!IW34</f>
        <v>0</v>
      </c>
      <c r="IX72" s="69">
        <f>'F22 Data'!IX34</f>
        <v>0</v>
      </c>
      <c r="IY72" s="69">
        <f>'F22 Data'!IY34</f>
        <v>0</v>
      </c>
      <c r="IZ72" s="69">
        <f>'F22 Data'!IZ34</f>
        <v>0</v>
      </c>
      <c r="JA72" s="69">
        <f>'F22 Data'!JA34</f>
        <v>0</v>
      </c>
      <c r="JB72" s="69">
        <f>'F22 Data'!JB34</f>
        <v>0</v>
      </c>
      <c r="JC72" s="69">
        <f>'F22 Data'!JC34</f>
        <v>0</v>
      </c>
      <c r="JD72" s="69">
        <f>'F22 Data'!JD34</f>
        <v>2798888.0485970932</v>
      </c>
      <c r="JE72" s="69">
        <f>'F22 Data'!JE34</f>
        <v>2924653.26295882</v>
      </c>
      <c r="JF72" s="69">
        <f>'F22 Data'!JF34</f>
        <v>2958373.7663377877</v>
      </c>
      <c r="JG72" s="69">
        <f>'F22 Data'!JG34</f>
        <v>2932779.2351404247</v>
      </c>
      <c r="JH72" s="69">
        <f>'F22 Data'!JH34</f>
        <v>0</v>
      </c>
      <c r="JI72" s="69">
        <f>'F22 Data'!JI34</f>
        <v>0</v>
      </c>
      <c r="JJ72" s="69">
        <f>'F22 Data'!JJ34</f>
        <v>0</v>
      </c>
      <c r="JK72" s="69">
        <f>'F22 Data'!JK34</f>
        <v>0</v>
      </c>
      <c r="JL72" s="69">
        <f>'F22 Data'!JL34</f>
        <v>0</v>
      </c>
      <c r="JM72" s="69">
        <f>'F22 Data'!JM34</f>
        <v>0</v>
      </c>
      <c r="JN72" s="69">
        <f>'F22 Data'!JN34</f>
        <v>0</v>
      </c>
      <c r="JO72" s="69">
        <f>'F22 Data'!JO34</f>
        <v>0</v>
      </c>
      <c r="JP72" s="69">
        <f>'F22 Data'!JP34</f>
        <v>2804275.2601301302</v>
      </c>
      <c r="JQ72" s="69">
        <f>'F22 Data'!JQ34</f>
        <v>2930412.8513838663</v>
      </c>
      <c r="JR72" s="69">
        <f>'F22 Data'!JR34</f>
        <v>2964613.292774186</v>
      </c>
      <c r="JS72" s="69">
        <f>'F22 Data'!JS34</f>
        <v>2939220.4629593422</v>
      </c>
      <c r="JT72" s="69">
        <f>'F22 Data'!JT34</f>
        <v>0</v>
      </c>
      <c r="JU72" s="69">
        <f>'F22 Data'!JU34</f>
        <v>0</v>
      </c>
      <c r="JV72" s="69">
        <f>'F22 Data'!JV34</f>
        <v>0</v>
      </c>
      <c r="JW72" s="69">
        <f>'F22 Data'!JW34</f>
        <v>0</v>
      </c>
      <c r="JX72" s="69">
        <f>'F22 Data'!JX34</f>
        <v>0</v>
      </c>
      <c r="JY72" s="69">
        <f>'F22 Data'!JY34</f>
        <v>0</v>
      </c>
      <c r="JZ72" s="69">
        <f>'F22 Data'!JZ34</f>
        <v>0</v>
      </c>
      <c r="KA72" s="69">
        <f>'F22 Data'!KA34</f>
        <v>0</v>
      </c>
      <c r="KB72" s="69">
        <f>'F22 Data'!KB34</f>
        <v>2813907.135067848</v>
      </c>
      <c r="KC72" s="69">
        <f>'F22 Data'!KC34</f>
        <v>2941013.334225974</v>
      </c>
      <c r="KD72" s="69">
        <f>'F22 Data'!KD34</f>
        <v>2975065.9244947326</v>
      </c>
      <c r="KE72" s="69">
        <f>'F22 Data'!KE34</f>
        <v>2949248.620094093</v>
      </c>
      <c r="KF72" s="69">
        <f>'F22 Data'!KF34</f>
        <v>0</v>
      </c>
      <c r="KG72" s="69">
        <f>'F22 Data'!KG34</f>
        <v>0</v>
      </c>
      <c r="KH72" s="69">
        <f>'F22 Data'!KH34</f>
        <v>0</v>
      </c>
      <c r="KI72" s="69">
        <f>'F22 Data'!KI34</f>
        <v>0</v>
      </c>
      <c r="KJ72" s="69">
        <f>'F22 Data'!KJ34</f>
        <v>0</v>
      </c>
      <c r="KK72" s="69">
        <f>'F22 Data'!KK34</f>
        <v>0</v>
      </c>
      <c r="KL72" s="69">
        <f>'F22 Data'!KL34</f>
        <v>0</v>
      </c>
      <c r="KM72" s="69">
        <f>'F22 Data'!KM34</f>
        <v>0</v>
      </c>
      <c r="KN72" s="69">
        <f>'F22 Data'!KN34</f>
        <v>2821481.6854963833</v>
      </c>
      <c r="KO72" s="69">
        <f>'F22 Data'!KO34</f>
        <v>2948928.3244079896</v>
      </c>
      <c r="KP72" s="69">
        <f>'F22 Data'!KP34</f>
        <v>2982935.6048081047</v>
      </c>
      <c r="KQ72" s="69">
        <f>'F22 Data'!KQ34</f>
        <v>2956795.4093808276</v>
      </c>
      <c r="KR72" s="69">
        <f>'F22 Data'!KR34</f>
        <v>0</v>
      </c>
      <c r="KS72" s="69">
        <f>'F22 Data'!KS34</f>
        <v>0</v>
      </c>
      <c r="KT72" s="69">
        <f>'F22 Data'!KT34</f>
        <v>0</v>
      </c>
      <c r="KU72" s="69">
        <f>'F22 Data'!KU34</f>
        <v>0</v>
      </c>
      <c r="KV72" s="69">
        <f>'F22 Data'!KV34</f>
        <v>0</v>
      </c>
      <c r="KW72" s="69">
        <f>'F22 Data'!KW34</f>
        <v>0</v>
      </c>
      <c r="KX72" s="69">
        <f>'F22 Data'!KX34</f>
        <v>0</v>
      </c>
      <c r="KY72" s="69">
        <f>'F22 Data'!KY34</f>
        <v>0</v>
      </c>
      <c r="KZ72" s="69">
        <f>'F22 Data'!KZ34</f>
        <v>2827467.8405379388</v>
      </c>
      <c r="LA72" s="69">
        <f>'F22 Data'!LA34</f>
        <v>2955385.7990361368</v>
      </c>
      <c r="LB72" s="69">
        <f>'F22 Data'!LB34</f>
        <v>2989225.3001962355</v>
      </c>
      <c r="LC72" s="69">
        <f>'F22 Data'!LC34</f>
        <v>2962627.2275693459</v>
      </c>
      <c r="LD72" s="69">
        <f>'F22 Data'!LD34</f>
        <v>0</v>
      </c>
      <c r="LE72" s="69">
        <f>'F22 Data'!LE34</f>
        <v>0</v>
      </c>
      <c r="LF72" s="69">
        <f>'F22 Data'!LF34</f>
        <v>0</v>
      </c>
      <c r="LG72" s="69">
        <f>'F22 Data'!LG34</f>
        <v>0</v>
      </c>
      <c r="LH72" s="69">
        <f>'F22 Data'!LH34</f>
        <v>0</v>
      </c>
      <c r="LI72" s="69">
        <f>'F22 Data'!LI34</f>
        <v>0</v>
      </c>
      <c r="LJ72" s="69">
        <f>'F22 Data'!LJ34</f>
        <v>0</v>
      </c>
      <c r="LK72" s="69">
        <f>'F22 Data'!LK34</f>
        <v>0</v>
      </c>
      <c r="LL72" s="69">
        <f>'F22 Data'!LL34</f>
        <v>2830609.2690592632</v>
      </c>
      <c r="LM72" s="69">
        <f>'F22 Data'!LM34</f>
        <v>2958875.9520765198</v>
      </c>
      <c r="LN72" s="69">
        <f>'F22 Data'!LN34</f>
        <v>2993138.2831500946</v>
      </c>
      <c r="LO72" s="69">
        <f>'F22 Data'!LO34</f>
        <v>2966672.8666702653</v>
      </c>
      <c r="LP72" s="69">
        <f>'F22 Data'!LP34</f>
        <v>0</v>
      </c>
      <c r="LQ72" s="69">
        <f>'F22 Data'!LQ34</f>
        <v>0</v>
      </c>
      <c r="LR72" s="69">
        <f>'F22 Data'!LR34</f>
        <v>0</v>
      </c>
      <c r="LS72" s="69">
        <f>'F22 Data'!LS34</f>
        <v>0</v>
      </c>
      <c r="LT72" s="69">
        <f>'F22 Data'!LT34</f>
        <v>0</v>
      </c>
      <c r="LU72" s="69">
        <f>'F22 Data'!LU34</f>
        <v>0</v>
      </c>
      <c r="LV72" s="69">
        <f>'F22 Data'!LV34</f>
        <v>0</v>
      </c>
      <c r="LW72" s="69">
        <f>'F22 Data'!LW34</f>
        <v>0</v>
      </c>
      <c r="LX72" s="69">
        <f>'F22 Data'!LX34</f>
        <v>2837274.2445275374</v>
      </c>
      <c r="LY72" s="69">
        <f>'F22 Data'!LY34</f>
        <v>2966481.9765132805</v>
      </c>
      <c r="LZ72" s="69">
        <f>'F22 Data'!LZ34</f>
        <v>3000592.0034966161</v>
      </c>
      <c r="MA72" s="69">
        <f>'F22 Data'!MA34</f>
        <v>2973682.5447972678</v>
      </c>
      <c r="MB72" s="69">
        <f>'F22 Data'!MB34</f>
        <v>0</v>
      </c>
      <c r="MC72" s="69">
        <f>'F22 Data'!MC34</f>
        <v>0</v>
      </c>
      <c r="MD72" s="69">
        <f>'F22 Data'!MD34</f>
        <v>0</v>
      </c>
      <c r="ME72" s="69">
        <f>'F22 Data'!ME34</f>
        <v>0</v>
      </c>
      <c r="MF72" s="69">
        <f>'F22 Data'!MF34</f>
        <v>0</v>
      </c>
      <c r="MG72" s="69">
        <f>'F22 Data'!MG34</f>
        <v>0</v>
      </c>
      <c r="MH72" s="69">
        <f>'F22 Data'!MH34</f>
        <v>0</v>
      </c>
      <c r="MI72" s="69">
        <f>'F22 Data'!MI34</f>
        <v>0</v>
      </c>
      <c r="MJ72" s="69">
        <f>'F22 Data'!MJ34</f>
        <v>2841736.6443975703</v>
      </c>
      <c r="MK72" s="69">
        <f>'F22 Data'!MK34</f>
        <v>2971299.1883777231</v>
      </c>
      <c r="ML72" s="32"/>
      <c r="MM72" s="32"/>
      <c r="MN72" s="32"/>
    </row>
    <row r="73" spans="1:352" x14ac:dyDescent="0.2">
      <c r="A73" s="82" t="s">
        <v>62</v>
      </c>
      <c r="B73" s="70">
        <f t="shared" ref="B73:BC73" si="472">B63</f>
        <v>56885</v>
      </c>
      <c r="C73" s="70">
        <f t="shared" si="472"/>
        <v>56985</v>
      </c>
      <c r="D73" s="70">
        <f t="shared" si="472"/>
        <v>57082</v>
      </c>
      <c r="E73" s="70">
        <f t="shared" si="472"/>
        <v>57175</v>
      </c>
      <c r="F73" s="70">
        <f t="shared" si="472"/>
        <v>57233</v>
      </c>
      <c r="G73" s="70">
        <f t="shared" si="472"/>
        <v>57271</v>
      </c>
      <c r="H73" s="70">
        <f t="shared" si="472"/>
        <v>57290</v>
      </c>
      <c r="I73" s="70">
        <f t="shared" si="472"/>
        <v>57291</v>
      </c>
      <c r="J73" s="70">
        <f t="shared" si="472"/>
        <v>57319</v>
      </c>
      <c r="K73" s="70">
        <f t="shared" si="472"/>
        <v>57344</v>
      </c>
      <c r="L73" s="70">
        <f t="shared" si="472"/>
        <v>57364</v>
      </c>
      <c r="M73" s="70">
        <f t="shared" si="472"/>
        <v>57384</v>
      </c>
      <c r="N73" s="70">
        <f t="shared" si="472"/>
        <v>57432</v>
      </c>
      <c r="O73" s="70">
        <f t="shared" si="472"/>
        <v>57481</v>
      </c>
      <c r="P73" s="70">
        <f t="shared" si="472"/>
        <v>57528</v>
      </c>
      <c r="Q73" s="70">
        <f t="shared" si="472"/>
        <v>57572</v>
      </c>
      <c r="R73" s="70">
        <f t="shared" si="472"/>
        <v>57616</v>
      </c>
      <c r="S73" s="70">
        <f t="shared" si="472"/>
        <v>57657</v>
      </c>
      <c r="T73" s="70">
        <f t="shared" si="472"/>
        <v>57696</v>
      </c>
      <c r="U73" s="70">
        <f t="shared" si="472"/>
        <v>57733</v>
      </c>
      <c r="V73" s="70">
        <f t="shared" si="472"/>
        <v>57768</v>
      </c>
      <c r="W73" s="70">
        <f t="shared" si="472"/>
        <v>57804</v>
      </c>
      <c r="X73" s="70">
        <f t="shared" si="472"/>
        <v>57839</v>
      </c>
      <c r="Y73" s="70">
        <f t="shared" si="472"/>
        <v>57874</v>
      </c>
      <c r="Z73" s="70">
        <f t="shared" si="472"/>
        <v>57902</v>
      </c>
      <c r="AA73" s="70">
        <f t="shared" si="472"/>
        <v>57927</v>
      </c>
      <c r="AB73" s="70">
        <f t="shared" si="472"/>
        <v>57952</v>
      </c>
      <c r="AC73" s="70">
        <f t="shared" si="472"/>
        <v>57974</v>
      </c>
      <c r="AD73" s="70">
        <f t="shared" si="472"/>
        <v>57996</v>
      </c>
      <c r="AE73" s="70">
        <f t="shared" si="472"/>
        <v>58017</v>
      </c>
      <c r="AF73" s="70">
        <f t="shared" si="472"/>
        <v>58035</v>
      </c>
      <c r="AG73" s="70">
        <f t="shared" si="472"/>
        <v>58051</v>
      </c>
      <c r="AH73" s="70">
        <f t="shared" si="472"/>
        <v>58067</v>
      </c>
      <c r="AI73" s="70">
        <f t="shared" si="472"/>
        <v>58080</v>
      </c>
      <c r="AJ73" s="70">
        <f t="shared" si="472"/>
        <v>58093</v>
      </c>
      <c r="AK73" s="70">
        <f t="shared" si="472"/>
        <v>58105</v>
      </c>
      <c r="AL73" s="70">
        <f t="shared" si="472"/>
        <v>58115</v>
      </c>
      <c r="AM73" s="70">
        <f t="shared" si="472"/>
        <v>58125</v>
      </c>
      <c r="AN73" s="70">
        <f t="shared" si="472"/>
        <v>58134</v>
      </c>
      <c r="AO73" s="70">
        <f t="shared" si="472"/>
        <v>58143</v>
      </c>
      <c r="AP73" s="70">
        <f t="shared" si="472"/>
        <v>58152</v>
      </c>
      <c r="AQ73" s="70">
        <f t="shared" si="472"/>
        <v>58161</v>
      </c>
      <c r="AR73" s="70">
        <f t="shared" si="472"/>
        <v>58171</v>
      </c>
      <c r="AS73" s="70">
        <f t="shared" si="472"/>
        <v>58180</v>
      </c>
      <c r="AT73" s="70">
        <f t="shared" si="472"/>
        <v>58190</v>
      </c>
      <c r="AU73" s="70">
        <f t="shared" si="472"/>
        <v>58199</v>
      </c>
      <c r="AV73" s="70">
        <f t="shared" si="472"/>
        <v>58210</v>
      </c>
      <c r="AW73" s="70">
        <f t="shared" si="472"/>
        <v>58220</v>
      </c>
      <c r="AX73" s="70">
        <f t="shared" si="472"/>
        <v>58231</v>
      </c>
      <c r="AY73" s="70">
        <f t="shared" si="472"/>
        <v>58243</v>
      </c>
      <c r="AZ73" s="70">
        <f t="shared" si="472"/>
        <v>58254</v>
      </c>
      <c r="BA73" s="70">
        <f t="shared" si="472"/>
        <v>58267</v>
      </c>
      <c r="BB73" s="70">
        <f t="shared" si="472"/>
        <v>58281</v>
      </c>
      <c r="BC73" s="70">
        <f t="shared" si="472"/>
        <v>58293</v>
      </c>
      <c r="BD73" s="70">
        <f t="shared" ref="BD73:DO73" si="473">BD63</f>
        <v>58306</v>
      </c>
      <c r="BE73" s="70">
        <f t="shared" si="473"/>
        <v>58318</v>
      </c>
      <c r="BF73" s="70">
        <f t="shared" si="473"/>
        <v>58331</v>
      </c>
      <c r="BG73" s="70">
        <f t="shared" si="473"/>
        <v>58345</v>
      </c>
      <c r="BH73" s="70">
        <f t="shared" si="473"/>
        <v>58357</v>
      </c>
      <c r="BI73" s="70">
        <f t="shared" si="473"/>
        <v>58370</v>
      </c>
      <c r="BJ73" s="70">
        <f t="shared" si="473"/>
        <v>58383</v>
      </c>
      <c r="BK73" s="70">
        <f t="shared" si="473"/>
        <v>58395</v>
      </c>
      <c r="BL73" s="70">
        <f t="shared" si="473"/>
        <v>58408</v>
      </c>
      <c r="BM73" s="70">
        <f t="shared" si="473"/>
        <v>58420</v>
      </c>
      <c r="BN73" s="70">
        <f t="shared" si="473"/>
        <v>58433</v>
      </c>
      <c r="BO73" s="70">
        <f t="shared" si="473"/>
        <v>58447</v>
      </c>
      <c r="BP73" s="70">
        <f t="shared" si="473"/>
        <v>58459</v>
      </c>
      <c r="BQ73" s="70">
        <f t="shared" si="473"/>
        <v>58473</v>
      </c>
      <c r="BR73" s="70">
        <f t="shared" si="473"/>
        <v>58485</v>
      </c>
      <c r="BS73" s="70">
        <f t="shared" si="473"/>
        <v>58499</v>
      </c>
      <c r="BT73" s="70">
        <f t="shared" si="473"/>
        <v>58513</v>
      </c>
      <c r="BU73" s="70">
        <f t="shared" si="473"/>
        <v>58527</v>
      </c>
      <c r="BV73" s="70">
        <f t="shared" si="473"/>
        <v>58544</v>
      </c>
      <c r="BW73" s="70">
        <f t="shared" si="473"/>
        <v>58559</v>
      </c>
      <c r="BX73" s="70">
        <f t="shared" si="473"/>
        <v>58576</v>
      </c>
      <c r="BY73" s="70">
        <f t="shared" si="473"/>
        <v>58592</v>
      </c>
      <c r="BZ73" s="70">
        <f t="shared" si="473"/>
        <v>58607</v>
      </c>
      <c r="CA73" s="70">
        <f t="shared" si="473"/>
        <v>58623</v>
      </c>
      <c r="CB73" s="70">
        <f t="shared" si="473"/>
        <v>58639</v>
      </c>
      <c r="CC73" s="70">
        <f t="shared" si="473"/>
        <v>58655</v>
      </c>
      <c r="CD73" s="70">
        <f t="shared" si="473"/>
        <v>58672</v>
      </c>
      <c r="CE73" s="70">
        <f t="shared" si="473"/>
        <v>58688</v>
      </c>
      <c r="CF73" s="70">
        <f t="shared" si="473"/>
        <v>58704</v>
      </c>
      <c r="CG73" s="70">
        <f t="shared" si="473"/>
        <v>58719</v>
      </c>
      <c r="CH73" s="70">
        <f t="shared" si="473"/>
        <v>58736</v>
      </c>
      <c r="CI73" s="70">
        <f t="shared" si="473"/>
        <v>58752</v>
      </c>
      <c r="CJ73" s="70">
        <f t="shared" si="473"/>
        <v>58768</v>
      </c>
      <c r="CK73" s="70">
        <f t="shared" si="473"/>
        <v>58784</v>
      </c>
      <c r="CL73" s="70">
        <f t="shared" si="473"/>
        <v>58800</v>
      </c>
      <c r="CM73" s="70">
        <f t="shared" si="473"/>
        <v>58815</v>
      </c>
      <c r="CN73" s="70">
        <f t="shared" si="473"/>
        <v>58831</v>
      </c>
      <c r="CO73" s="70">
        <f t="shared" si="473"/>
        <v>58846</v>
      </c>
      <c r="CP73" s="70">
        <f t="shared" si="473"/>
        <v>58862</v>
      </c>
      <c r="CQ73" s="70">
        <f t="shared" si="473"/>
        <v>58878</v>
      </c>
      <c r="CR73" s="70">
        <f t="shared" si="473"/>
        <v>58892</v>
      </c>
      <c r="CS73" s="70">
        <f t="shared" si="473"/>
        <v>58907</v>
      </c>
      <c r="CT73" s="70">
        <f t="shared" si="473"/>
        <v>58921</v>
      </c>
      <c r="CU73" s="70">
        <f t="shared" si="473"/>
        <v>58935</v>
      </c>
      <c r="CV73" s="70">
        <f t="shared" si="473"/>
        <v>58950</v>
      </c>
      <c r="CW73" s="70">
        <f t="shared" si="473"/>
        <v>58963</v>
      </c>
      <c r="CX73" s="70">
        <f t="shared" si="473"/>
        <v>58978</v>
      </c>
      <c r="CY73" s="70">
        <f t="shared" si="473"/>
        <v>58991</v>
      </c>
      <c r="CZ73" s="70">
        <f t="shared" si="473"/>
        <v>59005</v>
      </c>
      <c r="DA73" s="70">
        <f t="shared" si="473"/>
        <v>59019</v>
      </c>
      <c r="DB73" s="70">
        <f t="shared" si="473"/>
        <v>59032</v>
      </c>
      <c r="DC73" s="70">
        <f t="shared" si="473"/>
        <v>59047</v>
      </c>
      <c r="DD73" s="70">
        <f t="shared" si="473"/>
        <v>59061</v>
      </c>
      <c r="DE73" s="70">
        <f t="shared" si="473"/>
        <v>59075</v>
      </c>
      <c r="DF73" s="70">
        <f t="shared" si="473"/>
        <v>59090</v>
      </c>
      <c r="DG73" s="70">
        <f t="shared" si="473"/>
        <v>59104</v>
      </c>
      <c r="DH73" s="70">
        <f t="shared" si="473"/>
        <v>59118</v>
      </c>
      <c r="DI73" s="70">
        <f t="shared" si="473"/>
        <v>59131</v>
      </c>
      <c r="DJ73" s="70">
        <f t="shared" si="473"/>
        <v>59145</v>
      </c>
      <c r="DK73" s="70">
        <f t="shared" si="473"/>
        <v>59158</v>
      </c>
      <c r="DL73" s="70">
        <f t="shared" si="473"/>
        <v>59171</v>
      </c>
      <c r="DM73" s="70">
        <f t="shared" si="473"/>
        <v>59184</v>
      </c>
      <c r="DN73" s="70">
        <f t="shared" si="473"/>
        <v>59197</v>
      </c>
      <c r="DO73" s="70">
        <f t="shared" si="473"/>
        <v>59208</v>
      </c>
      <c r="DP73" s="70">
        <f t="shared" ref="DP73:GA73" si="474">DP63</f>
        <v>59219</v>
      </c>
      <c r="DQ73" s="70">
        <f t="shared" si="474"/>
        <v>59230</v>
      </c>
      <c r="DR73" s="70">
        <f t="shared" si="474"/>
        <v>59241</v>
      </c>
      <c r="DS73" s="70">
        <f t="shared" si="474"/>
        <v>59253</v>
      </c>
      <c r="DT73" s="70">
        <f t="shared" si="474"/>
        <v>59264</v>
      </c>
      <c r="DU73" s="70">
        <f t="shared" si="474"/>
        <v>59276</v>
      </c>
      <c r="DV73" s="70">
        <f t="shared" si="474"/>
        <v>59287</v>
      </c>
      <c r="DW73" s="70">
        <f t="shared" si="474"/>
        <v>59299</v>
      </c>
      <c r="DX73" s="70">
        <f t="shared" si="474"/>
        <v>59311</v>
      </c>
      <c r="DY73" s="70">
        <f t="shared" si="474"/>
        <v>59322</v>
      </c>
      <c r="DZ73" s="70">
        <f t="shared" si="474"/>
        <v>59335</v>
      </c>
      <c r="EA73" s="70">
        <f t="shared" si="474"/>
        <v>59348</v>
      </c>
      <c r="EB73" s="70">
        <f t="shared" si="474"/>
        <v>59362</v>
      </c>
      <c r="EC73" s="70">
        <f t="shared" si="474"/>
        <v>59376</v>
      </c>
      <c r="ED73" s="70">
        <f t="shared" si="474"/>
        <v>59389</v>
      </c>
      <c r="EE73" s="70">
        <f t="shared" si="474"/>
        <v>59402</v>
      </c>
      <c r="EF73" s="70">
        <f t="shared" si="474"/>
        <v>59415</v>
      </c>
      <c r="EG73" s="70">
        <f t="shared" si="474"/>
        <v>59428</v>
      </c>
      <c r="EH73" s="70">
        <f t="shared" si="474"/>
        <v>59442</v>
      </c>
      <c r="EI73" s="70">
        <f t="shared" si="474"/>
        <v>59455</v>
      </c>
      <c r="EJ73" s="70">
        <f t="shared" si="474"/>
        <v>59468</v>
      </c>
      <c r="EK73" s="70">
        <f t="shared" si="474"/>
        <v>59481</v>
      </c>
      <c r="EL73" s="70">
        <f t="shared" si="474"/>
        <v>59495</v>
      </c>
      <c r="EM73" s="70">
        <f t="shared" si="474"/>
        <v>59508</v>
      </c>
      <c r="EN73" s="70">
        <f t="shared" si="474"/>
        <v>59521</v>
      </c>
      <c r="EO73" s="70">
        <f t="shared" si="474"/>
        <v>59534</v>
      </c>
      <c r="EP73" s="70">
        <f t="shared" si="474"/>
        <v>59548</v>
      </c>
      <c r="EQ73" s="70">
        <f t="shared" si="474"/>
        <v>59560</v>
      </c>
      <c r="ER73" s="70">
        <f t="shared" si="474"/>
        <v>59574</v>
      </c>
      <c r="ES73" s="70">
        <f t="shared" si="474"/>
        <v>59585</v>
      </c>
      <c r="ET73" s="70">
        <f t="shared" si="474"/>
        <v>59597</v>
      </c>
      <c r="EU73" s="70">
        <f t="shared" si="474"/>
        <v>59609</v>
      </c>
      <c r="EV73" s="70">
        <f t="shared" si="474"/>
        <v>59620</v>
      </c>
      <c r="EW73" s="70">
        <f t="shared" si="474"/>
        <v>59632</v>
      </c>
      <c r="EX73" s="70">
        <f t="shared" si="474"/>
        <v>59643</v>
      </c>
      <c r="EY73" s="70">
        <f t="shared" si="474"/>
        <v>59655</v>
      </c>
      <c r="EZ73" s="70">
        <f t="shared" si="474"/>
        <v>59666</v>
      </c>
      <c r="FA73" s="70">
        <f t="shared" si="474"/>
        <v>59677</v>
      </c>
      <c r="FB73" s="70">
        <f t="shared" si="474"/>
        <v>59688</v>
      </c>
      <c r="FC73" s="70">
        <f t="shared" si="474"/>
        <v>59699</v>
      </c>
      <c r="FD73" s="70">
        <f t="shared" si="474"/>
        <v>59710</v>
      </c>
      <c r="FE73" s="70">
        <f t="shared" si="474"/>
        <v>59721</v>
      </c>
      <c r="FF73" s="70">
        <f t="shared" si="474"/>
        <v>59730</v>
      </c>
      <c r="FG73" s="70">
        <f t="shared" si="474"/>
        <v>59741</v>
      </c>
      <c r="FH73" s="70">
        <f t="shared" si="474"/>
        <v>59751</v>
      </c>
      <c r="FI73" s="70">
        <f t="shared" si="474"/>
        <v>59762</v>
      </c>
      <c r="FJ73" s="70">
        <f t="shared" si="474"/>
        <v>59773</v>
      </c>
      <c r="FK73" s="70">
        <f t="shared" si="474"/>
        <v>59783</v>
      </c>
      <c r="FL73" s="70">
        <f t="shared" si="474"/>
        <v>59793</v>
      </c>
      <c r="FM73" s="70">
        <f t="shared" si="474"/>
        <v>59802</v>
      </c>
      <c r="FN73" s="70">
        <f t="shared" si="474"/>
        <v>59812</v>
      </c>
      <c r="FO73" s="70">
        <f t="shared" si="474"/>
        <v>59822</v>
      </c>
      <c r="FP73" s="70">
        <f t="shared" si="474"/>
        <v>59830</v>
      </c>
      <c r="FQ73" s="70">
        <f t="shared" si="474"/>
        <v>59840</v>
      </c>
      <c r="FR73" s="70">
        <f t="shared" si="474"/>
        <v>59849</v>
      </c>
      <c r="FS73" s="70">
        <f t="shared" si="474"/>
        <v>59858</v>
      </c>
      <c r="FT73" s="70">
        <f t="shared" si="474"/>
        <v>59866</v>
      </c>
      <c r="FU73" s="70">
        <f t="shared" si="474"/>
        <v>59874</v>
      </c>
      <c r="FV73" s="70">
        <f t="shared" si="474"/>
        <v>59883</v>
      </c>
      <c r="FW73" s="70">
        <f t="shared" si="474"/>
        <v>59891</v>
      </c>
      <c r="FX73" s="70">
        <f t="shared" si="474"/>
        <v>59899</v>
      </c>
      <c r="FY73" s="70">
        <f t="shared" si="474"/>
        <v>59907</v>
      </c>
      <c r="FZ73" s="70">
        <f t="shared" si="474"/>
        <v>59915</v>
      </c>
      <c r="GA73" s="70">
        <f t="shared" si="474"/>
        <v>59924</v>
      </c>
      <c r="GB73" s="70">
        <f t="shared" ref="GB73:IM73" si="475">GB63</f>
        <v>59932</v>
      </c>
      <c r="GC73" s="70">
        <f t="shared" si="475"/>
        <v>59940</v>
      </c>
      <c r="GD73" s="70">
        <f t="shared" si="475"/>
        <v>59948</v>
      </c>
      <c r="GE73" s="70">
        <f t="shared" si="475"/>
        <v>59956</v>
      </c>
      <c r="GF73" s="70">
        <f t="shared" si="475"/>
        <v>59964</v>
      </c>
      <c r="GG73" s="70">
        <f t="shared" si="475"/>
        <v>59973</v>
      </c>
      <c r="GH73" s="70">
        <f t="shared" si="475"/>
        <v>59980</v>
      </c>
      <c r="GI73" s="70">
        <f t="shared" si="475"/>
        <v>59989</v>
      </c>
      <c r="GJ73" s="70">
        <f t="shared" si="475"/>
        <v>59996</v>
      </c>
      <c r="GK73" s="70">
        <f t="shared" si="475"/>
        <v>60005</v>
      </c>
      <c r="GL73" s="70">
        <f t="shared" si="475"/>
        <v>60013</v>
      </c>
      <c r="GM73" s="70">
        <f t="shared" si="475"/>
        <v>60021</v>
      </c>
      <c r="GN73" s="70">
        <f t="shared" si="475"/>
        <v>60029</v>
      </c>
      <c r="GO73" s="70">
        <f t="shared" si="475"/>
        <v>60037</v>
      </c>
      <c r="GP73" s="70">
        <f t="shared" si="475"/>
        <v>60045</v>
      </c>
      <c r="GQ73" s="70">
        <f t="shared" si="475"/>
        <v>60054</v>
      </c>
      <c r="GR73" s="70">
        <f t="shared" si="475"/>
        <v>60061</v>
      </c>
      <c r="GS73" s="70">
        <f t="shared" si="475"/>
        <v>60070</v>
      </c>
      <c r="GT73" s="70">
        <f t="shared" si="475"/>
        <v>60078</v>
      </c>
      <c r="GU73" s="70">
        <f t="shared" si="475"/>
        <v>60086</v>
      </c>
      <c r="GV73" s="70">
        <f t="shared" si="475"/>
        <v>60094</v>
      </c>
      <c r="GW73" s="70">
        <f t="shared" si="475"/>
        <v>60102</v>
      </c>
      <c r="GX73" s="83">
        <f t="shared" si="475"/>
        <v>60110</v>
      </c>
      <c r="GY73" s="83">
        <f t="shared" si="475"/>
        <v>60118</v>
      </c>
      <c r="GZ73" s="83">
        <f t="shared" si="475"/>
        <v>60126</v>
      </c>
      <c r="HA73" s="83">
        <f t="shared" si="475"/>
        <v>60134</v>
      </c>
      <c r="HB73" s="83">
        <f t="shared" si="475"/>
        <v>60141</v>
      </c>
      <c r="HC73" s="83">
        <f t="shared" si="475"/>
        <v>60149</v>
      </c>
      <c r="HD73" s="83">
        <f t="shared" si="475"/>
        <v>60157</v>
      </c>
      <c r="HE73" s="83">
        <f t="shared" si="475"/>
        <v>60164</v>
      </c>
      <c r="HF73" s="83">
        <f t="shared" si="475"/>
        <v>60173</v>
      </c>
      <c r="HG73" s="83">
        <f t="shared" si="475"/>
        <v>60180</v>
      </c>
      <c r="HH73" s="83">
        <f t="shared" si="475"/>
        <v>60188</v>
      </c>
      <c r="HI73" s="83">
        <f t="shared" si="475"/>
        <v>60197</v>
      </c>
      <c r="HJ73" s="83">
        <f t="shared" si="475"/>
        <v>60204</v>
      </c>
      <c r="HK73" s="83">
        <f t="shared" si="475"/>
        <v>60212</v>
      </c>
      <c r="HL73" s="83">
        <f t="shared" si="475"/>
        <v>60220</v>
      </c>
      <c r="HM73" s="83">
        <f t="shared" si="475"/>
        <v>60229</v>
      </c>
      <c r="HN73" s="83">
        <f t="shared" si="475"/>
        <v>60238</v>
      </c>
      <c r="HO73" s="83">
        <f t="shared" si="475"/>
        <v>60246</v>
      </c>
      <c r="HP73" s="83">
        <f t="shared" si="475"/>
        <v>60256</v>
      </c>
      <c r="HQ73" s="83">
        <f t="shared" si="475"/>
        <v>60264</v>
      </c>
      <c r="HR73" s="83">
        <f t="shared" si="475"/>
        <v>60273</v>
      </c>
      <c r="HS73" s="83">
        <f t="shared" si="475"/>
        <v>60283</v>
      </c>
      <c r="HT73" s="83">
        <f t="shared" si="475"/>
        <v>60291</v>
      </c>
      <c r="HU73" s="83">
        <f t="shared" si="475"/>
        <v>60300</v>
      </c>
      <c r="HV73" s="83">
        <f t="shared" si="475"/>
        <v>60309</v>
      </c>
      <c r="HW73" s="83">
        <f t="shared" si="475"/>
        <v>60317</v>
      </c>
      <c r="HX73" s="83">
        <f t="shared" si="475"/>
        <v>60326</v>
      </c>
      <c r="HY73" s="83">
        <f t="shared" si="475"/>
        <v>60334</v>
      </c>
      <c r="HZ73" s="83">
        <f t="shared" si="475"/>
        <v>60343</v>
      </c>
      <c r="IA73" s="83">
        <f t="shared" si="475"/>
        <v>60352</v>
      </c>
      <c r="IB73" s="83">
        <f t="shared" si="475"/>
        <v>60360</v>
      </c>
      <c r="IC73" s="83">
        <f t="shared" si="475"/>
        <v>60369</v>
      </c>
      <c r="ID73" s="83">
        <f t="shared" si="475"/>
        <v>60377</v>
      </c>
      <c r="IE73" s="83">
        <f t="shared" si="475"/>
        <v>60385</v>
      </c>
      <c r="IF73" s="83">
        <f t="shared" si="475"/>
        <v>60394</v>
      </c>
      <c r="IG73" s="83">
        <f t="shared" si="475"/>
        <v>60402</v>
      </c>
      <c r="IH73" s="83">
        <f t="shared" si="475"/>
        <v>60411</v>
      </c>
      <c r="II73" s="83">
        <f t="shared" si="475"/>
        <v>60418</v>
      </c>
      <c r="IJ73" s="83">
        <f t="shared" si="475"/>
        <v>60427</v>
      </c>
      <c r="IK73" s="83">
        <f t="shared" si="475"/>
        <v>60435</v>
      </c>
      <c r="IL73" s="83">
        <f t="shared" si="475"/>
        <v>60443</v>
      </c>
      <c r="IM73" s="83">
        <f t="shared" si="475"/>
        <v>60451</v>
      </c>
      <c r="IN73" s="83">
        <f t="shared" ref="IN73:KY73" si="476">IN63</f>
        <v>60458</v>
      </c>
      <c r="IO73" s="83">
        <f t="shared" si="476"/>
        <v>60467</v>
      </c>
      <c r="IP73" s="83">
        <f t="shared" si="476"/>
        <v>60475</v>
      </c>
      <c r="IQ73" s="83">
        <f t="shared" si="476"/>
        <v>60482</v>
      </c>
      <c r="IR73" s="83">
        <f t="shared" si="476"/>
        <v>60490</v>
      </c>
      <c r="IS73" s="83">
        <f t="shared" si="476"/>
        <v>60497</v>
      </c>
      <c r="IT73" s="55">
        <f t="shared" si="476"/>
        <v>60505</v>
      </c>
      <c r="IU73" s="55">
        <f t="shared" si="476"/>
        <v>60513</v>
      </c>
      <c r="IV73" s="55">
        <f t="shared" si="476"/>
        <v>60519</v>
      </c>
      <c r="IW73" s="55">
        <f t="shared" si="476"/>
        <v>60526</v>
      </c>
      <c r="IX73" s="55">
        <f t="shared" si="476"/>
        <v>60534</v>
      </c>
      <c r="IY73" s="55">
        <f t="shared" si="476"/>
        <v>60540</v>
      </c>
      <c r="IZ73" s="55">
        <f t="shared" si="476"/>
        <v>60547</v>
      </c>
      <c r="JA73" s="55">
        <f t="shared" si="476"/>
        <v>60553</v>
      </c>
      <c r="JB73" s="55">
        <f t="shared" si="476"/>
        <v>60560</v>
      </c>
      <c r="JC73" s="55">
        <f t="shared" si="476"/>
        <v>60567</v>
      </c>
      <c r="JD73" s="55">
        <f t="shared" si="476"/>
        <v>60573</v>
      </c>
      <c r="JE73" s="55">
        <f t="shared" si="476"/>
        <v>60580</v>
      </c>
      <c r="JF73" s="70">
        <f t="shared" si="476"/>
        <v>60586</v>
      </c>
      <c r="JG73" s="70">
        <f t="shared" si="476"/>
        <v>60594</v>
      </c>
      <c r="JH73" s="70">
        <f t="shared" si="476"/>
        <v>60601</v>
      </c>
      <c r="JI73" s="70">
        <f t="shared" si="476"/>
        <v>60609</v>
      </c>
      <c r="JJ73" s="70">
        <f t="shared" si="476"/>
        <v>60616</v>
      </c>
      <c r="JK73" s="70">
        <f t="shared" si="476"/>
        <v>60623</v>
      </c>
      <c r="JL73" s="70">
        <f t="shared" si="476"/>
        <v>60631</v>
      </c>
      <c r="JM73" s="70">
        <f t="shared" si="476"/>
        <v>60638</v>
      </c>
      <c r="JN73" s="70">
        <f t="shared" si="476"/>
        <v>60645</v>
      </c>
      <c r="JO73" s="70">
        <f t="shared" si="476"/>
        <v>60652</v>
      </c>
      <c r="JP73" s="70">
        <f t="shared" si="476"/>
        <v>60659</v>
      </c>
      <c r="JQ73" s="70">
        <f t="shared" si="476"/>
        <v>60666</v>
      </c>
      <c r="JR73" s="70">
        <f t="shared" si="476"/>
        <v>60673</v>
      </c>
      <c r="JS73" s="70">
        <f t="shared" si="476"/>
        <v>60679</v>
      </c>
      <c r="JT73" s="70">
        <f t="shared" si="476"/>
        <v>60686</v>
      </c>
      <c r="JU73" s="70">
        <f t="shared" si="476"/>
        <v>60693</v>
      </c>
      <c r="JV73" s="70">
        <f t="shared" si="476"/>
        <v>60700</v>
      </c>
      <c r="JW73" s="70">
        <f t="shared" si="476"/>
        <v>60707</v>
      </c>
      <c r="JX73" s="70">
        <f t="shared" si="476"/>
        <v>60714</v>
      </c>
      <c r="JY73" s="70">
        <f t="shared" si="476"/>
        <v>60721</v>
      </c>
      <c r="JZ73" s="70">
        <f t="shared" si="476"/>
        <v>60728</v>
      </c>
      <c r="KA73" s="70">
        <f t="shared" si="476"/>
        <v>60734</v>
      </c>
      <c r="KB73" s="70">
        <f t="shared" si="476"/>
        <v>60741</v>
      </c>
      <c r="KC73" s="70">
        <f t="shared" si="476"/>
        <v>60748</v>
      </c>
      <c r="KD73" s="70">
        <f t="shared" si="476"/>
        <v>60754</v>
      </c>
      <c r="KE73" s="70">
        <f t="shared" si="476"/>
        <v>60761</v>
      </c>
      <c r="KF73" s="70">
        <f t="shared" si="476"/>
        <v>60767</v>
      </c>
      <c r="KG73" s="70">
        <f t="shared" si="476"/>
        <v>60773</v>
      </c>
      <c r="KH73" s="70">
        <f t="shared" si="476"/>
        <v>60779</v>
      </c>
      <c r="KI73" s="70">
        <f t="shared" si="476"/>
        <v>60784</v>
      </c>
      <c r="KJ73" s="70">
        <f t="shared" si="476"/>
        <v>60790</v>
      </c>
      <c r="KK73" s="70">
        <f t="shared" si="476"/>
        <v>60795</v>
      </c>
      <c r="KL73" s="70">
        <f t="shared" si="476"/>
        <v>60800</v>
      </c>
      <c r="KM73" s="70">
        <f t="shared" si="476"/>
        <v>60805</v>
      </c>
      <c r="KN73" s="70">
        <f t="shared" si="476"/>
        <v>60809</v>
      </c>
      <c r="KO73" s="70">
        <f t="shared" si="476"/>
        <v>60813</v>
      </c>
      <c r="KP73" s="70">
        <f t="shared" si="476"/>
        <v>60805</v>
      </c>
      <c r="KQ73" s="70">
        <f t="shared" si="476"/>
        <v>60809</v>
      </c>
      <c r="KR73" s="70">
        <f t="shared" si="476"/>
        <v>60813</v>
      </c>
      <c r="KS73" s="70">
        <f t="shared" si="476"/>
        <v>60817</v>
      </c>
      <c r="KT73" s="70">
        <f t="shared" si="476"/>
        <v>60820</v>
      </c>
      <c r="KU73" s="70">
        <f t="shared" si="476"/>
        <v>60824</v>
      </c>
      <c r="KV73" s="70">
        <f t="shared" si="476"/>
        <v>60828</v>
      </c>
      <c r="KW73" s="70">
        <f t="shared" si="476"/>
        <v>60832</v>
      </c>
      <c r="KX73" s="70">
        <f t="shared" si="476"/>
        <v>60835</v>
      </c>
      <c r="KY73" s="70">
        <f t="shared" si="476"/>
        <v>60839</v>
      </c>
      <c r="KZ73" s="70">
        <f t="shared" ref="KZ73:MK73" si="477">KZ63</f>
        <v>60842</v>
      </c>
      <c r="LA73" s="70">
        <f t="shared" si="477"/>
        <v>60846</v>
      </c>
      <c r="LB73" s="70">
        <f t="shared" si="477"/>
        <v>60834</v>
      </c>
      <c r="LC73" s="70">
        <f t="shared" si="477"/>
        <v>60837</v>
      </c>
      <c r="LD73" s="70">
        <f t="shared" si="477"/>
        <v>60841</v>
      </c>
      <c r="LE73" s="70">
        <f t="shared" si="477"/>
        <v>60844</v>
      </c>
      <c r="LF73" s="70">
        <f t="shared" si="477"/>
        <v>60848</v>
      </c>
      <c r="LG73" s="70">
        <f t="shared" si="477"/>
        <v>60851</v>
      </c>
      <c r="LH73" s="70">
        <f t="shared" si="477"/>
        <v>60854</v>
      </c>
      <c r="LI73" s="70">
        <f t="shared" si="477"/>
        <v>60858</v>
      </c>
      <c r="LJ73" s="70">
        <f t="shared" si="477"/>
        <v>60861</v>
      </c>
      <c r="LK73" s="70">
        <f t="shared" si="477"/>
        <v>60864</v>
      </c>
      <c r="LL73" s="70">
        <f t="shared" si="477"/>
        <v>60868</v>
      </c>
      <c r="LM73" s="70">
        <f t="shared" si="477"/>
        <v>60871</v>
      </c>
      <c r="LN73" s="83">
        <f t="shared" si="477"/>
        <v>60855</v>
      </c>
      <c r="LO73" s="83">
        <f t="shared" si="477"/>
        <v>60858</v>
      </c>
      <c r="LP73" s="83">
        <f t="shared" si="477"/>
        <v>60861</v>
      </c>
      <c r="LQ73" s="83">
        <f t="shared" si="477"/>
        <v>60864</v>
      </c>
      <c r="LR73" s="83">
        <f t="shared" si="477"/>
        <v>60867</v>
      </c>
      <c r="LS73" s="83">
        <f t="shared" si="477"/>
        <v>60870</v>
      </c>
      <c r="LT73" s="83">
        <f t="shared" si="477"/>
        <v>60873</v>
      </c>
      <c r="LU73" s="83">
        <f t="shared" si="477"/>
        <v>60875</v>
      </c>
      <c r="LV73" s="83">
        <f t="shared" si="477"/>
        <v>60878</v>
      </c>
      <c r="LW73" s="83">
        <f t="shared" si="477"/>
        <v>60880</v>
      </c>
      <c r="LX73" s="83">
        <f t="shared" si="477"/>
        <v>60883</v>
      </c>
      <c r="LY73" s="83">
        <f t="shared" si="477"/>
        <v>60885</v>
      </c>
      <c r="LZ73" s="83">
        <f t="shared" si="477"/>
        <v>60863</v>
      </c>
      <c r="MA73" s="83">
        <f t="shared" si="477"/>
        <v>60865</v>
      </c>
      <c r="MB73" s="83">
        <f t="shared" si="477"/>
        <v>60868</v>
      </c>
      <c r="MC73" s="83">
        <f t="shared" si="477"/>
        <v>60870</v>
      </c>
      <c r="MD73" s="83">
        <f t="shared" si="477"/>
        <v>60873</v>
      </c>
      <c r="ME73" s="83">
        <f t="shared" si="477"/>
        <v>60876</v>
      </c>
      <c r="MF73" s="83">
        <f t="shared" si="477"/>
        <v>60879</v>
      </c>
      <c r="MG73" s="83">
        <f t="shared" si="477"/>
        <v>60882</v>
      </c>
      <c r="MH73" s="83">
        <f t="shared" si="477"/>
        <v>60885</v>
      </c>
      <c r="MI73" s="83">
        <f t="shared" si="477"/>
        <v>60889</v>
      </c>
      <c r="MJ73" s="83">
        <f t="shared" si="477"/>
        <v>60892</v>
      </c>
      <c r="MK73" s="83">
        <f t="shared" si="477"/>
        <v>60896</v>
      </c>
      <c r="ML73" s="55"/>
      <c r="MM73" s="55"/>
      <c r="MN73" s="55"/>
    </row>
    <row r="74" spans="1:352" x14ac:dyDescent="0.2">
      <c r="A74" s="60" t="s">
        <v>47</v>
      </c>
      <c r="B74" s="71">
        <f t="shared" ref="B74:BB74" si="478">+B72/B73</f>
        <v>47.963737218179602</v>
      </c>
      <c r="C74" s="71">
        <f t="shared" si="478"/>
        <v>47.050311381175355</v>
      </c>
      <c r="D74" s="71">
        <f t="shared" si="478"/>
        <v>0</v>
      </c>
      <c r="E74" s="71">
        <f t="shared" si="478"/>
        <v>0</v>
      </c>
      <c r="F74" s="71">
        <f t="shared" si="478"/>
        <v>0</v>
      </c>
      <c r="G74" s="71">
        <f t="shared" si="478"/>
        <v>0</v>
      </c>
      <c r="H74" s="71">
        <f t="shared" si="478"/>
        <v>0</v>
      </c>
      <c r="I74" s="71">
        <f t="shared" si="478"/>
        <v>0</v>
      </c>
      <c r="J74" s="71">
        <f t="shared" si="478"/>
        <v>0</v>
      </c>
      <c r="K74" s="71">
        <f t="shared" si="478"/>
        <v>0</v>
      </c>
      <c r="L74" s="71">
        <f t="shared" si="478"/>
        <v>45.207294272690824</v>
      </c>
      <c r="M74" s="71">
        <f t="shared" si="478"/>
        <v>47.466854637585904</v>
      </c>
      <c r="N74" s="71">
        <f t="shared" si="478"/>
        <v>47.867378990427092</v>
      </c>
      <c r="O74" s="71">
        <f t="shared" si="478"/>
        <v>47.214846473297101</v>
      </c>
      <c r="P74" s="71">
        <f t="shared" si="478"/>
        <v>0</v>
      </c>
      <c r="Q74" s="71">
        <f t="shared" si="478"/>
        <v>0</v>
      </c>
      <c r="R74" s="71">
        <f t="shared" si="478"/>
        <v>0</v>
      </c>
      <c r="S74" s="71">
        <f t="shared" si="478"/>
        <v>0</v>
      </c>
      <c r="T74" s="71">
        <f t="shared" si="478"/>
        <v>0</v>
      </c>
      <c r="U74" s="71">
        <f t="shared" si="478"/>
        <v>0</v>
      </c>
      <c r="V74" s="71">
        <f t="shared" si="478"/>
        <v>0</v>
      </c>
      <c r="W74" s="71">
        <f t="shared" si="478"/>
        <v>0</v>
      </c>
      <c r="X74" s="71">
        <f t="shared" si="478"/>
        <v>44.936043603235667</v>
      </c>
      <c r="Y74" s="71">
        <f t="shared" si="478"/>
        <v>46.932121304769908</v>
      </c>
      <c r="Z74" s="71">
        <f t="shared" si="478"/>
        <v>47.367136896773758</v>
      </c>
      <c r="AA74" s="71">
        <f t="shared" si="478"/>
        <v>46.987298657527859</v>
      </c>
      <c r="AB74" s="71">
        <f t="shared" si="478"/>
        <v>0</v>
      </c>
      <c r="AC74" s="71">
        <f t="shared" si="478"/>
        <v>0</v>
      </c>
      <c r="AD74" s="71">
        <f t="shared" si="478"/>
        <v>0</v>
      </c>
      <c r="AE74" s="71">
        <f t="shared" si="478"/>
        <v>0</v>
      </c>
      <c r="AF74" s="71">
        <f t="shared" si="478"/>
        <v>0</v>
      </c>
      <c r="AG74" s="71">
        <f t="shared" si="478"/>
        <v>0</v>
      </c>
      <c r="AH74" s="71">
        <f t="shared" si="478"/>
        <v>0</v>
      </c>
      <c r="AI74" s="71">
        <f t="shared" si="478"/>
        <v>0</v>
      </c>
      <c r="AJ74" s="71">
        <f t="shared" si="478"/>
        <v>44.926907410340839</v>
      </c>
      <c r="AK74" s="71">
        <f t="shared" si="478"/>
        <v>46.909063708337044</v>
      </c>
      <c r="AL74" s="71">
        <f t="shared" si="478"/>
        <v>47.468307020744902</v>
      </c>
      <c r="AM74" s="71">
        <f t="shared" si="478"/>
        <v>47.096657186855289</v>
      </c>
      <c r="AN74" s="71">
        <f t="shared" si="478"/>
        <v>0</v>
      </c>
      <c r="AO74" s="71">
        <f t="shared" si="478"/>
        <v>0</v>
      </c>
      <c r="AP74" s="71">
        <f t="shared" si="478"/>
        <v>0</v>
      </c>
      <c r="AQ74" s="71">
        <f t="shared" si="478"/>
        <v>0</v>
      </c>
      <c r="AR74" s="71">
        <f t="shared" si="478"/>
        <v>0</v>
      </c>
      <c r="AS74" s="71">
        <f t="shared" si="478"/>
        <v>0</v>
      </c>
      <c r="AT74" s="71">
        <f t="shared" si="478"/>
        <v>0</v>
      </c>
      <c r="AU74" s="71">
        <f t="shared" si="478"/>
        <v>0</v>
      </c>
      <c r="AV74" s="71">
        <f t="shared" si="478"/>
        <v>45.069132525576642</v>
      </c>
      <c r="AW74" s="71">
        <f t="shared" si="478"/>
        <v>47.055732416670224</v>
      </c>
      <c r="AX74" s="71">
        <f t="shared" si="478"/>
        <v>47.610237325029388</v>
      </c>
      <c r="AY74" s="71">
        <f t="shared" si="478"/>
        <v>47.229871745844243</v>
      </c>
      <c r="AZ74" s="71">
        <f t="shared" si="478"/>
        <v>0</v>
      </c>
      <c r="BA74" s="71">
        <f t="shared" si="478"/>
        <v>0</v>
      </c>
      <c r="BB74" s="71">
        <f t="shared" si="478"/>
        <v>0</v>
      </c>
      <c r="BC74" s="71">
        <f t="shared" ref="BC74:DN74" si="479">+BC72/BC73</f>
        <v>0</v>
      </c>
      <c r="BD74" s="71">
        <f t="shared" si="479"/>
        <v>0</v>
      </c>
      <c r="BE74" s="71">
        <f t="shared" si="479"/>
        <v>0</v>
      </c>
      <c r="BF74" s="71">
        <f t="shared" si="479"/>
        <v>0</v>
      </c>
      <c r="BG74" s="71">
        <f t="shared" si="479"/>
        <v>0</v>
      </c>
      <c r="BH74" s="71">
        <f t="shared" si="479"/>
        <v>45.138195923227798</v>
      </c>
      <c r="BI74" s="71">
        <f t="shared" si="479"/>
        <v>47.123648481288733</v>
      </c>
      <c r="BJ74" s="71">
        <f t="shared" si="479"/>
        <v>47.677809390367742</v>
      </c>
      <c r="BK74" s="71">
        <f t="shared" si="479"/>
        <v>47.296145016722278</v>
      </c>
      <c r="BL74" s="71">
        <f t="shared" si="479"/>
        <v>0</v>
      </c>
      <c r="BM74" s="71">
        <f t="shared" si="479"/>
        <v>0</v>
      </c>
      <c r="BN74" s="71">
        <f t="shared" si="479"/>
        <v>0</v>
      </c>
      <c r="BO74" s="71">
        <f t="shared" si="479"/>
        <v>0</v>
      </c>
      <c r="BP74" s="71">
        <f t="shared" si="479"/>
        <v>0</v>
      </c>
      <c r="BQ74" s="71">
        <f t="shared" si="479"/>
        <v>0</v>
      </c>
      <c r="BR74" s="71">
        <f t="shared" si="479"/>
        <v>0</v>
      </c>
      <c r="BS74" s="71">
        <f t="shared" si="479"/>
        <v>0</v>
      </c>
      <c r="BT74" s="71">
        <f t="shared" si="479"/>
        <v>45.211379023482678</v>
      </c>
      <c r="BU74" s="71">
        <f t="shared" si="479"/>
        <v>47.201761282119236</v>
      </c>
      <c r="BV74" s="71">
        <f t="shared" si="479"/>
        <v>47.750269398914313</v>
      </c>
      <c r="BW74" s="71">
        <f t="shared" si="479"/>
        <v>47.361698904705833</v>
      </c>
      <c r="BX74" s="71">
        <f t="shared" si="479"/>
        <v>0</v>
      </c>
      <c r="BY74" s="71">
        <f t="shared" si="479"/>
        <v>0</v>
      </c>
      <c r="BZ74" s="71">
        <f t="shared" si="479"/>
        <v>0</v>
      </c>
      <c r="CA74" s="71">
        <f t="shared" si="479"/>
        <v>0</v>
      </c>
      <c r="CB74" s="71">
        <f t="shared" si="479"/>
        <v>0</v>
      </c>
      <c r="CC74" s="71">
        <f t="shared" si="479"/>
        <v>0</v>
      </c>
      <c r="CD74" s="71">
        <f t="shared" si="479"/>
        <v>0</v>
      </c>
      <c r="CE74" s="71">
        <f t="shared" si="479"/>
        <v>0</v>
      </c>
      <c r="CF74" s="71">
        <f t="shared" si="479"/>
        <v>45.23546917352715</v>
      </c>
      <c r="CG74" s="71">
        <f t="shared" si="479"/>
        <v>47.225470495031274</v>
      </c>
      <c r="CH74" s="71">
        <f t="shared" si="479"/>
        <v>47.780109743314455</v>
      </c>
      <c r="CI74" s="71">
        <f t="shared" si="479"/>
        <v>47.395571849384474</v>
      </c>
      <c r="CJ74" s="71">
        <f t="shared" si="479"/>
        <v>0</v>
      </c>
      <c r="CK74" s="71">
        <f t="shared" si="479"/>
        <v>0</v>
      </c>
      <c r="CL74" s="71">
        <f t="shared" si="479"/>
        <v>0</v>
      </c>
      <c r="CM74" s="71">
        <f t="shared" si="479"/>
        <v>0</v>
      </c>
      <c r="CN74" s="71">
        <f t="shared" si="479"/>
        <v>0</v>
      </c>
      <c r="CO74" s="71">
        <f t="shared" si="479"/>
        <v>0</v>
      </c>
      <c r="CP74" s="71">
        <f t="shared" si="479"/>
        <v>0</v>
      </c>
      <c r="CQ74" s="71">
        <f t="shared" si="479"/>
        <v>0</v>
      </c>
      <c r="CR74" s="71">
        <f t="shared" si="479"/>
        <v>45.333653753363599</v>
      </c>
      <c r="CS74" s="71">
        <f t="shared" si="479"/>
        <v>47.332819057085487</v>
      </c>
      <c r="CT74" s="71">
        <f t="shared" si="479"/>
        <v>47.885754414643934</v>
      </c>
      <c r="CU74" s="71">
        <f t="shared" si="479"/>
        <v>47.497339259055991</v>
      </c>
      <c r="CV74" s="71">
        <f t="shared" si="479"/>
        <v>0</v>
      </c>
      <c r="CW74" s="71">
        <f t="shared" si="479"/>
        <v>0</v>
      </c>
      <c r="CX74" s="71">
        <f t="shared" si="479"/>
        <v>0</v>
      </c>
      <c r="CY74" s="71">
        <f t="shared" si="479"/>
        <v>0</v>
      </c>
      <c r="CZ74" s="71">
        <f t="shared" si="479"/>
        <v>0</v>
      </c>
      <c r="DA74" s="71">
        <f t="shared" si="479"/>
        <v>0</v>
      </c>
      <c r="DB74" s="71">
        <f t="shared" si="479"/>
        <v>0</v>
      </c>
      <c r="DC74" s="71">
        <f t="shared" si="479"/>
        <v>0</v>
      </c>
      <c r="DD74" s="71">
        <f t="shared" si="479"/>
        <v>45.413413255182704</v>
      </c>
      <c r="DE74" s="71">
        <f t="shared" si="479"/>
        <v>47.413305862205341</v>
      </c>
      <c r="DF74" s="71">
        <f t="shared" si="479"/>
        <v>47.964526796866487</v>
      </c>
      <c r="DG74" s="71">
        <f t="shared" si="479"/>
        <v>47.573389640426846</v>
      </c>
      <c r="DH74" s="71">
        <f t="shared" si="479"/>
        <v>0</v>
      </c>
      <c r="DI74" s="71">
        <f t="shared" si="479"/>
        <v>0</v>
      </c>
      <c r="DJ74" s="71">
        <f t="shared" si="479"/>
        <v>0</v>
      </c>
      <c r="DK74" s="71">
        <f t="shared" si="479"/>
        <v>0</v>
      </c>
      <c r="DL74" s="71">
        <f t="shared" si="479"/>
        <v>0</v>
      </c>
      <c r="DM74" s="71">
        <f t="shared" si="479"/>
        <v>0</v>
      </c>
      <c r="DN74" s="71">
        <f t="shared" si="479"/>
        <v>0</v>
      </c>
      <c r="DO74" s="71">
        <f t="shared" ref="DO74:FZ74" si="480">+DO72/DO73</f>
        <v>0</v>
      </c>
      <c r="DP74" s="71">
        <f t="shared" si="480"/>
        <v>45.491343176706842</v>
      </c>
      <c r="DQ74" s="71">
        <f t="shared" si="480"/>
        <v>47.497226430353763</v>
      </c>
      <c r="DR74" s="71">
        <f t="shared" si="480"/>
        <v>48.046532055967347</v>
      </c>
      <c r="DS74" s="71">
        <f t="shared" si="480"/>
        <v>47.649649405451129</v>
      </c>
      <c r="DT74" s="71">
        <f t="shared" si="480"/>
        <v>0</v>
      </c>
      <c r="DU74" s="71">
        <f t="shared" si="480"/>
        <v>0</v>
      </c>
      <c r="DV74" s="71">
        <f t="shared" si="480"/>
        <v>0</v>
      </c>
      <c r="DW74" s="71">
        <f t="shared" si="480"/>
        <v>0</v>
      </c>
      <c r="DX74" s="71">
        <f t="shared" si="480"/>
        <v>0</v>
      </c>
      <c r="DY74" s="71">
        <f t="shared" si="480"/>
        <v>0</v>
      </c>
      <c r="DZ74" s="71">
        <f t="shared" si="480"/>
        <v>0</v>
      </c>
      <c r="EA74" s="71">
        <f t="shared" si="480"/>
        <v>0</v>
      </c>
      <c r="EB74" s="71">
        <f t="shared" si="480"/>
        <v>45.525030357104676</v>
      </c>
      <c r="EC74" s="71">
        <f t="shared" si="480"/>
        <v>47.528460433972121</v>
      </c>
      <c r="ED74" s="71">
        <f t="shared" si="480"/>
        <v>48.082258891681263</v>
      </c>
      <c r="EE74" s="71">
        <f t="shared" si="480"/>
        <v>47.688328228148443</v>
      </c>
      <c r="EF74" s="71">
        <f t="shared" si="480"/>
        <v>0</v>
      </c>
      <c r="EG74" s="71">
        <f t="shared" si="480"/>
        <v>0</v>
      </c>
      <c r="EH74" s="71">
        <f t="shared" si="480"/>
        <v>0</v>
      </c>
      <c r="EI74" s="71">
        <f t="shared" si="480"/>
        <v>0</v>
      </c>
      <c r="EJ74" s="71">
        <f t="shared" si="480"/>
        <v>0</v>
      </c>
      <c r="EK74" s="71">
        <f t="shared" si="480"/>
        <v>0</v>
      </c>
      <c r="EL74" s="71">
        <f t="shared" si="480"/>
        <v>0</v>
      </c>
      <c r="EM74" s="71">
        <f t="shared" si="480"/>
        <v>0</v>
      </c>
      <c r="EN74" s="71">
        <f t="shared" si="480"/>
        <v>45.60969643652566</v>
      </c>
      <c r="EO74" s="71">
        <f t="shared" si="480"/>
        <v>47.623882826151771</v>
      </c>
      <c r="EP74" s="71">
        <f t="shared" si="480"/>
        <v>48.172820907331108</v>
      </c>
      <c r="EQ74" s="71">
        <f t="shared" si="480"/>
        <v>47.773733234996897</v>
      </c>
      <c r="ER74" s="71">
        <f t="shared" si="480"/>
        <v>0</v>
      </c>
      <c r="ES74" s="71">
        <f t="shared" si="480"/>
        <v>0</v>
      </c>
      <c r="ET74" s="71">
        <f t="shared" si="480"/>
        <v>0</v>
      </c>
      <c r="EU74" s="71">
        <f t="shared" si="480"/>
        <v>0</v>
      </c>
      <c r="EV74" s="71">
        <f t="shared" si="480"/>
        <v>0</v>
      </c>
      <c r="EW74" s="71">
        <f t="shared" si="480"/>
        <v>0</v>
      </c>
      <c r="EX74" s="71">
        <f t="shared" si="480"/>
        <v>0</v>
      </c>
      <c r="EY74" s="71">
        <f t="shared" si="480"/>
        <v>0</v>
      </c>
      <c r="EZ74" s="71">
        <f t="shared" si="480"/>
        <v>45.669625777346695</v>
      </c>
      <c r="FA74" s="71">
        <f t="shared" si="480"/>
        <v>47.685552274574277</v>
      </c>
      <c r="FB74" s="71">
        <f t="shared" si="480"/>
        <v>48.235752531640578</v>
      </c>
      <c r="FC74" s="71">
        <f t="shared" si="480"/>
        <v>47.834257145084919</v>
      </c>
      <c r="FD74" s="71">
        <f t="shared" si="480"/>
        <v>0</v>
      </c>
      <c r="FE74" s="71">
        <f t="shared" si="480"/>
        <v>0</v>
      </c>
      <c r="FF74" s="71">
        <f t="shared" si="480"/>
        <v>0</v>
      </c>
      <c r="FG74" s="71">
        <f t="shared" si="480"/>
        <v>0</v>
      </c>
      <c r="FH74" s="71">
        <f t="shared" si="480"/>
        <v>0</v>
      </c>
      <c r="FI74" s="71">
        <f t="shared" si="480"/>
        <v>0</v>
      </c>
      <c r="FJ74" s="71">
        <f t="shared" si="480"/>
        <v>0</v>
      </c>
      <c r="FK74" s="71">
        <f t="shared" si="480"/>
        <v>0</v>
      </c>
      <c r="FL74" s="71">
        <f t="shared" si="480"/>
        <v>45.727810704311644</v>
      </c>
      <c r="FM74" s="71">
        <f t="shared" si="480"/>
        <v>47.749187807174273</v>
      </c>
      <c r="FN74" s="71">
        <f t="shared" si="480"/>
        <v>48.296293212398567</v>
      </c>
      <c r="FO74" s="71">
        <f t="shared" si="480"/>
        <v>47.889189666764224</v>
      </c>
      <c r="FP74" s="71">
        <f t="shared" si="480"/>
        <v>0</v>
      </c>
      <c r="FQ74" s="71">
        <f t="shared" si="480"/>
        <v>0</v>
      </c>
      <c r="FR74" s="71">
        <f t="shared" si="480"/>
        <v>0</v>
      </c>
      <c r="FS74" s="71">
        <f t="shared" si="480"/>
        <v>0</v>
      </c>
      <c r="FT74" s="71">
        <f t="shared" si="480"/>
        <v>0</v>
      </c>
      <c r="FU74" s="71">
        <f t="shared" si="480"/>
        <v>0</v>
      </c>
      <c r="FV74" s="71">
        <f t="shared" si="480"/>
        <v>0</v>
      </c>
      <c r="FW74" s="71">
        <f t="shared" si="480"/>
        <v>0</v>
      </c>
      <c r="FX74" s="71">
        <f t="shared" si="480"/>
        <v>45.756810995434755</v>
      </c>
      <c r="FY74" s="71">
        <f t="shared" si="480"/>
        <v>47.780946196554339</v>
      </c>
      <c r="FZ74" s="71">
        <f t="shared" si="480"/>
        <v>48.335646773187392</v>
      </c>
      <c r="GA74" s="71">
        <f t="shared" ref="GA74:IL74" si="481">+GA72/GA73</f>
        <v>47.932333844286056</v>
      </c>
      <c r="GB74" s="71">
        <f t="shared" si="481"/>
        <v>0</v>
      </c>
      <c r="GC74" s="71">
        <f t="shared" si="481"/>
        <v>0</v>
      </c>
      <c r="GD74" s="71">
        <f t="shared" si="481"/>
        <v>0</v>
      </c>
      <c r="GE74" s="71">
        <f t="shared" si="481"/>
        <v>0</v>
      </c>
      <c r="GF74" s="71">
        <f t="shared" si="481"/>
        <v>0</v>
      </c>
      <c r="GG74" s="71">
        <f t="shared" si="481"/>
        <v>0</v>
      </c>
      <c r="GH74" s="71">
        <f t="shared" si="481"/>
        <v>0</v>
      </c>
      <c r="GI74" s="71">
        <f t="shared" si="481"/>
        <v>0</v>
      </c>
      <c r="GJ74" s="71">
        <f t="shared" si="481"/>
        <v>45.850489322264551</v>
      </c>
      <c r="GK74" s="71">
        <f t="shared" si="481"/>
        <v>47.886097183043212</v>
      </c>
      <c r="GL74" s="71">
        <f t="shared" si="481"/>
        <v>48.438303670068279</v>
      </c>
      <c r="GM74" s="71">
        <f t="shared" si="481"/>
        <v>48.030021797914216</v>
      </c>
      <c r="GN74" s="71">
        <f t="shared" si="481"/>
        <v>0</v>
      </c>
      <c r="GO74" s="71">
        <f t="shared" si="481"/>
        <v>0</v>
      </c>
      <c r="GP74" s="71">
        <f t="shared" si="481"/>
        <v>0</v>
      </c>
      <c r="GQ74" s="71">
        <f t="shared" si="481"/>
        <v>0</v>
      </c>
      <c r="GR74" s="71">
        <f t="shared" si="481"/>
        <v>0</v>
      </c>
      <c r="GS74" s="71">
        <f t="shared" si="481"/>
        <v>0</v>
      </c>
      <c r="GT74" s="71">
        <f t="shared" si="481"/>
        <v>0</v>
      </c>
      <c r="GU74" s="71">
        <f t="shared" si="481"/>
        <v>0</v>
      </c>
      <c r="GV74" s="71">
        <f t="shared" si="481"/>
        <v>45.916817572671086</v>
      </c>
      <c r="GW74" s="71">
        <f t="shared" si="481"/>
        <v>47.956942465802094</v>
      </c>
      <c r="GX74" s="71">
        <f t="shared" si="481"/>
        <v>48.509247652919399</v>
      </c>
      <c r="GY74" s="71">
        <f t="shared" si="481"/>
        <v>48.097789963099892</v>
      </c>
      <c r="GZ74" s="71">
        <f t="shared" si="481"/>
        <v>0</v>
      </c>
      <c r="HA74" s="71">
        <f t="shared" si="481"/>
        <v>0</v>
      </c>
      <c r="HB74" s="71">
        <f t="shared" si="481"/>
        <v>0</v>
      </c>
      <c r="HC74" s="71">
        <f t="shared" si="481"/>
        <v>0</v>
      </c>
      <c r="HD74" s="71">
        <f t="shared" si="481"/>
        <v>0</v>
      </c>
      <c r="HE74" s="71">
        <f t="shared" si="481"/>
        <v>0</v>
      </c>
      <c r="HF74" s="71">
        <f t="shared" si="481"/>
        <v>0</v>
      </c>
      <c r="HG74" s="71">
        <f t="shared" si="481"/>
        <v>0</v>
      </c>
      <c r="HH74" s="71">
        <f t="shared" si="481"/>
        <v>45.97970486349638</v>
      </c>
      <c r="HI74" s="71">
        <f t="shared" si="481"/>
        <v>48.025246599335929</v>
      </c>
      <c r="HJ74" s="71">
        <f t="shared" si="481"/>
        <v>48.575018482229169</v>
      </c>
      <c r="HK74" s="71">
        <f t="shared" si="481"/>
        <v>48.15703119426135</v>
      </c>
      <c r="HL74" s="71">
        <f t="shared" si="481"/>
        <v>0</v>
      </c>
      <c r="HM74" s="71">
        <f t="shared" si="481"/>
        <v>0</v>
      </c>
      <c r="HN74" s="71">
        <f t="shared" si="481"/>
        <v>0</v>
      </c>
      <c r="HO74" s="71">
        <f t="shared" si="481"/>
        <v>0</v>
      </c>
      <c r="HP74" s="71">
        <f t="shared" si="481"/>
        <v>0</v>
      </c>
      <c r="HQ74" s="71">
        <f t="shared" si="481"/>
        <v>0</v>
      </c>
      <c r="HR74" s="71">
        <f t="shared" si="481"/>
        <v>0</v>
      </c>
      <c r="HS74" s="71">
        <f t="shared" si="481"/>
        <v>0</v>
      </c>
      <c r="HT74" s="71">
        <f t="shared" si="481"/>
        <v>45.994381083137661</v>
      </c>
      <c r="HU74" s="71">
        <f t="shared" si="481"/>
        <v>48.042021325229875</v>
      </c>
      <c r="HV74" s="71">
        <f t="shared" si="481"/>
        <v>48.597309751457011</v>
      </c>
      <c r="HW74" s="71">
        <f t="shared" si="481"/>
        <v>48.183599899359564</v>
      </c>
      <c r="HX74" s="71">
        <f t="shared" si="481"/>
        <v>0</v>
      </c>
      <c r="HY74" s="71">
        <f t="shared" si="481"/>
        <v>0</v>
      </c>
      <c r="HZ74" s="71">
        <f t="shared" si="481"/>
        <v>0</v>
      </c>
      <c r="IA74" s="71">
        <f t="shared" si="481"/>
        <v>0</v>
      </c>
      <c r="IB74" s="71">
        <f t="shared" si="481"/>
        <v>0</v>
      </c>
      <c r="IC74" s="71">
        <f t="shared" si="481"/>
        <v>0</v>
      </c>
      <c r="ID74" s="71">
        <f t="shared" si="481"/>
        <v>0</v>
      </c>
      <c r="IE74" s="71">
        <f t="shared" si="481"/>
        <v>0</v>
      </c>
      <c r="IF74" s="71">
        <f t="shared" si="481"/>
        <v>46.080355602062291</v>
      </c>
      <c r="IG74" s="71">
        <f t="shared" si="481"/>
        <v>48.141320353424923</v>
      </c>
      <c r="IH74" s="71">
        <f t="shared" si="481"/>
        <v>48.693796868051535</v>
      </c>
      <c r="II74" s="71">
        <f t="shared" si="481"/>
        <v>48.275203301109727</v>
      </c>
      <c r="IJ74" s="71">
        <f t="shared" si="481"/>
        <v>0</v>
      </c>
      <c r="IK74" s="71">
        <f t="shared" si="481"/>
        <v>0</v>
      </c>
      <c r="IL74" s="71">
        <f t="shared" si="481"/>
        <v>0</v>
      </c>
      <c r="IM74" s="71">
        <f t="shared" ref="IM74:JD74" si="482">+IM72/IM73</f>
        <v>0</v>
      </c>
      <c r="IN74" s="71">
        <f t="shared" si="482"/>
        <v>0</v>
      </c>
      <c r="IO74" s="71">
        <f t="shared" si="482"/>
        <v>0</v>
      </c>
      <c r="IP74" s="71">
        <f t="shared" si="482"/>
        <v>0</v>
      </c>
      <c r="IQ74" s="71">
        <f t="shared" si="482"/>
        <v>0</v>
      </c>
      <c r="IR74" s="71">
        <f t="shared" si="482"/>
        <v>46.144061400821286</v>
      </c>
      <c r="IS74" s="71">
        <f t="shared" si="482"/>
        <v>48.208761011317478</v>
      </c>
      <c r="IT74" s="71">
        <f t="shared" si="482"/>
        <v>48.761747862237456</v>
      </c>
      <c r="IU74" s="71">
        <f t="shared" si="482"/>
        <v>48.339022933333318</v>
      </c>
      <c r="IV74" s="71">
        <f t="shared" si="482"/>
        <v>0</v>
      </c>
      <c r="IW74" s="71">
        <f t="shared" si="482"/>
        <v>0</v>
      </c>
      <c r="IX74" s="71">
        <f t="shared" si="482"/>
        <v>0</v>
      </c>
      <c r="IY74" s="71">
        <f t="shared" si="482"/>
        <v>0</v>
      </c>
      <c r="IZ74" s="71">
        <f t="shared" si="482"/>
        <v>0</v>
      </c>
      <c r="JA74" s="71">
        <f t="shared" si="482"/>
        <v>0</v>
      </c>
      <c r="JB74" s="71">
        <f t="shared" si="482"/>
        <v>0</v>
      </c>
      <c r="JC74" s="71">
        <f t="shared" si="482"/>
        <v>0</v>
      </c>
      <c r="JD74" s="71">
        <f t="shared" si="482"/>
        <v>46.206858643241929</v>
      </c>
      <c r="JE74" s="71">
        <f>+JE72/JE73</f>
        <v>48.277538180238032</v>
      </c>
      <c r="JF74" s="71">
        <f t="shared" ref="JF74:LQ74" si="483">+JF72/JF73</f>
        <v>48.829329652688536</v>
      </c>
      <c r="JG74" s="71">
        <f t="shared" si="483"/>
        <v>48.400489077143362</v>
      </c>
      <c r="JH74" s="71">
        <f t="shared" si="483"/>
        <v>0</v>
      </c>
      <c r="JI74" s="71">
        <f t="shared" si="483"/>
        <v>0</v>
      </c>
      <c r="JJ74" s="71">
        <f t="shared" si="483"/>
        <v>0</v>
      </c>
      <c r="JK74" s="71">
        <f t="shared" si="483"/>
        <v>0</v>
      </c>
      <c r="JL74" s="71">
        <f t="shared" si="483"/>
        <v>0</v>
      </c>
      <c r="JM74" s="71">
        <f t="shared" si="483"/>
        <v>0</v>
      </c>
      <c r="JN74" s="71">
        <f t="shared" si="483"/>
        <v>0</v>
      </c>
      <c r="JO74" s="71">
        <f t="shared" si="483"/>
        <v>0</v>
      </c>
      <c r="JP74" s="71">
        <f t="shared" si="483"/>
        <v>46.230159747607615</v>
      </c>
      <c r="JQ74" s="71">
        <f t="shared" si="483"/>
        <v>48.304039352913762</v>
      </c>
      <c r="JR74" s="71">
        <f t="shared" si="483"/>
        <v>48.862151084900795</v>
      </c>
      <c r="JS74" s="71">
        <f t="shared" si="483"/>
        <v>48.438841493092212</v>
      </c>
      <c r="JT74" s="71">
        <f t="shared" si="483"/>
        <v>0</v>
      </c>
      <c r="JU74" s="71">
        <f t="shared" si="483"/>
        <v>0</v>
      </c>
      <c r="JV74" s="71">
        <f t="shared" si="483"/>
        <v>0</v>
      </c>
      <c r="JW74" s="71">
        <f t="shared" si="483"/>
        <v>0</v>
      </c>
      <c r="JX74" s="71">
        <f t="shared" si="483"/>
        <v>0</v>
      </c>
      <c r="JY74" s="71">
        <f t="shared" si="483"/>
        <v>0</v>
      </c>
      <c r="JZ74" s="71">
        <f t="shared" si="483"/>
        <v>0</v>
      </c>
      <c r="KA74" s="71">
        <f t="shared" si="483"/>
        <v>0</v>
      </c>
      <c r="KB74" s="71">
        <f t="shared" si="483"/>
        <v>46.326322172302859</v>
      </c>
      <c r="KC74" s="71">
        <f t="shared" si="483"/>
        <v>48.413335981859056</v>
      </c>
      <c r="KD74" s="71">
        <f t="shared" si="483"/>
        <v>48.969054292634766</v>
      </c>
      <c r="KE74" s="71">
        <f t="shared" si="483"/>
        <v>48.538513521734224</v>
      </c>
      <c r="KF74" s="71">
        <f t="shared" si="483"/>
        <v>0</v>
      </c>
      <c r="KG74" s="71">
        <f t="shared" si="483"/>
        <v>0</v>
      </c>
      <c r="KH74" s="71">
        <f t="shared" si="483"/>
        <v>0</v>
      </c>
      <c r="KI74" s="71">
        <f t="shared" si="483"/>
        <v>0</v>
      </c>
      <c r="KJ74" s="71">
        <f t="shared" si="483"/>
        <v>0</v>
      </c>
      <c r="KK74" s="71">
        <f t="shared" si="483"/>
        <v>0</v>
      </c>
      <c r="KL74" s="71">
        <f t="shared" si="483"/>
        <v>0</v>
      </c>
      <c r="KM74" s="71">
        <f t="shared" si="483"/>
        <v>0</v>
      </c>
      <c r="KN74" s="71">
        <f t="shared" si="483"/>
        <v>46.399080489670666</v>
      </c>
      <c r="KO74" s="71">
        <f t="shared" si="483"/>
        <v>48.49174229865308</v>
      </c>
      <c r="KP74" s="71">
        <f t="shared" si="483"/>
        <v>49.057406542358436</v>
      </c>
      <c r="KQ74" s="71">
        <f t="shared" si="483"/>
        <v>48.624305766923115</v>
      </c>
      <c r="KR74" s="71">
        <f t="shared" si="483"/>
        <v>0</v>
      </c>
      <c r="KS74" s="71">
        <f t="shared" si="483"/>
        <v>0</v>
      </c>
      <c r="KT74" s="71">
        <f t="shared" si="483"/>
        <v>0</v>
      </c>
      <c r="KU74" s="71">
        <f t="shared" si="483"/>
        <v>0</v>
      </c>
      <c r="KV74" s="71">
        <f t="shared" si="483"/>
        <v>0</v>
      </c>
      <c r="KW74" s="71">
        <f t="shared" si="483"/>
        <v>0</v>
      </c>
      <c r="KX74" s="71">
        <f t="shared" si="483"/>
        <v>0</v>
      </c>
      <c r="KY74" s="71">
        <f t="shared" si="483"/>
        <v>0</v>
      </c>
      <c r="KZ74" s="71">
        <f t="shared" si="483"/>
        <v>46.472302694486352</v>
      </c>
      <c r="LA74" s="71">
        <f t="shared" si="483"/>
        <v>48.571570835159861</v>
      </c>
      <c r="LB74" s="71">
        <f t="shared" si="483"/>
        <v>49.137411648029648</v>
      </c>
      <c r="LC74" s="71">
        <f t="shared" si="483"/>
        <v>48.697786340045461</v>
      </c>
      <c r="LD74" s="71">
        <f t="shared" si="483"/>
        <v>0</v>
      </c>
      <c r="LE74" s="71">
        <f t="shared" si="483"/>
        <v>0</v>
      </c>
      <c r="LF74" s="71">
        <f t="shared" si="483"/>
        <v>0</v>
      </c>
      <c r="LG74" s="71">
        <f t="shared" si="483"/>
        <v>0</v>
      </c>
      <c r="LH74" s="71">
        <f t="shared" si="483"/>
        <v>0</v>
      </c>
      <c r="LI74" s="71">
        <f t="shared" si="483"/>
        <v>0</v>
      </c>
      <c r="LJ74" s="71">
        <f t="shared" si="483"/>
        <v>0</v>
      </c>
      <c r="LK74" s="71">
        <f t="shared" si="483"/>
        <v>0</v>
      </c>
      <c r="LL74" s="71">
        <f t="shared" si="483"/>
        <v>46.504062381863427</v>
      </c>
      <c r="LM74" s="71">
        <f t="shared" si="483"/>
        <v>48.608959144362991</v>
      </c>
      <c r="LN74" s="71">
        <f t="shared" si="483"/>
        <v>49.184755289624427</v>
      </c>
      <c r="LO74" s="71">
        <f t="shared" si="483"/>
        <v>48.747459112528595</v>
      </c>
      <c r="LP74" s="71">
        <f t="shared" si="483"/>
        <v>0</v>
      </c>
      <c r="LQ74" s="71">
        <f t="shared" si="483"/>
        <v>0</v>
      </c>
      <c r="LR74" s="71">
        <f t="shared" ref="LR74:MK74" si="484">+LR72/LR73</f>
        <v>0</v>
      </c>
      <c r="LS74" s="71">
        <f t="shared" si="484"/>
        <v>0</v>
      </c>
      <c r="LT74" s="71">
        <f t="shared" si="484"/>
        <v>0</v>
      </c>
      <c r="LU74" s="71">
        <f t="shared" si="484"/>
        <v>0</v>
      </c>
      <c r="LV74" s="71">
        <f t="shared" si="484"/>
        <v>0</v>
      </c>
      <c r="LW74" s="71">
        <f t="shared" si="484"/>
        <v>0</v>
      </c>
      <c r="LX74" s="71">
        <f t="shared" si="484"/>
        <v>46.602076844563136</v>
      </c>
      <c r="LY74" s="71">
        <f t="shared" si="484"/>
        <v>48.722706356463505</v>
      </c>
      <c r="LZ74" s="71">
        <f t="shared" si="484"/>
        <v>49.300757496288654</v>
      </c>
      <c r="MA74" s="71">
        <f t="shared" si="484"/>
        <v>48.857020369625694</v>
      </c>
      <c r="MB74" s="71">
        <f t="shared" si="484"/>
        <v>0</v>
      </c>
      <c r="MC74" s="71">
        <f t="shared" si="484"/>
        <v>0</v>
      </c>
      <c r="MD74" s="71">
        <f t="shared" si="484"/>
        <v>0</v>
      </c>
      <c r="ME74" s="71">
        <f t="shared" si="484"/>
        <v>0</v>
      </c>
      <c r="MF74" s="71">
        <f t="shared" si="484"/>
        <v>0</v>
      </c>
      <c r="MG74" s="71">
        <f t="shared" si="484"/>
        <v>0</v>
      </c>
      <c r="MH74" s="71">
        <f t="shared" si="484"/>
        <v>0</v>
      </c>
      <c r="MI74" s="71">
        <f t="shared" si="484"/>
        <v>0</v>
      </c>
      <c r="MJ74" s="71">
        <f t="shared" si="484"/>
        <v>46.668472777993337</v>
      </c>
      <c r="MK74" s="71">
        <f t="shared" si="484"/>
        <v>48.793010844353049</v>
      </c>
      <c r="ML74" s="71"/>
      <c r="MM74" s="71"/>
      <c r="MN74" s="71"/>
    </row>
    <row r="75" spans="1:352" x14ac:dyDescent="0.2">
      <c r="A75" s="60" t="s">
        <v>48</v>
      </c>
      <c r="B75" s="71">
        <f t="shared" ref="B75:BA75" si="485">B64+(B65*45)</f>
        <v>34.282180096158498</v>
      </c>
      <c r="C75" s="71">
        <f t="shared" si="485"/>
        <v>34.755845486403047</v>
      </c>
      <c r="D75" s="71">
        <f t="shared" si="485"/>
        <v>31.206956874583785</v>
      </c>
      <c r="E75" s="71">
        <f t="shared" si="485"/>
        <v>25.717406230611942</v>
      </c>
      <c r="F75" s="71">
        <f t="shared" si="485"/>
        <v>22.702471990452654</v>
      </c>
      <c r="G75" s="71">
        <f t="shared" si="485"/>
        <v>19.963652183130147</v>
      </c>
      <c r="H75" s="71">
        <f t="shared" si="485"/>
        <v>6.3862055178732424</v>
      </c>
      <c r="I75" s="71">
        <f t="shared" si="485"/>
        <v>35.631139952926816</v>
      </c>
      <c r="J75" s="71">
        <f t="shared" si="485"/>
        <v>27.22402488765027</v>
      </c>
      <c r="K75" s="71">
        <f t="shared" si="485"/>
        <v>34.894839945369071</v>
      </c>
      <c r="L75" s="71">
        <f t="shared" si="485"/>
        <v>38.577847113291291</v>
      </c>
      <c r="M75" s="71">
        <f t="shared" si="485"/>
        <v>38.97624553919713</v>
      </c>
      <c r="N75" s="71">
        <f t="shared" si="485"/>
        <v>35.347778639899225</v>
      </c>
      <c r="O75" s="71">
        <f t="shared" si="485"/>
        <v>35.879865713431073</v>
      </c>
      <c r="P75" s="71">
        <f t="shared" si="485"/>
        <v>32.11258293281395</v>
      </c>
      <c r="Q75" s="71">
        <f t="shared" si="485"/>
        <v>26.589830982158361</v>
      </c>
      <c r="R75" s="71">
        <f t="shared" si="485"/>
        <v>23.272691866764006</v>
      </c>
      <c r="S75" s="71">
        <f t="shared" si="485"/>
        <v>20.567514257843278</v>
      </c>
      <c r="T75" s="71">
        <f t="shared" si="485"/>
        <v>6.5073714702624397</v>
      </c>
      <c r="U75" s="71">
        <f t="shared" si="485"/>
        <v>35.877763754594099</v>
      </c>
      <c r="V75" s="71">
        <f t="shared" si="485"/>
        <v>27.084818682078808</v>
      </c>
      <c r="W75" s="71">
        <f t="shared" si="485"/>
        <v>34.618786575450656</v>
      </c>
      <c r="X75" s="71">
        <f t="shared" si="485"/>
        <v>38.05422204612902</v>
      </c>
      <c r="Y75" s="71">
        <f t="shared" si="485"/>
        <v>38.291011454734949</v>
      </c>
      <c r="Z75" s="71">
        <f t="shared" si="485"/>
        <v>35.171691056749879</v>
      </c>
      <c r="AA75" s="71">
        <f t="shared" si="485"/>
        <v>35.096369591452941</v>
      </c>
      <c r="AB75" s="71">
        <f t="shared" si="485"/>
        <v>32.418449524649048</v>
      </c>
      <c r="AC75" s="71">
        <f t="shared" si="485"/>
        <v>26.609987491103745</v>
      </c>
      <c r="AD75" s="71">
        <f t="shared" si="485"/>
        <v>23.27455685965322</v>
      </c>
      <c r="AE75" s="71">
        <f t="shared" si="485"/>
        <v>21.145970968401265</v>
      </c>
      <c r="AF75" s="71">
        <f t="shared" si="485"/>
        <v>6.5857650717355503</v>
      </c>
      <c r="AG75" s="71">
        <f t="shared" si="485"/>
        <v>39.030834528096605</v>
      </c>
      <c r="AH75" s="71">
        <f t="shared" si="485"/>
        <v>27.171407439801715</v>
      </c>
      <c r="AI75" s="71">
        <f t="shared" si="485"/>
        <v>34.89588081880693</v>
      </c>
      <c r="AJ75" s="71">
        <f t="shared" si="485"/>
        <v>37.812197659006571</v>
      </c>
      <c r="AK75" s="71">
        <f t="shared" si="485"/>
        <v>37.157344944558439</v>
      </c>
      <c r="AL75" s="71">
        <f t="shared" si="485"/>
        <v>35.066651482549211</v>
      </c>
      <c r="AM75" s="71">
        <f t="shared" si="485"/>
        <v>35.684943921555764</v>
      </c>
      <c r="AN75" s="71">
        <f t="shared" si="485"/>
        <v>32.032869319289937</v>
      </c>
      <c r="AO75" s="71">
        <f t="shared" si="485"/>
        <v>26.746581736480515</v>
      </c>
      <c r="AP75" s="71">
        <f t="shared" si="485"/>
        <v>23.621884860642027</v>
      </c>
      <c r="AQ75" s="71">
        <f t="shared" si="485"/>
        <v>21.423746880531752</v>
      </c>
      <c r="AR75" s="71">
        <f t="shared" si="485"/>
        <v>6.6420398984356579</v>
      </c>
      <c r="AS75" s="71">
        <f t="shared" si="485"/>
        <v>40.745321397286062</v>
      </c>
      <c r="AT75" s="71">
        <f t="shared" si="485"/>
        <v>27.224894033583464</v>
      </c>
      <c r="AU75" s="71">
        <f t="shared" si="485"/>
        <v>35.069869360287313</v>
      </c>
      <c r="AV75" s="71">
        <f t="shared" si="485"/>
        <v>37.848031737139529</v>
      </c>
      <c r="AW75" s="71">
        <f t="shared" si="485"/>
        <v>37.527999876411897</v>
      </c>
      <c r="AX75" s="71">
        <f t="shared" si="485"/>
        <v>35.122508093093842</v>
      </c>
      <c r="AY75" s="71">
        <f t="shared" si="485"/>
        <v>35.83217650534899</v>
      </c>
      <c r="AZ75" s="71">
        <f t="shared" si="485"/>
        <v>32.081870637862814</v>
      </c>
      <c r="BA75" s="71">
        <f t="shared" si="485"/>
        <v>26.844366139231141</v>
      </c>
      <c r="BB75" s="71">
        <f t="shared" ref="BB75:DM75" si="486">BB64+(BB65*45)</f>
        <v>23.829560911485231</v>
      </c>
      <c r="BC75" s="71">
        <f t="shared" si="486"/>
        <v>22.021034064725072</v>
      </c>
      <c r="BD75" s="71">
        <f t="shared" si="486"/>
        <v>6.6957353392941039</v>
      </c>
      <c r="BE75" s="71">
        <f t="shared" si="486"/>
        <v>46.915445091875554</v>
      </c>
      <c r="BF75" s="71">
        <f t="shared" si="486"/>
        <v>27.486542452911664</v>
      </c>
      <c r="BG75" s="71">
        <f t="shared" si="486"/>
        <v>35.195315269331253</v>
      </c>
      <c r="BH75" s="71">
        <f t="shared" si="486"/>
        <v>38.017334899927761</v>
      </c>
      <c r="BI75" s="71">
        <f t="shared" si="486"/>
        <v>37.713800063890531</v>
      </c>
      <c r="BJ75" s="71">
        <f t="shared" si="486"/>
        <v>35.09286693443287</v>
      </c>
      <c r="BK75" s="71">
        <f t="shared" si="486"/>
        <v>36.032475168973733</v>
      </c>
      <c r="BL75" s="71">
        <f t="shared" si="486"/>
        <v>32.127525420621751</v>
      </c>
      <c r="BM75" s="71">
        <f t="shared" si="486"/>
        <v>26.952477861402823</v>
      </c>
      <c r="BN75" s="71">
        <f t="shared" si="486"/>
        <v>24.08360691652722</v>
      </c>
      <c r="BO75" s="71">
        <f t="shared" si="486"/>
        <v>22.559442702809552</v>
      </c>
      <c r="BP75" s="71">
        <f t="shared" si="486"/>
        <v>6.761302975084357</v>
      </c>
      <c r="BQ75" s="71">
        <f t="shared" si="486"/>
        <v>49.454427253404916</v>
      </c>
      <c r="BR75" s="71">
        <f t="shared" si="486"/>
        <v>27.536872556673064</v>
      </c>
      <c r="BS75" s="71">
        <f t="shared" si="486"/>
        <v>35.24056351506902</v>
      </c>
      <c r="BT75" s="71">
        <f t="shared" si="486"/>
        <v>38.206344398921082</v>
      </c>
      <c r="BU75" s="71">
        <f t="shared" si="486"/>
        <v>37.802060039377515</v>
      </c>
      <c r="BV75" s="71">
        <f t="shared" si="486"/>
        <v>35.394377031354217</v>
      </c>
      <c r="BW75" s="71">
        <f t="shared" si="486"/>
        <v>35.635406760012238</v>
      </c>
      <c r="BX75" s="71">
        <f t="shared" si="486"/>
        <v>32.801634247469735</v>
      </c>
      <c r="BY75" s="71">
        <f t="shared" si="486"/>
        <v>27.087831620070926</v>
      </c>
      <c r="BZ75" s="71">
        <f t="shared" si="486"/>
        <v>24.176683208384226</v>
      </c>
      <c r="CA75" s="71">
        <f t="shared" si="486"/>
        <v>23.333027581834465</v>
      </c>
      <c r="CB75" s="71">
        <f t="shared" si="486"/>
        <v>6.8218046880128771</v>
      </c>
      <c r="CC75" s="71">
        <f t="shared" si="486"/>
        <v>52.081743895677029</v>
      </c>
      <c r="CD75" s="71">
        <f t="shared" si="486"/>
        <v>27.754890290855339</v>
      </c>
      <c r="CE75" s="71">
        <f t="shared" si="486"/>
        <v>35.45479794415305</v>
      </c>
      <c r="CF75" s="71">
        <f t="shared" si="486"/>
        <v>38.288981796091363</v>
      </c>
      <c r="CG75" s="71">
        <f t="shared" si="486"/>
        <v>37.912838080907584</v>
      </c>
      <c r="CH75" s="71">
        <f t="shared" si="486"/>
        <v>35.376838387344662</v>
      </c>
      <c r="CI75" s="71">
        <f t="shared" si="486"/>
        <v>36.25990127587847</v>
      </c>
      <c r="CJ75" s="71">
        <f t="shared" si="486"/>
        <v>32.346768802761318</v>
      </c>
      <c r="CK75" s="71">
        <f t="shared" si="486"/>
        <v>27.194988313498854</v>
      </c>
      <c r="CL75" s="71">
        <f t="shared" si="486"/>
        <v>24.346239411664246</v>
      </c>
      <c r="CM75" s="71">
        <f t="shared" si="486"/>
        <v>23.295389662877302</v>
      </c>
      <c r="CN75" s="71">
        <f t="shared" si="486"/>
        <v>6.8893982844846331</v>
      </c>
      <c r="CO75" s="71">
        <f t="shared" si="486"/>
        <v>52.37232021441389</v>
      </c>
      <c r="CP75" s="71">
        <f t="shared" si="486"/>
        <v>27.690952835800616</v>
      </c>
      <c r="CQ75" s="71">
        <f t="shared" si="486"/>
        <v>35.836550720967359</v>
      </c>
      <c r="CR75" s="71">
        <f t="shared" si="486"/>
        <v>38.293721416305225</v>
      </c>
      <c r="CS75" s="71">
        <f t="shared" si="486"/>
        <v>38.072038028212305</v>
      </c>
      <c r="CT75" s="71">
        <f t="shared" si="486"/>
        <v>35.383065163651011</v>
      </c>
      <c r="CU75" s="71">
        <f t="shared" si="486"/>
        <v>36.485184340536556</v>
      </c>
      <c r="CV75" s="71">
        <f t="shared" si="486"/>
        <v>32.433105841323865</v>
      </c>
      <c r="CW75" s="71">
        <f t="shared" si="486"/>
        <v>27.336413860854897</v>
      </c>
      <c r="CX75" s="71">
        <f t="shared" si="486"/>
        <v>24.391014741777749</v>
      </c>
      <c r="CY75" s="71">
        <f t="shared" si="486"/>
        <v>23.609557420139076</v>
      </c>
      <c r="CZ75" s="71">
        <f t="shared" si="486"/>
        <v>6.9619261703704343</v>
      </c>
      <c r="DA75" s="71">
        <f t="shared" si="486"/>
        <v>53.802153011484485</v>
      </c>
      <c r="DB75" s="71">
        <f t="shared" si="486"/>
        <v>27.94859454098102</v>
      </c>
      <c r="DC75" s="71">
        <f t="shared" si="486"/>
        <v>35.735367635166334</v>
      </c>
      <c r="DD75" s="71">
        <f t="shared" si="486"/>
        <v>38.588369789188128</v>
      </c>
      <c r="DE75" s="71">
        <f t="shared" si="486"/>
        <v>38.162019583390546</v>
      </c>
      <c r="DF75" s="71">
        <f t="shared" si="486"/>
        <v>35.578987834019721</v>
      </c>
      <c r="DG75" s="71">
        <f t="shared" si="486"/>
        <v>36.608913618211616</v>
      </c>
      <c r="DH75" s="71">
        <f t="shared" si="486"/>
        <v>32.517626607084679</v>
      </c>
      <c r="DI75" s="71">
        <f t="shared" si="486"/>
        <v>27.506489942646102</v>
      </c>
      <c r="DJ75" s="71">
        <f t="shared" si="486"/>
        <v>24.507063753364278</v>
      </c>
      <c r="DK75" s="71">
        <f t="shared" si="486"/>
        <v>23.425371279046768</v>
      </c>
      <c r="DL75" s="71">
        <f t="shared" si="486"/>
        <v>7.0355892134358227</v>
      </c>
      <c r="DM75" s="71">
        <f t="shared" si="486"/>
        <v>53.639301932031479</v>
      </c>
      <c r="DN75" s="71">
        <f t="shared" ref="DN75:FY75" si="487">DN64+(DN65*45)</f>
        <v>28.788787148280491</v>
      </c>
      <c r="DO75" s="71">
        <f t="shared" si="487"/>
        <v>35.61775919802519</v>
      </c>
      <c r="DP75" s="71">
        <f t="shared" si="487"/>
        <v>38.776632645256655</v>
      </c>
      <c r="DQ75" s="71">
        <f t="shared" si="487"/>
        <v>38.271641880545268</v>
      </c>
      <c r="DR75" s="71">
        <f t="shared" si="487"/>
        <v>35.948100308849916</v>
      </c>
      <c r="DS75" s="71">
        <f t="shared" si="487"/>
        <v>36.315625658047345</v>
      </c>
      <c r="DT75" s="71">
        <f t="shared" si="487"/>
        <v>33.256452125491798</v>
      </c>
      <c r="DU75" s="71">
        <f t="shared" si="487"/>
        <v>27.534104966366545</v>
      </c>
      <c r="DV75" s="71">
        <f t="shared" si="487"/>
        <v>24.612935534092049</v>
      </c>
      <c r="DW75" s="71">
        <f t="shared" si="487"/>
        <v>23.806458984216412</v>
      </c>
      <c r="DX75" s="71">
        <f t="shared" si="487"/>
        <v>7.0963478058076603</v>
      </c>
      <c r="DY75" s="71">
        <f t="shared" si="487"/>
        <v>53.541946796905485</v>
      </c>
      <c r="DZ75" s="71">
        <f t="shared" si="487"/>
        <v>29.316602949453966</v>
      </c>
      <c r="EA75" s="71">
        <f t="shared" si="487"/>
        <v>35.887606832081161</v>
      </c>
      <c r="EB75" s="71">
        <f t="shared" si="487"/>
        <v>38.604211392745896</v>
      </c>
      <c r="EC75" s="71">
        <f t="shared" si="487"/>
        <v>38.363972341369617</v>
      </c>
      <c r="ED75" s="71">
        <f t="shared" si="487"/>
        <v>35.770908272824315</v>
      </c>
      <c r="EE75" s="71">
        <f t="shared" si="487"/>
        <v>36.883851112058004</v>
      </c>
      <c r="EF75" s="71">
        <f t="shared" si="487"/>
        <v>32.765931540745811</v>
      </c>
      <c r="EG75" s="71">
        <f t="shared" si="487"/>
        <v>27.663882720650918</v>
      </c>
      <c r="EH75" s="71">
        <f t="shared" si="487"/>
        <v>24.641865817369123</v>
      </c>
      <c r="EI75" s="71">
        <f t="shared" si="487"/>
        <v>24.075396217399678</v>
      </c>
      <c r="EJ75" s="71">
        <f t="shared" si="487"/>
        <v>7.1511465829695338</v>
      </c>
      <c r="EK75" s="71">
        <f t="shared" si="487"/>
        <v>53.260943230387163</v>
      </c>
      <c r="EL75" s="71">
        <f t="shared" si="487"/>
        <v>29.501977060223428</v>
      </c>
      <c r="EM75" s="71">
        <f t="shared" si="487"/>
        <v>36.00877054637661</v>
      </c>
      <c r="EN75" s="71">
        <f t="shared" si="487"/>
        <v>38.682369650584285</v>
      </c>
      <c r="EO75" s="71">
        <f t="shared" si="487"/>
        <v>38.575676359974402</v>
      </c>
      <c r="EP75" s="71">
        <f t="shared" si="487"/>
        <v>35.813214785629434</v>
      </c>
      <c r="EQ75" s="71">
        <f t="shared" si="487"/>
        <v>36.98429201591815</v>
      </c>
      <c r="ER75" s="71">
        <f t="shared" si="487"/>
        <v>32.848937735026453</v>
      </c>
      <c r="ES75" s="71">
        <f t="shared" si="487"/>
        <v>27.850509181551018</v>
      </c>
      <c r="ET75" s="71">
        <f t="shared" si="487"/>
        <v>24.61164082509762</v>
      </c>
      <c r="EU75" s="71">
        <f t="shared" si="487"/>
        <v>24.44495778840599</v>
      </c>
      <c r="EV75" s="71">
        <f t="shared" si="487"/>
        <v>7.1969757817202868</v>
      </c>
      <c r="EW75" s="71">
        <f t="shared" si="487"/>
        <v>53.198458854654035</v>
      </c>
      <c r="EX75" s="71">
        <f t="shared" si="487"/>
        <v>29.743605507843483</v>
      </c>
      <c r="EY75" s="71">
        <f t="shared" si="487"/>
        <v>36.303341578506149</v>
      </c>
      <c r="EZ75" s="71">
        <f t="shared" si="487"/>
        <v>38.716369209848715</v>
      </c>
      <c r="FA75" s="71">
        <f t="shared" si="487"/>
        <v>38.780333835592444</v>
      </c>
      <c r="FB75" s="71">
        <f t="shared" si="487"/>
        <v>35.654516803892228</v>
      </c>
      <c r="FC75" s="71">
        <f t="shared" si="487"/>
        <v>37.192036027028891</v>
      </c>
      <c r="FD75" s="71">
        <f t="shared" si="487"/>
        <v>32.910728991578075</v>
      </c>
      <c r="FE75" s="71">
        <f t="shared" si="487"/>
        <v>27.995853393656617</v>
      </c>
      <c r="FF75" s="71">
        <f t="shared" si="487"/>
        <v>24.532363810060975</v>
      </c>
      <c r="FG75" s="71">
        <f t="shared" si="487"/>
        <v>24.816451275442748</v>
      </c>
      <c r="FH75" s="71">
        <f t="shared" si="487"/>
        <v>7.2444076954264052</v>
      </c>
      <c r="FI75" s="71">
        <f t="shared" si="487"/>
        <v>53.280133095405333</v>
      </c>
      <c r="FJ75" s="71">
        <f t="shared" si="487"/>
        <v>29.881365130135457</v>
      </c>
      <c r="FK75" s="71">
        <f t="shared" si="487"/>
        <v>36.612617921830257</v>
      </c>
      <c r="FL75" s="71">
        <f t="shared" si="487"/>
        <v>38.83896013606067</v>
      </c>
      <c r="FM75" s="71">
        <f t="shared" si="487"/>
        <v>38.942821263159665</v>
      </c>
      <c r="FN75" s="71">
        <f t="shared" si="487"/>
        <v>35.918249780439815</v>
      </c>
      <c r="FO75" s="71">
        <f t="shared" si="487"/>
        <v>36.753444893003511</v>
      </c>
      <c r="FP75" s="71">
        <f t="shared" si="487"/>
        <v>33.676098684724778</v>
      </c>
      <c r="FQ75" s="71">
        <f t="shared" si="487"/>
        <v>28.136895300005904</v>
      </c>
      <c r="FR75" s="71">
        <f t="shared" si="487"/>
        <v>24.581149460508783</v>
      </c>
      <c r="FS75" s="71">
        <f t="shared" si="487"/>
        <v>25.492125272123815</v>
      </c>
      <c r="FT75" s="71">
        <f t="shared" si="487"/>
        <v>7.289441822445875</v>
      </c>
      <c r="FU75" s="71">
        <f t="shared" si="487"/>
        <v>54.646676389693774</v>
      </c>
      <c r="FV75" s="71">
        <f t="shared" si="487"/>
        <v>29.798162482229621</v>
      </c>
      <c r="FW75" s="71">
        <f t="shared" si="487"/>
        <v>36.702914905260023</v>
      </c>
      <c r="FX75" s="71">
        <f t="shared" si="487"/>
        <v>39.053060110387008</v>
      </c>
      <c r="FY75" s="71">
        <f t="shared" si="487"/>
        <v>39.00081674150767</v>
      </c>
      <c r="FZ75" s="71">
        <f t="shared" ref="FZ75:IK75" si="488">FZ64+(FZ65*45)</f>
        <v>35.696884868906459</v>
      </c>
      <c r="GA75" s="71">
        <f t="shared" si="488"/>
        <v>37.322472953573623</v>
      </c>
      <c r="GB75" s="71">
        <f t="shared" si="488"/>
        <v>33.164298557888358</v>
      </c>
      <c r="GC75" s="71">
        <f t="shared" si="488"/>
        <v>28.300557350350587</v>
      </c>
      <c r="GD75" s="71">
        <f t="shared" si="488"/>
        <v>24.604129987472032</v>
      </c>
      <c r="GE75" s="71">
        <f t="shared" si="488"/>
        <v>26.283749965949244</v>
      </c>
      <c r="GF75" s="71">
        <f t="shared" si="488"/>
        <v>7.3333156931166306</v>
      </c>
      <c r="GG75" s="71">
        <f t="shared" si="488"/>
        <v>58.602631936483448</v>
      </c>
      <c r="GH75" s="71">
        <f t="shared" si="488"/>
        <v>29.757418001002645</v>
      </c>
      <c r="GI75" s="71">
        <f t="shared" si="488"/>
        <v>36.774466160376193</v>
      </c>
      <c r="GJ75" s="71">
        <f t="shared" si="488"/>
        <v>39.313424655713575</v>
      </c>
      <c r="GK75" s="71">
        <f t="shared" si="488"/>
        <v>39.057192534515316</v>
      </c>
      <c r="GL75" s="71">
        <f t="shared" si="488"/>
        <v>35.779601169816672</v>
      </c>
      <c r="GM75" s="71">
        <f t="shared" si="488"/>
        <v>37.449971748460548</v>
      </c>
      <c r="GN75" s="71">
        <f t="shared" si="488"/>
        <v>33.28736350890572</v>
      </c>
      <c r="GO75" s="71">
        <f t="shared" si="488"/>
        <v>28.434655089537181</v>
      </c>
      <c r="GP75" s="71">
        <f t="shared" si="488"/>
        <v>24.740555001622763</v>
      </c>
      <c r="GQ75" s="71">
        <f t="shared" si="488"/>
        <v>26.877777158859708</v>
      </c>
      <c r="GR75" s="71">
        <f t="shared" si="488"/>
        <v>7.3845868612449301</v>
      </c>
      <c r="GS75" s="71">
        <f t="shared" si="488"/>
        <v>61.971931659400866</v>
      </c>
      <c r="GT75" s="71">
        <f t="shared" si="488"/>
        <v>30.462718224154145</v>
      </c>
      <c r="GU75" s="71">
        <f t="shared" si="488"/>
        <v>36.830274620287945</v>
      </c>
      <c r="GV75" s="71">
        <f t="shared" si="488"/>
        <v>39.378782767486449</v>
      </c>
      <c r="GW75" s="71">
        <f t="shared" si="488"/>
        <v>39.296856013489219</v>
      </c>
      <c r="GX75" s="71">
        <f t="shared" si="488"/>
        <v>35.87171020981269</v>
      </c>
      <c r="GY75" s="71">
        <f t="shared" si="488"/>
        <v>37.486390765244941</v>
      </c>
      <c r="GZ75" s="71">
        <f t="shared" si="488"/>
        <v>33.394275383861476</v>
      </c>
      <c r="HA75" s="71">
        <f t="shared" si="488"/>
        <v>28.623338535021016</v>
      </c>
      <c r="HB75" s="71">
        <f t="shared" si="488"/>
        <v>24.752948519169575</v>
      </c>
      <c r="HC75" s="71">
        <f t="shared" si="488"/>
        <v>27.110788771084881</v>
      </c>
      <c r="HD75" s="71">
        <f t="shared" si="488"/>
        <v>7.4347246123316086</v>
      </c>
      <c r="HE75" s="71">
        <f t="shared" si="488"/>
        <v>62.746114975372947</v>
      </c>
      <c r="HF75" s="71">
        <f t="shared" si="488"/>
        <v>30.765056656572824</v>
      </c>
      <c r="HG75" s="71">
        <f t="shared" si="488"/>
        <v>36.942961870450873</v>
      </c>
      <c r="HH75" s="71">
        <f t="shared" si="488"/>
        <v>39.550037212614654</v>
      </c>
      <c r="HI75" s="71">
        <f t="shared" si="488"/>
        <v>39.466395768412561</v>
      </c>
      <c r="HJ75" s="71">
        <f t="shared" si="488"/>
        <v>36.083248369278841</v>
      </c>
      <c r="HK75" s="71">
        <f t="shared" si="488"/>
        <v>37.080507147798407</v>
      </c>
      <c r="HL75" s="71">
        <f t="shared" si="488"/>
        <v>34.137651937312626</v>
      </c>
      <c r="HM75" s="71">
        <f t="shared" si="488"/>
        <v>28.748143966835936</v>
      </c>
      <c r="HN75" s="71">
        <f t="shared" si="488"/>
        <v>24.67434121316883</v>
      </c>
      <c r="HO75" s="71">
        <f t="shared" si="488"/>
        <v>27.453994584072589</v>
      </c>
      <c r="HP75" s="71">
        <f t="shared" si="488"/>
        <v>7.477815431351968</v>
      </c>
      <c r="HQ75" s="71">
        <f t="shared" si="488"/>
        <v>64.335241660575377</v>
      </c>
      <c r="HR75" s="71">
        <f t="shared" si="488"/>
        <v>31.605278642031884</v>
      </c>
      <c r="HS75" s="71">
        <f t="shared" si="488"/>
        <v>36.945916583799345</v>
      </c>
      <c r="HT75" s="71">
        <f t="shared" si="488"/>
        <v>39.571722676334112</v>
      </c>
      <c r="HU75" s="71">
        <f t="shared" si="488"/>
        <v>39.583843050108079</v>
      </c>
      <c r="HV75" s="71">
        <f t="shared" si="488"/>
        <v>35.876483616937662</v>
      </c>
      <c r="HW75" s="71">
        <f t="shared" si="488"/>
        <v>37.704180983589765</v>
      </c>
      <c r="HX75" s="71">
        <f t="shared" si="488"/>
        <v>33.622253752509295</v>
      </c>
      <c r="HY75" s="71">
        <f t="shared" si="488"/>
        <v>28.817916152832087</v>
      </c>
      <c r="HZ75" s="71">
        <f t="shared" si="488"/>
        <v>24.778844989178527</v>
      </c>
      <c r="IA75" s="71">
        <f t="shared" si="488"/>
        <v>27.739398358643896</v>
      </c>
      <c r="IB75" s="71">
        <f t="shared" si="488"/>
        <v>7.5236378615648487</v>
      </c>
      <c r="IC75" s="71">
        <f t="shared" si="488"/>
        <v>70.511039791666704</v>
      </c>
      <c r="ID75" s="71">
        <f t="shared" si="488"/>
        <v>31.802438165836826</v>
      </c>
      <c r="IE75" s="71">
        <f t="shared" si="488"/>
        <v>37.06475103911994</v>
      </c>
      <c r="IF75" s="71">
        <f t="shared" si="488"/>
        <v>39.780533461515034</v>
      </c>
      <c r="IG75" s="71">
        <f t="shared" si="488"/>
        <v>39.411524187554186</v>
      </c>
      <c r="IH75" s="71">
        <f t="shared" si="488"/>
        <v>35.972990590494192</v>
      </c>
      <c r="II75" s="71">
        <f t="shared" si="488"/>
        <v>37.713585340140348</v>
      </c>
      <c r="IJ75" s="71">
        <f t="shared" si="488"/>
        <v>33.829068168153668</v>
      </c>
      <c r="IK75" s="71">
        <f t="shared" si="488"/>
        <v>28.813371950678604</v>
      </c>
      <c r="IL75" s="71">
        <f t="shared" ref="IL75:KW75" si="489">IL64+(IL65*45)</f>
        <v>25.244595134019349</v>
      </c>
      <c r="IM75" s="71">
        <f t="shared" si="489"/>
        <v>28.581397901956301</v>
      </c>
      <c r="IN75" s="71">
        <f t="shared" si="489"/>
        <v>7.5702529768184457</v>
      </c>
      <c r="IO75" s="71">
        <f t="shared" si="489"/>
        <v>76.350018859883846</v>
      </c>
      <c r="IP75" s="71">
        <f t="shared" si="489"/>
        <v>33.177172439026556</v>
      </c>
      <c r="IQ75" s="71">
        <f t="shared" si="489"/>
        <v>36.826922878726279</v>
      </c>
      <c r="IR75" s="71">
        <f t="shared" si="489"/>
        <v>40.100138382863392</v>
      </c>
      <c r="IS75" s="71">
        <f t="shared" si="489"/>
        <v>39.764819267762995</v>
      </c>
      <c r="IT75" s="71">
        <f t="shared" si="489"/>
        <v>36.079354060986205</v>
      </c>
      <c r="IU75" s="71">
        <f t="shared" si="489"/>
        <v>37.779373285835746</v>
      </c>
      <c r="IV75" s="71">
        <f t="shared" si="489"/>
        <v>33.92627150148278</v>
      </c>
      <c r="IW75" s="71">
        <f t="shared" si="489"/>
        <v>28.842894660101496</v>
      </c>
      <c r="IX75" s="71">
        <f t="shared" si="489"/>
        <v>25.222638087812204</v>
      </c>
      <c r="IY75" s="71">
        <f t="shared" si="489"/>
        <v>28.320285393472393</v>
      </c>
      <c r="IZ75" s="71">
        <f t="shared" si="489"/>
        <v>7.6198867283007017</v>
      </c>
      <c r="JA75" s="71">
        <f t="shared" si="489"/>
        <v>77.308465463314718</v>
      </c>
      <c r="JB75" s="71">
        <f t="shared" si="489"/>
        <v>32.734653555846947</v>
      </c>
      <c r="JC75" s="71">
        <f t="shared" si="489"/>
        <v>37.1176709734358</v>
      </c>
      <c r="JD75" s="71">
        <f t="shared" si="489"/>
        <v>40.137087204388948</v>
      </c>
      <c r="JE75" s="71">
        <f t="shared" si="489"/>
        <v>39.631522937199051</v>
      </c>
      <c r="JF75" s="71">
        <f t="shared" si="489"/>
        <v>36.339565013659758</v>
      </c>
      <c r="JG75" s="71">
        <f t="shared" si="489"/>
        <v>37.459524768345844</v>
      </c>
      <c r="JH75" s="71">
        <f t="shared" si="489"/>
        <v>34.655692668781654</v>
      </c>
      <c r="JI75" s="71">
        <f t="shared" si="489"/>
        <v>28.970596657243433</v>
      </c>
      <c r="JJ75" s="71">
        <f t="shared" si="489"/>
        <v>25.35886497443185</v>
      </c>
      <c r="JK75" s="71">
        <f t="shared" si="489"/>
        <v>28.778096556782039</v>
      </c>
      <c r="JL75" s="71">
        <f t="shared" si="489"/>
        <v>7.6694668967488715</v>
      </c>
      <c r="JM75" s="71">
        <f t="shared" si="489"/>
        <v>77.757030836610014</v>
      </c>
      <c r="JN75" s="71">
        <f t="shared" si="489"/>
        <v>33.235072299904104</v>
      </c>
      <c r="JO75" s="71">
        <f t="shared" si="489"/>
        <v>37.017001580458462</v>
      </c>
      <c r="JP75" s="71">
        <f t="shared" si="489"/>
        <v>40.291892397938753</v>
      </c>
      <c r="JQ75" s="71">
        <f t="shared" si="489"/>
        <v>39.737812801402256</v>
      </c>
      <c r="JR75" s="71">
        <f t="shared" si="489"/>
        <v>36.27990219934059</v>
      </c>
      <c r="JS75" s="71">
        <f t="shared" si="489"/>
        <v>37.966583645370157</v>
      </c>
      <c r="JT75" s="71">
        <f t="shared" si="489"/>
        <v>34.112964168487906</v>
      </c>
      <c r="JU75" s="71">
        <f t="shared" si="489"/>
        <v>29.102350502734541</v>
      </c>
      <c r="JV75" s="71">
        <f t="shared" si="489"/>
        <v>25.45604510270767</v>
      </c>
      <c r="JW75" s="71">
        <f t="shared" si="489"/>
        <v>29.606895708017841</v>
      </c>
      <c r="JX75" s="71">
        <f t="shared" si="489"/>
        <v>7.7186225906623109</v>
      </c>
      <c r="JY75" s="71">
        <f t="shared" si="489"/>
        <v>78.084488615194445</v>
      </c>
      <c r="JZ75" s="71">
        <f t="shared" si="489"/>
        <v>33.739382267452797</v>
      </c>
      <c r="KA75" s="71">
        <f t="shared" si="489"/>
        <v>37.228025883573849</v>
      </c>
      <c r="KB75" s="71">
        <f t="shared" si="489"/>
        <v>40.440569917051747</v>
      </c>
      <c r="KC75" s="71">
        <f t="shared" si="489"/>
        <v>39.877256576336102</v>
      </c>
      <c r="KD75" s="71">
        <f t="shared" si="489"/>
        <v>36.249645219387688</v>
      </c>
      <c r="KE75" s="71">
        <f t="shared" si="489"/>
        <v>38.153745579618388</v>
      </c>
      <c r="KF75" s="71">
        <f t="shared" si="489"/>
        <v>34.149367922780172</v>
      </c>
      <c r="KG75" s="71">
        <f t="shared" si="489"/>
        <v>29.247282166135331</v>
      </c>
      <c r="KH75" s="71">
        <f t="shared" si="489"/>
        <v>25.577622840273026</v>
      </c>
      <c r="KI75" s="71">
        <f t="shared" si="489"/>
        <v>29.750210164038272</v>
      </c>
      <c r="KJ75" s="71">
        <f t="shared" si="489"/>
        <v>7.7655338668035725</v>
      </c>
      <c r="KK75" s="71">
        <f t="shared" si="489"/>
        <v>84.681755152648961</v>
      </c>
      <c r="KL75" s="71">
        <f t="shared" si="489"/>
        <v>34.202211152158682</v>
      </c>
      <c r="KM75" s="71">
        <f t="shared" si="489"/>
        <v>37.420724750293964</v>
      </c>
      <c r="KN75" s="71">
        <f t="shared" si="489"/>
        <v>40.50703223127455</v>
      </c>
      <c r="KO75" s="71">
        <f t="shared" si="489"/>
        <v>39.934290811901938</v>
      </c>
      <c r="KP75" s="71">
        <f t="shared" si="489"/>
        <v>36.2965979163355</v>
      </c>
      <c r="KQ75" s="71">
        <f t="shared" si="489"/>
        <v>38.332273347924485</v>
      </c>
      <c r="KR75" s="71">
        <f t="shared" si="489"/>
        <v>34.211474373681654</v>
      </c>
      <c r="KS75" s="71">
        <f t="shared" si="489"/>
        <v>29.331928986177669</v>
      </c>
      <c r="KT75" s="71">
        <f t="shared" si="489"/>
        <v>25.771078107282026</v>
      </c>
      <c r="KU75" s="71">
        <f t="shared" si="489"/>
        <v>29.940158635266698</v>
      </c>
      <c r="KV75" s="71">
        <f t="shared" si="489"/>
        <v>7.8055249206055946</v>
      </c>
      <c r="KW75" s="71">
        <f t="shared" si="489"/>
        <v>88.166000748249758</v>
      </c>
      <c r="KX75" s="71">
        <f t="shared" ref="KX75:MK75" si="490">KX64+(KX65*45)</f>
        <v>34.372857299729915</v>
      </c>
      <c r="KY75" s="71">
        <f t="shared" si="490"/>
        <v>37.502920360644445</v>
      </c>
      <c r="KZ75" s="71">
        <f t="shared" si="490"/>
        <v>40.64814610357773</v>
      </c>
      <c r="LA75" s="71">
        <f t="shared" si="490"/>
        <v>40.040528687741379</v>
      </c>
      <c r="LB75" s="71">
        <f t="shared" si="490"/>
        <v>36.531069495612066</v>
      </c>
      <c r="LC75" s="71">
        <f t="shared" si="490"/>
        <v>37.96560477218037</v>
      </c>
      <c r="LD75" s="71">
        <f t="shared" si="490"/>
        <v>34.998577310732472</v>
      </c>
      <c r="LE75" s="71">
        <f t="shared" si="490"/>
        <v>29.435428813242069</v>
      </c>
      <c r="LF75" s="71">
        <f t="shared" si="490"/>
        <v>25.862999621569436</v>
      </c>
      <c r="LG75" s="71">
        <f t="shared" si="490"/>
        <v>30.1788707049555</v>
      </c>
      <c r="LH75" s="71">
        <f t="shared" si="490"/>
        <v>7.8505620718727345</v>
      </c>
      <c r="LI75" s="71">
        <f t="shared" si="490"/>
        <v>83.14539517466514</v>
      </c>
      <c r="LJ75" s="71">
        <f t="shared" si="490"/>
        <v>35.260513592039267</v>
      </c>
      <c r="LK75" s="71">
        <f t="shared" si="490"/>
        <v>37.677205527973499</v>
      </c>
      <c r="LL75" s="71">
        <f t="shared" si="490"/>
        <v>40.636636252004472</v>
      </c>
      <c r="LM75" s="71">
        <f t="shared" si="490"/>
        <v>40.310552865273465</v>
      </c>
      <c r="LN75" s="71">
        <f t="shared" si="490"/>
        <v>36.341901804757988</v>
      </c>
      <c r="LO75" s="71">
        <f t="shared" si="490"/>
        <v>38.523674803904576</v>
      </c>
      <c r="LP75" s="71">
        <f t="shared" si="490"/>
        <v>34.400442197322718</v>
      </c>
      <c r="LQ75" s="71">
        <f t="shared" si="490"/>
        <v>29.591354269532854</v>
      </c>
      <c r="LR75" s="71">
        <f t="shared" si="490"/>
        <v>25.867907099840611</v>
      </c>
      <c r="LS75" s="71">
        <f t="shared" si="490"/>
        <v>30.566974967927145</v>
      </c>
      <c r="LT75" s="71">
        <f t="shared" si="490"/>
        <v>7.8912361967411684</v>
      </c>
      <c r="LU75" s="71">
        <f t="shared" si="490"/>
        <v>87.349510009160952</v>
      </c>
      <c r="LV75" s="71">
        <f t="shared" si="490"/>
        <v>35.643484444769875</v>
      </c>
      <c r="LW75" s="71">
        <f t="shared" si="490"/>
        <v>37.824798909089054</v>
      </c>
      <c r="LX75" s="71">
        <f t="shared" si="490"/>
        <v>40.792488381623045</v>
      </c>
      <c r="LY75" s="71">
        <f t="shared" si="490"/>
        <v>40.489084445257156</v>
      </c>
      <c r="LZ75" s="71">
        <f t="shared" si="490"/>
        <v>36.312206778792202</v>
      </c>
      <c r="MA75" s="71">
        <f t="shared" si="490"/>
        <v>38.632663608568457</v>
      </c>
      <c r="MB75" s="71">
        <f t="shared" si="490"/>
        <v>34.43265779603778</v>
      </c>
      <c r="MC75" s="71">
        <f t="shared" si="490"/>
        <v>29.779403595345983</v>
      </c>
      <c r="MD75" s="71">
        <f t="shared" si="490"/>
        <v>25.906838552825654</v>
      </c>
      <c r="ME75" s="71">
        <f t="shared" si="490"/>
        <v>30.861121543813606</v>
      </c>
      <c r="MF75" s="71">
        <f t="shared" si="490"/>
        <v>7.9314087042134247</v>
      </c>
      <c r="MG75" s="71">
        <f t="shared" si="490"/>
        <v>86.643870046155172</v>
      </c>
      <c r="MH75" s="71">
        <f t="shared" si="490"/>
        <v>36.652858771952175</v>
      </c>
      <c r="MI75" s="71">
        <f t="shared" si="490"/>
        <v>37.820859168206688</v>
      </c>
      <c r="MJ75" s="71">
        <f t="shared" si="490"/>
        <v>40.938470842180969</v>
      </c>
      <c r="MK75" s="71">
        <f t="shared" si="490"/>
        <v>40.671837080103415</v>
      </c>
      <c r="ML75" s="71"/>
      <c r="MM75" s="71"/>
      <c r="MN75" s="71"/>
    </row>
    <row r="76" spans="1:352" x14ac:dyDescent="0.2">
      <c r="A76" s="60" t="s">
        <v>49</v>
      </c>
      <c r="B76" s="60">
        <v>52</v>
      </c>
      <c r="C76" s="60">
        <v>52</v>
      </c>
      <c r="D76" s="60">
        <v>52</v>
      </c>
      <c r="E76" s="60">
        <v>52</v>
      </c>
      <c r="F76" s="60">
        <v>52</v>
      </c>
      <c r="G76" s="60">
        <v>52</v>
      </c>
      <c r="H76" s="60">
        <v>52</v>
      </c>
      <c r="I76" s="60">
        <v>52</v>
      </c>
      <c r="J76" s="60">
        <v>52</v>
      </c>
      <c r="K76" s="60">
        <v>52</v>
      </c>
      <c r="L76" s="60">
        <v>52</v>
      </c>
      <c r="M76" s="60">
        <v>52</v>
      </c>
      <c r="N76" s="60">
        <v>52</v>
      </c>
      <c r="O76" s="60">
        <v>52</v>
      </c>
      <c r="P76" s="60">
        <v>52</v>
      </c>
      <c r="Q76" s="60">
        <v>52</v>
      </c>
      <c r="R76" s="60">
        <v>52</v>
      </c>
      <c r="S76" s="60">
        <v>52</v>
      </c>
      <c r="T76" s="60">
        <v>52</v>
      </c>
      <c r="U76" s="60">
        <v>52</v>
      </c>
      <c r="V76" s="60">
        <v>52</v>
      </c>
      <c r="W76" s="60">
        <v>52</v>
      </c>
      <c r="X76" s="60">
        <v>52</v>
      </c>
      <c r="Y76" s="60">
        <v>52</v>
      </c>
      <c r="Z76" s="60">
        <v>52</v>
      </c>
      <c r="AA76" s="60">
        <v>52</v>
      </c>
      <c r="AB76" s="60">
        <v>52</v>
      </c>
      <c r="AC76" s="60">
        <v>52</v>
      </c>
      <c r="AD76" s="60">
        <v>52</v>
      </c>
      <c r="AE76" s="60">
        <v>52</v>
      </c>
      <c r="AF76" s="60">
        <v>52</v>
      </c>
      <c r="AG76" s="60">
        <v>52</v>
      </c>
      <c r="AH76" s="60">
        <v>52</v>
      </c>
      <c r="AI76" s="60">
        <v>52</v>
      </c>
      <c r="AJ76" s="60">
        <v>52</v>
      </c>
      <c r="AK76" s="60">
        <v>52</v>
      </c>
      <c r="AL76" s="60">
        <v>52</v>
      </c>
      <c r="AM76" s="60">
        <v>52</v>
      </c>
      <c r="AN76" s="60">
        <v>52</v>
      </c>
      <c r="AO76" s="60">
        <v>52</v>
      </c>
      <c r="AP76" s="60">
        <v>52</v>
      </c>
      <c r="AQ76" s="60">
        <v>52</v>
      </c>
      <c r="AR76" s="60">
        <v>52</v>
      </c>
      <c r="AS76" s="60">
        <v>52</v>
      </c>
      <c r="AT76" s="60">
        <v>52</v>
      </c>
      <c r="AU76" s="60">
        <v>52</v>
      </c>
      <c r="AV76" s="60">
        <v>52</v>
      </c>
      <c r="AW76" s="60">
        <v>52</v>
      </c>
      <c r="AX76" s="60">
        <v>52</v>
      </c>
      <c r="AY76" s="60">
        <v>52</v>
      </c>
      <c r="AZ76" s="60">
        <v>52</v>
      </c>
      <c r="BA76" s="60">
        <v>52</v>
      </c>
      <c r="BB76" s="60">
        <v>52</v>
      </c>
      <c r="BC76" s="60">
        <v>52</v>
      </c>
      <c r="BD76" s="60">
        <v>52</v>
      </c>
      <c r="BE76" s="60">
        <v>52</v>
      </c>
      <c r="BF76" s="60">
        <v>52</v>
      </c>
      <c r="BG76" s="60">
        <v>52</v>
      </c>
      <c r="BH76" s="60">
        <v>52</v>
      </c>
      <c r="BI76" s="60">
        <v>52</v>
      </c>
      <c r="BJ76" s="60">
        <v>52</v>
      </c>
      <c r="BK76" s="60">
        <v>52</v>
      </c>
      <c r="BL76" s="60">
        <v>52</v>
      </c>
      <c r="BM76" s="60">
        <v>52</v>
      </c>
      <c r="BN76" s="60">
        <v>52</v>
      </c>
      <c r="BO76" s="60">
        <v>52</v>
      </c>
      <c r="BP76" s="60">
        <v>52</v>
      </c>
      <c r="BQ76" s="60">
        <v>52</v>
      </c>
      <c r="BR76" s="60">
        <v>52</v>
      </c>
      <c r="BS76" s="60">
        <v>52</v>
      </c>
      <c r="BT76" s="60">
        <v>52</v>
      </c>
      <c r="BU76" s="60">
        <v>52</v>
      </c>
      <c r="BV76" s="60">
        <v>52</v>
      </c>
      <c r="BW76" s="60">
        <v>52</v>
      </c>
      <c r="BX76" s="60">
        <v>52</v>
      </c>
      <c r="BY76" s="60">
        <v>52</v>
      </c>
      <c r="BZ76" s="60">
        <v>52</v>
      </c>
      <c r="CA76" s="60">
        <v>52</v>
      </c>
      <c r="CB76" s="60">
        <v>52</v>
      </c>
      <c r="CC76" s="60">
        <v>52</v>
      </c>
      <c r="CD76" s="60">
        <v>52</v>
      </c>
      <c r="CE76" s="60">
        <v>52</v>
      </c>
      <c r="CF76" s="60">
        <v>52</v>
      </c>
      <c r="CG76" s="60">
        <v>52</v>
      </c>
      <c r="CH76" s="60">
        <v>52</v>
      </c>
      <c r="CI76" s="60">
        <v>52</v>
      </c>
      <c r="CJ76" s="60">
        <v>52</v>
      </c>
      <c r="CK76" s="60">
        <v>52</v>
      </c>
      <c r="CL76" s="60">
        <v>52</v>
      </c>
      <c r="CM76" s="60">
        <v>52</v>
      </c>
      <c r="CN76" s="60">
        <v>52</v>
      </c>
      <c r="CO76" s="60">
        <v>52</v>
      </c>
      <c r="CP76" s="60">
        <v>52</v>
      </c>
      <c r="CQ76" s="60">
        <v>52</v>
      </c>
      <c r="CR76" s="60">
        <v>52</v>
      </c>
      <c r="CS76" s="60">
        <v>52</v>
      </c>
      <c r="CT76" s="60">
        <v>52</v>
      </c>
      <c r="CU76" s="60">
        <v>52</v>
      </c>
      <c r="CV76" s="60">
        <v>52</v>
      </c>
      <c r="CW76" s="60">
        <v>52</v>
      </c>
      <c r="CX76" s="60">
        <v>52</v>
      </c>
      <c r="CY76" s="60">
        <v>52</v>
      </c>
      <c r="CZ76" s="60">
        <v>52</v>
      </c>
      <c r="DA76" s="60">
        <v>52</v>
      </c>
      <c r="DB76" s="60">
        <v>52</v>
      </c>
      <c r="DC76" s="60">
        <v>52</v>
      </c>
      <c r="DD76" s="60">
        <v>52</v>
      </c>
      <c r="DE76" s="60">
        <v>52</v>
      </c>
      <c r="DF76" s="60">
        <v>52</v>
      </c>
      <c r="DG76" s="60">
        <v>52</v>
      </c>
      <c r="DH76" s="60">
        <v>52</v>
      </c>
      <c r="DI76" s="60">
        <v>52</v>
      </c>
      <c r="DJ76" s="60">
        <v>52</v>
      </c>
      <c r="DK76" s="60">
        <v>52</v>
      </c>
      <c r="DL76" s="60">
        <v>52</v>
      </c>
      <c r="DM76" s="60">
        <v>52</v>
      </c>
      <c r="DN76" s="60">
        <v>52</v>
      </c>
      <c r="DO76" s="60">
        <v>52</v>
      </c>
      <c r="DP76" s="60">
        <v>52</v>
      </c>
      <c r="DQ76" s="60">
        <v>52</v>
      </c>
      <c r="DR76" s="60">
        <v>52</v>
      </c>
      <c r="DS76" s="60">
        <v>52</v>
      </c>
      <c r="DT76" s="60">
        <v>52</v>
      </c>
      <c r="DU76" s="60">
        <v>52</v>
      </c>
      <c r="DV76" s="60">
        <v>52</v>
      </c>
      <c r="DW76" s="60">
        <v>52</v>
      </c>
      <c r="DX76" s="60">
        <v>52</v>
      </c>
      <c r="DY76" s="60">
        <v>52</v>
      </c>
      <c r="DZ76" s="60">
        <v>52</v>
      </c>
      <c r="EA76" s="60">
        <v>52</v>
      </c>
      <c r="EB76" s="60">
        <v>52</v>
      </c>
      <c r="EC76" s="60">
        <v>52</v>
      </c>
      <c r="ED76" s="60">
        <v>52</v>
      </c>
      <c r="EE76" s="60">
        <v>52</v>
      </c>
      <c r="EF76" s="60">
        <v>52</v>
      </c>
      <c r="EG76" s="60">
        <v>52</v>
      </c>
      <c r="EH76" s="60">
        <v>52</v>
      </c>
      <c r="EI76" s="60">
        <v>52</v>
      </c>
      <c r="EJ76" s="60">
        <v>52</v>
      </c>
      <c r="EK76" s="60">
        <v>52</v>
      </c>
      <c r="EL76" s="60">
        <v>52</v>
      </c>
      <c r="EM76" s="60">
        <v>52</v>
      </c>
      <c r="EN76" s="60">
        <v>52</v>
      </c>
      <c r="EO76" s="60">
        <v>52</v>
      </c>
      <c r="EP76" s="60">
        <v>52</v>
      </c>
      <c r="EQ76" s="60">
        <v>52</v>
      </c>
      <c r="ER76" s="60">
        <v>52</v>
      </c>
      <c r="ES76" s="60">
        <v>52</v>
      </c>
      <c r="ET76" s="60">
        <v>52</v>
      </c>
      <c r="EU76" s="60">
        <v>52</v>
      </c>
      <c r="EV76" s="60">
        <v>52</v>
      </c>
      <c r="EW76" s="60">
        <v>52</v>
      </c>
      <c r="EX76" s="60">
        <v>52</v>
      </c>
      <c r="EY76" s="60">
        <v>52</v>
      </c>
      <c r="EZ76" s="60">
        <v>52</v>
      </c>
      <c r="FA76" s="60">
        <v>52</v>
      </c>
      <c r="FB76" s="60">
        <v>52</v>
      </c>
      <c r="FC76" s="60">
        <v>52</v>
      </c>
      <c r="FD76" s="60">
        <v>52</v>
      </c>
      <c r="FE76" s="60">
        <v>52</v>
      </c>
      <c r="FF76" s="60">
        <v>52</v>
      </c>
      <c r="FG76" s="60">
        <v>52</v>
      </c>
      <c r="FH76" s="60">
        <v>52</v>
      </c>
      <c r="FI76" s="60">
        <v>52</v>
      </c>
      <c r="FJ76" s="60">
        <v>52</v>
      </c>
      <c r="FK76" s="60">
        <v>52</v>
      </c>
      <c r="FL76" s="60">
        <v>52</v>
      </c>
      <c r="FM76" s="60">
        <v>52</v>
      </c>
      <c r="FN76" s="60">
        <v>52</v>
      </c>
      <c r="FO76" s="60">
        <v>52</v>
      </c>
      <c r="FP76" s="60">
        <v>52</v>
      </c>
      <c r="FQ76" s="60">
        <v>52</v>
      </c>
      <c r="FR76" s="60">
        <v>52</v>
      </c>
      <c r="FS76" s="60">
        <v>52</v>
      </c>
      <c r="FT76" s="60">
        <v>52</v>
      </c>
      <c r="FU76" s="60">
        <v>52</v>
      </c>
      <c r="FV76" s="60">
        <v>52</v>
      </c>
      <c r="FW76" s="60">
        <v>52</v>
      </c>
      <c r="FX76" s="60">
        <v>52</v>
      </c>
      <c r="FY76" s="60">
        <v>52</v>
      </c>
      <c r="FZ76" s="60">
        <v>52</v>
      </c>
      <c r="GA76" s="60">
        <v>52</v>
      </c>
      <c r="GB76" s="60">
        <v>52</v>
      </c>
      <c r="GC76" s="60">
        <v>52</v>
      </c>
      <c r="GD76" s="60">
        <v>52</v>
      </c>
      <c r="GE76" s="60">
        <v>52</v>
      </c>
      <c r="GF76" s="60">
        <v>52</v>
      </c>
      <c r="GG76" s="60">
        <v>52</v>
      </c>
      <c r="GH76" s="60">
        <v>52</v>
      </c>
      <c r="GI76" s="60">
        <v>52</v>
      </c>
      <c r="GJ76" s="60">
        <v>52</v>
      </c>
      <c r="GK76" s="60">
        <v>52</v>
      </c>
      <c r="GL76" s="60">
        <v>52</v>
      </c>
      <c r="GM76" s="60">
        <v>52</v>
      </c>
      <c r="GN76" s="60">
        <v>52</v>
      </c>
      <c r="GO76" s="60">
        <v>52</v>
      </c>
      <c r="GP76" s="60">
        <v>52</v>
      </c>
      <c r="GQ76" s="60">
        <v>52</v>
      </c>
      <c r="GR76" s="60">
        <v>52</v>
      </c>
      <c r="GS76" s="60">
        <v>52</v>
      </c>
      <c r="GT76" s="60">
        <v>52</v>
      </c>
      <c r="GU76" s="60">
        <v>52</v>
      </c>
      <c r="GV76" s="60">
        <v>52</v>
      </c>
      <c r="GW76" s="60">
        <v>52</v>
      </c>
      <c r="GX76" s="60">
        <v>52</v>
      </c>
      <c r="GY76" s="60">
        <v>52</v>
      </c>
      <c r="GZ76" s="60">
        <v>52</v>
      </c>
      <c r="HA76" s="60">
        <v>52</v>
      </c>
      <c r="HB76" s="60">
        <v>52</v>
      </c>
      <c r="HC76" s="60">
        <v>52</v>
      </c>
      <c r="HD76" s="60">
        <v>52</v>
      </c>
      <c r="HE76" s="60">
        <v>52</v>
      </c>
      <c r="HF76" s="60">
        <v>52</v>
      </c>
      <c r="HG76" s="60">
        <v>52</v>
      </c>
      <c r="HH76" s="60">
        <v>52</v>
      </c>
      <c r="HI76" s="60">
        <v>52</v>
      </c>
      <c r="HJ76" s="60">
        <v>52</v>
      </c>
      <c r="HK76" s="60">
        <v>52</v>
      </c>
      <c r="HL76" s="60">
        <v>52</v>
      </c>
      <c r="HM76" s="60">
        <v>52</v>
      </c>
      <c r="HN76" s="60">
        <v>52</v>
      </c>
      <c r="HO76" s="60">
        <v>52</v>
      </c>
      <c r="HP76" s="60">
        <v>52</v>
      </c>
      <c r="HQ76" s="60">
        <v>52</v>
      </c>
      <c r="HR76" s="60">
        <v>52</v>
      </c>
      <c r="HS76" s="60">
        <v>52</v>
      </c>
      <c r="HT76" s="60">
        <v>52</v>
      </c>
      <c r="HU76" s="60">
        <v>52</v>
      </c>
      <c r="HV76" s="60">
        <v>52</v>
      </c>
      <c r="HW76" s="60">
        <v>52</v>
      </c>
      <c r="HX76" s="60">
        <v>52</v>
      </c>
      <c r="HY76" s="60">
        <v>52</v>
      </c>
      <c r="HZ76" s="60">
        <v>52</v>
      </c>
      <c r="IA76" s="60">
        <v>52</v>
      </c>
      <c r="IB76" s="60">
        <v>52</v>
      </c>
      <c r="IC76" s="60">
        <v>52</v>
      </c>
      <c r="ID76" s="60">
        <v>52</v>
      </c>
      <c r="IE76" s="60">
        <v>52</v>
      </c>
      <c r="IF76" s="60">
        <v>52</v>
      </c>
      <c r="IG76" s="60">
        <v>52</v>
      </c>
      <c r="IH76" s="60">
        <v>52</v>
      </c>
      <c r="II76" s="60">
        <v>52</v>
      </c>
      <c r="IJ76" s="60">
        <v>52</v>
      </c>
      <c r="IK76" s="60">
        <v>52</v>
      </c>
      <c r="IL76" s="60">
        <v>52</v>
      </c>
      <c r="IM76" s="60">
        <v>52</v>
      </c>
      <c r="IN76" s="60">
        <v>52</v>
      </c>
      <c r="IO76" s="60">
        <v>52</v>
      </c>
      <c r="IP76" s="60">
        <v>52</v>
      </c>
      <c r="IQ76" s="60">
        <v>52</v>
      </c>
      <c r="IR76" s="60">
        <v>52</v>
      </c>
      <c r="IS76" s="60">
        <v>52</v>
      </c>
      <c r="IT76" s="60">
        <v>52</v>
      </c>
      <c r="IU76" s="60">
        <v>52</v>
      </c>
      <c r="IV76" s="60">
        <v>52</v>
      </c>
      <c r="IW76" s="60">
        <v>52</v>
      </c>
      <c r="IX76" s="60">
        <v>52</v>
      </c>
      <c r="IY76" s="60">
        <v>52</v>
      </c>
      <c r="IZ76" s="60">
        <v>52</v>
      </c>
      <c r="JA76" s="60">
        <v>52</v>
      </c>
      <c r="JB76" s="60">
        <v>52</v>
      </c>
      <c r="JC76" s="60">
        <v>52</v>
      </c>
      <c r="JD76" s="60">
        <v>52</v>
      </c>
      <c r="JE76" s="60">
        <v>52</v>
      </c>
      <c r="JF76" s="60">
        <v>52</v>
      </c>
      <c r="JG76" s="60">
        <v>52</v>
      </c>
      <c r="JH76" s="60">
        <v>52</v>
      </c>
      <c r="JI76" s="60">
        <v>52</v>
      </c>
      <c r="JJ76" s="60">
        <v>52</v>
      </c>
      <c r="JK76" s="60">
        <v>52</v>
      </c>
      <c r="JL76" s="60">
        <v>52</v>
      </c>
      <c r="JM76" s="60">
        <v>52</v>
      </c>
      <c r="JN76" s="60">
        <v>52</v>
      </c>
      <c r="JO76" s="60">
        <v>52</v>
      </c>
      <c r="JP76" s="60">
        <v>52</v>
      </c>
      <c r="JQ76" s="60">
        <v>52</v>
      </c>
      <c r="JR76" s="60">
        <v>52</v>
      </c>
      <c r="JS76" s="60">
        <v>52</v>
      </c>
      <c r="JT76" s="60">
        <v>52</v>
      </c>
      <c r="JU76" s="60">
        <v>52</v>
      </c>
      <c r="JV76" s="60">
        <v>52</v>
      </c>
      <c r="JW76" s="60">
        <v>52</v>
      </c>
      <c r="JX76" s="60">
        <v>52</v>
      </c>
      <c r="JY76" s="60">
        <v>52</v>
      </c>
      <c r="JZ76" s="60">
        <v>52</v>
      </c>
      <c r="KA76" s="60">
        <v>52</v>
      </c>
      <c r="KB76" s="60">
        <v>52</v>
      </c>
      <c r="KC76" s="60">
        <v>52</v>
      </c>
      <c r="KD76" s="60">
        <v>52</v>
      </c>
      <c r="KE76" s="60">
        <v>52</v>
      </c>
      <c r="KF76" s="60">
        <v>52</v>
      </c>
      <c r="KG76" s="60">
        <v>52</v>
      </c>
      <c r="KH76" s="60">
        <v>52</v>
      </c>
      <c r="KI76" s="60">
        <v>52</v>
      </c>
      <c r="KJ76" s="60">
        <v>52</v>
      </c>
      <c r="KK76" s="60">
        <v>52</v>
      </c>
      <c r="KL76" s="60">
        <v>52</v>
      </c>
      <c r="KM76" s="60">
        <v>52</v>
      </c>
      <c r="KN76" s="60">
        <v>52</v>
      </c>
      <c r="KO76" s="60">
        <v>52</v>
      </c>
      <c r="KP76" s="60">
        <v>52</v>
      </c>
      <c r="KQ76" s="60">
        <v>52</v>
      </c>
      <c r="KR76" s="60">
        <v>52</v>
      </c>
      <c r="KS76" s="60">
        <v>52</v>
      </c>
      <c r="KT76" s="60">
        <v>52</v>
      </c>
      <c r="KU76" s="60">
        <v>52</v>
      </c>
      <c r="KV76" s="60">
        <v>52</v>
      </c>
      <c r="KW76" s="60">
        <v>52</v>
      </c>
      <c r="KX76" s="60">
        <v>52</v>
      </c>
      <c r="KY76" s="60">
        <v>52</v>
      </c>
      <c r="KZ76" s="60">
        <v>52</v>
      </c>
      <c r="LA76" s="60">
        <v>52</v>
      </c>
      <c r="LB76" s="60">
        <v>52</v>
      </c>
      <c r="LC76" s="60">
        <v>52</v>
      </c>
      <c r="LD76" s="60">
        <v>52</v>
      </c>
      <c r="LE76" s="60">
        <v>52</v>
      </c>
      <c r="LF76" s="60">
        <v>52</v>
      </c>
      <c r="LG76" s="60">
        <v>52</v>
      </c>
      <c r="LH76" s="60">
        <v>52</v>
      </c>
      <c r="LI76" s="60">
        <v>52</v>
      </c>
      <c r="LJ76" s="60">
        <v>52</v>
      </c>
      <c r="LK76" s="60">
        <v>52</v>
      </c>
      <c r="LL76" s="60">
        <v>52</v>
      </c>
      <c r="LM76" s="60">
        <v>52</v>
      </c>
      <c r="LN76" s="60">
        <v>52</v>
      </c>
      <c r="LO76" s="60">
        <v>52</v>
      </c>
      <c r="LP76" s="60">
        <v>52</v>
      </c>
      <c r="LQ76" s="60">
        <v>52</v>
      </c>
      <c r="LR76" s="60">
        <v>52</v>
      </c>
      <c r="LS76" s="60">
        <v>52</v>
      </c>
      <c r="LT76" s="60">
        <v>52</v>
      </c>
      <c r="LU76" s="60">
        <v>52</v>
      </c>
      <c r="LV76" s="60">
        <v>52</v>
      </c>
      <c r="LW76" s="60">
        <v>52</v>
      </c>
      <c r="LX76" s="60">
        <v>52</v>
      </c>
      <c r="LY76" s="60">
        <v>52</v>
      </c>
      <c r="LZ76" s="60">
        <v>52</v>
      </c>
      <c r="MA76" s="60">
        <v>52</v>
      </c>
      <c r="MB76" s="60">
        <v>52</v>
      </c>
      <c r="MC76" s="60">
        <v>52</v>
      </c>
      <c r="MD76" s="60">
        <v>52</v>
      </c>
      <c r="ME76" s="60">
        <v>52</v>
      </c>
      <c r="MF76" s="60">
        <v>52</v>
      </c>
      <c r="MG76" s="60">
        <v>52</v>
      </c>
      <c r="MH76" s="60">
        <v>52</v>
      </c>
      <c r="MI76" s="60">
        <v>52</v>
      </c>
      <c r="MJ76" s="60">
        <v>52</v>
      </c>
      <c r="MK76" s="60">
        <v>52</v>
      </c>
      <c r="ML76" s="60"/>
      <c r="MM76" s="60"/>
      <c r="MN76" s="60"/>
    </row>
    <row r="77" spans="1:352" x14ac:dyDescent="0.2">
      <c r="A77" s="60" t="s">
        <v>50</v>
      </c>
      <c r="B77" s="60">
        <v>45</v>
      </c>
      <c r="C77" s="60">
        <v>45</v>
      </c>
      <c r="D77" s="60">
        <v>45</v>
      </c>
      <c r="E77" s="60">
        <v>45</v>
      </c>
      <c r="F77" s="60">
        <v>45</v>
      </c>
      <c r="G77" s="60">
        <v>45</v>
      </c>
      <c r="H77" s="60">
        <v>45</v>
      </c>
      <c r="I77" s="60">
        <v>45</v>
      </c>
      <c r="J77" s="60">
        <v>45</v>
      </c>
      <c r="K77" s="60">
        <v>45</v>
      </c>
      <c r="L77" s="60">
        <v>45</v>
      </c>
      <c r="M77" s="60">
        <v>45</v>
      </c>
      <c r="N77" s="60">
        <v>45</v>
      </c>
      <c r="O77" s="60">
        <v>45</v>
      </c>
      <c r="P77" s="60">
        <v>45</v>
      </c>
      <c r="Q77" s="60">
        <v>45</v>
      </c>
      <c r="R77" s="60">
        <v>45</v>
      </c>
      <c r="S77" s="60">
        <v>45</v>
      </c>
      <c r="T77" s="60">
        <v>45</v>
      </c>
      <c r="U77" s="60">
        <v>45</v>
      </c>
      <c r="V77" s="60">
        <v>45</v>
      </c>
      <c r="W77" s="60">
        <v>45</v>
      </c>
      <c r="X77" s="60">
        <v>45</v>
      </c>
      <c r="Y77" s="60">
        <v>45</v>
      </c>
      <c r="Z77" s="60">
        <v>45</v>
      </c>
      <c r="AA77" s="60">
        <v>45</v>
      </c>
      <c r="AB77" s="60">
        <v>45</v>
      </c>
      <c r="AC77" s="60">
        <v>45</v>
      </c>
      <c r="AD77" s="60">
        <v>45</v>
      </c>
      <c r="AE77" s="60">
        <v>45</v>
      </c>
      <c r="AF77" s="60">
        <v>45</v>
      </c>
      <c r="AG77" s="60">
        <v>45</v>
      </c>
      <c r="AH77" s="60">
        <v>45</v>
      </c>
      <c r="AI77" s="60">
        <v>45</v>
      </c>
      <c r="AJ77" s="60">
        <v>45</v>
      </c>
      <c r="AK77" s="60">
        <v>45</v>
      </c>
      <c r="AL77" s="60">
        <v>45</v>
      </c>
      <c r="AM77" s="60">
        <v>45</v>
      </c>
      <c r="AN77" s="60">
        <v>45</v>
      </c>
      <c r="AO77" s="60">
        <v>45</v>
      </c>
      <c r="AP77" s="60">
        <v>45</v>
      </c>
      <c r="AQ77" s="60">
        <v>45</v>
      </c>
      <c r="AR77" s="60">
        <v>45</v>
      </c>
      <c r="AS77" s="60">
        <v>45</v>
      </c>
      <c r="AT77" s="60">
        <v>45</v>
      </c>
      <c r="AU77" s="60">
        <v>45</v>
      </c>
      <c r="AV77" s="60">
        <v>45</v>
      </c>
      <c r="AW77" s="60">
        <v>45</v>
      </c>
      <c r="AX77" s="60">
        <v>45</v>
      </c>
      <c r="AY77" s="60">
        <v>45</v>
      </c>
      <c r="AZ77" s="60">
        <v>45</v>
      </c>
      <c r="BA77" s="60">
        <v>45</v>
      </c>
      <c r="BB77" s="60">
        <v>45</v>
      </c>
      <c r="BC77" s="60">
        <v>45</v>
      </c>
      <c r="BD77" s="60">
        <v>45</v>
      </c>
      <c r="BE77" s="60">
        <v>45</v>
      </c>
      <c r="BF77" s="60">
        <v>45</v>
      </c>
      <c r="BG77" s="60">
        <v>45</v>
      </c>
      <c r="BH77" s="60">
        <v>45</v>
      </c>
      <c r="BI77" s="60">
        <v>45</v>
      </c>
      <c r="BJ77" s="60">
        <v>45</v>
      </c>
      <c r="BK77" s="60">
        <v>45</v>
      </c>
      <c r="BL77" s="60">
        <v>45</v>
      </c>
      <c r="BM77" s="60">
        <v>45</v>
      </c>
      <c r="BN77" s="60">
        <v>45</v>
      </c>
      <c r="BO77" s="60">
        <v>45</v>
      </c>
      <c r="BP77" s="60">
        <v>45</v>
      </c>
      <c r="BQ77" s="60">
        <v>45</v>
      </c>
      <c r="BR77" s="60">
        <v>45</v>
      </c>
      <c r="BS77" s="60">
        <v>45</v>
      </c>
      <c r="BT77" s="60">
        <v>45</v>
      </c>
      <c r="BU77" s="60">
        <v>45</v>
      </c>
      <c r="BV77" s="60">
        <v>45</v>
      </c>
      <c r="BW77" s="60">
        <v>45</v>
      </c>
      <c r="BX77" s="60">
        <v>45</v>
      </c>
      <c r="BY77" s="60">
        <v>45</v>
      </c>
      <c r="BZ77" s="60">
        <v>45</v>
      </c>
      <c r="CA77" s="60">
        <v>45</v>
      </c>
      <c r="CB77" s="60">
        <v>45</v>
      </c>
      <c r="CC77" s="60">
        <v>45</v>
      </c>
      <c r="CD77" s="60">
        <v>45</v>
      </c>
      <c r="CE77" s="60">
        <v>45</v>
      </c>
      <c r="CF77" s="60">
        <v>45</v>
      </c>
      <c r="CG77" s="60">
        <v>45</v>
      </c>
      <c r="CH77" s="60">
        <v>45</v>
      </c>
      <c r="CI77" s="60">
        <v>45</v>
      </c>
      <c r="CJ77" s="60">
        <v>45</v>
      </c>
      <c r="CK77" s="60">
        <v>45</v>
      </c>
      <c r="CL77" s="60">
        <v>45</v>
      </c>
      <c r="CM77" s="60">
        <v>45</v>
      </c>
      <c r="CN77" s="60">
        <v>45</v>
      </c>
      <c r="CO77" s="60">
        <v>45</v>
      </c>
      <c r="CP77" s="60">
        <v>45</v>
      </c>
      <c r="CQ77" s="60">
        <v>45</v>
      </c>
      <c r="CR77" s="60">
        <v>45</v>
      </c>
      <c r="CS77" s="60">
        <v>45</v>
      </c>
      <c r="CT77" s="60">
        <v>45</v>
      </c>
      <c r="CU77" s="60">
        <v>45</v>
      </c>
      <c r="CV77" s="60">
        <v>45</v>
      </c>
      <c r="CW77" s="60">
        <v>45</v>
      </c>
      <c r="CX77" s="60">
        <v>45</v>
      </c>
      <c r="CY77" s="60">
        <v>45</v>
      </c>
      <c r="CZ77" s="60">
        <v>45</v>
      </c>
      <c r="DA77" s="60">
        <v>45</v>
      </c>
      <c r="DB77" s="60">
        <v>45</v>
      </c>
      <c r="DC77" s="60">
        <v>45</v>
      </c>
      <c r="DD77" s="60">
        <v>45</v>
      </c>
      <c r="DE77" s="60">
        <v>45</v>
      </c>
      <c r="DF77" s="60">
        <v>45</v>
      </c>
      <c r="DG77" s="60">
        <v>45</v>
      </c>
      <c r="DH77" s="60">
        <v>45</v>
      </c>
      <c r="DI77" s="60">
        <v>45</v>
      </c>
      <c r="DJ77" s="60">
        <v>45</v>
      </c>
      <c r="DK77" s="60">
        <v>45</v>
      </c>
      <c r="DL77" s="60">
        <v>45</v>
      </c>
      <c r="DM77" s="60">
        <v>45</v>
      </c>
      <c r="DN77" s="60">
        <v>45</v>
      </c>
      <c r="DO77" s="60">
        <v>45</v>
      </c>
      <c r="DP77" s="60">
        <v>45</v>
      </c>
      <c r="DQ77" s="60">
        <v>45</v>
      </c>
      <c r="DR77" s="60">
        <v>45</v>
      </c>
      <c r="DS77" s="60">
        <v>45</v>
      </c>
      <c r="DT77" s="60">
        <v>45</v>
      </c>
      <c r="DU77" s="60">
        <v>45</v>
      </c>
      <c r="DV77" s="60">
        <v>45</v>
      </c>
      <c r="DW77" s="60">
        <v>45</v>
      </c>
      <c r="DX77" s="60">
        <v>45</v>
      </c>
      <c r="DY77" s="60">
        <v>45</v>
      </c>
      <c r="DZ77" s="60">
        <v>45</v>
      </c>
      <c r="EA77" s="60">
        <v>45</v>
      </c>
      <c r="EB77" s="60">
        <v>45</v>
      </c>
      <c r="EC77" s="60">
        <v>45</v>
      </c>
      <c r="ED77" s="60">
        <v>45</v>
      </c>
      <c r="EE77" s="60">
        <v>45</v>
      </c>
      <c r="EF77" s="60">
        <v>45</v>
      </c>
      <c r="EG77" s="60">
        <v>45</v>
      </c>
      <c r="EH77" s="60">
        <v>45</v>
      </c>
      <c r="EI77" s="60">
        <v>45</v>
      </c>
      <c r="EJ77" s="60">
        <v>45</v>
      </c>
      <c r="EK77" s="60">
        <v>45</v>
      </c>
      <c r="EL77" s="60">
        <v>45</v>
      </c>
      <c r="EM77" s="60">
        <v>45</v>
      </c>
      <c r="EN77" s="60">
        <v>45</v>
      </c>
      <c r="EO77" s="60">
        <v>45</v>
      </c>
      <c r="EP77" s="60">
        <v>45</v>
      </c>
      <c r="EQ77" s="60">
        <v>45</v>
      </c>
      <c r="ER77" s="60">
        <v>45</v>
      </c>
      <c r="ES77" s="60">
        <v>45</v>
      </c>
      <c r="ET77" s="60">
        <v>45</v>
      </c>
      <c r="EU77" s="60">
        <v>45</v>
      </c>
      <c r="EV77" s="60">
        <v>45</v>
      </c>
      <c r="EW77" s="60">
        <v>45</v>
      </c>
      <c r="EX77" s="60">
        <v>45</v>
      </c>
      <c r="EY77" s="60">
        <v>45</v>
      </c>
      <c r="EZ77" s="60">
        <v>45</v>
      </c>
      <c r="FA77" s="60">
        <v>45</v>
      </c>
      <c r="FB77" s="60">
        <v>45</v>
      </c>
      <c r="FC77" s="60">
        <v>45</v>
      </c>
      <c r="FD77" s="60">
        <v>45</v>
      </c>
      <c r="FE77" s="60">
        <v>45</v>
      </c>
      <c r="FF77" s="60">
        <v>45</v>
      </c>
      <c r="FG77" s="60">
        <v>45</v>
      </c>
      <c r="FH77" s="60">
        <v>45</v>
      </c>
      <c r="FI77" s="60">
        <v>45</v>
      </c>
      <c r="FJ77" s="60">
        <v>45</v>
      </c>
      <c r="FK77" s="60">
        <v>45</v>
      </c>
      <c r="FL77" s="60">
        <v>45</v>
      </c>
      <c r="FM77" s="60">
        <v>45</v>
      </c>
      <c r="FN77" s="60">
        <v>45</v>
      </c>
      <c r="FO77" s="60">
        <v>45</v>
      </c>
      <c r="FP77" s="60">
        <v>45</v>
      </c>
      <c r="FQ77" s="60">
        <v>45</v>
      </c>
      <c r="FR77" s="60">
        <v>45</v>
      </c>
      <c r="FS77" s="60">
        <v>45</v>
      </c>
      <c r="FT77" s="60">
        <v>45</v>
      </c>
      <c r="FU77" s="60">
        <v>45</v>
      </c>
      <c r="FV77" s="60">
        <v>45</v>
      </c>
      <c r="FW77" s="60">
        <v>45</v>
      </c>
      <c r="FX77" s="60">
        <v>45</v>
      </c>
      <c r="FY77" s="60">
        <v>45</v>
      </c>
      <c r="FZ77" s="60">
        <v>45</v>
      </c>
      <c r="GA77" s="60">
        <v>45</v>
      </c>
      <c r="GB77" s="60">
        <v>45</v>
      </c>
      <c r="GC77" s="60">
        <v>45</v>
      </c>
      <c r="GD77" s="60">
        <v>45</v>
      </c>
      <c r="GE77" s="60">
        <v>45</v>
      </c>
      <c r="GF77" s="60">
        <v>45</v>
      </c>
      <c r="GG77" s="60">
        <v>45</v>
      </c>
      <c r="GH77" s="60">
        <v>45</v>
      </c>
      <c r="GI77" s="60">
        <v>45</v>
      </c>
      <c r="GJ77" s="60">
        <v>45</v>
      </c>
      <c r="GK77" s="60">
        <v>45</v>
      </c>
      <c r="GL77" s="60">
        <v>45</v>
      </c>
      <c r="GM77" s="60">
        <v>45</v>
      </c>
      <c r="GN77" s="60">
        <v>45</v>
      </c>
      <c r="GO77" s="60">
        <v>45</v>
      </c>
      <c r="GP77" s="60">
        <v>45</v>
      </c>
      <c r="GQ77" s="60">
        <v>45</v>
      </c>
      <c r="GR77" s="60">
        <v>45</v>
      </c>
      <c r="GS77" s="60">
        <v>45</v>
      </c>
      <c r="GT77" s="60">
        <v>45</v>
      </c>
      <c r="GU77" s="60">
        <v>45</v>
      </c>
      <c r="GV77" s="60">
        <v>45</v>
      </c>
      <c r="GW77" s="60">
        <v>45</v>
      </c>
      <c r="GX77" s="60">
        <v>45</v>
      </c>
      <c r="GY77" s="60">
        <v>45</v>
      </c>
      <c r="GZ77" s="60">
        <v>45</v>
      </c>
      <c r="HA77" s="60">
        <v>45</v>
      </c>
      <c r="HB77" s="60">
        <v>45</v>
      </c>
      <c r="HC77" s="60">
        <v>45</v>
      </c>
      <c r="HD77" s="60">
        <v>45</v>
      </c>
      <c r="HE77" s="60">
        <v>45</v>
      </c>
      <c r="HF77" s="60">
        <v>45</v>
      </c>
      <c r="HG77" s="60">
        <v>45</v>
      </c>
      <c r="HH77" s="60">
        <v>45</v>
      </c>
      <c r="HI77" s="60">
        <v>45</v>
      </c>
      <c r="HJ77" s="60">
        <v>45</v>
      </c>
      <c r="HK77" s="60">
        <v>45</v>
      </c>
      <c r="HL77" s="60">
        <v>45</v>
      </c>
      <c r="HM77" s="60">
        <v>45</v>
      </c>
      <c r="HN77" s="60">
        <v>45</v>
      </c>
      <c r="HO77" s="60">
        <v>45</v>
      </c>
      <c r="HP77" s="60">
        <v>45</v>
      </c>
      <c r="HQ77" s="60">
        <v>45</v>
      </c>
      <c r="HR77" s="60">
        <v>45</v>
      </c>
      <c r="HS77" s="60">
        <v>45</v>
      </c>
      <c r="HT77" s="60">
        <v>45</v>
      </c>
      <c r="HU77" s="60">
        <v>45</v>
      </c>
      <c r="HV77" s="60">
        <v>45</v>
      </c>
      <c r="HW77" s="60">
        <v>45</v>
      </c>
      <c r="HX77" s="60">
        <v>45</v>
      </c>
      <c r="HY77" s="60">
        <v>45</v>
      </c>
      <c r="HZ77" s="60">
        <v>45</v>
      </c>
      <c r="IA77" s="60">
        <v>45</v>
      </c>
      <c r="IB77" s="60">
        <v>45</v>
      </c>
      <c r="IC77" s="60">
        <v>45</v>
      </c>
      <c r="ID77" s="60">
        <v>45</v>
      </c>
      <c r="IE77" s="60">
        <v>45</v>
      </c>
      <c r="IF77" s="60">
        <v>45</v>
      </c>
      <c r="IG77" s="60">
        <v>45</v>
      </c>
      <c r="IH77" s="60">
        <v>45</v>
      </c>
      <c r="II77" s="60">
        <v>45</v>
      </c>
      <c r="IJ77" s="60">
        <v>45</v>
      </c>
      <c r="IK77" s="60">
        <v>45</v>
      </c>
      <c r="IL77" s="60">
        <v>45</v>
      </c>
      <c r="IM77" s="60">
        <v>45</v>
      </c>
      <c r="IN77" s="60">
        <v>45</v>
      </c>
      <c r="IO77" s="60">
        <v>45</v>
      </c>
      <c r="IP77" s="60">
        <v>45</v>
      </c>
      <c r="IQ77" s="60">
        <v>45</v>
      </c>
      <c r="IR77" s="60">
        <v>45</v>
      </c>
      <c r="IS77" s="60">
        <v>45</v>
      </c>
      <c r="IT77" s="60">
        <v>45</v>
      </c>
      <c r="IU77" s="60">
        <v>45</v>
      </c>
      <c r="IV77" s="60">
        <v>45</v>
      </c>
      <c r="IW77" s="60">
        <v>45</v>
      </c>
      <c r="IX77" s="60">
        <v>45</v>
      </c>
      <c r="IY77" s="60">
        <v>45</v>
      </c>
      <c r="IZ77" s="60">
        <v>45</v>
      </c>
      <c r="JA77" s="60">
        <v>45</v>
      </c>
      <c r="JB77" s="60">
        <v>45</v>
      </c>
      <c r="JC77" s="60">
        <v>45</v>
      </c>
      <c r="JD77" s="60">
        <v>45</v>
      </c>
      <c r="JE77" s="60">
        <v>45</v>
      </c>
      <c r="JF77" s="60">
        <v>45</v>
      </c>
      <c r="JG77" s="60">
        <v>45</v>
      </c>
      <c r="JH77" s="60">
        <v>45</v>
      </c>
      <c r="JI77" s="60">
        <v>45</v>
      </c>
      <c r="JJ77" s="60">
        <v>45</v>
      </c>
      <c r="JK77" s="60">
        <v>45</v>
      </c>
      <c r="JL77" s="60">
        <v>45</v>
      </c>
      <c r="JM77" s="60">
        <v>45</v>
      </c>
      <c r="JN77" s="60">
        <v>45</v>
      </c>
      <c r="JO77" s="60">
        <v>45</v>
      </c>
      <c r="JP77" s="60">
        <v>45</v>
      </c>
      <c r="JQ77" s="60">
        <v>45</v>
      </c>
      <c r="JR77" s="60">
        <v>45</v>
      </c>
      <c r="JS77" s="60">
        <v>45</v>
      </c>
      <c r="JT77" s="60">
        <v>45</v>
      </c>
      <c r="JU77" s="60">
        <v>45</v>
      </c>
      <c r="JV77" s="60">
        <v>45</v>
      </c>
      <c r="JW77" s="60">
        <v>45</v>
      </c>
      <c r="JX77" s="60">
        <v>45</v>
      </c>
      <c r="JY77" s="60">
        <v>45</v>
      </c>
      <c r="JZ77" s="60">
        <v>45</v>
      </c>
      <c r="KA77" s="60">
        <v>45</v>
      </c>
      <c r="KB77" s="60">
        <v>45</v>
      </c>
      <c r="KC77" s="60">
        <v>45</v>
      </c>
      <c r="KD77" s="60">
        <v>45</v>
      </c>
      <c r="KE77" s="60">
        <v>45</v>
      </c>
      <c r="KF77" s="60">
        <v>45</v>
      </c>
      <c r="KG77" s="60">
        <v>45</v>
      </c>
      <c r="KH77" s="60">
        <v>45</v>
      </c>
      <c r="KI77" s="60">
        <v>45</v>
      </c>
      <c r="KJ77" s="60">
        <v>45</v>
      </c>
      <c r="KK77" s="60">
        <v>45</v>
      </c>
      <c r="KL77" s="60">
        <v>45</v>
      </c>
      <c r="KM77" s="60">
        <v>45</v>
      </c>
      <c r="KN77" s="60">
        <v>45</v>
      </c>
      <c r="KO77" s="60">
        <v>45</v>
      </c>
      <c r="KP77" s="60">
        <v>45</v>
      </c>
      <c r="KQ77" s="60">
        <v>45</v>
      </c>
      <c r="KR77" s="60">
        <v>45</v>
      </c>
      <c r="KS77" s="60">
        <v>45</v>
      </c>
      <c r="KT77" s="60">
        <v>45</v>
      </c>
      <c r="KU77" s="60">
        <v>45</v>
      </c>
      <c r="KV77" s="60">
        <v>45</v>
      </c>
      <c r="KW77" s="60">
        <v>45</v>
      </c>
      <c r="KX77" s="60">
        <v>45</v>
      </c>
      <c r="KY77" s="60">
        <v>45</v>
      </c>
      <c r="KZ77" s="60">
        <v>45</v>
      </c>
      <c r="LA77" s="60">
        <v>45</v>
      </c>
      <c r="LB77" s="60">
        <v>45</v>
      </c>
      <c r="LC77" s="60">
        <v>45</v>
      </c>
      <c r="LD77" s="60">
        <v>45</v>
      </c>
      <c r="LE77" s="60">
        <v>45</v>
      </c>
      <c r="LF77" s="60">
        <v>45</v>
      </c>
      <c r="LG77" s="60">
        <v>45</v>
      </c>
      <c r="LH77" s="60">
        <v>45</v>
      </c>
      <c r="LI77" s="60">
        <v>45</v>
      </c>
      <c r="LJ77" s="60">
        <v>45</v>
      </c>
      <c r="LK77" s="60">
        <v>45</v>
      </c>
      <c r="LL77" s="60">
        <v>45</v>
      </c>
      <c r="LM77" s="60">
        <v>45</v>
      </c>
      <c r="LN77" s="60">
        <v>45</v>
      </c>
      <c r="LO77" s="60">
        <v>45</v>
      </c>
      <c r="LP77" s="60">
        <v>45</v>
      </c>
      <c r="LQ77" s="60">
        <v>45</v>
      </c>
      <c r="LR77" s="60">
        <v>45</v>
      </c>
      <c r="LS77" s="60">
        <v>45</v>
      </c>
      <c r="LT77" s="60">
        <v>45</v>
      </c>
      <c r="LU77" s="60">
        <v>45</v>
      </c>
      <c r="LV77" s="60">
        <v>45</v>
      </c>
      <c r="LW77" s="60">
        <v>45</v>
      </c>
      <c r="LX77" s="60">
        <v>45</v>
      </c>
      <c r="LY77" s="60">
        <v>45</v>
      </c>
      <c r="LZ77" s="60">
        <v>45</v>
      </c>
      <c r="MA77" s="60">
        <v>45</v>
      </c>
      <c r="MB77" s="60">
        <v>45</v>
      </c>
      <c r="MC77" s="60">
        <v>45</v>
      </c>
      <c r="MD77" s="60">
        <v>45</v>
      </c>
      <c r="ME77" s="60">
        <v>45</v>
      </c>
      <c r="MF77" s="60">
        <v>45</v>
      </c>
      <c r="MG77" s="60">
        <v>45</v>
      </c>
      <c r="MH77" s="60">
        <v>45</v>
      </c>
      <c r="MI77" s="60">
        <v>45</v>
      </c>
      <c r="MJ77" s="60">
        <v>45</v>
      </c>
      <c r="MK77" s="60">
        <v>45</v>
      </c>
      <c r="ML77" s="60"/>
      <c r="MM77" s="60"/>
      <c r="MN77" s="60"/>
    </row>
    <row r="78" spans="1:352" x14ac:dyDescent="0.2">
      <c r="A78" s="60" t="s">
        <v>51</v>
      </c>
      <c r="B78" s="60">
        <f t="shared" ref="B78:BA78" si="491">+B76-B77</f>
        <v>7</v>
      </c>
      <c r="C78" s="60">
        <f t="shared" si="491"/>
        <v>7</v>
      </c>
      <c r="D78" s="60">
        <f t="shared" si="491"/>
        <v>7</v>
      </c>
      <c r="E78" s="60">
        <f t="shared" si="491"/>
        <v>7</v>
      </c>
      <c r="F78" s="60">
        <f t="shared" si="491"/>
        <v>7</v>
      </c>
      <c r="G78" s="60">
        <f t="shared" si="491"/>
        <v>7</v>
      </c>
      <c r="H78" s="60">
        <f t="shared" si="491"/>
        <v>7</v>
      </c>
      <c r="I78" s="60">
        <f t="shared" si="491"/>
        <v>7</v>
      </c>
      <c r="J78" s="60">
        <f t="shared" si="491"/>
        <v>7</v>
      </c>
      <c r="K78" s="60">
        <f t="shared" si="491"/>
        <v>7</v>
      </c>
      <c r="L78" s="60">
        <f t="shared" si="491"/>
        <v>7</v>
      </c>
      <c r="M78" s="60">
        <f t="shared" si="491"/>
        <v>7</v>
      </c>
      <c r="N78" s="60">
        <f t="shared" si="491"/>
        <v>7</v>
      </c>
      <c r="O78" s="60">
        <f t="shared" si="491"/>
        <v>7</v>
      </c>
      <c r="P78" s="60">
        <f t="shared" si="491"/>
        <v>7</v>
      </c>
      <c r="Q78" s="60">
        <f t="shared" si="491"/>
        <v>7</v>
      </c>
      <c r="R78" s="60">
        <f t="shared" si="491"/>
        <v>7</v>
      </c>
      <c r="S78" s="60">
        <f t="shared" si="491"/>
        <v>7</v>
      </c>
      <c r="T78" s="60">
        <f t="shared" si="491"/>
        <v>7</v>
      </c>
      <c r="U78" s="60">
        <f t="shared" si="491"/>
        <v>7</v>
      </c>
      <c r="V78" s="60">
        <f t="shared" si="491"/>
        <v>7</v>
      </c>
      <c r="W78" s="60">
        <f t="shared" si="491"/>
        <v>7</v>
      </c>
      <c r="X78" s="60">
        <f t="shared" si="491"/>
        <v>7</v>
      </c>
      <c r="Y78" s="60">
        <f t="shared" si="491"/>
        <v>7</v>
      </c>
      <c r="Z78" s="60">
        <f t="shared" si="491"/>
        <v>7</v>
      </c>
      <c r="AA78" s="60">
        <f t="shared" si="491"/>
        <v>7</v>
      </c>
      <c r="AB78" s="60">
        <f t="shared" si="491"/>
        <v>7</v>
      </c>
      <c r="AC78" s="60">
        <f t="shared" si="491"/>
        <v>7</v>
      </c>
      <c r="AD78" s="60">
        <f t="shared" si="491"/>
        <v>7</v>
      </c>
      <c r="AE78" s="60">
        <f t="shared" si="491"/>
        <v>7</v>
      </c>
      <c r="AF78" s="60">
        <f t="shared" si="491"/>
        <v>7</v>
      </c>
      <c r="AG78" s="60">
        <f t="shared" si="491"/>
        <v>7</v>
      </c>
      <c r="AH78" s="60">
        <f t="shared" si="491"/>
        <v>7</v>
      </c>
      <c r="AI78" s="60">
        <f t="shared" si="491"/>
        <v>7</v>
      </c>
      <c r="AJ78" s="60">
        <f t="shared" si="491"/>
        <v>7</v>
      </c>
      <c r="AK78" s="60">
        <f t="shared" si="491"/>
        <v>7</v>
      </c>
      <c r="AL78" s="60">
        <f t="shared" si="491"/>
        <v>7</v>
      </c>
      <c r="AM78" s="60">
        <f t="shared" si="491"/>
        <v>7</v>
      </c>
      <c r="AN78" s="60">
        <f t="shared" si="491"/>
        <v>7</v>
      </c>
      <c r="AO78" s="60">
        <f t="shared" si="491"/>
        <v>7</v>
      </c>
      <c r="AP78" s="60">
        <f t="shared" si="491"/>
        <v>7</v>
      </c>
      <c r="AQ78" s="60">
        <f t="shared" si="491"/>
        <v>7</v>
      </c>
      <c r="AR78" s="60">
        <f t="shared" si="491"/>
        <v>7</v>
      </c>
      <c r="AS78" s="60">
        <f t="shared" si="491"/>
        <v>7</v>
      </c>
      <c r="AT78" s="60">
        <f t="shared" si="491"/>
        <v>7</v>
      </c>
      <c r="AU78" s="60">
        <f t="shared" si="491"/>
        <v>7</v>
      </c>
      <c r="AV78" s="60">
        <f t="shared" si="491"/>
        <v>7</v>
      </c>
      <c r="AW78" s="60">
        <f t="shared" si="491"/>
        <v>7</v>
      </c>
      <c r="AX78" s="60">
        <f t="shared" si="491"/>
        <v>7</v>
      </c>
      <c r="AY78" s="60">
        <f t="shared" si="491"/>
        <v>7</v>
      </c>
      <c r="AZ78" s="60">
        <f t="shared" si="491"/>
        <v>7</v>
      </c>
      <c r="BA78" s="60">
        <f t="shared" si="491"/>
        <v>7</v>
      </c>
      <c r="BB78" s="60">
        <f t="shared" ref="BB78:DM78" si="492">+BB76-BB77</f>
        <v>7</v>
      </c>
      <c r="BC78" s="60">
        <f t="shared" si="492"/>
        <v>7</v>
      </c>
      <c r="BD78" s="60">
        <f t="shared" si="492"/>
        <v>7</v>
      </c>
      <c r="BE78" s="60">
        <f t="shared" si="492"/>
        <v>7</v>
      </c>
      <c r="BF78" s="60">
        <f t="shared" si="492"/>
        <v>7</v>
      </c>
      <c r="BG78" s="60">
        <f t="shared" si="492"/>
        <v>7</v>
      </c>
      <c r="BH78" s="60">
        <f t="shared" si="492"/>
        <v>7</v>
      </c>
      <c r="BI78" s="60">
        <f t="shared" si="492"/>
        <v>7</v>
      </c>
      <c r="BJ78" s="60">
        <f t="shared" si="492"/>
        <v>7</v>
      </c>
      <c r="BK78" s="60">
        <f t="shared" si="492"/>
        <v>7</v>
      </c>
      <c r="BL78" s="60">
        <f t="shared" si="492"/>
        <v>7</v>
      </c>
      <c r="BM78" s="60">
        <f t="shared" si="492"/>
        <v>7</v>
      </c>
      <c r="BN78" s="60">
        <f t="shared" si="492"/>
        <v>7</v>
      </c>
      <c r="BO78" s="60">
        <f t="shared" si="492"/>
        <v>7</v>
      </c>
      <c r="BP78" s="60">
        <f t="shared" si="492"/>
        <v>7</v>
      </c>
      <c r="BQ78" s="60">
        <f t="shared" si="492"/>
        <v>7</v>
      </c>
      <c r="BR78" s="60">
        <f t="shared" si="492"/>
        <v>7</v>
      </c>
      <c r="BS78" s="60">
        <f t="shared" si="492"/>
        <v>7</v>
      </c>
      <c r="BT78" s="60">
        <f t="shared" si="492"/>
        <v>7</v>
      </c>
      <c r="BU78" s="60">
        <f t="shared" si="492"/>
        <v>7</v>
      </c>
      <c r="BV78" s="60">
        <f t="shared" si="492"/>
        <v>7</v>
      </c>
      <c r="BW78" s="60">
        <f t="shared" si="492"/>
        <v>7</v>
      </c>
      <c r="BX78" s="60">
        <f t="shared" si="492"/>
        <v>7</v>
      </c>
      <c r="BY78" s="60">
        <f t="shared" si="492"/>
        <v>7</v>
      </c>
      <c r="BZ78" s="60">
        <f t="shared" si="492"/>
        <v>7</v>
      </c>
      <c r="CA78" s="60">
        <f t="shared" si="492"/>
        <v>7</v>
      </c>
      <c r="CB78" s="60">
        <f t="shared" si="492"/>
        <v>7</v>
      </c>
      <c r="CC78" s="60">
        <f t="shared" si="492"/>
        <v>7</v>
      </c>
      <c r="CD78" s="60">
        <f t="shared" si="492"/>
        <v>7</v>
      </c>
      <c r="CE78" s="60">
        <f t="shared" si="492"/>
        <v>7</v>
      </c>
      <c r="CF78" s="60">
        <f t="shared" si="492"/>
        <v>7</v>
      </c>
      <c r="CG78" s="60">
        <f t="shared" si="492"/>
        <v>7</v>
      </c>
      <c r="CH78" s="60">
        <f t="shared" si="492"/>
        <v>7</v>
      </c>
      <c r="CI78" s="60">
        <f t="shared" si="492"/>
        <v>7</v>
      </c>
      <c r="CJ78" s="60">
        <f t="shared" si="492"/>
        <v>7</v>
      </c>
      <c r="CK78" s="60">
        <f t="shared" si="492"/>
        <v>7</v>
      </c>
      <c r="CL78" s="60">
        <f t="shared" si="492"/>
        <v>7</v>
      </c>
      <c r="CM78" s="60">
        <f t="shared" si="492"/>
        <v>7</v>
      </c>
      <c r="CN78" s="60">
        <f t="shared" si="492"/>
        <v>7</v>
      </c>
      <c r="CO78" s="60">
        <f t="shared" si="492"/>
        <v>7</v>
      </c>
      <c r="CP78" s="60">
        <f t="shared" si="492"/>
        <v>7</v>
      </c>
      <c r="CQ78" s="60">
        <f t="shared" si="492"/>
        <v>7</v>
      </c>
      <c r="CR78" s="60">
        <f t="shared" si="492"/>
        <v>7</v>
      </c>
      <c r="CS78" s="60">
        <f t="shared" si="492"/>
        <v>7</v>
      </c>
      <c r="CT78" s="60">
        <f t="shared" si="492"/>
        <v>7</v>
      </c>
      <c r="CU78" s="60">
        <f t="shared" si="492"/>
        <v>7</v>
      </c>
      <c r="CV78" s="60">
        <f t="shared" si="492"/>
        <v>7</v>
      </c>
      <c r="CW78" s="60">
        <f t="shared" si="492"/>
        <v>7</v>
      </c>
      <c r="CX78" s="60">
        <f t="shared" si="492"/>
        <v>7</v>
      </c>
      <c r="CY78" s="60">
        <f t="shared" si="492"/>
        <v>7</v>
      </c>
      <c r="CZ78" s="60">
        <f t="shared" si="492"/>
        <v>7</v>
      </c>
      <c r="DA78" s="60">
        <f t="shared" si="492"/>
        <v>7</v>
      </c>
      <c r="DB78" s="60">
        <f t="shared" si="492"/>
        <v>7</v>
      </c>
      <c r="DC78" s="60">
        <f t="shared" si="492"/>
        <v>7</v>
      </c>
      <c r="DD78" s="60">
        <f t="shared" si="492"/>
        <v>7</v>
      </c>
      <c r="DE78" s="60">
        <f t="shared" si="492"/>
        <v>7</v>
      </c>
      <c r="DF78" s="60">
        <f t="shared" si="492"/>
        <v>7</v>
      </c>
      <c r="DG78" s="60">
        <f t="shared" si="492"/>
        <v>7</v>
      </c>
      <c r="DH78" s="60">
        <f t="shared" si="492"/>
        <v>7</v>
      </c>
      <c r="DI78" s="60">
        <f t="shared" si="492"/>
        <v>7</v>
      </c>
      <c r="DJ78" s="60">
        <f t="shared" si="492"/>
        <v>7</v>
      </c>
      <c r="DK78" s="60">
        <f t="shared" si="492"/>
        <v>7</v>
      </c>
      <c r="DL78" s="60">
        <f t="shared" si="492"/>
        <v>7</v>
      </c>
      <c r="DM78" s="60">
        <f t="shared" si="492"/>
        <v>7</v>
      </c>
      <c r="DN78" s="60">
        <f t="shared" ref="DN78:FY78" si="493">+DN76-DN77</f>
        <v>7</v>
      </c>
      <c r="DO78" s="60">
        <f t="shared" si="493"/>
        <v>7</v>
      </c>
      <c r="DP78" s="60">
        <f t="shared" si="493"/>
        <v>7</v>
      </c>
      <c r="DQ78" s="60">
        <f t="shared" si="493"/>
        <v>7</v>
      </c>
      <c r="DR78" s="60">
        <f t="shared" si="493"/>
        <v>7</v>
      </c>
      <c r="DS78" s="60">
        <f t="shared" si="493"/>
        <v>7</v>
      </c>
      <c r="DT78" s="60">
        <f t="shared" si="493"/>
        <v>7</v>
      </c>
      <c r="DU78" s="60">
        <f t="shared" si="493"/>
        <v>7</v>
      </c>
      <c r="DV78" s="60">
        <f t="shared" si="493"/>
        <v>7</v>
      </c>
      <c r="DW78" s="60">
        <f t="shared" si="493"/>
        <v>7</v>
      </c>
      <c r="DX78" s="60">
        <f t="shared" si="493"/>
        <v>7</v>
      </c>
      <c r="DY78" s="60">
        <f t="shared" si="493"/>
        <v>7</v>
      </c>
      <c r="DZ78" s="60">
        <f t="shared" si="493"/>
        <v>7</v>
      </c>
      <c r="EA78" s="60">
        <f t="shared" si="493"/>
        <v>7</v>
      </c>
      <c r="EB78" s="60">
        <f t="shared" si="493"/>
        <v>7</v>
      </c>
      <c r="EC78" s="60">
        <f t="shared" si="493"/>
        <v>7</v>
      </c>
      <c r="ED78" s="60">
        <f t="shared" si="493"/>
        <v>7</v>
      </c>
      <c r="EE78" s="60">
        <f t="shared" si="493"/>
        <v>7</v>
      </c>
      <c r="EF78" s="60">
        <f t="shared" si="493"/>
        <v>7</v>
      </c>
      <c r="EG78" s="60">
        <f t="shared" si="493"/>
        <v>7</v>
      </c>
      <c r="EH78" s="60">
        <f t="shared" si="493"/>
        <v>7</v>
      </c>
      <c r="EI78" s="60">
        <f t="shared" si="493"/>
        <v>7</v>
      </c>
      <c r="EJ78" s="60">
        <f t="shared" si="493"/>
        <v>7</v>
      </c>
      <c r="EK78" s="60">
        <f t="shared" si="493"/>
        <v>7</v>
      </c>
      <c r="EL78" s="60">
        <f t="shared" si="493"/>
        <v>7</v>
      </c>
      <c r="EM78" s="60">
        <f t="shared" si="493"/>
        <v>7</v>
      </c>
      <c r="EN78" s="60">
        <f t="shared" si="493"/>
        <v>7</v>
      </c>
      <c r="EO78" s="60">
        <f t="shared" si="493"/>
        <v>7</v>
      </c>
      <c r="EP78" s="60">
        <f t="shared" si="493"/>
        <v>7</v>
      </c>
      <c r="EQ78" s="60">
        <f t="shared" si="493"/>
        <v>7</v>
      </c>
      <c r="ER78" s="60">
        <f t="shared" si="493"/>
        <v>7</v>
      </c>
      <c r="ES78" s="60">
        <f t="shared" si="493"/>
        <v>7</v>
      </c>
      <c r="ET78" s="60">
        <f t="shared" si="493"/>
        <v>7</v>
      </c>
      <c r="EU78" s="60">
        <f t="shared" si="493"/>
        <v>7</v>
      </c>
      <c r="EV78" s="60">
        <f t="shared" si="493"/>
        <v>7</v>
      </c>
      <c r="EW78" s="60">
        <f t="shared" si="493"/>
        <v>7</v>
      </c>
      <c r="EX78" s="60">
        <f t="shared" si="493"/>
        <v>7</v>
      </c>
      <c r="EY78" s="60">
        <f t="shared" si="493"/>
        <v>7</v>
      </c>
      <c r="EZ78" s="60">
        <f t="shared" si="493"/>
        <v>7</v>
      </c>
      <c r="FA78" s="60">
        <f t="shared" si="493"/>
        <v>7</v>
      </c>
      <c r="FB78" s="60">
        <f t="shared" si="493"/>
        <v>7</v>
      </c>
      <c r="FC78" s="60">
        <f t="shared" si="493"/>
        <v>7</v>
      </c>
      <c r="FD78" s="60">
        <f t="shared" si="493"/>
        <v>7</v>
      </c>
      <c r="FE78" s="60">
        <f t="shared" si="493"/>
        <v>7</v>
      </c>
      <c r="FF78" s="60">
        <f t="shared" si="493"/>
        <v>7</v>
      </c>
      <c r="FG78" s="60">
        <f t="shared" si="493"/>
        <v>7</v>
      </c>
      <c r="FH78" s="60">
        <f t="shared" si="493"/>
        <v>7</v>
      </c>
      <c r="FI78" s="60">
        <f t="shared" si="493"/>
        <v>7</v>
      </c>
      <c r="FJ78" s="60">
        <f t="shared" si="493"/>
        <v>7</v>
      </c>
      <c r="FK78" s="60">
        <f t="shared" si="493"/>
        <v>7</v>
      </c>
      <c r="FL78" s="60">
        <f t="shared" si="493"/>
        <v>7</v>
      </c>
      <c r="FM78" s="60">
        <f t="shared" si="493"/>
        <v>7</v>
      </c>
      <c r="FN78" s="60">
        <f t="shared" si="493"/>
        <v>7</v>
      </c>
      <c r="FO78" s="60">
        <f t="shared" si="493"/>
        <v>7</v>
      </c>
      <c r="FP78" s="60">
        <f t="shared" si="493"/>
        <v>7</v>
      </c>
      <c r="FQ78" s="60">
        <f t="shared" si="493"/>
        <v>7</v>
      </c>
      <c r="FR78" s="60">
        <f t="shared" si="493"/>
        <v>7</v>
      </c>
      <c r="FS78" s="60">
        <f t="shared" si="493"/>
        <v>7</v>
      </c>
      <c r="FT78" s="60">
        <f t="shared" si="493"/>
        <v>7</v>
      </c>
      <c r="FU78" s="60">
        <f t="shared" si="493"/>
        <v>7</v>
      </c>
      <c r="FV78" s="60">
        <f t="shared" si="493"/>
        <v>7</v>
      </c>
      <c r="FW78" s="60">
        <f t="shared" si="493"/>
        <v>7</v>
      </c>
      <c r="FX78" s="60">
        <f t="shared" si="493"/>
        <v>7</v>
      </c>
      <c r="FY78" s="60">
        <f t="shared" si="493"/>
        <v>7</v>
      </c>
      <c r="FZ78" s="60">
        <f t="shared" ref="FZ78:IK78" si="494">+FZ76-FZ77</f>
        <v>7</v>
      </c>
      <c r="GA78" s="60">
        <f t="shared" si="494"/>
        <v>7</v>
      </c>
      <c r="GB78" s="60">
        <f t="shared" si="494"/>
        <v>7</v>
      </c>
      <c r="GC78" s="60">
        <f t="shared" si="494"/>
        <v>7</v>
      </c>
      <c r="GD78" s="60">
        <f t="shared" si="494"/>
        <v>7</v>
      </c>
      <c r="GE78" s="60">
        <f t="shared" si="494"/>
        <v>7</v>
      </c>
      <c r="GF78" s="60">
        <f t="shared" si="494"/>
        <v>7</v>
      </c>
      <c r="GG78" s="60">
        <f t="shared" si="494"/>
        <v>7</v>
      </c>
      <c r="GH78" s="60">
        <f t="shared" si="494"/>
        <v>7</v>
      </c>
      <c r="GI78" s="60">
        <f t="shared" si="494"/>
        <v>7</v>
      </c>
      <c r="GJ78" s="60">
        <f t="shared" si="494"/>
        <v>7</v>
      </c>
      <c r="GK78" s="60">
        <f t="shared" si="494"/>
        <v>7</v>
      </c>
      <c r="GL78" s="60">
        <f t="shared" si="494"/>
        <v>7</v>
      </c>
      <c r="GM78" s="60">
        <f t="shared" si="494"/>
        <v>7</v>
      </c>
      <c r="GN78" s="60">
        <f t="shared" si="494"/>
        <v>7</v>
      </c>
      <c r="GO78" s="60">
        <f t="shared" si="494"/>
        <v>7</v>
      </c>
      <c r="GP78" s="60">
        <f t="shared" si="494"/>
        <v>7</v>
      </c>
      <c r="GQ78" s="60">
        <f t="shared" si="494"/>
        <v>7</v>
      </c>
      <c r="GR78" s="60">
        <f t="shared" si="494"/>
        <v>7</v>
      </c>
      <c r="GS78" s="60">
        <f t="shared" si="494"/>
        <v>7</v>
      </c>
      <c r="GT78" s="60">
        <f t="shared" si="494"/>
        <v>7</v>
      </c>
      <c r="GU78" s="60">
        <f t="shared" si="494"/>
        <v>7</v>
      </c>
      <c r="GV78" s="60">
        <f t="shared" si="494"/>
        <v>7</v>
      </c>
      <c r="GW78" s="60">
        <f t="shared" si="494"/>
        <v>7</v>
      </c>
      <c r="GX78" s="60">
        <f t="shared" si="494"/>
        <v>7</v>
      </c>
      <c r="GY78" s="60">
        <f t="shared" si="494"/>
        <v>7</v>
      </c>
      <c r="GZ78" s="60">
        <f t="shared" si="494"/>
        <v>7</v>
      </c>
      <c r="HA78" s="60">
        <f t="shared" si="494"/>
        <v>7</v>
      </c>
      <c r="HB78" s="60">
        <f t="shared" si="494"/>
        <v>7</v>
      </c>
      <c r="HC78" s="60">
        <f t="shared" si="494"/>
        <v>7</v>
      </c>
      <c r="HD78" s="60">
        <f t="shared" si="494"/>
        <v>7</v>
      </c>
      <c r="HE78" s="60">
        <f t="shared" si="494"/>
        <v>7</v>
      </c>
      <c r="HF78" s="60">
        <f t="shared" si="494"/>
        <v>7</v>
      </c>
      <c r="HG78" s="60">
        <f t="shared" si="494"/>
        <v>7</v>
      </c>
      <c r="HH78" s="60">
        <f t="shared" si="494"/>
        <v>7</v>
      </c>
      <c r="HI78" s="60">
        <f t="shared" si="494"/>
        <v>7</v>
      </c>
      <c r="HJ78" s="60">
        <f t="shared" si="494"/>
        <v>7</v>
      </c>
      <c r="HK78" s="60">
        <f t="shared" si="494"/>
        <v>7</v>
      </c>
      <c r="HL78" s="60">
        <f t="shared" si="494"/>
        <v>7</v>
      </c>
      <c r="HM78" s="60">
        <f t="shared" si="494"/>
        <v>7</v>
      </c>
      <c r="HN78" s="60">
        <f t="shared" si="494"/>
        <v>7</v>
      </c>
      <c r="HO78" s="60">
        <f t="shared" si="494"/>
        <v>7</v>
      </c>
      <c r="HP78" s="60">
        <f t="shared" si="494"/>
        <v>7</v>
      </c>
      <c r="HQ78" s="60">
        <f t="shared" si="494"/>
        <v>7</v>
      </c>
      <c r="HR78" s="60">
        <f t="shared" si="494"/>
        <v>7</v>
      </c>
      <c r="HS78" s="60">
        <f t="shared" si="494"/>
        <v>7</v>
      </c>
      <c r="HT78" s="60">
        <f t="shared" si="494"/>
        <v>7</v>
      </c>
      <c r="HU78" s="60">
        <f t="shared" si="494"/>
        <v>7</v>
      </c>
      <c r="HV78" s="60">
        <f t="shared" si="494"/>
        <v>7</v>
      </c>
      <c r="HW78" s="60">
        <f t="shared" si="494"/>
        <v>7</v>
      </c>
      <c r="HX78" s="60">
        <f t="shared" si="494"/>
        <v>7</v>
      </c>
      <c r="HY78" s="60">
        <f t="shared" si="494"/>
        <v>7</v>
      </c>
      <c r="HZ78" s="60">
        <f t="shared" si="494"/>
        <v>7</v>
      </c>
      <c r="IA78" s="60">
        <f t="shared" si="494"/>
        <v>7</v>
      </c>
      <c r="IB78" s="60">
        <f t="shared" si="494"/>
        <v>7</v>
      </c>
      <c r="IC78" s="60">
        <f t="shared" si="494"/>
        <v>7</v>
      </c>
      <c r="ID78" s="60">
        <f t="shared" si="494"/>
        <v>7</v>
      </c>
      <c r="IE78" s="60">
        <f t="shared" si="494"/>
        <v>7</v>
      </c>
      <c r="IF78" s="60">
        <f t="shared" si="494"/>
        <v>7</v>
      </c>
      <c r="IG78" s="60">
        <f t="shared" si="494"/>
        <v>7</v>
      </c>
      <c r="IH78" s="60">
        <f t="shared" si="494"/>
        <v>7</v>
      </c>
      <c r="II78" s="60">
        <f t="shared" si="494"/>
        <v>7</v>
      </c>
      <c r="IJ78" s="60">
        <f t="shared" si="494"/>
        <v>7</v>
      </c>
      <c r="IK78" s="60">
        <f t="shared" si="494"/>
        <v>7</v>
      </c>
      <c r="IL78" s="60">
        <f t="shared" ref="IL78:KW78" si="495">+IL76-IL77</f>
        <v>7</v>
      </c>
      <c r="IM78" s="60">
        <f t="shared" si="495"/>
        <v>7</v>
      </c>
      <c r="IN78" s="60">
        <f t="shared" si="495"/>
        <v>7</v>
      </c>
      <c r="IO78" s="60">
        <f t="shared" si="495"/>
        <v>7</v>
      </c>
      <c r="IP78" s="60">
        <f t="shared" si="495"/>
        <v>7</v>
      </c>
      <c r="IQ78" s="60">
        <f t="shared" si="495"/>
        <v>7</v>
      </c>
      <c r="IR78" s="60">
        <f t="shared" si="495"/>
        <v>7</v>
      </c>
      <c r="IS78" s="60">
        <f t="shared" si="495"/>
        <v>7</v>
      </c>
      <c r="IT78" s="60">
        <f t="shared" si="495"/>
        <v>7</v>
      </c>
      <c r="IU78" s="60">
        <f t="shared" si="495"/>
        <v>7</v>
      </c>
      <c r="IV78" s="60">
        <f t="shared" si="495"/>
        <v>7</v>
      </c>
      <c r="IW78" s="60">
        <f t="shared" si="495"/>
        <v>7</v>
      </c>
      <c r="IX78" s="60">
        <f t="shared" si="495"/>
        <v>7</v>
      </c>
      <c r="IY78" s="60">
        <f t="shared" si="495"/>
        <v>7</v>
      </c>
      <c r="IZ78" s="60">
        <f t="shared" si="495"/>
        <v>7</v>
      </c>
      <c r="JA78" s="60">
        <f t="shared" si="495"/>
        <v>7</v>
      </c>
      <c r="JB78" s="60">
        <f t="shared" si="495"/>
        <v>7</v>
      </c>
      <c r="JC78" s="60">
        <f t="shared" si="495"/>
        <v>7</v>
      </c>
      <c r="JD78" s="60">
        <f t="shared" si="495"/>
        <v>7</v>
      </c>
      <c r="JE78" s="60">
        <f t="shared" si="495"/>
        <v>7</v>
      </c>
      <c r="JF78" s="60">
        <f t="shared" si="495"/>
        <v>7</v>
      </c>
      <c r="JG78" s="60">
        <f t="shared" si="495"/>
        <v>7</v>
      </c>
      <c r="JH78" s="60">
        <f t="shared" si="495"/>
        <v>7</v>
      </c>
      <c r="JI78" s="60">
        <f t="shared" si="495"/>
        <v>7</v>
      </c>
      <c r="JJ78" s="60">
        <f t="shared" si="495"/>
        <v>7</v>
      </c>
      <c r="JK78" s="60">
        <f t="shared" si="495"/>
        <v>7</v>
      </c>
      <c r="JL78" s="60">
        <f t="shared" si="495"/>
        <v>7</v>
      </c>
      <c r="JM78" s="60">
        <f t="shared" si="495"/>
        <v>7</v>
      </c>
      <c r="JN78" s="60">
        <f t="shared" si="495"/>
        <v>7</v>
      </c>
      <c r="JO78" s="60">
        <f t="shared" si="495"/>
        <v>7</v>
      </c>
      <c r="JP78" s="60">
        <f t="shared" si="495"/>
        <v>7</v>
      </c>
      <c r="JQ78" s="60">
        <f t="shared" si="495"/>
        <v>7</v>
      </c>
      <c r="JR78" s="60">
        <f t="shared" si="495"/>
        <v>7</v>
      </c>
      <c r="JS78" s="60">
        <f t="shared" si="495"/>
        <v>7</v>
      </c>
      <c r="JT78" s="60">
        <f t="shared" si="495"/>
        <v>7</v>
      </c>
      <c r="JU78" s="60">
        <f t="shared" si="495"/>
        <v>7</v>
      </c>
      <c r="JV78" s="60">
        <f t="shared" si="495"/>
        <v>7</v>
      </c>
      <c r="JW78" s="60">
        <f t="shared" si="495"/>
        <v>7</v>
      </c>
      <c r="JX78" s="60">
        <f t="shared" si="495"/>
        <v>7</v>
      </c>
      <c r="JY78" s="60">
        <f t="shared" si="495"/>
        <v>7</v>
      </c>
      <c r="JZ78" s="60">
        <f t="shared" si="495"/>
        <v>7</v>
      </c>
      <c r="KA78" s="60">
        <f t="shared" si="495"/>
        <v>7</v>
      </c>
      <c r="KB78" s="60">
        <f t="shared" si="495"/>
        <v>7</v>
      </c>
      <c r="KC78" s="60">
        <f t="shared" si="495"/>
        <v>7</v>
      </c>
      <c r="KD78" s="60">
        <f t="shared" si="495"/>
        <v>7</v>
      </c>
      <c r="KE78" s="60">
        <f t="shared" si="495"/>
        <v>7</v>
      </c>
      <c r="KF78" s="60">
        <f t="shared" si="495"/>
        <v>7</v>
      </c>
      <c r="KG78" s="60">
        <f t="shared" si="495"/>
        <v>7</v>
      </c>
      <c r="KH78" s="60">
        <f t="shared" si="495"/>
        <v>7</v>
      </c>
      <c r="KI78" s="60">
        <f t="shared" si="495"/>
        <v>7</v>
      </c>
      <c r="KJ78" s="60">
        <f t="shared" si="495"/>
        <v>7</v>
      </c>
      <c r="KK78" s="60">
        <f t="shared" si="495"/>
        <v>7</v>
      </c>
      <c r="KL78" s="60">
        <f t="shared" si="495"/>
        <v>7</v>
      </c>
      <c r="KM78" s="60">
        <f t="shared" si="495"/>
        <v>7</v>
      </c>
      <c r="KN78" s="60">
        <f t="shared" si="495"/>
        <v>7</v>
      </c>
      <c r="KO78" s="60">
        <f t="shared" si="495"/>
        <v>7</v>
      </c>
      <c r="KP78" s="60">
        <f t="shared" si="495"/>
        <v>7</v>
      </c>
      <c r="KQ78" s="60">
        <f t="shared" si="495"/>
        <v>7</v>
      </c>
      <c r="KR78" s="60">
        <f t="shared" si="495"/>
        <v>7</v>
      </c>
      <c r="KS78" s="60">
        <f t="shared" si="495"/>
        <v>7</v>
      </c>
      <c r="KT78" s="60">
        <f t="shared" si="495"/>
        <v>7</v>
      </c>
      <c r="KU78" s="60">
        <f t="shared" si="495"/>
        <v>7</v>
      </c>
      <c r="KV78" s="60">
        <f t="shared" si="495"/>
        <v>7</v>
      </c>
      <c r="KW78" s="60">
        <f t="shared" si="495"/>
        <v>7</v>
      </c>
      <c r="KX78" s="60">
        <f t="shared" ref="KX78:MK78" si="496">+KX76-KX77</f>
        <v>7</v>
      </c>
      <c r="KY78" s="60">
        <f t="shared" si="496"/>
        <v>7</v>
      </c>
      <c r="KZ78" s="60">
        <f t="shared" si="496"/>
        <v>7</v>
      </c>
      <c r="LA78" s="60">
        <f t="shared" si="496"/>
        <v>7</v>
      </c>
      <c r="LB78" s="60">
        <f t="shared" si="496"/>
        <v>7</v>
      </c>
      <c r="LC78" s="60">
        <f t="shared" si="496"/>
        <v>7</v>
      </c>
      <c r="LD78" s="60">
        <f t="shared" si="496"/>
        <v>7</v>
      </c>
      <c r="LE78" s="60">
        <f t="shared" si="496"/>
        <v>7</v>
      </c>
      <c r="LF78" s="60">
        <f t="shared" si="496"/>
        <v>7</v>
      </c>
      <c r="LG78" s="60">
        <f t="shared" si="496"/>
        <v>7</v>
      </c>
      <c r="LH78" s="60">
        <f t="shared" si="496"/>
        <v>7</v>
      </c>
      <c r="LI78" s="60">
        <f t="shared" si="496"/>
        <v>7</v>
      </c>
      <c r="LJ78" s="60">
        <f t="shared" si="496"/>
        <v>7</v>
      </c>
      <c r="LK78" s="60">
        <f t="shared" si="496"/>
        <v>7</v>
      </c>
      <c r="LL78" s="60">
        <f t="shared" si="496"/>
        <v>7</v>
      </c>
      <c r="LM78" s="60">
        <f t="shared" si="496"/>
        <v>7</v>
      </c>
      <c r="LN78" s="60">
        <f t="shared" si="496"/>
        <v>7</v>
      </c>
      <c r="LO78" s="60">
        <f t="shared" si="496"/>
        <v>7</v>
      </c>
      <c r="LP78" s="60">
        <f t="shared" si="496"/>
        <v>7</v>
      </c>
      <c r="LQ78" s="60">
        <f t="shared" si="496"/>
        <v>7</v>
      </c>
      <c r="LR78" s="60">
        <f t="shared" si="496"/>
        <v>7</v>
      </c>
      <c r="LS78" s="60">
        <f t="shared" si="496"/>
        <v>7</v>
      </c>
      <c r="LT78" s="60">
        <f t="shared" si="496"/>
        <v>7</v>
      </c>
      <c r="LU78" s="60">
        <f t="shared" si="496"/>
        <v>7</v>
      </c>
      <c r="LV78" s="60">
        <f t="shared" si="496"/>
        <v>7</v>
      </c>
      <c r="LW78" s="60">
        <f t="shared" si="496"/>
        <v>7</v>
      </c>
      <c r="LX78" s="60">
        <f t="shared" si="496"/>
        <v>7</v>
      </c>
      <c r="LY78" s="60">
        <f t="shared" si="496"/>
        <v>7</v>
      </c>
      <c r="LZ78" s="60">
        <f t="shared" si="496"/>
        <v>7</v>
      </c>
      <c r="MA78" s="60">
        <f t="shared" si="496"/>
        <v>7</v>
      </c>
      <c r="MB78" s="60">
        <f t="shared" si="496"/>
        <v>7</v>
      </c>
      <c r="MC78" s="60">
        <f t="shared" si="496"/>
        <v>7</v>
      </c>
      <c r="MD78" s="60">
        <f t="shared" si="496"/>
        <v>7</v>
      </c>
      <c r="ME78" s="60">
        <f t="shared" si="496"/>
        <v>7</v>
      </c>
      <c r="MF78" s="60">
        <f t="shared" si="496"/>
        <v>7</v>
      </c>
      <c r="MG78" s="60">
        <f t="shared" si="496"/>
        <v>7</v>
      </c>
      <c r="MH78" s="60">
        <f t="shared" si="496"/>
        <v>7</v>
      </c>
      <c r="MI78" s="60">
        <f t="shared" si="496"/>
        <v>7</v>
      </c>
      <c r="MJ78" s="60">
        <f t="shared" si="496"/>
        <v>7</v>
      </c>
      <c r="MK78" s="60">
        <f t="shared" si="496"/>
        <v>7</v>
      </c>
      <c r="ML78" s="60"/>
      <c r="MM78" s="60"/>
      <c r="MN78" s="60"/>
    </row>
    <row r="79" spans="1:352" x14ac:dyDescent="0.2">
      <c r="A79" s="60" t="s">
        <v>52</v>
      </c>
      <c r="B79" s="71">
        <f t="shared" ref="B79:BA80" si="497">B64</f>
        <v>6.4316729211384036</v>
      </c>
      <c r="C79" s="71">
        <f t="shared" si="497"/>
        <v>7.1082848479472664</v>
      </c>
      <c r="D79" s="71">
        <f t="shared" si="497"/>
        <v>6.4094760891166755</v>
      </c>
      <c r="E79" s="71">
        <f t="shared" si="497"/>
        <v>6.6123522155299224</v>
      </c>
      <c r="F79" s="71">
        <f t="shared" si="497"/>
        <v>6.3925657246511287</v>
      </c>
      <c r="G79" s="71">
        <f t="shared" si="497"/>
        <v>6.6012683194448032</v>
      </c>
      <c r="H79" s="71">
        <f t="shared" si="497"/>
        <v>6.3862055178732424</v>
      </c>
      <c r="I79" s="71">
        <f t="shared" si="497"/>
        <v>6.3860940482616471</v>
      </c>
      <c r="J79" s="71">
        <f t="shared" si="497"/>
        <v>6.5957402941943037</v>
      </c>
      <c r="K79" s="71">
        <f t="shared" si="497"/>
        <v>6.3801917222195534</v>
      </c>
      <c r="L79" s="71">
        <f t="shared" si="497"/>
        <v>6.5905661725633387</v>
      </c>
      <c r="M79" s="71">
        <f t="shared" si="497"/>
        <v>6.3757443558998679</v>
      </c>
      <c r="N79" s="71">
        <f t="shared" si="497"/>
        <v>6.5372841682034712</v>
      </c>
      <c r="O79" s="71">
        <f t="shared" si="497"/>
        <v>7.2315376477172046</v>
      </c>
      <c r="P79" s="71">
        <f t="shared" si="497"/>
        <v>6.5263750582022961</v>
      </c>
      <c r="Q79" s="71">
        <f t="shared" si="497"/>
        <v>6.7387667817666657</v>
      </c>
      <c r="R79" s="71">
        <f t="shared" si="497"/>
        <v>6.516406976330563</v>
      </c>
      <c r="S79" s="71">
        <f t="shared" si="497"/>
        <v>6.7288322521093793</v>
      </c>
      <c r="T79" s="71">
        <f t="shared" si="497"/>
        <v>6.5073714702624397</v>
      </c>
      <c r="U79" s="71">
        <f t="shared" si="497"/>
        <v>6.5032010175854662</v>
      </c>
      <c r="V79" s="71">
        <f t="shared" si="497"/>
        <v>6.7159029421110388</v>
      </c>
      <c r="W79" s="71">
        <f t="shared" si="497"/>
        <v>6.4952132092634027</v>
      </c>
      <c r="X79" s="71">
        <f t="shared" si="497"/>
        <v>6.7076588661607293</v>
      </c>
      <c r="Y79" s="71">
        <f t="shared" si="497"/>
        <v>6.4873570921011465</v>
      </c>
      <c r="Z79" s="71">
        <f t="shared" si="497"/>
        <v>6.6008924724218963</v>
      </c>
      <c r="AA79" s="71">
        <f t="shared" si="497"/>
        <v>7.0530811693929598</v>
      </c>
      <c r="AB79" s="71">
        <f t="shared" si="497"/>
        <v>6.5951973346592467</v>
      </c>
      <c r="AC79" s="71">
        <f t="shared" si="497"/>
        <v>6.8124510723677014</v>
      </c>
      <c r="AD79" s="71">
        <f t="shared" si="497"/>
        <v>6.5901937364330756</v>
      </c>
      <c r="AE79" s="71">
        <f t="shared" si="497"/>
        <v>6.8074019420074308</v>
      </c>
      <c r="AF79" s="71">
        <f t="shared" si="497"/>
        <v>6.5857650717355503</v>
      </c>
      <c r="AG79" s="71">
        <f t="shared" si="497"/>
        <v>6.5839499050519832</v>
      </c>
      <c r="AH79" s="71">
        <f t="shared" si="497"/>
        <v>6.8015402633069577</v>
      </c>
      <c r="AI79" s="71">
        <f t="shared" si="497"/>
        <v>6.5806624645002181</v>
      </c>
      <c r="AJ79" s="71">
        <f t="shared" si="497"/>
        <v>6.7984961780153395</v>
      </c>
      <c r="AK79" s="71">
        <f t="shared" si="497"/>
        <v>6.5778310978086676</v>
      </c>
      <c r="AL79" s="71">
        <f t="shared" si="497"/>
        <v>6.6484402121982393</v>
      </c>
      <c r="AM79" s="71">
        <f t="shared" si="497"/>
        <v>7.3595067225123936</v>
      </c>
      <c r="AN79" s="71">
        <f t="shared" si="497"/>
        <v>6.6462672950751829</v>
      </c>
      <c r="AO79" s="71">
        <f t="shared" si="497"/>
        <v>6.8667464646870195</v>
      </c>
      <c r="AP79" s="71">
        <f t="shared" si="497"/>
        <v>6.6442100517935865</v>
      </c>
      <c r="AQ79" s="71">
        <f t="shared" si="497"/>
        <v>6.8646213045906599</v>
      </c>
      <c r="AR79" s="71">
        <f t="shared" si="497"/>
        <v>6.6420398984356579</v>
      </c>
      <c r="AS79" s="71">
        <f t="shared" si="497"/>
        <v>6.6410124257803487</v>
      </c>
      <c r="AT79" s="71">
        <f t="shared" si="497"/>
        <v>6.8612002010018456</v>
      </c>
      <c r="AU79" s="71">
        <f t="shared" si="497"/>
        <v>6.6388443604168579</v>
      </c>
      <c r="AV79" s="71">
        <f t="shared" si="497"/>
        <v>6.8588428052962955</v>
      </c>
      <c r="AW79" s="71">
        <f t="shared" si="497"/>
        <v>6.636449724010661</v>
      </c>
      <c r="AX79" s="71">
        <f t="shared" si="497"/>
        <v>6.7043592707128843</v>
      </c>
      <c r="AY79" s="71">
        <f t="shared" si="497"/>
        <v>7.421154157997738</v>
      </c>
      <c r="AZ79" s="71">
        <f t="shared" si="497"/>
        <v>6.701712237664057</v>
      </c>
      <c r="BA79" s="71">
        <f t="shared" si="497"/>
        <v>6.9235575800363511</v>
      </c>
      <c r="BB79" s="71">
        <f t="shared" ref="BB79:DM80" si="498">BB64</f>
        <v>6.6986075169074315</v>
      </c>
      <c r="BC79" s="71">
        <f t="shared" si="498"/>
        <v>6.9204695163394936</v>
      </c>
      <c r="BD79" s="71">
        <f t="shared" si="498"/>
        <v>6.6957353392941039</v>
      </c>
      <c r="BE79" s="71">
        <f t="shared" si="498"/>
        <v>6.6943575687246142</v>
      </c>
      <c r="BF79" s="71">
        <f t="shared" si="498"/>
        <v>6.9159611444339735</v>
      </c>
      <c r="BG79" s="71">
        <f t="shared" si="498"/>
        <v>6.6912596570894163</v>
      </c>
      <c r="BH79" s="71">
        <f t="shared" si="498"/>
        <v>6.9128798518768626</v>
      </c>
      <c r="BI79" s="71">
        <f t="shared" si="498"/>
        <v>6.6883937757903373</v>
      </c>
      <c r="BJ79" s="71">
        <f t="shared" si="498"/>
        <v>6.7701044930965599</v>
      </c>
      <c r="BK79" s="71">
        <f t="shared" si="498"/>
        <v>7.4939325341174934</v>
      </c>
      <c r="BL79" s="71">
        <f t="shared" si="498"/>
        <v>6.7672067288805717</v>
      </c>
      <c r="BM79" s="71">
        <f t="shared" si="498"/>
        <v>6.9913439057595275</v>
      </c>
      <c r="BN79" s="71">
        <f t="shared" si="498"/>
        <v>6.7643114442259753</v>
      </c>
      <c r="BO79" s="71">
        <f t="shared" si="498"/>
        <v>6.9881142055960384</v>
      </c>
      <c r="BP79" s="71">
        <f t="shared" si="498"/>
        <v>6.761302975084357</v>
      </c>
      <c r="BQ79" s="71">
        <f t="shared" si="498"/>
        <v>6.7596841383280557</v>
      </c>
      <c r="BR79" s="71">
        <f t="shared" si="498"/>
        <v>6.9835737535175104</v>
      </c>
      <c r="BS79" s="71">
        <f t="shared" si="498"/>
        <v>6.7566797829100746</v>
      </c>
      <c r="BT79" s="71">
        <f t="shared" si="498"/>
        <v>6.9802319309293939</v>
      </c>
      <c r="BU79" s="71">
        <f t="shared" si="498"/>
        <v>6.7534473084295525</v>
      </c>
      <c r="BV79" s="71">
        <f t="shared" si="498"/>
        <v>6.832874506360807</v>
      </c>
      <c r="BW79" s="71">
        <f t="shared" si="498"/>
        <v>7.3022362698816581</v>
      </c>
      <c r="BX79" s="71">
        <f t="shared" si="498"/>
        <v>6.829141715043483</v>
      </c>
      <c r="BY79" s="71">
        <f t="shared" si="498"/>
        <v>7.0548527433278716</v>
      </c>
      <c r="BZ79" s="71">
        <f t="shared" si="498"/>
        <v>6.8255294606512376</v>
      </c>
      <c r="CA79" s="71">
        <f t="shared" si="498"/>
        <v>7.0511221182311825</v>
      </c>
      <c r="CB79" s="71">
        <f t="shared" si="498"/>
        <v>6.8218046880128771</v>
      </c>
      <c r="CC79" s="71">
        <f t="shared" si="498"/>
        <v>6.8199438257674041</v>
      </c>
      <c r="CD79" s="71">
        <f t="shared" si="498"/>
        <v>7.045233364075993</v>
      </c>
      <c r="CE79" s="71">
        <f t="shared" si="498"/>
        <v>6.8161090018468355</v>
      </c>
      <c r="CF79" s="71">
        <f t="shared" si="498"/>
        <v>7.0413929534114645</v>
      </c>
      <c r="CG79" s="71">
        <f t="shared" si="498"/>
        <v>6.8125105178968832</v>
      </c>
      <c r="CH79" s="71">
        <f t="shared" si="498"/>
        <v>6.9005412434369973</v>
      </c>
      <c r="CI79" s="71">
        <f t="shared" si="498"/>
        <v>7.637804369401394</v>
      </c>
      <c r="CJ79" s="71">
        <f t="shared" si="498"/>
        <v>6.8967838019758281</v>
      </c>
      <c r="CK79" s="71">
        <f t="shared" si="498"/>
        <v>7.1247368358226613</v>
      </c>
      <c r="CL79" s="71">
        <f t="shared" si="498"/>
        <v>6.8930304502468625</v>
      </c>
      <c r="CM79" s="71">
        <f t="shared" si="498"/>
        <v>7.1209815549944624</v>
      </c>
      <c r="CN79" s="71">
        <f t="shared" si="498"/>
        <v>6.8893982844846331</v>
      </c>
      <c r="CO79" s="71">
        <f t="shared" si="498"/>
        <v>6.8876421587621159</v>
      </c>
      <c r="CP79" s="71">
        <f t="shared" si="498"/>
        <v>7.11529560934048</v>
      </c>
      <c r="CQ79" s="71">
        <f t="shared" si="498"/>
        <v>6.8838987478262759</v>
      </c>
      <c r="CR79" s="71">
        <f t="shared" si="498"/>
        <v>7.1116710275928705</v>
      </c>
      <c r="CS79" s="71">
        <f t="shared" si="498"/>
        <v>6.8805097946681295</v>
      </c>
      <c r="CT79" s="71">
        <f t="shared" si="498"/>
        <v>6.9718513549109389</v>
      </c>
      <c r="CU79" s="71">
        <f t="shared" si="498"/>
        <v>7.7170018205068116</v>
      </c>
      <c r="CV79" s="71">
        <f t="shared" si="498"/>
        <v>6.9684216061527975</v>
      </c>
      <c r="CW79" s="71">
        <f t="shared" si="498"/>
        <v>7.1991147353221123</v>
      </c>
      <c r="CX79" s="71">
        <f t="shared" si="498"/>
        <v>6.9651133250145376</v>
      </c>
      <c r="CY79" s="71">
        <f t="shared" si="498"/>
        <v>7.1956976850502228</v>
      </c>
      <c r="CZ79" s="71">
        <f t="shared" si="498"/>
        <v>6.9619261703704343</v>
      </c>
      <c r="DA79" s="71">
        <f t="shared" si="498"/>
        <v>6.9602747197124222</v>
      </c>
      <c r="DB79" s="71">
        <f t="shared" si="498"/>
        <v>7.1906999955752422</v>
      </c>
      <c r="DC79" s="71">
        <f t="shared" si="498"/>
        <v>6.9569741677427714</v>
      </c>
      <c r="DD79" s="71">
        <f t="shared" si="498"/>
        <v>7.1871692341612512</v>
      </c>
      <c r="DE79" s="71">
        <f t="shared" si="498"/>
        <v>6.9536767445231904</v>
      </c>
      <c r="DF79" s="71">
        <f t="shared" si="498"/>
        <v>7.0452335310240493</v>
      </c>
      <c r="DG79" s="71">
        <f t="shared" si="498"/>
        <v>7.7982323711439303</v>
      </c>
      <c r="DH79" s="71">
        <f t="shared" si="498"/>
        <v>7.0418967040192681</v>
      </c>
      <c r="DI79" s="71">
        <f t="shared" si="498"/>
        <v>7.2750268216866187</v>
      </c>
      <c r="DJ79" s="71">
        <f t="shared" si="498"/>
        <v>7.0386820415624491</v>
      </c>
      <c r="DK79" s="71">
        <f t="shared" si="498"/>
        <v>7.2717064639296707</v>
      </c>
      <c r="DL79" s="71">
        <f t="shared" si="498"/>
        <v>7.0355892134358227</v>
      </c>
      <c r="DM79" s="71">
        <f t="shared" si="498"/>
        <v>7.0340438184004297</v>
      </c>
      <c r="DN79" s="71">
        <f t="shared" ref="DN79:FY80" si="499">DN64</f>
        <v>7.2669157388575671</v>
      </c>
      <c r="DO79" s="71">
        <f t="shared" si="499"/>
        <v>7.0311925643191975</v>
      </c>
      <c r="DP79" s="71">
        <f t="shared" si="499"/>
        <v>7.2642160622967529</v>
      </c>
      <c r="DQ79" s="71">
        <f t="shared" si="499"/>
        <v>7.0285809445924539</v>
      </c>
      <c r="DR79" s="71">
        <f t="shared" si="499"/>
        <v>7.1047329503259258</v>
      </c>
      <c r="DS79" s="71">
        <f t="shared" si="499"/>
        <v>7.5931764409530853</v>
      </c>
      <c r="DT79" s="71">
        <f t="shared" si="499"/>
        <v>7.1019756464338917</v>
      </c>
      <c r="DU79" s="71">
        <f t="shared" si="499"/>
        <v>7.33722249927908</v>
      </c>
      <c r="DV79" s="71">
        <f t="shared" si="499"/>
        <v>7.0992204818975173</v>
      </c>
      <c r="DW79" s="71">
        <f t="shared" si="499"/>
        <v>7.3343766482953638</v>
      </c>
      <c r="DX79" s="71">
        <f t="shared" si="499"/>
        <v>7.0963478058076603</v>
      </c>
      <c r="DY79" s="71">
        <f t="shared" si="499"/>
        <v>7.0950319394197461</v>
      </c>
      <c r="DZ79" s="71">
        <f t="shared" si="499"/>
        <v>7.3299267020690451</v>
      </c>
      <c r="EA79" s="71">
        <f t="shared" si="499"/>
        <v>7.0919236488214965</v>
      </c>
      <c r="EB79" s="71">
        <f t="shared" si="499"/>
        <v>7.3265927843951824</v>
      </c>
      <c r="EC79" s="71">
        <f t="shared" si="499"/>
        <v>7.0885793032581885</v>
      </c>
      <c r="ED79" s="71">
        <f t="shared" si="499"/>
        <v>7.1606591287280841</v>
      </c>
      <c r="EE79" s="71">
        <f t="shared" si="499"/>
        <v>7.9261376089291113</v>
      </c>
      <c r="EF79" s="71">
        <f t="shared" si="499"/>
        <v>7.1575256247754302</v>
      </c>
      <c r="EG79" s="71">
        <f t="shared" si="499"/>
        <v>7.3944918976896412</v>
      </c>
      <c r="EH79" s="71">
        <f t="shared" si="499"/>
        <v>7.1542745028100034</v>
      </c>
      <c r="EI79" s="71">
        <f t="shared" si="499"/>
        <v>7.3911338742897978</v>
      </c>
      <c r="EJ79" s="71">
        <f t="shared" si="499"/>
        <v>7.1511465829695338</v>
      </c>
      <c r="EK79" s="71">
        <f t="shared" si="499"/>
        <v>7.1495836484933379</v>
      </c>
      <c r="EL79" s="71">
        <f t="shared" si="499"/>
        <v>7.3861646272106896</v>
      </c>
      <c r="EM79" s="71">
        <f t="shared" si="499"/>
        <v>7.1463397357671612</v>
      </c>
      <c r="EN79" s="71">
        <f t="shared" si="499"/>
        <v>7.3829381982140756</v>
      </c>
      <c r="EO79" s="71">
        <f t="shared" si="499"/>
        <v>7.1432187488835321</v>
      </c>
      <c r="EP79" s="71">
        <f t="shared" si="499"/>
        <v>7.2056777071633551</v>
      </c>
      <c r="EQ79" s="71">
        <f t="shared" si="499"/>
        <v>7.9761072743518344</v>
      </c>
      <c r="ER79" s="71">
        <f t="shared" si="499"/>
        <v>7.2025329188263925</v>
      </c>
      <c r="ES79" s="71">
        <f t="shared" si="499"/>
        <v>7.4412433662225217</v>
      </c>
      <c r="ET79" s="71">
        <f t="shared" si="499"/>
        <v>7.1997532779529756</v>
      </c>
      <c r="EU79" s="71">
        <f t="shared" si="499"/>
        <v>7.4382473448031163</v>
      </c>
      <c r="EV79" s="71">
        <f t="shared" si="499"/>
        <v>7.1969757817202868</v>
      </c>
      <c r="EW79" s="71">
        <f t="shared" si="499"/>
        <v>7.1955275037926532</v>
      </c>
      <c r="EX79" s="71">
        <f t="shared" si="499"/>
        <v>7.4340071085688004</v>
      </c>
      <c r="EY79" s="71">
        <f t="shared" si="499"/>
        <v>7.1927532663844351</v>
      </c>
      <c r="EZ79" s="71">
        <f t="shared" si="499"/>
        <v>7.4311414536984035</v>
      </c>
      <c r="FA79" s="71">
        <f t="shared" si="499"/>
        <v>7.1901016489797316</v>
      </c>
      <c r="FB79" s="71">
        <f t="shared" si="499"/>
        <v>7.2520540847309869</v>
      </c>
      <c r="FC79" s="71">
        <f t="shared" si="499"/>
        <v>8.0275804634751697</v>
      </c>
      <c r="FD79" s="71">
        <f t="shared" si="499"/>
        <v>7.2493820835609304</v>
      </c>
      <c r="FE79" s="71">
        <f t="shared" si="499"/>
        <v>7.4896483819159743</v>
      </c>
      <c r="FF79" s="71">
        <f t="shared" si="499"/>
        <v>7.2469546996387599</v>
      </c>
      <c r="FG79" s="71">
        <f t="shared" si="499"/>
        <v>7.4871410089620847</v>
      </c>
      <c r="FH79" s="71">
        <f t="shared" si="499"/>
        <v>7.2444076954264052</v>
      </c>
      <c r="FI79" s="71">
        <f t="shared" si="499"/>
        <v>7.2430742647405228</v>
      </c>
      <c r="FJ79" s="71">
        <f t="shared" si="499"/>
        <v>7.4831327023305487</v>
      </c>
      <c r="FK79" s="71">
        <f t="shared" si="499"/>
        <v>7.2405299869431632</v>
      </c>
      <c r="FL79" s="71">
        <f t="shared" si="499"/>
        <v>7.4806296893683859</v>
      </c>
      <c r="FM79" s="71">
        <f t="shared" si="499"/>
        <v>7.2382295610418241</v>
      </c>
      <c r="FN79" s="71">
        <f t="shared" si="499"/>
        <v>7.2960229409239741</v>
      </c>
      <c r="FO79" s="71">
        <f t="shared" si="499"/>
        <v>7.7978932029497212</v>
      </c>
      <c r="FP79" s="71">
        <f t="shared" si="499"/>
        <v>7.2938279148010157</v>
      </c>
      <c r="FQ79" s="71">
        <f t="shared" si="499"/>
        <v>7.5356959939944783</v>
      </c>
      <c r="FR79" s="71">
        <f t="shared" si="499"/>
        <v>7.2915123751866329</v>
      </c>
      <c r="FS79" s="71">
        <f t="shared" si="499"/>
        <v>7.5334299221596037</v>
      </c>
      <c r="FT79" s="71">
        <f t="shared" si="499"/>
        <v>7.289441822445875</v>
      </c>
      <c r="FU79" s="71">
        <f t="shared" si="499"/>
        <v>7.2884678515306272</v>
      </c>
      <c r="FV79" s="71">
        <f t="shared" si="499"/>
        <v>7.5302848601544614</v>
      </c>
      <c r="FW79" s="71">
        <f t="shared" si="499"/>
        <v>7.2863990272752961</v>
      </c>
      <c r="FX79" s="71">
        <f t="shared" si="499"/>
        <v>7.5282733982308487</v>
      </c>
      <c r="FY79" s="71">
        <f t="shared" si="499"/>
        <v>7.2844529711476911</v>
      </c>
      <c r="FZ79" s="71">
        <f t="shared" ref="FZ79:IK80" si="500">FZ64</f>
        <v>7.3393130638745836</v>
      </c>
      <c r="GA79" s="71">
        <f t="shared" si="500"/>
        <v>8.124447638963769</v>
      </c>
      <c r="GB79" s="71">
        <f t="shared" si="500"/>
        <v>7.3372312324308488</v>
      </c>
      <c r="GC79" s="71">
        <f t="shared" si="500"/>
        <v>7.5807936875116315</v>
      </c>
      <c r="GD79" s="71">
        <f t="shared" si="500"/>
        <v>7.3352729402489771</v>
      </c>
      <c r="GE79" s="71">
        <f t="shared" si="500"/>
        <v>7.578770658974034</v>
      </c>
      <c r="GF79" s="71">
        <f t="shared" si="500"/>
        <v>7.3333156931166306</v>
      </c>
      <c r="GG79" s="71">
        <f t="shared" si="500"/>
        <v>7.3322152005410048</v>
      </c>
      <c r="GH79" s="71">
        <f t="shared" si="500"/>
        <v>7.5757381398707428</v>
      </c>
      <c r="GI79" s="71">
        <f t="shared" si="500"/>
        <v>7.330259584624609</v>
      </c>
      <c r="GJ79" s="71">
        <f t="shared" si="500"/>
        <v>7.5737178083446768</v>
      </c>
      <c r="GK79" s="71">
        <f t="shared" si="500"/>
        <v>7.3283050116164601</v>
      </c>
      <c r="GL79" s="71">
        <f t="shared" si="500"/>
        <v>7.3904932510161423</v>
      </c>
      <c r="GM79" s="71">
        <f t="shared" si="500"/>
        <v>8.1812412177584175</v>
      </c>
      <c r="GN79" s="71">
        <f t="shared" si="500"/>
        <v>7.388523404908157</v>
      </c>
      <c r="GO79" s="71">
        <f t="shared" si="500"/>
        <v>7.6337901714332732</v>
      </c>
      <c r="GP79" s="71">
        <f t="shared" si="500"/>
        <v>7.3865546085974136</v>
      </c>
      <c r="GQ79" s="71">
        <f t="shared" si="500"/>
        <v>7.6316292090841484</v>
      </c>
      <c r="GR79" s="71">
        <f t="shared" si="500"/>
        <v>7.3845868612449301</v>
      </c>
      <c r="GS79" s="71">
        <f t="shared" si="500"/>
        <v>7.3834804640125133</v>
      </c>
      <c r="GT79" s="71">
        <f t="shared" si="500"/>
        <v>7.6285805206954196</v>
      </c>
      <c r="GU79" s="71">
        <f t="shared" si="500"/>
        <v>7.3815143539798234</v>
      </c>
      <c r="GV79" s="71">
        <f t="shared" si="500"/>
        <v>7.6265494146227484</v>
      </c>
      <c r="GW79" s="71">
        <f t="shared" si="500"/>
        <v>7.3795492907595701</v>
      </c>
      <c r="GX79" s="71">
        <f t="shared" si="500"/>
        <v>7.4405378223928222</v>
      </c>
      <c r="GY79" s="71">
        <f t="shared" si="500"/>
        <v>8.2366420941345169</v>
      </c>
      <c r="GZ79" s="71">
        <f t="shared" si="500"/>
        <v>7.4385578369429632</v>
      </c>
      <c r="HA79" s="71">
        <f t="shared" si="500"/>
        <v>7.6854871806437899</v>
      </c>
      <c r="HB79" s="71">
        <f t="shared" si="500"/>
        <v>7.4367025573906744</v>
      </c>
      <c r="HC79" s="71">
        <f t="shared" si="500"/>
        <v>7.6835705684356119</v>
      </c>
      <c r="HD79" s="71">
        <f t="shared" si="500"/>
        <v>7.4347246123316086</v>
      </c>
      <c r="HE79" s="71">
        <f t="shared" si="500"/>
        <v>7.4338595921819115</v>
      </c>
      <c r="HF79" s="71">
        <f t="shared" si="500"/>
        <v>7.680505976448468</v>
      </c>
      <c r="HG79" s="71">
        <f t="shared" si="500"/>
        <v>7.431883158923771</v>
      </c>
      <c r="HH79" s="71">
        <f t="shared" si="500"/>
        <v>7.6785918475582111</v>
      </c>
      <c r="HI79" s="71">
        <f t="shared" si="500"/>
        <v>7.4297843497854137</v>
      </c>
      <c r="HJ79" s="71">
        <f t="shared" si="500"/>
        <v>7.4842742447602193</v>
      </c>
      <c r="HK79" s="71">
        <f t="shared" si="500"/>
        <v>7.9993681209026208</v>
      </c>
      <c r="HL79" s="71">
        <f t="shared" si="500"/>
        <v>7.482285729517506</v>
      </c>
      <c r="HM79" s="71">
        <f t="shared" si="500"/>
        <v>7.7305399091123705</v>
      </c>
      <c r="HN79" s="71">
        <f t="shared" si="500"/>
        <v>7.4800499125393305</v>
      </c>
      <c r="HO79" s="71">
        <f t="shared" si="500"/>
        <v>7.7283585331130533</v>
      </c>
      <c r="HP79" s="71">
        <f t="shared" si="500"/>
        <v>7.477815431351968</v>
      </c>
      <c r="HQ79" s="71">
        <f t="shared" si="500"/>
        <v>7.4768227570613339</v>
      </c>
      <c r="HR79" s="71">
        <f t="shared" si="500"/>
        <v>7.724896523915004</v>
      </c>
      <c r="HS79" s="71">
        <f t="shared" si="500"/>
        <v>7.4744662115612064</v>
      </c>
      <c r="HT79" s="71">
        <f t="shared" si="500"/>
        <v>7.7225902404327185</v>
      </c>
      <c r="HU79" s="71">
        <f t="shared" si="500"/>
        <v>7.4723589822809986</v>
      </c>
      <c r="HV79" s="71">
        <f t="shared" si="500"/>
        <v>7.5300001877672367</v>
      </c>
      <c r="HW79" s="71">
        <f t="shared" si="500"/>
        <v>8.3356801926522035</v>
      </c>
      <c r="HX79" s="71">
        <f t="shared" si="500"/>
        <v>7.5278782170880598</v>
      </c>
      <c r="HY79" s="71">
        <f t="shared" si="500"/>
        <v>7.7777760583008382</v>
      </c>
      <c r="HZ79" s="71">
        <f t="shared" si="500"/>
        <v>7.525757442024001</v>
      </c>
      <c r="IA79" s="71">
        <f t="shared" si="500"/>
        <v>7.7754563345294736</v>
      </c>
      <c r="IB79" s="71">
        <f t="shared" si="500"/>
        <v>7.5236378615648487</v>
      </c>
      <c r="IC79" s="71">
        <f t="shared" si="500"/>
        <v>7.5225162140180268</v>
      </c>
      <c r="ID79" s="71">
        <f t="shared" si="500"/>
        <v>7.7722367905249143</v>
      </c>
      <c r="IE79" s="71">
        <f t="shared" si="500"/>
        <v>7.5205229994875262</v>
      </c>
      <c r="IF79" s="71">
        <f t="shared" si="500"/>
        <v>7.770049023106977</v>
      </c>
      <c r="IG79" s="71">
        <f t="shared" si="500"/>
        <v>7.518406366081491</v>
      </c>
      <c r="IH79" s="71">
        <f t="shared" si="500"/>
        <v>7.5761426639600344</v>
      </c>
      <c r="II79" s="71">
        <f t="shared" si="500"/>
        <v>8.3869004203141788</v>
      </c>
      <c r="IJ79" s="71">
        <f t="shared" si="500"/>
        <v>7.5741366354856208</v>
      </c>
      <c r="IK79" s="71">
        <f t="shared" si="500"/>
        <v>7.8255718202185145</v>
      </c>
      <c r="IL79" s="71">
        <f t="shared" ref="IL79:JE80" si="501">IL64</f>
        <v>7.5721316690516618</v>
      </c>
      <c r="IM79" s="71">
        <f t="shared" si="501"/>
        <v>7.8235005699642013</v>
      </c>
      <c r="IN79" s="71">
        <f t="shared" si="501"/>
        <v>7.5702529768184457</v>
      </c>
      <c r="IO79" s="71">
        <f t="shared" si="501"/>
        <v>7.5691262088823592</v>
      </c>
      <c r="IP79" s="71">
        <f t="shared" si="501"/>
        <v>7.8203957495643808</v>
      </c>
      <c r="IQ79" s="71">
        <f t="shared" si="501"/>
        <v>7.5672490075144605</v>
      </c>
      <c r="IR79" s="71">
        <f t="shared" si="501"/>
        <v>7.8184564879303347</v>
      </c>
      <c r="IS79" s="71">
        <f t="shared" si="501"/>
        <v>7.565372737036375</v>
      </c>
      <c r="IT79" s="71">
        <f t="shared" si="501"/>
        <v>7.6251761298805478</v>
      </c>
      <c r="IU79" s="71">
        <f t="shared" si="501"/>
        <v>8.4410432078886828</v>
      </c>
      <c r="IV79" s="71">
        <f t="shared" si="501"/>
        <v>7.6234121802809458</v>
      </c>
      <c r="IW79" s="71">
        <f t="shared" si="501"/>
        <v>7.876614861872639</v>
      </c>
      <c r="IX79" s="71">
        <f t="shared" si="501"/>
        <v>7.6215231396970724</v>
      </c>
      <c r="IY79" s="71">
        <f t="shared" si="501"/>
        <v>7.8747933784225852</v>
      </c>
      <c r="IZ79" s="71">
        <f t="shared" si="501"/>
        <v>7.6198867283007017</v>
      </c>
      <c r="JA79" s="71">
        <f t="shared" si="501"/>
        <v>7.6191316984859974</v>
      </c>
      <c r="JB79" s="71">
        <f t="shared" si="501"/>
        <v>7.8721927201073871</v>
      </c>
      <c r="JC79" s="71">
        <f t="shared" si="501"/>
        <v>7.6173705439995807</v>
      </c>
      <c r="JD79" s="71">
        <f t="shared" si="501"/>
        <v>7.8705032131428743</v>
      </c>
      <c r="JE79" s="71">
        <f t="shared" si="501"/>
        <v>7.6157359151274777</v>
      </c>
      <c r="JF79" s="71">
        <f t="shared" ref="JF79:LQ79" si="502">JF64</f>
        <v>7.675163361449524</v>
      </c>
      <c r="JG79" s="71">
        <f t="shared" si="502"/>
        <v>8.2034017650092839</v>
      </c>
      <c r="JH79" s="71">
        <f t="shared" si="502"/>
        <v>7.6732635998874734</v>
      </c>
      <c r="JI79" s="71">
        <f t="shared" si="502"/>
        <v>7.9279924708212786</v>
      </c>
      <c r="JJ79" s="71">
        <f t="shared" si="502"/>
        <v>7.6713647785532011</v>
      </c>
      <c r="JK79" s="71">
        <f t="shared" si="502"/>
        <v>7.9261616162843618</v>
      </c>
      <c r="JL79" s="71">
        <f t="shared" si="502"/>
        <v>7.6694668967488715</v>
      </c>
      <c r="JM79" s="71">
        <f t="shared" si="502"/>
        <v>7.668581539905353</v>
      </c>
      <c r="JN79" s="71">
        <f t="shared" si="502"/>
        <v>7.923286267029547</v>
      </c>
      <c r="JO79" s="71">
        <f t="shared" si="502"/>
        <v>7.6668114393058895</v>
      </c>
      <c r="JP79" s="71">
        <f t="shared" si="502"/>
        <v>7.9214575852553928</v>
      </c>
      <c r="JQ79" s="71">
        <f t="shared" si="502"/>
        <v>7.6650421556849109</v>
      </c>
      <c r="JR79" s="71">
        <f t="shared" si="502"/>
        <v>7.7238384778974423</v>
      </c>
      <c r="JS79" s="71">
        <f t="shared" si="502"/>
        <v>8.5505470303056246</v>
      </c>
      <c r="JT79" s="71">
        <f t="shared" si="502"/>
        <v>7.7221838969362215</v>
      </c>
      <c r="JU79" s="71">
        <f t="shared" si="502"/>
        <v>7.9786697043885448</v>
      </c>
      <c r="JV79" s="71">
        <f t="shared" si="502"/>
        <v>7.7204028331049681</v>
      </c>
      <c r="JW79" s="71">
        <f t="shared" si="502"/>
        <v>7.9768296962204346</v>
      </c>
      <c r="JX79" s="71">
        <f t="shared" si="502"/>
        <v>7.7186225906623109</v>
      </c>
      <c r="JY79" s="71">
        <f t="shared" si="502"/>
        <v>7.7177327772841613</v>
      </c>
      <c r="JZ79" s="71">
        <f t="shared" si="502"/>
        <v>7.9740712746748441</v>
      </c>
      <c r="KA79" s="71">
        <f t="shared" si="502"/>
        <v>7.7160808109044607</v>
      </c>
      <c r="KB79" s="71">
        <f t="shared" si="502"/>
        <v>7.9723646362169527</v>
      </c>
      <c r="KC79" s="71">
        <f t="shared" si="502"/>
        <v>7.7143025608986564</v>
      </c>
      <c r="KD79" s="71">
        <f t="shared" si="502"/>
        <v>7.7701353616714819</v>
      </c>
      <c r="KE79" s="71">
        <f t="shared" si="502"/>
        <v>8.6016587923248853</v>
      </c>
      <c r="KF79" s="71">
        <f t="shared" si="502"/>
        <v>7.768473081820547</v>
      </c>
      <c r="KG79" s="71">
        <f t="shared" si="502"/>
        <v>8.0266296527803824</v>
      </c>
      <c r="KH79" s="71">
        <f t="shared" si="502"/>
        <v>7.7669393007945038</v>
      </c>
      <c r="KI79" s="71">
        <f t="shared" si="502"/>
        <v>8.0251770842396386</v>
      </c>
      <c r="KJ79" s="71">
        <f t="shared" si="502"/>
        <v>7.7655338668035725</v>
      </c>
      <c r="KK79" s="71">
        <f t="shared" si="502"/>
        <v>7.7648952012992716</v>
      </c>
      <c r="KL79" s="71">
        <f t="shared" si="502"/>
        <v>8.0230651955332597</v>
      </c>
      <c r="KM79" s="71">
        <f t="shared" si="502"/>
        <v>7.7636181853957602</v>
      </c>
      <c r="KN79" s="71">
        <f t="shared" si="502"/>
        <v>8.0218777465247282</v>
      </c>
      <c r="KO79" s="71">
        <f t="shared" si="502"/>
        <v>7.7625968750594314</v>
      </c>
      <c r="KP79" s="71">
        <f t="shared" si="502"/>
        <v>7.8084774257149432</v>
      </c>
      <c r="KQ79" s="71">
        <f t="shared" si="502"/>
        <v>8.6445313346406145</v>
      </c>
      <c r="KR79" s="71">
        <f t="shared" si="502"/>
        <v>7.807450214108778</v>
      </c>
      <c r="KS79" s="71">
        <f t="shared" si="502"/>
        <v>8.0671679333018247</v>
      </c>
      <c r="KT79" s="71">
        <f t="shared" si="502"/>
        <v>7.8065516256263914</v>
      </c>
      <c r="KU79" s="71">
        <f t="shared" si="502"/>
        <v>8.0662395140013317</v>
      </c>
      <c r="KV79" s="71">
        <f t="shared" si="502"/>
        <v>7.8055249206055946</v>
      </c>
      <c r="KW79" s="71">
        <f t="shared" si="502"/>
        <v>7.8050116693614733</v>
      </c>
      <c r="KX79" s="71">
        <f t="shared" si="502"/>
        <v>8.064781001062169</v>
      </c>
      <c r="KY79" s="71">
        <f t="shared" si="502"/>
        <v>7.8041136420815125</v>
      </c>
      <c r="KZ79" s="71">
        <f t="shared" si="502"/>
        <v>8.0638531310544863</v>
      </c>
      <c r="LA79" s="71">
        <f t="shared" si="502"/>
        <v>7.8032158214278198</v>
      </c>
      <c r="LB79" s="71">
        <f t="shared" si="502"/>
        <v>7.8531430502966009</v>
      </c>
      <c r="LC79" s="71">
        <f t="shared" si="502"/>
        <v>8.394325160547174</v>
      </c>
      <c r="LD79" s="71">
        <f t="shared" si="502"/>
        <v>7.8522395148295292</v>
      </c>
      <c r="LE79" s="71">
        <f t="shared" si="502"/>
        <v>8.1135807606195325</v>
      </c>
      <c r="LF79" s="71">
        <f t="shared" si="502"/>
        <v>7.8513361872492675</v>
      </c>
      <c r="LG79" s="71">
        <f t="shared" si="502"/>
        <v>8.1126474141613922</v>
      </c>
      <c r="LH79" s="71">
        <f t="shared" si="502"/>
        <v>7.8505620718727345</v>
      </c>
      <c r="LI79" s="71">
        <f t="shared" si="502"/>
        <v>7.8500460797552236</v>
      </c>
      <c r="LJ79" s="71">
        <f t="shared" si="502"/>
        <v>8.1113144345169292</v>
      </c>
      <c r="LK79" s="71">
        <f t="shared" si="502"/>
        <v>7.8492722187457842</v>
      </c>
      <c r="LL79" s="71">
        <f t="shared" si="502"/>
        <v>8.1103816093700285</v>
      </c>
      <c r="LM79" s="71">
        <f t="shared" si="502"/>
        <v>7.8483695737172612</v>
      </c>
      <c r="LN79" s="71">
        <f t="shared" si="502"/>
        <v>7.8935703065356195</v>
      </c>
      <c r="LO79" s="71">
        <f t="shared" si="502"/>
        <v>8.7388791772480783</v>
      </c>
      <c r="LP79" s="71">
        <f t="shared" si="502"/>
        <v>7.8927921165315249</v>
      </c>
      <c r="LQ79" s="71">
        <f t="shared" si="502"/>
        <v>8.1554831817007205</v>
      </c>
      <c r="LR79" s="71">
        <f t="shared" ref="LR79:MK79" si="503">LR64</f>
        <v>7.8920140799484964</v>
      </c>
      <c r="LS79" s="71">
        <f t="shared" si="503"/>
        <v>8.1546792898148954</v>
      </c>
      <c r="LT79" s="71">
        <f t="shared" si="503"/>
        <v>7.8912361967411684</v>
      </c>
      <c r="LU79" s="71">
        <f t="shared" si="503"/>
        <v>7.8909769364143756</v>
      </c>
      <c r="LV79" s="71">
        <f t="shared" si="503"/>
        <v>8.1536076804598157</v>
      </c>
      <c r="LW79" s="71">
        <f t="shared" si="503"/>
        <v>7.8903288601219632</v>
      </c>
      <c r="LX79" s="71">
        <f t="shared" si="503"/>
        <v>8.1529380676220402</v>
      </c>
      <c r="LY79" s="71">
        <f t="shared" si="503"/>
        <v>7.8896808902722366</v>
      </c>
      <c r="LZ79" s="71">
        <f t="shared" si="503"/>
        <v>7.933493756532032</v>
      </c>
      <c r="MA79" s="71">
        <f t="shared" si="503"/>
        <v>8.7832223220112891</v>
      </c>
      <c r="MB79" s="71">
        <f t="shared" si="503"/>
        <v>7.9328420599298335</v>
      </c>
      <c r="MC79" s="71">
        <f t="shared" si="503"/>
        <v>8.197000791642342</v>
      </c>
      <c r="MD79" s="71">
        <f t="shared" si="503"/>
        <v>7.9321904703860344</v>
      </c>
      <c r="ME79" s="71">
        <f t="shared" si="503"/>
        <v>8.1961928869713745</v>
      </c>
      <c r="MF79" s="71">
        <f t="shared" si="503"/>
        <v>7.9314087042134247</v>
      </c>
      <c r="MG79" s="71">
        <f t="shared" si="503"/>
        <v>7.931017878910172</v>
      </c>
      <c r="MH79" s="71">
        <f t="shared" si="503"/>
        <v>8.1949813285254063</v>
      </c>
      <c r="MI79" s="71">
        <f t="shared" si="503"/>
        <v>7.9301061029711288</v>
      </c>
      <c r="MJ79" s="71">
        <f t="shared" si="503"/>
        <v>8.1940392528947879</v>
      </c>
      <c r="MK79" s="71">
        <f t="shared" si="503"/>
        <v>7.9291945366495176</v>
      </c>
      <c r="ML79" s="71"/>
      <c r="MM79" s="71"/>
      <c r="MN79" s="71"/>
    </row>
    <row r="80" spans="1:352" x14ac:dyDescent="0.2">
      <c r="A80" s="60" t="s">
        <v>53</v>
      </c>
      <c r="B80" s="71">
        <f t="shared" si="497"/>
        <v>0.61890015944489096</v>
      </c>
      <c r="C80" s="71">
        <f t="shared" si="497"/>
        <v>0.61439023641012847</v>
      </c>
      <c r="D80" s="71">
        <f t="shared" si="497"/>
        <v>0.55105512856593575</v>
      </c>
      <c r="E80" s="71">
        <f t="shared" si="497"/>
        <v>0.42455675589071151</v>
      </c>
      <c r="F80" s="71">
        <f t="shared" si="497"/>
        <v>0.36244236146225611</v>
      </c>
      <c r="G80" s="71">
        <f t="shared" si="497"/>
        <v>0.29694186363745206</v>
      </c>
      <c r="H80" s="71">
        <f t="shared" si="497"/>
        <v>0</v>
      </c>
      <c r="I80" s="71">
        <f t="shared" si="497"/>
        <v>0.64988990899255927</v>
      </c>
      <c r="J80" s="71">
        <f t="shared" si="497"/>
        <v>0.45840632429902151</v>
      </c>
      <c r="K80" s="71">
        <f t="shared" si="497"/>
        <v>0.63365884940332262</v>
      </c>
      <c r="L80" s="71">
        <f t="shared" si="497"/>
        <v>0.71082846534951005</v>
      </c>
      <c r="M80" s="71">
        <f t="shared" si="497"/>
        <v>0.7244555818510503</v>
      </c>
      <c r="N80" s="71">
        <f t="shared" si="497"/>
        <v>0.64023321048212789</v>
      </c>
      <c r="O80" s="71">
        <f t="shared" si="497"/>
        <v>0.63662951257141931</v>
      </c>
      <c r="P80" s="71">
        <f t="shared" si="497"/>
        <v>0.56858239721359227</v>
      </c>
      <c r="Q80" s="71">
        <f t="shared" si="497"/>
        <v>0.44113476000870427</v>
      </c>
      <c r="R80" s="71">
        <f t="shared" si="497"/>
        <v>0.37236188645407653</v>
      </c>
      <c r="S80" s="71">
        <f t="shared" si="497"/>
        <v>0.30752626679408662</v>
      </c>
      <c r="T80" s="71">
        <f t="shared" si="497"/>
        <v>0</v>
      </c>
      <c r="U80" s="71">
        <f t="shared" si="497"/>
        <v>0.65276806082241412</v>
      </c>
      <c r="V80" s="71">
        <f t="shared" si="497"/>
        <v>0.4526425719992837</v>
      </c>
      <c r="W80" s="71">
        <f t="shared" si="497"/>
        <v>0.62496829702638346</v>
      </c>
      <c r="X80" s="71">
        <f t="shared" si="497"/>
        <v>0.69659029288818419</v>
      </c>
      <c r="Y80" s="71">
        <f t="shared" si="497"/>
        <v>0.70674787472519562</v>
      </c>
      <c r="Z80" s="71">
        <f t="shared" si="497"/>
        <v>0.63490663520728852</v>
      </c>
      <c r="AA80" s="71">
        <f t="shared" si="497"/>
        <v>0.6231841871568885</v>
      </c>
      <c r="AB80" s="71">
        <f t="shared" si="497"/>
        <v>0.57385004866644007</v>
      </c>
      <c r="AC80" s="71">
        <f t="shared" si="497"/>
        <v>0.4399452537496899</v>
      </c>
      <c r="AD80" s="71">
        <f t="shared" si="497"/>
        <v>0.37076362496044762</v>
      </c>
      <c r="AE80" s="71">
        <f t="shared" si="497"/>
        <v>0.31863486725319634</v>
      </c>
      <c r="AF80" s="71">
        <f t="shared" si="497"/>
        <v>0</v>
      </c>
      <c r="AG80" s="71">
        <f t="shared" si="497"/>
        <v>0.72104188051210283</v>
      </c>
      <c r="AH80" s="71">
        <f t="shared" si="497"/>
        <v>0.45266371503321684</v>
      </c>
      <c r="AI80" s="71">
        <f t="shared" si="497"/>
        <v>0.62922707454014926</v>
      </c>
      <c r="AJ80" s="71">
        <f t="shared" si="497"/>
        <v>0.68919336624424954</v>
      </c>
      <c r="AK80" s="71">
        <f t="shared" si="497"/>
        <v>0.67954475214999488</v>
      </c>
      <c r="AL80" s="71">
        <f t="shared" si="497"/>
        <v>0.63151580600779933</v>
      </c>
      <c r="AM80" s="71">
        <f t="shared" si="497"/>
        <v>0.62945415997874155</v>
      </c>
      <c r="AN80" s="71">
        <f t="shared" si="497"/>
        <v>0.5641467116492167</v>
      </c>
      <c r="AO80" s="71">
        <f t="shared" si="497"/>
        <v>0.44177411715096659</v>
      </c>
      <c r="AP80" s="71">
        <f t="shared" si="497"/>
        <v>0.37728166241885425</v>
      </c>
      <c r="AQ80" s="71">
        <f t="shared" si="497"/>
        <v>0.32353612390980202</v>
      </c>
      <c r="AR80" s="71">
        <f t="shared" si="497"/>
        <v>0</v>
      </c>
      <c r="AS80" s="71">
        <f t="shared" si="497"/>
        <v>0.75787353270012703</v>
      </c>
      <c r="AT80" s="71">
        <f t="shared" si="497"/>
        <v>0.45252652961292483</v>
      </c>
      <c r="AU80" s="71">
        <f t="shared" si="497"/>
        <v>0.63180055555267678</v>
      </c>
      <c r="AV80" s="71">
        <f t="shared" si="497"/>
        <v>0.68864864292984962</v>
      </c>
      <c r="AW80" s="71">
        <f t="shared" si="497"/>
        <v>0.68647889227558301</v>
      </c>
      <c r="AX80" s="71">
        <f t="shared" si="497"/>
        <v>0.63151441827513244</v>
      </c>
      <c r="AY80" s="71">
        <f t="shared" si="497"/>
        <v>0.6313560521633611</v>
      </c>
      <c r="AZ80" s="71">
        <f t="shared" si="497"/>
        <v>0.56400352000441689</v>
      </c>
      <c r="BA80" s="71">
        <f t="shared" si="497"/>
        <v>0.44268463464877306</v>
      </c>
      <c r="BB80" s="71">
        <f t="shared" si="498"/>
        <v>0.38068785321283999</v>
      </c>
      <c r="BC80" s="71">
        <f t="shared" si="498"/>
        <v>0.33556810107523505</v>
      </c>
      <c r="BD80" s="71">
        <f t="shared" si="498"/>
        <v>0</v>
      </c>
      <c r="BE80" s="71">
        <f t="shared" si="498"/>
        <v>0.89380194495890974</v>
      </c>
      <c r="BF80" s="71">
        <f t="shared" si="498"/>
        <v>0.45712402907728195</v>
      </c>
      <c r="BG80" s="71">
        <f t="shared" si="498"/>
        <v>0.63342345804981859</v>
      </c>
      <c r="BH80" s="71">
        <f t="shared" si="498"/>
        <v>0.69121011217890893</v>
      </c>
      <c r="BI80" s="71">
        <f t="shared" si="498"/>
        <v>0.68945347306889326</v>
      </c>
      <c r="BJ80" s="71">
        <f t="shared" si="498"/>
        <v>0.62939472091858462</v>
      </c>
      <c r="BK80" s="71">
        <f t="shared" si="498"/>
        <v>0.6341898363301387</v>
      </c>
      <c r="BL80" s="71">
        <f t="shared" si="498"/>
        <v>0.56356263759424841</v>
      </c>
      <c r="BM80" s="71">
        <f t="shared" si="498"/>
        <v>0.44358075456985097</v>
      </c>
      <c r="BN80" s="71">
        <f t="shared" si="498"/>
        <v>0.38487323271780549</v>
      </c>
      <c r="BO80" s="71">
        <f t="shared" si="498"/>
        <v>0.34602952216030031</v>
      </c>
      <c r="BP80" s="71">
        <f t="shared" si="498"/>
        <v>0</v>
      </c>
      <c r="BQ80" s="71">
        <f t="shared" si="498"/>
        <v>0.94877206922393031</v>
      </c>
      <c r="BR80" s="71">
        <f t="shared" si="498"/>
        <v>0.45673997340345673</v>
      </c>
      <c r="BS80" s="71">
        <f t="shared" si="498"/>
        <v>0.63297519404797664</v>
      </c>
      <c r="BT80" s="71">
        <f t="shared" si="498"/>
        <v>0.69391361039981525</v>
      </c>
      <c r="BU80" s="71">
        <f t="shared" si="498"/>
        <v>0.68996917179884365</v>
      </c>
      <c r="BV80" s="71">
        <f t="shared" si="498"/>
        <v>0.63470005611096458</v>
      </c>
      <c r="BW80" s="71">
        <f t="shared" si="498"/>
        <v>0.62962601089179071</v>
      </c>
      <c r="BX80" s="71">
        <f t="shared" si="498"/>
        <v>0.5771665007205834</v>
      </c>
      <c r="BY80" s="71">
        <f t="shared" si="498"/>
        <v>0.44517730837206787</v>
      </c>
      <c r="BZ80" s="71">
        <f t="shared" si="498"/>
        <v>0.38558119439406646</v>
      </c>
      <c r="CA80" s="71">
        <f t="shared" si="498"/>
        <v>0.3618201214134063</v>
      </c>
      <c r="CB80" s="71">
        <f t="shared" si="498"/>
        <v>0</v>
      </c>
      <c r="CC80" s="71">
        <f t="shared" si="498"/>
        <v>1.005817779331325</v>
      </c>
      <c r="CD80" s="71">
        <f t="shared" si="498"/>
        <v>0.46021459837287437</v>
      </c>
      <c r="CE80" s="71">
        <f t="shared" si="498"/>
        <v>0.63641530982902694</v>
      </c>
      <c r="CF80" s="71">
        <f t="shared" si="498"/>
        <v>0.69439086317066445</v>
      </c>
      <c r="CG80" s="71">
        <f t="shared" si="498"/>
        <v>0.69111839028912658</v>
      </c>
      <c r="CH80" s="71">
        <f t="shared" si="498"/>
        <v>0.63280660319794801</v>
      </c>
      <c r="CI80" s="71">
        <f t="shared" si="498"/>
        <v>0.63604659792171281</v>
      </c>
      <c r="CJ80" s="71">
        <f t="shared" si="498"/>
        <v>0.56555522223967758</v>
      </c>
      <c r="CK80" s="71">
        <f t="shared" si="498"/>
        <v>0.44600558839280435</v>
      </c>
      <c r="CL80" s="71">
        <f t="shared" si="498"/>
        <v>0.38784908803149748</v>
      </c>
      <c r="CM80" s="71">
        <f t="shared" si="498"/>
        <v>0.35943129128628537</v>
      </c>
      <c r="CN80" s="71">
        <f t="shared" si="498"/>
        <v>0</v>
      </c>
      <c r="CO80" s="71">
        <f t="shared" si="498"/>
        <v>1.0107706234589282</v>
      </c>
      <c r="CP80" s="71">
        <f t="shared" si="498"/>
        <v>0.45723682725466963</v>
      </c>
      <c r="CQ80" s="71">
        <f t="shared" si="498"/>
        <v>0.64339226606980182</v>
      </c>
      <c r="CR80" s="71">
        <f t="shared" si="498"/>
        <v>0.69293445308249679</v>
      </c>
      <c r="CS80" s="71">
        <f t="shared" si="498"/>
        <v>0.69314507185653718</v>
      </c>
      <c r="CT80" s="71">
        <f t="shared" si="498"/>
        <v>0.6313603068608904</v>
      </c>
      <c r="CU80" s="71">
        <f t="shared" si="498"/>
        <v>0.63929294488954991</v>
      </c>
      <c r="CV80" s="71">
        <f t="shared" si="498"/>
        <v>0.56588187189269035</v>
      </c>
      <c r="CW80" s="71">
        <f t="shared" si="498"/>
        <v>0.44749553612295073</v>
      </c>
      <c r="CX80" s="71">
        <f t="shared" si="498"/>
        <v>0.38724225370584908</v>
      </c>
      <c r="CY80" s="71">
        <f t="shared" si="498"/>
        <v>0.36475243855753003</v>
      </c>
      <c r="CZ80" s="71">
        <f t="shared" si="498"/>
        <v>0</v>
      </c>
      <c r="DA80" s="71">
        <f t="shared" si="498"/>
        <v>1.0409306287060458</v>
      </c>
      <c r="DB80" s="71">
        <f t="shared" si="498"/>
        <v>0.4612865454534617</v>
      </c>
      <c r="DC80" s="71">
        <f t="shared" si="498"/>
        <v>0.63951985483163476</v>
      </c>
      <c r="DD80" s="71">
        <f t="shared" si="498"/>
        <v>0.69780445677837499</v>
      </c>
      <c r="DE80" s="71">
        <f t="shared" si="498"/>
        <v>0.69351872975260787</v>
      </c>
      <c r="DF80" s="71">
        <f t="shared" si="498"/>
        <v>0.63408342895545933</v>
      </c>
      <c r="DG80" s="71">
        <f t="shared" si="498"/>
        <v>0.64023736104594864</v>
      </c>
      <c r="DH80" s="71">
        <f t="shared" si="498"/>
        <v>0.56612733117923142</v>
      </c>
      <c r="DI80" s="71">
        <f t="shared" si="498"/>
        <v>0.44958806935465517</v>
      </c>
      <c r="DJ80" s="71">
        <f t="shared" si="498"/>
        <v>0.38818626026226288</v>
      </c>
      <c r="DK80" s="71">
        <f t="shared" si="498"/>
        <v>0.35897032922482436</v>
      </c>
      <c r="DL80" s="71">
        <f t="shared" si="498"/>
        <v>0</v>
      </c>
      <c r="DM80" s="71">
        <f t="shared" si="498"/>
        <v>1.0356724025251345</v>
      </c>
      <c r="DN80" s="71">
        <f t="shared" si="499"/>
        <v>0.47826380909828725</v>
      </c>
      <c r="DO80" s="71">
        <f t="shared" si="499"/>
        <v>0.63525703630457764</v>
      </c>
      <c r="DP80" s="71">
        <f t="shared" si="499"/>
        <v>0.70027592406577566</v>
      </c>
      <c r="DQ80" s="71">
        <f t="shared" si="499"/>
        <v>0.69429024302117359</v>
      </c>
      <c r="DR80" s="71">
        <f t="shared" si="499"/>
        <v>0.64096371907831085</v>
      </c>
      <c r="DS80" s="71">
        <f t="shared" si="499"/>
        <v>0.63827664926876126</v>
      </c>
      <c r="DT80" s="71">
        <f t="shared" si="499"/>
        <v>0.58121058842350903</v>
      </c>
      <c r="DU80" s="71">
        <f t="shared" si="499"/>
        <v>0.44881961037972146</v>
      </c>
      <c r="DV80" s="71">
        <f t="shared" si="499"/>
        <v>0.38919366782654513</v>
      </c>
      <c r="DW80" s="71">
        <f t="shared" si="499"/>
        <v>0.36604627413157881</v>
      </c>
      <c r="DX80" s="71">
        <f t="shared" si="499"/>
        <v>0</v>
      </c>
      <c r="DY80" s="71">
        <f t="shared" si="499"/>
        <v>1.0321536634996831</v>
      </c>
      <c r="DZ80" s="71">
        <f t="shared" si="499"/>
        <v>0.48859280549744272</v>
      </c>
      <c r="EA80" s="71">
        <f t="shared" si="499"/>
        <v>0.63990407073910371</v>
      </c>
      <c r="EB80" s="71">
        <f t="shared" si="499"/>
        <v>0.69505819129668245</v>
      </c>
      <c r="EC80" s="71">
        <f t="shared" si="499"/>
        <v>0.695008734180254</v>
      </c>
      <c r="ED80" s="71">
        <f t="shared" si="499"/>
        <v>0.63578331431324964</v>
      </c>
      <c r="EE80" s="71">
        <f t="shared" si="499"/>
        <v>0.64350474451397532</v>
      </c>
      <c r="EF80" s="71">
        <f t="shared" si="499"/>
        <v>0.56907568702156397</v>
      </c>
      <c r="EG80" s="71">
        <f t="shared" si="499"/>
        <v>0.45043090717691725</v>
      </c>
      <c r="EH80" s="71">
        <f t="shared" si="499"/>
        <v>0.38861314032353594</v>
      </c>
      <c r="EI80" s="71">
        <f t="shared" si="499"/>
        <v>0.3707613854024418</v>
      </c>
      <c r="EJ80" s="71">
        <f t="shared" si="499"/>
        <v>0</v>
      </c>
      <c r="EK80" s="71">
        <f t="shared" si="499"/>
        <v>1.0246968795976406</v>
      </c>
      <c r="EL80" s="71">
        <f t="shared" si="499"/>
        <v>0.49146249851139417</v>
      </c>
      <c r="EM80" s="71">
        <f t="shared" si="499"/>
        <v>0.64138735134687663</v>
      </c>
      <c r="EN80" s="71">
        <f t="shared" si="499"/>
        <v>0.69554292116378247</v>
      </c>
      <c r="EO80" s="71">
        <f t="shared" si="499"/>
        <v>0.69849905802424161</v>
      </c>
      <c r="EP80" s="71">
        <f t="shared" si="499"/>
        <v>0.63572304618813513</v>
      </c>
      <c r="EQ80" s="71">
        <f t="shared" si="499"/>
        <v>0.64462632759036254</v>
      </c>
      <c r="ER80" s="71">
        <f t="shared" si="499"/>
        <v>0.56992010702666807</v>
      </c>
      <c r="ES80" s="71">
        <f t="shared" si="499"/>
        <v>0.45353924034063325</v>
      </c>
      <c r="ET80" s="71">
        <f t="shared" si="499"/>
        <v>0.38693083438099213</v>
      </c>
      <c r="EU80" s="71">
        <f t="shared" si="499"/>
        <v>0.37792689874673052</v>
      </c>
      <c r="EV80" s="71">
        <f t="shared" si="499"/>
        <v>0</v>
      </c>
      <c r="EW80" s="71">
        <f t="shared" si="499"/>
        <v>1.0222873633524752</v>
      </c>
      <c r="EX80" s="71">
        <f t="shared" si="499"/>
        <v>0.49576885331721521</v>
      </c>
      <c r="EY80" s="71">
        <f t="shared" si="499"/>
        <v>0.64690196249159371</v>
      </c>
      <c r="EZ80" s="71">
        <f t="shared" si="499"/>
        <v>0.69522728347000684</v>
      </c>
      <c r="FA80" s="71">
        <f t="shared" si="499"/>
        <v>0.70200515970250466</v>
      </c>
      <c r="FB80" s="71">
        <f t="shared" si="499"/>
        <v>0.63116583820358318</v>
      </c>
      <c r="FC80" s="71">
        <f t="shared" si="499"/>
        <v>0.64809901252341595</v>
      </c>
      <c r="FD80" s="71">
        <f t="shared" si="499"/>
        <v>0.57025215351149205</v>
      </c>
      <c r="FE80" s="71">
        <f t="shared" si="499"/>
        <v>0.45569344470534767</v>
      </c>
      <c r="FF80" s="71">
        <f t="shared" si="499"/>
        <v>0.384120202453827</v>
      </c>
      <c r="FG80" s="71">
        <f t="shared" si="499"/>
        <v>0.38509578369957032</v>
      </c>
      <c r="FH80" s="71">
        <f t="shared" si="499"/>
        <v>0</v>
      </c>
      <c r="FI80" s="71">
        <f t="shared" si="499"/>
        <v>1.0230457517925513</v>
      </c>
      <c r="FJ80" s="71">
        <f t="shared" si="499"/>
        <v>0.49773849839566464</v>
      </c>
      <c r="FK80" s="71">
        <f t="shared" si="499"/>
        <v>0.65271306521971317</v>
      </c>
      <c r="FL80" s="71">
        <f t="shared" si="499"/>
        <v>0.69685178770427292</v>
      </c>
      <c r="FM80" s="71">
        <f t="shared" si="499"/>
        <v>0.7045464822692854</v>
      </c>
      <c r="FN80" s="71">
        <f t="shared" si="499"/>
        <v>0.63604948532257422</v>
      </c>
      <c r="FO80" s="71">
        <f t="shared" si="499"/>
        <v>0.6434567042234175</v>
      </c>
      <c r="FP80" s="71">
        <f t="shared" si="499"/>
        <v>0.58627268377608355</v>
      </c>
      <c r="FQ80" s="71">
        <f t="shared" si="499"/>
        <v>0.45780442902247609</v>
      </c>
      <c r="FR80" s="71">
        <f t="shared" si="499"/>
        <v>0.38421415745160331</v>
      </c>
      <c r="FS80" s="71">
        <f t="shared" si="499"/>
        <v>0.39908211888809353</v>
      </c>
      <c r="FT80" s="71">
        <f t="shared" si="499"/>
        <v>0</v>
      </c>
      <c r="FU80" s="71">
        <f t="shared" si="499"/>
        <v>1.0524046341814033</v>
      </c>
      <c r="FV80" s="71">
        <f t="shared" si="499"/>
        <v>0.49484172493500356</v>
      </c>
      <c r="FW80" s="71">
        <f t="shared" si="499"/>
        <v>0.65370035284410499</v>
      </c>
      <c r="FX80" s="71">
        <f t="shared" si="499"/>
        <v>0.70055081582569245</v>
      </c>
      <c r="FY80" s="71">
        <f t="shared" si="499"/>
        <v>0.70480808378577731</v>
      </c>
      <c r="FZ80" s="71">
        <f t="shared" si="500"/>
        <v>0.63016826233404166</v>
      </c>
      <c r="GA80" s="71">
        <f t="shared" si="500"/>
        <v>0.64884500699133008</v>
      </c>
      <c r="GB80" s="71">
        <f t="shared" si="500"/>
        <v>0.57393482945461127</v>
      </c>
      <c r="GC80" s="71">
        <f t="shared" si="500"/>
        <v>0.46043919250753229</v>
      </c>
      <c r="GD80" s="71">
        <f t="shared" si="500"/>
        <v>0.383752378827179</v>
      </c>
      <c r="GE80" s="71">
        <f t="shared" si="500"/>
        <v>0.41566620682167138</v>
      </c>
      <c r="GF80" s="71">
        <f t="shared" si="500"/>
        <v>0</v>
      </c>
      <c r="GG80" s="71">
        <f t="shared" si="500"/>
        <v>1.1393425941320543</v>
      </c>
      <c r="GH80" s="71">
        <f t="shared" si="500"/>
        <v>0.4929262191362645</v>
      </c>
      <c r="GI80" s="71">
        <f t="shared" si="500"/>
        <v>0.65431570168336861</v>
      </c>
      <c r="GJ80" s="71">
        <f t="shared" si="500"/>
        <v>0.70532681883041992</v>
      </c>
      <c r="GK80" s="71">
        <f t="shared" si="500"/>
        <v>0.70508638939775237</v>
      </c>
      <c r="GL80" s="71">
        <f t="shared" si="500"/>
        <v>0.63086906486223404</v>
      </c>
      <c r="GM80" s="71">
        <f t="shared" si="500"/>
        <v>0.65041623401560289</v>
      </c>
      <c r="GN80" s="71">
        <f t="shared" si="500"/>
        <v>0.57552978008883471</v>
      </c>
      <c r="GO80" s="71">
        <f t="shared" si="500"/>
        <v>0.46224144262453126</v>
      </c>
      <c r="GP80" s="71">
        <f t="shared" si="500"/>
        <v>0.38564445317834106</v>
      </c>
      <c r="GQ80" s="71">
        <f t="shared" si="500"/>
        <v>0.42769217666167908</v>
      </c>
      <c r="GR80" s="71">
        <f t="shared" si="500"/>
        <v>0</v>
      </c>
      <c r="GS80" s="71">
        <f t="shared" si="500"/>
        <v>1.2130766932308523</v>
      </c>
      <c r="GT80" s="71">
        <f t="shared" si="500"/>
        <v>0.50742528229908279</v>
      </c>
      <c r="GU80" s="71">
        <f t="shared" si="500"/>
        <v>0.65441689480684717</v>
      </c>
      <c r="GV80" s="71">
        <f t="shared" si="500"/>
        <v>0.70560518561919339</v>
      </c>
      <c r="GW80" s="71">
        <f t="shared" si="500"/>
        <v>0.7092734827273256</v>
      </c>
      <c r="GX80" s="71">
        <f t="shared" si="500"/>
        <v>0.63180383083155267</v>
      </c>
      <c r="GY80" s="71">
        <f t="shared" si="500"/>
        <v>0.64999441491356502</v>
      </c>
      <c r="GZ80" s="71">
        <f t="shared" si="500"/>
        <v>0.5767937232648559</v>
      </c>
      <c r="HA80" s="71">
        <f t="shared" si="500"/>
        <v>0.46528558565282724</v>
      </c>
      <c r="HB80" s="71">
        <f t="shared" si="500"/>
        <v>0.3848054658173089</v>
      </c>
      <c r="HC80" s="71">
        <f t="shared" si="500"/>
        <v>0.43171596005887258</v>
      </c>
      <c r="HD80" s="71">
        <f t="shared" si="500"/>
        <v>0</v>
      </c>
      <c r="HE80" s="71">
        <f t="shared" si="500"/>
        <v>1.2291612307375785</v>
      </c>
      <c r="HF80" s="71">
        <f t="shared" si="500"/>
        <v>0.51299001511387454</v>
      </c>
      <c r="HG80" s="71">
        <f t="shared" si="500"/>
        <v>0.65580174914504674</v>
      </c>
      <c r="HH80" s="71">
        <f t="shared" si="500"/>
        <v>0.70825434144569877</v>
      </c>
      <c r="HI80" s="71">
        <f t="shared" si="500"/>
        <v>0.71192469819171433</v>
      </c>
      <c r="HJ80" s="71">
        <f t="shared" si="500"/>
        <v>0.635532758322636</v>
      </c>
      <c r="HK80" s="71">
        <f t="shared" si="500"/>
        <v>0.64624753393101741</v>
      </c>
      <c r="HL80" s="71">
        <f t="shared" si="500"/>
        <v>0.59234147128433601</v>
      </c>
      <c r="HM80" s="71">
        <f t="shared" si="500"/>
        <v>0.46705786794941262</v>
      </c>
      <c r="HN80" s="71">
        <f t="shared" si="500"/>
        <v>0.3820953622362111</v>
      </c>
      <c r="HO80" s="71">
        <f t="shared" si="500"/>
        <v>0.43834746779910083</v>
      </c>
      <c r="HP80" s="71">
        <f t="shared" si="500"/>
        <v>0</v>
      </c>
      <c r="HQ80" s="71">
        <f t="shared" si="500"/>
        <v>1.2635204200780901</v>
      </c>
      <c r="HR80" s="71">
        <f t="shared" si="500"/>
        <v>0.53067515818037514</v>
      </c>
      <c r="HS80" s="71">
        <f t="shared" si="500"/>
        <v>0.65492111938306974</v>
      </c>
      <c r="HT80" s="71">
        <f t="shared" si="500"/>
        <v>0.70775849857558648</v>
      </c>
      <c r="HU80" s="71">
        <f t="shared" si="500"/>
        <v>0.7135885348406017</v>
      </c>
      <c r="HV80" s="71">
        <f t="shared" si="500"/>
        <v>0.62992185398156497</v>
      </c>
      <c r="HW80" s="71">
        <f t="shared" si="500"/>
        <v>0.65263335090972352</v>
      </c>
      <c r="HX80" s="71">
        <f t="shared" si="500"/>
        <v>0.57987501189824964</v>
      </c>
      <c r="HY80" s="71">
        <f t="shared" si="500"/>
        <v>0.46755866876736107</v>
      </c>
      <c r="HZ80" s="71">
        <f t="shared" si="500"/>
        <v>0.38340194549232276</v>
      </c>
      <c r="IA80" s="71">
        <f t="shared" si="500"/>
        <v>0.44364315609143162</v>
      </c>
      <c r="IB80" s="71">
        <f t="shared" si="500"/>
        <v>0</v>
      </c>
      <c r="IC80" s="71">
        <f t="shared" si="500"/>
        <v>1.3997449683921928</v>
      </c>
      <c r="ID80" s="71">
        <f t="shared" si="500"/>
        <v>0.53400447500693138</v>
      </c>
      <c r="IE80" s="71">
        <f t="shared" si="500"/>
        <v>0.65653840088072035</v>
      </c>
      <c r="IF80" s="71">
        <f t="shared" si="500"/>
        <v>0.71134409863129022</v>
      </c>
      <c r="IG80" s="71">
        <f t="shared" si="500"/>
        <v>0.70873595158828206</v>
      </c>
      <c r="IH80" s="71">
        <f t="shared" si="500"/>
        <v>0.6310410650340923</v>
      </c>
      <c r="II80" s="71">
        <f t="shared" si="500"/>
        <v>0.65170410932947043</v>
      </c>
      <c r="IJ80" s="71">
        <f t="shared" si="500"/>
        <v>0.5834429229481789</v>
      </c>
      <c r="IK80" s="71">
        <f t="shared" si="500"/>
        <v>0.46639555845466868</v>
      </c>
      <c r="IL80" s="71">
        <f t="shared" si="501"/>
        <v>0.39272141033261532</v>
      </c>
      <c r="IM80" s="71">
        <f t="shared" si="501"/>
        <v>0.46128660737760224</v>
      </c>
      <c r="IN80" s="71">
        <f t="shared" si="501"/>
        <v>0</v>
      </c>
      <c r="IO80" s="71">
        <f t="shared" si="501"/>
        <v>1.5284642811333666</v>
      </c>
      <c r="IP80" s="71">
        <f t="shared" si="501"/>
        <v>0.56348392643249279</v>
      </c>
      <c r="IQ80" s="71">
        <f t="shared" si="501"/>
        <v>0.65021497491581826</v>
      </c>
      <c r="IR80" s="71">
        <f t="shared" si="501"/>
        <v>0.71737070877629017</v>
      </c>
      <c r="IS80" s="71">
        <f t="shared" si="501"/>
        <v>0.71554325623836934</v>
      </c>
      <c r="IT80" s="71">
        <f t="shared" si="501"/>
        <v>0.63231506513568125</v>
      </c>
      <c r="IU80" s="71">
        <f t="shared" si="501"/>
        <v>0.65196289062104573</v>
      </c>
      <c r="IV80" s="71">
        <f t="shared" si="501"/>
        <v>0.5845079849155963</v>
      </c>
      <c r="IW80" s="71">
        <f t="shared" si="501"/>
        <v>0.46591732884953013</v>
      </c>
      <c r="IX80" s="71">
        <f t="shared" si="501"/>
        <v>0.39113588773589186</v>
      </c>
      <c r="IY80" s="71">
        <f t="shared" si="501"/>
        <v>0.45434426700110686</v>
      </c>
      <c r="IZ80" s="71">
        <f t="shared" si="501"/>
        <v>0</v>
      </c>
      <c r="JA80" s="71">
        <f t="shared" si="501"/>
        <v>1.5486518614406382</v>
      </c>
      <c r="JB80" s="71">
        <f t="shared" si="501"/>
        <v>0.55249912968310133</v>
      </c>
      <c r="JC80" s="71">
        <f t="shared" si="501"/>
        <v>0.6555622317652493</v>
      </c>
      <c r="JD80" s="71">
        <f t="shared" si="501"/>
        <v>0.71703519980546826</v>
      </c>
      <c r="JE80" s="71">
        <f t="shared" si="501"/>
        <v>0.71146193382381262</v>
      </c>
      <c r="JF80" s="71">
        <f t="shared" ref="JF80:LQ80" si="504">JF65</f>
        <v>0.63698670338244967</v>
      </c>
      <c r="JG80" s="71">
        <f t="shared" si="504"/>
        <v>0.65013606674081248</v>
      </c>
      <c r="JH80" s="71">
        <f t="shared" si="504"/>
        <v>0.59960953486431512</v>
      </c>
      <c r="JI80" s="71">
        <f t="shared" si="504"/>
        <v>0.46761342636493675</v>
      </c>
      <c r="JJ80" s="71">
        <f t="shared" si="504"/>
        <v>0.3930555599084144</v>
      </c>
      <c r="JK80" s="71">
        <f t="shared" si="504"/>
        <v>0.46337633201105949</v>
      </c>
      <c r="JL80" s="71">
        <f t="shared" si="504"/>
        <v>0</v>
      </c>
      <c r="JM80" s="71">
        <f t="shared" si="504"/>
        <v>1.557521095482326</v>
      </c>
      <c r="JN80" s="71">
        <f t="shared" si="504"/>
        <v>0.56248413406387898</v>
      </c>
      <c r="JO80" s="71">
        <f t="shared" si="504"/>
        <v>0.65222644758116821</v>
      </c>
      <c r="JP80" s="71">
        <f t="shared" si="504"/>
        <v>0.71934299583740802</v>
      </c>
      <c r="JQ80" s="71">
        <f t="shared" si="504"/>
        <v>0.71272823657149664</v>
      </c>
      <c r="JR80" s="71">
        <f t="shared" si="504"/>
        <v>0.63457919380984773</v>
      </c>
      <c r="JS80" s="71">
        <f t="shared" si="504"/>
        <v>0.65368970255698955</v>
      </c>
      <c r="JT80" s="71">
        <f t="shared" si="504"/>
        <v>0.58646178381225966</v>
      </c>
      <c r="JU80" s="71">
        <f t="shared" si="504"/>
        <v>0.46941512885213327</v>
      </c>
      <c r="JV80" s="71">
        <f t="shared" si="504"/>
        <v>0.3941253837689489</v>
      </c>
      <c r="JW80" s="71">
        <f t="shared" si="504"/>
        <v>0.48066813359549793</v>
      </c>
      <c r="JX80" s="71">
        <f t="shared" si="504"/>
        <v>0</v>
      </c>
      <c r="JY80" s="71">
        <f t="shared" si="504"/>
        <v>1.5637056852868954</v>
      </c>
      <c r="JZ80" s="71">
        <f t="shared" si="504"/>
        <v>0.5725624665061767</v>
      </c>
      <c r="KA80" s="71">
        <f t="shared" si="504"/>
        <v>0.65582100161487533</v>
      </c>
      <c r="KB80" s="71">
        <f t="shared" si="504"/>
        <v>0.7215156729074399</v>
      </c>
      <c r="KC80" s="71">
        <f t="shared" si="504"/>
        <v>0.71473231145416538</v>
      </c>
      <c r="KD80" s="71">
        <f t="shared" si="504"/>
        <v>0.63287799683813784</v>
      </c>
      <c r="KE80" s="71">
        <f t="shared" si="504"/>
        <v>0.6567130397176334</v>
      </c>
      <c r="KF80" s="71">
        <f t="shared" si="504"/>
        <v>0.58624210757688056</v>
      </c>
      <c r="KG80" s="71">
        <f t="shared" si="504"/>
        <v>0.47157005585233219</v>
      </c>
      <c r="KH80" s="71">
        <f t="shared" si="504"/>
        <v>0.39579296754396714</v>
      </c>
      <c r="KI80" s="71">
        <f t="shared" si="504"/>
        <v>0.48277851288441409</v>
      </c>
      <c r="KJ80" s="71">
        <f t="shared" si="504"/>
        <v>0</v>
      </c>
      <c r="KK80" s="71">
        <f t="shared" si="504"/>
        <v>1.7092635544744377</v>
      </c>
      <c r="KL80" s="71">
        <f t="shared" si="504"/>
        <v>0.5817587990361206</v>
      </c>
      <c r="KM80" s="71">
        <f t="shared" si="504"/>
        <v>0.65904681255329345</v>
      </c>
      <c r="KN80" s="71">
        <f t="shared" si="504"/>
        <v>0.7218923218833293</v>
      </c>
      <c r="KO80" s="71">
        <f t="shared" si="504"/>
        <v>0.71492653192983358</v>
      </c>
      <c r="KP80" s="71">
        <f t="shared" si="504"/>
        <v>0.63306934423601235</v>
      </c>
      <c r="KQ80" s="71">
        <f t="shared" si="504"/>
        <v>0.65972760029519706</v>
      </c>
      <c r="KR80" s="71">
        <f t="shared" si="504"/>
        <v>0.58675609243495275</v>
      </c>
      <c r="KS80" s="71">
        <f t="shared" si="504"/>
        <v>0.47255024561946324</v>
      </c>
      <c r="KT80" s="71">
        <f t="shared" si="504"/>
        <v>0.39921169959234748</v>
      </c>
      <c r="KU80" s="71">
        <f t="shared" si="504"/>
        <v>0.4860870915836748</v>
      </c>
      <c r="KV80" s="71">
        <f t="shared" si="504"/>
        <v>0</v>
      </c>
      <c r="KW80" s="71">
        <f t="shared" si="504"/>
        <v>1.7857997573086286</v>
      </c>
      <c r="KX80" s="71">
        <f t="shared" si="504"/>
        <v>0.58462391774817224</v>
      </c>
      <c r="KY80" s="71">
        <f t="shared" si="504"/>
        <v>0.65997348263473188</v>
      </c>
      <c r="KZ80" s="71">
        <f t="shared" si="504"/>
        <v>0.72409539938940537</v>
      </c>
      <c r="LA80" s="71">
        <f t="shared" si="504"/>
        <v>0.71638473036252348</v>
      </c>
      <c r="LB80" s="71">
        <f t="shared" si="504"/>
        <v>0.63728725434034372</v>
      </c>
      <c r="LC80" s="71">
        <f t="shared" si="504"/>
        <v>0.65713954692518206</v>
      </c>
      <c r="LD80" s="71">
        <f t="shared" si="504"/>
        <v>0.60325195102006546</v>
      </c>
      <c r="LE80" s="71">
        <f t="shared" si="504"/>
        <v>0.47381884561383419</v>
      </c>
      <c r="LF80" s="71">
        <f t="shared" si="504"/>
        <v>0.40025918742933714</v>
      </c>
      <c r="LG80" s="71">
        <f t="shared" si="504"/>
        <v>0.49036051757320237</v>
      </c>
      <c r="LH80" s="71">
        <f t="shared" si="504"/>
        <v>0</v>
      </c>
      <c r="LI80" s="71">
        <f t="shared" si="504"/>
        <v>1.673229979886887</v>
      </c>
      <c r="LJ80" s="71">
        <f t="shared" si="504"/>
        <v>0.60331553683382966</v>
      </c>
      <c r="LK80" s="71">
        <f t="shared" si="504"/>
        <v>0.66284296242728258</v>
      </c>
      <c r="LL80" s="71">
        <f t="shared" si="504"/>
        <v>0.72280565872520985</v>
      </c>
      <c r="LM80" s="71">
        <f t="shared" si="504"/>
        <v>0.72138185092347107</v>
      </c>
      <c r="LN80" s="71">
        <f t="shared" si="504"/>
        <v>0.63218514440494156</v>
      </c>
      <c r="LO80" s="71">
        <f t="shared" si="504"/>
        <v>0.66188434725903322</v>
      </c>
      <c r="LP80" s="71">
        <f t="shared" si="504"/>
        <v>0.58905889068424866</v>
      </c>
      <c r="LQ80" s="71">
        <f t="shared" si="504"/>
        <v>0.47635269084071408</v>
      </c>
      <c r="LR80" s="71">
        <f t="shared" ref="LR80:MK80" si="505">LR65</f>
        <v>0.39946428933093592</v>
      </c>
      <c r="LS80" s="71">
        <f t="shared" si="505"/>
        <v>0.49805101506916116</v>
      </c>
      <c r="LT80" s="71">
        <f t="shared" si="505"/>
        <v>0</v>
      </c>
      <c r="LU80" s="71">
        <f t="shared" si="505"/>
        <v>1.7657451793943684</v>
      </c>
      <c r="LV80" s="71">
        <f t="shared" si="505"/>
        <v>0.61088615031800131</v>
      </c>
      <c r="LW80" s="71">
        <f t="shared" si="505"/>
        <v>0.665210445532602</v>
      </c>
      <c r="LX80" s="71">
        <f t="shared" si="505"/>
        <v>0.72532334031113344</v>
      </c>
      <c r="LY80" s="71">
        <f t="shared" si="505"/>
        <v>0.72443119011077595</v>
      </c>
      <c r="LZ80" s="71">
        <f t="shared" si="505"/>
        <v>0.63063806716133708</v>
      </c>
      <c r="MA80" s="71">
        <f t="shared" si="505"/>
        <v>0.6633209174790482</v>
      </c>
      <c r="MB80" s="71">
        <f t="shared" si="505"/>
        <v>0.58888479413573214</v>
      </c>
      <c r="MC80" s="71">
        <f t="shared" si="505"/>
        <v>0.47960895119341423</v>
      </c>
      <c r="MD80" s="71">
        <f t="shared" si="505"/>
        <v>0.39943662405421371</v>
      </c>
      <c r="ME80" s="71">
        <f t="shared" si="505"/>
        <v>0.50366508126316067</v>
      </c>
      <c r="MF80" s="71">
        <f t="shared" si="505"/>
        <v>0</v>
      </c>
      <c r="MG80" s="71">
        <f t="shared" si="505"/>
        <v>1.7491744926054444</v>
      </c>
      <c r="MH80" s="71">
        <f t="shared" si="505"/>
        <v>0.63239727652059485</v>
      </c>
      <c r="MI80" s="71">
        <f t="shared" si="505"/>
        <v>0.66423895700523461</v>
      </c>
      <c r="MJ80" s="71">
        <f t="shared" si="505"/>
        <v>0.72765403531747064</v>
      </c>
      <c r="MK80" s="71">
        <f t="shared" si="505"/>
        <v>0.72761427874341988</v>
      </c>
      <c r="ML80" s="71"/>
      <c r="MM80" s="71"/>
      <c r="MN80" s="71"/>
    </row>
    <row r="81" spans="1:352" x14ac:dyDescent="0.2">
      <c r="A81" s="60" t="s">
        <v>54</v>
      </c>
      <c r="B81" s="71">
        <f t="shared" ref="B81:BB81" si="506">B74</f>
        <v>47.963737218179602</v>
      </c>
      <c r="C81" s="71">
        <f t="shared" si="506"/>
        <v>47.050311381175355</v>
      </c>
      <c r="D81" s="71">
        <f t="shared" si="506"/>
        <v>0</v>
      </c>
      <c r="E81" s="71">
        <f t="shared" si="506"/>
        <v>0</v>
      </c>
      <c r="F81" s="71">
        <f t="shared" si="506"/>
        <v>0</v>
      </c>
      <c r="G81" s="71">
        <f t="shared" si="506"/>
        <v>0</v>
      </c>
      <c r="H81" s="71">
        <f t="shared" si="506"/>
        <v>0</v>
      </c>
      <c r="I81" s="71">
        <f t="shared" si="506"/>
        <v>0</v>
      </c>
      <c r="J81" s="71">
        <f t="shared" si="506"/>
        <v>0</v>
      </c>
      <c r="K81" s="71">
        <f t="shared" si="506"/>
        <v>0</v>
      </c>
      <c r="L81" s="71">
        <f t="shared" si="506"/>
        <v>45.207294272690824</v>
      </c>
      <c r="M81" s="71">
        <f t="shared" si="506"/>
        <v>47.466854637585904</v>
      </c>
      <c r="N81" s="71">
        <f t="shared" si="506"/>
        <v>47.867378990427092</v>
      </c>
      <c r="O81" s="71">
        <f t="shared" si="506"/>
        <v>47.214846473297101</v>
      </c>
      <c r="P81" s="71">
        <f t="shared" si="506"/>
        <v>0</v>
      </c>
      <c r="Q81" s="71">
        <f t="shared" si="506"/>
        <v>0</v>
      </c>
      <c r="R81" s="71">
        <f t="shared" si="506"/>
        <v>0</v>
      </c>
      <c r="S81" s="71">
        <f t="shared" si="506"/>
        <v>0</v>
      </c>
      <c r="T81" s="71">
        <f t="shared" si="506"/>
        <v>0</v>
      </c>
      <c r="U81" s="71">
        <f t="shared" si="506"/>
        <v>0</v>
      </c>
      <c r="V81" s="71">
        <f t="shared" si="506"/>
        <v>0</v>
      </c>
      <c r="W81" s="71">
        <f t="shared" si="506"/>
        <v>0</v>
      </c>
      <c r="X81" s="71">
        <f t="shared" si="506"/>
        <v>44.936043603235667</v>
      </c>
      <c r="Y81" s="71">
        <f t="shared" si="506"/>
        <v>46.932121304769908</v>
      </c>
      <c r="Z81" s="71">
        <f t="shared" si="506"/>
        <v>47.367136896773758</v>
      </c>
      <c r="AA81" s="71">
        <f t="shared" si="506"/>
        <v>46.987298657527859</v>
      </c>
      <c r="AB81" s="71">
        <f t="shared" si="506"/>
        <v>0</v>
      </c>
      <c r="AC81" s="71">
        <f t="shared" si="506"/>
        <v>0</v>
      </c>
      <c r="AD81" s="71">
        <f t="shared" si="506"/>
        <v>0</v>
      </c>
      <c r="AE81" s="71">
        <f t="shared" si="506"/>
        <v>0</v>
      </c>
      <c r="AF81" s="71">
        <f t="shared" si="506"/>
        <v>0</v>
      </c>
      <c r="AG81" s="71">
        <f t="shared" si="506"/>
        <v>0</v>
      </c>
      <c r="AH81" s="71">
        <f t="shared" si="506"/>
        <v>0</v>
      </c>
      <c r="AI81" s="71">
        <f t="shared" si="506"/>
        <v>0</v>
      </c>
      <c r="AJ81" s="71">
        <f t="shared" si="506"/>
        <v>44.926907410340839</v>
      </c>
      <c r="AK81" s="71">
        <f t="shared" si="506"/>
        <v>46.909063708337044</v>
      </c>
      <c r="AL81" s="71">
        <f t="shared" si="506"/>
        <v>47.468307020744902</v>
      </c>
      <c r="AM81" s="71">
        <f t="shared" si="506"/>
        <v>47.096657186855289</v>
      </c>
      <c r="AN81" s="71">
        <f t="shared" si="506"/>
        <v>0</v>
      </c>
      <c r="AO81" s="71">
        <f t="shared" si="506"/>
        <v>0</v>
      </c>
      <c r="AP81" s="71">
        <f t="shared" si="506"/>
        <v>0</v>
      </c>
      <c r="AQ81" s="71">
        <f t="shared" si="506"/>
        <v>0</v>
      </c>
      <c r="AR81" s="71">
        <f t="shared" si="506"/>
        <v>0</v>
      </c>
      <c r="AS81" s="71">
        <f t="shared" si="506"/>
        <v>0</v>
      </c>
      <c r="AT81" s="71">
        <f t="shared" si="506"/>
        <v>0</v>
      </c>
      <c r="AU81" s="71">
        <f t="shared" si="506"/>
        <v>0</v>
      </c>
      <c r="AV81" s="71">
        <f t="shared" si="506"/>
        <v>45.069132525576642</v>
      </c>
      <c r="AW81" s="71">
        <f t="shared" si="506"/>
        <v>47.055732416670224</v>
      </c>
      <c r="AX81" s="71">
        <f t="shared" si="506"/>
        <v>47.610237325029388</v>
      </c>
      <c r="AY81" s="71">
        <f t="shared" si="506"/>
        <v>47.229871745844243</v>
      </c>
      <c r="AZ81" s="71">
        <f t="shared" si="506"/>
        <v>0</v>
      </c>
      <c r="BA81" s="71">
        <f t="shared" si="506"/>
        <v>0</v>
      </c>
      <c r="BB81" s="71">
        <f t="shared" si="506"/>
        <v>0</v>
      </c>
      <c r="BC81" s="71">
        <f t="shared" ref="BC81:DN81" si="507">BC74</f>
        <v>0</v>
      </c>
      <c r="BD81" s="71">
        <f t="shared" si="507"/>
        <v>0</v>
      </c>
      <c r="BE81" s="71">
        <f t="shared" si="507"/>
        <v>0</v>
      </c>
      <c r="BF81" s="71">
        <f t="shared" si="507"/>
        <v>0</v>
      </c>
      <c r="BG81" s="71">
        <f t="shared" si="507"/>
        <v>0</v>
      </c>
      <c r="BH81" s="71">
        <f t="shared" si="507"/>
        <v>45.138195923227798</v>
      </c>
      <c r="BI81" s="71">
        <f t="shared" si="507"/>
        <v>47.123648481288733</v>
      </c>
      <c r="BJ81" s="71">
        <f t="shared" si="507"/>
        <v>47.677809390367742</v>
      </c>
      <c r="BK81" s="71">
        <f t="shared" si="507"/>
        <v>47.296145016722278</v>
      </c>
      <c r="BL81" s="71">
        <f t="shared" si="507"/>
        <v>0</v>
      </c>
      <c r="BM81" s="71">
        <f t="shared" si="507"/>
        <v>0</v>
      </c>
      <c r="BN81" s="71">
        <f t="shared" si="507"/>
        <v>0</v>
      </c>
      <c r="BO81" s="71">
        <f t="shared" si="507"/>
        <v>0</v>
      </c>
      <c r="BP81" s="71">
        <f t="shared" si="507"/>
        <v>0</v>
      </c>
      <c r="BQ81" s="71">
        <f t="shared" si="507"/>
        <v>0</v>
      </c>
      <c r="BR81" s="71">
        <f t="shared" si="507"/>
        <v>0</v>
      </c>
      <c r="BS81" s="71">
        <f t="shared" si="507"/>
        <v>0</v>
      </c>
      <c r="BT81" s="71">
        <f t="shared" si="507"/>
        <v>45.211379023482678</v>
      </c>
      <c r="BU81" s="71">
        <f t="shared" si="507"/>
        <v>47.201761282119236</v>
      </c>
      <c r="BV81" s="71">
        <f t="shared" si="507"/>
        <v>47.750269398914313</v>
      </c>
      <c r="BW81" s="71">
        <f t="shared" si="507"/>
        <v>47.361698904705833</v>
      </c>
      <c r="BX81" s="71">
        <f t="shared" si="507"/>
        <v>0</v>
      </c>
      <c r="BY81" s="71">
        <f t="shared" si="507"/>
        <v>0</v>
      </c>
      <c r="BZ81" s="71">
        <f t="shared" si="507"/>
        <v>0</v>
      </c>
      <c r="CA81" s="71">
        <f t="shared" si="507"/>
        <v>0</v>
      </c>
      <c r="CB81" s="71">
        <f t="shared" si="507"/>
        <v>0</v>
      </c>
      <c r="CC81" s="71">
        <f t="shared" si="507"/>
        <v>0</v>
      </c>
      <c r="CD81" s="71">
        <f t="shared" si="507"/>
        <v>0</v>
      </c>
      <c r="CE81" s="71">
        <f t="shared" si="507"/>
        <v>0</v>
      </c>
      <c r="CF81" s="71">
        <f t="shared" si="507"/>
        <v>45.23546917352715</v>
      </c>
      <c r="CG81" s="71">
        <f t="shared" si="507"/>
        <v>47.225470495031274</v>
      </c>
      <c r="CH81" s="71">
        <f t="shared" si="507"/>
        <v>47.780109743314455</v>
      </c>
      <c r="CI81" s="71">
        <f t="shared" si="507"/>
        <v>47.395571849384474</v>
      </c>
      <c r="CJ81" s="71">
        <f t="shared" si="507"/>
        <v>0</v>
      </c>
      <c r="CK81" s="71">
        <f t="shared" si="507"/>
        <v>0</v>
      </c>
      <c r="CL81" s="71">
        <f t="shared" si="507"/>
        <v>0</v>
      </c>
      <c r="CM81" s="71">
        <f t="shared" si="507"/>
        <v>0</v>
      </c>
      <c r="CN81" s="71">
        <f t="shared" si="507"/>
        <v>0</v>
      </c>
      <c r="CO81" s="71">
        <f t="shared" si="507"/>
        <v>0</v>
      </c>
      <c r="CP81" s="71">
        <f t="shared" si="507"/>
        <v>0</v>
      </c>
      <c r="CQ81" s="71">
        <f t="shared" si="507"/>
        <v>0</v>
      </c>
      <c r="CR81" s="71">
        <f t="shared" si="507"/>
        <v>45.333653753363599</v>
      </c>
      <c r="CS81" s="71">
        <f t="shared" si="507"/>
        <v>47.332819057085487</v>
      </c>
      <c r="CT81" s="71">
        <f t="shared" si="507"/>
        <v>47.885754414643934</v>
      </c>
      <c r="CU81" s="71">
        <f t="shared" si="507"/>
        <v>47.497339259055991</v>
      </c>
      <c r="CV81" s="71">
        <f t="shared" si="507"/>
        <v>0</v>
      </c>
      <c r="CW81" s="71">
        <f t="shared" si="507"/>
        <v>0</v>
      </c>
      <c r="CX81" s="71">
        <f t="shared" si="507"/>
        <v>0</v>
      </c>
      <c r="CY81" s="71">
        <f t="shared" si="507"/>
        <v>0</v>
      </c>
      <c r="CZ81" s="71">
        <f t="shared" si="507"/>
        <v>0</v>
      </c>
      <c r="DA81" s="71">
        <f t="shared" si="507"/>
        <v>0</v>
      </c>
      <c r="DB81" s="71">
        <f t="shared" si="507"/>
        <v>0</v>
      </c>
      <c r="DC81" s="71">
        <f t="shared" si="507"/>
        <v>0</v>
      </c>
      <c r="DD81" s="71">
        <f t="shared" si="507"/>
        <v>45.413413255182704</v>
      </c>
      <c r="DE81" s="71">
        <f t="shared" si="507"/>
        <v>47.413305862205341</v>
      </c>
      <c r="DF81" s="71">
        <f t="shared" si="507"/>
        <v>47.964526796866487</v>
      </c>
      <c r="DG81" s="71">
        <f t="shared" si="507"/>
        <v>47.573389640426846</v>
      </c>
      <c r="DH81" s="71">
        <f t="shared" si="507"/>
        <v>0</v>
      </c>
      <c r="DI81" s="71">
        <f t="shared" si="507"/>
        <v>0</v>
      </c>
      <c r="DJ81" s="71">
        <f t="shared" si="507"/>
        <v>0</v>
      </c>
      <c r="DK81" s="71">
        <f t="shared" si="507"/>
        <v>0</v>
      </c>
      <c r="DL81" s="71">
        <f t="shared" si="507"/>
        <v>0</v>
      </c>
      <c r="DM81" s="71">
        <f t="shared" si="507"/>
        <v>0</v>
      </c>
      <c r="DN81" s="71">
        <f t="shared" si="507"/>
        <v>0</v>
      </c>
      <c r="DO81" s="71">
        <f t="shared" ref="DO81:FZ81" si="508">DO74</f>
        <v>0</v>
      </c>
      <c r="DP81" s="71">
        <f t="shared" si="508"/>
        <v>45.491343176706842</v>
      </c>
      <c r="DQ81" s="71">
        <f t="shared" si="508"/>
        <v>47.497226430353763</v>
      </c>
      <c r="DR81" s="71">
        <f t="shared" si="508"/>
        <v>48.046532055967347</v>
      </c>
      <c r="DS81" s="71">
        <f t="shared" si="508"/>
        <v>47.649649405451129</v>
      </c>
      <c r="DT81" s="71">
        <f t="shared" si="508"/>
        <v>0</v>
      </c>
      <c r="DU81" s="71">
        <f t="shared" si="508"/>
        <v>0</v>
      </c>
      <c r="DV81" s="71">
        <f t="shared" si="508"/>
        <v>0</v>
      </c>
      <c r="DW81" s="71">
        <f t="shared" si="508"/>
        <v>0</v>
      </c>
      <c r="DX81" s="71">
        <f t="shared" si="508"/>
        <v>0</v>
      </c>
      <c r="DY81" s="71">
        <f t="shared" si="508"/>
        <v>0</v>
      </c>
      <c r="DZ81" s="71">
        <f t="shared" si="508"/>
        <v>0</v>
      </c>
      <c r="EA81" s="71">
        <f t="shared" si="508"/>
        <v>0</v>
      </c>
      <c r="EB81" s="71">
        <f t="shared" si="508"/>
        <v>45.525030357104676</v>
      </c>
      <c r="EC81" s="71">
        <f t="shared" si="508"/>
        <v>47.528460433972121</v>
      </c>
      <c r="ED81" s="71">
        <f t="shared" si="508"/>
        <v>48.082258891681263</v>
      </c>
      <c r="EE81" s="71">
        <f t="shared" si="508"/>
        <v>47.688328228148443</v>
      </c>
      <c r="EF81" s="71">
        <f t="shared" si="508"/>
        <v>0</v>
      </c>
      <c r="EG81" s="71">
        <f t="shared" si="508"/>
        <v>0</v>
      </c>
      <c r="EH81" s="71">
        <f t="shared" si="508"/>
        <v>0</v>
      </c>
      <c r="EI81" s="71">
        <f t="shared" si="508"/>
        <v>0</v>
      </c>
      <c r="EJ81" s="71">
        <f t="shared" si="508"/>
        <v>0</v>
      </c>
      <c r="EK81" s="71">
        <f t="shared" si="508"/>
        <v>0</v>
      </c>
      <c r="EL81" s="71">
        <f t="shared" si="508"/>
        <v>0</v>
      </c>
      <c r="EM81" s="71">
        <f t="shared" si="508"/>
        <v>0</v>
      </c>
      <c r="EN81" s="71">
        <f t="shared" si="508"/>
        <v>45.60969643652566</v>
      </c>
      <c r="EO81" s="71">
        <f t="shared" si="508"/>
        <v>47.623882826151771</v>
      </c>
      <c r="EP81" s="71">
        <f t="shared" si="508"/>
        <v>48.172820907331108</v>
      </c>
      <c r="EQ81" s="71">
        <f t="shared" si="508"/>
        <v>47.773733234996897</v>
      </c>
      <c r="ER81" s="71">
        <f t="shared" si="508"/>
        <v>0</v>
      </c>
      <c r="ES81" s="71">
        <f t="shared" si="508"/>
        <v>0</v>
      </c>
      <c r="ET81" s="71">
        <f t="shared" si="508"/>
        <v>0</v>
      </c>
      <c r="EU81" s="71">
        <f t="shared" si="508"/>
        <v>0</v>
      </c>
      <c r="EV81" s="71">
        <f t="shared" si="508"/>
        <v>0</v>
      </c>
      <c r="EW81" s="71">
        <f t="shared" si="508"/>
        <v>0</v>
      </c>
      <c r="EX81" s="71">
        <f t="shared" si="508"/>
        <v>0</v>
      </c>
      <c r="EY81" s="71">
        <f t="shared" si="508"/>
        <v>0</v>
      </c>
      <c r="EZ81" s="71">
        <f t="shared" si="508"/>
        <v>45.669625777346695</v>
      </c>
      <c r="FA81" s="71">
        <f t="shared" si="508"/>
        <v>47.685552274574277</v>
      </c>
      <c r="FB81" s="71">
        <f t="shared" si="508"/>
        <v>48.235752531640578</v>
      </c>
      <c r="FC81" s="71">
        <f t="shared" si="508"/>
        <v>47.834257145084919</v>
      </c>
      <c r="FD81" s="71">
        <f t="shared" si="508"/>
        <v>0</v>
      </c>
      <c r="FE81" s="71">
        <f t="shared" si="508"/>
        <v>0</v>
      </c>
      <c r="FF81" s="71">
        <f t="shared" si="508"/>
        <v>0</v>
      </c>
      <c r="FG81" s="71">
        <f t="shared" si="508"/>
        <v>0</v>
      </c>
      <c r="FH81" s="71">
        <f t="shared" si="508"/>
        <v>0</v>
      </c>
      <c r="FI81" s="71">
        <f t="shared" si="508"/>
        <v>0</v>
      </c>
      <c r="FJ81" s="71">
        <f t="shared" si="508"/>
        <v>0</v>
      </c>
      <c r="FK81" s="71">
        <f t="shared" si="508"/>
        <v>0</v>
      </c>
      <c r="FL81" s="71">
        <f t="shared" si="508"/>
        <v>45.727810704311644</v>
      </c>
      <c r="FM81" s="71">
        <f t="shared" si="508"/>
        <v>47.749187807174273</v>
      </c>
      <c r="FN81" s="71">
        <f t="shared" si="508"/>
        <v>48.296293212398567</v>
      </c>
      <c r="FO81" s="71">
        <f t="shared" si="508"/>
        <v>47.889189666764224</v>
      </c>
      <c r="FP81" s="71">
        <f t="shared" si="508"/>
        <v>0</v>
      </c>
      <c r="FQ81" s="71">
        <f t="shared" si="508"/>
        <v>0</v>
      </c>
      <c r="FR81" s="71">
        <f t="shared" si="508"/>
        <v>0</v>
      </c>
      <c r="FS81" s="71">
        <f t="shared" si="508"/>
        <v>0</v>
      </c>
      <c r="FT81" s="71">
        <f t="shared" si="508"/>
        <v>0</v>
      </c>
      <c r="FU81" s="71">
        <f t="shared" si="508"/>
        <v>0</v>
      </c>
      <c r="FV81" s="71">
        <f t="shared" si="508"/>
        <v>0</v>
      </c>
      <c r="FW81" s="71">
        <f t="shared" si="508"/>
        <v>0</v>
      </c>
      <c r="FX81" s="71">
        <f t="shared" si="508"/>
        <v>45.756810995434755</v>
      </c>
      <c r="FY81" s="71">
        <f t="shared" si="508"/>
        <v>47.780946196554339</v>
      </c>
      <c r="FZ81" s="71">
        <f t="shared" si="508"/>
        <v>48.335646773187392</v>
      </c>
      <c r="GA81" s="71">
        <f t="shared" ref="GA81:IL81" si="509">GA74</f>
        <v>47.932333844286056</v>
      </c>
      <c r="GB81" s="71">
        <f t="shared" si="509"/>
        <v>0</v>
      </c>
      <c r="GC81" s="71">
        <f t="shared" si="509"/>
        <v>0</v>
      </c>
      <c r="GD81" s="71">
        <f t="shared" si="509"/>
        <v>0</v>
      </c>
      <c r="GE81" s="71">
        <f t="shared" si="509"/>
        <v>0</v>
      </c>
      <c r="GF81" s="71">
        <f t="shared" si="509"/>
        <v>0</v>
      </c>
      <c r="GG81" s="71">
        <f t="shared" si="509"/>
        <v>0</v>
      </c>
      <c r="GH81" s="71">
        <f t="shared" si="509"/>
        <v>0</v>
      </c>
      <c r="GI81" s="71">
        <f t="shared" si="509"/>
        <v>0</v>
      </c>
      <c r="GJ81" s="71">
        <f t="shared" si="509"/>
        <v>45.850489322264551</v>
      </c>
      <c r="GK81" s="71">
        <f t="shared" si="509"/>
        <v>47.886097183043212</v>
      </c>
      <c r="GL81" s="71">
        <f t="shared" si="509"/>
        <v>48.438303670068279</v>
      </c>
      <c r="GM81" s="71">
        <f t="shared" si="509"/>
        <v>48.030021797914216</v>
      </c>
      <c r="GN81" s="71">
        <f t="shared" si="509"/>
        <v>0</v>
      </c>
      <c r="GO81" s="71">
        <f t="shared" si="509"/>
        <v>0</v>
      </c>
      <c r="GP81" s="71">
        <f t="shared" si="509"/>
        <v>0</v>
      </c>
      <c r="GQ81" s="71">
        <f t="shared" si="509"/>
        <v>0</v>
      </c>
      <c r="GR81" s="71">
        <f t="shared" si="509"/>
        <v>0</v>
      </c>
      <c r="GS81" s="71">
        <f t="shared" si="509"/>
        <v>0</v>
      </c>
      <c r="GT81" s="71">
        <f t="shared" si="509"/>
        <v>0</v>
      </c>
      <c r="GU81" s="71">
        <f t="shared" si="509"/>
        <v>0</v>
      </c>
      <c r="GV81" s="71">
        <f t="shared" si="509"/>
        <v>45.916817572671086</v>
      </c>
      <c r="GW81" s="71">
        <f t="shared" si="509"/>
        <v>47.956942465802094</v>
      </c>
      <c r="GX81" s="71">
        <f t="shared" si="509"/>
        <v>48.509247652919399</v>
      </c>
      <c r="GY81" s="71">
        <f t="shared" si="509"/>
        <v>48.097789963099892</v>
      </c>
      <c r="GZ81" s="71">
        <f t="shared" si="509"/>
        <v>0</v>
      </c>
      <c r="HA81" s="71">
        <f t="shared" si="509"/>
        <v>0</v>
      </c>
      <c r="HB81" s="71">
        <f t="shared" si="509"/>
        <v>0</v>
      </c>
      <c r="HC81" s="71">
        <f t="shared" si="509"/>
        <v>0</v>
      </c>
      <c r="HD81" s="71">
        <f t="shared" si="509"/>
        <v>0</v>
      </c>
      <c r="HE81" s="71">
        <f t="shared" si="509"/>
        <v>0</v>
      </c>
      <c r="HF81" s="71">
        <f t="shared" si="509"/>
        <v>0</v>
      </c>
      <c r="HG81" s="71">
        <f t="shared" si="509"/>
        <v>0</v>
      </c>
      <c r="HH81" s="71">
        <f t="shared" si="509"/>
        <v>45.97970486349638</v>
      </c>
      <c r="HI81" s="71">
        <f t="shared" si="509"/>
        <v>48.025246599335929</v>
      </c>
      <c r="HJ81" s="71">
        <f t="shared" si="509"/>
        <v>48.575018482229169</v>
      </c>
      <c r="HK81" s="71">
        <f t="shared" si="509"/>
        <v>48.15703119426135</v>
      </c>
      <c r="HL81" s="71">
        <f t="shared" si="509"/>
        <v>0</v>
      </c>
      <c r="HM81" s="71">
        <f t="shared" si="509"/>
        <v>0</v>
      </c>
      <c r="HN81" s="71">
        <f t="shared" si="509"/>
        <v>0</v>
      </c>
      <c r="HO81" s="71">
        <f t="shared" si="509"/>
        <v>0</v>
      </c>
      <c r="HP81" s="71">
        <f t="shared" si="509"/>
        <v>0</v>
      </c>
      <c r="HQ81" s="71">
        <f t="shared" si="509"/>
        <v>0</v>
      </c>
      <c r="HR81" s="71">
        <f t="shared" si="509"/>
        <v>0</v>
      </c>
      <c r="HS81" s="71">
        <f t="shared" si="509"/>
        <v>0</v>
      </c>
      <c r="HT81" s="71">
        <f t="shared" si="509"/>
        <v>45.994381083137661</v>
      </c>
      <c r="HU81" s="71">
        <f t="shared" si="509"/>
        <v>48.042021325229875</v>
      </c>
      <c r="HV81" s="71">
        <f t="shared" si="509"/>
        <v>48.597309751457011</v>
      </c>
      <c r="HW81" s="71">
        <f t="shared" si="509"/>
        <v>48.183599899359564</v>
      </c>
      <c r="HX81" s="71">
        <f t="shared" si="509"/>
        <v>0</v>
      </c>
      <c r="HY81" s="71">
        <f t="shared" si="509"/>
        <v>0</v>
      </c>
      <c r="HZ81" s="71">
        <f t="shared" si="509"/>
        <v>0</v>
      </c>
      <c r="IA81" s="71">
        <f t="shared" si="509"/>
        <v>0</v>
      </c>
      <c r="IB81" s="71">
        <f t="shared" si="509"/>
        <v>0</v>
      </c>
      <c r="IC81" s="71">
        <f t="shared" si="509"/>
        <v>0</v>
      </c>
      <c r="ID81" s="71">
        <f t="shared" si="509"/>
        <v>0</v>
      </c>
      <c r="IE81" s="71">
        <f t="shared" si="509"/>
        <v>0</v>
      </c>
      <c r="IF81" s="71">
        <f t="shared" si="509"/>
        <v>46.080355602062291</v>
      </c>
      <c r="IG81" s="71">
        <f t="shared" si="509"/>
        <v>48.141320353424923</v>
      </c>
      <c r="IH81" s="71">
        <f t="shared" si="509"/>
        <v>48.693796868051535</v>
      </c>
      <c r="II81" s="71">
        <f t="shared" si="509"/>
        <v>48.275203301109727</v>
      </c>
      <c r="IJ81" s="71">
        <f t="shared" si="509"/>
        <v>0</v>
      </c>
      <c r="IK81" s="71">
        <f t="shared" si="509"/>
        <v>0</v>
      </c>
      <c r="IL81" s="71">
        <f t="shared" si="509"/>
        <v>0</v>
      </c>
      <c r="IM81" s="71">
        <f t="shared" ref="IM81:KX81" si="510">IM74</f>
        <v>0</v>
      </c>
      <c r="IN81" s="71">
        <f t="shared" si="510"/>
        <v>0</v>
      </c>
      <c r="IO81" s="71">
        <f t="shared" si="510"/>
        <v>0</v>
      </c>
      <c r="IP81" s="71">
        <f t="shared" si="510"/>
        <v>0</v>
      </c>
      <c r="IQ81" s="71">
        <f t="shared" si="510"/>
        <v>0</v>
      </c>
      <c r="IR81" s="71">
        <f t="shared" si="510"/>
        <v>46.144061400821286</v>
      </c>
      <c r="IS81" s="71">
        <f t="shared" si="510"/>
        <v>48.208761011317478</v>
      </c>
      <c r="IT81" s="71">
        <f t="shared" si="510"/>
        <v>48.761747862237456</v>
      </c>
      <c r="IU81" s="71">
        <f t="shared" si="510"/>
        <v>48.339022933333318</v>
      </c>
      <c r="IV81" s="71">
        <f t="shared" si="510"/>
        <v>0</v>
      </c>
      <c r="IW81" s="71">
        <f t="shared" si="510"/>
        <v>0</v>
      </c>
      <c r="IX81" s="71">
        <f t="shared" si="510"/>
        <v>0</v>
      </c>
      <c r="IY81" s="71">
        <f t="shared" si="510"/>
        <v>0</v>
      </c>
      <c r="IZ81" s="71">
        <f t="shared" si="510"/>
        <v>0</v>
      </c>
      <c r="JA81" s="71">
        <f t="shared" si="510"/>
        <v>0</v>
      </c>
      <c r="JB81" s="71">
        <f t="shared" si="510"/>
        <v>0</v>
      </c>
      <c r="JC81" s="71">
        <f t="shared" si="510"/>
        <v>0</v>
      </c>
      <c r="JD81" s="71">
        <f t="shared" si="510"/>
        <v>46.206858643241929</v>
      </c>
      <c r="JE81" s="71">
        <f t="shared" si="510"/>
        <v>48.277538180238032</v>
      </c>
      <c r="JF81" s="71">
        <f t="shared" si="510"/>
        <v>48.829329652688536</v>
      </c>
      <c r="JG81" s="71">
        <f t="shared" si="510"/>
        <v>48.400489077143362</v>
      </c>
      <c r="JH81" s="71">
        <f t="shared" si="510"/>
        <v>0</v>
      </c>
      <c r="JI81" s="71">
        <f t="shared" si="510"/>
        <v>0</v>
      </c>
      <c r="JJ81" s="71">
        <f t="shared" si="510"/>
        <v>0</v>
      </c>
      <c r="JK81" s="71">
        <f t="shared" si="510"/>
        <v>0</v>
      </c>
      <c r="JL81" s="71">
        <f t="shared" si="510"/>
        <v>0</v>
      </c>
      <c r="JM81" s="71">
        <f t="shared" si="510"/>
        <v>0</v>
      </c>
      <c r="JN81" s="71">
        <f t="shared" si="510"/>
        <v>0</v>
      </c>
      <c r="JO81" s="71">
        <f t="shared" si="510"/>
        <v>0</v>
      </c>
      <c r="JP81" s="71">
        <f t="shared" si="510"/>
        <v>46.230159747607615</v>
      </c>
      <c r="JQ81" s="71">
        <f t="shared" si="510"/>
        <v>48.304039352913762</v>
      </c>
      <c r="JR81" s="71">
        <f t="shared" si="510"/>
        <v>48.862151084900795</v>
      </c>
      <c r="JS81" s="71">
        <f t="shared" si="510"/>
        <v>48.438841493092212</v>
      </c>
      <c r="JT81" s="71">
        <f t="shared" si="510"/>
        <v>0</v>
      </c>
      <c r="JU81" s="71">
        <f t="shared" si="510"/>
        <v>0</v>
      </c>
      <c r="JV81" s="71">
        <f t="shared" si="510"/>
        <v>0</v>
      </c>
      <c r="JW81" s="71">
        <f t="shared" si="510"/>
        <v>0</v>
      </c>
      <c r="JX81" s="71">
        <f t="shared" si="510"/>
        <v>0</v>
      </c>
      <c r="JY81" s="71">
        <f t="shared" si="510"/>
        <v>0</v>
      </c>
      <c r="JZ81" s="71">
        <f t="shared" si="510"/>
        <v>0</v>
      </c>
      <c r="KA81" s="71">
        <f t="shared" si="510"/>
        <v>0</v>
      </c>
      <c r="KB81" s="71">
        <f t="shared" si="510"/>
        <v>46.326322172302859</v>
      </c>
      <c r="KC81" s="71">
        <f t="shared" si="510"/>
        <v>48.413335981859056</v>
      </c>
      <c r="KD81" s="71">
        <f t="shared" si="510"/>
        <v>48.969054292634766</v>
      </c>
      <c r="KE81" s="71">
        <f t="shared" si="510"/>
        <v>48.538513521734224</v>
      </c>
      <c r="KF81" s="71">
        <f t="shared" si="510"/>
        <v>0</v>
      </c>
      <c r="KG81" s="71">
        <f t="shared" si="510"/>
        <v>0</v>
      </c>
      <c r="KH81" s="71">
        <f t="shared" si="510"/>
        <v>0</v>
      </c>
      <c r="KI81" s="71">
        <f t="shared" si="510"/>
        <v>0</v>
      </c>
      <c r="KJ81" s="71">
        <f t="shared" si="510"/>
        <v>0</v>
      </c>
      <c r="KK81" s="71">
        <f t="shared" si="510"/>
        <v>0</v>
      </c>
      <c r="KL81" s="71">
        <f t="shared" si="510"/>
        <v>0</v>
      </c>
      <c r="KM81" s="71">
        <f t="shared" si="510"/>
        <v>0</v>
      </c>
      <c r="KN81" s="71">
        <f t="shared" si="510"/>
        <v>46.399080489670666</v>
      </c>
      <c r="KO81" s="71">
        <f t="shared" si="510"/>
        <v>48.49174229865308</v>
      </c>
      <c r="KP81" s="71">
        <f t="shared" si="510"/>
        <v>49.057406542358436</v>
      </c>
      <c r="KQ81" s="71">
        <f t="shared" si="510"/>
        <v>48.624305766923115</v>
      </c>
      <c r="KR81" s="71">
        <f t="shared" si="510"/>
        <v>0</v>
      </c>
      <c r="KS81" s="71">
        <f t="shared" si="510"/>
        <v>0</v>
      </c>
      <c r="KT81" s="71">
        <f t="shared" si="510"/>
        <v>0</v>
      </c>
      <c r="KU81" s="71">
        <f t="shared" si="510"/>
        <v>0</v>
      </c>
      <c r="KV81" s="71">
        <f t="shared" si="510"/>
        <v>0</v>
      </c>
      <c r="KW81" s="71">
        <f t="shared" si="510"/>
        <v>0</v>
      </c>
      <c r="KX81" s="71">
        <f t="shared" si="510"/>
        <v>0</v>
      </c>
      <c r="KY81" s="71">
        <f t="shared" ref="KY81:MK81" si="511">KY74</f>
        <v>0</v>
      </c>
      <c r="KZ81" s="71">
        <f t="shared" si="511"/>
        <v>46.472302694486352</v>
      </c>
      <c r="LA81" s="71">
        <f t="shared" si="511"/>
        <v>48.571570835159861</v>
      </c>
      <c r="LB81" s="71">
        <f t="shared" si="511"/>
        <v>49.137411648029648</v>
      </c>
      <c r="LC81" s="71">
        <f t="shared" si="511"/>
        <v>48.697786340045461</v>
      </c>
      <c r="LD81" s="71">
        <f t="shared" si="511"/>
        <v>0</v>
      </c>
      <c r="LE81" s="71">
        <f t="shared" si="511"/>
        <v>0</v>
      </c>
      <c r="LF81" s="71">
        <f t="shared" si="511"/>
        <v>0</v>
      </c>
      <c r="LG81" s="71">
        <f t="shared" si="511"/>
        <v>0</v>
      </c>
      <c r="LH81" s="71">
        <f t="shared" si="511"/>
        <v>0</v>
      </c>
      <c r="LI81" s="71">
        <f t="shared" si="511"/>
        <v>0</v>
      </c>
      <c r="LJ81" s="71">
        <f t="shared" si="511"/>
        <v>0</v>
      </c>
      <c r="LK81" s="71">
        <f t="shared" si="511"/>
        <v>0</v>
      </c>
      <c r="LL81" s="71">
        <f t="shared" si="511"/>
        <v>46.504062381863427</v>
      </c>
      <c r="LM81" s="71">
        <f t="shared" si="511"/>
        <v>48.608959144362991</v>
      </c>
      <c r="LN81" s="71">
        <f t="shared" si="511"/>
        <v>49.184755289624427</v>
      </c>
      <c r="LO81" s="71">
        <f t="shared" si="511"/>
        <v>48.747459112528595</v>
      </c>
      <c r="LP81" s="71">
        <f t="shared" si="511"/>
        <v>0</v>
      </c>
      <c r="LQ81" s="71">
        <f t="shared" si="511"/>
        <v>0</v>
      </c>
      <c r="LR81" s="71">
        <f t="shared" si="511"/>
        <v>0</v>
      </c>
      <c r="LS81" s="71">
        <f t="shared" si="511"/>
        <v>0</v>
      </c>
      <c r="LT81" s="71">
        <f t="shared" si="511"/>
        <v>0</v>
      </c>
      <c r="LU81" s="71">
        <f t="shared" si="511"/>
        <v>0</v>
      </c>
      <c r="LV81" s="71">
        <f t="shared" si="511"/>
        <v>0</v>
      </c>
      <c r="LW81" s="71">
        <f t="shared" si="511"/>
        <v>0</v>
      </c>
      <c r="LX81" s="71">
        <f t="shared" si="511"/>
        <v>46.602076844563136</v>
      </c>
      <c r="LY81" s="71">
        <f t="shared" si="511"/>
        <v>48.722706356463505</v>
      </c>
      <c r="LZ81" s="71">
        <f t="shared" si="511"/>
        <v>49.300757496288654</v>
      </c>
      <c r="MA81" s="71">
        <f t="shared" si="511"/>
        <v>48.857020369625694</v>
      </c>
      <c r="MB81" s="71">
        <f t="shared" si="511"/>
        <v>0</v>
      </c>
      <c r="MC81" s="71">
        <f t="shared" si="511"/>
        <v>0</v>
      </c>
      <c r="MD81" s="71">
        <f t="shared" si="511"/>
        <v>0</v>
      </c>
      <c r="ME81" s="71">
        <f t="shared" si="511"/>
        <v>0</v>
      </c>
      <c r="MF81" s="71">
        <f t="shared" si="511"/>
        <v>0</v>
      </c>
      <c r="MG81" s="71">
        <f t="shared" si="511"/>
        <v>0</v>
      </c>
      <c r="MH81" s="71">
        <f t="shared" si="511"/>
        <v>0</v>
      </c>
      <c r="MI81" s="71">
        <f t="shared" si="511"/>
        <v>0</v>
      </c>
      <c r="MJ81" s="71">
        <f t="shared" si="511"/>
        <v>46.668472777993337</v>
      </c>
      <c r="MK81" s="71">
        <f t="shared" si="511"/>
        <v>48.793010844353049</v>
      </c>
      <c r="ML81" s="71"/>
      <c r="MM81" s="71"/>
      <c r="MN81" s="71"/>
    </row>
    <row r="82" spans="1:352" x14ac:dyDescent="0.2">
      <c r="A82" s="60" t="s">
        <v>55</v>
      </c>
      <c r="B82" s="60">
        <f t="shared" ref="B82:BA82" si="512">(B81-B79-B80*B77)/(B76-B77)</f>
        <v>1.9545081602887298</v>
      </c>
      <c r="C82" s="60">
        <f t="shared" si="512"/>
        <v>1.7563522706817583</v>
      </c>
      <c r="D82" s="60">
        <f t="shared" si="512"/>
        <v>-4.4581366963691123</v>
      </c>
      <c r="E82" s="60">
        <f t="shared" si="512"/>
        <v>-3.6739151758017061</v>
      </c>
      <c r="F82" s="60">
        <f t="shared" si="512"/>
        <v>-3.2432102843503792</v>
      </c>
      <c r="G82" s="60">
        <f t="shared" si="512"/>
        <v>-2.8519503118757354</v>
      </c>
      <c r="H82" s="60">
        <f t="shared" si="512"/>
        <v>-0.91231507398189182</v>
      </c>
      <c r="I82" s="60">
        <f t="shared" si="512"/>
        <v>-5.0901628504181167</v>
      </c>
      <c r="J82" s="60">
        <f t="shared" si="512"/>
        <v>-3.889146412521467</v>
      </c>
      <c r="K82" s="60">
        <f t="shared" si="512"/>
        <v>-4.9849771350527243</v>
      </c>
      <c r="L82" s="60">
        <f t="shared" si="512"/>
        <v>0.94706387991421948</v>
      </c>
      <c r="M82" s="60">
        <f t="shared" si="512"/>
        <v>1.212944156912682</v>
      </c>
      <c r="N82" s="60">
        <f t="shared" si="512"/>
        <v>1.7885143357896953</v>
      </c>
      <c r="O82" s="60">
        <f t="shared" si="512"/>
        <v>1.6192829656951468</v>
      </c>
      <c r="P82" s="60">
        <f t="shared" si="512"/>
        <v>-4.5875118475448504</v>
      </c>
      <c r="Q82" s="60">
        <f t="shared" si="512"/>
        <v>-3.7985472831654801</v>
      </c>
      <c r="R82" s="60">
        <f t="shared" si="512"/>
        <v>-3.3246702666805725</v>
      </c>
      <c r="S82" s="60">
        <f t="shared" si="512"/>
        <v>-2.9382163225490396</v>
      </c>
      <c r="T82" s="60">
        <f t="shared" si="512"/>
        <v>-0.92962449575177708</v>
      </c>
      <c r="U82" s="60">
        <f t="shared" si="512"/>
        <v>-5.1253948220848713</v>
      </c>
      <c r="V82" s="60">
        <f t="shared" si="512"/>
        <v>-3.8692598117255441</v>
      </c>
      <c r="W82" s="60">
        <f t="shared" si="512"/>
        <v>-4.945540939350094</v>
      </c>
      <c r="X82" s="60">
        <f t="shared" si="512"/>
        <v>0.98311736530095017</v>
      </c>
      <c r="Y82" s="60">
        <f t="shared" si="512"/>
        <v>1.2344442642907079</v>
      </c>
      <c r="Z82" s="60">
        <f t="shared" si="512"/>
        <v>1.7422065485748399</v>
      </c>
      <c r="AA82" s="60">
        <f t="shared" si="512"/>
        <v>1.6987041522964164</v>
      </c>
      <c r="AB82" s="60">
        <f t="shared" si="512"/>
        <v>-4.6312070749498639</v>
      </c>
      <c r="AC82" s="60">
        <f t="shared" si="512"/>
        <v>-3.8014267844433922</v>
      </c>
      <c r="AD82" s="60">
        <f t="shared" si="512"/>
        <v>-3.3249366942361744</v>
      </c>
      <c r="AE82" s="60">
        <f t="shared" si="512"/>
        <v>-3.0208529954858951</v>
      </c>
      <c r="AF82" s="60">
        <f t="shared" si="512"/>
        <v>-0.94082358167650715</v>
      </c>
      <c r="AG82" s="60">
        <f t="shared" si="512"/>
        <v>-5.5758335040138007</v>
      </c>
      <c r="AH82" s="60">
        <f t="shared" si="512"/>
        <v>-3.8816296342573877</v>
      </c>
      <c r="AI82" s="60">
        <f t="shared" si="512"/>
        <v>-4.9851258312581326</v>
      </c>
      <c r="AJ82" s="60">
        <f t="shared" si="512"/>
        <v>1.0163871073334667</v>
      </c>
      <c r="AK82" s="60">
        <f t="shared" si="512"/>
        <v>1.3931026805398008</v>
      </c>
      <c r="AL82" s="60">
        <f t="shared" si="512"/>
        <v>1.7716650768850992</v>
      </c>
      <c r="AM82" s="60">
        <f t="shared" si="512"/>
        <v>1.6302447521856465</v>
      </c>
      <c r="AN82" s="60">
        <f t="shared" si="512"/>
        <v>-4.5761241884699908</v>
      </c>
      <c r="AO82" s="60">
        <f t="shared" si="512"/>
        <v>-3.820940248068645</v>
      </c>
      <c r="AP82" s="60">
        <f t="shared" si="512"/>
        <v>-3.3745549800917183</v>
      </c>
      <c r="AQ82" s="60">
        <f t="shared" si="512"/>
        <v>-3.060535268647393</v>
      </c>
      <c r="AR82" s="60">
        <f t="shared" si="512"/>
        <v>-0.94886284263366538</v>
      </c>
      <c r="AS82" s="60">
        <f t="shared" si="512"/>
        <v>-5.8207601996122946</v>
      </c>
      <c r="AT82" s="60">
        <f t="shared" si="512"/>
        <v>-3.8892705762262092</v>
      </c>
      <c r="AU82" s="60">
        <f t="shared" si="512"/>
        <v>-5.0099813371839019</v>
      </c>
      <c r="AV82" s="60">
        <f t="shared" si="512"/>
        <v>1.031585826919587</v>
      </c>
      <c r="AW82" s="60">
        <f t="shared" si="512"/>
        <v>1.3611046486083325</v>
      </c>
      <c r="AX82" s="60">
        <f t="shared" si="512"/>
        <v>1.7839613188479346</v>
      </c>
      <c r="AY82" s="60">
        <f t="shared" si="512"/>
        <v>1.6282421772136075</v>
      </c>
      <c r="AZ82" s="60">
        <f t="shared" si="512"/>
        <v>-4.5831243768375449</v>
      </c>
      <c r="BA82" s="60">
        <f t="shared" si="512"/>
        <v>-3.8349094484615915</v>
      </c>
      <c r="BB82" s="60">
        <f t="shared" ref="BB82:DM82" si="513">(BB81-BB79-BB80*BB77)/(BB76-BB77)</f>
        <v>-3.4042229873550331</v>
      </c>
      <c r="BC82" s="60">
        <f t="shared" si="513"/>
        <v>-3.1458620092464389</v>
      </c>
      <c r="BD82" s="60">
        <f t="shared" si="513"/>
        <v>-0.95653361989915775</v>
      </c>
      <c r="BE82" s="60">
        <f t="shared" si="513"/>
        <v>-6.7022064416965081</v>
      </c>
      <c r="BF82" s="60">
        <f t="shared" si="513"/>
        <v>-3.9266489218445235</v>
      </c>
      <c r="BG82" s="60">
        <f t="shared" si="513"/>
        <v>-5.0279021813330358</v>
      </c>
      <c r="BH82" s="60">
        <f t="shared" si="513"/>
        <v>1.0172658604714329</v>
      </c>
      <c r="BI82" s="60">
        <f t="shared" si="513"/>
        <v>1.344264059628314</v>
      </c>
      <c r="BJ82" s="60">
        <f t="shared" si="513"/>
        <v>1.7978489222764102</v>
      </c>
      <c r="BK82" s="60">
        <f t="shared" si="513"/>
        <v>1.6090956925355064</v>
      </c>
      <c r="BL82" s="60">
        <f t="shared" si="513"/>
        <v>-4.5896464886602502</v>
      </c>
      <c r="BM82" s="60">
        <f t="shared" si="513"/>
        <v>-3.8503539802004032</v>
      </c>
      <c r="BN82" s="60">
        <f t="shared" si="513"/>
        <v>-3.440515273789603</v>
      </c>
      <c r="BO82" s="60">
        <f t="shared" si="513"/>
        <v>-3.2227775289727929</v>
      </c>
      <c r="BP82" s="60">
        <f t="shared" si="513"/>
        <v>-0.96590042501205098</v>
      </c>
      <c r="BQ82" s="60">
        <f t="shared" si="513"/>
        <v>-7.0649181790578455</v>
      </c>
      <c r="BR82" s="60">
        <f t="shared" si="513"/>
        <v>-3.9338389366675806</v>
      </c>
      <c r="BS82" s="60">
        <f t="shared" si="513"/>
        <v>-5.0343662164384311</v>
      </c>
      <c r="BT82" s="60">
        <f t="shared" si="513"/>
        <v>1.0007192320802285</v>
      </c>
      <c r="BU82" s="60">
        <f t="shared" si="513"/>
        <v>1.3428144632488173</v>
      </c>
      <c r="BV82" s="60">
        <f t="shared" si="513"/>
        <v>1.7651274810800135</v>
      </c>
      <c r="BW82" s="60">
        <f t="shared" si="513"/>
        <v>1.6751845920990844</v>
      </c>
      <c r="BX82" s="60">
        <f t="shared" si="513"/>
        <v>-4.685947749638534</v>
      </c>
      <c r="BY82" s="60">
        <f t="shared" si="513"/>
        <v>-3.8696902314387036</v>
      </c>
      <c r="BZ82" s="60">
        <f t="shared" si="513"/>
        <v>-3.4538118869120322</v>
      </c>
      <c r="CA82" s="60">
        <f t="shared" si="513"/>
        <v>-3.3332896545477806</v>
      </c>
      <c r="CB82" s="60">
        <f t="shared" si="513"/>
        <v>-0.97454352685898249</v>
      </c>
      <c r="CC82" s="60">
        <f t="shared" si="513"/>
        <v>-7.4402491279538614</v>
      </c>
      <c r="CD82" s="60">
        <f t="shared" si="513"/>
        <v>-3.9649843272650487</v>
      </c>
      <c r="CE82" s="60">
        <f t="shared" si="513"/>
        <v>-5.0649711348790074</v>
      </c>
      <c r="CF82" s="60">
        <f t="shared" si="513"/>
        <v>0.99235533963368339</v>
      </c>
      <c r="CG82" s="60">
        <f t="shared" si="513"/>
        <v>1.3303760591605278</v>
      </c>
      <c r="CH82" s="60">
        <f t="shared" si="513"/>
        <v>1.7718959079956851</v>
      </c>
      <c r="CI82" s="60">
        <f t="shared" si="513"/>
        <v>1.5908100819294293</v>
      </c>
      <c r="CJ82" s="60">
        <f t="shared" si="513"/>
        <v>-4.6209669718230453</v>
      </c>
      <c r="CK82" s="60">
        <f t="shared" si="513"/>
        <v>-3.8849983304998363</v>
      </c>
      <c r="CL82" s="60">
        <f t="shared" si="513"/>
        <v>-3.478034201666321</v>
      </c>
      <c r="CM82" s="60">
        <f t="shared" si="513"/>
        <v>-3.3279128089824717</v>
      </c>
      <c r="CN82" s="60">
        <f t="shared" si="513"/>
        <v>-0.98419975492637612</v>
      </c>
      <c r="CO82" s="60">
        <f t="shared" si="513"/>
        <v>-7.4817600306305554</v>
      </c>
      <c r="CP82" s="60">
        <f t="shared" si="513"/>
        <v>-3.9558504051143735</v>
      </c>
      <c r="CQ82" s="60">
        <f t="shared" si="513"/>
        <v>-5.1195072458524802</v>
      </c>
      <c r="CR82" s="60">
        <f t="shared" si="513"/>
        <v>1.0057046195797679</v>
      </c>
      <c r="CS82" s="60">
        <f t="shared" si="513"/>
        <v>1.3229687184104553</v>
      </c>
      <c r="CT82" s="60">
        <f t="shared" si="513"/>
        <v>1.7860984644275608</v>
      </c>
      <c r="CU82" s="60">
        <f t="shared" si="513"/>
        <v>1.5731649883599192</v>
      </c>
      <c r="CV82" s="60">
        <f t="shared" si="513"/>
        <v>-4.6333008344748379</v>
      </c>
      <c r="CW82" s="60">
        <f t="shared" si="513"/>
        <v>-3.9052019801221283</v>
      </c>
      <c r="CX82" s="60">
        <f t="shared" si="513"/>
        <v>-3.4844306773968214</v>
      </c>
      <c r="CY82" s="60">
        <f t="shared" si="513"/>
        <v>-3.372793917162725</v>
      </c>
      <c r="CZ82" s="60">
        <f t="shared" si="513"/>
        <v>-0.99456088148149058</v>
      </c>
      <c r="DA82" s="60">
        <f t="shared" si="513"/>
        <v>-7.6860218587834979</v>
      </c>
      <c r="DB82" s="60">
        <f t="shared" si="513"/>
        <v>-3.9926563629972884</v>
      </c>
      <c r="DC82" s="60">
        <f t="shared" si="513"/>
        <v>-5.105052519309476</v>
      </c>
      <c r="DD82" s="60">
        <f t="shared" si="513"/>
        <v>0.97500620942779648</v>
      </c>
      <c r="DE82" s="60">
        <f t="shared" si="513"/>
        <v>1.3216123255449708</v>
      </c>
      <c r="DF82" s="60">
        <f t="shared" si="513"/>
        <v>1.7693627089781099</v>
      </c>
      <c r="DG82" s="60">
        <f t="shared" si="513"/>
        <v>1.5663537174593181</v>
      </c>
      <c r="DH82" s="60">
        <f t="shared" si="513"/>
        <v>-4.645375229583526</v>
      </c>
      <c r="DI82" s="60">
        <f t="shared" si="513"/>
        <v>-3.9294985632351573</v>
      </c>
      <c r="DJ82" s="60">
        <f t="shared" si="513"/>
        <v>-3.5010091076234682</v>
      </c>
      <c r="DK82" s="60">
        <f t="shared" si="513"/>
        <v>-3.3464816112923956</v>
      </c>
      <c r="DL82" s="60">
        <f t="shared" si="513"/>
        <v>-1.0050841733479747</v>
      </c>
      <c r="DM82" s="60">
        <f t="shared" si="513"/>
        <v>-7.6627574188616396</v>
      </c>
      <c r="DN82" s="60">
        <f t="shared" ref="DN82:FY82" si="514">(DN81-DN79-DN80*DN77)/(DN76-DN77)</f>
        <v>-4.1126838783257842</v>
      </c>
      <c r="DO82" s="60">
        <f t="shared" si="514"/>
        <v>-5.0882513140035988</v>
      </c>
      <c r="DP82" s="60">
        <f t="shared" si="514"/>
        <v>0.95924436163574056</v>
      </c>
      <c r="DQ82" s="60">
        <f t="shared" si="514"/>
        <v>1.3179406499726423</v>
      </c>
      <c r="DR82" s="60">
        <f t="shared" si="514"/>
        <v>1.7283473924453479</v>
      </c>
      <c r="DS82" s="60">
        <f t="shared" si="514"/>
        <v>1.619146249629112</v>
      </c>
      <c r="DT82" s="60">
        <f t="shared" si="514"/>
        <v>-4.7509217322131141</v>
      </c>
      <c r="DU82" s="60">
        <f t="shared" si="514"/>
        <v>-3.9334435666237924</v>
      </c>
      <c r="DV82" s="60">
        <f t="shared" si="514"/>
        <v>-3.5161336477274356</v>
      </c>
      <c r="DW82" s="60">
        <f t="shared" si="514"/>
        <v>-3.400922712030916</v>
      </c>
      <c r="DX82" s="60">
        <f t="shared" si="514"/>
        <v>-1.0137639722582372</v>
      </c>
      <c r="DY82" s="60">
        <f t="shared" si="514"/>
        <v>-7.6488495424150695</v>
      </c>
      <c r="DZ82" s="60">
        <f t="shared" si="514"/>
        <v>-4.1880861356362811</v>
      </c>
      <c r="EA82" s="60">
        <f t="shared" si="514"/>
        <v>-5.1268009760115945</v>
      </c>
      <c r="EB82" s="60">
        <f t="shared" si="514"/>
        <v>0.98868842347982622</v>
      </c>
      <c r="EC82" s="60">
        <f t="shared" si="514"/>
        <v>1.3092125846575005</v>
      </c>
      <c r="ED82" s="60">
        <f t="shared" si="514"/>
        <v>1.7587643741224208</v>
      </c>
      <c r="EE82" s="60">
        <f t="shared" si="514"/>
        <v>1.5434967308700631</v>
      </c>
      <c r="EF82" s="60">
        <f t="shared" si="514"/>
        <v>-4.6808473629636875</v>
      </c>
      <c r="EG82" s="60">
        <f t="shared" si="514"/>
        <v>-3.9519832458072739</v>
      </c>
      <c r="EH82" s="60">
        <f t="shared" si="514"/>
        <v>-3.5202665453384463</v>
      </c>
      <c r="EI82" s="60">
        <f t="shared" si="514"/>
        <v>-3.4393423167713828</v>
      </c>
      <c r="EJ82" s="60">
        <f t="shared" si="514"/>
        <v>-1.0215923689956476</v>
      </c>
      <c r="EK82" s="60">
        <f t="shared" si="514"/>
        <v>-7.6087061757695951</v>
      </c>
      <c r="EL82" s="60">
        <f t="shared" si="514"/>
        <v>-4.2145681514604894</v>
      </c>
      <c r="EM82" s="60">
        <f t="shared" si="514"/>
        <v>-5.1441100780538012</v>
      </c>
      <c r="EN82" s="60">
        <f t="shared" si="514"/>
        <v>0.98961811227733876</v>
      </c>
      <c r="EO82" s="60">
        <f t="shared" si="514"/>
        <v>1.2926009237396237</v>
      </c>
      <c r="EP82" s="60">
        <f t="shared" si="514"/>
        <v>1.7656580173859535</v>
      </c>
      <c r="EQ82" s="60">
        <f t="shared" si="514"/>
        <v>1.5413487455826786</v>
      </c>
      <c r="ER82" s="60">
        <f t="shared" si="514"/>
        <v>-4.6927053907180651</v>
      </c>
      <c r="ES82" s="60">
        <f t="shared" si="514"/>
        <v>-3.9786441687930028</v>
      </c>
      <c r="ET82" s="60">
        <f t="shared" si="514"/>
        <v>-3.5159486892996599</v>
      </c>
      <c r="EU82" s="60">
        <f t="shared" si="514"/>
        <v>-3.4921368269151416</v>
      </c>
      <c r="EV82" s="60">
        <f t="shared" si="514"/>
        <v>-1.0281393973886124</v>
      </c>
      <c r="EW82" s="60">
        <f t="shared" si="514"/>
        <v>-7.599779836379148</v>
      </c>
      <c r="EX82" s="60">
        <f t="shared" si="514"/>
        <v>-4.2490865011204972</v>
      </c>
      <c r="EY82" s="60">
        <f t="shared" si="514"/>
        <v>-5.1861916540723074</v>
      </c>
      <c r="EZ82" s="60">
        <f t="shared" si="514"/>
        <v>0.99332236678542629</v>
      </c>
      <c r="FA82" s="60">
        <f t="shared" si="514"/>
        <v>1.2721740627116904</v>
      </c>
      <c r="FB82" s="60">
        <f t="shared" si="514"/>
        <v>1.7973193896783357</v>
      </c>
      <c r="FC82" s="60">
        <f t="shared" si="514"/>
        <v>1.5203173025794332</v>
      </c>
      <c r="FD82" s="60">
        <f t="shared" si="514"/>
        <v>-4.7015327130825826</v>
      </c>
      <c r="FE82" s="60">
        <f t="shared" si="514"/>
        <v>-3.9994076276652311</v>
      </c>
      <c r="FF82" s="60">
        <f t="shared" si="514"/>
        <v>-3.5046234014372821</v>
      </c>
      <c r="FG82" s="60">
        <f t="shared" si="514"/>
        <v>-3.5452073250632496</v>
      </c>
      <c r="FH82" s="60">
        <f t="shared" si="514"/>
        <v>-1.034915385060915</v>
      </c>
      <c r="FI82" s="60">
        <f t="shared" si="514"/>
        <v>-7.6114475850579044</v>
      </c>
      <c r="FJ82" s="60">
        <f t="shared" si="514"/>
        <v>-4.268766447162208</v>
      </c>
      <c r="FK82" s="60">
        <f t="shared" si="514"/>
        <v>-5.230373988832894</v>
      </c>
      <c r="FL82" s="60">
        <f t="shared" si="514"/>
        <v>0.98412150975013957</v>
      </c>
      <c r="FM82" s="60">
        <f t="shared" si="514"/>
        <v>1.2580523634306577</v>
      </c>
      <c r="FN82" s="60">
        <f t="shared" si="514"/>
        <v>1.7682919188512503</v>
      </c>
      <c r="FO82" s="60">
        <f t="shared" si="514"/>
        <v>1.5908206819658162</v>
      </c>
      <c r="FP82" s="60">
        <f t="shared" si="514"/>
        <v>-4.8108712406749685</v>
      </c>
      <c r="FQ82" s="60">
        <f t="shared" si="514"/>
        <v>-4.0195564714294152</v>
      </c>
      <c r="FR82" s="60">
        <f t="shared" si="514"/>
        <v>-3.5115927800726832</v>
      </c>
      <c r="FS82" s="60">
        <f t="shared" si="514"/>
        <v>-3.6417321817319737</v>
      </c>
      <c r="FT82" s="60">
        <f t="shared" si="514"/>
        <v>-1.0413488317779822</v>
      </c>
      <c r="FU82" s="60">
        <f t="shared" si="514"/>
        <v>-7.8066680556705395</v>
      </c>
      <c r="FV82" s="60">
        <f t="shared" si="514"/>
        <v>-4.256880354604232</v>
      </c>
      <c r="FW82" s="60">
        <f t="shared" si="514"/>
        <v>-5.2432735578942893</v>
      </c>
      <c r="FX82" s="60">
        <f t="shared" si="514"/>
        <v>0.95767869786396331</v>
      </c>
      <c r="FY82" s="60">
        <f t="shared" si="514"/>
        <v>1.2543042078638094</v>
      </c>
      <c r="FZ82" s="60">
        <f t="shared" ref="FZ82:IK82" si="515">(FZ81-FZ79-FZ80*FZ77)/(FZ76-FZ77)</f>
        <v>1.8055374148972763</v>
      </c>
      <c r="GA82" s="60">
        <f t="shared" si="515"/>
        <v>1.5156944129589196</v>
      </c>
      <c r="GB82" s="60">
        <f t="shared" si="515"/>
        <v>-4.737756936841194</v>
      </c>
      <c r="GC82" s="60">
        <f t="shared" si="515"/>
        <v>-4.0429367643357983</v>
      </c>
      <c r="GD82" s="60">
        <f t="shared" si="515"/>
        <v>-3.5148757124960044</v>
      </c>
      <c r="GE82" s="60">
        <f t="shared" si="515"/>
        <v>-3.754821423707035</v>
      </c>
      <c r="GF82" s="60">
        <f t="shared" si="515"/>
        <v>-1.04761652758809</v>
      </c>
      <c r="GG82" s="60">
        <f t="shared" si="515"/>
        <v>-8.3718045623547788</v>
      </c>
      <c r="GH82" s="60">
        <f t="shared" si="515"/>
        <v>-4.2510597144289495</v>
      </c>
      <c r="GI82" s="60">
        <f t="shared" si="515"/>
        <v>-5.2534951657680278</v>
      </c>
      <c r="GJ82" s="60">
        <f t="shared" si="515"/>
        <v>0.93386638093585417</v>
      </c>
      <c r="GK82" s="60">
        <f t="shared" si="515"/>
        <v>1.2612720926468428</v>
      </c>
      <c r="GL82" s="60">
        <f t="shared" si="515"/>
        <v>1.8083860714645152</v>
      </c>
      <c r="GM82" s="60">
        <f t="shared" si="515"/>
        <v>1.5114357213505241</v>
      </c>
      <c r="GN82" s="60">
        <f t="shared" si="515"/>
        <v>-4.7553376441293889</v>
      </c>
      <c r="GO82" s="60">
        <f t="shared" si="515"/>
        <v>-4.0620935842195971</v>
      </c>
      <c r="GP82" s="60">
        <f t="shared" si="515"/>
        <v>-3.5343650002318232</v>
      </c>
      <c r="GQ82" s="60">
        <f t="shared" si="515"/>
        <v>-3.8396824512656726</v>
      </c>
      <c r="GR82" s="60">
        <f t="shared" si="515"/>
        <v>-1.0549409801778471</v>
      </c>
      <c r="GS82" s="60">
        <f t="shared" si="515"/>
        <v>-8.853133094200123</v>
      </c>
      <c r="GT82" s="60">
        <f t="shared" si="515"/>
        <v>-4.3518168891648781</v>
      </c>
      <c r="GU82" s="60">
        <f t="shared" si="515"/>
        <v>-5.2614678028982782</v>
      </c>
      <c r="GV82" s="60">
        <f t="shared" si="515"/>
        <v>0.93400497216923328</v>
      </c>
      <c r="GW82" s="60">
        <f t="shared" si="515"/>
        <v>1.2371552074732672</v>
      </c>
      <c r="GX82" s="60">
        <f t="shared" si="515"/>
        <v>1.805362491872387</v>
      </c>
      <c r="GY82" s="60">
        <f t="shared" si="515"/>
        <v>1.5159141711221358</v>
      </c>
      <c r="GZ82" s="60">
        <f t="shared" si="515"/>
        <v>-4.7706107691230679</v>
      </c>
      <c r="HA82" s="60">
        <f t="shared" si="515"/>
        <v>-4.0890483621458591</v>
      </c>
      <c r="HB82" s="60">
        <f t="shared" si="515"/>
        <v>-3.5361355027385106</v>
      </c>
      <c r="HC82" s="60">
        <f t="shared" si="515"/>
        <v>-3.8729698244406974</v>
      </c>
      <c r="HD82" s="60">
        <f t="shared" si="515"/>
        <v>-1.0621035160473726</v>
      </c>
      <c r="HE82" s="60">
        <f t="shared" si="515"/>
        <v>-8.9637307107675639</v>
      </c>
      <c r="HF82" s="60">
        <f t="shared" si="515"/>
        <v>-4.3950080937961173</v>
      </c>
      <c r="HG82" s="60">
        <f t="shared" si="515"/>
        <v>-5.2775659814929821</v>
      </c>
      <c r="HH82" s="60">
        <f t="shared" si="515"/>
        <v>0.91852395012596078</v>
      </c>
      <c r="HI82" s="60">
        <f t="shared" si="515"/>
        <v>1.2226929758461955</v>
      </c>
      <c r="HJ82" s="60">
        <f t="shared" si="515"/>
        <v>1.7845385875643325</v>
      </c>
      <c r="HK82" s="60">
        <f t="shared" si="515"/>
        <v>1.5823605780661347</v>
      </c>
      <c r="HL82" s="60">
        <f t="shared" si="515"/>
        <v>-4.8768074196160898</v>
      </c>
      <c r="HM82" s="60">
        <f t="shared" si="515"/>
        <v>-4.1068777095479909</v>
      </c>
      <c r="HN82" s="60">
        <f t="shared" si="515"/>
        <v>-3.5249058875955472</v>
      </c>
      <c r="HO82" s="60">
        <f t="shared" si="515"/>
        <v>-3.9219992262960841</v>
      </c>
      <c r="HP82" s="60">
        <f t="shared" si="515"/>
        <v>-1.0682593473359954</v>
      </c>
      <c r="HQ82" s="60">
        <f t="shared" si="515"/>
        <v>-9.1907488086536251</v>
      </c>
      <c r="HR82" s="60">
        <f t="shared" si="515"/>
        <v>-4.5150398060045545</v>
      </c>
      <c r="HS82" s="60">
        <f t="shared" si="515"/>
        <v>-5.2779880833999062</v>
      </c>
      <c r="HT82" s="60">
        <f t="shared" si="515"/>
        <v>0.91752262954336472</v>
      </c>
      <c r="HU82" s="60">
        <f t="shared" si="515"/>
        <v>1.2083111821602566</v>
      </c>
      <c r="HV82" s="60">
        <f t="shared" si="515"/>
        <v>1.8172608763599076</v>
      </c>
      <c r="HW82" s="60">
        <f t="shared" si="515"/>
        <v>1.4970598451099713</v>
      </c>
      <c r="HX82" s="60">
        <f t="shared" si="515"/>
        <v>-4.8031791075013279</v>
      </c>
      <c r="HY82" s="60">
        <f t="shared" si="515"/>
        <v>-4.1168451646902984</v>
      </c>
      <c r="HZ82" s="60">
        <f t="shared" si="515"/>
        <v>-3.5398349984540753</v>
      </c>
      <c r="IA82" s="60">
        <f t="shared" si="515"/>
        <v>-3.9627711940919852</v>
      </c>
      <c r="IB82" s="60">
        <f t="shared" si="515"/>
        <v>-1.0748054087949783</v>
      </c>
      <c r="IC82" s="60">
        <f t="shared" si="515"/>
        <v>-10.073005684523816</v>
      </c>
      <c r="ID82" s="60">
        <f t="shared" si="515"/>
        <v>-4.5432054522624039</v>
      </c>
      <c r="IE82" s="60">
        <f t="shared" si="515"/>
        <v>-5.2949644341599917</v>
      </c>
      <c r="IF82" s="60">
        <f t="shared" si="515"/>
        <v>0.89997459150675085</v>
      </c>
      <c r="IG82" s="60">
        <f t="shared" si="515"/>
        <v>1.247113737981534</v>
      </c>
      <c r="IH82" s="60">
        <f t="shared" si="515"/>
        <v>1.8172580396510496</v>
      </c>
      <c r="II82" s="60">
        <f t="shared" si="515"/>
        <v>1.5088025658527684</v>
      </c>
      <c r="IJ82" s="60">
        <f t="shared" si="515"/>
        <v>-4.8327240240219522</v>
      </c>
      <c r="IK82" s="60">
        <f t="shared" si="515"/>
        <v>-4.1161959929540863</v>
      </c>
      <c r="IL82" s="60">
        <f t="shared" ref="IL82:JD82" si="516">(IL81-IL79-IL80*IL77)/(IL76-IL77)</f>
        <v>-3.6063707334313357</v>
      </c>
      <c r="IM82" s="60">
        <f t="shared" si="516"/>
        <v>-4.0830568431366148</v>
      </c>
      <c r="IN82" s="60">
        <f t="shared" si="516"/>
        <v>-1.0814647109740636</v>
      </c>
      <c r="IO82" s="60">
        <f t="shared" si="516"/>
        <v>-10.907145551411977</v>
      </c>
      <c r="IP82" s="60">
        <f t="shared" si="516"/>
        <v>-4.7395960627180793</v>
      </c>
      <c r="IQ82" s="60">
        <f t="shared" si="516"/>
        <v>-5.2609889826751823</v>
      </c>
      <c r="IR82" s="60">
        <f t="shared" si="516"/>
        <v>0.86341757399398489</v>
      </c>
      <c r="IS82" s="60">
        <f t="shared" si="516"/>
        <v>1.2062773919363547</v>
      </c>
      <c r="IT82" s="60">
        <f t="shared" si="516"/>
        <v>1.8117705430358926</v>
      </c>
      <c r="IU82" s="60">
        <f t="shared" si="516"/>
        <v>1.5085213782139395</v>
      </c>
      <c r="IV82" s="60">
        <f t="shared" si="516"/>
        <v>-4.8466102144975398</v>
      </c>
      <c r="IW82" s="60">
        <f t="shared" si="516"/>
        <v>-4.1204135228716421</v>
      </c>
      <c r="IX82" s="60">
        <f t="shared" si="516"/>
        <v>-3.6032340125446005</v>
      </c>
      <c r="IY82" s="60">
        <f t="shared" si="516"/>
        <v>-4.0457550562103419</v>
      </c>
      <c r="IZ82" s="60">
        <f t="shared" si="516"/>
        <v>-1.0885552469001003</v>
      </c>
      <c r="JA82" s="60">
        <f t="shared" si="516"/>
        <v>-11.044066494759246</v>
      </c>
      <c r="JB82" s="60">
        <f t="shared" si="516"/>
        <v>-4.6763790794067068</v>
      </c>
      <c r="JC82" s="60">
        <f t="shared" si="516"/>
        <v>-5.3025244247765428</v>
      </c>
      <c r="JD82" s="60">
        <f t="shared" si="516"/>
        <v>0.86711020555042595</v>
      </c>
      <c r="JE82" s="60">
        <f>(JE81-JE79-JE80*JE77)/(JE76-JE77)</f>
        <v>1.2351450347198545</v>
      </c>
      <c r="JF82" s="60">
        <f t="shared" ref="JF82:LQ82" si="517">(JF81-JF79-JF80*JF77)/(JF76-JF77)</f>
        <v>1.7842520912898248</v>
      </c>
      <c r="JG82" s="60">
        <f t="shared" si="517"/>
        <v>1.5629949012567883</v>
      </c>
      <c r="JH82" s="60">
        <f t="shared" si="517"/>
        <v>-4.9508132383973793</v>
      </c>
      <c r="JI82" s="60">
        <f t="shared" si="517"/>
        <v>-4.1386566653204904</v>
      </c>
      <c r="JJ82" s="60">
        <f t="shared" si="517"/>
        <v>-3.6226949963474069</v>
      </c>
      <c r="JK82" s="60">
        <f t="shared" si="517"/>
        <v>-4.1111566509688631</v>
      </c>
      <c r="JL82" s="60">
        <f t="shared" si="517"/>
        <v>-1.0956381281069816</v>
      </c>
      <c r="JM82" s="60">
        <f t="shared" si="517"/>
        <v>-11.108147262372858</v>
      </c>
      <c r="JN82" s="60">
        <f t="shared" si="517"/>
        <v>-4.7478674714148719</v>
      </c>
      <c r="JO82" s="60">
        <f t="shared" si="517"/>
        <v>-5.2881430829226375</v>
      </c>
      <c r="JP82" s="60">
        <f t="shared" si="517"/>
        <v>0.84832390709555072</v>
      </c>
      <c r="JQ82" s="60">
        <f t="shared" si="517"/>
        <v>1.2237466502159293</v>
      </c>
      <c r="JR82" s="60">
        <f t="shared" si="517"/>
        <v>1.7974641265086002</v>
      </c>
      <c r="JS82" s="60">
        <f t="shared" si="517"/>
        <v>1.4960368353888656</v>
      </c>
      <c r="JT82" s="60">
        <f t="shared" si="517"/>
        <v>-4.8732805954982723</v>
      </c>
      <c r="JU82" s="60">
        <f t="shared" si="517"/>
        <v>-4.1574786432477913</v>
      </c>
      <c r="JV82" s="60">
        <f t="shared" si="517"/>
        <v>-3.6365778718153812</v>
      </c>
      <c r="JW82" s="60">
        <f t="shared" si="517"/>
        <v>-4.2295565297168345</v>
      </c>
      <c r="JX82" s="60">
        <f t="shared" si="517"/>
        <v>-1.1026603700946158</v>
      </c>
      <c r="JY82" s="60">
        <f t="shared" si="517"/>
        <v>-11.154926945027778</v>
      </c>
      <c r="JZ82" s="60">
        <f t="shared" si="517"/>
        <v>-4.8199117524932564</v>
      </c>
      <c r="KA82" s="60">
        <f t="shared" si="517"/>
        <v>-5.3182894119391211</v>
      </c>
      <c r="KB82" s="60">
        <f t="shared" si="517"/>
        <v>0.84082175075015897</v>
      </c>
      <c r="KC82" s="60">
        <f t="shared" si="517"/>
        <v>1.2194399150747077</v>
      </c>
      <c r="KD82" s="60">
        <f t="shared" si="517"/>
        <v>1.817058439035298</v>
      </c>
      <c r="KE82" s="60">
        <f t="shared" si="517"/>
        <v>1.4835382774451193</v>
      </c>
      <c r="KF82" s="60">
        <f t="shared" si="517"/>
        <v>-4.8784811318257386</v>
      </c>
      <c r="KG82" s="60">
        <f t="shared" si="517"/>
        <v>-4.1781831665907614</v>
      </c>
      <c r="KH82" s="60">
        <f t="shared" si="517"/>
        <v>-3.6539461200390035</v>
      </c>
      <c r="KI82" s="60">
        <f t="shared" si="517"/>
        <v>-4.2500300234340385</v>
      </c>
      <c r="KJ82" s="60">
        <f t="shared" si="517"/>
        <v>-1.1093619809719388</v>
      </c>
      <c r="KK82" s="60">
        <f t="shared" si="517"/>
        <v>-12.097393593235566</v>
      </c>
      <c r="KL82" s="60">
        <f t="shared" si="517"/>
        <v>-4.8860301645940973</v>
      </c>
      <c r="KM82" s="60">
        <f t="shared" si="517"/>
        <v>-5.3458178214705665</v>
      </c>
      <c r="KN82" s="60">
        <f t="shared" si="517"/>
        <v>0.84172117977087368</v>
      </c>
      <c r="KO82" s="60">
        <f t="shared" si="517"/>
        <v>1.2224930695358773</v>
      </c>
      <c r="KP82" s="60">
        <f t="shared" si="517"/>
        <v>1.82297266086042</v>
      </c>
      <c r="KQ82" s="60">
        <f t="shared" si="517"/>
        <v>1.4702903455712328</v>
      </c>
      <c r="KR82" s="60">
        <f t="shared" si="517"/>
        <v>-4.8873534819545217</v>
      </c>
      <c r="KS82" s="60">
        <f t="shared" si="517"/>
        <v>-4.1902755694539531</v>
      </c>
      <c r="KT82" s="60">
        <f t="shared" si="517"/>
        <v>-3.6815825867545753</v>
      </c>
      <c r="KU82" s="60">
        <f t="shared" si="517"/>
        <v>-4.2771655193238143</v>
      </c>
      <c r="KV82" s="60">
        <f t="shared" si="517"/>
        <v>-1.1150749886579421</v>
      </c>
      <c r="KW82" s="60">
        <f t="shared" si="517"/>
        <v>-12.595142964035679</v>
      </c>
      <c r="KX82" s="60">
        <f t="shared" si="517"/>
        <v>-4.9104081856757018</v>
      </c>
      <c r="KY82" s="60">
        <f t="shared" si="517"/>
        <v>-5.3575600515206352</v>
      </c>
      <c r="KZ82" s="60">
        <f t="shared" si="517"/>
        <v>0.83202237012980318</v>
      </c>
      <c r="LA82" s="60">
        <f t="shared" si="517"/>
        <v>1.2187203067740688</v>
      </c>
      <c r="LB82" s="60">
        <f t="shared" si="517"/>
        <v>1.8009060217739399</v>
      </c>
      <c r="LC82" s="60">
        <f t="shared" si="517"/>
        <v>1.5331687954092987</v>
      </c>
      <c r="LD82" s="60">
        <f t="shared" si="517"/>
        <v>-4.9997967586760677</v>
      </c>
      <c r="LE82" s="60">
        <f t="shared" si="517"/>
        <v>-4.2050612590345811</v>
      </c>
      <c r="LF82" s="60">
        <f t="shared" si="517"/>
        <v>-3.6947142316527768</v>
      </c>
      <c r="LG82" s="60">
        <f t="shared" si="517"/>
        <v>-4.3112672435650712</v>
      </c>
      <c r="LH82" s="60">
        <f t="shared" si="517"/>
        <v>-1.1215088674103906</v>
      </c>
      <c r="LI82" s="60">
        <f t="shared" si="517"/>
        <v>-11.877913596380735</v>
      </c>
      <c r="LJ82" s="60">
        <f t="shared" si="517"/>
        <v>-5.0372162274341807</v>
      </c>
      <c r="LK82" s="60">
        <f t="shared" si="517"/>
        <v>-5.3824579325676423</v>
      </c>
      <c r="LL82" s="60">
        <f t="shared" si="517"/>
        <v>0.83820373283699368</v>
      </c>
      <c r="LM82" s="60">
        <f t="shared" si="517"/>
        <v>1.1854866112985039</v>
      </c>
      <c r="LN82" s="60">
        <f t="shared" si="517"/>
        <v>1.8346933549809192</v>
      </c>
      <c r="LO82" s="60">
        <f t="shared" si="517"/>
        <v>1.460540615517717</v>
      </c>
      <c r="LP82" s="60">
        <f t="shared" si="517"/>
        <v>-4.9143488853318171</v>
      </c>
      <c r="LQ82" s="60">
        <f t="shared" si="517"/>
        <v>-4.227336324218979</v>
      </c>
      <c r="LR82" s="60">
        <f t="shared" ref="LR82:MK82" si="518">(LR81-LR79-LR80*LR77)/(LR76-LR77)</f>
        <v>-3.6954152999772303</v>
      </c>
      <c r="LS82" s="60">
        <f t="shared" si="518"/>
        <v>-4.3667107097038782</v>
      </c>
      <c r="LT82" s="60">
        <f t="shared" si="518"/>
        <v>-1.1273194566773097</v>
      </c>
      <c r="LU82" s="60">
        <f t="shared" si="518"/>
        <v>-12.478501429880136</v>
      </c>
      <c r="LV82" s="60">
        <f t="shared" si="518"/>
        <v>-5.091926349252839</v>
      </c>
      <c r="LW82" s="60">
        <f t="shared" si="518"/>
        <v>-5.4035427012984361</v>
      </c>
      <c r="LX82" s="60">
        <f t="shared" si="518"/>
        <v>0.82994120899144164</v>
      </c>
      <c r="LY82" s="60">
        <f t="shared" si="518"/>
        <v>1.176231701600907</v>
      </c>
      <c r="LZ82" s="60">
        <f t="shared" si="518"/>
        <v>1.8555072453566364</v>
      </c>
      <c r="MA82" s="60">
        <f t="shared" si="518"/>
        <v>1.4606223944367476</v>
      </c>
      <c r="MB82" s="60">
        <f t="shared" si="518"/>
        <v>-4.9189511137196833</v>
      </c>
      <c r="MC82" s="60">
        <f t="shared" si="518"/>
        <v>-4.2542005136208543</v>
      </c>
      <c r="MD82" s="60">
        <f t="shared" si="518"/>
        <v>-3.7009769361179505</v>
      </c>
      <c r="ME82" s="60">
        <f t="shared" si="518"/>
        <v>-4.4087316491162296</v>
      </c>
      <c r="MF82" s="60">
        <f t="shared" si="518"/>
        <v>-1.1330583863162036</v>
      </c>
      <c r="MG82" s="60">
        <f t="shared" si="518"/>
        <v>-12.377695720879311</v>
      </c>
      <c r="MH82" s="60">
        <f t="shared" si="518"/>
        <v>-5.236122681707454</v>
      </c>
      <c r="MI82" s="60">
        <f t="shared" si="518"/>
        <v>-5.4029798811723841</v>
      </c>
      <c r="MJ82" s="60">
        <f t="shared" si="518"/>
        <v>0.81857170511605248</v>
      </c>
      <c r="MK82" s="60">
        <f t="shared" si="518"/>
        <v>1.1601676806070904</v>
      </c>
      <c r="ML82" s="60"/>
      <c r="MM82" s="60"/>
      <c r="MN82" s="60"/>
    </row>
    <row r="83" spans="1:352" ht="13.5" thickBot="1" x14ac:dyDescent="0.25">
      <c r="A83" s="76"/>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c r="HP83" s="51"/>
      <c r="HQ83" s="51"/>
      <c r="HR83" s="51"/>
      <c r="HS83" s="51"/>
      <c r="HT83" s="51"/>
      <c r="HU83" s="51"/>
      <c r="HV83" s="51"/>
      <c r="HW83" s="51"/>
      <c r="HX83" s="51"/>
      <c r="HY83" s="51"/>
      <c r="HZ83" s="51"/>
      <c r="IA83" s="51"/>
      <c r="IB83" s="51"/>
      <c r="IC83" s="51"/>
      <c r="ID83" s="51"/>
      <c r="IE83" s="51"/>
      <c r="IF83" s="51"/>
      <c r="IG83" s="51"/>
      <c r="IH83" s="51"/>
      <c r="II83" s="51"/>
      <c r="IJ83" s="51"/>
      <c r="IK83" s="51"/>
      <c r="IL83" s="51"/>
      <c r="IM83" s="51"/>
      <c r="IN83" s="51"/>
      <c r="IO83" s="51"/>
      <c r="IP83" s="51"/>
      <c r="IQ83" s="51"/>
      <c r="IR83" s="51"/>
      <c r="IS83" s="51"/>
      <c r="IT83" s="51"/>
      <c r="IU83" s="51"/>
      <c r="IV83" s="51"/>
      <c r="IW83" s="51"/>
      <c r="IX83" s="51"/>
      <c r="IY83" s="51"/>
      <c r="IZ83" s="51"/>
      <c r="JA83" s="51"/>
      <c r="JB83" s="51"/>
      <c r="JC83" s="51"/>
      <c r="JD83" s="51"/>
      <c r="JE83" s="51"/>
      <c r="JF83" s="51"/>
      <c r="JG83" s="51"/>
      <c r="JH83" s="51"/>
      <c r="JI83" s="51"/>
      <c r="JJ83" s="51"/>
      <c r="JK83" s="51"/>
      <c r="JL83" s="51"/>
      <c r="JM83" s="51"/>
      <c r="JN83" s="51"/>
      <c r="JO83" s="51"/>
      <c r="JP83" s="51"/>
      <c r="JQ83" s="51"/>
      <c r="JR83" s="51"/>
      <c r="JS83" s="51"/>
      <c r="JT83" s="51"/>
      <c r="JU83" s="51"/>
      <c r="JV83" s="51"/>
      <c r="JW83" s="51"/>
      <c r="JX83" s="51"/>
      <c r="JY83" s="51"/>
      <c r="JZ83" s="51"/>
      <c r="KA83" s="51"/>
      <c r="KB83" s="51"/>
      <c r="KC83" s="51"/>
      <c r="KD83" s="51"/>
      <c r="KE83" s="51"/>
      <c r="KF83" s="51"/>
      <c r="KG83" s="51"/>
      <c r="KH83" s="51"/>
      <c r="KI83" s="51"/>
      <c r="KJ83" s="51"/>
      <c r="KK83" s="51"/>
      <c r="KL83" s="51"/>
      <c r="KM83" s="51"/>
      <c r="KN83" s="51"/>
      <c r="KO83" s="51"/>
      <c r="KP83" s="51"/>
      <c r="KQ83" s="51"/>
      <c r="KR83" s="51"/>
      <c r="KS83" s="51"/>
      <c r="KT83" s="51"/>
      <c r="KU83" s="51"/>
      <c r="KV83" s="51"/>
      <c r="KW83" s="51"/>
      <c r="KX83" s="51"/>
      <c r="KY83" s="51"/>
      <c r="KZ83" s="51"/>
      <c r="LA83" s="51"/>
      <c r="LB83" s="51"/>
      <c r="LC83" s="51"/>
      <c r="LD83" s="51"/>
      <c r="LE83" s="51"/>
      <c r="LF83" s="51"/>
      <c r="LG83" s="51"/>
      <c r="LH83" s="51"/>
      <c r="LI83" s="51"/>
      <c r="LJ83" s="51"/>
      <c r="LK83" s="51"/>
      <c r="LL83" s="51"/>
      <c r="LM83" s="51"/>
      <c r="LN83" s="51"/>
      <c r="LO83" s="51"/>
      <c r="LP83" s="51"/>
      <c r="LQ83" s="51"/>
      <c r="LR83" s="51"/>
      <c r="LS83" s="51"/>
      <c r="LT83" s="51"/>
      <c r="LU83" s="51"/>
      <c r="LV83" s="51"/>
      <c r="LW83" s="51"/>
      <c r="LX83" s="51"/>
      <c r="LY83" s="51"/>
      <c r="LZ83" s="51"/>
      <c r="MA83" s="51"/>
      <c r="MB83" s="51"/>
      <c r="MC83" s="51"/>
      <c r="MD83" s="51"/>
      <c r="ME83" s="51"/>
      <c r="MF83" s="51"/>
      <c r="MG83" s="51"/>
      <c r="MH83" s="51"/>
      <c r="MI83" s="51"/>
      <c r="MJ83" s="51"/>
      <c r="MK83" s="51"/>
      <c r="ML83" s="51"/>
      <c r="MM83" s="51"/>
      <c r="MN83" s="51"/>
    </row>
    <row r="84" spans="1:352" ht="13.5" thickBot="1" x14ac:dyDescent="0.25">
      <c r="A84" s="77" t="s">
        <v>56</v>
      </c>
      <c r="B84" s="78">
        <f t="shared" ref="B84:BA84" si="519">B64</f>
        <v>6.4316729211384036</v>
      </c>
      <c r="C84" s="78">
        <f t="shared" si="519"/>
        <v>7.1082848479472664</v>
      </c>
      <c r="D84" s="78">
        <f t="shared" si="519"/>
        <v>6.4094760891166755</v>
      </c>
      <c r="E84" s="78">
        <f t="shared" si="519"/>
        <v>6.6123522155299224</v>
      </c>
      <c r="F84" s="78">
        <f t="shared" si="519"/>
        <v>6.3925657246511287</v>
      </c>
      <c r="G84" s="78">
        <f t="shared" si="519"/>
        <v>6.6012683194448032</v>
      </c>
      <c r="H84" s="78">
        <f t="shared" si="519"/>
        <v>6.3862055178732424</v>
      </c>
      <c r="I84" s="78">
        <f t="shared" si="519"/>
        <v>6.3860940482616471</v>
      </c>
      <c r="J84" s="78">
        <f t="shared" si="519"/>
        <v>6.5957402941943037</v>
      </c>
      <c r="K84" s="78">
        <f t="shared" si="519"/>
        <v>6.3801917222195534</v>
      </c>
      <c r="L84" s="78">
        <f t="shared" si="519"/>
        <v>6.5905661725633387</v>
      </c>
      <c r="M84" s="78">
        <f t="shared" si="519"/>
        <v>6.3757443558998679</v>
      </c>
      <c r="N84" s="78">
        <f t="shared" si="519"/>
        <v>6.5372841682034712</v>
      </c>
      <c r="O84" s="78">
        <f t="shared" si="519"/>
        <v>7.2315376477172046</v>
      </c>
      <c r="P84" s="78">
        <f t="shared" si="519"/>
        <v>6.5263750582022961</v>
      </c>
      <c r="Q84" s="78">
        <f t="shared" si="519"/>
        <v>6.7387667817666657</v>
      </c>
      <c r="R84" s="78">
        <f t="shared" si="519"/>
        <v>6.516406976330563</v>
      </c>
      <c r="S84" s="78">
        <f t="shared" si="519"/>
        <v>6.7288322521093793</v>
      </c>
      <c r="T84" s="78">
        <f t="shared" si="519"/>
        <v>6.5073714702624397</v>
      </c>
      <c r="U84" s="78">
        <f t="shared" si="519"/>
        <v>6.5032010175854662</v>
      </c>
      <c r="V84" s="78">
        <f t="shared" si="519"/>
        <v>6.7159029421110388</v>
      </c>
      <c r="W84" s="78">
        <f t="shared" si="519"/>
        <v>6.4952132092634027</v>
      </c>
      <c r="X84" s="78">
        <f t="shared" si="519"/>
        <v>6.7076588661607293</v>
      </c>
      <c r="Y84" s="78">
        <f t="shared" si="519"/>
        <v>6.4873570921011465</v>
      </c>
      <c r="Z84" s="78">
        <f t="shared" si="519"/>
        <v>6.6008924724218963</v>
      </c>
      <c r="AA84" s="78">
        <f t="shared" si="519"/>
        <v>7.0530811693929598</v>
      </c>
      <c r="AB84" s="78">
        <f t="shared" si="519"/>
        <v>6.5951973346592467</v>
      </c>
      <c r="AC84" s="78">
        <f t="shared" si="519"/>
        <v>6.8124510723677014</v>
      </c>
      <c r="AD84" s="78">
        <f t="shared" si="519"/>
        <v>6.5901937364330756</v>
      </c>
      <c r="AE84" s="78">
        <f t="shared" si="519"/>
        <v>6.8074019420074308</v>
      </c>
      <c r="AF84" s="78">
        <f t="shared" si="519"/>
        <v>6.5857650717355503</v>
      </c>
      <c r="AG84" s="78">
        <f t="shared" si="519"/>
        <v>6.5839499050519832</v>
      </c>
      <c r="AH84" s="78">
        <f t="shared" si="519"/>
        <v>6.8015402633069577</v>
      </c>
      <c r="AI84" s="78">
        <f t="shared" si="519"/>
        <v>6.5806624645002181</v>
      </c>
      <c r="AJ84" s="78">
        <f t="shared" si="519"/>
        <v>6.7984961780153395</v>
      </c>
      <c r="AK84" s="78">
        <f t="shared" si="519"/>
        <v>6.5778310978086676</v>
      </c>
      <c r="AL84" s="78">
        <f t="shared" si="519"/>
        <v>6.6484402121982393</v>
      </c>
      <c r="AM84" s="78">
        <f t="shared" si="519"/>
        <v>7.3595067225123936</v>
      </c>
      <c r="AN84" s="78">
        <f t="shared" si="519"/>
        <v>6.6462672950751829</v>
      </c>
      <c r="AO84" s="78">
        <f t="shared" si="519"/>
        <v>6.8667464646870195</v>
      </c>
      <c r="AP84" s="78">
        <f t="shared" si="519"/>
        <v>6.6442100517935865</v>
      </c>
      <c r="AQ84" s="78">
        <f t="shared" si="519"/>
        <v>6.8646213045906599</v>
      </c>
      <c r="AR84" s="78">
        <f t="shared" si="519"/>
        <v>6.6420398984356579</v>
      </c>
      <c r="AS84" s="78">
        <f t="shared" si="519"/>
        <v>6.6410124257803487</v>
      </c>
      <c r="AT84" s="78">
        <f t="shared" si="519"/>
        <v>6.8612002010018456</v>
      </c>
      <c r="AU84" s="78">
        <f t="shared" si="519"/>
        <v>6.6388443604168579</v>
      </c>
      <c r="AV84" s="78">
        <f t="shared" si="519"/>
        <v>6.8588428052962955</v>
      </c>
      <c r="AW84" s="78">
        <f t="shared" si="519"/>
        <v>6.636449724010661</v>
      </c>
      <c r="AX84" s="78">
        <f t="shared" si="519"/>
        <v>6.7043592707128843</v>
      </c>
      <c r="AY84" s="78">
        <f t="shared" si="519"/>
        <v>7.421154157997738</v>
      </c>
      <c r="AZ84" s="78">
        <f t="shared" si="519"/>
        <v>6.701712237664057</v>
      </c>
      <c r="BA84" s="78">
        <f t="shared" si="519"/>
        <v>6.9235575800363511</v>
      </c>
      <c r="BB84" s="78">
        <f t="shared" ref="BB84:DM84" si="520">BB64</f>
        <v>6.6986075169074315</v>
      </c>
      <c r="BC84" s="78">
        <f t="shared" si="520"/>
        <v>6.9204695163394936</v>
      </c>
      <c r="BD84" s="78">
        <f t="shared" si="520"/>
        <v>6.6957353392941039</v>
      </c>
      <c r="BE84" s="78">
        <f t="shared" si="520"/>
        <v>6.6943575687246142</v>
      </c>
      <c r="BF84" s="78">
        <f t="shared" si="520"/>
        <v>6.9159611444339735</v>
      </c>
      <c r="BG84" s="78">
        <f t="shared" si="520"/>
        <v>6.6912596570894163</v>
      </c>
      <c r="BH84" s="78">
        <f t="shared" si="520"/>
        <v>6.9128798518768626</v>
      </c>
      <c r="BI84" s="78">
        <f t="shared" si="520"/>
        <v>6.6883937757903373</v>
      </c>
      <c r="BJ84" s="78">
        <f t="shared" si="520"/>
        <v>6.7701044930965599</v>
      </c>
      <c r="BK84" s="78">
        <f t="shared" si="520"/>
        <v>7.4939325341174934</v>
      </c>
      <c r="BL84" s="78">
        <f t="shared" si="520"/>
        <v>6.7672067288805717</v>
      </c>
      <c r="BM84" s="78">
        <f t="shared" si="520"/>
        <v>6.9913439057595275</v>
      </c>
      <c r="BN84" s="78">
        <f t="shared" si="520"/>
        <v>6.7643114442259753</v>
      </c>
      <c r="BO84" s="78">
        <f t="shared" si="520"/>
        <v>6.9881142055960384</v>
      </c>
      <c r="BP84" s="78">
        <f t="shared" si="520"/>
        <v>6.761302975084357</v>
      </c>
      <c r="BQ84" s="78">
        <f t="shared" si="520"/>
        <v>6.7596841383280557</v>
      </c>
      <c r="BR84" s="78">
        <f t="shared" si="520"/>
        <v>6.9835737535175104</v>
      </c>
      <c r="BS84" s="78">
        <f t="shared" si="520"/>
        <v>6.7566797829100746</v>
      </c>
      <c r="BT84" s="78">
        <f t="shared" si="520"/>
        <v>6.9802319309293939</v>
      </c>
      <c r="BU84" s="78">
        <f t="shared" si="520"/>
        <v>6.7534473084295525</v>
      </c>
      <c r="BV84" s="78">
        <f t="shared" si="520"/>
        <v>6.832874506360807</v>
      </c>
      <c r="BW84" s="78">
        <f t="shared" si="520"/>
        <v>7.3022362698816581</v>
      </c>
      <c r="BX84" s="78">
        <f t="shared" si="520"/>
        <v>6.829141715043483</v>
      </c>
      <c r="BY84" s="78">
        <f t="shared" si="520"/>
        <v>7.0548527433278716</v>
      </c>
      <c r="BZ84" s="78">
        <f t="shared" si="520"/>
        <v>6.8255294606512376</v>
      </c>
      <c r="CA84" s="78">
        <f t="shared" si="520"/>
        <v>7.0511221182311825</v>
      </c>
      <c r="CB84" s="78">
        <f t="shared" si="520"/>
        <v>6.8218046880128771</v>
      </c>
      <c r="CC84" s="78">
        <f t="shared" si="520"/>
        <v>6.8199438257674041</v>
      </c>
      <c r="CD84" s="78">
        <f t="shared" si="520"/>
        <v>7.045233364075993</v>
      </c>
      <c r="CE84" s="78">
        <f t="shared" si="520"/>
        <v>6.8161090018468355</v>
      </c>
      <c r="CF84" s="78">
        <f t="shared" si="520"/>
        <v>7.0413929534114645</v>
      </c>
      <c r="CG84" s="78">
        <f t="shared" si="520"/>
        <v>6.8125105178968832</v>
      </c>
      <c r="CH84" s="78">
        <f t="shared" si="520"/>
        <v>6.9005412434369973</v>
      </c>
      <c r="CI84" s="78">
        <f t="shared" si="520"/>
        <v>7.637804369401394</v>
      </c>
      <c r="CJ84" s="78">
        <f t="shared" si="520"/>
        <v>6.8967838019758281</v>
      </c>
      <c r="CK84" s="78">
        <f t="shared" si="520"/>
        <v>7.1247368358226613</v>
      </c>
      <c r="CL84" s="78">
        <f t="shared" si="520"/>
        <v>6.8930304502468625</v>
      </c>
      <c r="CM84" s="78">
        <f t="shared" si="520"/>
        <v>7.1209815549944624</v>
      </c>
      <c r="CN84" s="78">
        <f t="shared" si="520"/>
        <v>6.8893982844846331</v>
      </c>
      <c r="CO84" s="78">
        <f t="shared" si="520"/>
        <v>6.8876421587621159</v>
      </c>
      <c r="CP84" s="78">
        <f t="shared" si="520"/>
        <v>7.11529560934048</v>
      </c>
      <c r="CQ84" s="78">
        <f t="shared" si="520"/>
        <v>6.8838987478262759</v>
      </c>
      <c r="CR84" s="78">
        <f t="shared" si="520"/>
        <v>7.1116710275928705</v>
      </c>
      <c r="CS84" s="78">
        <f t="shared" si="520"/>
        <v>6.8805097946681295</v>
      </c>
      <c r="CT84" s="78">
        <f t="shared" si="520"/>
        <v>6.9718513549109389</v>
      </c>
      <c r="CU84" s="78">
        <f t="shared" si="520"/>
        <v>7.7170018205068116</v>
      </c>
      <c r="CV84" s="78">
        <f t="shared" si="520"/>
        <v>6.9684216061527975</v>
      </c>
      <c r="CW84" s="78">
        <f t="shared" si="520"/>
        <v>7.1991147353221123</v>
      </c>
      <c r="CX84" s="78">
        <f t="shared" si="520"/>
        <v>6.9651133250145376</v>
      </c>
      <c r="CY84" s="78">
        <f t="shared" si="520"/>
        <v>7.1956976850502228</v>
      </c>
      <c r="CZ84" s="78">
        <f t="shared" si="520"/>
        <v>6.9619261703704343</v>
      </c>
      <c r="DA84" s="78">
        <f t="shared" si="520"/>
        <v>6.9602747197124222</v>
      </c>
      <c r="DB84" s="78">
        <f t="shared" si="520"/>
        <v>7.1906999955752422</v>
      </c>
      <c r="DC84" s="78">
        <f t="shared" si="520"/>
        <v>6.9569741677427714</v>
      </c>
      <c r="DD84" s="78">
        <f t="shared" si="520"/>
        <v>7.1871692341612512</v>
      </c>
      <c r="DE84" s="78">
        <f t="shared" si="520"/>
        <v>6.9536767445231904</v>
      </c>
      <c r="DF84" s="78">
        <f t="shared" si="520"/>
        <v>7.0452335310240493</v>
      </c>
      <c r="DG84" s="78">
        <f t="shared" si="520"/>
        <v>7.7982323711439303</v>
      </c>
      <c r="DH84" s="78">
        <f t="shared" si="520"/>
        <v>7.0418967040192681</v>
      </c>
      <c r="DI84" s="78">
        <f t="shared" si="520"/>
        <v>7.2750268216866187</v>
      </c>
      <c r="DJ84" s="78">
        <f t="shared" si="520"/>
        <v>7.0386820415624491</v>
      </c>
      <c r="DK84" s="78">
        <f t="shared" si="520"/>
        <v>7.2717064639296707</v>
      </c>
      <c r="DL84" s="78">
        <f t="shared" si="520"/>
        <v>7.0355892134358227</v>
      </c>
      <c r="DM84" s="78">
        <f t="shared" si="520"/>
        <v>7.0340438184004297</v>
      </c>
      <c r="DN84" s="78">
        <f t="shared" ref="DN84:FY84" si="521">DN64</f>
        <v>7.2669157388575671</v>
      </c>
      <c r="DO84" s="78">
        <f t="shared" si="521"/>
        <v>7.0311925643191975</v>
      </c>
      <c r="DP84" s="78">
        <f t="shared" si="521"/>
        <v>7.2642160622967529</v>
      </c>
      <c r="DQ84" s="78">
        <f t="shared" si="521"/>
        <v>7.0285809445924539</v>
      </c>
      <c r="DR84" s="78">
        <f t="shared" si="521"/>
        <v>7.1047329503259258</v>
      </c>
      <c r="DS84" s="78">
        <f t="shared" si="521"/>
        <v>7.5931764409530853</v>
      </c>
      <c r="DT84" s="78">
        <f t="shared" si="521"/>
        <v>7.1019756464338917</v>
      </c>
      <c r="DU84" s="78">
        <f t="shared" si="521"/>
        <v>7.33722249927908</v>
      </c>
      <c r="DV84" s="78">
        <f t="shared" si="521"/>
        <v>7.0992204818975173</v>
      </c>
      <c r="DW84" s="78">
        <f t="shared" si="521"/>
        <v>7.3343766482953638</v>
      </c>
      <c r="DX84" s="78">
        <f t="shared" si="521"/>
        <v>7.0963478058076603</v>
      </c>
      <c r="DY84" s="78">
        <f t="shared" si="521"/>
        <v>7.0950319394197461</v>
      </c>
      <c r="DZ84" s="78">
        <f t="shared" si="521"/>
        <v>7.3299267020690451</v>
      </c>
      <c r="EA84" s="78">
        <f t="shared" si="521"/>
        <v>7.0919236488214965</v>
      </c>
      <c r="EB84" s="78">
        <f t="shared" si="521"/>
        <v>7.3265927843951824</v>
      </c>
      <c r="EC84" s="78">
        <f t="shared" si="521"/>
        <v>7.0885793032581885</v>
      </c>
      <c r="ED84" s="78">
        <f t="shared" si="521"/>
        <v>7.1606591287280841</v>
      </c>
      <c r="EE84" s="78">
        <f t="shared" si="521"/>
        <v>7.9261376089291113</v>
      </c>
      <c r="EF84" s="78">
        <f t="shared" si="521"/>
        <v>7.1575256247754302</v>
      </c>
      <c r="EG84" s="78">
        <f t="shared" si="521"/>
        <v>7.3944918976896412</v>
      </c>
      <c r="EH84" s="78">
        <f t="shared" si="521"/>
        <v>7.1542745028100034</v>
      </c>
      <c r="EI84" s="78">
        <f t="shared" si="521"/>
        <v>7.3911338742897978</v>
      </c>
      <c r="EJ84" s="78">
        <f t="shared" si="521"/>
        <v>7.1511465829695338</v>
      </c>
      <c r="EK84" s="78">
        <f t="shared" si="521"/>
        <v>7.1495836484933379</v>
      </c>
      <c r="EL84" s="78">
        <f t="shared" si="521"/>
        <v>7.3861646272106896</v>
      </c>
      <c r="EM84" s="78">
        <f t="shared" si="521"/>
        <v>7.1463397357671612</v>
      </c>
      <c r="EN84" s="78">
        <f t="shared" si="521"/>
        <v>7.3829381982140756</v>
      </c>
      <c r="EO84" s="78">
        <f t="shared" si="521"/>
        <v>7.1432187488835321</v>
      </c>
      <c r="EP84" s="78">
        <f t="shared" si="521"/>
        <v>7.2056777071633551</v>
      </c>
      <c r="EQ84" s="78">
        <f t="shared" si="521"/>
        <v>7.9761072743518344</v>
      </c>
      <c r="ER84" s="78">
        <f t="shared" si="521"/>
        <v>7.2025329188263925</v>
      </c>
      <c r="ES84" s="78">
        <f t="shared" si="521"/>
        <v>7.4412433662225217</v>
      </c>
      <c r="ET84" s="78">
        <f t="shared" si="521"/>
        <v>7.1997532779529756</v>
      </c>
      <c r="EU84" s="78">
        <f t="shared" si="521"/>
        <v>7.4382473448031163</v>
      </c>
      <c r="EV84" s="78">
        <f t="shared" si="521"/>
        <v>7.1969757817202868</v>
      </c>
      <c r="EW84" s="78">
        <f t="shared" si="521"/>
        <v>7.1955275037926532</v>
      </c>
      <c r="EX84" s="78">
        <f t="shared" si="521"/>
        <v>7.4340071085688004</v>
      </c>
      <c r="EY84" s="78">
        <f t="shared" si="521"/>
        <v>7.1927532663844351</v>
      </c>
      <c r="EZ84" s="78">
        <f t="shared" si="521"/>
        <v>7.4311414536984035</v>
      </c>
      <c r="FA84" s="78">
        <f t="shared" si="521"/>
        <v>7.1901016489797316</v>
      </c>
      <c r="FB84" s="78">
        <f t="shared" si="521"/>
        <v>7.2520540847309869</v>
      </c>
      <c r="FC84" s="78">
        <f t="shared" si="521"/>
        <v>8.0275804634751697</v>
      </c>
      <c r="FD84" s="78">
        <f t="shared" si="521"/>
        <v>7.2493820835609304</v>
      </c>
      <c r="FE84" s="78">
        <f t="shared" si="521"/>
        <v>7.4896483819159743</v>
      </c>
      <c r="FF84" s="78">
        <f t="shared" si="521"/>
        <v>7.2469546996387599</v>
      </c>
      <c r="FG84" s="78">
        <f t="shared" si="521"/>
        <v>7.4871410089620847</v>
      </c>
      <c r="FH84" s="78">
        <f t="shared" si="521"/>
        <v>7.2444076954264052</v>
      </c>
      <c r="FI84" s="78">
        <f t="shared" si="521"/>
        <v>7.2430742647405228</v>
      </c>
      <c r="FJ84" s="78">
        <f t="shared" si="521"/>
        <v>7.4831327023305487</v>
      </c>
      <c r="FK84" s="78">
        <f t="shared" si="521"/>
        <v>7.2405299869431632</v>
      </c>
      <c r="FL84" s="78">
        <f t="shared" si="521"/>
        <v>7.4806296893683859</v>
      </c>
      <c r="FM84" s="78">
        <f t="shared" si="521"/>
        <v>7.2382295610418241</v>
      </c>
      <c r="FN84" s="78">
        <f t="shared" si="521"/>
        <v>7.2960229409239741</v>
      </c>
      <c r="FO84" s="78">
        <f t="shared" si="521"/>
        <v>7.7978932029497212</v>
      </c>
      <c r="FP84" s="78">
        <f t="shared" si="521"/>
        <v>7.2938279148010157</v>
      </c>
      <c r="FQ84" s="78">
        <f t="shared" si="521"/>
        <v>7.5356959939944783</v>
      </c>
      <c r="FR84" s="78">
        <f t="shared" si="521"/>
        <v>7.2915123751866329</v>
      </c>
      <c r="FS84" s="78">
        <f t="shared" si="521"/>
        <v>7.5334299221596037</v>
      </c>
      <c r="FT84" s="78">
        <f t="shared" si="521"/>
        <v>7.289441822445875</v>
      </c>
      <c r="FU84" s="78">
        <f t="shared" si="521"/>
        <v>7.2884678515306272</v>
      </c>
      <c r="FV84" s="78">
        <f t="shared" si="521"/>
        <v>7.5302848601544614</v>
      </c>
      <c r="FW84" s="78">
        <f t="shared" si="521"/>
        <v>7.2863990272752961</v>
      </c>
      <c r="FX84" s="78">
        <f t="shared" si="521"/>
        <v>7.5282733982308487</v>
      </c>
      <c r="FY84" s="78">
        <f t="shared" si="521"/>
        <v>7.2844529711476911</v>
      </c>
      <c r="FZ84" s="78">
        <f t="shared" ref="FZ84:IK84" si="522">FZ64</f>
        <v>7.3393130638745836</v>
      </c>
      <c r="GA84" s="78">
        <f t="shared" si="522"/>
        <v>8.124447638963769</v>
      </c>
      <c r="GB84" s="78">
        <f t="shared" si="522"/>
        <v>7.3372312324308488</v>
      </c>
      <c r="GC84" s="78">
        <f t="shared" si="522"/>
        <v>7.5807936875116315</v>
      </c>
      <c r="GD84" s="78">
        <f t="shared" si="522"/>
        <v>7.3352729402489771</v>
      </c>
      <c r="GE84" s="78">
        <f t="shared" si="522"/>
        <v>7.578770658974034</v>
      </c>
      <c r="GF84" s="78">
        <f t="shared" si="522"/>
        <v>7.3333156931166306</v>
      </c>
      <c r="GG84" s="78">
        <f t="shared" si="522"/>
        <v>7.3322152005410048</v>
      </c>
      <c r="GH84" s="78">
        <f t="shared" si="522"/>
        <v>7.5757381398707428</v>
      </c>
      <c r="GI84" s="78">
        <f t="shared" si="522"/>
        <v>7.330259584624609</v>
      </c>
      <c r="GJ84" s="78">
        <f t="shared" si="522"/>
        <v>7.5737178083446768</v>
      </c>
      <c r="GK84" s="78">
        <f t="shared" si="522"/>
        <v>7.3283050116164601</v>
      </c>
      <c r="GL84" s="78">
        <f t="shared" si="522"/>
        <v>7.3904932510161423</v>
      </c>
      <c r="GM84" s="78">
        <f t="shared" si="522"/>
        <v>8.1812412177584175</v>
      </c>
      <c r="GN84" s="78">
        <f t="shared" si="522"/>
        <v>7.388523404908157</v>
      </c>
      <c r="GO84" s="78">
        <f t="shared" si="522"/>
        <v>7.6337901714332732</v>
      </c>
      <c r="GP84" s="78">
        <f t="shared" si="522"/>
        <v>7.3865546085974136</v>
      </c>
      <c r="GQ84" s="78">
        <f t="shared" si="522"/>
        <v>7.6316292090841484</v>
      </c>
      <c r="GR84" s="78">
        <f t="shared" si="522"/>
        <v>7.3845868612449301</v>
      </c>
      <c r="GS84" s="78">
        <f t="shared" si="522"/>
        <v>7.3834804640125133</v>
      </c>
      <c r="GT84" s="78">
        <f t="shared" si="522"/>
        <v>7.6285805206954196</v>
      </c>
      <c r="GU84" s="78">
        <f t="shared" si="522"/>
        <v>7.3815143539798234</v>
      </c>
      <c r="GV84" s="78">
        <f t="shared" si="522"/>
        <v>7.6265494146227484</v>
      </c>
      <c r="GW84" s="78">
        <f t="shared" si="522"/>
        <v>7.3795492907595701</v>
      </c>
      <c r="GX84" s="78">
        <f t="shared" si="522"/>
        <v>7.4405378223928222</v>
      </c>
      <c r="GY84" s="78">
        <f t="shared" si="522"/>
        <v>8.2366420941345169</v>
      </c>
      <c r="GZ84" s="78">
        <f t="shared" si="522"/>
        <v>7.4385578369429632</v>
      </c>
      <c r="HA84" s="78">
        <f t="shared" si="522"/>
        <v>7.6854871806437899</v>
      </c>
      <c r="HB84" s="78">
        <f t="shared" si="522"/>
        <v>7.4367025573906744</v>
      </c>
      <c r="HC84" s="78">
        <f t="shared" si="522"/>
        <v>7.6835705684356119</v>
      </c>
      <c r="HD84" s="78">
        <f t="shared" si="522"/>
        <v>7.4347246123316086</v>
      </c>
      <c r="HE84" s="78">
        <f t="shared" si="522"/>
        <v>7.4338595921819115</v>
      </c>
      <c r="HF84" s="78">
        <f t="shared" si="522"/>
        <v>7.680505976448468</v>
      </c>
      <c r="HG84" s="78">
        <f t="shared" si="522"/>
        <v>7.431883158923771</v>
      </c>
      <c r="HH84" s="78">
        <f t="shared" si="522"/>
        <v>7.6785918475582111</v>
      </c>
      <c r="HI84" s="78">
        <f t="shared" si="522"/>
        <v>7.4297843497854137</v>
      </c>
      <c r="HJ84" s="78">
        <f t="shared" si="522"/>
        <v>7.4842742447602193</v>
      </c>
      <c r="HK84" s="78">
        <f t="shared" si="522"/>
        <v>7.9993681209026208</v>
      </c>
      <c r="HL84" s="78">
        <f t="shared" si="522"/>
        <v>7.482285729517506</v>
      </c>
      <c r="HM84" s="78">
        <f t="shared" si="522"/>
        <v>7.7305399091123705</v>
      </c>
      <c r="HN84" s="78">
        <f t="shared" si="522"/>
        <v>7.4800499125393305</v>
      </c>
      <c r="HO84" s="78">
        <f t="shared" si="522"/>
        <v>7.7283585331130533</v>
      </c>
      <c r="HP84" s="78">
        <f t="shared" si="522"/>
        <v>7.477815431351968</v>
      </c>
      <c r="HQ84" s="78">
        <f t="shared" si="522"/>
        <v>7.4768227570613339</v>
      </c>
      <c r="HR84" s="78">
        <f t="shared" si="522"/>
        <v>7.724896523915004</v>
      </c>
      <c r="HS84" s="78">
        <f t="shared" si="522"/>
        <v>7.4744662115612064</v>
      </c>
      <c r="HT84" s="78">
        <f t="shared" si="522"/>
        <v>7.7225902404327185</v>
      </c>
      <c r="HU84" s="78">
        <f t="shared" si="522"/>
        <v>7.4723589822809986</v>
      </c>
      <c r="HV84" s="78">
        <f t="shared" si="522"/>
        <v>7.5300001877672367</v>
      </c>
      <c r="HW84" s="78">
        <f t="shared" si="522"/>
        <v>8.3356801926522035</v>
      </c>
      <c r="HX84" s="78">
        <f t="shared" si="522"/>
        <v>7.5278782170880598</v>
      </c>
      <c r="HY84" s="78">
        <f t="shared" si="522"/>
        <v>7.7777760583008382</v>
      </c>
      <c r="HZ84" s="78">
        <f t="shared" si="522"/>
        <v>7.525757442024001</v>
      </c>
      <c r="IA84" s="78">
        <f t="shared" si="522"/>
        <v>7.7754563345294736</v>
      </c>
      <c r="IB84" s="78">
        <f t="shared" si="522"/>
        <v>7.5236378615648487</v>
      </c>
      <c r="IC84" s="78">
        <f t="shared" si="522"/>
        <v>7.5225162140180268</v>
      </c>
      <c r="ID84" s="78">
        <f t="shared" si="522"/>
        <v>7.7722367905249143</v>
      </c>
      <c r="IE84" s="78">
        <f t="shared" si="522"/>
        <v>7.5205229994875262</v>
      </c>
      <c r="IF84" s="78">
        <f t="shared" si="522"/>
        <v>7.770049023106977</v>
      </c>
      <c r="IG84" s="78">
        <f t="shared" si="522"/>
        <v>7.518406366081491</v>
      </c>
      <c r="IH84" s="78">
        <f t="shared" si="522"/>
        <v>7.5761426639600344</v>
      </c>
      <c r="II84" s="78">
        <f t="shared" si="522"/>
        <v>8.3869004203141788</v>
      </c>
      <c r="IJ84" s="78">
        <f t="shared" si="522"/>
        <v>7.5741366354856208</v>
      </c>
      <c r="IK84" s="78">
        <f t="shared" si="522"/>
        <v>7.8255718202185145</v>
      </c>
      <c r="IL84" s="78">
        <f t="shared" ref="IL84:JD84" si="523">IL64</f>
        <v>7.5721316690516618</v>
      </c>
      <c r="IM84" s="78">
        <f t="shared" si="523"/>
        <v>7.8235005699642013</v>
      </c>
      <c r="IN84" s="78">
        <f t="shared" si="523"/>
        <v>7.5702529768184457</v>
      </c>
      <c r="IO84" s="78">
        <f t="shared" si="523"/>
        <v>7.5691262088823592</v>
      </c>
      <c r="IP84" s="78">
        <f t="shared" si="523"/>
        <v>7.8203957495643808</v>
      </c>
      <c r="IQ84" s="78">
        <f t="shared" si="523"/>
        <v>7.5672490075144605</v>
      </c>
      <c r="IR84" s="78">
        <f t="shared" si="523"/>
        <v>7.8184564879303347</v>
      </c>
      <c r="IS84" s="78">
        <f t="shared" si="523"/>
        <v>7.565372737036375</v>
      </c>
      <c r="IT84" s="78">
        <f t="shared" si="523"/>
        <v>7.6251761298805478</v>
      </c>
      <c r="IU84" s="78">
        <f t="shared" si="523"/>
        <v>8.4410432078886828</v>
      </c>
      <c r="IV84" s="78">
        <f t="shared" si="523"/>
        <v>7.6234121802809458</v>
      </c>
      <c r="IW84" s="78">
        <f t="shared" si="523"/>
        <v>7.876614861872639</v>
      </c>
      <c r="IX84" s="78">
        <f t="shared" si="523"/>
        <v>7.6215231396970724</v>
      </c>
      <c r="IY84" s="78">
        <f t="shared" si="523"/>
        <v>7.8747933784225852</v>
      </c>
      <c r="IZ84" s="78">
        <f t="shared" si="523"/>
        <v>7.6198867283007017</v>
      </c>
      <c r="JA84" s="78">
        <f t="shared" si="523"/>
        <v>7.6191316984859974</v>
      </c>
      <c r="JB84" s="78">
        <f t="shared" si="523"/>
        <v>7.8721927201073871</v>
      </c>
      <c r="JC84" s="78">
        <f t="shared" si="523"/>
        <v>7.6173705439995807</v>
      </c>
      <c r="JD84" s="78">
        <f t="shared" si="523"/>
        <v>7.8705032131428743</v>
      </c>
      <c r="JE84" s="78">
        <f>JE64</f>
        <v>7.6157359151274777</v>
      </c>
      <c r="JF84" s="78">
        <f t="shared" ref="JF84:LQ84" si="524">JF64</f>
        <v>7.675163361449524</v>
      </c>
      <c r="JG84" s="78">
        <f t="shared" si="524"/>
        <v>8.2034017650092839</v>
      </c>
      <c r="JH84" s="78">
        <f t="shared" si="524"/>
        <v>7.6732635998874734</v>
      </c>
      <c r="JI84" s="78">
        <f t="shared" si="524"/>
        <v>7.9279924708212786</v>
      </c>
      <c r="JJ84" s="78">
        <f t="shared" si="524"/>
        <v>7.6713647785532011</v>
      </c>
      <c r="JK84" s="78">
        <f t="shared" si="524"/>
        <v>7.9261616162843618</v>
      </c>
      <c r="JL84" s="78">
        <f t="shared" si="524"/>
        <v>7.6694668967488715</v>
      </c>
      <c r="JM84" s="78">
        <f t="shared" si="524"/>
        <v>7.668581539905353</v>
      </c>
      <c r="JN84" s="78">
        <f t="shared" si="524"/>
        <v>7.923286267029547</v>
      </c>
      <c r="JO84" s="78">
        <f t="shared" si="524"/>
        <v>7.6668114393058895</v>
      </c>
      <c r="JP84" s="78">
        <f t="shared" si="524"/>
        <v>7.9214575852553928</v>
      </c>
      <c r="JQ84" s="78">
        <f t="shared" si="524"/>
        <v>7.6650421556849109</v>
      </c>
      <c r="JR84" s="78">
        <f t="shared" si="524"/>
        <v>7.7238384778974423</v>
      </c>
      <c r="JS84" s="78">
        <f t="shared" si="524"/>
        <v>8.5505470303056246</v>
      </c>
      <c r="JT84" s="78">
        <f t="shared" si="524"/>
        <v>7.7221838969362215</v>
      </c>
      <c r="JU84" s="78">
        <f t="shared" si="524"/>
        <v>7.9786697043885448</v>
      </c>
      <c r="JV84" s="78">
        <f t="shared" si="524"/>
        <v>7.7204028331049681</v>
      </c>
      <c r="JW84" s="78">
        <f t="shared" si="524"/>
        <v>7.9768296962204346</v>
      </c>
      <c r="JX84" s="78">
        <f t="shared" si="524"/>
        <v>7.7186225906623109</v>
      </c>
      <c r="JY84" s="78">
        <f t="shared" si="524"/>
        <v>7.7177327772841613</v>
      </c>
      <c r="JZ84" s="78">
        <f t="shared" si="524"/>
        <v>7.9740712746748441</v>
      </c>
      <c r="KA84" s="78">
        <f t="shared" si="524"/>
        <v>7.7160808109044607</v>
      </c>
      <c r="KB84" s="78">
        <f t="shared" si="524"/>
        <v>7.9723646362169527</v>
      </c>
      <c r="KC84" s="78">
        <f t="shared" si="524"/>
        <v>7.7143025608986564</v>
      </c>
      <c r="KD84" s="78">
        <f t="shared" si="524"/>
        <v>7.7701353616714819</v>
      </c>
      <c r="KE84" s="78">
        <f t="shared" si="524"/>
        <v>8.6016587923248853</v>
      </c>
      <c r="KF84" s="78">
        <f t="shared" si="524"/>
        <v>7.768473081820547</v>
      </c>
      <c r="KG84" s="78">
        <f t="shared" si="524"/>
        <v>8.0266296527803824</v>
      </c>
      <c r="KH84" s="78">
        <f t="shared" si="524"/>
        <v>7.7669393007945038</v>
      </c>
      <c r="KI84" s="78">
        <f t="shared" si="524"/>
        <v>8.0251770842396386</v>
      </c>
      <c r="KJ84" s="78">
        <f t="shared" si="524"/>
        <v>7.7655338668035725</v>
      </c>
      <c r="KK84" s="78">
        <f t="shared" si="524"/>
        <v>7.7648952012992716</v>
      </c>
      <c r="KL84" s="78">
        <f t="shared" si="524"/>
        <v>8.0230651955332597</v>
      </c>
      <c r="KM84" s="78">
        <f t="shared" si="524"/>
        <v>7.7636181853957602</v>
      </c>
      <c r="KN84" s="78">
        <f t="shared" si="524"/>
        <v>8.0218777465247282</v>
      </c>
      <c r="KO84" s="78">
        <f t="shared" si="524"/>
        <v>7.7625968750594314</v>
      </c>
      <c r="KP84" s="78">
        <f t="shared" si="524"/>
        <v>7.8084774257149432</v>
      </c>
      <c r="KQ84" s="78">
        <f t="shared" si="524"/>
        <v>8.6445313346406145</v>
      </c>
      <c r="KR84" s="78">
        <f t="shared" si="524"/>
        <v>7.807450214108778</v>
      </c>
      <c r="KS84" s="78">
        <f t="shared" si="524"/>
        <v>8.0671679333018247</v>
      </c>
      <c r="KT84" s="78">
        <f t="shared" si="524"/>
        <v>7.8065516256263914</v>
      </c>
      <c r="KU84" s="78">
        <f t="shared" si="524"/>
        <v>8.0662395140013317</v>
      </c>
      <c r="KV84" s="78">
        <f t="shared" si="524"/>
        <v>7.8055249206055946</v>
      </c>
      <c r="KW84" s="78">
        <f t="shared" si="524"/>
        <v>7.8050116693614733</v>
      </c>
      <c r="KX84" s="78">
        <f t="shared" si="524"/>
        <v>8.064781001062169</v>
      </c>
      <c r="KY84" s="78">
        <f t="shared" si="524"/>
        <v>7.8041136420815125</v>
      </c>
      <c r="KZ84" s="78">
        <f t="shared" si="524"/>
        <v>8.0638531310544863</v>
      </c>
      <c r="LA84" s="78">
        <f t="shared" si="524"/>
        <v>7.8032158214278198</v>
      </c>
      <c r="LB84" s="78">
        <f t="shared" si="524"/>
        <v>7.8531430502966009</v>
      </c>
      <c r="LC84" s="78">
        <f t="shared" si="524"/>
        <v>8.394325160547174</v>
      </c>
      <c r="LD84" s="78">
        <f t="shared" si="524"/>
        <v>7.8522395148295292</v>
      </c>
      <c r="LE84" s="78">
        <f t="shared" si="524"/>
        <v>8.1135807606195325</v>
      </c>
      <c r="LF84" s="78">
        <f t="shared" si="524"/>
        <v>7.8513361872492675</v>
      </c>
      <c r="LG84" s="78">
        <f t="shared" si="524"/>
        <v>8.1126474141613922</v>
      </c>
      <c r="LH84" s="78">
        <f t="shared" si="524"/>
        <v>7.8505620718727345</v>
      </c>
      <c r="LI84" s="78">
        <f t="shared" si="524"/>
        <v>7.8500460797552236</v>
      </c>
      <c r="LJ84" s="78">
        <f t="shared" si="524"/>
        <v>8.1113144345169292</v>
      </c>
      <c r="LK84" s="78">
        <f t="shared" si="524"/>
        <v>7.8492722187457842</v>
      </c>
      <c r="LL84" s="78">
        <f t="shared" si="524"/>
        <v>8.1103816093700285</v>
      </c>
      <c r="LM84" s="78">
        <f t="shared" si="524"/>
        <v>7.8483695737172612</v>
      </c>
      <c r="LN84" s="78">
        <f t="shared" si="524"/>
        <v>7.8935703065356195</v>
      </c>
      <c r="LO84" s="78">
        <f t="shared" si="524"/>
        <v>8.7388791772480783</v>
      </c>
      <c r="LP84" s="78">
        <f t="shared" si="524"/>
        <v>7.8927921165315249</v>
      </c>
      <c r="LQ84" s="78">
        <f t="shared" si="524"/>
        <v>8.1554831817007205</v>
      </c>
      <c r="LR84" s="78">
        <f t="shared" ref="LR84:MK84" si="525">LR64</f>
        <v>7.8920140799484964</v>
      </c>
      <c r="LS84" s="78">
        <f t="shared" si="525"/>
        <v>8.1546792898148954</v>
      </c>
      <c r="LT84" s="78">
        <f t="shared" si="525"/>
        <v>7.8912361967411684</v>
      </c>
      <c r="LU84" s="78">
        <f t="shared" si="525"/>
        <v>7.8909769364143756</v>
      </c>
      <c r="LV84" s="78">
        <f t="shared" si="525"/>
        <v>8.1536076804598157</v>
      </c>
      <c r="LW84" s="78">
        <f t="shared" si="525"/>
        <v>7.8903288601219632</v>
      </c>
      <c r="LX84" s="78">
        <f t="shared" si="525"/>
        <v>8.1529380676220402</v>
      </c>
      <c r="LY84" s="78">
        <f t="shared" si="525"/>
        <v>7.8896808902722366</v>
      </c>
      <c r="LZ84" s="78">
        <f t="shared" si="525"/>
        <v>7.933493756532032</v>
      </c>
      <c r="MA84" s="78">
        <f t="shared" si="525"/>
        <v>8.7832223220112891</v>
      </c>
      <c r="MB84" s="78">
        <f t="shared" si="525"/>
        <v>7.9328420599298335</v>
      </c>
      <c r="MC84" s="78">
        <f t="shared" si="525"/>
        <v>8.197000791642342</v>
      </c>
      <c r="MD84" s="78">
        <f t="shared" si="525"/>
        <v>7.9321904703860344</v>
      </c>
      <c r="ME84" s="78">
        <f t="shared" si="525"/>
        <v>8.1961928869713745</v>
      </c>
      <c r="MF84" s="78">
        <f t="shared" si="525"/>
        <v>7.9314087042134247</v>
      </c>
      <c r="MG84" s="78">
        <f t="shared" si="525"/>
        <v>7.931017878910172</v>
      </c>
      <c r="MH84" s="78">
        <f t="shared" si="525"/>
        <v>8.1949813285254063</v>
      </c>
      <c r="MI84" s="78">
        <f t="shared" si="525"/>
        <v>7.9301061029711288</v>
      </c>
      <c r="MJ84" s="78">
        <f t="shared" si="525"/>
        <v>8.1940392528947879</v>
      </c>
      <c r="MK84" s="78">
        <f t="shared" si="525"/>
        <v>7.9291945366495176</v>
      </c>
      <c r="ML84" s="78"/>
      <c r="MM84" s="78"/>
      <c r="MN84" s="78"/>
    </row>
    <row r="85" spans="1:352" ht="13.5" thickBot="1" x14ac:dyDescent="0.25">
      <c r="A85" s="77" t="s">
        <v>57</v>
      </c>
      <c r="B85" s="78">
        <f t="shared" ref="B85:BA85" si="526">MAX(B82,0)</f>
        <v>1.9545081602887298</v>
      </c>
      <c r="C85" s="78">
        <f t="shared" si="526"/>
        <v>1.7563522706817583</v>
      </c>
      <c r="D85" s="78">
        <f t="shared" si="526"/>
        <v>0</v>
      </c>
      <c r="E85" s="78">
        <f t="shared" si="526"/>
        <v>0</v>
      </c>
      <c r="F85" s="78">
        <f t="shared" si="526"/>
        <v>0</v>
      </c>
      <c r="G85" s="78">
        <f t="shared" si="526"/>
        <v>0</v>
      </c>
      <c r="H85" s="78">
        <f t="shared" si="526"/>
        <v>0</v>
      </c>
      <c r="I85" s="78">
        <f t="shared" si="526"/>
        <v>0</v>
      </c>
      <c r="J85" s="78">
        <f t="shared" si="526"/>
        <v>0</v>
      </c>
      <c r="K85" s="78">
        <f t="shared" si="526"/>
        <v>0</v>
      </c>
      <c r="L85" s="78">
        <f t="shared" si="526"/>
        <v>0.94706387991421948</v>
      </c>
      <c r="M85" s="78">
        <f t="shared" si="526"/>
        <v>1.212944156912682</v>
      </c>
      <c r="N85" s="78">
        <f t="shared" si="526"/>
        <v>1.7885143357896953</v>
      </c>
      <c r="O85" s="78">
        <f t="shared" si="526"/>
        <v>1.6192829656951468</v>
      </c>
      <c r="P85" s="78">
        <f t="shared" si="526"/>
        <v>0</v>
      </c>
      <c r="Q85" s="78">
        <f t="shared" si="526"/>
        <v>0</v>
      </c>
      <c r="R85" s="78">
        <f t="shared" si="526"/>
        <v>0</v>
      </c>
      <c r="S85" s="78">
        <f t="shared" si="526"/>
        <v>0</v>
      </c>
      <c r="T85" s="78">
        <f t="shared" si="526"/>
        <v>0</v>
      </c>
      <c r="U85" s="78">
        <f t="shared" si="526"/>
        <v>0</v>
      </c>
      <c r="V85" s="78">
        <f t="shared" si="526"/>
        <v>0</v>
      </c>
      <c r="W85" s="78">
        <f t="shared" si="526"/>
        <v>0</v>
      </c>
      <c r="X85" s="78">
        <f t="shared" si="526"/>
        <v>0.98311736530095017</v>
      </c>
      <c r="Y85" s="78">
        <f t="shared" si="526"/>
        <v>1.2344442642907079</v>
      </c>
      <c r="Z85" s="78">
        <f t="shared" si="526"/>
        <v>1.7422065485748399</v>
      </c>
      <c r="AA85" s="78">
        <f t="shared" si="526"/>
        <v>1.6987041522964164</v>
      </c>
      <c r="AB85" s="78">
        <f t="shared" si="526"/>
        <v>0</v>
      </c>
      <c r="AC85" s="78">
        <f t="shared" si="526"/>
        <v>0</v>
      </c>
      <c r="AD85" s="78">
        <f t="shared" si="526"/>
        <v>0</v>
      </c>
      <c r="AE85" s="78">
        <f t="shared" si="526"/>
        <v>0</v>
      </c>
      <c r="AF85" s="78">
        <f t="shared" si="526"/>
        <v>0</v>
      </c>
      <c r="AG85" s="78">
        <f t="shared" si="526"/>
        <v>0</v>
      </c>
      <c r="AH85" s="78">
        <f t="shared" si="526"/>
        <v>0</v>
      </c>
      <c r="AI85" s="78">
        <f t="shared" si="526"/>
        <v>0</v>
      </c>
      <c r="AJ85" s="78">
        <f t="shared" si="526"/>
        <v>1.0163871073334667</v>
      </c>
      <c r="AK85" s="78">
        <f t="shared" si="526"/>
        <v>1.3931026805398008</v>
      </c>
      <c r="AL85" s="78">
        <f t="shared" si="526"/>
        <v>1.7716650768850992</v>
      </c>
      <c r="AM85" s="78">
        <f t="shared" si="526"/>
        <v>1.6302447521856465</v>
      </c>
      <c r="AN85" s="78">
        <f t="shared" si="526"/>
        <v>0</v>
      </c>
      <c r="AO85" s="78">
        <f t="shared" si="526"/>
        <v>0</v>
      </c>
      <c r="AP85" s="78">
        <f t="shared" si="526"/>
        <v>0</v>
      </c>
      <c r="AQ85" s="78">
        <f t="shared" si="526"/>
        <v>0</v>
      </c>
      <c r="AR85" s="78">
        <f t="shared" si="526"/>
        <v>0</v>
      </c>
      <c r="AS85" s="78">
        <f t="shared" si="526"/>
        <v>0</v>
      </c>
      <c r="AT85" s="78">
        <f t="shared" si="526"/>
        <v>0</v>
      </c>
      <c r="AU85" s="78">
        <f t="shared" si="526"/>
        <v>0</v>
      </c>
      <c r="AV85" s="78">
        <f t="shared" si="526"/>
        <v>1.031585826919587</v>
      </c>
      <c r="AW85" s="78">
        <f t="shared" si="526"/>
        <v>1.3611046486083325</v>
      </c>
      <c r="AX85" s="78">
        <f t="shared" si="526"/>
        <v>1.7839613188479346</v>
      </c>
      <c r="AY85" s="78">
        <f t="shared" si="526"/>
        <v>1.6282421772136075</v>
      </c>
      <c r="AZ85" s="78">
        <f t="shared" si="526"/>
        <v>0</v>
      </c>
      <c r="BA85" s="78">
        <f t="shared" si="526"/>
        <v>0</v>
      </c>
      <c r="BB85" s="78">
        <f t="shared" ref="BB85:DM85" si="527">MAX(BB82,0)</f>
        <v>0</v>
      </c>
      <c r="BC85" s="78">
        <f t="shared" si="527"/>
        <v>0</v>
      </c>
      <c r="BD85" s="78">
        <f t="shared" si="527"/>
        <v>0</v>
      </c>
      <c r="BE85" s="78">
        <f t="shared" si="527"/>
        <v>0</v>
      </c>
      <c r="BF85" s="78">
        <f t="shared" si="527"/>
        <v>0</v>
      </c>
      <c r="BG85" s="78">
        <f t="shared" si="527"/>
        <v>0</v>
      </c>
      <c r="BH85" s="78">
        <f t="shared" si="527"/>
        <v>1.0172658604714329</v>
      </c>
      <c r="BI85" s="78">
        <f t="shared" si="527"/>
        <v>1.344264059628314</v>
      </c>
      <c r="BJ85" s="78">
        <f t="shared" si="527"/>
        <v>1.7978489222764102</v>
      </c>
      <c r="BK85" s="78">
        <f t="shared" si="527"/>
        <v>1.6090956925355064</v>
      </c>
      <c r="BL85" s="78">
        <f t="shared" si="527"/>
        <v>0</v>
      </c>
      <c r="BM85" s="78">
        <f t="shared" si="527"/>
        <v>0</v>
      </c>
      <c r="BN85" s="78">
        <f t="shared" si="527"/>
        <v>0</v>
      </c>
      <c r="BO85" s="78">
        <f t="shared" si="527"/>
        <v>0</v>
      </c>
      <c r="BP85" s="78">
        <f t="shared" si="527"/>
        <v>0</v>
      </c>
      <c r="BQ85" s="78">
        <f t="shared" si="527"/>
        <v>0</v>
      </c>
      <c r="BR85" s="78">
        <f t="shared" si="527"/>
        <v>0</v>
      </c>
      <c r="BS85" s="78">
        <f t="shared" si="527"/>
        <v>0</v>
      </c>
      <c r="BT85" s="78">
        <f t="shared" si="527"/>
        <v>1.0007192320802285</v>
      </c>
      <c r="BU85" s="78">
        <f t="shared" si="527"/>
        <v>1.3428144632488173</v>
      </c>
      <c r="BV85" s="78">
        <f t="shared" si="527"/>
        <v>1.7651274810800135</v>
      </c>
      <c r="BW85" s="78">
        <f t="shared" si="527"/>
        <v>1.6751845920990844</v>
      </c>
      <c r="BX85" s="78">
        <f t="shared" si="527"/>
        <v>0</v>
      </c>
      <c r="BY85" s="78">
        <f t="shared" si="527"/>
        <v>0</v>
      </c>
      <c r="BZ85" s="78">
        <f t="shared" si="527"/>
        <v>0</v>
      </c>
      <c r="CA85" s="78">
        <f t="shared" si="527"/>
        <v>0</v>
      </c>
      <c r="CB85" s="78">
        <f t="shared" si="527"/>
        <v>0</v>
      </c>
      <c r="CC85" s="78">
        <f t="shared" si="527"/>
        <v>0</v>
      </c>
      <c r="CD85" s="78">
        <f t="shared" si="527"/>
        <v>0</v>
      </c>
      <c r="CE85" s="78">
        <f t="shared" si="527"/>
        <v>0</v>
      </c>
      <c r="CF85" s="78">
        <f t="shared" si="527"/>
        <v>0.99235533963368339</v>
      </c>
      <c r="CG85" s="78">
        <f t="shared" si="527"/>
        <v>1.3303760591605278</v>
      </c>
      <c r="CH85" s="78">
        <f t="shared" si="527"/>
        <v>1.7718959079956851</v>
      </c>
      <c r="CI85" s="78">
        <f t="shared" si="527"/>
        <v>1.5908100819294293</v>
      </c>
      <c r="CJ85" s="78">
        <f t="shared" si="527"/>
        <v>0</v>
      </c>
      <c r="CK85" s="78">
        <f t="shared" si="527"/>
        <v>0</v>
      </c>
      <c r="CL85" s="78">
        <f t="shared" si="527"/>
        <v>0</v>
      </c>
      <c r="CM85" s="78">
        <f t="shared" si="527"/>
        <v>0</v>
      </c>
      <c r="CN85" s="78">
        <f t="shared" si="527"/>
        <v>0</v>
      </c>
      <c r="CO85" s="78">
        <f t="shared" si="527"/>
        <v>0</v>
      </c>
      <c r="CP85" s="78">
        <f t="shared" si="527"/>
        <v>0</v>
      </c>
      <c r="CQ85" s="78">
        <f t="shared" si="527"/>
        <v>0</v>
      </c>
      <c r="CR85" s="78">
        <f t="shared" si="527"/>
        <v>1.0057046195797679</v>
      </c>
      <c r="CS85" s="78">
        <f t="shared" si="527"/>
        <v>1.3229687184104553</v>
      </c>
      <c r="CT85" s="78">
        <f t="shared" si="527"/>
        <v>1.7860984644275608</v>
      </c>
      <c r="CU85" s="78">
        <f t="shared" si="527"/>
        <v>1.5731649883599192</v>
      </c>
      <c r="CV85" s="78">
        <f t="shared" si="527"/>
        <v>0</v>
      </c>
      <c r="CW85" s="78">
        <f t="shared" si="527"/>
        <v>0</v>
      </c>
      <c r="CX85" s="78">
        <f t="shared" si="527"/>
        <v>0</v>
      </c>
      <c r="CY85" s="78">
        <f t="shared" si="527"/>
        <v>0</v>
      </c>
      <c r="CZ85" s="78">
        <f t="shared" si="527"/>
        <v>0</v>
      </c>
      <c r="DA85" s="78">
        <f t="shared" si="527"/>
        <v>0</v>
      </c>
      <c r="DB85" s="78">
        <f t="shared" si="527"/>
        <v>0</v>
      </c>
      <c r="DC85" s="78">
        <f t="shared" si="527"/>
        <v>0</v>
      </c>
      <c r="DD85" s="78">
        <f t="shared" si="527"/>
        <v>0.97500620942779648</v>
      </c>
      <c r="DE85" s="78">
        <f t="shared" si="527"/>
        <v>1.3216123255449708</v>
      </c>
      <c r="DF85" s="78">
        <f t="shared" si="527"/>
        <v>1.7693627089781099</v>
      </c>
      <c r="DG85" s="78">
        <f t="shared" si="527"/>
        <v>1.5663537174593181</v>
      </c>
      <c r="DH85" s="78">
        <f t="shared" si="527"/>
        <v>0</v>
      </c>
      <c r="DI85" s="78">
        <f t="shared" si="527"/>
        <v>0</v>
      </c>
      <c r="DJ85" s="78">
        <f t="shared" si="527"/>
        <v>0</v>
      </c>
      <c r="DK85" s="78">
        <f t="shared" si="527"/>
        <v>0</v>
      </c>
      <c r="DL85" s="78">
        <f t="shared" si="527"/>
        <v>0</v>
      </c>
      <c r="DM85" s="78">
        <f t="shared" si="527"/>
        <v>0</v>
      </c>
      <c r="DN85" s="78">
        <f t="shared" ref="DN85:FY85" si="528">MAX(DN82,0)</f>
        <v>0</v>
      </c>
      <c r="DO85" s="78">
        <f t="shared" si="528"/>
        <v>0</v>
      </c>
      <c r="DP85" s="78">
        <f t="shared" si="528"/>
        <v>0.95924436163574056</v>
      </c>
      <c r="DQ85" s="78">
        <f t="shared" si="528"/>
        <v>1.3179406499726423</v>
      </c>
      <c r="DR85" s="78">
        <f t="shared" si="528"/>
        <v>1.7283473924453479</v>
      </c>
      <c r="DS85" s="78">
        <f t="shared" si="528"/>
        <v>1.619146249629112</v>
      </c>
      <c r="DT85" s="78">
        <f t="shared" si="528"/>
        <v>0</v>
      </c>
      <c r="DU85" s="78">
        <f t="shared" si="528"/>
        <v>0</v>
      </c>
      <c r="DV85" s="78">
        <f t="shared" si="528"/>
        <v>0</v>
      </c>
      <c r="DW85" s="78">
        <f t="shared" si="528"/>
        <v>0</v>
      </c>
      <c r="DX85" s="78">
        <f t="shared" si="528"/>
        <v>0</v>
      </c>
      <c r="DY85" s="78">
        <f t="shared" si="528"/>
        <v>0</v>
      </c>
      <c r="DZ85" s="78">
        <f t="shared" si="528"/>
        <v>0</v>
      </c>
      <c r="EA85" s="78">
        <f t="shared" si="528"/>
        <v>0</v>
      </c>
      <c r="EB85" s="78">
        <f t="shared" si="528"/>
        <v>0.98868842347982622</v>
      </c>
      <c r="EC85" s="78">
        <f t="shared" si="528"/>
        <v>1.3092125846575005</v>
      </c>
      <c r="ED85" s="78">
        <f t="shared" si="528"/>
        <v>1.7587643741224208</v>
      </c>
      <c r="EE85" s="78">
        <f t="shared" si="528"/>
        <v>1.5434967308700631</v>
      </c>
      <c r="EF85" s="78">
        <f t="shared" si="528"/>
        <v>0</v>
      </c>
      <c r="EG85" s="78">
        <f t="shared" si="528"/>
        <v>0</v>
      </c>
      <c r="EH85" s="78">
        <f t="shared" si="528"/>
        <v>0</v>
      </c>
      <c r="EI85" s="78">
        <f t="shared" si="528"/>
        <v>0</v>
      </c>
      <c r="EJ85" s="78">
        <f t="shared" si="528"/>
        <v>0</v>
      </c>
      <c r="EK85" s="78">
        <f t="shared" si="528"/>
        <v>0</v>
      </c>
      <c r="EL85" s="78">
        <f t="shared" si="528"/>
        <v>0</v>
      </c>
      <c r="EM85" s="78">
        <f t="shared" si="528"/>
        <v>0</v>
      </c>
      <c r="EN85" s="78">
        <f t="shared" si="528"/>
        <v>0.98961811227733876</v>
      </c>
      <c r="EO85" s="78">
        <f t="shared" si="528"/>
        <v>1.2926009237396237</v>
      </c>
      <c r="EP85" s="78">
        <f t="shared" si="528"/>
        <v>1.7656580173859535</v>
      </c>
      <c r="EQ85" s="78">
        <f t="shared" si="528"/>
        <v>1.5413487455826786</v>
      </c>
      <c r="ER85" s="78">
        <f t="shared" si="528"/>
        <v>0</v>
      </c>
      <c r="ES85" s="78">
        <f t="shared" si="528"/>
        <v>0</v>
      </c>
      <c r="ET85" s="78">
        <f t="shared" si="528"/>
        <v>0</v>
      </c>
      <c r="EU85" s="78">
        <f t="shared" si="528"/>
        <v>0</v>
      </c>
      <c r="EV85" s="78">
        <f t="shared" si="528"/>
        <v>0</v>
      </c>
      <c r="EW85" s="78">
        <f t="shared" si="528"/>
        <v>0</v>
      </c>
      <c r="EX85" s="78">
        <f t="shared" si="528"/>
        <v>0</v>
      </c>
      <c r="EY85" s="78">
        <f t="shared" si="528"/>
        <v>0</v>
      </c>
      <c r="EZ85" s="78">
        <f t="shared" si="528"/>
        <v>0.99332236678542629</v>
      </c>
      <c r="FA85" s="78">
        <f t="shared" si="528"/>
        <v>1.2721740627116904</v>
      </c>
      <c r="FB85" s="78">
        <f t="shared" si="528"/>
        <v>1.7973193896783357</v>
      </c>
      <c r="FC85" s="78">
        <f t="shared" si="528"/>
        <v>1.5203173025794332</v>
      </c>
      <c r="FD85" s="78">
        <f t="shared" si="528"/>
        <v>0</v>
      </c>
      <c r="FE85" s="78">
        <f t="shared" si="528"/>
        <v>0</v>
      </c>
      <c r="FF85" s="78">
        <f t="shared" si="528"/>
        <v>0</v>
      </c>
      <c r="FG85" s="78">
        <f t="shared" si="528"/>
        <v>0</v>
      </c>
      <c r="FH85" s="78">
        <f t="shared" si="528"/>
        <v>0</v>
      </c>
      <c r="FI85" s="78">
        <f t="shared" si="528"/>
        <v>0</v>
      </c>
      <c r="FJ85" s="78">
        <f t="shared" si="528"/>
        <v>0</v>
      </c>
      <c r="FK85" s="78">
        <f t="shared" si="528"/>
        <v>0</v>
      </c>
      <c r="FL85" s="78">
        <f t="shared" si="528"/>
        <v>0.98412150975013957</v>
      </c>
      <c r="FM85" s="78">
        <f t="shared" si="528"/>
        <v>1.2580523634306577</v>
      </c>
      <c r="FN85" s="78">
        <f t="shared" si="528"/>
        <v>1.7682919188512503</v>
      </c>
      <c r="FO85" s="78">
        <f t="shared" si="528"/>
        <v>1.5908206819658162</v>
      </c>
      <c r="FP85" s="78">
        <f t="shared" si="528"/>
        <v>0</v>
      </c>
      <c r="FQ85" s="78">
        <f t="shared" si="528"/>
        <v>0</v>
      </c>
      <c r="FR85" s="78">
        <f t="shared" si="528"/>
        <v>0</v>
      </c>
      <c r="FS85" s="78">
        <f t="shared" si="528"/>
        <v>0</v>
      </c>
      <c r="FT85" s="78">
        <f t="shared" si="528"/>
        <v>0</v>
      </c>
      <c r="FU85" s="78">
        <f t="shared" si="528"/>
        <v>0</v>
      </c>
      <c r="FV85" s="78">
        <f t="shared" si="528"/>
        <v>0</v>
      </c>
      <c r="FW85" s="78">
        <f t="shared" si="528"/>
        <v>0</v>
      </c>
      <c r="FX85" s="78">
        <f t="shared" si="528"/>
        <v>0.95767869786396331</v>
      </c>
      <c r="FY85" s="78">
        <f t="shared" si="528"/>
        <v>1.2543042078638094</v>
      </c>
      <c r="FZ85" s="78">
        <f t="shared" ref="FZ85:IK85" si="529">MAX(FZ82,0)</f>
        <v>1.8055374148972763</v>
      </c>
      <c r="GA85" s="78">
        <f t="shared" si="529"/>
        <v>1.5156944129589196</v>
      </c>
      <c r="GB85" s="78">
        <f t="shared" si="529"/>
        <v>0</v>
      </c>
      <c r="GC85" s="78">
        <f t="shared" si="529"/>
        <v>0</v>
      </c>
      <c r="GD85" s="78">
        <f t="shared" si="529"/>
        <v>0</v>
      </c>
      <c r="GE85" s="78">
        <f t="shared" si="529"/>
        <v>0</v>
      </c>
      <c r="GF85" s="78">
        <f t="shared" si="529"/>
        <v>0</v>
      </c>
      <c r="GG85" s="78">
        <f t="shared" si="529"/>
        <v>0</v>
      </c>
      <c r="GH85" s="78">
        <f t="shared" si="529"/>
        <v>0</v>
      </c>
      <c r="GI85" s="78">
        <f t="shared" si="529"/>
        <v>0</v>
      </c>
      <c r="GJ85" s="78">
        <f t="shared" si="529"/>
        <v>0.93386638093585417</v>
      </c>
      <c r="GK85" s="78">
        <f t="shared" si="529"/>
        <v>1.2612720926468428</v>
      </c>
      <c r="GL85" s="78">
        <f t="shared" si="529"/>
        <v>1.8083860714645152</v>
      </c>
      <c r="GM85" s="78">
        <f t="shared" si="529"/>
        <v>1.5114357213505241</v>
      </c>
      <c r="GN85" s="78">
        <f t="shared" si="529"/>
        <v>0</v>
      </c>
      <c r="GO85" s="78">
        <f t="shared" si="529"/>
        <v>0</v>
      </c>
      <c r="GP85" s="78">
        <f t="shared" si="529"/>
        <v>0</v>
      </c>
      <c r="GQ85" s="78">
        <f t="shared" si="529"/>
        <v>0</v>
      </c>
      <c r="GR85" s="78">
        <f t="shared" si="529"/>
        <v>0</v>
      </c>
      <c r="GS85" s="78">
        <f t="shared" si="529"/>
        <v>0</v>
      </c>
      <c r="GT85" s="78">
        <f t="shared" si="529"/>
        <v>0</v>
      </c>
      <c r="GU85" s="78">
        <f t="shared" si="529"/>
        <v>0</v>
      </c>
      <c r="GV85" s="78">
        <f t="shared" si="529"/>
        <v>0.93400497216923328</v>
      </c>
      <c r="GW85" s="78">
        <f t="shared" si="529"/>
        <v>1.2371552074732672</v>
      </c>
      <c r="GX85" s="78">
        <f t="shared" si="529"/>
        <v>1.805362491872387</v>
      </c>
      <c r="GY85" s="78">
        <f t="shared" si="529"/>
        <v>1.5159141711221358</v>
      </c>
      <c r="GZ85" s="78">
        <f t="shared" si="529"/>
        <v>0</v>
      </c>
      <c r="HA85" s="78">
        <f t="shared" si="529"/>
        <v>0</v>
      </c>
      <c r="HB85" s="78">
        <f t="shared" si="529"/>
        <v>0</v>
      </c>
      <c r="HC85" s="78">
        <f t="shared" si="529"/>
        <v>0</v>
      </c>
      <c r="HD85" s="78">
        <f t="shared" si="529"/>
        <v>0</v>
      </c>
      <c r="HE85" s="78">
        <f t="shared" si="529"/>
        <v>0</v>
      </c>
      <c r="HF85" s="78">
        <f t="shared" si="529"/>
        <v>0</v>
      </c>
      <c r="HG85" s="78">
        <f t="shared" si="529"/>
        <v>0</v>
      </c>
      <c r="HH85" s="78">
        <f t="shared" si="529"/>
        <v>0.91852395012596078</v>
      </c>
      <c r="HI85" s="78">
        <f t="shared" si="529"/>
        <v>1.2226929758461955</v>
      </c>
      <c r="HJ85" s="78">
        <f t="shared" si="529"/>
        <v>1.7845385875643325</v>
      </c>
      <c r="HK85" s="78">
        <f t="shared" si="529"/>
        <v>1.5823605780661347</v>
      </c>
      <c r="HL85" s="78">
        <f t="shared" si="529"/>
        <v>0</v>
      </c>
      <c r="HM85" s="78">
        <f t="shared" si="529"/>
        <v>0</v>
      </c>
      <c r="HN85" s="78">
        <f t="shared" si="529"/>
        <v>0</v>
      </c>
      <c r="HO85" s="78">
        <f t="shared" si="529"/>
        <v>0</v>
      </c>
      <c r="HP85" s="78">
        <f t="shared" si="529"/>
        <v>0</v>
      </c>
      <c r="HQ85" s="78">
        <f t="shared" si="529"/>
        <v>0</v>
      </c>
      <c r="HR85" s="78">
        <f t="shared" si="529"/>
        <v>0</v>
      </c>
      <c r="HS85" s="78">
        <f t="shared" si="529"/>
        <v>0</v>
      </c>
      <c r="HT85" s="78">
        <f t="shared" si="529"/>
        <v>0.91752262954336472</v>
      </c>
      <c r="HU85" s="78">
        <f t="shared" si="529"/>
        <v>1.2083111821602566</v>
      </c>
      <c r="HV85" s="78">
        <f t="shared" si="529"/>
        <v>1.8172608763599076</v>
      </c>
      <c r="HW85" s="78">
        <f t="shared" si="529"/>
        <v>1.4970598451099713</v>
      </c>
      <c r="HX85" s="78">
        <f t="shared" si="529"/>
        <v>0</v>
      </c>
      <c r="HY85" s="78">
        <f t="shared" si="529"/>
        <v>0</v>
      </c>
      <c r="HZ85" s="78">
        <f t="shared" si="529"/>
        <v>0</v>
      </c>
      <c r="IA85" s="78">
        <f t="shared" si="529"/>
        <v>0</v>
      </c>
      <c r="IB85" s="78">
        <f t="shared" si="529"/>
        <v>0</v>
      </c>
      <c r="IC85" s="78">
        <f t="shared" si="529"/>
        <v>0</v>
      </c>
      <c r="ID85" s="78">
        <f t="shared" si="529"/>
        <v>0</v>
      </c>
      <c r="IE85" s="78">
        <f t="shared" si="529"/>
        <v>0</v>
      </c>
      <c r="IF85" s="78">
        <f t="shared" si="529"/>
        <v>0.89997459150675085</v>
      </c>
      <c r="IG85" s="78">
        <f t="shared" si="529"/>
        <v>1.247113737981534</v>
      </c>
      <c r="IH85" s="78">
        <f t="shared" si="529"/>
        <v>1.8172580396510496</v>
      </c>
      <c r="II85" s="78">
        <f t="shared" si="529"/>
        <v>1.5088025658527684</v>
      </c>
      <c r="IJ85" s="78">
        <f t="shared" si="529"/>
        <v>0</v>
      </c>
      <c r="IK85" s="78">
        <f t="shared" si="529"/>
        <v>0</v>
      </c>
      <c r="IL85" s="78">
        <f t="shared" ref="IL85:JD85" si="530">MAX(IL82,0)</f>
        <v>0</v>
      </c>
      <c r="IM85" s="78">
        <f t="shared" si="530"/>
        <v>0</v>
      </c>
      <c r="IN85" s="78">
        <f t="shared" si="530"/>
        <v>0</v>
      </c>
      <c r="IO85" s="78">
        <f t="shared" si="530"/>
        <v>0</v>
      </c>
      <c r="IP85" s="78">
        <f t="shared" si="530"/>
        <v>0</v>
      </c>
      <c r="IQ85" s="78">
        <f t="shared" si="530"/>
        <v>0</v>
      </c>
      <c r="IR85" s="78">
        <f t="shared" si="530"/>
        <v>0.86341757399398489</v>
      </c>
      <c r="IS85" s="78">
        <f t="shared" si="530"/>
        <v>1.2062773919363547</v>
      </c>
      <c r="IT85" s="78">
        <f t="shared" si="530"/>
        <v>1.8117705430358926</v>
      </c>
      <c r="IU85" s="78">
        <f t="shared" si="530"/>
        <v>1.5085213782139395</v>
      </c>
      <c r="IV85" s="78">
        <f t="shared" si="530"/>
        <v>0</v>
      </c>
      <c r="IW85" s="78">
        <f t="shared" si="530"/>
        <v>0</v>
      </c>
      <c r="IX85" s="78">
        <f t="shared" si="530"/>
        <v>0</v>
      </c>
      <c r="IY85" s="78">
        <f t="shared" si="530"/>
        <v>0</v>
      </c>
      <c r="IZ85" s="78">
        <f t="shared" si="530"/>
        <v>0</v>
      </c>
      <c r="JA85" s="78">
        <f t="shared" si="530"/>
        <v>0</v>
      </c>
      <c r="JB85" s="78">
        <f t="shared" si="530"/>
        <v>0</v>
      </c>
      <c r="JC85" s="78">
        <f t="shared" si="530"/>
        <v>0</v>
      </c>
      <c r="JD85" s="78">
        <f t="shared" si="530"/>
        <v>0.86711020555042595</v>
      </c>
      <c r="JE85" s="78">
        <f>MAX(JE82,0)</f>
        <v>1.2351450347198545</v>
      </c>
      <c r="JF85" s="78">
        <f t="shared" ref="JF85:LQ85" si="531">MAX(JF82,0)</f>
        <v>1.7842520912898248</v>
      </c>
      <c r="JG85" s="78">
        <f t="shared" si="531"/>
        <v>1.5629949012567883</v>
      </c>
      <c r="JH85" s="78">
        <f t="shared" si="531"/>
        <v>0</v>
      </c>
      <c r="JI85" s="78">
        <f t="shared" si="531"/>
        <v>0</v>
      </c>
      <c r="JJ85" s="78">
        <f t="shared" si="531"/>
        <v>0</v>
      </c>
      <c r="JK85" s="78">
        <f t="shared" si="531"/>
        <v>0</v>
      </c>
      <c r="JL85" s="78">
        <f t="shared" si="531"/>
        <v>0</v>
      </c>
      <c r="JM85" s="78">
        <f t="shared" si="531"/>
        <v>0</v>
      </c>
      <c r="JN85" s="78">
        <f t="shared" si="531"/>
        <v>0</v>
      </c>
      <c r="JO85" s="78">
        <f t="shared" si="531"/>
        <v>0</v>
      </c>
      <c r="JP85" s="78">
        <f t="shared" si="531"/>
        <v>0.84832390709555072</v>
      </c>
      <c r="JQ85" s="78">
        <f t="shared" si="531"/>
        <v>1.2237466502159293</v>
      </c>
      <c r="JR85" s="78">
        <f t="shared" si="531"/>
        <v>1.7974641265086002</v>
      </c>
      <c r="JS85" s="78">
        <f t="shared" si="531"/>
        <v>1.4960368353888656</v>
      </c>
      <c r="JT85" s="78">
        <f t="shared" si="531"/>
        <v>0</v>
      </c>
      <c r="JU85" s="78">
        <f t="shared" si="531"/>
        <v>0</v>
      </c>
      <c r="JV85" s="78">
        <f t="shared" si="531"/>
        <v>0</v>
      </c>
      <c r="JW85" s="78">
        <f t="shared" si="531"/>
        <v>0</v>
      </c>
      <c r="JX85" s="78">
        <f t="shared" si="531"/>
        <v>0</v>
      </c>
      <c r="JY85" s="78">
        <f t="shared" si="531"/>
        <v>0</v>
      </c>
      <c r="JZ85" s="78">
        <f t="shared" si="531"/>
        <v>0</v>
      </c>
      <c r="KA85" s="78">
        <f t="shared" si="531"/>
        <v>0</v>
      </c>
      <c r="KB85" s="78">
        <f t="shared" si="531"/>
        <v>0.84082175075015897</v>
      </c>
      <c r="KC85" s="78">
        <f t="shared" si="531"/>
        <v>1.2194399150747077</v>
      </c>
      <c r="KD85" s="78">
        <f t="shared" si="531"/>
        <v>1.817058439035298</v>
      </c>
      <c r="KE85" s="78">
        <f t="shared" si="531"/>
        <v>1.4835382774451193</v>
      </c>
      <c r="KF85" s="78">
        <f t="shared" si="531"/>
        <v>0</v>
      </c>
      <c r="KG85" s="78">
        <f t="shared" si="531"/>
        <v>0</v>
      </c>
      <c r="KH85" s="78">
        <f t="shared" si="531"/>
        <v>0</v>
      </c>
      <c r="KI85" s="78">
        <f t="shared" si="531"/>
        <v>0</v>
      </c>
      <c r="KJ85" s="78">
        <f t="shared" si="531"/>
        <v>0</v>
      </c>
      <c r="KK85" s="78">
        <f t="shared" si="531"/>
        <v>0</v>
      </c>
      <c r="KL85" s="78">
        <f t="shared" si="531"/>
        <v>0</v>
      </c>
      <c r="KM85" s="78">
        <f t="shared" si="531"/>
        <v>0</v>
      </c>
      <c r="KN85" s="78">
        <f t="shared" si="531"/>
        <v>0.84172117977087368</v>
      </c>
      <c r="KO85" s="78">
        <f t="shared" si="531"/>
        <v>1.2224930695358773</v>
      </c>
      <c r="KP85" s="78">
        <f t="shared" si="531"/>
        <v>1.82297266086042</v>
      </c>
      <c r="KQ85" s="78">
        <f t="shared" si="531"/>
        <v>1.4702903455712328</v>
      </c>
      <c r="KR85" s="78">
        <f t="shared" si="531"/>
        <v>0</v>
      </c>
      <c r="KS85" s="78">
        <f t="shared" si="531"/>
        <v>0</v>
      </c>
      <c r="KT85" s="78">
        <f t="shared" si="531"/>
        <v>0</v>
      </c>
      <c r="KU85" s="78">
        <f t="shared" si="531"/>
        <v>0</v>
      </c>
      <c r="KV85" s="78">
        <f t="shared" si="531"/>
        <v>0</v>
      </c>
      <c r="KW85" s="78">
        <f t="shared" si="531"/>
        <v>0</v>
      </c>
      <c r="KX85" s="78">
        <f t="shared" si="531"/>
        <v>0</v>
      </c>
      <c r="KY85" s="78">
        <f t="shared" si="531"/>
        <v>0</v>
      </c>
      <c r="KZ85" s="78">
        <f t="shared" si="531"/>
        <v>0.83202237012980318</v>
      </c>
      <c r="LA85" s="78">
        <f t="shared" si="531"/>
        <v>1.2187203067740688</v>
      </c>
      <c r="LB85" s="78">
        <f t="shared" si="531"/>
        <v>1.8009060217739399</v>
      </c>
      <c r="LC85" s="78">
        <f t="shared" si="531"/>
        <v>1.5331687954092987</v>
      </c>
      <c r="LD85" s="78">
        <f t="shared" si="531"/>
        <v>0</v>
      </c>
      <c r="LE85" s="78">
        <f t="shared" si="531"/>
        <v>0</v>
      </c>
      <c r="LF85" s="78">
        <f t="shared" si="531"/>
        <v>0</v>
      </c>
      <c r="LG85" s="78">
        <f t="shared" si="531"/>
        <v>0</v>
      </c>
      <c r="LH85" s="78">
        <f t="shared" si="531"/>
        <v>0</v>
      </c>
      <c r="LI85" s="78">
        <f t="shared" si="531"/>
        <v>0</v>
      </c>
      <c r="LJ85" s="78">
        <f t="shared" si="531"/>
        <v>0</v>
      </c>
      <c r="LK85" s="78">
        <f t="shared" si="531"/>
        <v>0</v>
      </c>
      <c r="LL85" s="78">
        <f t="shared" si="531"/>
        <v>0.83820373283699368</v>
      </c>
      <c r="LM85" s="78">
        <f t="shared" si="531"/>
        <v>1.1854866112985039</v>
      </c>
      <c r="LN85" s="78">
        <f t="shared" si="531"/>
        <v>1.8346933549809192</v>
      </c>
      <c r="LO85" s="78">
        <f t="shared" si="531"/>
        <v>1.460540615517717</v>
      </c>
      <c r="LP85" s="78">
        <f t="shared" si="531"/>
        <v>0</v>
      </c>
      <c r="LQ85" s="78">
        <f t="shared" si="531"/>
        <v>0</v>
      </c>
      <c r="LR85" s="78">
        <f t="shared" ref="LR85:MK85" si="532">MAX(LR82,0)</f>
        <v>0</v>
      </c>
      <c r="LS85" s="78">
        <f t="shared" si="532"/>
        <v>0</v>
      </c>
      <c r="LT85" s="78">
        <f t="shared" si="532"/>
        <v>0</v>
      </c>
      <c r="LU85" s="78">
        <f t="shared" si="532"/>
        <v>0</v>
      </c>
      <c r="LV85" s="78">
        <f t="shared" si="532"/>
        <v>0</v>
      </c>
      <c r="LW85" s="78">
        <f t="shared" si="532"/>
        <v>0</v>
      </c>
      <c r="LX85" s="78">
        <f t="shared" si="532"/>
        <v>0.82994120899144164</v>
      </c>
      <c r="LY85" s="78">
        <f t="shared" si="532"/>
        <v>1.176231701600907</v>
      </c>
      <c r="LZ85" s="78">
        <f t="shared" si="532"/>
        <v>1.8555072453566364</v>
      </c>
      <c r="MA85" s="78">
        <f t="shared" si="532"/>
        <v>1.4606223944367476</v>
      </c>
      <c r="MB85" s="78">
        <f t="shared" si="532"/>
        <v>0</v>
      </c>
      <c r="MC85" s="78">
        <f t="shared" si="532"/>
        <v>0</v>
      </c>
      <c r="MD85" s="78">
        <f t="shared" si="532"/>
        <v>0</v>
      </c>
      <c r="ME85" s="78">
        <f t="shared" si="532"/>
        <v>0</v>
      </c>
      <c r="MF85" s="78">
        <f t="shared" si="532"/>
        <v>0</v>
      </c>
      <c r="MG85" s="78">
        <f t="shared" si="532"/>
        <v>0</v>
      </c>
      <c r="MH85" s="78">
        <f t="shared" si="532"/>
        <v>0</v>
      </c>
      <c r="MI85" s="78">
        <f t="shared" si="532"/>
        <v>0</v>
      </c>
      <c r="MJ85" s="78">
        <f t="shared" si="532"/>
        <v>0.81857170511605248</v>
      </c>
      <c r="MK85" s="78">
        <f t="shared" si="532"/>
        <v>1.1601676806070904</v>
      </c>
      <c r="ML85" s="78"/>
      <c r="MM85" s="78"/>
      <c r="MN85" s="78"/>
    </row>
    <row r="86" spans="1:352" x14ac:dyDescent="0.2">
      <c r="A86" s="51"/>
      <c r="IG86" s="23" t="s">
        <v>43</v>
      </c>
    </row>
    <row r="87" spans="1:352" x14ac:dyDescent="0.2">
      <c r="A87" s="49" t="s">
        <v>63</v>
      </c>
      <c r="IG87" s="23" t="s">
        <v>43</v>
      </c>
    </row>
    <row r="88" spans="1:352" x14ac:dyDescent="0.2">
      <c r="A88" s="49" t="s">
        <v>64</v>
      </c>
      <c r="IG88" s="23" t="s">
        <v>43</v>
      </c>
    </row>
    <row r="89" spans="1:352" x14ac:dyDescent="0.2">
      <c r="A89" s="50" t="s">
        <v>33</v>
      </c>
      <c r="IG89" s="23" t="s">
        <v>43</v>
      </c>
      <c r="IS89" s="40">
        <f>SUM(IK90:IS90)/10000</f>
        <v>1146.61950565969</v>
      </c>
    </row>
    <row r="90" spans="1:352" x14ac:dyDescent="0.2">
      <c r="A90" s="51" t="s">
        <v>60</v>
      </c>
      <c r="B90" s="40">
        <f t="shared" ref="B90:BM90" si="533">(B8+B12)/(1-B$21)</f>
        <v>2680630.9821967511</v>
      </c>
      <c r="C90" s="40">
        <f t="shared" si="533"/>
        <v>2476301.1726983623</v>
      </c>
      <c r="D90" s="40">
        <f t="shared" si="533"/>
        <v>2282486.7395267361</v>
      </c>
      <c r="E90" s="40">
        <f t="shared" si="533"/>
        <v>1857340.8293715713</v>
      </c>
      <c r="F90" s="40">
        <f t="shared" si="533"/>
        <v>1316796.9725313438</v>
      </c>
      <c r="G90" s="40">
        <f t="shared" si="533"/>
        <v>1134266.6393173479</v>
      </c>
      <c r="H90" s="40">
        <f t="shared" si="533"/>
        <v>1014279.2453999862</v>
      </c>
      <c r="I90" s="40">
        <f t="shared" si="533"/>
        <v>1132983.6845992042</v>
      </c>
      <c r="J90" s="40">
        <f t="shared" si="533"/>
        <v>1458658.1580457585</v>
      </c>
      <c r="K90" s="40">
        <f t="shared" si="533"/>
        <v>1507457.3805537643</v>
      </c>
      <c r="L90" s="40">
        <f t="shared" si="533"/>
        <v>2429603.0743634892</v>
      </c>
      <c r="M90" s="40">
        <f t="shared" si="533"/>
        <v>3034329.3047828916</v>
      </c>
      <c r="N90" s="40">
        <f t="shared" si="533"/>
        <v>2636158.0724888295</v>
      </c>
      <c r="O90" s="40">
        <f t="shared" si="533"/>
        <v>2440503.9338988625</v>
      </c>
      <c r="P90" s="40">
        <f t="shared" si="533"/>
        <v>2252767.1618923363</v>
      </c>
      <c r="Q90" s="40">
        <f t="shared" si="533"/>
        <v>1833111.1737363173</v>
      </c>
      <c r="R90" s="40">
        <f t="shared" si="533"/>
        <v>1294182.281289224</v>
      </c>
      <c r="S90" s="40">
        <f t="shared" si="533"/>
        <v>1109833.1233060842</v>
      </c>
      <c r="T90" s="40">
        <f t="shared" si="533"/>
        <v>994461.85381487105</v>
      </c>
      <c r="U90" s="40">
        <f t="shared" si="533"/>
        <v>1110586.5193032541</v>
      </c>
      <c r="V90" s="40">
        <f t="shared" si="533"/>
        <v>1429451.5307413652</v>
      </c>
      <c r="W90" s="40">
        <f t="shared" si="533"/>
        <v>1472800.061009577</v>
      </c>
      <c r="X90" s="40">
        <f t="shared" si="533"/>
        <v>2353575.6842446183</v>
      </c>
      <c r="Y90" s="40">
        <f t="shared" si="533"/>
        <v>2937522.2532693297</v>
      </c>
      <c r="Z90" s="40">
        <f t="shared" si="533"/>
        <v>2561645.8742129779</v>
      </c>
      <c r="AA90" s="40">
        <f t="shared" si="533"/>
        <v>2413935.3081412558</v>
      </c>
      <c r="AB90" s="40">
        <f t="shared" si="533"/>
        <v>2234910.0922050877</v>
      </c>
      <c r="AC90" s="40">
        <f t="shared" si="533"/>
        <v>1785990.2759298172</v>
      </c>
      <c r="AD90" s="40">
        <f t="shared" si="533"/>
        <v>1266066.0297406628</v>
      </c>
      <c r="AE90" s="40">
        <f t="shared" si="533"/>
        <v>1087736.2912490235</v>
      </c>
      <c r="AF90" s="40">
        <f t="shared" si="533"/>
        <v>977964.16401781514</v>
      </c>
      <c r="AG90" s="40">
        <f t="shared" si="533"/>
        <v>1093590.6666506717</v>
      </c>
      <c r="AH90" s="40">
        <f t="shared" si="533"/>
        <v>1407619.9776242569</v>
      </c>
      <c r="AI90" s="40">
        <f t="shared" si="533"/>
        <v>1452339.6956259822</v>
      </c>
      <c r="AJ90" s="40">
        <f t="shared" si="533"/>
        <v>2318333.7559995088</v>
      </c>
      <c r="AK90" s="40">
        <f t="shared" si="533"/>
        <v>2885004.0494960565</v>
      </c>
      <c r="AL90" s="40">
        <f t="shared" si="533"/>
        <v>2500278.9510713629</v>
      </c>
      <c r="AM90" s="40">
        <f t="shared" si="533"/>
        <v>2323230.5893280553</v>
      </c>
      <c r="AN90" s="40">
        <f t="shared" si="533"/>
        <v>2147341.5370882116</v>
      </c>
      <c r="AO90" s="40">
        <f t="shared" si="533"/>
        <v>1748993.6250702308</v>
      </c>
      <c r="AP90" s="40">
        <f t="shared" si="533"/>
        <v>1243162.6046473249</v>
      </c>
      <c r="AQ90" s="40">
        <f t="shared" si="533"/>
        <v>1071985.7003220562</v>
      </c>
      <c r="AR90" s="40">
        <f t="shared" si="533"/>
        <v>965147.71626851219</v>
      </c>
      <c r="AS90" s="40">
        <f t="shared" si="533"/>
        <v>1079587.3296170579</v>
      </c>
      <c r="AT90" s="40">
        <f t="shared" si="533"/>
        <v>1389104.1891108092</v>
      </c>
      <c r="AU90" s="40">
        <f t="shared" si="533"/>
        <v>1430465.7333219142</v>
      </c>
      <c r="AV90" s="40">
        <f t="shared" si="533"/>
        <v>2275620.98326822</v>
      </c>
      <c r="AW90" s="40">
        <f t="shared" si="533"/>
        <v>2844133.1519541875</v>
      </c>
      <c r="AX90" s="40">
        <f t="shared" si="533"/>
        <v>2486466.985807728</v>
      </c>
      <c r="AY90" s="40">
        <f t="shared" si="533"/>
        <v>2308182.5164711853</v>
      </c>
      <c r="AZ90" s="40">
        <f t="shared" si="533"/>
        <v>2124909.4430153477</v>
      </c>
      <c r="BA90" s="40">
        <f t="shared" si="533"/>
        <v>1725776.8697388994</v>
      </c>
      <c r="BB90" s="40">
        <f t="shared" si="533"/>
        <v>1223132.7662598763</v>
      </c>
      <c r="BC90" s="40">
        <f t="shared" si="533"/>
        <v>1055153.935757871</v>
      </c>
      <c r="BD90" s="40">
        <f t="shared" si="533"/>
        <v>952231.24372524011</v>
      </c>
      <c r="BE90" s="40">
        <f t="shared" si="533"/>
        <v>1066735.8229166532</v>
      </c>
      <c r="BF90" s="40">
        <f t="shared" si="533"/>
        <v>1374237.6864202931</v>
      </c>
      <c r="BG90" s="40">
        <f t="shared" si="533"/>
        <v>1414029.2867719829</v>
      </c>
      <c r="BH90" s="40">
        <f t="shared" si="533"/>
        <v>2245456.8377713212</v>
      </c>
      <c r="BI90" s="40">
        <f t="shared" si="533"/>
        <v>2806764.8151877988</v>
      </c>
      <c r="BJ90" s="40">
        <f t="shared" si="533"/>
        <v>2452860.729230551</v>
      </c>
      <c r="BK90" s="40">
        <f t="shared" si="533"/>
        <v>2266198.7042403487</v>
      </c>
      <c r="BL90" s="40">
        <f t="shared" si="533"/>
        <v>2081484.6700577023</v>
      </c>
      <c r="BM90" s="40">
        <f t="shared" si="533"/>
        <v>1692799.8314148849</v>
      </c>
      <c r="BN90" s="40">
        <f t="shared" ref="BN90:DY90" si="534">(BN8+BN12)/(1-BN$21)</f>
        <v>1199687.6176482488</v>
      </c>
      <c r="BO90" s="40">
        <f t="shared" si="534"/>
        <v>1040192.7580754223</v>
      </c>
      <c r="BP90" s="40">
        <f t="shared" si="534"/>
        <v>941934.12245523033</v>
      </c>
      <c r="BQ90" s="40">
        <f t="shared" si="534"/>
        <v>1056177.1135432809</v>
      </c>
      <c r="BR90" s="40">
        <f t="shared" si="534"/>
        <v>1360173.0422081291</v>
      </c>
      <c r="BS90" s="40">
        <f t="shared" si="534"/>
        <v>1393739.455960755</v>
      </c>
      <c r="BT90" s="40">
        <f t="shared" si="534"/>
        <v>2204284.2063746681</v>
      </c>
      <c r="BU90" s="40">
        <f t="shared" si="534"/>
        <v>2760346.3528508199</v>
      </c>
      <c r="BV90" s="40">
        <f t="shared" si="534"/>
        <v>2425012.5516241915</v>
      </c>
      <c r="BW90" s="40">
        <f t="shared" si="534"/>
        <v>2263405.3610922382</v>
      </c>
      <c r="BX90" s="40">
        <f t="shared" si="534"/>
        <v>2080135.0001368921</v>
      </c>
      <c r="BY90" s="40">
        <f t="shared" si="534"/>
        <v>1665922.5493594552</v>
      </c>
      <c r="BZ90" s="40">
        <f t="shared" si="534"/>
        <v>1182923.3948956868</v>
      </c>
      <c r="CA90" s="40">
        <f t="shared" si="534"/>
        <v>1025537.605369318</v>
      </c>
      <c r="CB90" s="40">
        <f t="shared" si="534"/>
        <v>931812.35627973895</v>
      </c>
      <c r="CC90" s="40">
        <f t="shared" si="534"/>
        <v>1046442.8011746034</v>
      </c>
      <c r="CD90" s="40">
        <f t="shared" si="534"/>
        <v>1347130.6620278799</v>
      </c>
      <c r="CE90" s="40">
        <f t="shared" si="534"/>
        <v>1379965.4917145942</v>
      </c>
      <c r="CF90" s="40">
        <f t="shared" si="534"/>
        <v>2180425.5003394615</v>
      </c>
      <c r="CG90" s="40">
        <f t="shared" si="534"/>
        <v>2725696.0514924447</v>
      </c>
      <c r="CH90" s="40">
        <f t="shared" si="534"/>
        <v>2387381.0941403471</v>
      </c>
      <c r="CI90" s="40">
        <f t="shared" si="534"/>
        <v>2209532.114116489</v>
      </c>
      <c r="CJ90" s="40">
        <f t="shared" si="534"/>
        <v>2031537.6541334626</v>
      </c>
      <c r="CK90" s="40">
        <f t="shared" si="534"/>
        <v>1653242.9885663835</v>
      </c>
      <c r="CL90" s="40">
        <f t="shared" si="534"/>
        <v>1172634.4834257301</v>
      </c>
      <c r="CM90" s="40">
        <f t="shared" si="534"/>
        <v>1016711.1209060939</v>
      </c>
      <c r="CN90" s="40">
        <f t="shared" si="534"/>
        <v>923326.60572810937</v>
      </c>
      <c r="CO90" s="40">
        <f t="shared" si="534"/>
        <v>1036656.206910022</v>
      </c>
      <c r="CP90" s="40">
        <f t="shared" si="534"/>
        <v>1330691.9937783105</v>
      </c>
      <c r="CQ90" s="40">
        <f t="shared" si="534"/>
        <v>1363520.7228728498</v>
      </c>
      <c r="CR90" s="40">
        <f t="shared" si="534"/>
        <v>2155446.2006221102</v>
      </c>
      <c r="CS90" s="40">
        <f t="shared" si="534"/>
        <v>2693541.9714797228</v>
      </c>
      <c r="CT90" s="40">
        <f t="shared" si="534"/>
        <v>2359332.9619866856</v>
      </c>
      <c r="CU90" s="40">
        <f t="shared" si="534"/>
        <v>2181251.9496954829</v>
      </c>
      <c r="CV90" s="40">
        <f t="shared" si="534"/>
        <v>2011315.1842858037</v>
      </c>
      <c r="CW90" s="40">
        <f t="shared" si="534"/>
        <v>1637392.9450685282</v>
      </c>
      <c r="CX90" s="40">
        <f t="shared" si="534"/>
        <v>1161046.0542966707</v>
      </c>
      <c r="CY90" s="40">
        <f t="shared" si="534"/>
        <v>1007003.6786811971</v>
      </c>
      <c r="CZ90" s="40">
        <f t="shared" si="534"/>
        <v>914831.64668248373</v>
      </c>
      <c r="DA90" s="40">
        <f t="shared" si="534"/>
        <v>1027334.3716560205</v>
      </c>
      <c r="DB90" s="40">
        <f t="shared" si="534"/>
        <v>1320877.2839775081</v>
      </c>
      <c r="DC90" s="40">
        <f t="shared" si="534"/>
        <v>1351865.1046438722</v>
      </c>
      <c r="DD90" s="40">
        <f t="shared" si="534"/>
        <v>2133834.40823955</v>
      </c>
      <c r="DE90" s="40">
        <f t="shared" si="534"/>
        <v>2666949.9401551294</v>
      </c>
      <c r="DF90" s="40">
        <f t="shared" si="534"/>
        <v>2340807.1057495545</v>
      </c>
      <c r="DG90" s="40">
        <f t="shared" si="534"/>
        <v>2171058.8414675742</v>
      </c>
      <c r="DH90" s="40">
        <f t="shared" si="534"/>
        <v>1996646.6443471883</v>
      </c>
      <c r="DI90" s="40">
        <f t="shared" si="534"/>
        <v>1623379.6509885534</v>
      </c>
      <c r="DJ90" s="40">
        <f t="shared" si="534"/>
        <v>1151771.9672942581</v>
      </c>
      <c r="DK90" s="40">
        <f t="shared" si="534"/>
        <v>999618.78462549928</v>
      </c>
      <c r="DL90" s="40">
        <f t="shared" si="534"/>
        <v>906819.63459218526</v>
      </c>
      <c r="DM90" s="40">
        <f t="shared" si="534"/>
        <v>1016764.4295481751</v>
      </c>
      <c r="DN90" s="40">
        <f t="shared" si="534"/>
        <v>1308238.3520996245</v>
      </c>
      <c r="DO90" s="40">
        <f t="shared" si="534"/>
        <v>1340122.7836559108</v>
      </c>
      <c r="DP90" s="40">
        <f t="shared" si="534"/>
        <v>2107769.0861540381</v>
      </c>
      <c r="DQ90" s="40">
        <f t="shared" si="534"/>
        <v>2624017.6391207543</v>
      </c>
      <c r="DR90" s="40">
        <f t="shared" si="534"/>
        <v>2312596.2810478657</v>
      </c>
      <c r="DS90" s="40">
        <f t="shared" si="534"/>
        <v>2179992.9507293939</v>
      </c>
      <c r="DT90" s="40">
        <f t="shared" si="534"/>
        <v>2013352.6631876966</v>
      </c>
      <c r="DU90" s="40">
        <f t="shared" si="534"/>
        <v>1611400.9255452612</v>
      </c>
      <c r="DV90" s="40">
        <f t="shared" si="534"/>
        <v>1141212.5229483619</v>
      </c>
      <c r="DW90" s="40">
        <f t="shared" si="534"/>
        <v>989118.58424246614</v>
      </c>
      <c r="DX90" s="40">
        <f t="shared" si="534"/>
        <v>898364.08782162785</v>
      </c>
      <c r="DY90" s="40">
        <f t="shared" si="534"/>
        <v>1006616.6937775959</v>
      </c>
      <c r="DZ90" s="40">
        <f t="shared" ref="DZ90:GK90" si="535">(DZ8+DZ12)/(1-DZ$21)</f>
        <v>1294783.0997658847</v>
      </c>
      <c r="EA90" s="40">
        <f t="shared" si="535"/>
        <v>1330580.4541685132</v>
      </c>
      <c r="EB90" s="40">
        <f t="shared" si="535"/>
        <v>2086179.8961942021</v>
      </c>
      <c r="EC90" s="40">
        <f t="shared" si="535"/>
        <v>2577869.5811334709</v>
      </c>
      <c r="ED90" s="40">
        <f t="shared" si="535"/>
        <v>2264972.5653925836</v>
      </c>
      <c r="EE90" s="40">
        <f t="shared" si="535"/>
        <v>2111500.3621625537</v>
      </c>
      <c r="EF90" s="40">
        <f t="shared" si="535"/>
        <v>1944639.7022417251</v>
      </c>
      <c r="EG90" s="40">
        <f t="shared" si="535"/>
        <v>1587857.701347545</v>
      </c>
      <c r="EH90" s="40">
        <f t="shared" si="535"/>
        <v>1127344.3030855539</v>
      </c>
      <c r="EI90" s="40">
        <f t="shared" si="535"/>
        <v>979063.98657251499</v>
      </c>
      <c r="EJ90" s="40">
        <f t="shared" si="535"/>
        <v>890272.1794238782</v>
      </c>
      <c r="EK90" s="40">
        <f t="shared" si="535"/>
        <v>996973.52085025981</v>
      </c>
      <c r="EL90" s="40">
        <f t="shared" si="535"/>
        <v>1279542.5407386911</v>
      </c>
      <c r="EM90" s="40">
        <f t="shared" si="535"/>
        <v>1311046.8664350931</v>
      </c>
      <c r="EN90" s="40">
        <f t="shared" si="535"/>
        <v>2051125.7684260011</v>
      </c>
      <c r="EO90" s="40">
        <f t="shared" si="535"/>
        <v>2545291.5571618383</v>
      </c>
      <c r="EP90" s="40">
        <f t="shared" si="535"/>
        <v>2245642.5114257033</v>
      </c>
      <c r="EQ90" s="40">
        <f t="shared" si="535"/>
        <v>2085934.920534814</v>
      </c>
      <c r="ER90" s="40">
        <f t="shared" si="535"/>
        <v>1914252.8170395442</v>
      </c>
      <c r="ES90" s="40">
        <f t="shared" si="535"/>
        <v>1568025.7241331015</v>
      </c>
      <c r="ET90" s="40">
        <f t="shared" si="535"/>
        <v>1116808.7831178827</v>
      </c>
      <c r="EU90" s="40">
        <f t="shared" si="535"/>
        <v>969650.13180625439</v>
      </c>
      <c r="EV90" s="40">
        <f t="shared" si="535"/>
        <v>882083.57925686089</v>
      </c>
      <c r="EW90" s="40">
        <f t="shared" si="535"/>
        <v>987484.51823708962</v>
      </c>
      <c r="EX90" s="40">
        <f t="shared" si="535"/>
        <v>1266038.2315990552</v>
      </c>
      <c r="EY90" s="40">
        <f t="shared" si="535"/>
        <v>1298521.5202600325</v>
      </c>
      <c r="EZ90" s="40">
        <f t="shared" si="535"/>
        <v>2034861.3167466531</v>
      </c>
      <c r="FA90" s="40">
        <f t="shared" si="535"/>
        <v>2528233.8293612986</v>
      </c>
      <c r="FB90" s="40">
        <f t="shared" si="535"/>
        <v>2224153.6004861249</v>
      </c>
      <c r="FC90" s="40">
        <f t="shared" si="535"/>
        <v>2050812.8178026397</v>
      </c>
      <c r="FD90" s="40">
        <f t="shared" si="535"/>
        <v>1882388.1777557281</v>
      </c>
      <c r="FE90" s="40">
        <f t="shared" si="535"/>
        <v>1554300.4677582369</v>
      </c>
      <c r="FF90" s="40">
        <f t="shared" si="535"/>
        <v>1108031.4704714699</v>
      </c>
      <c r="FG90" s="40">
        <f t="shared" si="535"/>
        <v>959896.87563693163</v>
      </c>
      <c r="FH90" s="40">
        <f t="shared" si="535"/>
        <v>873653.61304807907</v>
      </c>
      <c r="FI90" s="40">
        <f t="shared" si="535"/>
        <v>977418.98845891829</v>
      </c>
      <c r="FJ90" s="40">
        <f t="shared" si="535"/>
        <v>1249322.5722405789</v>
      </c>
      <c r="FK90" s="40">
        <f t="shared" si="535"/>
        <v>1280321.0230824479</v>
      </c>
      <c r="FL90" s="40">
        <f t="shared" si="535"/>
        <v>2008081.8462659246</v>
      </c>
      <c r="FM90" s="40">
        <f t="shared" si="535"/>
        <v>2503312.5822892697</v>
      </c>
      <c r="FN90" s="40">
        <f t="shared" si="535"/>
        <v>2214620.634642134</v>
      </c>
      <c r="FO90" s="40">
        <f t="shared" si="535"/>
        <v>2059846.6085040153</v>
      </c>
      <c r="FP90" s="40">
        <f t="shared" si="535"/>
        <v>1888309.5945061347</v>
      </c>
      <c r="FQ90" s="40">
        <f t="shared" si="535"/>
        <v>1533463.1238701674</v>
      </c>
      <c r="FR90" s="40">
        <f t="shared" si="535"/>
        <v>1096531.5841382884</v>
      </c>
      <c r="FS90" s="40">
        <f t="shared" si="535"/>
        <v>948962.22960285947</v>
      </c>
      <c r="FT90" s="40">
        <f t="shared" si="535"/>
        <v>864768.9519530409</v>
      </c>
      <c r="FU90" s="40">
        <f t="shared" si="535"/>
        <v>968003.82723936439</v>
      </c>
      <c r="FV90" s="40">
        <f t="shared" si="535"/>
        <v>1236205.283583635</v>
      </c>
      <c r="FW90" s="40">
        <f t="shared" si="535"/>
        <v>1264146.5052250363</v>
      </c>
      <c r="FX90" s="40">
        <f t="shared" si="535"/>
        <v>1983480.2764067224</v>
      </c>
      <c r="FY90" s="40">
        <f t="shared" si="535"/>
        <v>2479456.0750451484</v>
      </c>
      <c r="FZ90" s="40">
        <f t="shared" si="535"/>
        <v>2182928.7134934366</v>
      </c>
      <c r="GA90" s="40">
        <f t="shared" si="535"/>
        <v>2000089.7317894485</v>
      </c>
      <c r="GB90" s="40">
        <f t="shared" si="535"/>
        <v>1826893.0607172877</v>
      </c>
      <c r="GC90" s="40">
        <f t="shared" si="535"/>
        <v>1511843.5897441036</v>
      </c>
      <c r="GD90" s="40">
        <f t="shared" si="535"/>
        <v>1081984.967194245</v>
      </c>
      <c r="GE90" s="40">
        <f t="shared" si="535"/>
        <v>935727.23853862984</v>
      </c>
      <c r="GF90" s="40">
        <f t="shared" si="535"/>
        <v>855061.60069361434</v>
      </c>
      <c r="GG90" s="40">
        <f t="shared" si="535"/>
        <v>958521.53331915103</v>
      </c>
      <c r="GH90" s="40">
        <f t="shared" si="535"/>
        <v>1223472.2691608975</v>
      </c>
      <c r="GI90" s="40">
        <f t="shared" si="535"/>
        <v>1247398.6207637026</v>
      </c>
      <c r="GJ90" s="40">
        <f t="shared" si="535"/>
        <v>1953802.0834685781</v>
      </c>
      <c r="GK90" s="40">
        <f t="shared" si="535"/>
        <v>2443084.6611155141</v>
      </c>
      <c r="GL90" s="40">
        <f t="shared" ref="GL90:IW90" si="536">(GL8+GL12)/(1-GL$21)</f>
        <v>2149631.5586497509</v>
      </c>
      <c r="GM90" s="40">
        <f t="shared" si="536"/>
        <v>1970860.6648522613</v>
      </c>
      <c r="GN90" s="40">
        <f t="shared" si="536"/>
        <v>1801125.2460599525</v>
      </c>
      <c r="GO90" s="40">
        <f t="shared" si="536"/>
        <v>1491520.0486403706</v>
      </c>
      <c r="GP90" s="40">
        <f t="shared" si="536"/>
        <v>1068710.6126219479</v>
      </c>
      <c r="GQ90" s="40">
        <f t="shared" si="536"/>
        <v>925225.87354082288</v>
      </c>
      <c r="GR90" s="40">
        <f t="shared" si="536"/>
        <v>846279.37291067874</v>
      </c>
      <c r="GS90" s="40">
        <f t="shared" si="536"/>
        <v>948348.91972719505</v>
      </c>
      <c r="GT90" s="40">
        <f t="shared" si="536"/>
        <v>1211897.4529621559</v>
      </c>
      <c r="GU90" s="40">
        <f t="shared" si="536"/>
        <v>1235721.4232942152</v>
      </c>
      <c r="GV90" s="40">
        <f t="shared" si="536"/>
        <v>1930212.3185975382</v>
      </c>
      <c r="GW90" s="40">
        <f t="shared" si="536"/>
        <v>2417913.1245952398</v>
      </c>
      <c r="GX90" s="40">
        <f t="shared" si="536"/>
        <v>2133345.5388592407</v>
      </c>
      <c r="GY90" s="40">
        <f t="shared" si="536"/>
        <v>1952254.303527263</v>
      </c>
      <c r="GZ90" s="40">
        <f t="shared" si="536"/>
        <v>1781415.2362171323</v>
      </c>
      <c r="HA90" s="40">
        <f t="shared" si="536"/>
        <v>1476422.1355262729</v>
      </c>
      <c r="HB90" s="40">
        <f t="shared" si="536"/>
        <v>1058992.5007546917</v>
      </c>
      <c r="HC90" s="40">
        <f t="shared" si="536"/>
        <v>915749.47695999255</v>
      </c>
      <c r="HD90" s="40">
        <f t="shared" si="536"/>
        <v>837783.06821991515</v>
      </c>
      <c r="HE90" s="40">
        <f t="shared" si="536"/>
        <v>938395.17797020776</v>
      </c>
      <c r="HF90" s="40">
        <f t="shared" si="536"/>
        <v>1197323.8229272037</v>
      </c>
      <c r="HG90" s="40">
        <f t="shared" si="536"/>
        <v>1219247.3742156131</v>
      </c>
      <c r="HH90" s="40">
        <f t="shared" si="536"/>
        <v>1903910.0902371465</v>
      </c>
      <c r="HI90" s="40">
        <f t="shared" si="536"/>
        <v>2389856.5739123784</v>
      </c>
      <c r="HJ90" s="40">
        <f t="shared" si="536"/>
        <v>2116043.2688928042</v>
      </c>
      <c r="HK90" s="40">
        <f t="shared" si="536"/>
        <v>1955594.2167803582</v>
      </c>
      <c r="HL90" s="40">
        <f t="shared" si="536"/>
        <v>1786746.0235740198</v>
      </c>
      <c r="HM90" s="40">
        <f t="shared" si="536"/>
        <v>1460097.376667094</v>
      </c>
      <c r="HN90" s="40">
        <f t="shared" si="536"/>
        <v>1050189.7589802863</v>
      </c>
      <c r="HO90" s="40">
        <f t="shared" si="536"/>
        <v>906551.27159347385</v>
      </c>
      <c r="HP90" s="40">
        <f t="shared" si="536"/>
        <v>829205.41654930334</v>
      </c>
      <c r="HQ90" s="40">
        <f t="shared" si="536"/>
        <v>927798.36255239975</v>
      </c>
      <c r="HR90" s="40">
        <f t="shared" si="536"/>
        <v>1183494.1994140858</v>
      </c>
      <c r="HS90" s="40">
        <f t="shared" si="536"/>
        <v>1205748.4867952818</v>
      </c>
      <c r="HT90" s="40">
        <f t="shared" si="536"/>
        <v>1877062.5393728754</v>
      </c>
      <c r="HU90" s="40">
        <f t="shared" si="536"/>
        <v>2356275.5130134299</v>
      </c>
      <c r="HV90" s="40">
        <f t="shared" si="536"/>
        <v>2081989.6074691161</v>
      </c>
      <c r="HW90" s="40">
        <f t="shared" si="536"/>
        <v>1898997.8125690506</v>
      </c>
      <c r="HX90" s="40">
        <f t="shared" si="536"/>
        <v>1735617.9912267702</v>
      </c>
      <c r="HY90" s="40">
        <f t="shared" si="536"/>
        <v>1445038.1664374503</v>
      </c>
      <c r="HZ90" s="40">
        <f t="shared" si="536"/>
        <v>1039198.7433812645</v>
      </c>
      <c r="IA90" s="40">
        <f t="shared" si="536"/>
        <v>897354.09704214078</v>
      </c>
      <c r="IB90" s="40">
        <f t="shared" si="536"/>
        <v>821114.76615815749</v>
      </c>
      <c r="IC90" s="40">
        <f t="shared" si="536"/>
        <v>917945.60645339638</v>
      </c>
      <c r="ID90" s="40">
        <f t="shared" si="536"/>
        <v>1170431.3630040267</v>
      </c>
      <c r="IE90" s="40">
        <f t="shared" si="536"/>
        <v>1191450.4365080078</v>
      </c>
      <c r="IF90" s="40">
        <f t="shared" si="536"/>
        <v>1856187.2247555696</v>
      </c>
      <c r="IG90" s="40">
        <f t="shared" si="536"/>
        <v>2319482.0865142536</v>
      </c>
      <c r="IH90" s="40">
        <f t="shared" si="536"/>
        <v>2033307.8385852235</v>
      </c>
      <c r="II90" s="40">
        <f t="shared" si="536"/>
        <v>1851681.7862016764</v>
      </c>
      <c r="IJ90" s="40">
        <f t="shared" si="536"/>
        <v>1690300.047935087</v>
      </c>
      <c r="IK90" s="40">
        <f t="shared" si="536"/>
        <v>1415533.6393069639</v>
      </c>
      <c r="IL90" s="40">
        <f t="shared" si="536"/>
        <v>1021905.2240264447</v>
      </c>
      <c r="IM90" s="40">
        <f t="shared" si="536"/>
        <v>885426.33895103435</v>
      </c>
      <c r="IN90" s="40">
        <f t="shared" si="536"/>
        <v>812379.83566972427</v>
      </c>
      <c r="IO90" s="40">
        <f t="shared" si="536"/>
        <v>906791.55838334037</v>
      </c>
      <c r="IP90" s="40">
        <f t="shared" si="536"/>
        <v>1155168.7369327983</v>
      </c>
      <c r="IQ90" s="40">
        <f t="shared" si="536"/>
        <v>1169319.921554704</v>
      </c>
      <c r="IR90" s="40">
        <f t="shared" si="536"/>
        <v>1810382.9464197371</v>
      </c>
      <c r="IS90" s="40">
        <f t="shared" si="536"/>
        <v>2289286.8553521517</v>
      </c>
      <c r="IT90" s="40">
        <f t="shared" si="536"/>
        <v>2030511.2752469149</v>
      </c>
      <c r="IU90" s="40">
        <f t="shared" si="536"/>
        <v>1848152.3477478856</v>
      </c>
      <c r="IV90" s="40">
        <f t="shared" si="536"/>
        <v>1685141.0916703625</v>
      </c>
      <c r="IW90" s="40">
        <f t="shared" si="536"/>
        <v>1409130.9434423042</v>
      </c>
      <c r="IX90" s="40">
        <f t="shared" ref="IX90:LI90" si="537">(IX8+IX12)/(1-IX$21)</f>
        <v>1014805.1174722409</v>
      </c>
      <c r="IY90" s="40">
        <f t="shared" si="537"/>
        <v>877763.50653256592</v>
      </c>
      <c r="IZ90" s="40">
        <f t="shared" si="537"/>
        <v>804551.31988316646</v>
      </c>
      <c r="JA90" s="40">
        <f t="shared" si="537"/>
        <v>898552.96467933466</v>
      </c>
      <c r="JB90" s="40">
        <f t="shared" si="537"/>
        <v>1144998.8438918719</v>
      </c>
      <c r="JC90" s="40">
        <f t="shared" si="537"/>
        <v>1162467.7069489104</v>
      </c>
      <c r="JD90" s="40">
        <f t="shared" si="537"/>
        <v>1809142.9036236762</v>
      </c>
      <c r="JE90" s="40">
        <f t="shared" si="537"/>
        <v>2272382.2795223761</v>
      </c>
      <c r="JF90" s="40">
        <f t="shared" si="537"/>
        <v>2000131.5569924952</v>
      </c>
      <c r="JG90" s="40">
        <f t="shared" si="537"/>
        <v>1842985.5879748215</v>
      </c>
      <c r="JH90" s="40">
        <f t="shared" si="537"/>
        <v>1686935.3027562145</v>
      </c>
      <c r="JI90" s="40">
        <f t="shared" si="537"/>
        <v>1388766.18030622</v>
      </c>
      <c r="JJ90" s="40">
        <f t="shared" si="537"/>
        <v>1002459.105451197</v>
      </c>
      <c r="JK90" s="40">
        <f t="shared" si="537"/>
        <v>868288.82968019799</v>
      </c>
      <c r="JL90" s="40">
        <f t="shared" si="537"/>
        <v>796630.78758620622</v>
      </c>
      <c r="JM90" s="40">
        <f t="shared" si="537"/>
        <v>889197.84507855459</v>
      </c>
      <c r="JN90" s="40">
        <f t="shared" si="537"/>
        <v>1132909.3993236145</v>
      </c>
      <c r="JO90" s="40">
        <f t="shared" si="537"/>
        <v>1147006.6611753041</v>
      </c>
      <c r="JP90" s="40">
        <f t="shared" si="537"/>
        <v>1774993.6301717621</v>
      </c>
      <c r="JQ90" s="40">
        <f t="shared" si="537"/>
        <v>2233560.9210062716</v>
      </c>
      <c r="JR90" s="40">
        <f t="shared" si="537"/>
        <v>1969305.9701297993</v>
      </c>
      <c r="JS90" s="40">
        <f t="shared" si="537"/>
        <v>1792576.8313345567</v>
      </c>
      <c r="JT90" s="40">
        <f t="shared" si="537"/>
        <v>1636341.5420331568</v>
      </c>
      <c r="JU90" s="40">
        <f t="shared" si="537"/>
        <v>1372451.0831115814</v>
      </c>
      <c r="JV90" s="40">
        <f t="shared" si="537"/>
        <v>989671.85981723107</v>
      </c>
      <c r="JW90" s="40">
        <f t="shared" si="537"/>
        <v>857377.57225249195</v>
      </c>
      <c r="JX90" s="40">
        <f t="shared" si="537"/>
        <v>788311.32742611063</v>
      </c>
      <c r="JY90" s="40">
        <f t="shared" si="537"/>
        <v>879617.4366296581</v>
      </c>
      <c r="JZ90" s="40">
        <f t="shared" si="537"/>
        <v>1118750.8491581136</v>
      </c>
      <c r="KA90" s="40">
        <f t="shared" si="537"/>
        <v>1132508.4860057421</v>
      </c>
      <c r="KB90" s="40">
        <f t="shared" si="537"/>
        <v>1751983.6902498838</v>
      </c>
      <c r="KC90" s="40">
        <f t="shared" si="537"/>
        <v>2206127.4517908292</v>
      </c>
      <c r="KD90" s="40">
        <f t="shared" si="537"/>
        <v>1945699.3216598872</v>
      </c>
      <c r="KE90" s="40">
        <f t="shared" si="537"/>
        <v>1768450.7007717604</v>
      </c>
      <c r="KF90" s="40">
        <f t="shared" si="537"/>
        <v>1615500.7777217166</v>
      </c>
      <c r="KG90" s="40">
        <f t="shared" si="537"/>
        <v>1356768.8585528154</v>
      </c>
      <c r="KH90" s="40">
        <f t="shared" si="537"/>
        <v>979200.49856880202</v>
      </c>
      <c r="KI90" s="40">
        <f t="shared" si="537"/>
        <v>848927.91028886684</v>
      </c>
      <c r="KJ90" s="40">
        <f t="shared" si="537"/>
        <v>780165.91647268063</v>
      </c>
      <c r="KK90" s="40">
        <f t="shared" si="537"/>
        <v>869905.00243419677</v>
      </c>
      <c r="KL90" s="40">
        <f t="shared" si="537"/>
        <v>1106035.352682953</v>
      </c>
      <c r="KM90" s="40">
        <f t="shared" si="537"/>
        <v>1119972.1383640293</v>
      </c>
      <c r="KN90" s="40">
        <f t="shared" si="537"/>
        <v>1733269.3207615404</v>
      </c>
      <c r="KO90" s="40">
        <f t="shared" si="537"/>
        <v>2183159.6358383386</v>
      </c>
      <c r="KP90" s="40">
        <f t="shared" si="537"/>
        <v>1920292.9719775759</v>
      </c>
      <c r="KQ90" s="40">
        <f t="shared" si="537"/>
        <v>1741321.2926411922</v>
      </c>
      <c r="KR90" s="40">
        <f t="shared" si="537"/>
        <v>1593535.4970630922</v>
      </c>
      <c r="KS90" s="40">
        <f t="shared" si="537"/>
        <v>1339929.9076988562</v>
      </c>
      <c r="KT90" s="40">
        <f t="shared" si="537"/>
        <v>966805.13760592276</v>
      </c>
      <c r="KU90" s="40">
        <f t="shared" si="537"/>
        <v>839260.1967209836</v>
      </c>
      <c r="KV90" s="40">
        <f t="shared" si="537"/>
        <v>771488.81388956623</v>
      </c>
      <c r="KW90" s="40">
        <f t="shared" si="537"/>
        <v>860987.01006597129</v>
      </c>
      <c r="KX90" s="40">
        <f t="shared" si="537"/>
        <v>1094927.4388517051</v>
      </c>
      <c r="KY90" s="40">
        <f t="shared" si="537"/>
        <v>1108852.8817951009</v>
      </c>
      <c r="KZ90" s="40">
        <f t="shared" si="537"/>
        <v>1716447.8146399974</v>
      </c>
      <c r="LA90" s="40">
        <f t="shared" si="537"/>
        <v>2159935.9900909527</v>
      </c>
      <c r="LB90" s="40">
        <f t="shared" si="537"/>
        <v>1901615.9164308093</v>
      </c>
      <c r="LC90" s="40">
        <f t="shared" si="537"/>
        <v>1743547.5478797152</v>
      </c>
      <c r="LD90" s="40">
        <f t="shared" si="537"/>
        <v>1597955.6377164724</v>
      </c>
      <c r="LE90" s="40">
        <f t="shared" si="537"/>
        <v>1322857.7210244385</v>
      </c>
      <c r="LF90" s="40">
        <f t="shared" si="537"/>
        <v>956049.33317462355</v>
      </c>
      <c r="LG90" s="40">
        <f t="shared" si="537"/>
        <v>830586.62926258321</v>
      </c>
      <c r="LH90" s="40">
        <f t="shared" si="537"/>
        <v>763903.6544244847</v>
      </c>
      <c r="LI90" s="40">
        <f t="shared" si="537"/>
        <v>851263.68521904282</v>
      </c>
      <c r="LJ90" s="40">
        <f t="shared" ref="LJ90:MK90" si="538">(LJ8+LJ12)/(1-LJ$21)</f>
        <v>1080861.853021777</v>
      </c>
      <c r="LK90" s="40">
        <f t="shared" si="538"/>
        <v>1094333.5519928136</v>
      </c>
      <c r="LL90" s="40">
        <f t="shared" si="538"/>
        <v>1690191.3033425556</v>
      </c>
      <c r="LM90" s="40">
        <f t="shared" si="538"/>
        <v>2135026.0940839862</v>
      </c>
      <c r="LN90" s="40">
        <f t="shared" si="538"/>
        <v>1883895.644421556</v>
      </c>
      <c r="LO90" s="40">
        <f t="shared" si="538"/>
        <v>1702985.7884405109</v>
      </c>
      <c r="LP90" s="40">
        <f t="shared" si="538"/>
        <v>1552297.3066216295</v>
      </c>
      <c r="LQ90" s="40">
        <f t="shared" si="538"/>
        <v>1306400.7944443654</v>
      </c>
      <c r="LR90" s="40">
        <f t="shared" si="538"/>
        <v>945863.78107333998</v>
      </c>
      <c r="LS90" s="40">
        <f t="shared" si="538"/>
        <v>821672.65366963064</v>
      </c>
      <c r="LT90" s="40">
        <f t="shared" si="538"/>
        <v>755868.52497349435</v>
      </c>
      <c r="LU90" s="40">
        <f t="shared" si="538"/>
        <v>841958.76806732232</v>
      </c>
      <c r="LV90" s="40">
        <f t="shared" si="538"/>
        <v>1068794.3641396684</v>
      </c>
      <c r="LW90" s="40">
        <f t="shared" si="538"/>
        <v>1082276.9047247237</v>
      </c>
      <c r="LX90" s="40">
        <f t="shared" si="538"/>
        <v>1671963.9696827068</v>
      </c>
      <c r="LY90" s="40">
        <f t="shared" si="538"/>
        <v>2116407.256464079</v>
      </c>
      <c r="LZ90" s="40">
        <f t="shared" si="538"/>
        <v>1865696.1856700473</v>
      </c>
      <c r="MA90" s="40">
        <f t="shared" si="538"/>
        <v>1678037.2068506724</v>
      </c>
      <c r="MB90" s="40">
        <f t="shared" si="538"/>
        <v>1526224.1035079584</v>
      </c>
      <c r="MC90" s="40">
        <f t="shared" si="538"/>
        <v>1285758.7880420252</v>
      </c>
      <c r="MD90" s="40">
        <f t="shared" si="538"/>
        <v>933133.27650531789</v>
      </c>
      <c r="ME90" s="40">
        <f t="shared" si="538"/>
        <v>812562.25474356289</v>
      </c>
      <c r="MF90" s="40">
        <f t="shared" si="538"/>
        <v>747805.405484866</v>
      </c>
      <c r="MG90" s="40">
        <f t="shared" si="538"/>
        <v>832512.53748316562</v>
      </c>
      <c r="MH90" s="40">
        <f t="shared" si="538"/>
        <v>1056929.9626703917</v>
      </c>
      <c r="MI90" s="40">
        <f t="shared" si="538"/>
        <v>1069509.7907235981</v>
      </c>
      <c r="MJ90" s="40">
        <f t="shared" si="538"/>
        <v>1649733.1340853102</v>
      </c>
      <c r="MK90" s="40">
        <f t="shared" si="538"/>
        <v>2094620.0462471799</v>
      </c>
      <c r="ML90" s="40"/>
      <c r="MM90" s="40"/>
      <c r="MN90" s="40"/>
    </row>
    <row r="91" spans="1:352" x14ac:dyDescent="0.2">
      <c r="A91" s="51" t="s">
        <v>61</v>
      </c>
      <c r="B91" s="40">
        <f>MIN(B90:M90)</f>
        <v>1014279.2453999862</v>
      </c>
      <c r="C91" s="40">
        <f t="shared" ref="C91:M91" si="539">B91</f>
        <v>1014279.2453999862</v>
      </c>
      <c r="D91" s="40">
        <f t="shared" si="539"/>
        <v>1014279.2453999862</v>
      </c>
      <c r="E91" s="40">
        <f t="shared" si="539"/>
        <v>1014279.2453999862</v>
      </c>
      <c r="F91" s="40">
        <f t="shared" si="539"/>
        <v>1014279.2453999862</v>
      </c>
      <c r="G91" s="40">
        <f t="shared" si="539"/>
        <v>1014279.2453999862</v>
      </c>
      <c r="H91" s="40">
        <f t="shared" si="539"/>
        <v>1014279.2453999862</v>
      </c>
      <c r="I91" s="40">
        <f t="shared" si="539"/>
        <v>1014279.2453999862</v>
      </c>
      <c r="J91" s="40">
        <f t="shared" si="539"/>
        <v>1014279.2453999862</v>
      </c>
      <c r="K91" s="40">
        <f t="shared" si="539"/>
        <v>1014279.2453999862</v>
      </c>
      <c r="L91" s="40">
        <f t="shared" si="539"/>
        <v>1014279.2453999862</v>
      </c>
      <c r="M91" s="40">
        <f t="shared" si="539"/>
        <v>1014279.2453999862</v>
      </c>
      <c r="N91" s="40">
        <f>MIN(N90:Y90)</f>
        <v>994461.85381487105</v>
      </c>
      <c r="O91" s="40">
        <f t="shared" ref="O91:Y91" si="540">N91</f>
        <v>994461.85381487105</v>
      </c>
      <c r="P91" s="40">
        <f t="shared" si="540"/>
        <v>994461.85381487105</v>
      </c>
      <c r="Q91" s="40">
        <f t="shared" si="540"/>
        <v>994461.85381487105</v>
      </c>
      <c r="R91" s="40">
        <f t="shared" si="540"/>
        <v>994461.85381487105</v>
      </c>
      <c r="S91" s="40">
        <f t="shared" si="540"/>
        <v>994461.85381487105</v>
      </c>
      <c r="T91" s="40">
        <f t="shared" si="540"/>
        <v>994461.85381487105</v>
      </c>
      <c r="U91" s="40">
        <f t="shared" si="540"/>
        <v>994461.85381487105</v>
      </c>
      <c r="V91" s="40">
        <f t="shared" si="540"/>
        <v>994461.85381487105</v>
      </c>
      <c r="W91" s="40">
        <f t="shared" si="540"/>
        <v>994461.85381487105</v>
      </c>
      <c r="X91" s="40">
        <f t="shared" si="540"/>
        <v>994461.85381487105</v>
      </c>
      <c r="Y91" s="40">
        <f t="shared" si="540"/>
        <v>994461.85381487105</v>
      </c>
      <c r="Z91" s="40">
        <f>MIN(Z90:AK90)</f>
        <v>977964.16401781514</v>
      </c>
      <c r="AA91" s="40">
        <f t="shared" ref="AA91:AK91" si="541">Z91</f>
        <v>977964.16401781514</v>
      </c>
      <c r="AB91" s="40">
        <f t="shared" si="541"/>
        <v>977964.16401781514</v>
      </c>
      <c r="AC91" s="40">
        <f t="shared" si="541"/>
        <v>977964.16401781514</v>
      </c>
      <c r="AD91" s="40">
        <f t="shared" si="541"/>
        <v>977964.16401781514</v>
      </c>
      <c r="AE91" s="40">
        <f t="shared" si="541"/>
        <v>977964.16401781514</v>
      </c>
      <c r="AF91" s="40">
        <f t="shared" si="541"/>
        <v>977964.16401781514</v>
      </c>
      <c r="AG91" s="40">
        <f t="shared" si="541"/>
        <v>977964.16401781514</v>
      </c>
      <c r="AH91" s="40">
        <f t="shared" si="541"/>
        <v>977964.16401781514</v>
      </c>
      <c r="AI91" s="40">
        <f t="shared" si="541"/>
        <v>977964.16401781514</v>
      </c>
      <c r="AJ91" s="40">
        <f t="shared" si="541"/>
        <v>977964.16401781514</v>
      </c>
      <c r="AK91" s="40">
        <f t="shared" si="541"/>
        <v>977964.16401781514</v>
      </c>
      <c r="AL91" s="40">
        <f>MIN(AL90:AW90)</f>
        <v>965147.71626851219</v>
      </c>
      <c r="AM91" s="40">
        <f t="shared" ref="AM91:AW91" si="542">AL91</f>
        <v>965147.71626851219</v>
      </c>
      <c r="AN91" s="40">
        <f t="shared" si="542"/>
        <v>965147.71626851219</v>
      </c>
      <c r="AO91" s="40">
        <f t="shared" si="542"/>
        <v>965147.71626851219</v>
      </c>
      <c r="AP91" s="40">
        <f t="shared" si="542"/>
        <v>965147.71626851219</v>
      </c>
      <c r="AQ91" s="40">
        <f t="shared" si="542"/>
        <v>965147.71626851219</v>
      </c>
      <c r="AR91" s="40">
        <f t="shared" si="542"/>
        <v>965147.71626851219</v>
      </c>
      <c r="AS91" s="40">
        <f t="shared" si="542"/>
        <v>965147.71626851219</v>
      </c>
      <c r="AT91" s="40">
        <f t="shared" si="542"/>
        <v>965147.71626851219</v>
      </c>
      <c r="AU91" s="40">
        <f t="shared" si="542"/>
        <v>965147.71626851219</v>
      </c>
      <c r="AV91" s="40">
        <f t="shared" si="542"/>
        <v>965147.71626851219</v>
      </c>
      <c r="AW91" s="40">
        <f t="shared" si="542"/>
        <v>965147.71626851219</v>
      </c>
      <c r="AX91" s="40">
        <f>MIN(AX90:BI90)</f>
        <v>952231.24372524011</v>
      </c>
      <c r="AY91" s="40">
        <f t="shared" ref="AY91:BI91" si="543">AX91</f>
        <v>952231.24372524011</v>
      </c>
      <c r="AZ91" s="40">
        <f t="shared" si="543"/>
        <v>952231.24372524011</v>
      </c>
      <c r="BA91" s="40">
        <f t="shared" si="543"/>
        <v>952231.24372524011</v>
      </c>
      <c r="BB91" s="40">
        <f t="shared" si="543"/>
        <v>952231.24372524011</v>
      </c>
      <c r="BC91" s="40">
        <f t="shared" si="543"/>
        <v>952231.24372524011</v>
      </c>
      <c r="BD91" s="40">
        <f t="shared" si="543"/>
        <v>952231.24372524011</v>
      </c>
      <c r="BE91" s="40">
        <f t="shared" si="543"/>
        <v>952231.24372524011</v>
      </c>
      <c r="BF91" s="40">
        <f t="shared" si="543"/>
        <v>952231.24372524011</v>
      </c>
      <c r="BG91" s="40">
        <f t="shared" si="543"/>
        <v>952231.24372524011</v>
      </c>
      <c r="BH91" s="40">
        <f t="shared" si="543"/>
        <v>952231.24372524011</v>
      </c>
      <c r="BI91" s="40">
        <f t="shared" si="543"/>
        <v>952231.24372524011</v>
      </c>
      <c r="BJ91" s="40">
        <f>MIN(BJ90:BU90)</f>
        <v>941934.12245523033</v>
      </c>
      <c r="BK91" s="40">
        <f t="shared" ref="BK91:BU91" si="544">BJ91</f>
        <v>941934.12245523033</v>
      </c>
      <c r="BL91" s="40">
        <f t="shared" si="544"/>
        <v>941934.12245523033</v>
      </c>
      <c r="BM91" s="40">
        <f t="shared" si="544"/>
        <v>941934.12245523033</v>
      </c>
      <c r="BN91" s="40">
        <f t="shared" si="544"/>
        <v>941934.12245523033</v>
      </c>
      <c r="BO91" s="40">
        <f t="shared" si="544"/>
        <v>941934.12245523033</v>
      </c>
      <c r="BP91" s="40">
        <f t="shared" si="544"/>
        <v>941934.12245523033</v>
      </c>
      <c r="BQ91" s="40">
        <f t="shared" si="544"/>
        <v>941934.12245523033</v>
      </c>
      <c r="BR91" s="40">
        <f t="shared" si="544"/>
        <v>941934.12245523033</v>
      </c>
      <c r="BS91" s="40">
        <f t="shared" si="544"/>
        <v>941934.12245523033</v>
      </c>
      <c r="BT91" s="40">
        <f t="shared" si="544"/>
        <v>941934.12245523033</v>
      </c>
      <c r="BU91" s="40">
        <f t="shared" si="544"/>
        <v>941934.12245523033</v>
      </c>
      <c r="BV91" s="40">
        <f>MIN(BV90:CG90)</f>
        <v>931812.35627973895</v>
      </c>
      <c r="BW91" s="40">
        <f t="shared" ref="BW91:CG91" si="545">BV91</f>
        <v>931812.35627973895</v>
      </c>
      <c r="BX91" s="40">
        <f t="shared" si="545"/>
        <v>931812.35627973895</v>
      </c>
      <c r="BY91" s="40">
        <f t="shared" si="545"/>
        <v>931812.35627973895</v>
      </c>
      <c r="BZ91" s="40">
        <f t="shared" si="545"/>
        <v>931812.35627973895</v>
      </c>
      <c r="CA91" s="40">
        <f t="shared" si="545"/>
        <v>931812.35627973895</v>
      </c>
      <c r="CB91" s="40">
        <f t="shared" si="545"/>
        <v>931812.35627973895</v>
      </c>
      <c r="CC91" s="40">
        <f t="shared" si="545"/>
        <v>931812.35627973895</v>
      </c>
      <c r="CD91" s="40">
        <f t="shared" si="545"/>
        <v>931812.35627973895</v>
      </c>
      <c r="CE91" s="40">
        <f t="shared" si="545"/>
        <v>931812.35627973895</v>
      </c>
      <c r="CF91" s="40">
        <f t="shared" si="545"/>
        <v>931812.35627973895</v>
      </c>
      <c r="CG91" s="40">
        <f t="shared" si="545"/>
        <v>931812.35627973895</v>
      </c>
      <c r="CH91" s="40">
        <f>MIN(CH90:CS90)</f>
        <v>923326.60572810937</v>
      </c>
      <c r="CI91" s="40">
        <f t="shared" ref="CI91:CS91" si="546">CH91</f>
        <v>923326.60572810937</v>
      </c>
      <c r="CJ91" s="40">
        <f t="shared" si="546"/>
        <v>923326.60572810937</v>
      </c>
      <c r="CK91" s="40">
        <f t="shared" si="546"/>
        <v>923326.60572810937</v>
      </c>
      <c r="CL91" s="40">
        <f t="shared" si="546"/>
        <v>923326.60572810937</v>
      </c>
      <c r="CM91" s="40">
        <f t="shared" si="546"/>
        <v>923326.60572810937</v>
      </c>
      <c r="CN91" s="40">
        <f t="shared" si="546"/>
        <v>923326.60572810937</v>
      </c>
      <c r="CO91" s="40">
        <f t="shared" si="546"/>
        <v>923326.60572810937</v>
      </c>
      <c r="CP91" s="40">
        <f t="shared" si="546"/>
        <v>923326.60572810937</v>
      </c>
      <c r="CQ91" s="40">
        <f t="shared" si="546"/>
        <v>923326.60572810937</v>
      </c>
      <c r="CR91" s="40">
        <f t="shared" si="546"/>
        <v>923326.60572810937</v>
      </c>
      <c r="CS91" s="40">
        <f t="shared" si="546"/>
        <v>923326.60572810937</v>
      </c>
      <c r="CT91" s="40">
        <f>MIN(CT90:DE90)</f>
        <v>914831.64668248373</v>
      </c>
      <c r="CU91" s="40">
        <f t="shared" ref="CU91:DE91" si="547">CT91</f>
        <v>914831.64668248373</v>
      </c>
      <c r="CV91" s="40">
        <f t="shared" si="547"/>
        <v>914831.64668248373</v>
      </c>
      <c r="CW91" s="40">
        <f t="shared" si="547"/>
        <v>914831.64668248373</v>
      </c>
      <c r="CX91" s="40">
        <f t="shared" si="547"/>
        <v>914831.64668248373</v>
      </c>
      <c r="CY91" s="40">
        <f t="shared" si="547"/>
        <v>914831.64668248373</v>
      </c>
      <c r="CZ91" s="40">
        <f t="shared" si="547"/>
        <v>914831.64668248373</v>
      </c>
      <c r="DA91" s="40">
        <f t="shared" si="547"/>
        <v>914831.64668248373</v>
      </c>
      <c r="DB91" s="40">
        <f t="shared" si="547"/>
        <v>914831.64668248373</v>
      </c>
      <c r="DC91" s="40">
        <f t="shared" si="547"/>
        <v>914831.64668248373</v>
      </c>
      <c r="DD91" s="40">
        <f t="shared" si="547"/>
        <v>914831.64668248373</v>
      </c>
      <c r="DE91" s="40">
        <f t="shared" si="547"/>
        <v>914831.64668248373</v>
      </c>
      <c r="DF91" s="40">
        <f>MIN(DF90:DQ90)</f>
        <v>906819.63459218526</v>
      </c>
      <c r="DG91" s="40">
        <f t="shared" ref="DG91:DQ91" si="548">DF91</f>
        <v>906819.63459218526</v>
      </c>
      <c r="DH91" s="40">
        <f t="shared" si="548"/>
        <v>906819.63459218526</v>
      </c>
      <c r="DI91" s="40">
        <f t="shared" si="548"/>
        <v>906819.63459218526</v>
      </c>
      <c r="DJ91" s="40">
        <f t="shared" si="548"/>
        <v>906819.63459218526</v>
      </c>
      <c r="DK91" s="40">
        <f t="shared" si="548"/>
        <v>906819.63459218526</v>
      </c>
      <c r="DL91" s="40">
        <f t="shared" si="548"/>
        <v>906819.63459218526</v>
      </c>
      <c r="DM91" s="40">
        <f t="shared" si="548"/>
        <v>906819.63459218526</v>
      </c>
      <c r="DN91" s="40">
        <f t="shared" si="548"/>
        <v>906819.63459218526</v>
      </c>
      <c r="DO91" s="40">
        <f t="shared" si="548"/>
        <v>906819.63459218526</v>
      </c>
      <c r="DP91" s="40">
        <f t="shared" si="548"/>
        <v>906819.63459218526</v>
      </c>
      <c r="DQ91" s="40">
        <f t="shared" si="548"/>
        <v>906819.63459218526</v>
      </c>
      <c r="DR91" s="40">
        <f>MIN(DR90:EC90)</f>
        <v>898364.08782162785</v>
      </c>
      <c r="DS91" s="40">
        <f t="shared" ref="DS91:EC91" si="549">DR91</f>
        <v>898364.08782162785</v>
      </c>
      <c r="DT91" s="40">
        <f t="shared" si="549"/>
        <v>898364.08782162785</v>
      </c>
      <c r="DU91" s="40">
        <f t="shared" si="549"/>
        <v>898364.08782162785</v>
      </c>
      <c r="DV91" s="40">
        <f t="shared" si="549"/>
        <v>898364.08782162785</v>
      </c>
      <c r="DW91" s="40">
        <f t="shared" si="549"/>
        <v>898364.08782162785</v>
      </c>
      <c r="DX91" s="40">
        <f t="shared" si="549"/>
        <v>898364.08782162785</v>
      </c>
      <c r="DY91" s="40">
        <f t="shared" si="549"/>
        <v>898364.08782162785</v>
      </c>
      <c r="DZ91" s="40">
        <f t="shared" si="549"/>
        <v>898364.08782162785</v>
      </c>
      <c r="EA91" s="40">
        <f t="shared" si="549"/>
        <v>898364.08782162785</v>
      </c>
      <c r="EB91" s="40">
        <f t="shared" si="549"/>
        <v>898364.08782162785</v>
      </c>
      <c r="EC91" s="40">
        <f t="shared" si="549"/>
        <v>898364.08782162785</v>
      </c>
      <c r="ED91" s="40">
        <f>MIN(ED90:EO90)</f>
        <v>890272.1794238782</v>
      </c>
      <c r="EE91" s="40">
        <f t="shared" ref="EE91:EO91" si="550">ED91</f>
        <v>890272.1794238782</v>
      </c>
      <c r="EF91" s="40">
        <f t="shared" si="550"/>
        <v>890272.1794238782</v>
      </c>
      <c r="EG91" s="40">
        <f t="shared" si="550"/>
        <v>890272.1794238782</v>
      </c>
      <c r="EH91" s="40">
        <f t="shared" si="550"/>
        <v>890272.1794238782</v>
      </c>
      <c r="EI91" s="40">
        <f t="shared" si="550"/>
        <v>890272.1794238782</v>
      </c>
      <c r="EJ91" s="40">
        <f t="shared" si="550"/>
        <v>890272.1794238782</v>
      </c>
      <c r="EK91" s="40">
        <f t="shared" si="550"/>
        <v>890272.1794238782</v>
      </c>
      <c r="EL91" s="40">
        <f t="shared" si="550"/>
        <v>890272.1794238782</v>
      </c>
      <c r="EM91" s="40">
        <f t="shared" si="550"/>
        <v>890272.1794238782</v>
      </c>
      <c r="EN91" s="40">
        <f t="shared" si="550"/>
        <v>890272.1794238782</v>
      </c>
      <c r="EO91" s="40">
        <f t="shared" si="550"/>
        <v>890272.1794238782</v>
      </c>
      <c r="EP91" s="40">
        <f>MIN(EP90:FA90)</f>
        <v>882083.57925686089</v>
      </c>
      <c r="EQ91" s="40">
        <f t="shared" ref="EQ91:FA91" si="551">EP91</f>
        <v>882083.57925686089</v>
      </c>
      <c r="ER91" s="40">
        <f t="shared" si="551"/>
        <v>882083.57925686089</v>
      </c>
      <c r="ES91" s="40">
        <f t="shared" si="551"/>
        <v>882083.57925686089</v>
      </c>
      <c r="ET91" s="40">
        <f t="shared" si="551"/>
        <v>882083.57925686089</v>
      </c>
      <c r="EU91" s="40">
        <f t="shared" si="551"/>
        <v>882083.57925686089</v>
      </c>
      <c r="EV91" s="40">
        <f t="shared" si="551"/>
        <v>882083.57925686089</v>
      </c>
      <c r="EW91" s="40">
        <f t="shared" si="551"/>
        <v>882083.57925686089</v>
      </c>
      <c r="EX91" s="40">
        <f t="shared" si="551"/>
        <v>882083.57925686089</v>
      </c>
      <c r="EY91" s="40">
        <f t="shared" si="551"/>
        <v>882083.57925686089</v>
      </c>
      <c r="EZ91" s="40">
        <f t="shared" si="551"/>
        <v>882083.57925686089</v>
      </c>
      <c r="FA91" s="40">
        <f t="shared" si="551"/>
        <v>882083.57925686089</v>
      </c>
      <c r="FB91" s="40">
        <f>MIN(FB90:FM90)</f>
        <v>873653.61304807907</v>
      </c>
      <c r="FC91" s="40">
        <f t="shared" ref="FC91:FM91" si="552">FB91</f>
        <v>873653.61304807907</v>
      </c>
      <c r="FD91" s="40">
        <f t="shared" si="552"/>
        <v>873653.61304807907</v>
      </c>
      <c r="FE91" s="40">
        <f t="shared" si="552"/>
        <v>873653.61304807907</v>
      </c>
      <c r="FF91" s="40">
        <f t="shared" si="552"/>
        <v>873653.61304807907</v>
      </c>
      <c r="FG91" s="40">
        <f t="shared" si="552"/>
        <v>873653.61304807907</v>
      </c>
      <c r="FH91" s="40">
        <f t="shared" si="552"/>
        <v>873653.61304807907</v>
      </c>
      <c r="FI91" s="40">
        <f t="shared" si="552"/>
        <v>873653.61304807907</v>
      </c>
      <c r="FJ91" s="40">
        <f t="shared" si="552"/>
        <v>873653.61304807907</v>
      </c>
      <c r="FK91" s="40">
        <f t="shared" si="552"/>
        <v>873653.61304807907</v>
      </c>
      <c r="FL91" s="40">
        <f t="shared" si="552"/>
        <v>873653.61304807907</v>
      </c>
      <c r="FM91" s="40">
        <f t="shared" si="552"/>
        <v>873653.61304807907</v>
      </c>
      <c r="FN91" s="40">
        <f>MIN(FN90:FY90)</f>
        <v>864768.9519530409</v>
      </c>
      <c r="FO91" s="40">
        <f t="shared" ref="FO91:FY91" si="553">FN91</f>
        <v>864768.9519530409</v>
      </c>
      <c r="FP91" s="40">
        <f t="shared" si="553"/>
        <v>864768.9519530409</v>
      </c>
      <c r="FQ91" s="40">
        <f t="shared" si="553"/>
        <v>864768.9519530409</v>
      </c>
      <c r="FR91" s="40">
        <f t="shared" si="553"/>
        <v>864768.9519530409</v>
      </c>
      <c r="FS91" s="40">
        <f t="shared" si="553"/>
        <v>864768.9519530409</v>
      </c>
      <c r="FT91" s="40">
        <f t="shared" si="553"/>
        <v>864768.9519530409</v>
      </c>
      <c r="FU91" s="40">
        <f t="shared" si="553"/>
        <v>864768.9519530409</v>
      </c>
      <c r="FV91" s="40">
        <f t="shared" si="553"/>
        <v>864768.9519530409</v>
      </c>
      <c r="FW91" s="40">
        <f t="shared" si="553"/>
        <v>864768.9519530409</v>
      </c>
      <c r="FX91" s="40">
        <f t="shared" si="553"/>
        <v>864768.9519530409</v>
      </c>
      <c r="FY91" s="40">
        <f t="shared" si="553"/>
        <v>864768.9519530409</v>
      </c>
      <c r="FZ91" s="40">
        <f>MIN(FZ90:GK90)</f>
        <v>855061.60069361434</v>
      </c>
      <c r="GA91" s="40">
        <f t="shared" ref="GA91:GK91" si="554">FZ91</f>
        <v>855061.60069361434</v>
      </c>
      <c r="GB91" s="40">
        <f t="shared" si="554"/>
        <v>855061.60069361434</v>
      </c>
      <c r="GC91" s="40">
        <f t="shared" si="554"/>
        <v>855061.60069361434</v>
      </c>
      <c r="GD91" s="40">
        <f t="shared" si="554"/>
        <v>855061.60069361434</v>
      </c>
      <c r="GE91" s="40">
        <f t="shared" si="554"/>
        <v>855061.60069361434</v>
      </c>
      <c r="GF91" s="40">
        <f t="shared" si="554"/>
        <v>855061.60069361434</v>
      </c>
      <c r="GG91" s="40">
        <f t="shared" si="554"/>
        <v>855061.60069361434</v>
      </c>
      <c r="GH91" s="40">
        <f t="shared" si="554"/>
        <v>855061.60069361434</v>
      </c>
      <c r="GI91" s="40">
        <f t="shared" si="554"/>
        <v>855061.60069361434</v>
      </c>
      <c r="GJ91" s="40">
        <f t="shared" si="554"/>
        <v>855061.60069361434</v>
      </c>
      <c r="GK91" s="40">
        <f t="shared" si="554"/>
        <v>855061.60069361434</v>
      </c>
      <c r="GL91" s="40">
        <f>MIN(GL90:GW90)</f>
        <v>846279.37291067874</v>
      </c>
      <c r="GM91" s="40">
        <f t="shared" ref="GM91:GW91" si="555">GL91</f>
        <v>846279.37291067874</v>
      </c>
      <c r="GN91" s="40">
        <f t="shared" si="555"/>
        <v>846279.37291067874</v>
      </c>
      <c r="GO91" s="40">
        <f t="shared" si="555"/>
        <v>846279.37291067874</v>
      </c>
      <c r="GP91" s="40">
        <f t="shared" si="555"/>
        <v>846279.37291067874</v>
      </c>
      <c r="GQ91" s="40">
        <f t="shared" si="555"/>
        <v>846279.37291067874</v>
      </c>
      <c r="GR91" s="40">
        <f t="shared" si="555"/>
        <v>846279.37291067874</v>
      </c>
      <c r="GS91" s="40">
        <f t="shared" si="555"/>
        <v>846279.37291067874</v>
      </c>
      <c r="GT91" s="40">
        <f t="shared" si="555"/>
        <v>846279.37291067874</v>
      </c>
      <c r="GU91" s="40">
        <f t="shared" si="555"/>
        <v>846279.37291067874</v>
      </c>
      <c r="GV91" s="40">
        <f t="shared" si="555"/>
        <v>846279.37291067874</v>
      </c>
      <c r="GW91" s="40">
        <f t="shared" si="555"/>
        <v>846279.37291067874</v>
      </c>
      <c r="GX91" s="40">
        <f>MIN(GX90:HI90)</f>
        <v>837783.06821991515</v>
      </c>
      <c r="GY91" s="40">
        <f t="shared" ref="GY91:HI91" si="556">GX91</f>
        <v>837783.06821991515</v>
      </c>
      <c r="GZ91" s="40">
        <f t="shared" si="556"/>
        <v>837783.06821991515</v>
      </c>
      <c r="HA91" s="40">
        <f t="shared" si="556"/>
        <v>837783.06821991515</v>
      </c>
      <c r="HB91" s="40">
        <f t="shared" si="556"/>
        <v>837783.06821991515</v>
      </c>
      <c r="HC91" s="40">
        <f t="shared" si="556"/>
        <v>837783.06821991515</v>
      </c>
      <c r="HD91" s="40">
        <f t="shared" si="556"/>
        <v>837783.06821991515</v>
      </c>
      <c r="HE91" s="40">
        <f t="shared" si="556"/>
        <v>837783.06821991515</v>
      </c>
      <c r="HF91" s="40">
        <f t="shared" si="556"/>
        <v>837783.06821991515</v>
      </c>
      <c r="HG91" s="40">
        <f t="shared" si="556"/>
        <v>837783.06821991515</v>
      </c>
      <c r="HH91" s="40">
        <f t="shared" si="556"/>
        <v>837783.06821991515</v>
      </c>
      <c r="HI91" s="40">
        <f t="shared" si="556"/>
        <v>837783.06821991515</v>
      </c>
      <c r="HJ91" s="40">
        <f>MIN(HJ90:HU90)</f>
        <v>829205.41654930334</v>
      </c>
      <c r="HK91" s="40">
        <f t="shared" ref="HK91:HU91" si="557">HJ91</f>
        <v>829205.41654930334</v>
      </c>
      <c r="HL91" s="40">
        <f t="shared" si="557"/>
        <v>829205.41654930334</v>
      </c>
      <c r="HM91" s="40">
        <f t="shared" si="557"/>
        <v>829205.41654930334</v>
      </c>
      <c r="HN91" s="40">
        <f t="shared" si="557"/>
        <v>829205.41654930334</v>
      </c>
      <c r="HO91" s="40">
        <f t="shared" si="557"/>
        <v>829205.41654930334</v>
      </c>
      <c r="HP91" s="40">
        <f t="shared" si="557"/>
        <v>829205.41654930334</v>
      </c>
      <c r="HQ91" s="40">
        <f t="shared" si="557"/>
        <v>829205.41654930334</v>
      </c>
      <c r="HR91" s="40">
        <f t="shared" si="557"/>
        <v>829205.41654930334</v>
      </c>
      <c r="HS91" s="40">
        <f t="shared" si="557"/>
        <v>829205.41654930334</v>
      </c>
      <c r="HT91" s="40">
        <f t="shared" si="557"/>
        <v>829205.41654930334</v>
      </c>
      <c r="HU91" s="40">
        <f t="shared" si="557"/>
        <v>829205.41654930334</v>
      </c>
      <c r="HV91" s="40">
        <f>MIN(HV90:IG90)</f>
        <v>821114.76615815749</v>
      </c>
      <c r="HW91" s="40">
        <f t="shared" ref="HW91:IG91" si="558">HV91</f>
        <v>821114.76615815749</v>
      </c>
      <c r="HX91" s="40">
        <f t="shared" si="558"/>
        <v>821114.76615815749</v>
      </c>
      <c r="HY91" s="40">
        <f t="shared" si="558"/>
        <v>821114.76615815749</v>
      </c>
      <c r="HZ91" s="40">
        <f t="shared" si="558"/>
        <v>821114.76615815749</v>
      </c>
      <c r="IA91" s="40">
        <f t="shared" si="558"/>
        <v>821114.76615815749</v>
      </c>
      <c r="IB91" s="40">
        <f t="shared" si="558"/>
        <v>821114.76615815749</v>
      </c>
      <c r="IC91" s="40">
        <f t="shared" si="558"/>
        <v>821114.76615815749</v>
      </c>
      <c r="ID91" s="40">
        <f t="shared" si="558"/>
        <v>821114.76615815749</v>
      </c>
      <c r="IE91" s="40">
        <f t="shared" si="558"/>
        <v>821114.76615815749</v>
      </c>
      <c r="IF91" s="40">
        <f t="shared" si="558"/>
        <v>821114.76615815749</v>
      </c>
      <c r="IG91" s="40">
        <f t="shared" si="558"/>
        <v>821114.76615815749</v>
      </c>
      <c r="IH91" s="40">
        <f>MIN(IH90:IS90)</f>
        <v>812379.83566972427</v>
      </c>
      <c r="II91" s="40">
        <f t="shared" ref="II91:IS91" si="559">IH91</f>
        <v>812379.83566972427</v>
      </c>
      <c r="IJ91" s="40">
        <f t="shared" si="559"/>
        <v>812379.83566972427</v>
      </c>
      <c r="IK91" s="40">
        <f t="shared" si="559"/>
        <v>812379.83566972427</v>
      </c>
      <c r="IL91" s="40">
        <f t="shared" si="559"/>
        <v>812379.83566972427</v>
      </c>
      <c r="IM91" s="40">
        <f t="shared" si="559"/>
        <v>812379.83566972427</v>
      </c>
      <c r="IN91" s="40">
        <f t="shared" si="559"/>
        <v>812379.83566972427</v>
      </c>
      <c r="IO91" s="40">
        <f t="shared" si="559"/>
        <v>812379.83566972427</v>
      </c>
      <c r="IP91" s="40">
        <f t="shared" si="559"/>
        <v>812379.83566972427</v>
      </c>
      <c r="IQ91" s="40">
        <f t="shared" si="559"/>
        <v>812379.83566972427</v>
      </c>
      <c r="IR91" s="40">
        <f t="shared" si="559"/>
        <v>812379.83566972427</v>
      </c>
      <c r="IS91" s="40">
        <f t="shared" si="559"/>
        <v>812379.83566972427</v>
      </c>
      <c r="IT91" s="40">
        <f>MIN(IT90:JE90)</f>
        <v>804551.31988316646</v>
      </c>
      <c r="IU91" s="40">
        <f t="shared" ref="IU91:JE91" si="560">IT91</f>
        <v>804551.31988316646</v>
      </c>
      <c r="IV91" s="40">
        <f t="shared" si="560"/>
        <v>804551.31988316646</v>
      </c>
      <c r="IW91" s="40">
        <f t="shared" si="560"/>
        <v>804551.31988316646</v>
      </c>
      <c r="IX91" s="40">
        <f>IW91</f>
        <v>804551.31988316646</v>
      </c>
      <c r="IY91" s="40">
        <f t="shared" si="560"/>
        <v>804551.31988316646</v>
      </c>
      <c r="IZ91" s="40">
        <f t="shared" si="560"/>
        <v>804551.31988316646</v>
      </c>
      <c r="JA91" s="40">
        <f t="shared" si="560"/>
        <v>804551.31988316646</v>
      </c>
      <c r="JB91" s="40">
        <f t="shared" si="560"/>
        <v>804551.31988316646</v>
      </c>
      <c r="JC91" s="40">
        <f>JB91</f>
        <v>804551.31988316646</v>
      </c>
      <c r="JD91" s="40">
        <f t="shared" si="560"/>
        <v>804551.31988316646</v>
      </c>
      <c r="JE91" s="40">
        <f t="shared" si="560"/>
        <v>804551.31988316646</v>
      </c>
      <c r="JF91" s="40">
        <f>MIN(JF90:JQ90)</f>
        <v>796630.78758620622</v>
      </c>
      <c r="JG91" s="40">
        <f t="shared" ref="JG91" si="561">JF91</f>
        <v>796630.78758620622</v>
      </c>
      <c r="JH91" s="40">
        <f t="shared" ref="JH91" si="562">JG91</f>
        <v>796630.78758620622</v>
      </c>
      <c r="JI91" s="40">
        <f t="shared" ref="JI91" si="563">JH91</f>
        <v>796630.78758620622</v>
      </c>
      <c r="JJ91" s="40">
        <f t="shared" ref="JJ91" si="564">JI91</f>
        <v>796630.78758620622</v>
      </c>
      <c r="JK91" s="40">
        <f t="shared" ref="JK91" si="565">JJ91</f>
        <v>796630.78758620622</v>
      </c>
      <c r="JL91" s="40">
        <f t="shared" ref="JL91" si="566">JK91</f>
        <v>796630.78758620622</v>
      </c>
      <c r="JM91" s="40">
        <f t="shared" ref="JM91" si="567">JL91</f>
        <v>796630.78758620622</v>
      </c>
      <c r="JN91" s="40">
        <f t="shared" ref="JN91" si="568">JM91</f>
        <v>796630.78758620622</v>
      </c>
      <c r="JO91" s="40">
        <f t="shared" ref="JO91" si="569">JN91</f>
        <v>796630.78758620622</v>
      </c>
      <c r="JP91" s="40">
        <f t="shared" ref="JP91" si="570">JO91</f>
        <v>796630.78758620622</v>
      </c>
      <c r="JQ91" s="40">
        <f t="shared" ref="JQ91" si="571">JP91</f>
        <v>796630.78758620622</v>
      </c>
      <c r="JR91" s="40">
        <f>MIN(JR90:KC90)</f>
        <v>788311.32742611063</v>
      </c>
      <c r="JS91" s="40">
        <f t="shared" ref="JS91" si="572">JR91</f>
        <v>788311.32742611063</v>
      </c>
      <c r="JT91" s="40">
        <f t="shared" ref="JT91" si="573">JS91</f>
        <v>788311.32742611063</v>
      </c>
      <c r="JU91" s="40">
        <f t="shared" ref="JU91" si="574">JT91</f>
        <v>788311.32742611063</v>
      </c>
      <c r="JV91" s="40">
        <f t="shared" ref="JV91" si="575">JU91</f>
        <v>788311.32742611063</v>
      </c>
      <c r="JW91" s="40">
        <f t="shared" ref="JW91" si="576">JV91</f>
        <v>788311.32742611063</v>
      </c>
      <c r="JX91" s="40">
        <f t="shared" ref="JX91" si="577">JW91</f>
        <v>788311.32742611063</v>
      </c>
      <c r="JY91" s="40">
        <f t="shared" ref="JY91" si="578">JX91</f>
        <v>788311.32742611063</v>
      </c>
      <c r="JZ91" s="40">
        <f t="shared" ref="JZ91" si="579">JY91</f>
        <v>788311.32742611063</v>
      </c>
      <c r="KA91" s="40">
        <f t="shared" ref="KA91" si="580">JZ91</f>
        <v>788311.32742611063</v>
      </c>
      <c r="KB91" s="40">
        <f t="shared" ref="KB91" si="581">KA91</f>
        <v>788311.32742611063</v>
      </c>
      <c r="KC91" s="40">
        <f t="shared" ref="KC91" si="582">KB91</f>
        <v>788311.32742611063</v>
      </c>
      <c r="KD91" s="40">
        <f>MIN(KD90:KO90)</f>
        <v>780165.91647268063</v>
      </c>
      <c r="KE91" s="40">
        <f t="shared" ref="KE91" si="583">KD91</f>
        <v>780165.91647268063</v>
      </c>
      <c r="KF91" s="40">
        <f t="shared" ref="KF91" si="584">KE91</f>
        <v>780165.91647268063</v>
      </c>
      <c r="KG91" s="40">
        <f t="shared" ref="KG91" si="585">KF91</f>
        <v>780165.91647268063</v>
      </c>
      <c r="KH91" s="40">
        <f t="shared" ref="KH91" si="586">KG91</f>
        <v>780165.91647268063</v>
      </c>
      <c r="KI91" s="40">
        <f t="shared" ref="KI91" si="587">KH91</f>
        <v>780165.91647268063</v>
      </c>
      <c r="KJ91" s="40">
        <f t="shared" ref="KJ91" si="588">KI91</f>
        <v>780165.91647268063</v>
      </c>
      <c r="KK91" s="40">
        <f t="shared" ref="KK91" si="589">KJ91</f>
        <v>780165.91647268063</v>
      </c>
      <c r="KL91" s="40">
        <f t="shared" ref="KL91" si="590">KK91</f>
        <v>780165.91647268063</v>
      </c>
      <c r="KM91" s="40">
        <f t="shared" ref="KM91" si="591">KL91</f>
        <v>780165.91647268063</v>
      </c>
      <c r="KN91" s="40">
        <f t="shared" ref="KN91" si="592">KM91</f>
        <v>780165.91647268063</v>
      </c>
      <c r="KO91" s="40">
        <f t="shared" ref="KO91" si="593">KN91</f>
        <v>780165.91647268063</v>
      </c>
      <c r="KP91" s="40">
        <f>MIN(KP90:LA90)</f>
        <v>771488.81388956623</v>
      </c>
      <c r="KQ91" s="40">
        <f t="shared" ref="KQ91" si="594">KP91</f>
        <v>771488.81388956623</v>
      </c>
      <c r="KR91" s="40">
        <f t="shared" ref="KR91" si="595">KQ91</f>
        <v>771488.81388956623</v>
      </c>
      <c r="KS91" s="40">
        <f t="shared" ref="KS91" si="596">KR91</f>
        <v>771488.81388956623</v>
      </c>
      <c r="KT91" s="40">
        <f t="shared" ref="KT91" si="597">KS91</f>
        <v>771488.81388956623</v>
      </c>
      <c r="KU91" s="40">
        <f t="shared" ref="KU91" si="598">KT91</f>
        <v>771488.81388956623</v>
      </c>
      <c r="KV91" s="40">
        <f t="shared" ref="KV91" si="599">KU91</f>
        <v>771488.81388956623</v>
      </c>
      <c r="KW91" s="40">
        <f t="shared" ref="KW91" si="600">KV91</f>
        <v>771488.81388956623</v>
      </c>
      <c r="KX91" s="40">
        <f t="shared" ref="KX91" si="601">KW91</f>
        <v>771488.81388956623</v>
      </c>
      <c r="KY91" s="40">
        <f t="shared" ref="KY91" si="602">KX91</f>
        <v>771488.81388956623</v>
      </c>
      <c r="KZ91" s="40">
        <f t="shared" ref="KZ91" si="603">KY91</f>
        <v>771488.81388956623</v>
      </c>
      <c r="LA91" s="40">
        <f t="shared" ref="LA91" si="604">KZ91</f>
        <v>771488.81388956623</v>
      </c>
      <c r="LB91" s="40">
        <f>MIN(LB90:LM90)</f>
        <v>763903.6544244847</v>
      </c>
      <c r="LC91" s="40">
        <f t="shared" ref="LC91" si="605">LB91</f>
        <v>763903.6544244847</v>
      </c>
      <c r="LD91" s="40">
        <f t="shared" ref="LD91" si="606">LC91</f>
        <v>763903.6544244847</v>
      </c>
      <c r="LE91" s="40">
        <f t="shared" ref="LE91" si="607">LD91</f>
        <v>763903.6544244847</v>
      </c>
      <c r="LF91" s="40">
        <f t="shared" ref="LF91" si="608">LE91</f>
        <v>763903.6544244847</v>
      </c>
      <c r="LG91" s="40">
        <f t="shared" ref="LG91" si="609">LF91</f>
        <v>763903.6544244847</v>
      </c>
      <c r="LH91" s="40">
        <f t="shared" ref="LH91" si="610">LG91</f>
        <v>763903.6544244847</v>
      </c>
      <c r="LI91" s="40">
        <f t="shared" ref="LI91" si="611">LH91</f>
        <v>763903.6544244847</v>
      </c>
      <c r="LJ91" s="40">
        <f t="shared" ref="LJ91" si="612">LI91</f>
        <v>763903.6544244847</v>
      </c>
      <c r="LK91" s="40">
        <f t="shared" ref="LK91" si="613">LJ91</f>
        <v>763903.6544244847</v>
      </c>
      <c r="LL91" s="40">
        <f t="shared" ref="LL91" si="614">LK91</f>
        <v>763903.6544244847</v>
      </c>
      <c r="LM91" s="40">
        <f t="shared" ref="LM91" si="615">LL91</f>
        <v>763903.6544244847</v>
      </c>
      <c r="LN91" s="40">
        <f>MIN(LN90:LY90)</f>
        <v>755868.52497349435</v>
      </c>
      <c r="LO91" s="40">
        <f t="shared" ref="LO91" si="616">LN91</f>
        <v>755868.52497349435</v>
      </c>
      <c r="LP91" s="40">
        <f t="shared" ref="LP91" si="617">LO91</f>
        <v>755868.52497349435</v>
      </c>
      <c r="LQ91" s="40">
        <f t="shared" ref="LQ91" si="618">LP91</f>
        <v>755868.52497349435</v>
      </c>
      <c r="LR91" s="40">
        <f t="shared" ref="LR91" si="619">LQ91</f>
        <v>755868.52497349435</v>
      </c>
      <c r="LS91" s="40">
        <f t="shared" ref="LS91" si="620">LR91</f>
        <v>755868.52497349435</v>
      </c>
      <c r="LT91" s="40">
        <f t="shared" ref="LT91" si="621">LS91</f>
        <v>755868.52497349435</v>
      </c>
      <c r="LU91" s="40">
        <f t="shared" ref="LU91" si="622">LT91</f>
        <v>755868.52497349435</v>
      </c>
      <c r="LV91" s="40">
        <f t="shared" ref="LV91" si="623">LU91</f>
        <v>755868.52497349435</v>
      </c>
      <c r="LW91" s="40">
        <f t="shared" ref="LW91" si="624">LV91</f>
        <v>755868.52497349435</v>
      </c>
      <c r="LX91" s="40">
        <f t="shared" ref="LX91" si="625">LW91</f>
        <v>755868.52497349435</v>
      </c>
      <c r="LY91" s="40">
        <f t="shared" ref="LY91" si="626">LX91</f>
        <v>755868.52497349435</v>
      </c>
      <c r="LZ91" s="40">
        <f>MIN(LZ90:MK90)</f>
        <v>747805.405484866</v>
      </c>
      <c r="MA91" s="40">
        <f t="shared" ref="MA91" si="627">LZ91</f>
        <v>747805.405484866</v>
      </c>
      <c r="MB91" s="40">
        <f t="shared" ref="MB91" si="628">MA91</f>
        <v>747805.405484866</v>
      </c>
      <c r="MC91" s="40">
        <f t="shared" ref="MC91" si="629">MB91</f>
        <v>747805.405484866</v>
      </c>
      <c r="MD91" s="40">
        <f t="shared" ref="MD91" si="630">MC91</f>
        <v>747805.405484866</v>
      </c>
      <c r="ME91" s="40">
        <f t="shared" ref="ME91" si="631">MD91</f>
        <v>747805.405484866</v>
      </c>
      <c r="MF91" s="40">
        <f t="shared" ref="MF91" si="632">ME91</f>
        <v>747805.405484866</v>
      </c>
      <c r="MG91" s="40">
        <f t="shared" ref="MG91" si="633">MF91</f>
        <v>747805.405484866</v>
      </c>
      <c r="MH91" s="40">
        <f t="shared" ref="MH91" si="634">MG91</f>
        <v>747805.405484866</v>
      </c>
      <c r="MI91" s="40">
        <f t="shared" ref="MI91" si="635">MH91</f>
        <v>747805.405484866</v>
      </c>
      <c r="MJ91" s="40">
        <f t="shared" ref="MJ91" si="636">MI91</f>
        <v>747805.405484866</v>
      </c>
      <c r="MK91" s="40">
        <f t="shared" ref="MK91" si="637">MJ91</f>
        <v>747805.405484866</v>
      </c>
      <c r="ML91" s="40"/>
      <c r="MM91" s="40"/>
      <c r="MN91" s="40"/>
    </row>
    <row r="92" spans="1:352" x14ac:dyDescent="0.2">
      <c r="A92" s="51" t="s">
        <v>36</v>
      </c>
      <c r="B92" s="40">
        <f t="shared" ref="B92:BA92" si="638">B90-B91</f>
        <v>1666351.7367967649</v>
      </c>
      <c r="C92" s="40">
        <f t="shared" si="638"/>
        <v>1462021.9272983761</v>
      </c>
      <c r="D92" s="40">
        <f t="shared" si="638"/>
        <v>1268207.4941267499</v>
      </c>
      <c r="E92" s="40">
        <f t="shared" si="638"/>
        <v>843061.58397158515</v>
      </c>
      <c r="F92" s="40">
        <f t="shared" si="638"/>
        <v>302517.72713135765</v>
      </c>
      <c r="G92" s="40">
        <f t="shared" si="638"/>
        <v>119987.39391736174</v>
      </c>
      <c r="H92" s="40">
        <f t="shared" si="638"/>
        <v>0</v>
      </c>
      <c r="I92" s="40">
        <f t="shared" si="638"/>
        <v>118704.43919921806</v>
      </c>
      <c r="J92" s="40">
        <f t="shared" si="638"/>
        <v>444378.91264577233</v>
      </c>
      <c r="K92" s="40">
        <f t="shared" si="638"/>
        <v>493178.13515377813</v>
      </c>
      <c r="L92" s="40">
        <f t="shared" si="638"/>
        <v>1415323.828963503</v>
      </c>
      <c r="M92" s="40">
        <f t="shared" si="638"/>
        <v>2020050.0593829055</v>
      </c>
      <c r="N92" s="40">
        <f t="shared" si="638"/>
        <v>1641696.2186739584</v>
      </c>
      <c r="O92" s="40">
        <f t="shared" si="638"/>
        <v>1446042.0800839914</v>
      </c>
      <c r="P92" s="40">
        <f t="shared" si="638"/>
        <v>1258305.3080774653</v>
      </c>
      <c r="Q92" s="40">
        <f t="shared" si="638"/>
        <v>838649.31992144627</v>
      </c>
      <c r="R92" s="40">
        <f t="shared" si="638"/>
        <v>299720.427474353</v>
      </c>
      <c r="S92" s="40">
        <f t="shared" si="638"/>
        <v>115371.26949121314</v>
      </c>
      <c r="T92" s="40">
        <f t="shared" si="638"/>
        <v>0</v>
      </c>
      <c r="U92" s="40">
        <f t="shared" si="638"/>
        <v>116124.66548838303</v>
      </c>
      <c r="V92" s="40">
        <f t="shared" si="638"/>
        <v>434989.67692649411</v>
      </c>
      <c r="W92" s="40">
        <f t="shared" si="638"/>
        <v>478338.20719470596</v>
      </c>
      <c r="X92" s="40">
        <f t="shared" si="638"/>
        <v>1359113.8304297472</v>
      </c>
      <c r="Y92" s="40">
        <f t="shared" si="638"/>
        <v>1943060.3994544586</v>
      </c>
      <c r="Z92" s="40">
        <f t="shared" si="638"/>
        <v>1583681.7101951628</v>
      </c>
      <c r="AA92" s="40">
        <f t="shared" si="638"/>
        <v>1435971.1441234406</v>
      </c>
      <c r="AB92" s="40">
        <f t="shared" si="638"/>
        <v>1256945.9281872725</v>
      </c>
      <c r="AC92" s="40">
        <f t="shared" si="638"/>
        <v>808026.11191200209</v>
      </c>
      <c r="AD92" s="40">
        <f t="shared" si="638"/>
        <v>288101.86572284764</v>
      </c>
      <c r="AE92" s="40">
        <f t="shared" si="638"/>
        <v>109772.12723120837</v>
      </c>
      <c r="AF92" s="40">
        <f t="shared" si="638"/>
        <v>0</v>
      </c>
      <c r="AG92" s="40">
        <f t="shared" si="638"/>
        <v>115626.5026328566</v>
      </c>
      <c r="AH92" s="40">
        <f t="shared" si="638"/>
        <v>429655.81360644172</v>
      </c>
      <c r="AI92" s="40">
        <f t="shared" si="638"/>
        <v>474375.5316081671</v>
      </c>
      <c r="AJ92" s="40">
        <f t="shared" si="638"/>
        <v>1340369.5919816936</v>
      </c>
      <c r="AK92" s="40">
        <f t="shared" si="638"/>
        <v>1907039.8854782414</v>
      </c>
      <c r="AL92" s="40">
        <f t="shared" si="638"/>
        <v>1535131.2348028508</v>
      </c>
      <c r="AM92" s="40">
        <f t="shared" si="638"/>
        <v>1358082.8730595431</v>
      </c>
      <c r="AN92" s="40">
        <f t="shared" si="638"/>
        <v>1182193.8208196994</v>
      </c>
      <c r="AO92" s="40">
        <f t="shared" si="638"/>
        <v>783845.90880171861</v>
      </c>
      <c r="AP92" s="40">
        <f t="shared" si="638"/>
        <v>278014.8883788127</v>
      </c>
      <c r="AQ92" s="40">
        <f t="shared" si="638"/>
        <v>106837.984053544</v>
      </c>
      <c r="AR92" s="40">
        <f t="shared" si="638"/>
        <v>0</v>
      </c>
      <c r="AS92" s="40">
        <f t="shared" si="638"/>
        <v>114439.61334854574</v>
      </c>
      <c r="AT92" s="40">
        <f t="shared" si="638"/>
        <v>423956.47284229705</v>
      </c>
      <c r="AU92" s="40">
        <f t="shared" si="638"/>
        <v>465318.01705340203</v>
      </c>
      <c r="AV92" s="40">
        <f t="shared" si="638"/>
        <v>1310473.2669997078</v>
      </c>
      <c r="AW92" s="40">
        <f t="shared" si="638"/>
        <v>1878985.4356856754</v>
      </c>
      <c r="AX92" s="40">
        <f t="shared" si="638"/>
        <v>1534235.7420824878</v>
      </c>
      <c r="AY92" s="40">
        <f t="shared" si="638"/>
        <v>1355951.272745945</v>
      </c>
      <c r="AZ92" s="40">
        <f t="shared" si="638"/>
        <v>1172678.1992901075</v>
      </c>
      <c r="BA92" s="40">
        <f t="shared" si="638"/>
        <v>773545.62601365929</v>
      </c>
      <c r="BB92" s="40">
        <f t="shared" ref="BB92:DM92" si="639">BB90-BB91</f>
        <v>270901.5225346362</v>
      </c>
      <c r="BC92" s="40">
        <f t="shared" si="639"/>
        <v>102922.6920326309</v>
      </c>
      <c r="BD92" s="40">
        <f t="shared" si="639"/>
        <v>0</v>
      </c>
      <c r="BE92" s="40">
        <f t="shared" si="639"/>
        <v>114504.57919141313</v>
      </c>
      <c r="BF92" s="40">
        <f t="shared" si="639"/>
        <v>422006.44269505295</v>
      </c>
      <c r="BG92" s="40">
        <f t="shared" si="639"/>
        <v>461798.04304674279</v>
      </c>
      <c r="BH92" s="40">
        <f t="shared" si="639"/>
        <v>1293225.594046081</v>
      </c>
      <c r="BI92" s="40">
        <f t="shared" si="639"/>
        <v>1854533.5714625586</v>
      </c>
      <c r="BJ92" s="40">
        <f t="shared" si="639"/>
        <v>1510926.6067753206</v>
      </c>
      <c r="BK92" s="40">
        <f t="shared" si="639"/>
        <v>1324264.5817851182</v>
      </c>
      <c r="BL92" s="40">
        <f t="shared" si="639"/>
        <v>1139550.5476024719</v>
      </c>
      <c r="BM92" s="40">
        <f t="shared" si="639"/>
        <v>750865.70895965456</v>
      </c>
      <c r="BN92" s="40">
        <f t="shared" si="639"/>
        <v>257753.49519301846</v>
      </c>
      <c r="BO92" s="40">
        <f t="shared" si="639"/>
        <v>98258.635620191926</v>
      </c>
      <c r="BP92" s="40">
        <f t="shared" si="639"/>
        <v>0</v>
      </c>
      <c r="BQ92" s="40">
        <f t="shared" si="639"/>
        <v>114242.99108805053</v>
      </c>
      <c r="BR92" s="40">
        <f t="shared" si="639"/>
        <v>418238.91975289874</v>
      </c>
      <c r="BS92" s="40">
        <f t="shared" si="639"/>
        <v>451805.33350552467</v>
      </c>
      <c r="BT92" s="40">
        <f t="shared" si="639"/>
        <v>1262350.0839194376</v>
      </c>
      <c r="BU92" s="40">
        <f t="shared" si="639"/>
        <v>1818412.2303955895</v>
      </c>
      <c r="BV92" s="40">
        <f t="shared" si="639"/>
        <v>1493200.1953444525</v>
      </c>
      <c r="BW92" s="40">
        <f t="shared" si="639"/>
        <v>1331593.0048124993</v>
      </c>
      <c r="BX92" s="40">
        <f t="shared" si="639"/>
        <v>1148322.6438571531</v>
      </c>
      <c r="BY92" s="40">
        <f t="shared" si="639"/>
        <v>734110.19307971629</v>
      </c>
      <c r="BZ92" s="40">
        <f t="shared" si="639"/>
        <v>251111.03861594782</v>
      </c>
      <c r="CA92" s="40">
        <f t="shared" si="639"/>
        <v>93725.249089579098</v>
      </c>
      <c r="CB92" s="40">
        <f t="shared" si="639"/>
        <v>0</v>
      </c>
      <c r="CC92" s="40">
        <f t="shared" si="639"/>
        <v>114630.44489486446</v>
      </c>
      <c r="CD92" s="40">
        <f t="shared" si="639"/>
        <v>415318.30574814091</v>
      </c>
      <c r="CE92" s="40">
        <f t="shared" si="639"/>
        <v>448153.13543485524</v>
      </c>
      <c r="CF92" s="40">
        <f t="shared" si="639"/>
        <v>1248613.1440597225</v>
      </c>
      <c r="CG92" s="40">
        <f t="shared" si="639"/>
        <v>1793883.6952127058</v>
      </c>
      <c r="CH92" s="40">
        <f t="shared" si="639"/>
        <v>1464054.4884122377</v>
      </c>
      <c r="CI92" s="40">
        <f t="shared" si="639"/>
        <v>1286205.5083883796</v>
      </c>
      <c r="CJ92" s="40">
        <f t="shared" si="639"/>
        <v>1108211.0484053532</v>
      </c>
      <c r="CK92" s="40">
        <f t="shared" si="639"/>
        <v>729916.38283827412</v>
      </c>
      <c r="CL92" s="40">
        <f t="shared" si="639"/>
        <v>249307.87769762077</v>
      </c>
      <c r="CM92" s="40">
        <f t="shared" si="639"/>
        <v>93384.515177984489</v>
      </c>
      <c r="CN92" s="40">
        <f t="shared" si="639"/>
        <v>0</v>
      </c>
      <c r="CO92" s="40">
        <f t="shared" si="639"/>
        <v>113329.60118191259</v>
      </c>
      <c r="CP92" s="40">
        <f t="shared" si="639"/>
        <v>407365.38805020112</v>
      </c>
      <c r="CQ92" s="40">
        <f t="shared" si="639"/>
        <v>440194.11714474042</v>
      </c>
      <c r="CR92" s="40">
        <f t="shared" si="639"/>
        <v>1232119.5948940008</v>
      </c>
      <c r="CS92" s="40">
        <f t="shared" si="639"/>
        <v>1770215.3657516134</v>
      </c>
      <c r="CT92" s="40">
        <f t="shared" si="639"/>
        <v>1444501.315304202</v>
      </c>
      <c r="CU92" s="40">
        <f t="shared" si="639"/>
        <v>1266420.3030129992</v>
      </c>
      <c r="CV92" s="40">
        <f t="shared" si="639"/>
        <v>1096483.5376033201</v>
      </c>
      <c r="CW92" s="40">
        <f t="shared" si="639"/>
        <v>722561.29838604445</v>
      </c>
      <c r="CX92" s="40">
        <f t="shared" si="639"/>
        <v>246214.40761418699</v>
      </c>
      <c r="CY92" s="40">
        <f t="shared" si="639"/>
        <v>92172.031998713384</v>
      </c>
      <c r="CZ92" s="40">
        <f t="shared" si="639"/>
        <v>0</v>
      </c>
      <c r="DA92" s="40">
        <f t="shared" si="639"/>
        <v>112502.7249735368</v>
      </c>
      <c r="DB92" s="40">
        <f t="shared" si="639"/>
        <v>406045.63729502435</v>
      </c>
      <c r="DC92" s="40">
        <f t="shared" si="639"/>
        <v>437033.45796138851</v>
      </c>
      <c r="DD92" s="40">
        <f t="shared" si="639"/>
        <v>1219002.7615570663</v>
      </c>
      <c r="DE92" s="40">
        <f t="shared" si="639"/>
        <v>1752118.2934726458</v>
      </c>
      <c r="DF92" s="40">
        <f t="shared" si="639"/>
        <v>1433987.4711573692</v>
      </c>
      <c r="DG92" s="40">
        <f t="shared" si="639"/>
        <v>1264239.206875389</v>
      </c>
      <c r="DH92" s="40">
        <f t="shared" si="639"/>
        <v>1089827.009755003</v>
      </c>
      <c r="DI92" s="40">
        <f t="shared" si="639"/>
        <v>716560.01639636816</v>
      </c>
      <c r="DJ92" s="40">
        <f t="shared" si="639"/>
        <v>244952.3327020728</v>
      </c>
      <c r="DK92" s="40">
        <f t="shared" si="639"/>
        <v>92799.150033314014</v>
      </c>
      <c r="DL92" s="40">
        <f t="shared" si="639"/>
        <v>0</v>
      </c>
      <c r="DM92" s="40">
        <f t="shared" si="639"/>
        <v>109944.79495598981</v>
      </c>
      <c r="DN92" s="40">
        <f t="shared" ref="DN92:FY92" si="640">DN90-DN91</f>
        <v>401418.7175074392</v>
      </c>
      <c r="DO92" s="40">
        <f t="shared" si="640"/>
        <v>433303.14906372549</v>
      </c>
      <c r="DP92" s="40">
        <f t="shared" si="640"/>
        <v>1200949.4515618528</v>
      </c>
      <c r="DQ92" s="40">
        <f t="shared" si="640"/>
        <v>1717198.0045285691</v>
      </c>
      <c r="DR92" s="40">
        <f t="shared" si="640"/>
        <v>1414232.1932262378</v>
      </c>
      <c r="DS92" s="40">
        <f t="shared" si="640"/>
        <v>1281628.8629077659</v>
      </c>
      <c r="DT92" s="40">
        <f t="shared" si="640"/>
        <v>1114988.5753660686</v>
      </c>
      <c r="DU92" s="40">
        <f t="shared" si="640"/>
        <v>713036.83772363339</v>
      </c>
      <c r="DV92" s="40">
        <f t="shared" si="640"/>
        <v>242848.43512673408</v>
      </c>
      <c r="DW92" s="40">
        <f t="shared" si="640"/>
        <v>90754.496420838288</v>
      </c>
      <c r="DX92" s="40">
        <f t="shared" si="640"/>
        <v>0</v>
      </c>
      <c r="DY92" s="40">
        <f t="shared" si="640"/>
        <v>108252.60595596803</v>
      </c>
      <c r="DZ92" s="40">
        <f t="shared" si="640"/>
        <v>396419.01194425684</v>
      </c>
      <c r="EA92" s="40">
        <f t="shared" si="640"/>
        <v>432216.36634688533</v>
      </c>
      <c r="EB92" s="40">
        <f t="shared" si="640"/>
        <v>1187815.8083725744</v>
      </c>
      <c r="EC92" s="40">
        <f t="shared" si="640"/>
        <v>1679505.4933118429</v>
      </c>
      <c r="ED92" s="40">
        <f t="shared" si="640"/>
        <v>1374700.3859687054</v>
      </c>
      <c r="EE92" s="40">
        <f t="shared" si="640"/>
        <v>1221228.1827386755</v>
      </c>
      <c r="EF92" s="40">
        <f t="shared" si="640"/>
        <v>1054367.5228178469</v>
      </c>
      <c r="EG92" s="40">
        <f t="shared" si="640"/>
        <v>697585.52192366682</v>
      </c>
      <c r="EH92" s="40">
        <f t="shared" si="640"/>
        <v>237072.12366167572</v>
      </c>
      <c r="EI92" s="40">
        <f t="shared" si="640"/>
        <v>88791.807148636784</v>
      </c>
      <c r="EJ92" s="40">
        <f t="shared" si="640"/>
        <v>0</v>
      </c>
      <c r="EK92" s="40">
        <f t="shared" si="640"/>
        <v>106701.34142638161</v>
      </c>
      <c r="EL92" s="40">
        <f t="shared" si="640"/>
        <v>389270.36131481291</v>
      </c>
      <c r="EM92" s="40">
        <f t="shared" si="640"/>
        <v>420774.6870112149</v>
      </c>
      <c r="EN92" s="40">
        <f t="shared" si="640"/>
        <v>1160853.5890021229</v>
      </c>
      <c r="EO92" s="40">
        <f t="shared" si="640"/>
        <v>1655019.3777379601</v>
      </c>
      <c r="EP92" s="40">
        <f t="shared" si="640"/>
        <v>1363558.9321688423</v>
      </c>
      <c r="EQ92" s="40">
        <f t="shared" si="640"/>
        <v>1203851.3412779532</v>
      </c>
      <c r="ER92" s="40">
        <f t="shared" si="640"/>
        <v>1032169.2377826833</v>
      </c>
      <c r="ES92" s="40">
        <f t="shared" si="640"/>
        <v>685942.14487624064</v>
      </c>
      <c r="ET92" s="40">
        <f t="shared" si="640"/>
        <v>234725.20386102179</v>
      </c>
      <c r="EU92" s="40">
        <f t="shared" si="640"/>
        <v>87566.552549393498</v>
      </c>
      <c r="EV92" s="40">
        <f t="shared" si="640"/>
        <v>0</v>
      </c>
      <c r="EW92" s="40">
        <f t="shared" si="640"/>
        <v>105400.93898022873</v>
      </c>
      <c r="EX92" s="40">
        <f t="shared" si="640"/>
        <v>383954.65234219434</v>
      </c>
      <c r="EY92" s="40">
        <f t="shared" si="640"/>
        <v>416437.94100317161</v>
      </c>
      <c r="EZ92" s="40">
        <f t="shared" si="640"/>
        <v>1152777.7374897921</v>
      </c>
      <c r="FA92" s="40">
        <f t="shared" si="640"/>
        <v>1646150.2501044376</v>
      </c>
      <c r="FB92" s="40">
        <f t="shared" si="640"/>
        <v>1350499.9874380459</v>
      </c>
      <c r="FC92" s="40">
        <f t="shared" si="640"/>
        <v>1177159.2047545607</v>
      </c>
      <c r="FD92" s="40">
        <f t="shared" si="640"/>
        <v>1008734.5647076491</v>
      </c>
      <c r="FE92" s="40">
        <f t="shared" si="640"/>
        <v>680646.85471015784</v>
      </c>
      <c r="FF92" s="40">
        <f t="shared" si="640"/>
        <v>234377.85742339084</v>
      </c>
      <c r="FG92" s="40">
        <f t="shared" si="640"/>
        <v>86243.262588852551</v>
      </c>
      <c r="FH92" s="40">
        <f t="shared" si="640"/>
        <v>0</v>
      </c>
      <c r="FI92" s="40">
        <f t="shared" si="640"/>
        <v>103765.37541083922</v>
      </c>
      <c r="FJ92" s="40">
        <f t="shared" si="640"/>
        <v>375668.95919249987</v>
      </c>
      <c r="FK92" s="40">
        <f t="shared" si="640"/>
        <v>406667.41003436886</v>
      </c>
      <c r="FL92" s="40">
        <f t="shared" si="640"/>
        <v>1134428.2332178457</v>
      </c>
      <c r="FM92" s="40">
        <f t="shared" si="640"/>
        <v>1629658.9692411907</v>
      </c>
      <c r="FN92" s="40">
        <f t="shared" si="640"/>
        <v>1349851.6826890931</v>
      </c>
      <c r="FO92" s="40">
        <f t="shared" si="640"/>
        <v>1195077.6565509744</v>
      </c>
      <c r="FP92" s="40">
        <f t="shared" si="640"/>
        <v>1023540.6425530938</v>
      </c>
      <c r="FQ92" s="40">
        <f t="shared" si="640"/>
        <v>668694.17191712651</v>
      </c>
      <c r="FR92" s="40">
        <f t="shared" si="640"/>
        <v>231762.63218524749</v>
      </c>
      <c r="FS92" s="40">
        <f t="shared" si="640"/>
        <v>84193.27764981857</v>
      </c>
      <c r="FT92" s="40">
        <f t="shared" si="640"/>
        <v>0</v>
      </c>
      <c r="FU92" s="40">
        <f t="shared" si="640"/>
        <v>103234.87528632348</v>
      </c>
      <c r="FV92" s="40">
        <f t="shared" si="640"/>
        <v>371436.3316305941</v>
      </c>
      <c r="FW92" s="40">
        <f t="shared" si="640"/>
        <v>399377.55327199539</v>
      </c>
      <c r="FX92" s="40">
        <f t="shared" si="640"/>
        <v>1118711.3244536815</v>
      </c>
      <c r="FY92" s="40">
        <f t="shared" si="640"/>
        <v>1614687.1230921075</v>
      </c>
      <c r="FZ92" s="40">
        <f t="shared" ref="FZ92:IK92" si="641">FZ90-FZ91</f>
        <v>1327867.1127998224</v>
      </c>
      <c r="GA92" s="40">
        <f t="shared" si="641"/>
        <v>1145028.1310958341</v>
      </c>
      <c r="GB92" s="40">
        <f t="shared" si="641"/>
        <v>971831.46002367337</v>
      </c>
      <c r="GC92" s="40">
        <f t="shared" si="641"/>
        <v>656781.98905048927</v>
      </c>
      <c r="GD92" s="40">
        <f t="shared" si="641"/>
        <v>226923.36650063063</v>
      </c>
      <c r="GE92" s="40">
        <f t="shared" si="641"/>
        <v>80665.637845015503</v>
      </c>
      <c r="GF92" s="40">
        <f t="shared" si="641"/>
        <v>0</v>
      </c>
      <c r="GG92" s="40">
        <f t="shared" si="641"/>
        <v>103459.93262553669</v>
      </c>
      <c r="GH92" s="40">
        <f t="shared" si="641"/>
        <v>368410.66846728313</v>
      </c>
      <c r="GI92" s="40">
        <f t="shared" si="641"/>
        <v>392337.02007008821</v>
      </c>
      <c r="GJ92" s="40">
        <f t="shared" si="641"/>
        <v>1098740.4827749636</v>
      </c>
      <c r="GK92" s="40">
        <f t="shared" si="641"/>
        <v>1588023.0604218999</v>
      </c>
      <c r="GL92" s="40">
        <f t="shared" si="641"/>
        <v>1303352.185739072</v>
      </c>
      <c r="GM92" s="40">
        <f t="shared" si="641"/>
        <v>1124581.2919415827</v>
      </c>
      <c r="GN92" s="40">
        <f t="shared" si="641"/>
        <v>954845.8731492738</v>
      </c>
      <c r="GO92" s="40">
        <f t="shared" si="641"/>
        <v>645240.67572969187</v>
      </c>
      <c r="GP92" s="40">
        <f t="shared" si="641"/>
        <v>222431.23971126915</v>
      </c>
      <c r="GQ92" s="40">
        <f t="shared" si="641"/>
        <v>78946.500630144146</v>
      </c>
      <c r="GR92" s="40">
        <f t="shared" si="641"/>
        <v>0</v>
      </c>
      <c r="GS92" s="40">
        <f t="shared" si="641"/>
        <v>102069.54681651632</v>
      </c>
      <c r="GT92" s="40">
        <f t="shared" si="641"/>
        <v>365618.08005147718</v>
      </c>
      <c r="GU92" s="40">
        <f t="shared" si="641"/>
        <v>389442.05038353649</v>
      </c>
      <c r="GV92" s="40">
        <f t="shared" si="641"/>
        <v>1083932.9456868595</v>
      </c>
      <c r="GW92" s="40">
        <f t="shared" si="641"/>
        <v>1571633.7516845609</v>
      </c>
      <c r="GX92" s="40">
        <f t="shared" si="641"/>
        <v>1295562.4706393257</v>
      </c>
      <c r="GY92" s="40">
        <f t="shared" si="641"/>
        <v>1114471.235307348</v>
      </c>
      <c r="GZ92" s="40">
        <f t="shared" si="641"/>
        <v>943632.16799721716</v>
      </c>
      <c r="HA92" s="40">
        <f t="shared" si="641"/>
        <v>638639.06730635779</v>
      </c>
      <c r="HB92" s="40">
        <f t="shared" si="641"/>
        <v>221209.43253477651</v>
      </c>
      <c r="HC92" s="40">
        <f t="shared" si="641"/>
        <v>77966.408740077401</v>
      </c>
      <c r="HD92" s="40">
        <f t="shared" si="641"/>
        <v>0</v>
      </c>
      <c r="HE92" s="40">
        <f t="shared" si="641"/>
        <v>100612.10975029261</v>
      </c>
      <c r="HF92" s="40">
        <f t="shared" si="641"/>
        <v>359540.75470728858</v>
      </c>
      <c r="HG92" s="40">
        <f t="shared" si="641"/>
        <v>381464.30599569797</v>
      </c>
      <c r="HH92" s="40">
        <f t="shared" si="641"/>
        <v>1066127.0220172312</v>
      </c>
      <c r="HI92" s="40">
        <f t="shared" si="641"/>
        <v>1552073.5056924634</v>
      </c>
      <c r="HJ92" s="40">
        <f t="shared" si="641"/>
        <v>1286837.8523435008</v>
      </c>
      <c r="HK92" s="40">
        <f t="shared" si="641"/>
        <v>1126388.8002310549</v>
      </c>
      <c r="HL92" s="40">
        <f t="shared" si="641"/>
        <v>957540.60702471645</v>
      </c>
      <c r="HM92" s="40">
        <f t="shared" si="641"/>
        <v>630891.96011779062</v>
      </c>
      <c r="HN92" s="40">
        <f t="shared" si="641"/>
        <v>220984.34243098297</v>
      </c>
      <c r="HO92" s="40">
        <f t="shared" si="641"/>
        <v>77345.855044170516</v>
      </c>
      <c r="HP92" s="40">
        <f t="shared" si="641"/>
        <v>0</v>
      </c>
      <c r="HQ92" s="40">
        <f t="shared" si="641"/>
        <v>98592.946003096411</v>
      </c>
      <c r="HR92" s="40">
        <f t="shared" si="641"/>
        <v>354288.78286478249</v>
      </c>
      <c r="HS92" s="40">
        <f t="shared" si="641"/>
        <v>376543.07024597842</v>
      </c>
      <c r="HT92" s="40">
        <f t="shared" si="641"/>
        <v>1047857.122823572</v>
      </c>
      <c r="HU92" s="40">
        <f t="shared" si="641"/>
        <v>1527070.0964641266</v>
      </c>
      <c r="HV92" s="40">
        <f t="shared" si="641"/>
        <v>1260874.8413109586</v>
      </c>
      <c r="HW92" s="40">
        <f t="shared" si="641"/>
        <v>1077883.0464108931</v>
      </c>
      <c r="HX92" s="40">
        <f t="shared" si="641"/>
        <v>914503.22506861272</v>
      </c>
      <c r="HY92" s="40">
        <f t="shared" si="641"/>
        <v>623923.40027929284</v>
      </c>
      <c r="HZ92" s="40">
        <f t="shared" si="641"/>
        <v>218083.97722310701</v>
      </c>
      <c r="IA92" s="40">
        <f t="shared" si="641"/>
        <v>76239.33088398329</v>
      </c>
      <c r="IB92" s="40">
        <f t="shared" si="641"/>
        <v>0</v>
      </c>
      <c r="IC92" s="40">
        <f t="shared" si="641"/>
        <v>96830.840295238886</v>
      </c>
      <c r="ID92" s="40">
        <f t="shared" si="641"/>
        <v>349316.59684586921</v>
      </c>
      <c r="IE92" s="40">
        <f t="shared" si="641"/>
        <v>370335.67034985032</v>
      </c>
      <c r="IF92" s="40">
        <f t="shared" si="641"/>
        <v>1035072.4585974121</v>
      </c>
      <c r="IG92" s="40">
        <f t="shared" si="641"/>
        <v>1498367.3203560961</v>
      </c>
      <c r="IH92" s="40">
        <f t="shared" si="641"/>
        <v>1220928.0029154993</v>
      </c>
      <c r="II92" s="40">
        <f t="shared" si="641"/>
        <v>1039301.9505319521</v>
      </c>
      <c r="IJ92" s="40">
        <f t="shared" si="641"/>
        <v>877920.21226536273</v>
      </c>
      <c r="IK92" s="40">
        <f t="shared" si="641"/>
        <v>603153.80363723962</v>
      </c>
      <c r="IL92" s="40">
        <f t="shared" ref="IL92:KW92" si="642">IL90-IL91</f>
        <v>209525.38835672045</v>
      </c>
      <c r="IM92" s="40">
        <f t="shared" si="642"/>
        <v>73046.503281310084</v>
      </c>
      <c r="IN92" s="40">
        <f t="shared" si="642"/>
        <v>0</v>
      </c>
      <c r="IO92" s="40">
        <f t="shared" si="642"/>
        <v>94411.722713616095</v>
      </c>
      <c r="IP92" s="40">
        <f t="shared" si="642"/>
        <v>342788.90126307402</v>
      </c>
      <c r="IQ92" s="40">
        <f t="shared" si="642"/>
        <v>356940.08588497969</v>
      </c>
      <c r="IR92" s="40">
        <f t="shared" si="642"/>
        <v>998003.1107500128</v>
      </c>
      <c r="IS92" s="40">
        <f t="shared" si="642"/>
        <v>1476907.0196824274</v>
      </c>
      <c r="IT92" s="40">
        <f t="shared" si="642"/>
        <v>1225959.9553637486</v>
      </c>
      <c r="IU92" s="40">
        <f t="shared" si="642"/>
        <v>1043601.0278647192</v>
      </c>
      <c r="IV92" s="40">
        <f t="shared" si="642"/>
        <v>880589.77178719605</v>
      </c>
      <c r="IW92" s="40">
        <f t="shared" si="642"/>
        <v>604579.62355913769</v>
      </c>
      <c r="IX92" s="40">
        <f t="shared" si="642"/>
        <v>210253.79758907447</v>
      </c>
      <c r="IY92" s="40">
        <f t="shared" si="642"/>
        <v>73212.18664939946</v>
      </c>
      <c r="IZ92" s="40">
        <f t="shared" si="642"/>
        <v>0</v>
      </c>
      <c r="JA92" s="40">
        <f t="shared" si="642"/>
        <v>94001.644796168199</v>
      </c>
      <c r="JB92" s="40">
        <f t="shared" si="642"/>
        <v>340447.5240087054</v>
      </c>
      <c r="JC92" s="40">
        <f t="shared" si="642"/>
        <v>357916.38706574391</v>
      </c>
      <c r="JD92" s="40">
        <f t="shared" si="642"/>
        <v>1004591.5837405097</v>
      </c>
      <c r="JE92" s="40">
        <f t="shared" si="642"/>
        <v>1467830.9596392098</v>
      </c>
      <c r="JF92" s="40">
        <f t="shared" si="642"/>
        <v>1203500.7694062889</v>
      </c>
      <c r="JG92" s="40">
        <f t="shared" si="642"/>
        <v>1046354.8003886152</v>
      </c>
      <c r="JH92" s="40">
        <f t="shared" si="642"/>
        <v>890304.51517000829</v>
      </c>
      <c r="JI92" s="40">
        <f t="shared" si="642"/>
        <v>592135.39272001374</v>
      </c>
      <c r="JJ92" s="40">
        <f t="shared" si="642"/>
        <v>205828.31786499079</v>
      </c>
      <c r="JK92" s="40">
        <f t="shared" si="642"/>
        <v>71658.042093991768</v>
      </c>
      <c r="JL92" s="40">
        <f t="shared" si="642"/>
        <v>0</v>
      </c>
      <c r="JM92" s="40">
        <f t="shared" si="642"/>
        <v>92567.057492348365</v>
      </c>
      <c r="JN92" s="40">
        <f t="shared" si="642"/>
        <v>336278.61173740833</v>
      </c>
      <c r="JO92" s="40">
        <f t="shared" si="642"/>
        <v>350375.87358909787</v>
      </c>
      <c r="JP92" s="40">
        <f t="shared" si="642"/>
        <v>978362.84258555586</v>
      </c>
      <c r="JQ92" s="40">
        <f t="shared" si="642"/>
        <v>1436930.1334200655</v>
      </c>
      <c r="JR92" s="40">
        <f t="shared" si="642"/>
        <v>1180994.6427036887</v>
      </c>
      <c r="JS92" s="40">
        <f t="shared" si="642"/>
        <v>1004265.5039084461</v>
      </c>
      <c r="JT92" s="40">
        <f t="shared" si="642"/>
        <v>848030.21460704622</v>
      </c>
      <c r="JU92" s="40">
        <f t="shared" si="642"/>
        <v>584139.75568547077</v>
      </c>
      <c r="JV92" s="40">
        <f t="shared" si="642"/>
        <v>201360.53239112045</v>
      </c>
      <c r="JW92" s="40">
        <f t="shared" si="642"/>
        <v>69066.244826381328</v>
      </c>
      <c r="JX92" s="40">
        <f t="shared" si="642"/>
        <v>0</v>
      </c>
      <c r="JY92" s="40">
        <f t="shared" si="642"/>
        <v>91306.109203547472</v>
      </c>
      <c r="JZ92" s="40">
        <f t="shared" si="642"/>
        <v>330439.52173200296</v>
      </c>
      <c r="KA92" s="40">
        <f t="shared" si="642"/>
        <v>344197.15857963148</v>
      </c>
      <c r="KB92" s="40">
        <f t="shared" si="642"/>
        <v>963672.36282377318</v>
      </c>
      <c r="KC92" s="40">
        <f t="shared" si="642"/>
        <v>1417816.1243647186</v>
      </c>
      <c r="KD92" s="40">
        <f t="shared" si="642"/>
        <v>1165533.4051872066</v>
      </c>
      <c r="KE92" s="40">
        <f t="shared" si="642"/>
        <v>988284.78429907979</v>
      </c>
      <c r="KF92" s="40">
        <f t="shared" si="642"/>
        <v>835334.86124903592</v>
      </c>
      <c r="KG92" s="40">
        <f t="shared" si="642"/>
        <v>576602.94208013476</v>
      </c>
      <c r="KH92" s="40">
        <f t="shared" si="642"/>
        <v>199034.58209612139</v>
      </c>
      <c r="KI92" s="40">
        <f t="shared" si="642"/>
        <v>68761.993816186208</v>
      </c>
      <c r="KJ92" s="40">
        <f t="shared" si="642"/>
        <v>0</v>
      </c>
      <c r="KK92" s="40">
        <f t="shared" si="642"/>
        <v>89739.085961516132</v>
      </c>
      <c r="KL92" s="40">
        <f t="shared" si="642"/>
        <v>325869.43621027237</v>
      </c>
      <c r="KM92" s="40">
        <f t="shared" si="642"/>
        <v>339806.22189134872</v>
      </c>
      <c r="KN92" s="40">
        <f t="shared" si="642"/>
        <v>953103.40428885981</v>
      </c>
      <c r="KO92" s="40">
        <f t="shared" si="642"/>
        <v>1402993.719365658</v>
      </c>
      <c r="KP92" s="40">
        <f t="shared" si="642"/>
        <v>1148804.1580880098</v>
      </c>
      <c r="KQ92" s="40">
        <f t="shared" si="642"/>
        <v>969832.47875162598</v>
      </c>
      <c r="KR92" s="40">
        <f t="shared" si="642"/>
        <v>822046.68317352596</v>
      </c>
      <c r="KS92" s="40">
        <f t="shared" si="642"/>
        <v>568441.09380928997</v>
      </c>
      <c r="KT92" s="40">
        <f t="shared" si="642"/>
        <v>195316.32371635654</v>
      </c>
      <c r="KU92" s="40">
        <f t="shared" si="642"/>
        <v>67771.382831417373</v>
      </c>
      <c r="KV92" s="40">
        <f t="shared" si="642"/>
        <v>0</v>
      </c>
      <c r="KW92" s="40">
        <f t="shared" si="642"/>
        <v>89498.196176405065</v>
      </c>
      <c r="KX92" s="40">
        <f t="shared" ref="KX92:MK92" si="643">KX90-KX91</f>
        <v>323438.62496213883</v>
      </c>
      <c r="KY92" s="40">
        <f t="shared" si="643"/>
        <v>337364.06790553464</v>
      </c>
      <c r="KZ92" s="40">
        <f t="shared" si="643"/>
        <v>944959.00075043121</v>
      </c>
      <c r="LA92" s="40">
        <f t="shared" si="643"/>
        <v>1388447.1762013864</v>
      </c>
      <c r="LB92" s="40">
        <f t="shared" si="643"/>
        <v>1137712.2620063247</v>
      </c>
      <c r="LC92" s="40">
        <f t="shared" si="643"/>
        <v>979643.89345523051</v>
      </c>
      <c r="LD92" s="40">
        <f t="shared" si="643"/>
        <v>834051.98329198768</v>
      </c>
      <c r="LE92" s="40">
        <f t="shared" si="643"/>
        <v>558954.0665999538</v>
      </c>
      <c r="LF92" s="40">
        <f t="shared" si="643"/>
        <v>192145.67875013885</v>
      </c>
      <c r="LG92" s="40">
        <f t="shared" si="643"/>
        <v>66682.974838098511</v>
      </c>
      <c r="LH92" s="40">
        <f t="shared" si="643"/>
        <v>0</v>
      </c>
      <c r="LI92" s="40">
        <f t="shared" si="643"/>
        <v>87360.030794558115</v>
      </c>
      <c r="LJ92" s="40">
        <f t="shared" si="643"/>
        <v>316958.1985972923</v>
      </c>
      <c r="LK92" s="40">
        <f t="shared" si="643"/>
        <v>330429.89756832889</v>
      </c>
      <c r="LL92" s="40">
        <f t="shared" si="643"/>
        <v>926287.64891807095</v>
      </c>
      <c r="LM92" s="40">
        <f t="shared" si="643"/>
        <v>1371122.4396595014</v>
      </c>
      <c r="LN92" s="40">
        <f t="shared" si="643"/>
        <v>1128027.1194480616</v>
      </c>
      <c r="LO92" s="40">
        <f t="shared" si="643"/>
        <v>947117.26346701651</v>
      </c>
      <c r="LP92" s="40">
        <f t="shared" si="643"/>
        <v>796428.78164813516</v>
      </c>
      <c r="LQ92" s="40">
        <f t="shared" si="643"/>
        <v>550532.26947087108</v>
      </c>
      <c r="LR92" s="40">
        <f t="shared" si="643"/>
        <v>189995.25609984563</v>
      </c>
      <c r="LS92" s="40">
        <f t="shared" si="643"/>
        <v>65804.128696136293</v>
      </c>
      <c r="LT92" s="40">
        <f t="shared" si="643"/>
        <v>0</v>
      </c>
      <c r="LU92" s="40">
        <f t="shared" si="643"/>
        <v>86090.243093827972</v>
      </c>
      <c r="LV92" s="40">
        <f t="shared" si="643"/>
        <v>312925.83916617406</v>
      </c>
      <c r="LW92" s="40">
        <f t="shared" si="643"/>
        <v>326408.37975122931</v>
      </c>
      <c r="LX92" s="40">
        <f t="shared" si="643"/>
        <v>916095.4447092124</v>
      </c>
      <c r="LY92" s="40">
        <f t="shared" si="643"/>
        <v>1360538.7314905846</v>
      </c>
      <c r="LZ92" s="40">
        <f t="shared" si="643"/>
        <v>1117890.7801851812</v>
      </c>
      <c r="MA92" s="40">
        <f t="shared" si="643"/>
        <v>930231.80136580637</v>
      </c>
      <c r="MB92" s="40">
        <f t="shared" si="643"/>
        <v>778418.69802309235</v>
      </c>
      <c r="MC92" s="40">
        <f t="shared" si="643"/>
        <v>537953.38255715917</v>
      </c>
      <c r="MD92" s="40">
        <f t="shared" si="643"/>
        <v>185327.87102045189</v>
      </c>
      <c r="ME92" s="40">
        <f t="shared" si="643"/>
        <v>64756.849258696893</v>
      </c>
      <c r="MF92" s="40">
        <f t="shared" si="643"/>
        <v>0</v>
      </c>
      <c r="MG92" s="40">
        <f t="shared" si="643"/>
        <v>84707.131998299621</v>
      </c>
      <c r="MH92" s="40">
        <f t="shared" si="643"/>
        <v>309124.55718552566</v>
      </c>
      <c r="MI92" s="40">
        <f t="shared" si="643"/>
        <v>321704.38523873209</v>
      </c>
      <c r="MJ92" s="40">
        <f t="shared" si="643"/>
        <v>901927.72860044416</v>
      </c>
      <c r="MK92" s="40">
        <f t="shared" si="643"/>
        <v>1346814.6407623137</v>
      </c>
      <c r="ML92" s="40"/>
      <c r="MM92" s="40"/>
      <c r="MN92" s="40"/>
    </row>
    <row r="93" spans="1:352" s="56" customFormat="1" ht="13.5" thickBot="1" x14ac:dyDescent="0.25">
      <c r="A93" s="52" t="s">
        <v>37</v>
      </c>
      <c r="B93" s="54">
        <f>'F22 Data'!B21+'F22 Data'!B25</f>
        <v>2279</v>
      </c>
      <c r="C93" s="54">
        <f>'F22 Data'!C21+'F22 Data'!C25</f>
        <v>2280</v>
      </c>
      <c r="D93" s="54">
        <f>'F22 Data'!D21+'F22 Data'!D25</f>
        <v>2279</v>
      </c>
      <c r="E93" s="54">
        <f>'F22 Data'!E21+'F22 Data'!E25</f>
        <v>2271</v>
      </c>
      <c r="F93" s="54">
        <f>'F22 Data'!F21+'F22 Data'!F25</f>
        <v>2268</v>
      </c>
      <c r="G93" s="54">
        <f>'F22 Data'!G21+'F22 Data'!G25</f>
        <v>2259</v>
      </c>
      <c r="H93" s="54">
        <f>'F22 Data'!H21+'F22 Data'!H25</f>
        <v>2257</v>
      </c>
      <c r="I93" s="54">
        <f>'F22 Data'!I21+'F22 Data'!I25</f>
        <v>2255</v>
      </c>
      <c r="J93" s="54">
        <f>'F22 Data'!J21+'F22 Data'!J25</f>
        <v>2254</v>
      </c>
      <c r="K93" s="54">
        <f>'F22 Data'!K21+'F22 Data'!K25</f>
        <v>2252</v>
      </c>
      <c r="L93" s="54">
        <f>'F22 Data'!L21+'F22 Data'!L25</f>
        <v>2250</v>
      </c>
      <c r="M93" s="54">
        <f>'F22 Data'!M21+'F22 Data'!M25</f>
        <v>2256</v>
      </c>
      <c r="N93" s="54">
        <f>'F22 Data'!N21+'F22 Data'!N25</f>
        <v>2258</v>
      </c>
      <c r="O93" s="54">
        <f>'F22 Data'!O21+'F22 Data'!O25</f>
        <v>2259</v>
      </c>
      <c r="P93" s="54">
        <f>'F22 Data'!P21+'F22 Data'!P25</f>
        <v>2259</v>
      </c>
      <c r="Q93" s="54">
        <f>'F22 Data'!Q21+'F22 Data'!Q25</f>
        <v>2251</v>
      </c>
      <c r="R93" s="54">
        <f>'F22 Data'!R21+'F22 Data'!R25</f>
        <v>2249</v>
      </c>
      <c r="S93" s="54">
        <f>'F22 Data'!S21+'F22 Data'!S25</f>
        <v>2239</v>
      </c>
      <c r="T93" s="54">
        <f>'F22 Data'!T21+'F22 Data'!T25</f>
        <v>2238</v>
      </c>
      <c r="U93" s="54">
        <f>'F22 Data'!U21+'F22 Data'!U25</f>
        <v>2236</v>
      </c>
      <c r="V93" s="54">
        <f>'F22 Data'!V21+'F22 Data'!V25</f>
        <v>2235</v>
      </c>
      <c r="W93" s="54">
        <f>'F22 Data'!W21+'F22 Data'!W25</f>
        <v>2233</v>
      </c>
      <c r="X93" s="54">
        <f>'F22 Data'!X21+'F22 Data'!X25</f>
        <v>2232</v>
      </c>
      <c r="Y93" s="54">
        <f>'F22 Data'!Y21+'F22 Data'!Y25</f>
        <v>2237</v>
      </c>
      <c r="Z93" s="54">
        <f>'F22 Data'!Z21+'F22 Data'!Z25</f>
        <v>2240</v>
      </c>
      <c r="AA93" s="54">
        <f>'F22 Data'!AA21+'F22 Data'!AA25</f>
        <v>2241</v>
      </c>
      <c r="AB93" s="54">
        <f>'F22 Data'!AB21+'F22 Data'!AB25</f>
        <v>2241</v>
      </c>
      <c r="AC93" s="54">
        <f>'F22 Data'!AC21+'F22 Data'!AC25</f>
        <v>2233</v>
      </c>
      <c r="AD93" s="54">
        <f>'F22 Data'!AD21+'F22 Data'!AD25</f>
        <v>2231</v>
      </c>
      <c r="AE93" s="54">
        <f>'F22 Data'!AE21+'F22 Data'!AE25</f>
        <v>2221</v>
      </c>
      <c r="AF93" s="54">
        <f>'F22 Data'!AF21+'F22 Data'!AF25</f>
        <v>2220</v>
      </c>
      <c r="AG93" s="54">
        <f>'F22 Data'!AG21+'F22 Data'!AG25</f>
        <v>2219</v>
      </c>
      <c r="AH93" s="54">
        <f>'F22 Data'!AH21+'F22 Data'!AH25</f>
        <v>2217</v>
      </c>
      <c r="AI93" s="54">
        <f>'F22 Data'!AI21+'F22 Data'!AI25</f>
        <v>2216</v>
      </c>
      <c r="AJ93" s="54">
        <f>'F22 Data'!AJ21+'F22 Data'!AJ25</f>
        <v>2214</v>
      </c>
      <c r="AK93" s="54">
        <f>'F22 Data'!AK21+'F22 Data'!AK25</f>
        <v>2220</v>
      </c>
      <c r="AL93" s="54">
        <f>'F22 Data'!AL21+'F22 Data'!AL25</f>
        <v>2223</v>
      </c>
      <c r="AM93" s="54">
        <f>'F22 Data'!AM21+'F22 Data'!AM25</f>
        <v>2223</v>
      </c>
      <c r="AN93" s="54">
        <f>'F22 Data'!AN21+'F22 Data'!AN25</f>
        <v>2223</v>
      </c>
      <c r="AO93" s="54">
        <f>'F22 Data'!AO21+'F22 Data'!AO25</f>
        <v>2216</v>
      </c>
      <c r="AP93" s="54">
        <f>'F22 Data'!AP21+'F22 Data'!AP25</f>
        <v>2213</v>
      </c>
      <c r="AQ93" s="54">
        <f>'F22 Data'!AQ21+'F22 Data'!AQ25</f>
        <v>2204</v>
      </c>
      <c r="AR93" s="54">
        <f>'F22 Data'!AR21+'F22 Data'!AR25</f>
        <v>2203</v>
      </c>
      <c r="AS93" s="54">
        <f>'F22 Data'!AS21+'F22 Data'!AS25</f>
        <v>2201</v>
      </c>
      <c r="AT93" s="54">
        <f>'F22 Data'!AT21+'F22 Data'!AT25</f>
        <v>2200</v>
      </c>
      <c r="AU93" s="54">
        <f>'F22 Data'!AU21+'F22 Data'!AU25</f>
        <v>2198</v>
      </c>
      <c r="AV93" s="54">
        <f>'F22 Data'!AV21+'F22 Data'!AV25</f>
        <v>2197</v>
      </c>
      <c r="AW93" s="54">
        <f>'F22 Data'!AW21+'F22 Data'!AW25</f>
        <v>2203</v>
      </c>
      <c r="AX93" s="54">
        <f>'F22 Data'!AX21+'F22 Data'!AX25</f>
        <v>2205</v>
      </c>
      <c r="AY93" s="54">
        <f>'F22 Data'!AY21+'F22 Data'!AY25</f>
        <v>2206</v>
      </c>
      <c r="AZ93" s="54">
        <f>'F22 Data'!AZ21+'F22 Data'!AZ25</f>
        <v>2206</v>
      </c>
      <c r="BA93" s="54">
        <f>'F22 Data'!BA21+'F22 Data'!BA25</f>
        <v>2199</v>
      </c>
      <c r="BB93" s="54">
        <f>'F22 Data'!BB21+'F22 Data'!BB25</f>
        <v>2196</v>
      </c>
      <c r="BC93" s="54">
        <f>'F22 Data'!BC21+'F22 Data'!BC25</f>
        <v>2187</v>
      </c>
      <c r="BD93" s="54">
        <f>'F22 Data'!BD21+'F22 Data'!BD25</f>
        <v>2185</v>
      </c>
      <c r="BE93" s="54">
        <f>'F22 Data'!BE21+'F22 Data'!BE25</f>
        <v>2184</v>
      </c>
      <c r="BF93" s="54">
        <f>'F22 Data'!BF21+'F22 Data'!BF25</f>
        <v>2182</v>
      </c>
      <c r="BG93" s="54">
        <f>'F22 Data'!BG21+'F22 Data'!BG25</f>
        <v>2181</v>
      </c>
      <c r="BH93" s="54">
        <f>'F22 Data'!BH21+'F22 Data'!BH25</f>
        <v>2180</v>
      </c>
      <c r="BI93" s="54">
        <f>'F22 Data'!BI21+'F22 Data'!BI25</f>
        <v>2185</v>
      </c>
      <c r="BJ93" s="54">
        <f>'F22 Data'!BJ21+'F22 Data'!BJ25</f>
        <v>2188</v>
      </c>
      <c r="BK93" s="54">
        <f>'F22 Data'!BK21+'F22 Data'!BK25</f>
        <v>2189</v>
      </c>
      <c r="BL93" s="54">
        <f>'F22 Data'!BL21+'F22 Data'!BL25</f>
        <v>2189</v>
      </c>
      <c r="BM93" s="54">
        <f>'F22 Data'!BM21+'F22 Data'!BM25</f>
        <v>2181</v>
      </c>
      <c r="BN93" s="54">
        <f>'F22 Data'!BN21+'F22 Data'!BN25</f>
        <v>2179</v>
      </c>
      <c r="BO93" s="54">
        <f>'F22 Data'!BO21+'F22 Data'!BO25</f>
        <v>2170</v>
      </c>
      <c r="BP93" s="54">
        <f>'F22 Data'!BP21+'F22 Data'!BP25</f>
        <v>2168</v>
      </c>
      <c r="BQ93" s="54">
        <f>'F22 Data'!BQ21+'F22 Data'!BQ25</f>
        <v>2167</v>
      </c>
      <c r="BR93" s="54">
        <f>'F22 Data'!BR21+'F22 Data'!BR25</f>
        <v>2165</v>
      </c>
      <c r="BS93" s="54">
        <f>'F22 Data'!BS21+'F22 Data'!BS25</f>
        <v>2164</v>
      </c>
      <c r="BT93" s="54">
        <f>'F22 Data'!BT21+'F22 Data'!BT25</f>
        <v>2162</v>
      </c>
      <c r="BU93" s="54">
        <f>'F22 Data'!BU21+'F22 Data'!BU25</f>
        <v>2168</v>
      </c>
      <c r="BV93" s="54">
        <f>'F22 Data'!BV21+'F22 Data'!BV25</f>
        <v>2171</v>
      </c>
      <c r="BW93" s="54">
        <f>'F22 Data'!BW21+'F22 Data'!BW25</f>
        <v>2172</v>
      </c>
      <c r="BX93" s="54">
        <f>'F22 Data'!BX21+'F22 Data'!BX25</f>
        <v>2172</v>
      </c>
      <c r="BY93" s="54">
        <f>'F22 Data'!BY21+'F22 Data'!BY25</f>
        <v>2164</v>
      </c>
      <c r="BZ93" s="54">
        <f>'F22 Data'!BZ21+'F22 Data'!BZ25</f>
        <v>2161</v>
      </c>
      <c r="CA93" s="54">
        <f>'F22 Data'!CA21+'F22 Data'!CA25</f>
        <v>2152</v>
      </c>
      <c r="CB93" s="54">
        <f>'F22 Data'!CB21+'F22 Data'!CB25</f>
        <v>2151</v>
      </c>
      <c r="CC93" s="54">
        <f>'F22 Data'!CC21+'F22 Data'!CC25</f>
        <v>2150</v>
      </c>
      <c r="CD93" s="54">
        <f>'F22 Data'!CD21+'F22 Data'!CD25</f>
        <v>2148</v>
      </c>
      <c r="CE93" s="54">
        <f>'F22 Data'!CE21+'F22 Data'!CE25</f>
        <v>2147</v>
      </c>
      <c r="CF93" s="54">
        <f>'F22 Data'!CF21+'F22 Data'!CF25</f>
        <v>2145</v>
      </c>
      <c r="CG93" s="54">
        <f>'F22 Data'!CG21+'F22 Data'!CG25</f>
        <v>2151</v>
      </c>
      <c r="CH93" s="54">
        <f>'F22 Data'!CH21+'F22 Data'!CH25</f>
        <v>2154</v>
      </c>
      <c r="CI93" s="54">
        <f>'F22 Data'!CI21+'F22 Data'!CI25</f>
        <v>2154</v>
      </c>
      <c r="CJ93" s="54">
        <f>'F22 Data'!CJ21+'F22 Data'!CJ25</f>
        <v>2155</v>
      </c>
      <c r="CK93" s="54">
        <f>'F22 Data'!CK21+'F22 Data'!CK25</f>
        <v>2147</v>
      </c>
      <c r="CL93" s="54">
        <f>'F22 Data'!CL21+'F22 Data'!CL25</f>
        <v>2144</v>
      </c>
      <c r="CM93" s="54">
        <f>'F22 Data'!CM21+'F22 Data'!CM25</f>
        <v>2135</v>
      </c>
      <c r="CN93" s="54">
        <f>'F22 Data'!CN21+'F22 Data'!CN25</f>
        <v>2134</v>
      </c>
      <c r="CO93" s="54">
        <f>'F22 Data'!CO21+'F22 Data'!CO25</f>
        <v>2132</v>
      </c>
      <c r="CP93" s="54">
        <f>'F22 Data'!CP21+'F22 Data'!CP25</f>
        <v>2131</v>
      </c>
      <c r="CQ93" s="54">
        <f>'F22 Data'!CQ21+'F22 Data'!CQ25</f>
        <v>2129</v>
      </c>
      <c r="CR93" s="54">
        <f>'F22 Data'!CR21+'F22 Data'!CR25</f>
        <v>2128</v>
      </c>
      <c r="CS93" s="54">
        <f>'F22 Data'!CS21+'F22 Data'!CS25</f>
        <v>2134</v>
      </c>
      <c r="CT93" s="54">
        <f>'F22 Data'!CT21+'F22 Data'!CT25</f>
        <v>2136</v>
      </c>
      <c r="CU93" s="54">
        <f>'F22 Data'!CU21+'F22 Data'!CU25</f>
        <v>2137</v>
      </c>
      <c r="CV93" s="54">
        <f>'F22 Data'!CV21+'F22 Data'!CV25</f>
        <v>2137</v>
      </c>
      <c r="CW93" s="54">
        <f>'F22 Data'!CW21+'F22 Data'!CW25</f>
        <v>2130</v>
      </c>
      <c r="CX93" s="54">
        <f>'F22 Data'!CX21+'F22 Data'!CX25</f>
        <v>2127</v>
      </c>
      <c r="CY93" s="54">
        <f>'F22 Data'!CY21+'F22 Data'!CY25</f>
        <v>2118</v>
      </c>
      <c r="CZ93" s="54">
        <f>'F22 Data'!CZ21+'F22 Data'!CZ25</f>
        <v>2117</v>
      </c>
      <c r="DA93" s="54">
        <f>'F22 Data'!DA21+'F22 Data'!DA25</f>
        <v>2115</v>
      </c>
      <c r="DB93" s="54">
        <f>'F22 Data'!DB21+'F22 Data'!DB25</f>
        <v>2114</v>
      </c>
      <c r="DC93" s="54">
        <f>'F22 Data'!DC21+'F22 Data'!DC25</f>
        <v>2112</v>
      </c>
      <c r="DD93" s="54">
        <f>'F22 Data'!DD21+'F22 Data'!DD25</f>
        <v>2111</v>
      </c>
      <c r="DE93" s="54">
        <f>'F22 Data'!DE21+'F22 Data'!DE25</f>
        <v>2117</v>
      </c>
      <c r="DF93" s="54">
        <f>'F22 Data'!DF21+'F22 Data'!DF25</f>
        <v>2119</v>
      </c>
      <c r="DG93" s="54">
        <f>'F22 Data'!DG21+'F22 Data'!DG25</f>
        <v>2120</v>
      </c>
      <c r="DH93" s="54">
        <f>'F22 Data'!DH21+'F22 Data'!DH25</f>
        <v>2120</v>
      </c>
      <c r="DI93" s="54">
        <f>'F22 Data'!DI21+'F22 Data'!DI25</f>
        <v>2113</v>
      </c>
      <c r="DJ93" s="54">
        <f>'F22 Data'!DJ21+'F22 Data'!DJ25</f>
        <v>2110</v>
      </c>
      <c r="DK93" s="54">
        <f>'F22 Data'!DK21+'F22 Data'!DK25</f>
        <v>2101</v>
      </c>
      <c r="DL93" s="54">
        <f>'F22 Data'!DL21+'F22 Data'!DL25</f>
        <v>2099</v>
      </c>
      <c r="DM93" s="54">
        <f>'F22 Data'!DM21+'F22 Data'!DM25</f>
        <v>2098</v>
      </c>
      <c r="DN93" s="54">
        <f>'F22 Data'!DN21+'F22 Data'!DN25</f>
        <v>2097</v>
      </c>
      <c r="DO93" s="54">
        <f>'F22 Data'!DO21+'F22 Data'!DO25</f>
        <v>2095</v>
      </c>
      <c r="DP93" s="54">
        <f>'F22 Data'!DP21+'F22 Data'!DP25</f>
        <v>2094</v>
      </c>
      <c r="DQ93" s="54">
        <f>'F22 Data'!DQ21+'F22 Data'!DQ25</f>
        <v>2099</v>
      </c>
      <c r="DR93" s="54">
        <f>'F22 Data'!DR21+'F22 Data'!DR25</f>
        <v>2102</v>
      </c>
      <c r="DS93" s="54">
        <f>'F22 Data'!DS21+'F22 Data'!DS25</f>
        <v>2103</v>
      </c>
      <c r="DT93" s="54">
        <f>'F22 Data'!DT21+'F22 Data'!DT25</f>
        <v>2103</v>
      </c>
      <c r="DU93" s="54">
        <f>'F22 Data'!DU21+'F22 Data'!DU25</f>
        <v>2095</v>
      </c>
      <c r="DV93" s="54">
        <f>'F22 Data'!DV21+'F22 Data'!DV25</f>
        <v>2093</v>
      </c>
      <c r="DW93" s="54">
        <f>'F22 Data'!DW21+'F22 Data'!DW25</f>
        <v>2084</v>
      </c>
      <c r="DX93" s="54">
        <f>'F22 Data'!DX21+'F22 Data'!DX25</f>
        <v>2082</v>
      </c>
      <c r="DY93" s="54">
        <f>'F22 Data'!DY21+'F22 Data'!DY25</f>
        <v>2081</v>
      </c>
      <c r="DZ93" s="54">
        <f>'F22 Data'!DZ21+'F22 Data'!DZ25</f>
        <v>2079</v>
      </c>
      <c r="EA93" s="54">
        <f>'F22 Data'!EA21+'F22 Data'!EA25</f>
        <v>2078</v>
      </c>
      <c r="EB93" s="54">
        <f>'F22 Data'!EB21+'F22 Data'!EB25</f>
        <v>2076</v>
      </c>
      <c r="EC93" s="54">
        <f>'F22 Data'!EC21+'F22 Data'!EC25</f>
        <v>2082</v>
      </c>
      <c r="ED93" s="54">
        <f>'F22 Data'!ED21+'F22 Data'!ED25</f>
        <v>2085</v>
      </c>
      <c r="EE93" s="54">
        <f>'F22 Data'!EE21+'F22 Data'!EE25</f>
        <v>2086</v>
      </c>
      <c r="EF93" s="54">
        <f>'F22 Data'!EF21+'F22 Data'!EF25</f>
        <v>2086</v>
      </c>
      <c r="EG93" s="54">
        <f>'F22 Data'!EG21+'F22 Data'!EG25</f>
        <v>2078</v>
      </c>
      <c r="EH93" s="54">
        <f>'F22 Data'!EH21+'F22 Data'!EH25</f>
        <v>2076</v>
      </c>
      <c r="EI93" s="54">
        <f>'F22 Data'!EI21+'F22 Data'!EI25</f>
        <v>2066</v>
      </c>
      <c r="EJ93" s="54">
        <f>'F22 Data'!EJ21+'F22 Data'!EJ25</f>
        <v>2065</v>
      </c>
      <c r="EK93" s="54">
        <f>'F22 Data'!EK21+'F22 Data'!EK25</f>
        <v>2064</v>
      </c>
      <c r="EL93" s="54">
        <f>'F22 Data'!EL21+'F22 Data'!EL25</f>
        <v>2062</v>
      </c>
      <c r="EM93" s="54">
        <f>'F22 Data'!EM21+'F22 Data'!EM25</f>
        <v>2061</v>
      </c>
      <c r="EN93" s="54">
        <f>'F22 Data'!EN21+'F22 Data'!EN25</f>
        <v>2059</v>
      </c>
      <c r="EO93" s="54">
        <f>'F22 Data'!EO21+'F22 Data'!EO25</f>
        <v>2065</v>
      </c>
      <c r="EP93" s="54">
        <f>'F22 Data'!EP21+'F22 Data'!EP25</f>
        <v>2068</v>
      </c>
      <c r="EQ93" s="54">
        <f>'F22 Data'!EQ21+'F22 Data'!EQ25</f>
        <v>2069</v>
      </c>
      <c r="ER93" s="54">
        <f>'F22 Data'!ER21+'F22 Data'!ER25</f>
        <v>2069</v>
      </c>
      <c r="ES93" s="54">
        <f>'F22 Data'!ES21+'F22 Data'!ES25</f>
        <v>2061</v>
      </c>
      <c r="ET93" s="54">
        <f>'F22 Data'!ET21+'F22 Data'!ET25</f>
        <v>2058</v>
      </c>
      <c r="EU93" s="54">
        <f>'F22 Data'!EU21+'F22 Data'!EU25</f>
        <v>2049</v>
      </c>
      <c r="EV93" s="54">
        <f>'F22 Data'!EV21+'F22 Data'!EV25</f>
        <v>2048</v>
      </c>
      <c r="EW93" s="54">
        <f>'F22 Data'!EW21+'F22 Data'!EW25</f>
        <v>2046</v>
      </c>
      <c r="EX93" s="54">
        <f>'F22 Data'!EX21+'F22 Data'!EX25</f>
        <v>2045</v>
      </c>
      <c r="EY93" s="54">
        <f>'F22 Data'!EY21+'F22 Data'!EY25</f>
        <v>2043</v>
      </c>
      <c r="EZ93" s="54">
        <f>'F22 Data'!EZ21+'F22 Data'!EZ25</f>
        <v>2042</v>
      </c>
      <c r="FA93" s="54">
        <f>'F22 Data'!FA21+'F22 Data'!FA25</f>
        <v>2048</v>
      </c>
      <c r="FB93" s="54">
        <f>'F22 Data'!FB21+'F22 Data'!FB25</f>
        <v>2050</v>
      </c>
      <c r="FC93" s="54">
        <f>'F22 Data'!FC21+'F22 Data'!FC25</f>
        <v>2051</v>
      </c>
      <c r="FD93" s="54">
        <f>'F22 Data'!FD21+'F22 Data'!FD25</f>
        <v>2051</v>
      </c>
      <c r="FE93" s="54">
        <f>'F22 Data'!FE21+'F22 Data'!FE25</f>
        <v>2044</v>
      </c>
      <c r="FF93" s="54">
        <f>'F22 Data'!FF21+'F22 Data'!FF25</f>
        <v>2041</v>
      </c>
      <c r="FG93" s="54">
        <f>'F22 Data'!FG21+'F22 Data'!FG25</f>
        <v>2032</v>
      </c>
      <c r="FH93" s="54">
        <f>'F22 Data'!FH21+'F22 Data'!FH25</f>
        <v>2031</v>
      </c>
      <c r="FI93" s="54">
        <f>'F22 Data'!FI21+'F22 Data'!FI25</f>
        <v>2029</v>
      </c>
      <c r="FJ93" s="54">
        <f>'F22 Data'!FJ21+'F22 Data'!FJ25</f>
        <v>2028</v>
      </c>
      <c r="FK93" s="54">
        <f>'F22 Data'!FK21+'F22 Data'!FK25</f>
        <v>2026</v>
      </c>
      <c r="FL93" s="54">
        <f>'F22 Data'!FL21+'F22 Data'!FL25</f>
        <v>2025</v>
      </c>
      <c r="FM93" s="54">
        <f>'F22 Data'!FM21+'F22 Data'!FM25</f>
        <v>2031</v>
      </c>
      <c r="FN93" s="54">
        <f>'F22 Data'!FN21+'F22 Data'!FN25</f>
        <v>2033</v>
      </c>
      <c r="FO93" s="54">
        <f>'F22 Data'!FO21+'F22 Data'!FO25</f>
        <v>2034</v>
      </c>
      <c r="FP93" s="54">
        <f>'F22 Data'!FP21+'F22 Data'!FP25</f>
        <v>2034</v>
      </c>
      <c r="FQ93" s="54">
        <f>'F22 Data'!FQ21+'F22 Data'!FQ25</f>
        <v>2027</v>
      </c>
      <c r="FR93" s="54">
        <f>'F22 Data'!FR21+'F22 Data'!FR25</f>
        <v>2024</v>
      </c>
      <c r="FS93" s="54">
        <f>'F22 Data'!FS21+'F22 Data'!FS25</f>
        <v>2015</v>
      </c>
      <c r="FT93" s="54">
        <f>'F22 Data'!FT21+'F22 Data'!FT25</f>
        <v>2013</v>
      </c>
      <c r="FU93" s="54">
        <f>'F22 Data'!FU21+'F22 Data'!FU25</f>
        <v>2012</v>
      </c>
      <c r="FV93" s="54">
        <f>'F22 Data'!FV21+'F22 Data'!FV25</f>
        <v>2011</v>
      </c>
      <c r="FW93" s="54">
        <f>'F22 Data'!FW21+'F22 Data'!FW25</f>
        <v>2009</v>
      </c>
      <c r="FX93" s="54">
        <f>'F22 Data'!FX21+'F22 Data'!FX25</f>
        <v>2008</v>
      </c>
      <c r="FY93" s="54">
        <f>'F22 Data'!FY21+'F22 Data'!FY25</f>
        <v>2013</v>
      </c>
      <c r="FZ93" s="54">
        <f>'F22 Data'!FZ21+'F22 Data'!FZ25</f>
        <v>2016</v>
      </c>
      <c r="GA93" s="54">
        <f>'F22 Data'!GA21+'F22 Data'!GA25</f>
        <v>2017</v>
      </c>
      <c r="GB93" s="54">
        <f>'F22 Data'!GB21+'F22 Data'!GB25</f>
        <v>2017</v>
      </c>
      <c r="GC93" s="54">
        <f>'F22 Data'!GC21+'F22 Data'!GC25</f>
        <v>2010</v>
      </c>
      <c r="GD93" s="54">
        <f>'F22 Data'!GD21+'F22 Data'!GD25</f>
        <v>2007</v>
      </c>
      <c r="GE93" s="54">
        <f>'F22 Data'!GE21+'F22 Data'!GE25</f>
        <v>1998</v>
      </c>
      <c r="GF93" s="54">
        <f>'F22 Data'!GF21+'F22 Data'!GF25</f>
        <v>1996</v>
      </c>
      <c r="GG93" s="54">
        <f>'F22 Data'!GG21+'F22 Data'!GG25</f>
        <v>1995</v>
      </c>
      <c r="GH93" s="54">
        <f>'F22 Data'!GH21+'F22 Data'!GH25</f>
        <v>1993</v>
      </c>
      <c r="GI93" s="54">
        <f>'F22 Data'!GI21+'F22 Data'!GI25</f>
        <v>1992</v>
      </c>
      <c r="GJ93" s="54">
        <f>'F22 Data'!GJ21+'F22 Data'!GJ25</f>
        <v>1990</v>
      </c>
      <c r="GK93" s="54">
        <f>'F22 Data'!GK21+'F22 Data'!GK25</f>
        <v>1996</v>
      </c>
      <c r="GL93" s="54">
        <f>'F22 Data'!GL21+'F22 Data'!GL25</f>
        <v>1999</v>
      </c>
      <c r="GM93" s="54">
        <f>'F22 Data'!GM21+'F22 Data'!GM25</f>
        <v>2000</v>
      </c>
      <c r="GN93" s="54">
        <f>'F22 Data'!GN21+'F22 Data'!GN25</f>
        <v>2000</v>
      </c>
      <c r="GO93" s="54">
        <f>'F22 Data'!GO21+'F22 Data'!GO25</f>
        <v>1992</v>
      </c>
      <c r="GP93" s="54">
        <f>'F22 Data'!GP21+'F22 Data'!GP25</f>
        <v>1990</v>
      </c>
      <c r="GQ93" s="54">
        <f>'F22 Data'!GQ21+'F22 Data'!GQ25</f>
        <v>1980</v>
      </c>
      <c r="GR93" s="54">
        <f>'F22 Data'!GR21+'F22 Data'!GR25</f>
        <v>1979</v>
      </c>
      <c r="GS93" s="54">
        <f>'F22 Data'!GS21+'F22 Data'!GS25</f>
        <v>1978</v>
      </c>
      <c r="GT93" s="54">
        <f>'F22 Data'!GT21+'F22 Data'!GT25</f>
        <v>1976</v>
      </c>
      <c r="GU93" s="54">
        <f>'F22 Data'!GU21+'F22 Data'!GU25</f>
        <v>1975</v>
      </c>
      <c r="GV93" s="54">
        <f>'F22 Data'!GV21+'F22 Data'!GV25</f>
        <v>1973</v>
      </c>
      <c r="GW93" s="54">
        <f>'F22 Data'!GW21+'F22 Data'!GW25</f>
        <v>1979</v>
      </c>
      <c r="GX93" s="54">
        <f>'F22 Data'!GX21+'F22 Data'!GX25</f>
        <v>1982</v>
      </c>
      <c r="GY93" s="54">
        <f>'F22 Data'!GY21+'F22 Data'!GY25</f>
        <v>1983</v>
      </c>
      <c r="GZ93" s="54">
        <f>'F22 Data'!GZ21+'F22 Data'!GZ25</f>
        <v>1983</v>
      </c>
      <c r="HA93" s="54">
        <f>'F22 Data'!HA21+'F22 Data'!HA25</f>
        <v>1975</v>
      </c>
      <c r="HB93" s="54">
        <f>'F22 Data'!HB21+'F22 Data'!HB25</f>
        <v>1972</v>
      </c>
      <c r="HC93" s="54">
        <f>'F22 Data'!HC21+'F22 Data'!HC25</f>
        <v>1963</v>
      </c>
      <c r="HD93" s="54">
        <f>'F22 Data'!HD21+'F22 Data'!HD25</f>
        <v>1962</v>
      </c>
      <c r="HE93" s="54">
        <f>'F22 Data'!HE21+'F22 Data'!HE25</f>
        <v>1960</v>
      </c>
      <c r="HF93" s="54">
        <f>'F22 Data'!HF21+'F22 Data'!HF25</f>
        <v>1959</v>
      </c>
      <c r="HG93" s="54">
        <f>'F22 Data'!HG21+'F22 Data'!HG25</f>
        <v>1958</v>
      </c>
      <c r="HH93" s="54">
        <f>'F22 Data'!HH21+'F22 Data'!HH25</f>
        <v>1956</v>
      </c>
      <c r="HI93" s="54">
        <f>'F22 Data'!HI21+'F22 Data'!HI25</f>
        <v>1962</v>
      </c>
      <c r="HJ93" s="54">
        <f>'F22 Data'!HJ21+'F22 Data'!HJ25</f>
        <v>1965</v>
      </c>
      <c r="HK93" s="54">
        <f>'F22 Data'!HK21+'F22 Data'!HK25</f>
        <v>1965</v>
      </c>
      <c r="HL93" s="54">
        <f>'F22 Data'!HL21+'F22 Data'!HL25</f>
        <v>1965</v>
      </c>
      <c r="HM93" s="54">
        <f>'F22 Data'!HM21+'F22 Data'!HM25</f>
        <v>1958</v>
      </c>
      <c r="HN93" s="54">
        <f>'F22 Data'!HN21+'F22 Data'!HN25</f>
        <v>1955</v>
      </c>
      <c r="HO93" s="54">
        <f>'F22 Data'!HO21+'F22 Data'!HO25</f>
        <v>1946</v>
      </c>
      <c r="HP93" s="54">
        <f>'F22 Data'!HP21+'F22 Data'!HP25</f>
        <v>1945</v>
      </c>
      <c r="HQ93" s="54">
        <f>'F22 Data'!HQ21+'F22 Data'!HQ25</f>
        <v>1943</v>
      </c>
      <c r="HR93" s="54">
        <f>'F22 Data'!HR21+'F22 Data'!HR25</f>
        <v>1942</v>
      </c>
      <c r="HS93" s="54">
        <f>'F22 Data'!HS21+'F22 Data'!HS25</f>
        <v>1940</v>
      </c>
      <c r="HT93" s="54">
        <f>'F22 Data'!HT21+'F22 Data'!HT25</f>
        <v>1939</v>
      </c>
      <c r="HU93" s="54">
        <f>'F22 Data'!HU21+'F22 Data'!HU25</f>
        <v>1945</v>
      </c>
      <c r="HV93" s="54">
        <f>'F22 Data'!HV21+'F22 Data'!HV25</f>
        <v>1947</v>
      </c>
      <c r="HW93" s="54">
        <f>'F22 Data'!HW21+'F22 Data'!HW25</f>
        <v>1948</v>
      </c>
      <c r="HX93" s="54">
        <f>'F22 Data'!HX21+'F22 Data'!HX25</f>
        <v>1948</v>
      </c>
      <c r="HY93" s="54">
        <f>'F22 Data'!HY21+'F22 Data'!HY25</f>
        <v>1941</v>
      </c>
      <c r="HZ93" s="54">
        <f>'F22 Data'!HZ21+'F22 Data'!HZ25</f>
        <v>1938</v>
      </c>
      <c r="IA93" s="54">
        <f>'F22 Data'!IA21+'F22 Data'!IA25</f>
        <v>1929</v>
      </c>
      <c r="IB93" s="54">
        <f>'F22 Data'!IB21+'F22 Data'!IB25</f>
        <v>1927</v>
      </c>
      <c r="IC93" s="54">
        <f>'F22 Data'!IC21+'F22 Data'!IC25</f>
        <v>1926</v>
      </c>
      <c r="ID93" s="54">
        <f>'F22 Data'!ID21+'F22 Data'!ID25</f>
        <v>1925</v>
      </c>
      <c r="IE93" s="54">
        <f>'F22 Data'!IE21+'F22 Data'!IE25</f>
        <v>1923</v>
      </c>
      <c r="IF93" s="54">
        <f>'F22 Data'!IF21+'F22 Data'!IF25</f>
        <v>1922</v>
      </c>
      <c r="IG93" s="54">
        <f>'F22 Data'!IG21+'F22 Data'!IG25</f>
        <v>1927</v>
      </c>
      <c r="IH93" s="54">
        <f>'F22 Data'!IH21+'F22 Data'!IH25</f>
        <v>1930</v>
      </c>
      <c r="II93" s="54">
        <f>'F22 Data'!II21+'F22 Data'!II25</f>
        <v>1931</v>
      </c>
      <c r="IJ93" s="54">
        <f>'F22 Data'!IJ21+'F22 Data'!IJ25</f>
        <v>1931</v>
      </c>
      <c r="IK93" s="54">
        <f>'F22 Data'!IK21+'F22 Data'!IK25</f>
        <v>1924</v>
      </c>
      <c r="IL93" s="54">
        <f>'F22 Data'!IL21+'F22 Data'!IL25</f>
        <v>1921</v>
      </c>
      <c r="IM93" s="54">
        <f>'F22 Data'!IM21+'F22 Data'!IM25</f>
        <v>1912</v>
      </c>
      <c r="IN93" s="54">
        <f>'F22 Data'!IN21+'F22 Data'!IN25</f>
        <v>1910</v>
      </c>
      <c r="IO93" s="54">
        <f>'F22 Data'!IO21+'F22 Data'!IO25</f>
        <v>1909</v>
      </c>
      <c r="IP93" s="54">
        <f>'F22 Data'!IP21+'F22 Data'!IP25</f>
        <v>1907</v>
      </c>
      <c r="IQ93" s="54">
        <f>'F22 Data'!IQ21+'F22 Data'!IQ25</f>
        <v>1906</v>
      </c>
      <c r="IR93" s="54">
        <f>'F22 Data'!IR21+'F22 Data'!IR25</f>
        <v>1905</v>
      </c>
      <c r="IS93" s="54">
        <f>'F22 Data'!IS21+'F22 Data'!IS25</f>
        <v>1910</v>
      </c>
      <c r="IT93" s="54">
        <f>'F22 Data'!IT21+'F22 Data'!IT25</f>
        <v>1913</v>
      </c>
      <c r="IU93" s="54">
        <f>'F22 Data'!IU21+'F22 Data'!IU25</f>
        <v>1914</v>
      </c>
      <c r="IV93" s="54">
        <f>'F22 Data'!IV21+'F22 Data'!IV25</f>
        <v>1914</v>
      </c>
      <c r="IW93" s="54">
        <f>'F22 Data'!IW21+'F22 Data'!IW25</f>
        <v>1906</v>
      </c>
      <c r="IX93" s="54">
        <f>'F22 Data'!IX21+'F22 Data'!IX25</f>
        <v>1904</v>
      </c>
      <c r="IY93" s="54">
        <f>'F22 Data'!IY21+'F22 Data'!IY25</f>
        <v>1895</v>
      </c>
      <c r="IZ93" s="54">
        <f>'F22 Data'!IZ21+'F22 Data'!IZ25</f>
        <v>1893</v>
      </c>
      <c r="JA93" s="54">
        <f>'F22 Data'!JA21+'F22 Data'!JA25</f>
        <v>1892</v>
      </c>
      <c r="JB93" s="54">
        <f>'F22 Data'!JB21+'F22 Data'!JB25</f>
        <v>1890</v>
      </c>
      <c r="JC93" s="54">
        <f>'F22 Data'!JC21+'F22 Data'!JC25</f>
        <v>1889</v>
      </c>
      <c r="JD93" s="54">
        <f>'F22 Data'!JD21+'F22 Data'!JD25</f>
        <v>1887</v>
      </c>
      <c r="JE93" s="54">
        <f>'F22 Data'!JE21+'F22 Data'!JE25</f>
        <v>1893</v>
      </c>
      <c r="JF93" s="54">
        <f>'F22 Data'!JF21+'F22 Data'!JF25</f>
        <v>1896</v>
      </c>
      <c r="JG93" s="54">
        <f>'F22 Data'!JG21+'F22 Data'!JG25</f>
        <v>1897</v>
      </c>
      <c r="JH93" s="54">
        <f>'F22 Data'!JH21+'F22 Data'!JH25</f>
        <v>1897</v>
      </c>
      <c r="JI93" s="54">
        <f>'F22 Data'!JI21+'F22 Data'!JI25</f>
        <v>1889</v>
      </c>
      <c r="JJ93" s="54">
        <f>'F22 Data'!JJ21+'F22 Data'!JJ25</f>
        <v>1886</v>
      </c>
      <c r="JK93" s="54">
        <f>'F22 Data'!JK21+'F22 Data'!JK25</f>
        <v>1877</v>
      </c>
      <c r="JL93" s="54">
        <f>'F22 Data'!JL21+'F22 Data'!JL25</f>
        <v>1876</v>
      </c>
      <c r="JM93" s="54">
        <f>'F22 Data'!JM21+'F22 Data'!JM25</f>
        <v>1874</v>
      </c>
      <c r="JN93" s="54">
        <f>'F22 Data'!JN21+'F22 Data'!JN25</f>
        <v>1873</v>
      </c>
      <c r="JO93" s="54">
        <f>'F22 Data'!JO21+'F22 Data'!JO25</f>
        <v>1872</v>
      </c>
      <c r="JP93" s="54">
        <f>'F22 Data'!JP21+'F22 Data'!JP25</f>
        <v>1870</v>
      </c>
      <c r="JQ93" s="54">
        <f>'F22 Data'!JQ21+'F22 Data'!JQ25</f>
        <v>1876</v>
      </c>
      <c r="JR93" s="54">
        <f>'F22 Data'!JR21+'F22 Data'!JR25</f>
        <v>1879</v>
      </c>
      <c r="JS93" s="54">
        <f>'F22 Data'!JS21+'F22 Data'!JS25</f>
        <v>1879</v>
      </c>
      <c r="JT93" s="54">
        <f>'F22 Data'!JT21+'F22 Data'!JT25</f>
        <v>1879</v>
      </c>
      <c r="JU93" s="54">
        <f>'F22 Data'!JU21+'F22 Data'!JU25</f>
        <v>1872</v>
      </c>
      <c r="JV93" s="54">
        <f>'F22 Data'!JV21+'F22 Data'!JV25</f>
        <v>1869</v>
      </c>
      <c r="JW93" s="54">
        <f>'F22 Data'!JW21+'F22 Data'!JW25</f>
        <v>1860</v>
      </c>
      <c r="JX93" s="54">
        <f>'F22 Data'!JX21+'F22 Data'!JX25</f>
        <v>1859</v>
      </c>
      <c r="JY93" s="54">
        <f>'F22 Data'!JY21+'F22 Data'!JY25</f>
        <v>1857</v>
      </c>
      <c r="JZ93" s="54">
        <f>'F22 Data'!JZ21+'F22 Data'!JZ25</f>
        <v>1856</v>
      </c>
      <c r="KA93" s="54">
        <f>'F22 Data'!KA21+'F22 Data'!KA25</f>
        <v>1854</v>
      </c>
      <c r="KB93" s="54">
        <f>'F22 Data'!KB21+'F22 Data'!KB25</f>
        <v>1853</v>
      </c>
      <c r="KC93" s="54">
        <f>'F22 Data'!KC21+'F22 Data'!KC25</f>
        <v>1859</v>
      </c>
      <c r="KD93" s="54">
        <f>'F22 Data'!KD21+'F22 Data'!KD25</f>
        <v>1861</v>
      </c>
      <c r="KE93" s="54">
        <f>'F22 Data'!KE21+'F22 Data'!KE25</f>
        <v>1862</v>
      </c>
      <c r="KF93" s="54">
        <f>'F22 Data'!KF21+'F22 Data'!KF25</f>
        <v>1862</v>
      </c>
      <c r="KG93" s="54">
        <f>'F22 Data'!KG21+'F22 Data'!KG25</f>
        <v>1855</v>
      </c>
      <c r="KH93" s="54">
        <f>'F22 Data'!KH21+'F22 Data'!KH25</f>
        <v>1852</v>
      </c>
      <c r="KI93" s="54">
        <f>'F22 Data'!KI21+'F22 Data'!KI25</f>
        <v>1843</v>
      </c>
      <c r="KJ93" s="54">
        <f>'F22 Data'!KJ21+'F22 Data'!KJ25</f>
        <v>1841</v>
      </c>
      <c r="KK93" s="54">
        <f>'F22 Data'!KK21+'F22 Data'!KK25</f>
        <v>1840</v>
      </c>
      <c r="KL93" s="54">
        <f>'F22 Data'!KL21+'F22 Data'!KL25</f>
        <v>1839</v>
      </c>
      <c r="KM93" s="54">
        <f>'F22 Data'!KM21+'F22 Data'!KM25</f>
        <v>1837</v>
      </c>
      <c r="KN93" s="54">
        <f>'F22 Data'!KN21+'F22 Data'!KN25</f>
        <v>1836</v>
      </c>
      <c r="KO93" s="54">
        <f>'F22 Data'!KO21+'F22 Data'!KO25</f>
        <v>1841</v>
      </c>
      <c r="KP93" s="54">
        <f>'F22 Data'!KP21+'F22 Data'!KP25</f>
        <v>1844</v>
      </c>
      <c r="KQ93" s="54">
        <f>'F22 Data'!KQ21+'F22 Data'!KQ25</f>
        <v>1845</v>
      </c>
      <c r="KR93" s="54">
        <f>'F22 Data'!KR21+'F22 Data'!KR25</f>
        <v>1845</v>
      </c>
      <c r="KS93" s="54">
        <f>'F22 Data'!KS21+'F22 Data'!KS25</f>
        <v>1838</v>
      </c>
      <c r="KT93" s="54">
        <f>'F22 Data'!KT21+'F22 Data'!KT25</f>
        <v>1835</v>
      </c>
      <c r="KU93" s="54">
        <f>'F22 Data'!KU21+'F22 Data'!KU25</f>
        <v>1826</v>
      </c>
      <c r="KV93" s="54">
        <f>'F22 Data'!KV21+'F22 Data'!KV25</f>
        <v>1824</v>
      </c>
      <c r="KW93" s="54">
        <f>'F22 Data'!KW21+'F22 Data'!KW25</f>
        <v>1823</v>
      </c>
      <c r="KX93" s="54">
        <f>'F22 Data'!KX21+'F22 Data'!KX25</f>
        <v>1821</v>
      </c>
      <c r="KY93" s="54">
        <f>'F22 Data'!KY21+'F22 Data'!KY25</f>
        <v>1820</v>
      </c>
      <c r="KZ93" s="54">
        <f>'F22 Data'!KZ21+'F22 Data'!KZ25</f>
        <v>1819</v>
      </c>
      <c r="LA93" s="54">
        <f>'F22 Data'!LA21+'F22 Data'!LA25</f>
        <v>1824</v>
      </c>
      <c r="LB93" s="54">
        <f>'F22 Data'!LB21+'F22 Data'!LB25</f>
        <v>1827</v>
      </c>
      <c r="LC93" s="54">
        <f>'F22 Data'!LC21+'F22 Data'!LC25</f>
        <v>1828</v>
      </c>
      <c r="LD93" s="54">
        <f>'F22 Data'!LD21+'F22 Data'!LD25</f>
        <v>1828</v>
      </c>
      <c r="LE93" s="54">
        <f>'F22 Data'!LE21+'F22 Data'!LE25</f>
        <v>1820</v>
      </c>
      <c r="LF93" s="54">
        <f>'F22 Data'!LF21+'F22 Data'!LF25</f>
        <v>1818</v>
      </c>
      <c r="LG93" s="54">
        <f>'F22 Data'!LG21+'F22 Data'!LG25</f>
        <v>1809</v>
      </c>
      <c r="LH93" s="54">
        <f>'F22 Data'!LH21+'F22 Data'!LH25</f>
        <v>1807</v>
      </c>
      <c r="LI93" s="54">
        <f>'F22 Data'!LI21+'F22 Data'!LI25</f>
        <v>1806</v>
      </c>
      <c r="LJ93" s="54">
        <f>'F22 Data'!LJ21+'F22 Data'!LJ25</f>
        <v>1804</v>
      </c>
      <c r="LK93" s="54">
        <f>'F22 Data'!LK21+'F22 Data'!LK25</f>
        <v>1803</v>
      </c>
      <c r="LL93" s="54">
        <f>'F22 Data'!LL21+'F22 Data'!LL25</f>
        <v>1801</v>
      </c>
      <c r="LM93" s="54">
        <f>'F22 Data'!LM21+'F22 Data'!LM25</f>
        <v>1807</v>
      </c>
      <c r="LN93" s="54">
        <f>'F22 Data'!LN21+'F22 Data'!LN25</f>
        <v>1810</v>
      </c>
      <c r="LO93" s="54">
        <f>'F22 Data'!LO21+'F22 Data'!LO25</f>
        <v>1811</v>
      </c>
      <c r="LP93" s="54">
        <f>'F22 Data'!LP21+'F22 Data'!LP25</f>
        <v>1811</v>
      </c>
      <c r="LQ93" s="54">
        <f>'F22 Data'!LQ21+'F22 Data'!LQ25</f>
        <v>1803</v>
      </c>
      <c r="LR93" s="54">
        <f>'F22 Data'!LR21+'F22 Data'!LR25</f>
        <v>1800</v>
      </c>
      <c r="LS93" s="54">
        <f>'F22 Data'!LS21+'F22 Data'!LS25</f>
        <v>1791</v>
      </c>
      <c r="LT93" s="54">
        <f>'F22 Data'!LT21+'F22 Data'!LT25</f>
        <v>1790</v>
      </c>
      <c r="LU93" s="54">
        <f>'F22 Data'!LU21+'F22 Data'!LU25</f>
        <v>1788</v>
      </c>
      <c r="LV93" s="54">
        <f>'F22 Data'!LV21+'F22 Data'!LV25</f>
        <v>1787</v>
      </c>
      <c r="LW93" s="54">
        <f>'F22 Data'!LW21+'F22 Data'!LW25</f>
        <v>1786</v>
      </c>
      <c r="LX93" s="54">
        <f>'F22 Data'!LX21+'F22 Data'!LX25</f>
        <v>1784</v>
      </c>
      <c r="LY93" s="54">
        <f>'F22 Data'!LY21+'F22 Data'!LY25</f>
        <v>1790</v>
      </c>
      <c r="LZ93" s="54">
        <f>'F22 Data'!LZ21+'F22 Data'!LZ25</f>
        <v>1793</v>
      </c>
      <c r="MA93" s="54">
        <f>'F22 Data'!MA21+'F22 Data'!MA25</f>
        <v>1793</v>
      </c>
      <c r="MB93" s="54">
        <f>'F22 Data'!MB21+'F22 Data'!MB25</f>
        <v>1793</v>
      </c>
      <c r="MC93" s="54">
        <f>'F22 Data'!MC21+'F22 Data'!MC25</f>
        <v>1786</v>
      </c>
      <c r="MD93" s="54">
        <f>'F22 Data'!MD21+'F22 Data'!MD25</f>
        <v>1783</v>
      </c>
      <c r="ME93" s="54">
        <f>'F22 Data'!ME21+'F22 Data'!ME25</f>
        <v>1774</v>
      </c>
      <c r="MF93" s="54">
        <f>'F22 Data'!MF21+'F22 Data'!MF25</f>
        <v>1773</v>
      </c>
      <c r="MG93" s="54">
        <f>'F22 Data'!MG21+'F22 Data'!MG25</f>
        <v>1771</v>
      </c>
      <c r="MH93" s="54">
        <f>'F22 Data'!MH21+'F22 Data'!MH25</f>
        <v>1770</v>
      </c>
      <c r="MI93" s="54">
        <f>'F22 Data'!MI21+'F22 Data'!MI25</f>
        <v>1768</v>
      </c>
      <c r="MJ93" s="54">
        <f>'F22 Data'!MJ21+'F22 Data'!MJ25</f>
        <v>1767</v>
      </c>
      <c r="MK93" s="54">
        <f>'F22 Data'!MK21+'F22 Data'!MK25</f>
        <v>1773</v>
      </c>
      <c r="ML93" s="54"/>
      <c r="MM93" s="54"/>
      <c r="MN93" s="55"/>
    </row>
    <row r="94" spans="1:352" ht="13.5" thickBot="1" x14ac:dyDescent="0.25">
      <c r="A94" s="57" t="s">
        <v>38</v>
      </c>
      <c r="B94" s="58">
        <f t="shared" ref="B94:BB94" si="644">B91/B93/B$26</f>
        <v>14.356597338957185</v>
      </c>
      <c r="C94" s="58">
        <f t="shared" si="644"/>
        <v>15.887832791353166</v>
      </c>
      <c r="D94" s="58">
        <f t="shared" si="644"/>
        <v>14.356597338957185</v>
      </c>
      <c r="E94" s="58">
        <f t="shared" si="644"/>
        <v>14.887410030823222</v>
      </c>
      <c r="F94" s="58">
        <f t="shared" si="644"/>
        <v>14.426228102065002</v>
      </c>
      <c r="G94" s="58">
        <f t="shared" si="644"/>
        <v>14.966493218237954</v>
      </c>
      <c r="H94" s="58">
        <f t="shared" si="644"/>
        <v>14.496537587719727</v>
      </c>
      <c r="I94" s="58">
        <f t="shared" si="644"/>
        <v>14.509394827265377</v>
      </c>
      <c r="J94" s="58">
        <f t="shared" si="644"/>
        <v>14.9996930700974</v>
      </c>
      <c r="K94" s="58">
        <f t="shared" si="644"/>
        <v>14.528723505987312</v>
      </c>
      <c r="L94" s="58">
        <f t="shared" si="644"/>
        <v>15.026359191110906</v>
      </c>
      <c r="M94" s="58">
        <f t="shared" si="644"/>
        <v>14.502963357927051</v>
      </c>
      <c r="N94" s="58">
        <f t="shared" si="644"/>
        <v>14.207003826036045</v>
      </c>
      <c r="O94" s="58">
        <f t="shared" si="644"/>
        <v>15.722219911067967</v>
      </c>
      <c r="P94" s="58">
        <f t="shared" si="644"/>
        <v>14.20071475838397</v>
      </c>
      <c r="Q94" s="58">
        <f t="shared" si="644"/>
        <v>14.726223216568505</v>
      </c>
      <c r="R94" s="58">
        <f t="shared" si="644"/>
        <v>14.263857109466157</v>
      </c>
      <c r="S94" s="58">
        <f t="shared" si="644"/>
        <v>14.805148932780574</v>
      </c>
      <c r="T94" s="58">
        <f t="shared" si="644"/>
        <v>14.333965433060495</v>
      </c>
      <c r="U94" s="58">
        <f t="shared" si="644"/>
        <v>14.34678651126538</v>
      </c>
      <c r="V94" s="58">
        <f t="shared" si="644"/>
        <v>14.831645843622237</v>
      </c>
      <c r="W94" s="58">
        <f t="shared" si="644"/>
        <v>14.366061190859556</v>
      </c>
      <c r="X94" s="58">
        <f t="shared" si="644"/>
        <v>14.851580851476569</v>
      </c>
      <c r="Y94" s="58">
        <f t="shared" si="644"/>
        <v>14.340373106477152</v>
      </c>
      <c r="Z94" s="58">
        <f t="shared" si="644"/>
        <v>14.083585311316464</v>
      </c>
      <c r="AA94" s="58">
        <f t="shared" si="644"/>
        <v>15.048149133204314</v>
      </c>
      <c r="AB94" s="58">
        <f t="shared" si="644"/>
        <v>14.077300802029843</v>
      </c>
      <c r="AC94" s="58">
        <f t="shared" si="644"/>
        <v>14.598658964290419</v>
      </c>
      <c r="AD94" s="58">
        <f t="shared" si="644"/>
        <v>14.140399416113345</v>
      </c>
      <c r="AE94" s="58">
        <f t="shared" si="644"/>
        <v>14.677535104574742</v>
      </c>
      <c r="AF94" s="58">
        <f t="shared" si="644"/>
        <v>14.21046445826526</v>
      </c>
      <c r="AG94" s="58">
        <f t="shared" si="644"/>
        <v>14.216868453063936</v>
      </c>
      <c r="AH94" s="58">
        <f t="shared" si="644"/>
        <v>14.704016899982184</v>
      </c>
      <c r="AI94" s="58">
        <f t="shared" si="644"/>
        <v>14.236115116132165</v>
      </c>
      <c r="AJ94" s="58">
        <f t="shared" si="644"/>
        <v>14.723941042123082</v>
      </c>
      <c r="AK94" s="58">
        <f t="shared" si="644"/>
        <v>14.21046445826526</v>
      </c>
      <c r="AL94" s="58">
        <f t="shared" si="644"/>
        <v>14.005306927118427</v>
      </c>
      <c r="AM94" s="58">
        <f t="shared" si="644"/>
        <v>15.505875526452543</v>
      </c>
      <c r="AN94" s="58">
        <f t="shared" si="644"/>
        <v>14.005306927118427</v>
      </c>
      <c r="AO94" s="58">
        <f t="shared" si="644"/>
        <v>14.517865768178583</v>
      </c>
      <c r="AP94" s="58">
        <f t="shared" si="644"/>
        <v>14.06859344734942</v>
      </c>
      <c r="AQ94" s="58">
        <f t="shared" si="644"/>
        <v>14.596910409384636</v>
      </c>
      <c r="AR94" s="58">
        <f t="shared" si="644"/>
        <v>14.132454516107247</v>
      </c>
      <c r="AS94" s="58">
        <f t="shared" si="644"/>
        <v>14.145296364827017</v>
      </c>
      <c r="AT94" s="58">
        <f t="shared" si="644"/>
        <v>14.623450246492609</v>
      </c>
      <c r="AU94" s="58">
        <f t="shared" si="644"/>
        <v>14.164602956771731</v>
      </c>
      <c r="AV94" s="58">
        <f t="shared" si="644"/>
        <v>14.643418544507847</v>
      </c>
      <c r="AW94" s="58">
        <f t="shared" si="644"/>
        <v>14.132454516107247</v>
      </c>
      <c r="AX94" s="58">
        <f t="shared" si="644"/>
        <v>13.930674328509108</v>
      </c>
      <c r="AY94" s="58">
        <f t="shared" si="644"/>
        <v>15.416255079090146</v>
      </c>
      <c r="AZ94" s="58">
        <f t="shared" si="644"/>
        <v>13.92435942627497</v>
      </c>
      <c r="BA94" s="58">
        <f t="shared" si="644"/>
        <v>14.434307165760801</v>
      </c>
      <c r="BB94" s="58">
        <f t="shared" si="644"/>
        <v>13.987767256084965</v>
      </c>
      <c r="BC94" s="58">
        <f t="shared" ref="BC94:DN94" si="645">BC91/BC93/BC$26</f>
        <v>14.513507753775951</v>
      </c>
      <c r="BD94" s="58">
        <f t="shared" si="645"/>
        <v>14.058186221676239</v>
      </c>
      <c r="BE94" s="58">
        <f t="shared" si="645"/>
        <v>14.064623120129388</v>
      </c>
      <c r="BF94" s="58">
        <f t="shared" si="645"/>
        <v>14.546765104265813</v>
      </c>
      <c r="BG94" s="58">
        <f t="shared" si="645"/>
        <v>14.083969231711411</v>
      </c>
      <c r="BH94" s="58">
        <f t="shared" si="645"/>
        <v>14.560110760324772</v>
      </c>
      <c r="BI94" s="58">
        <f t="shared" si="645"/>
        <v>14.058186221676239</v>
      </c>
      <c r="BJ94" s="58">
        <f t="shared" si="645"/>
        <v>13.887098579572305</v>
      </c>
      <c r="BK94" s="58">
        <f t="shared" si="645"/>
        <v>15.367978242759746</v>
      </c>
      <c r="BL94" s="58">
        <f t="shared" si="645"/>
        <v>13.880754541847512</v>
      </c>
      <c r="BM94" s="58">
        <f t="shared" si="645"/>
        <v>14.396058726199454</v>
      </c>
      <c r="BN94" s="58">
        <f t="shared" si="645"/>
        <v>13.944456949107023</v>
      </c>
      <c r="BO94" s="58">
        <f t="shared" si="645"/>
        <v>14.469034139097239</v>
      </c>
      <c r="BP94" s="58">
        <f t="shared" si="645"/>
        <v>14.015208345066515</v>
      </c>
      <c r="BQ94" s="58">
        <f t="shared" si="645"/>
        <v>14.021675907754593</v>
      </c>
      <c r="BR94" s="58">
        <f t="shared" si="645"/>
        <v>14.502449922328413</v>
      </c>
      <c r="BS94" s="58">
        <f t="shared" si="645"/>
        <v>14.041114460306932</v>
      </c>
      <c r="BT94" s="58">
        <f t="shared" si="645"/>
        <v>14.522573580870034</v>
      </c>
      <c r="BU94" s="58">
        <f t="shared" si="645"/>
        <v>14.015208345066515</v>
      </c>
      <c r="BV94" s="58">
        <f t="shared" si="645"/>
        <v>13.845445926208212</v>
      </c>
      <c r="BW94" s="58">
        <f t="shared" si="645"/>
        <v>14.79349012954434</v>
      </c>
      <c r="BX94" s="58">
        <f t="shared" si="645"/>
        <v>13.839071411509222</v>
      </c>
      <c r="BY94" s="58">
        <f t="shared" si="645"/>
        <v>14.353240238443298</v>
      </c>
      <c r="BZ94" s="58">
        <f t="shared" si="645"/>
        <v>13.909515551040274</v>
      </c>
      <c r="CA94" s="58">
        <f t="shared" si="645"/>
        <v>14.433276894048001</v>
      </c>
      <c r="CB94" s="58">
        <f t="shared" si="645"/>
        <v>13.974180895303595</v>
      </c>
      <c r="CC94" s="58">
        <f t="shared" si="645"/>
        <v>13.980680514324666</v>
      </c>
      <c r="CD94" s="58">
        <f t="shared" si="645"/>
        <v>14.460154504651443</v>
      </c>
      <c r="CE94" s="58">
        <f t="shared" si="645"/>
        <v>14.000215699020975</v>
      </c>
      <c r="CF94" s="58">
        <f t="shared" si="645"/>
        <v>14.48037849696564</v>
      </c>
      <c r="CG94" s="58">
        <f t="shared" si="645"/>
        <v>13.974180895303595</v>
      </c>
      <c r="CH94" s="58">
        <f t="shared" si="645"/>
        <v>13.827636591010114</v>
      </c>
      <c r="CI94" s="58">
        <f t="shared" si="645"/>
        <v>15.309169082904054</v>
      </c>
      <c r="CJ94" s="58">
        <f t="shared" si="645"/>
        <v>13.821220054308949</v>
      </c>
      <c r="CK94" s="58">
        <f t="shared" si="645"/>
        <v>14.335143700172479</v>
      </c>
      <c r="CL94" s="58">
        <f t="shared" si="645"/>
        <v>13.892131164662214</v>
      </c>
      <c r="CM94" s="58">
        <f t="shared" si="645"/>
        <v>14.415715936426375</v>
      </c>
      <c r="CN94" s="58">
        <f t="shared" si="645"/>
        <v>13.957230186052383</v>
      </c>
      <c r="CO94" s="58">
        <f t="shared" si="645"/>
        <v>13.970323272530855</v>
      </c>
      <c r="CP94" s="58">
        <f t="shared" si="645"/>
        <v>14.442774999657585</v>
      </c>
      <c r="CQ94" s="58">
        <f t="shared" si="645"/>
        <v>13.990009026320237</v>
      </c>
      <c r="CR94" s="58">
        <f t="shared" si="645"/>
        <v>14.463136054638305</v>
      </c>
      <c r="CS94" s="58">
        <f t="shared" si="645"/>
        <v>13.957230186052383</v>
      </c>
      <c r="CT94" s="58">
        <f t="shared" si="645"/>
        <v>13.815869981310918</v>
      </c>
      <c r="CU94" s="58">
        <f t="shared" si="645"/>
        <v>15.288984000977399</v>
      </c>
      <c r="CV94" s="58">
        <f t="shared" si="645"/>
        <v>13.80940490410862</v>
      </c>
      <c r="CW94" s="58">
        <f t="shared" si="645"/>
        <v>14.316614189084252</v>
      </c>
      <c r="CX94" s="58">
        <f t="shared" si="645"/>
        <v>13.874329233700104</v>
      </c>
      <c r="CY94" s="58">
        <f t="shared" si="645"/>
        <v>14.397728150495494</v>
      </c>
      <c r="CZ94" s="58">
        <f t="shared" si="645"/>
        <v>13.939866924931563</v>
      </c>
      <c r="DA94" s="58">
        <f t="shared" si="645"/>
        <v>13.953048832189181</v>
      </c>
      <c r="DB94" s="58">
        <f t="shared" si="645"/>
        <v>14.424970777081107</v>
      </c>
      <c r="DC94" s="58">
        <f t="shared" si="645"/>
        <v>13.972868503825813</v>
      </c>
      <c r="DD94" s="58">
        <f t="shared" si="645"/>
        <v>14.445470498697043</v>
      </c>
      <c r="DE94" s="58">
        <f t="shared" si="645"/>
        <v>13.939866924931563</v>
      </c>
      <c r="DF94" s="58">
        <f t="shared" si="645"/>
        <v>13.804741046327168</v>
      </c>
      <c r="DG94" s="58">
        <f t="shared" si="645"/>
        <v>15.276611094881828</v>
      </c>
      <c r="DH94" s="58">
        <f t="shared" si="645"/>
        <v>13.798229376022295</v>
      </c>
      <c r="DI94" s="58">
        <f t="shared" si="645"/>
        <v>14.30540518365965</v>
      </c>
      <c r="DJ94" s="58">
        <f t="shared" si="645"/>
        <v>13.863623828041359</v>
      </c>
      <c r="DK94" s="58">
        <f t="shared" si="645"/>
        <v>14.387111448392595</v>
      </c>
      <c r="DL94" s="58">
        <f t="shared" si="645"/>
        <v>13.9362774069401</v>
      </c>
      <c r="DM94" s="58">
        <f t="shared" si="645"/>
        <v>13.942920055847125</v>
      </c>
      <c r="DN94" s="58">
        <f t="shared" si="645"/>
        <v>14.414554674808223</v>
      </c>
      <c r="DO94" s="58">
        <f t="shared" ref="DO94:FZ94" si="646">DO91/DO93/DO$26</f>
        <v>13.962886051153825</v>
      </c>
      <c r="DP94" s="58">
        <f t="shared" si="646"/>
        <v>14.435205899270699</v>
      </c>
      <c r="DQ94" s="58">
        <f t="shared" si="646"/>
        <v>13.9362774069401</v>
      </c>
      <c r="DR94" s="58">
        <f t="shared" si="646"/>
        <v>13.786625453817068</v>
      </c>
      <c r="DS94" s="58">
        <f t="shared" si="646"/>
        <v>14.730419397931163</v>
      </c>
      <c r="DT94" s="58">
        <f t="shared" si="646"/>
        <v>13.780069759354959</v>
      </c>
      <c r="DU94" s="58">
        <f t="shared" si="646"/>
        <v>14.293780235825425</v>
      </c>
      <c r="DV94" s="58">
        <f t="shared" si="646"/>
        <v>13.845908601970129</v>
      </c>
      <c r="DW94" s="58">
        <f t="shared" si="646"/>
        <v>14.36922725242527</v>
      </c>
      <c r="DX94" s="58">
        <f t="shared" si="646"/>
        <v>13.919061817446437</v>
      </c>
      <c r="DY94" s="58">
        <f t="shared" si="646"/>
        <v>13.925750458396674</v>
      </c>
      <c r="DZ94" s="58">
        <f t="shared" si="646"/>
        <v>14.40378527852538</v>
      </c>
      <c r="EA94" s="58">
        <f t="shared" si="646"/>
        <v>13.945855006700423</v>
      </c>
      <c r="EB94" s="58">
        <f t="shared" si="646"/>
        <v>14.424599997135964</v>
      </c>
      <c r="EC94" s="58">
        <f t="shared" si="646"/>
        <v>13.919061817446437</v>
      </c>
      <c r="ED94" s="58">
        <f t="shared" si="646"/>
        <v>13.773840479985738</v>
      </c>
      <c r="EE94" s="58">
        <f t="shared" si="646"/>
        <v>15.242298647854373</v>
      </c>
      <c r="EF94" s="58">
        <f t="shared" si="646"/>
        <v>13.767237488384595</v>
      </c>
      <c r="EG94" s="58">
        <f t="shared" si="646"/>
        <v>14.280914010649314</v>
      </c>
      <c r="EH94" s="58">
        <f t="shared" si="646"/>
        <v>13.833553661257351</v>
      </c>
      <c r="EI94" s="58">
        <f t="shared" si="646"/>
        <v>14.363862204322009</v>
      </c>
      <c r="EJ94" s="58">
        <f t="shared" si="646"/>
        <v>13.907243293351216</v>
      </c>
      <c r="EK94" s="58">
        <f t="shared" si="646"/>
        <v>13.913981298822803</v>
      </c>
      <c r="EL94" s="58">
        <f t="shared" si="646"/>
        <v>14.391726146522441</v>
      </c>
      <c r="EM94" s="58">
        <f t="shared" si="646"/>
        <v>13.934234546710464</v>
      </c>
      <c r="EN94" s="58">
        <f t="shared" si="646"/>
        <v>14.412695150135637</v>
      </c>
      <c r="EO94" s="58">
        <f t="shared" si="646"/>
        <v>13.907243293351216</v>
      </c>
      <c r="EP94" s="58">
        <f t="shared" si="646"/>
        <v>13.759337044625646</v>
      </c>
      <c r="EQ94" s="58">
        <f t="shared" si="646"/>
        <v>15.226188967355881</v>
      </c>
      <c r="ER94" s="58">
        <f t="shared" si="646"/>
        <v>13.752686809224667</v>
      </c>
      <c r="ES94" s="58">
        <f t="shared" si="646"/>
        <v>14.266271700741726</v>
      </c>
      <c r="ET94" s="58">
        <f t="shared" si="646"/>
        <v>13.826194853394478</v>
      </c>
      <c r="EU94" s="58">
        <f t="shared" si="646"/>
        <v>14.349822340277548</v>
      </c>
      <c r="EV94" s="58">
        <f t="shared" si="646"/>
        <v>13.893705570452068</v>
      </c>
      <c r="EW94" s="58">
        <f t="shared" si="646"/>
        <v>13.907286905320545</v>
      </c>
      <c r="EX94" s="58">
        <f t="shared" si="646"/>
        <v>14.377890452434571</v>
      </c>
      <c r="EY94" s="58">
        <f t="shared" si="646"/>
        <v>13.927708765680782</v>
      </c>
      <c r="EZ94" s="58">
        <f t="shared" si="646"/>
        <v>14.399013699916109</v>
      </c>
      <c r="FA94" s="58">
        <f t="shared" si="646"/>
        <v>13.893705570452068</v>
      </c>
      <c r="FB94" s="58">
        <f t="shared" si="646"/>
        <v>13.74749981192886</v>
      </c>
      <c r="FC94" s="58">
        <f t="shared" si="646"/>
        <v>15.21302523243155</v>
      </c>
      <c r="FD94" s="58">
        <f t="shared" si="646"/>
        <v>13.740796984131723</v>
      </c>
      <c r="FE94" s="58">
        <f t="shared" si="646"/>
        <v>14.247449658318315</v>
      </c>
      <c r="FF94" s="58">
        <f t="shared" si="646"/>
        <v>13.808120830207821</v>
      </c>
      <c r="FG94" s="58">
        <f t="shared" si="646"/>
        <v>14.331588140552478</v>
      </c>
      <c r="FH94" s="58">
        <f t="shared" si="646"/>
        <v>13.876107638825291</v>
      </c>
      <c r="FI94" s="58">
        <f t="shared" si="646"/>
        <v>13.889785418656562</v>
      </c>
      <c r="FJ94" s="58">
        <f t="shared" si="646"/>
        <v>14.359855572782363</v>
      </c>
      <c r="FK94" s="58">
        <f t="shared" si="646"/>
        <v>13.910352721843122</v>
      </c>
      <c r="FL94" s="58">
        <f t="shared" si="646"/>
        <v>14.381129432890191</v>
      </c>
      <c r="FM94" s="58">
        <f t="shared" si="646"/>
        <v>13.876107638825291</v>
      </c>
      <c r="FN94" s="58">
        <f t="shared" si="646"/>
        <v>13.721481870952523</v>
      </c>
      <c r="FO94" s="58">
        <f t="shared" si="646"/>
        <v>14.660579662174769</v>
      </c>
      <c r="FP94" s="58">
        <f t="shared" si="646"/>
        <v>13.714735813002203</v>
      </c>
      <c r="FQ94" s="58">
        <f t="shared" si="646"/>
        <v>14.220834598800213</v>
      </c>
      <c r="FR94" s="58">
        <f t="shared" si="646"/>
        <v>13.782496365437984</v>
      </c>
      <c r="FS94" s="58">
        <f t="shared" si="646"/>
        <v>14.305524432639222</v>
      </c>
      <c r="FT94" s="58">
        <f t="shared" si="646"/>
        <v>13.857810553227262</v>
      </c>
      <c r="FU94" s="58">
        <f t="shared" si="646"/>
        <v>13.86469813302509</v>
      </c>
      <c r="FV94" s="58">
        <f t="shared" si="646"/>
        <v>14.333978981485842</v>
      </c>
      <c r="FW94" s="58">
        <f t="shared" si="646"/>
        <v>13.885402012765795</v>
      </c>
      <c r="FX94" s="58">
        <f t="shared" si="646"/>
        <v>14.355394288729098</v>
      </c>
      <c r="FY94" s="58">
        <f t="shared" si="646"/>
        <v>13.857810553227262</v>
      </c>
      <c r="FZ94" s="58">
        <f t="shared" si="646"/>
        <v>13.681861250217842</v>
      </c>
      <c r="GA94" s="58">
        <f t="shared" ref="GA94:IL94" si="647">GA91/GA93/GA$26</f>
        <v>15.140264903562828</v>
      </c>
      <c r="GB94" s="58">
        <f t="shared" si="647"/>
        <v>13.675077977411588</v>
      </c>
      <c r="GC94" s="58">
        <f t="shared" si="647"/>
        <v>14.18012604798697</v>
      </c>
      <c r="GD94" s="58">
        <f t="shared" si="647"/>
        <v>13.743214888111197</v>
      </c>
      <c r="GE94" s="58">
        <f t="shared" si="647"/>
        <v>14.265291970197103</v>
      </c>
      <c r="GF94" s="58">
        <f t="shared" si="647"/>
        <v>13.81895404831622</v>
      </c>
      <c r="GG94" s="58">
        <f t="shared" si="647"/>
        <v>13.825880842325398</v>
      </c>
      <c r="GH94" s="58">
        <f t="shared" si="647"/>
        <v>14.301080459836333</v>
      </c>
      <c r="GI94" s="58">
        <f t="shared" si="647"/>
        <v>13.846702952027696</v>
      </c>
      <c r="GJ94" s="58">
        <f t="shared" si="647"/>
        <v>14.32263987761498</v>
      </c>
      <c r="GK94" s="58">
        <f t="shared" si="647"/>
        <v>13.81895404831622</v>
      </c>
      <c r="GL94" s="58">
        <f t="shared" si="647"/>
        <v>13.656495552787341</v>
      </c>
      <c r="GM94" s="58">
        <f t="shared" si="647"/>
        <v>15.112131659119262</v>
      </c>
      <c r="GN94" s="58">
        <f t="shared" si="647"/>
        <v>13.649667305010947</v>
      </c>
      <c r="GO94" s="58">
        <f t="shared" si="647"/>
        <v>14.161301420861426</v>
      </c>
      <c r="GP94" s="58">
        <f t="shared" si="647"/>
        <v>13.718258598000952</v>
      </c>
      <c r="GQ94" s="58">
        <f t="shared" si="647"/>
        <v>14.247127490078766</v>
      </c>
      <c r="GR94" s="58">
        <f t="shared" si="647"/>
        <v>13.79450965640318</v>
      </c>
      <c r="GS94" s="58">
        <f t="shared" si="647"/>
        <v>13.801483624884678</v>
      </c>
      <c r="GT94" s="58">
        <f t="shared" si="647"/>
        <v>14.275967829127508</v>
      </c>
      <c r="GU94" s="58">
        <f t="shared" si="647"/>
        <v>13.822447903808554</v>
      </c>
      <c r="GV94" s="58">
        <f t="shared" si="647"/>
        <v>14.297674825319797</v>
      </c>
      <c r="GW94" s="58">
        <f t="shared" si="647"/>
        <v>13.79450965640318</v>
      </c>
      <c r="GX94" s="58">
        <f t="shared" si="647"/>
        <v>13.635348266982117</v>
      </c>
      <c r="GY94" s="58">
        <f t="shared" si="647"/>
        <v>15.088665590013601</v>
      </c>
      <c r="GZ94" s="58">
        <f t="shared" si="647"/>
        <v>13.628472145818737</v>
      </c>
      <c r="HA94" s="58">
        <f t="shared" si="647"/>
        <v>14.139798619745402</v>
      </c>
      <c r="HB94" s="58">
        <f t="shared" si="647"/>
        <v>13.704493035070259</v>
      </c>
      <c r="HC94" s="58">
        <f t="shared" si="647"/>
        <v>14.226236512479456</v>
      </c>
      <c r="HD94" s="58">
        <f t="shared" si="647"/>
        <v>13.77434264279233</v>
      </c>
      <c r="HE94" s="58">
        <f t="shared" si="647"/>
        <v>13.788398094468651</v>
      </c>
      <c r="HF94" s="58">
        <f t="shared" si="647"/>
        <v>14.255284468604989</v>
      </c>
      <c r="HG94" s="58">
        <f t="shared" si="647"/>
        <v>13.802482260040119</v>
      </c>
      <c r="HH94" s="58">
        <f t="shared" si="647"/>
        <v>14.277148401839044</v>
      </c>
      <c r="HI94" s="58">
        <f t="shared" si="647"/>
        <v>13.77434264279233</v>
      </c>
      <c r="HJ94" s="58">
        <f t="shared" si="647"/>
        <v>13.612499656066705</v>
      </c>
      <c r="HK94" s="58">
        <f t="shared" si="647"/>
        <v>14.551292735795444</v>
      </c>
      <c r="HL94" s="58">
        <f t="shared" si="647"/>
        <v>13.612499656066705</v>
      </c>
      <c r="HM94" s="58">
        <f t="shared" si="647"/>
        <v>14.116537564680003</v>
      </c>
      <c r="HN94" s="58">
        <f t="shared" si="647"/>
        <v>13.682128810317685</v>
      </c>
      <c r="HO94" s="58">
        <f t="shared" si="647"/>
        <v>14.203587128285429</v>
      </c>
      <c r="HP94" s="58">
        <f t="shared" si="647"/>
        <v>13.752473945589243</v>
      </c>
      <c r="HQ94" s="58">
        <f t="shared" si="647"/>
        <v>13.766629863186347</v>
      </c>
      <c r="HR94" s="58">
        <f t="shared" si="647"/>
        <v>14.232842714543484</v>
      </c>
      <c r="HS94" s="58">
        <f t="shared" si="647"/>
        <v>13.787918466067564</v>
      </c>
      <c r="HT94" s="58">
        <f t="shared" si="647"/>
        <v>14.254863616113173</v>
      </c>
      <c r="HU94" s="58">
        <f t="shared" si="647"/>
        <v>13.752473945589243</v>
      </c>
      <c r="HV94" s="58">
        <f t="shared" si="647"/>
        <v>13.604300514574241</v>
      </c>
      <c r="HW94" s="58">
        <f t="shared" si="647"/>
        <v>15.054172157490422</v>
      </c>
      <c r="HX94" s="58">
        <f t="shared" si="647"/>
        <v>13.597316787410703</v>
      </c>
      <c r="HY94" s="58">
        <f t="shared" si="647"/>
        <v>14.10123246021222</v>
      </c>
      <c r="HZ94" s="58">
        <f t="shared" si="647"/>
        <v>13.667478380740995</v>
      </c>
      <c r="IA94" s="58">
        <f t="shared" si="647"/>
        <v>14.188953968518359</v>
      </c>
      <c r="IB94" s="58">
        <f t="shared" si="647"/>
        <v>13.745497198690217</v>
      </c>
      <c r="IC94" s="58">
        <f t="shared" si="647"/>
        <v>13.752634009281438</v>
      </c>
      <c r="ID94" s="58">
        <f t="shared" si="647"/>
        <v>14.218437509232164</v>
      </c>
      <c r="IE94" s="58">
        <f t="shared" si="647"/>
        <v>13.774088976534605</v>
      </c>
      <c r="IF94" s="58">
        <f t="shared" si="647"/>
        <v>14.240630699933359</v>
      </c>
      <c r="IG94" s="58">
        <f t="shared" si="647"/>
        <v>13.745497198690217</v>
      </c>
      <c r="IH94" s="58">
        <f t="shared" si="647"/>
        <v>13.578135311210501</v>
      </c>
      <c r="II94" s="58">
        <f t="shared" si="647"/>
        <v>15.025150471068363</v>
      </c>
      <c r="IJ94" s="58">
        <f t="shared" si="647"/>
        <v>13.571103651287554</v>
      </c>
      <c r="IK94" s="58">
        <f t="shared" si="647"/>
        <v>14.0744947274727</v>
      </c>
      <c r="IL94" s="58">
        <f t="shared" si="647"/>
        <v>13.641749687993892</v>
      </c>
      <c r="IM94" s="58">
        <f t="shared" ref="IM94:KX94" si="648">IM91/IM93/IM$26</f>
        <v>14.162828376389893</v>
      </c>
      <c r="IN94" s="58">
        <f t="shared" si="648"/>
        <v>13.72031473855302</v>
      </c>
      <c r="IO94" s="58">
        <f t="shared" si="648"/>
        <v>13.727501912329108</v>
      </c>
      <c r="IP94" s="58">
        <f t="shared" si="648"/>
        <v>14.199962168671986</v>
      </c>
      <c r="IQ94" s="58">
        <f t="shared" si="648"/>
        <v>13.749108683439806</v>
      </c>
      <c r="IR94" s="58">
        <f t="shared" si="648"/>
        <v>14.214870265436995</v>
      </c>
      <c r="IS94" s="58">
        <f t="shared" si="648"/>
        <v>13.72031473855302</v>
      </c>
      <c r="IT94" s="58">
        <f t="shared" si="648"/>
        <v>13.566789536501803</v>
      </c>
      <c r="IU94" s="58">
        <f t="shared" si="648"/>
        <v>15.012526494311958</v>
      </c>
      <c r="IV94" s="58">
        <f t="shared" si="648"/>
        <v>13.559701349701124</v>
      </c>
      <c r="IW94" s="58">
        <f t="shared" si="648"/>
        <v>14.070502271478951</v>
      </c>
      <c r="IX94" s="58">
        <f t="shared" si="648"/>
        <v>13.630918268554595</v>
      </c>
      <c r="IY94" s="58">
        <f t="shared" si="648"/>
        <v>14.152178010257986</v>
      </c>
      <c r="IZ94" s="58">
        <f t="shared" si="648"/>
        <v>13.71012592885787</v>
      </c>
      <c r="JA94" s="58">
        <f t="shared" si="648"/>
        <v>13.717372295627881</v>
      </c>
      <c r="JB94" s="58">
        <f t="shared" si="648"/>
        <v>14.189617634623747</v>
      </c>
      <c r="JC94" s="58">
        <f t="shared" si="648"/>
        <v>13.739157428971916</v>
      </c>
      <c r="JD94" s="58">
        <f t="shared" si="648"/>
        <v>14.212176645171638</v>
      </c>
      <c r="JE94" s="58">
        <f t="shared" si="648"/>
        <v>13.71012592885787</v>
      </c>
      <c r="JF94" s="58">
        <f t="shared" si="648"/>
        <v>13.553674758170107</v>
      </c>
      <c r="JG94" s="58">
        <f t="shared" si="648"/>
        <v>14.480773409670554</v>
      </c>
      <c r="JH94" s="58">
        <f t="shared" si="648"/>
        <v>13.546529963885357</v>
      </c>
      <c r="JI94" s="58">
        <f t="shared" si="648"/>
        <v>14.057363465435085</v>
      </c>
      <c r="JJ94" s="58">
        <f t="shared" si="648"/>
        <v>13.625539417545346</v>
      </c>
      <c r="JK94" s="58">
        <f t="shared" si="648"/>
        <v>14.147234728932805</v>
      </c>
      <c r="JL94" s="58">
        <f t="shared" si="648"/>
        <v>13.698170224675119</v>
      </c>
      <c r="JM94" s="58">
        <f t="shared" si="648"/>
        <v>13.712789403143288</v>
      </c>
      <c r="JN94" s="58">
        <f t="shared" si="648"/>
        <v>14.177447723548786</v>
      </c>
      <c r="JO94" s="58">
        <f t="shared" si="648"/>
        <v>13.727439819172288</v>
      </c>
      <c r="JP94" s="58">
        <f t="shared" si="648"/>
        <v>14.200192292089238</v>
      </c>
      <c r="JQ94" s="58">
        <f t="shared" si="648"/>
        <v>13.698170224675119</v>
      </c>
      <c r="JR94" s="58">
        <f t="shared" si="648"/>
        <v>13.533474006868969</v>
      </c>
      <c r="JS94" s="58">
        <f t="shared" si="648"/>
        <v>14.983489079033502</v>
      </c>
      <c r="JT94" s="58">
        <f t="shared" si="648"/>
        <v>13.533474006868969</v>
      </c>
      <c r="JU94" s="58">
        <f t="shared" si="648"/>
        <v>14.036882610863792</v>
      </c>
      <c r="JV94" s="58">
        <f t="shared" si="648"/>
        <v>13.605884247676189</v>
      </c>
      <c r="JW94" s="58">
        <f t="shared" si="648"/>
        <v>14.127443143837107</v>
      </c>
      <c r="JX94" s="58">
        <f t="shared" si="648"/>
        <v>13.679073512053144</v>
      </c>
      <c r="JY94" s="58">
        <f t="shared" si="648"/>
        <v>13.693805955254062</v>
      </c>
      <c r="JZ94" s="58">
        <f t="shared" si="648"/>
        <v>14.157890219578137</v>
      </c>
      <c r="KA94" s="58">
        <f t="shared" si="648"/>
        <v>13.715964217317582</v>
      </c>
      <c r="KB94" s="58">
        <f t="shared" si="648"/>
        <v>14.180811790359968</v>
      </c>
      <c r="KC94" s="58">
        <f t="shared" si="648"/>
        <v>13.679073512053144</v>
      </c>
      <c r="KD94" s="58">
        <f t="shared" si="648"/>
        <v>13.523182410994446</v>
      </c>
      <c r="KE94" s="58">
        <f t="shared" si="648"/>
        <v>14.964053944926359</v>
      </c>
      <c r="KF94" s="58">
        <f t="shared" si="648"/>
        <v>13.515919692191551</v>
      </c>
      <c r="KG94" s="58">
        <f t="shared" si="648"/>
        <v>14.019153934819059</v>
      </c>
      <c r="KH94" s="58">
        <f t="shared" si="648"/>
        <v>13.588899820119149</v>
      </c>
      <c r="KI94" s="58">
        <f t="shared" si="648"/>
        <v>14.110434372810285</v>
      </c>
      <c r="KJ94" s="58">
        <f t="shared" si="648"/>
        <v>13.670093681075864</v>
      </c>
      <c r="KK94" s="58">
        <f t="shared" si="648"/>
        <v>13.677523079815579</v>
      </c>
      <c r="KL94" s="58">
        <f t="shared" si="648"/>
        <v>14.141125910325913</v>
      </c>
      <c r="KM94" s="58">
        <f t="shared" si="648"/>
        <v>13.699859807763019</v>
      </c>
      <c r="KN94" s="58">
        <f t="shared" si="648"/>
        <v>14.164232325212065</v>
      </c>
      <c r="KO94" s="58">
        <f t="shared" si="648"/>
        <v>13.670093681075864</v>
      </c>
      <c r="KP94" s="58">
        <f t="shared" si="648"/>
        <v>13.496060700608185</v>
      </c>
      <c r="KQ94" s="58">
        <f t="shared" si="648"/>
        <v>14.933968522833259</v>
      </c>
      <c r="KR94" s="58">
        <f t="shared" si="648"/>
        <v>13.488745762559073</v>
      </c>
      <c r="KS94" s="58">
        <f t="shared" si="648"/>
        <v>13.991454731403087</v>
      </c>
      <c r="KT94" s="58">
        <f t="shared" si="648"/>
        <v>13.562253913853674</v>
      </c>
      <c r="KU94" s="58">
        <f t="shared" si="648"/>
        <v>14.083402955267729</v>
      </c>
      <c r="KV94" s="58">
        <f t="shared" si="648"/>
        <v>13.644043822325379</v>
      </c>
      <c r="KW94" s="58">
        <f t="shared" si="648"/>
        <v>13.651528212792918</v>
      </c>
      <c r="KX94" s="58">
        <f t="shared" si="648"/>
        <v>14.122072375792902</v>
      </c>
      <c r="KY94" s="58">
        <f t="shared" ref="KY94:MK94" si="649">KY91/KY93/KY$26</f>
        <v>13.674030731824995</v>
      </c>
      <c r="KZ94" s="58">
        <f t="shared" si="649"/>
        <v>14.137599668124725</v>
      </c>
      <c r="LA94" s="58">
        <f t="shared" si="649"/>
        <v>13.644043822325379</v>
      </c>
      <c r="LB94" s="58">
        <f t="shared" si="649"/>
        <v>13.487713940083067</v>
      </c>
      <c r="LC94" s="58">
        <f t="shared" si="649"/>
        <v>14.410013853929012</v>
      </c>
      <c r="LD94" s="58">
        <f t="shared" si="649"/>
        <v>13.4803355407723</v>
      </c>
      <c r="LE94" s="58">
        <f t="shared" si="649"/>
        <v>13.990909421693859</v>
      </c>
      <c r="LF94" s="58">
        <f t="shared" si="649"/>
        <v>13.554484801172588</v>
      </c>
      <c r="LG94" s="58">
        <f t="shared" si="649"/>
        <v>14.075984050570936</v>
      </c>
      <c r="LH94" s="58">
        <f t="shared" si="649"/>
        <v>13.636996883526155</v>
      </c>
      <c r="LI94" s="58">
        <f t="shared" si="649"/>
        <v>13.64454782310729</v>
      </c>
      <c r="LJ94" s="58">
        <f t="shared" si="649"/>
        <v>14.114997310134603</v>
      </c>
      <c r="LK94" s="58">
        <f t="shared" si="649"/>
        <v>13.667250897688167</v>
      </c>
      <c r="LL94" s="58">
        <f t="shared" si="649"/>
        <v>14.138509243466309</v>
      </c>
      <c r="LM94" s="58">
        <f t="shared" si="649"/>
        <v>13.636996883526155</v>
      </c>
      <c r="LN94" s="58">
        <f t="shared" si="649"/>
        <v>13.471190963705121</v>
      </c>
      <c r="LO94" s="58">
        <f t="shared" si="649"/>
        <v>14.906297329287181</v>
      </c>
      <c r="LP94" s="58">
        <f t="shared" si="649"/>
        <v>13.463752426452936</v>
      </c>
      <c r="LQ94" s="58">
        <f t="shared" si="649"/>
        <v>13.974274819254841</v>
      </c>
      <c r="LR94" s="58">
        <f t="shared" si="649"/>
        <v>13.546030913503483</v>
      </c>
      <c r="LS94" s="58">
        <f t="shared" si="649"/>
        <v>14.067904801293398</v>
      </c>
      <c r="LT94" s="58">
        <f t="shared" si="649"/>
        <v>13.621707063858251</v>
      </c>
      <c r="LU94" s="58">
        <f t="shared" si="649"/>
        <v>13.636943872654513</v>
      </c>
      <c r="LV94" s="58">
        <f t="shared" si="649"/>
        <v>14.099394235655556</v>
      </c>
      <c r="LW94" s="58">
        <f t="shared" si="649"/>
        <v>13.65221480644248</v>
      </c>
      <c r="LX94" s="58">
        <f t="shared" si="649"/>
        <v>14.12310397932538</v>
      </c>
      <c r="LY94" s="58">
        <f t="shared" si="649"/>
        <v>13.621707063858251</v>
      </c>
      <c r="LZ94" s="58">
        <f t="shared" si="649"/>
        <v>13.453851096286023</v>
      </c>
      <c r="MA94" s="58">
        <f t="shared" si="649"/>
        <v>14.895335142316668</v>
      </c>
      <c r="MB94" s="58">
        <f t="shared" si="649"/>
        <v>13.453851096286023</v>
      </c>
      <c r="MC94" s="58">
        <f t="shared" si="649"/>
        <v>13.956801147533893</v>
      </c>
      <c r="MD94" s="58">
        <f t="shared" si="649"/>
        <v>13.529307355939899</v>
      </c>
      <c r="ME94" s="58">
        <f t="shared" si="649"/>
        <v>14.05121017446197</v>
      </c>
      <c r="MF94" s="58">
        <f t="shared" si="649"/>
        <v>13.605614786035442</v>
      </c>
      <c r="MG94" s="58">
        <f t="shared" si="649"/>
        <v>13.620979681333054</v>
      </c>
      <c r="MH94" s="58">
        <f t="shared" si="649"/>
        <v>14.082964321748888</v>
      </c>
      <c r="MI94" s="58">
        <f t="shared" si="649"/>
        <v>13.644092203416765</v>
      </c>
      <c r="MJ94" s="58">
        <f t="shared" si="649"/>
        <v>14.106874278152537</v>
      </c>
      <c r="MK94" s="58">
        <f t="shared" si="649"/>
        <v>13.605614786035442</v>
      </c>
      <c r="ML94" s="58"/>
      <c r="MM94" s="58"/>
      <c r="MN94" s="58"/>
    </row>
    <row r="95" spans="1:352" ht="13.5" thickBot="1" x14ac:dyDescent="0.25">
      <c r="A95" s="57" t="s">
        <v>39</v>
      </c>
      <c r="B95" s="59">
        <f t="shared" ref="B95:BB95" si="650">B92/B93/B$27</f>
        <v>1.0766849012710438</v>
      </c>
      <c r="C95" s="59">
        <f t="shared" si="650"/>
        <v>1.078616799683042</v>
      </c>
      <c r="D95" s="59">
        <f t="shared" si="650"/>
        <v>0.98876230497885897</v>
      </c>
      <c r="E95" s="59">
        <f t="shared" si="650"/>
        <v>0.88747126742333615</v>
      </c>
      <c r="F95" s="59">
        <f t="shared" si="650"/>
        <v>0.55277762635547323</v>
      </c>
      <c r="G95" s="59">
        <f t="shared" si="650"/>
        <v>0.44559789892392299</v>
      </c>
      <c r="H95" s="59">
        <f t="shared" si="650"/>
        <v>0</v>
      </c>
      <c r="I95" s="59">
        <f t="shared" si="650"/>
        <v>2.1226028037911817</v>
      </c>
      <c r="J95" s="59">
        <f t="shared" si="650"/>
        <v>1.7248578114295199</v>
      </c>
      <c r="K95" s="59">
        <f t="shared" si="650"/>
        <v>0.61915640236828806</v>
      </c>
      <c r="L95" s="59">
        <f t="shared" si="650"/>
        <v>1.1666038814404081</v>
      </c>
      <c r="M95" s="59">
        <f t="shared" si="650"/>
        <v>1.2802577357231384</v>
      </c>
      <c r="N95" s="59">
        <f t="shared" si="650"/>
        <v>1.0840281346617082</v>
      </c>
      <c r="O95" s="59">
        <f t="shared" si="650"/>
        <v>1.0886477371571848</v>
      </c>
      <c r="P95" s="59">
        <f t="shared" si="650"/>
        <v>0.99485395369759511</v>
      </c>
      <c r="Q95" s="59">
        <f t="shared" si="650"/>
        <v>0.89992136605035045</v>
      </c>
      <c r="R95" s="59">
        <f t="shared" si="650"/>
        <v>0.55690893956185195</v>
      </c>
      <c r="S95" s="59">
        <f t="shared" si="650"/>
        <v>0.4449743921393986</v>
      </c>
      <c r="T95" s="59">
        <f t="shared" si="650"/>
        <v>0</v>
      </c>
      <c r="U95" s="59">
        <f t="shared" si="650"/>
        <v>2.1729752301326908</v>
      </c>
      <c r="V95" s="59">
        <f t="shared" si="650"/>
        <v>1.7470938389442245</v>
      </c>
      <c r="W95" s="59">
        <f t="shared" si="650"/>
        <v>0.61203788266228132</v>
      </c>
      <c r="X95" s="59">
        <f t="shared" si="650"/>
        <v>1.1407305489666864</v>
      </c>
      <c r="Y95" s="59">
        <f t="shared" si="650"/>
        <v>1.2483486392873229</v>
      </c>
      <c r="Z95" s="59">
        <f t="shared" si="650"/>
        <v>1.0639590120090043</v>
      </c>
      <c r="AA95" s="59">
        <f t="shared" si="650"/>
        <v>1.060530432534833</v>
      </c>
      <c r="AB95" s="59">
        <f t="shared" si="650"/>
        <v>1.0122472107341092</v>
      </c>
      <c r="AC95" s="59">
        <f t="shared" si="650"/>
        <v>0.88886451767732921</v>
      </c>
      <c r="AD95" s="59">
        <f t="shared" si="650"/>
        <v>0.54487659641160624</v>
      </c>
      <c r="AE95" s="59">
        <f t="shared" si="650"/>
        <v>0.44890681931414461</v>
      </c>
      <c r="AF95" s="59">
        <f t="shared" si="650"/>
        <v>0</v>
      </c>
      <c r="AG95" s="59">
        <f t="shared" si="650"/>
        <v>2.3793370791659516</v>
      </c>
      <c r="AH95" s="59">
        <f t="shared" si="650"/>
        <v>1.7602229555795701</v>
      </c>
      <c r="AI95" s="59">
        <f t="shared" si="650"/>
        <v>0.61708959553071818</v>
      </c>
      <c r="AJ95" s="59">
        <f t="shared" si="650"/>
        <v>1.1301219334980945</v>
      </c>
      <c r="AK95" s="59">
        <f t="shared" si="650"/>
        <v>1.2012683197324139</v>
      </c>
      <c r="AL95" s="59">
        <f t="shared" si="650"/>
        <v>1.0518923946478336</v>
      </c>
      <c r="AM95" s="59">
        <f t="shared" si="650"/>
        <v>1.0591599682080663</v>
      </c>
      <c r="AN95" s="59">
        <f t="shared" si="650"/>
        <v>0.97221405665030902</v>
      </c>
      <c r="AO95" s="59">
        <f t="shared" si="650"/>
        <v>0.87902852380495744</v>
      </c>
      <c r="AP95" s="59">
        <f t="shared" si="650"/>
        <v>0.54220136471174418</v>
      </c>
      <c r="AQ95" s="59">
        <f t="shared" si="650"/>
        <v>0.44594833869649059</v>
      </c>
      <c r="AR95" s="59">
        <f t="shared" si="650"/>
        <v>0</v>
      </c>
      <c r="AS95" s="59">
        <f t="shared" si="650"/>
        <v>2.4997294356705413</v>
      </c>
      <c r="AT95" s="59">
        <f t="shared" si="650"/>
        <v>1.7695820721358086</v>
      </c>
      <c r="AU95" s="59">
        <f t="shared" si="650"/>
        <v>0.61702315564347088</v>
      </c>
      <c r="AV95" s="59">
        <f t="shared" si="650"/>
        <v>1.1228973132513909</v>
      </c>
      <c r="AW95" s="59">
        <f t="shared" si="650"/>
        <v>1.2055423527413951</v>
      </c>
      <c r="AX95" s="59">
        <f t="shared" si="650"/>
        <v>1.0510551699190169</v>
      </c>
      <c r="AY95" s="59">
        <f t="shared" si="650"/>
        <v>1.0650929269993519</v>
      </c>
      <c r="AZ95" s="59">
        <f t="shared" si="650"/>
        <v>0.97093290551721323</v>
      </c>
      <c r="BA95" s="59">
        <f t="shared" si="650"/>
        <v>0.88052952276482399</v>
      </c>
      <c r="BB95" s="59">
        <f t="shared" si="650"/>
        <v>0.5420094422648869</v>
      </c>
      <c r="BC95" s="59">
        <f t="shared" ref="BC95:DN95" si="651">BC92/BC93/BC$27</f>
        <v>0.4516423256278414</v>
      </c>
      <c r="BD95" s="59">
        <f t="shared" si="651"/>
        <v>0</v>
      </c>
      <c r="BE95" s="59">
        <f t="shared" si="651"/>
        <v>2.896620808072099</v>
      </c>
      <c r="BF95" s="59">
        <f t="shared" si="651"/>
        <v>1.7808793978822755</v>
      </c>
      <c r="BG95" s="59">
        <f t="shared" si="651"/>
        <v>0.61911356055720823</v>
      </c>
      <c r="BH95" s="59">
        <f t="shared" si="651"/>
        <v>1.1231025171571798</v>
      </c>
      <c r="BI95" s="59">
        <f t="shared" si="651"/>
        <v>1.204422851253099</v>
      </c>
      <c r="BJ95" s="59">
        <f t="shared" si="651"/>
        <v>1.0453397905229089</v>
      </c>
      <c r="BK95" s="59">
        <f t="shared" si="651"/>
        <v>1.0643266407087564</v>
      </c>
      <c r="BL95" s="59">
        <f t="shared" si="651"/>
        <v>0.95906489269762052</v>
      </c>
      <c r="BM95" s="59">
        <f t="shared" si="651"/>
        <v>0.87512935112023149</v>
      </c>
      <c r="BN95" s="59">
        <f t="shared" si="651"/>
        <v>0.53187864044174626</v>
      </c>
      <c r="BO95" s="59">
        <f t="shared" si="651"/>
        <v>0.4514504211797416</v>
      </c>
      <c r="BP95" s="59">
        <f t="shared" si="651"/>
        <v>0</v>
      </c>
      <c r="BQ95" s="59">
        <f t="shared" si="651"/>
        <v>3.0473655299287152</v>
      </c>
      <c r="BR95" s="59">
        <f t="shared" si="651"/>
        <v>1.7837668428213425</v>
      </c>
      <c r="BS95" s="59">
        <f t="shared" si="651"/>
        <v>0.61515174313473264</v>
      </c>
      <c r="BT95" s="59">
        <f t="shared" si="651"/>
        <v>1.1200473908797333</v>
      </c>
      <c r="BU95" s="59">
        <f t="shared" si="651"/>
        <v>1.1977024543484986</v>
      </c>
      <c r="BV95" s="59">
        <f t="shared" si="651"/>
        <v>1.0473484596639049</v>
      </c>
      <c r="BW95" s="59">
        <f t="shared" si="651"/>
        <v>1.0514016220635842</v>
      </c>
      <c r="BX95" s="59">
        <f t="shared" si="651"/>
        <v>0.98398225684142793</v>
      </c>
      <c r="BY95" s="59">
        <f t="shared" si="651"/>
        <v>0.87006312472143943</v>
      </c>
      <c r="BZ95" s="59">
        <f t="shared" si="651"/>
        <v>0.5284279834739315</v>
      </c>
      <c r="CA95" s="59">
        <f t="shared" si="651"/>
        <v>0.4603871568882239</v>
      </c>
      <c r="CB95" s="59">
        <f t="shared" si="651"/>
        <v>0</v>
      </c>
      <c r="CC95" s="59">
        <f t="shared" si="651"/>
        <v>3.211836505880199</v>
      </c>
      <c r="CD95" s="59">
        <f t="shared" si="651"/>
        <v>1.7986155027852448</v>
      </c>
      <c r="CE95" s="59">
        <f t="shared" si="651"/>
        <v>0.61792355344971028</v>
      </c>
      <c r="CF95" s="59">
        <f t="shared" si="651"/>
        <v>1.1181406643578033</v>
      </c>
      <c r="CG95" s="59">
        <f t="shared" si="651"/>
        <v>1.1965231180804135</v>
      </c>
      <c r="CH95" s="59">
        <f t="shared" si="651"/>
        <v>1.0423110482227749</v>
      </c>
      <c r="CI95" s="59">
        <f t="shared" si="651"/>
        <v>1.0581679805996071</v>
      </c>
      <c r="CJ95" s="59">
        <f t="shared" si="651"/>
        <v>0.95443776270491365</v>
      </c>
      <c r="CK95" s="59">
        <f t="shared" si="651"/>
        <v>0.87216616028029381</v>
      </c>
      <c r="CL95" s="59">
        <f t="shared" si="651"/>
        <v>0.53072414136873713</v>
      </c>
      <c r="CM95" s="59">
        <f t="shared" si="651"/>
        <v>0.45705140810340905</v>
      </c>
      <c r="CN95" s="59">
        <f t="shared" si="651"/>
        <v>0</v>
      </c>
      <c r="CO95" s="59">
        <f t="shared" si="651"/>
        <v>3.2216044454463724</v>
      </c>
      <c r="CP95" s="59">
        <f t="shared" si="651"/>
        <v>1.7983218123988851</v>
      </c>
      <c r="CQ95" s="59">
        <f t="shared" si="651"/>
        <v>0.62053113938587212</v>
      </c>
      <c r="CR95" s="59">
        <f t="shared" si="651"/>
        <v>1.1119715172443552</v>
      </c>
      <c r="CS95" s="59">
        <f t="shared" si="651"/>
        <v>1.1975302797940155</v>
      </c>
      <c r="CT95" s="59">
        <f t="shared" si="651"/>
        <v>1.0394476801766694</v>
      </c>
      <c r="CU95" s="59">
        <f t="shared" si="651"/>
        <v>1.0597567209565699</v>
      </c>
      <c r="CV95" s="59">
        <f t="shared" si="651"/>
        <v>0.95105611974841098</v>
      </c>
      <c r="CW95" s="59">
        <f t="shared" si="651"/>
        <v>0.87273130053838333</v>
      </c>
      <c r="CX95" s="59">
        <f t="shared" si="651"/>
        <v>0.52784612923881402</v>
      </c>
      <c r="CY95" s="59">
        <f t="shared" si="651"/>
        <v>0.46100030408600906</v>
      </c>
      <c r="CZ95" s="59">
        <f t="shared" si="651"/>
        <v>0</v>
      </c>
      <c r="DA95" s="59">
        <f t="shared" si="651"/>
        <v>3.2835048003250349</v>
      </c>
      <c r="DB95" s="59">
        <f t="shared" si="651"/>
        <v>1.8018252181695176</v>
      </c>
      <c r="DC95" s="59">
        <f t="shared" si="651"/>
        <v>0.61659332725166094</v>
      </c>
      <c r="DD95" s="59">
        <f t="shared" si="651"/>
        <v>1.1164979756142981</v>
      </c>
      <c r="DE95" s="59">
        <f t="shared" si="651"/>
        <v>1.1906805995926855</v>
      </c>
      <c r="DF95" s="59">
        <f t="shared" si="651"/>
        <v>1.0396810508768588</v>
      </c>
      <c r="DG95" s="59">
        <f t="shared" si="651"/>
        <v>1.0611018657048521</v>
      </c>
      <c r="DH95" s="59">
        <f t="shared" si="651"/>
        <v>0.95092368520913428</v>
      </c>
      <c r="DI95" s="59">
        <f t="shared" si="651"/>
        <v>0.8755996455815348</v>
      </c>
      <c r="DJ95" s="59">
        <f t="shared" si="651"/>
        <v>0.52768705881532263</v>
      </c>
      <c r="DK95" s="59">
        <f t="shared" si="651"/>
        <v>0.45582083146466712</v>
      </c>
      <c r="DL95" s="59">
        <f t="shared" si="651"/>
        <v>0</v>
      </c>
      <c r="DM95" s="59">
        <f t="shared" si="651"/>
        <v>3.275285836391491</v>
      </c>
      <c r="DN95" s="59">
        <f t="shared" si="651"/>
        <v>1.8639263375157777</v>
      </c>
      <c r="DO95" s="59">
        <f t="shared" ref="DO95:FZ95" si="652">DO92/DO93/DO$27</f>
        <v>0.61354873565519963</v>
      </c>
      <c r="DP95" s="59">
        <f t="shared" si="652"/>
        <v>1.1188437726147806</v>
      </c>
      <c r="DQ95" s="59">
        <f t="shared" si="652"/>
        <v>1.1822296362764055</v>
      </c>
      <c r="DR95" s="59">
        <f t="shared" si="652"/>
        <v>1.0395598526641867</v>
      </c>
      <c r="DS95" s="59">
        <f t="shared" si="652"/>
        <v>1.0529178401702162</v>
      </c>
      <c r="DT95" s="59">
        <f t="shared" si="652"/>
        <v>0.98165067032114628</v>
      </c>
      <c r="DU95" s="59">
        <f t="shared" si="652"/>
        <v>0.87292052453769531</v>
      </c>
      <c r="DV95" s="59">
        <f t="shared" si="652"/>
        <v>0.52908743675961145</v>
      </c>
      <c r="DW95" s="59">
        <f t="shared" si="652"/>
        <v>0.45936943935327179</v>
      </c>
      <c r="DX95" s="59">
        <f t="shared" si="652"/>
        <v>0</v>
      </c>
      <c r="DY95" s="59">
        <f t="shared" si="652"/>
        <v>3.2716674662329157</v>
      </c>
      <c r="DZ95" s="59">
        <f t="shared" si="652"/>
        <v>1.9029714114064169</v>
      </c>
      <c r="EA95" s="59">
        <f t="shared" si="652"/>
        <v>0.6184844675652601</v>
      </c>
      <c r="EB95" s="59">
        <f t="shared" si="652"/>
        <v>1.111648748726342</v>
      </c>
      <c r="EC95" s="59">
        <f t="shared" si="652"/>
        <v>1.1783215181024134</v>
      </c>
      <c r="ED95" s="59">
        <f t="shared" si="652"/>
        <v>1.0273118140965238</v>
      </c>
      <c r="EE95" s="59">
        <f t="shared" si="652"/>
        <v>1.0563698381527513</v>
      </c>
      <c r="EF95" s="59">
        <f t="shared" si="652"/>
        <v>0.94370693740646483</v>
      </c>
      <c r="EG95" s="59">
        <f t="shared" si="652"/>
        <v>0.86923988518676187</v>
      </c>
      <c r="EH95" s="59">
        <f t="shared" si="652"/>
        <v>0.52216091156464872</v>
      </c>
      <c r="EI95" s="59">
        <f t="shared" si="652"/>
        <v>0.4596539188006315</v>
      </c>
      <c r="EJ95" s="59">
        <f t="shared" si="652"/>
        <v>0</v>
      </c>
      <c r="EK95" s="59">
        <f t="shared" si="652"/>
        <v>3.2513450534585608</v>
      </c>
      <c r="EL95" s="59">
        <f t="shared" si="652"/>
        <v>1.9263562289178966</v>
      </c>
      <c r="EM95" s="59">
        <f t="shared" si="652"/>
        <v>0.6140163903371455</v>
      </c>
      <c r="EN95" s="59">
        <f t="shared" si="652"/>
        <v>1.1065649588390019</v>
      </c>
      <c r="EO95" s="59">
        <f t="shared" si="652"/>
        <v>1.1807044319329798</v>
      </c>
      <c r="EP95" s="59">
        <f t="shared" si="652"/>
        <v>1.0268823949046864</v>
      </c>
      <c r="EQ95" s="59">
        <f t="shared" si="652"/>
        <v>1.0559923486169556</v>
      </c>
      <c r="ER95" s="59">
        <f t="shared" si="652"/>
        <v>0.93720361394621199</v>
      </c>
      <c r="ES95" s="59">
        <f t="shared" si="652"/>
        <v>0.86807527540459495</v>
      </c>
      <c r="ET95" s="59">
        <f t="shared" si="652"/>
        <v>0.51772585898860812</v>
      </c>
      <c r="EU95" s="59">
        <f t="shared" si="652"/>
        <v>0.46604403961925978</v>
      </c>
      <c r="EV95" s="59">
        <f t="shared" si="652"/>
        <v>0</v>
      </c>
      <c r="EW95" s="59">
        <f t="shared" si="652"/>
        <v>3.2399754999855142</v>
      </c>
      <c r="EX95" s="59">
        <f t="shared" si="652"/>
        <v>1.9496665236853781</v>
      </c>
      <c r="EY95" s="59">
        <f t="shared" si="652"/>
        <v>0.61731219276644145</v>
      </c>
      <c r="EZ95" s="59">
        <f t="shared" si="652"/>
        <v>1.1041143396169124</v>
      </c>
      <c r="FA95" s="59">
        <f t="shared" si="652"/>
        <v>1.1853477389895406</v>
      </c>
      <c r="FB95" s="59">
        <f t="shared" si="652"/>
        <v>1.0208902551946308</v>
      </c>
      <c r="FC95" s="59">
        <f t="shared" si="652"/>
        <v>1.058741984176206</v>
      </c>
      <c r="FD95" s="59">
        <f t="shared" si="652"/>
        <v>0.92674906035867644</v>
      </c>
      <c r="FE95" s="59">
        <f t="shared" si="652"/>
        <v>0.86944512463423218</v>
      </c>
      <c r="FF95" s="59">
        <f t="shared" si="652"/>
        <v>0.51611152810836469</v>
      </c>
      <c r="FG95" s="59">
        <f t="shared" si="652"/>
        <v>0.47210845925072342</v>
      </c>
      <c r="FH95" s="59">
        <f t="shared" si="652"/>
        <v>0</v>
      </c>
      <c r="FI95" s="59">
        <f t="shared" si="652"/>
        <v>3.2573975260267285</v>
      </c>
      <c r="FJ95" s="59">
        <f t="shared" si="652"/>
        <v>1.9811882795541556</v>
      </c>
      <c r="FK95" s="59">
        <f t="shared" si="652"/>
        <v>0.61837427374259246</v>
      </c>
      <c r="FL95" s="59">
        <f t="shared" si="652"/>
        <v>1.1003957438499268</v>
      </c>
      <c r="FM95" s="59">
        <f t="shared" si="652"/>
        <v>1.1845178659339368</v>
      </c>
      <c r="FN95" s="59">
        <f t="shared" si="652"/>
        <v>1.0254368044555136</v>
      </c>
      <c r="FO95" s="59">
        <f t="shared" si="652"/>
        <v>1.0512622477736895</v>
      </c>
      <c r="FP95" s="59">
        <f t="shared" si="652"/>
        <v>0.95832347198472834</v>
      </c>
      <c r="FQ95" s="59">
        <f t="shared" si="652"/>
        <v>0.8658622661227322</v>
      </c>
      <c r="FR95" s="59">
        <f t="shared" si="652"/>
        <v>0.51556609338377879</v>
      </c>
      <c r="FS95" s="59">
        <f t="shared" si="652"/>
        <v>0.48416297036317185</v>
      </c>
      <c r="FT95" s="59">
        <f t="shared" si="652"/>
        <v>0</v>
      </c>
      <c r="FU95" s="59">
        <f t="shared" si="652"/>
        <v>3.3317909196226374</v>
      </c>
      <c r="FV95" s="59">
        <f t="shared" si="652"/>
        <v>1.9796602695389403</v>
      </c>
      <c r="FW95" s="59">
        <f t="shared" si="652"/>
        <v>0.61641613247671578</v>
      </c>
      <c r="FX95" s="59">
        <f t="shared" si="652"/>
        <v>1.1001721042898724</v>
      </c>
      <c r="FY95" s="59">
        <f t="shared" si="652"/>
        <v>1.1822103439596252</v>
      </c>
      <c r="FZ95" s="59">
        <f t="shared" si="652"/>
        <v>1.0189731473704047</v>
      </c>
      <c r="GA95" s="59">
        <f t="shared" ref="GA95:IL95" si="653">GA92/GA93/GA$27</f>
        <v>1.0585282705578325</v>
      </c>
      <c r="GB95" s="59">
        <f t="shared" si="653"/>
        <v>0.9233810996940659</v>
      </c>
      <c r="GC95" s="59">
        <f t="shared" si="653"/>
        <v>0.86650015508573464</v>
      </c>
      <c r="GD95" s="59">
        <f t="shared" si="653"/>
        <v>0.5125383155795844</v>
      </c>
      <c r="GE95" s="59">
        <f t="shared" si="653"/>
        <v>0.49416391817163252</v>
      </c>
      <c r="GF95" s="59">
        <f t="shared" si="653"/>
        <v>0</v>
      </c>
      <c r="GG95" s="59">
        <f t="shared" si="653"/>
        <v>3.5765251966307714</v>
      </c>
      <c r="GH95" s="59">
        <f t="shared" si="653"/>
        <v>1.9749179203455849</v>
      </c>
      <c r="GI95" s="59">
        <f t="shared" si="653"/>
        <v>0.614720147866886</v>
      </c>
      <c r="GJ95" s="59">
        <f t="shared" si="653"/>
        <v>1.1016179087526254</v>
      </c>
      <c r="GK95" s="59">
        <f t="shared" si="653"/>
        <v>1.1750151169433092</v>
      </c>
      <c r="GL95" s="59">
        <f t="shared" si="653"/>
        <v>1.0147892512318977</v>
      </c>
      <c r="GM95" s="59">
        <f t="shared" si="653"/>
        <v>1.0559448750625189</v>
      </c>
      <c r="GN95" s="59">
        <f t="shared" si="653"/>
        <v>0.92077711971964682</v>
      </c>
      <c r="GO95" s="59">
        <f t="shared" si="653"/>
        <v>0.86469834989945349</v>
      </c>
      <c r="GP95" s="59">
        <f t="shared" si="653"/>
        <v>0.51085234148638337</v>
      </c>
      <c r="GQ95" s="59">
        <f t="shared" si="653"/>
        <v>0.5027991174681502</v>
      </c>
      <c r="GR95" s="59">
        <f t="shared" si="653"/>
        <v>0</v>
      </c>
      <c r="GS95" s="59">
        <f t="shared" si="653"/>
        <v>3.7942941033915853</v>
      </c>
      <c r="GT95" s="59">
        <f t="shared" si="653"/>
        <v>2.0288310607302829</v>
      </c>
      <c r="GU95" s="59">
        <f t="shared" si="653"/>
        <v>0.61447755779202728</v>
      </c>
      <c r="GV95" s="59">
        <f t="shared" si="653"/>
        <v>1.0994259461778024</v>
      </c>
      <c r="GW95" s="59">
        <f t="shared" si="653"/>
        <v>1.179147006211517</v>
      </c>
      <c r="GX95" s="59">
        <f t="shared" si="653"/>
        <v>1.0140617642550607</v>
      </c>
      <c r="GY95" s="59">
        <f t="shared" si="653"/>
        <v>1.0534446594623634</v>
      </c>
      <c r="GZ95" s="59">
        <f t="shared" si="653"/>
        <v>0.9202492780172925</v>
      </c>
      <c r="HA95" s="59">
        <f t="shared" si="653"/>
        <v>0.86645646588025249</v>
      </c>
      <c r="HB95" s="59">
        <f t="shared" si="653"/>
        <v>0.50965546855148947</v>
      </c>
      <c r="HC95" s="59">
        <f t="shared" si="653"/>
        <v>0.50467582124498511</v>
      </c>
      <c r="HD95" s="59">
        <f t="shared" si="653"/>
        <v>0</v>
      </c>
      <c r="HE95" s="59">
        <f t="shared" si="653"/>
        <v>3.8596021846820823</v>
      </c>
      <c r="HF95" s="59">
        <f t="shared" si="653"/>
        <v>2.0621662893088568</v>
      </c>
      <c r="HG95" s="59">
        <f t="shared" si="653"/>
        <v>0.61207491470374886</v>
      </c>
      <c r="HH95" s="59">
        <f t="shared" si="653"/>
        <v>1.0991222317659524</v>
      </c>
      <c r="HI95" s="59">
        <f t="shared" si="653"/>
        <v>1.1777088377948808</v>
      </c>
      <c r="HJ95" s="59">
        <f t="shared" si="653"/>
        <v>1.0132745074574043</v>
      </c>
      <c r="HK95" s="59">
        <f t="shared" si="653"/>
        <v>1.0445077487880607</v>
      </c>
      <c r="HL95" s="59">
        <f t="shared" si="653"/>
        <v>0.94860428040119693</v>
      </c>
      <c r="HM95" s="59">
        <f t="shared" si="653"/>
        <v>0.86407197995912366</v>
      </c>
      <c r="HN95" s="59">
        <f t="shared" si="653"/>
        <v>0.50802458100746106</v>
      </c>
      <c r="HO95" s="59">
        <f t="shared" si="653"/>
        <v>0.51153245111029</v>
      </c>
      <c r="HP95" s="59">
        <f t="shared" si="653"/>
        <v>0</v>
      </c>
      <c r="HQ95" s="59">
        <f t="shared" si="653"/>
        <v>3.9954833220442678</v>
      </c>
      <c r="HR95" s="59">
        <f t="shared" si="653"/>
        <v>2.1412559462969698</v>
      </c>
      <c r="HS95" s="59">
        <f t="shared" si="653"/>
        <v>0.61035964184331593</v>
      </c>
      <c r="HT95" s="59">
        <f t="shared" si="653"/>
        <v>1.0952798945289497</v>
      </c>
      <c r="HU95" s="59">
        <f t="shared" si="653"/>
        <v>1.1772769734686381</v>
      </c>
      <c r="HV95" s="59">
        <f t="shared" si="653"/>
        <v>1.0054320579911664</v>
      </c>
      <c r="HW95" s="59">
        <f t="shared" si="653"/>
        <v>1.0511551150690104</v>
      </c>
      <c r="HX95" s="59">
        <f t="shared" si="653"/>
        <v>0.91547875923445288</v>
      </c>
      <c r="HY95" s="59">
        <f t="shared" si="653"/>
        <v>0.86247466381032634</v>
      </c>
      <c r="HZ95" s="59">
        <f t="shared" si="653"/>
        <v>0.50803806773664639</v>
      </c>
      <c r="IA95" s="59">
        <f t="shared" si="653"/>
        <v>0.5139495718553736</v>
      </c>
      <c r="IB95" s="59">
        <f t="shared" si="653"/>
        <v>0</v>
      </c>
      <c r="IC95" s="59">
        <f t="shared" si="653"/>
        <v>4.4101419310651657</v>
      </c>
      <c r="ID95" s="59">
        <f t="shared" si="653"/>
        <v>2.1602757999126112</v>
      </c>
      <c r="IE95" s="59">
        <f t="shared" si="653"/>
        <v>0.60847472945338732</v>
      </c>
      <c r="IF95" s="59">
        <f t="shared" si="653"/>
        <v>1.0957055146622789</v>
      </c>
      <c r="IG95" s="59">
        <f t="shared" si="653"/>
        <v>1.1640191234211099</v>
      </c>
      <c r="IH95" s="59">
        <f t="shared" si="653"/>
        <v>0.9992184218255753</v>
      </c>
      <c r="II95" s="59">
        <f t="shared" si="653"/>
        <v>1.0386328632414517</v>
      </c>
      <c r="IJ95" s="59">
        <f t="shared" si="653"/>
        <v>0.90566807061279775</v>
      </c>
      <c r="IK95" s="59">
        <f t="shared" si="653"/>
        <v>0.84772715773379714</v>
      </c>
      <c r="IL95" s="59">
        <f t="shared" si="653"/>
        <v>0.5108711879344664</v>
      </c>
      <c r="IM95" s="59">
        <f t="shared" ref="IM95:KX95" si="654">IM92/IM93/IM$27</f>
        <v>0.51978555262367354</v>
      </c>
      <c r="IN95" s="59">
        <f t="shared" si="654"/>
        <v>0</v>
      </c>
      <c r="IO95" s="59">
        <f t="shared" si="654"/>
        <v>4.8486386833069606</v>
      </c>
      <c r="IP95" s="59">
        <f t="shared" si="654"/>
        <v>2.2869333769857803</v>
      </c>
      <c r="IQ95" s="59">
        <f t="shared" si="654"/>
        <v>0.59545888205929842</v>
      </c>
      <c r="IR95" s="59">
        <f t="shared" si="654"/>
        <v>1.0953086919827195</v>
      </c>
      <c r="IS95" s="59">
        <f t="shared" si="654"/>
        <v>1.1698180764369608</v>
      </c>
      <c r="IT95" s="59">
        <f t="shared" si="654"/>
        <v>1.0032205210990455</v>
      </c>
      <c r="IU95" s="59">
        <f t="shared" si="654"/>
        <v>1.0429343842063346</v>
      </c>
      <c r="IV95" s="59">
        <f t="shared" si="654"/>
        <v>0.91032499143750745</v>
      </c>
      <c r="IW95" s="59">
        <f t="shared" si="654"/>
        <v>0.8501691867815997</v>
      </c>
      <c r="IX95" s="59">
        <f t="shared" si="654"/>
        <v>0.51266209238692739</v>
      </c>
      <c r="IY95" s="59">
        <f t="shared" si="654"/>
        <v>0.51443940462426141</v>
      </c>
      <c r="IZ95" s="59">
        <f t="shared" si="654"/>
        <v>0</v>
      </c>
      <c r="JA95" s="59">
        <f t="shared" si="654"/>
        <v>4.8709553536131649</v>
      </c>
      <c r="JB95" s="59">
        <f t="shared" si="654"/>
        <v>2.246022008528318</v>
      </c>
      <c r="JC95" s="59">
        <f t="shared" si="654"/>
        <v>0.60131387040363116</v>
      </c>
      <c r="JD95" s="59">
        <f t="shared" si="654"/>
        <v>1.0963240900635816</v>
      </c>
      <c r="JE95" s="59">
        <f t="shared" si="654"/>
        <v>1.163215338680627</v>
      </c>
      <c r="JF95" s="59">
        <f t="shared" si="654"/>
        <v>1.0021436529385055</v>
      </c>
      <c r="JG95" s="59">
        <f t="shared" si="654"/>
        <v>1.0306128081123833</v>
      </c>
      <c r="JH95" s="59">
        <f t="shared" si="654"/>
        <v>0.93509137094539763</v>
      </c>
      <c r="JI95" s="59">
        <f t="shared" si="654"/>
        <v>0.84720271374817779</v>
      </c>
      <c r="JJ95" s="59">
        <f t="shared" si="654"/>
        <v>0.5106918348310181</v>
      </c>
      <c r="JK95" s="59">
        <f t="shared" si="654"/>
        <v>0.51941361119742935</v>
      </c>
      <c r="JL95" s="59">
        <f t="shared" si="654"/>
        <v>0</v>
      </c>
      <c r="JM95" s="59">
        <f t="shared" si="654"/>
        <v>4.8906377786884905</v>
      </c>
      <c r="JN95" s="59">
        <f t="shared" si="654"/>
        <v>2.2813227747032387</v>
      </c>
      <c r="JO95" s="59">
        <f t="shared" si="654"/>
        <v>0.59512432158815687</v>
      </c>
      <c r="JP95" s="59">
        <f t="shared" si="654"/>
        <v>1.0933932829145849</v>
      </c>
      <c r="JQ95" s="59">
        <f t="shared" si="654"/>
        <v>1.1582552985059034</v>
      </c>
      <c r="JR95" s="59">
        <f t="shared" si="654"/>
        <v>0.99828932728661579</v>
      </c>
      <c r="JS95" s="59">
        <f t="shared" si="654"/>
        <v>1.0341874423401864</v>
      </c>
      <c r="JT95" s="59">
        <f t="shared" si="654"/>
        <v>0.90263993039600432</v>
      </c>
      <c r="JU95" s="59">
        <f t="shared" si="654"/>
        <v>0.84793605375190262</v>
      </c>
      <c r="JV95" s="59">
        <f t="shared" si="654"/>
        <v>0.50819359659367969</v>
      </c>
      <c r="JW95" s="59">
        <f t="shared" si="654"/>
        <v>0.52744871721026809</v>
      </c>
      <c r="JX95" s="59">
        <f t="shared" si="654"/>
        <v>0</v>
      </c>
      <c r="JY95" s="59">
        <f t="shared" si="654"/>
        <v>4.9168610233466667</v>
      </c>
      <c r="JZ95" s="59">
        <f t="shared" si="654"/>
        <v>2.333401512659893</v>
      </c>
      <c r="KA95" s="59">
        <f t="shared" si="654"/>
        <v>0.59503561008013073</v>
      </c>
      <c r="KB95" s="59">
        <f t="shared" si="654"/>
        <v>1.0911889180215557</v>
      </c>
      <c r="KC95" s="59">
        <f t="shared" si="654"/>
        <v>1.1562716416103638</v>
      </c>
      <c r="KD95" s="59">
        <f t="shared" si="654"/>
        <v>0.99332933500591403</v>
      </c>
      <c r="KE95" s="59">
        <f t="shared" si="654"/>
        <v>1.0344283575887261</v>
      </c>
      <c r="KF95" s="59">
        <f t="shared" si="654"/>
        <v>0.89706533585767911</v>
      </c>
      <c r="KG95" s="59">
        <f t="shared" si="654"/>
        <v>0.84835470944828517</v>
      </c>
      <c r="KH95" s="59">
        <f t="shared" si="654"/>
        <v>0.50717355698804867</v>
      </c>
      <c r="KI95" s="59">
        <f t="shared" si="654"/>
        <v>0.52921727076333458</v>
      </c>
      <c r="KJ95" s="59">
        <f t="shared" si="654"/>
        <v>0</v>
      </c>
      <c r="KK95" s="59">
        <f t="shared" si="654"/>
        <v>5.3594771835592567</v>
      </c>
      <c r="KL95" s="59">
        <f t="shared" si="654"/>
        <v>2.378513535662965</v>
      </c>
      <c r="KM95" s="59">
        <f t="shared" si="654"/>
        <v>0.59574521907673228</v>
      </c>
      <c r="KN95" s="59">
        <f t="shared" si="654"/>
        <v>1.0892142283815689</v>
      </c>
      <c r="KO95" s="59">
        <f t="shared" si="654"/>
        <v>1.1569491595387738</v>
      </c>
      <c r="KP95" s="59">
        <f t="shared" si="654"/>
        <v>0.9920314448029155</v>
      </c>
      <c r="KQ95" s="59">
        <f t="shared" si="654"/>
        <v>1.0327199607622428</v>
      </c>
      <c r="KR95" s="59">
        <f t="shared" si="654"/>
        <v>0.89164250113594001</v>
      </c>
      <c r="KS95" s="59">
        <f t="shared" si="654"/>
        <v>0.84708721388551855</v>
      </c>
      <c r="KT95" s="59">
        <f t="shared" si="654"/>
        <v>0.50661310551834404</v>
      </c>
      <c r="KU95" s="59">
        <f t="shared" si="654"/>
        <v>0.52945317385285429</v>
      </c>
      <c r="KV95" s="59">
        <f t="shared" si="654"/>
        <v>0</v>
      </c>
      <c r="KW95" s="59">
        <f t="shared" si="654"/>
        <v>5.5788532997809073</v>
      </c>
      <c r="KX95" s="59">
        <f t="shared" si="654"/>
        <v>2.387311008382925</v>
      </c>
      <c r="KY95" s="59">
        <f t="shared" ref="KY95:MK95" si="655">KY92/KY93/KY$27</f>
        <v>0.59622023954830627</v>
      </c>
      <c r="KZ95" s="59">
        <f t="shared" si="655"/>
        <v>1.0899993249213624</v>
      </c>
      <c r="LA95" s="59">
        <f t="shared" si="655"/>
        <v>1.1543980507610143</v>
      </c>
      <c r="LB95" s="59">
        <f t="shared" si="655"/>
        <v>0.99143694413645866</v>
      </c>
      <c r="LC95" s="59">
        <f t="shared" si="655"/>
        <v>1.0237062582216045</v>
      </c>
      <c r="LD95" s="59">
        <f t="shared" si="655"/>
        <v>0.91896225800735087</v>
      </c>
      <c r="LE95" s="59">
        <f t="shared" si="655"/>
        <v>0.84396158013455258</v>
      </c>
      <c r="LF95" s="59">
        <f t="shared" si="655"/>
        <v>0.50449017843348232</v>
      </c>
      <c r="LG95" s="59">
        <f t="shared" si="655"/>
        <v>0.5303854416017314</v>
      </c>
      <c r="LH95" s="59">
        <f t="shared" si="655"/>
        <v>0</v>
      </c>
      <c r="LI95" s="59">
        <f t="shared" si="655"/>
        <v>5.257838051576762</v>
      </c>
      <c r="LJ95" s="59">
        <f t="shared" si="655"/>
        <v>2.4816023917134258</v>
      </c>
      <c r="LK95" s="59">
        <f t="shared" si="655"/>
        <v>0.59425006738360286</v>
      </c>
      <c r="LL95" s="59">
        <f t="shared" si="655"/>
        <v>1.0830038258360604</v>
      </c>
      <c r="LM95" s="59">
        <f t="shared" si="655"/>
        <v>1.1589794754353386</v>
      </c>
      <c r="LN95" s="59">
        <f t="shared" si="655"/>
        <v>0.98563878382093739</v>
      </c>
      <c r="LO95" s="59">
        <f t="shared" si="655"/>
        <v>1.0335578398445777</v>
      </c>
      <c r="LP95" s="59">
        <f t="shared" si="655"/>
        <v>0.88681777171161902</v>
      </c>
      <c r="LQ95" s="59">
        <f t="shared" si="655"/>
        <v>0.8437202456175803</v>
      </c>
      <c r="LR95" s="59">
        <f t="shared" si="655"/>
        <v>0.50191592988811118</v>
      </c>
      <c r="LS95" s="59">
        <f t="shared" si="655"/>
        <v>0.5355912108008154</v>
      </c>
      <c r="LT95" s="59">
        <f t="shared" si="655"/>
        <v>0</v>
      </c>
      <c r="LU95" s="59">
        <f t="shared" si="655"/>
        <v>5.5343569578690683</v>
      </c>
      <c r="LV95" s="59">
        <f t="shared" si="655"/>
        <v>2.5123728696265148</v>
      </c>
      <c r="LW95" s="59">
        <f t="shared" si="655"/>
        <v>0.59395336739845528</v>
      </c>
      <c r="LX95" s="59">
        <f t="shared" si="655"/>
        <v>1.0826616386163754</v>
      </c>
      <c r="LY95" s="59">
        <f t="shared" si="655"/>
        <v>1.1611327583654518</v>
      </c>
      <c r="LZ95" s="59">
        <f t="shared" si="655"/>
        <v>0.9826242059327831</v>
      </c>
      <c r="MA95" s="59">
        <f t="shared" si="655"/>
        <v>1.0326692904352541</v>
      </c>
      <c r="MB95" s="59">
        <f t="shared" si="655"/>
        <v>0.88043635524741415</v>
      </c>
      <c r="MC95" s="59">
        <f t="shared" si="655"/>
        <v>0.84276916989311124</v>
      </c>
      <c r="MD95" s="59">
        <f t="shared" si="655"/>
        <v>0.49425391822128384</v>
      </c>
      <c r="ME95" s="59">
        <f t="shared" si="655"/>
        <v>0.5376037881384097</v>
      </c>
      <c r="MF95" s="59">
        <f t="shared" si="655"/>
        <v>0</v>
      </c>
      <c r="MG95" s="59">
        <f t="shared" si="655"/>
        <v>5.4977142596428887</v>
      </c>
      <c r="MH95" s="59">
        <f t="shared" si="655"/>
        <v>2.5911964759302402</v>
      </c>
      <c r="MI95" s="59">
        <f t="shared" si="655"/>
        <v>0.59058582899483936</v>
      </c>
      <c r="MJ95" s="59">
        <f t="shared" si="655"/>
        <v>1.0814169959143189</v>
      </c>
      <c r="MK95" s="59">
        <f t="shared" si="655"/>
        <v>1.1622165343976403</v>
      </c>
      <c r="ML95" s="59"/>
      <c r="MM95" s="59"/>
      <c r="MN95" s="59"/>
    </row>
    <row r="96" spans="1:352" x14ac:dyDescent="0.2">
      <c r="A96" s="60"/>
    </row>
    <row r="97" spans="1:352" x14ac:dyDescent="0.2">
      <c r="A97" s="60" t="s">
        <v>40</v>
      </c>
      <c r="B97" s="61">
        <f t="shared" ref="B97:BA97" si="656">B93*B94*B$26</f>
        <v>1014279.2453999862</v>
      </c>
      <c r="C97" s="61">
        <f t="shared" si="656"/>
        <v>1014279.245399986</v>
      </c>
      <c r="D97" s="61">
        <f t="shared" si="656"/>
        <v>1014279.2453999862</v>
      </c>
      <c r="E97" s="61">
        <f t="shared" si="656"/>
        <v>1014279.245399986</v>
      </c>
      <c r="F97" s="61">
        <f t="shared" si="656"/>
        <v>1014279.2453999862</v>
      </c>
      <c r="G97" s="61">
        <f t="shared" si="656"/>
        <v>1014279.245399986</v>
      </c>
      <c r="H97" s="61">
        <f t="shared" si="656"/>
        <v>1014279.2453999862</v>
      </c>
      <c r="I97" s="61">
        <f t="shared" si="656"/>
        <v>1014279.2453999862</v>
      </c>
      <c r="J97" s="61">
        <f t="shared" si="656"/>
        <v>1014279.2453999863</v>
      </c>
      <c r="K97" s="61">
        <f t="shared" si="656"/>
        <v>1014279.2453999863</v>
      </c>
      <c r="L97" s="61">
        <f t="shared" si="656"/>
        <v>1014279.2453999863</v>
      </c>
      <c r="M97" s="61">
        <f t="shared" si="656"/>
        <v>1014279.2453999863</v>
      </c>
      <c r="N97" s="61">
        <f t="shared" si="656"/>
        <v>994461.85381487105</v>
      </c>
      <c r="O97" s="61">
        <f t="shared" si="656"/>
        <v>994461.85381487093</v>
      </c>
      <c r="P97" s="61">
        <f t="shared" si="656"/>
        <v>994461.85381487105</v>
      </c>
      <c r="Q97" s="61">
        <f t="shared" si="656"/>
        <v>994461.85381487105</v>
      </c>
      <c r="R97" s="61">
        <f t="shared" si="656"/>
        <v>994461.85381487105</v>
      </c>
      <c r="S97" s="61">
        <f t="shared" si="656"/>
        <v>994461.85381487105</v>
      </c>
      <c r="T97" s="61">
        <f t="shared" si="656"/>
        <v>994461.85381487105</v>
      </c>
      <c r="U97" s="61">
        <f t="shared" si="656"/>
        <v>994461.85381487105</v>
      </c>
      <c r="V97" s="61">
        <f t="shared" si="656"/>
        <v>994461.85381487105</v>
      </c>
      <c r="W97" s="61">
        <f t="shared" si="656"/>
        <v>994461.85381487105</v>
      </c>
      <c r="X97" s="61">
        <f t="shared" si="656"/>
        <v>994461.85381487105</v>
      </c>
      <c r="Y97" s="61">
        <f t="shared" si="656"/>
        <v>994461.85381487105</v>
      </c>
      <c r="Z97" s="61">
        <f t="shared" si="656"/>
        <v>977964.16401781526</v>
      </c>
      <c r="AA97" s="61">
        <f t="shared" si="656"/>
        <v>977964.16401781514</v>
      </c>
      <c r="AB97" s="61">
        <f t="shared" si="656"/>
        <v>977964.16401781526</v>
      </c>
      <c r="AC97" s="61">
        <f t="shared" si="656"/>
        <v>977964.16401781514</v>
      </c>
      <c r="AD97" s="61">
        <f t="shared" si="656"/>
        <v>977964.16401781503</v>
      </c>
      <c r="AE97" s="61">
        <f t="shared" si="656"/>
        <v>977964.16401781514</v>
      </c>
      <c r="AF97" s="61">
        <f t="shared" si="656"/>
        <v>977964.16401781526</v>
      </c>
      <c r="AG97" s="61">
        <f t="shared" si="656"/>
        <v>977964.16401781514</v>
      </c>
      <c r="AH97" s="61">
        <f t="shared" si="656"/>
        <v>977964.16401781514</v>
      </c>
      <c r="AI97" s="61">
        <f t="shared" si="656"/>
        <v>977964.16401781526</v>
      </c>
      <c r="AJ97" s="61">
        <f t="shared" si="656"/>
        <v>977964.16401781514</v>
      </c>
      <c r="AK97" s="61">
        <f t="shared" si="656"/>
        <v>977964.16401781526</v>
      </c>
      <c r="AL97" s="61">
        <f t="shared" si="656"/>
        <v>965147.71626851219</v>
      </c>
      <c r="AM97" s="61">
        <f t="shared" si="656"/>
        <v>965147.71626851207</v>
      </c>
      <c r="AN97" s="61">
        <f t="shared" si="656"/>
        <v>965147.71626851219</v>
      </c>
      <c r="AO97" s="61">
        <f t="shared" si="656"/>
        <v>965147.71626851219</v>
      </c>
      <c r="AP97" s="61">
        <f t="shared" si="656"/>
        <v>965147.7162685123</v>
      </c>
      <c r="AQ97" s="61">
        <f t="shared" si="656"/>
        <v>965147.71626851219</v>
      </c>
      <c r="AR97" s="61">
        <f t="shared" si="656"/>
        <v>965147.71626851219</v>
      </c>
      <c r="AS97" s="61">
        <f t="shared" si="656"/>
        <v>965147.71626851219</v>
      </c>
      <c r="AT97" s="61">
        <f t="shared" si="656"/>
        <v>965147.7162685123</v>
      </c>
      <c r="AU97" s="61">
        <f t="shared" si="656"/>
        <v>965147.71626851219</v>
      </c>
      <c r="AV97" s="61">
        <f t="shared" si="656"/>
        <v>965147.7162685123</v>
      </c>
      <c r="AW97" s="61">
        <f t="shared" si="656"/>
        <v>965147.71626851219</v>
      </c>
      <c r="AX97" s="61">
        <f t="shared" si="656"/>
        <v>952231.24372524</v>
      </c>
      <c r="AY97" s="61">
        <f t="shared" si="656"/>
        <v>952231.24372524023</v>
      </c>
      <c r="AZ97" s="61">
        <f t="shared" si="656"/>
        <v>952231.24372524</v>
      </c>
      <c r="BA97" s="61">
        <f t="shared" si="656"/>
        <v>952231.24372524011</v>
      </c>
      <c r="BB97" s="61">
        <f t="shared" ref="BB97:DM97" si="657">BB93*BB94*BB$26</f>
        <v>952231.24372524</v>
      </c>
      <c r="BC97" s="61">
        <f t="shared" si="657"/>
        <v>952231.24372524011</v>
      </c>
      <c r="BD97" s="61">
        <f t="shared" si="657"/>
        <v>952231.24372524</v>
      </c>
      <c r="BE97" s="61">
        <f t="shared" si="657"/>
        <v>952231.24372524011</v>
      </c>
      <c r="BF97" s="61">
        <f t="shared" si="657"/>
        <v>952231.24372524011</v>
      </c>
      <c r="BG97" s="61">
        <f t="shared" si="657"/>
        <v>952231.24372524011</v>
      </c>
      <c r="BH97" s="61">
        <f t="shared" si="657"/>
        <v>952231.24372524011</v>
      </c>
      <c r="BI97" s="61">
        <f t="shared" si="657"/>
        <v>952231.24372524</v>
      </c>
      <c r="BJ97" s="61">
        <f t="shared" si="657"/>
        <v>941934.12245523022</v>
      </c>
      <c r="BK97" s="61">
        <f t="shared" si="657"/>
        <v>941934.12245523033</v>
      </c>
      <c r="BL97" s="61">
        <f t="shared" si="657"/>
        <v>941934.12245523033</v>
      </c>
      <c r="BM97" s="61">
        <f t="shared" si="657"/>
        <v>941934.12245523033</v>
      </c>
      <c r="BN97" s="61">
        <f t="shared" si="657"/>
        <v>941934.12245523022</v>
      </c>
      <c r="BO97" s="61">
        <f t="shared" si="657"/>
        <v>941934.12245523022</v>
      </c>
      <c r="BP97" s="61">
        <f t="shared" si="657"/>
        <v>941934.12245523033</v>
      </c>
      <c r="BQ97" s="61">
        <f t="shared" si="657"/>
        <v>941934.12245523033</v>
      </c>
      <c r="BR97" s="61">
        <f t="shared" si="657"/>
        <v>941934.12245523045</v>
      </c>
      <c r="BS97" s="61">
        <f t="shared" si="657"/>
        <v>941934.12245523022</v>
      </c>
      <c r="BT97" s="61">
        <f t="shared" si="657"/>
        <v>941934.12245523045</v>
      </c>
      <c r="BU97" s="61">
        <f t="shared" si="657"/>
        <v>941934.12245523033</v>
      </c>
      <c r="BV97" s="61">
        <f t="shared" si="657"/>
        <v>931812.35627973895</v>
      </c>
      <c r="BW97" s="61">
        <f t="shared" si="657"/>
        <v>931812.35627973883</v>
      </c>
      <c r="BX97" s="61">
        <f t="shared" si="657"/>
        <v>931812.35627973895</v>
      </c>
      <c r="BY97" s="61">
        <f t="shared" si="657"/>
        <v>931812.35627973895</v>
      </c>
      <c r="BZ97" s="61">
        <f t="shared" si="657"/>
        <v>931812.35627973906</v>
      </c>
      <c r="CA97" s="61">
        <f t="shared" si="657"/>
        <v>931812.35627973895</v>
      </c>
      <c r="CB97" s="61">
        <f t="shared" si="657"/>
        <v>931812.35627973906</v>
      </c>
      <c r="CC97" s="61">
        <f t="shared" si="657"/>
        <v>931812.35627973906</v>
      </c>
      <c r="CD97" s="61">
        <f t="shared" si="657"/>
        <v>931812.35627973895</v>
      </c>
      <c r="CE97" s="61">
        <f t="shared" si="657"/>
        <v>931812.35627973906</v>
      </c>
      <c r="CF97" s="61">
        <f t="shared" si="657"/>
        <v>931812.35627973895</v>
      </c>
      <c r="CG97" s="61">
        <f t="shared" si="657"/>
        <v>931812.35627973906</v>
      </c>
      <c r="CH97" s="61">
        <f t="shared" si="657"/>
        <v>923326.60572810937</v>
      </c>
      <c r="CI97" s="61">
        <f t="shared" si="657"/>
        <v>923326.60572810937</v>
      </c>
      <c r="CJ97" s="61">
        <f t="shared" si="657"/>
        <v>923326.60572810925</v>
      </c>
      <c r="CK97" s="61">
        <f t="shared" si="657"/>
        <v>923326.60572810937</v>
      </c>
      <c r="CL97" s="61">
        <f t="shared" si="657"/>
        <v>923326.60572810937</v>
      </c>
      <c r="CM97" s="61">
        <f t="shared" si="657"/>
        <v>923326.60572810937</v>
      </c>
      <c r="CN97" s="61">
        <f t="shared" si="657"/>
        <v>923326.60572810937</v>
      </c>
      <c r="CO97" s="61">
        <f t="shared" si="657"/>
        <v>923326.60572810925</v>
      </c>
      <c r="CP97" s="61">
        <f t="shared" si="657"/>
        <v>923326.60572810948</v>
      </c>
      <c r="CQ97" s="61">
        <f t="shared" si="657"/>
        <v>923326.60572810937</v>
      </c>
      <c r="CR97" s="61">
        <f t="shared" si="657"/>
        <v>923326.60572810937</v>
      </c>
      <c r="CS97" s="61">
        <f t="shared" si="657"/>
        <v>923326.60572810937</v>
      </c>
      <c r="CT97" s="61">
        <f t="shared" si="657"/>
        <v>914831.64668248373</v>
      </c>
      <c r="CU97" s="61">
        <f t="shared" si="657"/>
        <v>914831.64668248361</v>
      </c>
      <c r="CV97" s="61">
        <f t="shared" si="657"/>
        <v>914831.64668248373</v>
      </c>
      <c r="CW97" s="61">
        <f t="shared" si="657"/>
        <v>914831.64668248373</v>
      </c>
      <c r="CX97" s="61">
        <f t="shared" si="657"/>
        <v>914831.64668248373</v>
      </c>
      <c r="CY97" s="61">
        <f t="shared" si="657"/>
        <v>914831.64668248373</v>
      </c>
      <c r="CZ97" s="61">
        <f t="shared" si="657"/>
        <v>914831.64668248373</v>
      </c>
      <c r="DA97" s="61">
        <f t="shared" si="657"/>
        <v>914831.64668248361</v>
      </c>
      <c r="DB97" s="61">
        <f t="shared" si="657"/>
        <v>914831.64668248384</v>
      </c>
      <c r="DC97" s="61">
        <f t="shared" si="657"/>
        <v>914831.64668248361</v>
      </c>
      <c r="DD97" s="61">
        <f t="shared" si="657"/>
        <v>914831.64668248373</v>
      </c>
      <c r="DE97" s="61">
        <f t="shared" si="657"/>
        <v>914831.64668248373</v>
      </c>
      <c r="DF97" s="61">
        <f t="shared" si="657"/>
        <v>906819.63459218538</v>
      </c>
      <c r="DG97" s="61">
        <f t="shared" si="657"/>
        <v>906819.63459218538</v>
      </c>
      <c r="DH97" s="61">
        <f t="shared" si="657"/>
        <v>906819.63459218526</v>
      </c>
      <c r="DI97" s="61">
        <f t="shared" si="657"/>
        <v>906819.63459218526</v>
      </c>
      <c r="DJ97" s="61">
        <f t="shared" si="657"/>
        <v>906819.63459218526</v>
      </c>
      <c r="DK97" s="61">
        <f t="shared" si="657"/>
        <v>906819.63459218526</v>
      </c>
      <c r="DL97" s="61">
        <f t="shared" si="657"/>
        <v>906819.63459218538</v>
      </c>
      <c r="DM97" s="61">
        <f t="shared" si="657"/>
        <v>906819.63459218538</v>
      </c>
      <c r="DN97" s="61">
        <f t="shared" ref="DN97:FY97" si="658">DN93*DN94*DN$26</f>
        <v>906819.63459218526</v>
      </c>
      <c r="DO97" s="61">
        <f t="shared" si="658"/>
        <v>906819.63459218526</v>
      </c>
      <c r="DP97" s="61">
        <f t="shared" si="658"/>
        <v>906819.63459218526</v>
      </c>
      <c r="DQ97" s="61">
        <f t="shared" si="658"/>
        <v>906819.63459218538</v>
      </c>
      <c r="DR97" s="61">
        <f t="shared" si="658"/>
        <v>898364.08782162785</v>
      </c>
      <c r="DS97" s="61">
        <f t="shared" si="658"/>
        <v>898364.08782162785</v>
      </c>
      <c r="DT97" s="61">
        <f t="shared" si="658"/>
        <v>898364.08782162785</v>
      </c>
      <c r="DU97" s="61">
        <f t="shared" si="658"/>
        <v>898364.08782162797</v>
      </c>
      <c r="DV97" s="61">
        <f t="shared" si="658"/>
        <v>898364.08782162785</v>
      </c>
      <c r="DW97" s="61">
        <f t="shared" si="658"/>
        <v>898364.08782162785</v>
      </c>
      <c r="DX97" s="61">
        <f t="shared" si="658"/>
        <v>898364.08782162797</v>
      </c>
      <c r="DY97" s="61">
        <f t="shared" si="658"/>
        <v>898364.08782162785</v>
      </c>
      <c r="DZ97" s="61">
        <f t="shared" si="658"/>
        <v>898364.08782162797</v>
      </c>
      <c r="EA97" s="61">
        <f t="shared" si="658"/>
        <v>898364.08782162785</v>
      </c>
      <c r="EB97" s="61">
        <f t="shared" si="658"/>
        <v>898364.08782162785</v>
      </c>
      <c r="EC97" s="61">
        <f t="shared" si="658"/>
        <v>898364.08782162797</v>
      </c>
      <c r="ED97" s="61">
        <f t="shared" si="658"/>
        <v>890272.1794238782</v>
      </c>
      <c r="EE97" s="61">
        <f t="shared" si="658"/>
        <v>890272.1794238782</v>
      </c>
      <c r="EF97" s="61">
        <f t="shared" si="658"/>
        <v>890272.1794238782</v>
      </c>
      <c r="EG97" s="61">
        <f t="shared" si="658"/>
        <v>890272.1794238782</v>
      </c>
      <c r="EH97" s="61">
        <f t="shared" si="658"/>
        <v>890272.17942387809</v>
      </c>
      <c r="EI97" s="61">
        <f t="shared" si="658"/>
        <v>890272.17942387809</v>
      </c>
      <c r="EJ97" s="61">
        <f t="shared" si="658"/>
        <v>890272.17942387809</v>
      </c>
      <c r="EK97" s="61">
        <f t="shared" si="658"/>
        <v>890272.1794238782</v>
      </c>
      <c r="EL97" s="61">
        <f t="shared" si="658"/>
        <v>890272.1794238782</v>
      </c>
      <c r="EM97" s="61">
        <f t="shared" si="658"/>
        <v>890272.1794238782</v>
      </c>
      <c r="EN97" s="61">
        <f t="shared" si="658"/>
        <v>890272.1794238782</v>
      </c>
      <c r="EO97" s="61">
        <f t="shared" si="658"/>
        <v>890272.17942387809</v>
      </c>
      <c r="EP97" s="61">
        <f t="shared" si="658"/>
        <v>882083.57925686089</v>
      </c>
      <c r="EQ97" s="61">
        <f t="shared" si="658"/>
        <v>882083.57925686089</v>
      </c>
      <c r="ER97" s="61">
        <f t="shared" si="658"/>
        <v>882083.57925686089</v>
      </c>
      <c r="ES97" s="61">
        <f t="shared" si="658"/>
        <v>882083.57925686089</v>
      </c>
      <c r="ET97" s="61">
        <f t="shared" si="658"/>
        <v>882083.57925686089</v>
      </c>
      <c r="EU97" s="61">
        <f t="shared" si="658"/>
        <v>882083.57925686089</v>
      </c>
      <c r="EV97" s="61">
        <f t="shared" si="658"/>
        <v>882083.57925686089</v>
      </c>
      <c r="EW97" s="61">
        <f t="shared" si="658"/>
        <v>882083.57925686089</v>
      </c>
      <c r="EX97" s="61">
        <f t="shared" si="658"/>
        <v>882083.57925686089</v>
      </c>
      <c r="EY97" s="61">
        <f t="shared" si="658"/>
        <v>882083.57925686089</v>
      </c>
      <c r="EZ97" s="61">
        <f t="shared" si="658"/>
        <v>882083.57925686077</v>
      </c>
      <c r="FA97" s="61">
        <f t="shared" si="658"/>
        <v>882083.57925686089</v>
      </c>
      <c r="FB97" s="61">
        <f t="shared" si="658"/>
        <v>873653.61304807907</v>
      </c>
      <c r="FC97" s="61">
        <f t="shared" si="658"/>
        <v>873653.61304807896</v>
      </c>
      <c r="FD97" s="61">
        <f t="shared" si="658"/>
        <v>873653.61304807919</v>
      </c>
      <c r="FE97" s="61">
        <f t="shared" si="658"/>
        <v>873653.61304807907</v>
      </c>
      <c r="FF97" s="61">
        <f t="shared" si="658"/>
        <v>873653.61304807907</v>
      </c>
      <c r="FG97" s="61">
        <f t="shared" si="658"/>
        <v>873653.61304807907</v>
      </c>
      <c r="FH97" s="61">
        <f t="shared" si="658"/>
        <v>873653.61304807919</v>
      </c>
      <c r="FI97" s="61">
        <f t="shared" si="658"/>
        <v>873653.61304807907</v>
      </c>
      <c r="FJ97" s="61">
        <f t="shared" si="658"/>
        <v>873653.61304807896</v>
      </c>
      <c r="FK97" s="61">
        <f t="shared" si="658"/>
        <v>873653.61304807919</v>
      </c>
      <c r="FL97" s="61">
        <f t="shared" si="658"/>
        <v>873653.61304807907</v>
      </c>
      <c r="FM97" s="61">
        <f t="shared" si="658"/>
        <v>873653.61304807919</v>
      </c>
      <c r="FN97" s="61">
        <f t="shared" si="658"/>
        <v>864768.9519530409</v>
      </c>
      <c r="FO97" s="61">
        <f t="shared" si="658"/>
        <v>864768.9519530409</v>
      </c>
      <c r="FP97" s="61">
        <f t="shared" si="658"/>
        <v>864768.95195304102</v>
      </c>
      <c r="FQ97" s="61">
        <f t="shared" si="658"/>
        <v>864768.95195304102</v>
      </c>
      <c r="FR97" s="61">
        <f t="shared" si="658"/>
        <v>864768.9519530409</v>
      </c>
      <c r="FS97" s="61">
        <f t="shared" si="658"/>
        <v>864768.95195304102</v>
      </c>
      <c r="FT97" s="61">
        <f t="shared" si="658"/>
        <v>864768.9519530409</v>
      </c>
      <c r="FU97" s="61">
        <f t="shared" si="658"/>
        <v>864768.9519530409</v>
      </c>
      <c r="FV97" s="61">
        <f t="shared" si="658"/>
        <v>864768.9519530409</v>
      </c>
      <c r="FW97" s="61">
        <f t="shared" si="658"/>
        <v>864768.9519530409</v>
      </c>
      <c r="FX97" s="61">
        <f t="shared" si="658"/>
        <v>864768.9519530409</v>
      </c>
      <c r="FY97" s="61">
        <f t="shared" si="658"/>
        <v>864768.9519530409</v>
      </c>
      <c r="FZ97" s="61">
        <f t="shared" ref="FZ97:IK97" si="659">FZ93*FZ94*FZ$26</f>
        <v>855061.60069361434</v>
      </c>
      <c r="GA97" s="61">
        <f t="shared" si="659"/>
        <v>855061.60069361422</v>
      </c>
      <c r="GB97" s="61">
        <f t="shared" si="659"/>
        <v>855061.60069361445</v>
      </c>
      <c r="GC97" s="61">
        <f t="shared" si="659"/>
        <v>855061.60069361422</v>
      </c>
      <c r="GD97" s="61">
        <f t="shared" si="659"/>
        <v>855061.60069361434</v>
      </c>
      <c r="GE97" s="61">
        <f t="shared" si="659"/>
        <v>855061.60069361434</v>
      </c>
      <c r="GF97" s="61">
        <f t="shared" si="659"/>
        <v>855061.60069361445</v>
      </c>
      <c r="GG97" s="61">
        <f t="shared" si="659"/>
        <v>855061.60069361434</v>
      </c>
      <c r="GH97" s="61">
        <f t="shared" si="659"/>
        <v>855061.60069361434</v>
      </c>
      <c r="GI97" s="61">
        <f t="shared" si="659"/>
        <v>855061.60069361434</v>
      </c>
      <c r="GJ97" s="61">
        <f t="shared" si="659"/>
        <v>855061.60069361434</v>
      </c>
      <c r="GK97" s="61">
        <f t="shared" si="659"/>
        <v>855061.60069361445</v>
      </c>
      <c r="GL97" s="61">
        <f t="shared" si="659"/>
        <v>846279.37291067874</v>
      </c>
      <c r="GM97" s="61">
        <f t="shared" si="659"/>
        <v>846279.37291067874</v>
      </c>
      <c r="GN97" s="61">
        <f t="shared" si="659"/>
        <v>846279.37291067874</v>
      </c>
      <c r="GO97" s="61">
        <f t="shared" si="659"/>
        <v>846279.37291067885</v>
      </c>
      <c r="GP97" s="61">
        <f t="shared" si="659"/>
        <v>846279.37291067874</v>
      </c>
      <c r="GQ97" s="61">
        <f t="shared" si="659"/>
        <v>846279.37291067874</v>
      </c>
      <c r="GR97" s="61">
        <f t="shared" si="659"/>
        <v>846279.37291067874</v>
      </c>
      <c r="GS97" s="61">
        <f t="shared" si="659"/>
        <v>846279.37291067874</v>
      </c>
      <c r="GT97" s="61">
        <f t="shared" si="659"/>
        <v>846279.37291067874</v>
      </c>
      <c r="GU97" s="61">
        <f t="shared" si="659"/>
        <v>846279.37291067874</v>
      </c>
      <c r="GV97" s="61">
        <f t="shared" si="659"/>
        <v>846279.37291067885</v>
      </c>
      <c r="GW97" s="61">
        <f t="shared" si="659"/>
        <v>846279.37291067874</v>
      </c>
      <c r="GX97" s="61">
        <f t="shared" si="659"/>
        <v>837783.06821991515</v>
      </c>
      <c r="GY97" s="61">
        <f t="shared" si="659"/>
        <v>837783.06821991527</v>
      </c>
      <c r="GZ97" s="61">
        <f t="shared" si="659"/>
        <v>837783.06821991515</v>
      </c>
      <c r="HA97" s="61">
        <f t="shared" si="659"/>
        <v>837783.06821991515</v>
      </c>
      <c r="HB97" s="61">
        <f t="shared" si="659"/>
        <v>837783.06821991503</v>
      </c>
      <c r="HC97" s="61">
        <f t="shared" si="659"/>
        <v>837783.06821991527</v>
      </c>
      <c r="HD97" s="61">
        <f t="shared" si="659"/>
        <v>837783.06821991503</v>
      </c>
      <c r="HE97" s="61">
        <f t="shared" si="659"/>
        <v>837783.06821991515</v>
      </c>
      <c r="HF97" s="61">
        <f t="shared" si="659"/>
        <v>837783.06821991527</v>
      </c>
      <c r="HG97" s="61">
        <f t="shared" si="659"/>
        <v>837783.06821991503</v>
      </c>
      <c r="HH97" s="61">
        <f t="shared" si="659"/>
        <v>837783.06821991515</v>
      </c>
      <c r="HI97" s="61">
        <f t="shared" si="659"/>
        <v>837783.06821991503</v>
      </c>
      <c r="HJ97" s="61">
        <f t="shared" si="659"/>
        <v>829205.41654930334</v>
      </c>
      <c r="HK97" s="61">
        <f t="shared" si="659"/>
        <v>829205.41654930345</v>
      </c>
      <c r="HL97" s="61">
        <f t="shared" si="659"/>
        <v>829205.41654930334</v>
      </c>
      <c r="HM97" s="61">
        <f t="shared" si="659"/>
        <v>829205.41654930345</v>
      </c>
      <c r="HN97" s="61">
        <f t="shared" si="659"/>
        <v>829205.41654930334</v>
      </c>
      <c r="HO97" s="61">
        <f t="shared" si="659"/>
        <v>829205.41654930334</v>
      </c>
      <c r="HP97" s="61">
        <f t="shared" si="659"/>
        <v>829205.41654930334</v>
      </c>
      <c r="HQ97" s="61">
        <f t="shared" si="659"/>
        <v>829205.41654930322</v>
      </c>
      <c r="HR97" s="61">
        <f t="shared" si="659"/>
        <v>829205.41654930345</v>
      </c>
      <c r="HS97" s="61">
        <f t="shared" si="659"/>
        <v>829205.41654930334</v>
      </c>
      <c r="HT97" s="61">
        <f t="shared" si="659"/>
        <v>829205.41654930334</v>
      </c>
      <c r="HU97" s="61">
        <f t="shared" si="659"/>
        <v>829205.41654930334</v>
      </c>
      <c r="HV97" s="61">
        <f t="shared" si="659"/>
        <v>821114.76615815749</v>
      </c>
      <c r="HW97" s="61">
        <f t="shared" si="659"/>
        <v>821114.76615815749</v>
      </c>
      <c r="HX97" s="61">
        <f t="shared" si="659"/>
        <v>821114.76615815749</v>
      </c>
      <c r="HY97" s="61">
        <f t="shared" si="659"/>
        <v>821114.76615815761</v>
      </c>
      <c r="HZ97" s="61">
        <f t="shared" si="659"/>
        <v>821114.76615815749</v>
      </c>
      <c r="IA97" s="61">
        <f t="shared" si="659"/>
        <v>821114.76615815738</v>
      </c>
      <c r="IB97" s="61">
        <f t="shared" si="659"/>
        <v>821114.76615815749</v>
      </c>
      <c r="IC97" s="61">
        <f t="shared" si="659"/>
        <v>821114.76615815749</v>
      </c>
      <c r="ID97" s="61">
        <f t="shared" si="659"/>
        <v>821114.76615815749</v>
      </c>
      <c r="IE97" s="61">
        <f t="shared" si="659"/>
        <v>821114.76615815738</v>
      </c>
      <c r="IF97" s="61">
        <f t="shared" si="659"/>
        <v>821114.76615815749</v>
      </c>
      <c r="IG97" s="61">
        <f t="shared" si="659"/>
        <v>821114.76615815749</v>
      </c>
      <c r="IH97" s="61">
        <f t="shared" si="659"/>
        <v>812379.83566972427</v>
      </c>
      <c r="II97" s="61">
        <f t="shared" si="659"/>
        <v>812379.83566972427</v>
      </c>
      <c r="IJ97" s="61">
        <f t="shared" si="659"/>
        <v>812379.83566972427</v>
      </c>
      <c r="IK97" s="61">
        <f t="shared" si="659"/>
        <v>812379.83566972427</v>
      </c>
      <c r="IL97" s="61">
        <f t="shared" ref="IL97:KW97" si="660">IL93*IL94*IL$26</f>
        <v>812379.83566972427</v>
      </c>
      <c r="IM97" s="61">
        <f t="shared" si="660"/>
        <v>812379.83566972415</v>
      </c>
      <c r="IN97" s="61">
        <f t="shared" si="660"/>
        <v>812379.83566972427</v>
      </c>
      <c r="IO97" s="61">
        <f t="shared" si="660"/>
        <v>812379.83566972427</v>
      </c>
      <c r="IP97" s="61">
        <f t="shared" si="660"/>
        <v>812379.83566972427</v>
      </c>
      <c r="IQ97" s="61">
        <f t="shared" si="660"/>
        <v>812379.83566972439</v>
      </c>
      <c r="IR97" s="61">
        <f t="shared" si="660"/>
        <v>812379.83566972415</v>
      </c>
      <c r="IS97" s="61">
        <f t="shared" si="660"/>
        <v>812379.83566972427</v>
      </c>
      <c r="IT97" s="61">
        <f t="shared" si="660"/>
        <v>804551.31988316635</v>
      </c>
      <c r="IU97" s="61">
        <f t="shared" si="660"/>
        <v>804551.31988316646</v>
      </c>
      <c r="IV97" s="61">
        <f t="shared" si="660"/>
        <v>804551.31988316646</v>
      </c>
      <c r="IW97" s="61">
        <f t="shared" si="660"/>
        <v>804551.31988316646</v>
      </c>
      <c r="IX97" s="61">
        <f t="shared" si="660"/>
        <v>804551.31988316635</v>
      </c>
      <c r="IY97" s="61">
        <f t="shared" si="660"/>
        <v>804551.31988316646</v>
      </c>
      <c r="IZ97" s="61">
        <f t="shared" si="660"/>
        <v>804551.31988316635</v>
      </c>
      <c r="JA97" s="61">
        <f t="shared" si="660"/>
        <v>804551.31988316646</v>
      </c>
      <c r="JB97" s="61">
        <f t="shared" si="660"/>
        <v>804551.31988316646</v>
      </c>
      <c r="JC97" s="61">
        <f t="shared" si="660"/>
        <v>804551.31988316646</v>
      </c>
      <c r="JD97" s="61">
        <f t="shared" si="660"/>
        <v>804551.31988316646</v>
      </c>
      <c r="JE97" s="61">
        <f t="shared" si="660"/>
        <v>804551.31988316635</v>
      </c>
      <c r="JF97" s="61">
        <f t="shared" si="660"/>
        <v>796630.78758620622</v>
      </c>
      <c r="JG97" s="61">
        <f t="shared" si="660"/>
        <v>796630.78758620622</v>
      </c>
      <c r="JH97" s="61">
        <f t="shared" si="660"/>
        <v>796630.78758620622</v>
      </c>
      <c r="JI97" s="61">
        <f t="shared" si="660"/>
        <v>796630.78758620634</v>
      </c>
      <c r="JJ97" s="61">
        <f t="shared" si="660"/>
        <v>796630.78758620622</v>
      </c>
      <c r="JK97" s="61">
        <f t="shared" si="660"/>
        <v>796630.78758620634</v>
      </c>
      <c r="JL97" s="61">
        <f t="shared" si="660"/>
        <v>796630.78758620622</v>
      </c>
      <c r="JM97" s="61">
        <f t="shared" si="660"/>
        <v>796630.78758620622</v>
      </c>
      <c r="JN97" s="61">
        <f t="shared" si="660"/>
        <v>796630.78758620634</v>
      </c>
      <c r="JO97" s="61">
        <f t="shared" si="660"/>
        <v>796630.78758620622</v>
      </c>
      <c r="JP97" s="61">
        <f t="shared" si="660"/>
        <v>796630.78758620634</v>
      </c>
      <c r="JQ97" s="61">
        <f t="shared" si="660"/>
        <v>796630.78758620622</v>
      </c>
      <c r="JR97" s="61">
        <f t="shared" si="660"/>
        <v>788311.32742611063</v>
      </c>
      <c r="JS97" s="61">
        <f t="shared" si="660"/>
        <v>788311.32742611063</v>
      </c>
      <c r="JT97" s="61">
        <f t="shared" si="660"/>
        <v>788311.32742611063</v>
      </c>
      <c r="JU97" s="61">
        <f t="shared" si="660"/>
        <v>788311.32742611051</v>
      </c>
      <c r="JV97" s="61">
        <f t="shared" si="660"/>
        <v>788311.32742611074</v>
      </c>
      <c r="JW97" s="61">
        <f t="shared" si="660"/>
        <v>788311.32742611051</v>
      </c>
      <c r="JX97" s="61">
        <f t="shared" si="660"/>
        <v>788311.32742611063</v>
      </c>
      <c r="JY97" s="61">
        <f t="shared" si="660"/>
        <v>788311.32742611063</v>
      </c>
      <c r="JZ97" s="61">
        <f t="shared" si="660"/>
        <v>788311.32742611063</v>
      </c>
      <c r="KA97" s="61">
        <f t="shared" si="660"/>
        <v>788311.32742611074</v>
      </c>
      <c r="KB97" s="61">
        <f t="shared" si="660"/>
        <v>788311.32742611063</v>
      </c>
      <c r="KC97" s="61">
        <f t="shared" si="660"/>
        <v>788311.32742611063</v>
      </c>
      <c r="KD97" s="61">
        <f t="shared" si="660"/>
        <v>780165.91647268052</v>
      </c>
      <c r="KE97" s="61">
        <f t="shared" si="660"/>
        <v>780165.91647268063</v>
      </c>
      <c r="KF97" s="61">
        <f t="shared" si="660"/>
        <v>780165.91647268063</v>
      </c>
      <c r="KG97" s="61">
        <f t="shared" si="660"/>
        <v>780165.91647268063</v>
      </c>
      <c r="KH97" s="61">
        <f t="shared" si="660"/>
        <v>780165.91647268052</v>
      </c>
      <c r="KI97" s="61">
        <f t="shared" si="660"/>
        <v>780165.91647268063</v>
      </c>
      <c r="KJ97" s="61">
        <f t="shared" si="660"/>
        <v>780165.91647268063</v>
      </c>
      <c r="KK97" s="61">
        <f t="shared" si="660"/>
        <v>780165.91647268063</v>
      </c>
      <c r="KL97" s="61">
        <f t="shared" si="660"/>
        <v>780165.91647268063</v>
      </c>
      <c r="KM97" s="61">
        <f t="shared" si="660"/>
        <v>780165.91647268063</v>
      </c>
      <c r="KN97" s="61">
        <f t="shared" si="660"/>
        <v>780165.91647268052</v>
      </c>
      <c r="KO97" s="61">
        <f t="shared" si="660"/>
        <v>780165.91647268063</v>
      </c>
      <c r="KP97" s="61">
        <f t="shared" si="660"/>
        <v>771488.81388956623</v>
      </c>
      <c r="KQ97" s="61">
        <f t="shared" si="660"/>
        <v>771488.81388956623</v>
      </c>
      <c r="KR97" s="61">
        <f t="shared" si="660"/>
        <v>771488.81388956623</v>
      </c>
      <c r="KS97" s="61">
        <f t="shared" si="660"/>
        <v>771488.81388956623</v>
      </c>
      <c r="KT97" s="61">
        <f t="shared" si="660"/>
        <v>771488.81388956623</v>
      </c>
      <c r="KU97" s="61">
        <f t="shared" si="660"/>
        <v>771488.81388956623</v>
      </c>
      <c r="KV97" s="61">
        <f t="shared" si="660"/>
        <v>771488.81388956623</v>
      </c>
      <c r="KW97" s="61">
        <f t="shared" si="660"/>
        <v>771488.81388956611</v>
      </c>
      <c r="KX97" s="61">
        <f t="shared" ref="KX97:MK97" si="661">KX93*KX94*KX$26</f>
        <v>771488.81388956623</v>
      </c>
      <c r="KY97" s="61">
        <f t="shared" si="661"/>
        <v>771488.81388956623</v>
      </c>
      <c r="KZ97" s="61">
        <f t="shared" si="661"/>
        <v>771488.81388956623</v>
      </c>
      <c r="LA97" s="61">
        <f t="shared" si="661"/>
        <v>771488.81388956623</v>
      </c>
      <c r="LB97" s="61">
        <f t="shared" si="661"/>
        <v>763903.6544244847</v>
      </c>
      <c r="LC97" s="61">
        <f t="shared" si="661"/>
        <v>763903.65442448482</v>
      </c>
      <c r="LD97" s="61">
        <f t="shared" si="661"/>
        <v>763903.6544244847</v>
      </c>
      <c r="LE97" s="61">
        <f t="shared" si="661"/>
        <v>763903.6544244847</v>
      </c>
      <c r="LF97" s="61">
        <f t="shared" si="661"/>
        <v>763903.6544244847</v>
      </c>
      <c r="LG97" s="61">
        <f t="shared" si="661"/>
        <v>763903.6544244847</v>
      </c>
      <c r="LH97" s="61">
        <f t="shared" si="661"/>
        <v>763903.6544244847</v>
      </c>
      <c r="LI97" s="61">
        <f t="shared" si="661"/>
        <v>763903.6544244847</v>
      </c>
      <c r="LJ97" s="61">
        <f t="shared" si="661"/>
        <v>763903.65442448482</v>
      </c>
      <c r="LK97" s="61">
        <f t="shared" si="661"/>
        <v>763903.6544244847</v>
      </c>
      <c r="LL97" s="61">
        <f t="shared" si="661"/>
        <v>763903.6544244847</v>
      </c>
      <c r="LM97" s="61">
        <f t="shared" si="661"/>
        <v>763903.6544244847</v>
      </c>
      <c r="LN97" s="61">
        <f t="shared" si="661"/>
        <v>755868.52497349435</v>
      </c>
      <c r="LO97" s="61">
        <f t="shared" si="661"/>
        <v>755868.52497349435</v>
      </c>
      <c r="LP97" s="61">
        <f t="shared" si="661"/>
        <v>755868.52497349423</v>
      </c>
      <c r="LQ97" s="61">
        <f t="shared" si="661"/>
        <v>755868.52497349435</v>
      </c>
      <c r="LR97" s="61">
        <f t="shared" si="661"/>
        <v>755868.52497349435</v>
      </c>
      <c r="LS97" s="61">
        <f t="shared" si="661"/>
        <v>755868.52497349435</v>
      </c>
      <c r="LT97" s="61">
        <f t="shared" si="661"/>
        <v>755868.52497349435</v>
      </c>
      <c r="LU97" s="61">
        <f t="shared" si="661"/>
        <v>755868.52497349435</v>
      </c>
      <c r="LV97" s="61">
        <f t="shared" si="661"/>
        <v>755868.52497349435</v>
      </c>
      <c r="LW97" s="61">
        <f t="shared" si="661"/>
        <v>755868.52497349435</v>
      </c>
      <c r="LX97" s="61">
        <f t="shared" si="661"/>
        <v>755868.52497349435</v>
      </c>
      <c r="LY97" s="61">
        <f t="shared" si="661"/>
        <v>755868.52497349435</v>
      </c>
      <c r="LZ97" s="61">
        <f t="shared" si="661"/>
        <v>747805.405484866</v>
      </c>
      <c r="MA97" s="61">
        <f t="shared" si="661"/>
        <v>747805.405484866</v>
      </c>
      <c r="MB97" s="61">
        <f t="shared" si="661"/>
        <v>747805.405484866</v>
      </c>
      <c r="MC97" s="61">
        <f t="shared" si="661"/>
        <v>747805.405484866</v>
      </c>
      <c r="MD97" s="61">
        <f t="shared" si="661"/>
        <v>747805.405484866</v>
      </c>
      <c r="ME97" s="61">
        <f t="shared" si="661"/>
        <v>747805.405484866</v>
      </c>
      <c r="MF97" s="61">
        <f t="shared" si="661"/>
        <v>747805.405484866</v>
      </c>
      <c r="MG97" s="61">
        <f t="shared" si="661"/>
        <v>747805.405484866</v>
      </c>
      <c r="MH97" s="61">
        <f t="shared" si="661"/>
        <v>747805.40548486589</v>
      </c>
      <c r="MI97" s="61">
        <f t="shared" si="661"/>
        <v>747805.405484866</v>
      </c>
      <c r="MJ97" s="61">
        <f t="shared" si="661"/>
        <v>747805.405484866</v>
      </c>
      <c r="MK97" s="61">
        <f t="shared" si="661"/>
        <v>747805.405484866</v>
      </c>
      <c r="ML97" s="61"/>
      <c r="MM97" s="61"/>
      <c r="MN97" s="61"/>
    </row>
    <row r="98" spans="1:352" x14ac:dyDescent="0.2">
      <c r="A98" s="60" t="s">
        <v>41</v>
      </c>
      <c r="B98" s="61">
        <f t="shared" ref="B98:BA98" si="662">B93*B95*B$27</f>
        <v>1666351.7367967651</v>
      </c>
      <c r="C98" s="61">
        <f t="shared" si="662"/>
        <v>1462021.9272983761</v>
      </c>
      <c r="D98" s="61">
        <f t="shared" si="662"/>
        <v>1268207.4941267499</v>
      </c>
      <c r="E98" s="61">
        <f t="shared" si="662"/>
        <v>843061.58397158515</v>
      </c>
      <c r="F98" s="61">
        <f t="shared" si="662"/>
        <v>302517.72713135771</v>
      </c>
      <c r="G98" s="61">
        <f t="shared" si="662"/>
        <v>119987.39391736174</v>
      </c>
      <c r="H98" s="61">
        <f t="shared" si="662"/>
        <v>0</v>
      </c>
      <c r="I98" s="61">
        <f t="shared" si="662"/>
        <v>118704.43919921805</v>
      </c>
      <c r="J98" s="61">
        <f t="shared" si="662"/>
        <v>444378.91264577233</v>
      </c>
      <c r="K98" s="61">
        <f t="shared" si="662"/>
        <v>493178.13515377819</v>
      </c>
      <c r="L98" s="61">
        <f t="shared" si="662"/>
        <v>1415323.828963503</v>
      </c>
      <c r="M98" s="61">
        <f t="shared" si="662"/>
        <v>2020050.0593829053</v>
      </c>
      <c r="N98" s="61">
        <f t="shared" si="662"/>
        <v>1641696.2186739584</v>
      </c>
      <c r="O98" s="61">
        <f t="shared" si="662"/>
        <v>1446042.0800839914</v>
      </c>
      <c r="P98" s="61">
        <f t="shared" si="662"/>
        <v>1258305.3080774653</v>
      </c>
      <c r="Q98" s="61">
        <f t="shared" si="662"/>
        <v>838649.31992144627</v>
      </c>
      <c r="R98" s="61">
        <f t="shared" si="662"/>
        <v>299720.427474353</v>
      </c>
      <c r="S98" s="61">
        <f t="shared" si="662"/>
        <v>115371.26949121314</v>
      </c>
      <c r="T98" s="61">
        <f t="shared" si="662"/>
        <v>0</v>
      </c>
      <c r="U98" s="61">
        <f t="shared" si="662"/>
        <v>116124.66548838303</v>
      </c>
      <c r="V98" s="61">
        <f t="shared" si="662"/>
        <v>434989.67692649411</v>
      </c>
      <c r="W98" s="61">
        <f t="shared" si="662"/>
        <v>478338.20719470596</v>
      </c>
      <c r="X98" s="61">
        <f t="shared" si="662"/>
        <v>1359113.830429747</v>
      </c>
      <c r="Y98" s="61">
        <f t="shared" si="662"/>
        <v>1943060.3994544586</v>
      </c>
      <c r="Z98" s="61">
        <f t="shared" si="662"/>
        <v>1583681.7101951628</v>
      </c>
      <c r="AA98" s="61">
        <f t="shared" si="662"/>
        <v>1435971.1441234404</v>
      </c>
      <c r="AB98" s="61">
        <f t="shared" si="662"/>
        <v>1256945.9281872725</v>
      </c>
      <c r="AC98" s="61">
        <f t="shared" si="662"/>
        <v>808026.11191200209</v>
      </c>
      <c r="AD98" s="61">
        <f t="shared" si="662"/>
        <v>288101.86572284764</v>
      </c>
      <c r="AE98" s="61">
        <f t="shared" si="662"/>
        <v>109772.12723120837</v>
      </c>
      <c r="AF98" s="61">
        <f t="shared" si="662"/>
        <v>0</v>
      </c>
      <c r="AG98" s="61">
        <f t="shared" si="662"/>
        <v>115626.5026328566</v>
      </c>
      <c r="AH98" s="61">
        <f t="shared" si="662"/>
        <v>429655.81360644178</v>
      </c>
      <c r="AI98" s="61">
        <f t="shared" si="662"/>
        <v>474375.5316081671</v>
      </c>
      <c r="AJ98" s="61">
        <f t="shared" si="662"/>
        <v>1340369.5919816934</v>
      </c>
      <c r="AK98" s="61">
        <f t="shared" si="662"/>
        <v>1907039.8854782416</v>
      </c>
      <c r="AL98" s="61">
        <f t="shared" si="662"/>
        <v>1535131.2348028508</v>
      </c>
      <c r="AM98" s="61">
        <f t="shared" si="662"/>
        <v>1358082.8730595433</v>
      </c>
      <c r="AN98" s="61">
        <f t="shared" si="662"/>
        <v>1182193.8208196994</v>
      </c>
      <c r="AO98" s="61">
        <f t="shared" si="662"/>
        <v>783845.90880171861</v>
      </c>
      <c r="AP98" s="61">
        <f t="shared" si="662"/>
        <v>278014.8883788127</v>
      </c>
      <c r="AQ98" s="61">
        <f t="shared" si="662"/>
        <v>106837.98405354399</v>
      </c>
      <c r="AR98" s="61">
        <f t="shared" si="662"/>
        <v>0</v>
      </c>
      <c r="AS98" s="61">
        <f t="shared" si="662"/>
        <v>114439.61334854574</v>
      </c>
      <c r="AT98" s="61">
        <f t="shared" si="662"/>
        <v>423956.47284229705</v>
      </c>
      <c r="AU98" s="61">
        <f t="shared" si="662"/>
        <v>465318.01705340203</v>
      </c>
      <c r="AV98" s="61">
        <f t="shared" si="662"/>
        <v>1310473.2669997078</v>
      </c>
      <c r="AW98" s="61">
        <f t="shared" si="662"/>
        <v>1878985.4356856754</v>
      </c>
      <c r="AX98" s="61">
        <f t="shared" si="662"/>
        <v>1534235.7420824878</v>
      </c>
      <c r="AY98" s="61">
        <f t="shared" si="662"/>
        <v>1355951.272745945</v>
      </c>
      <c r="AZ98" s="61">
        <f t="shared" si="662"/>
        <v>1172678.1992901072</v>
      </c>
      <c r="BA98" s="61">
        <f t="shared" si="662"/>
        <v>773545.62601365929</v>
      </c>
      <c r="BB98" s="61">
        <f t="shared" ref="BB98:DM98" si="663">BB93*BB95*BB$27</f>
        <v>270901.5225346362</v>
      </c>
      <c r="BC98" s="61">
        <f t="shared" si="663"/>
        <v>102922.6920326309</v>
      </c>
      <c r="BD98" s="61">
        <f t="shared" si="663"/>
        <v>0</v>
      </c>
      <c r="BE98" s="61">
        <f t="shared" si="663"/>
        <v>114504.57919141313</v>
      </c>
      <c r="BF98" s="61">
        <f t="shared" si="663"/>
        <v>422006.44269505295</v>
      </c>
      <c r="BG98" s="61">
        <f t="shared" si="663"/>
        <v>461798.04304674279</v>
      </c>
      <c r="BH98" s="61">
        <f t="shared" si="663"/>
        <v>1293225.594046081</v>
      </c>
      <c r="BI98" s="61">
        <f t="shared" si="663"/>
        <v>1854533.5714625583</v>
      </c>
      <c r="BJ98" s="61">
        <f t="shared" si="663"/>
        <v>1510926.6067753206</v>
      </c>
      <c r="BK98" s="61">
        <f t="shared" si="663"/>
        <v>1324264.5817851182</v>
      </c>
      <c r="BL98" s="61">
        <f t="shared" si="663"/>
        <v>1139550.5476024719</v>
      </c>
      <c r="BM98" s="61">
        <f t="shared" si="663"/>
        <v>750865.70895965467</v>
      </c>
      <c r="BN98" s="61">
        <f t="shared" si="663"/>
        <v>257753.49519301843</v>
      </c>
      <c r="BO98" s="61">
        <f t="shared" si="663"/>
        <v>98258.635620191926</v>
      </c>
      <c r="BP98" s="61">
        <f t="shared" si="663"/>
        <v>0</v>
      </c>
      <c r="BQ98" s="61">
        <f t="shared" si="663"/>
        <v>114242.99108805053</v>
      </c>
      <c r="BR98" s="61">
        <f t="shared" si="663"/>
        <v>418238.91975289874</v>
      </c>
      <c r="BS98" s="61">
        <f t="shared" si="663"/>
        <v>451805.33350552467</v>
      </c>
      <c r="BT98" s="61">
        <f t="shared" si="663"/>
        <v>1262350.0839194376</v>
      </c>
      <c r="BU98" s="61">
        <f t="shared" si="663"/>
        <v>1818412.2303955897</v>
      </c>
      <c r="BV98" s="61">
        <f t="shared" si="663"/>
        <v>1493200.1953444525</v>
      </c>
      <c r="BW98" s="61">
        <f t="shared" si="663"/>
        <v>1331593.0048124993</v>
      </c>
      <c r="BX98" s="61">
        <f t="shared" si="663"/>
        <v>1148322.6438571531</v>
      </c>
      <c r="BY98" s="61">
        <f t="shared" si="663"/>
        <v>734110.19307971629</v>
      </c>
      <c r="BZ98" s="61">
        <f t="shared" si="663"/>
        <v>251111.03861594782</v>
      </c>
      <c r="CA98" s="61">
        <f t="shared" si="663"/>
        <v>93725.249089579083</v>
      </c>
      <c r="CB98" s="61">
        <f t="shared" si="663"/>
        <v>0</v>
      </c>
      <c r="CC98" s="61">
        <f t="shared" si="663"/>
        <v>114630.44489486446</v>
      </c>
      <c r="CD98" s="61">
        <f t="shared" si="663"/>
        <v>415318.30574814091</v>
      </c>
      <c r="CE98" s="61">
        <f t="shared" si="663"/>
        <v>448153.13543485524</v>
      </c>
      <c r="CF98" s="61">
        <f t="shared" si="663"/>
        <v>1248613.1440597225</v>
      </c>
      <c r="CG98" s="61">
        <f t="shared" si="663"/>
        <v>1793883.6952127055</v>
      </c>
      <c r="CH98" s="61">
        <f t="shared" si="663"/>
        <v>1464054.4884122377</v>
      </c>
      <c r="CI98" s="61">
        <f t="shared" si="663"/>
        <v>1286205.5083883798</v>
      </c>
      <c r="CJ98" s="61">
        <f t="shared" si="663"/>
        <v>1108211.0484053534</v>
      </c>
      <c r="CK98" s="61">
        <f t="shared" si="663"/>
        <v>729916.38283827412</v>
      </c>
      <c r="CL98" s="61">
        <f t="shared" si="663"/>
        <v>249307.8776976208</v>
      </c>
      <c r="CM98" s="61">
        <f t="shared" si="663"/>
        <v>93384.515177984489</v>
      </c>
      <c r="CN98" s="61">
        <f t="shared" si="663"/>
        <v>0</v>
      </c>
      <c r="CO98" s="61">
        <f t="shared" si="663"/>
        <v>113329.60118191259</v>
      </c>
      <c r="CP98" s="61">
        <f t="shared" si="663"/>
        <v>407365.38805020112</v>
      </c>
      <c r="CQ98" s="61">
        <f t="shared" si="663"/>
        <v>440194.11714474036</v>
      </c>
      <c r="CR98" s="61">
        <f t="shared" si="663"/>
        <v>1232119.5948940008</v>
      </c>
      <c r="CS98" s="61">
        <f t="shared" si="663"/>
        <v>1770215.3657516134</v>
      </c>
      <c r="CT98" s="61">
        <f t="shared" si="663"/>
        <v>1444501.315304202</v>
      </c>
      <c r="CU98" s="61">
        <f t="shared" si="663"/>
        <v>1266420.3030129992</v>
      </c>
      <c r="CV98" s="61">
        <f t="shared" si="663"/>
        <v>1096483.5376033201</v>
      </c>
      <c r="CW98" s="61">
        <f t="shared" si="663"/>
        <v>722561.29838604445</v>
      </c>
      <c r="CX98" s="61">
        <f t="shared" si="663"/>
        <v>246214.40761418699</v>
      </c>
      <c r="CY98" s="61">
        <f t="shared" si="663"/>
        <v>92172.031998713384</v>
      </c>
      <c r="CZ98" s="61">
        <f t="shared" si="663"/>
        <v>0</v>
      </c>
      <c r="DA98" s="61">
        <f t="shared" si="663"/>
        <v>112502.72497353678</v>
      </c>
      <c r="DB98" s="61">
        <f t="shared" si="663"/>
        <v>406045.63729502429</v>
      </c>
      <c r="DC98" s="61">
        <f t="shared" si="663"/>
        <v>437033.45796138846</v>
      </c>
      <c r="DD98" s="61">
        <f t="shared" si="663"/>
        <v>1219002.7615570663</v>
      </c>
      <c r="DE98" s="61">
        <f t="shared" si="663"/>
        <v>1752118.2934726458</v>
      </c>
      <c r="DF98" s="61">
        <f t="shared" si="663"/>
        <v>1433987.4711573692</v>
      </c>
      <c r="DG98" s="61">
        <f t="shared" si="663"/>
        <v>1264239.206875389</v>
      </c>
      <c r="DH98" s="61">
        <f t="shared" si="663"/>
        <v>1089827.009755003</v>
      </c>
      <c r="DI98" s="61">
        <f t="shared" si="663"/>
        <v>716560.01639636804</v>
      </c>
      <c r="DJ98" s="61">
        <f t="shared" si="663"/>
        <v>244952.3327020728</v>
      </c>
      <c r="DK98" s="61">
        <f t="shared" si="663"/>
        <v>92799.150033314028</v>
      </c>
      <c r="DL98" s="61">
        <f t="shared" si="663"/>
        <v>0</v>
      </c>
      <c r="DM98" s="61">
        <f t="shared" si="663"/>
        <v>109944.79495598981</v>
      </c>
      <c r="DN98" s="61">
        <f t="shared" ref="DN98:FY98" si="664">DN93*DN95*DN$27</f>
        <v>401418.7175074392</v>
      </c>
      <c r="DO98" s="61">
        <f t="shared" si="664"/>
        <v>433303.14906372549</v>
      </c>
      <c r="DP98" s="61">
        <f t="shared" si="664"/>
        <v>1200949.4515618528</v>
      </c>
      <c r="DQ98" s="61">
        <f t="shared" si="664"/>
        <v>1717198.0045285695</v>
      </c>
      <c r="DR98" s="61">
        <f t="shared" si="664"/>
        <v>1414232.1932262378</v>
      </c>
      <c r="DS98" s="61">
        <f t="shared" si="664"/>
        <v>1281628.8629077659</v>
      </c>
      <c r="DT98" s="61">
        <f t="shared" si="664"/>
        <v>1114988.5753660689</v>
      </c>
      <c r="DU98" s="61">
        <f t="shared" si="664"/>
        <v>713036.83772363339</v>
      </c>
      <c r="DV98" s="61">
        <f t="shared" si="664"/>
        <v>242848.43512673411</v>
      </c>
      <c r="DW98" s="61">
        <f t="shared" si="664"/>
        <v>90754.496420838288</v>
      </c>
      <c r="DX98" s="61">
        <f t="shared" si="664"/>
        <v>0</v>
      </c>
      <c r="DY98" s="61">
        <f t="shared" si="664"/>
        <v>108252.60595596804</v>
      </c>
      <c r="DZ98" s="61">
        <f t="shared" si="664"/>
        <v>396419.01194425684</v>
      </c>
      <c r="EA98" s="61">
        <f t="shared" si="664"/>
        <v>432216.36634688528</v>
      </c>
      <c r="EB98" s="61">
        <f t="shared" si="664"/>
        <v>1187815.8083725744</v>
      </c>
      <c r="EC98" s="61">
        <f t="shared" si="664"/>
        <v>1679505.4933118429</v>
      </c>
      <c r="ED98" s="61">
        <f t="shared" si="664"/>
        <v>1374700.3859687054</v>
      </c>
      <c r="EE98" s="61">
        <f t="shared" si="664"/>
        <v>1221228.1827386755</v>
      </c>
      <c r="EF98" s="61">
        <f t="shared" si="664"/>
        <v>1054367.5228178466</v>
      </c>
      <c r="EG98" s="61">
        <f t="shared" si="664"/>
        <v>697585.5219236667</v>
      </c>
      <c r="EH98" s="61">
        <f t="shared" si="664"/>
        <v>237072.12366167569</v>
      </c>
      <c r="EI98" s="61">
        <f t="shared" si="664"/>
        <v>88791.807148636784</v>
      </c>
      <c r="EJ98" s="61">
        <f t="shared" si="664"/>
        <v>0</v>
      </c>
      <c r="EK98" s="61">
        <f t="shared" si="664"/>
        <v>106701.34142638161</v>
      </c>
      <c r="EL98" s="61">
        <f t="shared" si="664"/>
        <v>389270.36131481291</v>
      </c>
      <c r="EM98" s="61">
        <f t="shared" si="664"/>
        <v>420774.6870112149</v>
      </c>
      <c r="EN98" s="61">
        <f t="shared" si="664"/>
        <v>1160853.5890021229</v>
      </c>
      <c r="EO98" s="61">
        <f t="shared" si="664"/>
        <v>1655019.3777379603</v>
      </c>
      <c r="EP98" s="61">
        <f t="shared" si="664"/>
        <v>1363558.9321688425</v>
      </c>
      <c r="EQ98" s="61">
        <f t="shared" si="664"/>
        <v>1203851.3412779532</v>
      </c>
      <c r="ER98" s="61">
        <f t="shared" si="664"/>
        <v>1032169.2377826835</v>
      </c>
      <c r="ES98" s="61">
        <f t="shared" si="664"/>
        <v>685942.14487624075</v>
      </c>
      <c r="ET98" s="61">
        <f t="shared" si="664"/>
        <v>234725.20386102182</v>
      </c>
      <c r="EU98" s="61">
        <f t="shared" si="664"/>
        <v>87566.552549393498</v>
      </c>
      <c r="EV98" s="61">
        <f t="shared" si="664"/>
        <v>0</v>
      </c>
      <c r="EW98" s="61">
        <f t="shared" si="664"/>
        <v>105400.93898022875</v>
      </c>
      <c r="EX98" s="61">
        <f t="shared" si="664"/>
        <v>383954.65234219434</v>
      </c>
      <c r="EY98" s="61">
        <f t="shared" si="664"/>
        <v>416437.94100317161</v>
      </c>
      <c r="EZ98" s="61">
        <f t="shared" si="664"/>
        <v>1152777.7374897918</v>
      </c>
      <c r="FA98" s="61">
        <f t="shared" si="664"/>
        <v>1646150.2501044376</v>
      </c>
      <c r="FB98" s="61">
        <f t="shared" si="664"/>
        <v>1350499.9874380457</v>
      </c>
      <c r="FC98" s="61">
        <f t="shared" si="664"/>
        <v>1177159.2047545605</v>
      </c>
      <c r="FD98" s="61">
        <f t="shared" si="664"/>
        <v>1008734.5647076491</v>
      </c>
      <c r="FE98" s="61">
        <f t="shared" si="664"/>
        <v>680646.85471015784</v>
      </c>
      <c r="FF98" s="61">
        <f t="shared" si="664"/>
        <v>234377.85742339084</v>
      </c>
      <c r="FG98" s="61">
        <f t="shared" si="664"/>
        <v>86243.262588852551</v>
      </c>
      <c r="FH98" s="61">
        <f t="shared" si="664"/>
        <v>0</v>
      </c>
      <c r="FI98" s="61">
        <f t="shared" si="664"/>
        <v>103765.37541083922</v>
      </c>
      <c r="FJ98" s="61">
        <f t="shared" si="664"/>
        <v>375668.95919249987</v>
      </c>
      <c r="FK98" s="61">
        <f t="shared" si="664"/>
        <v>406667.41003436886</v>
      </c>
      <c r="FL98" s="61">
        <f t="shared" si="664"/>
        <v>1134428.2332178457</v>
      </c>
      <c r="FM98" s="61">
        <f t="shared" si="664"/>
        <v>1629658.9692411907</v>
      </c>
      <c r="FN98" s="61">
        <f t="shared" si="664"/>
        <v>1349851.6826890931</v>
      </c>
      <c r="FO98" s="61">
        <f t="shared" si="664"/>
        <v>1195077.6565509744</v>
      </c>
      <c r="FP98" s="61">
        <f t="shared" si="664"/>
        <v>1023540.642553094</v>
      </c>
      <c r="FQ98" s="61">
        <f t="shared" si="664"/>
        <v>668694.17191712651</v>
      </c>
      <c r="FR98" s="61">
        <f t="shared" si="664"/>
        <v>231762.63218524746</v>
      </c>
      <c r="FS98" s="61">
        <f t="shared" si="664"/>
        <v>84193.27764981857</v>
      </c>
      <c r="FT98" s="61">
        <f t="shared" si="664"/>
        <v>0</v>
      </c>
      <c r="FU98" s="61">
        <f t="shared" si="664"/>
        <v>103234.87528632348</v>
      </c>
      <c r="FV98" s="61">
        <f t="shared" si="664"/>
        <v>371436.33163059416</v>
      </c>
      <c r="FW98" s="61">
        <f t="shared" si="664"/>
        <v>399377.55327199533</v>
      </c>
      <c r="FX98" s="61">
        <f t="shared" si="664"/>
        <v>1118711.3244536817</v>
      </c>
      <c r="FY98" s="61">
        <f t="shared" si="664"/>
        <v>1614687.1230921072</v>
      </c>
      <c r="FZ98" s="61">
        <f t="shared" ref="FZ98:IK98" si="665">FZ93*FZ95*FZ$27</f>
        <v>1327867.1127998226</v>
      </c>
      <c r="GA98" s="61">
        <f t="shared" si="665"/>
        <v>1145028.1310958341</v>
      </c>
      <c r="GB98" s="61">
        <f t="shared" si="665"/>
        <v>971831.46002367325</v>
      </c>
      <c r="GC98" s="61">
        <f t="shared" si="665"/>
        <v>656781.98905048927</v>
      </c>
      <c r="GD98" s="61">
        <f t="shared" si="665"/>
        <v>226923.36650063065</v>
      </c>
      <c r="GE98" s="61">
        <f t="shared" si="665"/>
        <v>80665.637845015517</v>
      </c>
      <c r="GF98" s="61">
        <f t="shared" si="665"/>
        <v>0</v>
      </c>
      <c r="GG98" s="61">
        <f t="shared" si="665"/>
        <v>103459.93262553669</v>
      </c>
      <c r="GH98" s="61">
        <f t="shared" si="665"/>
        <v>368410.66846728313</v>
      </c>
      <c r="GI98" s="61">
        <f t="shared" si="665"/>
        <v>392337.02007008821</v>
      </c>
      <c r="GJ98" s="61">
        <f t="shared" si="665"/>
        <v>1098740.4827749636</v>
      </c>
      <c r="GK98" s="61">
        <f t="shared" si="665"/>
        <v>1588023.0604218999</v>
      </c>
      <c r="GL98" s="61">
        <f t="shared" si="665"/>
        <v>1303352.185739072</v>
      </c>
      <c r="GM98" s="61">
        <f t="shared" si="665"/>
        <v>1124581.2919415827</v>
      </c>
      <c r="GN98" s="61">
        <f t="shared" si="665"/>
        <v>954845.8731492738</v>
      </c>
      <c r="GO98" s="61">
        <f t="shared" si="665"/>
        <v>645240.67572969187</v>
      </c>
      <c r="GP98" s="61">
        <f t="shared" si="665"/>
        <v>222431.23971126915</v>
      </c>
      <c r="GQ98" s="61">
        <f t="shared" si="665"/>
        <v>78946.500630144146</v>
      </c>
      <c r="GR98" s="61">
        <f t="shared" si="665"/>
        <v>0</v>
      </c>
      <c r="GS98" s="61">
        <f t="shared" si="665"/>
        <v>102069.54681651632</v>
      </c>
      <c r="GT98" s="61">
        <f t="shared" si="665"/>
        <v>365618.08005147724</v>
      </c>
      <c r="GU98" s="61">
        <f t="shared" si="665"/>
        <v>389442.05038353649</v>
      </c>
      <c r="GV98" s="61">
        <f t="shared" si="665"/>
        <v>1083932.9456868595</v>
      </c>
      <c r="GW98" s="61">
        <f t="shared" si="665"/>
        <v>1571633.7516845609</v>
      </c>
      <c r="GX98" s="61">
        <f t="shared" si="665"/>
        <v>1295562.4706393257</v>
      </c>
      <c r="GY98" s="61">
        <f t="shared" si="665"/>
        <v>1114471.235307348</v>
      </c>
      <c r="GZ98" s="61">
        <f t="shared" si="665"/>
        <v>943632.16799721716</v>
      </c>
      <c r="HA98" s="61">
        <f t="shared" si="665"/>
        <v>638639.06730635779</v>
      </c>
      <c r="HB98" s="61">
        <f t="shared" si="665"/>
        <v>221209.43253477651</v>
      </c>
      <c r="HC98" s="61">
        <f t="shared" si="665"/>
        <v>77966.408740077401</v>
      </c>
      <c r="HD98" s="61">
        <f t="shared" si="665"/>
        <v>0</v>
      </c>
      <c r="HE98" s="61">
        <f t="shared" si="665"/>
        <v>100612.10975029261</v>
      </c>
      <c r="HF98" s="61">
        <f t="shared" si="665"/>
        <v>359540.75470728852</v>
      </c>
      <c r="HG98" s="61">
        <f t="shared" si="665"/>
        <v>381464.30599569803</v>
      </c>
      <c r="HH98" s="61">
        <f t="shared" si="665"/>
        <v>1066127.0220172312</v>
      </c>
      <c r="HI98" s="61">
        <f t="shared" si="665"/>
        <v>1552073.5056924636</v>
      </c>
      <c r="HJ98" s="61">
        <f t="shared" si="665"/>
        <v>1286837.8523435008</v>
      </c>
      <c r="HK98" s="61">
        <f t="shared" si="665"/>
        <v>1126388.8002310547</v>
      </c>
      <c r="HL98" s="61">
        <f t="shared" si="665"/>
        <v>957540.60702471645</v>
      </c>
      <c r="HM98" s="61">
        <f t="shared" si="665"/>
        <v>630891.96011779062</v>
      </c>
      <c r="HN98" s="61">
        <f t="shared" si="665"/>
        <v>220984.342430983</v>
      </c>
      <c r="HO98" s="61">
        <f t="shared" si="665"/>
        <v>77345.855044170516</v>
      </c>
      <c r="HP98" s="61">
        <f t="shared" si="665"/>
        <v>0</v>
      </c>
      <c r="HQ98" s="61">
        <f t="shared" si="665"/>
        <v>98592.946003096411</v>
      </c>
      <c r="HR98" s="61">
        <f t="shared" si="665"/>
        <v>354288.78286478249</v>
      </c>
      <c r="HS98" s="61">
        <f t="shared" si="665"/>
        <v>376543.07024597842</v>
      </c>
      <c r="HT98" s="61">
        <f t="shared" si="665"/>
        <v>1047857.1228235719</v>
      </c>
      <c r="HU98" s="61">
        <f t="shared" si="665"/>
        <v>1527070.0964641266</v>
      </c>
      <c r="HV98" s="61">
        <f t="shared" si="665"/>
        <v>1260874.8413109584</v>
      </c>
      <c r="HW98" s="61">
        <f t="shared" si="665"/>
        <v>1077883.0464108931</v>
      </c>
      <c r="HX98" s="61">
        <f t="shared" si="665"/>
        <v>914503.22506861284</v>
      </c>
      <c r="HY98" s="61">
        <f t="shared" si="665"/>
        <v>623923.40027929284</v>
      </c>
      <c r="HZ98" s="61">
        <f t="shared" si="665"/>
        <v>218083.97722310698</v>
      </c>
      <c r="IA98" s="61">
        <f t="shared" si="665"/>
        <v>76239.330883983304</v>
      </c>
      <c r="IB98" s="61">
        <f t="shared" si="665"/>
        <v>0</v>
      </c>
      <c r="IC98" s="61">
        <f t="shared" si="665"/>
        <v>96830.840295238886</v>
      </c>
      <c r="ID98" s="61">
        <f t="shared" si="665"/>
        <v>349316.59684586921</v>
      </c>
      <c r="IE98" s="61">
        <f t="shared" si="665"/>
        <v>370335.67034985032</v>
      </c>
      <c r="IF98" s="61">
        <f t="shared" si="665"/>
        <v>1035072.4585974123</v>
      </c>
      <c r="IG98" s="61">
        <f t="shared" si="665"/>
        <v>1498367.3203560961</v>
      </c>
      <c r="IH98" s="61">
        <f t="shared" si="665"/>
        <v>1220928.0029154993</v>
      </c>
      <c r="II98" s="61">
        <f t="shared" si="665"/>
        <v>1039301.9505319519</v>
      </c>
      <c r="IJ98" s="61">
        <f t="shared" si="665"/>
        <v>877920.21226536273</v>
      </c>
      <c r="IK98" s="61">
        <f t="shared" si="665"/>
        <v>603153.80363723973</v>
      </c>
      <c r="IL98" s="61">
        <f t="shared" ref="IL98:KW98" si="666">IL93*IL95*IL$27</f>
        <v>209525.38835672048</v>
      </c>
      <c r="IM98" s="61">
        <f t="shared" si="666"/>
        <v>73046.50328131007</v>
      </c>
      <c r="IN98" s="61">
        <f t="shared" si="666"/>
        <v>0</v>
      </c>
      <c r="IO98" s="61">
        <f t="shared" si="666"/>
        <v>94411.722713616109</v>
      </c>
      <c r="IP98" s="61">
        <f t="shared" si="666"/>
        <v>342788.90126307402</v>
      </c>
      <c r="IQ98" s="61">
        <f t="shared" si="666"/>
        <v>356940.08588497964</v>
      </c>
      <c r="IR98" s="61">
        <f t="shared" si="666"/>
        <v>998003.11075001268</v>
      </c>
      <c r="IS98" s="61">
        <f t="shared" si="666"/>
        <v>1476907.0196824276</v>
      </c>
      <c r="IT98" s="61">
        <f t="shared" si="666"/>
        <v>1225959.9553637486</v>
      </c>
      <c r="IU98" s="61">
        <f t="shared" si="666"/>
        <v>1043601.0278647192</v>
      </c>
      <c r="IV98" s="61">
        <f t="shared" si="666"/>
        <v>880589.77178719605</v>
      </c>
      <c r="IW98" s="61">
        <f t="shared" si="666"/>
        <v>604579.62355913781</v>
      </c>
      <c r="IX98" s="61">
        <f t="shared" si="666"/>
        <v>210253.79758907447</v>
      </c>
      <c r="IY98" s="61">
        <f t="shared" si="666"/>
        <v>73212.18664939946</v>
      </c>
      <c r="IZ98" s="61">
        <f t="shared" si="666"/>
        <v>0</v>
      </c>
      <c r="JA98" s="61">
        <f t="shared" si="666"/>
        <v>94001.644796168199</v>
      </c>
      <c r="JB98" s="61">
        <f t="shared" si="666"/>
        <v>340447.5240087054</v>
      </c>
      <c r="JC98" s="61">
        <f t="shared" si="666"/>
        <v>357916.38706574385</v>
      </c>
      <c r="JD98" s="61">
        <f t="shared" si="666"/>
        <v>1004591.5837405096</v>
      </c>
      <c r="JE98" s="61">
        <f t="shared" si="666"/>
        <v>1467830.9596392098</v>
      </c>
      <c r="JF98" s="61">
        <f t="shared" si="666"/>
        <v>1203500.7694062889</v>
      </c>
      <c r="JG98" s="61">
        <f t="shared" si="666"/>
        <v>1046354.8003886152</v>
      </c>
      <c r="JH98" s="61">
        <f t="shared" si="666"/>
        <v>890304.51517000829</v>
      </c>
      <c r="JI98" s="61">
        <f t="shared" si="666"/>
        <v>592135.39272001374</v>
      </c>
      <c r="JJ98" s="61">
        <f t="shared" si="666"/>
        <v>205828.31786499079</v>
      </c>
      <c r="JK98" s="61">
        <f t="shared" si="666"/>
        <v>71658.042093991768</v>
      </c>
      <c r="JL98" s="61">
        <f t="shared" si="666"/>
        <v>0</v>
      </c>
      <c r="JM98" s="61">
        <f t="shared" si="666"/>
        <v>92567.057492348351</v>
      </c>
      <c r="JN98" s="61">
        <f t="shared" si="666"/>
        <v>336278.61173740833</v>
      </c>
      <c r="JO98" s="61">
        <f t="shared" si="666"/>
        <v>350375.87358909787</v>
      </c>
      <c r="JP98" s="61">
        <f t="shared" si="666"/>
        <v>978362.84258555598</v>
      </c>
      <c r="JQ98" s="61">
        <f t="shared" si="666"/>
        <v>1436930.1334200657</v>
      </c>
      <c r="JR98" s="61">
        <f t="shared" si="666"/>
        <v>1180994.6427036887</v>
      </c>
      <c r="JS98" s="61">
        <f t="shared" si="666"/>
        <v>1004265.5039084459</v>
      </c>
      <c r="JT98" s="61">
        <f t="shared" si="666"/>
        <v>848030.21460704634</v>
      </c>
      <c r="JU98" s="61">
        <f t="shared" si="666"/>
        <v>584139.75568547077</v>
      </c>
      <c r="JV98" s="61">
        <f t="shared" si="666"/>
        <v>201360.53239112048</v>
      </c>
      <c r="JW98" s="61">
        <f t="shared" si="666"/>
        <v>69066.244826381342</v>
      </c>
      <c r="JX98" s="61">
        <f t="shared" si="666"/>
        <v>0</v>
      </c>
      <c r="JY98" s="61">
        <f t="shared" si="666"/>
        <v>91306.109203547472</v>
      </c>
      <c r="JZ98" s="61">
        <f t="shared" si="666"/>
        <v>330439.5217320029</v>
      </c>
      <c r="KA98" s="61">
        <f t="shared" si="666"/>
        <v>344197.15857963148</v>
      </c>
      <c r="KB98" s="61">
        <f t="shared" si="666"/>
        <v>963672.36282377329</v>
      </c>
      <c r="KC98" s="61">
        <f t="shared" si="666"/>
        <v>1417816.1243647186</v>
      </c>
      <c r="KD98" s="61">
        <f t="shared" si="666"/>
        <v>1165533.4051872066</v>
      </c>
      <c r="KE98" s="61">
        <f t="shared" si="666"/>
        <v>988284.78429907968</v>
      </c>
      <c r="KF98" s="61">
        <f t="shared" si="666"/>
        <v>835334.86124903592</v>
      </c>
      <c r="KG98" s="61">
        <f t="shared" si="666"/>
        <v>576602.94208013476</v>
      </c>
      <c r="KH98" s="61">
        <f t="shared" si="666"/>
        <v>199034.58209612139</v>
      </c>
      <c r="KI98" s="61">
        <f t="shared" si="666"/>
        <v>68761.993816186208</v>
      </c>
      <c r="KJ98" s="61">
        <f t="shared" si="666"/>
        <v>0</v>
      </c>
      <c r="KK98" s="61">
        <f t="shared" si="666"/>
        <v>89739.085961516146</v>
      </c>
      <c r="KL98" s="61">
        <f t="shared" si="666"/>
        <v>325869.43621027237</v>
      </c>
      <c r="KM98" s="61">
        <f t="shared" si="666"/>
        <v>339806.22189134866</v>
      </c>
      <c r="KN98" s="61">
        <f t="shared" si="666"/>
        <v>953103.40428885981</v>
      </c>
      <c r="KO98" s="61">
        <f t="shared" si="666"/>
        <v>1402993.719365658</v>
      </c>
      <c r="KP98" s="61">
        <f t="shared" si="666"/>
        <v>1148804.1580880098</v>
      </c>
      <c r="KQ98" s="61">
        <f t="shared" si="666"/>
        <v>969832.4787516261</v>
      </c>
      <c r="KR98" s="61">
        <f t="shared" si="666"/>
        <v>822046.68317352596</v>
      </c>
      <c r="KS98" s="61">
        <f t="shared" si="666"/>
        <v>568441.09380928986</v>
      </c>
      <c r="KT98" s="61">
        <f t="shared" si="666"/>
        <v>195316.32371635651</v>
      </c>
      <c r="KU98" s="61">
        <f t="shared" si="666"/>
        <v>67771.382831417373</v>
      </c>
      <c r="KV98" s="61">
        <f t="shared" si="666"/>
        <v>0</v>
      </c>
      <c r="KW98" s="61">
        <f t="shared" si="666"/>
        <v>89498.19617640505</v>
      </c>
      <c r="KX98" s="61">
        <f t="shared" ref="KX98:MK98" si="667">KX93*KX95*KX$27</f>
        <v>323438.62496213883</v>
      </c>
      <c r="KY98" s="61">
        <f t="shared" si="667"/>
        <v>337364.06790553464</v>
      </c>
      <c r="KZ98" s="61">
        <f t="shared" si="667"/>
        <v>944959.00075043133</v>
      </c>
      <c r="LA98" s="61">
        <f t="shared" si="667"/>
        <v>1388447.1762013861</v>
      </c>
      <c r="LB98" s="61">
        <f t="shared" si="667"/>
        <v>1137712.2620063247</v>
      </c>
      <c r="LC98" s="61">
        <f t="shared" si="667"/>
        <v>979643.8934552304</v>
      </c>
      <c r="LD98" s="61">
        <f t="shared" si="667"/>
        <v>834051.98329198768</v>
      </c>
      <c r="LE98" s="61">
        <f t="shared" si="667"/>
        <v>558954.0665999538</v>
      </c>
      <c r="LF98" s="61">
        <f t="shared" si="667"/>
        <v>192145.67875013885</v>
      </c>
      <c r="LG98" s="61">
        <f t="shared" si="667"/>
        <v>66682.974838098511</v>
      </c>
      <c r="LH98" s="61">
        <f t="shared" si="667"/>
        <v>0</v>
      </c>
      <c r="LI98" s="61">
        <f t="shared" si="667"/>
        <v>87360.030794558101</v>
      </c>
      <c r="LJ98" s="61">
        <f t="shared" si="667"/>
        <v>316958.19859729236</v>
      </c>
      <c r="LK98" s="61">
        <f t="shared" si="667"/>
        <v>330429.89756832883</v>
      </c>
      <c r="LL98" s="61">
        <f t="shared" si="667"/>
        <v>926287.64891807083</v>
      </c>
      <c r="LM98" s="61">
        <f t="shared" si="667"/>
        <v>1371122.4396595017</v>
      </c>
      <c r="LN98" s="61">
        <f t="shared" si="667"/>
        <v>1128027.1194480616</v>
      </c>
      <c r="LO98" s="61">
        <f t="shared" si="667"/>
        <v>947117.2634670164</v>
      </c>
      <c r="LP98" s="61">
        <f t="shared" si="667"/>
        <v>796428.78164813516</v>
      </c>
      <c r="LQ98" s="61">
        <f t="shared" si="667"/>
        <v>550532.26947087108</v>
      </c>
      <c r="LR98" s="61">
        <f t="shared" si="667"/>
        <v>189995.2560998456</v>
      </c>
      <c r="LS98" s="61">
        <f t="shared" si="667"/>
        <v>65804.128696136308</v>
      </c>
      <c r="LT98" s="61">
        <f t="shared" si="667"/>
        <v>0</v>
      </c>
      <c r="LU98" s="61">
        <f t="shared" si="667"/>
        <v>86090.243093827958</v>
      </c>
      <c r="LV98" s="61">
        <f t="shared" si="667"/>
        <v>312925.839166174</v>
      </c>
      <c r="LW98" s="61">
        <f t="shared" si="667"/>
        <v>326408.37975122937</v>
      </c>
      <c r="LX98" s="61">
        <f t="shared" si="667"/>
        <v>916095.4447092124</v>
      </c>
      <c r="LY98" s="61">
        <f t="shared" si="667"/>
        <v>1360538.7314905846</v>
      </c>
      <c r="LZ98" s="61">
        <f t="shared" si="667"/>
        <v>1117890.7801851812</v>
      </c>
      <c r="MA98" s="61">
        <f t="shared" si="667"/>
        <v>930231.80136580637</v>
      </c>
      <c r="MB98" s="61">
        <f t="shared" si="667"/>
        <v>778418.69802309235</v>
      </c>
      <c r="MC98" s="61">
        <f t="shared" si="667"/>
        <v>537953.38255715917</v>
      </c>
      <c r="MD98" s="61">
        <f t="shared" si="667"/>
        <v>185327.87102045186</v>
      </c>
      <c r="ME98" s="61">
        <f t="shared" si="667"/>
        <v>64756.849258696886</v>
      </c>
      <c r="MF98" s="61">
        <f t="shared" si="667"/>
        <v>0</v>
      </c>
      <c r="MG98" s="61">
        <f t="shared" si="667"/>
        <v>84707.131998299636</v>
      </c>
      <c r="MH98" s="61">
        <f t="shared" si="667"/>
        <v>309124.55718552571</v>
      </c>
      <c r="MI98" s="61">
        <f t="shared" si="667"/>
        <v>321704.38523873209</v>
      </c>
      <c r="MJ98" s="61">
        <f t="shared" si="667"/>
        <v>901927.72860044416</v>
      </c>
      <c r="MK98" s="61">
        <f t="shared" si="667"/>
        <v>1346814.6407623135</v>
      </c>
      <c r="ML98" s="61"/>
      <c r="MM98" s="61"/>
      <c r="MN98" s="61"/>
    </row>
    <row r="99" spans="1:352" s="65" customFormat="1" ht="12" x14ac:dyDescent="0.2">
      <c r="A99" s="62" t="s">
        <v>42</v>
      </c>
      <c r="B99" s="63">
        <f t="shared" ref="B99:BA99" si="668">SUM(B97:B98)-B90</f>
        <v>0</v>
      </c>
      <c r="C99" s="63">
        <f t="shared" si="668"/>
        <v>0</v>
      </c>
      <c r="D99" s="63">
        <f t="shared" si="668"/>
        <v>0</v>
      </c>
      <c r="E99" s="63">
        <f t="shared" si="668"/>
        <v>0</v>
      </c>
      <c r="F99" s="63">
        <f t="shared" si="668"/>
        <v>0</v>
      </c>
      <c r="G99" s="63">
        <f t="shared" si="668"/>
        <v>0</v>
      </c>
      <c r="H99" s="63">
        <f t="shared" si="668"/>
        <v>0</v>
      </c>
      <c r="I99" s="63">
        <f t="shared" si="668"/>
        <v>0</v>
      </c>
      <c r="J99" s="63">
        <f t="shared" si="668"/>
        <v>0</v>
      </c>
      <c r="K99" s="63">
        <f t="shared" si="668"/>
        <v>0</v>
      </c>
      <c r="L99" s="63">
        <f t="shared" si="668"/>
        <v>0</v>
      </c>
      <c r="M99" s="63">
        <f t="shared" si="668"/>
        <v>0</v>
      </c>
      <c r="N99" s="63">
        <f t="shared" si="668"/>
        <v>0</v>
      </c>
      <c r="O99" s="63">
        <f t="shared" si="668"/>
        <v>0</v>
      </c>
      <c r="P99" s="63">
        <f t="shared" si="668"/>
        <v>0</v>
      </c>
      <c r="Q99" s="63">
        <f t="shared" si="668"/>
        <v>0</v>
      </c>
      <c r="R99" s="63">
        <f t="shared" si="668"/>
        <v>0</v>
      </c>
      <c r="S99" s="63">
        <f t="shared" si="668"/>
        <v>0</v>
      </c>
      <c r="T99" s="63">
        <f t="shared" si="668"/>
        <v>0</v>
      </c>
      <c r="U99" s="63">
        <f t="shared" si="668"/>
        <v>0</v>
      </c>
      <c r="V99" s="63">
        <f t="shared" si="668"/>
        <v>0</v>
      </c>
      <c r="W99" s="63">
        <f t="shared" si="668"/>
        <v>0</v>
      </c>
      <c r="X99" s="63">
        <f t="shared" si="668"/>
        <v>0</v>
      </c>
      <c r="Y99" s="63">
        <f t="shared" si="668"/>
        <v>0</v>
      </c>
      <c r="Z99" s="63">
        <f t="shared" si="668"/>
        <v>0</v>
      </c>
      <c r="AA99" s="63">
        <f t="shared" si="668"/>
        <v>0</v>
      </c>
      <c r="AB99" s="63">
        <f t="shared" si="668"/>
        <v>0</v>
      </c>
      <c r="AC99" s="63">
        <f t="shared" si="668"/>
        <v>0</v>
      </c>
      <c r="AD99" s="63">
        <f t="shared" si="668"/>
        <v>0</v>
      </c>
      <c r="AE99" s="63">
        <f t="shared" si="668"/>
        <v>0</v>
      </c>
      <c r="AF99" s="63">
        <f t="shared" si="668"/>
        <v>0</v>
      </c>
      <c r="AG99" s="63">
        <f t="shared" si="668"/>
        <v>0</v>
      </c>
      <c r="AH99" s="63">
        <f t="shared" si="668"/>
        <v>0</v>
      </c>
      <c r="AI99" s="63">
        <f t="shared" si="668"/>
        <v>0</v>
      </c>
      <c r="AJ99" s="63">
        <f t="shared" si="668"/>
        <v>0</v>
      </c>
      <c r="AK99" s="63">
        <f t="shared" si="668"/>
        <v>0</v>
      </c>
      <c r="AL99" s="63">
        <f t="shared" si="668"/>
        <v>0</v>
      </c>
      <c r="AM99" s="63">
        <f t="shared" si="668"/>
        <v>0</v>
      </c>
      <c r="AN99" s="63">
        <f t="shared" si="668"/>
        <v>0</v>
      </c>
      <c r="AO99" s="63">
        <f t="shared" si="668"/>
        <v>0</v>
      </c>
      <c r="AP99" s="63">
        <f t="shared" si="668"/>
        <v>0</v>
      </c>
      <c r="AQ99" s="63">
        <f t="shared" si="668"/>
        <v>0</v>
      </c>
      <c r="AR99" s="63">
        <f t="shared" si="668"/>
        <v>0</v>
      </c>
      <c r="AS99" s="63">
        <f t="shared" si="668"/>
        <v>0</v>
      </c>
      <c r="AT99" s="63">
        <f t="shared" si="668"/>
        <v>0</v>
      </c>
      <c r="AU99" s="63">
        <f t="shared" si="668"/>
        <v>0</v>
      </c>
      <c r="AV99" s="63">
        <f t="shared" si="668"/>
        <v>0</v>
      </c>
      <c r="AW99" s="63">
        <f t="shared" si="668"/>
        <v>0</v>
      </c>
      <c r="AX99" s="63">
        <f t="shared" si="668"/>
        <v>0</v>
      </c>
      <c r="AY99" s="63">
        <f t="shared" si="668"/>
        <v>0</v>
      </c>
      <c r="AZ99" s="63">
        <f t="shared" si="668"/>
        <v>0</v>
      </c>
      <c r="BA99" s="63">
        <f t="shared" si="668"/>
        <v>0</v>
      </c>
      <c r="BB99" s="63">
        <f t="shared" ref="BB99:DM99" si="669">SUM(BB97:BB98)-BB90</f>
        <v>0</v>
      </c>
      <c r="BC99" s="63">
        <f t="shared" si="669"/>
        <v>0</v>
      </c>
      <c r="BD99" s="63">
        <f t="shared" si="669"/>
        <v>0</v>
      </c>
      <c r="BE99" s="63">
        <f t="shared" si="669"/>
        <v>0</v>
      </c>
      <c r="BF99" s="63">
        <f t="shared" si="669"/>
        <v>0</v>
      </c>
      <c r="BG99" s="63">
        <f t="shared" si="669"/>
        <v>0</v>
      </c>
      <c r="BH99" s="63">
        <f t="shared" si="669"/>
        <v>0</v>
      </c>
      <c r="BI99" s="63">
        <f t="shared" si="669"/>
        <v>0</v>
      </c>
      <c r="BJ99" s="63">
        <f t="shared" si="669"/>
        <v>0</v>
      </c>
      <c r="BK99" s="63">
        <f t="shared" si="669"/>
        <v>0</v>
      </c>
      <c r="BL99" s="63">
        <f t="shared" si="669"/>
        <v>0</v>
      </c>
      <c r="BM99" s="63">
        <f t="shared" si="669"/>
        <v>0</v>
      </c>
      <c r="BN99" s="63">
        <f t="shared" si="669"/>
        <v>0</v>
      </c>
      <c r="BO99" s="63">
        <f t="shared" si="669"/>
        <v>0</v>
      </c>
      <c r="BP99" s="63">
        <f t="shared" si="669"/>
        <v>0</v>
      </c>
      <c r="BQ99" s="63">
        <f t="shared" si="669"/>
        <v>0</v>
      </c>
      <c r="BR99" s="63">
        <f t="shared" si="669"/>
        <v>0</v>
      </c>
      <c r="BS99" s="63">
        <f t="shared" si="669"/>
        <v>0</v>
      </c>
      <c r="BT99" s="63">
        <f t="shared" si="669"/>
        <v>0</v>
      </c>
      <c r="BU99" s="63">
        <f t="shared" si="669"/>
        <v>0</v>
      </c>
      <c r="BV99" s="63">
        <f t="shared" si="669"/>
        <v>0</v>
      </c>
      <c r="BW99" s="63">
        <f t="shared" si="669"/>
        <v>0</v>
      </c>
      <c r="BX99" s="63">
        <f t="shared" si="669"/>
        <v>0</v>
      </c>
      <c r="BY99" s="63">
        <f t="shared" si="669"/>
        <v>0</v>
      </c>
      <c r="BZ99" s="63">
        <f t="shared" si="669"/>
        <v>0</v>
      </c>
      <c r="CA99" s="63">
        <f t="shared" si="669"/>
        <v>0</v>
      </c>
      <c r="CB99" s="63">
        <f t="shared" si="669"/>
        <v>0</v>
      </c>
      <c r="CC99" s="63">
        <f t="shared" si="669"/>
        <v>0</v>
      </c>
      <c r="CD99" s="63">
        <f t="shared" si="669"/>
        <v>0</v>
      </c>
      <c r="CE99" s="63">
        <f t="shared" si="669"/>
        <v>0</v>
      </c>
      <c r="CF99" s="63">
        <f t="shared" si="669"/>
        <v>0</v>
      </c>
      <c r="CG99" s="63">
        <f t="shared" si="669"/>
        <v>0</v>
      </c>
      <c r="CH99" s="63">
        <f t="shared" si="669"/>
        <v>0</v>
      </c>
      <c r="CI99" s="63">
        <f t="shared" si="669"/>
        <v>0</v>
      </c>
      <c r="CJ99" s="63">
        <f t="shared" si="669"/>
        <v>0</v>
      </c>
      <c r="CK99" s="63">
        <f t="shared" si="669"/>
        <v>0</v>
      </c>
      <c r="CL99" s="63">
        <f t="shared" si="669"/>
        <v>0</v>
      </c>
      <c r="CM99" s="63">
        <f t="shared" si="669"/>
        <v>0</v>
      </c>
      <c r="CN99" s="63">
        <f t="shared" si="669"/>
        <v>0</v>
      </c>
      <c r="CO99" s="63">
        <f t="shared" si="669"/>
        <v>0</v>
      </c>
      <c r="CP99" s="63">
        <f t="shared" si="669"/>
        <v>0</v>
      </c>
      <c r="CQ99" s="63">
        <f t="shared" si="669"/>
        <v>0</v>
      </c>
      <c r="CR99" s="63">
        <f t="shared" si="669"/>
        <v>0</v>
      </c>
      <c r="CS99" s="63">
        <f t="shared" si="669"/>
        <v>0</v>
      </c>
      <c r="CT99" s="63">
        <f t="shared" si="669"/>
        <v>0</v>
      </c>
      <c r="CU99" s="63">
        <f t="shared" si="669"/>
        <v>0</v>
      </c>
      <c r="CV99" s="63">
        <f t="shared" si="669"/>
        <v>0</v>
      </c>
      <c r="CW99" s="63">
        <f t="shared" si="669"/>
        <v>0</v>
      </c>
      <c r="CX99" s="63">
        <f t="shared" si="669"/>
        <v>0</v>
      </c>
      <c r="CY99" s="63">
        <f t="shared" si="669"/>
        <v>0</v>
      </c>
      <c r="CZ99" s="63">
        <f t="shared" si="669"/>
        <v>0</v>
      </c>
      <c r="DA99" s="63">
        <f t="shared" si="669"/>
        <v>0</v>
      </c>
      <c r="DB99" s="63">
        <f t="shared" si="669"/>
        <v>0</v>
      </c>
      <c r="DC99" s="63">
        <f t="shared" si="669"/>
        <v>0</v>
      </c>
      <c r="DD99" s="63">
        <f t="shared" si="669"/>
        <v>0</v>
      </c>
      <c r="DE99" s="63">
        <f t="shared" si="669"/>
        <v>0</v>
      </c>
      <c r="DF99" s="63">
        <f t="shared" si="669"/>
        <v>0</v>
      </c>
      <c r="DG99" s="63">
        <f t="shared" si="669"/>
        <v>0</v>
      </c>
      <c r="DH99" s="63">
        <f t="shared" si="669"/>
        <v>0</v>
      </c>
      <c r="DI99" s="63">
        <f t="shared" si="669"/>
        <v>0</v>
      </c>
      <c r="DJ99" s="63">
        <f t="shared" si="669"/>
        <v>0</v>
      </c>
      <c r="DK99" s="63">
        <f t="shared" si="669"/>
        <v>0</v>
      </c>
      <c r="DL99" s="63">
        <f t="shared" si="669"/>
        <v>0</v>
      </c>
      <c r="DM99" s="63">
        <f t="shared" si="669"/>
        <v>0</v>
      </c>
      <c r="DN99" s="63">
        <f t="shared" ref="DN99:FY99" si="670">SUM(DN97:DN98)-DN90</f>
        <v>0</v>
      </c>
      <c r="DO99" s="63">
        <f t="shared" si="670"/>
        <v>0</v>
      </c>
      <c r="DP99" s="63">
        <f t="shared" si="670"/>
        <v>0</v>
      </c>
      <c r="DQ99" s="63">
        <f t="shared" si="670"/>
        <v>0</v>
      </c>
      <c r="DR99" s="63">
        <f t="shared" si="670"/>
        <v>0</v>
      </c>
      <c r="DS99" s="63">
        <f t="shared" si="670"/>
        <v>0</v>
      </c>
      <c r="DT99" s="63">
        <f t="shared" si="670"/>
        <v>0</v>
      </c>
      <c r="DU99" s="63">
        <f t="shared" si="670"/>
        <v>0</v>
      </c>
      <c r="DV99" s="63">
        <f t="shared" si="670"/>
        <v>0</v>
      </c>
      <c r="DW99" s="63">
        <f t="shared" si="670"/>
        <v>0</v>
      </c>
      <c r="DX99" s="63">
        <f t="shared" si="670"/>
        <v>0</v>
      </c>
      <c r="DY99" s="63">
        <f t="shared" si="670"/>
        <v>0</v>
      </c>
      <c r="DZ99" s="63">
        <f t="shared" si="670"/>
        <v>0</v>
      </c>
      <c r="EA99" s="63">
        <f t="shared" si="670"/>
        <v>0</v>
      </c>
      <c r="EB99" s="63">
        <f t="shared" si="670"/>
        <v>0</v>
      </c>
      <c r="EC99" s="63">
        <f t="shared" si="670"/>
        <v>0</v>
      </c>
      <c r="ED99" s="63">
        <f t="shared" si="670"/>
        <v>0</v>
      </c>
      <c r="EE99" s="63">
        <f t="shared" si="670"/>
        <v>0</v>
      </c>
      <c r="EF99" s="63">
        <f t="shared" si="670"/>
        <v>0</v>
      </c>
      <c r="EG99" s="63">
        <f t="shared" si="670"/>
        <v>0</v>
      </c>
      <c r="EH99" s="63">
        <f t="shared" si="670"/>
        <v>0</v>
      </c>
      <c r="EI99" s="63">
        <f t="shared" si="670"/>
        <v>0</v>
      </c>
      <c r="EJ99" s="63">
        <f t="shared" si="670"/>
        <v>0</v>
      </c>
      <c r="EK99" s="63">
        <f t="shared" si="670"/>
        <v>0</v>
      </c>
      <c r="EL99" s="63">
        <f t="shared" si="670"/>
        <v>0</v>
      </c>
      <c r="EM99" s="63">
        <f t="shared" si="670"/>
        <v>0</v>
      </c>
      <c r="EN99" s="63">
        <f t="shared" si="670"/>
        <v>0</v>
      </c>
      <c r="EO99" s="63">
        <f t="shared" si="670"/>
        <v>0</v>
      </c>
      <c r="EP99" s="63">
        <f t="shared" si="670"/>
        <v>0</v>
      </c>
      <c r="EQ99" s="63">
        <f t="shared" si="670"/>
        <v>0</v>
      </c>
      <c r="ER99" s="63">
        <f t="shared" si="670"/>
        <v>0</v>
      </c>
      <c r="ES99" s="63">
        <f t="shared" si="670"/>
        <v>0</v>
      </c>
      <c r="ET99" s="63">
        <f t="shared" si="670"/>
        <v>0</v>
      </c>
      <c r="EU99" s="63">
        <f t="shared" si="670"/>
        <v>0</v>
      </c>
      <c r="EV99" s="63">
        <f t="shared" si="670"/>
        <v>0</v>
      </c>
      <c r="EW99" s="63">
        <f t="shared" si="670"/>
        <v>0</v>
      </c>
      <c r="EX99" s="63">
        <f t="shared" si="670"/>
        <v>0</v>
      </c>
      <c r="EY99" s="63">
        <f t="shared" si="670"/>
        <v>0</v>
      </c>
      <c r="EZ99" s="63">
        <f t="shared" si="670"/>
        <v>0</v>
      </c>
      <c r="FA99" s="63">
        <f t="shared" si="670"/>
        <v>0</v>
      </c>
      <c r="FB99" s="63">
        <f t="shared" si="670"/>
        <v>0</v>
      </c>
      <c r="FC99" s="63">
        <f t="shared" si="670"/>
        <v>0</v>
      </c>
      <c r="FD99" s="63">
        <f t="shared" si="670"/>
        <v>0</v>
      </c>
      <c r="FE99" s="63">
        <f t="shared" si="670"/>
        <v>0</v>
      </c>
      <c r="FF99" s="63">
        <f t="shared" si="670"/>
        <v>0</v>
      </c>
      <c r="FG99" s="63">
        <f t="shared" si="670"/>
        <v>0</v>
      </c>
      <c r="FH99" s="63">
        <f t="shared" si="670"/>
        <v>0</v>
      </c>
      <c r="FI99" s="63">
        <f t="shared" si="670"/>
        <v>0</v>
      </c>
      <c r="FJ99" s="63">
        <f t="shared" si="670"/>
        <v>0</v>
      </c>
      <c r="FK99" s="63">
        <f t="shared" si="670"/>
        <v>0</v>
      </c>
      <c r="FL99" s="63">
        <f t="shared" si="670"/>
        <v>0</v>
      </c>
      <c r="FM99" s="63">
        <f t="shared" si="670"/>
        <v>0</v>
      </c>
      <c r="FN99" s="63">
        <f t="shared" si="670"/>
        <v>0</v>
      </c>
      <c r="FO99" s="63">
        <f t="shared" si="670"/>
        <v>0</v>
      </c>
      <c r="FP99" s="63">
        <f t="shared" si="670"/>
        <v>0</v>
      </c>
      <c r="FQ99" s="63">
        <f t="shared" si="670"/>
        <v>0</v>
      </c>
      <c r="FR99" s="63">
        <f t="shared" si="670"/>
        <v>0</v>
      </c>
      <c r="FS99" s="63">
        <f t="shared" si="670"/>
        <v>0</v>
      </c>
      <c r="FT99" s="63">
        <f t="shared" si="670"/>
        <v>0</v>
      </c>
      <c r="FU99" s="63">
        <f t="shared" si="670"/>
        <v>0</v>
      </c>
      <c r="FV99" s="63">
        <f t="shared" si="670"/>
        <v>0</v>
      </c>
      <c r="FW99" s="63">
        <f t="shared" si="670"/>
        <v>0</v>
      </c>
      <c r="FX99" s="63">
        <f t="shared" si="670"/>
        <v>0</v>
      </c>
      <c r="FY99" s="63">
        <f t="shared" si="670"/>
        <v>0</v>
      </c>
      <c r="FZ99" s="63">
        <f t="shared" ref="FZ99:IK99" si="671">SUM(FZ97:FZ98)-FZ90</f>
        <v>0</v>
      </c>
      <c r="GA99" s="63">
        <f t="shared" si="671"/>
        <v>0</v>
      </c>
      <c r="GB99" s="63">
        <f t="shared" si="671"/>
        <v>0</v>
      </c>
      <c r="GC99" s="63">
        <f t="shared" si="671"/>
        <v>0</v>
      </c>
      <c r="GD99" s="63">
        <f t="shared" si="671"/>
        <v>0</v>
      </c>
      <c r="GE99" s="63">
        <f t="shared" si="671"/>
        <v>0</v>
      </c>
      <c r="GF99" s="63">
        <f t="shared" si="671"/>
        <v>0</v>
      </c>
      <c r="GG99" s="63">
        <f t="shared" si="671"/>
        <v>0</v>
      </c>
      <c r="GH99" s="63">
        <f t="shared" si="671"/>
        <v>0</v>
      </c>
      <c r="GI99" s="63">
        <f t="shared" si="671"/>
        <v>0</v>
      </c>
      <c r="GJ99" s="63">
        <f t="shared" si="671"/>
        <v>0</v>
      </c>
      <c r="GK99" s="63">
        <f t="shared" si="671"/>
        <v>0</v>
      </c>
      <c r="GL99" s="63">
        <f t="shared" si="671"/>
        <v>0</v>
      </c>
      <c r="GM99" s="63">
        <f t="shared" si="671"/>
        <v>0</v>
      </c>
      <c r="GN99" s="63">
        <f t="shared" si="671"/>
        <v>0</v>
      </c>
      <c r="GO99" s="63">
        <f t="shared" si="671"/>
        <v>0</v>
      </c>
      <c r="GP99" s="63">
        <f t="shared" si="671"/>
        <v>0</v>
      </c>
      <c r="GQ99" s="63">
        <f t="shared" si="671"/>
        <v>0</v>
      </c>
      <c r="GR99" s="63">
        <f t="shared" si="671"/>
        <v>0</v>
      </c>
      <c r="GS99" s="63">
        <f t="shared" si="671"/>
        <v>0</v>
      </c>
      <c r="GT99" s="63">
        <f t="shared" si="671"/>
        <v>0</v>
      </c>
      <c r="GU99" s="63">
        <f t="shared" si="671"/>
        <v>0</v>
      </c>
      <c r="GV99" s="63">
        <f t="shared" si="671"/>
        <v>0</v>
      </c>
      <c r="GW99" s="63">
        <f t="shared" si="671"/>
        <v>0</v>
      </c>
      <c r="GX99" s="63">
        <f t="shared" si="671"/>
        <v>0</v>
      </c>
      <c r="GY99" s="63">
        <f t="shared" si="671"/>
        <v>0</v>
      </c>
      <c r="GZ99" s="63">
        <f t="shared" si="671"/>
        <v>0</v>
      </c>
      <c r="HA99" s="63">
        <f t="shared" si="671"/>
        <v>0</v>
      </c>
      <c r="HB99" s="63">
        <f t="shared" si="671"/>
        <v>0</v>
      </c>
      <c r="HC99" s="63">
        <f t="shared" si="671"/>
        <v>0</v>
      </c>
      <c r="HD99" s="63">
        <f t="shared" si="671"/>
        <v>0</v>
      </c>
      <c r="HE99" s="63">
        <f t="shared" si="671"/>
        <v>0</v>
      </c>
      <c r="HF99" s="63">
        <f t="shared" si="671"/>
        <v>0</v>
      </c>
      <c r="HG99" s="63">
        <f t="shared" si="671"/>
        <v>0</v>
      </c>
      <c r="HH99" s="63">
        <f t="shared" si="671"/>
        <v>0</v>
      </c>
      <c r="HI99" s="63">
        <f t="shared" si="671"/>
        <v>0</v>
      </c>
      <c r="HJ99" s="63">
        <f t="shared" si="671"/>
        <v>0</v>
      </c>
      <c r="HK99" s="63">
        <f t="shared" si="671"/>
        <v>0</v>
      </c>
      <c r="HL99" s="63">
        <f t="shared" si="671"/>
        <v>0</v>
      </c>
      <c r="HM99" s="63">
        <f t="shared" si="671"/>
        <v>0</v>
      </c>
      <c r="HN99" s="63">
        <f t="shared" si="671"/>
        <v>0</v>
      </c>
      <c r="HO99" s="63">
        <f t="shared" si="671"/>
        <v>0</v>
      </c>
      <c r="HP99" s="63">
        <f t="shared" si="671"/>
        <v>0</v>
      </c>
      <c r="HQ99" s="63">
        <f t="shared" si="671"/>
        <v>0</v>
      </c>
      <c r="HR99" s="63">
        <f t="shared" si="671"/>
        <v>0</v>
      </c>
      <c r="HS99" s="63">
        <f t="shared" si="671"/>
        <v>0</v>
      </c>
      <c r="HT99" s="63">
        <f t="shared" si="671"/>
        <v>0</v>
      </c>
      <c r="HU99" s="63">
        <f t="shared" si="671"/>
        <v>0</v>
      </c>
      <c r="HV99" s="63">
        <f t="shared" si="671"/>
        <v>0</v>
      </c>
      <c r="HW99" s="63">
        <f t="shared" si="671"/>
        <v>0</v>
      </c>
      <c r="HX99" s="63">
        <f t="shared" si="671"/>
        <v>0</v>
      </c>
      <c r="HY99" s="63">
        <f t="shared" si="671"/>
        <v>0</v>
      </c>
      <c r="HZ99" s="63">
        <f t="shared" si="671"/>
        <v>0</v>
      </c>
      <c r="IA99" s="63">
        <f t="shared" si="671"/>
        <v>0</v>
      </c>
      <c r="IB99" s="63">
        <f t="shared" si="671"/>
        <v>0</v>
      </c>
      <c r="IC99" s="63">
        <f t="shared" si="671"/>
        <v>0</v>
      </c>
      <c r="ID99" s="63">
        <f t="shared" si="671"/>
        <v>0</v>
      </c>
      <c r="IE99" s="63">
        <f t="shared" si="671"/>
        <v>0</v>
      </c>
      <c r="IF99" s="63">
        <f t="shared" si="671"/>
        <v>0</v>
      </c>
      <c r="IG99" s="63">
        <f t="shared" si="671"/>
        <v>0</v>
      </c>
      <c r="IH99" s="63">
        <f t="shared" si="671"/>
        <v>0</v>
      </c>
      <c r="II99" s="63">
        <f t="shared" si="671"/>
        <v>0</v>
      </c>
      <c r="IJ99" s="63">
        <f t="shared" si="671"/>
        <v>0</v>
      </c>
      <c r="IK99" s="63">
        <f t="shared" si="671"/>
        <v>0</v>
      </c>
      <c r="IL99" s="63">
        <f t="shared" ref="IL99:KW99" si="672">SUM(IL97:IL98)-IL90</f>
        <v>0</v>
      </c>
      <c r="IM99" s="63">
        <f t="shared" si="672"/>
        <v>0</v>
      </c>
      <c r="IN99" s="63">
        <f t="shared" si="672"/>
        <v>0</v>
      </c>
      <c r="IO99" s="63">
        <f t="shared" si="672"/>
        <v>0</v>
      </c>
      <c r="IP99" s="63">
        <f t="shared" si="672"/>
        <v>0</v>
      </c>
      <c r="IQ99" s="63">
        <f t="shared" si="672"/>
        <v>0</v>
      </c>
      <c r="IR99" s="63">
        <f t="shared" si="672"/>
        <v>0</v>
      </c>
      <c r="IS99" s="63">
        <f t="shared" si="672"/>
        <v>0</v>
      </c>
      <c r="IT99" s="63">
        <f t="shared" si="672"/>
        <v>0</v>
      </c>
      <c r="IU99" s="63">
        <f t="shared" si="672"/>
        <v>0</v>
      </c>
      <c r="IV99" s="63">
        <f t="shared" si="672"/>
        <v>0</v>
      </c>
      <c r="IW99" s="63">
        <f t="shared" si="672"/>
        <v>0</v>
      </c>
      <c r="IX99" s="63">
        <f t="shared" si="672"/>
        <v>0</v>
      </c>
      <c r="IY99" s="63">
        <f t="shared" si="672"/>
        <v>0</v>
      </c>
      <c r="IZ99" s="63">
        <f t="shared" si="672"/>
        <v>0</v>
      </c>
      <c r="JA99" s="63">
        <f t="shared" si="672"/>
        <v>0</v>
      </c>
      <c r="JB99" s="63">
        <f t="shared" si="672"/>
        <v>0</v>
      </c>
      <c r="JC99" s="63">
        <f t="shared" si="672"/>
        <v>0</v>
      </c>
      <c r="JD99" s="63">
        <f t="shared" si="672"/>
        <v>0</v>
      </c>
      <c r="JE99" s="63">
        <f t="shared" si="672"/>
        <v>0</v>
      </c>
      <c r="JF99" s="63">
        <f t="shared" si="672"/>
        <v>0</v>
      </c>
      <c r="JG99" s="63">
        <f t="shared" si="672"/>
        <v>0</v>
      </c>
      <c r="JH99" s="63">
        <f t="shared" si="672"/>
        <v>0</v>
      </c>
      <c r="JI99" s="63">
        <f t="shared" si="672"/>
        <v>0</v>
      </c>
      <c r="JJ99" s="63">
        <f t="shared" si="672"/>
        <v>0</v>
      </c>
      <c r="JK99" s="63">
        <f t="shared" si="672"/>
        <v>0</v>
      </c>
      <c r="JL99" s="63">
        <f t="shared" si="672"/>
        <v>0</v>
      </c>
      <c r="JM99" s="63">
        <f t="shared" si="672"/>
        <v>0</v>
      </c>
      <c r="JN99" s="63">
        <f t="shared" si="672"/>
        <v>0</v>
      </c>
      <c r="JO99" s="63">
        <f t="shared" si="672"/>
        <v>0</v>
      </c>
      <c r="JP99" s="63">
        <f t="shared" si="672"/>
        <v>0</v>
      </c>
      <c r="JQ99" s="63">
        <f t="shared" si="672"/>
        <v>0</v>
      </c>
      <c r="JR99" s="63">
        <f t="shared" si="672"/>
        <v>0</v>
      </c>
      <c r="JS99" s="63">
        <f t="shared" si="672"/>
        <v>0</v>
      </c>
      <c r="JT99" s="63">
        <f t="shared" si="672"/>
        <v>0</v>
      </c>
      <c r="JU99" s="63">
        <f t="shared" si="672"/>
        <v>0</v>
      </c>
      <c r="JV99" s="63">
        <f t="shared" si="672"/>
        <v>0</v>
      </c>
      <c r="JW99" s="63">
        <f t="shared" si="672"/>
        <v>0</v>
      </c>
      <c r="JX99" s="63">
        <f t="shared" si="672"/>
        <v>0</v>
      </c>
      <c r="JY99" s="63">
        <f t="shared" si="672"/>
        <v>0</v>
      </c>
      <c r="JZ99" s="63">
        <f t="shared" si="672"/>
        <v>0</v>
      </c>
      <c r="KA99" s="63">
        <f t="shared" si="672"/>
        <v>0</v>
      </c>
      <c r="KB99" s="63">
        <f t="shared" si="672"/>
        <v>0</v>
      </c>
      <c r="KC99" s="63">
        <f t="shared" si="672"/>
        <v>0</v>
      </c>
      <c r="KD99" s="63">
        <f t="shared" si="672"/>
        <v>0</v>
      </c>
      <c r="KE99" s="63">
        <f t="shared" si="672"/>
        <v>0</v>
      </c>
      <c r="KF99" s="63">
        <f t="shared" si="672"/>
        <v>0</v>
      </c>
      <c r="KG99" s="63">
        <f t="shared" si="672"/>
        <v>0</v>
      </c>
      <c r="KH99" s="63">
        <f t="shared" si="672"/>
        <v>0</v>
      </c>
      <c r="KI99" s="63">
        <f t="shared" si="672"/>
        <v>0</v>
      </c>
      <c r="KJ99" s="63">
        <f t="shared" si="672"/>
        <v>0</v>
      </c>
      <c r="KK99" s="63">
        <f t="shared" si="672"/>
        <v>0</v>
      </c>
      <c r="KL99" s="63">
        <f t="shared" si="672"/>
        <v>0</v>
      </c>
      <c r="KM99" s="63">
        <f t="shared" si="672"/>
        <v>0</v>
      </c>
      <c r="KN99" s="63">
        <f t="shared" si="672"/>
        <v>0</v>
      </c>
      <c r="KO99" s="63">
        <f t="shared" si="672"/>
        <v>0</v>
      </c>
      <c r="KP99" s="63">
        <f t="shared" si="672"/>
        <v>0</v>
      </c>
      <c r="KQ99" s="63">
        <f t="shared" si="672"/>
        <v>0</v>
      </c>
      <c r="KR99" s="63">
        <f t="shared" si="672"/>
        <v>0</v>
      </c>
      <c r="KS99" s="63">
        <f t="shared" si="672"/>
        <v>0</v>
      </c>
      <c r="KT99" s="63">
        <f t="shared" si="672"/>
        <v>0</v>
      </c>
      <c r="KU99" s="63">
        <f t="shared" si="672"/>
        <v>0</v>
      </c>
      <c r="KV99" s="63">
        <f t="shared" si="672"/>
        <v>0</v>
      </c>
      <c r="KW99" s="63">
        <f t="shared" si="672"/>
        <v>0</v>
      </c>
      <c r="KX99" s="63">
        <f t="shared" ref="KX99:MK99" si="673">SUM(KX97:KX98)-KX90</f>
        <v>0</v>
      </c>
      <c r="KY99" s="63">
        <f t="shared" si="673"/>
        <v>0</v>
      </c>
      <c r="KZ99" s="63">
        <f t="shared" si="673"/>
        <v>0</v>
      </c>
      <c r="LA99" s="63">
        <f t="shared" si="673"/>
        <v>0</v>
      </c>
      <c r="LB99" s="63">
        <f t="shared" si="673"/>
        <v>0</v>
      </c>
      <c r="LC99" s="63">
        <f t="shared" si="673"/>
        <v>0</v>
      </c>
      <c r="LD99" s="63">
        <f t="shared" si="673"/>
        <v>0</v>
      </c>
      <c r="LE99" s="63">
        <f t="shared" si="673"/>
        <v>0</v>
      </c>
      <c r="LF99" s="63">
        <f t="shared" si="673"/>
        <v>0</v>
      </c>
      <c r="LG99" s="63">
        <f t="shared" si="673"/>
        <v>0</v>
      </c>
      <c r="LH99" s="63">
        <f t="shared" si="673"/>
        <v>0</v>
      </c>
      <c r="LI99" s="63">
        <f t="shared" si="673"/>
        <v>0</v>
      </c>
      <c r="LJ99" s="63">
        <f t="shared" si="673"/>
        <v>0</v>
      </c>
      <c r="LK99" s="63">
        <f t="shared" si="673"/>
        <v>0</v>
      </c>
      <c r="LL99" s="63">
        <f t="shared" si="673"/>
        <v>0</v>
      </c>
      <c r="LM99" s="63">
        <f t="shared" si="673"/>
        <v>0</v>
      </c>
      <c r="LN99" s="63">
        <f t="shared" si="673"/>
        <v>0</v>
      </c>
      <c r="LO99" s="63">
        <f t="shared" si="673"/>
        <v>0</v>
      </c>
      <c r="LP99" s="63">
        <f t="shared" si="673"/>
        <v>0</v>
      </c>
      <c r="LQ99" s="63">
        <f t="shared" si="673"/>
        <v>0</v>
      </c>
      <c r="LR99" s="63">
        <f t="shared" si="673"/>
        <v>0</v>
      </c>
      <c r="LS99" s="63">
        <f t="shared" si="673"/>
        <v>0</v>
      </c>
      <c r="LT99" s="63">
        <f t="shared" si="673"/>
        <v>0</v>
      </c>
      <c r="LU99" s="63">
        <f t="shared" si="673"/>
        <v>0</v>
      </c>
      <c r="LV99" s="63">
        <f t="shared" si="673"/>
        <v>0</v>
      </c>
      <c r="LW99" s="63">
        <f t="shared" si="673"/>
        <v>0</v>
      </c>
      <c r="LX99" s="63">
        <f t="shared" si="673"/>
        <v>0</v>
      </c>
      <c r="LY99" s="63">
        <f t="shared" si="673"/>
        <v>0</v>
      </c>
      <c r="LZ99" s="63">
        <f t="shared" si="673"/>
        <v>0</v>
      </c>
      <c r="MA99" s="63">
        <f t="shared" si="673"/>
        <v>0</v>
      </c>
      <c r="MB99" s="63">
        <f t="shared" si="673"/>
        <v>0</v>
      </c>
      <c r="MC99" s="63">
        <f t="shared" si="673"/>
        <v>0</v>
      </c>
      <c r="MD99" s="63">
        <f t="shared" si="673"/>
        <v>0</v>
      </c>
      <c r="ME99" s="63">
        <f t="shared" si="673"/>
        <v>0</v>
      </c>
      <c r="MF99" s="63">
        <f t="shared" si="673"/>
        <v>0</v>
      </c>
      <c r="MG99" s="63">
        <f t="shared" si="673"/>
        <v>0</v>
      </c>
      <c r="MH99" s="63">
        <f t="shared" si="673"/>
        <v>0</v>
      </c>
      <c r="MI99" s="63">
        <f t="shared" si="673"/>
        <v>0</v>
      </c>
      <c r="MJ99" s="63">
        <f t="shared" si="673"/>
        <v>0</v>
      </c>
      <c r="MK99" s="63">
        <f t="shared" si="673"/>
        <v>0</v>
      </c>
      <c r="ML99" s="63"/>
      <c r="MM99" s="63"/>
      <c r="MN99" s="63"/>
    </row>
    <row r="100" spans="1:352" x14ac:dyDescent="0.2">
      <c r="A100" s="51"/>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ML100" s="23"/>
      <c r="MM100" s="23"/>
      <c r="MN100" s="23"/>
    </row>
    <row r="101" spans="1:352" x14ac:dyDescent="0.2">
      <c r="A101" s="81" t="s">
        <v>44</v>
      </c>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ML101" s="23"/>
      <c r="MM101" s="23"/>
      <c r="MN101" s="23"/>
    </row>
    <row r="102" spans="1:352" x14ac:dyDescent="0.2">
      <c r="A102" s="68" t="s">
        <v>45</v>
      </c>
      <c r="B102" s="69">
        <f>'F22 Data'!B35</f>
        <v>1072072.8824328652</v>
      </c>
      <c r="C102" s="69">
        <f>'F22 Data'!C35</f>
        <v>989196.62399563182</v>
      </c>
      <c r="D102" s="69">
        <f>'F22 Data'!D35</f>
        <v>0</v>
      </c>
      <c r="E102" s="69">
        <f>'F22 Data'!E35</f>
        <v>0</v>
      </c>
      <c r="F102" s="69">
        <f>'F22 Data'!F35</f>
        <v>0</v>
      </c>
      <c r="G102" s="69">
        <f>'F22 Data'!G35</f>
        <v>0</v>
      </c>
      <c r="H102" s="69">
        <f>'F22 Data'!H35</f>
        <v>0</v>
      </c>
      <c r="I102" s="69">
        <f>'F22 Data'!I35</f>
        <v>0</v>
      </c>
      <c r="J102" s="69">
        <f>'F22 Data'!J35</f>
        <v>0</v>
      </c>
      <c r="K102" s="69">
        <f>'F22 Data'!K35</f>
        <v>0</v>
      </c>
      <c r="L102" s="69">
        <f>'F22 Data'!L35</f>
        <v>805440.49857234559</v>
      </c>
      <c r="M102" s="69">
        <f>'F22 Data'!M35</f>
        <v>1039897.5445871201</v>
      </c>
      <c r="N102" s="69">
        <f>'F22 Data'!N35</f>
        <v>1071443.6259526911</v>
      </c>
      <c r="O102" s="69">
        <f>'F22 Data'!O35</f>
        <v>989104.87307581236</v>
      </c>
      <c r="P102" s="69">
        <f>'F22 Data'!P35</f>
        <v>0</v>
      </c>
      <c r="Q102" s="69">
        <f>'F22 Data'!Q35</f>
        <v>0</v>
      </c>
      <c r="R102" s="69">
        <f>'F22 Data'!R35</f>
        <v>0</v>
      </c>
      <c r="S102" s="69">
        <f>'F22 Data'!S35</f>
        <v>0</v>
      </c>
      <c r="T102" s="69">
        <f>'F22 Data'!T35</f>
        <v>0</v>
      </c>
      <c r="U102" s="69">
        <f>'F22 Data'!U35</f>
        <v>0</v>
      </c>
      <c r="V102" s="69">
        <f>'F22 Data'!V35</f>
        <v>0</v>
      </c>
      <c r="W102" s="69">
        <f>'F22 Data'!W35</f>
        <v>0</v>
      </c>
      <c r="X102" s="69">
        <f>'F22 Data'!X35</f>
        <v>802908.046932842</v>
      </c>
      <c r="Y102" s="69">
        <f>'F22 Data'!Y35</f>
        <v>1037219.6416054065</v>
      </c>
      <c r="Z102" s="69">
        <f>'F22 Data'!Z35</f>
        <v>1069590.4905337482</v>
      </c>
      <c r="AA102" s="69">
        <f>'F22 Data'!AA35</f>
        <v>987919.75375192543</v>
      </c>
      <c r="AB102" s="69">
        <f>'F22 Data'!AB35</f>
        <v>0</v>
      </c>
      <c r="AC102" s="69">
        <f>'F22 Data'!AC35</f>
        <v>0</v>
      </c>
      <c r="AD102" s="69">
        <f>'F22 Data'!AD35</f>
        <v>0</v>
      </c>
      <c r="AE102" s="69">
        <f>'F22 Data'!AE35</f>
        <v>0</v>
      </c>
      <c r="AF102" s="69">
        <f>'F22 Data'!AF35</f>
        <v>0</v>
      </c>
      <c r="AG102" s="69">
        <f>'F22 Data'!AG35</f>
        <v>0</v>
      </c>
      <c r="AH102" s="69">
        <f>'F22 Data'!AH35</f>
        <v>0</v>
      </c>
      <c r="AI102" s="69">
        <f>'F22 Data'!AI35</f>
        <v>0</v>
      </c>
      <c r="AJ102" s="69">
        <f>'F22 Data'!AJ35</f>
        <v>801748.66288727056</v>
      </c>
      <c r="AK102" s="69">
        <f>'F22 Data'!AK35</f>
        <v>1036908.4451571899</v>
      </c>
      <c r="AL102" s="69">
        <f>'F22 Data'!AL35</f>
        <v>1069421.516360892</v>
      </c>
      <c r="AM102" s="69">
        <f>'F22 Data'!AM35</f>
        <v>987554.76371650014</v>
      </c>
      <c r="AN102" s="69">
        <f>'F22 Data'!AN35</f>
        <v>0</v>
      </c>
      <c r="AO102" s="69">
        <f>'F22 Data'!AO35</f>
        <v>0</v>
      </c>
      <c r="AP102" s="69">
        <f>'F22 Data'!AP35</f>
        <v>0</v>
      </c>
      <c r="AQ102" s="69">
        <f>'F22 Data'!AQ35</f>
        <v>0</v>
      </c>
      <c r="AR102" s="69">
        <f>'F22 Data'!AR35</f>
        <v>0</v>
      </c>
      <c r="AS102" s="69">
        <f>'F22 Data'!AS35</f>
        <v>0</v>
      </c>
      <c r="AT102" s="69">
        <f>'F22 Data'!AT35</f>
        <v>0</v>
      </c>
      <c r="AU102" s="69">
        <f>'F22 Data'!AU35</f>
        <v>0</v>
      </c>
      <c r="AV102" s="69">
        <f>'F22 Data'!AV35</f>
        <v>801282.82853810489</v>
      </c>
      <c r="AW102" s="69">
        <f>'F22 Data'!AW35</f>
        <v>1037180.7824903401</v>
      </c>
      <c r="AX102" s="69">
        <f>'F22 Data'!AX35</f>
        <v>1069769.04696145</v>
      </c>
      <c r="AY102" s="69">
        <f>'F22 Data'!AY35</f>
        <v>987619.45826423797</v>
      </c>
      <c r="AZ102" s="69">
        <f>'F22 Data'!AZ35</f>
        <v>0</v>
      </c>
      <c r="BA102" s="69">
        <f>'F22 Data'!BA35</f>
        <v>0</v>
      </c>
      <c r="BB102" s="69">
        <f>'F22 Data'!BB35</f>
        <v>0</v>
      </c>
      <c r="BC102" s="69">
        <f>'F22 Data'!BC35</f>
        <v>0</v>
      </c>
      <c r="BD102" s="69">
        <f>'F22 Data'!BD35</f>
        <v>0</v>
      </c>
      <c r="BE102" s="69">
        <f>'F22 Data'!BE35</f>
        <v>0</v>
      </c>
      <c r="BF102" s="69">
        <f>'F22 Data'!BF35</f>
        <v>0</v>
      </c>
      <c r="BG102" s="69">
        <f>'F22 Data'!BG35</f>
        <v>0</v>
      </c>
      <c r="BH102" s="69">
        <f>'F22 Data'!BH35</f>
        <v>800654.78748300462</v>
      </c>
      <c r="BI102" s="69">
        <f>'F22 Data'!BI35</f>
        <v>1037161.204247511</v>
      </c>
      <c r="BJ102" s="69">
        <f>'F22 Data'!BJ35</f>
        <v>1069841.8335345993</v>
      </c>
      <c r="BK102" s="69">
        <f>'F22 Data'!BK35</f>
        <v>987457.65809402254</v>
      </c>
      <c r="BL102" s="69">
        <f>'F22 Data'!BL35</f>
        <v>0</v>
      </c>
      <c r="BM102" s="69">
        <f>'F22 Data'!BM35</f>
        <v>0</v>
      </c>
      <c r="BN102" s="69">
        <f>'F22 Data'!BN35</f>
        <v>0</v>
      </c>
      <c r="BO102" s="69">
        <f>'F22 Data'!BO35</f>
        <v>0</v>
      </c>
      <c r="BP102" s="69">
        <f>'F22 Data'!BP35</f>
        <v>0</v>
      </c>
      <c r="BQ102" s="69">
        <f>'F22 Data'!BQ35</f>
        <v>0</v>
      </c>
      <c r="BR102" s="69">
        <f>'F22 Data'!BR35</f>
        <v>0</v>
      </c>
      <c r="BS102" s="69">
        <f>'F22 Data'!BS35</f>
        <v>0</v>
      </c>
      <c r="BT102" s="69">
        <f>'F22 Data'!BT35</f>
        <v>800029.77814264176</v>
      </c>
      <c r="BU102" s="69">
        <f>'F22 Data'!BU35</f>
        <v>1037162.0111983742</v>
      </c>
      <c r="BV102" s="69">
        <f>'F22 Data'!BV35</f>
        <v>1069908.6497589492</v>
      </c>
      <c r="BW102" s="69">
        <f>'F22 Data'!BW35</f>
        <v>987267.99466683564</v>
      </c>
      <c r="BX102" s="69">
        <f>'F22 Data'!BX35</f>
        <v>0</v>
      </c>
      <c r="BY102" s="69">
        <f>'F22 Data'!BY35</f>
        <v>0</v>
      </c>
      <c r="BZ102" s="69">
        <f>'F22 Data'!BZ35</f>
        <v>0</v>
      </c>
      <c r="CA102" s="69">
        <f>'F22 Data'!CA35</f>
        <v>0</v>
      </c>
      <c r="CB102" s="69">
        <f>'F22 Data'!CB35</f>
        <v>0</v>
      </c>
      <c r="CC102" s="69">
        <f>'F22 Data'!CC35</f>
        <v>0</v>
      </c>
      <c r="CD102" s="69">
        <f>'F22 Data'!CD35</f>
        <v>0</v>
      </c>
      <c r="CE102" s="69">
        <f>'F22 Data'!CE35</f>
        <v>0</v>
      </c>
      <c r="CF102" s="69">
        <f>'F22 Data'!CF35</f>
        <v>799192.18874781171</v>
      </c>
      <c r="CG102" s="69">
        <f>'F22 Data'!CG35</f>
        <v>1036879.7822211273</v>
      </c>
      <c r="CH102" s="69">
        <f>'F22 Data'!CH35</f>
        <v>1069758.5504760612</v>
      </c>
      <c r="CI102" s="69">
        <f>'F22 Data'!CI35</f>
        <v>986944.28188110713</v>
      </c>
      <c r="CJ102" s="69">
        <f>'F22 Data'!CJ35</f>
        <v>0</v>
      </c>
      <c r="CK102" s="69">
        <f>'F22 Data'!CK35</f>
        <v>0</v>
      </c>
      <c r="CL102" s="69">
        <f>'F22 Data'!CL35</f>
        <v>0</v>
      </c>
      <c r="CM102" s="69">
        <f>'F22 Data'!CM35</f>
        <v>0</v>
      </c>
      <c r="CN102" s="69">
        <f>'F22 Data'!CN35</f>
        <v>0</v>
      </c>
      <c r="CO102" s="69">
        <f>'F22 Data'!CO35</f>
        <v>0</v>
      </c>
      <c r="CP102" s="69">
        <f>'F22 Data'!CP35</f>
        <v>0</v>
      </c>
      <c r="CQ102" s="69">
        <f>'F22 Data'!CQ35</f>
        <v>0</v>
      </c>
      <c r="CR102" s="69">
        <f>'F22 Data'!CR35</f>
        <v>798776.11612987646</v>
      </c>
      <c r="CS102" s="69">
        <f>'F22 Data'!CS35</f>
        <v>1037168.4639375305</v>
      </c>
      <c r="CT102" s="69">
        <f>'F22 Data'!CT35</f>
        <v>1070119.2102029754</v>
      </c>
      <c r="CU102" s="69">
        <f>'F22 Data'!CU35</f>
        <v>987031.1940975117</v>
      </c>
      <c r="CV102" s="69">
        <f>'F22 Data'!CV35</f>
        <v>0</v>
      </c>
      <c r="CW102" s="69">
        <f>'F22 Data'!CW35</f>
        <v>0</v>
      </c>
      <c r="CX102" s="69">
        <f>'F22 Data'!CX35</f>
        <v>0</v>
      </c>
      <c r="CY102" s="69">
        <f>'F22 Data'!CY35</f>
        <v>0</v>
      </c>
      <c r="CZ102" s="69">
        <f>'F22 Data'!CZ35</f>
        <v>0</v>
      </c>
      <c r="DA102" s="69">
        <f>'F22 Data'!DA35</f>
        <v>0</v>
      </c>
      <c r="DB102" s="69">
        <f>'F22 Data'!DB35</f>
        <v>0</v>
      </c>
      <c r="DC102" s="69">
        <f>'F22 Data'!DC35</f>
        <v>0</v>
      </c>
      <c r="DD102" s="69">
        <f>'F22 Data'!DD35</f>
        <v>798174.92603299208</v>
      </c>
      <c r="DE102" s="69">
        <f>'F22 Data'!DE35</f>
        <v>1037167.656278953</v>
      </c>
      <c r="DF102" s="69">
        <f>'F22 Data'!DF35</f>
        <v>1070207.4314782217</v>
      </c>
      <c r="DG102" s="69">
        <f>'F22 Data'!DG35</f>
        <v>986883.51296052104</v>
      </c>
      <c r="DH102" s="69">
        <f>'F22 Data'!DH35</f>
        <v>0</v>
      </c>
      <c r="DI102" s="69">
        <f>'F22 Data'!DI35</f>
        <v>0</v>
      </c>
      <c r="DJ102" s="69">
        <f>'F22 Data'!DJ35</f>
        <v>0</v>
      </c>
      <c r="DK102" s="69">
        <f>'F22 Data'!DK35</f>
        <v>0</v>
      </c>
      <c r="DL102" s="69">
        <f>'F22 Data'!DL35</f>
        <v>0</v>
      </c>
      <c r="DM102" s="69">
        <f>'F22 Data'!DM35</f>
        <v>0</v>
      </c>
      <c r="DN102" s="69">
        <f>'F22 Data'!DN35</f>
        <v>0</v>
      </c>
      <c r="DO102" s="69">
        <f>'F22 Data'!DO35</f>
        <v>0</v>
      </c>
      <c r="DP102" s="69">
        <f>'F22 Data'!DP35</f>
        <v>797544.76613609551</v>
      </c>
      <c r="DQ102" s="69">
        <f>'F22 Data'!DQ35</f>
        <v>1037153.1228480776</v>
      </c>
      <c r="DR102" s="69">
        <f>'F22 Data'!DR35</f>
        <v>1070252.8464697606</v>
      </c>
      <c r="DS102" s="69">
        <f>'F22 Data'!DS35</f>
        <v>986670.43459876708</v>
      </c>
      <c r="DT102" s="69">
        <f>'F22 Data'!DT35</f>
        <v>0</v>
      </c>
      <c r="DU102" s="69">
        <f>'F22 Data'!DU35</f>
        <v>0</v>
      </c>
      <c r="DV102" s="69">
        <f>'F22 Data'!DV35</f>
        <v>0</v>
      </c>
      <c r="DW102" s="69">
        <f>'F22 Data'!DW35</f>
        <v>0</v>
      </c>
      <c r="DX102" s="69">
        <f>'F22 Data'!DX35</f>
        <v>0</v>
      </c>
      <c r="DY102" s="69">
        <f>'F22 Data'!DY35</f>
        <v>0</v>
      </c>
      <c r="DZ102" s="69">
        <f>'F22 Data'!DZ35</f>
        <v>0</v>
      </c>
      <c r="EA102" s="69">
        <f>'F22 Data'!EA35</f>
        <v>0</v>
      </c>
      <c r="EB102" s="69">
        <f>'F22 Data'!EB35</f>
        <v>796662.86563331645</v>
      </c>
      <c r="EC102" s="69">
        <f>'F22 Data'!EC35</f>
        <v>1036794.3889068679</v>
      </c>
      <c r="ED102" s="69">
        <f>'F22 Data'!ED35</f>
        <v>1070016.5504251984</v>
      </c>
      <c r="EE102" s="69">
        <f>'F22 Data'!EE35</f>
        <v>986266.57923063496</v>
      </c>
      <c r="EF102" s="69">
        <f>'F22 Data'!EF35</f>
        <v>0</v>
      </c>
      <c r="EG102" s="69">
        <f>'F22 Data'!EG35</f>
        <v>0</v>
      </c>
      <c r="EH102" s="69">
        <f>'F22 Data'!EH35</f>
        <v>0</v>
      </c>
      <c r="EI102" s="69">
        <f>'F22 Data'!EI35</f>
        <v>0</v>
      </c>
      <c r="EJ102" s="69">
        <f>'F22 Data'!EJ35</f>
        <v>0</v>
      </c>
      <c r="EK102" s="69">
        <f>'F22 Data'!EK35</f>
        <v>0</v>
      </c>
      <c r="EL102" s="69">
        <f>'F22 Data'!EL35</f>
        <v>0</v>
      </c>
      <c r="EM102" s="69">
        <f>'F22 Data'!EM35</f>
        <v>0</v>
      </c>
      <c r="EN102" s="69">
        <f>'F22 Data'!EN35</f>
        <v>796161.20166881196</v>
      </c>
      <c r="EO102" s="69">
        <f>'F22 Data'!EO35</f>
        <v>1036941.6596062519</v>
      </c>
      <c r="EP102" s="69">
        <f>'F22 Data'!EP35</f>
        <v>1070224.6913432232</v>
      </c>
      <c r="EQ102" s="69">
        <f>'F22 Data'!EQ35</f>
        <v>986217.82523666811</v>
      </c>
      <c r="ER102" s="69">
        <f>'F22 Data'!ER35</f>
        <v>0</v>
      </c>
      <c r="ES102" s="69">
        <f>'F22 Data'!ES35</f>
        <v>0</v>
      </c>
      <c r="ET102" s="69">
        <f>'F22 Data'!ET35</f>
        <v>0</v>
      </c>
      <c r="EU102" s="69">
        <f>'F22 Data'!EU35</f>
        <v>0</v>
      </c>
      <c r="EV102" s="69">
        <f>'F22 Data'!EV35</f>
        <v>0</v>
      </c>
      <c r="EW102" s="69">
        <f>'F22 Data'!EW35</f>
        <v>0</v>
      </c>
      <c r="EX102" s="69">
        <f>'F22 Data'!EX35</f>
        <v>0</v>
      </c>
      <c r="EY102" s="69">
        <f>'F22 Data'!EY35</f>
        <v>0</v>
      </c>
      <c r="EZ102" s="69">
        <f>'F22 Data'!EZ35</f>
        <v>795452.71003960201</v>
      </c>
      <c r="FA102" s="69">
        <f>'F22 Data'!FA35</f>
        <v>1036757.4470081711</v>
      </c>
      <c r="FB102" s="69">
        <f>'F22 Data'!FB35</f>
        <v>1070117.697581603</v>
      </c>
      <c r="FC102" s="69">
        <f>'F22 Data'!FC35</f>
        <v>985901.88903653785</v>
      </c>
      <c r="FD102" s="69">
        <f>'F22 Data'!FD35</f>
        <v>0</v>
      </c>
      <c r="FE102" s="69">
        <f>'F22 Data'!FE35</f>
        <v>0</v>
      </c>
      <c r="FF102" s="69">
        <f>'F22 Data'!FF35</f>
        <v>0</v>
      </c>
      <c r="FG102" s="69">
        <f>'F22 Data'!FG35</f>
        <v>0</v>
      </c>
      <c r="FH102" s="69">
        <f>'F22 Data'!FH35</f>
        <v>0</v>
      </c>
      <c r="FI102" s="69">
        <f>'F22 Data'!FI35</f>
        <v>0</v>
      </c>
      <c r="FJ102" s="69">
        <f>'F22 Data'!FJ35</f>
        <v>0</v>
      </c>
      <c r="FK102" s="69">
        <f>'F22 Data'!FK35</f>
        <v>0</v>
      </c>
      <c r="FL102" s="69">
        <f>'F22 Data'!FL35</f>
        <v>794704.65259431407</v>
      </c>
      <c r="FM102" s="69">
        <f>'F22 Data'!FM35</f>
        <v>1036546.5860829405</v>
      </c>
      <c r="FN102" s="69">
        <f>'F22 Data'!FN35</f>
        <v>1069960.5326747892</v>
      </c>
      <c r="FO102" s="69">
        <f>'F22 Data'!FO35</f>
        <v>985518.93023974507</v>
      </c>
      <c r="FP102" s="69">
        <f>'F22 Data'!FP35</f>
        <v>0</v>
      </c>
      <c r="FQ102" s="69">
        <f>'F22 Data'!FQ35</f>
        <v>0</v>
      </c>
      <c r="FR102" s="69">
        <f>'F22 Data'!FR35</f>
        <v>0</v>
      </c>
      <c r="FS102" s="69">
        <f>'F22 Data'!FS35</f>
        <v>0</v>
      </c>
      <c r="FT102" s="69">
        <f>'F22 Data'!FT35</f>
        <v>0</v>
      </c>
      <c r="FU102" s="69">
        <f>'F22 Data'!FU35</f>
        <v>0</v>
      </c>
      <c r="FV102" s="69">
        <f>'F22 Data'!FV35</f>
        <v>0</v>
      </c>
      <c r="FW102" s="69">
        <f>'F22 Data'!FW35</f>
        <v>0</v>
      </c>
      <c r="FX102" s="69">
        <f>'F22 Data'!FX35</f>
        <v>793736.34822752804</v>
      </c>
      <c r="FY102" s="69">
        <f>'F22 Data'!FY35</f>
        <v>1036047.5427117397</v>
      </c>
      <c r="FZ102" s="69">
        <f>'F22 Data'!FZ35</f>
        <v>1069578.3770021943</v>
      </c>
      <c r="GA102" s="69">
        <f>'F22 Data'!GA35</f>
        <v>984991.72633794823</v>
      </c>
      <c r="GB102" s="69">
        <f>'F22 Data'!GB35</f>
        <v>0</v>
      </c>
      <c r="GC102" s="69">
        <f>'F22 Data'!GC35</f>
        <v>0</v>
      </c>
      <c r="GD102" s="69">
        <f>'F22 Data'!GD35</f>
        <v>0</v>
      </c>
      <c r="GE102" s="69">
        <f>'F22 Data'!GE35</f>
        <v>0</v>
      </c>
      <c r="GF102" s="69">
        <f>'F22 Data'!GF35</f>
        <v>0</v>
      </c>
      <c r="GG102" s="69">
        <f>'F22 Data'!GG35</f>
        <v>0</v>
      </c>
      <c r="GH102" s="69">
        <f>'F22 Data'!GH35</f>
        <v>0</v>
      </c>
      <c r="GI102" s="69">
        <f>'F22 Data'!GI35</f>
        <v>0</v>
      </c>
      <c r="GJ102" s="69">
        <f>'F22 Data'!GJ35</f>
        <v>793158.16807253088</v>
      </c>
      <c r="GK102" s="69">
        <f>'F22 Data'!GK35</f>
        <v>1036081.4548389685</v>
      </c>
      <c r="GL102" s="69">
        <f>'F22 Data'!GL35</f>
        <v>1069673.660818696</v>
      </c>
      <c r="GM102" s="69">
        <f>'F22 Data'!GM35</f>
        <v>984847.98830896686</v>
      </c>
      <c r="GN102" s="69">
        <f>'F22 Data'!GN35</f>
        <v>0</v>
      </c>
      <c r="GO102" s="69">
        <f>'F22 Data'!GO35</f>
        <v>0</v>
      </c>
      <c r="GP102" s="69">
        <f>'F22 Data'!GP35</f>
        <v>0</v>
      </c>
      <c r="GQ102" s="69">
        <f>'F22 Data'!GQ35</f>
        <v>0</v>
      </c>
      <c r="GR102" s="69">
        <f>'F22 Data'!GR35</f>
        <v>0</v>
      </c>
      <c r="GS102" s="69">
        <f>'F22 Data'!GS35</f>
        <v>0</v>
      </c>
      <c r="GT102" s="69">
        <f>'F22 Data'!GT35</f>
        <v>0</v>
      </c>
      <c r="GU102" s="69">
        <f>'F22 Data'!GU35</f>
        <v>0</v>
      </c>
      <c r="GV102" s="69">
        <f>'F22 Data'!GV35</f>
        <v>792410.92462139425</v>
      </c>
      <c r="GW102" s="69">
        <f>'F22 Data'!GW35</f>
        <v>1035849.1939922838</v>
      </c>
      <c r="GX102" s="69">
        <f>'F22 Data'!GX35</f>
        <v>1069516.298371433</v>
      </c>
      <c r="GY102" s="69">
        <f>'F22 Data'!GY35</f>
        <v>984485.51106082904</v>
      </c>
      <c r="GZ102" s="69">
        <f>'F22 Data'!GZ35</f>
        <v>0</v>
      </c>
      <c r="HA102" s="69">
        <f>'F22 Data'!HA35</f>
        <v>0</v>
      </c>
      <c r="HB102" s="69">
        <f>'F22 Data'!HB35</f>
        <v>0</v>
      </c>
      <c r="HC102" s="69">
        <f>'F22 Data'!HC35</f>
        <v>0</v>
      </c>
      <c r="HD102" s="69">
        <f>'F22 Data'!HD35</f>
        <v>0</v>
      </c>
      <c r="HE102" s="69">
        <f>'F22 Data'!HE35</f>
        <v>0</v>
      </c>
      <c r="HF102" s="69">
        <f>'F22 Data'!HF35</f>
        <v>0</v>
      </c>
      <c r="HG102" s="69">
        <f>'F22 Data'!HG35</f>
        <v>0</v>
      </c>
      <c r="HH102" s="69">
        <f>'F22 Data'!HH35</f>
        <v>791624.81365447189</v>
      </c>
      <c r="HI102" s="69">
        <f>'F22 Data'!HI35</f>
        <v>1035581.808990824</v>
      </c>
      <c r="HJ102" s="69">
        <f>'F22 Data'!HJ35</f>
        <v>1069297.6667895557</v>
      </c>
      <c r="HK102" s="69">
        <f>'F22 Data'!HK35</f>
        <v>984045.82360056043</v>
      </c>
      <c r="HL102" s="69">
        <f>'F22 Data'!HL35</f>
        <v>0</v>
      </c>
      <c r="HM102" s="69">
        <f>'F22 Data'!HM35</f>
        <v>0</v>
      </c>
      <c r="HN102" s="69">
        <f>'F22 Data'!HN35</f>
        <v>0</v>
      </c>
      <c r="HO102" s="69">
        <f>'F22 Data'!HO35</f>
        <v>0</v>
      </c>
      <c r="HP102" s="69">
        <f>'F22 Data'!HP35</f>
        <v>0</v>
      </c>
      <c r="HQ102" s="69">
        <f>'F22 Data'!HQ35</f>
        <v>0</v>
      </c>
      <c r="HR102" s="69">
        <f>'F22 Data'!HR35</f>
        <v>0</v>
      </c>
      <c r="HS102" s="69">
        <f>'F22 Data'!HS35</f>
        <v>0</v>
      </c>
      <c r="HT102" s="69">
        <f>'F22 Data'!HT35</f>
        <v>790606.03344403731</v>
      </c>
      <c r="HU102" s="69">
        <f>'F22 Data'!HU35</f>
        <v>1034997.3758715583</v>
      </c>
      <c r="HV102" s="69">
        <f>'F22 Data'!HV35</f>
        <v>1068825.3763171213</v>
      </c>
      <c r="HW102" s="69">
        <f>'F22 Data'!HW35</f>
        <v>983440.79817608232</v>
      </c>
      <c r="HX102" s="69">
        <f>'F22 Data'!HX35</f>
        <v>0</v>
      </c>
      <c r="HY102" s="69">
        <f>'F22 Data'!HY35</f>
        <v>0</v>
      </c>
      <c r="HZ102" s="69">
        <f>'F22 Data'!HZ35</f>
        <v>0</v>
      </c>
      <c r="IA102" s="69">
        <f>'F22 Data'!IA35</f>
        <v>0</v>
      </c>
      <c r="IB102" s="69">
        <f>'F22 Data'!IB35</f>
        <v>0</v>
      </c>
      <c r="IC102" s="69">
        <f>'F22 Data'!IC35</f>
        <v>0</v>
      </c>
      <c r="ID102" s="69">
        <f>'F22 Data'!ID35</f>
        <v>0</v>
      </c>
      <c r="IE102" s="69">
        <f>'F22 Data'!IE35</f>
        <v>0</v>
      </c>
      <c r="IF102" s="69">
        <f>'F22 Data'!IF35</f>
        <v>789972.85039437807</v>
      </c>
      <c r="IG102" s="69">
        <f>'F22 Data'!IG35</f>
        <v>1034946.1975336259</v>
      </c>
      <c r="IH102" s="69">
        <f>'F22 Data'!IH35</f>
        <v>1068832.0385558072</v>
      </c>
      <c r="II102" s="69">
        <f>'F22 Data'!II35</f>
        <v>983219.84611247072</v>
      </c>
      <c r="IJ102" s="69">
        <f>'F22 Data'!IJ35</f>
        <v>0</v>
      </c>
      <c r="IK102" s="69">
        <f>'F22 Data'!IK35</f>
        <v>0</v>
      </c>
      <c r="IL102" s="69">
        <f>'F22 Data'!IL35</f>
        <v>0</v>
      </c>
      <c r="IM102" s="69">
        <f>'F22 Data'!IM35</f>
        <v>0</v>
      </c>
      <c r="IN102" s="69">
        <f>'F22 Data'!IN35</f>
        <v>0</v>
      </c>
      <c r="IO102" s="69">
        <f>'F22 Data'!IO35</f>
        <v>0</v>
      </c>
      <c r="IP102" s="69">
        <f>'F22 Data'!IP35</f>
        <v>0</v>
      </c>
      <c r="IQ102" s="69">
        <f>'F22 Data'!IQ35</f>
        <v>0</v>
      </c>
      <c r="IR102" s="69">
        <f>'F22 Data'!IR35</f>
        <v>789175.83794668468</v>
      </c>
      <c r="IS102" s="69">
        <f>'F22 Data'!IS35</f>
        <v>1034635.2076235617</v>
      </c>
      <c r="IT102" s="69">
        <f>'F22 Data'!IT35</f>
        <v>1068593.2130963979</v>
      </c>
      <c r="IU102" s="69">
        <f>'F22 Data'!IU35</f>
        <v>982787.72562098026</v>
      </c>
      <c r="IV102" s="69">
        <f>'F22 Data'!IV35</f>
        <v>0</v>
      </c>
      <c r="IW102" s="69">
        <f>'F22 Data'!IW35</f>
        <v>0</v>
      </c>
      <c r="IX102" s="69">
        <f>'F22 Data'!IX35</f>
        <v>0</v>
      </c>
      <c r="IY102" s="69">
        <f>'F22 Data'!IY35</f>
        <v>0</v>
      </c>
      <c r="IZ102" s="69">
        <f>'F22 Data'!IZ35</f>
        <v>0</v>
      </c>
      <c r="JA102" s="69">
        <f>'F22 Data'!JA35</f>
        <v>0</v>
      </c>
      <c r="JB102" s="69">
        <f>'F22 Data'!JB35</f>
        <v>0</v>
      </c>
      <c r="JC102" s="69">
        <f>'F22 Data'!JC35</f>
        <v>0</v>
      </c>
      <c r="JD102" s="69">
        <f>'F22 Data'!JD35</f>
        <v>788349.95166201738</v>
      </c>
      <c r="JE102" s="69">
        <f>'F22 Data'!JE35</f>
        <v>1034305.1333596833</v>
      </c>
      <c r="JF102" s="69">
        <f>'F22 Data'!JF35</f>
        <v>1068313.007470578</v>
      </c>
      <c r="JG102" s="69">
        <f>'F22 Data'!JG35</f>
        <v>982298.26997647539</v>
      </c>
      <c r="JH102" s="69">
        <f>'F22 Data'!JH35</f>
        <v>0</v>
      </c>
      <c r="JI102" s="69">
        <f>'F22 Data'!JI35</f>
        <v>0</v>
      </c>
      <c r="JJ102" s="69">
        <f>'F22 Data'!JJ35</f>
        <v>0</v>
      </c>
      <c r="JK102" s="69">
        <f>'F22 Data'!JK35</f>
        <v>0</v>
      </c>
      <c r="JL102" s="69">
        <f>'F22 Data'!JL35</f>
        <v>0</v>
      </c>
      <c r="JM102" s="69">
        <f>'F22 Data'!JM35</f>
        <v>0</v>
      </c>
      <c r="JN102" s="69">
        <f>'F22 Data'!JN35</f>
        <v>0</v>
      </c>
      <c r="JO102" s="69">
        <f>'F22 Data'!JO35</f>
        <v>0</v>
      </c>
      <c r="JP102" s="69">
        <f>'F22 Data'!JP35</f>
        <v>787321.69179289148</v>
      </c>
      <c r="JQ102" s="69">
        <f>'F22 Data'!JQ35</f>
        <v>1033707.5847236785</v>
      </c>
      <c r="JR102" s="69">
        <f>'F22 Data'!JR35</f>
        <v>1067824.3626652234</v>
      </c>
      <c r="JS102" s="69">
        <f>'F22 Data'!JS35</f>
        <v>981676.69751314947</v>
      </c>
      <c r="JT102" s="69">
        <f>'F22 Data'!JT35</f>
        <v>0</v>
      </c>
      <c r="JU102" s="69">
        <f>'F22 Data'!JU35</f>
        <v>0</v>
      </c>
      <c r="JV102" s="69">
        <f>'F22 Data'!JV35</f>
        <v>0</v>
      </c>
      <c r="JW102" s="69">
        <f>'F22 Data'!JW35</f>
        <v>0</v>
      </c>
      <c r="JX102" s="69">
        <f>'F22 Data'!JX35</f>
        <v>0</v>
      </c>
      <c r="JY102" s="69">
        <f>'F22 Data'!JY35</f>
        <v>0</v>
      </c>
      <c r="JZ102" s="69">
        <f>'F22 Data'!JZ35</f>
        <v>0</v>
      </c>
      <c r="KA102" s="69">
        <f>'F22 Data'!KA35</f>
        <v>0</v>
      </c>
      <c r="KB102" s="69">
        <f>'F22 Data'!KB35</f>
        <v>786660.74456429319</v>
      </c>
      <c r="KC102" s="69">
        <f>'F22 Data'!KC35</f>
        <v>1033614.4176753655</v>
      </c>
      <c r="KD102" s="69">
        <f>'F22 Data'!KD35</f>
        <v>1067785.5093272333</v>
      </c>
      <c r="KE102" s="69">
        <f>'F22 Data'!KE35</f>
        <v>981413.24582408206</v>
      </c>
      <c r="KF102" s="69">
        <f>'F22 Data'!KF35</f>
        <v>0</v>
      </c>
      <c r="KG102" s="69">
        <f>'F22 Data'!KG35</f>
        <v>0</v>
      </c>
      <c r="KH102" s="69">
        <f>'F22 Data'!KH35</f>
        <v>0</v>
      </c>
      <c r="KI102" s="69">
        <f>'F22 Data'!KI35</f>
        <v>0</v>
      </c>
      <c r="KJ102" s="69">
        <f>'F22 Data'!KJ35</f>
        <v>0</v>
      </c>
      <c r="KK102" s="69">
        <f>'F22 Data'!KK35</f>
        <v>0</v>
      </c>
      <c r="KL102" s="69">
        <f>'F22 Data'!KL35</f>
        <v>0</v>
      </c>
      <c r="KM102" s="69">
        <f>'F22 Data'!KM35</f>
        <v>0</v>
      </c>
      <c r="KN102" s="69">
        <f>'F22 Data'!KN35</f>
        <v>785824.67106218799</v>
      </c>
      <c r="KO102" s="69">
        <f>'F22 Data'!KO35</f>
        <v>1033239.9281754738</v>
      </c>
      <c r="KP102" s="69">
        <f>'F22 Data'!KP35</f>
        <v>1067477.4415243191</v>
      </c>
      <c r="KQ102" s="69">
        <f>'F22 Data'!KQ35</f>
        <v>980918.95024267759</v>
      </c>
      <c r="KR102" s="69">
        <f>'F22 Data'!KR35</f>
        <v>0</v>
      </c>
      <c r="KS102" s="69">
        <f>'F22 Data'!KS35</f>
        <v>0</v>
      </c>
      <c r="KT102" s="69">
        <f>'F22 Data'!KT35</f>
        <v>0</v>
      </c>
      <c r="KU102" s="69">
        <f>'F22 Data'!KU35</f>
        <v>0</v>
      </c>
      <c r="KV102" s="69">
        <f>'F22 Data'!KV35</f>
        <v>0</v>
      </c>
      <c r="KW102" s="69">
        <f>'F22 Data'!KW35</f>
        <v>0</v>
      </c>
      <c r="KX102" s="69">
        <f>'F22 Data'!KX35</f>
        <v>0</v>
      </c>
      <c r="KY102" s="69">
        <f>'F22 Data'!KY35</f>
        <v>0</v>
      </c>
      <c r="KZ102" s="69">
        <f>'F22 Data'!KZ35</f>
        <v>784944.48078997398</v>
      </c>
      <c r="LA102" s="69">
        <f>'F22 Data'!LA35</f>
        <v>1032819.3235902918</v>
      </c>
      <c r="LB102" s="69">
        <f>'F22 Data'!LB35</f>
        <v>1067100.4358037626</v>
      </c>
      <c r="LC102" s="69">
        <f>'F22 Data'!LC35</f>
        <v>980344.90575489006</v>
      </c>
      <c r="LD102" s="69">
        <f>'F22 Data'!LD35</f>
        <v>0</v>
      </c>
      <c r="LE102" s="69">
        <f>'F22 Data'!LE35</f>
        <v>0</v>
      </c>
      <c r="LF102" s="69">
        <f>'F22 Data'!LF35</f>
        <v>0</v>
      </c>
      <c r="LG102" s="69">
        <f>'F22 Data'!LG35</f>
        <v>0</v>
      </c>
      <c r="LH102" s="69">
        <f>'F22 Data'!LH35</f>
        <v>0</v>
      </c>
      <c r="LI102" s="69">
        <f>'F22 Data'!LI35</f>
        <v>0</v>
      </c>
      <c r="LJ102" s="69">
        <f>'F22 Data'!LJ35</f>
        <v>0</v>
      </c>
      <c r="LK102" s="69">
        <f>'F22 Data'!LK35</f>
        <v>0</v>
      </c>
      <c r="LL102" s="69">
        <f>'F22 Data'!LL35</f>
        <v>783855.35559823026</v>
      </c>
      <c r="LM102" s="69">
        <f>'F22 Data'!LM35</f>
        <v>1032116.9900030526</v>
      </c>
      <c r="LN102" s="69">
        <f>'F22 Data'!LN35</f>
        <v>1066497.1222092207</v>
      </c>
      <c r="LO102" s="69">
        <f>'F22 Data'!LO35</f>
        <v>979622.18933608546</v>
      </c>
      <c r="LP102" s="69">
        <f>'F22 Data'!LP35</f>
        <v>0</v>
      </c>
      <c r="LQ102" s="69">
        <f>'F22 Data'!LQ35</f>
        <v>0</v>
      </c>
      <c r="LR102" s="69">
        <f>'F22 Data'!LR35</f>
        <v>0</v>
      </c>
      <c r="LS102" s="69">
        <f>'F22 Data'!LS35</f>
        <v>0</v>
      </c>
      <c r="LT102" s="69">
        <f>'F22 Data'!LT35</f>
        <v>0</v>
      </c>
      <c r="LU102" s="69">
        <f>'F22 Data'!LU35</f>
        <v>0</v>
      </c>
      <c r="LV102" s="69">
        <f>'F22 Data'!LV35</f>
        <v>0</v>
      </c>
      <c r="LW102" s="69">
        <f>'F22 Data'!LW35</f>
        <v>0</v>
      </c>
      <c r="LX102" s="69">
        <f>'F22 Data'!LX35</f>
        <v>783105.4793163517</v>
      </c>
      <c r="LY102" s="69">
        <f>'F22 Data'!LY35</f>
        <v>1031877.5592598569</v>
      </c>
      <c r="LZ102" s="69">
        <f>'F22 Data'!LZ35</f>
        <v>1066303.5219955347</v>
      </c>
      <c r="MA102" s="69">
        <f>'F22 Data'!MA35</f>
        <v>979224.48678220762</v>
      </c>
      <c r="MB102" s="69">
        <f>'F22 Data'!MB35</f>
        <v>0</v>
      </c>
      <c r="MC102" s="69">
        <f>'F22 Data'!MC35</f>
        <v>0</v>
      </c>
      <c r="MD102" s="69">
        <f>'F22 Data'!MD35</f>
        <v>0</v>
      </c>
      <c r="ME102" s="69">
        <f>'F22 Data'!ME35</f>
        <v>0</v>
      </c>
      <c r="MF102" s="69">
        <f>'F22 Data'!MF35</f>
        <v>0</v>
      </c>
      <c r="MG102" s="69">
        <f>'F22 Data'!MG35</f>
        <v>0</v>
      </c>
      <c r="MH102" s="69">
        <f>'F22 Data'!MH35</f>
        <v>0</v>
      </c>
      <c r="MI102" s="69">
        <f>'F22 Data'!MI35</f>
        <v>0</v>
      </c>
      <c r="MJ102" s="69">
        <f>'F22 Data'!MJ35</f>
        <v>782178.25602070068</v>
      </c>
      <c r="MK102" s="69">
        <f>'F22 Data'!MK35</f>
        <v>1031351.3697959781</v>
      </c>
      <c r="ML102" s="32"/>
      <c r="MM102" s="32"/>
      <c r="MN102" s="32"/>
    </row>
    <row r="103" spans="1:352" x14ac:dyDescent="0.2">
      <c r="A103" s="82" t="s">
        <v>62</v>
      </c>
      <c r="B103" s="70">
        <f t="shared" ref="B103:BB103" si="674">B93</f>
        <v>2279</v>
      </c>
      <c r="C103" s="70">
        <f t="shared" si="674"/>
        <v>2280</v>
      </c>
      <c r="D103" s="70">
        <f t="shared" si="674"/>
        <v>2279</v>
      </c>
      <c r="E103" s="70">
        <f t="shared" si="674"/>
        <v>2271</v>
      </c>
      <c r="F103" s="70">
        <f t="shared" si="674"/>
        <v>2268</v>
      </c>
      <c r="G103" s="70">
        <f t="shared" si="674"/>
        <v>2259</v>
      </c>
      <c r="H103" s="70">
        <f t="shared" si="674"/>
        <v>2257</v>
      </c>
      <c r="I103" s="70">
        <f t="shared" si="674"/>
        <v>2255</v>
      </c>
      <c r="J103" s="70">
        <f t="shared" si="674"/>
        <v>2254</v>
      </c>
      <c r="K103" s="70">
        <f t="shared" si="674"/>
        <v>2252</v>
      </c>
      <c r="L103" s="70">
        <f t="shared" si="674"/>
        <v>2250</v>
      </c>
      <c r="M103" s="70">
        <f t="shared" si="674"/>
        <v>2256</v>
      </c>
      <c r="N103" s="70">
        <f t="shared" si="674"/>
        <v>2258</v>
      </c>
      <c r="O103" s="70">
        <f t="shared" si="674"/>
        <v>2259</v>
      </c>
      <c r="P103" s="70">
        <f t="shared" si="674"/>
        <v>2259</v>
      </c>
      <c r="Q103" s="70">
        <f t="shared" si="674"/>
        <v>2251</v>
      </c>
      <c r="R103" s="70">
        <f t="shared" si="674"/>
        <v>2249</v>
      </c>
      <c r="S103" s="70">
        <f t="shared" si="674"/>
        <v>2239</v>
      </c>
      <c r="T103" s="70">
        <f t="shared" si="674"/>
        <v>2238</v>
      </c>
      <c r="U103" s="70">
        <f t="shared" si="674"/>
        <v>2236</v>
      </c>
      <c r="V103" s="70">
        <f t="shared" si="674"/>
        <v>2235</v>
      </c>
      <c r="W103" s="70">
        <f t="shared" si="674"/>
        <v>2233</v>
      </c>
      <c r="X103" s="70">
        <f t="shared" si="674"/>
        <v>2232</v>
      </c>
      <c r="Y103" s="70">
        <f t="shared" si="674"/>
        <v>2237</v>
      </c>
      <c r="Z103" s="70">
        <f t="shared" si="674"/>
        <v>2240</v>
      </c>
      <c r="AA103" s="70">
        <f t="shared" si="674"/>
        <v>2241</v>
      </c>
      <c r="AB103" s="70">
        <f t="shared" si="674"/>
        <v>2241</v>
      </c>
      <c r="AC103" s="70">
        <f t="shared" si="674"/>
        <v>2233</v>
      </c>
      <c r="AD103" s="70">
        <f t="shared" si="674"/>
        <v>2231</v>
      </c>
      <c r="AE103" s="70">
        <f t="shared" si="674"/>
        <v>2221</v>
      </c>
      <c r="AF103" s="70">
        <f t="shared" si="674"/>
        <v>2220</v>
      </c>
      <c r="AG103" s="70">
        <f t="shared" si="674"/>
        <v>2219</v>
      </c>
      <c r="AH103" s="70">
        <f t="shared" si="674"/>
        <v>2217</v>
      </c>
      <c r="AI103" s="70">
        <f t="shared" si="674"/>
        <v>2216</v>
      </c>
      <c r="AJ103" s="70">
        <f t="shared" si="674"/>
        <v>2214</v>
      </c>
      <c r="AK103" s="70">
        <f t="shared" si="674"/>
        <v>2220</v>
      </c>
      <c r="AL103" s="70">
        <f t="shared" si="674"/>
        <v>2223</v>
      </c>
      <c r="AM103" s="70">
        <f t="shared" si="674"/>
        <v>2223</v>
      </c>
      <c r="AN103" s="70">
        <f t="shared" si="674"/>
        <v>2223</v>
      </c>
      <c r="AO103" s="70">
        <f t="shared" si="674"/>
        <v>2216</v>
      </c>
      <c r="AP103" s="70">
        <f t="shared" si="674"/>
        <v>2213</v>
      </c>
      <c r="AQ103" s="70">
        <f t="shared" si="674"/>
        <v>2204</v>
      </c>
      <c r="AR103" s="70">
        <f t="shared" si="674"/>
        <v>2203</v>
      </c>
      <c r="AS103" s="70">
        <f t="shared" si="674"/>
        <v>2201</v>
      </c>
      <c r="AT103" s="70">
        <f t="shared" si="674"/>
        <v>2200</v>
      </c>
      <c r="AU103" s="70">
        <f t="shared" si="674"/>
        <v>2198</v>
      </c>
      <c r="AV103" s="70">
        <f t="shared" si="674"/>
        <v>2197</v>
      </c>
      <c r="AW103" s="70">
        <f t="shared" si="674"/>
        <v>2203</v>
      </c>
      <c r="AX103" s="70">
        <f t="shared" si="674"/>
        <v>2205</v>
      </c>
      <c r="AY103" s="70">
        <f t="shared" si="674"/>
        <v>2206</v>
      </c>
      <c r="AZ103" s="70">
        <f t="shared" si="674"/>
        <v>2206</v>
      </c>
      <c r="BA103" s="70">
        <f t="shared" si="674"/>
        <v>2199</v>
      </c>
      <c r="BB103" s="70">
        <f t="shared" si="674"/>
        <v>2196</v>
      </c>
      <c r="BC103" s="70">
        <f t="shared" ref="BC103:DN103" si="675">BC93</f>
        <v>2187</v>
      </c>
      <c r="BD103" s="70">
        <f t="shared" si="675"/>
        <v>2185</v>
      </c>
      <c r="BE103" s="70">
        <f t="shared" si="675"/>
        <v>2184</v>
      </c>
      <c r="BF103" s="70">
        <f t="shared" si="675"/>
        <v>2182</v>
      </c>
      <c r="BG103" s="70">
        <f t="shared" si="675"/>
        <v>2181</v>
      </c>
      <c r="BH103" s="70">
        <f t="shared" si="675"/>
        <v>2180</v>
      </c>
      <c r="BI103" s="70">
        <f t="shared" si="675"/>
        <v>2185</v>
      </c>
      <c r="BJ103" s="70">
        <f t="shared" si="675"/>
        <v>2188</v>
      </c>
      <c r="BK103" s="70">
        <f t="shared" si="675"/>
        <v>2189</v>
      </c>
      <c r="BL103" s="70">
        <f t="shared" si="675"/>
        <v>2189</v>
      </c>
      <c r="BM103" s="70">
        <f t="shared" si="675"/>
        <v>2181</v>
      </c>
      <c r="BN103" s="70">
        <f t="shared" si="675"/>
        <v>2179</v>
      </c>
      <c r="BO103" s="70">
        <f t="shared" si="675"/>
        <v>2170</v>
      </c>
      <c r="BP103" s="70">
        <f t="shared" si="675"/>
        <v>2168</v>
      </c>
      <c r="BQ103" s="70">
        <f t="shared" si="675"/>
        <v>2167</v>
      </c>
      <c r="BR103" s="70">
        <f t="shared" si="675"/>
        <v>2165</v>
      </c>
      <c r="BS103" s="70">
        <f t="shared" si="675"/>
        <v>2164</v>
      </c>
      <c r="BT103" s="70">
        <f t="shared" si="675"/>
        <v>2162</v>
      </c>
      <c r="BU103" s="70">
        <f t="shared" si="675"/>
        <v>2168</v>
      </c>
      <c r="BV103" s="70">
        <f t="shared" si="675"/>
        <v>2171</v>
      </c>
      <c r="BW103" s="70">
        <f t="shared" si="675"/>
        <v>2172</v>
      </c>
      <c r="BX103" s="70">
        <f t="shared" si="675"/>
        <v>2172</v>
      </c>
      <c r="BY103" s="70">
        <f t="shared" si="675"/>
        <v>2164</v>
      </c>
      <c r="BZ103" s="70">
        <f t="shared" si="675"/>
        <v>2161</v>
      </c>
      <c r="CA103" s="70">
        <f t="shared" si="675"/>
        <v>2152</v>
      </c>
      <c r="CB103" s="70">
        <f t="shared" si="675"/>
        <v>2151</v>
      </c>
      <c r="CC103" s="70">
        <f t="shared" si="675"/>
        <v>2150</v>
      </c>
      <c r="CD103" s="70">
        <f t="shared" si="675"/>
        <v>2148</v>
      </c>
      <c r="CE103" s="70">
        <f t="shared" si="675"/>
        <v>2147</v>
      </c>
      <c r="CF103" s="70">
        <f t="shared" si="675"/>
        <v>2145</v>
      </c>
      <c r="CG103" s="70">
        <f t="shared" si="675"/>
        <v>2151</v>
      </c>
      <c r="CH103" s="70">
        <f t="shared" si="675"/>
        <v>2154</v>
      </c>
      <c r="CI103" s="70">
        <f t="shared" si="675"/>
        <v>2154</v>
      </c>
      <c r="CJ103" s="70">
        <f t="shared" si="675"/>
        <v>2155</v>
      </c>
      <c r="CK103" s="70">
        <f t="shared" si="675"/>
        <v>2147</v>
      </c>
      <c r="CL103" s="70">
        <f t="shared" si="675"/>
        <v>2144</v>
      </c>
      <c r="CM103" s="70">
        <f t="shared" si="675"/>
        <v>2135</v>
      </c>
      <c r="CN103" s="70">
        <f t="shared" si="675"/>
        <v>2134</v>
      </c>
      <c r="CO103" s="70">
        <f t="shared" si="675"/>
        <v>2132</v>
      </c>
      <c r="CP103" s="70">
        <f t="shared" si="675"/>
        <v>2131</v>
      </c>
      <c r="CQ103" s="70">
        <f t="shared" si="675"/>
        <v>2129</v>
      </c>
      <c r="CR103" s="70">
        <f t="shared" si="675"/>
        <v>2128</v>
      </c>
      <c r="CS103" s="70">
        <f t="shared" si="675"/>
        <v>2134</v>
      </c>
      <c r="CT103" s="70">
        <f t="shared" si="675"/>
        <v>2136</v>
      </c>
      <c r="CU103" s="70">
        <f t="shared" si="675"/>
        <v>2137</v>
      </c>
      <c r="CV103" s="70">
        <f t="shared" si="675"/>
        <v>2137</v>
      </c>
      <c r="CW103" s="70">
        <f t="shared" si="675"/>
        <v>2130</v>
      </c>
      <c r="CX103" s="70">
        <f t="shared" si="675"/>
        <v>2127</v>
      </c>
      <c r="CY103" s="70">
        <f t="shared" si="675"/>
        <v>2118</v>
      </c>
      <c r="CZ103" s="70">
        <f t="shared" si="675"/>
        <v>2117</v>
      </c>
      <c r="DA103" s="70">
        <f t="shared" si="675"/>
        <v>2115</v>
      </c>
      <c r="DB103" s="70">
        <f t="shared" si="675"/>
        <v>2114</v>
      </c>
      <c r="DC103" s="70">
        <f t="shared" si="675"/>
        <v>2112</v>
      </c>
      <c r="DD103" s="70">
        <f t="shared" si="675"/>
        <v>2111</v>
      </c>
      <c r="DE103" s="70">
        <f t="shared" si="675"/>
        <v>2117</v>
      </c>
      <c r="DF103" s="70">
        <f t="shared" si="675"/>
        <v>2119</v>
      </c>
      <c r="DG103" s="70">
        <f t="shared" si="675"/>
        <v>2120</v>
      </c>
      <c r="DH103" s="70">
        <f t="shared" si="675"/>
        <v>2120</v>
      </c>
      <c r="DI103" s="70">
        <f t="shared" si="675"/>
        <v>2113</v>
      </c>
      <c r="DJ103" s="70">
        <f t="shared" si="675"/>
        <v>2110</v>
      </c>
      <c r="DK103" s="70">
        <f t="shared" si="675"/>
        <v>2101</v>
      </c>
      <c r="DL103" s="70">
        <f t="shared" si="675"/>
        <v>2099</v>
      </c>
      <c r="DM103" s="70">
        <f t="shared" si="675"/>
        <v>2098</v>
      </c>
      <c r="DN103" s="70">
        <f t="shared" si="675"/>
        <v>2097</v>
      </c>
      <c r="DO103" s="70">
        <f t="shared" ref="DO103:FZ103" si="676">DO93</f>
        <v>2095</v>
      </c>
      <c r="DP103" s="70">
        <f t="shared" si="676"/>
        <v>2094</v>
      </c>
      <c r="DQ103" s="70">
        <f t="shared" si="676"/>
        <v>2099</v>
      </c>
      <c r="DR103" s="70">
        <f t="shared" si="676"/>
        <v>2102</v>
      </c>
      <c r="DS103" s="70">
        <f t="shared" si="676"/>
        <v>2103</v>
      </c>
      <c r="DT103" s="70">
        <f t="shared" si="676"/>
        <v>2103</v>
      </c>
      <c r="DU103" s="70">
        <f t="shared" si="676"/>
        <v>2095</v>
      </c>
      <c r="DV103" s="70">
        <f t="shared" si="676"/>
        <v>2093</v>
      </c>
      <c r="DW103" s="70">
        <f t="shared" si="676"/>
        <v>2084</v>
      </c>
      <c r="DX103" s="70">
        <f t="shared" si="676"/>
        <v>2082</v>
      </c>
      <c r="DY103" s="70">
        <f t="shared" si="676"/>
        <v>2081</v>
      </c>
      <c r="DZ103" s="70">
        <f t="shared" si="676"/>
        <v>2079</v>
      </c>
      <c r="EA103" s="70">
        <f t="shared" si="676"/>
        <v>2078</v>
      </c>
      <c r="EB103" s="70">
        <f t="shared" si="676"/>
        <v>2076</v>
      </c>
      <c r="EC103" s="70">
        <f t="shared" si="676"/>
        <v>2082</v>
      </c>
      <c r="ED103" s="70">
        <f t="shared" si="676"/>
        <v>2085</v>
      </c>
      <c r="EE103" s="70">
        <f t="shared" si="676"/>
        <v>2086</v>
      </c>
      <c r="EF103" s="70">
        <f t="shared" si="676"/>
        <v>2086</v>
      </c>
      <c r="EG103" s="70">
        <f t="shared" si="676"/>
        <v>2078</v>
      </c>
      <c r="EH103" s="70">
        <f t="shared" si="676"/>
        <v>2076</v>
      </c>
      <c r="EI103" s="70">
        <f t="shared" si="676"/>
        <v>2066</v>
      </c>
      <c r="EJ103" s="70">
        <f t="shared" si="676"/>
        <v>2065</v>
      </c>
      <c r="EK103" s="70">
        <f t="shared" si="676"/>
        <v>2064</v>
      </c>
      <c r="EL103" s="70">
        <f t="shared" si="676"/>
        <v>2062</v>
      </c>
      <c r="EM103" s="70">
        <f t="shared" si="676"/>
        <v>2061</v>
      </c>
      <c r="EN103" s="70">
        <f t="shared" si="676"/>
        <v>2059</v>
      </c>
      <c r="EO103" s="70">
        <f t="shared" si="676"/>
        <v>2065</v>
      </c>
      <c r="EP103" s="70">
        <f t="shared" si="676"/>
        <v>2068</v>
      </c>
      <c r="EQ103" s="70">
        <f t="shared" si="676"/>
        <v>2069</v>
      </c>
      <c r="ER103" s="70">
        <f t="shared" si="676"/>
        <v>2069</v>
      </c>
      <c r="ES103" s="70">
        <f t="shared" si="676"/>
        <v>2061</v>
      </c>
      <c r="ET103" s="70">
        <f t="shared" si="676"/>
        <v>2058</v>
      </c>
      <c r="EU103" s="70">
        <f t="shared" si="676"/>
        <v>2049</v>
      </c>
      <c r="EV103" s="70">
        <f t="shared" si="676"/>
        <v>2048</v>
      </c>
      <c r="EW103" s="70">
        <f t="shared" si="676"/>
        <v>2046</v>
      </c>
      <c r="EX103" s="70">
        <f t="shared" si="676"/>
        <v>2045</v>
      </c>
      <c r="EY103" s="70">
        <f t="shared" si="676"/>
        <v>2043</v>
      </c>
      <c r="EZ103" s="70">
        <f t="shared" si="676"/>
        <v>2042</v>
      </c>
      <c r="FA103" s="70">
        <f t="shared" si="676"/>
        <v>2048</v>
      </c>
      <c r="FB103" s="70">
        <f t="shared" si="676"/>
        <v>2050</v>
      </c>
      <c r="FC103" s="70">
        <f t="shared" si="676"/>
        <v>2051</v>
      </c>
      <c r="FD103" s="70">
        <f t="shared" si="676"/>
        <v>2051</v>
      </c>
      <c r="FE103" s="70">
        <f t="shared" si="676"/>
        <v>2044</v>
      </c>
      <c r="FF103" s="70">
        <f t="shared" si="676"/>
        <v>2041</v>
      </c>
      <c r="FG103" s="70">
        <f t="shared" si="676"/>
        <v>2032</v>
      </c>
      <c r="FH103" s="70">
        <f t="shared" si="676"/>
        <v>2031</v>
      </c>
      <c r="FI103" s="70">
        <f t="shared" si="676"/>
        <v>2029</v>
      </c>
      <c r="FJ103" s="70">
        <f t="shared" si="676"/>
        <v>2028</v>
      </c>
      <c r="FK103" s="70">
        <f t="shared" si="676"/>
        <v>2026</v>
      </c>
      <c r="FL103" s="70">
        <f t="shared" si="676"/>
        <v>2025</v>
      </c>
      <c r="FM103" s="70">
        <f t="shared" si="676"/>
        <v>2031</v>
      </c>
      <c r="FN103" s="70">
        <f t="shared" si="676"/>
        <v>2033</v>
      </c>
      <c r="FO103" s="70">
        <f t="shared" si="676"/>
        <v>2034</v>
      </c>
      <c r="FP103" s="70">
        <f t="shared" si="676"/>
        <v>2034</v>
      </c>
      <c r="FQ103" s="70">
        <f t="shared" si="676"/>
        <v>2027</v>
      </c>
      <c r="FR103" s="70">
        <f t="shared" si="676"/>
        <v>2024</v>
      </c>
      <c r="FS103" s="70">
        <f t="shared" si="676"/>
        <v>2015</v>
      </c>
      <c r="FT103" s="70">
        <f t="shared" si="676"/>
        <v>2013</v>
      </c>
      <c r="FU103" s="70">
        <f t="shared" si="676"/>
        <v>2012</v>
      </c>
      <c r="FV103" s="70">
        <f t="shared" si="676"/>
        <v>2011</v>
      </c>
      <c r="FW103" s="70">
        <f t="shared" si="676"/>
        <v>2009</v>
      </c>
      <c r="FX103" s="70">
        <f t="shared" si="676"/>
        <v>2008</v>
      </c>
      <c r="FY103" s="70">
        <f t="shared" si="676"/>
        <v>2013</v>
      </c>
      <c r="FZ103" s="70">
        <f t="shared" si="676"/>
        <v>2016</v>
      </c>
      <c r="GA103" s="70">
        <f t="shared" ref="GA103:IL103" si="677">GA93</f>
        <v>2017</v>
      </c>
      <c r="GB103" s="70">
        <f t="shared" si="677"/>
        <v>2017</v>
      </c>
      <c r="GC103" s="70">
        <f t="shared" si="677"/>
        <v>2010</v>
      </c>
      <c r="GD103" s="70">
        <f t="shared" si="677"/>
        <v>2007</v>
      </c>
      <c r="GE103" s="70">
        <f t="shared" si="677"/>
        <v>1998</v>
      </c>
      <c r="GF103" s="70">
        <f t="shared" si="677"/>
        <v>1996</v>
      </c>
      <c r="GG103" s="70">
        <f t="shared" si="677"/>
        <v>1995</v>
      </c>
      <c r="GH103" s="70">
        <f t="shared" si="677"/>
        <v>1993</v>
      </c>
      <c r="GI103" s="70">
        <f t="shared" si="677"/>
        <v>1992</v>
      </c>
      <c r="GJ103" s="70">
        <f t="shared" si="677"/>
        <v>1990</v>
      </c>
      <c r="GK103" s="70">
        <f t="shared" si="677"/>
        <v>1996</v>
      </c>
      <c r="GL103" s="70">
        <f t="shared" si="677"/>
        <v>1999</v>
      </c>
      <c r="GM103" s="70">
        <f t="shared" si="677"/>
        <v>2000</v>
      </c>
      <c r="GN103" s="70">
        <f t="shared" si="677"/>
        <v>2000</v>
      </c>
      <c r="GO103" s="70">
        <f t="shared" si="677"/>
        <v>1992</v>
      </c>
      <c r="GP103" s="70">
        <f t="shared" si="677"/>
        <v>1990</v>
      </c>
      <c r="GQ103" s="70">
        <f t="shared" si="677"/>
        <v>1980</v>
      </c>
      <c r="GR103" s="70">
        <f t="shared" si="677"/>
        <v>1979</v>
      </c>
      <c r="GS103" s="70">
        <f t="shared" si="677"/>
        <v>1978</v>
      </c>
      <c r="GT103" s="70">
        <f t="shared" si="677"/>
        <v>1976</v>
      </c>
      <c r="GU103" s="70">
        <f t="shared" si="677"/>
        <v>1975</v>
      </c>
      <c r="GV103" s="70">
        <f t="shared" si="677"/>
        <v>1973</v>
      </c>
      <c r="GW103" s="70">
        <f t="shared" si="677"/>
        <v>1979</v>
      </c>
      <c r="GX103" s="83">
        <f t="shared" si="677"/>
        <v>1982</v>
      </c>
      <c r="GY103" s="83">
        <f t="shared" si="677"/>
        <v>1983</v>
      </c>
      <c r="GZ103" s="83">
        <f t="shared" si="677"/>
        <v>1983</v>
      </c>
      <c r="HA103" s="83">
        <f t="shared" si="677"/>
        <v>1975</v>
      </c>
      <c r="HB103" s="83">
        <f t="shared" si="677"/>
        <v>1972</v>
      </c>
      <c r="HC103" s="83">
        <f t="shared" si="677"/>
        <v>1963</v>
      </c>
      <c r="HD103" s="83">
        <f t="shared" si="677"/>
        <v>1962</v>
      </c>
      <c r="HE103" s="83">
        <f t="shared" si="677"/>
        <v>1960</v>
      </c>
      <c r="HF103" s="83">
        <f t="shared" si="677"/>
        <v>1959</v>
      </c>
      <c r="HG103" s="83">
        <f t="shared" si="677"/>
        <v>1958</v>
      </c>
      <c r="HH103" s="83">
        <f t="shared" si="677"/>
        <v>1956</v>
      </c>
      <c r="HI103" s="83">
        <f t="shared" si="677"/>
        <v>1962</v>
      </c>
      <c r="HJ103" s="83">
        <f t="shared" si="677"/>
        <v>1965</v>
      </c>
      <c r="HK103" s="83">
        <f t="shared" si="677"/>
        <v>1965</v>
      </c>
      <c r="HL103" s="83">
        <f t="shared" si="677"/>
        <v>1965</v>
      </c>
      <c r="HM103" s="83">
        <f t="shared" si="677"/>
        <v>1958</v>
      </c>
      <c r="HN103" s="83">
        <f t="shared" si="677"/>
        <v>1955</v>
      </c>
      <c r="HO103" s="83">
        <f t="shared" si="677"/>
        <v>1946</v>
      </c>
      <c r="HP103" s="83">
        <f t="shared" si="677"/>
        <v>1945</v>
      </c>
      <c r="HQ103" s="83">
        <f t="shared" si="677"/>
        <v>1943</v>
      </c>
      <c r="HR103" s="83">
        <f t="shared" si="677"/>
        <v>1942</v>
      </c>
      <c r="HS103" s="83">
        <f t="shared" si="677"/>
        <v>1940</v>
      </c>
      <c r="HT103" s="83">
        <f t="shared" si="677"/>
        <v>1939</v>
      </c>
      <c r="HU103" s="83">
        <f t="shared" si="677"/>
        <v>1945</v>
      </c>
      <c r="HV103" s="83">
        <f t="shared" si="677"/>
        <v>1947</v>
      </c>
      <c r="HW103" s="83">
        <f t="shared" si="677"/>
        <v>1948</v>
      </c>
      <c r="HX103" s="83">
        <f t="shared" si="677"/>
        <v>1948</v>
      </c>
      <c r="HY103" s="83">
        <f t="shared" si="677"/>
        <v>1941</v>
      </c>
      <c r="HZ103" s="83">
        <f t="shared" si="677"/>
        <v>1938</v>
      </c>
      <c r="IA103" s="83">
        <f t="shared" si="677"/>
        <v>1929</v>
      </c>
      <c r="IB103" s="83">
        <f t="shared" si="677"/>
        <v>1927</v>
      </c>
      <c r="IC103" s="83">
        <f t="shared" si="677"/>
        <v>1926</v>
      </c>
      <c r="ID103" s="83">
        <f t="shared" si="677"/>
        <v>1925</v>
      </c>
      <c r="IE103" s="83">
        <f t="shared" si="677"/>
        <v>1923</v>
      </c>
      <c r="IF103" s="83">
        <f t="shared" si="677"/>
        <v>1922</v>
      </c>
      <c r="IG103" s="83">
        <f t="shared" si="677"/>
        <v>1927</v>
      </c>
      <c r="IH103" s="83">
        <f t="shared" si="677"/>
        <v>1930</v>
      </c>
      <c r="II103" s="83">
        <f t="shared" si="677"/>
        <v>1931</v>
      </c>
      <c r="IJ103" s="83">
        <f t="shared" si="677"/>
        <v>1931</v>
      </c>
      <c r="IK103" s="83">
        <f t="shared" si="677"/>
        <v>1924</v>
      </c>
      <c r="IL103" s="83">
        <f t="shared" si="677"/>
        <v>1921</v>
      </c>
      <c r="IM103" s="83">
        <f t="shared" ref="IM103:KX103" si="678">IM93</f>
        <v>1912</v>
      </c>
      <c r="IN103" s="83">
        <f t="shared" si="678"/>
        <v>1910</v>
      </c>
      <c r="IO103" s="83">
        <f t="shared" si="678"/>
        <v>1909</v>
      </c>
      <c r="IP103" s="83">
        <f t="shared" si="678"/>
        <v>1907</v>
      </c>
      <c r="IQ103" s="83">
        <f t="shared" si="678"/>
        <v>1906</v>
      </c>
      <c r="IR103" s="83">
        <f t="shared" si="678"/>
        <v>1905</v>
      </c>
      <c r="IS103" s="83">
        <f t="shared" si="678"/>
        <v>1910</v>
      </c>
      <c r="IT103" s="55">
        <f t="shared" si="678"/>
        <v>1913</v>
      </c>
      <c r="IU103" s="55">
        <f t="shared" si="678"/>
        <v>1914</v>
      </c>
      <c r="IV103" s="55">
        <f t="shared" si="678"/>
        <v>1914</v>
      </c>
      <c r="IW103" s="55">
        <f t="shared" si="678"/>
        <v>1906</v>
      </c>
      <c r="IX103" s="55">
        <f t="shared" si="678"/>
        <v>1904</v>
      </c>
      <c r="IY103" s="55">
        <f t="shared" si="678"/>
        <v>1895</v>
      </c>
      <c r="IZ103" s="55">
        <f t="shared" si="678"/>
        <v>1893</v>
      </c>
      <c r="JA103" s="55">
        <f t="shared" si="678"/>
        <v>1892</v>
      </c>
      <c r="JB103" s="55">
        <f t="shared" si="678"/>
        <v>1890</v>
      </c>
      <c r="JC103" s="55">
        <f t="shared" si="678"/>
        <v>1889</v>
      </c>
      <c r="JD103" s="55">
        <f t="shared" si="678"/>
        <v>1887</v>
      </c>
      <c r="JE103" s="55">
        <f t="shared" si="678"/>
        <v>1893</v>
      </c>
      <c r="JF103" s="70">
        <f t="shared" si="678"/>
        <v>1896</v>
      </c>
      <c r="JG103" s="70">
        <f t="shared" si="678"/>
        <v>1897</v>
      </c>
      <c r="JH103" s="70">
        <f t="shared" si="678"/>
        <v>1897</v>
      </c>
      <c r="JI103" s="70">
        <f t="shared" si="678"/>
        <v>1889</v>
      </c>
      <c r="JJ103" s="70">
        <f t="shared" si="678"/>
        <v>1886</v>
      </c>
      <c r="JK103" s="70">
        <f t="shared" si="678"/>
        <v>1877</v>
      </c>
      <c r="JL103" s="70">
        <f t="shared" si="678"/>
        <v>1876</v>
      </c>
      <c r="JM103" s="70">
        <f t="shared" si="678"/>
        <v>1874</v>
      </c>
      <c r="JN103" s="70">
        <f t="shared" si="678"/>
        <v>1873</v>
      </c>
      <c r="JO103" s="70">
        <f t="shared" si="678"/>
        <v>1872</v>
      </c>
      <c r="JP103" s="70">
        <f t="shared" si="678"/>
        <v>1870</v>
      </c>
      <c r="JQ103" s="70">
        <f t="shared" si="678"/>
        <v>1876</v>
      </c>
      <c r="JR103" s="70">
        <f t="shared" si="678"/>
        <v>1879</v>
      </c>
      <c r="JS103" s="70">
        <f t="shared" si="678"/>
        <v>1879</v>
      </c>
      <c r="JT103" s="70">
        <f t="shared" si="678"/>
        <v>1879</v>
      </c>
      <c r="JU103" s="70">
        <f t="shared" si="678"/>
        <v>1872</v>
      </c>
      <c r="JV103" s="70">
        <f t="shared" si="678"/>
        <v>1869</v>
      </c>
      <c r="JW103" s="70">
        <f t="shared" si="678"/>
        <v>1860</v>
      </c>
      <c r="JX103" s="70">
        <f t="shared" si="678"/>
        <v>1859</v>
      </c>
      <c r="JY103" s="70">
        <f t="shared" si="678"/>
        <v>1857</v>
      </c>
      <c r="JZ103" s="70">
        <f t="shared" si="678"/>
        <v>1856</v>
      </c>
      <c r="KA103" s="70">
        <f t="shared" si="678"/>
        <v>1854</v>
      </c>
      <c r="KB103" s="70">
        <f t="shared" si="678"/>
        <v>1853</v>
      </c>
      <c r="KC103" s="70">
        <f t="shared" si="678"/>
        <v>1859</v>
      </c>
      <c r="KD103" s="70">
        <f t="shared" si="678"/>
        <v>1861</v>
      </c>
      <c r="KE103" s="70">
        <f t="shared" si="678"/>
        <v>1862</v>
      </c>
      <c r="KF103" s="70">
        <f t="shared" si="678"/>
        <v>1862</v>
      </c>
      <c r="KG103" s="70">
        <f t="shared" si="678"/>
        <v>1855</v>
      </c>
      <c r="KH103" s="70">
        <f t="shared" si="678"/>
        <v>1852</v>
      </c>
      <c r="KI103" s="70">
        <f t="shared" si="678"/>
        <v>1843</v>
      </c>
      <c r="KJ103" s="70">
        <f t="shared" si="678"/>
        <v>1841</v>
      </c>
      <c r="KK103" s="70">
        <f t="shared" si="678"/>
        <v>1840</v>
      </c>
      <c r="KL103" s="70">
        <f t="shared" si="678"/>
        <v>1839</v>
      </c>
      <c r="KM103" s="70">
        <f t="shared" si="678"/>
        <v>1837</v>
      </c>
      <c r="KN103" s="70">
        <f t="shared" si="678"/>
        <v>1836</v>
      </c>
      <c r="KO103" s="70">
        <f t="shared" si="678"/>
        <v>1841</v>
      </c>
      <c r="KP103" s="70">
        <f t="shared" si="678"/>
        <v>1844</v>
      </c>
      <c r="KQ103" s="70">
        <f t="shared" si="678"/>
        <v>1845</v>
      </c>
      <c r="KR103" s="70">
        <f t="shared" si="678"/>
        <v>1845</v>
      </c>
      <c r="KS103" s="70">
        <f t="shared" si="678"/>
        <v>1838</v>
      </c>
      <c r="KT103" s="70">
        <f t="shared" si="678"/>
        <v>1835</v>
      </c>
      <c r="KU103" s="70">
        <f t="shared" si="678"/>
        <v>1826</v>
      </c>
      <c r="KV103" s="70">
        <f t="shared" si="678"/>
        <v>1824</v>
      </c>
      <c r="KW103" s="70">
        <f t="shared" si="678"/>
        <v>1823</v>
      </c>
      <c r="KX103" s="70">
        <f t="shared" si="678"/>
        <v>1821</v>
      </c>
      <c r="KY103" s="70">
        <f t="shared" ref="KY103:MK103" si="679">KY93</f>
        <v>1820</v>
      </c>
      <c r="KZ103" s="70">
        <f t="shared" si="679"/>
        <v>1819</v>
      </c>
      <c r="LA103" s="70">
        <f t="shared" si="679"/>
        <v>1824</v>
      </c>
      <c r="LB103" s="70">
        <f t="shared" si="679"/>
        <v>1827</v>
      </c>
      <c r="LC103" s="70">
        <f t="shared" si="679"/>
        <v>1828</v>
      </c>
      <c r="LD103" s="70">
        <f t="shared" si="679"/>
        <v>1828</v>
      </c>
      <c r="LE103" s="70">
        <f t="shared" si="679"/>
        <v>1820</v>
      </c>
      <c r="LF103" s="70">
        <f t="shared" si="679"/>
        <v>1818</v>
      </c>
      <c r="LG103" s="70">
        <f t="shared" si="679"/>
        <v>1809</v>
      </c>
      <c r="LH103" s="70">
        <f t="shared" si="679"/>
        <v>1807</v>
      </c>
      <c r="LI103" s="70">
        <f t="shared" si="679"/>
        <v>1806</v>
      </c>
      <c r="LJ103" s="70">
        <f t="shared" si="679"/>
        <v>1804</v>
      </c>
      <c r="LK103" s="70">
        <f t="shared" si="679"/>
        <v>1803</v>
      </c>
      <c r="LL103" s="70">
        <f t="shared" si="679"/>
        <v>1801</v>
      </c>
      <c r="LM103" s="70">
        <f t="shared" si="679"/>
        <v>1807</v>
      </c>
      <c r="LN103" s="83">
        <f t="shared" si="679"/>
        <v>1810</v>
      </c>
      <c r="LO103" s="83">
        <f t="shared" si="679"/>
        <v>1811</v>
      </c>
      <c r="LP103" s="83">
        <f t="shared" si="679"/>
        <v>1811</v>
      </c>
      <c r="LQ103" s="83">
        <f t="shared" si="679"/>
        <v>1803</v>
      </c>
      <c r="LR103" s="83">
        <f t="shared" si="679"/>
        <v>1800</v>
      </c>
      <c r="LS103" s="83">
        <f t="shared" si="679"/>
        <v>1791</v>
      </c>
      <c r="LT103" s="83">
        <f t="shared" si="679"/>
        <v>1790</v>
      </c>
      <c r="LU103" s="83">
        <f t="shared" si="679"/>
        <v>1788</v>
      </c>
      <c r="LV103" s="83">
        <f t="shared" si="679"/>
        <v>1787</v>
      </c>
      <c r="LW103" s="83">
        <f t="shared" si="679"/>
        <v>1786</v>
      </c>
      <c r="LX103" s="83">
        <f t="shared" si="679"/>
        <v>1784</v>
      </c>
      <c r="LY103" s="83">
        <f t="shared" si="679"/>
        <v>1790</v>
      </c>
      <c r="LZ103" s="83">
        <f t="shared" si="679"/>
        <v>1793</v>
      </c>
      <c r="MA103" s="83">
        <f t="shared" si="679"/>
        <v>1793</v>
      </c>
      <c r="MB103" s="83">
        <f t="shared" si="679"/>
        <v>1793</v>
      </c>
      <c r="MC103" s="83">
        <f t="shared" si="679"/>
        <v>1786</v>
      </c>
      <c r="MD103" s="83">
        <f t="shared" si="679"/>
        <v>1783</v>
      </c>
      <c r="ME103" s="83">
        <f t="shared" si="679"/>
        <v>1774</v>
      </c>
      <c r="MF103" s="83">
        <f t="shared" si="679"/>
        <v>1773</v>
      </c>
      <c r="MG103" s="83">
        <f t="shared" si="679"/>
        <v>1771</v>
      </c>
      <c r="MH103" s="83">
        <f t="shared" si="679"/>
        <v>1770</v>
      </c>
      <c r="MI103" s="83">
        <f t="shared" si="679"/>
        <v>1768</v>
      </c>
      <c r="MJ103" s="83">
        <f t="shared" si="679"/>
        <v>1767</v>
      </c>
      <c r="MK103" s="83">
        <f t="shared" si="679"/>
        <v>1773</v>
      </c>
      <c r="ML103" s="55"/>
      <c r="MM103" s="55"/>
      <c r="MN103" s="55"/>
    </row>
    <row r="104" spans="1:352" x14ac:dyDescent="0.2">
      <c r="A104" s="60" t="s">
        <v>47</v>
      </c>
      <c r="B104" s="71">
        <f t="shared" ref="B104:BA104" si="680">+B102/B103</f>
        <v>470.41372638563632</v>
      </c>
      <c r="C104" s="71">
        <f t="shared" si="680"/>
        <v>433.85816841913675</v>
      </c>
      <c r="D104" s="71">
        <f t="shared" si="680"/>
        <v>0</v>
      </c>
      <c r="E104" s="71">
        <f t="shared" si="680"/>
        <v>0</v>
      </c>
      <c r="F104" s="71">
        <f t="shared" si="680"/>
        <v>0</v>
      </c>
      <c r="G104" s="71">
        <f t="shared" si="680"/>
        <v>0</v>
      </c>
      <c r="H104" s="71">
        <f t="shared" si="680"/>
        <v>0</v>
      </c>
      <c r="I104" s="71">
        <f t="shared" si="680"/>
        <v>0</v>
      </c>
      <c r="J104" s="71">
        <f t="shared" si="680"/>
        <v>0</v>
      </c>
      <c r="K104" s="71">
        <f t="shared" si="680"/>
        <v>0</v>
      </c>
      <c r="L104" s="71">
        <f t="shared" si="680"/>
        <v>357.97355492104248</v>
      </c>
      <c r="M104" s="71">
        <f t="shared" si="680"/>
        <v>460.94749316804968</v>
      </c>
      <c r="N104" s="71">
        <f t="shared" si="680"/>
        <v>474.51002035105893</v>
      </c>
      <c r="O104" s="71">
        <f t="shared" si="680"/>
        <v>437.85076276043043</v>
      </c>
      <c r="P104" s="71">
        <f t="shared" si="680"/>
        <v>0</v>
      </c>
      <c r="Q104" s="71">
        <f t="shared" si="680"/>
        <v>0</v>
      </c>
      <c r="R104" s="71">
        <f t="shared" si="680"/>
        <v>0</v>
      </c>
      <c r="S104" s="71">
        <f t="shared" si="680"/>
        <v>0</v>
      </c>
      <c r="T104" s="71">
        <f t="shared" si="680"/>
        <v>0</v>
      </c>
      <c r="U104" s="71">
        <f t="shared" si="680"/>
        <v>0</v>
      </c>
      <c r="V104" s="71">
        <f t="shared" si="680"/>
        <v>0</v>
      </c>
      <c r="W104" s="71">
        <f t="shared" si="680"/>
        <v>0</v>
      </c>
      <c r="X104" s="71">
        <f t="shared" si="680"/>
        <v>359.72582747887185</v>
      </c>
      <c r="Y104" s="71">
        <f t="shared" si="680"/>
        <v>463.66546339088359</v>
      </c>
      <c r="Z104" s="71">
        <f t="shared" si="680"/>
        <v>477.49575470256616</v>
      </c>
      <c r="AA104" s="71">
        <f t="shared" si="680"/>
        <v>440.83880131723578</v>
      </c>
      <c r="AB104" s="71">
        <f t="shared" si="680"/>
        <v>0</v>
      </c>
      <c r="AC104" s="71">
        <f t="shared" si="680"/>
        <v>0</v>
      </c>
      <c r="AD104" s="71">
        <f t="shared" si="680"/>
        <v>0</v>
      </c>
      <c r="AE104" s="71">
        <f t="shared" si="680"/>
        <v>0</v>
      </c>
      <c r="AF104" s="71">
        <f t="shared" si="680"/>
        <v>0</v>
      </c>
      <c r="AG104" s="71">
        <f t="shared" si="680"/>
        <v>0</v>
      </c>
      <c r="AH104" s="71">
        <f t="shared" si="680"/>
        <v>0</v>
      </c>
      <c r="AI104" s="71">
        <f t="shared" si="680"/>
        <v>0</v>
      </c>
      <c r="AJ104" s="71">
        <f t="shared" si="680"/>
        <v>362.12676733842392</v>
      </c>
      <c r="AK104" s="71">
        <f t="shared" si="680"/>
        <v>467.07587619693237</v>
      </c>
      <c r="AL104" s="71">
        <f t="shared" si="680"/>
        <v>481.07130740480972</v>
      </c>
      <c r="AM104" s="71">
        <f t="shared" si="680"/>
        <v>444.24415821704912</v>
      </c>
      <c r="AN104" s="71">
        <f t="shared" si="680"/>
        <v>0</v>
      </c>
      <c r="AO104" s="71">
        <f t="shared" si="680"/>
        <v>0</v>
      </c>
      <c r="AP104" s="71">
        <f t="shared" si="680"/>
        <v>0</v>
      </c>
      <c r="AQ104" s="71">
        <f t="shared" si="680"/>
        <v>0</v>
      </c>
      <c r="AR104" s="71">
        <f t="shared" si="680"/>
        <v>0</v>
      </c>
      <c r="AS104" s="71">
        <f t="shared" si="680"/>
        <v>0</v>
      </c>
      <c r="AT104" s="71">
        <f t="shared" si="680"/>
        <v>0</v>
      </c>
      <c r="AU104" s="71">
        <f t="shared" si="680"/>
        <v>0</v>
      </c>
      <c r="AV104" s="71">
        <f t="shared" si="680"/>
        <v>364.71680861998402</v>
      </c>
      <c r="AW104" s="71">
        <f t="shared" si="680"/>
        <v>470.80380503419883</v>
      </c>
      <c r="AX104" s="71">
        <f t="shared" si="680"/>
        <v>485.15603036800456</v>
      </c>
      <c r="AY104" s="71">
        <f t="shared" si="680"/>
        <v>447.69694390944602</v>
      </c>
      <c r="AZ104" s="71">
        <f t="shared" si="680"/>
        <v>0</v>
      </c>
      <c r="BA104" s="71">
        <f t="shared" si="680"/>
        <v>0</v>
      </c>
      <c r="BB104" s="71">
        <f t="shared" ref="BB104:DM104" si="681">+BB102/BB103</f>
        <v>0</v>
      </c>
      <c r="BC104" s="71">
        <f t="shared" si="681"/>
        <v>0</v>
      </c>
      <c r="BD104" s="71">
        <f t="shared" si="681"/>
        <v>0</v>
      </c>
      <c r="BE104" s="71">
        <f t="shared" si="681"/>
        <v>0</v>
      </c>
      <c r="BF104" s="71">
        <f t="shared" si="681"/>
        <v>0</v>
      </c>
      <c r="BG104" s="71">
        <f t="shared" si="681"/>
        <v>0</v>
      </c>
      <c r="BH104" s="71">
        <f t="shared" si="681"/>
        <v>367.27283829495627</v>
      </c>
      <c r="BI104" s="71">
        <f t="shared" si="681"/>
        <v>474.67332002174419</v>
      </c>
      <c r="BJ104" s="71">
        <f t="shared" si="681"/>
        <v>488.95879046371084</v>
      </c>
      <c r="BK104" s="71">
        <f t="shared" si="681"/>
        <v>451.09988949018845</v>
      </c>
      <c r="BL104" s="71">
        <f t="shared" si="681"/>
        <v>0</v>
      </c>
      <c r="BM104" s="71">
        <f t="shared" si="681"/>
        <v>0</v>
      </c>
      <c r="BN104" s="71">
        <f t="shared" si="681"/>
        <v>0</v>
      </c>
      <c r="BO104" s="71">
        <f t="shared" si="681"/>
        <v>0</v>
      </c>
      <c r="BP104" s="71">
        <f t="shared" si="681"/>
        <v>0</v>
      </c>
      <c r="BQ104" s="71">
        <f t="shared" si="681"/>
        <v>0</v>
      </c>
      <c r="BR104" s="71">
        <f t="shared" si="681"/>
        <v>0</v>
      </c>
      <c r="BS104" s="71">
        <f t="shared" si="681"/>
        <v>0</v>
      </c>
      <c r="BT104" s="71">
        <f t="shared" si="681"/>
        <v>370.0415255053847</v>
      </c>
      <c r="BU104" s="71">
        <f t="shared" si="681"/>
        <v>478.39576162286636</v>
      </c>
      <c r="BV104" s="71">
        <f t="shared" si="681"/>
        <v>492.81835548546712</v>
      </c>
      <c r="BW104" s="71">
        <f t="shared" si="681"/>
        <v>454.54327562929819</v>
      </c>
      <c r="BX104" s="71">
        <f t="shared" si="681"/>
        <v>0</v>
      </c>
      <c r="BY104" s="71">
        <f t="shared" si="681"/>
        <v>0</v>
      </c>
      <c r="BZ104" s="71">
        <f t="shared" si="681"/>
        <v>0</v>
      </c>
      <c r="CA104" s="71">
        <f t="shared" si="681"/>
        <v>0</v>
      </c>
      <c r="CB104" s="71">
        <f t="shared" si="681"/>
        <v>0</v>
      </c>
      <c r="CC104" s="71">
        <f t="shared" si="681"/>
        <v>0</v>
      </c>
      <c r="CD104" s="71">
        <f t="shared" si="681"/>
        <v>0</v>
      </c>
      <c r="CE104" s="71">
        <f t="shared" si="681"/>
        <v>0</v>
      </c>
      <c r="CF104" s="71">
        <f t="shared" si="681"/>
        <v>372.58377097800081</v>
      </c>
      <c r="CG104" s="71">
        <f t="shared" si="681"/>
        <v>482.04545895914799</v>
      </c>
      <c r="CH104" s="71">
        <f t="shared" si="681"/>
        <v>496.63813856827352</v>
      </c>
      <c r="CI104" s="71">
        <f t="shared" si="681"/>
        <v>458.19140291602002</v>
      </c>
      <c r="CJ104" s="71">
        <f t="shared" si="681"/>
        <v>0</v>
      </c>
      <c r="CK104" s="71">
        <f t="shared" si="681"/>
        <v>0</v>
      </c>
      <c r="CL104" s="71">
        <f t="shared" si="681"/>
        <v>0</v>
      </c>
      <c r="CM104" s="71">
        <f t="shared" si="681"/>
        <v>0</v>
      </c>
      <c r="CN104" s="71">
        <f t="shared" si="681"/>
        <v>0</v>
      </c>
      <c r="CO104" s="71">
        <f t="shared" si="681"/>
        <v>0</v>
      </c>
      <c r="CP104" s="71">
        <f t="shared" si="681"/>
        <v>0</v>
      </c>
      <c r="CQ104" s="71">
        <f t="shared" si="681"/>
        <v>0</v>
      </c>
      <c r="CR104" s="71">
        <f t="shared" si="681"/>
        <v>375.36471622644569</v>
      </c>
      <c r="CS104" s="71">
        <f t="shared" si="681"/>
        <v>486.02083595948011</v>
      </c>
      <c r="CT104" s="71">
        <f t="shared" si="681"/>
        <v>500.99213960813455</v>
      </c>
      <c r="CU104" s="71">
        <f t="shared" si="681"/>
        <v>461.87702110318753</v>
      </c>
      <c r="CV104" s="71">
        <f t="shared" si="681"/>
        <v>0</v>
      </c>
      <c r="CW104" s="71">
        <f t="shared" si="681"/>
        <v>0</v>
      </c>
      <c r="CX104" s="71">
        <f t="shared" si="681"/>
        <v>0</v>
      </c>
      <c r="CY104" s="71">
        <f t="shared" si="681"/>
        <v>0</v>
      </c>
      <c r="CZ104" s="71">
        <f t="shared" si="681"/>
        <v>0</v>
      </c>
      <c r="DA104" s="71">
        <f t="shared" si="681"/>
        <v>0</v>
      </c>
      <c r="DB104" s="71">
        <f t="shared" si="681"/>
        <v>0</v>
      </c>
      <c r="DC104" s="71">
        <f t="shared" si="681"/>
        <v>0</v>
      </c>
      <c r="DD104" s="71">
        <f t="shared" si="681"/>
        <v>378.10275984509337</v>
      </c>
      <c r="DE104" s="71">
        <f t="shared" si="681"/>
        <v>489.92331425552811</v>
      </c>
      <c r="DF104" s="71">
        <f t="shared" si="681"/>
        <v>505.05305874385164</v>
      </c>
      <c r="DG104" s="71">
        <f t="shared" si="681"/>
        <v>465.51109101911368</v>
      </c>
      <c r="DH104" s="71">
        <f t="shared" si="681"/>
        <v>0</v>
      </c>
      <c r="DI104" s="71">
        <f t="shared" si="681"/>
        <v>0</v>
      </c>
      <c r="DJ104" s="71">
        <f t="shared" si="681"/>
        <v>0</v>
      </c>
      <c r="DK104" s="71">
        <f t="shared" si="681"/>
        <v>0</v>
      </c>
      <c r="DL104" s="71">
        <f t="shared" si="681"/>
        <v>0</v>
      </c>
      <c r="DM104" s="71">
        <f t="shared" si="681"/>
        <v>0</v>
      </c>
      <c r="DN104" s="71">
        <f t="shared" ref="DN104:FY104" si="682">+DN102/DN103</f>
        <v>0</v>
      </c>
      <c r="DO104" s="71">
        <f t="shared" si="682"/>
        <v>0</v>
      </c>
      <c r="DP104" s="71">
        <f t="shared" si="682"/>
        <v>380.87142604398065</v>
      </c>
      <c r="DQ104" s="71">
        <f t="shared" si="682"/>
        <v>494.11773361032755</v>
      </c>
      <c r="DR104" s="71">
        <f t="shared" si="682"/>
        <v>509.15929898656549</v>
      </c>
      <c r="DS104" s="71">
        <f t="shared" si="682"/>
        <v>469.17281721291823</v>
      </c>
      <c r="DT104" s="71">
        <f t="shared" si="682"/>
        <v>0</v>
      </c>
      <c r="DU104" s="71">
        <f t="shared" si="682"/>
        <v>0</v>
      </c>
      <c r="DV104" s="71">
        <f t="shared" si="682"/>
        <v>0</v>
      </c>
      <c r="DW104" s="71">
        <f t="shared" si="682"/>
        <v>0</v>
      </c>
      <c r="DX104" s="71">
        <f t="shared" si="682"/>
        <v>0</v>
      </c>
      <c r="DY104" s="71">
        <f t="shared" si="682"/>
        <v>0</v>
      </c>
      <c r="DZ104" s="71">
        <f t="shared" si="682"/>
        <v>0</v>
      </c>
      <c r="EA104" s="71">
        <f t="shared" si="682"/>
        <v>0</v>
      </c>
      <c r="EB104" s="71">
        <f t="shared" si="682"/>
        <v>383.74897188502717</v>
      </c>
      <c r="EC104" s="71">
        <f t="shared" si="682"/>
        <v>497.98001388418248</v>
      </c>
      <c r="ED104" s="71">
        <f t="shared" si="682"/>
        <v>513.19738629505923</v>
      </c>
      <c r="EE104" s="71">
        <f t="shared" si="682"/>
        <v>472.80277048448465</v>
      </c>
      <c r="EF104" s="71">
        <f t="shared" si="682"/>
        <v>0</v>
      </c>
      <c r="EG104" s="71">
        <f t="shared" si="682"/>
        <v>0</v>
      </c>
      <c r="EH104" s="71">
        <f t="shared" si="682"/>
        <v>0</v>
      </c>
      <c r="EI104" s="71">
        <f t="shared" si="682"/>
        <v>0</v>
      </c>
      <c r="EJ104" s="71">
        <f t="shared" si="682"/>
        <v>0</v>
      </c>
      <c r="EK104" s="71">
        <f t="shared" si="682"/>
        <v>0</v>
      </c>
      <c r="EL104" s="71">
        <f t="shared" si="682"/>
        <v>0</v>
      </c>
      <c r="EM104" s="71">
        <f t="shared" si="682"/>
        <v>0</v>
      </c>
      <c r="EN104" s="71">
        <f t="shared" si="682"/>
        <v>386.67372591977266</v>
      </c>
      <c r="EO104" s="71">
        <f t="shared" si="682"/>
        <v>502.15092474879026</v>
      </c>
      <c r="EP104" s="71">
        <f t="shared" si="682"/>
        <v>517.51677531103633</v>
      </c>
      <c r="EQ104" s="71">
        <f t="shared" si="682"/>
        <v>476.66400446431516</v>
      </c>
      <c r="ER104" s="71">
        <f t="shared" si="682"/>
        <v>0</v>
      </c>
      <c r="ES104" s="71">
        <f t="shared" si="682"/>
        <v>0</v>
      </c>
      <c r="ET104" s="71">
        <f t="shared" si="682"/>
        <v>0</v>
      </c>
      <c r="EU104" s="71">
        <f t="shared" si="682"/>
        <v>0</v>
      </c>
      <c r="EV104" s="71">
        <f t="shared" si="682"/>
        <v>0</v>
      </c>
      <c r="EW104" s="71">
        <f t="shared" si="682"/>
        <v>0</v>
      </c>
      <c r="EX104" s="71">
        <f t="shared" si="682"/>
        <v>0</v>
      </c>
      <c r="EY104" s="71">
        <f t="shared" si="682"/>
        <v>0</v>
      </c>
      <c r="EZ104" s="71">
        <f t="shared" si="682"/>
        <v>389.54589130244955</v>
      </c>
      <c r="FA104" s="71">
        <f t="shared" si="682"/>
        <v>506.22922217195855</v>
      </c>
      <c r="FB104" s="71">
        <f t="shared" si="682"/>
        <v>522.00863296663556</v>
      </c>
      <c r="FC104" s="71">
        <f t="shared" si="682"/>
        <v>480.69326622941873</v>
      </c>
      <c r="FD104" s="71">
        <f t="shared" si="682"/>
        <v>0</v>
      </c>
      <c r="FE104" s="71">
        <f t="shared" si="682"/>
        <v>0</v>
      </c>
      <c r="FF104" s="71">
        <f t="shared" si="682"/>
        <v>0</v>
      </c>
      <c r="FG104" s="71">
        <f t="shared" si="682"/>
        <v>0</v>
      </c>
      <c r="FH104" s="71">
        <f t="shared" si="682"/>
        <v>0</v>
      </c>
      <c r="FI104" s="71">
        <f t="shared" si="682"/>
        <v>0</v>
      </c>
      <c r="FJ104" s="71">
        <f t="shared" si="682"/>
        <v>0</v>
      </c>
      <c r="FK104" s="71">
        <f t="shared" si="682"/>
        <v>0</v>
      </c>
      <c r="FL104" s="71">
        <f t="shared" si="682"/>
        <v>392.44674202188349</v>
      </c>
      <c r="FM104" s="71">
        <f t="shared" si="682"/>
        <v>510.36267163118686</v>
      </c>
      <c r="FN104" s="71">
        <f t="shared" si="682"/>
        <v>526.29637613122929</v>
      </c>
      <c r="FO104" s="71">
        <f t="shared" si="682"/>
        <v>484.52258123881273</v>
      </c>
      <c r="FP104" s="71">
        <f t="shared" si="682"/>
        <v>0</v>
      </c>
      <c r="FQ104" s="71">
        <f t="shared" si="682"/>
        <v>0</v>
      </c>
      <c r="FR104" s="71">
        <f t="shared" si="682"/>
        <v>0</v>
      </c>
      <c r="FS104" s="71">
        <f t="shared" si="682"/>
        <v>0</v>
      </c>
      <c r="FT104" s="71">
        <f t="shared" si="682"/>
        <v>0</v>
      </c>
      <c r="FU104" s="71">
        <f t="shared" si="682"/>
        <v>0</v>
      </c>
      <c r="FV104" s="71">
        <f t="shared" si="682"/>
        <v>0</v>
      </c>
      <c r="FW104" s="71">
        <f t="shared" si="682"/>
        <v>0</v>
      </c>
      <c r="FX104" s="71">
        <f t="shared" si="682"/>
        <v>395.28702600972514</v>
      </c>
      <c r="FY104" s="71">
        <f t="shared" si="682"/>
        <v>514.67836200285126</v>
      </c>
      <c r="FZ104" s="71">
        <f t="shared" ref="FZ104:IK104" si="683">+FZ102/FZ103</f>
        <v>530.54482986219955</v>
      </c>
      <c r="GA104" s="71">
        <f t="shared" si="683"/>
        <v>488.34493125332091</v>
      </c>
      <c r="GB104" s="71">
        <f t="shared" si="683"/>
        <v>0</v>
      </c>
      <c r="GC104" s="71">
        <f t="shared" si="683"/>
        <v>0</v>
      </c>
      <c r="GD104" s="71">
        <f t="shared" si="683"/>
        <v>0</v>
      </c>
      <c r="GE104" s="71">
        <f t="shared" si="683"/>
        <v>0</v>
      </c>
      <c r="GF104" s="71">
        <f t="shared" si="683"/>
        <v>0</v>
      </c>
      <c r="GG104" s="71">
        <f t="shared" si="683"/>
        <v>0</v>
      </c>
      <c r="GH104" s="71">
        <f t="shared" si="683"/>
        <v>0</v>
      </c>
      <c r="GI104" s="71">
        <f t="shared" si="683"/>
        <v>0</v>
      </c>
      <c r="GJ104" s="71">
        <f t="shared" si="683"/>
        <v>398.57194375504065</v>
      </c>
      <c r="GK104" s="71">
        <f t="shared" si="683"/>
        <v>519.07888518986397</v>
      </c>
      <c r="GL104" s="71">
        <f t="shared" si="683"/>
        <v>535.10438260064836</v>
      </c>
      <c r="GM104" s="71">
        <f t="shared" si="683"/>
        <v>492.42399415448341</v>
      </c>
      <c r="GN104" s="71">
        <f t="shared" si="683"/>
        <v>0</v>
      </c>
      <c r="GO104" s="71">
        <f t="shared" si="683"/>
        <v>0</v>
      </c>
      <c r="GP104" s="71">
        <f t="shared" si="683"/>
        <v>0</v>
      </c>
      <c r="GQ104" s="71">
        <f t="shared" si="683"/>
        <v>0</v>
      </c>
      <c r="GR104" s="71">
        <f t="shared" si="683"/>
        <v>0</v>
      </c>
      <c r="GS104" s="71">
        <f t="shared" si="683"/>
        <v>0</v>
      </c>
      <c r="GT104" s="71">
        <f t="shared" si="683"/>
        <v>0</v>
      </c>
      <c r="GU104" s="71">
        <f t="shared" si="683"/>
        <v>0</v>
      </c>
      <c r="GV104" s="71">
        <f t="shared" si="683"/>
        <v>401.62743265149226</v>
      </c>
      <c r="GW104" s="71">
        <f t="shared" si="683"/>
        <v>523.42051237609087</v>
      </c>
      <c r="GX104" s="71">
        <f t="shared" si="683"/>
        <v>539.61468131757465</v>
      </c>
      <c r="GY104" s="71">
        <f t="shared" si="683"/>
        <v>496.46268838165861</v>
      </c>
      <c r="GZ104" s="71">
        <f t="shared" si="683"/>
        <v>0</v>
      </c>
      <c r="HA104" s="71">
        <f t="shared" si="683"/>
        <v>0</v>
      </c>
      <c r="HB104" s="71">
        <f t="shared" si="683"/>
        <v>0</v>
      </c>
      <c r="HC104" s="71">
        <f t="shared" si="683"/>
        <v>0</v>
      </c>
      <c r="HD104" s="71">
        <f t="shared" si="683"/>
        <v>0</v>
      </c>
      <c r="HE104" s="71">
        <f t="shared" si="683"/>
        <v>0</v>
      </c>
      <c r="HF104" s="71">
        <f t="shared" si="683"/>
        <v>0</v>
      </c>
      <c r="HG104" s="71">
        <f t="shared" si="683"/>
        <v>0</v>
      </c>
      <c r="HH104" s="71">
        <f t="shared" si="683"/>
        <v>404.71616240003675</v>
      </c>
      <c r="HI104" s="71">
        <f t="shared" si="683"/>
        <v>527.81947451112342</v>
      </c>
      <c r="HJ104" s="71">
        <f t="shared" si="683"/>
        <v>544.17184060537181</v>
      </c>
      <c r="HK104" s="71">
        <f t="shared" si="683"/>
        <v>500.78667867713</v>
      </c>
      <c r="HL104" s="71">
        <f t="shared" si="683"/>
        <v>0</v>
      </c>
      <c r="HM104" s="71">
        <f t="shared" si="683"/>
        <v>0</v>
      </c>
      <c r="HN104" s="71">
        <f t="shared" si="683"/>
        <v>0</v>
      </c>
      <c r="HO104" s="71">
        <f t="shared" si="683"/>
        <v>0</v>
      </c>
      <c r="HP104" s="71">
        <f t="shared" si="683"/>
        <v>0</v>
      </c>
      <c r="HQ104" s="71">
        <f t="shared" si="683"/>
        <v>0</v>
      </c>
      <c r="HR104" s="71">
        <f t="shared" si="683"/>
        <v>0</v>
      </c>
      <c r="HS104" s="71">
        <f t="shared" si="683"/>
        <v>0</v>
      </c>
      <c r="HT104" s="71">
        <f t="shared" si="683"/>
        <v>407.73905799073611</v>
      </c>
      <c r="HU104" s="71">
        <f t="shared" si="683"/>
        <v>532.13232692625104</v>
      </c>
      <c r="HV104" s="71">
        <f t="shared" si="683"/>
        <v>548.96013164721182</v>
      </c>
      <c r="HW104" s="71">
        <f t="shared" si="683"/>
        <v>504.84640563453917</v>
      </c>
      <c r="HX104" s="71">
        <f t="shared" si="683"/>
        <v>0</v>
      </c>
      <c r="HY104" s="71">
        <f t="shared" si="683"/>
        <v>0</v>
      </c>
      <c r="HZ104" s="71">
        <f t="shared" si="683"/>
        <v>0</v>
      </c>
      <c r="IA104" s="71">
        <f t="shared" si="683"/>
        <v>0</v>
      </c>
      <c r="IB104" s="71">
        <f t="shared" si="683"/>
        <v>0</v>
      </c>
      <c r="IC104" s="71">
        <f t="shared" si="683"/>
        <v>0</v>
      </c>
      <c r="ID104" s="71">
        <f t="shared" si="683"/>
        <v>0</v>
      </c>
      <c r="IE104" s="71">
        <f t="shared" si="683"/>
        <v>0</v>
      </c>
      <c r="IF104" s="71">
        <f t="shared" si="683"/>
        <v>411.01605119374511</v>
      </c>
      <c r="IG104" s="71">
        <f t="shared" si="683"/>
        <v>537.07638688823351</v>
      </c>
      <c r="IH104" s="71">
        <f t="shared" si="683"/>
        <v>553.79898370767216</v>
      </c>
      <c r="II104" s="71">
        <f t="shared" si="683"/>
        <v>509.17651274597137</v>
      </c>
      <c r="IJ104" s="71">
        <f t="shared" si="683"/>
        <v>0</v>
      </c>
      <c r="IK104" s="71">
        <f t="shared" si="683"/>
        <v>0</v>
      </c>
      <c r="IL104" s="71">
        <f t="shared" ref="IL104:JD104" si="684">+IL102/IL103</f>
        <v>0</v>
      </c>
      <c r="IM104" s="71">
        <f t="shared" si="684"/>
        <v>0</v>
      </c>
      <c r="IN104" s="71">
        <f t="shared" si="684"/>
        <v>0</v>
      </c>
      <c r="IO104" s="71">
        <f t="shared" si="684"/>
        <v>0</v>
      </c>
      <c r="IP104" s="71">
        <f t="shared" si="684"/>
        <v>0</v>
      </c>
      <c r="IQ104" s="71">
        <f t="shared" si="684"/>
        <v>0</v>
      </c>
      <c r="IR104" s="71">
        <f t="shared" si="684"/>
        <v>414.26553173054316</v>
      </c>
      <c r="IS104" s="71">
        <f t="shared" si="684"/>
        <v>541.69382598092238</v>
      </c>
      <c r="IT104" s="71">
        <f t="shared" si="684"/>
        <v>558.59551128928274</v>
      </c>
      <c r="IU104" s="71">
        <f t="shared" si="684"/>
        <v>513.47321087825514</v>
      </c>
      <c r="IV104" s="71">
        <f t="shared" si="684"/>
        <v>0</v>
      </c>
      <c r="IW104" s="71">
        <f t="shared" si="684"/>
        <v>0</v>
      </c>
      <c r="IX104" s="71">
        <f t="shared" si="684"/>
        <v>0</v>
      </c>
      <c r="IY104" s="71">
        <f t="shared" si="684"/>
        <v>0</v>
      </c>
      <c r="IZ104" s="71">
        <f t="shared" si="684"/>
        <v>0</v>
      </c>
      <c r="JA104" s="71">
        <f t="shared" si="684"/>
        <v>0</v>
      </c>
      <c r="JB104" s="71">
        <f t="shared" si="684"/>
        <v>0</v>
      </c>
      <c r="JC104" s="71">
        <f t="shared" si="684"/>
        <v>0</v>
      </c>
      <c r="JD104" s="71">
        <f t="shared" si="684"/>
        <v>417.77951863381946</v>
      </c>
      <c r="JE104" s="71">
        <f>+JE102/JE103</f>
        <v>546.38411693591297</v>
      </c>
      <c r="JF104" s="71">
        <f t="shared" ref="JF104:LQ104" si="685">+JF102/JF103</f>
        <v>563.45622756887019</v>
      </c>
      <c r="JG104" s="71">
        <f t="shared" si="685"/>
        <v>517.81669476883258</v>
      </c>
      <c r="JH104" s="71">
        <f t="shared" si="685"/>
        <v>0</v>
      </c>
      <c r="JI104" s="71">
        <f t="shared" si="685"/>
        <v>0</v>
      </c>
      <c r="JJ104" s="71">
        <f t="shared" si="685"/>
        <v>0</v>
      </c>
      <c r="JK104" s="71">
        <f t="shared" si="685"/>
        <v>0</v>
      </c>
      <c r="JL104" s="71">
        <f t="shared" si="685"/>
        <v>0</v>
      </c>
      <c r="JM104" s="71">
        <f t="shared" si="685"/>
        <v>0</v>
      </c>
      <c r="JN104" s="71">
        <f t="shared" si="685"/>
        <v>0</v>
      </c>
      <c r="JO104" s="71">
        <f t="shared" si="685"/>
        <v>0</v>
      </c>
      <c r="JP104" s="71">
        <f t="shared" si="685"/>
        <v>421.02764266999543</v>
      </c>
      <c r="JQ104" s="71">
        <f t="shared" si="685"/>
        <v>551.01683620665165</v>
      </c>
      <c r="JR104" s="71">
        <f t="shared" si="685"/>
        <v>568.29396629335997</v>
      </c>
      <c r="JS104" s="71">
        <f t="shared" si="685"/>
        <v>522.44635312035632</v>
      </c>
      <c r="JT104" s="71">
        <f t="shared" si="685"/>
        <v>0</v>
      </c>
      <c r="JU104" s="71">
        <f t="shared" si="685"/>
        <v>0</v>
      </c>
      <c r="JV104" s="71">
        <f t="shared" si="685"/>
        <v>0</v>
      </c>
      <c r="JW104" s="71">
        <f t="shared" si="685"/>
        <v>0</v>
      </c>
      <c r="JX104" s="71">
        <f t="shared" si="685"/>
        <v>0</v>
      </c>
      <c r="JY104" s="71">
        <f t="shared" si="685"/>
        <v>0</v>
      </c>
      <c r="JZ104" s="71">
        <f t="shared" si="685"/>
        <v>0</v>
      </c>
      <c r="KA104" s="71">
        <f t="shared" si="685"/>
        <v>0</v>
      </c>
      <c r="KB104" s="71">
        <f t="shared" si="685"/>
        <v>424.53359123815068</v>
      </c>
      <c r="KC104" s="71">
        <f t="shared" si="685"/>
        <v>556.0056039135909</v>
      </c>
      <c r="KD104" s="71">
        <f t="shared" si="685"/>
        <v>573.76975245955578</v>
      </c>
      <c r="KE104" s="71">
        <f t="shared" si="685"/>
        <v>527.07478293452311</v>
      </c>
      <c r="KF104" s="71">
        <f t="shared" si="685"/>
        <v>0</v>
      </c>
      <c r="KG104" s="71">
        <f t="shared" si="685"/>
        <v>0</v>
      </c>
      <c r="KH104" s="71">
        <f t="shared" si="685"/>
        <v>0</v>
      </c>
      <c r="KI104" s="71">
        <f t="shared" si="685"/>
        <v>0</v>
      </c>
      <c r="KJ104" s="71">
        <f t="shared" si="685"/>
        <v>0</v>
      </c>
      <c r="KK104" s="71">
        <f t="shared" si="685"/>
        <v>0</v>
      </c>
      <c r="KL104" s="71">
        <f t="shared" si="685"/>
        <v>0</v>
      </c>
      <c r="KM104" s="71">
        <f t="shared" si="685"/>
        <v>0</v>
      </c>
      <c r="KN104" s="71">
        <f t="shared" si="685"/>
        <v>428.00908009923091</v>
      </c>
      <c r="KO104" s="71">
        <f t="shared" si="685"/>
        <v>561.23841834626501</v>
      </c>
      <c r="KP104" s="71">
        <f t="shared" si="685"/>
        <v>578.89232186785205</v>
      </c>
      <c r="KQ104" s="71">
        <f t="shared" si="685"/>
        <v>531.66338766540787</v>
      </c>
      <c r="KR104" s="71">
        <f t="shared" si="685"/>
        <v>0</v>
      </c>
      <c r="KS104" s="71">
        <f t="shared" si="685"/>
        <v>0</v>
      </c>
      <c r="KT104" s="71">
        <f t="shared" si="685"/>
        <v>0</v>
      </c>
      <c r="KU104" s="71">
        <f t="shared" si="685"/>
        <v>0</v>
      </c>
      <c r="KV104" s="71">
        <f t="shared" si="685"/>
        <v>0</v>
      </c>
      <c r="KW104" s="71">
        <f t="shared" si="685"/>
        <v>0</v>
      </c>
      <c r="KX104" s="71">
        <f t="shared" si="685"/>
        <v>0</v>
      </c>
      <c r="KY104" s="71">
        <f t="shared" si="685"/>
        <v>0</v>
      </c>
      <c r="KZ104" s="71">
        <f t="shared" si="685"/>
        <v>431.52527805935898</v>
      </c>
      <c r="LA104" s="71">
        <f t="shared" si="685"/>
        <v>566.2386642490635</v>
      </c>
      <c r="LB104" s="71">
        <f t="shared" si="685"/>
        <v>584.0724881246648</v>
      </c>
      <c r="LC104" s="71">
        <f t="shared" si="685"/>
        <v>536.29371211974296</v>
      </c>
      <c r="LD104" s="71">
        <f t="shared" si="685"/>
        <v>0</v>
      </c>
      <c r="LE104" s="71">
        <f t="shared" si="685"/>
        <v>0</v>
      </c>
      <c r="LF104" s="71">
        <f t="shared" si="685"/>
        <v>0</v>
      </c>
      <c r="LG104" s="71">
        <f t="shared" si="685"/>
        <v>0</v>
      </c>
      <c r="LH104" s="71">
        <f t="shared" si="685"/>
        <v>0</v>
      </c>
      <c r="LI104" s="71">
        <f t="shared" si="685"/>
        <v>0</v>
      </c>
      <c r="LJ104" s="71">
        <f t="shared" si="685"/>
        <v>0</v>
      </c>
      <c r="LK104" s="71">
        <f t="shared" si="685"/>
        <v>0</v>
      </c>
      <c r="LL104" s="71">
        <f t="shared" si="685"/>
        <v>435.23340122056095</v>
      </c>
      <c r="LM104" s="71">
        <f t="shared" si="685"/>
        <v>571.1770835656074</v>
      </c>
      <c r="LN104" s="71">
        <f t="shared" si="685"/>
        <v>589.22492939735946</v>
      </c>
      <c r="LO104" s="71">
        <f t="shared" si="685"/>
        <v>540.92887318392354</v>
      </c>
      <c r="LP104" s="71">
        <f t="shared" si="685"/>
        <v>0</v>
      </c>
      <c r="LQ104" s="71">
        <f t="shared" si="685"/>
        <v>0</v>
      </c>
      <c r="LR104" s="71">
        <f t="shared" ref="LR104:MK104" si="686">+LR102/LR103</f>
        <v>0</v>
      </c>
      <c r="LS104" s="71">
        <f t="shared" si="686"/>
        <v>0</v>
      </c>
      <c r="LT104" s="71">
        <f t="shared" si="686"/>
        <v>0</v>
      </c>
      <c r="LU104" s="71">
        <f t="shared" si="686"/>
        <v>0</v>
      </c>
      <c r="LV104" s="71">
        <f t="shared" si="686"/>
        <v>0</v>
      </c>
      <c r="LW104" s="71">
        <f t="shared" si="686"/>
        <v>0</v>
      </c>
      <c r="LX104" s="71">
        <f t="shared" si="686"/>
        <v>438.96047046880699</v>
      </c>
      <c r="LY104" s="71">
        <f t="shared" si="686"/>
        <v>576.4679102010374</v>
      </c>
      <c r="LZ104" s="71">
        <f t="shared" si="686"/>
        <v>594.70358170414647</v>
      </c>
      <c r="MA104" s="71">
        <f t="shared" si="686"/>
        <v>546.13747171344539</v>
      </c>
      <c r="MB104" s="71">
        <f t="shared" si="686"/>
        <v>0</v>
      </c>
      <c r="MC104" s="71">
        <f t="shared" si="686"/>
        <v>0</v>
      </c>
      <c r="MD104" s="71">
        <f t="shared" si="686"/>
        <v>0</v>
      </c>
      <c r="ME104" s="71">
        <f t="shared" si="686"/>
        <v>0</v>
      </c>
      <c r="MF104" s="71">
        <f t="shared" si="686"/>
        <v>0</v>
      </c>
      <c r="MG104" s="71">
        <f t="shared" si="686"/>
        <v>0</v>
      </c>
      <c r="MH104" s="71">
        <f t="shared" si="686"/>
        <v>0</v>
      </c>
      <c r="MI104" s="71">
        <f t="shared" si="686"/>
        <v>0</v>
      </c>
      <c r="MJ104" s="71">
        <f t="shared" si="686"/>
        <v>442.65888852331676</v>
      </c>
      <c r="MK104" s="71">
        <f t="shared" si="686"/>
        <v>581.69846012181506</v>
      </c>
      <c r="ML104" s="71"/>
      <c r="MM104" s="71"/>
      <c r="MN104" s="71"/>
    </row>
    <row r="105" spans="1:352" x14ac:dyDescent="0.2">
      <c r="A105" s="60" t="s">
        <v>48</v>
      </c>
      <c r="B105" s="71">
        <f t="shared" ref="B105:BB105" si="687">B94+(B95*45)</f>
        <v>62.807417896154156</v>
      </c>
      <c r="C105" s="71">
        <f t="shared" si="687"/>
        <v>64.425588777090056</v>
      </c>
      <c r="D105" s="71">
        <f t="shared" si="687"/>
        <v>58.850901063005843</v>
      </c>
      <c r="E105" s="71">
        <f t="shared" si="687"/>
        <v>54.823617064873346</v>
      </c>
      <c r="F105" s="71">
        <f t="shared" si="687"/>
        <v>39.301221288061299</v>
      </c>
      <c r="G105" s="71">
        <f t="shared" si="687"/>
        <v>35.018398669814488</v>
      </c>
      <c r="H105" s="71">
        <f t="shared" si="687"/>
        <v>14.496537587719727</v>
      </c>
      <c r="I105" s="71">
        <f t="shared" si="687"/>
        <v>110.02652099786856</v>
      </c>
      <c r="J105" s="71">
        <f t="shared" si="687"/>
        <v>92.618294584425797</v>
      </c>
      <c r="K105" s="71">
        <f t="shared" si="687"/>
        <v>42.390761612560276</v>
      </c>
      <c r="L105" s="71">
        <f t="shared" si="687"/>
        <v>67.523533855929259</v>
      </c>
      <c r="M105" s="71">
        <f t="shared" si="687"/>
        <v>72.114561465468284</v>
      </c>
      <c r="N105" s="71">
        <f t="shared" si="687"/>
        <v>62.988269885812912</v>
      </c>
      <c r="O105" s="71">
        <f t="shared" si="687"/>
        <v>64.711368083141281</v>
      </c>
      <c r="P105" s="71">
        <f t="shared" si="687"/>
        <v>58.969142674775753</v>
      </c>
      <c r="Q105" s="71">
        <f t="shared" si="687"/>
        <v>55.222684688834278</v>
      </c>
      <c r="R105" s="71">
        <f t="shared" si="687"/>
        <v>39.324759389749495</v>
      </c>
      <c r="S105" s="71">
        <f t="shared" si="687"/>
        <v>34.828996579053509</v>
      </c>
      <c r="T105" s="71">
        <f t="shared" si="687"/>
        <v>14.333965433060495</v>
      </c>
      <c r="U105" s="71">
        <f t="shared" si="687"/>
        <v>112.13067186723646</v>
      </c>
      <c r="V105" s="71">
        <f t="shared" si="687"/>
        <v>93.450868596112343</v>
      </c>
      <c r="W105" s="71">
        <f t="shared" si="687"/>
        <v>41.907765910662214</v>
      </c>
      <c r="X105" s="71">
        <f t="shared" si="687"/>
        <v>66.184455554977461</v>
      </c>
      <c r="Y105" s="71">
        <f t="shared" si="687"/>
        <v>70.516061874406688</v>
      </c>
      <c r="Z105" s="71">
        <f t="shared" si="687"/>
        <v>61.961740851721657</v>
      </c>
      <c r="AA105" s="71">
        <f t="shared" si="687"/>
        <v>62.772018597271796</v>
      </c>
      <c r="AB105" s="71">
        <f t="shared" si="687"/>
        <v>59.62842528506475</v>
      </c>
      <c r="AC105" s="71">
        <f t="shared" si="687"/>
        <v>54.597562259770228</v>
      </c>
      <c r="AD105" s="71">
        <f t="shared" si="687"/>
        <v>38.659846254635625</v>
      </c>
      <c r="AE105" s="71">
        <f t="shared" si="687"/>
        <v>34.878341973711251</v>
      </c>
      <c r="AF105" s="71">
        <f t="shared" si="687"/>
        <v>14.21046445826526</v>
      </c>
      <c r="AG105" s="71">
        <f t="shared" si="687"/>
        <v>121.28703701553177</v>
      </c>
      <c r="AH105" s="71">
        <f t="shared" si="687"/>
        <v>93.914049901062839</v>
      </c>
      <c r="AI105" s="71">
        <f t="shared" si="687"/>
        <v>42.005146915014478</v>
      </c>
      <c r="AJ105" s="71">
        <f t="shared" si="687"/>
        <v>65.579428049537341</v>
      </c>
      <c r="AK105" s="71">
        <f t="shared" si="687"/>
        <v>68.267538846223886</v>
      </c>
      <c r="AL105" s="71">
        <f t="shared" si="687"/>
        <v>61.340464686270934</v>
      </c>
      <c r="AM105" s="71">
        <f t="shared" si="687"/>
        <v>63.168074095815527</v>
      </c>
      <c r="AN105" s="71">
        <f t="shared" si="687"/>
        <v>57.754939476382333</v>
      </c>
      <c r="AO105" s="71">
        <f t="shared" si="687"/>
        <v>54.074149339401664</v>
      </c>
      <c r="AP105" s="71">
        <f t="shared" si="687"/>
        <v>38.467654859377909</v>
      </c>
      <c r="AQ105" s="71">
        <f t="shared" si="687"/>
        <v>34.664585650726714</v>
      </c>
      <c r="AR105" s="71">
        <f t="shared" si="687"/>
        <v>14.132454516107247</v>
      </c>
      <c r="AS105" s="71">
        <f t="shared" si="687"/>
        <v>126.63312097000137</v>
      </c>
      <c r="AT105" s="71">
        <f t="shared" si="687"/>
        <v>94.254643492604004</v>
      </c>
      <c r="AU105" s="71">
        <f t="shared" si="687"/>
        <v>41.930644960727918</v>
      </c>
      <c r="AV105" s="71">
        <f t="shared" si="687"/>
        <v>65.173797640820439</v>
      </c>
      <c r="AW105" s="71">
        <f t="shared" si="687"/>
        <v>68.381860389470035</v>
      </c>
      <c r="AX105" s="71">
        <f t="shared" si="687"/>
        <v>61.228156974864866</v>
      </c>
      <c r="AY105" s="71">
        <f t="shared" si="687"/>
        <v>63.345436794060987</v>
      </c>
      <c r="AZ105" s="71">
        <f t="shared" si="687"/>
        <v>57.616340174549563</v>
      </c>
      <c r="BA105" s="71">
        <f t="shared" si="687"/>
        <v>54.058135690177878</v>
      </c>
      <c r="BB105" s="71">
        <f t="shared" si="687"/>
        <v>38.378192158004879</v>
      </c>
      <c r="BC105" s="71">
        <f t="shared" ref="BC105:DN105" si="688">BC94+(BC95*45)</f>
        <v>34.837412407028815</v>
      </c>
      <c r="BD105" s="71">
        <f t="shared" si="688"/>
        <v>14.058186221676239</v>
      </c>
      <c r="BE105" s="71">
        <f t="shared" si="688"/>
        <v>144.41255948337385</v>
      </c>
      <c r="BF105" s="71">
        <f t="shared" si="688"/>
        <v>94.686338008968207</v>
      </c>
      <c r="BG105" s="71">
        <f t="shared" si="688"/>
        <v>41.944079456785786</v>
      </c>
      <c r="BH105" s="71">
        <f t="shared" si="688"/>
        <v>65.099724032397859</v>
      </c>
      <c r="BI105" s="71">
        <f t="shared" si="688"/>
        <v>68.257214528065703</v>
      </c>
      <c r="BJ105" s="71">
        <f t="shared" si="688"/>
        <v>60.927389153103206</v>
      </c>
      <c r="BK105" s="71">
        <f t="shared" si="688"/>
        <v>63.262677074653787</v>
      </c>
      <c r="BL105" s="71">
        <f t="shared" si="688"/>
        <v>57.038674713240439</v>
      </c>
      <c r="BM105" s="71">
        <f t="shared" si="688"/>
        <v>53.776879526609875</v>
      </c>
      <c r="BN105" s="71">
        <f t="shared" si="688"/>
        <v>37.878995768985604</v>
      </c>
      <c r="BO105" s="71">
        <f t="shared" si="688"/>
        <v>34.78430309218561</v>
      </c>
      <c r="BP105" s="71">
        <f t="shared" si="688"/>
        <v>14.015208345066515</v>
      </c>
      <c r="BQ105" s="71">
        <f t="shared" si="688"/>
        <v>151.15312475454678</v>
      </c>
      <c r="BR105" s="71">
        <f t="shared" si="688"/>
        <v>94.771957849288825</v>
      </c>
      <c r="BS105" s="71">
        <f t="shared" si="688"/>
        <v>41.722942901369905</v>
      </c>
      <c r="BT105" s="71">
        <f t="shared" si="688"/>
        <v>64.924706170458037</v>
      </c>
      <c r="BU105" s="71">
        <f t="shared" si="688"/>
        <v>67.911818790748953</v>
      </c>
      <c r="BV105" s="71">
        <f t="shared" si="688"/>
        <v>60.976126611083934</v>
      </c>
      <c r="BW105" s="71">
        <f t="shared" si="688"/>
        <v>62.106563122405632</v>
      </c>
      <c r="BX105" s="71">
        <f t="shared" si="688"/>
        <v>58.118272969373479</v>
      </c>
      <c r="BY105" s="71">
        <f t="shared" si="688"/>
        <v>53.50608085090807</v>
      </c>
      <c r="BZ105" s="71">
        <f t="shared" si="688"/>
        <v>37.688774807367189</v>
      </c>
      <c r="CA105" s="71">
        <f t="shared" si="688"/>
        <v>35.150698954018075</v>
      </c>
      <c r="CB105" s="71">
        <f t="shared" si="688"/>
        <v>13.974180895303595</v>
      </c>
      <c r="CC105" s="71">
        <f t="shared" si="688"/>
        <v>158.51332327893363</v>
      </c>
      <c r="CD105" s="71">
        <f t="shared" si="688"/>
        <v>95.397852129987456</v>
      </c>
      <c r="CE105" s="71">
        <f t="shared" si="688"/>
        <v>41.806775604257936</v>
      </c>
      <c r="CF105" s="71">
        <f t="shared" si="688"/>
        <v>64.796708393066794</v>
      </c>
      <c r="CG105" s="71">
        <f t="shared" si="688"/>
        <v>67.817721208922194</v>
      </c>
      <c r="CH105" s="71">
        <f t="shared" si="688"/>
        <v>60.731633761034978</v>
      </c>
      <c r="CI105" s="71">
        <f t="shared" si="688"/>
        <v>62.926728209886377</v>
      </c>
      <c r="CJ105" s="71">
        <f t="shared" si="688"/>
        <v>56.770919376030065</v>
      </c>
      <c r="CK105" s="71">
        <f t="shared" si="688"/>
        <v>53.5826209127857</v>
      </c>
      <c r="CL105" s="71">
        <f t="shared" si="688"/>
        <v>37.774717526255387</v>
      </c>
      <c r="CM105" s="71">
        <f t="shared" si="688"/>
        <v>34.983029301079782</v>
      </c>
      <c r="CN105" s="71">
        <f t="shared" si="688"/>
        <v>13.957230186052383</v>
      </c>
      <c r="CO105" s="71">
        <f t="shared" si="688"/>
        <v>158.94252331761763</v>
      </c>
      <c r="CP105" s="71">
        <f t="shared" si="688"/>
        <v>95.367256557607419</v>
      </c>
      <c r="CQ105" s="71">
        <f t="shared" si="688"/>
        <v>41.913910298684485</v>
      </c>
      <c r="CR105" s="71">
        <f t="shared" si="688"/>
        <v>64.501854330634288</v>
      </c>
      <c r="CS105" s="71">
        <f t="shared" si="688"/>
        <v>67.846092776783081</v>
      </c>
      <c r="CT105" s="71">
        <f t="shared" si="688"/>
        <v>60.59101558926104</v>
      </c>
      <c r="CU105" s="71">
        <f t="shared" si="688"/>
        <v>62.978036444023047</v>
      </c>
      <c r="CV105" s="71">
        <f t="shared" si="688"/>
        <v>56.606930292787112</v>
      </c>
      <c r="CW105" s="71">
        <f t="shared" si="688"/>
        <v>53.589522713311496</v>
      </c>
      <c r="CX105" s="71">
        <f t="shared" si="688"/>
        <v>37.627405049446736</v>
      </c>
      <c r="CY105" s="71">
        <f t="shared" si="688"/>
        <v>35.1427418343659</v>
      </c>
      <c r="CZ105" s="71">
        <f t="shared" si="688"/>
        <v>13.939866924931563</v>
      </c>
      <c r="DA105" s="71">
        <f t="shared" si="688"/>
        <v>161.71076484681575</v>
      </c>
      <c r="DB105" s="71">
        <f t="shared" si="688"/>
        <v>95.507105594709401</v>
      </c>
      <c r="DC105" s="71">
        <f t="shared" si="688"/>
        <v>41.719568230150557</v>
      </c>
      <c r="DD105" s="71">
        <f t="shared" si="688"/>
        <v>64.687879401340453</v>
      </c>
      <c r="DE105" s="71">
        <f t="shared" si="688"/>
        <v>67.520493906602411</v>
      </c>
      <c r="DF105" s="71">
        <f t="shared" si="688"/>
        <v>60.590388335785811</v>
      </c>
      <c r="DG105" s="71">
        <f t="shared" si="688"/>
        <v>63.026195051600176</v>
      </c>
      <c r="DH105" s="71">
        <f t="shared" si="688"/>
        <v>56.589795210433337</v>
      </c>
      <c r="DI105" s="71">
        <f t="shared" si="688"/>
        <v>53.707389234828717</v>
      </c>
      <c r="DJ105" s="71">
        <f t="shared" si="688"/>
        <v>37.609541474730875</v>
      </c>
      <c r="DK105" s="71">
        <f t="shared" si="688"/>
        <v>34.899048864302614</v>
      </c>
      <c r="DL105" s="71">
        <f t="shared" si="688"/>
        <v>13.9362774069401</v>
      </c>
      <c r="DM105" s="71">
        <f t="shared" si="688"/>
        <v>161.33078269346424</v>
      </c>
      <c r="DN105" s="71">
        <f t="shared" si="688"/>
        <v>98.291239863018234</v>
      </c>
      <c r="DO105" s="71">
        <f t="shared" ref="DO105:FZ105" si="689">DO94+(DO95*45)</f>
        <v>41.572579155637811</v>
      </c>
      <c r="DP105" s="71">
        <f t="shared" si="689"/>
        <v>64.783175666935819</v>
      </c>
      <c r="DQ105" s="71">
        <f t="shared" si="689"/>
        <v>67.136611039378352</v>
      </c>
      <c r="DR105" s="71">
        <f t="shared" si="689"/>
        <v>60.566818823705468</v>
      </c>
      <c r="DS105" s="71">
        <f t="shared" si="689"/>
        <v>62.111722205590894</v>
      </c>
      <c r="DT105" s="71">
        <f t="shared" si="689"/>
        <v>57.954349923806539</v>
      </c>
      <c r="DU105" s="71">
        <f t="shared" si="689"/>
        <v>53.575203840021715</v>
      </c>
      <c r="DV105" s="71">
        <f t="shared" si="689"/>
        <v>37.654843256152645</v>
      </c>
      <c r="DW105" s="71">
        <f t="shared" si="689"/>
        <v>35.0408520233225</v>
      </c>
      <c r="DX105" s="71">
        <f t="shared" si="689"/>
        <v>13.919061817446437</v>
      </c>
      <c r="DY105" s="71">
        <f t="shared" si="689"/>
        <v>161.15078643887787</v>
      </c>
      <c r="DZ105" s="71">
        <f t="shared" si="689"/>
        <v>100.03749879181413</v>
      </c>
      <c r="EA105" s="71">
        <f t="shared" si="689"/>
        <v>41.777656047137128</v>
      </c>
      <c r="EB105" s="71">
        <f t="shared" si="689"/>
        <v>64.448793689821343</v>
      </c>
      <c r="EC105" s="71">
        <f t="shared" si="689"/>
        <v>66.943530132055045</v>
      </c>
      <c r="ED105" s="71">
        <f t="shared" si="689"/>
        <v>60.002872114329307</v>
      </c>
      <c r="EE105" s="71">
        <f t="shared" si="689"/>
        <v>62.778941364728183</v>
      </c>
      <c r="EF105" s="71">
        <f t="shared" si="689"/>
        <v>56.234049671675514</v>
      </c>
      <c r="EG105" s="71">
        <f t="shared" si="689"/>
        <v>53.396708844053599</v>
      </c>
      <c r="EH105" s="71">
        <f t="shared" si="689"/>
        <v>37.330794681666546</v>
      </c>
      <c r="EI105" s="71">
        <f t="shared" si="689"/>
        <v>35.048288550350428</v>
      </c>
      <c r="EJ105" s="71">
        <f t="shared" si="689"/>
        <v>13.907243293351216</v>
      </c>
      <c r="EK105" s="71">
        <f t="shared" si="689"/>
        <v>160.22450870445803</v>
      </c>
      <c r="EL105" s="71">
        <f t="shared" si="689"/>
        <v>101.0777564478278</v>
      </c>
      <c r="EM105" s="71">
        <f t="shared" si="689"/>
        <v>41.564972111882014</v>
      </c>
      <c r="EN105" s="71">
        <f t="shared" si="689"/>
        <v>64.208118297890721</v>
      </c>
      <c r="EO105" s="71">
        <f t="shared" si="689"/>
        <v>67.038942730335307</v>
      </c>
      <c r="EP105" s="71">
        <f t="shared" si="689"/>
        <v>59.969044815336531</v>
      </c>
      <c r="EQ105" s="71">
        <f t="shared" si="689"/>
        <v>62.74584465511888</v>
      </c>
      <c r="ER105" s="71">
        <f t="shared" si="689"/>
        <v>55.926849436804204</v>
      </c>
      <c r="ES105" s="71">
        <f t="shared" si="689"/>
        <v>53.3296590939485</v>
      </c>
      <c r="ET105" s="71">
        <f t="shared" si="689"/>
        <v>37.123858507881842</v>
      </c>
      <c r="EU105" s="71">
        <f t="shared" si="689"/>
        <v>35.321804123144233</v>
      </c>
      <c r="EV105" s="71">
        <f t="shared" si="689"/>
        <v>13.893705570452068</v>
      </c>
      <c r="EW105" s="71">
        <f t="shared" si="689"/>
        <v>159.70618440466868</v>
      </c>
      <c r="EX105" s="71">
        <f t="shared" si="689"/>
        <v>102.11288401827659</v>
      </c>
      <c r="EY105" s="71">
        <f t="shared" si="689"/>
        <v>41.706757440170648</v>
      </c>
      <c r="EZ105" s="71">
        <f t="shared" si="689"/>
        <v>64.084158982677167</v>
      </c>
      <c r="FA105" s="71">
        <f t="shared" si="689"/>
        <v>67.234353824981397</v>
      </c>
      <c r="FB105" s="71">
        <f t="shared" si="689"/>
        <v>59.687561295687246</v>
      </c>
      <c r="FC105" s="71">
        <f t="shared" si="689"/>
        <v>62.856414520360822</v>
      </c>
      <c r="FD105" s="71">
        <f t="shared" si="689"/>
        <v>55.444504700272162</v>
      </c>
      <c r="FE105" s="71">
        <f t="shared" si="689"/>
        <v>53.372480266858766</v>
      </c>
      <c r="FF105" s="71">
        <f t="shared" si="689"/>
        <v>37.033139595084229</v>
      </c>
      <c r="FG105" s="71">
        <f t="shared" si="689"/>
        <v>35.576468806835031</v>
      </c>
      <c r="FH105" s="71">
        <f t="shared" si="689"/>
        <v>13.876107638825291</v>
      </c>
      <c r="FI105" s="71">
        <f t="shared" si="689"/>
        <v>160.47267408985937</v>
      </c>
      <c r="FJ105" s="71">
        <f t="shared" si="689"/>
        <v>103.51332815271937</v>
      </c>
      <c r="FK105" s="71">
        <f t="shared" si="689"/>
        <v>41.737195040259778</v>
      </c>
      <c r="FL105" s="71">
        <f t="shared" si="689"/>
        <v>63.898937906136894</v>
      </c>
      <c r="FM105" s="71">
        <f t="shared" si="689"/>
        <v>67.179411605852451</v>
      </c>
      <c r="FN105" s="71">
        <f t="shared" si="689"/>
        <v>59.866138071450635</v>
      </c>
      <c r="FO105" s="71">
        <f t="shared" si="689"/>
        <v>61.967380811990793</v>
      </c>
      <c r="FP105" s="71">
        <f t="shared" si="689"/>
        <v>56.839292052314974</v>
      </c>
      <c r="FQ105" s="71">
        <f t="shared" si="689"/>
        <v>53.184636574323164</v>
      </c>
      <c r="FR105" s="71">
        <f t="shared" si="689"/>
        <v>36.98297056770803</v>
      </c>
      <c r="FS105" s="71">
        <f t="shared" si="689"/>
        <v>36.092858098981957</v>
      </c>
      <c r="FT105" s="71">
        <f t="shared" si="689"/>
        <v>13.857810553227262</v>
      </c>
      <c r="FU105" s="71">
        <f t="shared" si="689"/>
        <v>163.79528951604377</v>
      </c>
      <c r="FV105" s="71">
        <f t="shared" si="689"/>
        <v>103.41869111073815</v>
      </c>
      <c r="FW105" s="71">
        <f t="shared" si="689"/>
        <v>41.624127974218005</v>
      </c>
      <c r="FX105" s="71">
        <f t="shared" si="689"/>
        <v>63.863138981773361</v>
      </c>
      <c r="FY105" s="71">
        <f t="shared" si="689"/>
        <v>67.057276031410396</v>
      </c>
      <c r="FZ105" s="71">
        <f t="shared" si="689"/>
        <v>59.535652881886051</v>
      </c>
      <c r="GA105" s="71">
        <f t="shared" ref="GA105:IL105" si="690">GA94+(GA95*45)</f>
        <v>62.774037078665295</v>
      </c>
      <c r="GB105" s="71">
        <f t="shared" si="690"/>
        <v>55.227227463644553</v>
      </c>
      <c r="GC105" s="71">
        <f t="shared" si="690"/>
        <v>53.172633026845034</v>
      </c>
      <c r="GD105" s="71">
        <f t="shared" si="690"/>
        <v>36.807439089192499</v>
      </c>
      <c r="GE105" s="71">
        <f t="shared" si="690"/>
        <v>36.502668287920564</v>
      </c>
      <c r="GF105" s="71">
        <f t="shared" si="690"/>
        <v>13.81895404831622</v>
      </c>
      <c r="GG105" s="71">
        <f t="shared" si="690"/>
        <v>174.76951469071011</v>
      </c>
      <c r="GH105" s="71">
        <f t="shared" si="690"/>
        <v>103.17238687538764</v>
      </c>
      <c r="GI105" s="71">
        <f t="shared" si="690"/>
        <v>41.509109606037569</v>
      </c>
      <c r="GJ105" s="71">
        <f t="shared" si="690"/>
        <v>63.895445771483125</v>
      </c>
      <c r="GK105" s="71">
        <f t="shared" si="690"/>
        <v>66.694634310765124</v>
      </c>
      <c r="GL105" s="71">
        <f t="shared" si="690"/>
        <v>59.322011858222737</v>
      </c>
      <c r="GM105" s="71">
        <f t="shared" si="690"/>
        <v>62.629651036932614</v>
      </c>
      <c r="GN105" s="71">
        <f t="shared" si="690"/>
        <v>55.084637692395049</v>
      </c>
      <c r="GO105" s="71">
        <f t="shared" si="690"/>
        <v>53.072727166336833</v>
      </c>
      <c r="GP105" s="71">
        <f t="shared" si="690"/>
        <v>36.706613964888206</v>
      </c>
      <c r="GQ105" s="71">
        <f t="shared" si="690"/>
        <v>36.873087776145525</v>
      </c>
      <c r="GR105" s="71">
        <f t="shared" si="690"/>
        <v>13.79450965640318</v>
      </c>
      <c r="GS105" s="71">
        <f t="shared" si="690"/>
        <v>184.54471827750601</v>
      </c>
      <c r="GT105" s="71">
        <f t="shared" si="690"/>
        <v>105.57336556199024</v>
      </c>
      <c r="GU105" s="71">
        <f t="shared" si="690"/>
        <v>41.473938004449785</v>
      </c>
      <c r="GV105" s="71">
        <f t="shared" si="690"/>
        <v>63.771842403320903</v>
      </c>
      <c r="GW105" s="71">
        <f t="shared" si="690"/>
        <v>66.856124935921443</v>
      </c>
      <c r="GX105" s="71">
        <f t="shared" si="690"/>
        <v>59.268127658459846</v>
      </c>
      <c r="GY105" s="71">
        <f t="shared" si="690"/>
        <v>62.493675265819959</v>
      </c>
      <c r="GZ105" s="71">
        <f t="shared" si="690"/>
        <v>55.039689656596906</v>
      </c>
      <c r="HA105" s="71">
        <f t="shared" si="690"/>
        <v>53.130339584356761</v>
      </c>
      <c r="HB105" s="71">
        <f t="shared" si="690"/>
        <v>36.638989119887285</v>
      </c>
      <c r="HC105" s="71">
        <f t="shared" si="690"/>
        <v>36.93664846850379</v>
      </c>
      <c r="HD105" s="71">
        <f t="shared" si="690"/>
        <v>13.77434264279233</v>
      </c>
      <c r="HE105" s="71">
        <f t="shared" si="690"/>
        <v>187.47049640516235</v>
      </c>
      <c r="HF105" s="71">
        <f t="shared" si="690"/>
        <v>107.05276748750354</v>
      </c>
      <c r="HG105" s="71">
        <f t="shared" si="690"/>
        <v>41.345853421708817</v>
      </c>
      <c r="HH105" s="71">
        <f t="shared" si="690"/>
        <v>63.737648831306899</v>
      </c>
      <c r="HI105" s="71">
        <f t="shared" si="690"/>
        <v>66.771240343561971</v>
      </c>
      <c r="HJ105" s="71">
        <f t="shared" si="690"/>
        <v>59.209852491649897</v>
      </c>
      <c r="HK105" s="71">
        <f t="shared" si="690"/>
        <v>61.554141431258174</v>
      </c>
      <c r="HL105" s="71">
        <f t="shared" si="690"/>
        <v>56.299692274120567</v>
      </c>
      <c r="HM105" s="71">
        <f t="shared" si="690"/>
        <v>52.999776662840567</v>
      </c>
      <c r="HN105" s="71">
        <f t="shared" si="690"/>
        <v>36.543234955653432</v>
      </c>
      <c r="HO105" s="71">
        <f t="shared" si="690"/>
        <v>37.222547428248483</v>
      </c>
      <c r="HP105" s="71">
        <f t="shared" si="690"/>
        <v>13.752473945589243</v>
      </c>
      <c r="HQ105" s="71">
        <f t="shared" si="690"/>
        <v>193.5633793551784</v>
      </c>
      <c r="HR105" s="71">
        <f t="shared" si="690"/>
        <v>110.58936029790712</v>
      </c>
      <c r="HS105" s="71">
        <f t="shared" si="690"/>
        <v>41.254102349016783</v>
      </c>
      <c r="HT105" s="71">
        <f t="shared" si="690"/>
        <v>63.542458869915905</v>
      </c>
      <c r="HU105" s="71">
        <f t="shared" si="690"/>
        <v>66.729937751677951</v>
      </c>
      <c r="HV105" s="71">
        <f t="shared" si="690"/>
        <v>58.848743124176728</v>
      </c>
      <c r="HW105" s="71">
        <f t="shared" si="690"/>
        <v>62.356152335595887</v>
      </c>
      <c r="HX105" s="71">
        <f t="shared" si="690"/>
        <v>54.793860952961083</v>
      </c>
      <c r="HY105" s="71">
        <f t="shared" si="690"/>
        <v>52.912592331676905</v>
      </c>
      <c r="HZ105" s="71">
        <f t="shared" si="690"/>
        <v>36.529191428890087</v>
      </c>
      <c r="IA105" s="71">
        <f t="shared" si="690"/>
        <v>37.316684702010171</v>
      </c>
      <c r="IB105" s="71">
        <f t="shared" si="690"/>
        <v>13.745497198690217</v>
      </c>
      <c r="IC105" s="71">
        <f t="shared" si="690"/>
        <v>212.2090209072139</v>
      </c>
      <c r="ID105" s="71">
        <f t="shared" si="690"/>
        <v>111.43084850529966</v>
      </c>
      <c r="IE105" s="71">
        <f t="shared" si="690"/>
        <v>41.155451801937033</v>
      </c>
      <c r="IF105" s="71">
        <f t="shared" si="690"/>
        <v>63.547378859735915</v>
      </c>
      <c r="IG105" s="71">
        <f t="shared" si="690"/>
        <v>66.12635775264016</v>
      </c>
      <c r="IH105" s="71">
        <f t="shared" si="690"/>
        <v>58.542964293361393</v>
      </c>
      <c r="II105" s="71">
        <f t="shared" si="690"/>
        <v>61.763629316933688</v>
      </c>
      <c r="IJ105" s="71">
        <f t="shared" si="690"/>
        <v>54.32616682886345</v>
      </c>
      <c r="IK105" s="71">
        <f t="shared" si="690"/>
        <v>52.222216825493575</v>
      </c>
      <c r="IL105" s="71">
        <f t="shared" si="690"/>
        <v>36.630953145044877</v>
      </c>
      <c r="IM105" s="71">
        <f t="shared" ref="IM105:JD105" si="691">IM94+(IM95*45)</f>
        <v>37.553178244455204</v>
      </c>
      <c r="IN105" s="71">
        <f t="shared" si="691"/>
        <v>13.72031473855302</v>
      </c>
      <c r="IO105" s="71">
        <f t="shared" si="691"/>
        <v>231.91624266114232</v>
      </c>
      <c r="IP105" s="71">
        <f t="shared" si="691"/>
        <v>117.1119641330321</v>
      </c>
      <c r="IQ105" s="71">
        <f t="shared" si="691"/>
        <v>40.544758376108234</v>
      </c>
      <c r="IR105" s="71">
        <f t="shared" si="691"/>
        <v>63.503761404659372</v>
      </c>
      <c r="IS105" s="71">
        <f t="shared" si="691"/>
        <v>66.362128178216253</v>
      </c>
      <c r="IT105" s="71">
        <f t="shared" si="691"/>
        <v>58.711712985958847</v>
      </c>
      <c r="IU105" s="71">
        <f t="shared" si="691"/>
        <v>61.944573783597008</v>
      </c>
      <c r="IV105" s="71">
        <f t="shared" si="691"/>
        <v>54.524325964388957</v>
      </c>
      <c r="IW105" s="71">
        <f t="shared" si="691"/>
        <v>52.328115676650938</v>
      </c>
      <c r="IX105" s="71">
        <f t="shared" si="691"/>
        <v>36.70071242596633</v>
      </c>
      <c r="IY105" s="71">
        <f t="shared" si="691"/>
        <v>37.30195121834975</v>
      </c>
      <c r="IZ105" s="71">
        <f t="shared" si="691"/>
        <v>13.71012592885787</v>
      </c>
      <c r="JA105" s="71">
        <f t="shared" si="691"/>
        <v>232.9103632082203</v>
      </c>
      <c r="JB105" s="71">
        <f t="shared" si="691"/>
        <v>115.26060801839806</v>
      </c>
      <c r="JC105" s="71">
        <f t="shared" si="691"/>
        <v>40.798281597135315</v>
      </c>
      <c r="JD105" s="71">
        <f t="shared" si="691"/>
        <v>63.546760698032806</v>
      </c>
      <c r="JE105" s="71">
        <f>JE94+(JE95*45)</f>
        <v>66.054816169486088</v>
      </c>
      <c r="JF105" s="71">
        <f t="shared" ref="JF105:LQ105" si="692">JF94+(JF95*45)</f>
        <v>58.650139140402857</v>
      </c>
      <c r="JG105" s="71">
        <f t="shared" si="692"/>
        <v>60.858349774727806</v>
      </c>
      <c r="JH105" s="71">
        <f t="shared" si="692"/>
        <v>55.62564165642825</v>
      </c>
      <c r="JI105" s="71">
        <f t="shared" si="692"/>
        <v>52.181485584103086</v>
      </c>
      <c r="JJ105" s="71">
        <f t="shared" si="692"/>
        <v>36.606671984941158</v>
      </c>
      <c r="JK105" s="71">
        <f t="shared" si="692"/>
        <v>37.520847232817125</v>
      </c>
      <c r="JL105" s="71">
        <f t="shared" si="692"/>
        <v>13.698170224675119</v>
      </c>
      <c r="JM105" s="71">
        <f t="shared" si="692"/>
        <v>233.79148944412538</v>
      </c>
      <c r="JN105" s="71">
        <f t="shared" si="692"/>
        <v>116.83697258519453</v>
      </c>
      <c r="JO105" s="71">
        <f t="shared" si="692"/>
        <v>40.508034290639344</v>
      </c>
      <c r="JP105" s="71">
        <f t="shared" si="692"/>
        <v>63.402890023245561</v>
      </c>
      <c r="JQ105" s="71">
        <f t="shared" si="692"/>
        <v>65.819658657440769</v>
      </c>
      <c r="JR105" s="71">
        <f t="shared" si="692"/>
        <v>58.456493734766681</v>
      </c>
      <c r="JS105" s="71">
        <f t="shared" si="692"/>
        <v>61.521923984341896</v>
      </c>
      <c r="JT105" s="71">
        <f t="shared" si="692"/>
        <v>54.152270874689165</v>
      </c>
      <c r="JU105" s="71">
        <f t="shared" si="692"/>
        <v>52.194005029699412</v>
      </c>
      <c r="JV105" s="71">
        <f t="shared" si="692"/>
        <v>36.474596094391771</v>
      </c>
      <c r="JW105" s="71">
        <f t="shared" si="692"/>
        <v>37.86263541829917</v>
      </c>
      <c r="JX105" s="71">
        <f t="shared" si="692"/>
        <v>13.679073512053144</v>
      </c>
      <c r="JY105" s="71">
        <f t="shared" si="692"/>
        <v>234.95255200585405</v>
      </c>
      <c r="JZ105" s="71">
        <f t="shared" si="692"/>
        <v>119.16095828927332</v>
      </c>
      <c r="KA105" s="71">
        <f t="shared" si="692"/>
        <v>40.492566670923466</v>
      </c>
      <c r="KB105" s="71">
        <f t="shared" si="692"/>
        <v>63.284313101329978</v>
      </c>
      <c r="KC105" s="71">
        <f t="shared" si="692"/>
        <v>65.711297384519511</v>
      </c>
      <c r="KD105" s="71">
        <f t="shared" si="692"/>
        <v>58.223002486260576</v>
      </c>
      <c r="KE105" s="71">
        <f t="shared" si="692"/>
        <v>61.513330036419035</v>
      </c>
      <c r="KF105" s="71">
        <f t="shared" si="692"/>
        <v>53.883859805787111</v>
      </c>
      <c r="KG105" s="71">
        <f t="shared" si="692"/>
        <v>52.195115859991894</v>
      </c>
      <c r="KH105" s="71">
        <f t="shared" si="692"/>
        <v>36.411709884581342</v>
      </c>
      <c r="KI105" s="71">
        <f t="shared" si="692"/>
        <v>37.925211557160338</v>
      </c>
      <c r="KJ105" s="71">
        <f t="shared" si="692"/>
        <v>13.670093681075864</v>
      </c>
      <c r="KK105" s="71">
        <f t="shared" si="692"/>
        <v>254.85399633998213</v>
      </c>
      <c r="KL105" s="71">
        <f t="shared" si="692"/>
        <v>121.17423501515934</v>
      </c>
      <c r="KM105" s="71">
        <f t="shared" si="692"/>
        <v>40.50839466621597</v>
      </c>
      <c r="KN105" s="71">
        <f t="shared" si="692"/>
        <v>63.178872602382668</v>
      </c>
      <c r="KO105" s="71">
        <f t="shared" si="692"/>
        <v>65.732805860320681</v>
      </c>
      <c r="KP105" s="71">
        <f t="shared" si="692"/>
        <v>58.137475716739381</v>
      </c>
      <c r="KQ105" s="71">
        <f t="shared" si="692"/>
        <v>61.406366757134187</v>
      </c>
      <c r="KR105" s="71">
        <f t="shared" si="692"/>
        <v>53.612658313676377</v>
      </c>
      <c r="KS105" s="71">
        <f t="shared" si="692"/>
        <v>52.110379356251421</v>
      </c>
      <c r="KT105" s="71">
        <f t="shared" si="692"/>
        <v>36.359843662179159</v>
      </c>
      <c r="KU105" s="71">
        <f t="shared" si="692"/>
        <v>37.908795778646173</v>
      </c>
      <c r="KV105" s="71">
        <f t="shared" si="692"/>
        <v>13.644043822325379</v>
      </c>
      <c r="KW105" s="71">
        <f t="shared" si="692"/>
        <v>264.69992670293374</v>
      </c>
      <c r="KX105" s="71">
        <f t="shared" si="692"/>
        <v>121.55106775302453</v>
      </c>
      <c r="KY105" s="71">
        <f t="shared" si="692"/>
        <v>40.50394151149878</v>
      </c>
      <c r="KZ105" s="71">
        <f t="shared" si="692"/>
        <v>63.187569289586037</v>
      </c>
      <c r="LA105" s="71">
        <f t="shared" si="692"/>
        <v>65.591956106571018</v>
      </c>
      <c r="LB105" s="71">
        <f t="shared" si="692"/>
        <v>58.102376426223707</v>
      </c>
      <c r="LC105" s="71">
        <f t="shared" si="692"/>
        <v>60.47679547390122</v>
      </c>
      <c r="LD105" s="71">
        <f t="shared" si="692"/>
        <v>54.83363715110309</v>
      </c>
      <c r="LE105" s="71">
        <f t="shared" si="692"/>
        <v>51.969180527748726</v>
      </c>
      <c r="LF105" s="71">
        <f t="shared" si="692"/>
        <v>36.256542830679294</v>
      </c>
      <c r="LG105" s="71">
        <f t="shared" si="692"/>
        <v>37.943328922648845</v>
      </c>
      <c r="LH105" s="71">
        <f t="shared" si="692"/>
        <v>13.636996883526155</v>
      </c>
      <c r="LI105" s="71">
        <f t="shared" si="692"/>
        <v>250.24726014406158</v>
      </c>
      <c r="LJ105" s="71">
        <f t="shared" si="692"/>
        <v>125.78710493723875</v>
      </c>
      <c r="LK105" s="71">
        <f t="shared" si="692"/>
        <v>40.408503929950299</v>
      </c>
      <c r="LL105" s="71">
        <f t="shared" si="692"/>
        <v>62.873681406089027</v>
      </c>
      <c r="LM105" s="71">
        <f t="shared" si="692"/>
        <v>65.7910732781164</v>
      </c>
      <c r="LN105" s="71">
        <f t="shared" si="692"/>
        <v>57.8249362356473</v>
      </c>
      <c r="LO105" s="71">
        <f t="shared" si="692"/>
        <v>61.416400122293183</v>
      </c>
      <c r="LP105" s="71">
        <f t="shared" si="692"/>
        <v>53.370552153475792</v>
      </c>
      <c r="LQ105" s="71">
        <f t="shared" si="692"/>
        <v>51.941685872045952</v>
      </c>
      <c r="LR105" s="71">
        <f t="shared" ref="LR105:MK105" si="693">LR94+(LR95*45)</f>
        <v>36.13224775846848</v>
      </c>
      <c r="LS105" s="71">
        <f t="shared" si="693"/>
        <v>38.169509287330087</v>
      </c>
      <c r="LT105" s="71">
        <f t="shared" si="693"/>
        <v>13.621707063858251</v>
      </c>
      <c r="LU105" s="71">
        <f t="shared" si="693"/>
        <v>262.68300697676261</v>
      </c>
      <c r="LV105" s="71">
        <f t="shared" si="693"/>
        <v>127.15617336884873</v>
      </c>
      <c r="LW105" s="71">
        <f t="shared" si="693"/>
        <v>40.380116339372968</v>
      </c>
      <c r="LX105" s="71">
        <f t="shared" si="693"/>
        <v>62.842877717062272</v>
      </c>
      <c r="LY105" s="71">
        <f t="shared" si="693"/>
        <v>65.872681190303581</v>
      </c>
      <c r="LZ105" s="71">
        <f t="shared" si="693"/>
        <v>57.671940363261264</v>
      </c>
      <c r="MA105" s="71">
        <f t="shared" si="693"/>
        <v>61.365453211903102</v>
      </c>
      <c r="MB105" s="71">
        <f t="shared" si="693"/>
        <v>53.073487082419661</v>
      </c>
      <c r="MC105" s="71">
        <f t="shared" si="693"/>
        <v>51.881413792723897</v>
      </c>
      <c r="MD105" s="71">
        <f t="shared" si="693"/>
        <v>35.770733675897674</v>
      </c>
      <c r="ME105" s="71">
        <f t="shared" si="693"/>
        <v>38.243380640690404</v>
      </c>
      <c r="MF105" s="71">
        <f t="shared" si="693"/>
        <v>13.605614786035442</v>
      </c>
      <c r="MG105" s="71">
        <f t="shared" si="693"/>
        <v>261.01812136526303</v>
      </c>
      <c r="MH105" s="71">
        <f t="shared" si="693"/>
        <v>130.68680573860968</v>
      </c>
      <c r="MI105" s="71">
        <f t="shared" si="693"/>
        <v>40.220454508184531</v>
      </c>
      <c r="MJ105" s="71">
        <f t="shared" si="693"/>
        <v>62.770639094296889</v>
      </c>
      <c r="MK105" s="71">
        <f t="shared" si="693"/>
        <v>65.905358833929256</v>
      </c>
      <c r="ML105" s="71"/>
      <c r="MM105" s="71"/>
      <c r="MN105" s="71"/>
    </row>
    <row r="106" spans="1:352" x14ac:dyDescent="0.2">
      <c r="A106" s="60" t="s">
        <v>49</v>
      </c>
      <c r="B106" s="60">
        <v>52</v>
      </c>
      <c r="C106" s="60">
        <v>52</v>
      </c>
      <c r="D106" s="60">
        <v>52</v>
      </c>
      <c r="E106" s="60">
        <v>52</v>
      </c>
      <c r="F106" s="60">
        <v>52</v>
      </c>
      <c r="G106" s="60">
        <v>52</v>
      </c>
      <c r="H106" s="60">
        <v>52</v>
      </c>
      <c r="I106" s="60">
        <v>52</v>
      </c>
      <c r="J106" s="60">
        <v>52</v>
      </c>
      <c r="K106" s="60">
        <v>52</v>
      </c>
      <c r="L106" s="60">
        <v>52</v>
      </c>
      <c r="M106" s="60">
        <v>52</v>
      </c>
      <c r="N106" s="60">
        <v>52</v>
      </c>
      <c r="O106" s="60">
        <v>52</v>
      </c>
      <c r="P106" s="60">
        <v>52</v>
      </c>
      <c r="Q106" s="60">
        <v>52</v>
      </c>
      <c r="R106" s="60">
        <v>52</v>
      </c>
      <c r="S106" s="60">
        <v>52</v>
      </c>
      <c r="T106" s="60">
        <v>52</v>
      </c>
      <c r="U106" s="60">
        <v>52</v>
      </c>
      <c r="V106" s="60">
        <v>52</v>
      </c>
      <c r="W106" s="60">
        <v>52</v>
      </c>
      <c r="X106" s="60">
        <v>52</v>
      </c>
      <c r="Y106" s="60">
        <v>52</v>
      </c>
      <c r="Z106" s="60">
        <v>52</v>
      </c>
      <c r="AA106" s="60">
        <v>52</v>
      </c>
      <c r="AB106" s="60">
        <v>52</v>
      </c>
      <c r="AC106" s="60">
        <v>52</v>
      </c>
      <c r="AD106" s="60">
        <v>52</v>
      </c>
      <c r="AE106" s="60">
        <v>52</v>
      </c>
      <c r="AF106" s="60">
        <v>52</v>
      </c>
      <c r="AG106" s="60">
        <v>52</v>
      </c>
      <c r="AH106" s="60">
        <v>52</v>
      </c>
      <c r="AI106" s="60">
        <v>52</v>
      </c>
      <c r="AJ106" s="60">
        <v>52</v>
      </c>
      <c r="AK106" s="60">
        <v>52</v>
      </c>
      <c r="AL106" s="60">
        <v>52</v>
      </c>
      <c r="AM106" s="60">
        <v>52</v>
      </c>
      <c r="AN106" s="60">
        <v>52</v>
      </c>
      <c r="AO106" s="60">
        <v>52</v>
      </c>
      <c r="AP106" s="60">
        <v>52</v>
      </c>
      <c r="AQ106" s="60">
        <v>52</v>
      </c>
      <c r="AR106" s="60">
        <v>52</v>
      </c>
      <c r="AS106" s="60">
        <v>52</v>
      </c>
      <c r="AT106" s="60">
        <v>52</v>
      </c>
      <c r="AU106" s="60">
        <v>52</v>
      </c>
      <c r="AV106" s="60">
        <v>52</v>
      </c>
      <c r="AW106" s="60">
        <v>52</v>
      </c>
      <c r="AX106" s="60">
        <v>52</v>
      </c>
      <c r="AY106" s="60">
        <v>52</v>
      </c>
      <c r="AZ106" s="60">
        <v>52</v>
      </c>
      <c r="BA106" s="60">
        <v>52</v>
      </c>
      <c r="BB106" s="60">
        <v>52</v>
      </c>
      <c r="BC106" s="60">
        <v>52</v>
      </c>
      <c r="BD106" s="60">
        <v>52</v>
      </c>
      <c r="BE106" s="60">
        <v>52</v>
      </c>
      <c r="BF106" s="60">
        <v>52</v>
      </c>
      <c r="BG106" s="60">
        <v>52</v>
      </c>
      <c r="BH106" s="60">
        <v>52</v>
      </c>
      <c r="BI106" s="60">
        <v>52</v>
      </c>
      <c r="BJ106" s="60">
        <v>52</v>
      </c>
      <c r="BK106" s="60">
        <v>52</v>
      </c>
      <c r="BL106" s="60">
        <v>52</v>
      </c>
      <c r="BM106" s="60">
        <v>52</v>
      </c>
      <c r="BN106" s="60">
        <v>52</v>
      </c>
      <c r="BO106" s="60">
        <v>52</v>
      </c>
      <c r="BP106" s="60">
        <v>52</v>
      </c>
      <c r="BQ106" s="60">
        <v>52</v>
      </c>
      <c r="BR106" s="60">
        <v>52</v>
      </c>
      <c r="BS106" s="60">
        <v>52</v>
      </c>
      <c r="BT106" s="60">
        <v>52</v>
      </c>
      <c r="BU106" s="60">
        <v>52</v>
      </c>
      <c r="BV106" s="60">
        <v>52</v>
      </c>
      <c r="BW106" s="60">
        <v>52</v>
      </c>
      <c r="BX106" s="60">
        <v>52</v>
      </c>
      <c r="BY106" s="60">
        <v>52</v>
      </c>
      <c r="BZ106" s="60">
        <v>52</v>
      </c>
      <c r="CA106" s="60">
        <v>52</v>
      </c>
      <c r="CB106" s="60">
        <v>52</v>
      </c>
      <c r="CC106" s="60">
        <v>52</v>
      </c>
      <c r="CD106" s="60">
        <v>52</v>
      </c>
      <c r="CE106" s="60">
        <v>52</v>
      </c>
      <c r="CF106" s="60">
        <v>52</v>
      </c>
      <c r="CG106" s="60">
        <v>52</v>
      </c>
      <c r="CH106" s="60">
        <v>52</v>
      </c>
      <c r="CI106" s="60">
        <v>52</v>
      </c>
      <c r="CJ106" s="60">
        <v>52</v>
      </c>
      <c r="CK106" s="60">
        <v>52</v>
      </c>
      <c r="CL106" s="60">
        <v>52</v>
      </c>
      <c r="CM106" s="60">
        <v>52</v>
      </c>
      <c r="CN106" s="60">
        <v>52</v>
      </c>
      <c r="CO106" s="60">
        <v>52</v>
      </c>
      <c r="CP106" s="60">
        <v>52</v>
      </c>
      <c r="CQ106" s="60">
        <v>52</v>
      </c>
      <c r="CR106" s="60">
        <v>52</v>
      </c>
      <c r="CS106" s="60">
        <v>52</v>
      </c>
      <c r="CT106" s="60">
        <v>52</v>
      </c>
      <c r="CU106" s="60">
        <v>52</v>
      </c>
      <c r="CV106" s="60">
        <v>52</v>
      </c>
      <c r="CW106" s="60">
        <v>52</v>
      </c>
      <c r="CX106" s="60">
        <v>52</v>
      </c>
      <c r="CY106" s="60">
        <v>52</v>
      </c>
      <c r="CZ106" s="60">
        <v>52</v>
      </c>
      <c r="DA106" s="60">
        <v>52</v>
      </c>
      <c r="DB106" s="60">
        <v>52</v>
      </c>
      <c r="DC106" s="60">
        <v>52</v>
      </c>
      <c r="DD106" s="60">
        <v>52</v>
      </c>
      <c r="DE106" s="60">
        <v>52</v>
      </c>
      <c r="DF106" s="60">
        <v>52</v>
      </c>
      <c r="DG106" s="60">
        <v>52</v>
      </c>
      <c r="DH106" s="60">
        <v>52</v>
      </c>
      <c r="DI106" s="60">
        <v>52</v>
      </c>
      <c r="DJ106" s="60">
        <v>52</v>
      </c>
      <c r="DK106" s="60">
        <v>52</v>
      </c>
      <c r="DL106" s="60">
        <v>52</v>
      </c>
      <c r="DM106" s="60">
        <v>52</v>
      </c>
      <c r="DN106" s="60">
        <v>52</v>
      </c>
      <c r="DO106" s="60">
        <v>52</v>
      </c>
      <c r="DP106" s="60">
        <v>52</v>
      </c>
      <c r="DQ106" s="60">
        <v>52</v>
      </c>
      <c r="DR106" s="60">
        <v>52</v>
      </c>
      <c r="DS106" s="60">
        <v>52</v>
      </c>
      <c r="DT106" s="60">
        <v>52</v>
      </c>
      <c r="DU106" s="60">
        <v>52</v>
      </c>
      <c r="DV106" s="60">
        <v>52</v>
      </c>
      <c r="DW106" s="60">
        <v>52</v>
      </c>
      <c r="DX106" s="60">
        <v>52</v>
      </c>
      <c r="DY106" s="60">
        <v>52</v>
      </c>
      <c r="DZ106" s="60">
        <v>52</v>
      </c>
      <c r="EA106" s="60">
        <v>52</v>
      </c>
      <c r="EB106" s="60">
        <v>52</v>
      </c>
      <c r="EC106" s="60">
        <v>52</v>
      </c>
      <c r="ED106" s="60">
        <v>52</v>
      </c>
      <c r="EE106" s="60">
        <v>52</v>
      </c>
      <c r="EF106" s="60">
        <v>52</v>
      </c>
      <c r="EG106" s="60">
        <v>52</v>
      </c>
      <c r="EH106" s="60">
        <v>52</v>
      </c>
      <c r="EI106" s="60">
        <v>52</v>
      </c>
      <c r="EJ106" s="60">
        <v>52</v>
      </c>
      <c r="EK106" s="60">
        <v>52</v>
      </c>
      <c r="EL106" s="60">
        <v>52</v>
      </c>
      <c r="EM106" s="60">
        <v>52</v>
      </c>
      <c r="EN106" s="60">
        <v>52</v>
      </c>
      <c r="EO106" s="60">
        <v>52</v>
      </c>
      <c r="EP106" s="60">
        <v>52</v>
      </c>
      <c r="EQ106" s="60">
        <v>52</v>
      </c>
      <c r="ER106" s="60">
        <v>52</v>
      </c>
      <c r="ES106" s="60">
        <v>52</v>
      </c>
      <c r="ET106" s="60">
        <v>52</v>
      </c>
      <c r="EU106" s="60">
        <v>52</v>
      </c>
      <c r="EV106" s="60">
        <v>52</v>
      </c>
      <c r="EW106" s="60">
        <v>52</v>
      </c>
      <c r="EX106" s="60">
        <v>52</v>
      </c>
      <c r="EY106" s="60">
        <v>52</v>
      </c>
      <c r="EZ106" s="60">
        <v>52</v>
      </c>
      <c r="FA106" s="60">
        <v>52</v>
      </c>
      <c r="FB106" s="60">
        <v>52</v>
      </c>
      <c r="FC106" s="60">
        <v>52</v>
      </c>
      <c r="FD106" s="60">
        <v>52</v>
      </c>
      <c r="FE106" s="60">
        <v>52</v>
      </c>
      <c r="FF106" s="60">
        <v>52</v>
      </c>
      <c r="FG106" s="60">
        <v>52</v>
      </c>
      <c r="FH106" s="60">
        <v>52</v>
      </c>
      <c r="FI106" s="60">
        <v>52</v>
      </c>
      <c r="FJ106" s="60">
        <v>52</v>
      </c>
      <c r="FK106" s="60">
        <v>52</v>
      </c>
      <c r="FL106" s="60">
        <v>52</v>
      </c>
      <c r="FM106" s="60">
        <v>52</v>
      </c>
      <c r="FN106" s="60">
        <v>52</v>
      </c>
      <c r="FO106" s="60">
        <v>52</v>
      </c>
      <c r="FP106" s="60">
        <v>52</v>
      </c>
      <c r="FQ106" s="60">
        <v>52</v>
      </c>
      <c r="FR106" s="60">
        <v>52</v>
      </c>
      <c r="FS106" s="60">
        <v>52</v>
      </c>
      <c r="FT106" s="60">
        <v>52</v>
      </c>
      <c r="FU106" s="60">
        <v>52</v>
      </c>
      <c r="FV106" s="60">
        <v>52</v>
      </c>
      <c r="FW106" s="60">
        <v>52</v>
      </c>
      <c r="FX106" s="60">
        <v>52</v>
      </c>
      <c r="FY106" s="60">
        <v>52</v>
      </c>
      <c r="FZ106" s="60">
        <v>52</v>
      </c>
      <c r="GA106" s="60">
        <v>52</v>
      </c>
      <c r="GB106" s="60">
        <v>52</v>
      </c>
      <c r="GC106" s="60">
        <v>52</v>
      </c>
      <c r="GD106" s="60">
        <v>52</v>
      </c>
      <c r="GE106" s="60">
        <v>52</v>
      </c>
      <c r="GF106" s="60">
        <v>52</v>
      </c>
      <c r="GG106" s="60">
        <v>52</v>
      </c>
      <c r="GH106" s="60">
        <v>52</v>
      </c>
      <c r="GI106" s="60">
        <v>52</v>
      </c>
      <c r="GJ106" s="60">
        <v>52</v>
      </c>
      <c r="GK106" s="60">
        <v>52</v>
      </c>
      <c r="GL106" s="60">
        <v>52</v>
      </c>
      <c r="GM106" s="60">
        <v>52</v>
      </c>
      <c r="GN106" s="60">
        <v>52</v>
      </c>
      <c r="GO106" s="60">
        <v>52</v>
      </c>
      <c r="GP106" s="60">
        <v>52</v>
      </c>
      <c r="GQ106" s="60">
        <v>52</v>
      </c>
      <c r="GR106" s="60">
        <v>52</v>
      </c>
      <c r="GS106" s="60">
        <v>52</v>
      </c>
      <c r="GT106" s="60">
        <v>52</v>
      </c>
      <c r="GU106" s="60">
        <v>52</v>
      </c>
      <c r="GV106" s="60">
        <v>52</v>
      </c>
      <c r="GW106" s="60">
        <v>52</v>
      </c>
      <c r="GX106" s="60">
        <v>52</v>
      </c>
      <c r="GY106" s="60">
        <v>52</v>
      </c>
      <c r="GZ106" s="60">
        <v>52</v>
      </c>
      <c r="HA106" s="60">
        <v>52</v>
      </c>
      <c r="HB106" s="60">
        <v>52</v>
      </c>
      <c r="HC106" s="60">
        <v>52</v>
      </c>
      <c r="HD106" s="60">
        <v>52</v>
      </c>
      <c r="HE106" s="60">
        <v>52</v>
      </c>
      <c r="HF106" s="60">
        <v>52</v>
      </c>
      <c r="HG106" s="60">
        <v>52</v>
      </c>
      <c r="HH106" s="60">
        <v>52</v>
      </c>
      <c r="HI106" s="60">
        <v>52</v>
      </c>
      <c r="HJ106" s="60">
        <v>52</v>
      </c>
      <c r="HK106" s="60">
        <v>52</v>
      </c>
      <c r="HL106" s="60">
        <v>52</v>
      </c>
      <c r="HM106" s="60">
        <v>52</v>
      </c>
      <c r="HN106" s="60">
        <v>52</v>
      </c>
      <c r="HO106" s="60">
        <v>52</v>
      </c>
      <c r="HP106" s="60">
        <v>52</v>
      </c>
      <c r="HQ106" s="60">
        <v>52</v>
      </c>
      <c r="HR106" s="60">
        <v>52</v>
      </c>
      <c r="HS106" s="60">
        <v>52</v>
      </c>
      <c r="HT106" s="60">
        <v>52</v>
      </c>
      <c r="HU106" s="60">
        <v>52</v>
      </c>
      <c r="HV106" s="60">
        <v>52</v>
      </c>
      <c r="HW106" s="60">
        <v>52</v>
      </c>
      <c r="HX106" s="60">
        <v>52</v>
      </c>
      <c r="HY106" s="60">
        <v>52</v>
      </c>
      <c r="HZ106" s="60">
        <v>52</v>
      </c>
      <c r="IA106" s="60">
        <v>52</v>
      </c>
      <c r="IB106" s="60">
        <v>52</v>
      </c>
      <c r="IC106" s="60">
        <v>52</v>
      </c>
      <c r="ID106" s="60">
        <v>52</v>
      </c>
      <c r="IE106" s="60">
        <v>52</v>
      </c>
      <c r="IF106" s="60">
        <v>52</v>
      </c>
      <c r="IG106" s="60">
        <v>52</v>
      </c>
      <c r="IH106" s="60">
        <v>52</v>
      </c>
      <c r="II106" s="60">
        <v>52</v>
      </c>
      <c r="IJ106" s="60">
        <v>52</v>
      </c>
      <c r="IK106" s="60">
        <v>52</v>
      </c>
      <c r="IL106" s="60">
        <v>52</v>
      </c>
      <c r="IM106" s="60">
        <v>52</v>
      </c>
      <c r="IN106" s="60">
        <v>52</v>
      </c>
      <c r="IO106" s="60">
        <v>52</v>
      </c>
      <c r="IP106" s="60">
        <v>52</v>
      </c>
      <c r="IQ106" s="60">
        <v>52</v>
      </c>
      <c r="IR106" s="60">
        <v>52</v>
      </c>
      <c r="IS106" s="60">
        <v>52</v>
      </c>
      <c r="IT106" s="60">
        <v>52</v>
      </c>
      <c r="IU106" s="60">
        <v>52</v>
      </c>
      <c r="IV106" s="60">
        <v>52</v>
      </c>
      <c r="IW106" s="60">
        <v>52</v>
      </c>
      <c r="IX106" s="60">
        <v>52</v>
      </c>
      <c r="IY106" s="60">
        <v>52</v>
      </c>
      <c r="IZ106" s="60">
        <v>52</v>
      </c>
      <c r="JA106" s="60">
        <v>52</v>
      </c>
      <c r="JB106" s="60">
        <v>52</v>
      </c>
      <c r="JC106" s="60">
        <v>52</v>
      </c>
      <c r="JD106" s="60">
        <v>52</v>
      </c>
      <c r="JE106" s="60">
        <v>52</v>
      </c>
      <c r="JF106" s="60">
        <v>52</v>
      </c>
      <c r="JG106" s="60">
        <v>52</v>
      </c>
      <c r="JH106" s="60">
        <v>52</v>
      </c>
      <c r="JI106" s="60">
        <v>52</v>
      </c>
      <c r="JJ106" s="60">
        <v>52</v>
      </c>
      <c r="JK106" s="60">
        <v>52</v>
      </c>
      <c r="JL106" s="60">
        <v>52</v>
      </c>
      <c r="JM106" s="60">
        <v>52</v>
      </c>
      <c r="JN106" s="60">
        <v>52</v>
      </c>
      <c r="JO106" s="60">
        <v>52</v>
      </c>
      <c r="JP106" s="60">
        <v>52</v>
      </c>
      <c r="JQ106" s="60">
        <v>52</v>
      </c>
      <c r="JR106" s="60">
        <v>52</v>
      </c>
      <c r="JS106" s="60">
        <v>52</v>
      </c>
      <c r="JT106" s="60">
        <v>52</v>
      </c>
      <c r="JU106" s="60">
        <v>52</v>
      </c>
      <c r="JV106" s="60">
        <v>52</v>
      </c>
      <c r="JW106" s="60">
        <v>52</v>
      </c>
      <c r="JX106" s="60">
        <v>52</v>
      </c>
      <c r="JY106" s="60">
        <v>52</v>
      </c>
      <c r="JZ106" s="60">
        <v>52</v>
      </c>
      <c r="KA106" s="60">
        <v>52</v>
      </c>
      <c r="KB106" s="60">
        <v>52</v>
      </c>
      <c r="KC106" s="60">
        <v>52</v>
      </c>
      <c r="KD106" s="60">
        <v>52</v>
      </c>
      <c r="KE106" s="60">
        <v>52</v>
      </c>
      <c r="KF106" s="60">
        <v>52</v>
      </c>
      <c r="KG106" s="60">
        <v>52</v>
      </c>
      <c r="KH106" s="60">
        <v>52</v>
      </c>
      <c r="KI106" s="60">
        <v>52</v>
      </c>
      <c r="KJ106" s="60">
        <v>52</v>
      </c>
      <c r="KK106" s="60">
        <v>52</v>
      </c>
      <c r="KL106" s="60">
        <v>52</v>
      </c>
      <c r="KM106" s="60">
        <v>52</v>
      </c>
      <c r="KN106" s="60">
        <v>52</v>
      </c>
      <c r="KO106" s="60">
        <v>52</v>
      </c>
      <c r="KP106" s="60">
        <v>52</v>
      </c>
      <c r="KQ106" s="60">
        <v>52</v>
      </c>
      <c r="KR106" s="60">
        <v>52</v>
      </c>
      <c r="KS106" s="60">
        <v>52</v>
      </c>
      <c r="KT106" s="60">
        <v>52</v>
      </c>
      <c r="KU106" s="60">
        <v>52</v>
      </c>
      <c r="KV106" s="60">
        <v>52</v>
      </c>
      <c r="KW106" s="60">
        <v>52</v>
      </c>
      <c r="KX106" s="60">
        <v>52</v>
      </c>
      <c r="KY106" s="60">
        <v>52</v>
      </c>
      <c r="KZ106" s="60">
        <v>52</v>
      </c>
      <c r="LA106" s="60">
        <v>52</v>
      </c>
      <c r="LB106" s="60">
        <v>52</v>
      </c>
      <c r="LC106" s="60">
        <v>52</v>
      </c>
      <c r="LD106" s="60">
        <v>52</v>
      </c>
      <c r="LE106" s="60">
        <v>52</v>
      </c>
      <c r="LF106" s="60">
        <v>52</v>
      </c>
      <c r="LG106" s="60">
        <v>52</v>
      </c>
      <c r="LH106" s="60">
        <v>52</v>
      </c>
      <c r="LI106" s="60">
        <v>52</v>
      </c>
      <c r="LJ106" s="60">
        <v>52</v>
      </c>
      <c r="LK106" s="60">
        <v>52</v>
      </c>
      <c r="LL106" s="60">
        <v>52</v>
      </c>
      <c r="LM106" s="60">
        <v>52</v>
      </c>
      <c r="LN106" s="60">
        <v>52</v>
      </c>
      <c r="LO106" s="60">
        <v>52</v>
      </c>
      <c r="LP106" s="60">
        <v>52</v>
      </c>
      <c r="LQ106" s="60">
        <v>52</v>
      </c>
      <c r="LR106" s="60">
        <v>52</v>
      </c>
      <c r="LS106" s="60">
        <v>52</v>
      </c>
      <c r="LT106" s="60">
        <v>52</v>
      </c>
      <c r="LU106" s="60">
        <v>52</v>
      </c>
      <c r="LV106" s="60">
        <v>52</v>
      </c>
      <c r="LW106" s="60">
        <v>52</v>
      </c>
      <c r="LX106" s="60">
        <v>52</v>
      </c>
      <c r="LY106" s="60">
        <v>52</v>
      </c>
      <c r="LZ106" s="60">
        <v>52</v>
      </c>
      <c r="MA106" s="60">
        <v>52</v>
      </c>
      <c r="MB106" s="60">
        <v>52</v>
      </c>
      <c r="MC106" s="60">
        <v>52</v>
      </c>
      <c r="MD106" s="60">
        <v>52</v>
      </c>
      <c r="ME106" s="60">
        <v>52</v>
      </c>
      <c r="MF106" s="60">
        <v>52</v>
      </c>
      <c r="MG106" s="60">
        <v>52</v>
      </c>
      <c r="MH106" s="60">
        <v>52</v>
      </c>
      <c r="MI106" s="60">
        <v>52</v>
      </c>
      <c r="MJ106" s="60">
        <v>52</v>
      </c>
      <c r="MK106" s="60">
        <v>52</v>
      </c>
      <c r="ML106" s="60"/>
      <c r="MM106" s="60"/>
      <c r="MN106" s="60"/>
    </row>
    <row r="107" spans="1:352" x14ac:dyDescent="0.2">
      <c r="A107" s="60" t="s">
        <v>50</v>
      </c>
      <c r="B107" s="60">
        <v>45</v>
      </c>
      <c r="C107" s="60">
        <v>45</v>
      </c>
      <c r="D107" s="60">
        <v>45</v>
      </c>
      <c r="E107" s="60">
        <v>45</v>
      </c>
      <c r="F107" s="60">
        <v>45</v>
      </c>
      <c r="G107" s="60">
        <v>45</v>
      </c>
      <c r="H107" s="60">
        <v>45</v>
      </c>
      <c r="I107" s="60">
        <v>45</v>
      </c>
      <c r="J107" s="60">
        <v>45</v>
      </c>
      <c r="K107" s="60">
        <v>45</v>
      </c>
      <c r="L107" s="60">
        <v>45</v>
      </c>
      <c r="M107" s="60">
        <v>45</v>
      </c>
      <c r="N107" s="60">
        <v>45</v>
      </c>
      <c r="O107" s="60">
        <v>45</v>
      </c>
      <c r="P107" s="60">
        <v>45</v>
      </c>
      <c r="Q107" s="60">
        <v>45</v>
      </c>
      <c r="R107" s="60">
        <v>45</v>
      </c>
      <c r="S107" s="60">
        <v>45</v>
      </c>
      <c r="T107" s="60">
        <v>45</v>
      </c>
      <c r="U107" s="60">
        <v>45</v>
      </c>
      <c r="V107" s="60">
        <v>45</v>
      </c>
      <c r="W107" s="60">
        <v>45</v>
      </c>
      <c r="X107" s="60">
        <v>45</v>
      </c>
      <c r="Y107" s="60">
        <v>45</v>
      </c>
      <c r="Z107" s="60">
        <v>45</v>
      </c>
      <c r="AA107" s="60">
        <v>45</v>
      </c>
      <c r="AB107" s="60">
        <v>45</v>
      </c>
      <c r="AC107" s="60">
        <v>45</v>
      </c>
      <c r="AD107" s="60">
        <v>45</v>
      </c>
      <c r="AE107" s="60">
        <v>45</v>
      </c>
      <c r="AF107" s="60">
        <v>45</v>
      </c>
      <c r="AG107" s="60">
        <v>45</v>
      </c>
      <c r="AH107" s="60">
        <v>45</v>
      </c>
      <c r="AI107" s="60">
        <v>45</v>
      </c>
      <c r="AJ107" s="60">
        <v>45</v>
      </c>
      <c r="AK107" s="60">
        <v>45</v>
      </c>
      <c r="AL107" s="60">
        <v>45</v>
      </c>
      <c r="AM107" s="60">
        <v>45</v>
      </c>
      <c r="AN107" s="60">
        <v>45</v>
      </c>
      <c r="AO107" s="60">
        <v>45</v>
      </c>
      <c r="AP107" s="60">
        <v>45</v>
      </c>
      <c r="AQ107" s="60">
        <v>45</v>
      </c>
      <c r="AR107" s="60">
        <v>45</v>
      </c>
      <c r="AS107" s="60">
        <v>45</v>
      </c>
      <c r="AT107" s="60">
        <v>45</v>
      </c>
      <c r="AU107" s="60">
        <v>45</v>
      </c>
      <c r="AV107" s="60">
        <v>45</v>
      </c>
      <c r="AW107" s="60">
        <v>45</v>
      </c>
      <c r="AX107" s="60">
        <v>45</v>
      </c>
      <c r="AY107" s="60">
        <v>45</v>
      </c>
      <c r="AZ107" s="60">
        <v>45</v>
      </c>
      <c r="BA107" s="60">
        <v>45</v>
      </c>
      <c r="BB107" s="60">
        <v>45</v>
      </c>
      <c r="BC107" s="60">
        <v>45</v>
      </c>
      <c r="BD107" s="60">
        <v>45</v>
      </c>
      <c r="BE107" s="60">
        <v>45</v>
      </c>
      <c r="BF107" s="60">
        <v>45</v>
      </c>
      <c r="BG107" s="60">
        <v>45</v>
      </c>
      <c r="BH107" s="60">
        <v>45</v>
      </c>
      <c r="BI107" s="60">
        <v>45</v>
      </c>
      <c r="BJ107" s="60">
        <v>45</v>
      </c>
      <c r="BK107" s="60">
        <v>45</v>
      </c>
      <c r="BL107" s="60">
        <v>45</v>
      </c>
      <c r="BM107" s="60">
        <v>45</v>
      </c>
      <c r="BN107" s="60">
        <v>45</v>
      </c>
      <c r="BO107" s="60">
        <v>45</v>
      </c>
      <c r="BP107" s="60">
        <v>45</v>
      </c>
      <c r="BQ107" s="60">
        <v>45</v>
      </c>
      <c r="BR107" s="60">
        <v>45</v>
      </c>
      <c r="BS107" s="60">
        <v>45</v>
      </c>
      <c r="BT107" s="60">
        <v>45</v>
      </c>
      <c r="BU107" s="60">
        <v>45</v>
      </c>
      <c r="BV107" s="60">
        <v>45</v>
      </c>
      <c r="BW107" s="60">
        <v>45</v>
      </c>
      <c r="BX107" s="60">
        <v>45</v>
      </c>
      <c r="BY107" s="60">
        <v>45</v>
      </c>
      <c r="BZ107" s="60">
        <v>45</v>
      </c>
      <c r="CA107" s="60">
        <v>45</v>
      </c>
      <c r="CB107" s="60">
        <v>45</v>
      </c>
      <c r="CC107" s="60">
        <v>45</v>
      </c>
      <c r="CD107" s="60">
        <v>45</v>
      </c>
      <c r="CE107" s="60">
        <v>45</v>
      </c>
      <c r="CF107" s="60">
        <v>45</v>
      </c>
      <c r="CG107" s="60">
        <v>45</v>
      </c>
      <c r="CH107" s="60">
        <v>45</v>
      </c>
      <c r="CI107" s="60">
        <v>45</v>
      </c>
      <c r="CJ107" s="60">
        <v>45</v>
      </c>
      <c r="CK107" s="60">
        <v>45</v>
      </c>
      <c r="CL107" s="60">
        <v>45</v>
      </c>
      <c r="CM107" s="60">
        <v>45</v>
      </c>
      <c r="CN107" s="60">
        <v>45</v>
      </c>
      <c r="CO107" s="60">
        <v>45</v>
      </c>
      <c r="CP107" s="60">
        <v>45</v>
      </c>
      <c r="CQ107" s="60">
        <v>45</v>
      </c>
      <c r="CR107" s="60">
        <v>45</v>
      </c>
      <c r="CS107" s="60">
        <v>45</v>
      </c>
      <c r="CT107" s="60">
        <v>45</v>
      </c>
      <c r="CU107" s="60">
        <v>45</v>
      </c>
      <c r="CV107" s="60">
        <v>45</v>
      </c>
      <c r="CW107" s="60">
        <v>45</v>
      </c>
      <c r="CX107" s="60">
        <v>45</v>
      </c>
      <c r="CY107" s="60">
        <v>45</v>
      </c>
      <c r="CZ107" s="60">
        <v>45</v>
      </c>
      <c r="DA107" s="60">
        <v>45</v>
      </c>
      <c r="DB107" s="60">
        <v>45</v>
      </c>
      <c r="DC107" s="60">
        <v>45</v>
      </c>
      <c r="DD107" s="60">
        <v>45</v>
      </c>
      <c r="DE107" s="60">
        <v>45</v>
      </c>
      <c r="DF107" s="60">
        <v>45</v>
      </c>
      <c r="DG107" s="60">
        <v>45</v>
      </c>
      <c r="DH107" s="60">
        <v>45</v>
      </c>
      <c r="DI107" s="60">
        <v>45</v>
      </c>
      <c r="DJ107" s="60">
        <v>45</v>
      </c>
      <c r="DK107" s="60">
        <v>45</v>
      </c>
      <c r="DL107" s="60">
        <v>45</v>
      </c>
      <c r="DM107" s="60">
        <v>45</v>
      </c>
      <c r="DN107" s="60">
        <v>45</v>
      </c>
      <c r="DO107" s="60">
        <v>45</v>
      </c>
      <c r="DP107" s="60">
        <v>45</v>
      </c>
      <c r="DQ107" s="60">
        <v>45</v>
      </c>
      <c r="DR107" s="60">
        <v>45</v>
      </c>
      <c r="DS107" s="60">
        <v>45</v>
      </c>
      <c r="DT107" s="60">
        <v>45</v>
      </c>
      <c r="DU107" s="60">
        <v>45</v>
      </c>
      <c r="DV107" s="60">
        <v>45</v>
      </c>
      <c r="DW107" s="60">
        <v>45</v>
      </c>
      <c r="DX107" s="60">
        <v>45</v>
      </c>
      <c r="DY107" s="60">
        <v>45</v>
      </c>
      <c r="DZ107" s="60">
        <v>45</v>
      </c>
      <c r="EA107" s="60">
        <v>45</v>
      </c>
      <c r="EB107" s="60">
        <v>45</v>
      </c>
      <c r="EC107" s="60">
        <v>45</v>
      </c>
      <c r="ED107" s="60">
        <v>45</v>
      </c>
      <c r="EE107" s="60">
        <v>45</v>
      </c>
      <c r="EF107" s="60">
        <v>45</v>
      </c>
      <c r="EG107" s="60">
        <v>45</v>
      </c>
      <c r="EH107" s="60">
        <v>45</v>
      </c>
      <c r="EI107" s="60">
        <v>45</v>
      </c>
      <c r="EJ107" s="60">
        <v>45</v>
      </c>
      <c r="EK107" s="60">
        <v>45</v>
      </c>
      <c r="EL107" s="60">
        <v>45</v>
      </c>
      <c r="EM107" s="60">
        <v>45</v>
      </c>
      <c r="EN107" s="60">
        <v>45</v>
      </c>
      <c r="EO107" s="60">
        <v>45</v>
      </c>
      <c r="EP107" s="60">
        <v>45</v>
      </c>
      <c r="EQ107" s="60">
        <v>45</v>
      </c>
      <c r="ER107" s="60">
        <v>45</v>
      </c>
      <c r="ES107" s="60">
        <v>45</v>
      </c>
      <c r="ET107" s="60">
        <v>45</v>
      </c>
      <c r="EU107" s="60">
        <v>45</v>
      </c>
      <c r="EV107" s="60">
        <v>45</v>
      </c>
      <c r="EW107" s="60">
        <v>45</v>
      </c>
      <c r="EX107" s="60">
        <v>45</v>
      </c>
      <c r="EY107" s="60">
        <v>45</v>
      </c>
      <c r="EZ107" s="60">
        <v>45</v>
      </c>
      <c r="FA107" s="60">
        <v>45</v>
      </c>
      <c r="FB107" s="60">
        <v>45</v>
      </c>
      <c r="FC107" s="60">
        <v>45</v>
      </c>
      <c r="FD107" s="60">
        <v>45</v>
      </c>
      <c r="FE107" s="60">
        <v>45</v>
      </c>
      <c r="FF107" s="60">
        <v>45</v>
      </c>
      <c r="FG107" s="60">
        <v>45</v>
      </c>
      <c r="FH107" s="60">
        <v>45</v>
      </c>
      <c r="FI107" s="60">
        <v>45</v>
      </c>
      <c r="FJ107" s="60">
        <v>45</v>
      </c>
      <c r="FK107" s="60">
        <v>45</v>
      </c>
      <c r="FL107" s="60">
        <v>45</v>
      </c>
      <c r="FM107" s="60">
        <v>45</v>
      </c>
      <c r="FN107" s="60">
        <v>45</v>
      </c>
      <c r="FO107" s="60">
        <v>45</v>
      </c>
      <c r="FP107" s="60">
        <v>45</v>
      </c>
      <c r="FQ107" s="60">
        <v>45</v>
      </c>
      <c r="FR107" s="60">
        <v>45</v>
      </c>
      <c r="FS107" s="60">
        <v>45</v>
      </c>
      <c r="FT107" s="60">
        <v>45</v>
      </c>
      <c r="FU107" s="60">
        <v>45</v>
      </c>
      <c r="FV107" s="60">
        <v>45</v>
      </c>
      <c r="FW107" s="60">
        <v>45</v>
      </c>
      <c r="FX107" s="60">
        <v>45</v>
      </c>
      <c r="FY107" s="60">
        <v>45</v>
      </c>
      <c r="FZ107" s="60">
        <v>45</v>
      </c>
      <c r="GA107" s="60">
        <v>45</v>
      </c>
      <c r="GB107" s="60">
        <v>45</v>
      </c>
      <c r="GC107" s="60">
        <v>45</v>
      </c>
      <c r="GD107" s="60">
        <v>45</v>
      </c>
      <c r="GE107" s="60">
        <v>45</v>
      </c>
      <c r="GF107" s="60">
        <v>45</v>
      </c>
      <c r="GG107" s="60">
        <v>45</v>
      </c>
      <c r="GH107" s="60">
        <v>45</v>
      </c>
      <c r="GI107" s="60">
        <v>45</v>
      </c>
      <c r="GJ107" s="60">
        <v>45</v>
      </c>
      <c r="GK107" s="60">
        <v>45</v>
      </c>
      <c r="GL107" s="60">
        <v>45</v>
      </c>
      <c r="GM107" s="60">
        <v>45</v>
      </c>
      <c r="GN107" s="60">
        <v>45</v>
      </c>
      <c r="GO107" s="60">
        <v>45</v>
      </c>
      <c r="GP107" s="60">
        <v>45</v>
      </c>
      <c r="GQ107" s="60">
        <v>45</v>
      </c>
      <c r="GR107" s="60">
        <v>45</v>
      </c>
      <c r="GS107" s="60">
        <v>45</v>
      </c>
      <c r="GT107" s="60">
        <v>45</v>
      </c>
      <c r="GU107" s="60">
        <v>45</v>
      </c>
      <c r="GV107" s="60">
        <v>45</v>
      </c>
      <c r="GW107" s="60">
        <v>45</v>
      </c>
      <c r="GX107" s="60">
        <v>45</v>
      </c>
      <c r="GY107" s="60">
        <v>45</v>
      </c>
      <c r="GZ107" s="60">
        <v>45</v>
      </c>
      <c r="HA107" s="60">
        <v>45</v>
      </c>
      <c r="HB107" s="60">
        <v>45</v>
      </c>
      <c r="HC107" s="60">
        <v>45</v>
      </c>
      <c r="HD107" s="60">
        <v>45</v>
      </c>
      <c r="HE107" s="60">
        <v>45</v>
      </c>
      <c r="HF107" s="60">
        <v>45</v>
      </c>
      <c r="HG107" s="60">
        <v>45</v>
      </c>
      <c r="HH107" s="60">
        <v>45</v>
      </c>
      <c r="HI107" s="60">
        <v>45</v>
      </c>
      <c r="HJ107" s="60">
        <v>45</v>
      </c>
      <c r="HK107" s="60">
        <v>45</v>
      </c>
      <c r="HL107" s="60">
        <v>45</v>
      </c>
      <c r="HM107" s="60">
        <v>45</v>
      </c>
      <c r="HN107" s="60">
        <v>45</v>
      </c>
      <c r="HO107" s="60">
        <v>45</v>
      </c>
      <c r="HP107" s="60">
        <v>45</v>
      </c>
      <c r="HQ107" s="60">
        <v>45</v>
      </c>
      <c r="HR107" s="60">
        <v>45</v>
      </c>
      <c r="HS107" s="60">
        <v>45</v>
      </c>
      <c r="HT107" s="60">
        <v>45</v>
      </c>
      <c r="HU107" s="60">
        <v>45</v>
      </c>
      <c r="HV107" s="60">
        <v>45</v>
      </c>
      <c r="HW107" s="60">
        <v>45</v>
      </c>
      <c r="HX107" s="60">
        <v>45</v>
      </c>
      <c r="HY107" s="60">
        <v>45</v>
      </c>
      <c r="HZ107" s="60">
        <v>45</v>
      </c>
      <c r="IA107" s="60">
        <v>45</v>
      </c>
      <c r="IB107" s="60">
        <v>45</v>
      </c>
      <c r="IC107" s="60">
        <v>45</v>
      </c>
      <c r="ID107" s="60">
        <v>45</v>
      </c>
      <c r="IE107" s="60">
        <v>45</v>
      </c>
      <c r="IF107" s="60">
        <v>45</v>
      </c>
      <c r="IG107" s="60">
        <v>45</v>
      </c>
      <c r="IH107" s="60">
        <v>45</v>
      </c>
      <c r="II107" s="60">
        <v>45</v>
      </c>
      <c r="IJ107" s="60">
        <v>45</v>
      </c>
      <c r="IK107" s="60">
        <v>45</v>
      </c>
      <c r="IL107" s="60">
        <v>45</v>
      </c>
      <c r="IM107" s="60">
        <v>45</v>
      </c>
      <c r="IN107" s="60">
        <v>45</v>
      </c>
      <c r="IO107" s="60">
        <v>45</v>
      </c>
      <c r="IP107" s="60">
        <v>45</v>
      </c>
      <c r="IQ107" s="60">
        <v>45</v>
      </c>
      <c r="IR107" s="60">
        <v>45</v>
      </c>
      <c r="IS107" s="60">
        <v>45</v>
      </c>
      <c r="IT107" s="60">
        <v>45</v>
      </c>
      <c r="IU107" s="60">
        <v>45</v>
      </c>
      <c r="IV107" s="60">
        <v>45</v>
      </c>
      <c r="IW107" s="60">
        <v>45</v>
      </c>
      <c r="IX107" s="60">
        <v>45</v>
      </c>
      <c r="IY107" s="60">
        <v>45</v>
      </c>
      <c r="IZ107" s="60">
        <v>45</v>
      </c>
      <c r="JA107" s="60">
        <v>45</v>
      </c>
      <c r="JB107" s="60">
        <v>45</v>
      </c>
      <c r="JC107" s="60">
        <v>45</v>
      </c>
      <c r="JD107" s="60">
        <v>45</v>
      </c>
      <c r="JE107" s="60">
        <v>45</v>
      </c>
      <c r="JF107" s="60">
        <v>45</v>
      </c>
      <c r="JG107" s="60">
        <v>45</v>
      </c>
      <c r="JH107" s="60">
        <v>45</v>
      </c>
      <c r="JI107" s="60">
        <v>45</v>
      </c>
      <c r="JJ107" s="60">
        <v>45</v>
      </c>
      <c r="JK107" s="60">
        <v>45</v>
      </c>
      <c r="JL107" s="60">
        <v>45</v>
      </c>
      <c r="JM107" s="60">
        <v>45</v>
      </c>
      <c r="JN107" s="60">
        <v>45</v>
      </c>
      <c r="JO107" s="60">
        <v>45</v>
      </c>
      <c r="JP107" s="60">
        <v>45</v>
      </c>
      <c r="JQ107" s="60">
        <v>45</v>
      </c>
      <c r="JR107" s="60">
        <v>45</v>
      </c>
      <c r="JS107" s="60">
        <v>45</v>
      </c>
      <c r="JT107" s="60">
        <v>45</v>
      </c>
      <c r="JU107" s="60">
        <v>45</v>
      </c>
      <c r="JV107" s="60">
        <v>45</v>
      </c>
      <c r="JW107" s="60">
        <v>45</v>
      </c>
      <c r="JX107" s="60">
        <v>45</v>
      </c>
      <c r="JY107" s="60">
        <v>45</v>
      </c>
      <c r="JZ107" s="60">
        <v>45</v>
      </c>
      <c r="KA107" s="60">
        <v>45</v>
      </c>
      <c r="KB107" s="60">
        <v>45</v>
      </c>
      <c r="KC107" s="60">
        <v>45</v>
      </c>
      <c r="KD107" s="60">
        <v>45</v>
      </c>
      <c r="KE107" s="60">
        <v>45</v>
      </c>
      <c r="KF107" s="60">
        <v>45</v>
      </c>
      <c r="KG107" s="60">
        <v>45</v>
      </c>
      <c r="KH107" s="60">
        <v>45</v>
      </c>
      <c r="KI107" s="60">
        <v>45</v>
      </c>
      <c r="KJ107" s="60">
        <v>45</v>
      </c>
      <c r="KK107" s="60">
        <v>45</v>
      </c>
      <c r="KL107" s="60">
        <v>45</v>
      </c>
      <c r="KM107" s="60">
        <v>45</v>
      </c>
      <c r="KN107" s="60">
        <v>45</v>
      </c>
      <c r="KO107" s="60">
        <v>45</v>
      </c>
      <c r="KP107" s="60">
        <v>45</v>
      </c>
      <c r="KQ107" s="60">
        <v>45</v>
      </c>
      <c r="KR107" s="60">
        <v>45</v>
      </c>
      <c r="KS107" s="60">
        <v>45</v>
      </c>
      <c r="KT107" s="60">
        <v>45</v>
      </c>
      <c r="KU107" s="60">
        <v>45</v>
      </c>
      <c r="KV107" s="60">
        <v>45</v>
      </c>
      <c r="KW107" s="60">
        <v>45</v>
      </c>
      <c r="KX107" s="60">
        <v>45</v>
      </c>
      <c r="KY107" s="60">
        <v>45</v>
      </c>
      <c r="KZ107" s="60">
        <v>45</v>
      </c>
      <c r="LA107" s="60">
        <v>45</v>
      </c>
      <c r="LB107" s="60">
        <v>45</v>
      </c>
      <c r="LC107" s="60">
        <v>45</v>
      </c>
      <c r="LD107" s="60">
        <v>45</v>
      </c>
      <c r="LE107" s="60">
        <v>45</v>
      </c>
      <c r="LF107" s="60">
        <v>45</v>
      </c>
      <c r="LG107" s="60">
        <v>45</v>
      </c>
      <c r="LH107" s="60">
        <v>45</v>
      </c>
      <c r="LI107" s="60">
        <v>45</v>
      </c>
      <c r="LJ107" s="60">
        <v>45</v>
      </c>
      <c r="LK107" s="60">
        <v>45</v>
      </c>
      <c r="LL107" s="60">
        <v>45</v>
      </c>
      <c r="LM107" s="60">
        <v>45</v>
      </c>
      <c r="LN107" s="60">
        <v>45</v>
      </c>
      <c r="LO107" s="60">
        <v>45</v>
      </c>
      <c r="LP107" s="60">
        <v>45</v>
      </c>
      <c r="LQ107" s="60">
        <v>45</v>
      </c>
      <c r="LR107" s="60">
        <v>45</v>
      </c>
      <c r="LS107" s="60">
        <v>45</v>
      </c>
      <c r="LT107" s="60">
        <v>45</v>
      </c>
      <c r="LU107" s="60">
        <v>45</v>
      </c>
      <c r="LV107" s="60">
        <v>45</v>
      </c>
      <c r="LW107" s="60">
        <v>45</v>
      </c>
      <c r="LX107" s="60">
        <v>45</v>
      </c>
      <c r="LY107" s="60">
        <v>45</v>
      </c>
      <c r="LZ107" s="60">
        <v>45</v>
      </c>
      <c r="MA107" s="60">
        <v>45</v>
      </c>
      <c r="MB107" s="60">
        <v>45</v>
      </c>
      <c r="MC107" s="60">
        <v>45</v>
      </c>
      <c r="MD107" s="60">
        <v>45</v>
      </c>
      <c r="ME107" s="60">
        <v>45</v>
      </c>
      <c r="MF107" s="60">
        <v>45</v>
      </c>
      <c r="MG107" s="60">
        <v>45</v>
      </c>
      <c r="MH107" s="60">
        <v>45</v>
      </c>
      <c r="MI107" s="60">
        <v>45</v>
      </c>
      <c r="MJ107" s="60">
        <v>45</v>
      </c>
      <c r="MK107" s="60">
        <v>45</v>
      </c>
      <c r="ML107" s="60"/>
      <c r="MM107" s="60"/>
      <c r="MN107" s="60"/>
    </row>
    <row r="108" spans="1:352" x14ac:dyDescent="0.2">
      <c r="A108" s="60" t="s">
        <v>51</v>
      </c>
      <c r="B108" s="60">
        <f t="shared" ref="B108:BA108" si="694">+B106-B107</f>
        <v>7</v>
      </c>
      <c r="C108" s="60">
        <f t="shared" si="694"/>
        <v>7</v>
      </c>
      <c r="D108" s="60">
        <f t="shared" si="694"/>
        <v>7</v>
      </c>
      <c r="E108" s="60">
        <f t="shared" si="694"/>
        <v>7</v>
      </c>
      <c r="F108" s="60">
        <f t="shared" si="694"/>
        <v>7</v>
      </c>
      <c r="G108" s="60">
        <f t="shared" si="694"/>
        <v>7</v>
      </c>
      <c r="H108" s="60">
        <f t="shared" si="694"/>
        <v>7</v>
      </c>
      <c r="I108" s="60">
        <f t="shared" si="694"/>
        <v>7</v>
      </c>
      <c r="J108" s="60">
        <f t="shared" si="694"/>
        <v>7</v>
      </c>
      <c r="K108" s="60">
        <f t="shared" si="694"/>
        <v>7</v>
      </c>
      <c r="L108" s="60">
        <f t="shared" si="694"/>
        <v>7</v>
      </c>
      <c r="M108" s="60">
        <f t="shared" si="694"/>
        <v>7</v>
      </c>
      <c r="N108" s="60">
        <f t="shared" si="694"/>
        <v>7</v>
      </c>
      <c r="O108" s="60">
        <f t="shared" si="694"/>
        <v>7</v>
      </c>
      <c r="P108" s="60">
        <f t="shared" si="694"/>
        <v>7</v>
      </c>
      <c r="Q108" s="60">
        <f t="shared" si="694"/>
        <v>7</v>
      </c>
      <c r="R108" s="60">
        <f t="shared" si="694"/>
        <v>7</v>
      </c>
      <c r="S108" s="60">
        <f t="shared" si="694"/>
        <v>7</v>
      </c>
      <c r="T108" s="60">
        <f t="shared" si="694"/>
        <v>7</v>
      </c>
      <c r="U108" s="60">
        <f t="shared" si="694"/>
        <v>7</v>
      </c>
      <c r="V108" s="60">
        <f t="shared" si="694"/>
        <v>7</v>
      </c>
      <c r="W108" s="60">
        <f t="shared" si="694"/>
        <v>7</v>
      </c>
      <c r="X108" s="60">
        <f t="shared" si="694"/>
        <v>7</v>
      </c>
      <c r="Y108" s="60">
        <f t="shared" si="694"/>
        <v>7</v>
      </c>
      <c r="Z108" s="60">
        <f t="shared" si="694"/>
        <v>7</v>
      </c>
      <c r="AA108" s="60">
        <f t="shared" si="694"/>
        <v>7</v>
      </c>
      <c r="AB108" s="60">
        <f t="shared" si="694"/>
        <v>7</v>
      </c>
      <c r="AC108" s="60">
        <f t="shared" si="694"/>
        <v>7</v>
      </c>
      <c r="AD108" s="60">
        <f t="shared" si="694"/>
        <v>7</v>
      </c>
      <c r="AE108" s="60">
        <f t="shared" si="694"/>
        <v>7</v>
      </c>
      <c r="AF108" s="60">
        <f t="shared" si="694"/>
        <v>7</v>
      </c>
      <c r="AG108" s="60">
        <f t="shared" si="694"/>
        <v>7</v>
      </c>
      <c r="AH108" s="60">
        <f t="shared" si="694"/>
        <v>7</v>
      </c>
      <c r="AI108" s="60">
        <f t="shared" si="694"/>
        <v>7</v>
      </c>
      <c r="AJ108" s="60">
        <f t="shared" si="694"/>
        <v>7</v>
      </c>
      <c r="AK108" s="60">
        <f t="shared" si="694"/>
        <v>7</v>
      </c>
      <c r="AL108" s="60">
        <f t="shared" si="694"/>
        <v>7</v>
      </c>
      <c r="AM108" s="60">
        <f t="shared" si="694"/>
        <v>7</v>
      </c>
      <c r="AN108" s="60">
        <f t="shared" si="694"/>
        <v>7</v>
      </c>
      <c r="AO108" s="60">
        <f t="shared" si="694"/>
        <v>7</v>
      </c>
      <c r="AP108" s="60">
        <f t="shared" si="694"/>
        <v>7</v>
      </c>
      <c r="AQ108" s="60">
        <f t="shared" si="694"/>
        <v>7</v>
      </c>
      <c r="AR108" s="60">
        <f t="shared" si="694"/>
        <v>7</v>
      </c>
      <c r="AS108" s="60">
        <f t="shared" si="694"/>
        <v>7</v>
      </c>
      <c r="AT108" s="60">
        <f t="shared" si="694"/>
        <v>7</v>
      </c>
      <c r="AU108" s="60">
        <f t="shared" si="694"/>
        <v>7</v>
      </c>
      <c r="AV108" s="60">
        <f t="shared" si="694"/>
        <v>7</v>
      </c>
      <c r="AW108" s="60">
        <f t="shared" si="694"/>
        <v>7</v>
      </c>
      <c r="AX108" s="60">
        <f t="shared" si="694"/>
        <v>7</v>
      </c>
      <c r="AY108" s="60">
        <f t="shared" si="694"/>
        <v>7</v>
      </c>
      <c r="AZ108" s="60">
        <f t="shared" si="694"/>
        <v>7</v>
      </c>
      <c r="BA108" s="60">
        <f t="shared" si="694"/>
        <v>7</v>
      </c>
      <c r="BB108" s="60">
        <f t="shared" ref="BB108:DM108" si="695">+BB106-BB107</f>
        <v>7</v>
      </c>
      <c r="BC108" s="60">
        <f t="shared" si="695"/>
        <v>7</v>
      </c>
      <c r="BD108" s="60">
        <f t="shared" si="695"/>
        <v>7</v>
      </c>
      <c r="BE108" s="60">
        <f t="shared" si="695"/>
        <v>7</v>
      </c>
      <c r="BF108" s="60">
        <f t="shared" si="695"/>
        <v>7</v>
      </c>
      <c r="BG108" s="60">
        <f t="shared" si="695"/>
        <v>7</v>
      </c>
      <c r="BH108" s="60">
        <f t="shared" si="695"/>
        <v>7</v>
      </c>
      <c r="BI108" s="60">
        <f t="shared" si="695"/>
        <v>7</v>
      </c>
      <c r="BJ108" s="60">
        <f t="shared" si="695"/>
        <v>7</v>
      </c>
      <c r="BK108" s="60">
        <f t="shared" si="695"/>
        <v>7</v>
      </c>
      <c r="BL108" s="60">
        <f t="shared" si="695"/>
        <v>7</v>
      </c>
      <c r="BM108" s="60">
        <f t="shared" si="695"/>
        <v>7</v>
      </c>
      <c r="BN108" s="60">
        <f t="shared" si="695"/>
        <v>7</v>
      </c>
      <c r="BO108" s="60">
        <f t="shared" si="695"/>
        <v>7</v>
      </c>
      <c r="BP108" s="60">
        <f t="shared" si="695"/>
        <v>7</v>
      </c>
      <c r="BQ108" s="60">
        <f t="shared" si="695"/>
        <v>7</v>
      </c>
      <c r="BR108" s="60">
        <f t="shared" si="695"/>
        <v>7</v>
      </c>
      <c r="BS108" s="60">
        <f t="shared" si="695"/>
        <v>7</v>
      </c>
      <c r="BT108" s="60">
        <f t="shared" si="695"/>
        <v>7</v>
      </c>
      <c r="BU108" s="60">
        <f t="shared" si="695"/>
        <v>7</v>
      </c>
      <c r="BV108" s="60">
        <f t="shared" si="695"/>
        <v>7</v>
      </c>
      <c r="BW108" s="60">
        <f t="shared" si="695"/>
        <v>7</v>
      </c>
      <c r="BX108" s="60">
        <f t="shared" si="695"/>
        <v>7</v>
      </c>
      <c r="BY108" s="60">
        <f t="shared" si="695"/>
        <v>7</v>
      </c>
      <c r="BZ108" s="60">
        <f t="shared" si="695"/>
        <v>7</v>
      </c>
      <c r="CA108" s="60">
        <f t="shared" si="695"/>
        <v>7</v>
      </c>
      <c r="CB108" s="60">
        <f t="shared" si="695"/>
        <v>7</v>
      </c>
      <c r="CC108" s="60">
        <f t="shared" si="695"/>
        <v>7</v>
      </c>
      <c r="CD108" s="60">
        <f t="shared" si="695"/>
        <v>7</v>
      </c>
      <c r="CE108" s="60">
        <f t="shared" si="695"/>
        <v>7</v>
      </c>
      <c r="CF108" s="60">
        <f t="shared" si="695"/>
        <v>7</v>
      </c>
      <c r="CG108" s="60">
        <f t="shared" si="695"/>
        <v>7</v>
      </c>
      <c r="CH108" s="60">
        <f t="shared" si="695"/>
        <v>7</v>
      </c>
      <c r="CI108" s="60">
        <f t="shared" si="695"/>
        <v>7</v>
      </c>
      <c r="CJ108" s="60">
        <f t="shared" si="695"/>
        <v>7</v>
      </c>
      <c r="CK108" s="60">
        <f t="shared" si="695"/>
        <v>7</v>
      </c>
      <c r="CL108" s="60">
        <f t="shared" si="695"/>
        <v>7</v>
      </c>
      <c r="CM108" s="60">
        <f t="shared" si="695"/>
        <v>7</v>
      </c>
      <c r="CN108" s="60">
        <f t="shared" si="695"/>
        <v>7</v>
      </c>
      <c r="CO108" s="60">
        <f t="shared" si="695"/>
        <v>7</v>
      </c>
      <c r="CP108" s="60">
        <f t="shared" si="695"/>
        <v>7</v>
      </c>
      <c r="CQ108" s="60">
        <f t="shared" si="695"/>
        <v>7</v>
      </c>
      <c r="CR108" s="60">
        <f t="shared" si="695"/>
        <v>7</v>
      </c>
      <c r="CS108" s="60">
        <f t="shared" si="695"/>
        <v>7</v>
      </c>
      <c r="CT108" s="60">
        <f t="shared" si="695"/>
        <v>7</v>
      </c>
      <c r="CU108" s="60">
        <f t="shared" si="695"/>
        <v>7</v>
      </c>
      <c r="CV108" s="60">
        <f t="shared" si="695"/>
        <v>7</v>
      </c>
      <c r="CW108" s="60">
        <f t="shared" si="695"/>
        <v>7</v>
      </c>
      <c r="CX108" s="60">
        <f t="shared" si="695"/>
        <v>7</v>
      </c>
      <c r="CY108" s="60">
        <f t="shared" si="695"/>
        <v>7</v>
      </c>
      <c r="CZ108" s="60">
        <f t="shared" si="695"/>
        <v>7</v>
      </c>
      <c r="DA108" s="60">
        <f t="shared" si="695"/>
        <v>7</v>
      </c>
      <c r="DB108" s="60">
        <f t="shared" si="695"/>
        <v>7</v>
      </c>
      <c r="DC108" s="60">
        <f t="shared" si="695"/>
        <v>7</v>
      </c>
      <c r="DD108" s="60">
        <f t="shared" si="695"/>
        <v>7</v>
      </c>
      <c r="DE108" s="60">
        <f t="shared" si="695"/>
        <v>7</v>
      </c>
      <c r="DF108" s="60">
        <f t="shared" si="695"/>
        <v>7</v>
      </c>
      <c r="DG108" s="60">
        <f t="shared" si="695"/>
        <v>7</v>
      </c>
      <c r="DH108" s="60">
        <f t="shared" si="695"/>
        <v>7</v>
      </c>
      <c r="DI108" s="60">
        <f t="shared" si="695"/>
        <v>7</v>
      </c>
      <c r="DJ108" s="60">
        <f t="shared" si="695"/>
        <v>7</v>
      </c>
      <c r="DK108" s="60">
        <f t="shared" si="695"/>
        <v>7</v>
      </c>
      <c r="DL108" s="60">
        <f t="shared" si="695"/>
        <v>7</v>
      </c>
      <c r="DM108" s="60">
        <f t="shared" si="695"/>
        <v>7</v>
      </c>
      <c r="DN108" s="60">
        <f t="shared" ref="DN108:FY108" si="696">+DN106-DN107</f>
        <v>7</v>
      </c>
      <c r="DO108" s="60">
        <f t="shared" si="696"/>
        <v>7</v>
      </c>
      <c r="DP108" s="60">
        <f t="shared" si="696"/>
        <v>7</v>
      </c>
      <c r="DQ108" s="60">
        <f t="shared" si="696"/>
        <v>7</v>
      </c>
      <c r="DR108" s="60">
        <f t="shared" si="696"/>
        <v>7</v>
      </c>
      <c r="DS108" s="60">
        <f t="shared" si="696"/>
        <v>7</v>
      </c>
      <c r="DT108" s="60">
        <f t="shared" si="696"/>
        <v>7</v>
      </c>
      <c r="DU108" s="60">
        <f t="shared" si="696"/>
        <v>7</v>
      </c>
      <c r="DV108" s="60">
        <f t="shared" si="696"/>
        <v>7</v>
      </c>
      <c r="DW108" s="60">
        <f t="shared" si="696"/>
        <v>7</v>
      </c>
      <c r="DX108" s="60">
        <f t="shared" si="696"/>
        <v>7</v>
      </c>
      <c r="DY108" s="60">
        <f t="shared" si="696"/>
        <v>7</v>
      </c>
      <c r="DZ108" s="60">
        <f t="shared" si="696"/>
        <v>7</v>
      </c>
      <c r="EA108" s="60">
        <f t="shared" si="696"/>
        <v>7</v>
      </c>
      <c r="EB108" s="60">
        <f t="shared" si="696"/>
        <v>7</v>
      </c>
      <c r="EC108" s="60">
        <f t="shared" si="696"/>
        <v>7</v>
      </c>
      <c r="ED108" s="60">
        <f t="shared" si="696"/>
        <v>7</v>
      </c>
      <c r="EE108" s="60">
        <f t="shared" si="696"/>
        <v>7</v>
      </c>
      <c r="EF108" s="60">
        <f t="shared" si="696"/>
        <v>7</v>
      </c>
      <c r="EG108" s="60">
        <f t="shared" si="696"/>
        <v>7</v>
      </c>
      <c r="EH108" s="60">
        <f t="shared" si="696"/>
        <v>7</v>
      </c>
      <c r="EI108" s="60">
        <f t="shared" si="696"/>
        <v>7</v>
      </c>
      <c r="EJ108" s="60">
        <f t="shared" si="696"/>
        <v>7</v>
      </c>
      <c r="EK108" s="60">
        <f t="shared" si="696"/>
        <v>7</v>
      </c>
      <c r="EL108" s="60">
        <f t="shared" si="696"/>
        <v>7</v>
      </c>
      <c r="EM108" s="60">
        <f t="shared" si="696"/>
        <v>7</v>
      </c>
      <c r="EN108" s="60">
        <f t="shared" si="696"/>
        <v>7</v>
      </c>
      <c r="EO108" s="60">
        <f t="shared" si="696"/>
        <v>7</v>
      </c>
      <c r="EP108" s="60">
        <f t="shared" si="696"/>
        <v>7</v>
      </c>
      <c r="EQ108" s="60">
        <f t="shared" si="696"/>
        <v>7</v>
      </c>
      <c r="ER108" s="60">
        <f t="shared" si="696"/>
        <v>7</v>
      </c>
      <c r="ES108" s="60">
        <f t="shared" si="696"/>
        <v>7</v>
      </c>
      <c r="ET108" s="60">
        <f t="shared" si="696"/>
        <v>7</v>
      </c>
      <c r="EU108" s="60">
        <f t="shared" si="696"/>
        <v>7</v>
      </c>
      <c r="EV108" s="60">
        <f t="shared" si="696"/>
        <v>7</v>
      </c>
      <c r="EW108" s="60">
        <f t="shared" si="696"/>
        <v>7</v>
      </c>
      <c r="EX108" s="60">
        <f t="shared" si="696"/>
        <v>7</v>
      </c>
      <c r="EY108" s="60">
        <f t="shared" si="696"/>
        <v>7</v>
      </c>
      <c r="EZ108" s="60">
        <f t="shared" si="696"/>
        <v>7</v>
      </c>
      <c r="FA108" s="60">
        <f t="shared" si="696"/>
        <v>7</v>
      </c>
      <c r="FB108" s="60">
        <f t="shared" si="696"/>
        <v>7</v>
      </c>
      <c r="FC108" s="60">
        <f t="shared" si="696"/>
        <v>7</v>
      </c>
      <c r="FD108" s="60">
        <f t="shared" si="696"/>
        <v>7</v>
      </c>
      <c r="FE108" s="60">
        <f t="shared" si="696"/>
        <v>7</v>
      </c>
      <c r="FF108" s="60">
        <f t="shared" si="696"/>
        <v>7</v>
      </c>
      <c r="FG108" s="60">
        <f t="shared" si="696"/>
        <v>7</v>
      </c>
      <c r="FH108" s="60">
        <f t="shared" si="696"/>
        <v>7</v>
      </c>
      <c r="FI108" s="60">
        <f t="shared" si="696"/>
        <v>7</v>
      </c>
      <c r="FJ108" s="60">
        <f t="shared" si="696"/>
        <v>7</v>
      </c>
      <c r="FK108" s="60">
        <f t="shared" si="696"/>
        <v>7</v>
      </c>
      <c r="FL108" s="60">
        <f t="shared" si="696"/>
        <v>7</v>
      </c>
      <c r="FM108" s="60">
        <f t="shared" si="696"/>
        <v>7</v>
      </c>
      <c r="FN108" s="60">
        <f t="shared" si="696"/>
        <v>7</v>
      </c>
      <c r="FO108" s="60">
        <f t="shared" si="696"/>
        <v>7</v>
      </c>
      <c r="FP108" s="60">
        <f t="shared" si="696"/>
        <v>7</v>
      </c>
      <c r="FQ108" s="60">
        <f t="shared" si="696"/>
        <v>7</v>
      </c>
      <c r="FR108" s="60">
        <f t="shared" si="696"/>
        <v>7</v>
      </c>
      <c r="FS108" s="60">
        <f t="shared" si="696"/>
        <v>7</v>
      </c>
      <c r="FT108" s="60">
        <f t="shared" si="696"/>
        <v>7</v>
      </c>
      <c r="FU108" s="60">
        <f t="shared" si="696"/>
        <v>7</v>
      </c>
      <c r="FV108" s="60">
        <f t="shared" si="696"/>
        <v>7</v>
      </c>
      <c r="FW108" s="60">
        <f t="shared" si="696"/>
        <v>7</v>
      </c>
      <c r="FX108" s="60">
        <f t="shared" si="696"/>
        <v>7</v>
      </c>
      <c r="FY108" s="60">
        <f t="shared" si="696"/>
        <v>7</v>
      </c>
      <c r="FZ108" s="60">
        <f t="shared" ref="FZ108:IK108" si="697">+FZ106-FZ107</f>
        <v>7</v>
      </c>
      <c r="GA108" s="60">
        <f t="shared" si="697"/>
        <v>7</v>
      </c>
      <c r="GB108" s="60">
        <f t="shared" si="697"/>
        <v>7</v>
      </c>
      <c r="GC108" s="60">
        <f t="shared" si="697"/>
        <v>7</v>
      </c>
      <c r="GD108" s="60">
        <f t="shared" si="697"/>
        <v>7</v>
      </c>
      <c r="GE108" s="60">
        <f t="shared" si="697"/>
        <v>7</v>
      </c>
      <c r="GF108" s="60">
        <f t="shared" si="697"/>
        <v>7</v>
      </c>
      <c r="GG108" s="60">
        <f t="shared" si="697"/>
        <v>7</v>
      </c>
      <c r="GH108" s="60">
        <f t="shared" si="697"/>
        <v>7</v>
      </c>
      <c r="GI108" s="60">
        <f t="shared" si="697"/>
        <v>7</v>
      </c>
      <c r="GJ108" s="60">
        <f t="shared" si="697"/>
        <v>7</v>
      </c>
      <c r="GK108" s="60">
        <f t="shared" si="697"/>
        <v>7</v>
      </c>
      <c r="GL108" s="60">
        <f t="shared" si="697"/>
        <v>7</v>
      </c>
      <c r="GM108" s="60">
        <f t="shared" si="697"/>
        <v>7</v>
      </c>
      <c r="GN108" s="60">
        <f t="shared" si="697"/>
        <v>7</v>
      </c>
      <c r="GO108" s="60">
        <f t="shared" si="697"/>
        <v>7</v>
      </c>
      <c r="GP108" s="60">
        <f t="shared" si="697"/>
        <v>7</v>
      </c>
      <c r="GQ108" s="60">
        <f t="shared" si="697"/>
        <v>7</v>
      </c>
      <c r="GR108" s="60">
        <f t="shared" si="697"/>
        <v>7</v>
      </c>
      <c r="GS108" s="60">
        <f t="shared" si="697"/>
        <v>7</v>
      </c>
      <c r="GT108" s="60">
        <f t="shared" si="697"/>
        <v>7</v>
      </c>
      <c r="GU108" s="60">
        <f t="shared" si="697"/>
        <v>7</v>
      </c>
      <c r="GV108" s="60">
        <f t="shared" si="697"/>
        <v>7</v>
      </c>
      <c r="GW108" s="60">
        <f t="shared" si="697"/>
        <v>7</v>
      </c>
      <c r="GX108" s="60">
        <f t="shared" si="697"/>
        <v>7</v>
      </c>
      <c r="GY108" s="60">
        <f t="shared" si="697"/>
        <v>7</v>
      </c>
      <c r="GZ108" s="60">
        <f t="shared" si="697"/>
        <v>7</v>
      </c>
      <c r="HA108" s="60">
        <f t="shared" si="697"/>
        <v>7</v>
      </c>
      <c r="HB108" s="60">
        <f t="shared" si="697"/>
        <v>7</v>
      </c>
      <c r="HC108" s="60">
        <f t="shared" si="697"/>
        <v>7</v>
      </c>
      <c r="HD108" s="60">
        <f t="shared" si="697"/>
        <v>7</v>
      </c>
      <c r="HE108" s="60">
        <f t="shared" si="697"/>
        <v>7</v>
      </c>
      <c r="HF108" s="60">
        <f t="shared" si="697"/>
        <v>7</v>
      </c>
      <c r="HG108" s="60">
        <f t="shared" si="697"/>
        <v>7</v>
      </c>
      <c r="HH108" s="60">
        <f t="shared" si="697"/>
        <v>7</v>
      </c>
      <c r="HI108" s="60">
        <f t="shared" si="697"/>
        <v>7</v>
      </c>
      <c r="HJ108" s="60">
        <f t="shared" si="697"/>
        <v>7</v>
      </c>
      <c r="HK108" s="60">
        <f t="shared" si="697"/>
        <v>7</v>
      </c>
      <c r="HL108" s="60">
        <f t="shared" si="697"/>
        <v>7</v>
      </c>
      <c r="HM108" s="60">
        <f t="shared" si="697"/>
        <v>7</v>
      </c>
      <c r="HN108" s="60">
        <f t="shared" si="697"/>
        <v>7</v>
      </c>
      <c r="HO108" s="60">
        <f t="shared" si="697"/>
        <v>7</v>
      </c>
      <c r="HP108" s="60">
        <f t="shared" si="697"/>
        <v>7</v>
      </c>
      <c r="HQ108" s="60">
        <f t="shared" si="697"/>
        <v>7</v>
      </c>
      <c r="HR108" s="60">
        <f t="shared" si="697"/>
        <v>7</v>
      </c>
      <c r="HS108" s="60">
        <f t="shared" si="697"/>
        <v>7</v>
      </c>
      <c r="HT108" s="60">
        <f t="shared" si="697"/>
        <v>7</v>
      </c>
      <c r="HU108" s="60">
        <f t="shared" si="697"/>
        <v>7</v>
      </c>
      <c r="HV108" s="60">
        <f t="shared" si="697"/>
        <v>7</v>
      </c>
      <c r="HW108" s="60">
        <f t="shared" si="697"/>
        <v>7</v>
      </c>
      <c r="HX108" s="60">
        <f t="shared" si="697"/>
        <v>7</v>
      </c>
      <c r="HY108" s="60">
        <f t="shared" si="697"/>
        <v>7</v>
      </c>
      <c r="HZ108" s="60">
        <f t="shared" si="697"/>
        <v>7</v>
      </c>
      <c r="IA108" s="60">
        <f t="shared" si="697"/>
        <v>7</v>
      </c>
      <c r="IB108" s="60">
        <f t="shared" si="697"/>
        <v>7</v>
      </c>
      <c r="IC108" s="60">
        <f t="shared" si="697"/>
        <v>7</v>
      </c>
      <c r="ID108" s="60">
        <f t="shared" si="697"/>
        <v>7</v>
      </c>
      <c r="IE108" s="60">
        <f t="shared" si="697"/>
        <v>7</v>
      </c>
      <c r="IF108" s="60">
        <f t="shared" si="697"/>
        <v>7</v>
      </c>
      <c r="IG108" s="60">
        <f t="shared" si="697"/>
        <v>7</v>
      </c>
      <c r="IH108" s="60">
        <f t="shared" si="697"/>
        <v>7</v>
      </c>
      <c r="II108" s="60">
        <f t="shared" si="697"/>
        <v>7</v>
      </c>
      <c r="IJ108" s="60">
        <f t="shared" si="697"/>
        <v>7</v>
      </c>
      <c r="IK108" s="60">
        <f t="shared" si="697"/>
        <v>7</v>
      </c>
      <c r="IL108" s="60">
        <f t="shared" ref="IL108:KW108" si="698">+IL106-IL107</f>
        <v>7</v>
      </c>
      <c r="IM108" s="60">
        <f t="shared" si="698"/>
        <v>7</v>
      </c>
      <c r="IN108" s="60">
        <f t="shared" si="698"/>
        <v>7</v>
      </c>
      <c r="IO108" s="60">
        <f t="shared" si="698"/>
        <v>7</v>
      </c>
      <c r="IP108" s="60">
        <f t="shared" si="698"/>
        <v>7</v>
      </c>
      <c r="IQ108" s="60">
        <f t="shared" si="698"/>
        <v>7</v>
      </c>
      <c r="IR108" s="60">
        <f t="shared" si="698"/>
        <v>7</v>
      </c>
      <c r="IS108" s="60">
        <f t="shared" si="698"/>
        <v>7</v>
      </c>
      <c r="IT108" s="60">
        <f t="shared" si="698"/>
        <v>7</v>
      </c>
      <c r="IU108" s="60">
        <f t="shared" si="698"/>
        <v>7</v>
      </c>
      <c r="IV108" s="60">
        <f t="shared" si="698"/>
        <v>7</v>
      </c>
      <c r="IW108" s="60">
        <f t="shared" si="698"/>
        <v>7</v>
      </c>
      <c r="IX108" s="60">
        <f t="shared" si="698"/>
        <v>7</v>
      </c>
      <c r="IY108" s="60">
        <f t="shared" si="698"/>
        <v>7</v>
      </c>
      <c r="IZ108" s="60">
        <f t="shared" si="698"/>
        <v>7</v>
      </c>
      <c r="JA108" s="60">
        <f t="shared" si="698"/>
        <v>7</v>
      </c>
      <c r="JB108" s="60">
        <f t="shared" si="698"/>
        <v>7</v>
      </c>
      <c r="JC108" s="60">
        <f t="shared" si="698"/>
        <v>7</v>
      </c>
      <c r="JD108" s="60">
        <f t="shared" si="698"/>
        <v>7</v>
      </c>
      <c r="JE108" s="60">
        <f t="shared" si="698"/>
        <v>7</v>
      </c>
      <c r="JF108" s="60">
        <f t="shared" si="698"/>
        <v>7</v>
      </c>
      <c r="JG108" s="60">
        <f t="shared" si="698"/>
        <v>7</v>
      </c>
      <c r="JH108" s="60">
        <f t="shared" si="698"/>
        <v>7</v>
      </c>
      <c r="JI108" s="60">
        <f t="shared" si="698"/>
        <v>7</v>
      </c>
      <c r="JJ108" s="60">
        <f t="shared" si="698"/>
        <v>7</v>
      </c>
      <c r="JK108" s="60">
        <f t="shared" si="698"/>
        <v>7</v>
      </c>
      <c r="JL108" s="60">
        <f t="shared" si="698"/>
        <v>7</v>
      </c>
      <c r="JM108" s="60">
        <f t="shared" si="698"/>
        <v>7</v>
      </c>
      <c r="JN108" s="60">
        <f t="shared" si="698"/>
        <v>7</v>
      </c>
      <c r="JO108" s="60">
        <f t="shared" si="698"/>
        <v>7</v>
      </c>
      <c r="JP108" s="60">
        <f t="shared" si="698"/>
        <v>7</v>
      </c>
      <c r="JQ108" s="60">
        <f t="shared" si="698"/>
        <v>7</v>
      </c>
      <c r="JR108" s="60">
        <f t="shared" si="698"/>
        <v>7</v>
      </c>
      <c r="JS108" s="60">
        <f t="shared" si="698"/>
        <v>7</v>
      </c>
      <c r="JT108" s="60">
        <f t="shared" si="698"/>
        <v>7</v>
      </c>
      <c r="JU108" s="60">
        <f t="shared" si="698"/>
        <v>7</v>
      </c>
      <c r="JV108" s="60">
        <f t="shared" si="698"/>
        <v>7</v>
      </c>
      <c r="JW108" s="60">
        <f t="shared" si="698"/>
        <v>7</v>
      </c>
      <c r="JX108" s="60">
        <f t="shared" si="698"/>
        <v>7</v>
      </c>
      <c r="JY108" s="60">
        <f t="shared" si="698"/>
        <v>7</v>
      </c>
      <c r="JZ108" s="60">
        <f t="shared" si="698"/>
        <v>7</v>
      </c>
      <c r="KA108" s="60">
        <f t="shared" si="698"/>
        <v>7</v>
      </c>
      <c r="KB108" s="60">
        <f t="shared" si="698"/>
        <v>7</v>
      </c>
      <c r="KC108" s="60">
        <f t="shared" si="698"/>
        <v>7</v>
      </c>
      <c r="KD108" s="60">
        <f t="shared" si="698"/>
        <v>7</v>
      </c>
      <c r="KE108" s="60">
        <f t="shared" si="698"/>
        <v>7</v>
      </c>
      <c r="KF108" s="60">
        <f t="shared" si="698"/>
        <v>7</v>
      </c>
      <c r="KG108" s="60">
        <f t="shared" si="698"/>
        <v>7</v>
      </c>
      <c r="KH108" s="60">
        <f t="shared" si="698"/>
        <v>7</v>
      </c>
      <c r="KI108" s="60">
        <f t="shared" si="698"/>
        <v>7</v>
      </c>
      <c r="KJ108" s="60">
        <f t="shared" si="698"/>
        <v>7</v>
      </c>
      <c r="KK108" s="60">
        <f t="shared" si="698"/>
        <v>7</v>
      </c>
      <c r="KL108" s="60">
        <f t="shared" si="698"/>
        <v>7</v>
      </c>
      <c r="KM108" s="60">
        <f t="shared" si="698"/>
        <v>7</v>
      </c>
      <c r="KN108" s="60">
        <f t="shared" si="698"/>
        <v>7</v>
      </c>
      <c r="KO108" s="60">
        <f t="shared" si="698"/>
        <v>7</v>
      </c>
      <c r="KP108" s="60">
        <f t="shared" si="698"/>
        <v>7</v>
      </c>
      <c r="KQ108" s="60">
        <f t="shared" si="698"/>
        <v>7</v>
      </c>
      <c r="KR108" s="60">
        <f t="shared" si="698"/>
        <v>7</v>
      </c>
      <c r="KS108" s="60">
        <f t="shared" si="698"/>
        <v>7</v>
      </c>
      <c r="KT108" s="60">
        <f t="shared" si="698"/>
        <v>7</v>
      </c>
      <c r="KU108" s="60">
        <f t="shared" si="698"/>
        <v>7</v>
      </c>
      <c r="KV108" s="60">
        <f t="shared" si="698"/>
        <v>7</v>
      </c>
      <c r="KW108" s="60">
        <f t="shared" si="698"/>
        <v>7</v>
      </c>
      <c r="KX108" s="60">
        <f t="shared" ref="KX108:MK108" si="699">+KX106-KX107</f>
        <v>7</v>
      </c>
      <c r="KY108" s="60">
        <f t="shared" si="699"/>
        <v>7</v>
      </c>
      <c r="KZ108" s="60">
        <f t="shared" si="699"/>
        <v>7</v>
      </c>
      <c r="LA108" s="60">
        <f t="shared" si="699"/>
        <v>7</v>
      </c>
      <c r="LB108" s="60">
        <f t="shared" si="699"/>
        <v>7</v>
      </c>
      <c r="LC108" s="60">
        <f t="shared" si="699"/>
        <v>7</v>
      </c>
      <c r="LD108" s="60">
        <f t="shared" si="699"/>
        <v>7</v>
      </c>
      <c r="LE108" s="60">
        <f t="shared" si="699"/>
        <v>7</v>
      </c>
      <c r="LF108" s="60">
        <f t="shared" si="699"/>
        <v>7</v>
      </c>
      <c r="LG108" s="60">
        <f t="shared" si="699"/>
        <v>7</v>
      </c>
      <c r="LH108" s="60">
        <f t="shared" si="699"/>
        <v>7</v>
      </c>
      <c r="LI108" s="60">
        <f t="shared" si="699"/>
        <v>7</v>
      </c>
      <c r="LJ108" s="60">
        <f t="shared" si="699"/>
        <v>7</v>
      </c>
      <c r="LK108" s="60">
        <f t="shared" si="699"/>
        <v>7</v>
      </c>
      <c r="LL108" s="60">
        <f t="shared" si="699"/>
        <v>7</v>
      </c>
      <c r="LM108" s="60">
        <f t="shared" si="699"/>
        <v>7</v>
      </c>
      <c r="LN108" s="60">
        <f t="shared" si="699"/>
        <v>7</v>
      </c>
      <c r="LO108" s="60">
        <f t="shared" si="699"/>
        <v>7</v>
      </c>
      <c r="LP108" s="60">
        <f t="shared" si="699"/>
        <v>7</v>
      </c>
      <c r="LQ108" s="60">
        <f t="shared" si="699"/>
        <v>7</v>
      </c>
      <c r="LR108" s="60">
        <f t="shared" si="699"/>
        <v>7</v>
      </c>
      <c r="LS108" s="60">
        <f t="shared" si="699"/>
        <v>7</v>
      </c>
      <c r="LT108" s="60">
        <f t="shared" si="699"/>
        <v>7</v>
      </c>
      <c r="LU108" s="60">
        <f t="shared" si="699"/>
        <v>7</v>
      </c>
      <c r="LV108" s="60">
        <f t="shared" si="699"/>
        <v>7</v>
      </c>
      <c r="LW108" s="60">
        <f t="shared" si="699"/>
        <v>7</v>
      </c>
      <c r="LX108" s="60">
        <f t="shared" si="699"/>
        <v>7</v>
      </c>
      <c r="LY108" s="60">
        <f t="shared" si="699"/>
        <v>7</v>
      </c>
      <c r="LZ108" s="60">
        <f t="shared" si="699"/>
        <v>7</v>
      </c>
      <c r="MA108" s="60">
        <f t="shared" si="699"/>
        <v>7</v>
      </c>
      <c r="MB108" s="60">
        <f t="shared" si="699"/>
        <v>7</v>
      </c>
      <c r="MC108" s="60">
        <f t="shared" si="699"/>
        <v>7</v>
      </c>
      <c r="MD108" s="60">
        <f t="shared" si="699"/>
        <v>7</v>
      </c>
      <c r="ME108" s="60">
        <f t="shared" si="699"/>
        <v>7</v>
      </c>
      <c r="MF108" s="60">
        <f t="shared" si="699"/>
        <v>7</v>
      </c>
      <c r="MG108" s="60">
        <f t="shared" si="699"/>
        <v>7</v>
      </c>
      <c r="MH108" s="60">
        <f t="shared" si="699"/>
        <v>7</v>
      </c>
      <c r="MI108" s="60">
        <f t="shared" si="699"/>
        <v>7</v>
      </c>
      <c r="MJ108" s="60">
        <f t="shared" si="699"/>
        <v>7</v>
      </c>
      <c r="MK108" s="60">
        <f t="shared" si="699"/>
        <v>7</v>
      </c>
      <c r="ML108" s="60"/>
      <c r="MM108" s="60"/>
      <c r="MN108" s="60"/>
    </row>
    <row r="109" spans="1:352" x14ac:dyDescent="0.2">
      <c r="A109" s="60" t="s">
        <v>52</v>
      </c>
      <c r="B109" s="71">
        <f t="shared" ref="B109:BA110" si="700">B94</f>
        <v>14.356597338957185</v>
      </c>
      <c r="C109" s="71">
        <f t="shared" si="700"/>
        <v>15.887832791353166</v>
      </c>
      <c r="D109" s="71">
        <f t="shared" si="700"/>
        <v>14.356597338957185</v>
      </c>
      <c r="E109" s="71">
        <f t="shared" si="700"/>
        <v>14.887410030823222</v>
      </c>
      <c r="F109" s="71">
        <f t="shared" si="700"/>
        <v>14.426228102065002</v>
      </c>
      <c r="G109" s="71">
        <f t="shared" si="700"/>
        <v>14.966493218237954</v>
      </c>
      <c r="H109" s="71">
        <f t="shared" si="700"/>
        <v>14.496537587719727</v>
      </c>
      <c r="I109" s="71">
        <f t="shared" si="700"/>
        <v>14.509394827265377</v>
      </c>
      <c r="J109" s="71">
        <f t="shared" si="700"/>
        <v>14.9996930700974</v>
      </c>
      <c r="K109" s="71">
        <f t="shared" si="700"/>
        <v>14.528723505987312</v>
      </c>
      <c r="L109" s="71">
        <f t="shared" si="700"/>
        <v>15.026359191110906</v>
      </c>
      <c r="M109" s="71">
        <f t="shared" si="700"/>
        <v>14.502963357927051</v>
      </c>
      <c r="N109" s="71">
        <f t="shared" si="700"/>
        <v>14.207003826036045</v>
      </c>
      <c r="O109" s="71">
        <f t="shared" si="700"/>
        <v>15.722219911067967</v>
      </c>
      <c r="P109" s="71">
        <f t="shared" si="700"/>
        <v>14.20071475838397</v>
      </c>
      <c r="Q109" s="71">
        <f t="shared" si="700"/>
        <v>14.726223216568505</v>
      </c>
      <c r="R109" s="71">
        <f t="shared" si="700"/>
        <v>14.263857109466157</v>
      </c>
      <c r="S109" s="71">
        <f t="shared" si="700"/>
        <v>14.805148932780574</v>
      </c>
      <c r="T109" s="71">
        <f t="shared" si="700"/>
        <v>14.333965433060495</v>
      </c>
      <c r="U109" s="71">
        <f t="shared" si="700"/>
        <v>14.34678651126538</v>
      </c>
      <c r="V109" s="71">
        <f t="shared" si="700"/>
        <v>14.831645843622237</v>
      </c>
      <c r="W109" s="71">
        <f t="shared" si="700"/>
        <v>14.366061190859556</v>
      </c>
      <c r="X109" s="71">
        <f t="shared" si="700"/>
        <v>14.851580851476569</v>
      </c>
      <c r="Y109" s="71">
        <f t="shared" si="700"/>
        <v>14.340373106477152</v>
      </c>
      <c r="Z109" s="71">
        <f t="shared" si="700"/>
        <v>14.083585311316464</v>
      </c>
      <c r="AA109" s="71">
        <f t="shared" si="700"/>
        <v>15.048149133204314</v>
      </c>
      <c r="AB109" s="71">
        <f t="shared" si="700"/>
        <v>14.077300802029843</v>
      </c>
      <c r="AC109" s="71">
        <f t="shared" si="700"/>
        <v>14.598658964290419</v>
      </c>
      <c r="AD109" s="71">
        <f t="shared" si="700"/>
        <v>14.140399416113345</v>
      </c>
      <c r="AE109" s="71">
        <f t="shared" si="700"/>
        <v>14.677535104574742</v>
      </c>
      <c r="AF109" s="71">
        <f t="shared" si="700"/>
        <v>14.21046445826526</v>
      </c>
      <c r="AG109" s="71">
        <f t="shared" si="700"/>
        <v>14.216868453063936</v>
      </c>
      <c r="AH109" s="71">
        <f t="shared" si="700"/>
        <v>14.704016899982184</v>
      </c>
      <c r="AI109" s="71">
        <f t="shared" si="700"/>
        <v>14.236115116132165</v>
      </c>
      <c r="AJ109" s="71">
        <f t="shared" si="700"/>
        <v>14.723941042123082</v>
      </c>
      <c r="AK109" s="71">
        <f t="shared" si="700"/>
        <v>14.21046445826526</v>
      </c>
      <c r="AL109" s="71">
        <f t="shared" si="700"/>
        <v>14.005306927118427</v>
      </c>
      <c r="AM109" s="71">
        <f t="shared" si="700"/>
        <v>15.505875526452543</v>
      </c>
      <c r="AN109" s="71">
        <f t="shared" si="700"/>
        <v>14.005306927118427</v>
      </c>
      <c r="AO109" s="71">
        <f t="shared" si="700"/>
        <v>14.517865768178583</v>
      </c>
      <c r="AP109" s="71">
        <f t="shared" si="700"/>
        <v>14.06859344734942</v>
      </c>
      <c r="AQ109" s="71">
        <f t="shared" si="700"/>
        <v>14.596910409384636</v>
      </c>
      <c r="AR109" s="71">
        <f t="shared" si="700"/>
        <v>14.132454516107247</v>
      </c>
      <c r="AS109" s="71">
        <f t="shared" si="700"/>
        <v>14.145296364827017</v>
      </c>
      <c r="AT109" s="71">
        <f t="shared" si="700"/>
        <v>14.623450246492609</v>
      </c>
      <c r="AU109" s="71">
        <f t="shared" si="700"/>
        <v>14.164602956771731</v>
      </c>
      <c r="AV109" s="71">
        <f t="shared" si="700"/>
        <v>14.643418544507847</v>
      </c>
      <c r="AW109" s="71">
        <f t="shared" si="700"/>
        <v>14.132454516107247</v>
      </c>
      <c r="AX109" s="71">
        <f t="shared" si="700"/>
        <v>13.930674328509108</v>
      </c>
      <c r="AY109" s="71">
        <f t="shared" si="700"/>
        <v>15.416255079090146</v>
      </c>
      <c r="AZ109" s="71">
        <f t="shared" si="700"/>
        <v>13.92435942627497</v>
      </c>
      <c r="BA109" s="71">
        <f t="shared" si="700"/>
        <v>14.434307165760801</v>
      </c>
      <c r="BB109" s="71">
        <f t="shared" ref="BB109:DM110" si="701">BB94</f>
        <v>13.987767256084965</v>
      </c>
      <c r="BC109" s="71">
        <f t="shared" si="701"/>
        <v>14.513507753775951</v>
      </c>
      <c r="BD109" s="71">
        <f t="shared" si="701"/>
        <v>14.058186221676239</v>
      </c>
      <c r="BE109" s="71">
        <f t="shared" si="701"/>
        <v>14.064623120129388</v>
      </c>
      <c r="BF109" s="71">
        <f t="shared" si="701"/>
        <v>14.546765104265813</v>
      </c>
      <c r="BG109" s="71">
        <f t="shared" si="701"/>
        <v>14.083969231711411</v>
      </c>
      <c r="BH109" s="71">
        <f t="shared" si="701"/>
        <v>14.560110760324772</v>
      </c>
      <c r="BI109" s="71">
        <f t="shared" si="701"/>
        <v>14.058186221676239</v>
      </c>
      <c r="BJ109" s="71">
        <f t="shared" si="701"/>
        <v>13.887098579572305</v>
      </c>
      <c r="BK109" s="71">
        <f t="shared" si="701"/>
        <v>15.367978242759746</v>
      </c>
      <c r="BL109" s="71">
        <f t="shared" si="701"/>
        <v>13.880754541847512</v>
      </c>
      <c r="BM109" s="71">
        <f t="shared" si="701"/>
        <v>14.396058726199454</v>
      </c>
      <c r="BN109" s="71">
        <f t="shared" si="701"/>
        <v>13.944456949107023</v>
      </c>
      <c r="BO109" s="71">
        <f t="shared" si="701"/>
        <v>14.469034139097239</v>
      </c>
      <c r="BP109" s="71">
        <f t="shared" si="701"/>
        <v>14.015208345066515</v>
      </c>
      <c r="BQ109" s="71">
        <f t="shared" si="701"/>
        <v>14.021675907754593</v>
      </c>
      <c r="BR109" s="71">
        <f t="shared" si="701"/>
        <v>14.502449922328413</v>
      </c>
      <c r="BS109" s="71">
        <f t="shared" si="701"/>
        <v>14.041114460306932</v>
      </c>
      <c r="BT109" s="71">
        <f t="shared" si="701"/>
        <v>14.522573580870034</v>
      </c>
      <c r="BU109" s="71">
        <f t="shared" si="701"/>
        <v>14.015208345066515</v>
      </c>
      <c r="BV109" s="71">
        <f t="shared" si="701"/>
        <v>13.845445926208212</v>
      </c>
      <c r="BW109" s="71">
        <f t="shared" si="701"/>
        <v>14.79349012954434</v>
      </c>
      <c r="BX109" s="71">
        <f t="shared" si="701"/>
        <v>13.839071411509222</v>
      </c>
      <c r="BY109" s="71">
        <f t="shared" si="701"/>
        <v>14.353240238443298</v>
      </c>
      <c r="BZ109" s="71">
        <f t="shared" si="701"/>
        <v>13.909515551040274</v>
      </c>
      <c r="CA109" s="71">
        <f t="shared" si="701"/>
        <v>14.433276894048001</v>
      </c>
      <c r="CB109" s="71">
        <f t="shared" si="701"/>
        <v>13.974180895303595</v>
      </c>
      <c r="CC109" s="71">
        <f t="shared" si="701"/>
        <v>13.980680514324666</v>
      </c>
      <c r="CD109" s="71">
        <f t="shared" si="701"/>
        <v>14.460154504651443</v>
      </c>
      <c r="CE109" s="71">
        <f t="shared" si="701"/>
        <v>14.000215699020975</v>
      </c>
      <c r="CF109" s="71">
        <f t="shared" si="701"/>
        <v>14.48037849696564</v>
      </c>
      <c r="CG109" s="71">
        <f t="shared" si="701"/>
        <v>13.974180895303595</v>
      </c>
      <c r="CH109" s="71">
        <f t="shared" si="701"/>
        <v>13.827636591010114</v>
      </c>
      <c r="CI109" s="71">
        <f t="shared" si="701"/>
        <v>15.309169082904054</v>
      </c>
      <c r="CJ109" s="71">
        <f t="shared" si="701"/>
        <v>13.821220054308949</v>
      </c>
      <c r="CK109" s="71">
        <f t="shared" si="701"/>
        <v>14.335143700172479</v>
      </c>
      <c r="CL109" s="71">
        <f t="shared" si="701"/>
        <v>13.892131164662214</v>
      </c>
      <c r="CM109" s="71">
        <f t="shared" si="701"/>
        <v>14.415715936426375</v>
      </c>
      <c r="CN109" s="71">
        <f t="shared" si="701"/>
        <v>13.957230186052383</v>
      </c>
      <c r="CO109" s="71">
        <f t="shared" si="701"/>
        <v>13.970323272530855</v>
      </c>
      <c r="CP109" s="71">
        <f t="shared" si="701"/>
        <v>14.442774999657585</v>
      </c>
      <c r="CQ109" s="71">
        <f t="shared" si="701"/>
        <v>13.990009026320237</v>
      </c>
      <c r="CR109" s="71">
        <f t="shared" si="701"/>
        <v>14.463136054638305</v>
      </c>
      <c r="CS109" s="71">
        <f t="shared" si="701"/>
        <v>13.957230186052383</v>
      </c>
      <c r="CT109" s="71">
        <f t="shared" si="701"/>
        <v>13.815869981310918</v>
      </c>
      <c r="CU109" s="71">
        <f t="shared" si="701"/>
        <v>15.288984000977399</v>
      </c>
      <c r="CV109" s="71">
        <f t="shared" si="701"/>
        <v>13.80940490410862</v>
      </c>
      <c r="CW109" s="71">
        <f t="shared" si="701"/>
        <v>14.316614189084252</v>
      </c>
      <c r="CX109" s="71">
        <f t="shared" si="701"/>
        <v>13.874329233700104</v>
      </c>
      <c r="CY109" s="71">
        <f t="shared" si="701"/>
        <v>14.397728150495494</v>
      </c>
      <c r="CZ109" s="71">
        <f t="shared" si="701"/>
        <v>13.939866924931563</v>
      </c>
      <c r="DA109" s="71">
        <f t="shared" si="701"/>
        <v>13.953048832189181</v>
      </c>
      <c r="DB109" s="71">
        <f t="shared" si="701"/>
        <v>14.424970777081107</v>
      </c>
      <c r="DC109" s="71">
        <f t="shared" si="701"/>
        <v>13.972868503825813</v>
      </c>
      <c r="DD109" s="71">
        <f t="shared" si="701"/>
        <v>14.445470498697043</v>
      </c>
      <c r="DE109" s="71">
        <f t="shared" si="701"/>
        <v>13.939866924931563</v>
      </c>
      <c r="DF109" s="71">
        <f t="shared" si="701"/>
        <v>13.804741046327168</v>
      </c>
      <c r="DG109" s="71">
        <f t="shared" si="701"/>
        <v>15.276611094881828</v>
      </c>
      <c r="DH109" s="71">
        <f t="shared" si="701"/>
        <v>13.798229376022295</v>
      </c>
      <c r="DI109" s="71">
        <f t="shared" si="701"/>
        <v>14.30540518365965</v>
      </c>
      <c r="DJ109" s="71">
        <f t="shared" si="701"/>
        <v>13.863623828041359</v>
      </c>
      <c r="DK109" s="71">
        <f t="shared" si="701"/>
        <v>14.387111448392595</v>
      </c>
      <c r="DL109" s="71">
        <f t="shared" si="701"/>
        <v>13.9362774069401</v>
      </c>
      <c r="DM109" s="71">
        <f t="shared" si="701"/>
        <v>13.942920055847125</v>
      </c>
      <c r="DN109" s="71">
        <f t="shared" ref="DN109:FY110" si="702">DN94</f>
        <v>14.414554674808223</v>
      </c>
      <c r="DO109" s="71">
        <f t="shared" si="702"/>
        <v>13.962886051153825</v>
      </c>
      <c r="DP109" s="71">
        <f t="shared" si="702"/>
        <v>14.435205899270699</v>
      </c>
      <c r="DQ109" s="71">
        <f t="shared" si="702"/>
        <v>13.9362774069401</v>
      </c>
      <c r="DR109" s="71">
        <f t="shared" si="702"/>
        <v>13.786625453817068</v>
      </c>
      <c r="DS109" s="71">
        <f t="shared" si="702"/>
        <v>14.730419397931163</v>
      </c>
      <c r="DT109" s="71">
        <f t="shared" si="702"/>
        <v>13.780069759354959</v>
      </c>
      <c r="DU109" s="71">
        <f t="shared" si="702"/>
        <v>14.293780235825425</v>
      </c>
      <c r="DV109" s="71">
        <f t="shared" si="702"/>
        <v>13.845908601970129</v>
      </c>
      <c r="DW109" s="71">
        <f t="shared" si="702"/>
        <v>14.36922725242527</v>
      </c>
      <c r="DX109" s="71">
        <f t="shared" si="702"/>
        <v>13.919061817446437</v>
      </c>
      <c r="DY109" s="71">
        <f t="shared" si="702"/>
        <v>13.925750458396674</v>
      </c>
      <c r="DZ109" s="71">
        <f t="shared" si="702"/>
        <v>14.40378527852538</v>
      </c>
      <c r="EA109" s="71">
        <f t="shared" si="702"/>
        <v>13.945855006700423</v>
      </c>
      <c r="EB109" s="71">
        <f t="shared" si="702"/>
        <v>14.424599997135964</v>
      </c>
      <c r="EC109" s="71">
        <f t="shared" si="702"/>
        <v>13.919061817446437</v>
      </c>
      <c r="ED109" s="71">
        <f t="shared" si="702"/>
        <v>13.773840479985738</v>
      </c>
      <c r="EE109" s="71">
        <f t="shared" si="702"/>
        <v>15.242298647854373</v>
      </c>
      <c r="EF109" s="71">
        <f t="shared" si="702"/>
        <v>13.767237488384595</v>
      </c>
      <c r="EG109" s="71">
        <f t="shared" si="702"/>
        <v>14.280914010649314</v>
      </c>
      <c r="EH109" s="71">
        <f t="shared" si="702"/>
        <v>13.833553661257351</v>
      </c>
      <c r="EI109" s="71">
        <f t="shared" si="702"/>
        <v>14.363862204322009</v>
      </c>
      <c r="EJ109" s="71">
        <f t="shared" si="702"/>
        <v>13.907243293351216</v>
      </c>
      <c r="EK109" s="71">
        <f t="shared" si="702"/>
        <v>13.913981298822803</v>
      </c>
      <c r="EL109" s="71">
        <f t="shared" si="702"/>
        <v>14.391726146522441</v>
      </c>
      <c r="EM109" s="71">
        <f t="shared" si="702"/>
        <v>13.934234546710464</v>
      </c>
      <c r="EN109" s="71">
        <f t="shared" si="702"/>
        <v>14.412695150135637</v>
      </c>
      <c r="EO109" s="71">
        <f t="shared" si="702"/>
        <v>13.907243293351216</v>
      </c>
      <c r="EP109" s="71">
        <f t="shared" si="702"/>
        <v>13.759337044625646</v>
      </c>
      <c r="EQ109" s="71">
        <f t="shared" si="702"/>
        <v>15.226188967355881</v>
      </c>
      <c r="ER109" s="71">
        <f t="shared" si="702"/>
        <v>13.752686809224667</v>
      </c>
      <c r="ES109" s="71">
        <f t="shared" si="702"/>
        <v>14.266271700741726</v>
      </c>
      <c r="ET109" s="71">
        <f t="shared" si="702"/>
        <v>13.826194853394478</v>
      </c>
      <c r="EU109" s="71">
        <f t="shared" si="702"/>
        <v>14.349822340277548</v>
      </c>
      <c r="EV109" s="71">
        <f t="shared" si="702"/>
        <v>13.893705570452068</v>
      </c>
      <c r="EW109" s="71">
        <f t="shared" si="702"/>
        <v>13.907286905320545</v>
      </c>
      <c r="EX109" s="71">
        <f t="shared" si="702"/>
        <v>14.377890452434571</v>
      </c>
      <c r="EY109" s="71">
        <f t="shared" si="702"/>
        <v>13.927708765680782</v>
      </c>
      <c r="EZ109" s="71">
        <f t="shared" si="702"/>
        <v>14.399013699916109</v>
      </c>
      <c r="FA109" s="71">
        <f t="shared" si="702"/>
        <v>13.893705570452068</v>
      </c>
      <c r="FB109" s="71">
        <f t="shared" si="702"/>
        <v>13.74749981192886</v>
      </c>
      <c r="FC109" s="71">
        <f t="shared" si="702"/>
        <v>15.21302523243155</v>
      </c>
      <c r="FD109" s="71">
        <f t="shared" si="702"/>
        <v>13.740796984131723</v>
      </c>
      <c r="FE109" s="71">
        <f t="shared" si="702"/>
        <v>14.247449658318315</v>
      </c>
      <c r="FF109" s="71">
        <f t="shared" si="702"/>
        <v>13.808120830207821</v>
      </c>
      <c r="FG109" s="71">
        <f t="shared" si="702"/>
        <v>14.331588140552478</v>
      </c>
      <c r="FH109" s="71">
        <f t="shared" si="702"/>
        <v>13.876107638825291</v>
      </c>
      <c r="FI109" s="71">
        <f t="shared" si="702"/>
        <v>13.889785418656562</v>
      </c>
      <c r="FJ109" s="71">
        <f t="shared" si="702"/>
        <v>14.359855572782363</v>
      </c>
      <c r="FK109" s="71">
        <f t="shared" si="702"/>
        <v>13.910352721843122</v>
      </c>
      <c r="FL109" s="71">
        <f t="shared" si="702"/>
        <v>14.381129432890191</v>
      </c>
      <c r="FM109" s="71">
        <f t="shared" si="702"/>
        <v>13.876107638825291</v>
      </c>
      <c r="FN109" s="71">
        <f t="shared" si="702"/>
        <v>13.721481870952523</v>
      </c>
      <c r="FO109" s="71">
        <f t="shared" si="702"/>
        <v>14.660579662174769</v>
      </c>
      <c r="FP109" s="71">
        <f t="shared" si="702"/>
        <v>13.714735813002203</v>
      </c>
      <c r="FQ109" s="71">
        <f t="shared" si="702"/>
        <v>14.220834598800213</v>
      </c>
      <c r="FR109" s="71">
        <f t="shared" si="702"/>
        <v>13.782496365437984</v>
      </c>
      <c r="FS109" s="71">
        <f t="shared" si="702"/>
        <v>14.305524432639222</v>
      </c>
      <c r="FT109" s="71">
        <f t="shared" si="702"/>
        <v>13.857810553227262</v>
      </c>
      <c r="FU109" s="71">
        <f t="shared" si="702"/>
        <v>13.86469813302509</v>
      </c>
      <c r="FV109" s="71">
        <f t="shared" si="702"/>
        <v>14.333978981485842</v>
      </c>
      <c r="FW109" s="71">
        <f t="shared" si="702"/>
        <v>13.885402012765795</v>
      </c>
      <c r="FX109" s="71">
        <f t="shared" si="702"/>
        <v>14.355394288729098</v>
      </c>
      <c r="FY109" s="71">
        <f t="shared" si="702"/>
        <v>13.857810553227262</v>
      </c>
      <c r="FZ109" s="71">
        <f t="shared" ref="FZ109:IK110" si="703">FZ94</f>
        <v>13.681861250217842</v>
      </c>
      <c r="GA109" s="71">
        <f t="shared" si="703"/>
        <v>15.140264903562828</v>
      </c>
      <c r="GB109" s="71">
        <f t="shared" si="703"/>
        <v>13.675077977411588</v>
      </c>
      <c r="GC109" s="71">
        <f t="shared" si="703"/>
        <v>14.18012604798697</v>
      </c>
      <c r="GD109" s="71">
        <f t="shared" si="703"/>
        <v>13.743214888111197</v>
      </c>
      <c r="GE109" s="71">
        <f t="shared" si="703"/>
        <v>14.265291970197103</v>
      </c>
      <c r="GF109" s="71">
        <f t="shared" si="703"/>
        <v>13.81895404831622</v>
      </c>
      <c r="GG109" s="71">
        <f t="shared" si="703"/>
        <v>13.825880842325398</v>
      </c>
      <c r="GH109" s="71">
        <f t="shared" si="703"/>
        <v>14.301080459836333</v>
      </c>
      <c r="GI109" s="71">
        <f t="shared" si="703"/>
        <v>13.846702952027696</v>
      </c>
      <c r="GJ109" s="71">
        <f t="shared" si="703"/>
        <v>14.32263987761498</v>
      </c>
      <c r="GK109" s="71">
        <f t="shared" si="703"/>
        <v>13.81895404831622</v>
      </c>
      <c r="GL109" s="71">
        <f t="shared" si="703"/>
        <v>13.656495552787341</v>
      </c>
      <c r="GM109" s="71">
        <f t="shared" si="703"/>
        <v>15.112131659119262</v>
      </c>
      <c r="GN109" s="71">
        <f t="shared" si="703"/>
        <v>13.649667305010947</v>
      </c>
      <c r="GO109" s="71">
        <f t="shared" si="703"/>
        <v>14.161301420861426</v>
      </c>
      <c r="GP109" s="71">
        <f t="shared" si="703"/>
        <v>13.718258598000952</v>
      </c>
      <c r="GQ109" s="71">
        <f t="shared" si="703"/>
        <v>14.247127490078766</v>
      </c>
      <c r="GR109" s="71">
        <f t="shared" si="703"/>
        <v>13.79450965640318</v>
      </c>
      <c r="GS109" s="71">
        <f t="shared" si="703"/>
        <v>13.801483624884678</v>
      </c>
      <c r="GT109" s="71">
        <f t="shared" si="703"/>
        <v>14.275967829127508</v>
      </c>
      <c r="GU109" s="71">
        <f t="shared" si="703"/>
        <v>13.822447903808554</v>
      </c>
      <c r="GV109" s="71">
        <f t="shared" si="703"/>
        <v>14.297674825319797</v>
      </c>
      <c r="GW109" s="71">
        <f t="shared" si="703"/>
        <v>13.79450965640318</v>
      </c>
      <c r="GX109" s="71">
        <f t="shared" si="703"/>
        <v>13.635348266982117</v>
      </c>
      <c r="GY109" s="71">
        <f t="shared" si="703"/>
        <v>15.088665590013601</v>
      </c>
      <c r="GZ109" s="71">
        <f t="shared" si="703"/>
        <v>13.628472145818737</v>
      </c>
      <c r="HA109" s="71">
        <f t="shared" si="703"/>
        <v>14.139798619745402</v>
      </c>
      <c r="HB109" s="71">
        <f t="shared" si="703"/>
        <v>13.704493035070259</v>
      </c>
      <c r="HC109" s="71">
        <f t="shared" si="703"/>
        <v>14.226236512479456</v>
      </c>
      <c r="HD109" s="71">
        <f t="shared" si="703"/>
        <v>13.77434264279233</v>
      </c>
      <c r="HE109" s="71">
        <f t="shared" si="703"/>
        <v>13.788398094468651</v>
      </c>
      <c r="HF109" s="71">
        <f t="shared" si="703"/>
        <v>14.255284468604989</v>
      </c>
      <c r="HG109" s="71">
        <f t="shared" si="703"/>
        <v>13.802482260040119</v>
      </c>
      <c r="HH109" s="71">
        <f t="shared" si="703"/>
        <v>14.277148401839044</v>
      </c>
      <c r="HI109" s="71">
        <f t="shared" si="703"/>
        <v>13.77434264279233</v>
      </c>
      <c r="HJ109" s="71">
        <f t="shared" si="703"/>
        <v>13.612499656066705</v>
      </c>
      <c r="HK109" s="71">
        <f t="shared" si="703"/>
        <v>14.551292735795444</v>
      </c>
      <c r="HL109" s="71">
        <f t="shared" si="703"/>
        <v>13.612499656066705</v>
      </c>
      <c r="HM109" s="71">
        <f t="shared" si="703"/>
        <v>14.116537564680003</v>
      </c>
      <c r="HN109" s="71">
        <f t="shared" si="703"/>
        <v>13.682128810317685</v>
      </c>
      <c r="HO109" s="71">
        <f t="shared" si="703"/>
        <v>14.203587128285429</v>
      </c>
      <c r="HP109" s="71">
        <f t="shared" si="703"/>
        <v>13.752473945589243</v>
      </c>
      <c r="HQ109" s="71">
        <f t="shared" si="703"/>
        <v>13.766629863186347</v>
      </c>
      <c r="HR109" s="71">
        <f t="shared" si="703"/>
        <v>14.232842714543484</v>
      </c>
      <c r="HS109" s="71">
        <f t="shared" si="703"/>
        <v>13.787918466067564</v>
      </c>
      <c r="HT109" s="71">
        <f t="shared" si="703"/>
        <v>14.254863616113173</v>
      </c>
      <c r="HU109" s="71">
        <f t="shared" si="703"/>
        <v>13.752473945589243</v>
      </c>
      <c r="HV109" s="71">
        <f t="shared" si="703"/>
        <v>13.604300514574241</v>
      </c>
      <c r="HW109" s="71">
        <f t="shared" si="703"/>
        <v>15.054172157490422</v>
      </c>
      <c r="HX109" s="71">
        <f t="shared" si="703"/>
        <v>13.597316787410703</v>
      </c>
      <c r="HY109" s="71">
        <f t="shared" si="703"/>
        <v>14.10123246021222</v>
      </c>
      <c r="HZ109" s="71">
        <f t="shared" si="703"/>
        <v>13.667478380740995</v>
      </c>
      <c r="IA109" s="71">
        <f t="shared" si="703"/>
        <v>14.188953968518359</v>
      </c>
      <c r="IB109" s="71">
        <f t="shared" si="703"/>
        <v>13.745497198690217</v>
      </c>
      <c r="IC109" s="71">
        <f t="shared" si="703"/>
        <v>13.752634009281438</v>
      </c>
      <c r="ID109" s="71">
        <f t="shared" si="703"/>
        <v>14.218437509232164</v>
      </c>
      <c r="IE109" s="71">
        <f t="shared" si="703"/>
        <v>13.774088976534605</v>
      </c>
      <c r="IF109" s="71">
        <f t="shared" si="703"/>
        <v>14.240630699933359</v>
      </c>
      <c r="IG109" s="71">
        <f t="shared" si="703"/>
        <v>13.745497198690217</v>
      </c>
      <c r="IH109" s="71">
        <f t="shared" si="703"/>
        <v>13.578135311210501</v>
      </c>
      <c r="II109" s="71">
        <f t="shared" si="703"/>
        <v>15.025150471068363</v>
      </c>
      <c r="IJ109" s="71">
        <f t="shared" si="703"/>
        <v>13.571103651287554</v>
      </c>
      <c r="IK109" s="71">
        <f t="shared" si="703"/>
        <v>14.0744947274727</v>
      </c>
      <c r="IL109" s="71">
        <f t="shared" ref="IL109:JE110" si="704">IL94</f>
        <v>13.641749687993892</v>
      </c>
      <c r="IM109" s="71">
        <f t="shared" si="704"/>
        <v>14.162828376389893</v>
      </c>
      <c r="IN109" s="71">
        <f t="shared" si="704"/>
        <v>13.72031473855302</v>
      </c>
      <c r="IO109" s="71">
        <f t="shared" si="704"/>
        <v>13.727501912329108</v>
      </c>
      <c r="IP109" s="71">
        <f t="shared" si="704"/>
        <v>14.199962168671986</v>
      </c>
      <c r="IQ109" s="71">
        <f t="shared" si="704"/>
        <v>13.749108683439806</v>
      </c>
      <c r="IR109" s="71">
        <f t="shared" si="704"/>
        <v>14.214870265436995</v>
      </c>
      <c r="IS109" s="71">
        <f t="shared" si="704"/>
        <v>13.72031473855302</v>
      </c>
      <c r="IT109" s="71">
        <f t="shared" si="704"/>
        <v>13.566789536501803</v>
      </c>
      <c r="IU109" s="71">
        <f t="shared" si="704"/>
        <v>15.012526494311958</v>
      </c>
      <c r="IV109" s="71">
        <f t="shared" si="704"/>
        <v>13.559701349701124</v>
      </c>
      <c r="IW109" s="71">
        <f t="shared" si="704"/>
        <v>14.070502271478951</v>
      </c>
      <c r="IX109" s="71">
        <f t="shared" si="704"/>
        <v>13.630918268554595</v>
      </c>
      <c r="IY109" s="71">
        <f t="shared" si="704"/>
        <v>14.152178010257986</v>
      </c>
      <c r="IZ109" s="71">
        <f t="shared" si="704"/>
        <v>13.71012592885787</v>
      </c>
      <c r="JA109" s="71">
        <f t="shared" si="704"/>
        <v>13.717372295627881</v>
      </c>
      <c r="JB109" s="71">
        <f t="shared" si="704"/>
        <v>14.189617634623747</v>
      </c>
      <c r="JC109" s="71">
        <f t="shared" si="704"/>
        <v>13.739157428971916</v>
      </c>
      <c r="JD109" s="71">
        <f t="shared" si="704"/>
        <v>14.212176645171638</v>
      </c>
      <c r="JE109" s="71">
        <f t="shared" si="704"/>
        <v>13.71012592885787</v>
      </c>
      <c r="JF109" s="71">
        <f t="shared" ref="JF109:LQ109" si="705">JF94</f>
        <v>13.553674758170107</v>
      </c>
      <c r="JG109" s="71">
        <f t="shared" si="705"/>
        <v>14.480773409670554</v>
      </c>
      <c r="JH109" s="71">
        <f t="shared" si="705"/>
        <v>13.546529963885357</v>
      </c>
      <c r="JI109" s="71">
        <f t="shared" si="705"/>
        <v>14.057363465435085</v>
      </c>
      <c r="JJ109" s="71">
        <f t="shared" si="705"/>
        <v>13.625539417545346</v>
      </c>
      <c r="JK109" s="71">
        <f t="shared" si="705"/>
        <v>14.147234728932805</v>
      </c>
      <c r="JL109" s="71">
        <f t="shared" si="705"/>
        <v>13.698170224675119</v>
      </c>
      <c r="JM109" s="71">
        <f t="shared" si="705"/>
        <v>13.712789403143288</v>
      </c>
      <c r="JN109" s="71">
        <f t="shared" si="705"/>
        <v>14.177447723548786</v>
      </c>
      <c r="JO109" s="71">
        <f t="shared" si="705"/>
        <v>13.727439819172288</v>
      </c>
      <c r="JP109" s="71">
        <f t="shared" si="705"/>
        <v>14.200192292089238</v>
      </c>
      <c r="JQ109" s="71">
        <f t="shared" si="705"/>
        <v>13.698170224675119</v>
      </c>
      <c r="JR109" s="71">
        <f t="shared" si="705"/>
        <v>13.533474006868969</v>
      </c>
      <c r="JS109" s="71">
        <f t="shared" si="705"/>
        <v>14.983489079033502</v>
      </c>
      <c r="JT109" s="71">
        <f t="shared" si="705"/>
        <v>13.533474006868969</v>
      </c>
      <c r="JU109" s="71">
        <f t="shared" si="705"/>
        <v>14.036882610863792</v>
      </c>
      <c r="JV109" s="71">
        <f t="shared" si="705"/>
        <v>13.605884247676189</v>
      </c>
      <c r="JW109" s="71">
        <f t="shared" si="705"/>
        <v>14.127443143837107</v>
      </c>
      <c r="JX109" s="71">
        <f t="shared" si="705"/>
        <v>13.679073512053144</v>
      </c>
      <c r="JY109" s="71">
        <f t="shared" si="705"/>
        <v>13.693805955254062</v>
      </c>
      <c r="JZ109" s="71">
        <f t="shared" si="705"/>
        <v>14.157890219578137</v>
      </c>
      <c r="KA109" s="71">
        <f t="shared" si="705"/>
        <v>13.715964217317582</v>
      </c>
      <c r="KB109" s="71">
        <f t="shared" si="705"/>
        <v>14.180811790359968</v>
      </c>
      <c r="KC109" s="71">
        <f t="shared" si="705"/>
        <v>13.679073512053144</v>
      </c>
      <c r="KD109" s="71">
        <f t="shared" si="705"/>
        <v>13.523182410994446</v>
      </c>
      <c r="KE109" s="71">
        <f t="shared" si="705"/>
        <v>14.964053944926359</v>
      </c>
      <c r="KF109" s="71">
        <f t="shared" si="705"/>
        <v>13.515919692191551</v>
      </c>
      <c r="KG109" s="71">
        <f t="shared" si="705"/>
        <v>14.019153934819059</v>
      </c>
      <c r="KH109" s="71">
        <f t="shared" si="705"/>
        <v>13.588899820119149</v>
      </c>
      <c r="KI109" s="71">
        <f t="shared" si="705"/>
        <v>14.110434372810285</v>
      </c>
      <c r="KJ109" s="71">
        <f t="shared" si="705"/>
        <v>13.670093681075864</v>
      </c>
      <c r="KK109" s="71">
        <f t="shared" si="705"/>
        <v>13.677523079815579</v>
      </c>
      <c r="KL109" s="71">
        <f t="shared" si="705"/>
        <v>14.141125910325913</v>
      </c>
      <c r="KM109" s="71">
        <f t="shared" si="705"/>
        <v>13.699859807763019</v>
      </c>
      <c r="KN109" s="71">
        <f t="shared" si="705"/>
        <v>14.164232325212065</v>
      </c>
      <c r="KO109" s="71">
        <f t="shared" si="705"/>
        <v>13.670093681075864</v>
      </c>
      <c r="KP109" s="71">
        <f t="shared" si="705"/>
        <v>13.496060700608185</v>
      </c>
      <c r="KQ109" s="71">
        <f t="shared" si="705"/>
        <v>14.933968522833259</v>
      </c>
      <c r="KR109" s="71">
        <f t="shared" si="705"/>
        <v>13.488745762559073</v>
      </c>
      <c r="KS109" s="71">
        <f t="shared" si="705"/>
        <v>13.991454731403087</v>
      </c>
      <c r="KT109" s="71">
        <f t="shared" si="705"/>
        <v>13.562253913853674</v>
      </c>
      <c r="KU109" s="71">
        <f t="shared" si="705"/>
        <v>14.083402955267729</v>
      </c>
      <c r="KV109" s="71">
        <f t="shared" si="705"/>
        <v>13.644043822325379</v>
      </c>
      <c r="KW109" s="71">
        <f t="shared" si="705"/>
        <v>13.651528212792918</v>
      </c>
      <c r="KX109" s="71">
        <f t="shared" si="705"/>
        <v>14.122072375792902</v>
      </c>
      <c r="KY109" s="71">
        <f t="shared" si="705"/>
        <v>13.674030731824995</v>
      </c>
      <c r="KZ109" s="71">
        <f t="shared" si="705"/>
        <v>14.137599668124725</v>
      </c>
      <c r="LA109" s="71">
        <f t="shared" si="705"/>
        <v>13.644043822325379</v>
      </c>
      <c r="LB109" s="71">
        <f t="shared" si="705"/>
        <v>13.487713940083067</v>
      </c>
      <c r="LC109" s="71">
        <f t="shared" si="705"/>
        <v>14.410013853929012</v>
      </c>
      <c r="LD109" s="71">
        <f t="shared" si="705"/>
        <v>13.4803355407723</v>
      </c>
      <c r="LE109" s="71">
        <f t="shared" si="705"/>
        <v>13.990909421693859</v>
      </c>
      <c r="LF109" s="71">
        <f t="shared" si="705"/>
        <v>13.554484801172588</v>
      </c>
      <c r="LG109" s="71">
        <f t="shared" si="705"/>
        <v>14.075984050570936</v>
      </c>
      <c r="LH109" s="71">
        <f t="shared" si="705"/>
        <v>13.636996883526155</v>
      </c>
      <c r="LI109" s="71">
        <f t="shared" si="705"/>
        <v>13.64454782310729</v>
      </c>
      <c r="LJ109" s="71">
        <f t="shared" si="705"/>
        <v>14.114997310134603</v>
      </c>
      <c r="LK109" s="71">
        <f t="shared" si="705"/>
        <v>13.667250897688167</v>
      </c>
      <c r="LL109" s="71">
        <f t="shared" si="705"/>
        <v>14.138509243466309</v>
      </c>
      <c r="LM109" s="71">
        <f t="shared" si="705"/>
        <v>13.636996883526155</v>
      </c>
      <c r="LN109" s="71">
        <f t="shared" si="705"/>
        <v>13.471190963705121</v>
      </c>
      <c r="LO109" s="71">
        <f t="shared" si="705"/>
        <v>14.906297329287181</v>
      </c>
      <c r="LP109" s="71">
        <f t="shared" si="705"/>
        <v>13.463752426452936</v>
      </c>
      <c r="LQ109" s="71">
        <f t="shared" si="705"/>
        <v>13.974274819254841</v>
      </c>
      <c r="LR109" s="71">
        <f t="shared" ref="LR109:MK109" si="706">LR94</f>
        <v>13.546030913503483</v>
      </c>
      <c r="LS109" s="71">
        <f t="shared" si="706"/>
        <v>14.067904801293398</v>
      </c>
      <c r="LT109" s="71">
        <f t="shared" si="706"/>
        <v>13.621707063858251</v>
      </c>
      <c r="LU109" s="71">
        <f t="shared" si="706"/>
        <v>13.636943872654513</v>
      </c>
      <c r="LV109" s="71">
        <f t="shared" si="706"/>
        <v>14.099394235655556</v>
      </c>
      <c r="LW109" s="71">
        <f t="shared" si="706"/>
        <v>13.65221480644248</v>
      </c>
      <c r="LX109" s="71">
        <f t="shared" si="706"/>
        <v>14.12310397932538</v>
      </c>
      <c r="LY109" s="71">
        <f t="shared" si="706"/>
        <v>13.621707063858251</v>
      </c>
      <c r="LZ109" s="71">
        <f t="shared" si="706"/>
        <v>13.453851096286023</v>
      </c>
      <c r="MA109" s="71">
        <f t="shared" si="706"/>
        <v>14.895335142316668</v>
      </c>
      <c r="MB109" s="71">
        <f t="shared" si="706"/>
        <v>13.453851096286023</v>
      </c>
      <c r="MC109" s="71">
        <f t="shared" si="706"/>
        <v>13.956801147533893</v>
      </c>
      <c r="MD109" s="71">
        <f t="shared" si="706"/>
        <v>13.529307355939899</v>
      </c>
      <c r="ME109" s="71">
        <f t="shared" si="706"/>
        <v>14.05121017446197</v>
      </c>
      <c r="MF109" s="71">
        <f t="shared" si="706"/>
        <v>13.605614786035442</v>
      </c>
      <c r="MG109" s="71">
        <f t="shared" si="706"/>
        <v>13.620979681333054</v>
      </c>
      <c r="MH109" s="71">
        <f t="shared" si="706"/>
        <v>14.082964321748888</v>
      </c>
      <c r="MI109" s="71">
        <f t="shared" si="706"/>
        <v>13.644092203416765</v>
      </c>
      <c r="MJ109" s="71">
        <f t="shared" si="706"/>
        <v>14.106874278152537</v>
      </c>
      <c r="MK109" s="71">
        <f t="shared" si="706"/>
        <v>13.605614786035442</v>
      </c>
      <c r="ML109" s="71"/>
      <c r="MM109" s="71"/>
      <c r="MN109" s="71"/>
    </row>
    <row r="110" spans="1:352" x14ac:dyDescent="0.2">
      <c r="A110" s="60" t="s">
        <v>53</v>
      </c>
      <c r="B110" s="71">
        <f t="shared" si="700"/>
        <v>1.0766849012710438</v>
      </c>
      <c r="C110" s="71">
        <f t="shared" si="700"/>
        <v>1.078616799683042</v>
      </c>
      <c r="D110" s="71">
        <f t="shared" si="700"/>
        <v>0.98876230497885897</v>
      </c>
      <c r="E110" s="71">
        <f t="shared" si="700"/>
        <v>0.88747126742333615</v>
      </c>
      <c r="F110" s="71">
        <f t="shared" si="700"/>
        <v>0.55277762635547323</v>
      </c>
      <c r="G110" s="71">
        <f t="shared" si="700"/>
        <v>0.44559789892392299</v>
      </c>
      <c r="H110" s="71">
        <f t="shared" si="700"/>
        <v>0</v>
      </c>
      <c r="I110" s="71">
        <f t="shared" si="700"/>
        <v>2.1226028037911817</v>
      </c>
      <c r="J110" s="71">
        <f t="shared" si="700"/>
        <v>1.7248578114295199</v>
      </c>
      <c r="K110" s="71">
        <f t="shared" si="700"/>
        <v>0.61915640236828806</v>
      </c>
      <c r="L110" s="71">
        <f t="shared" si="700"/>
        <v>1.1666038814404081</v>
      </c>
      <c r="M110" s="71">
        <f t="shared" si="700"/>
        <v>1.2802577357231384</v>
      </c>
      <c r="N110" s="71">
        <f t="shared" si="700"/>
        <v>1.0840281346617082</v>
      </c>
      <c r="O110" s="71">
        <f t="shared" si="700"/>
        <v>1.0886477371571848</v>
      </c>
      <c r="P110" s="71">
        <f t="shared" si="700"/>
        <v>0.99485395369759511</v>
      </c>
      <c r="Q110" s="71">
        <f t="shared" si="700"/>
        <v>0.89992136605035045</v>
      </c>
      <c r="R110" s="71">
        <f t="shared" si="700"/>
        <v>0.55690893956185195</v>
      </c>
      <c r="S110" s="71">
        <f t="shared" si="700"/>
        <v>0.4449743921393986</v>
      </c>
      <c r="T110" s="71">
        <f t="shared" si="700"/>
        <v>0</v>
      </c>
      <c r="U110" s="71">
        <f t="shared" si="700"/>
        <v>2.1729752301326908</v>
      </c>
      <c r="V110" s="71">
        <f t="shared" si="700"/>
        <v>1.7470938389442245</v>
      </c>
      <c r="W110" s="71">
        <f t="shared" si="700"/>
        <v>0.61203788266228132</v>
      </c>
      <c r="X110" s="71">
        <f t="shared" si="700"/>
        <v>1.1407305489666864</v>
      </c>
      <c r="Y110" s="71">
        <f t="shared" si="700"/>
        <v>1.2483486392873229</v>
      </c>
      <c r="Z110" s="71">
        <f t="shared" si="700"/>
        <v>1.0639590120090043</v>
      </c>
      <c r="AA110" s="71">
        <f t="shared" si="700"/>
        <v>1.060530432534833</v>
      </c>
      <c r="AB110" s="71">
        <f t="shared" si="700"/>
        <v>1.0122472107341092</v>
      </c>
      <c r="AC110" s="71">
        <f t="shared" si="700"/>
        <v>0.88886451767732921</v>
      </c>
      <c r="AD110" s="71">
        <f t="shared" si="700"/>
        <v>0.54487659641160624</v>
      </c>
      <c r="AE110" s="71">
        <f t="shared" si="700"/>
        <v>0.44890681931414461</v>
      </c>
      <c r="AF110" s="71">
        <f t="shared" si="700"/>
        <v>0</v>
      </c>
      <c r="AG110" s="71">
        <f t="shared" si="700"/>
        <v>2.3793370791659516</v>
      </c>
      <c r="AH110" s="71">
        <f t="shared" si="700"/>
        <v>1.7602229555795701</v>
      </c>
      <c r="AI110" s="71">
        <f t="shared" si="700"/>
        <v>0.61708959553071818</v>
      </c>
      <c r="AJ110" s="71">
        <f t="shared" si="700"/>
        <v>1.1301219334980945</v>
      </c>
      <c r="AK110" s="71">
        <f t="shared" si="700"/>
        <v>1.2012683197324139</v>
      </c>
      <c r="AL110" s="71">
        <f t="shared" si="700"/>
        <v>1.0518923946478336</v>
      </c>
      <c r="AM110" s="71">
        <f t="shared" si="700"/>
        <v>1.0591599682080663</v>
      </c>
      <c r="AN110" s="71">
        <f t="shared" si="700"/>
        <v>0.97221405665030902</v>
      </c>
      <c r="AO110" s="71">
        <f t="shared" si="700"/>
        <v>0.87902852380495744</v>
      </c>
      <c r="AP110" s="71">
        <f t="shared" si="700"/>
        <v>0.54220136471174418</v>
      </c>
      <c r="AQ110" s="71">
        <f t="shared" si="700"/>
        <v>0.44594833869649059</v>
      </c>
      <c r="AR110" s="71">
        <f t="shared" si="700"/>
        <v>0</v>
      </c>
      <c r="AS110" s="71">
        <f t="shared" si="700"/>
        <v>2.4997294356705413</v>
      </c>
      <c r="AT110" s="71">
        <f t="shared" si="700"/>
        <v>1.7695820721358086</v>
      </c>
      <c r="AU110" s="71">
        <f t="shared" si="700"/>
        <v>0.61702315564347088</v>
      </c>
      <c r="AV110" s="71">
        <f t="shared" si="700"/>
        <v>1.1228973132513909</v>
      </c>
      <c r="AW110" s="71">
        <f t="shared" si="700"/>
        <v>1.2055423527413951</v>
      </c>
      <c r="AX110" s="71">
        <f t="shared" si="700"/>
        <v>1.0510551699190169</v>
      </c>
      <c r="AY110" s="71">
        <f t="shared" si="700"/>
        <v>1.0650929269993519</v>
      </c>
      <c r="AZ110" s="71">
        <f t="shared" si="700"/>
        <v>0.97093290551721323</v>
      </c>
      <c r="BA110" s="71">
        <f t="shared" si="700"/>
        <v>0.88052952276482399</v>
      </c>
      <c r="BB110" s="71">
        <f t="shared" si="701"/>
        <v>0.5420094422648869</v>
      </c>
      <c r="BC110" s="71">
        <f t="shared" si="701"/>
        <v>0.4516423256278414</v>
      </c>
      <c r="BD110" s="71">
        <f t="shared" si="701"/>
        <v>0</v>
      </c>
      <c r="BE110" s="71">
        <f t="shared" si="701"/>
        <v>2.896620808072099</v>
      </c>
      <c r="BF110" s="71">
        <f t="shared" si="701"/>
        <v>1.7808793978822755</v>
      </c>
      <c r="BG110" s="71">
        <f t="shared" si="701"/>
        <v>0.61911356055720823</v>
      </c>
      <c r="BH110" s="71">
        <f t="shared" si="701"/>
        <v>1.1231025171571798</v>
      </c>
      <c r="BI110" s="71">
        <f t="shared" si="701"/>
        <v>1.204422851253099</v>
      </c>
      <c r="BJ110" s="71">
        <f t="shared" si="701"/>
        <v>1.0453397905229089</v>
      </c>
      <c r="BK110" s="71">
        <f t="shared" si="701"/>
        <v>1.0643266407087564</v>
      </c>
      <c r="BL110" s="71">
        <f t="shared" si="701"/>
        <v>0.95906489269762052</v>
      </c>
      <c r="BM110" s="71">
        <f t="shared" si="701"/>
        <v>0.87512935112023149</v>
      </c>
      <c r="BN110" s="71">
        <f t="shared" si="701"/>
        <v>0.53187864044174626</v>
      </c>
      <c r="BO110" s="71">
        <f t="shared" si="701"/>
        <v>0.4514504211797416</v>
      </c>
      <c r="BP110" s="71">
        <f t="shared" si="701"/>
        <v>0</v>
      </c>
      <c r="BQ110" s="71">
        <f t="shared" si="701"/>
        <v>3.0473655299287152</v>
      </c>
      <c r="BR110" s="71">
        <f t="shared" si="701"/>
        <v>1.7837668428213425</v>
      </c>
      <c r="BS110" s="71">
        <f t="shared" si="701"/>
        <v>0.61515174313473264</v>
      </c>
      <c r="BT110" s="71">
        <f t="shared" si="701"/>
        <v>1.1200473908797333</v>
      </c>
      <c r="BU110" s="71">
        <f t="shared" si="701"/>
        <v>1.1977024543484986</v>
      </c>
      <c r="BV110" s="71">
        <f t="shared" si="701"/>
        <v>1.0473484596639049</v>
      </c>
      <c r="BW110" s="71">
        <f t="shared" si="701"/>
        <v>1.0514016220635842</v>
      </c>
      <c r="BX110" s="71">
        <f t="shared" si="701"/>
        <v>0.98398225684142793</v>
      </c>
      <c r="BY110" s="71">
        <f t="shared" si="701"/>
        <v>0.87006312472143943</v>
      </c>
      <c r="BZ110" s="71">
        <f t="shared" si="701"/>
        <v>0.5284279834739315</v>
      </c>
      <c r="CA110" s="71">
        <f t="shared" si="701"/>
        <v>0.4603871568882239</v>
      </c>
      <c r="CB110" s="71">
        <f t="shared" si="701"/>
        <v>0</v>
      </c>
      <c r="CC110" s="71">
        <f t="shared" si="701"/>
        <v>3.211836505880199</v>
      </c>
      <c r="CD110" s="71">
        <f t="shared" si="701"/>
        <v>1.7986155027852448</v>
      </c>
      <c r="CE110" s="71">
        <f t="shared" si="701"/>
        <v>0.61792355344971028</v>
      </c>
      <c r="CF110" s="71">
        <f t="shared" si="701"/>
        <v>1.1181406643578033</v>
      </c>
      <c r="CG110" s="71">
        <f t="shared" si="701"/>
        <v>1.1965231180804135</v>
      </c>
      <c r="CH110" s="71">
        <f t="shared" si="701"/>
        <v>1.0423110482227749</v>
      </c>
      <c r="CI110" s="71">
        <f t="shared" si="701"/>
        <v>1.0581679805996071</v>
      </c>
      <c r="CJ110" s="71">
        <f t="shared" si="701"/>
        <v>0.95443776270491365</v>
      </c>
      <c r="CK110" s="71">
        <f t="shared" si="701"/>
        <v>0.87216616028029381</v>
      </c>
      <c r="CL110" s="71">
        <f t="shared" si="701"/>
        <v>0.53072414136873713</v>
      </c>
      <c r="CM110" s="71">
        <f t="shared" si="701"/>
        <v>0.45705140810340905</v>
      </c>
      <c r="CN110" s="71">
        <f t="shared" si="701"/>
        <v>0</v>
      </c>
      <c r="CO110" s="71">
        <f t="shared" si="701"/>
        <v>3.2216044454463724</v>
      </c>
      <c r="CP110" s="71">
        <f t="shared" si="701"/>
        <v>1.7983218123988851</v>
      </c>
      <c r="CQ110" s="71">
        <f t="shared" si="701"/>
        <v>0.62053113938587212</v>
      </c>
      <c r="CR110" s="71">
        <f t="shared" si="701"/>
        <v>1.1119715172443552</v>
      </c>
      <c r="CS110" s="71">
        <f t="shared" si="701"/>
        <v>1.1975302797940155</v>
      </c>
      <c r="CT110" s="71">
        <f t="shared" si="701"/>
        <v>1.0394476801766694</v>
      </c>
      <c r="CU110" s="71">
        <f t="shared" si="701"/>
        <v>1.0597567209565699</v>
      </c>
      <c r="CV110" s="71">
        <f t="shared" si="701"/>
        <v>0.95105611974841098</v>
      </c>
      <c r="CW110" s="71">
        <f t="shared" si="701"/>
        <v>0.87273130053838333</v>
      </c>
      <c r="CX110" s="71">
        <f t="shared" si="701"/>
        <v>0.52784612923881402</v>
      </c>
      <c r="CY110" s="71">
        <f t="shared" si="701"/>
        <v>0.46100030408600906</v>
      </c>
      <c r="CZ110" s="71">
        <f t="shared" si="701"/>
        <v>0</v>
      </c>
      <c r="DA110" s="71">
        <f t="shared" si="701"/>
        <v>3.2835048003250349</v>
      </c>
      <c r="DB110" s="71">
        <f t="shared" si="701"/>
        <v>1.8018252181695176</v>
      </c>
      <c r="DC110" s="71">
        <f t="shared" si="701"/>
        <v>0.61659332725166094</v>
      </c>
      <c r="DD110" s="71">
        <f t="shared" si="701"/>
        <v>1.1164979756142981</v>
      </c>
      <c r="DE110" s="71">
        <f t="shared" si="701"/>
        <v>1.1906805995926855</v>
      </c>
      <c r="DF110" s="71">
        <f t="shared" si="701"/>
        <v>1.0396810508768588</v>
      </c>
      <c r="DG110" s="71">
        <f t="shared" si="701"/>
        <v>1.0611018657048521</v>
      </c>
      <c r="DH110" s="71">
        <f t="shared" si="701"/>
        <v>0.95092368520913428</v>
      </c>
      <c r="DI110" s="71">
        <f t="shared" si="701"/>
        <v>0.8755996455815348</v>
      </c>
      <c r="DJ110" s="71">
        <f t="shared" si="701"/>
        <v>0.52768705881532263</v>
      </c>
      <c r="DK110" s="71">
        <f t="shared" si="701"/>
        <v>0.45582083146466712</v>
      </c>
      <c r="DL110" s="71">
        <f t="shared" si="701"/>
        <v>0</v>
      </c>
      <c r="DM110" s="71">
        <f t="shared" si="701"/>
        <v>3.275285836391491</v>
      </c>
      <c r="DN110" s="71">
        <f t="shared" si="702"/>
        <v>1.8639263375157777</v>
      </c>
      <c r="DO110" s="71">
        <f t="shared" si="702"/>
        <v>0.61354873565519963</v>
      </c>
      <c r="DP110" s="71">
        <f t="shared" si="702"/>
        <v>1.1188437726147806</v>
      </c>
      <c r="DQ110" s="71">
        <f t="shared" si="702"/>
        <v>1.1822296362764055</v>
      </c>
      <c r="DR110" s="71">
        <f t="shared" si="702"/>
        <v>1.0395598526641867</v>
      </c>
      <c r="DS110" s="71">
        <f t="shared" si="702"/>
        <v>1.0529178401702162</v>
      </c>
      <c r="DT110" s="71">
        <f t="shared" si="702"/>
        <v>0.98165067032114628</v>
      </c>
      <c r="DU110" s="71">
        <f t="shared" si="702"/>
        <v>0.87292052453769531</v>
      </c>
      <c r="DV110" s="71">
        <f t="shared" si="702"/>
        <v>0.52908743675961145</v>
      </c>
      <c r="DW110" s="71">
        <f t="shared" si="702"/>
        <v>0.45936943935327179</v>
      </c>
      <c r="DX110" s="71">
        <f t="shared" si="702"/>
        <v>0</v>
      </c>
      <c r="DY110" s="71">
        <f t="shared" si="702"/>
        <v>3.2716674662329157</v>
      </c>
      <c r="DZ110" s="71">
        <f t="shared" si="702"/>
        <v>1.9029714114064169</v>
      </c>
      <c r="EA110" s="71">
        <f t="shared" si="702"/>
        <v>0.6184844675652601</v>
      </c>
      <c r="EB110" s="71">
        <f t="shared" si="702"/>
        <v>1.111648748726342</v>
      </c>
      <c r="EC110" s="71">
        <f t="shared" si="702"/>
        <v>1.1783215181024134</v>
      </c>
      <c r="ED110" s="71">
        <f t="shared" si="702"/>
        <v>1.0273118140965238</v>
      </c>
      <c r="EE110" s="71">
        <f t="shared" si="702"/>
        <v>1.0563698381527513</v>
      </c>
      <c r="EF110" s="71">
        <f t="shared" si="702"/>
        <v>0.94370693740646483</v>
      </c>
      <c r="EG110" s="71">
        <f t="shared" si="702"/>
        <v>0.86923988518676187</v>
      </c>
      <c r="EH110" s="71">
        <f t="shared" si="702"/>
        <v>0.52216091156464872</v>
      </c>
      <c r="EI110" s="71">
        <f t="shared" si="702"/>
        <v>0.4596539188006315</v>
      </c>
      <c r="EJ110" s="71">
        <f t="shared" si="702"/>
        <v>0</v>
      </c>
      <c r="EK110" s="71">
        <f t="shared" si="702"/>
        <v>3.2513450534585608</v>
      </c>
      <c r="EL110" s="71">
        <f t="shared" si="702"/>
        <v>1.9263562289178966</v>
      </c>
      <c r="EM110" s="71">
        <f t="shared" si="702"/>
        <v>0.6140163903371455</v>
      </c>
      <c r="EN110" s="71">
        <f t="shared" si="702"/>
        <v>1.1065649588390019</v>
      </c>
      <c r="EO110" s="71">
        <f t="shared" si="702"/>
        <v>1.1807044319329798</v>
      </c>
      <c r="EP110" s="71">
        <f t="shared" si="702"/>
        <v>1.0268823949046864</v>
      </c>
      <c r="EQ110" s="71">
        <f t="shared" si="702"/>
        <v>1.0559923486169556</v>
      </c>
      <c r="ER110" s="71">
        <f t="shared" si="702"/>
        <v>0.93720361394621199</v>
      </c>
      <c r="ES110" s="71">
        <f t="shared" si="702"/>
        <v>0.86807527540459495</v>
      </c>
      <c r="ET110" s="71">
        <f t="shared" si="702"/>
        <v>0.51772585898860812</v>
      </c>
      <c r="EU110" s="71">
        <f t="shared" si="702"/>
        <v>0.46604403961925978</v>
      </c>
      <c r="EV110" s="71">
        <f t="shared" si="702"/>
        <v>0</v>
      </c>
      <c r="EW110" s="71">
        <f t="shared" si="702"/>
        <v>3.2399754999855142</v>
      </c>
      <c r="EX110" s="71">
        <f t="shared" si="702"/>
        <v>1.9496665236853781</v>
      </c>
      <c r="EY110" s="71">
        <f t="shared" si="702"/>
        <v>0.61731219276644145</v>
      </c>
      <c r="EZ110" s="71">
        <f t="shared" si="702"/>
        <v>1.1041143396169124</v>
      </c>
      <c r="FA110" s="71">
        <f t="shared" si="702"/>
        <v>1.1853477389895406</v>
      </c>
      <c r="FB110" s="71">
        <f t="shared" si="702"/>
        <v>1.0208902551946308</v>
      </c>
      <c r="FC110" s="71">
        <f t="shared" si="702"/>
        <v>1.058741984176206</v>
      </c>
      <c r="FD110" s="71">
        <f t="shared" si="702"/>
        <v>0.92674906035867644</v>
      </c>
      <c r="FE110" s="71">
        <f t="shared" si="702"/>
        <v>0.86944512463423218</v>
      </c>
      <c r="FF110" s="71">
        <f t="shared" si="702"/>
        <v>0.51611152810836469</v>
      </c>
      <c r="FG110" s="71">
        <f t="shared" si="702"/>
        <v>0.47210845925072342</v>
      </c>
      <c r="FH110" s="71">
        <f t="shared" si="702"/>
        <v>0</v>
      </c>
      <c r="FI110" s="71">
        <f t="shared" si="702"/>
        <v>3.2573975260267285</v>
      </c>
      <c r="FJ110" s="71">
        <f t="shared" si="702"/>
        <v>1.9811882795541556</v>
      </c>
      <c r="FK110" s="71">
        <f t="shared" si="702"/>
        <v>0.61837427374259246</v>
      </c>
      <c r="FL110" s="71">
        <f t="shared" si="702"/>
        <v>1.1003957438499268</v>
      </c>
      <c r="FM110" s="71">
        <f t="shared" si="702"/>
        <v>1.1845178659339368</v>
      </c>
      <c r="FN110" s="71">
        <f t="shared" si="702"/>
        <v>1.0254368044555136</v>
      </c>
      <c r="FO110" s="71">
        <f t="shared" si="702"/>
        <v>1.0512622477736895</v>
      </c>
      <c r="FP110" s="71">
        <f t="shared" si="702"/>
        <v>0.95832347198472834</v>
      </c>
      <c r="FQ110" s="71">
        <f t="shared" si="702"/>
        <v>0.8658622661227322</v>
      </c>
      <c r="FR110" s="71">
        <f t="shared" si="702"/>
        <v>0.51556609338377879</v>
      </c>
      <c r="FS110" s="71">
        <f t="shared" si="702"/>
        <v>0.48416297036317185</v>
      </c>
      <c r="FT110" s="71">
        <f t="shared" si="702"/>
        <v>0</v>
      </c>
      <c r="FU110" s="71">
        <f t="shared" si="702"/>
        <v>3.3317909196226374</v>
      </c>
      <c r="FV110" s="71">
        <f t="shared" si="702"/>
        <v>1.9796602695389403</v>
      </c>
      <c r="FW110" s="71">
        <f t="shared" si="702"/>
        <v>0.61641613247671578</v>
      </c>
      <c r="FX110" s="71">
        <f t="shared" si="702"/>
        <v>1.1001721042898724</v>
      </c>
      <c r="FY110" s="71">
        <f t="shared" si="702"/>
        <v>1.1822103439596252</v>
      </c>
      <c r="FZ110" s="71">
        <f t="shared" si="703"/>
        <v>1.0189731473704047</v>
      </c>
      <c r="GA110" s="71">
        <f t="shared" si="703"/>
        <v>1.0585282705578325</v>
      </c>
      <c r="GB110" s="71">
        <f t="shared" si="703"/>
        <v>0.9233810996940659</v>
      </c>
      <c r="GC110" s="71">
        <f t="shared" si="703"/>
        <v>0.86650015508573464</v>
      </c>
      <c r="GD110" s="71">
        <f t="shared" si="703"/>
        <v>0.5125383155795844</v>
      </c>
      <c r="GE110" s="71">
        <f t="shared" si="703"/>
        <v>0.49416391817163252</v>
      </c>
      <c r="GF110" s="71">
        <f t="shared" si="703"/>
        <v>0</v>
      </c>
      <c r="GG110" s="71">
        <f t="shared" si="703"/>
        <v>3.5765251966307714</v>
      </c>
      <c r="GH110" s="71">
        <f t="shared" si="703"/>
        <v>1.9749179203455849</v>
      </c>
      <c r="GI110" s="71">
        <f t="shared" si="703"/>
        <v>0.614720147866886</v>
      </c>
      <c r="GJ110" s="71">
        <f t="shared" si="703"/>
        <v>1.1016179087526254</v>
      </c>
      <c r="GK110" s="71">
        <f t="shared" si="703"/>
        <v>1.1750151169433092</v>
      </c>
      <c r="GL110" s="71">
        <f t="shared" si="703"/>
        <v>1.0147892512318977</v>
      </c>
      <c r="GM110" s="71">
        <f t="shared" si="703"/>
        <v>1.0559448750625189</v>
      </c>
      <c r="GN110" s="71">
        <f t="shared" si="703"/>
        <v>0.92077711971964682</v>
      </c>
      <c r="GO110" s="71">
        <f t="shared" si="703"/>
        <v>0.86469834989945349</v>
      </c>
      <c r="GP110" s="71">
        <f t="shared" si="703"/>
        <v>0.51085234148638337</v>
      </c>
      <c r="GQ110" s="71">
        <f t="shared" si="703"/>
        <v>0.5027991174681502</v>
      </c>
      <c r="GR110" s="71">
        <f t="shared" si="703"/>
        <v>0</v>
      </c>
      <c r="GS110" s="71">
        <f t="shared" si="703"/>
        <v>3.7942941033915853</v>
      </c>
      <c r="GT110" s="71">
        <f t="shared" si="703"/>
        <v>2.0288310607302829</v>
      </c>
      <c r="GU110" s="71">
        <f t="shared" si="703"/>
        <v>0.61447755779202728</v>
      </c>
      <c r="GV110" s="71">
        <f t="shared" si="703"/>
        <v>1.0994259461778024</v>
      </c>
      <c r="GW110" s="71">
        <f t="shared" si="703"/>
        <v>1.179147006211517</v>
      </c>
      <c r="GX110" s="71">
        <f t="shared" si="703"/>
        <v>1.0140617642550607</v>
      </c>
      <c r="GY110" s="71">
        <f t="shared" si="703"/>
        <v>1.0534446594623634</v>
      </c>
      <c r="GZ110" s="71">
        <f t="shared" si="703"/>
        <v>0.9202492780172925</v>
      </c>
      <c r="HA110" s="71">
        <f t="shared" si="703"/>
        <v>0.86645646588025249</v>
      </c>
      <c r="HB110" s="71">
        <f t="shared" si="703"/>
        <v>0.50965546855148947</v>
      </c>
      <c r="HC110" s="71">
        <f t="shared" si="703"/>
        <v>0.50467582124498511</v>
      </c>
      <c r="HD110" s="71">
        <f t="shared" si="703"/>
        <v>0</v>
      </c>
      <c r="HE110" s="71">
        <f t="shared" si="703"/>
        <v>3.8596021846820823</v>
      </c>
      <c r="HF110" s="71">
        <f t="shared" si="703"/>
        <v>2.0621662893088568</v>
      </c>
      <c r="HG110" s="71">
        <f t="shared" si="703"/>
        <v>0.61207491470374886</v>
      </c>
      <c r="HH110" s="71">
        <f t="shared" si="703"/>
        <v>1.0991222317659524</v>
      </c>
      <c r="HI110" s="71">
        <f t="shared" si="703"/>
        <v>1.1777088377948808</v>
      </c>
      <c r="HJ110" s="71">
        <f t="shared" si="703"/>
        <v>1.0132745074574043</v>
      </c>
      <c r="HK110" s="71">
        <f t="shared" si="703"/>
        <v>1.0445077487880607</v>
      </c>
      <c r="HL110" s="71">
        <f t="shared" si="703"/>
        <v>0.94860428040119693</v>
      </c>
      <c r="HM110" s="71">
        <f t="shared" si="703"/>
        <v>0.86407197995912366</v>
      </c>
      <c r="HN110" s="71">
        <f t="shared" si="703"/>
        <v>0.50802458100746106</v>
      </c>
      <c r="HO110" s="71">
        <f t="shared" si="703"/>
        <v>0.51153245111029</v>
      </c>
      <c r="HP110" s="71">
        <f t="shared" si="703"/>
        <v>0</v>
      </c>
      <c r="HQ110" s="71">
        <f t="shared" si="703"/>
        <v>3.9954833220442678</v>
      </c>
      <c r="HR110" s="71">
        <f t="shared" si="703"/>
        <v>2.1412559462969698</v>
      </c>
      <c r="HS110" s="71">
        <f t="shared" si="703"/>
        <v>0.61035964184331593</v>
      </c>
      <c r="HT110" s="71">
        <f t="shared" si="703"/>
        <v>1.0952798945289497</v>
      </c>
      <c r="HU110" s="71">
        <f t="shared" si="703"/>
        <v>1.1772769734686381</v>
      </c>
      <c r="HV110" s="71">
        <f t="shared" si="703"/>
        <v>1.0054320579911664</v>
      </c>
      <c r="HW110" s="71">
        <f t="shared" si="703"/>
        <v>1.0511551150690104</v>
      </c>
      <c r="HX110" s="71">
        <f t="shared" si="703"/>
        <v>0.91547875923445288</v>
      </c>
      <c r="HY110" s="71">
        <f t="shared" si="703"/>
        <v>0.86247466381032634</v>
      </c>
      <c r="HZ110" s="71">
        <f t="shared" si="703"/>
        <v>0.50803806773664639</v>
      </c>
      <c r="IA110" s="71">
        <f t="shared" si="703"/>
        <v>0.5139495718553736</v>
      </c>
      <c r="IB110" s="71">
        <f t="shared" si="703"/>
        <v>0</v>
      </c>
      <c r="IC110" s="71">
        <f t="shared" si="703"/>
        <v>4.4101419310651657</v>
      </c>
      <c r="ID110" s="71">
        <f t="shared" si="703"/>
        <v>2.1602757999126112</v>
      </c>
      <c r="IE110" s="71">
        <f t="shared" si="703"/>
        <v>0.60847472945338732</v>
      </c>
      <c r="IF110" s="71">
        <f t="shared" si="703"/>
        <v>1.0957055146622789</v>
      </c>
      <c r="IG110" s="71">
        <f t="shared" si="703"/>
        <v>1.1640191234211099</v>
      </c>
      <c r="IH110" s="71">
        <f t="shared" si="703"/>
        <v>0.9992184218255753</v>
      </c>
      <c r="II110" s="71">
        <f t="shared" si="703"/>
        <v>1.0386328632414517</v>
      </c>
      <c r="IJ110" s="71">
        <f t="shared" si="703"/>
        <v>0.90566807061279775</v>
      </c>
      <c r="IK110" s="71">
        <f t="shared" si="703"/>
        <v>0.84772715773379714</v>
      </c>
      <c r="IL110" s="71">
        <f t="shared" si="704"/>
        <v>0.5108711879344664</v>
      </c>
      <c r="IM110" s="71">
        <f t="shared" si="704"/>
        <v>0.51978555262367354</v>
      </c>
      <c r="IN110" s="71">
        <f t="shared" si="704"/>
        <v>0</v>
      </c>
      <c r="IO110" s="71">
        <f t="shared" si="704"/>
        <v>4.8486386833069606</v>
      </c>
      <c r="IP110" s="71">
        <f t="shared" si="704"/>
        <v>2.2869333769857803</v>
      </c>
      <c r="IQ110" s="71">
        <f t="shared" si="704"/>
        <v>0.59545888205929842</v>
      </c>
      <c r="IR110" s="71">
        <f t="shared" si="704"/>
        <v>1.0953086919827195</v>
      </c>
      <c r="IS110" s="71">
        <f t="shared" si="704"/>
        <v>1.1698180764369608</v>
      </c>
      <c r="IT110" s="71">
        <f t="shared" si="704"/>
        <v>1.0032205210990455</v>
      </c>
      <c r="IU110" s="71">
        <f t="shared" si="704"/>
        <v>1.0429343842063346</v>
      </c>
      <c r="IV110" s="71">
        <f t="shared" si="704"/>
        <v>0.91032499143750745</v>
      </c>
      <c r="IW110" s="71">
        <f t="shared" si="704"/>
        <v>0.8501691867815997</v>
      </c>
      <c r="IX110" s="71">
        <f t="shared" si="704"/>
        <v>0.51266209238692739</v>
      </c>
      <c r="IY110" s="71">
        <f t="shared" si="704"/>
        <v>0.51443940462426141</v>
      </c>
      <c r="IZ110" s="71">
        <f t="shared" si="704"/>
        <v>0</v>
      </c>
      <c r="JA110" s="71">
        <f t="shared" si="704"/>
        <v>4.8709553536131649</v>
      </c>
      <c r="JB110" s="71">
        <f t="shared" si="704"/>
        <v>2.246022008528318</v>
      </c>
      <c r="JC110" s="71">
        <f t="shared" si="704"/>
        <v>0.60131387040363116</v>
      </c>
      <c r="JD110" s="71">
        <f t="shared" si="704"/>
        <v>1.0963240900635816</v>
      </c>
      <c r="JE110" s="71">
        <f t="shared" si="704"/>
        <v>1.163215338680627</v>
      </c>
      <c r="JF110" s="71">
        <f t="shared" ref="JF110:LQ110" si="707">JF95</f>
        <v>1.0021436529385055</v>
      </c>
      <c r="JG110" s="71">
        <f t="shared" si="707"/>
        <v>1.0306128081123833</v>
      </c>
      <c r="JH110" s="71">
        <f t="shared" si="707"/>
        <v>0.93509137094539763</v>
      </c>
      <c r="JI110" s="71">
        <f t="shared" si="707"/>
        <v>0.84720271374817779</v>
      </c>
      <c r="JJ110" s="71">
        <f t="shared" si="707"/>
        <v>0.5106918348310181</v>
      </c>
      <c r="JK110" s="71">
        <f t="shared" si="707"/>
        <v>0.51941361119742935</v>
      </c>
      <c r="JL110" s="71">
        <f t="shared" si="707"/>
        <v>0</v>
      </c>
      <c r="JM110" s="71">
        <f t="shared" si="707"/>
        <v>4.8906377786884905</v>
      </c>
      <c r="JN110" s="71">
        <f t="shared" si="707"/>
        <v>2.2813227747032387</v>
      </c>
      <c r="JO110" s="71">
        <f t="shared" si="707"/>
        <v>0.59512432158815687</v>
      </c>
      <c r="JP110" s="71">
        <f t="shared" si="707"/>
        <v>1.0933932829145849</v>
      </c>
      <c r="JQ110" s="71">
        <f t="shared" si="707"/>
        <v>1.1582552985059034</v>
      </c>
      <c r="JR110" s="71">
        <f t="shared" si="707"/>
        <v>0.99828932728661579</v>
      </c>
      <c r="JS110" s="71">
        <f t="shared" si="707"/>
        <v>1.0341874423401864</v>
      </c>
      <c r="JT110" s="71">
        <f t="shared" si="707"/>
        <v>0.90263993039600432</v>
      </c>
      <c r="JU110" s="71">
        <f t="shared" si="707"/>
        <v>0.84793605375190262</v>
      </c>
      <c r="JV110" s="71">
        <f t="shared" si="707"/>
        <v>0.50819359659367969</v>
      </c>
      <c r="JW110" s="71">
        <f t="shared" si="707"/>
        <v>0.52744871721026809</v>
      </c>
      <c r="JX110" s="71">
        <f t="shared" si="707"/>
        <v>0</v>
      </c>
      <c r="JY110" s="71">
        <f t="shared" si="707"/>
        <v>4.9168610233466667</v>
      </c>
      <c r="JZ110" s="71">
        <f t="shared" si="707"/>
        <v>2.333401512659893</v>
      </c>
      <c r="KA110" s="71">
        <f t="shared" si="707"/>
        <v>0.59503561008013073</v>
      </c>
      <c r="KB110" s="71">
        <f t="shared" si="707"/>
        <v>1.0911889180215557</v>
      </c>
      <c r="KC110" s="71">
        <f t="shared" si="707"/>
        <v>1.1562716416103638</v>
      </c>
      <c r="KD110" s="71">
        <f t="shared" si="707"/>
        <v>0.99332933500591403</v>
      </c>
      <c r="KE110" s="71">
        <f t="shared" si="707"/>
        <v>1.0344283575887261</v>
      </c>
      <c r="KF110" s="71">
        <f t="shared" si="707"/>
        <v>0.89706533585767911</v>
      </c>
      <c r="KG110" s="71">
        <f t="shared" si="707"/>
        <v>0.84835470944828517</v>
      </c>
      <c r="KH110" s="71">
        <f t="shared" si="707"/>
        <v>0.50717355698804867</v>
      </c>
      <c r="KI110" s="71">
        <f t="shared" si="707"/>
        <v>0.52921727076333458</v>
      </c>
      <c r="KJ110" s="71">
        <f t="shared" si="707"/>
        <v>0</v>
      </c>
      <c r="KK110" s="71">
        <f t="shared" si="707"/>
        <v>5.3594771835592567</v>
      </c>
      <c r="KL110" s="71">
        <f t="shared" si="707"/>
        <v>2.378513535662965</v>
      </c>
      <c r="KM110" s="71">
        <f t="shared" si="707"/>
        <v>0.59574521907673228</v>
      </c>
      <c r="KN110" s="71">
        <f t="shared" si="707"/>
        <v>1.0892142283815689</v>
      </c>
      <c r="KO110" s="71">
        <f t="shared" si="707"/>
        <v>1.1569491595387738</v>
      </c>
      <c r="KP110" s="71">
        <f t="shared" si="707"/>
        <v>0.9920314448029155</v>
      </c>
      <c r="KQ110" s="71">
        <f t="shared" si="707"/>
        <v>1.0327199607622428</v>
      </c>
      <c r="KR110" s="71">
        <f t="shared" si="707"/>
        <v>0.89164250113594001</v>
      </c>
      <c r="KS110" s="71">
        <f t="shared" si="707"/>
        <v>0.84708721388551855</v>
      </c>
      <c r="KT110" s="71">
        <f t="shared" si="707"/>
        <v>0.50661310551834404</v>
      </c>
      <c r="KU110" s="71">
        <f t="shared" si="707"/>
        <v>0.52945317385285429</v>
      </c>
      <c r="KV110" s="71">
        <f t="shared" si="707"/>
        <v>0</v>
      </c>
      <c r="KW110" s="71">
        <f t="shared" si="707"/>
        <v>5.5788532997809073</v>
      </c>
      <c r="KX110" s="71">
        <f t="shared" si="707"/>
        <v>2.387311008382925</v>
      </c>
      <c r="KY110" s="71">
        <f t="shared" si="707"/>
        <v>0.59622023954830627</v>
      </c>
      <c r="KZ110" s="71">
        <f t="shared" si="707"/>
        <v>1.0899993249213624</v>
      </c>
      <c r="LA110" s="71">
        <f t="shared" si="707"/>
        <v>1.1543980507610143</v>
      </c>
      <c r="LB110" s="71">
        <f t="shared" si="707"/>
        <v>0.99143694413645866</v>
      </c>
      <c r="LC110" s="71">
        <f t="shared" si="707"/>
        <v>1.0237062582216045</v>
      </c>
      <c r="LD110" s="71">
        <f t="shared" si="707"/>
        <v>0.91896225800735087</v>
      </c>
      <c r="LE110" s="71">
        <f t="shared" si="707"/>
        <v>0.84396158013455258</v>
      </c>
      <c r="LF110" s="71">
        <f t="shared" si="707"/>
        <v>0.50449017843348232</v>
      </c>
      <c r="LG110" s="71">
        <f t="shared" si="707"/>
        <v>0.5303854416017314</v>
      </c>
      <c r="LH110" s="71">
        <f t="shared" si="707"/>
        <v>0</v>
      </c>
      <c r="LI110" s="71">
        <f t="shared" si="707"/>
        <v>5.257838051576762</v>
      </c>
      <c r="LJ110" s="71">
        <f t="shared" si="707"/>
        <v>2.4816023917134258</v>
      </c>
      <c r="LK110" s="71">
        <f t="shared" si="707"/>
        <v>0.59425006738360286</v>
      </c>
      <c r="LL110" s="71">
        <f t="shared" si="707"/>
        <v>1.0830038258360604</v>
      </c>
      <c r="LM110" s="71">
        <f t="shared" si="707"/>
        <v>1.1589794754353386</v>
      </c>
      <c r="LN110" s="71">
        <f t="shared" si="707"/>
        <v>0.98563878382093739</v>
      </c>
      <c r="LO110" s="71">
        <f t="shared" si="707"/>
        <v>1.0335578398445777</v>
      </c>
      <c r="LP110" s="71">
        <f t="shared" si="707"/>
        <v>0.88681777171161902</v>
      </c>
      <c r="LQ110" s="71">
        <f t="shared" si="707"/>
        <v>0.8437202456175803</v>
      </c>
      <c r="LR110" s="71">
        <f t="shared" ref="LR110:MK110" si="708">LR95</f>
        <v>0.50191592988811118</v>
      </c>
      <c r="LS110" s="71">
        <f t="shared" si="708"/>
        <v>0.5355912108008154</v>
      </c>
      <c r="LT110" s="71">
        <f t="shared" si="708"/>
        <v>0</v>
      </c>
      <c r="LU110" s="71">
        <f t="shared" si="708"/>
        <v>5.5343569578690683</v>
      </c>
      <c r="LV110" s="71">
        <f t="shared" si="708"/>
        <v>2.5123728696265148</v>
      </c>
      <c r="LW110" s="71">
        <f t="shared" si="708"/>
        <v>0.59395336739845528</v>
      </c>
      <c r="LX110" s="71">
        <f t="shared" si="708"/>
        <v>1.0826616386163754</v>
      </c>
      <c r="LY110" s="71">
        <f t="shared" si="708"/>
        <v>1.1611327583654518</v>
      </c>
      <c r="LZ110" s="71">
        <f t="shared" si="708"/>
        <v>0.9826242059327831</v>
      </c>
      <c r="MA110" s="71">
        <f t="shared" si="708"/>
        <v>1.0326692904352541</v>
      </c>
      <c r="MB110" s="71">
        <f t="shared" si="708"/>
        <v>0.88043635524741415</v>
      </c>
      <c r="MC110" s="71">
        <f t="shared" si="708"/>
        <v>0.84276916989311124</v>
      </c>
      <c r="MD110" s="71">
        <f t="shared" si="708"/>
        <v>0.49425391822128384</v>
      </c>
      <c r="ME110" s="71">
        <f t="shared" si="708"/>
        <v>0.5376037881384097</v>
      </c>
      <c r="MF110" s="71">
        <f t="shared" si="708"/>
        <v>0</v>
      </c>
      <c r="MG110" s="71">
        <f t="shared" si="708"/>
        <v>5.4977142596428887</v>
      </c>
      <c r="MH110" s="71">
        <f t="shared" si="708"/>
        <v>2.5911964759302402</v>
      </c>
      <c r="MI110" s="71">
        <f t="shared" si="708"/>
        <v>0.59058582899483936</v>
      </c>
      <c r="MJ110" s="71">
        <f t="shared" si="708"/>
        <v>1.0814169959143189</v>
      </c>
      <c r="MK110" s="71">
        <f t="shared" si="708"/>
        <v>1.1622165343976403</v>
      </c>
      <c r="ML110" s="71"/>
      <c r="MM110" s="71"/>
      <c r="MN110" s="71"/>
    </row>
    <row r="111" spans="1:352" x14ac:dyDescent="0.2">
      <c r="A111" s="60" t="s">
        <v>54</v>
      </c>
      <c r="B111" s="71">
        <f t="shared" ref="B111:BA111" si="709">B104</f>
        <v>470.41372638563632</v>
      </c>
      <c r="C111" s="71">
        <f t="shared" si="709"/>
        <v>433.85816841913675</v>
      </c>
      <c r="D111" s="71">
        <f t="shared" si="709"/>
        <v>0</v>
      </c>
      <c r="E111" s="71">
        <f t="shared" si="709"/>
        <v>0</v>
      </c>
      <c r="F111" s="71">
        <f t="shared" si="709"/>
        <v>0</v>
      </c>
      <c r="G111" s="71">
        <f t="shared" si="709"/>
        <v>0</v>
      </c>
      <c r="H111" s="71">
        <f t="shared" si="709"/>
        <v>0</v>
      </c>
      <c r="I111" s="71">
        <f t="shared" si="709"/>
        <v>0</v>
      </c>
      <c r="J111" s="71">
        <f t="shared" si="709"/>
        <v>0</v>
      </c>
      <c r="K111" s="71">
        <f t="shared" si="709"/>
        <v>0</v>
      </c>
      <c r="L111" s="71">
        <f t="shared" si="709"/>
        <v>357.97355492104248</v>
      </c>
      <c r="M111" s="71">
        <f t="shared" si="709"/>
        <v>460.94749316804968</v>
      </c>
      <c r="N111" s="71">
        <f t="shared" si="709"/>
        <v>474.51002035105893</v>
      </c>
      <c r="O111" s="71">
        <f t="shared" si="709"/>
        <v>437.85076276043043</v>
      </c>
      <c r="P111" s="71">
        <f t="shared" si="709"/>
        <v>0</v>
      </c>
      <c r="Q111" s="71">
        <f t="shared" si="709"/>
        <v>0</v>
      </c>
      <c r="R111" s="71">
        <f t="shared" si="709"/>
        <v>0</v>
      </c>
      <c r="S111" s="71">
        <f t="shared" si="709"/>
        <v>0</v>
      </c>
      <c r="T111" s="71">
        <f t="shared" si="709"/>
        <v>0</v>
      </c>
      <c r="U111" s="71">
        <f t="shared" si="709"/>
        <v>0</v>
      </c>
      <c r="V111" s="71">
        <f t="shared" si="709"/>
        <v>0</v>
      </c>
      <c r="W111" s="71">
        <f t="shared" si="709"/>
        <v>0</v>
      </c>
      <c r="X111" s="71">
        <f t="shared" si="709"/>
        <v>359.72582747887185</v>
      </c>
      <c r="Y111" s="71">
        <f t="shared" si="709"/>
        <v>463.66546339088359</v>
      </c>
      <c r="Z111" s="71">
        <f t="shared" si="709"/>
        <v>477.49575470256616</v>
      </c>
      <c r="AA111" s="71">
        <f t="shared" si="709"/>
        <v>440.83880131723578</v>
      </c>
      <c r="AB111" s="71">
        <f t="shared" si="709"/>
        <v>0</v>
      </c>
      <c r="AC111" s="71">
        <f t="shared" si="709"/>
        <v>0</v>
      </c>
      <c r="AD111" s="71">
        <f t="shared" si="709"/>
        <v>0</v>
      </c>
      <c r="AE111" s="71">
        <f t="shared" si="709"/>
        <v>0</v>
      </c>
      <c r="AF111" s="71">
        <f t="shared" si="709"/>
        <v>0</v>
      </c>
      <c r="AG111" s="71">
        <f t="shared" si="709"/>
        <v>0</v>
      </c>
      <c r="AH111" s="71">
        <f t="shared" si="709"/>
        <v>0</v>
      </c>
      <c r="AI111" s="71">
        <f t="shared" si="709"/>
        <v>0</v>
      </c>
      <c r="AJ111" s="71">
        <f t="shared" si="709"/>
        <v>362.12676733842392</v>
      </c>
      <c r="AK111" s="71">
        <f t="shared" si="709"/>
        <v>467.07587619693237</v>
      </c>
      <c r="AL111" s="71">
        <f t="shared" si="709"/>
        <v>481.07130740480972</v>
      </c>
      <c r="AM111" s="71">
        <f t="shared" si="709"/>
        <v>444.24415821704912</v>
      </c>
      <c r="AN111" s="71">
        <f t="shared" si="709"/>
        <v>0</v>
      </c>
      <c r="AO111" s="71">
        <f t="shared" si="709"/>
        <v>0</v>
      </c>
      <c r="AP111" s="71">
        <f t="shared" si="709"/>
        <v>0</v>
      </c>
      <c r="AQ111" s="71">
        <f t="shared" si="709"/>
        <v>0</v>
      </c>
      <c r="AR111" s="71">
        <f t="shared" si="709"/>
        <v>0</v>
      </c>
      <c r="AS111" s="71">
        <f t="shared" si="709"/>
        <v>0</v>
      </c>
      <c r="AT111" s="71">
        <f t="shared" si="709"/>
        <v>0</v>
      </c>
      <c r="AU111" s="71">
        <f t="shared" si="709"/>
        <v>0</v>
      </c>
      <c r="AV111" s="71">
        <f t="shared" si="709"/>
        <v>364.71680861998402</v>
      </c>
      <c r="AW111" s="71">
        <f t="shared" si="709"/>
        <v>470.80380503419883</v>
      </c>
      <c r="AX111" s="71">
        <f t="shared" si="709"/>
        <v>485.15603036800456</v>
      </c>
      <c r="AY111" s="71">
        <f t="shared" si="709"/>
        <v>447.69694390944602</v>
      </c>
      <c r="AZ111" s="71">
        <f t="shared" si="709"/>
        <v>0</v>
      </c>
      <c r="BA111" s="71">
        <f t="shared" si="709"/>
        <v>0</v>
      </c>
      <c r="BB111" s="71">
        <f t="shared" ref="BB111:DM111" si="710">BB104</f>
        <v>0</v>
      </c>
      <c r="BC111" s="71">
        <f t="shared" si="710"/>
        <v>0</v>
      </c>
      <c r="BD111" s="71">
        <f t="shared" si="710"/>
        <v>0</v>
      </c>
      <c r="BE111" s="71">
        <f t="shared" si="710"/>
        <v>0</v>
      </c>
      <c r="BF111" s="71">
        <f t="shared" si="710"/>
        <v>0</v>
      </c>
      <c r="BG111" s="71">
        <f t="shared" si="710"/>
        <v>0</v>
      </c>
      <c r="BH111" s="71">
        <f t="shared" si="710"/>
        <v>367.27283829495627</v>
      </c>
      <c r="BI111" s="71">
        <f t="shared" si="710"/>
        <v>474.67332002174419</v>
      </c>
      <c r="BJ111" s="71">
        <f t="shared" si="710"/>
        <v>488.95879046371084</v>
      </c>
      <c r="BK111" s="71">
        <f t="shared" si="710"/>
        <v>451.09988949018845</v>
      </c>
      <c r="BL111" s="71">
        <f t="shared" si="710"/>
        <v>0</v>
      </c>
      <c r="BM111" s="71">
        <f t="shared" si="710"/>
        <v>0</v>
      </c>
      <c r="BN111" s="71">
        <f t="shared" si="710"/>
        <v>0</v>
      </c>
      <c r="BO111" s="71">
        <f t="shared" si="710"/>
        <v>0</v>
      </c>
      <c r="BP111" s="71">
        <f t="shared" si="710"/>
        <v>0</v>
      </c>
      <c r="BQ111" s="71">
        <f t="shared" si="710"/>
        <v>0</v>
      </c>
      <c r="BR111" s="71">
        <f t="shared" si="710"/>
        <v>0</v>
      </c>
      <c r="BS111" s="71">
        <f t="shared" si="710"/>
        <v>0</v>
      </c>
      <c r="BT111" s="71">
        <f t="shared" si="710"/>
        <v>370.0415255053847</v>
      </c>
      <c r="BU111" s="71">
        <f t="shared" si="710"/>
        <v>478.39576162286636</v>
      </c>
      <c r="BV111" s="71">
        <f t="shared" si="710"/>
        <v>492.81835548546712</v>
      </c>
      <c r="BW111" s="71">
        <f t="shared" si="710"/>
        <v>454.54327562929819</v>
      </c>
      <c r="BX111" s="71">
        <f t="shared" si="710"/>
        <v>0</v>
      </c>
      <c r="BY111" s="71">
        <f t="shared" si="710"/>
        <v>0</v>
      </c>
      <c r="BZ111" s="71">
        <f t="shared" si="710"/>
        <v>0</v>
      </c>
      <c r="CA111" s="71">
        <f t="shared" si="710"/>
        <v>0</v>
      </c>
      <c r="CB111" s="71">
        <f t="shared" si="710"/>
        <v>0</v>
      </c>
      <c r="CC111" s="71">
        <f t="shared" si="710"/>
        <v>0</v>
      </c>
      <c r="CD111" s="71">
        <f t="shared" si="710"/>
        <v>0</v>
      </c>
      <c r="CE111" s="71">
        <f t="shared" si="710"/>
        <v>0</v>
      </c>
      <c r="CF111" s="71">
        <f t="shared" si="710"/>
        <v>372.58377097800081</v>
      </c>
      <c r="CG111" s="71">
        <f t="shared" si="710"/>
        <v>482.04545895914799</v>
      </c>
      <c r="CH111" s="71">
        <f t="shared" si="710"/>
        <v>496.63813856827352</v>
      </c>
      <c r="CI111" s="71">
        <f t="shared" si="710"/>
        <v>458.19140291602002</v>
      </c>
      <c r="CJ111" s="71">
        <f t="shared" si="710"/>
        <v>0</v>
      </c>
      <c r="CK111" s="71">
        <f t="shared" si="710"/>
        <v>0</v>
      </c>
      <c r="CL111" s="71">
        <f t="shared" si="710"/>
        <v>0</v>
      </c>
      <c r="CM111" s="71">
        <f t="shared" si="710"/>
        <v>0</v>
      </c>
      <c r="CN111" s="71">
        <f t="shared" si="710"/>
        <v>0</v>
      </c>
      <c r="CO111" s="71">
        <f t="shared" si="710"/>
        <v>0</v>
      </c>
      <c r="CP111" s="71">
        <f t="shared" si="710"/>
        <v>0</v>
      </c>
      <c r="CQ111" s="71">
        <f t="shared" si="710"/>
        <v>0</v>
      </c>
      <c r="CR111" s="71">
        <f t="shared" si="710"/>
        <v>375.36471622644569</v>
      </c>
      <c r="CS111" s="71">
        <f t="shared" si="710"/>
        <v>486.02083595948011</v>
      </c>
      <c r="CT111" s="71">
        <f t="shared" si="710"/>
        <v>500.99213960813455</v>
      </c>
      <c r="CU111" s="71">
        <f t="shared" si="710"/>
        <v>461.87702110318753</v>
      </c>
      <c r="CV111" s="71">
        <f t="shared" si="710"/>
        <v>0</v>
      </c>
      <c r="CW111" s="71">
        <f t="shared" si="710"/>
        <v>0</v>
      </c>
      <c r="CX111" s="71">
        <f t="shared" si="710"/>
        <v>0</v>
      </c>
      <c r="CY111" s="71">
        <f t="shared" si="710"/>
        <v>0</v>
      </c>
      <c r="CZ111" s="71">
        <f t="shared" si="710"/>
        <v>0</v>
      </c>
      <c r="DA111" s="71">
        <f t="shared" si="710"/>
        <v>0</v>
      </c>
      <c r="DB111" s="71">
        <f t="shared" si="710"/>
        <v>0</v>
      </c>
      <c r="DC111" s="71">
        <f t="shared" si="710"/>
        <v>0</v>
      </c>
      <c r="DD111" s="71">
        <f t="shared" si="710"/>
        <v>378.10275984509337</v>
      </c>
      <c r="DE111" s="71">
        <f t="shared" si="710"/>
        <v>489.92331425552811</v>
      </c>
      <c r="DF111" s="71">
        <f t="shared" si="710"/>
        <v>505.05305874385164</v>
      </c>
      <c r="DG111" s="71">
        <f t="shared" si="710"/>
        <v>465.51109101911368</v>
      </c>
      <c r="DH111" s="71">
        <f t="shared" si="710"/>
        <v>0</v>
      </c>
      <c r="DI111" s="71">
        <f t="shared" si="710"/>
        <v>0</v>
      </c>
      <c r="DJ111" s="71">
        <f t="shared" si="710"/>
        <v>0</v>
      </c>
      <c r="DK111" s="71">
        <f t="shared" si="710"/>
        <v>0</v>
      </c>
      <c r="DL111" s="71">
        <f t="shared" si="710"/>
        <v>0</v>
      </c>
      <c r="DM111" s="71">
        <f t="shared" si="710"/>
        <v>0</v>
      </c>
      <c r="DN111" s="71">
        <f t="shared" ref="DN111:FY111" si="711">DN104</f>
        <v>0</v>
      </c>
      <c r="DO111" s="71">
        <f t="shared" si="711"/>
        <v>0</v>
      </c>
      <c r="DP111" s="71">
        <f t="shared" si="711"/>
        <v>380.87142604398065</v>
      </c>
      <c r="DQ111" s="71">
        <f t="shared" si="711"/>
        <v>494.11773361032755</v>
      </c>
      <c r="DR111" s="71">
        <f t="shared" si="711"/>
        <v>509.15929898656549</v>
      </c>
      <c r="DS111" s="71">
        <f t="shared" si="711"/>
        <v>469.17281721291823</v>
      </c>
      <c r="DT111" s="71">
        <f t="shared" si="711"/>
        <v>0</v>
      </c>
      <c r="DU111" s="71">
        <f t="shared" si="711"/>
        <v>0</v>
      </c>
      <c r="DV111" s="71">
        <f t="shared" si="711"/>
        <v>0</v>
      </c>
      <c r="DW111" s="71">
        <f t="shared" si="711"/>
        <v>0</v>
      </c>
      <c r="DX111" s="71">
        <f t="shared" si="711"/>
        <v>0</v>
      </c>
      <c r="DY111" s="71">
        <f t="shared" si="711"/>
        <v>0</v>
      </c>
      <c r="DZ111" s="71">
        <f t="shared" si="711"/>
        <v>0</v>
      </c>
      <c r="EA111" s="71">
        <f t="shared" si="711"/>
        <v>0</v>
      </c>
      <c r="EB111" s="71">
        <f t="shared" si="711"/>
        <v>383.74897188502717</v>
      </c>
      <c r="EC111" s="71">
        <f t="shared" si="711"/>
        <v>497.98001388418248</v>
      </c>
      <c r="ED111" s="71">
        <f t="shared" si="711"/>
        <v>513.19738629505923</v>
      </c>
      <c r="EE111" s="71">
        <f t="shared" si="711"/>
        <v>472.80277048448465</v>
      </c>
      <c r="EF111" s="71">
        <f t="shared" si="711"/>
        <v>0</v>
      </c>
      <c r="EG111" s="71">
        <f t="shared" si="711"/>
        <v>0</v>
      </c>
      <c r="EH111" s="71">
        <f t="shared" si="711"/>
        <v>0</v>
      </c>
      <c r="EI111" s="71">
        <f t="shared" si="711"/>
        <v>0</v>
      </c>
      <c r="EJ111" s="71">
        <f t="shared" si="711"/>
        <v>0</v>
      </c>
      <c r="EK111" s="71">
        <f t="shared" si="711"/>
        <v>0</v>
      </c>
      <c r="EL111" s="71">
        <f t="shared" si="711"/>
        <v>0</v>
      </c>
      <c r="EM111" s="71">
        <f t="shared" si="711"/>
        <v>0</v>
      </c>
      <c r="EN111" s="71">
        <f t="shared" si="711"/>
        <v>386.67372591977266</v>
      </c>
      <c r="EO111" s="71">
        <f t="shared" si="711"/>
        <v>502.15092474879026</v>
      </c>
      <c r="EP111" s="71">
        <f t="shared" si="711"/>
        <v>517.51677531103633</v>
      </c>
      <c r="EQ111" s="71">
        <f t="shared" si="711"/>
        <v>476.66400446431516</v>
      </c>
      <c r="ER111" s="71">
        <f t="shared" si="711"/>
        <v>0</v>
      </c>
      <c r="ES111" s="71">
        <f t="shared" si="711"/>
        <v>0</v>
      </c>
      <c r="ET111" s="71">
        <f t="shared" si="711"/>
        <v>0</v>
      </c>
      <c r="EU111" s="71">
        <f t="shared" si="711"/>
        <v>0</v>
      </c>
      <c r="EV111" s="71">
        <f t="shared" si="711"/>
        <v>0</v>
      </c>
      <c r="EW111" s="71">
        <f t="shared" si="711"/>
        <v>0</v>
      </c>
      <c r="EX111" s="71">
        <f t="shared" si="711"/>
        <v>0</v>
      </c>
      <c r="EY111" s="71">
        <f t="shared" si="711"/>
        <v>0</v>
      </c>
      <c r="EZ111" s="71">
        <f t="shared" si="711"/>
        <v>389.54589130244955</v>
      </c>
      <c r="FA111" s="71">
        <f t="shared" si="711"/>
        <v>506.22922217195855</v>
      </c>
      <c r="FB111" s="71">
        <f t="shared" si="711"/>
        <v>522.00863296663556</v>
      </c>
      <c r="FC111" s="71">
        <f t="shared" si="711"/>
        <v>480.69326622941873</v>
      </c>
      <c r="FD111" s="71">
        <f t="shared" si="711"/>
        <v>0</v>
      </c>
      <c r="FE111" s="71">
        <f t="shared" si="711"/>
        <v>0</v>
      </c>
      <c r="FF111" s="71">
        <f t="shared" si="711"/>
        <v>0</v>
      </c>
      <c r="FG111" s="71">
        <f t="shared" si="711"/>
        <v>0</v>
      </c>
      <c r="FH111" s="71">
        <f t="shared" si="711"/>
        <v>0</v>
      </c>
      <c r="FI111" s="71">
        <f t="shared" si="711"/>
        <v>0</v>
      </c>
      <c r="FJ111" s="71">
        <f t="shared" si="711"/>
        <v>0</v>
      </c>
      <c r="FK111" s="71">
        <f t="shared" si="711"/>
        <v>0</v>
      </c>
      <c r="FL111" s="71">
        <f t="shared" si="711"/>
        <v>392.44674202188349</v>
      </c>
      <c r="FM111" s="71">
        <f t="shared" si="711"/>
        <v>510.36267163118686</v>
      </c>
      <c r="FN111" s="71">
        <f t="shared" si="711"/>
        <v>526.29637613122929</v>
      </c>
      <c r="FO111" s="71">
        <f t="shared" si="711"/>
        <v>484.52258123881273</v>
      </c>
      <c r="FP111" s="71">
        <f t="shared" si="711"/>
        <v>0</v>
      </c>
      <c r="FQ111" s="71">
        <f t="shared" si="711"/>
        <v>0</v>
      </c>
      <c r="FR111" s="71">
        <f t="shared" si="711"/>
        <v>0</v>
      </c>
      <c r="FS111" s="71">
        <f t="shared" si="711"/>
        <v>0</v>
      </c>
      <c r="FT111" s="71">
        <f t="shared" si="711"/>
        <v>0</v>
      </c>
      <c r="FU111" s="71">
        <f t="shared" si="711"/>
        <v>0</v>
      </c>
      <c r="FV111" s="71">
        <f t="shared" si="711"/>
        <v>0</v>
      </c>
      <c r="FW111" s="71">
        <f t="shared" si="711"/>
        <v>0</v>
      </c>
      <c r="FX111" s="71">
        <f t="shared" si="711"/>
        <v>395.28702600972514</v>
      </c>
      <c r="FY111" s="71">
        <f t="shared" si="711"/>
        <v>514.67836200285126</v>
      </c>
      <c r="FZ111" s="71">
        <f t="shared" ref="FZ111:IK111" si="712">FZ104</f>
        <v>530.54482986219955</v>
      </c>
      <c r="GA111" s="71">
        <f t="shared" si="712"/>
        <v>488.34493125332091</v>
      </c>
      <c r="GB111" s="71">
        <f t="shared" si="712"/>
        <v>0</v>
      </c>
      <c r="GC111" s="71">
        <f t="shared" si="712"/>
        <v>0</v>
      </c>
      <c r="GD111" s="71">
        <f t="shared" si="712"/>
        <v>0</v>
      </c>
      <c r="GE111" s="71">
        <f t="shared" si="712"/>
        <v>0</v>
      </c>
      <c r="GF111" s="71">
        <f t="shared" si="712"/>
        <v>0</v>
      </c>
      <c r="GG111" s="71">
        <f t="shared" si="712"/>
        <v>0</v>
      </c>
      <c r="GH111" s="71">
        <f t="shared" si="712"/>
        <v>0</v>
      </c>
      <c r="GI111" s="71">
        <f t="shared" si="712"/>
        <v>0</v>
      </c>
      <c r="GJ111" s="71">
        <f t="shared" si="712"/>
        <v>398.57194375504065</v>
      </c>
      <c r="GK111" s="71">
        <f t="shared" si="712"/>
        <v>519.07888518986397</v>
      </c>
      <c r="GL111" s="71">
        <f t="shared" si="712"/>
        <v>535.10438260064836</v>
      </c>
      <c r="GM111" s="71">
        <f t="shared" si="712"/>
        <v>492.42399415448341</v>
      </c>
      <c r="GN111" s="71">
        <f t="shared" si="712"/>
        <v>0</v>
      </c>
      <c r="GO111" s="71">
        <f t="shared" si="712"/>
        <v>0</v>
      </c>
      <c r="GP111" s="71">
        <f t="shared" si="712"/>
        <v>0</v>
      </c>
      <c r="GQ111" s="71">
        <f t="shared" si="712"/>
        <v>0</v>
      </c>
      <c r="GR111" s="71">
        <f t="shared" si="712"/>
        <v>0</v>
      </c>
      <c r="GS111" s="71">
        <f t="shared" si="712"/>
        <v>0</v>
      </c>
      <c r="GT111" s="71">
        <f t="shared" si="712"/>
        <v>0</v>
      </c>
      <c r="GU111" s="71">
        <f t="shared" si="712"/>
        <v>0</v>
      </c>
      <c r="GV111" s="71">
        <f t="shared" si="712"/>
        <v>401.62743265149226</v>
      </c>
      <c r="GW111" s="71">
        <f t="shared" si="712"/>
        <v>523.42051237609087</v>
      </c>
      <c r="GX111" s="71">
        <f t="shared" si="712"/>
        <v>539.61468131757465</v>
      </c>
      <c r="GY111" s="71">
        <f t="shared" si="712"/>
        <v>496.46268838165861</v>
      </c>
      <c r="GZ111" s="71">
        <f t="shared" si="712"/>
        <v>0</v>
      </c>
      <c r="HA111" s="71">
        <f t="shared" si="712"/>
        <v>0</v>
      </c>
      <c r="HB111" s="71">
        <f t="shared" si="712"/>
        <v>0</v>
      </c>
      <c r="HC111" s="71">
        <f t="shared" si="712"/>
        <v>0</v>
      </c>
      <c r="HD111" s="71">
        <f t="shared" si="712"/>
        <v>0</v>
      </c>
      <c r="HE111" s="71">
        <f t="shared" si="712"/>
        <v>0</v>
      </c>
      <c r="HF111" s="71">
        <f t="shared" si="712"/>
        <v>0</v>
      </c>
      <c r="HG111" s="71">
        <f t="shared" si="712"/>
        <v>0</v>
      </c>
      <c r="HH111" s="71">
        <f t="shared" si="712"/>
        <v>404.71616240003675</v>
      </c>
      <c r="HI111" s="71">
        <f t="shared" si="712"/>
        <v>527.81947451112342</v>
      </c>
      <c r="HJ111" s="71">
        <f t="shared" si="712"/>
        <v>544.17184060537181</v>
      </c>
      <c r="HK111" s="71">
        <f t="shared" si="712"/>
        <v>500.78667867713</v>
      </c>
      <c r="HL111" s="71">
        <f t="shared" si="712"/>
        <v>0</v>
      </c>
      <c r="HM111" s="71">
        <f t="shared" si="712"/>
        <v>0</v>
      </c>
      <c r="HN111" s="71">
        <f t="shared" si="712"/>
        <v>0</v>
      </c>
      <c r="HO111" s="71">
        <f t="shared" si="712"/>
        <v>0</v>
      </c>
      <c r="HP111" s="71">
        <f t="shared" si="712"/>
        <v>0</v>
      </c>
      <c r="HQ111" s="71">
        <f t="shared" si="712"/>
        <v>0</v>
      </c>
      <c r="HR111" s="71">
        <f t="shared" si="712"/>
        <v>0</v>
      </c>
      <c r="HS111" s="71">
        <f t="shared" si="712"/>
        <v>0</v>
      </c>
      <c r="HT111" s="71">
        <f t="shared" si="712"/>
        <v>407.73905799073611</v>
      </c>
      <c r="HU111" s="71">
        <f t="shared" si="712"/>
        <v>532.13232692625104</v>
      </c>
      <c r="HV111" s="71">
        <f t="shared" si="712"/>
        <v>548.96013164721182</v>
      </c>
      <c r="HW111" s="71">
        <f t="shared" si="712"/>
        <v>504.84640563453917</v>
      </c>
      <c r="HX111" s="71">
        <f t="shared" si="712"/>
        <v>0</v>
      </c>
      <c r="HY111" s="71">
        <f t="shared" si="712"/>
        <v>0</v>
      </c>
      <c r="HZ111" s="71">
        <f t="shared" si="712"/>
        <v>0</v>
      </c>
      <c r="IA111" s="71">
        <f t="shared" si="712"/>
        <v>0</v>
      </c>
      <c r="IB111" s="71">
        <f t="shared" si="712"/>
        <v>0</v>
      </c>
      <c r="IC111" s="71">
        <f t="shared" si="712"/>
        <v>0</v>
      </c>
      <c r="ID111" s="71">
        <f t="shared" si="712"/>
        <v>0</v>
      </c>
      <c r="IE111" s="71">
        <f t="shared" si="712"/>
        <v>0</v>
      </c>
      <c r="IF111" s="71">
        <f t="shared" si="712"/>
        <v>411.01605119374511</v>
      </c>
      <c r="IG111" s="71">
        <f t="shared" si="712"/>
        <v>537.07638688823351</v>
      </c>
      <c r="IH111" s="71">
        <f t="shared" si="712"/>
        <v>553.79898370767216</v>
      </c>
      <c r="II111" s="71">
        <f t="shared" si="712"/>
        <v>509.17651274597137</v>
      </c>
      <c r="IJ111" s="71">
        <f t="shared" si="712"/>
        <v>0</v>
      </c>
      <c r="IK111" s="71">
        <f t="shared" si="712"/>
        <v>0</v>
      </c>
      <c r="IL111" s="71">
        <f t="shared" ref="IL111:KW111" si="713">IL104</f>
        <v>0</v>
      </c>
      <c r="IM111" s="71">
        <f t="shared" si="713"/>
        <v>0</v>
      </c>
      <c r="IN111" s="71">
        <f t="shared" si="713"/>
        <v>0</v>
      </c>
      <c r="IO111" s="71">
        <f t="shared" si="713"/>
        <v>0</v>
      </c>
      <c r="IP111" s="71">
        <f t="shared" si="713"/>
        <v>0</v>
      </c>
      <c r="IQ111" s="71">
        <f t="shared" si="713"/>
        <v>0</v>
      </c>
      <c r="IR111" s="71">
        <f t="shared" si="713"/>
        <v>414.26553173054316</v>
      </c>
      <c r="IS111" s="71">
        <f t="shared" si="713"/>
        <v>541.69382598092238</v>
      </c>
      <c r="IT111" s="71">
        <f t="shared" si="713"/>
        <v>558.59551128928274</v>
      </c>
      <c r="IU111" s="71">
        <f t="shared" si="713"/>
        <v>513.47321087825514</v>
      </c>
      <c r="IV111" s="71">
        <f t="shared" si="713"/>
        <v>0</v>
      </c>
      <c r="IW111" s="71">
        <f t="shared" si="713"/>
        <v>0</v>
      </c>
      <c r="IX111" s="71">
        <f t="shared" si="713"/>
        <v>0</v>
      </c>
      <c r="IY111" s="71">
        <f t="shared" si="713"/>
        <v>0</v>
      </c>
      <c r="IZ111" s="71">
        <f t="shared" si="713"/>
        <v>0</v>
      </c>
      <c r="JA111" s="71">
        <f t="shared" si="713"/>
        <v>0</v>
      </c>
      <c r="JB111" s="71">
        <f t="shared" si="713"/>
        <v>0</v>
      </c>
      <c r="JC111" s="71">
        <f t="shared" si="713"/>
        <v>0</v>
      </c>
      <c r="JD111" s="71">
        <f t="shared" si="713"/>
        <v>417.77951863381946</v>
      </c>
      <c r="JE111" s="71">
        <f t="shared" si="713"/>
        <v>546.38411693591297</v>
      </c>
      <c r="JF111" s="71">
        <f t="shared" si="713"/>
        <v>563.45622756887019</v>
      </c>
      <c r="JG111" s="71">
        <f t="shared" si="713"/>
        <v>517.81669476883258</v>
      </c>
      <c r="JH111" s="71">
        <f t="shared" si="713"/>
        <v>0</v>
      </c>
      <c r="JI111" s="71">
        <f t="shared" si="713"/>
        <v>0</v>
      </c>
      <c r="JJ111" s="71">
        <f t="shared" si="713"/>
        <v>0</v>
      </c>
      <c r="JK111" s="71">
        <f t="shared" si="713"/>
        <v>0</v>
      </c>
      <c r="JL111" s="71">
        <f t="shared" si="713"/>
        <v>0</v>
      </c>
      <c r="JM111" s="71">
        <f t="shared" si="713"/>
        <v>0</v>
      </c>
      <c r="JN111" s="71">
        <f t="shared" si="713"/>
        <v>0</v>
      </c>
      <c r="JO111" s="71">
        <f t="shared" si="713"/>
        <v>0</v>
      </c>
      <c r="JP111" s="71">
        <f t="shared" si="713"/>
        <v>421.02764266999543</v>
      </c>
      <c r="JQ111" s="71">
        <f t="shared" si="713"/>
        <v>551.01683620665165</v>
      </c>
      <c r="JR111" s="71">
        <f t="shared" si="713"/>
        <v>568.29396629335997</v>
      </c>
      <c r="JS111" s="71">
        <f t="shared" si="713"/>
        <v>522.44635312035632</v>
      </c>
      <c r="JT111" s="71">
        <f t="shared" si="713"/>
        <v>0</v>
      </c>
      <c r="JU111" s="71">
        <f t="shared" si="713"/>
        <v>0</v>
      </c>
      <c r="JV111" s="71">
        <f t="shared" si="713"/>
        <v>0</v>
      </c>
      <c r="JW111" s="71">
        <f t="shared" si="713"/>
        <v>0</v>
      </c>
      <c r="JX111" s="71">
        <f t="shared" si="713"/>
        <v>0</v>
      </c>
      <c r="JY111" s="71">
        <f t="shared" si="713"/>
        <v>0</v>
      </c>
      <c r="JZ111" s="71">
        <f t="shared" si="713"/>
        <v>0</v>
      </c>
      <c r="KA111" s="71">
        <f t="shared" si="713"/>
        <v>0</v>
      </c>
      <c r="KB111" s="71">
        <f t="shared" si="713"/>
        <v>424.53359123815068</v>
      </c>
      <c r="KC111" s="71">
        <f t="shared" si="713"/>
        <v>556.0056039135909</v>
      </c>
      <c r="KD111" s="71">
        <f t="shared" si="713"/>
        <v>573.76975245955578</v>
      </c>
      <c r="KE111" s="71">
        <f t="shared" si="713"/>
        <v>527.07478293452311</v>
      </c>
      <c r="KF111" s="71">
        <f t="shared" si="713"/>
        <v>0</v>
      </c>
      <c r="KG111" s="71">
        <f t="shared" si="713"/>
        <v>0</v>
      </c>
      <c r="KH111" s="71">
        <f t="shared" si="713"/>
        <v>0</v>
      </c>
      <c r="KI111" s="71">
        <f t="shared" si="713"/>
        <v>0</v>
      </c>
      <c r="KJ111" s="71">
        <f t="shared" si="713"/>
        <v>0</v>
      </c>
      <c r="KK111" s="71">
        <f t="shared" si="713"/>
        <v>0</v>
      </c>
      <c r="KL111" s="71">
        <f t="shared" si="713"/>
        <v>0</v>
      </c>
      <c r="KM111" s="71">
        <f t="shared" si="713"/>
        <v>0</v>
      </c>
      <c r="KN111" s="71">
        <f t="shared" si="713"/>
        <v>428.00908009923091</v>
      </c>
      <c r="KO111" s="71">
        <f t="shared" si="713"/>
        <v>561.23841834626501</v>
      </c>
      <c r="KP111" s="71">
        <f t="shared" si="713"/>
        <v>578.89232186785205</v>
      </c>
      <c r="KQ111" s="71">
        <f t="shared" si="713"/>
        <v>531.66338766540787</v>
      </c>
      <c r="KR111" s="71">
        <f t="shared" si="713"/>
        <v>0</v>
      </c>
      <c r="KS111" s="71">
        <f t="shared" si="713"/>
        <v>0</v>
      </c>
      <c r="KT111" s="71">
        <f t="shared" si="713"/>
        <v>0</v>
      </c>
      <c r="KU111" s="71">
        <f t="shared" si="713"/>
        <v>0</v>
      </c>
      <c r="KV111" s="71">
        <f t="shared" si="713"/>
        <v>0</v>
      </c>
      <c r="KW111" s="71">
        <f t="shared" si="713"/>
        <v>0</v>
      </c>
      <c r="KX111" s="71">
        <f t="shared" ref="KX111:MK111" si="714">KX104</f>
        <v>0</v>
      </c>
      <c r="KY111" s="71">
        <f t="shared" si="714"/>
        <v>0</v>
      </c>
      <c r="KZ111" s="71">
        <f t="shared" si="714"/>
        <v>431.52527805935898</v>
      </c>
      <c r="LA111" s="71">
        <f t="shared" si="714"/>
        <v>566.2386642490635</v>
      </c>
      <c r="LB111" s="71">
        <f t="shared" si="714"/>
        <v>584.0724881246648</v>
      </c>
      <c r="LC111" s="71">
        <f t="shared" si="714"/>
        <v>536.29371211974296</v>
      </c>
      <c r="LD111" s="71">
        <f t="shared" si="714"/>
        <v>0</v>
      </c>
      <c r="LE111" s="71">
        <f t="shared" si="714"/>
        <v>0</v>
      </c>
      <c r="LF111" s="71">
        <f t="shared" si="714"/>
        <v>0</v>
      </c>
      <c r="LG111" s="71">
        <f t="shared" si="714"/>
        <v>0</v>
      </c>
      <c r="LH111" s="71">
        <f t="shared" si="714"/>
        <v>0</v>
      </c>
      <c r="LI111" s="71">
        <f t="shared" si="714"/>
        <v>0</v>
      </c>
      <c r="LJ111" s="71">
        <f t="shared" si="714"/>
        <v>0</v>
      </c>
      <c r="LK111" s="71">
        <f t="shared" si="714"/>
        <v>0</v>
      </c>
      <c r="LL111" s="71">
        <f t="shared" si="714"/>
        <v>435.23340122056095</v>
      </c>
      <c r="LM111" s="71">
        <f t="shared" si="714"/>
        <v>571.1770835656074</v>
      </c>
      <c r="LN111" s="71">
        <f t="shared" si="714"/>
        <v>589.22492939735946</v>
      </c>
      <c r="LO111" s="71">
        <f t="shared" si="714"/>
        <v>540.92887318392354</v>
      </c>
      <c r="LP111" s="71">
        <f t="shared" si="714"/>
        <v>0</v>
      </c>
      <c r="LQ111" s="71">
        <f t="shared" si="714"/>
        <v>0</v>
      </c>
      <c r="LR111" s="71">
        <f t="shared" si="714"/>
        <v>0</v>
      </c>
      <c r="LS111" s="71">
        <f t="shared" si="714"/>
        <v>0</v>
      </c>
      <c r="LT111" s="71">
        <f t="shared" si="714"/>
        <v>0</v>
      </c>
      <c r="LU111" s="71">
        <f t="shared" si="714"/>
        <v>0</v>
      </c>
      <c r="LV111" s="71">
        <f t="shared" si="714"/>
        <v>0</v>
      </c>
      <c r="LW111" s="71">
        <f t="shared" si="714"/>
        <v>0</v>
      </c>
      <c r="LX111" s="71">
        <f t="shared" si="714"/>
        <v>438.96047046880699</v>
      </c>
      <c r="LY111" s="71">
        <f t="shared" si="714"/>
        <v>576.4679102010374</v>
      </c>
      <c r="LZ111" s="71">
        <f t="shared" si="714"/>
        <v>594.70358170414647</v>
      </c>
      <c r="MA111" s="71">
        <f t="shared" si="714"/>
        <v>546.13747171344539</v>
      </c>
      <c r="MB111" s="71">
        <f t="shared" si="714"/>
        <v>0</v>
      </c>
      <c r="MC111" s="71">
        <f t="shared" si="714"/>
        <v>0</v>
      </c>
      <c r="MD111" s="71">
        <f t="shared" si="714"/>
        <v>0</v>
      </c>
      <c r="ME111" s="71">
        <f t="shared" si="714"/>
        <v>0</v>
      </c>
      <c r="MF111" s="71">
        <f t="shared" si="714"/>
        <v>0</v>
      </c>
      <c r="MG111" s="71">
        <f t="shared" si="714"/>
        <v>0</v>
      </c>
      <c r="MH111" s="71">
        <f t="shared" si="714"/>
        <v>0</v>
      </c>
      <c r="MI111" s="71">
        <f t="shared" si="714"/>
        <v>0</v>
      </c>
      <c r="MJ111" s="71">
        <f t="shared" si="714"/>
        <v>442.65888852331676</v>
      </c>
      <c r="MK111" s="71">
        <f t="shared" si="714"/>
        <v>581.69846012181506</v>
      </c>
      <c r="ML111" s="71"/>
      <c r="MM111" s="71"/>
      <c r="MN111" s="71"/>
    </row>
    <row r="112" spans="1:352" x14ac:dyDescent="0.2">
      <c r="A112" s="60" t="s">
        <v>55</v>
      </c>
      <c r="B112" s="60">
        <f t="shared" ref="B112:BA112" si="715">(B111-B109-B110*B107)/(B106-B107)</f>
        <v>58.229472641354604</v>
      </c>
      <c r="C112" s="60">
        <f t="shared" si="715"/>
        <v>52.77608280600667</v>
      </c>
      <c r="D112" s="60">
        <f t="shared" si="715"/>
        <v>-8.4072715804294056</v>
      </c>
      <c r="E112" s="60">
        <f t="shared" si="715"/>
        <v>-7.8319452949819066</v>
      </c>
      <c r="F112" s="60">
        <f t="shared" si="715"/>
        <v>-5.6144601840087569</v>
      </c>
      <c r="G112" s="60">
        <f t="shared" si="715"/>
        <v>-5.0026283814020696</v>
      </c>
      <c r="H112" s="60">
        <f t="shared" si="715"/>
        <v>-2.070933941102818</v>
      </c>
      <c r="I112" s="60">
        <f t="shared" si="715"/>
        <v>-15.718074428266936</v>
      </c>
      <c r="J112" s="60">
        <f t="shared" si="715"/>
        <v>-13.231184940632257</v>
      </c>
      <c r="K112" s="60">
        <f t="shared" si="715"/>
        <v>-6.0558230875086112</v>
      </c>
      <c r="L112" s="60">
        <f t="shared" si="715"/>
        <v>41.492860152159032</v>
      </c>
      <c r="M112" s="60">
        <f t="shared" si="715"/>
        <v>55.547561671797339</v>
      </c>
      <c r="N112" s="60">
        <f t="shared" si="715"/>
        <v>58.788821495035144</v>
      </c>
      <c r="O112" s="60">
        <f t="shared" si="715"/>
        <v>53.305627811041305</v>
      </c>
      <c r="P112" s="60">
        <f t="shared" si="715"/>
        <v>-8.4241632392536783</v>
      </c>
      <c r="Q112" s="60">
        <f t="shared" si="715"/>
        <v>-7.8889549555477538</v>
      </c>
      <c r="R112" s="60">
        <f t="shared" si="715"/>
        <v>-5.6178227699642136</v>
      </c>
      <c r="S112" s="60">
        <f t="shared" si="715"/>
        <v>-4.9755709398647872</v>
      </c>
      <c r="T112" s="60">
        <f t="shared" si="715"/>
        <v>-2.0477093475800707</v>
      </c>
      <c r="U112" s="60">
        <f t="shared" si="715"/>
        <v>-16.018667409605207</v>
      </c>
      <c r="V112" s="60">
        <f t="shared" si="715"/>
        <v>-13.350124085158907</v>
      </c>
      <c r="W112" s="60">
        <f t="shared" si="715"/>
        <v>-5.9868237015231731</v>
      </c>
      <c r="X112" s="60">
        <f t="shared" si="715"/>
        <v>41.934481703413489</v>
      </c>
      <c r="Y112" s="60">
        <f t="shared" si="715"/>
        <v>56.164200216639564</v>
      </c>
      <c r="Z112" s="60">
        <f t="shared" si="715"/>
        <v>59.362001978692071</v>
      </c>
      <c r="AA112" s="60">
        <f t="shared" si="715"/>
        <v>54.009540388566279</v>
      </c>
      <c r="AB112" s="60">
        <f t="shared" si="715"/>
        <v>-8.5183464692949649</v>
      </c>
      <c r="AC112" s="60">
        <f t="shared" si="715"/>
        <v>-7.7996517513957473</v>
      </c>
      <c r="AD112" s="60">
        <f t="shared" si="715"/>
        <v>-5.5228351792336605</v>
      </c>
      <c r="AE112" s="60">
        <f t="shared" si="715"/>
        <v>-4.9826202819587504</v>
      </c>
      <c r="AF112" s="60">
        <f t="shared" si="715"/>
        <v>-2.0300663511807513</v>
      </c>
      <c r="AG112" s="60">
        <f t="shared" si="715"/>
        <v>-17.326719573647395</v>
      </c>
      <c r="AH112" s="60">
        <f t="shared" si="715"/>
        <v>-13.416292843008977</v>
      </c>
      <c r="AI112" s="60">
        <f t="shared" si="715"/>
        <v>-6.0007352735734969</v>
      </c>
      <c r="AJ112" s="60">
        <f t="shared" si="715"/>
        <v>42.363905612698083</v>
      </c>
      <c r="AK112" s="60">
        <f t="shared" si="715"/>
        <v>56.97261962152978</v>
      </c>
      <c r="AL112" s="60">
        <f t="shared" si="715"/>
        <v>59.961548959791244</v>
      </c>
      <c r="AM112" s="60">
        <f t="shared" si="715"/>
        <v>54.439440588747651</v>
      </c>
      <c r="AN112" s="60">
        <f t="shared" si="715"/>
        <v>-8.2507056394831899</v>
      </c>
      <c r="AO112" s="60">
        <f t="shared" si="715"/>
        <v>-7.7248784770573806</v>
      </c>
      <c r="AP112" s="60">
        <f t="shared" si="715"/>
        <v>-5.4953792656254157</v>
      </c>
      <c r="AQ112" s="60">
        <f t="shared" si="715"/>
        <v>-4.952083664389531</v>
      </c>
      <c r="AR112" s="60">
        <f t="shared" si="715"/>
        <v>-2.0189220737296067</v>
      </c>
      <c r="AS112" s="60">
        <f t="shared" si="715"/>
        <v>-18.090445852857339</v>
      </c>
      <c r="AT112" s="60">
        <f t="shared" si="715"/>
        <v>-13.464949070372001</v>
      </c>
      <c r="AU112" s="60">
        <f t="shared" si="715"/>
        <v>-5.9900921372468456</v>
      </c>
      <c r="AV112" s="60">
        <f t="shared" si="715"/>
        <v>42.791858711309089</v>
      </c>
      <c r="AW112" s="60">
        <f t="shared" si="715"/>
        <v>57.488849234961258</v>
      </c>
      <c r="AX112" s="60">
        <f t="shared" si="715"/>
        <v>60.561124770448529</v>
      </c>
      <c r="AY112" s="60">
        <f t="shared" si="715"/>
        <v>54.907358159340724</v>
      </c>
      <c r="AZ112" s="60">
        <f t="shared" si="715"/>
        <v>-8.2309057392213667</v>
      </c>
      <c r="BA112" s="60">
        <f t="shared" si="715"/>
        <v>-7.7225908128825536</v>
      </c>
      <c r="BB112" s="60">
        <f t="shared" ref="BB112:DM112" si="716">(BB111-BB109-BB110*BB107)/(BB106-BB107)</f>
        <v>-5.4825988797149829</v>
      </c>
      <c r="BC112" s="60">
        <f t="shared" si="716"/>
        <v>-4.9767732010041161</v>
      </c>
      <c r="BD112" s="60">
        <f t="shared" si="716"/>
        <v>-2.0083123173823201</v>
      </c>
      <c r="BE112" s="60">
        <f t="shared" si="716"/>
        <v>-20.63036564048198</v>
      </c>
      <c r="BF112" s="60">
        <f t="shared" si="716"/>
        <v>-13.526619715566886</v>
      </c>
      <c r="BG112" s="60">
        <f t="shared" si="716"/>
        <v>-5.9920113509693982</v>
      </c>
      <c r="BH112" s="60">
        <f t="shared" si="716"/>
        <v>43.167587751794052</v>
      </c>
      <c r="BI112" s="60">
        <f t="shared" si="716"/>
        <v>58.059443641954076</v>
      </c>
      <c r="BJ112" s="60">
        <f t="shared" si="716"/>
        <v>61.147343044372519</v>
      </c>
      <c r="BK112" s="60">
        <f t="shared" si="716"/>
        <v>55.405316059362086</v>
      </c>
      <c r="BL112" s="60">
        <f t="shared" si="716"/>
        <v>-8.1483821018914906</v>
      </c>
      <c r="BM112" s="60">
        <f t="shared" si="716"/>
        <v>-7.6824113609442675</v>
      </c>
      <c r="BN112" s="60">
        <f t="shared" si="716"/>
        <v>-5.4112851098550863</v>
      </c>
      <c r="BO112" s="60">
        <f t="shared" si="716"/>
        <v>-4.9691861560265158</v>
      </c>
      <c r="BP112" s="60">
        <f t="shared" si="716"/>
        <v>-2.0021726207237878</v>
      </c>
      <c r="BQ112" s="60">
        <f t="shared" si="716"/>
        <v>-21.593303536363827</v>
      </c>
      <c r="BR112" s="60">
        <f t="shared" si="716"/>
        <v>-13.538851121326974</v>
      </c>
      <c r="BS112" s="60">
        <f t="shared" si="716"/>
        <v>-5.9604204144814146</v>
      </c>
      <c r="BT112" s="60">
        <f t="shared" si="716"/>
        <v>43.588117047846666</v>
      </c>
      <c r="BU112" s="60">
        <f t="shared" si="716"/>
        <v>58.64056326173106</v>
      </c>
      <c r="BV112" s="60">
        <f t="shared" si="716"/>
        <v>61.691746982054745</v>
      </c>
      <c r="BW112" s="60">
        <f t="shared" si="716"/>
        <v>56.062387500984649</v>
      </c>
      <c r="BX112" s="60">
        <f t="shared" si="716"/>
        <v>-8.302610424196212</v>
      </c>
      <c r="BY112" s="60">
        <f t="shared" si="716"/>
        <v>-7.6437258358440099</v>
      </c>
      <c r="BZ112" s="60">
        <f t="shared" si="716"/>
        <v>-5.384110686766741</v>
      </c>
      <c r="CA112" s="60">
        <f t="shared" si="716"/>
        <v>-5.0215284220025822</v>
      </c>
      <c r="CB112" s="60">
        <f t="shared" si="716"/>
        <v>-1.9963115564719423</v>
      </c>
      <c r="CC112" s="60">
        <f t="shared" si="716"/>
        <v>-22.64476046841909</v>
      </c>
      <c r="CD112" s="60">
        <f t="shared" si="716"/>
        <v>-13.628264589998208</v>
      </c>
      <c r="CE112" s="60">
        <f t="shared" si="716"/>
        <v>-5.9723965148939913</v>
      </c>
      <c r="CF112" s="60">
        <f t="shared" si="716"/>
        <v>43.969580369276294</v>
      </c>
      <c r="CG112" s="60">
        <f t="shared" si="716"/>
        <v>59.175391107175109</v>
      </c>
      <c r="CH112" s="60">
        <f t="shared" si="716"/>
        <v>62.272357829605504</v>
      </c>
      <c r="CI112" s="60">
        <f t="shared" si="716"/>
        <v>56.466382100876231</v>
      </c>
      <c r="CJ112" s="60">
        <f t="shared" si="716"/>
        <v>-8.1101313394328667</v>
      </c>
      <c r="CK112" s="60">
        <f t="shared" si="716"/>
        <v>-7.6546601303979571</v>
      </c>
      <c r="CL112" s="60">
        <f t="shared" si="716"/>
        <v>-5.3963882180364839</v>
      </c>
      <c r="CM112" s="60">
        <f t="shared" si="716"/>
        <v>-4.9975756144399686</v>
      </c>
      <c r="CN112" s="60">
        <f t="shared" si="716"/>
        <v>-1.9938900265789119</v>
      </c>
      <c r="CO112" s="60">
        <f t="shared" si="716"/>
        <v>-22.706074759659661</v>
      </c>
      <c r="CP112" s="60">
        <f t="shared" si="716"/>
        <v>-13.623893793943918</v>
      </c>
      <c r="CQ112" s="60">
        <f t="shared" si="716"/>
        <v>-5.9877014712406407</v>
      </c>
      <c r="CR112" s="60">
        <f t="shared" si="716"/>
        <v>44.408980270830206</v>
      </c>
      <c r="CS112" s="60">
        <f t="shared" si="716"/>
        <v>59.739249026099579</v>
      </c>
      <c r="CT112" s="60">
        <f t="shared" si="716"/>
        <v>62.914446288410495</v>
      </c>
      <c r="CU112" s="60">
        <f t="shared" si="716"/>
        <v>56.985569237023505</v>
      </c>
      <c r="CV112" s="60">
        <f t="shared" si="716"/>
        <v>-8.0867043275410158</v>
      </c>
      <c r="CW112" s="60">
        <f t="shared" si="716"/>
        <v>-7.6556461019016426</v>
      </c>
      <c r="CX112" s="60">
        <f t="shared" si="716"/>
        <v>-5.3753435784923909</v>
      </c>
      <c r="CY112" s="60">
        <f t="shared" si="716"/>
        <v>-5.0203916906236996</v>
      </c>
      <c r="CZ112" s="60">
        <f t="shared" si="716"/>
        <v>-1.991409560704509</v>
      </c>
      <c r="DA112" s="60">
        <f t="shared" si="716"/>
        <v>-23.101537835259393</v>
      </c>
      <c r="DB112" s="60">
        <f t="shared" si="716"/>
        <v>-13.643872227815629</v>
      </c>
      <c r="DC112" s="60">
        <f t="shared" si="716"/>
        <v>-5.9599383185929371</v>
      </c>
      <c r="DD112" s="60">
        <f t="shared" si="716"/>
        <v>44.773554349107556</v>
      </c>
      <c r="DE112" s="60">
        <f t="shared" si="716"/>
        <v>60.343260049846535</v>
      </c>
      <c r="DF112" s="60">
        <f t="shared" si="716"/>
        <v>63.494667201152254</v>
      </c>
      <c r="DG112" s="60">
        <f t="shared" si="716"/>
        <v>57.497842281073353</v>
      </c>
      <c r="DH112" s="60">
        <f t="shared" si="716"/>
        <v>-8.0842564586333339</v>
      </c>
      <c r="DI112" s="60">
        <f t="shared" si="716"/>
        <v>-7.6724841764041027</v>
      </c>
      <c r="DJ112" s="60">
        <f t="shared" si="716"/>
        <v>-5.3727916392472679</v>
      </c>
      <c r="DK112" s="60">
        <f t="shared" si="716"/>
        <v>-4.985578409186088</v>
      </c>
      <c r="DL112" s="60">
        <f t="shared" si="716"/>
        <v>-1.9908967724200142</v>
      </c>
      <c r="DM112" s="60">
        <f t="shared" si="716"/>
        <v>-23.04725467049489</v>
      </c>
      <c r="DN112" s="60">
        <f t="shared" ref="DN112:FY112" si="717">(DN111-DN109-DN110*DN107)/(DN106-DN107)</f>
        <v>-14.041605694716891</v>
      </c>
      <c r="DO112" s="60">
        <f t="shared" si="717"/>
        <v>-5.9389398793768304</v>
      </c>
      <c r="DP112" s="60">
        <f t="shared" si="717"/>
        <v>45.15546433957784</v>
      </c>
      <c r="DQ112" s="60">
        <f t="shared" si="717"/>
        <v>60.997303224421316</v>
      </c>
      <c r="DR112" s="60">
        <f t="shared" si="717"/>
        <v>64.08464002326572</v>
      </c>
      <c r="DS112" s="60">
        <f t="shared" si="717"/>
        <v>58.151585001046769</v>
      </c>
      <c r="DT112" s="60">
        <f t="shared" si="717"/>
        <v>-8.2791928462580771</v>
      </c>
      <c r="DU112" s="60">
        <f t="shared" si="717"/>
        <v>-7.6536005485745306</v>
      </c>
      <c r="DV112" s="60">
        <f t="shared" si="717"/>
        <v>-5.379263322307521</v>
      </c>
      <c r="DW112" s="60">
        <f t="shared" si="717"/>
        <v>-5.0058360033317859</v>
      </c>
      <c r="DX112" s="60">
        <f t="shared" si="717"/>
        <v>-1.9884374024923481</v>
      </c>
      <c r="DY112" s="60">
        <f t="shared" si="717"/>
        <v>-23.021540919839698</v>
      </c>
      <c r="DZ112" s="60">
        <f t="shared" si="717"/>
        <v>-14.291071255973447</v>
      </c>
      <c r="EA112" s="60">
        <f t="shared" si="717"/>
        <v>-5.9682365781624469</v>
      </c>
      <c r="EB112" s="60">
        <f t="shared" si="717"/>
        <v>45.61431117074369</v>
      </c>
      <c r="EC112" s="60">
        <f t="shared" si="717"/>
        <v>61.576640536018203</v>
      </c>
      <c r="ED112" s="60">
        <f t="shared" si="717"/>
        <v>64.742073454389995</v>
      </c>
      <c r="EE112" s="60">
        <f t="shared" si="717"/>
        <v>58.574832731393776</v>
      </c>
      <c r="EF112" s="60">
        <f t="shared" si="717"/>
        <v>-8.033435667382216</v>
      </c>
      <c r="EG112" s="60">
        <f t="shared" si="717"/>
        <v>-7.6281012634362284</v>
      </c>
      <c r="EH112" s="60">
        <f t="shared" si="717"/>
        <v>-5.3329706688095069</v>
      </c>
      <c r="EI112" s="60">
        <f t="shared" si="717"/>
        <v>-5.0068983643357754</v>
      </c>
      <c r="EJ112" s="60">
        <f t="shared" si="717"/>
        <v>-1.9867490419073166</v>
      </c>
      <c r="EK112" s="60">
        <f t="shared" si="717"/>
        <v>-22.88921552920829</v>
      </c>
      <c r="EL112" s="60">
        <f t="shared" si="717"/>
        <v>-14.439679492546828</v>
      </c>
      <c r="EM112" s="60">
        <f t="shared" si="717"/>
        <v>-5.9378531588402881</v>
      </c>
      <c r="EN112" s="60">
        <f t="shared" si="717"/>
        <v>46.066515374554569</v>
      </c>
      <c r="EO112" s="60">
        <f t="shared" si="717"/>
        <v>62.158854574064996</v>
      </c>
      <c r="EP112" s="60">
        <f t="shared" si="717"/>
        <v>65.363961499385681</v>
      </c>
      <c r="EQ112" s="60">
        <f t="shared" si="717"/>
        <v>59.131165687028037</v>
      </c>
      <c r="ER112" s="60">
        <f t="shared" si="717"/>
        <v>-7.9895499195434576</v>
      </c>
      <c r="ES112" s="60">
        <f t="shared" si="717"/>
        <v>-7.618522727706929</v>
      </c>
      <c r="ET112" s="60">
        <f t="shared" si="717"/>
        <v>-5.3034083582688343</v>
      </c>
      <c r="EU112" s="60">
        <f t="shared" si="717"/>
        <v>-5.0459720175920335</v>
      </c>
      <c r="EV112" s="60">
        <f t="shared" si="717"/>
        <v>-1.9848150814931527</v>
      </c>
      <c r="EW112" s="60">
        <f t="shared" si="717"/>
        <v>-22.815169200666954</v>
      </c>
      <c r="EX112" s="60">
        <f t="shared" si="717"/>
        <v>-14.587554859753798</v>
      </c>
      <c r="EY112" s="60">
        <f t="shared" si="717"/>
        <v>-5.9581082057386636</v>
      </c>
      <c r="EZ112" s="60">
        <f t="shared" si="717"/>
        <v>46.494533188538917</v>
      </c>
      <c r="FA112" s="60">
        <f t="shared" si="717"/>
        <v>62.71355262099673</v>
      </c>
      <c r="FB112" s="60">
        <f t="shared" si="717"/>
        <v>66.045867381564051</v>
      </c>
      <c r="FC112" s="60">
        <f t="shared" si="717"/>
        <v>59.690978815579697</v>
      </c>
      <c r="FD112" s="60">
        <f t="shared" si="717"/>
        <v>-7.9206435286103085</v>
      </c>
      <c r="FE112" s="60">
        <f t="shared" si="717"/>
        <v>-7.6246400381226804</v>
      </c>
      <c r="FF112" s="60">
        <f t="shared" si="717"/>
        <v>-5.2904485135834616</v>
      </c>
      <c r="FG112" s="60">
        <f t="shared" si="717"/>
        <v>-5.0823526866907187</v>
      </c>
      <c r="FH112" s="60">
        <f t="shared" si="717"/>
        <v>-1.9823010912607557</v>
      </c>
      <c r="FI112" s="60">
        <f t="shared" si="717"/>
        <v>-22.924667727122767</v>
      </c>
      <c r="FJ112" s="60">
        <f t="shared" si="717"/>
        <v>-14.787618307531337</v>
      </c>
      <c r="FK112" s="60">
        <f t="shared" si="717"/>
        <v>-5.9624564343228252</v>
      </c>
      <c r="FL112" s="60">
        <f t="shared" si="717"/>
        <v>46.935400587963798</v>
      </c>
      <c r="FM112" s="60">
        <f t="shared" si="717"/>
        <v>63.311894289333488</v>
      </c>
      <c r="FN112" s="60">
        <f t="shared" si="717"/>
        <v>66.632891151396947</v>
      </c>
      <c r="FO112" s="60">
        <f t="shared" si="717"/>
        <v>60.365028632403138</v>
      </c>
      <c r="FP112" s="60">
        <f t="shared" si="717"/>
        <v>-8.1198988646164256</v>
      </c>
      <c r="FQ112" s="60">
        <f t="shared" si="717"/>
        <v>-7.5978052249033095</v>
      </c>
      <c r="FR112" s="60">
        <f t="shared" si="717"/>
        <v>-5.2832815096725758</v>
      </c>
      <c r="FS112" s="60">
        <f t="shared" si="717"/>
        <v>-5.1561225855688511</v>
      </c>
      <c r="FT112" s="60">
        <f t="shared" si="717"/>
        <v>-1.9796872218896089</v>
      </c>
      <c r="FU112" s="60">
        <f t="shared" si="717"/>
        <v>-23.399327073720539</v>
      </c>
      <c r="FV112" s="60">
        <f t="shared" si="717"/>
        <v>-14.77409873010545</v>
      </c>
      <c r="FW112" s="60">
        <f t="shared" si="717"/>
        <v>-5.9463039963168578</v>
      </c>
      <c r="FX112" s="60">
        <f t="shared" si="717"/>
        <v>47.34626957542168</v>
      </c>
      <c r="FY112" s="60">
        <f t="shared" si="717"/>
        <v>63.945869424491555</v>
      </c>
      <c r="FZ112" s="60">
        <f t="shared" ref="FZ112:IK112" si="718">(FZ111-FZ109-FZ110*FZ107)/(FZ106-FZ107)</f>
        <v>67.287025282901922</v>
      </c>
      <c r="GA112" s="60">
        <f t="shared" si="718"/>
        <v>60.795842024950801</v>
      </c>
      <c r="GB112" s="60">
        <f t="shared" si="718"/>
        <v>-7.889603923377793</v>
      </c>
      <c r="GC112" s="60">
        <f t="shared" si="718"/>
        <v>-7.5960904324064336</v>
      </c>
      <c r="GD112" s="60">
        <f t="shared" si="718"/>
        <v>-5.2582055841703568</v>
      </c>
      <c r="GE112" s="60">
        <f t="shared" si="718"/>
        <v>-5.2146668982743662</v>
      </c>
      <c r="GF112" s="60">
        <f t="shared" si="718"/>
        <v>-1.9741362926166028</v>
      </c>
      <c r="GG112" s="60">
        <f t="shared" si="718"/>
        <v>-24.967073527244303</v>
      </c>
      <c r="GH112" s="60">
        <f t="shared" si="718"/>
        <v>-14.738912410769663</v>
      </c>
      <c r="GI112" s="60">
        <f t="shared" si="718"/>
        <v>-5.9298728008625101</v>
      </c>
      <c r="GJ112" s="60">
        <f t="shared" si="718"/>
        <v>47.810928283365364</v>
      </c>
      <c r="GK112" s="60">
        <f t="shared" si="718"/>
        <v>64.626321554156974</v>
      </c>
      <c r="GL112" s="60">
        <f t="shared" si="718"/>
        <v>67.968910106060804</v>
      </c>
      <c r="GM112" s="60">
        <f t="shared" si="718"/>
        <v>61.399191873935827</v>
      </c>
      <c r="GN112" s="60">
        <f t="shared" si="718"/>
        <v>-7.8692339560564353</v>
      </c>
      <c r="GO112" s="60">
        <f t="shared" si="718"/>
        <v>-7.5818181666195477</v>
      </c>
      <c r="GP112" s="60">
        <f t="shared" si="718"/>
        <v>-5.2438019949840298</v>
      </c>
      <c r="GQ112" s="60">
        <f t="shared" si="718"/>
        <v>-5.267583968020789</v>
      </c>
      <c r="GR112" s="60">
        <f t="shared" si="718"/>
        <v>-1.9706442366290258</v>
      </c>
      <c r="GS112" s="60">
        <f t="shared" si="718"/>
        <v>-26.363531182500857</v>
      </c>
      <c r="GT112" s="60">
        <f t="shared" si="718"/>
        <v>-15.081909365998607</v>
      </c>
      <c r="GU112" s="60">
        <f t="shared" si="718"/>
        <v>-5.9248482863499694</v>
      </c>
      <c r="GV112" s="60">
        <f t="shared" si="718"/>
        <v>48.265084321167329</v>
      </c>
      <c r="GW112" s="60">
        <f t="shared" si="718"/>
        <v>65.223483920024208</v>
      </c>
      <c r="GX112" s="60">
        <f t="shared" si="718"/>
        <v>68.620936237016409</v>
      </c>
      <c r="GY112" s="60">
        <f t="shared" si="718"/>
        <v>61.995573302262663</v>
      </c>
      <c r="GZ112" s="60">
        <f t="shared" si="718"/>
        <v>-7.8628128080852724</v>
      </c>
      <c r="HA112" s="60">
        <f t="shared" si="718"/>
        <v>-7.5900485120509655</v>
      </c>
      <c r="HB112" s="60">
        <f t="shared" si="718"/>
        <v>-5.2341413028410404</v>
      </c>
      <c r="HC112" s="60">
        <f t="shared" si="718"/>
        <v>-5.2766640669291132</v>
      </c>
      <c r="HD112" s="60">
        <f t="shared" si="718"/>
        <v>-1.9677632346846186</v>
      </c>
      <c r="HE112" s="60">
        <f t="shared" si="718"/>
        <v>-26.781499486451764</v>
      </c>
      <c r="HF112" s="60">
        <f t="shared" si="718"/>
        <v>-15.293252498214793</v>
      </c>
      <c r="HG112" s="60">
        <f t="shared" si="718"/>
        <v>-5.9065504888155456</v>
      </c>
      <c r="HH112" s="60">
        <f t="shared" si="718"/>
        <v>48.711216224104263</v>
      </c>
      <c r="HI112" s="60">
        <f t="shared" si="718"/>
        <v>65.864033452508778</v>
      </c>
      <c r="HJ112" s="60">
        <f t="shared" si="718"/>
        <v>69.280284016245986</v>
      </c>
      <c r="HK112" s="60">
        <f t="shared" si="718"/>
        <v>62.747505320838833</v>
      </c>
      <c r="HL112" s="60">
        <f t="shared" si="718"/>
        <v>-8.0428131820172233</v>
      </c>
      <c r="HM112" s="60">
        <f t="shared" si="718"/>
        <v>-7.5713966661200809</v>
      </c>
      <c r="HN112" s="60">
        <f t="shared" si="718"/>
        <v>-5.2204621365219186</v>
      </c>
      <c r="HO112" s="60">
        <f t="shared" si="718"/>
        <v>-5.3175067754640688</v>
      </c>
      <c r="HP112" s="60">
        <f t="shared" si="718"/>
        <v>-1.9646391350841774</v>
      </c>
      <c r="HQ112" s="60">
        <f t="shared" si="718"/>
        <v>-27.651911336454056</v>
      </c>
      <c r="HR112" s="60">
        <f t="shared" si="718"/>
        <v>-15.798480042558159</v>
      </c>
      <c r="HS112" s="60">
        <f t="shared" si="718"/>
        <v>-5.893443192716683</v>
      </c>
      <c r="HT112" s="60">
        <f t="shared" si="718"/>
        <v>49.170942731545736</v>
      </c>
      <c r="HU112" s="60">
        <f t="shared" si="718"/>
        <v>66.486055596367578</v>
      </c>
      <c r="HV112" s="60">
        <f t="shared" si="718"/>
        <v>70.015912646147868</v>
      </c>
      <c r="HW112" s="60">
        <f t="shared" si="718"/>
        <v>63.212893328420471</v>
      </c>
      <c r="HX112" s="60">
        <f t="shared" si="718"/>
        <v>-7.8276944218515832</v>
      </c>
      <c r="HY112" s="60">
        <f t="shared" si="718"/>
        <v>-7.5589417616681294</v>
      </c>
      <c r="HZ112" s="60">
        <f t="shared" si="718"/>
        <v>-5.2184559184128698</v>
      </c>
      <c r="IA112" s="60">
        <f t="shared" si="718"/>
        <v>-5.3309549574300243</v>
      </c>
      <c r="IB112" s="60">
        <f t="shared" si="718"/>
        <v>-1.9636424569557451</v>
      </c>
      <c r="IC112" s="60">
        <f t="shared" si="718"/>
        <v>-30.31557441531627</v>
      </c>
      <c r="ID112" s="60">
        <f t="shared" si="718"/>
        <v>-15.918692643614238</v>
      </c>
      <c r="IE112" s="60">
        <f t="shared" si="718"/>
        <v>-5.879350257419576</v>
      </c>
      <c r="IF112" s="60">
        <f t="shared" si="718"/>
        <v>49.638381762001309</v>
      </c>
      <c r="IG112" s="60">
        <f t="shared" si="718"/>
        <v>67.278575590799036</v>
      </c>
      <c r="IH112" s="60">
        <f t="shared" si="718"/>
        <v>70.7508599163301</v>
      </c>
      <c r="II112" s="60">
        <f t="shared" si="718"/>
        <v>63.916126204148249</v>
      </c>
      <c r="IJ112" s="60">
        <f t="shared" si="718"/>
        <v>-7.7608809755519212</v>
      </c>
      <c r="IK112" s="60">
        <f t="shared" si="718"/>
        <v>-7.4603166893562252</v>
      </c>
      <c r="IL112" s="60">
        <f t="shared" ref="IL112:KW112" si="719">(IL111-IL109-IL110*IL107)/(IL106-IL107)</f>
        <v>-5.2329933064349827</v>
      </c>
      <c r="IM112" s="60">
        <f t="shared" si="719"/>
        <v>-5.3647397492078861</v>
      </c>
      <c r="IN112" s="60">
        <f t="shared" si="719"/>
        <v>-1.9600449626504315</v>
      </c>
      <c r="IO112" s="60">
        <f t="shared" si="719"/>
        <v>-33.130891808734617</v>
      </c>
      <c r="IP112" s="60">
        <f t="shared" si="719"/>
        <v>-16.730280590433157</v>
      </c>
      <c r="IQ112" s="60">
        <f t="shared" si="719"/>
        <v>-5.7921083394440336</v>
      </c>
      <c r="IR112" s="60">
        <f t="shared" si="719"/>
        <v>50.108824332269116</v>
      </c>
      <c r="IS112" s="60">
        <f t="shared" si="719"/>
        <v>67.904528257529449</v>
      </c>
      <c r="IT112" s="60">
        <f t="shared" si="719"/>
        <v>71.41197118618912</v>
      </c>
      <c r="IU112" s="60">
        <f t="shared" si="719"/>
        <v>64.504091013522597</v>
      </c>
      <c r="IV112" s="60">
        <f t="shared" si="719"/>
        <v>-7.789189423484137</v>
      </c>
      <c r="IW112" s="60">
        <f t="shared" si="719"/>
        <v>-7.4754450966644201</v>
      </c>
      <c r="IX112" s="60">
        <f t="shared" si="719"/>
        <v>-5.2429589179951899</v>
      </c>
      <c r="IY112" s="60">
        <f t="shared" si="719"/>
        <v>-5.3288501740499639</v>
      </c>
      <c r="IZ112" s="60">
        <f t="shared" si="719"/>
        <v>-1.9585894184082673</v>
      </c>
      <c r="JA112" s="60">
        <f t="shared" si="719"/>
        <v>-33.272909029745755</v>
      </c>
      <c r="JB112" s="60">
        <f t="shared" si="719"/>
        <v>-16.465801145485436</v>
      </c>
      <c r="JC112" s="60">
        <f t="shared" si="719"/>
        <v>-5.8283259424479024</v>
      </c>
      <c r="JD112" s="60">
        <f t="shared" si="719"/>
        <v>50.604679705112389</v>
      </c>
      <c r="JE112" s="60">
        <f t="shared" si="719"/>
        <v>68.618471538060973</v>
      </c>
      <c r="JF112" s="60">
        <f t="shared" si="719"/>
        <v>72.115155489781046</v>
      </c>
      <c r="JG112" s="60">
        <f t="shared" si="719"/>
        <v>65.279763570586397</v>
      </c>
      <c r="JH112" s="60">
        <f t="shared" si="719"/>
        <v>-7.9465202366326073</v>
      </c>
      <c r="JI112" s="60">
        <f t="shared" si="719"/>
        <v>-7.4544979405861556</v>
      </c>
      <c r="JJ112" s="60">
        <f t="shared" si="719"/>
        <v>-5.2295245692773085</v>
      </c>
      <c r="JK112" s="60">
        <f t="shared" si="719"/>
        <v>-5.3601210332595892</v>
      </c>
      <c r="JL112" s="60">
        <f t="shared" si="719"/>
        <v>-1.9568814606678742</v>
      </c>
      <c r="JM112" s="60">
        <f t="shared" si="719"/>
        <v>-33.398784206303624</v>
      </c>
      <c r="JN112" s="60">
        <f t="shared" si="719"/>
        <v>-16.69099608359922</v>
      </c>
      <c r="JO112" s="60">
        <f t="shared" si="719"/>
        <v>-5.7868620415199059</v>
      </c>
      <c r="JP112" s="60">
        <f t="shared" si="719"/>
        <v>51.089250378107124</v>
      </c>
      <c r="JQ112" s="60">
        <f t="shared" si="719"/>
        <v>69.313882507030129</v>
      </c>
      <c r="JR112" s="60">
        <f t="shared" si="719"/>
        <v>72.833924651227619</v>
      </c>
      <c r="JS112" s="60">
        <f t="shared" si="719"/>
        <v>65.846347019430624</v>
      </c>
      <c r="JT112" s="60">
        <f t="shared" si="719"/>
        <v>-7.7360386963841661</v>
      </c>
      <c r="JU112" s="60">
        <f t="shared" si="719"/>
        <v>-7.4562864328142018</v>
      </c>
      <c r="JV112" s="60">
        <f t="shared" si="719"/>
        <v>-5.2106565849131101</v>
      </c>
      <c r="JW112" s="60">
        <f t="shared" si="719"/>
        <v>-5.4089479168998817</v>
      </c>
      <c r="JX112" s="60">
        <f t="shared" si="719"/>
        <v>-1.9541533588647348</v>
      </c>
      <c r="JY112" s="60">
        <f t="shared" si="719"/>
        <v>-33.564650286550581</v>
      </c>
      <c r="JZ112" s="60">
        <f t="shared" si="719"/>
        <v>-17.022994041324761</v>
      </c>
      <c r="KA112" s="60">
        <f t="shared" si="719"/>
        <v>-5.7846523815604955</v>
      </c>
      <c r="KB112" s="60">
        <f t="shared" si="719"/>
        <v>51.607039733831527</v>
      </c>
      <c r="KC112" s="60">
        <f t="shared" si="719"/>
        <v>70.042043789867336</v>
      </c>
      <c r="KD112" s="60">
        <f t="shared" si="719"/>
        <v>73.649535710470744</v>
      </c>
      <c r="KE112" s="60">
        <f t="shared" si="719"/>
        <v>66.508778985443442</v>
      </c>
      <c r="KF112" s="60">
        <f t="shared" si="719"/>
        <v>-7.6976942579695873</v>
      </c>
      <c r="KG112" s="60">
        <f t="shared" si="719"/>
        <v>-7.4564451228559845</v>
      </c>
      <c r="KH112" s="60">
        <f t="shared" si="719"/>
        <v>-5.201672840654477</v>
      </c>
      <c r="KI112" s="60">
        <f t="shared" si="719"/>
        <v>-5.4178873653086201</v>
      </c>
      <c r="KJ112" s="60">
        <f t="shared" si="719"/>
        <v>-1.9528705258679806</v>
      </c>
      <c r="KK112" s="60">
        <f t="shared" si="719"/>
        <v>-36.407713762854591</v>
      </c>
      <c r="KL112" s="60">
        <f t="shared" si="719"/>
        <v>-17.310605002165619</v>
      </c>
      <c r="KM112" s="60">
        <f t="shared" si="719"/>
        <v>-5.786913523745139</v>
      </c>
      <c r="KN112" s="60">
        <f t="shared" si="719"/>
        <v>52.118601070978322</v>
      </c>
      <c r="KO112" s="60">
        <f t="shared" si="719"/>
        <v>70.786516069420614</v>
      </c>
      <c r="KP112" s="60">
        <f t="shared" si="719"/>
        <v>74.393549450158957</v>
      </c>
      <c r="KQ112" s="60">
        <f t="shared" si="719"/>
        <v>67.179574415467656</v>
      </c>
      <c r="KR112" s="60">
        <f t="shared" si="719"/>
        <v>-7.6589511876680536</v>
      </c>
      <c r="KS112" s="60">
        <f t="shared" si="719"/>
        <v>-7.4443399080359169</v>
      </c>
      <c r="KT112" s="60">
        <f t="shared" si="719"/>
        <v>-5.1942633803113081</v>
      </c>
      <c r="KU112" s="60">
        <f t="shared" si="719"/>
        <v>-5.4155422540923102</v>
      </c>
      <c r="KV112" s="60">
        <f t="shared" si="719"/>
        <v>-1.9491491174750541</v>
      </c>
      <c r="KW112" s="60">
        <f t="shared" si="719"/>
        <v>-37.814275243276249</v>
      </c>
      <c r="KX112" s="60">
        <f t="shared" ref="KX112:MK112" si="720">(KX111-KX109-KX110*KX107)/(KX106-KX107)</f>
        <v>-17.364438250432077</v>
      </c>
      <c r="KY112" s="60">
        <f t="shared" si="720"/>
        <v>-5.7862773587855401</v>
      </c>
      <c r="KZ112" s="60">
        <f t="shared" si="720"/>
        <v>52.619672681396139</v>
      </c>
      <c r="LA112" s="60">
        <f t="shared" si="720"/>
        <v>71.520958306070355</v>
      </c>
      <c r="LB112" s="60">
        <f t="shared" si="720"/>
        <v>75.13858738549159</v>
      </c>
      <c r="LC112" s="60">
        <f t="shared" si="720"/>
        <v>67.973845235120251</v>
      </c>
      <c r="LD112" s="60">
        <f t="shared" si="720"/>
        <v>-7.8333767358718704</v>
      </c>
      <c r="LE112" s="60">
        <f t="shared" si="720"/>
        <v>-7.4241686468212462</v>
      </c>
      <c r="LF112" s="60">
        <f t="shared" si="720"/>
        <v>-5.1795061186684705</v>
      </c>
      <c r="LG112" s="60">
        <f t="shared" si="720"/>
        <v>-5.4204755603784065</v>
      </c>
      <c r="LH112" s="60">
        <f t="shared" si="720"/>
        <v>-1.9481424119323079</v>
      </c>
      <c r="LI112" s="60">
        <f t="shared" si="720"/>
        <v>-35.749608592008798</v>
      </c>
      <c r="LJ112" s="60">
        <f t="shared" si="720"/>
        <v>-17.969586419605537</v>
      </c>
      <c r="LK112" s="60">
        <f t="shared" si="720"/>
        <v>-5.7726434185643285</v>
      </c>
      <c r="LL112" s="60">
        <f t="shared" si="720"/>
        <v>53.194245687781695</v>
      </c>
      <c r="LM112" s="60">
        <f t="shared" si="720"/>
        <v>72.198001469641568</v>
      </c>
      <c r="LN112" s="60">
        <f t="shared" si="720"/>
        <v>75.914284737387447</v>
      </c>
      <c r="LO112" s="60">
        <f t="shared" si="720"/>
        <v>68.501781865947194</v>
      </c>
      <c r="LP112" s="60">
        <f t="shared" si="720"/>
        <v>-7.6243645933536843</v>
      </c>
      <c r="LQ112" s="60">
        <f t="shared" si="720"/>
        <v>-7.4202408388637071</v>
      </c>
      <c r="LR112" s="60">
        <f t="shared" si="720"/>
        <v>-5.1617496797812112</v>
      </c>
      <c r="LS112" s="60">
        <f t="shared" si="720"/>
        <v>-5.4527870410471548</v>
      </c>
      <c r="LT112" s="60">
        <f t="shared" si="720"/>
        <v>-1.9459581519797502</v>
      </c>
      <c r="LU112" s="60">
        <f t="shared" si="720"/>
        <v>-37.526143853823228</v>
      </c>
      <c r="LV112" s="60">
        <f t="shared" si="720"/>
        <v>-18.165167624121246</v>
      </c>
      <c r="LW112" s="60">
        <f t="shared" si="720"/>
        <v>-5.7685880484818526</v>
      </c>
      <c r="LX112" s="60">
        <f t="shared" si="720"/>
        <v>53.731084678820672</v>
      </c>
      <c r="LY112" s="60">
        <f t="shared" si="720"/>
        <v>72.942175572961972</v>
      </c>
      <c r="LZ112" s="60">
        <f t="shared" si="720"/>
        <v>76.718805905840753</v>
      </c>
      <c r="MA112" s="60">
        <f t="shared" si="720"/>
        <v>69.253145500220327</v>
      </c>
      <c r="MB112" s="60">
        <f t="shared" si="720"/>
        <v>-7.5819267260599519</v>
      </c>
      <c r="MC112" s="60">
        <f t="shared" si="720"/>
        <v>-7.4116305418176998</v>
      </c>
      <c r="MD112" s="60">
        <f t="shared" si="720"/>
        <v>-5.1101048108425244</v>
      </c>
      <c r="ME112" s="60">
        <f t="shared" si="720"/>
        <v>-5.4633400915272006</v>
      </c>
      <c r="MF112" s="60">
        <f t="shared" si="720"/>
        <v>-1.9436592551479204</v>
      </c>
      <c r="MG112" s="60">
        <f t="shared" si="720"/>
        <v>-37.288303052180432</v>
      </c>
      <c r="MH112" s="60">
        <f t="shared" si="720"/>
        <v>-18.66954367694424</v>
      </c>
      <c r="MI112" s="60">
        <f t="shared" si="720"/>
        <v>-5.7457792154549328</v>
      </c>
      <c r="MJ112" s="60">
        <f t="shared" si="720"/>
        <v>54.269749918431408</v>
      </c>
      <c r="MK112" s="60">
        <f t="shared" si="720"/>
        <v>73.684728755412266</v>
      </c>
      <c r="ML112" s="60"/>
      <c r="MM112" s="60"/>
      <c r="MN112" s="60"/>
    </row>
    <row r="113" spans="1:352" ht="13.5" thickBot="1" x14ac:dyDescent="0.25">
      <c r="A113" s="7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c r="EK113" s="51"/>
      <c r="EL113" s="51"/>
      <c r="EM113" s="51"/>
      <c r="EN113" s="51"/>
      <c r="EO113" s="51"/>
      <c r="EP113" s="51"/>
      <c r="EQ113" s="51"/>
      <c r="ER113" s="51"/>
      <c r="ES113" s="51"/>
      <c r="ET113" s="51"/>
      <c r="EU113" s="51"/>
      <c r="EV113" s="51"/>
      <c r="EW113" s="51"/>
      <c r="EX113" s="51"/>
      <c r="EY113" s="51"/>
      <c r="EZ113" s="51"/>
      <c r="FA113" s="51"/>
      <c r="FB113" s="51"/>
      <c r="FC113" s="51"/>
      <c r="FD113" s="51"/>
      <c r="FE113" s="51"/>
      <c r="FF113" s="51"/>
      <c r="FG113" s="51"/>
      <c r="FH113" s="51"/>
      <c r="FI113" s="51"/>
      <c r="FJ113" s="51"/>
      <c r="FK113" s="51"/>
      <c r="FL113" s="51"/>
      <c r="FM113" s="51"/>
      <c r="FN113" s="51"/>
      <c r="FO113" s="51"/>
      <c r="FP113" s="51"/>
      <c r="FQ113" s="51"/>
      <c r="FR113" s="51"/>
      <c r="FS113" s="51"/>
      <c r="FT113" s="51"/>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1"/>
      <c r="GR113" s="51"/>
      <c r="GS113" s="51"/>
      <c r="GT113" s="51"/>
      <c r="GU113" s="51"/>
      <c r="GV113" s="51"/>
      <c r="GW113" s="51"/>
      <c r="GX113" s="51"/>
      <c r="GY113" s="51"/>
      <c r="GZ113" s="51"/>
      <c r="HA113" s="51"/>
      <c r="HB113" s="51"/>
      <c r="HC113" s="51"/>
      <c r="HD113" s="51"/>
      <c r="HE113" s="51"/>
      <c r="HF113" s="51"/>
      <c r="HG113" s="51"/>
      <c r="HH113" s="51"/>
      <c r="HI113" s="51"/>
      <c r="HJ113" s="51"/>
      <c r="HK113" s="51"/>
      <c r="HL113" s="51"/>
      <c r="HM113" s="51"/>
      <c r="HN113" s="51"/>
      <c r="HO113" s="51"/>
      <c r="HP113" s="51"/>
      <c r="HQ113" s="51"/>
      <c r="HR113" s="51"/>
      <c r="HS113" s="51"/>
      <c r="HT113" s="51"/>
      <c r="HU113" s="51"/>
      <c r="HV113" s="51"/>
      <c r="HW113" s="51"/>
      <c r="HX113" s="51"/>
      <c r="HY113" s="51"/>
      <c r="HZ113" s="51"/>
      <c r="IA113" s="51"/>
      <c r="IB113" s="51"/>
      <c r="IC113" s="51"/>
      <c r="ID113" s="51"/>
      <c r="IE113" s="51"/>
      <c r="IF113" s="51"/>
      <c r="IG113" s="51"/>
      <c r="IH113" s="51"/>
      <c r="II113" s="51"/>
      <c r="IJ113" s="51"/>
      <c r="IK113" s="51"/>
      <c r="IL113" s="51"/>
      <c r="IM113" s="51"/>
      <c r="IN113" s="51"/>
      <c r="IO113" s="51"/>
      <c r="IP113" s="51"/>
      <c r="IQ113" s="51"/>
      <c r="IR113" s="51"/>
      <c r="IS113" s="51"/>
      <c r="IT113" s="51"/>
      <c r="IU113" s="51"/>
      <c r="IV113" s="51"/>
      <c r="IW113" s="51"/>
      <c r="IX113" s="51"/>
      <c r="IY113" s="51"/>
      <c r="IZ113" s="51"/>
      <c r="JA113" s="51"/>
      <c r="JB113" s="51"/>
      <c r="JC113" s="51"/>
      <c r="JD113" s="51"/>
      <c r="JE113" s="51"/>
      <c r="JF113" s="51"/>
      <c r="JG113" s="51"/>
      <c r="JH113" s="51"/>
      <c r="JI113" s="51"/>
      <c r="JJ113" s="51"/>
      <c r="JK113" s="51"/>
      <c r="JL113" s="51"/>
      <c r="JM113" s="51"/>
      <c r="JN113" s="51"/>
      <c r="JO113" s="51"/>
      <c r="JP113" s="51"/>
      <c r="JQ113" s="51"/>
      <c r="JR113" s="51"/>
      <c r="JS113" s="51"/>
      <c r="JT113" s="51"/>
      <c r="JU113" s="51"/>
      <c r="JV113" s="51"/>
      <c r="JW113" s="51"/>
      <c r="JX113" s="51"/>
      <c r="JY113" s="51"/>
      <c r="JZ113" s="51"/>
      <c r="KA113" s="51"/>
      <c r="KB113" s="51"/>
      <c r="KC113" s="51"/>
      <c r="KD113" s="51"/>
      <c r="KE113" s="51"/>
      <c r="KF113" s="51"/>
      <c r="KG113" s="51"/>
      <c r="KH113" s="51"/>
      <c r="KI113" s="51"/>
      <c r="KJ113" s="51"/>
      <c r="KK113" s="51"/>
      <c r="KL113" s="51"/>
      <c r="KM113" s="51"/>
      <c r="KN113" s="51"/>
      <c r="KO113" s="51"/>
      <c r="KP113" s="51"/>
      <c r="KQ113" s="51"/>
      <c r="KR113" s="51"/>
      <c r="KS113" s="51"/>
      <c r="KT113" s="51"/>
      <c r="KU113" s="51"/>
      <c r="KV113" s="51"/>
      <c r="KW113" s="51"/>
      <c r="KX113" s="51"/>
      <c r="KY113" s="51"/>
      <c r="KZ113" s="51"/>
      <c r="LA113" s="51"/>
      <c r="LB113" s="51"/>
      <c r="LC113" s="51"/>
      <c r="LD113" s="51"/>
      <c r="LE113" s="51"/>
      <c r="LF113" s="51"/>
      <c r="LG113" s="51"/>
      <c r="LH113" s="51"/>
      <c r="LI113" s="51"/>
      <c r="LJ113" s="51"/>
      <c r="LK113" s="51"/>
      <c r="LL113" s="51"/>
      <c r="LM113" s="51"/>
      <c r="LN113" s="51"/>
      <c r="LO113" s="51"/>
      <c r="LP113" s="51"/>
      <c r="LQ113" s="51"/>
      <c r="LR113" s="51"/>
      <c r="LS113" s="51"/>
      <c r="LT113" s="51"/>
      <c r="LU113" s="51"/>
      <c r="LV113" s="51"/>
      <c r="LW113" s="51"/>
      <c r="LX113" s="51"/>
      <c r="LY113" s="51"/>
      <c r="LZ113" s="51"/>
      <c r="MA113" s="51"/>
      <c r="MB113" s="51"/>
      <c r="MC113" s="51"/>
      <c r="MD113" s="51"/>
      <c r="ME113" s="51"/>
      <c r="MF113" s="51"/>
      <c r="MG113" s="51"/>
      <c r="MH113" s="51"/>
      <c r="MI113" s="51"/>
      <c r="MJ113" s="51"/>
      <c r="MK113" s="51"/>
      <c r="ML113" s="51"/>
      <c r="MM113" s="51"/>
      <c r="MN113" s="51"/>
    </row>
    <row r="114" spans="1:352" ht="13.5" thickBot="1" x14ac:dyDescent="0.25">
      <c r="A114" s="77" t="s">
        <v>56</v>
      </c>
      <c r="B114" s="78">
        <f t="shared" ref="B114:BA114" si="721">B94</f>
        <v>14.356597338957185</v>
      </c>
      <c r="C114" s="78">
        <f t="shared" si="721"/>
        <v>15.887832791353166</v>
      </c>
      <c r="D114" s="78">
        <f t="shared" si="721"/>
        <v>14.356597338957185</v>
      </c>
      <c r="E114" s="78">
        <f t="shared" si="721"/>
        <v>14.887410030823222</v>
      </c>
      <c r="F114" s="78">
        <f t="shared" si="721"/>
        <v>14.426228102065002</v>
      </c>
      <c r="G114" s="78">
        <f t="shared" si="721"/>
        <v>14.966493218237954</v>
      </c>
      <c r="H114" s="78">
        <f t="shared" si="721"/>
        <v>14.496537587719727</v>
      </c>
      <c r="I114" s="78">
        <f t="shared" si="721"/>
        <v>14.509394827265377</v>
      </c>
      <c r="J114" s="78">
        <f t="shared" si="721"/>
        <v>14.9996930700974</v>
      </c>
      <c r="K114" s="78">
        <f t="shared" si="721"/>
        <v>14.528723505987312</v>
      </c>
      <c r="L114" s="78">
        <f t="shared" si="721"/>
        <v>15.026359191110906</v>
      </c>
      <c r="M114" s="78">
        <f t="shared" si="721"/>
        <v>14.502963357927051</v>
      </c>
      <c r="N114" s="78">
        <f t="shared" si="721"/>
        <v>14.207003826036045</v>
      </c>
      <c r="O114" s="78">
        <f t="shared" si="721"/>
        <v>15.722219911067967</v>
      </c>
      <c r="P114" s="78">
        <f t="shared" si="721"/>
        <v>14.20071475838397</v>
      </c>
      <c r="Q114" s="78">
        <f t="shared" si="721"/>
        <v>14.726223216568505</v>
      </c>
      <c r="R114" s="78">
        <f t="shared" si="721"/>
        <v>14.263857109466157</v>
      </c>
      <c r="S114" s="78">
        <f t="shared" si="721"/>
        <v>14.805148932780574</v>
      </c>
      <c r="T114" s="78">
        <f t="shared" si="721"/>
        <v>14.333965433060495</v>
      </c>
      <c r="U114" s="78">
        <f t="shared" si="721"/>
        <v>14.34678651126538</v>
      </c>
      <c r="V114" s="78">
        <f t="shared" si="721"/>
        <v>14.831645843622237</v>
      </c>
      <c r="W114" s="78">
        <f t="shared" si="721"/>
        <v>14.366061190859556</v>
      </c>
      <c r="X114" s="78">
        <f t="shared" si="721"/>
        <v>14.851580851476569</v>
      </c>
      <c r="Y114" s="78">
        <f t="shared" si="721"/>
        <v>14.340373106477152</v>
      </c>
      <c r="Z114" s="78">
        <f t="shared" si="721"/>
        <v>14.083585311316464</v>
      </c>
      <c r="AA114" s="78">
        <f t="shared" si="721"/>
        <v>15.048149133204314</v>
      </c>
      <c r="AB114" s="78">
        <f t="shared" si="721"/>
        <v>14.077300802029843</v>
      </c>
      <c r="AC114" s="78">
        <f t="shared" si="721"/>
        <v>14.598658964290419</v>
      </c>
      <c r="AD114" s="78">
        <f t="shared" si="721"/>
        <v>14.140399416113345</v>
      </c>
      <c r="AE114" s="78">
        <f t="shared" si="721"/>
        <v>14.677535104574742</v>
      </c>
      <c r="AF114" s="78">
        <f t="shared" si="721"/>
        <v>14.21046445826526</v>
      </c>
      <c r="AG114" s="78">
        <f t="shared" si="721"/>
        <v>14.216868453063936</v>
      </c>
      <c r="AH114" s="78">
        <f t="shared" si="721"/>
        <v>14.704016899982184</v>
      </c>
      <c r="AI114" s="78">
        <f t="shared" si="721"/>
        <v>14.236115116132165</v>
      </c>
      <c r="AJ114" s="78">
        <f t="shared" si="721"/>
        <v>14.723941042123082</v>
      </c>
      <c r="AK114" s="78">
        <f t="shared" si="721"/>
        <v>14.21046445826526</v>
      </c>
      <c r="AL114" s="78">
        <f t="shared" si="721"/>
        <v>14.005306927118427</v>
      </c>
      <c r="AM114" s="78">
        <f t="shared" si="721"/>
        <v>15.505875526452543</v>
      </c>
      <c r="AN114" s="78">
        <f t="shared" si="721"/>
        <v>14.005306927118427</v>
      </c>
      <c r="AO114" s="78">
        <f t="shared" si="721"/>
        <v>14.517865768178583</v>
      </c>
      <c r="AP114" s="78">
        <f t="shared" si="721"/>
        <v>14.06859344734942</v>
      </c>
      <c r="AQ114" s="78">
        <f t="shared" si="721"/>
        <v>14.596910409384636</v>
      </c>
      <c r="AR114" s="78">
        <f t="shared" si="721"/>
        <v>14.132454516107247</v>
      </c>
      <c r="AS114" s="78">
        <f t="shared" si="721"/>
        <v>14.145296364827017</v>
      </c>
      <c r="AT114" s="78">
        <f t="shared" si="721"/>
        <v>14.623450246492609</v>
      </c>
      <c r="AU114" s="78">
        <f t="shared" si="721"/>
        <v>14.164602956771731</v>
      </c>
      <c r="AV114" s="78">
        <f t="shared" si="721"/>
        <v>14.643418544507847</v>
      </c>
      <c r="AW114" s="78">
        <f t="shared" si="721"/>
        <v>14.132454516107247</v>
      </c>
      <c r="AX114" s="78">
        <f t="shared" si="721"/>
        <v>13.930674328509108</v>
      </c>
      <c r="AY114" s="78">
        <f t="shared" si="721"/>
        <v>15.416255079090146</v>
      </c>
      <c r="AZ114" s="78">
        <f t="shared" si="721"/>
        <v>13.92435942627497</v>
      </c>
      <c r="BA114" s="78">
        <f t="shared" si="721"/>
        <v>14.434307165760801</v>
      </c>
      <c r="BB114" s="78">
        <f t="shared" ref="BB114:DM114" si="722">BB94</f>
        <v>13.987767256084965</v>
      </c>
      <c r="BC114" s="78">
        <f t="shared" si="722"/>
        <v>14.513507753775951</v>
      </c>
      <c r="BD114" s="78">
        <f t="shared" si="722"/>
        <v>14.058186221676239</v>
      </c>
      <c r="BE114" s="78">
        <f t="shared" si="722"/>
        <v>14.064623120129388</v>
      </c>
      <c r="BF114" s="78">
        <f t="shared" si="722"/>
        <v>14.546765104265813</v>
      </c>
      <c r="BG114" s="78">
        <f t="shared" si="722"/>
        <v>14.083969231711411</v>
      </c>
      <c r="BH114" s="78">
        <f t="shared" si="722"/>
        <v>14.560110760324772</v>
      </c>
      <c r="BI114" s="78">
        <f t="shared" si="722"/>
        <v>14.058186221676239</v>
      </c>
      <c r="BJ114" s="78">
        <f t="shared" si="722"/>
        <v>13.887098579572305</v>
      </c>
      <c r="BK114" s="78">
        <f t="shared" si="722"/>
        <v>15.367978242759746</v>
      </c>
      <c r="BL114" s="78">
        <f t="shared" si="722"/>
        <v>13.880754541847512</v>
      </c>
      <c r="BM114" s="78">
        <f t="shared" si="722"/>
        <v>14.396058726199454</v>
      </c>
      <c r="BN114" s="78">
        <f t="shared" si="722"/>
        <v>13.944456949107023</v>
      </c>
      <c r="BO114" s="78">
        <f t="shared" si="722"/>
        <v>14.469034139097239</v>
      </c>
      <c r="BP114" s="78">
        <f t="shared" si="722"/>
        <v>14.015208345066515</v>
      </c>
      <c r="BQ114" s="78">
        <f t="shared" si="722"/>
        <v>14.021675907754593</v>
      </c>
      <c r="BR114" s="78">
        <f t="shared" si="722"/>
        <v>14.502449922328413</v>
      </c>
      <c r="BS114" s="78">
        <f t="shared" si="722"/>
        <v>14.041114460306932</v>
      </c>
      <c r="BT114" s="78">
        <f t="shared" si="722"/>
        <v>14.522573580870034</v>
      </c>
      <c r="BU114" s="78">
        <f t="shared" si="722"/>
        <v>14.015208345066515</v>
      </c>
      <c r="BV114" s="78">
        <f t="shared" si="722"/>
        <v>13.845445926208212</v>
      </c>
      <c r="BW114" s="78">
        <f t="shared" si="722"/>
        <v>14.79349012954434</v>
      </c>
      <c r="BX114" s="78">
        <f t="shared" si="722"/>
        <v>13.839071411509222</v>
      </c>
      <c r="BY114" s="78">
        <f t="shared" si="722"/>
        <v>14.353240238443298</v>
      </c>
      <c r="BZ114" s="78">
        <f t="shared" si="722"/>
        <v>13.909515551040274</v>
      </c>
      <c r="CA114" s="78">
        <f t="shared" si="722"/>
        <v>14.433276894048001</v>
      </c>
      <c r="CB114" s="78">
        <f t="shared" si="722"/>
        <v>13.974180895303595</v>
      </c>
      <c r="CC114" s="78">
        <f t="shared" si="722"/>
        <v>13.980680514324666</v>
      </c>
      <c r="CD114" s="78">
        <f t="shared" si="722"/>
        <v>14.460154504651443</v>
      </c>
      <c r="CE114" s="78">
        <f t="shared" si="722"/>
        <v>14.000215699020975</v>
      </c>
      <c r="CF114" s="78">
        <f t="shared" si="722"/>
        <v>14.48037849696564</v>
      </c>
      <c r="CG114" s="78">
        <f t="shared" si="722"/>
        <v>13.974180895303595</v>
      </c>
      <c r="CH114" s="78">
        <f t="shared" si="722"/>
        <v>13.827636591010114</v>
      </c>
      <c r="CI114" s="78">
        <f t="shared" si="722"/>
        <v>15.309169082904054</v>
      </c>
      <c r="CJ114" s="78">
        <f t="shared" si="722"/>
        <v>13.821220054308949</v>
      </c>
      <c r="CK114" s="78">
        <f t="shared" si="722"/>
        <v>14.335143700172479</v>
      </c>
      <c r="CL114" s="78">
        <f t="shared" si="722"/>
        <v>13.892131164662214</v>
      </c>
      <c r="CM114" s="78">
        <f t="shared" si="722"/>
        <v>14.415715936426375</v>
      </c>
      <c r="CN114" s="78">
        <f t="shared" si="722"/>
        <v>13.957230186052383</v>
      </c>
      <c r="CO114" s="78">
        <f t="shared" si="722"/>
        <v>13.970323272530855</v>
      </c>
      <c r="CP114" s="78">
        <f t="shared" si="722"/>
        <v>14.442774999657585</v>
      </c>
      <c r="CQ114" s="78">
        <f t="shared" si="722"/>
        <v>13.990009026320237</v>
      </c>
      <c r="CR114" s="78">
        <f t="shared" si="722"/>
        <v>14.463136054638305</v>
      </c>
      <c r="CS114" s="78">
        <f t="shared" si="722"/>
        <v>13.957230186052383</v>
      </c>
      <c r="CT114" s="78">
        <f t="shared" si="722"/>
        <v>13.815869981310918</v>
      </c>
      <c r="CU114" s="78">
        <f t="shared" si="722"/>
        <v>15.288984000977399</v>
      </c>
      <c r="CV114" s="78">
        <f t="shared" si="722"/>
        <v>13.80940490410862</v>
      </c>
      <c r="CW114" s="78">
        <f t="shared" si="722"/>
        <v>14.316614189084252</v>
      </c>
      <c r="CX114" s="78">
        <f t="shared" si="722"/>
        <v>13.874329233700104</v>
      </c>
      <c r="CY114" s="78">
        <f t="shared" si="722"/>
        <v>14.397728150495494</v>
      </c>
      <c r="CZ114" s="78">
        <f t="shared" si="722"/>
        <v>13.939866924931563</v>
      </c>
      <c r="DA114" s="78">
        <f t="shared" si="722"/>
        <v>13.953048832189181</v>
      </c>
      <c r="DB114" s="78">
        <f t="shared" si="722"/>
        <v>14.424970777081107</v>
      </c>
      <c r="DC114" s="78">
        <f t="shared" si="722"/>
        <v>13.972868503825813</v>
      </c>
      <c r="DD114" s="78">
        <f t="shared" si="722"/>
        <v>14.445470498697043</v>
      </c>
      <c r="DE114" s="78">
        <f t="shared" si="722"/>
        <v>13.939866924931563</v>
      </c>
      <c r="DF114" s="78">
        <f t="shared" si="722"/>
        <v>13.804741046327168</v>
      </c>
      <c r="DG114" s="78">
        <f t="shared" si="722"/>
        <v>15.276611094881828</v>
      </c>
      <c r="DH114" s="78">
        <f t="shared" si="722"/>
        <v>13.798229376022295</v>
      </c>
      <c r="DI114" s="78">
        <f t="shared" si="722"/>
        <v>14.30540518365965</v>
      </c>
      <c r="DJ114" s="78">
        <f t="shared" si="722"/>
        <v>13.863623828041359</v>
      </c>
      <c r="DK114" s="78">
        <f t="shared" si="722"/>
        <v>14.387111448392595</v>
      </c>
      <c r="DL114" s="78">
        <f t="shared" si="722"/>
        <v>13.9362774069401</v>
      </c>
      <c r="DM114" s="78">
        <f t="shared" si="722"/>
        <v>13.942920055847125</v>
      </c>
      <c r="DN114" s="78">
        <f t="shared" ref="DN114:FY114" si="723">DN94</f>
        <v>14.414554674808223</v>
      </c>
      <c r="DO114" s="78">
        <f t="shared" si="723"/>
        <v>13.962886051153825</v>
      </c>
      <c r="DP114" s="78">
        <f t="shared" si="723"/>
        <v>14.435205899270699</v>
      </c>
      <c r="DQ114" s="78">
        <f t="shared" si="723"/>
        <v>13.9362774069401</v>
      </c>
      <c r="DR114" s="78">
        <f t="shared" si="723"/>
        <v>13.786625453817068</v>
      </c>
      <c r="DS114" s="78">
        <f t="shared" si="723"/>
        <v>14.730419397931163</v>
      </c>
      <c r="DT114" s="78">
        <f t="shared" si="723"/>
        <v>13.780069759354959</v>
      </c>
      <c r="DU114" s="78">
        <f t="shared" si="723"/>
        <v>14.293780235825425</v>
      </c>
      <c r="DV114" s="78">
        <f t="shared" si="723"/>
        <v>13.845908601970129</v>
      </c>
      <c r="DW114" s="78">
        <f t="shared" si="723"/>
        <v>14.36922725242527</v>
      </c>
      <c r="DX114" s="78">
        <f t="shared" si="723"/>
        <v>13.919061817446437</v>
      </c>
      <c r="DY114" s="78">
        <f t="shared" si="723"/>
        <v>13.925750458396674</v>
      </c>
      <c r="DZ114" s="78">
        <f t="shared" si="723"/>
        <v>14.40378527852538</v>
      </c>
      <c r="EA114" s="78">
        <f t="shared" si="723"/>
        <v>13.945855006700423</v>
      </c>
      <c r="EB114" s="78">
        <f t="shared" si="723"/>
        <v>14.424599997135964</v>
      </c>
      <c r="EC114" s="78">
        <f t="shared" si="723"/>
        <v>13.919061817446437</v>
      </c>
      <c r="ED114" s="78">
        <f t="shared" si="723"/>
        <v>13.773840479985738</v>
      </c>
      <c r="EE114" s="78">
        <f t="shared" si="723"/>
        <v>15.242298647854373</v>
      </c>
      <c r="EF114" s="78">
        <f t="shared" si="723"/>
        <v>13.767237488384595</v>
      </c>
      <c r="EG114" s="78">
        <f t="shared" si="723"/>
        <v>14.280914010649314</v>
      </c>
      <c r="EH114" s="78">
        <f t="shared" si="723"/>
        <v>13.833553661257351</v>
      </c>
      <c r="EI114" s="78">
        <f t="shared" si="723"/>
        <v>14.363862204322009</v>
      </c>
      <c r="EJ114" s="78">
        <f t="shared" si="723"/>
        <v>13.907243293351216</v>
      </c>
      <c r="EK114" s="78">
        <f t="shared" si="723"/>
        <v>13.913981298822803</v>
      </c>
      <c r="EL114" s="78">
        <f t="shared" si="723"/>
        <v>14.391726146522441</v>
      </c>
      <c r="EM114" s="78">
        <f t="shared" si="723"/>
        <v>13.934234546710464</v>
      </c>
      <c r="EN114" s="78">
        <f t="shared" si="723"/>
        <v>14.412695150135637</v>
      </c>
      <c r="EO114" s="78">
        <f t="shared" si="723"/>
        <v>13.907243293351216</v>
      </c>
      <c r="EP114" s="78">
        <f t="shared" si="723"/>
        <v>13.759337044625646</v>
      </c>
      <c r="EQ114" s="78">
        <f t="shared" si="723"/>
        <v>15.226188967355881</v>
      </c>
      <c r="ER114" s="78">
        <f t="shared" si="723"/>
        <v>13.752686809224667</v>
      </c>
      <c r="ES114" s="78">
        <f t="shared" si="723"/>
        <v>14.266271700741726</v>
      </c>
      <c r="ET114" s="78">
        <f t="shared" si="723"/>
        <v>13.826194853394478</v>
      </c>
      <c r="EU114" s="78">
        <f t="shared" si="723"/>
        <v>14.349822340277548</v>
      </c>
      <c r="EV114" s="78">
        <f t="shared" si="723"/>
        <v>13.893705570452068</v>
      </c>
      <c r="EW114" s="78">
        <f t="shared" si="723"/>
        <v>13.907286905320545</v>
      </c>
      <c r="EX114" s="78">
        <f t="shared" si="723"/>
        <v>14.377890452434571</v>
      </c>
      <c r="EY114" s="78">
        <f t="shared" si="723"/>
        <v>13.927708765680782</v>
      </c>
      <c r="EZ114" s="78">
        <f t="shared" si="723"/>
        <v>14.399013699916109</v>
      </c>
      <c r="FA114" s="78">
        <f t="shared" si="723"/>
        <v>13.893705570452068</v>
      </c>
      <c r="FB114" s="78">
        <f t="shared" si="723"/>
        <v>13.74749981192886</v>
      </c>
      <c r="FC114" s="78">
        <f t="shared" si="723"/>
        <v>15.21302523243155</v>
      </c>
      <c r="FD114" s="78">
        <f t="shared" si="723"/>
        <v>13.740796984131723</v>
      </c>
      <c r="FE114" s="78">
        <f t="shared" si="723"/>
        <v>14.247449658318315</v>
      </c>
      <c r="FF114" s="78">
        <f t="shared" si="723"/>
        <v>13.808120830207821</v>
      </c>
      <c r="FG114" s="78">
        <f t="shared" si="723"/>
        <v>14.331588140552478</v>
      </c>
      <c r="FH114" s="78">
        <f t="shared" si="723"/>
        <v>13.876107638825291</v>
      </c>
      <c r="FI114" s="78">
        <f t="shared" si="723"/>
        <v>13.889785418656562</v>
      </c>
      <c r="FJ114" s="78">
        <f t="shared" si="723"/>
        <v>14.359855572782363</v>
      </c>
      <c r="FK114" s="78">
        <f t="shared" si="723"/>
        <v>13.910352721843122</v>
      </c>
      <c r="FL114" s="78">
        <f t="shared" si="723"/>
        <v>14.381129432890191</v>
      </c>
      <c r="FM114" s="78">
        <f t="shared" si="723"/>
        <v>13.876107638825291</v>
      </c>
      <c r="FN114" s="78">
        <f t="shared" si="723"/>
        <v>13.721481870952523</v>
      </c>
      <c r="FO114" s="78">
        <f t="shared" si="723"/>
        <v>14.660579662174769</v>
      </c>
      <c r="FP114" s="78">
        <f t="shared" si="723"/>
        <v>13.714735813002203</v>
      </c>
      <c r="FQ114" s="78">
        <f t="shared" si="723"/>
        <v>14.220834598800213</v>
      </c>
      <c r="FR114" s="78">
        <f t="shared" si="723"/>
        <v>13.782496365437984</v>
      </c>
      <c r="FS114" s="78">
        <f t="shared" si="723"/>
        <v>14.305524432639222</v>
      </c>
      <c r="FT114" s="78">
        <f t="shared" si="723"/>
        <v>13.857810553227262</v>
      </c>
      <c r="FU114" s="78">
        <f t="shared" si="723"/>
        <v>13.86469813302509</v>
      </c>
      <c r="FV114" s="78">
        <f t="shared" si="723"/>
        <v>14.333978981485842</v>
      </c>
      <c r="FW114" s="78">
        <f t="shared" si="723"/>
        <v>13.885402012765795</v>
      </c>
      <c r="FX114" s="78">
        <f t="shared" si="723"/>
        <v>14.355394288729098</v>
      </c>
      <c r="FY114" s="78">
        <f t="shared" si="723"/>
        <v>13.857810553227262</v>
      </c>
      <c r="FZ114" s="78">
        <f t="shared" ref="FZ114:IK114" si="724">FZ94</f>
        <v>13.681861250217842</v>
      </c>
      <c r="GA114" s="78">
        <f t="shared" si="724"/>
        <v>15.140264903562828</v>
      </c>
      <c r="GB114" s="78">
        <f t="shared" si="724"/>
        <v>13.675077977411588</v>
      </c>
      <c r="GC114" s="78">
        <f t="shared" si="724"/>
        <v>14.18012604798697</v>
      </c>
      <c r="GD114" s="78">
        <f t="shared" si="724"/>
        <v>13.743214888111197</v>
      </c>
      <c r="GE114" s="78">
        <f t="shared" si="724"/>
        <v>14.265291970197103</v>
      </c>
      <c r="GF114" s="78">
        <f t="shared" si="724"/>
        <v>13.81895404831622</v>
      </c>
      <c r="GG114" s="78">
        <f t="shared" si="724"/>
        <v>13.825880842325398</v>
      </c>
      <c r="GH114" s="78">
        <f t="shared" si="724"/>
        <v>14.301080459836333</v>
      </c>
      <c r="GI114" s="78">
        <f t="shared" si="724"/>
        <v>13.846702952027696</v>
      </c>
      <c r="GJ114" s="78">
        <f t="shared" si="724"/>
        <v>14.32263987761498</v>
      </c>
      <c r="GK114" s="78">
        <f t="shared" si="724"/>
        <v>13.81895404831622</v>
      </c>
      <c r="GL114" s="78">
        <f t="shared" si="724"/>
        <v>13.656495552787341</v>
      </c>
      <c r="GM114" s="78">
        <f t="shared" si="724"/>
        <v>15.112131659119262</v>
      </c>
      <c r="GN114" s="78">
        <f t="shared" si="724"/>
        <v>13.649667305010947</v>
      </c>
      <c r="GO114" s="78">
        <f t="shared" si="724"/>
        <v>14.161301420861426</v>
      </c>
      <c r="GP114" s="78">
        <f t="shared" si="724"/>
        <v>13.718258598000952</v>
      </c>
      <c r="GQ114" s="78">
        <f t="shared" si="724"/>
        <v>14.247127490078766</v>
      </c>
      <c r="GR114" s="78">
        <f t="shared" si="724"/>
        <v>13.79450965640318</v>
      </c>
      <c r="GS114" s="78">
        <f t="shared" si="724"/>
        <v>13.801483624884678</v>
      </c>
      <c r="GT114" s="78">
        <f t="shared" si="724"/>
        <v>14.275967829127508</v>
      </c>
      <c r="GU114" s="78">
        <f t="shared" si="724"/>
        <v>13.822447903808554</v>
      </c>
      <c r="GV114" s="78">
        <f t="shared" si="724"/>
        <v>14.297674825319797</v>
      </c>
      <c r="GW114" s="78">
        <f t="shared" si="724"/>
        <v>13.79450965640318</v>
      </c>
      <c r="GX114" s="78">
        <f t="shared" si="724"/>
        <v>13.635348266982117</v>
      </c>
      <c r="GY114" s="78">
        <f t="shared" si="724"/>
        <v>15.088665590013601</v>
      </c>
      <c r="GZ114" s="78">
        <f t="shared" si="724"/>
        <v>13.628472145818737</v>
      </c>
      <c r="HA114" s="78">
        <f t="shared" si="724"/>
        <v>14.139798619745402</v>
      </c>
      <c r="HB114" s="78">
        <f t="shared" si="724"/>
        <v>13.704493035070259</v>
      </c>
      <c r="HC114" s="78">
        <f t="shared" si="724"/>
        <v>14.226236512479456</v>
      </c>
      <c r="HD114" s="78">
        <f t="shared" si="724"/>
        <v>13.77434264279233</v>
      </c>
      <c r="HE114" s="78">
        <f t="shared" si="724"/>
        <v>13.788398094468651</v>
      </c>
      <c r="HF114" s="78">
        <f t="shared" si="724"/>
        <v>14.255284468604989</v>
      </c>
      <c r="HG114" s="78">
        <f t="shared" si="724"/>
        <v>13.802482260040119</v>
      </c>
      <c r="HH114" s="78">
        <f t="shared" si="724"/>
        <v>14.277148401839044</v>
      </c>
      <c r="HI114" s="78">
        <f t="shared" si="724"/>
        <v>13.77434264279233</v>
      </c>
      <c r="HJ114" s="78">
        <f t="shared" si="724"/>
        <v>13.612499656066705</v>
      </c>
      <c r="HK114" s="78">
        <f t="shared" si="724"/>
        <v>14.551292735795444</v>
      </c>
      <c r="HL114" s="78">
        <f t="shared" si="724"/>
        <v>13.612499656066705</v>
      </c>
      <c r="HM114" s="78">
        <f t="shared" si="724"/>
        <v>14.116537564680003</v>
      </c>
      <c r="HN114" s="78">
        <f t="shared" si="724"/>
        <v>13.682128810317685</v>
      </c>
      <c r="HO114" s="78">
        <f t="shared" si="724"/>
        <v>14.203587128285429</v>
      </c>
      <c r="HP114" s="78">
        <f t="shared" si="724"/>
        <v>13.752473945589243</v>
      </c>
      <c r="HQ114" s="78">
        <f t="shared" si="724"/>
        <v>13.766629863186347</v>
      </c>
      <c r="HR114" s="78">
        <f t="shared" si="724"/>
        <v>14.232842714543484</v>
      </c>
      <c r="HS114" s="78">
        <f t="shared" si="724"/>
        <v>13.787918466067564</v>
      </c>
      <c r="HT114" s="78">
        <f t="shared" si="724"/>
        <v>14.254863616113173</v>
      </c>
      <c r="HU114" s="78">
        <f t="shared" si="724"/>
        <v>13.752473945589243</v>
      </c>
      <c r="HV114" s="78">
        <f t="shared" si="724"/>
        <v>13.604300514574241</v>
      </c>
      <c r="HW114" s="78">
        <f t="shared" si="724"/>
        <v>15.054172157490422</v>
      </c>
      <c r="HX114" s="78">
        <f t="shared" si="724"/>
        <v>13.597316787410703</v>
      </c>
      <c r="HY114" s="78">
        <f t="shared" si="724"/>
        <v>14.10123246021222</v>
      </c>
      <c r="HZ114" s="78">
        <f t="shared" si="724"/>
        <v>13.667478380740995</v>
      </c>
      <c r="IA114" s="78">
        <f t="shared" si="724"/>
        <v>14.188953968518359</v>
      </c>
      <c r="IB114" s="78">
        <f t="shared" si="724"/>
        <v>13.745497198690217</v>
      </c>
      <c r="IC114" s="78">
        <f t="shared" si="724"/>
        <v>13.752634009281438</v>
      </c>
      <c r="ID114" s="78">
        <f t="shared" si="724"/>
        <v>14.218437509232164</v>
      </c>
      <c r="IE114" s="78">
        <f t="shared" si="724"/>
        <v>13.774088976534605</v>
      </c>
      <c r="IF114" s="78">
        <f t="shared" si="724"/>
        <v>14.240630699933359</v>
      </c>
      <c r="IG114" s="78">
        <f t="shared" si="724"/>
        <v>13.745497198690217</v>
      </c>
      <c r="IH114" s="78">
        <f t="shared" si="724"/>
        <v>13.578135311210501</v>
      </c>
      <c r="II114" s="78">
        <f t="shared" si="724"/>
        <v>15.025150471068363</v>
      </c>
      <c r="IJ114" s="78">
        <f t="shared" si="724"/>
        <v>13.571103651287554</v>
      </c>
      <c r="IK114" s="78">
        <f t="shared" si="724"/>
        <v>14.0744947274727</v>
      </c>
      <c r="IL114" s="78">
        <f t="shared" ref="IL114:KW114" si="725">IL94</f>
        <v>13.641749687993892</v>
      </c>
      <c r="IM114" s="78">
        <f t="shared" si="725"/>
        <v>14.162828376389893</v>
      </c>
      <c r="IN114" s="78">
        <f t="shared" si="725"/>
        <v>13.72031473855302</v>
      </c>
      <c r="IO114" s="78">
        <f t="shared" si="725"/>
        <v>13.727501912329108</v>
      </c>
      <c r="IP114" s="78">
        <f t="shared" si="725"/>
        <v>14.199962168671986</v>
      </c>
      <c r="IQ114" s="78">
        <f t="shared" si="725"/>
        <v>13.749108683439806</v>
      </c>
      <c r="IR114" s="78">
        <f t="shared" si="725"/>
        <v>14.214870265436995</v>
      </c>
      <c r="IS114" s="78">
        <f t="shared" si="725"/>
        <v>13.72031473855302</v>
      </c>
      <c r="IT114" s="78">
        <f t="shared" si="725"/>
        <v>13.566789536501803</v>
      </c>
      <c r="IU114" s="78">
        <f t="shared" si="725"/>
        <v>15.012526494311958</v>
      </c>
      <c r="IV114" s="78">
        <f t="shared" si="725"/>
        <v>13.559701349701124</v>
      </c>
      <c r="IW114" s="78">
        <f t="shared" si="725"/>
        <v>14.070502271478951</v>
      </c>
      <c r="IX114" s="78">
        <f t="shared" si="725"/>
        <v>13.630918268554595</v>
      </c>
      <c r="IY114" s="78">
        <f t="shared" si="725"/>
        <v>14.152178010257986</v>
      </c>
      <c r="IZ114" s="78">
        <f t="shared" si="725"/>
        <v>13.71012592885787</v>
      </c>
      <c r="JA114" s="78">
        <f t="shared" si="725"/>
        <v>13.717372295627881</v>
      </c>
      <c r="JB114" s="78">
        <f t="shared" si="725"/>
        <v>14.189617634623747</v>
      </c>
      <c r="JC114" s="78">
        <f t="shared" si="725"/>
        <v>13.739157428971916</v>
      </c>
      <c r="JD114" s="78">
        <f t="shared" si="725"/>
        <v>14.212176645171638</v>
      </c>
      <c r="JE114" s="78">
        <f t="shared" si="725"/>
        <v>13.71012592885787</v>
      </c>
      <c r="JF114" s="78">
        <f t="shared" si="725"/>
        <v>13.553674758170107</v>
      </c>
      <c r="JG114" s="78">
        <f t="shared" si="725"/>
        <v>14.480773409670554</v>
      </c>
      <c r="JH114" s="78">
        <f t="shared" si="725"/>
        <v>13.546529963885357</v>
      </c>
      <c r="JI114" s="78">
        <f t="shared" si="725"/>
        <v>14.057363465435085</v>
      </c>
      <c r="JJ114" s="78">
        <f t="shared" si="725"/>
        <v>13.625539417545346</v>
      </c>
      <c r="JK114" s="78">
        <f t="shared" si="725"/>
        <v>14.147234728932805</v>
      </c>
      <c r="JL114" s="78">
        <f t="shared" si="725"/>
        <v>13.698170224675119</v>
      </c>
      <c r="JM114" s="78">
        <f t="shared" si="725"/>
        <v>13.712789403143288</v>
      </c>
      <c r="JN114" s="78">
        <f t="shared" si="725"/>
        <v>14.177447723548786</v>
      </c>
      <c r="JO114" s="78">
        <f t="shared" si="725"/>
        <v>13.727439819172288</v>
      </c>
      <c r="JP114" s="78">
        <f t="shared" si="725"/>
        <v>14.200192292089238</v>
      </c>
      <c r="JQ114" s="78">
        <f t="shared" si="725"/>
        <v>13.698170224675119</v>
      </c>
      <c r="JR114" s="78">
        <f t="shared" si="725"/>
        <v>13.533474006868969</v>
      </c>
      <c r="JS114" s="78">
        <f t="shared" si="725"/>
        <v>14.983489079033502</v>
      </c>
      <c r="JT114" s="78">
        <f t="shared" si="725"/>
        <v>13.533474006868969</v>
      </c>
      <c r="JU114" s="78">
        <f t="shared" si="725"/>
        <v>14.036882610863792</v>
      </c>
      <c r="JV114" s="78">
        <f t="shared" si="725"/>
        <v>13.605884247676189</v>
      </c>
      <c r="JW114" s="78">
        <f t="shared" si="725"/>
        <v>14.127443143837107</v>
      </c>
      <c r="JX114" s="78">
        <f t="shared" si="725"/>
        <v>13.679073512053144</v>
      </c>
      <c r="JY114" s="78">
        <f t="shared" si="725"/>
        <v>13.693805955254062</v>
      </c>
      <c r="JZ114" s="78">
        <f t="shared" si="725"/>
        <v>14.157890219578137</v>
      </c>
      <c r="KA114" s="78">
        <f t="shared" si="725"/>
        <v>13.715964217317582</v>
      </c>
      <c r="KB114" s="78">
        <f t="shared" si="725"/>
        <v>14.180811790359968</v>
      </c>
      <c r="KC114" s="78">
        <f t="shared" si="725"/>
        <v>13.679073512053144</v>
      </c>
      <c r="KD114" s="78">
        <f t="shared" si="725"/>
        <v>13.523182410994446</v>
      </c>
      <c r="KE114" s="78">
        <f t="shared" si="725"/>
        <v>14.964053944926359</v>
      </c>
      <c r="KF114" s="78">
        <f t="shared" si="725"/>
        <v>13.515919692191551</v>
      </c>
      <c r="KG114" s="78">
        <f t="shared" si="725"/>
        <v>14.019153934819059</v>
      </c>
      <c r="KH114" s="78">
        <f t="shared" si="725"/>
        <v>13.588899820119149</v>
      </c>
      <c r="KI114" s="78">
        <f t="shared" si="725"/>
        <v>14.110434372810285</v>
      </c>
      <c r="KJ114" s="78">
        <f t="shared" si="725"/>
        <v>13.670093681075864</v>
      </c>
      <c r="KK114" s="78">
        <f t="shared" si="725"/>
        <v>13.677523079815579</v>
      </c>
      <c r="KL114" s="78">
        <f t="shared" si="725"/>
        <v>14.141125910325913</v>
      </c>
      <c r="KM114" s="78">
        <f t="shared" si="725"/>
        <v>13.699859807763019</v>
      </c>
      <c r="KN114" s="78">
        <f t="shared" si="725"/>
        <v>14.164232325212065</v>
      </c>
      <c r="KO114" s="78">
        <f t="shared" si="725"/>
        <v>13.670093681075864</v>
      </c>
      <c r="KP114" s="78">
        <f t="shared" si="725"/>
        <v>13.496060700608185</v>
      </c>
      <c r="KQ114" s="78">
        <f t="shared" si="725"/>
        <v>14.933968522833259</v>
      </c>
      <c r="KR114" s="78">
        <f t="shared" si="725"/>
        <v>13.488745762559073</v>
      </c>
      <c r="KS114" s="78">
        <f t="shared" si="725"/>
        <v>13.991454731403087</v>
      </c>
      <c r="KT114" s="78">
        <f t="shared" si="725"/>
        <v>13.562253913853674</v>
      </c>
      <c r="KU114" s="78">
        <f t="shared" si="725"/>
        <v>14.083402955267729</v>
      </c>
      <c r="KV114" s="78">
        <f t="shared" si="725"/>
        <v>13.644043822325379</v>
      </c>
      <c r="KW114" s="78">
        <f t="shared" si="725"/>
        <v>13.651528212792918</v>
      </c>
      <c r="KX114" s="78">
        <f t="shared" ref="KX114:MK114" si="726">KX94</f>
        <v>14.122072375792902</v>
      </c>
      <c r="KY114" s="78">
        <f t="shared" si="726"/>
        <v>13.674030731824995</v>
      </c>
      <c r="KZ114" s="78">
        <f t="shared" si="726"/>
        <v>14.137599668124725</v>
      </c>
      <c r="LA114" s="78">
        <f t="shared" si="726"/>
        <v>13.644043822325379</v>
      </c>
      <c r="LB114" s="78">
        <f t="shared" si="726"/>
        <v>13.487713940083067</v>
      </c>
      <c r="LC114" s="78">
        <f t="shared" si="726"/>
        <v>14.410013853929012</v>
      </c>
      <c r="LD114" s="78">
        <f t="shared" si="726"/>
        <v>13.4803355407723</v>
      </c>
      <c r="LE114" s="78">
        <f t="shared" si="726"/>
        <v>13.990909421693859</v>
      </c>
      <c r="LF114" s="78">
        <f t="shared" si="726"/>
        <v>13.554484801172588</v>
      </c>
      <c r="LG114" s="78">
        <f t="shared" si="726"/>
        <v>14.075984050570936</v>
      </c>
      <c r="LH114" s="78">
        <f t="shared" si="726"/>
        <v>13.636996883526155</v>
      </c>
      <c r="LI114" s="78">
        <f t="shared" si="726"/>
        <v>13.64454782310729</v>
      </c>
      <c r="LJ114" s="78">
        <f t="shared" si="726"/>
        <v>14.114997310134603</v>
      </c>
      <c r="LK114" s="78">
        <f t="shared" si="726"/>
        <v>13.667250897688167</v>
      </c>
      <c r="LL114" s="78">
        <f t="shared" si="726"/>
        <v>14.138509243466309</v>
      </c>
      <c r="LM114" s="78">
        <f t="shared" si="726"/>
        <v>13.636996883526155</v>
      </c>
      <c r="LN114" s="78">
        <f t="shared" si="726"/>
        <v>13.471190963705121</v>
      </c>
      <c r="LO114" s="78">
        <f t="shared" si="726"/>
        <v>14.906297329287181</v>
      </c>
      <c r="LP114" s="78">
        <f t="shared" si="726"/>
        <v>13.463752426452936</v>
      </c>
      <c r="LQ114" s="78">
        <f t="shared" si="726"/>
        <v>13.974274819254841</v>
      </c>
      <c r="LR114" s="78">
        <f t="shared" si="726"/>
        <v>13.546030913503483</v>
      </c>
      <c r="LS114" s="78">
        <f t="shared" si="726"/>
        <v>14.067904801293398</v>
      </c>
      <c r="LT114" s="78">
        <f t="shared" si="726"/>
        <v>13.621707063858251</v>
      </c>
      <c r="LU114" s="78">
        <f t="shared" si="726"/>
        <v>13.636943872654513</v>
      </c>
      <c r="LV114" s="78">
        <f t="shared" si="726"/>
        <v>14.099394235655556</v>
      </c>
      <c r="LW114" s="78">
        <f t="shared" si="726"/>
        <v>13.65221480644248</v>
      </c>
      <c r="LX114" s="78">
        <f t="shared" si="726"/>
        <v>14.12310397932538</v>
      </c>
      <c r="LY114" s="78">
        <f t="shared" si="726"/>
        <v>13.621707063858251</v>
      </c>
      <c r="LZ114" s="78">
        <f t="shared" si="726"/>
        <v>13.453851096286023</v>
      </c>
      <c r="MA114" s="78">
        <f t="shared" si="726"/>
        <v>14.895335142316668</v>
      </c>
      <c r="MB114" s="78">
        <f t="shared" si="726"/>
        <v>13.453851096286023</v>
      </c>
      <c r="MC114" s="78">
        <f t="shared" si="726"/>
        <v>13.956801147533893</v>
      </c>
      <c r="MD114" s="78">
        <f t="shared" si="726"/>
        <v>13.529307355939899</v>
      </c>
      <c r="ME114" s="78">
        <f t="shared" si="726"/>
        <v>14.05121017446197</v>
      </c>
      <c r="MF114" s="78">
        <f t="shared" si="726"/>
        <v>13.605614786035442</v>
      </c>
      <c r="MG114" s="78">
        <f t="shared" si="726"/>
        <v>13.620979681333054</v>
      </c>
      <c r="MH114" s="78">
        <f t="shared" si="726"/>
        <v>14.082964321748888</v>
      </c>
      <c r="MI114" s="78">
        <f t="shared" si="726"/>
        <v>13.644092203416765</v>
      </c>
      <c r="MJ114" s="78">
        <f t="shared" si="726"/>
        <v>14.106874278152537</v>
      </c>
      <c r="MK114" s="78">
        <f t="shared" si="726"/>
        <v>13.605614786035442</v>
      </c>
      <c r="ML114" s="78"/>
      <c r="MM114" s="78"/>
      <c r="MN114" s="78"/>
    </row>
    <row r="115" spans="1:352" ht="13.5" thickBot="1" x14ac:dyDescent="0.25">
      <c r="A115" s="77" t="s">
        <v>57</v>
      </c>
      <c r="B115" s="78">
        <f t="shared" ref="B115:BA115" si="727">MAX(B112,0)</f>
        <v>58.229472641354604</v>
      </c>
      <c r="C115" s="78">
        <f t="shared" si="727"/>
        <v>52.77608280600667</v>
      </c>
      <c r="D115" s="78">
        <f t="shared" si="727"/>
        <v>0</v>
      </c>
      <c r="E115" s="78">
        <f t="shared" si="727"/>
        <v>0</v>
      </c>
      <c r="F115" s="78">
        <f t="shared" si="727"/>
        <v>0</v>
      </c>
      <c r="G115" s="78">
        <f t="shared" si="727"/>
        <v>0</v>
      </c>
      <c r="H115" s="78">
        <f t="shared" si="727"/>
        <v>0</v>
      </c>
      <c r="I115" s="78">
        <f t="shared" si="727"/>
        <v>0</v>
      </c>
      <c r="J115" s="78">
        <f t="shared" si="727"/>
        <v>0</v>
      </c>
      <c r="K115" s="78">
        <f t="shared" si="727"/>
        <v>0</v>
      </c>
      <c r="L115" s="78">
        <f t="shared" si="727"/>
        <v>41.492860152159032</v>
      </c>
      <c r="M115" s="78">
        <f t="shared" si="727"/>
        <v>55.547561671797339</v>
      </c>
      <c r="N115" s="78">
        <f t="shared" si="727"/>
        <v>58.788821495035144</v>
      </c>
      <c r="O115" s="78">
        <f t="shared" si="727"/>
        <v>53.305627811041305</v>
      </c>
      <c r="P115" s="78">
        <f t="shared" si="727"/>
        <v>0</v>
      </c>
      <c r="Q115" s="78">
        <f t="shared" si="727"/>
        <v>0</v>
      </c>
      <c r="R115" s="78">
        <f t="shared" si="727"/>
        <v>0</v>
      </c>
      <c r="S115" s="78">
        <f t="shared" si="727"/>
        <v>0</v>
      </c>
      <c r="T115" s="78">
        <f t="shared" si="727"/>
        <v>0</v>
      </c>
      <c r="U115" s="78">
        <f t="shared" si="727"/>
        <v>0</v>
      </c>
      <c r="V115" s="78">
        <f t="shared" si="727"/>
        <v>0</v>
      </c>
      <c r="W115" s="78">
        <f t="shared" si="727"/>
        <v>0</v>
      </c>
      <c r="X115" s="78">
        <f t="shared" si="727"/>
        <v>41.934481703413489</v>
      </c>
      <c r="Y115" s="78">
        <f t="shared" si="727"/>
        <v>56.164200216639564</v>
      </c>
      <c r="Z115" s="78">
        <f t="shared" si="727"/>
        <v>59.362001978692071</v>
      </c>
      <c r="AA115" s="78">
        <f t="shared" si="727"/>
        <v>54.009540388566279</v>
      </c>
      <c r="AB115" s="78">
        <f t="shared" si="727"/>
        <v>0</v>
      </c>
      <c r="AC115" s="78">
        <f t="shared" si="727"/>
        <v>0</v>
      </c>
      <c r="AD115" s="78">
        <f t="shared" si="727"/>
        <v>0</v>
      </c>
      <c r="AE115" s="78">
        <f t="shared" si="727"/>
        <v>0</v>
      </c>
      <c r="AF115" s="78">
        <f t="shared" si="727"/>
        <v>0</v>
      </c>
      <c r="AG115" s="78">
        <f t="shared" si="727"/>
        <v>0</v>
      </c>
      <c r="AH115" s="78">
        <f t="shared" si="727"/>
        <v>0</v>
      </c>
      <c r="AI115" s="78">
        <f t="shared" si="727"/>
        <v>0</v>
      </c>
      <c r="AJ115" s="78">
        <f t="shared" si="727"/>
        <v>42.363905612698083</v>
      </c>
      <c r="AK115" s="78">
        <f t="shared" si="727"/>
        <v>56.97261962152978</v>
      </c>
      <c r="AL115" s="78">
        <f t="shared" si="727"/>
        <v>59.961548959791244</v>
      </c>
      <c r="AM115" s="78">
        <f t="shared" si="727"/>
        <v>54.439440588747651</v>
      </c>
      <c r="AN115" s="78">
        <f t="shared" si="727"/>
        <v>0</v>
      </c>
      <c r="AO115" s="78">
        <f t="shared" si="727"/>
        <v>0</v>
      </c>
      <c r="AP115" s="78">
        <f t="shared" si="727"/>
        <v>0</v>
      </c>
      <c r="AQ115" s="78">
        <f t="shared" si="727"/>
        <v>0</v>
      </c>
      <c r="AR115" s="78">
        <f t="shared" si="727"/>
        <v>0</v>
      </c>
      <c r="AS115" s="78">
        <f t="shared" si="727"/>
        <v>0</v>
      </c>
      <c r="AT115" s="78">
        <f t="shared" si="727"/>
        <v>0</v>
      </c>
      <c r="AU115" s="78">
        <f t="shared" si="727"/>
        <v>0</v>
      </c>
      <c r="AV115" s="78">
        <f t="shared" si="727"/>
        <v>42.791858711309089</v>
      </c>
      <c r="AW115" s="78">
        <f t="shared" si="727"/>
        <v>57.488849234961258</v>
      </c>
      <c r="AX115" s="78">
        <f t="shared" si="727"/>
        <v>60.561124770448529</v>
      </c>
      <c r="AY115" s="78">
        <f t="shared" si="727"/>
        <v>54.907358159340724</v>
      </c>
      <c r="AZ115" s="78">
        <f t="shared" si="727"/>
        <v>0</v>
      </c>
      <c r="BA115" s="78">
        <f t="shared" si="727"/>
        <v>0</v>
      </c>
      <c r="BB115" s="78">
        <f t="shared" ref="BB115:DM115" si="728">MAX(BB112,0)</f>
        <v>0</v>
      </c>
      <c r="BC115" s="78">
        <f t="shared" si="728"/>
        <v>0</v>
      </c>
      <c r="BD115" s="78">
        <f t="shared" si="728"/>
        <v>0</v>
      </c>
      <c r="BE115" s="78">
        <f t="shared" si="728"/>
        <v>0</v>
      </c>
      <c r="BF115" s="78">
        <f t="shared" si="728"/>
        <v>0</v>
      </c>
      <c r="BG115" s="78">
        <f t="shared" si="728"/>
        <v>0</v>
      </c>
      <c r="BH115" s="78">
        <f t="shared" si="728"/>
        <v>43.167587751794052</v>
      </c>
      <c r="BI115" s="78">
        <f t="shared" si="728"/>
        <v>58.059443641954076</v>
      </c>
      <c r="BJ115" s="78">
        <f t="shared" si="728"/>
        <v>61.147343044372519</v>
      </c>
      <c r="BK115" s="78">
        <f t="shared" si="728"/>
        <v>55.405316059362086</v>
      </c>
      <c r="BL115" s="78">
        <f t="shared" si="728"/>
        <v>0</v>
      </c>
      <c r="BM115" s="78">
        <f t="shared" si="728"/>
        <v>0</v>
      </c>
      <c r="BN115" s="78">
        <f t="shared" si="728"/>
        <v>0</v>
      </c>
      <c r="BO115" s="78">
        <f t="shared" si="728"/>
        <v>0</v>
      </c>
      <c r="BP115" s="78">
        <f t="shared" si="728"/>
        <v>0</v>
      </c>
      <c r="BQ115" s="78">
        <f t="shared" si="728"/>
        <v>0</v>
      </c>
      <c r="BR115" s="78">
        <f t="shared" si="728"/>
        <v>0</v>
      </c>
      <c r="BS115" s="78">
        <f t="shared" si="728"/>
        <v>0</v>
      </c>
      <c r="BT115" s="78">
        <f t="shared" si="728"/>
        <v>43.588117047846666</v>
      </c>
      <c r="BU115" s="78">
        <f t="shared" si="728"/>
        <v>58.64056326173106</v>
      </c>
      <c r="BV115" s="78">
        <f t="shared" si="728"/>
        <v>61.691746982054745</v>
      </c>
      <c r="BW115" s="78">
        <f t="shared" si="728"/>
        <v>56.062387500984649</v>
      </c>
      <c r="BX115" s="78">
        <f t="shared" si="728"/>
        <v>0</v>
      </c>
      <c r="BY115" s="78">
        <f t="shared" si="728"/>
        <v>0</v>
      </c>
      <c r="BZ115" s="78">
        <f t="shared" si="728"/>
        <v>0</v>
      </c>
      <c r="CA115" s="78">
        <f t="shared" si="728"/>
        <v>0</v>
      </c>
      <c r="CB115" s="78">
        <f t="shared" si="728"/>
        <v>0</v>
      </c>
      <c r="CC115" s="78">
        <f t="shared" si="728"/>
        <v>0</v>
      </c>
      <c r="CD115" s="78">
        <f t="shared" si="728"/>
        <v>0</v>
      </c>
      <c r="CE115" s="78">
        <f t="shared" si="728"/>
        <v>0</v>
      </c>
      <c r="CF115" s="78">
        <f t="shared" si="728"/>
        <v>43.969580369276294</v>
      </c>
      <c r="CG115" s="78">
        <f t="shared" si="728"/>
        <v>59.175391107175109</v>
      </c>
      <c r="CH115" s="78">
        <f t="shared" si="728"/>
        <v>62.272357829605504</v>
      </c>
      <c r="CI115" s="78">
        <f t="shared" si="728"/>
        <v>56.466382100876231</v>
      </c>
      <c r="CJ115" s="78">
        <f t="shared" si="728"/>
        <v>0</v>
      </c>
      <c r="CK115" s="78">
        <f t="shared" si="728"/>
        <v>0</v>
      </c>
      <c r="CL115" s="78">
        <f t="shared" si="728"/>
        <v>0</v>
      </c>
      <c r="CM115" s="78">
        <f t="shared" si="728"/>
        <v>0</v>
      </c>
      <c r="CN115" s="78">
        <f t="shared" si="728"/>
        <v>0</v>
      </c>
      <c r="CO115" s="78">
        <f t="shared" si="728"/>
        <v>0</v>
      </c>
      <c r="CP115" s="78">
        <f t="shared" si="728"/>
        <v>0</v>
      </c>
      <c r="CQ115" s="78">
        <f t="shared" si="728"/>
        <v>0</v>
      </c>
      <c r="CR115" s="78">
        <f t="shared" si="728"/>
        <v>44.408980270830206</v>
      </c>
      <c r="CS115" s="78">
        <f t="shared" si="728"/>
        <v>59.739249026099579</v>
      </c>
      <c r="CT115" s="78">
        <f t="shared" si="728"/>
        <v>62.914446288410495</v>
      </c>
      <c r="CU115" s="78">
        <f t="shared" si="728"/>
        <v>56.985569237023505</v>
      </c>
      <c r="CV115" s="78">
        <f t="shared" si="728"/>
        <v>0</v>
      </c>
      <c r="CW115" s="78">
        <f t="shared" si="728"/>
        <v>0</v>
      </c>
      <c r="CX115" s="78">
        <f t="shared" si="728"/>
        <v>0</v>
      </c>
      <c r="CY115" s="78">
        <f t="shared" si="728"/>
        <v>0</v>
      </c>
      <c r="CZ115" s="78">
        <f t="shared" si="728"/>
        <v>0</v>
      </c>
      <c r="DA115" s="78">
        <f t="shared" si="728"/>
        <v>0</v>
      </c>
      <c r="DB115" s="78">
        <f t="shared" si="728"/>
        <v>0</v>
      </c>
      <c r="DC115" s="78">
        <f t="shared" si="728"/>
        <v>0</v>
      </c>
      <c r="DD115" s="78">
        <f t="shared" si="728"/>
        <v>44.773554349107556</v>
      </c>
      <c r="DE115" s="78">
        <f t="shared" si="728"/>
        <v>60.343260049846535</v>
      </c>
      <c r="DF115" s="78">
        <f t="shared" si="728"/>
        <v>63.494667201152254</v>
      </c>
      <c r="DG115" s="78">
        <f t="shared" si="728"/>
        <v>57.497842281073353</v>
      </c>
      <c r="DH115" s="78">
        <f t="shared" si="728"/>
        <v>0</v>
      </c>
      <c r="DI115" s="78">
        <f t="shared" si="728"/>
        <v>0</v>
      </c>
      <c r="DJ115" s="78">
        <f t="shared" si="728"/>
        <v>0</v>
      </c>
      <c r="DK115" s="78">
        <f t="shared" si="728"/>
        <v>0</v>
      </c>
      <c r="DL115" s="78">
        <f t="shared" si="728"/>
        <v>0</v>
      </c>
      <c r="DM115" s="78">
        <f t="shared" si="728"/>
        <v>0</v>
      </c>
      <c r="DN115" s="78">
        <f t="shared" ref="DN115:FY115" si="729">MAX(DN112,0)</f>
        <v>0</v>
      </c>
      <c r="DO115" s="78">
        <f t="shared" si="729"/>
        <v>0</v>
      </c>
      <c r="DP115" s="78">
        <f t="shared" si="729"/>
        <v>45.15546433957784</v>
      </c>
      <c r="DQ115" s="78">
        <f t="shared" si="729"/>
        <v>60.997303224421316</v>
      </c>
      <c r="DR115" s="78">
        <f t="shared" si="729"/>
        <v>64.08464002326572</v>
      </c>
      <c r="DS115" s="78">
        <f t="shared" si="729"/>
        <v>58.151585001046769</v>
      </c>
      <c r="DT115" s="78">
        <f t="shared" si="729"/>
        <v>0</v>
      </c>
      <c r="DU115" s="78">
        <f t="shared" si="729"/>
        <v>0</v>
      </c>
      <c r="DV115" s="78">
        <f t="shared" si="729"/>
        <v>0</v>
      </c>
      <c r="DW115" s="78">
        <f t="shared" si="729"/>
        <v>0</v>
      </c>
      <c r="DX115" s="78">
        <f t="shared" si="729"/>
        <v>0</v>
      </c>
      <c r="DY115" s="78">
        <f t="shared" si="729"/>
        <v>0</v>
      </c>
      <c r="DZ115" s="78">
        <f t="shared" si="729"/>
        <v>0</v>
      </c>
      <c r="EA115" s="78">
        <f t="shared" si="729"/>
        <v>0</v>
      </c>
      <c r="EB115" s="78">
        <f t="shared" si="729"/>
        <v>45.61431117074369</v>
      </c>
      <c r="EC115" s="78">
        <f t="shared" si="729"/>
        <v>61.576640536018203</v>
      </c>
      <c r="ED115" s="78">
        <f t="shared" si="729"/>
        <v>64.742073454389995</v>
      </c>
      <c r="EE115" s="78">
        <f t="shared" si="729"/>
        <v>58.574832731393776</v>
      </c>
      <c r="EF115" s="78">
        <f t="shared" si="729"/>
        <v>0</v>
      </c>
      <c r="EG115" s="78">
        <f t="shared" si="729"/>
        <v>0</v>
      </c>
      <c r="EH115" s="78">
        <f t="shared" si="729"/>
        <v>0</v>
      </c>
      <c r="EI115" s="78">
        <f t="shared" si="729"/>
        <v>0</v>
      </c>
      <c r="EJ115" s="78">
        <f t="shared" si="729"/>
        <v>0</v>
      </c>
      <c r="EK115" s="78">
        <f t="shared" si="729"/>
        <v>0</v>
      </c>
      <c r="EL115" s="78">
        <f t="shared" si="729"/>
        <v>0</v>
      </c>
      <c r="EM115" s="78">
        <f t="shared" si="729"/>
        <v>0</v>
      </c>
      <c r="EN115" s="78">
        <f t="shared" si="729"/>
        <v>46.066515374554569</v>
      </c>
      <c r="EO115" s="78">
        <f t="shared" si="729"/>
        <v>62.158854574064996</v>
      </c>
      <c r="EP115" s="78">
        <f t="shared" si="729"/>
        <v>65.363961499385681</v>
      </c>
      <c r="EQ115" s="78">
        <f t="shared" si="729"/>
        <v>59.131165687028037</v>
      </c>
      <c r="ER115" s="78">
        <f t="shared" si="729"/>
        <v>0</v>
      </c>
      <c r="ES115" s="78">
        <f t="shared" si="729"/>
        <v>0</v>
      </c>
      <c r="ET115" s="78">
        <f t="shared" si="729"/>
        <v>0</v>
      </c>
      <c r="EU115" s="78">
        <f t="shared" si="729"/>
        <v>0</v>
      </c>
      <c r="EV115" s="78">
        <f t="shared" si="729"/>
        <v>0</v>
      </c>
      <c r="EW115" s="78">
        <f t="shared" si="729"/>
        <v>0</v>
      </c>
      <c r="EX115" s="78">
        <f t="shared" si="729"/>
        <v>0</v>
      </c>
      <c r="EY115" s="78">
        <f t="shared" si="729"/>
        <v>0</v>
      </c>
      <c r="EZ115" s="78">
        <f t="shared" si="729"/>
        <v>46.494533188538917</v>
      </c>
      <c r="FA115" s="78">
        <f t="shared" si="729"/>
        <v>62.71355262099673</v>
      </c>
      <c r="FB115" s="78">
        <f t="shared" si="729"/>
        <v>66.045867381564051</v>
      </c>
      <c r="FC115" s="78">
        <f t="shared" si="729"/>
        <v>59.690978815579697</v>
      </c>
      <c r="FD115" s="78">
        <f t="shared" si="729"/>
        <v>0</v>
      </c>
      <c r="FE115" s="78">
        <f t="shared" si="729"/>
        <v>0</v>
      </c>
      <c r="FF115" s="78">
        <f t="shared" si="729"/>
        <v>0</v>
      </c>
      <c r="FG115" s="78">
        <f t="shared" si="729"/>
        <v>0</v>
      </c>
      <c r="FH115" s="78">
        <f t="shared" si="729"/>
        <v>0</v>
      </c>
      <c r="FI115" s="78">
        <f t="shared" si="729"/>
        <v>0</v>
      </c>
      <c r="FJ115" s="78">
        <f t="shared" si="729"/>
        <v>0</v>
      </c>
      <c r="FK115" s="78">
        <f t="shared" si="729"/>
        <v>0</v>
      </c>
      <c r="FL115" s="78">
        <f t="shared" si="729"/>
        <v>46.935400587963798</v>
      </c>
      <c r="FM115" s="78">
        <f t="shared" si="729"/>
        <v>63.311894289333488</v>
      </c>
      <c r="FN115" s="78">
        <f t="shared" si="729"/>
        <v>66.632891151396947</v>
      </c>
      <c r="FO115" s="78">
        <f t="shared" si="729"/>
        <v>60.365028632403138</v>
      </c>
      <c r="FP115" s="78">
        <f t="shared" si="729"/>
        <v>0</v>
      </c>
      <c r="FQ115" s="78">
        <f t="shared" si="729"/>
        <v>0</v>
      </c>
      <c r="FR115" s="78">
        <f t="shared" si="729"/>
        <v>0</v>
      </c>
      <c r="FS115" s="78">
        <f t="shared" si="729"/>
        <v>0</v>
      </c>
      <c r="FT115" s="78">
        <f t="shared" si="729"/>
        <v>0</v>
      </c>
      <c r="FU115" s="78">
        <f t="shared" si="729"/>
        <v>0</v>
      </c>
      <c r="FV115" s="78">
        <f t="shared" si="729"/>
        <v>0</v>
      </c>
      <c r="FW115" s="78">
        <f t="shared" si="729"/>
        <v>0</v>
      </c>
      <c r="FX115" s="78">
        <f t="shared" si="729"/>
        <v>47.34626957542168</v>
      </c>
      <c r="FY115" s="78">
        <f t="shared" si="729"/>
        <v>63.945869424491555</v>
      </c>
      <c r="FZ115" s="78">
        <f t="shared" ref="FZ115:IK115" si="730">MAX(FZ112,0)</f>
        <v>67.287025282901922</v>
      </c>
      <c r="GA115" s="78">
        <f t="shared" si="730"/>
        <v>60.795842024950801</v>
      </c>
      <c r="GB115" s="78">
        <f t="shared" si="730"/>
        <v>0</v>
      </c>
      <c r="GC115" s="78">
        <f t="shared" si="730"/>
        <v>0</v>
      </c>
      <c r="GD115" s="78">
        <f t="shared" si="730"/>
        <v>0</v>
      </c>
      <c r="GE115" s="78">
        <f t="shared" si="730"/>
        <v>0</v>
      </c>
      <c r="GF115" s="78">
        <f t="shared" si="730"/>
        <v>0</v>
      </c>
      <c r="GG115" s="78">
        <f t="shared" si="730"/>
        <v>0</v>
      </c>
      <c r="GH115" s="78">
        <f t="shared" si="730"/>
        <v>0</v>
      </c>
      <c r="GI115" s="78">
        <f t="shared" si="730"/>
        <v>0</v>
      </c>
      <c r="GJ115" s="78">
        <f t="shared" si="730"/>
        <v>47.810928283365364</v>
      </c>
      <c r="GK115" s="78">
        <f t="shared" si="730"/>
        <v>64.626321554156974</v>
      </c>
      <c r="GL115" s="78">
        <f t="shared" si="730"/>
        <v>67.968910106060804</v>
      </c>
      <c r="GM115" s="78">
        <f t="shared" si="730"/>
        <v>61.399191873935827</v>
      </c>
      <c r="GN115" s="78">
        <f t="shared" si="730"/>
        <v>0</v>
      </c>
      <c r="GO115" s="78">
        <f t="shared" si="730"/>
        <v>0</v>
      </c>
      <c r="GP115" s="78">
        <f t="shared" si="730"/>
        <v>0</v>
      </c>
      <c r="GQ115" s="78">
        <f t="shared" si="730"/>
        <v>0</v>
      </c>
      <c r="GR115" s="78">
        <f t="shared" si="730"/>
        <v>0</v>
      </c>
      <c r="GS115" s="78">
        <f t="shared" si="730"/>
        <v>0</v>
      </c>
      <c r="GT115" s="78">
        <f t="shared" si="730"/>
        <v>0</v>
      </c>
      <c r="GU115" s="78">
        <f t="shared" si="730"/>
        <v>0</v>
      </c>
      <c r="GV115" s="78">
        <f t="shared" si="730"/>
        <v>48.265084321167329</v>
      </c>
      <c r="GW115" s="78">
        <f t="shared" si="730"/>
        <v>65.223483920024208</v>
      </c>
      <c r="GX115" s="78">
        <f t="shared" si="730"/>
        <v>68.620936237016409</v>
      </c>
      <c r="GY115" s="78">
        <f t="shared" si="730"/>
        <v>61.995573302262663</v>
      </c>
      <c r="GZ115" s="78">
        <f t="shared" si="730"/>
        <v>0</v>
      </c>
      <c r="HA115" s="78">
        <f t="shared" si="730"/>
        <v>0</v>
      </c>
      <c r="HB115" s="78">
        <f t="shared" si="730"/>
        <v>0</v>
      </c>
      <c r="HC115" s="78">
        <f t="shared" si="730"/>
        <v>0</v>
      </c>
      <c r="HD115" s="78">
        <f t="shared" si="730"/>
        <v>0</v>
      </c>
      <c r="HE115" s="78">
        <f t="shared" si="730"/>
        <v>0</v>
      </c>
      <c r="HF115" s="78">
        <f t="shared" si="730"/>
        <v>0</v>
      </c>
      <c r="HG115" s="78">
        <f t="shared" si="730"/>
        <v>0</v>
      </c>
      <c r="HH115" s="78">
        <f t="shared" si="730"/>
        <v>48.711216224104263</v>
      </c>
      <c r="HI115" s="78">
        <f t="shared" si="730"/>
        <v>65.864033452508778</v>
      </c>
      <c r="HJ115" s="78">
        <f t="shared" si="730"/>
        <v>69.280284016245986</v>
      </c>
      <c r="HK115" s="78">
        <f t="shared" si="730"/>
        <v>62.747505320838833</v>
      </c>
      <c r="HL115" s="78">
        <f t="shared" si="730"/>
        <v>0</v>
      </c>
      <c r="HM115" s="78">
        <f t="shared" si="730"/>
        <v>0</v>
      </c>
      <c r="HN115" s="78">
        <f t="shared" si="730"/>
        <v>0</v>
      </c>
      <c r="HO115" s="78">
        <f t="shared" si="730"/>
        <v>0</v>
      </c>
      <c r="HP115" s="78">
        <f t="shared" si="730"/>
        <v>0</v>
      </c>
      <c r="HQ115" s="78">
        <f t="shared" si="730"/>
        <v>0</v>
      </c>
      <c r="HR115" s="78">
        <f t="shared" si="730"/>
        <v>0</v>
      </c>
      <c r="HS115" s="78">
        <f t="shared" si="730"/>
        <v>0</v>
      </c>
      <c r="HT115" s="78">
        <f t="shared" si="730"/>
        <v>49.170942731545736</v>
      </c>
      <c r="HU115" s="78">
        <f t="shared" si="730"/>
        <v>66.486055596367578</v>
      </c>
      <c r="HV115" s="78">
        <f t="shared" si="730"/>
        <v>70.015912646147868</v>
      </c>
      <c r="HW115" s="78">
        <f t="shared" si="730"/>
        <v>63.212893328420471</v>
      </c>
      <c r="HX115" s="78">
        <f t="shared" si="730"/>
        <v>0</v>
      </c>
      <c r="HY115" s="78">
        <f t="shared" si="730"/>
        <v>0</v>
      </c>
      <c r="HZ115" s="78">
        <f t="shared" si="730"/>
        <v>0</v>
      </c>
      <c r="IA115" s="78">
        <f t="shared" si="730"/>
        <v>0</v>
      </c>
      <c r="IB115" s="78">
        <f t="shared" si="730"/>
        <v>0</v>
      </c>
      <c r="IC115" s="78">
        <f t="shared" si="730"/>
        <v>0</v>
      </c>
      <c r="ID115" s="78">
        <f t="shared" si="730"/>
        <v>0</v>
      </c>
      <c r="IE115" s="78">
        <f t="shared" si="730"/>
        <v>0</v>
      </c>
      <c r="IF115" s="78">
        <f t="shared" si="730"/>
        <v>49.638381762001309</v>
      </c>
      <c r="IG115" s="78">
        <f t="shared" si="730"/>
        <v>67.278575590799036</v>
      </c>
      <c r="IH115" s="78">
        <f t="shared" si="730"/>
        <v>70.7508599163301</v>
      </c>
      <c r="II115" s="78">
        <f t="shared" si="730"/>
        <v>63.916126204148249</v>
      </c>
      <c r="IJ115" s="78">
        <f t="shared" si="730"/>
        <v>0</v>
      </c>
      <c r="IK115" s="78">
        <f t="shared" si="730"/>
        <v>0</v>
      </c>
      <c r="IL115" s="78">
        <f t="shared" ref="IL115:KW115" si="731">MAX(IL112,0)</f>
        <v>0</v>
      </c>
      <c r="IM115" s="78">
        <f t="shared" si="731"/>
        <v>0</v>
      </c>
      <c r="IN115" s="78">
        <f t="shared" si="731"/>
        <v>0</v>
      </c>
      <c r="IO115" s="78">
        <f t="shared" si="731"/>
        <v>0</v>
      </c>
      <c r="IP115" s="78">
        <f t="shared" si="731"/>
        <v>0</v>
      </c>
      <c r="IQ115" s="78">
        <f t="shared" si="731"/>
        <v>0</v>
      </c>
      <c r="IR115" s="78">
        <f t="shared" si="731"/>
        <v>50.108824332269116</v>
      </c>
      <c r="IS115" s="78">
        <f t="shared" si="731"/>
        <v>67.904528257529449</v>
      </c>
      <c r="IT115" s="78">
        <f t="shared" si="731"/>
        <v>71.41197118618912</v>
      </c>
      <c r="IU115" s="78">
        <f t="shared" si="731"/>
        <v>64.504091013522597</v>
      </c>
      <c r="IV115" s="78">
        <f t="shared" si="731"/>
        <v>0</v>
      </c>
      <c r="IW115" s="78">
        <f t="shared" si="731"/>
        <v>0</v>
      </c>
      <c r="IX115" s="78">
        <f t="shared" si="731"/>
        <v>0</v>
      </c>
      <c r="IY115" s="78">
        <f t="shared" si="731"/>
        <v>0</v>
      </c>
      <c r="IZ115" s="78">
        <f t="shared" si="731"/>
        <v>0</v>
      </c>
      <c r="JA115" s="78">
        <f t="shared" si="731"/>
        <v>0</v>
      </c>
      <c r="JB115" s="78">
        <f t="shared" si="731"/>
        <v>0</v>
      </c>
      <c r="JC115" s="78">
        <f t="shared" si="731"/>
        <v>0</v>
      </c>
      <c r="JD115" s="78">
        <f t="shared" si="731"/>
        <v>50.604679705112389</v>
      </c>
      <c r="JE115" s="78">
        <f t="shared" si="731"/>
        <v>68.618471538060973</v>
      </c>
      <c r="JF115" s="78">
        <f t="shared" si="731"/>
        <v>72.115155489781046</v>
      </c>
      <c r="JG115" s="78">
        <f t="shared" si="731"/>
        <v>65.279763570586397</v>
      </c>
      <c r="JH115" s="78">
        <f t="shared" si="731"/>
        <v>0</v>
      </c>
      <c r="JI115" s="78">
        <f t="shared" si="731"/>
        <v>0</v>
      </c>
      <c r="JJ115" s="78">
        <f t="shared" si="731"/>
        <v>0</v>
      </c>
      <c r="JK115" s="78">
        <f t="shared" si="731"/>
        <v>0</v>
      </c>
      <c r="JL115" s="78">
        <f t="shared" si="731"/>
        <v>0</v>
      </c>
      <c r="JM115" s="78">
        <f t="shared" si="731"/>
        <v>0</v>
      </c>
      <c r="JN115" s="78">
        <f t="shared" si="731"/>
        <v>0</v>
      </c>
      <c r="JO115" s="78">
        <f t="shared" si="731"/>
        <v>0</v>
      </c>
      <c r="JP115" s="78">
        <f t="shared" si="731"/>
        <v>51.089250378107124</v>
      </c>
      <c r="JQ115" s="78">
        <f t="shared" si="731"/>
        <v>69.313882507030129</v>
      </c>
      <c r="JR115" s="78">
        <f t="shared" si="731"/>
        <v>72.833924651227619</v>
      </c>
      <c r="JS115" s="78">
        <f t="shared" si="731"/>
        <v>65.846347019430624</v>
      </c>
      <c r="JT115" s="78">
        <f t="shared" si="731"/>
        <v>0</v>
      </c>
      <c r="JU115" s="78">
        <f t="shared" si="731"/>
        <v>0</v>
      </c>
      <c r="JV115" s="78">
        <f t="shared" si="731"/>
        <v>0</v>
      </c>
      <c r="JW115" s="78">
        <f t="shared" si="731"/>
        <v>0</v>
      </c>
      <c r="JX115" s="78">
        <f t="shared" si="731"/>
        <v>0</v>
      </c>
      <c r="JY115" s="78">
        <f t="shared" si="731"/>
        <v>0</v>
      </c>
      <c r="JZ115" s="78">
        <f t="shared" si="731"/>
        <v>0</v>
      </c>
      <c r="KA115" s="78">
        <f t="shared" si="731"/>
        <v>0</v>
      </c>
      <c r="KB115" s="78">
        <f t="shared" si="731"/>
        <v>51.607039733831527</v>
      </c>
      <c r="KC115" s="78">
        <f t="shared" si="731"/>
        <v>70.042043789867336</v>
      </c>
      <c r="KD115" s="78">
        <f t="shared" si="731"/>
        <v>73.649535710470744</v>
      </c>
      <c r="KE115" s="78">
        <f t="shared" si="731"/>
        <v>66.508778985443442</v>
      </c>
      <c r="KF115" s="78">
        <f t="shared" si="731"/>
        <v>0</v>
      </c>
      <c r="KG115" s="78">
        <f t="shared" si="731"/>
        <v>0</v>
      </c>
      <c r="KH115" s="78">
        <f t="shared" si="731"/>
        <v>0</v>
      </c>
      <c r="KI115" s="78">
        <f t="shared" si="731"/>
        <v>0</v>
      </c>
      <c r="KJ115" s="78">
        <f t="shared" si="731"/>
        <v>0</v>
      </c>
      <c r="KK115" s="78">
        <f t="shared" si="731"/>
        <v>0</v>
      </c>
      <c r="KL115" s="78">
        <f t="shared" si="731"/>
        <v>0</v>
      </c>
      <c r="KM115" s="78">
        <f t="shared" si="731"/>
        <v>0</v>
      </c>
      <c r="KN115" s="78">
        <f t="shared" si="731"/>
        <v>52.118601070978322</v>
      </c>
      <c r="KO115" s="78">
        <f t="shared" si="731"/>
        <v>70.786516069420614</v>
      </c>
      <c r="KP115" s="78">
        <f t="shared" si="731"/>
        <v>74.393549450158957</v>
      </c>
      <c r="KQ115" s="78">
        <f t="shared" si="731"/>
        <v>67.179574415467656</v>
      </c>
      <c r="KR115" s="78">
        <f t="shared" si="731"/>
        <v>0</v>
      </c>
      <c r="KS115" s="78">
        <f t="shared" si="731"/>
        <v>0</v>
      </c>
      <c r="KT115" s="78">
        <f t="shared" si="731"/>
        <v>0</v>
      </c>
      <c r="KU115" s="78">
        <f t="shared" si="731"/>
        <v>0</v>
      </c>
      <c r="KV115" s="78">
        <f t="shared" si="731"/>
        <v>0</v>
      </c>
      <c r="KW115" s="78">
        <f t="shared" si="731"/>
        <v>0</v>
      </c>
      <c r="KX115" s="78">
        <f t="shared" ref="KX115:MK115" si="732">MAX(KX112,0)</f>
        <v>0</v>
      </c>
      <c r="KY115" s="78">
        <f t="shared" si="732"/>
        <v>0</v>
      </c>
      <c r="KZ115" s="78">
        <f t="shared" si="732"/>
        <v>52.619672681396139</v>
      </c>
      <c r="LA115" s="78">
        <f t="shared" si="732"/>
        <v>71.520958306070355</v>
      </c>
      <c r="LB115" s="78">
        <f t="shared" si="732"/>
        <v>75.13858738549159</v>
      </c>
      <c r="LC115" s="78">
        <f t="shared" si="732"/>
        <v>67.973845235120251</v>
      </c>
      <c r="LD115" s="78">
        <f t="shared" si="732"/>
        <v>0</v>
      </c>
      <c r="LE115" s="78">
        <f t="shared" si="732"/>
        <v>0</v>
      </c>
      <c r="LF115" s="78">
        <f t="shared" si="732"/>
        <v>0</v>
      </c>
      <c r="LG115" s="78">
        <f t="shared" si="732"/>
        <v>0</v>
      </c>
      <c r="LH115" s="78">
        <f t="shared" si="732"/>
        <v>0</v>
      </c>
      <c r="LI115" s="78">
        <f t="shared" si="732"/>
        <v>0</v>
      </c>
      <c r="LJ115" s="78">
        <f t="shared" si="732"/>
        <v>0</v>
      </c>
      <c r="LK115" s="78">
        <f t="shared" si="732"/>
        <v>0</v>
      </c>
      <c r="LL115" s="78">
        <f t="shared" si="732"/>
        <v>53.194245687781695</v>
      </c>
      <c r="LM115" s="78">
        <f t="shared" si="732"/>
        <v>72.198001469641568</v>
      </c>
      <c r="LN115" s="78">
        <f t="shared" si="732"/>
        <v>75.914284737387447</v>
      </c>
      <c r="LO115" s="78">
        <f t="shared" si="732"/>
        <v>68.501781865947194</v>
      </c>
      <c r="LP115" s="78">
        <f t="shared" si="732"/>
        <v>0</v>
      </c>
      <c r="LQ115" s="78">
        <f t="shared" si="732"/>
        <v>0</v>
      </c>
      <c r="LR115" s="78">
        <f t="shared" si="732"/>
        <v>0</v>
      </c>
      <c r="LS115" s="78">
        <f t="shared" si="732"/>
        <v>0</v>
      </c>
      <c r="LT115" s="78">
        <f t="shared" si="732"/>
        <v>0</v>
      </c>
      <c r="LU115" s="78">
        <f t="shared" si="732"/>
        <v>0</v>
      </c>
      <c r="LV115" s="78">
        <f t="shared" si="732"/>
        <v>0</v>
      </c>
      <c r="LW115" s="78">
        <f t="shared" si="732"/>
        <v>0</v>
      </c>
      <c r="LX115" s="78">
        <f t="shared" si="732"/>
        <v>53.731084678820672</v>
      </c>
      <c r="LY115" s="78">
        <f t="shared" si="732"/>
        <v>72.942175572961972</v>
      </c>
      <c r="LZ115" s="78">
        <f t="shared" si="732"/>
        <v>76.718805905840753</v>
      </c>
      <c r="MA115" s="78">
        <f t="shared" si="732"/>
        <v>69.253145500220327</v>
      </c>
      <c r="MB115" s="78">
        <f t="shared" si="732"/>
        <v>0</v>
      </c>
      <c r="MC115" s="78">
        <f t="shared" si="732"/>
        <v>0</v>
      </c>
      <c r="MD115" s="78">
        <f t="shared" si="732"/>
        <v>0</v>
      </c>
      <c r="ME115" s="78">
        <f t="shared" si="732"/>
        <v>0</v>
      </c>
      <c r="MF115" s="78">
        <f t="shared" si="732"/>
        <v>0</v>
      </c>
      <c r="MG115" s="78">
        <f t="shared" si="732"/>
        <v>0</v>
      </c>
      <c r="MH115" s="78">
        <f t="shared" si="732"/>
        <v>0</v>
      </c>
      <c r="MI115" s="78">
        <f t="shared" si="732"/>
        <v>0</v>
      </c>
      <c r="MJ115" s="78">
        <f t="shared" si="732"/>
        <v>54.269749918431408</v>
      </c>
      <c r="MK115" s="78">
        <f t="shared" si="732"/>
        <v>73.684728755412266</v>
      </c>
      <c r="ML115" s="78"/>
      <c r="MM115" s="78"/>
      <c r="MN115" s="78"/>
    </row>
    <row r="116" spans="1:352" x14ac:dyDescent="0.2">
      <c r="A116" s="51"/>
      <c r="IG116" s="23" t="s">
        <v>43</v>
      </c>
    </row>
    <row r="117" spans="1:352" x14ac:dyDescent="0.2">
      <c r="A117" s="51"/>
      <c r="IG117" s="23" t="s">
        <v>43</v>
      </c>
    </row>
    <row r="118" spans="1:352" x14ac:dyDescent="0.2">
      <c r="A118" s="49" t="s">
        <v>12</v>
      </c>
      <c r="IG118" s="23" t="s">
        <v>43</v>
      </c>
    </row>
    <row r="119" spans="1:352" x14ac:dyDescent="0.2">
      <c r="A119" s="50" t="s">
        <v>33</v>
      </c>
      <c r="IG119" s="23" t="s">
        <v>43</v>
      </c>
      <c r="IS119" s="40">
        <f>SUM(IK120:IS120)/10000</f>
        <v>173.85830627733614</v>
      </c>
    </row>
    <row r="120" spans="1:352" x14ac:dyDescent="0.2">
      <c r="A120" s="51" t="s">
        <v>65</v>
      </c>
      <c r="B120" s="40">
        <f t="shared" ref="B120:BM120" si="733">B9/(1-B$21)</f>
        <v>3650777.7348474986</v>
      </c>
      <c r="C120" s="40">
        <f t="shared" si="733"/>
        <v>3448955.2120403685</v>
      </c>
      <c r="D120" s="40">
        <f t="shared" si="733"/>
        <v>3137078.3084402601</v>
      </c>
      <c r="E120" s="40">
        <f t="shared" si="733"/>
        <v>2313385.3230791804</v>
      </c>
      <c r="F120" s="40">
        <f t="shared" si="733"/>
        <v>2092987.5351687092</v>
      </c>
      <c r="G120" s="40">
        <f t="shared" si="733"/>
        <v>1593506.8591394979</v>
      </c>
      <c r="H120" s="40">
        <f t="shared" si="733"/>
        <v>1547073.4203963152</v>
      </c>
      <c r="I120" s="40">
        <f t="shared" si="733"/>
        <v>1643656.4193795687</v>
      </c>
      <c r="J120" s="40">
        <f t="shared" si="733"/>
        <v>1620683.0806228139</v>
      </c>
      <c r="K120" s="40">
        <f t="shared" si="733"/>
        <v>2544023.947504818</v>
      </c>
      <c r="L120" s="40">
        <f t="shared" si="733"/>
        <v>2872909.7575704595</v>
      </c>
      <c r="M120" s="40">
        <f t="shared" si="733"/>
        <v>3692950.8657882744</v>
      </c>
      <c r="N120" s="40">
        <f t="shared" si="733"/>
        <v>2948251.0967161232</v>
      </c>
      <c r="O120" s="40">
        <f t="shared" si="733"/>
        <v>2890443.1380017465</v>
      </c>
      <c r="P120" s="40">
        <f t="shared" si="733"/>
        <v>2711651.9801494405</v>
      </c>
      <c r="Q120" s="40">
        <f t="shared" si="733"/>
        <v>2066984.7883291384</v>
      </c>
      <c r="R120" s="40">
        <f t="shared" si="733"/>
        <v>1961517.9360097439</v>
      </c>
      <c r="S120" s="40">
        <f t="shared" si="733"/>
        <v>1549188.3046155528</v>
      </c>
      <c r="T120" s="40">
        <f t="shared" si="733"/>
        <v>1506897.509834144</v>
      </c>
      <c r="U120" s="40">
        <f t="shared" si="733"/>
        <v>1598738.9287655686</v>
      </c>
      <c r="V120" s="40">
        <f t="shared" si="733"/>
        <v>1566575.835965083</v>
      </c>
      <c r="W120" s="40">
        <f t="shared" si="733"/>
        <v>2433258.4543560636</v>
      </c>
      <c r="X120" s="40">
        <f t="shared" si="733"/>
        <v>2725425.4269116395</v>
      </c>
      <c r="Y120" s="40">
        <f t="shared" si="733"/>
        <v>3509146.1144611263</v>
      </c>
      <c r="Z120" s="40">
        <f t="shared" si="733"/>
        <v>2815893.8501492734</v>
      </c>
      <c r="AA120" s="40">
        <f t="shared" si="733"/>
        <v>2797648.9045521985</v>
      </c>
      <c r="AB120" s="40">
        <f t="shared" si="733"/>
        <v>2605797.617576337</v>
      </c>
      <c r="AC120" s="40">
        <f t="shared" si="733"/>
        <v>1967844.2485228977</v>
      </c>
      <c r="AD120" s="40">
        <f t="shared" si="733"/>
        <v>1876305.1664420487</v>
      </c>
      <c r="AE120" s="40">
        <f t="shared" si="733"/>
        <v>1488165.8172174904</v>
      </c>
      <c r="AF120" s="40">
        <f t="shared" si="733"/>
        <v>1451972.696908267</v>
      </c>
      <c r="AG120" s="40">
        <f t="shared" si="733"/>
        <v>1540801.3272049988</v>
      </c>
      <c r="AH120" s="40">
        <f t="shared" si="733"/>
        <v>1503999.9810973161</v>
      </c>
      <c r="AI120" s="40">
        <f t="shared" si="733"/>
        <v>2327801.5285361423</v>
      </c>
      <c r="AJ120" s="40">
        <f t="shared" si="733"/>
        <v>2594749.3702665428</v>
      </c>
      <c r="AK120" s="40">
        <f t="shared" si="733"/>
        <v>3326344.0215166756</v>
      </c>
      <c r="AL120" s="40">
        <f t="shared" si="733"/>
        <v>2639122.7184874117</v>
      </c>
      <c r="AM120" s="40">
        <f t="shared" si="733"/>
        <v>2595196.8561771959</v>
      </c>
      <c r="AN120" s="40">
        <f t="shared" si="733"/>
        <v>2439144.03038366</v>
      </c>
      <c r="AO120" s="40">
        <f t="shared" si="733"/>
        <v>1865612.359591801</v>
      </c>
      <c r="AP120" s="40">
        <f t="shared" si="733"/>
        <v>1785328.8820846893</v>
      </c>
      <c r="AQ120" s="40">
        <f t="shared" si="733"/>
        <v>1422126.0231388055</v>
      </c>
      <c r="AR120" s="40">
        <f t="shared" si="733"/>
        <v>1389698.0006170184</v>
      </c>
      <c r="AS120" s="40">
        <f t="shared" si="733"/>
        <v>1473959.5503388497</v>
      </c>
      <c r="AT120" s="40">
        <f t="shared" si="733"/>
        <v>1434351.9832757632</v>
      </c>
      <c r="AU120" s="40">
        <f t="shared" si="733"/>
        <v>2207918.6767842039</v>
      </c>
      <c r="AV120" s="40">
        <f t="shared" si="733"/>
        <v>2447345.6929264599</v>
      </c>
      <c r="AW120" s="40">
        <f t="shared" si="733"/>
        <v>3150596.5014972677</v>
      </c>
      <c r="AX120" s="40">
        <f t="shared" si="733"/>
        <v>2513827.0141021125</v>
      </c>
      <c r="AY120" s="40">
        <f t="shared" si="733"/>
        <v>2469854.4150628075</v>
      </c>
      <c r="AZ120" s="40">
        <f t="shared" si="733"/>
        <v>2317249.5565414024</v>
      </c>
      <c r="BA120" s="40">
        <f t="shared" si="733"/>
        <v>1770361.4968967733</v>
      </c>
      <c r="BB120" s="40">
        <f t="shared" si="733"/>
        <v>1694019.2006905153</v>
      </c>
      <c r="BC120" s="40">
        <f t="shared" si="733"/>
        <v>1352561.8505365406</v>
      </c>
      <c r="BD120" s="40">
        <f t="shared" si="733"/>
        <v>1325032.9104624973</v>
      </c>
      <c r="BE120" s="40">
        <f t="shared" si="733"/>
        <v>1406677.231124372</v>
      </c>
      <c r="BF120" s="40">
        <f t="shared" si="733"/>
        <v>1366997.1595417317</v>
      </c>
      <c r="BG120" s="40">
        <f t="shared" si="733"/>
        <v>2095696.5193376392</v>
      </c>
      <c r="BH120" s="40">
        <f t="shared" si="733"/>
        <v>2311999.6660500141</v>
      </c>
      <c r="BI120" s="40">
        <f t="shared" si="733"/>
        <v>2975701.6075011618</v>
      </c>
      <c r="BJ120" s="40">
        <f t="shared" si="733"/>
        <v>2370620.5150898853</v>
      </c>
      <c r="BK120" s="40">
        <f t="shared" si="733"/>
        <v>2323455.6941528223</v>
      </c>
      <c r="BL120" s="40">
        <f t="shared" si="733"/>
        <v>2180474.3643394159</v>
      </c>
      <c r="BM120" s="40">
        <f t="shared" si="733"/>
        <v>1668045.6072326049</v>
      </c>
      <c r="BN120" s="40">
        <f t="shared" ref="BN120:DY120" si="734">BN9/(1-BN$21)</f>
        <v>1600049.3325324678</v>
      </c>
      <c r="BO120" s="40">
        <f t="shared" si="734"/>
        <v>1284228.4008258146</v>
      </c>
      <c r="BP120" s="40">
        <f t="shared" si="734"/>
        <v>1261808.7346905796</v>
      </c>
      <c r="BQ120" s="40">
        <f t="shared" si="734"/>
        <v>1339937.7868342791</v>
      </c>
      <c r="BR120" s="40">
        <f t="shared" si="734"/>
        <v>1298848.5346068433</v>
      </c>
      <c r="BS120" s="40">
        <f t="shared" si="734"/>
        <v>1977527.8879680694</v>
      </c>
      <c r="BT120" s="40">
        <f t="shared" si="734"/>
        <v>2168419.6055338825</v>
      </c>
      <c r="BU120" s="40">
        <f t="shared" si="734"/>
        <v>2794865.0164443655</v>
      </c>
      <c r="BV120" s="40">
        <f t="shared" si="734"/>
        <v>2245372.3877375005</v>
      </c>
      <c r="BW120" s="40">
        <f t="shared" si="734"/>
        <v>2221690.5331698153</v>
      </c>
      <c r="BX120" s="40">
        <f t="shared" si="734"/>
        <v>2070555.9954177067</v>
      </c>
      <c r="BY120" s="40">
        <f t="shared" si="734"/>
        <v>1571632.1789342877</v>
      </c>
      <c r="BZ120" s="40">
        <f t="shared" si="734"/>
        <v>1512137.9523177904</v>
      </c>
      <c r="CA120" s="40">
        <f t="shared" si="734"/>
        <v>1216301.6602687484</v>
      </c>
      <c r="CB120" s="40">
        <f t="shared" si="734"/>
        <v>1198033.0765112364</v>
      </c>
      <c r="CC120" s="40">
        <f t="shared" si="734"/>
        <v>1273309.3911384747</v>
      </c>
      <c r="CD120" s="40">
        <f t="shared" si="734"/>
        <v>1232155.8961184954</v>
      </c>
      <c r="CE120" s="40">
        <f t="shared" si="734"/>
        <v>1868267.2454202995</v>
      </c>
      <c r="CF120" s="40">
        <f t="shared" si="734"/>
        <v>2038020.4935683908</v>
      </c>
      <c r="CG120" s="40">
        <f t="shared" si="734"/>
        <v>2621202.7841748768</v>
      </c>
      <c r="CH120" s="40">
        <f t="shared" si="734"/>
        <v>2089147.7843638172</v>
      </c>
      <c r="CI120" s="40">
        <f t="shared" si="734"/>
        <v>2055304.9914953345</v>
      </c>
      <c r="CJ120" s="40">
        <f t="shared" si="734"/>
        <v>1934094.4122743618</v>
      </c>
      <c r="CK120" s="40">
        <f t="shared" si="734"/>
        <v>1484791.2172178926</v>
      </c>
      <c r="CL120" s="40">
        <f t="shared" si="734"/>
        <v>1431102.3025410471</v>
      </c>
      <c r="CM120" s="40">
        <f t="shared" si="734"/>
        <v>1152663.9633411756</v>
      </c>
      <c r="CN120" s="40">
        <f t="shared" si="734"/>
        <v>1135472.2902019338</v>
      </c>
      <c r="CO120" s="40">
        <f t="shared" si="734"/>
        <v>1205542.6095069489</v>
      </c>
      <c r="CP120" s="40">
        <f t="shared" si="734"/>
        <v>1161666.3050976233</v>
      </c>
      <c r="CQ120" s="40">
        <f t="shared" si="734"/>
        <v>1753956.8892632702</v>
      </c>
      <c r="CR120" s="40">
        <f t="shared" si="734"/>
        <v>1905889.4931317267</v>
      </c>
      <c r="CS120" s="40">
        <f t="shared" si="734"/>
        <v>2451874.1304554706</v>
      </c>
      <c r="CT120" s="40">
        <f t="shared" si="734"/>
        <v>1951587.7119493715</v>
      </c>
      <c r="CU120" s="40">
        <f t="shared" si="734"/>
        <v>1921917.1856091507</v>
      </c>
      <c r="CV120" s="40">
        <f t="shared" si="734"/>
        <v>1813512.9633287941</v>
      </c>
      <c r="CW120" s="40">
        <f t="shared" si="734"/>
        <v>1394672.8682534378</v>
      </c>
      <c r="CX120" s="40">
        <f t="shared" si="734"/>
        <v>1347401.1173447242</v>
      </c>
      <c r="CY120" s="40">
        <f t="shared" si="734"/>
        <v>1087488.8806171711</v>
      </c>
      <c r="CZ120" s="40">
        <f t="shared" si="734"/>
        <v>1071480.057306825</v>
      </c>
      <c r="DA120" s="40">
        <f t="shared" si="734"/>
        <v>1137156.7096127782</v>
      </c>
      <c r="DB120" s="40">
        <f t="shared" si="734"/>
        <v>1095114.1980929514</v>
      </c>
      <c r="DC120" s="40">
        <f t="shared" si="734"/>
        <v>1645717.6834464693</v>
      </c>
      <c r="DD120" s="40">
        <f t="shared" si="734"/>
        <v>1777032.7531409366</v>
      </c>
      <c r="DE120" s="40">
        <f t="shared" si="734"/>
        <v>2283401.9631475308</v>
      </c>
      <c r="DF120" s="40">
        <f t="shared" si="734"/>
        <v>1820120.5811450081</v>
      </c>
      <c r="DG120" s="40">
        <f t="shared" si="734"/>
        <v>1796708.684274252</v>
      </c>
      <c r="DH120" s="40">
        <f t="shared" si="734"/>
        <v>1694924.6396193877</v>
      </c>
      <c r="DI120" s="40">
        <f t="shared" si="734"/>
        <v>1304540.0324904921</v>
      </c>
      <c r="DJ120" s="40">
        <f t="shared" si="734"/>
        <v>1263538.3242194317</v>
      </c>
      <c r="DK120" s="40">
        <f t="shared" si="734"/>
        <v>1021505.733246105</v>
      </c>
      <c r="DL120" s="40">
        <f t="shared" si="734"/>
        <v>1006166.7631054264</v>
      </c>
      <c r="DM120" s="40">
        <f t="shared" si="734"/>
        <v>1066226.6885743088</v>
      </c>
      <c r="DN120" s="40">
        <f t="shared" si="734"/>
        <v>1025387.7099547314</v>
      </c>
      <c r="DO120" s="40">
        <f t="shared" si="734"/>
        <v>1534440.7207270192</v>
      </c>
      <c r="DP120" s="40">
        <f t="shared" si="734"/>
        <v>1642155.3397142664</v>
      </c>
      <c r="DQ120" s="40">
        <f t="shared" si="734"/>
        <v>2102410.1807363974</v>
      </c>
      <c r="DR120" s="40">
        <f t="shared" si="734"/>
        <v>1690900.4005327558</v>
      </c>
      <c r="DS120" s="40">
        <f t="shared" si="734"/>
        <v>1692066.2308270067</v>
      </c>
      <c r="DT120" s="40">
        <f t="shared" si="734"/>
        <v>1589020.6245071613</v>
      </c>
      <c r="DU120" s="40">
        <f t="shared" si="734"/>
        <v>1214231.0338424586</v>
      </c>
      <c r="DV120" s="40">
        <f t="shared" si="734"/>
        <v>1177743.8646336242</v>
      </c>
      <c r="DW120" s="40">
        <f t="shared" si="734"/>
        <v>952366.20708252455</v>
      </c>
      <c r="DX120" s="40">
        <f t="shared" si="734"/>
        <v>938740.89172964462</v>
      </c>
      <c r="DY120" s="40">
        <f t="shared" si="734"/>
        <v>994039.79854541749</v>
      </c>
      <c r="DZ120" s="40">
        <f t="shared" ref="DZ120:GK120" si="735">DZ9/(1-DZ$21)</f>
        <v>953964.84076313535</v>
      </c>
      <c r="EA120" s="40">
        <f t="shared" si="735"/>
        <v>1423549.0215619288</v>
      </c>
      <c r="EB120" s="40">
        <f t="shared" si="735"/>
        <v>1509114.2952312599</v>
      </c>
      <c r="EC120" s="40">
        <f t="shared" si="735"/>
        <v>1920578.0615235704</v>
      </c>
      <c r="ED120" s="40">
        <f t="shared" si="735"/>
        <v>1531672.3532465999</v>
      </c>
      <c r="EE120" s="40">
        <f t="shared" si="735"/>
        <v>1520679.8315653277</v>
      </c>
      <c r="EF120" s="40">
        <f t="shared" si="735"/>
        <v>1440770.4574853524</v>
      </c>
      <c r="EG120" s="40">
        <f t="shared" si="735"/>
        <v>1116232.7407810516</v>
      </c>
      <c r="EH120" s="40">
        <f t="shared" si="735"/>
        <v>1087893.9245276316</v>
      </c>
      <c r="EI120" s="40">
        <f t="shared" si="735"/>
        <v>882795.91334425891</v>
      </c>
      <c r="EJ120" s="40">
        <f t="shared" si="735"/>
        <v>870823.57746596984</v>
      </c>
      <c r="EK120" s="40">
        <f t="shared" si="735"/>
        <v>921251.87980834697</v>
      </c>
      <c r="EL120" s="40">
        <f t="shared" si="735"/>
        <v>880473.27812152158</v>
      </c>
      <c r="EM120" s="40">
        <f t="shared" si="735"/>
        <v>1302997.3559843572</v>
      </c>
      <c r="EN120" s="40">
        <f t="shared" si="735"/>
        <v>1369217.4514841579</v>
      </c>
      <c r="EO120" s="40">
        <f t="shared" si="735"/>
        <v>1747244.8611075622</v>
      </c>
      <c r="EP120" s="40">
        <f t="shared" si="735"/>
        <v>1395799.7110856147</v>
      </c>
      <c r="EQ120" s="40">
        <f t="shared" si="735"/>
        <v>1384229.7505112845</v>
      </c>
      <c r="ER120" s="40">
        <f t="shared" si="735"/>
        <v>1311562.8383991639</v>
      </c>
      <c r="ES120" s="40">
        <f t="shared" si="735"/>
        <v>1020763.9680922228</v>
      </c>
      <c r="ET120" s="40">
        <f t="shared" si="735"/>
        <v>1000271.9807057221</v>
      </c>
      <c r="EU120" s="40">
        <f t="shared" si="735"/>
        <v>813034.26495840494</v>
      </c>
      <c r="EV120" s="40">
        <f t="shared" si="735"/>
        <v>801687.19268218405</v>
      </c>
      <c r="EW120" s="40">
        <f t="shared" si="735"/>
        <v>847481.75362962333</v>
      </c>
      <c r="EX120" s="40">
        <f t="shared" si="735"/>
        <v>807249.02339591947</v>
      </c>
      <c r="EY120" s="40">
        <f t="shared" si="735"/>
        <v>1187808.7414063243</v>
      </c>
      <c r="EZ120" s="40">
        <f t="shared" si="735"/>
        <v>1238572.4920462151</v>
      </c>
      <c r="FA120" s="40">
        <f t="shared" si="735"/>
        <v>1579229.7395436841</v>
      </c>
      <c r="FB120" s="40">
        <f t="shared" si="735"/>
        <v>1256728.6172716061</v>
      </c>
      <c r="FC120" s="40">
        <f t="shared" si="735"/>
        <v>1243850.0849390372</v>
      </c>
      <c r="FD120" s="40">
        <f t="shared" si="735"/>
        <v>1182949.2465491521</v>
      </c>
      <c r="FE120" s="40">
        <f t="shared" si="735"/>
        <v>927014.93496361584</v>
      </c>
      <c r="FF120" s="40">
        <f t="shared" si="735"/>
        <v>911864.12454453332</v>
      </c>
      <c r="FG120" s="40">
        <f t="shared" si="735"/>
        <v>741623.39345933718</v>
      </c>
      <c r="FH120" s="40">
        <f t="shared" si="735"/>
        <v>731004.01102318813</v>
      </c>
      <c r="FI120" s="40">
        <f t="shared" si="735"/>
        <v>771715.72986579512</v>
      </c>
      <c r="FJ120" s="40">
        <f t="shared" si="735"/>
        <v>731252.12022207957</v>
      </c>
      <c r="FK120" s="40">
        <f t="shared" si="735"/>
        <v>1066633.0452949663</v>
      </c>
      <c r="FL120" s="40">
        <f t="shared" si="735"/>
        <v>1101692.2350957217</v>
      </c>
      <c r="FM120" s="40">
        <f t="shared" si="735"/>
        <v>1406753.171842315</v>
      </c>
      <c r="FN120" s="40">
        <f t="shared" si="735"/>
        <v>1128029.5663627894</v>
      </c>
      <c r="FO120" s="40">
        <f t="shared" si="735"/>
        <v>1127909.9250655603</v>
      </c>
      <c r="FP120" s="40">
        <f t="shared" si="735"/>
        <v>1064964.9469831835</v>
      </c>
      <c r="FQ120" s="40">
        <f t="shared" si="735"/>
        <v>829279.68475541798</v>
      </c>
      <c r="FR120" s="40">
        <f t="shared" si="735"/>
        <v>820207.13667461451</v>
      </c>
      <c r="FS120" s="40">
        <f t="shared" si="735"/>
        <v>668106.117503574</v>
      </c>
      <c r="FT120" s="40">
        <f t="shared" si="735"/>
        <v>658727.30446464452</v>
      </c>
      <c r="FU120" s="40">
        <f t="shared" si="735"/>
        <v>694679.25103952189</v>
      </c>
      <c r="FV120" s="40">
        <f t="shared" si="735"/>
        <v>655835.67412826233</v>
      </c>
      <c r="FW120" s="40">
        <f t="shared" si="735"/>
        <v>947126.19566237112</v>
      </c>
      <c r="FX120" s="40">
        <f t="shared" si="735"/>
        <v>965221.14658348705</v>
      </c>
      <c r="FY120" s="40">
        <f t="shared" si="735"/>
        <v>1231791.2655640151</v>
      </c>
      <c r="FZ120" s="40">
        <f t="shared" si="735"/>
        <v>977145.82910141861</v>
      </c>
      <c r="GA120" s="40">
        <f t="shared" si="735"/>
        <v>969545.80466672266</v>
      </c>
      <c r="GB120" s="40">
        <f t="shared" si="735"/>
        <v>923931.39462648041</v>
      </c>
      <c r="GC120" s="40">
        <f t="shared" si="735"/>
        <v>730222.60752561071</v>
      </c>
      <c r="GD120" s="40">
        <f t="shared" si="735"/>
        <v>725887.41090834909</v>
      </c>
      <c r="GE120" s="40">
        <f t="shared" si="735"/>
        <v>592732.63043531659</v>
      </c>
      <c r="GF120" s="40">
        <f t="shared" si="735"/>
        <v>585047.82325590367</v>
      </c>
      <c r="GG120" s="40">
        <f t="shared" si="735"/>
        <v>616578.32034714206</v>
      </c>
      <c r="GH120" s="40">
        <f t="shared" si="735"/>
        <v>579637.33582925622</v>
      </c>
      <c r="GI120" s="40">
        <f t="shared" si="735"/>
        <v>826217.7474293363</v>
      </c>
      <c r="GJ120" s="40">
        <f t="shared" si="735"/>
        <v>825765.28891652368</v>
      </c>
      <c r="GK120" s="40">
        <f t="shared" si="735"/>
        <v>1052022.3754073416</v>
      </c>
      <c r="GL120" s="40">
        <f t="shared" ref="GL120:IW120" si="736">GL9/(1-GL$21)</f>
        <v>832277.54314687068</v>
      </c>
      <c r="GM120" s="40">
        <f t="shared" si="736"/>
        <v>830668.57805796294</v>
      </c>
      <c r="GN120" s="40">
        <f t="shared" si="736"/>
        <v>794632.51293127157</v>
      </c>
      <c r="GO120" s="40">
        <f t="shared" si="736"/>
        <v>631211.15466434637</v>
      </c>
      <c r="GP120" s="40">
        <f t="shared" si="736"/>
        <v>631701.19754606567</v>
      </c>
      <c r="GQ120" s="40">
        <f t="shared" si="736"/>
        <v>517493.84438423923</v>
      </c>
      <c r="GR120" s="40">
        <f t="shared" si="736"/>
        <v>510755.59384980658</v>
      </c>
      <c r="GS120" s="40">
        <f t="shared" si="736"/>
        <v>537195.61627088115</v>
      </c>
      <c r="GT120" s="40">
        <f t="shared" si="736"/>
        <v>503049.94726981391</v>
      </c>
      <c r="GU120" s="40">
        <f t="shared" si="736"/>
        <v>707425.22115482553</v>
      </c>
      <c r="GV120" s="40">
        <f t="shared" si="736"/>
        <v>687792.39716800523</v>
      </c>
      <c r="GW120" s="40">
        <f t="shared" si="736"/>
        <v>874504.52298112051</v>
      </c>
      <c r="GX120" s="40">
        <f t="shared" si="736"/>
        <v>691644.40142499539</v>
      </c>
      <c r="GY120" s="40">
        <f t="shared" si="736"/>
        <v>695321.36819152441</v>
      </c>
      <c r="GZ120" s="40">
        <f t="shared" si="736"/>
        <v>667704.25123073475</v>
      </c>
      <c r="HA120" s="40">
        <f t="shared" si="736"/>
        <v>533793.69120742916</v>
      </c>
      <c r="HB120" s="40">
        <f t="shared" si="736"/>
        <v>538407.22746848117</v>
      </c>
      <c r="HC120" s="40">
        <f t="shared" si="736"/>
        <v>442145.41566055891</v>
      </c>
      <c r="HD120" s="40">
        <f t="shared" si="736"/>
        <v>435997.59539178346</v>
      </c>
      <c r="HE120" s="40">
        <f t="shared" si="736"/>
        <v>457141.06843631208</v>
      </c>
      <c r="HF120" s="40">
        <f t="shared" si="736"/>
        <v>425010.66613308399</v>
      </c>
      <c r="HG120" s="40">
        <f t="shared" si="736"/>
        <v>585803.85762257071</v>
      </c>
      <c r="HH120" s="40">
        <f t="shared" si="736"/>
        <v>548415.59398651216</v>
      </c>
      <c r="HI120" s="40">
        <f t="shared" si="736"/>
        <v>694826.65726567246</v>
      </c>
      <c r="HJ120" s="40">
        <f t="shared" si="736"/>
        <v>551408.73027747532</v>
      </c>
      <c r="HK120" s="40">
        <f t="shared" si="736"/>
        <v>566814.23252605065</v>
      </c>
      <c r="HL120" s="40">
        <f t="shared" si="736"/>
        <v>544519.78262369789</v>
      </c>
      <c r="HM120" s="40">
        <f t="shared" si="736"/>
        <v>435345.09974489844</v>
      </c>
      <c r="HN120" s="40">
        <f t="shared" si="736"/>
        <v>444413.01280563552</v>
      </c>
      <c r="HO120" s="40">
        <f t="shared" si="736"/>
        <v>366065.92502794153</v>
      </c>
      <c r="HP120" s="40">
        <f t="shared" si="736"/>
        <v>360386.7955362486</v>
      </c>
      <c r="HQ120" s="40">
        <f t="shared" si="736"/>
        <v>376105.27218540199</v>
      </c>
      <c r="HR120" s="40">
        <f t="shared" si="736"/>
        <v>346519.10869450803</v>
      </c>
      <c r="HS120" s="40">
        <f t="shared" si="736"/>
        <v>464409.77315046912</v>
      </c>
      <c r="HT120" s="40">
        <f t="shared" si="736"/>
        <v>407505.62179568666</v>
      </c>
      <c r="HU120" s="40">
        <f t="shared" si="736"/>
        <v>512376.7943488821</v>
      </c>
      <c r="HV120" s="40">
        <f t="shared" si="736"/>
        <v>401064.9125539891</v>
      </c>
      <c r="HW120" s="40">
        <f t="shared" si="736"/>
        <v>417436.05596058152</v>
      </c>
      <c r="HX120" s="40">
        <f t="shared" si="736"/>
        <v>409466.18645610049</v>
      </c>
      <c r="HY120" s="40">
        <f t="shared" si="736"/>
        <v>336119.22917783406</v>
      </c>
      <c r="HZ120" s="40">
        <f t="shared" si="736"/>
        <v>349138.67804879323</v>
      </c>
      <c r="IA120" s="40">
        <f t="shared" si="736"/>
        <v>289261.93728671153</v>
      </c>
      <c r="IB120" s="40">
        <f t="shared" si="736"/>
        <v>284207.7314989742</v>
      </c>
      <c r="IC120" s="40">
        <f t="shared" si="736"/>
        <v>294705.61294307915</v>
      </c>
      <c r="ID120" s="40">
        <f t="shared" si="736"/>
        <v>267779.38861799677</v>
      </c>
      <c r="IE120" s="40">
        <f t="shared" si="736"/>
        <v>341348.4599464974</v>
      </c>
      <c r="IF120" s="40">
        <f t="shared" si="736"/>
        <v>263480.82071930717</v>
      </c>
      <c r="IG120" s="40">
        <f t="shared" si="736"/>
        <v>325049.26863408234</v>
      </c>
      <c r="IH120" s="40">
        <f t="shared" si="736"/>
        <v>247622.60974530529</v>
      </c>
      <c r="II120" s="40">
        <f t="shared" si="736"/>
        <v>272634.09644765279</v>
      </c>
      <c r="IJ120" s="40">
        <f t="shared" si="736"/>
        <v>274949.12646775076</v>
      </c>
      <c r="IK120" s="40">
        <f t="shared" si="736"/>
        <v>233525.33503202462</v>
      </c>
      <c r="IL120" s="40">
        <f t="shared" si="736"/>
        <v>251952.96390631192</v>
      </c>
      <c r="IM120" s="40">
        <f t="shared" si="736"/>
        <v>211207.82130663507</v>
      </c>
      <c r="IN120" s="40">
        <f t="shared" si="736"/>
        <v>206902.57475975362</v>
      </c>
      <c r="IO120" s="40">
        <f t="shared" si="736"/>
        <v>211981.19674045331</v>
      </c>
      <c r="IP120" s="40">
        <f t="shared" si="736"/>
        <v>187785.05059326653</v>
      </c>
      <c r="IQ120" s="40">
        <f t="shared" si="736"/>
        <v>212773.5432763382</v>
      </c>
      <c r="IR120" s="40">
        <f t="shared" si="736"/>
        <v>103107.91331004222</v>
      </c>
      <c r="IS120" s="40">
        <f t="shared" si="736"/>
        <v>119346.66384853621</v>
      </c>
      <c r="IT120" s="40">
        <f t="shared" si="736"/>
        <v>81012.284259054257</v>
      </c>
      <c r="IU120" s="40">
        <f t="shared" si="736"/>
        <v>119184.55643376555</v>
      </c>
      <c r="IV120" s="40">
        <f t="shared" si="736"/>
        <v>132745.2608882784</v>
      </c>
      <c r="IW120" s="40">
        <f t="shared" si="736"/>
        <v>124592.57141534174</v>
      </c>
      <c r="IX120" s="40">
        <f t="shared" ref="IX120:JE120" si="737">IX9/(1-IX$21)</f>
        <v>151102.29129110216</v>
      </c>
      <c r="IY120" s="40">
        <f t="shared" si="737"/>
        <v>129704.41041423123</v>
      </c>
      <c r="IZ120" s="40">
        <f t="shared" si="737"/>
        <v>124879.46947092292</v>
      </c>
      <c r="JA120" s="40">
        <f t="shared" si="737"/>
        <v>123239.19480074021</v>
      </c>
      <c r="JB120" s="40">
        <f t="shared" si="737"/>
        <v>100366.10430048025</v>
      </c>
      <c r="JC120" s="40">
        <f t="shared" si="737"/>
        <v>36822.145870254048</v>
      </c>
      <c r="JD120" s="40">
        <f t="shared" si="737"/>
        <v>36822.146052318618</v>
      </c>
      <c r="JE120" s="40">
        <f t="shared" si="737"/>
        <v>36822.146028109237</v>
      </c>
      <c r="JF120" s="40"/>
      <c r="JG120" s="40"/>
      <c r="JH120" s="40"/>
      <c r="JI120" s="40"/>
      <c r="JJ120" s="40"/>
      <c r="JK120" s="40"/>
      <c r="JL120" s="40"/>
      <c r="JM120" s="40"/>
      <c r="JN120" s="40"/>
      <c r="JO120" s="40"/>
      <c r="JP120" s="40"/>
      <c r="JQ120" s="40"/>
      <c r="JR120" s="40"/>
      <c r="JS120" s="40"/>
      <c r="JT120" s="40"/>
      <c r="JU120" s="40"/>
      <c r="JV120" s="40"/>
      <c r="JW120" s="40"/>
      <c r="JX120" s="40"/>
      <c r="JY120" s="40"/>
      <c r="JZ120" s="40"/>
      <c r="KA120" s="40"/>
      <c r="KB120" s="40"/>
      <c r="KC120" s="40"/>
      <c r="KD120" s="40"/>
      <c r="KE120" s="40"/>
      <c r="KF120" s="40"/>
      <c r="KG120" s="40"/>
      <c r="KH120" s="40"/>
      <c r="KI120" s="40"/>
      <c r="KJ120" s="40"/>
      <c r="KK120" s="40"/>
      <c r="KL120" s="40"/>
      <c r="KM120" s="40"/>
      <c r="KN120" s="40"/>
      <c r="KO120" s="40"/>
      <c r="KP120" s="40"/>
      <c r="KQ120" s="40"/>
      <c r="KR120" s="40"/>
      <c r="KS120" s="40"/>
      <c r="KT120" s="40"/>
      <c r="KU120" s="40"/>
      <c r="KV120" s="40"/>
      <c r="KW120" s="40"/>
      <c r="KX120" s="40"/>
      <c r="KY120" s="40"/>
      <c r="KZ120" s="40"/>
      <c r="LA120" s="40"/>
      <c r="LB120" s="40"/>
      <c r="LC120" s="40"/>
      <c r="LD120" s="40"/>
      <c r="LE120" s="40"/>
      <c r="LF120" s="40"/>
      <c r="LG120" s="40"/>
      <c r="LH120" s="40"/>
      <c r="LI120" s="40"/>
      <c r="LJ120" s="40"/>
      <c r="LK120" s="40"/>
      <c r="LL120" s="40"/>
      <c r="LM120" s="40"/>
      <c r="LN120" s="40"/>
      <c r="LO120" s="40"/>
      <c r="LP120" s="40"/>
      <c r="LQ120" s="40"/>
      <c r="LR120" s="40"/>
      <c r="LS120" s="40"/>
      <c r="LT120" s="40"/>
      <c r="LU120" s="40"/>
      <c r="LV120" s="40"/>
      <c r="LW120" s="40"/>
      <c r="LX120" s="40"/>
      <c r="LY120" s="40"/>
      <c r="LZ120" s="40"/>
      <c r="MA120" s="40"/>
      <c r="MB120" s="40"/>
      <c r="MC120" s="40"/>
      <c r="MD120" s="40"/>
      <c r="ME120" s="40"/>
      <c r="MF120" s="40"/>
      <c r="MG120" s="40"/>
      <c r="MH120" s="40"/>
      <c r="MI120" s="40"/>
      <c r="MJ120" s="40"/>
      <c r="MK120" s="40"/>
      <c r="ML120" s="40"/>
      <c r="MM120" s="40"/>
      <c r="MN120" s="40"/>
    </row>
    <row r="121" spans="1:352" x14ac:dyDescent="0.2">
      <c r="A121" s="51" t="s">
        <v>61</v>
      </c>
      <c r="B121" s="40">
        <f>MIN(B120:M120)</f>
        <v>1547073.4203963152</v>
      </c>
      <c r="C121" s="40">
        <f t="shared" ref="C121:M121" si="738">B121</f>
        <v>1547073.4203963152</v>
      </c>
      <c r="D121" s="40">
        <f t="shared" si="738"/>
        <v>1547073.4203963152</v>
      </c>
      <c r="E121" s="40">
        <f t="shared" si="738"/>
        <v>1547073.4203963152</v>
      </c>
      <c r="F121" s="40">
        <f t="shared" si="738"/>
        <v>1547073.4203963152</v>
      </c>
      <c r="G121" s="40">
        <f t="shared" si="738"/>
        <v>1547073.4203963152</v>
      </c>
      <c r="H121" s="40">
        <f t="shared" si="738"/>
        <v>1547073.4203963152</v>
      </c>
      <c r="I121" s="40">
        <f t="shared" si="738"/>
        <v>1547073.4203963152</v>
      </c>
      <c r="J121" s="40">
        <f t="shared" si="738"/>
        <v>1547073.4203963152</v>
      </c>
      <c r="K121" s="40">
        <f t="shared" si="738"/>
        <v>1547073.4203963152</v>
      </c>
      <c r="L121" s="40">
        <f t="shared" si="738"/>
        <v>1547073.4203963152</v>
      </c>
      <c r="M121" s="40">
        <f t="shared" si="738"/>
        <v>1547073.4203963152</v>
      </c>
      <c r="N121" s="40">
        <f>MIN(N120:Y120)</f>
        <v>1506897.509834144</v>
      </c>
      <c r="O121" s="40">
        <f t="shared" ref="O121:Y121" si="739">N121</f>
        <v>1506897.509834144</v>
      </c>
      <c r="P121" s="40">
        <f t="shared" si="739"/>
        <v>1506897.509834144</v>
      </c>
      <c r="Q121" s="40">
        <f t="shared" si="739"/>
        <v>1506897.509834144</v>
      </c>
      <c r="R121" s="40">
        <f t="shared" si="739"/>
        <v>1506897.509834144</v>
      </c>
      <c r="S121" s="40">
        <f t="shared" si="739"/>
        <v>1506897.509834144</v>
      </c>
      <c r="T121" s="40">
        <f t="shared" si="739"/>
        <v>1506897.509834144</v>
      </c>
      <c r="U121" s="40">
        <f t="shared" si="739"/>
        <v>1506897.509834144</v>
      </c>
      <c r="V121" s="40">
        <f t="shared" si="739"/>
        <v>1506897.509834144</v>
      </c>
      <c r="W121" s="40">
        <f t="shared" si="739"/>
        <v>1506897.509834144</v>
      </c>
      <c r="X121" s="40">
        <f t="shared" si="739"/>
        <v>1506897.509834144</v>
      </c>
      <c r="Y121" s="40">
        <f t="shared" si="739"/>
        <v>1506897.509834144</v>
      </c>
      <c r="Z121" s="40">
        <f>MIN(Z120:AK120)</f>
        <v>1451972.696908267</v>
      </c>
      <c r="AA121" s="40">
        <f t="shared" ref="AA121:AK121" si="740">Z121</f>
        <v>1451972.696908267</v>
      </c>
      <c r="AB121" s="40">
        <f t="shared" si="740"/>
        <v>1451972.696908267</v>
      </c>
      <c r="AC121" s="40">
        <f t="shared" si="740"/>
        <v>1451972.696908267</v>
      </c>
      <c r="AD121" s="40">
        <f t="shared" si="740"/>
        <v>1451972.696908267</v>
      </c>
      <c r="AE121" s="40">
        <f t="shared" si="740"/>
        <v>1451972.696908267</v>
      </c>
      <c r="AF121" s="40">
        <f t="shared" si="740"/>
        <v>1451972.696908267</v>
      </c>
      <c r="AG121" s="40">
        <f t="shared" si="740"/>
        <v>1451972.696908267</v>
      </c>
      <c r="AH121" s="40">
        <f t="shared" si="740"/>
        <v>1451972.696908267</v>
      </c>
      <c r="AI121" s="40">
        <f t="shared" si="740"/>
        <v>1451972.696908267</v>
      </c>
      <c r="AJ121" s="40">
        <f t="shared" si="740"/>
        <v>1451972.696908267</v>
      </c>
      <c r="AK121" s="40">
        <f t="shared" si="740"/>
        <v>1451972.696908267</v>
      </c>
      <c r="AL121" s="40">
        <f>MIN(AL120:AW120)</f>
        <v>1389698.0006170184</v>
      </c>
      <c r="AM121" s="40">
        <f t="shared" ref="AM121:AW121" si="741">AL121</f>
        <v>1389698.0006170184</v>
      </c>
      <c r="AN121" s="40">
        <f t="shared" si="741"/>
        <v>1389698.0006170184</v>
      </c>
      <c r="AO121" s="40">
        <f t="shared" si="741"/>
        <v>1389698.0006170184</v>
      </c>
      <c r="AP121" s="40">
        <f t="shared" si="741"/>
        <v>1389698.0006170184</v>
      </c>
      <c r="AQ121" s="40">
        <f t="shared" si="741"/>
        <v>1389698.0006170184</v>
      </c>
      <c r="AR121" s="40">
        <f t="shared" si="741"/>
        <v>1389698.0006170184</v>
      </c>
      <c r="AS121" s="40">
        <f t="shared" si="741"/>
        <v>1389698.0006170184</v>
      </c>
      <c r="AT121" s="40">
        <f t="shared" si="741"/>
        <v>1389698.0006170184</v>
      </c>
      <c r="AU121" s="40">
        <f t="shared" si="741"/>
        <v>1389698.0006170184</v>
      </c>
      <c r="AV121" s="40">
        <f t="shared" si="741"/>
        <v>1389698.0006170184</v>
      </c>
      <c r="AW121" s="40">
        <f t="shared" si="741"/>
        <v>1389698.0006170184</v>
      </c>
      <c r="AX121" s="40">
        <f>MIN(AX120:BI120)</f>
        <v>1325032.9104624973</v>
      </c>
      <c r="AY121" s="40">
        <f t="shared" ref="AY121:BI121" si="742">AX121</f>
        <v>1325032.9104624973</v>
      </c>
      <c r="AZ121" s="40">
        <f t="shared" si="742"/>
        <v>1325032.9104624973</v>
      </c>
      <c r="BA121" s="40">
        <f t="shared" si="742"/>
        <v>1325032.9104624973</v>
      </c>
      <c r="BB121" s="40">
        <f t="shared" si="742"/>
        <v>1325032.9104624973</v>
      </c>
      <c r="BC121" s="40">
        <f t="shared" si="742"/>
        <v>1325032.9104624973</v>
      </c>
      <c r="BD121" s="40">
        <f t="shared" si="742"/>
        <v>1325032.9104624973</v>
      </c>
      <c r="BE121" s="40">
        <f t="shared" si="742"/>
        <v>1325032.9104624973</v>
      </c>
      <c r="BF121" s="40">
        <f t="shared" si="742"/>
        <v>1325032.9104624973</v>
      </c>
      <c r="BG121" s="40">
        <f t="shared" si="742"/>
        <v>1325032.9104624973</v>
      </c>
      <c r="BH121" s="40">
        <f t="shared" si="742"/>
        <v>1325032.9104624973</v>
      </c>
      <c r="BI121" s="40">
        <f t="shared" si="742"/>
        <v>1325032.9104624973</v>
      </c>
      <c r="BJ121" s="40">
        <f>MIN(BJ120:BU120)</f>
        <v>1261808.7346905796</v>
      </c>
      <c r="BK121" s="40">
        <f t="shared" ref="BK121:BU121" si="743">BJ121</f>
        <v>1261808.7346905796</v>
      </c>
      <c r="BL121" s="40">
        <f t="shared" si="743"/>
        <v>1261808.7346905796</v>
      </c>
      <c r="BM121" s="40">
        <f t="shared" si="743"/>
        <v>1261808.7346905796</v>
      </c>
      <c r="BN121" s="40">
        <f t="shared" si="743"/>
        <v>1261808.7346905796</v>
      </c>
      <c r="BO121" s="40">
        <f t="shared" si="743"/>
        <v>1261808.7346905796</v>
      </c>
      <c r="BP121" s="40">
        <f t="shared" si="743"/>
        <v>1261808.7346905796</v>
      </c>
      <c r="BQ121" s="40">
        <f t="shared" si="743"/>
        <v>1261808.7346905796</v>
      </c>
      <c r="BR121" s="40">
        <f t="shared" si="743"/>
        <v>1261808.7346905796</v>
      </c>
      <c r="BS121" s="40">
        <f t="shared" si="743"/>
        <v>1261808.7346905796</v>
      </c>
      <c r="BT121" s="40">
        <f t="shared" si="743"/>
        <v>1261808.7346905796</v>
      </c>
      <c r="BU121" s="40">
        <f t="shared" si="743"/>
        <v>1261808.7346905796</v>
      </c>
      <c r="BV121" s="40">
        <f>MIN(BV120:CG120)</f>
        <v>1198033.0765112364</v>
      </c>
      <c r="BW121" s="40">
        <f t="shared" ref="BW121:CG121" si="744">BV121</f>
        <v>1198033.0765112364</v>
      </c>
      <c r="BX121" s="40">
        <f t="shared" si="744"/>
        <v>1198033.0765112364</v>
      </c>
      <c r="BY121" s="40">
        <f t="shared" si="744"/>
        <v>1198033.0765112364</v>
      </c>
      <c r="BZ121" s="40">
        <f t="shared" si="744"/>
        <v>1198033.0765112364</v>
      </c>
      <c r="CA121" s="40">
        <f t="shared" si="744"/>
        <v>1198033.0765112364</v>
      </c>
      <c r="CB121" s="40">
        <f t="shared" si="744"/>
        <v>1198033.0765112364</v>
      </c>
      <c r="CC121" s="40">
        <f t="shared" si="744"/>
        <v>1198033.0765112364</v>
      </c>
      <c r="CD121" s="40">
        <f t="shared" si="744"/>
        <v>1198033.0765112364</v>
      </c>
      <c r="CE121" s="40">
        <f t="shared" si="744"/>
        <v>1198033.0765112364</v>
      </c>
      <c r="CF121" s="40">
        <f t="shared" si="744"/>
        <v>1198033.0765112364</v>
      </c>
      <c r="CG121" s="40">
        <f t="shared" si="744"/>
        <v>1198033.0765112364</v>
      </c>
      <c r="CH121" s="40">
        <f>MIN(CH120:CS120)</f>
        <v>1135472.2902019338</v>
      </c>
      <c r="CI121" s="40">
        <f t="shared" ref="CI121:CS121" si="745">CH121</f>
        <v>1135472.2902019338</v>
      </c>
      <c r="CJ121" s="40">
        <f t="shared" si="745"/>
        <v>1135472.2902019338</v>
      </c>
      <c r="CK121" s="40">
        <f t="shared" si="745"/>
        <v>1135472.2902019338</v>
      </c>
      <c r="CL121" s="40">
        <f t="shared" si="745"/>
        <v>1135472.2902019338</v>
      </c>
      <c r="CM121" s="40">
        <f t="shared" si="745"/>
        <v>1135472.2902019338</v>
      </c>
      <c r="CN121" s="40">
        <f t="shared" si="745"/>
        <v>1135472.2902019338</v>
      </c>
      <c r="CO121" s="40">
        <f t="shared" si="745"/>
        <v>1135472.2902019338</v>
      </c>
      <c r="CP121" s="40">
        <f t="shared" si="745"/>
        <v>1135472.2902019338</v>
      </c>
      <c r="CQ121" s="40">
        <f t="shared" si="745"/>
        <v>1135472.2902019338</v>
      </c>
      <c r="CR121" s="40">
        <f t="shared" si="745"/>
        <v>1135472.2902019338</v>
      </c>
      <c r="CS121" s="40">
        <f t="shared" si="745"/>
        <v>1135472.2902019338</v>
      </c>
      <c r="CT121" s="40">
        <f>MIN(CT120:DE120)</f>
        <v>1071480.057306825</v>
      </c>
      <c r="CU121" s="40">
        <f t="shared" ref="CU121:DE121" si="746">CT121</f>
        <v>1071480.057306825</v>
      </c>
      <c r="CV121" s="40">
        <f t="shared" si="746"/>
        <v>1071480.057306825</v>
      </c>
      <c r="CW121" s="40">
        <f t="shared" si="746"/>
        <v>1071480.057306825</v>
      </c>
      <c r="CX121" s="40">
        <f t="shared" si="746"/>
        <v>1071480.057306825</v>
      </c>
      <c r="CY121" s="40">
        <f t="shared" si="746"/>
        <v>1071480.057306825</v>
      </c>
      <c r="CZ121" s="40">
        <f t="shared" si="746"/>
        <v>1071480.057306825</v>
      </c>
      <c r="DA121" s="40">
        <f t="shared" si="746"/>
        <v>1071480.057306825</v>
      </c>
      <c r="DB121" s="40">
        <f t="shared" si="746"/>
        <v>1071480.057306825</v>
      </c>
      <c r="DC121" s="40">
        <f t="shared" si="746"/>
        <v>1071480.057306825</v>
      </c>
      <c r="DD121" s="40">
        <f t="shared" si="746"/>
        <v>1071480.057306825</v>
      </c>
      <c r="DE121" s="40">
        <f t="shared" si="746"/>
        <v>1071480.057306825</v>
      </c>
      <c r="DF121" s="40">
        <f>MIN(DF120:DQ120)</f>
        <v>1006166.7631054264</v>
      </c>
      <c r="DG121" s="40">
        <f t="shared" ref="DG121:DQ121" si="747">DF121</f>
        <v>1006166.7631054264</v>
      </c>
      <c r="DH121" s="40">
        <f t="shared" si="747"/>
        <v>1006166.7631054264</v>
      </c>
      <c r="DI121" s="40">
        <f t="shared" si="747"/>
        <v>1006166.7631054264</v>
      </c>
      <c r="DJ121" s="40">
        <f t="shared" si="747"/>
        <v>1006166.7631054264</v>
      </c>
      <c r="DK121" s="40">
        <f t="shared" si="747"/>
        <v>1006166.7631054264</v>
      </c>
      <c r="DL121" s="40">
        <f t="shared" si="747"/>
        <v>1006166.7631054264</v>
      </c>
      <c r="DM121" s="40">
        <f t="shared" si="747"/>
        <v>1006166.7631054264</v>
      </c>
      <c r="DN121" s="40">
        <f t="shared" si="747"/>
        <v>1006166.7631054264</v>
      </c>
      <c r="DO121" s="40">
        <f t="shared" si="747"/>
        <v>1006166.7631054264</v>
      </c>
      <c r="DP121" s="40">
        <f t="shared" si="747"/>
        <v>1006166.7631054264</v>
      </c>
      <c r="DQ121" s="40">
        <f t="shared" si="747"/>
        <v>1006166.7631054264</v>
      </c>
      <c r="DR121" s="40">
        <f>MIN(DR120:EC120)</f>
        <v>938740.89172964462</v>
      </c>
      <c r="DS121" s="40">
        <f t="shared" ref="DS121:EC121" si="748">DR121</f>
        <v>938740.89172964462</v>
      </c>
      <c r="DT121" s="40">
        <f t="shared" si="748"/>
        <v>938740.89172964462</v>
      </c>
      <c r="DU121" s="40">
        <f t="shared" si="748"/>
        <v>938740.89172964462</v>
      </c>
      <c r="DV121" s="40">
        <f t="shared" si="748"/>
        <v>938740.89172964462</v>
      </c>
      <c r="DW121" s="40">
        <f t="shared" si="748"/>
        <v>938740.89172964462</v>
      </c>
      <c r="DX121" s="40">
        <f t="shared" si="748"/>
        <v>938740.89172964462</v>
      </c>
      <c r="DY121" s="40">
        <f t="shared" si="748"/>
        <v>938740.89172964462</v>
      </c>
      <c r="DZ121" s="40">
        <f t="shared" si="748"/>
        <v>938740.89172964462</v>
      </c>
      <c r="EA121" s="40">
        <f t="shared" si="748"/>
        <v>938740.89172964462</v>
      </c>
      <c r="EB121" s="40">
        <f t="shared" si="748"/>
        <v>938740.89172964462</v>
      </c>
      <c r="EC121" s="40">
        <f t="shared" si="748"/>
        <v>938740.89172964462</v>
      </c>
      <c r="ED121" s="40">
        <f>MIN(ED120:EO120)</f>
        <v>870823.57746596984</v>
      </c>
      <c r="EE121" s="40">
        <f t="shared" ref="EE121:EO121" si="749">ED121</f>
        <v>870823.57746596984</v>
      </c>
      <c r="EF121" s="40">
        <f t="shared" si="749"/>
        <v>870823.57746596984</v>
      </c>
      <c r="EG121" s="40">
        <f t="shared" si="749"/>
        <v>870823.57746596984</v>
      </c>
      <c r="EH121" s="40">
        <f t="shared" si="749"/>
        <v>870823.57746596984</v>
      </c>
      <c r="EI121" s="40">
        <f t="shared" si="749"/>
        <v>870823.57746596984</v>
      </c>
      <c r="EJ121" s="40">
        <f t="shared" si="749"/>
        <v>870823.57746596984</v>
      </c>
      <c r="EK121" s="40">
        <f t="shared" si="749"/>
        <v>870823.57746596984</v>
      </c>
      <c r="EL121" s="40">
        <f t="shared" si="749"/>
        <v>870823.57746596984</v>
      </c>
      <c r="EM121" s="40">
        <f t="shared" si="749"/>
        <v>870823.57746596984</v>
      </c>
      <c r="EN121" s="40">
        <f t="shared" si="749"/>
        <v>870823.57746596984</v>
      </c>
      <c r="EO121" s="40">
        <f t="shared" si="749"/>
        <v>870823.57746596984</v>
      </c>
      <c r="EP121" s="40">
        <f>MIN(EP120:FA120)</f>
        <v>801687.19268218405</v>
      </c>
      <c r="EQ121" s="40">
        <f t="shared" ref="EQ121:FA121" si="750">EP121</f>
        <v>801687.19268218405</v>
      </c>
      <c r="ER121" s="40">
        <f t="shared" si="750"/>
        <v>801687.19268218405</v>
      </c>
      <c r="ES121" s="40">
        <f t="shared" si="750"/>
        <v>801687.19268218405</v>
      </c>
      <c r="ET121" s="40">
        <f t="shared" si="750"/>
        <v>801687.19268218405</v>
      </c>
      <c r="EU121" s="40">
        <f t="shared" si="750"/>
        <v>801687.19268218405</v>
      </c>
      <c r="EV121" s="40">
        <f t="shared" si="750"/>
        <v>801687.19268218405</v>
      </c>
      <c r="EW121" s="40">
        <f t="shared" si="750"/>
        <v>801687.19268218405</v>
      </c>
      <c r="EX121" s="40">
        <f t="shared" si="750"/>
        <v>801687.19268218405</v>
      </c>
      <c r="EY121" s="40">
        <f t="shared" si="750"/>
        <v>801687.19268218405</v>
      </c>
      <c r="EZ121" s="40">
        <f t="shared" si="750"/>
        <v>801687.19268218405</v>
      </c>
      <c r="FA121" s="40">
        <f t="shared" si="750"/>
        <v>801687.19268218405</v>
      </c>
      <c r="FB121" s="40">
        <f>MIN(FB120:FM120)</f>
        <v>731004.01102318813</v>
      </c>
      <c r="FC121" s="40">
        <f t="shared" ref="FC121:FM121" si="751">FB121</f>
        <v>731004.01102318813</v>
      </c>
      <c r="FD121" s="40">
        <f t="shared" si="751"/>
        <v>731004.01102318813</v>
      </c>
      <c r="FE121" s="40">
        <f t="shared" si="751"/>
        <v>731004.01102318813</v>
      </c>
      <c r="FF121" s="40">
        <f t="shared" si="751"/>
        <v>731004.01102318813</v>
      </c>
      <c r="FG121" s="40">
        <f t="shared" si="751"/>
        <v>731004.01102318813</v>
      </c>
      <c r="FH121" s="40">
        <f t="shared" si="751"/>
        <v>731004.01102318813</v>
      </c>
      <c r="FI121" s="40">
        <f t="shared" si="751"/>
        <v>731004.01102318813</v>
      </c>
      <c r="FJ121" s="40">
        <f t="shared" si="751"/>
        <v>731004.01102318813</v>
      </c>
      <c r="FK121" s="40">
        <f t="shared" si="751"/>
        <v>731004.01102318813</v>
      </c>
      <c r="FL121" s="40">
        <f t="shared" si="751"/>
        <v>731004.01102318813</v>
      </c>
      <c r="FM121" s="40">
        <f t="shared" si="751"/>
        <v>731004.01102318813</v>
      </c>
      <c r="FN121" s="40">
        <f>MIN(FN120:FY120)</f>
        <v>655835.67412826233</v>
      </c>
      <c r="FO121" s="40">
        <f t="shared" ref="FO121:FY121" si="752">FN121</f>
        <v>655835.67412826233</v>
      </c>
      <c r="FP121" s="40">
        <f t="shared" si="752"/>
        <v>655835.67412826233</v>
      </c>
      <c r="FQ121" s="40">
        <f t="shared" si="752"/>
        <v>655835.67412826233</v>
      </c>
      <c r="FR121" s="40">
        <f t="shared" si="752"/>
        <v>655835.67412826233</v>
      </c>
      <c r="FS121" s="40">
        <f t="shared" si="752"/>
        <v>655835.67412826233</v>
      </c>
      <c r="FT121" s="40">
        <f t="shared" si="752"/>
        <v>655835.67412826233</v>
      </c>
      <c r="FU121" s="40">
        <f t="shared" si="752"/>
        <v>655835.67412826233</v>
      </c>
      <c r="FV121" s="40">
        <f t="shared" si="752"/>
        <v>655835.67412826233</v>
      </c>
      <c r="FW121" s="40">
        <f t="shared" si="752"/>
        <v>655835.67412826233</v>
      </c>
      <c r="FX121" s="40">
        <f t="shared" si="752"/>
        <v>655835.67412826233</v>
      </c>
      <c r="FY121" s="40">
        <f t="shared" si="752"/>
        <v>655835.67412826233</v>
      </c>
      <c r="FZ121" s="40">
        <f>MIN(FZ120:GK120)</f>
        <v>579637.33582925622</v>
      </c>
      <c r="GA121" s="40">
        <f t="shared" ref="GA121:GK121" si="753">FZ121</f>
        <v>579637.33582925622</v>
      </c>
      <c r="GB121" s="40">
        <f t="shared" si="753"/>
        <v>579637.33582925622</v>
      </c>
      <c r="GC121" s="40">
        <f t="shared" si="753"/>
        <v>579637.33582925622</v>
      </c>
      <c r="GD121" s="40">
        <f t="shared" si="753"/>
        <v>579637.33582925622</v>
      </c>
      <c r="GE121" s="40">
        <f t="shared" si="753"/>
        <v>579637.33582925622</v>
      </c>
      <c r="GF121" s="40">
        <f t="shared" si="753"/>
        <v>579637.33582925622</v>
      </c>
      <c r="GG121" s="40">
        <f t="shared" si="753"/>
        <v>579637.33582925622</v>
      </c>
      <c r="GH121" s="40">
        <f t="shared" si="753"/>
        <v>579637.33582925622</v>
      </c>
      <c r="GI121" s="40">
        <f t="shared" si="753"/>
        <v>579637.33582925622</v>
      </c>
      <c r="GJ121" s="40">
        <f t="shared" si="753"/>
        <v>579637.33582925622</v>
      </c>
      <c r="GK121" s="40">
        <f t="shared" si="753"/>
        <v>579637.33582925622</v>
      </c>
      <c r="GL121" s="40">
        <f>MIN(GL120:GW120)</f>
        <v>503049.94726981391</v>
      </c>
      <c r="GM121" s="40">
        <f t="shared" ref="GM121:GW121" si="754">GL121</f>
        <v>503049.94726981391</v>
      </c>
      <c r="GN121" s="40">
        <f t="shared" si="754"/>
        <v>503049.94726981391</v>
      </c>
      <c r="GO121" s="40">
        <f t="shared" si="754"/>
        <v>503049.94726981391</v>
      </c>
      <c r="GP121" s="40">
        <f t="shared" si="754"/>
        <v>503049.94726981391</v>
      </c>
      <c r="GQ121" s="40">
        <f t="shared" si="754"/>
        <v>503049.94726981391</v>
      </c>
      <c r="GR121" s="40">
        <f t="shared" si="754"/>
        <v>503049.94726981391</v>
      </c>
      <c r="GS121" s="40">
        <f t="shared" si="754"/>
        <v>503049.94726981391</v>
      </c>
      <c r="GT121" s="40">
        <f t="shared" si="754"/>
        <v>503049.94726981391</v>
      </c>
      <c r="GU121" s="40">
        <f t="shared" si="754"/>
        <v>503049.94726981391</v>
      </c>
      <c r="GV121" s="40">
        <f t="shared" si="754"/>
        <v>503049.94726981391</v>
      </c>
      <c r="GW121" s="40">
        <f t="shared" si="754"/>
        <v>503049.94726981391</v>
      </c>
      <c r="GX121" s="40">
        <f>MIN(GX120:HI120)</f>
        <v>425010.66613308399</v>
      </c>
      <c r="GY121" s="40">
        <f t="shared" ref="GY121:HI121" si="755">GX121</f>
        <v>425010.66613308399</v>
      </c>
      <c r="GZ121" s="40">
        <f t="shared" si="755"/>
        <v>425010.66613308399</v>
      </c>
      <c r="HA121" s="40">
        <f t="shared" si="755"/>
        <v>425010.66613308399</v>
      </c>
      <c r="HB121" s="40">
        <f t="shared" si="755"/>
        <v>425010.66613308399</v>
      </c>
      <c r="HC121" s="40">
        <f t="shared" si="755"/>
        <v>425010.66613308399</v>
      </c>
      <c r="HD121" s="40">
        <f t="shared" si="755"/>
        <v>425010.66613308399</v>
      </c>
      <c r="HE121" s="40">
        <f t="shared" si="755"/>
        <v>425010.66613308399</v>
      </c>
      <c r="HF121" s="40">
        <f t="shared" si="755"/>
        <v>425010.66613308399</v>
      </c>
      <c r="HG121" s="40">
        <f t="shared" si="755"/>
        <v>425010.66613308399</v>
      </c>
      <c r="HH121" s="40">
        <f t="shared" si="755"/>
        <v>425010.66613308399</v>
      </c>
      <c r="HI121" s="40">
        <f t="shared" si="755"/>
        <v>425010.66613308399</v>
      </c>
      <c r="HJ121" s="40">
        <f>MIN(HJ120:HU120)</f>
        <v>346519.10869450803</v>
      </c>
      <c r="HK121" s="40">
        <f t="shared" ref="HK121:HU121" si="756">HJ121</f>
        <v>346519.10869450803</v>
      </c>
      <c r="HL121" s="40">
        <f t="shared" si="756"/>
        <v>346519.10869450803</v>
      </c>
      <c r="HM121" s="40">
        <f t="shared" si="756"/>
        <v>346519.10869450803</v>
      </c>
      <c r="HN121" s="40">
        <f t="shared" si="756"/>
        <v>346519.10869450803</v>
      </c>
      <c r="HO121" s="40">
        <f t="shared" si="756"/>
        <v>346519.10869450803</v>
      </c>
      <c r="HP121" s="40">
        <f t="shared" si="756"/>
        <v>346519.10869450803</v>
      </c>
      <c r="HQ121" s="40">
        <f t="shared" si="756"/>
        <v>346519.10869450803</v>
      </c>
      <c r="HR121" s="40">
        <f t="shared" si="756"/>
        <v>346519.10869450803</v>
      </c>
      <c r="HS121" s="40">
        <f t="shared" si="756"/>
        <v>346519.10869450803</v>
      </c>
      <c r="HT121" s="40">
        <f t="shared" si="756"/>
        <v>346519.10869450803</v>
      </c>
      <c r="HU121" s="40">
        <f t="shared" si="756"/>
        <v>346519.10869450803</v>
      </c>
      <c r="HV121" s="40">
        <f>MIN(HV120:IG120)</f>
        <v>263480.82071930717</v>
      </c>
      <c r="HW121" s="40">
        <f t="shared" ref="HW121:IG121" si="757">HV121</f>
        <v>263480.82071930717</v>
      </c>
      <c r="HX121" s="40">
        <f t="shared" si="757"/>
        <v>263480.82071930717</v>
      </c>
      <c r="HY121" s="40">
        <f t="shared" si="757"/>
        <v>263480.82071930717</v>
      </c>
      <c r="HZ121" s="40">
        <f t="shared" si="757"/>
        <v>263480.82071930717</v>
      </c>
      <c r="IA121" s="40">
        <f t="shared" si="757"/>
        <v>263480.82071930717</v>
      </c>
      <c r="IB121" s="40">
        <f t="shared" si="757"/>
        <v>263480.82071930717</v>
      </c>
      <c r="IC121" s="40">
        <f t="shared" si="757"/>
        <v>263480.82071930717</v>
      </c>
      <c r="ID121" s="40">
        <f t="shared" si="757"/>
        <v>263480.82071930717</v>
      </c>
      <c r="IE121" s="40">
        <f t="shared" si="757"/>
        <v>263480.82071930717</v>
      </c>
      <c r="IF121" s="40">
        <f t="shared" si="757"/>
        <v>263480.82071930717</v>
      </c>
      <c r="IG121" s="40">
        <f t="shared" si="757"/>
        <v>263480.82071930717</v>
      </c>
      <c r="IH121" s="40">
        <f>MIN(IH120:IS120)</f>
        <v>103107.91331004222</v>
      </c>
      <c r="II121" s="40">
        <f t="shared" ref="II121:IS121" si="758">IH121</f>
        <v>103107.91331004222</v>
      </c>
      <c r="IJ121" s="40">
        <f t="shared" si="758"/>
        <v>103107.91331004222</v>
      </c>
      <c r="IK121" s="40">
        <f t="shared" si="758"/>
        <v>103107.91331004222</v>
      </c>
      <c r="IL121" s="40">
        <f t="shared" si="758"/>
        <v>103107.91331004222</v>
      </c>
      <c r="IM121" s="40">
        <f t="shared" si="758"/>
        <v>103107.91331004222</v>
      </c>
      <c r="IN121" s="40">
        <f t="shared" si="758"/>
        <v>103107.91331004222</v>
      </c>
      <c r="IO121" s="40">
        <f t="shared" si="758"/>
        <v>103107.91331004222</v>
      </c>
      <c r="IP121" s="40">
        <f t="shared" si="758"/>
        <v>103107.91331004222</v>
      </c>
      <c r="IQ121" s="40">
        <f t="shared" si="758"/>
        <v>103107.91331004222</v>
      </c>
      <c r="IR121" s="40">
        <f t="shared" si="758"/>
        <v>103107.91331004222</v>
      </c>
      <c r="IS121" s="40">
        <f t="shared" si="758"/>
        <v>103107.91331004222</v>
      </c>
      <c r="IT121" s="40">
        <f>MIN(IT120:JE120)</f>
        <v>36822.145870254048</v>
      </c>
      <c r="IU121" s="40">
        <f t="shared" ref="IU121:JE121" si="759">IT121</f>
        <v>36822.145870254048</v>
      </c>
      <c r="IV121" s="40">
        <f t="shared" si="759"/>
        <v>36822.145870254048</v>
      </c>
      <c r="IW121" s="40">
        <f t="shared" si="759"/>
        <v>36822.145870254048</v>
      </c>
      <c r="IX121" s="40">
        <f t="shared" si="759"/>
        <v>36822.145870254048</v>
      </c>
      <c r="IY121" s="40">
        <f t="shared" si="759"/>
        <v>36822.145870254048</v>
      </c>
      <c r="IZ121" s="40">
        <f t="shared" si="759"/>
        <v>36822.145870254048</v>
      </c>
      <c r="JA121" s="40">
        <f t="shared" si="759"/>
        <v>36822.145870254048</v>
      </c>
      <c r="JB121" s="40">
        <f t="shared" si="759"/>
        <v>36822.145870254048</v>
      </c>
      <c r="JC121" s="40">
        <f t="shared" si="759"/>
        <v>36822.145870254048</v>
      </c>
      <c r="JD121" s="40">
        <f t="shared" si="759"/>
        <v>36822.145870254048</v>
      </c>
      <c r="JE121" s="40">
        <f t="shared" si="759"/>
        <v>36822.145870254048</v>
      </c>
      <c r="JF121" s="40"/>
      <c r="JG121" s="40"/>
      <c r="JH121" s="40"/>
      <c r="JI121" s="40"/>
      <c r="JJ121" s="40"/>
      <c r="JK121" s="40"/>
      <c r="JL121" s="40"/>
      <c r="JM121" s="40"/>
      <c r="JN121" s="40"/>
      <c r="JO121" s="40"/>
      <c r="JP121" s="40"/>
      <c r="JQ121" s="40"/>
      <c r="JR121" s="40"/>
      <c r="JS121" s="40"/>
      <c r="JT121" s="40"/>
      <c r="JU121" s="40"/>
      <c r="JV121" s="40"/>
      <c r="JW121" s="40"/>
      <c r="JX121" s="40"/>
      <c r="JY121" s="40"/>
      <c r="JZ121" s="40"/>
      <c r="KA121" s="40"/>
      <c r="KB121" s="40"/>
      <c r="KC121" s="40"/>
      <c r="KD121" s="40"/>
      <c r="KE121" s="40"/>
      <c r="KF121" s="40"/>
      <c r="KG121" s="40"/>
      <c r="KH121" s="40"/>
      <c r="KI121" s="40"/>
      <c r="KJ121" s="40"/>
      <c r="KK121" s="40"/>
      <c r="KL121" s="40"/>
      <c r="KM121" s="40"/>
      <c r="KN121" s="40"/>
      <c r="KO121" s="40"/>
      <c r="KP121" s="40"/>
      <c r="KQ121" s="40"/>
      <c r="KR121" s="40"/>
      <c r="KS121" s="40"/>
      <c r="KT121" s="40"/>
      <c r="KU121" s="40"/>
      <c r="KV121" s="40"/>
      <c r="KW121" s="40"/>
      <c r="KX121" s="40"/>
      <c r="KY121" s="40"/>
      <c r="KZ121" s="40"/>
      <c r="LA121" s="40"/>
      <c r="LB121" s="40"/>
      <c r="LC121" s="40"/>
      <c r="LD121" s="40"/>
      <c r="LE121" s="40"/>
      <c r="LF121" s="40"/>
      <c r="LG121" s="40"/>
      <c r="LH121" s="40"/>
      <c r="LI121" s="40"/>
      <c r="LJ121" s="40"/>
      <c r="LK121" s="40"/>
      <c r="LL121" s="40"/>
      <c r="LM121" s="40"/>
      <c r="LN121" s="40"/>
      <c r="LO121" s="40"/>
      <c r="LP121" s="40"/>
      <c r="LQ121" s="40"/>
      <c r="LR121" s="40"/>
      <c r="LS121" s="40"/>
      <c r="LT121" s="40"/>
      <c r="LU121" s="40"/>
      <c r="LV121" s="40"/>
      <c r="LW121" s="40"/>
      <c r="LX121" s="40"/>
      <c r="LY121" s="40"/>
      <c r="LZ121" s="40"/>
      <c r="MA121" s="40"/>
      <c r="MB121" s="40"/>
      <c r="MC121" s="40"/>
      <c r="MD121" s="40"/>
      <c r="ME121" s="40"/>
      <c r="MF121" s="40"/>
      <c r="MG121" s="40"/>
      <c r="MH121" s="40"/>
      <c r="MI121" s="40"/>
      <c r="MJ121" s="40"/>
      <c r="MK121" s="40"/>
      <c r="ML121" s="40"/>
      <c r="MM121" s="40"/>
      <c r="MN121" s="40"/>
    </row>
    <row r="122" spans="1:352" x14ac:dyDescent="0.2">
      <c r="A122" s="51" t="s">
        <v>36</v>
      </c>
      <c r="B122" s="40">
        <f t="shared" ref="B122:BA122" si="760">B120-B121</f>
        <v>2103704.3144511832</v>
      </c>
      <c r="C122" s="40">
        <f t="shared" si="760"/>
        <v>1901881.7916440533</v>
      </c>
      <c r="D122" s="40">
        <f t="shared" si="760"/>
        <v>1590004.888043945</v>
      </c>
      <c r="E122" s="40">
        <f t="shared" si="760"/>
        <v>766311.90268286527</v>
      </c>
      <c r="F122" s="40">
        <f t="shared" si="760"/>
        <v>545914.11477239407</v>
      </c>
      <c r="G122" s="40">
        <f t="shared" si="760"/>
        <v>46433.438743182691</v>
      </c>
      <c r="H122" s="40">
        <f t="shared" si="760"/>
        <v>0</v>
      </c>
      <c r="I122" s="40">
        <f t="shared" si="760"/>
        <v>96582.998983253492</v>
      </c>
      <c r="J122" s="40">
        <f t="shared" si="760"/>
        <v>73609.66022649873</v>
      </c>
      <c r="K122" s="40">
        <f t="shared" si="760"/>
        <v>996950.52710850281</v>
      </c>
      <c r="L122" s="40">
        <f t="shared" si="760"/>
        <v>1325836.3371741443</v>
      </c>
      <c r="M122" s="40">
        <f t="shared" si="760"/>
        <v>2145877.4453919595</v>
      </c>
      <c r="N122" s="40">
        <f t="shared" si="760"/>
        <v>1441353.5868819791</v>
      </c>
      <c r="O122" s="40">
        <f t="shared" si="760"/>
        <v>1383545.6281676025</v>
      </c>
      <c r="P122" s="40">
        <f t="shared" si="760"/>
        <v>1204754.4703152964</v>
      </c>
      <c r="Q122" s="40">
        <f t="shared" si="760"/>
        <v>560087.27849499439</v>
      </c>
      <c r="R122" s="40">
        <f t="shared" si="760"/>
        <v>454620.42617559992</v>
      </c>
      <c r="S122" s="40">
        <f t="shared" si="760"/>
        <v>42290.794781408738</v>
      </c>
      <c r="T122" s="40">
        <f t="shared" si="760"/>
        <v>0</v>
      </c>
      <c r="U122" s="40">
        <f t="shared" si="760"/>
        <v>91841.418931424618</v>
      </c>
      <c r="V122" s="40">
        <f t="shared" si="760"/>
        <v>59678.326130938949</v>
      </c>
      <c r="W122" s="40">
        <f t="shared" si="760"/>
        <v>926360.94452191959</v>
      </c>
      <c r="X122" s="40">
        <f t="shared" si="760"/>
        <v>1218527.9170774955</v>
      </c>
      <c r="Y122" s="40">
        <f t="shared" si="760"/>
        <v>2002248.6046269822</v>
      </c>
      <c r="Z122" s="40">
        <f t="shared" si="760"/>
        <v>1363921.1532410064</v>
      </c>
      <c r="AA122" s="40">
        <f t="shared" si="760"/>
        <v>1345676.2076439315</v>
      </c>
      <c r="AB122" s="40">
        <f t="shared" si="760"/>
        <v>1153824.92066807</v>
      </c>
      <c r="AC122" s="40">
        <f t="shared" si="760"/>
        <v>515871.55161463073</v>
      </c>
      <c r="AD122" s="40">
        <f t="shared" si="760"/>
        <v>424332.46953378175</v>
      </c>
      <c r="AE122" s="40">
        <f t="shared" si="760"/>
        <v>36193.120309223421</v>
      </c>
      <c r="AF122" s="40">
        <f t="shared" si="760"/>
        <v>0</v>
      </c>
      <c r="AG122" s="40">
        <f t="shared" si="760"/>
        <v>88828.630296731833</v>
      </c>
      <c r="AH122" s="40">
        <f t="shared" si="760"/>
        <v>52027.284189049155</v>
      </c>
      <c r="AI122" s="40">
        <f t="shared" si="760"/>
        <v>875828.83162787533</v>
      </c>
      <c r="AJ122" s="40">
        <f t="shared" si="760"/>
        <v>1142776.6733582758</v>
      </c>
      <c r="AK122" s="40">
        <f t="shared" si="760"/>
        <v>1874371.3246084086</v>
      </c>
      <c r="AL122" s="40">
        <f t="shared" si="760"/>
        <v>1249424.7178703933</v>
      </c>
      <c r="AM122" s="40">
        <f t="shared" si="760"/>
        <v>1205498.8555601775</v>
      </c>
      <c r="AN122" s="40">
        <f t="shared" si="760"/>
        <v>1049446.0297666416</v>
      </c>
      <c r="AO122" s="40">
        <f t="shared" si="760"/>
        <v>475914.35897478252</v>
      </c>
      <c r="AP122" s="40">
        <f t="shared" si="760"/>
        <v>395630.8814676709</v>
      </c>
      <c r="AQ122" s="40">
        <f t="shared" si="760"/>
        <v>32428.02252178709</v>
      </c>
      <c r="AR122" s="40">
        <f t="shared" si="760"/>
        <v>0</v>
      </c>
      <c r="AS122" s="40">
        <f t="shared" si="760"/>
        <v>84261.549721831223</v>
      </c>
      <c r="AT122" s="40">
        <f t="shared" si="760"/>
        <v>44653.98265874479</v>
      </c>
      <c r="AU122" s="40">
        <f t="shared" si="760"/>
        <v>818220.67616718542</v>
      </c>
      <c r="AV122" s="40">
        <f t="shared" si="760"/>
        <v>1057647.6923094415</v>
      </c>
      <c r="AW122" s="40">
        <f t="shared" si="760"/>
        <v>1760898.5008802493</v>
      </c>
      <c r="AX122" s="40">
        <f t="shared" si="760"/>
        <v>1188794.1036396152</v>
      </c>
      <c r="AY122" s="40">
        <f t="shared" si="760"/>
        <v>1144821.5046003102</v>
      </c>
      <c r="AZ122" s="40">
        <f t="shared" si="760"/>
        <v>992216.64607890509</v>
      </c>
      <c r="BA122" s="40">
        <f t="shared" si="760"/>
        <v>445328.58643427608</v>
      </c>
      <c r="BB122" s="40">
        <f t="shared" ref="BB122:DM122" si="761">BB120-BB121</f>
        <v>368986.29022801807</v>
      </c>
      <c r="BC122" s="40">
        <f t="shared" si="761"/>
        <v>27528.940074043348</v>
      </c>
      <c r="BD122" s="40">
        <f t="shared" si="761"/>
        <v>0</v>
      </c>
      <c r="BE122" s="40">
        <f t="shared" si="761"/>
        <v>81644.320661874721</v>
      </c>
      <c r="BF122" s="40">
        <f t="shared" si="761"/>
        <v>41964.249079234432</v>
      </c>
      <c r="BG122" s="40">
        <f t="shared" si="761"/>
        <v>770663.60887514194</v>
      </c>
      <c r="BH122" s="40">
        <f t="shared" si="761"/>
        <v>986966.75558751682</v>
      </c>
      <c r="BI122" s="40">
        <f t="shared" si="761"/>
        <v>1650668.6970386645</v>
      </c>
      <c r="BJ122" s="40">
        <f t="shared" si="761"/>
        <v>1108811.7803993057</v>
      </c>
      <c r="BK122" s="40">
        <f t="shared" si="761"/>
        <v>1061646.9594622427</v>
      </c>
      <c r="BL122" s="40">
        <f t="shared" si="761"/>
        <v>918665.62964883633</v>
      </c>
      <c r="BM122" s="40">
        <f t="shared" si="761"/>
        <v>406236.87254202529</v>
      </c>
      <c r="BN122" s="40">
        <f t="shared" si="761"/>
        <v>338240.5978418882</v>
      </c>
      <c r="BO122" s="40">
        <f t="shared" si="761"/>
        <v>22419.666135234991</v>
      </c>
      <c r="BP122" s="40">
        <f t="shared" si="761"/>
        <v>0</v>
      </c>
      <c r="BQ122" s="40">
        <f t="shared" si="761"/>
        <v>78129.05214369949</v>
      </c>
      <c r="BR122" s="40">
        <f t="shared" si="761"/>
        <v>37039.79991626367</v>
      </c>
      <c r="BS122" s="40">
        <f t="shared" si="761"/>
        <v>715719.15327748982</v>
      </c>
      <c r="BT122" s="40">
        <f t="shared" si="761"/>
        <v>906610.87084330292</v>
      </c>
      <c r="BU122" s="40">
        <f t="shared" si="761"/>
        <v>1533056.2817537859</v>
      </c>
      <c r="BV122" s="40">
        <f t="shared" si="761"/>
        <v>1047339.3112262641</v>
      </c>
      <c r="BW122" s="40">
        <f t="shared" si="761"/>
        <v>1023657.4566585789</v>
      </c>
      <c r="BX122" s="40">
        <f t="shared" si="761"/>
        <v>872522.9189064703</v>
      </c>
      <c r="BY122" s="40">
        <f t="shared" si="761"/>
        <v>373599.10242305137</v>
      </c>
      <c r="BZ122" s="40">
        <f t="shared" si="761"/>
        <v>314104.87580655399</v>
      </c>
      <c r="CA122" s="40">
        <f t="shared" si="761"/>
        <v>18268.583757512039</v>
      </c>
      <c r="CB122" s="40">
        <f t="shared" si="761"/>
        <v>0</v>
      </c>
      <c r="CC122" s="40">
        <f t="shared" si="761"/>
        <v>75276.314627238316</v>
      </c>
      <c r="CD122" s="40">
        <f t="shared" si="761"/>
        <v>34122.819607259007</v>
      </c>
      <c r="CE122" s="40">
        <f t="shared" si="761"/>
        <v>670234.1689090631</v>
      </c>
      <c r="CF122" s="40">
        <f t="shared" si="761"/>
        <v>839987.41705715447</v>
      </c>
      <c r="CG122" s="40">
        <f t="shared" si="761"/>
        <v>1423169.7076636404</v>
      </c>
      <c r="CH122" s="40">
        <f t="shared" si="761"/>
        <v>953675.49416188337</v>
      </c>
      <c r="CI122" s="40">
        <f t="shared" si="761"/>
        <v>919832.70129340072</v>
      </c>
      <c r="CJ122" s="40">
        <f t="shared" si="761"/>
        <v>798622.122072428</v>
      </c>
      <c r="CK122" s="40">
        <f t="shared" si="761"/>
        <v>349318.92701595882</v>
      </c>
      <c r="CL122" s="40">
        <f t="shared" si="761"/>
        <v>295630.01233911328</v>
      </c>
      <c r="CM122" s="40">
        <f t="shared" si="761"/>
        <v>17191.673139241757</v>
      </c>
      <c r="CN122" s="40">
        <f t="shared" si="761"/>
        <v>0</v>
      </c>
      <c r="CO122" s="40">
        <f t="shared" si="761"/>
        <v>70070.319305015029</v>
      </c>
      <c r="CP122" s="40">
        <f t="shared" si="761"/>
        <v>26194.014895689441</v>
      </c>
      <c r="CQ122" s="40">
        <f t="shared" si="761"/>
        <v>618484.59906133637</v>
      </c>
      <c r="CR122" s="40">
        <f t="shared" si="761"/>
        <v>770417.20292979293</v>
      </c>
      <c r="CS122" s="40">
        <f t="shared" si="761"/>
        <v>1316401.8402535368</v>
      </c>
      <c r="CT122" s="40">
        <f t="shared" si="761"/>
        <v>880107.65464254655</v>
      </c>
      <c r="CU122" s="40">
        <f t="shared" si="761"/>
        <v>850437.12830232573</v>
      </c>
      <c r="CV122" s="40">
        <f t="shared" si="761"/>
        <v>742032.90602196916</v>
      </c>
      <c r="CW122" s="40">
        <f t="shared" si="761"/>
        <v>323192.81094661285</v>
      </c>
      <c r="CX122" s="40">
        <f t="shared" si="761"/>
        <v>275921.0600378993</v>
      </c>
      <c r="CY122" s="40">
        <f t="shared" si="761"/>
        <v>16008.82331034611</v>
      </c>
      <c r="CZ122" s="40">
        <f t="shared" si="761"/>
        <v>0</v>
      </c>
      <c r="DA122" s="40">
        <f t="shared" si="761"/>
        <v>65676.652305953205</v>
      </c>
      <c r="DB122" s="40">
        <f t="shared" si="761"/>
        <v>23634.140786126489</v>
      </c>
      <c r="DC122" s="40">
        <f t="shared" si="761"/>
        <v>574237.6261396443</v>
      </c>
      <c r="DD122" s="40">
        <f t="shared" si="761"/>
        <v>705552.69583411166</v>
      </c>
      <c r="DE122" s="40">
        <f t="shared" si="761"/>
        <v>1211921.9058407058</v>
      </c>
      <c r="DF122" s="40">
        <f t="shared" si="761"/>
        <v>813953.81803958165</v>
      </c>
      <c r="DG122" s="40">
        <f t="shared" si="761"/>
        <v>790541.92116882559</v>
      </c>
      <c r="DH122" s="40">
        <f t="shared" si="761"/>
        <v>688757.87651396124</v>
      </c>
      <c r="DI122" s="40">
        <f t="shared" si="761"/>
        <v>298373.26938506565</v>
      </c>
      <c r="DJ122" s="40">
        <f t="shared" si="761"/>
        <v>257371.56111400528</v>
      </c>
      <c r="DK122" s="40">
        <f t="shared" si="761"/>
        <v>15338.970140678575</v>
      </c>
      <c r="DL122" s="40">
        <f t="shared" si="761"/>
        <v>0</v>
      </c>
      <c r="DM122" s="40">
        <f t="shared" si="761"/>
        <v>60059.925468882313</v>
      </c>
      <c r="DN122" s="40">
        <f t="shared" ref="DN122:FY122" si="762">DN120-DN121</f>
        <v>19220.94684930495</v>
      </c>
      <c r="DO122" s="40">
        <f t="shared" si="762"/>
        <v>528273.9576215928</v>
      </c>
      <c r="DP122" s="40">
        <f t="shared" si="762"/>
        <v>635988.57660883991</v>
      </c>
      <c r="DQ122" s="40">
        <f t="shared" si="762"/>
        <v>1096243.4176309709</v>
      </c>
      <c r="DR122" s="40">
        <f t="shared" si="762"/>
        <v>752159.50880311115</v>
      </c>
      <c r="DS122" s="40">
        <f t="shared" si="762"/>
        <v>753325.33909736213</v>
      </c>
      <c r="DT122" s="40">
        <f t="shared" si="762"/>
        <v>650279.73277751671</v>
      </c>
      <c r="DU122" s="40">
        <f t="shared" si="762"/>
        <v>275490.14211281401</v>
      </c>
      <c r="DV122" s="40">
        <f t="shared" si="762"/>
        <v>239002.97290397959</v>
      </c>
      <c r="DW122" s="40">
        <f t="shared" si="762"/>
        <v>13625.31535287993</v>
      </c>
      <c r="DX122" s="40">
        <f t="shared" si="762"/>
        <v>0</v>
      </c>
      <c r="DY122" s="40">
        <f t="shared" si="762"/>
        <v>55298.906815772876</v>
      </c>
      <c r="DZ122" s="40">
        <f t="shared" si="762"/>
        <v>15223.949033490731</v>
      </c>
      <c r="EA122" s="40">
        <f t="shared" si="762"/>
        <v>484808.12983228418</v>
      </c>
      <c r="EB122" s="40">
        <f t="shared" si="762"/>
        <v>570373.40350161528</v>
      </c>
      <c r="EC122" s="40">
        <f t="shared" si="762"/>
        <v>981837.16979392583</v>
      </c>
      <c r="ED122" s="40">
        <f t="shared" si="762"/>
        <v>660848.77578063007</v>
      </c>
      <c r="EE122" s="40">
        <f t="shared" si="762"/>
        <v>649856.25409935787</v>
      </c>
      <c r="EF122" s="40">
        <f t="shared" si="762"/>
        <v>569946.88001938257</v>
      </c>
      <c r="EG122" s="40">
        <f t="shared" si="762"/>
        <v>245409.16331508174</v>
      </c>
      <c r="EH122" s="40">
        <f t="shared" si="762"/>
        <v>217070.34706166177</v>
      </c>
      <c r="EI122" s="40">
        <f t="shared" si="762"/>
        <v>11972.335878289072</v>
      </c>
      <c r="EJ122" s="40">
        <f t="shared" si="762"/>
        <v>0</v>
      </c>
      <c r="EK122" s="40">
        <f t="shared" si="762"/>
        <v>50428.302342377137</v>
      </c>
      <c r="EL122" s="40">
        <f t="shared" si="762"/>
        <v>9649.7006555517437</v>
      </c>
      <c r="EM122" s="40">
        <f t="shared" si="762"/>
        <v>432173.77851838735</v>
      </c>
      <c r="EN122" s="40">
        <f t="shared" si="762"/>
        <v>498393.8740181881</v>
      </c>
      <c r="EO122" s="40">
        <f t="shared" si="762"/>
        <v>876421.28364159237</v>
      </c>
      <c r="EP122" s="40">
        <f t="shared" si="762"/>
        <v>594112.5184034307</v>
      </c>
      <c r="EQ122" s="40">
        <f t="shared" si="762"/>
        <v>582542.55782910041</v>
      </c>
      <c r="ER122" s="40">
        <f t="shared" si="762"/>
        <v>509875.64571697987</v>
      </c>
      <c r="ES122" s="40">
        <f t="shared" si="762"/>
        <v>219076.77541003877</v>
      </c>
      <c r="ET122" s="40">
        <f t="shared" si="762"/>
        <v>198584.78802353807</v>
      </c>
      <c r="EU122" s="40">
        <f t="shared" si="762"/>
        <v>11347.07227622089</v>
      </c>
      <c r="EV122" s="40">
        <f t="shared" si="762"/>
        <v>0</v>
      </c>
      <c r="EW122" s="40">
        <f t="shared" si="762"/>
        <v>45794.560947439284</v>
      </c>
      <c r="EX122" s="40">
        <f t="shared" si="762"/>
        <v>5561.8307137354277</v>
      </c>
      <c r="EY122" s="40">
        <f t="shared" si="762"/>
        <v>386121.54872414027</v>
      </c>
      <c r="EZ122" s="40">
        <f t="shared" si="762"/>
        <v>436885.29936403106</v>
      </c>
      <c r="FA122" s="40">
        <f t="shared" si="762"/>
        <v>777542.54686150001</v>
      </c>
      <c r="FB122" s="40">
        <f t="shared" si="762"/>
        <v>525724.60624841799</v>
      </c>
      <c r="FC122" s="40">
        <f t="shared" si="762"/>
        <v>512846.07391584909</v>
      </c>
      <c r="FD122" s="40">
        <f t="shared" si="762"/>
        <v>451945.23552596394</v>
      </c>
      <c r="FE122" s="40">
        <f t="shared" si="762"/>
        <v>196010.92394042772</v>
      </c>
      <c r="FF122" s="40">
        <f t="shared" si="762"/>
        <v>180860.11352134519</v>
      </c>
      <c r="FG122" s="40">
        <f t="shared" si="762"/>
        <v>10619.382436149055</v>
      </c>
      <c r="FH122" s="40">
        <f t="shared" si="762"/>
        <v>0</v>
      </c>
      <c r="FI122" s="40">
        <f t="shared" si="762"/>
        <v>40711.718842606992</v>
      </c>
      <c r="FJ122" s="40">
        <f t="shared" si="762"/>
        <v>248.10919889144134</v>
      </c>
      <c r="FK122" s="40">
        <f t="shared" si="762"/>
        <v>335629.03427177819</v>
      </c>
      <c r="FL122" s="40">
        <f t="shared" si="762"/>
        <v>370688.22407253354</v>
      </c>
      <c r="FM122" s="40">
        <f t="shared" si="762"/>
        <v>675749.16081912688</v>
      </c>
      <c r="FN122" s="40">
        <f t="shared" si="762"/>
        <v>472193.89223452704</v>
      </c>
      <c r="FO122" s="40">
        <f t="shared" si="762"/>
        <v>472074.25093729794</v>
      </c>
      <c r="FP122" s="40">
        <f t="shared" si="762"/>
        <v>409129.27285492118</v>
      </c>
      <c r="FQ122" s="40">
        <f t="shared" si="762"/>
        <v>173444.01062715566</v>
      </c>
      <c r="FR122" s="40">
        <f t="shared" si="762"/>
        <v>164371.46254635218</v>
      </c>
      <c r="FS122" s="40">
        <f t="shared" si="762"/>
        <v>12270.443375311675</v>
      </c>
      <c r="FT122" s="40">
        <f t="shared" si="762"/>
        <v>2891.6303363821935</v>
      </c>
      <c r="FU122" s="40">
        <f t="shared" si="762"/>
        <v>38843.576911259559</v>
      </c>
      <c r="FV122" s="40">
        <f t="shared" si="762"/>
        <v>0</v>
      </c>
      <c r="FW122" s="40">
        <f t="shared" si="762"/>
        <v>291290.52153410879</v>
      </c>
      <c r="FX122" s="40">
        <f t="shared" si="762"/>
        <v>309385.47245522472</v>
      </c>
      <c r="FY122" s="40">
        <f t="shared" si="762"/>
        <v>575955.59143575281</v>
      </c>
      <c r="FZ122" s="40">
        <f t="shared" ref="FZ122:IK122" si="763">FZ120-FZ121</f>
        <v>397508.49327216239</v>
      </c>
      <c r="GA122" s="40">
        <f t="shared" si="763"/>
        <v>389908.46883746644</v>
      </c>
      <c r="GB122" s="40">
        <f t="shared" si="763"/>
        <v>344294.05879722419</v>
      </c>
      <c r="GC122" s="40">
        <f t="shared" si="763"/>
        <v>150585.2716963545</v>
      </c>
      <c r="GD122" s="40">
        <f t="shared" si="763"/>
        <v>146250.07507909287</v>
      </c>
      <c r="GE122" s="40">
        <f t="shared" si="763"/>
        <v>13095.294606060372</v>
      </c>
      <c r="GF122" s="40">
        <f t="shared" si="763"/>
        <v>5410.4874266474508</v>
      </c>
      <c r="GG122" s="40">
        <f t="shared" si="763"/>
        <v>36940.984517885838</v>
      </c>
      <c r="GH122" s="40">
        <f t="shared" si="763"/>
        <v>0</v>
      </c>
      <c r="GI122" s="40">
        <f t="shared" si="763"/>
        <v>246580.41160008009</v>
      </c>
      <c r="GJ122" s="40">
        <f t="shared" si="763"/>
        <v>246127.95308726747</v>
      </c>
      <c r="GK122" s="40">
        <f t="shared" si="763"/>
        <v>472385.03957808542</v>
      </c>
      <c r="GL122" s="40">
        <f t="shared" si="763"/>
        <v>329227.59587705677</v>
      </c>
      <c r="GM122" s="40">
        <f t="shared" si="763"/>
        <v>327618.63078814902</v>
      </c>
      <c r="GN122" s="40">
        <f t="shared" si="763"/>
        <v>291582.56566145766</v>
      </c>
      <c r="GO122" s="40">
        <f t="shared" si="763"/>
        <v>128161.20739453245</v>
      </c>
      <c r="GP122" s="40">
        <f t="shared" si="763"/>
        <v>128651.25027625175</v>
      </c>
      <c r="GQ122" s="40">
        <f t="shared" si="763"/>
        <v>14443.897114425316</v>
      </c>
      <c r="GR122" s="40">
        <f t="shared" si="763"/>
        <v>7705.6465799926664</v>
      </c>
      <c r="GS122" s="40">
        <f t="shared" si="763"/>
        <v>34145.669001067232</v>
      </c>
      <c r="GT122" s="40">
        <f t="shared" si="763"/>
        <v>0</v>
      </c>
      <c r="GU122" s="40">
        <f t="shared" si="763"/>
        <v>204375.27388501161</v>
      </c>
      <c r="GV122" s="40">
        <f t="shared" si="763"/>
        <v>184742.44989819132</v>
      </c>
      <c r="GW122" s="40">
        <f t="shared" si="763"/>
        <v>371454.57571130659</v>
      </c>
      <c r="GX122" s="40">
        <f t="shared" si="763"/>
        <v>266633.73529191141</v>
      </c>
      <c r="GY122" s="40">
        <f t="shared" si="763"/>
        <v>270310.70205844042</v>
      </c>
      <c r="GZ122" s="40">
        <f t="shared" si="763"/>
        <v>242693.58509765076</v>
      </c>
      <c r="HA122" s="40">
        <f t="shared" si="763"/>
        <v>108783.02507434518</v>
      </c>
      <c r="HB122" s="40">
        <f t="shared" si="763"/>
        <v>113396.56133539719</v>
      </c>
      <c r="HC122" s="40">
        <f t="shared" si="763"/>
        <v>17134.749527474924</v>
      </c>
      <c r="HD122" s="40">
        <f t="shared" si="763"/>
        <v>10986.929258699471</v>
      </c>
      <c r="HE122" s="40">
        <f t="shared" si="763"/>
        <v>32130.402303228097</v>
      </c>
      <c r="HF122" s="40">
        <f t="shared" si="763"/>
        <v>0</v>
      </c>
      <c r="HG122" s="40">
        <f t="shared" si="763"/>
        <v>160793.19148948672</v>
      </c>
      <c r="HH122" s="40">
        <f t="shared" si="763"/>
        <v>123404.92785342818</v>
      </c>
      <c r="HI122" s="40">
        <f t="shared" si="763"/>
        <v>269815.99113258848</v>
      </c>
      <c r="HJ122" s="40">
        <f t="shared" si="763"/>
        <v>204889.62158296729</v>
      </c>
      <c r="HK122" s="40">
        <f t="shared" si="763"/>
        <v>220295.12383154262</v>
      </c>
      <c r="HL122" s="40">
        <f t="shared" si="763"/>
        <v>198000.67392918986</v>
      </c>
      <c r="HM122" s="40">
        <f t="shared" si="763"/>
        <v>88825.99105039041</v>
      </c>
      <c r="HN122" s="40">
        <f t="shared" si="763"/>
        <v>97893.904111127486</v>
      </c>
      <c r="HO122" s="40">
        <f t="shared" si="763"/>
        <v>19546.816333433497</v>
      </c>
      <c r="HP122" s="40">
        <f t="shared" si="763"/>
        <v>13867.686841740564</v>
      </c>
      <c r="HQ122" s="40">
        <f t="shared" si="763"/>
        <v>29586.16349089396</v>
      </c>
      <c r="HR122" s="40">
        <f t="shared" si="763"/>
        <v>0</v>
      </c>
      <c r="HS122" s="40">
        <f t="shared" si="763"/>
        <v>117890.66445596109</v>
      </c>
      <c r="HT122" s="40">
        <f t="shared" si="763"/>
        <v>60986.513101178629</v>
      </c>
      <c r="HU122" s="40">
        <f t="shared" si="763"/>
        <v>165857.68565437407</v>
      </c>
      <c r="HV122" s="40">
        <f t="shared" si="763"/>
        <v>137584.09183468192</v>
      </c>
      <c r="HW122" s="40">
        <f t="shared" si="763"/>
        <v>153955.23524127435</v>
      </c>
      <c r="HX122" s="40">
        <f t="shared" si="763"/>
        <v>145985.36573679332</v>
      </c>
      <c r="HY122" s="40">
        <f t="shared" si="763"/>
        <v>72638.408458526887</v>
      </c>
      <c r="HZ122" s="40">
        <f t="shared" si="763"/>
        <v>85657.857329486054</v>
      </c>
      <c r="IA122" s="40">
        <f t="shared" si="763"/>
        <v>25781.116567404359</v>
      </c>
      <c r="IB122" s="40">
        <f t="shared" si="763"/>
        <v>20726.910779667029</v>
      </c>
      <c r="IC122" s="40">
        <f t="shared" si="763"/>
        <v>31224.792223771976</v>
      </c>
      <c r="ID122" s="40">
        <f t="shared" si="763"/>
        <v>4298.5678986895946</v>
      </c>
      <c r="IE122" s="40">
        <f t="shared" si="763"/>
        <v>77867.63922719023</v>
      </c>
      <c r="IF122" s="40">
        <f t="shared" si="763"/>
        <v>0</v>
      </c>
      <c r="IG122" s="40">
        <f t="shared" si="763"/>
        <v>61568.44791477517</v>
      </c>
      <c r="IH122" s="40">
        <f t="shared" si="763"/>
        <v>144514.69643526309</v>
      </c>
      <c r="II122" s="40">
        <f t="shared" si="763"/>
        <v>169526.18313761055</v>
      </c>
      <c r="IJ122" s="40">
        <f t="shared" si="763"/>
        <v>171841.21315770852</v>
      </c>
      <c r="IK122" s="40">
        <f t="shared" si="763"/>
        <v>130417.42172198241</v>
      </c>
      <c r="IL122" s="40">
        <f t="shared" ref="IL122:JE122" si="764">IL120-IL121</f>
        <v>148845.05059626972</v>
      </c>
      <c r="IM122" s="40">
        <f t="shared" si="764"/>
        <v>108099.90799659285</v>
      </c>
      <c r="IN122" s="40">
        <f t="shared" si="764"/>
        <v>103794.66144971141</v>
      </c>
      <c r="IO122" s="40">
        <f t="shared" si="764"/>
        <v>108873.28343041109</v>
      </c>
      <c r="IP122" s="40">
        <f t="shared" si="764"/>
        <v>84677.137283224307</v>
      </c>
      <c r="IQ122" s="40">
        <f t="shared" si="764"/>
        <v>109665.62996629598</v>
      </c>
      <c r="IR122" s="40">
        <f t="shared" si="764"/>
        <v>0</v>
      </c>
      <c r="IS122" s="40">
        <f t="shared" si="764"/>
        <v>16238.750538493987</v>
      </c>
      <c r="IT122" s="40">
        <f t="shared" si="764"/>
        <v>44190.138388800209</v>
      </c>
      <c r="IU122" s="40">
        <f t="shared" si="764"/>
        <v>82362.410563511512</v>
      </c>
      <c r="IV122" s="40">
        <f t="shared" si="764"/>
        <v>95923.115018024342</v>
      </c>
      <c r="IW122" s="40">
        <f t="shared" si="764"/>
        <v>87770.425545087695</v>
      </c>
      <c r="IX122" s="40">
        <f t="shared" si="764"/>
        <v>114280.1454208481</v>
      </c>
      <c r="IY122" s="40">
        <f t="shared" si="764"/>
        <v>92882.264543977188</v>
      </c>
      <c r="IZ122" s="40">
        <f t="shared" si="764"/>
        <v>88057.323600668868</v>
      </c>
      <c r="JA122" s="40">
        <f t="shared" si="764"/>
        <v>86417.048930486169</v>
      </c>
      <c r="JB122" s="40">
        <f t="shared" si="764"/>
        <v>63543.958430226201</v>
      </c>
      <c r="JC122" s="40">
        <f t="shared" si="764"/>
        <v>0</v>
      </c>
      <c r="JD122" s="40">
        <f t="shared" si="764"/>
        <v>1.8206457025371492E-4</v>
      </c>
      <c r="JE122" s="40">
        <f t="shared" si="764"/>
        <v>1.5785518917255104E-4</v>
      </c>
      <c r="JF122" s="40"/>
      <c r="JG122" s="40"/>
      <c r="JH122" s="40"/>
      <c r="JI122" s="40"/>
      <c r="JJ122" s="40"/>
      <c r="JK122" s="40"/>
      <c r="JL122" s="40"/>
      <c r="JM122" s="40"/>
      <c r="JN122" s="40"/>
      <c r="JO122" s="40"/>
      <c r="JP122" s="40"/>
      <c r="JQ122" s="40"/>
      <c r="JR122" s="40"/>
      <c r="JS122" s="40"/>
      <c r="JT122" s="40"/>
      <c r="JU122" s="40"/>
      <c r="JV122" s="40"/>
      <c r="JW122" s="40"/>
      <c r="JX122" s="40"/>
      <c r="JY122" s="40"/>
      <c r="JZ122" s="40"/>
      <c r="KA122" s="40"/>
      <c r="KB122" s="40"/>
      <c r="KC122" s="40"/>
      <c r="KD122" s="40"/>
      <c r="KE122" s="40"/>
      <c r="KF122" s="40"/>
      <c r="KG122" s="40"/>
      <c r="KH122" s="40"/>
      <c r="KI122" s="40"/>
      <c r="KJ122" s="40"/>
      <c r="KK122" s="40"/>
      <c r="KL122" s="40"/>
      <c r="KM122" s="40"/>
      <c r="KN122" s="40"/>
      <c r="KO122" s="40"/>
      <c r="KP122" s="40"/>
      <c r="KQ122" s="40"/>
      <c r="KR122" s="40"/>
      <c r="KS122" s="40"/>
      <c r="KT122" s="40"/>
      <c r="KU122" s="40"/>
      <c r="KV122" s="40"/>
      <c r="KW122" s="40"/>
      <c r="KX122" s="40"/>
      <c r="KY122" s="40"/>
      <c r="KZ122" s="40"/>
      <c r="LA122" s="40"/>
      <c r="LB122" s="40"/>
      <c r="LC122" s="40"/>
      <c r="LD122" s="40"/>
      <c r="LE122" s="40"/>
      <c r="LF122" s="40"/>
      <c r="LG122" s="40"/>
      <c r="LH122" s="40"/>
      <c r="LI122" s="40"/>
      <c r="LJ122" s="40"/>
      <c r="LK122" s="40"/>
      <c r="LL122" s="40"/>
      <c r="LM122" s="40"/>
      <c r="LN122" s="40"/>
      <c r="LO122" s="40"/>
      <c r="LP122" s="40"/>
      <c r="LQ122" s="40"/>
      <c r="LR122" s="40"/>
      <c r="LS122" s="40"/>
      <c r="LT122" s="40"/>
      <c r="LU122" s="40"/>
      <c r="LV122" s="40"/>
      <c r="LW122" s="40"/>
      <c r="LX122" s="40"/>
      <c r="LY122" s="40"/>
      <c r="LZ122" s="40"/>
      <c r="MA122" s="40"/>
      <c r="MB122" s="40"/>
      <c r="MC122" s="40"/>
      <c r="MD122" s="40"/>
      <c r="ME122" s="40"/>
      <c r="MF122" s="40"/>
      <c r="MG122" s="40"/>
      <c r="MH122" s="40"/>
      <c r="MI122" s="40"/>
      <c r="MJ122" s="40"/>
      <c r="MK122" s="40"/>
      <c r="ML122" s="40"/>
      <c r="MM122" s="40"/>
      <c r="MN122" s="40"/>
    </row>
    <row r="123" spans="1:352" s="56" customFormat="1" ht="13.5" thickBot="1" x14ac:dyDescent="0.25">
      <c r="A123" s="52" t="s">
        <v>37</v>
      </c>
      <c r="B123" s="54">
        <f>'F22 Data'!B22</f>
        <v>132</v>
      </c>
      <c r="C123" s="54">
        <f>'F22 Data'!C22</f>
        <v>132</v>
      </c>
      <c r="D123" s="54">
        <f>'F22 Data'!D22</f>
        <v>131</v>
      </c>
      <c r="E123" s="54">
        <f>'F22 Data'!E22</f>
        <v>131</v>
      </c>
      <c r="F123" s="54">
        <f>'F22 Data'!F22</f>
        <v>130</v>
      </c>
      <c r="G123" s="54">
        <f>'F22 Data'!G22</f>
        <v>130</v>
      </c>
      <c r="H123" s="54">
        <f>'F22 Data'!H22</f>
        <v>129</v>
      </c>
      <c r="I123" s="54">
        <f>'F22 Data'!I22</f>
        <v>129</v>
      </c>
      <c r="J123" s="54">
        <f>'F22 Data'!J22</f>
        <v>128</v>
      </c>
      <c r="K123" s="54">
        <f>'F22 Data'!K22</f>
        <v>128</v>
      </c>
      <c r="L123" s="54">
        <f>'F22 Data'!L22</f>
        <v>127</v>
      </c>
      <c r="M123" s="54">
        <f>'F22 Data'!M22</f>
        <v>127</v>
      </c>
      <c r="N123" s="54">
        <f>'F22 Data'!N22</f>
        <v>126</v>
      </c>
      <c r="O123" s="54">
        <f>'F22 Data'!O22</f>
        <v>126</v>
      </c>
      <c r="P123" s="54">
        <f>'F22 Data'!P22</f>
        <v>125</v>
      </c>
      <c r="Q123" s="54">
        <f>'F22 Data'!Q22</f>
        <v>125</v>
      </c>
      <c r="R123" s="54">
        <f>'F22 Data'!R22</f>
        <v>124</v>
      </c>
      <c r="S123" s="54">
        <f>'F22 Data'!S22</f>
        <v>124</v>
      </c>
      <c r="T123" s="54">
        <f>'F22 Data'!T22</f>
        <v>123</v>
      </c>
      <c r="U123" s="54">
        <f>'F22 Data'!U22</f>
        <v>123</v>
      </c>
      <c r="V123" s="54">
        <f>'F22 Data'!V22</f>
        <v>122</v>
      </c>
      <c r="W123" s="54">
        <f>'F22 Data'!W22</f>
        <v>122</v>
      </c>
      <c r="X123" s="54">
        <f>'F22 Data'!X22</f>
        <v>121</v>
      </c>
      <c r="Y123" s="54">
        <f>'F22 Data'!Y22</f>
        <v>121</v>
      </c>
      <c r="Z123" s="54">
        <f>'F22 Data'!Z22</f>
        <v>120</v>
      </c>
      <c r="AA123" s="54">
        <f>'F22 Data'!AA22</f>
        <v>120</v>
      </c>
      <c r="AB123" s="54">
        <f>'F22 Data'!AB22</f>
        <v>119</v>
      </c>
      <c r="AC123" s="54">
        <f>'F22 Data'!AC22</f>
        <v>119</v>
      </c>
      <c r="AD123" s="54">
        <f>'F22 Data'!AD22</f>
        <v>118</v>
      </c>
      <c r="AE123" s="54">
        <f>'F22 Data'!AE22</f>
        <v>118</v>
      </c>
      <c r="AF123" s="54">
        <f>'F22 Data'!AF22</f>
        <v>117</v>
      </c>
      <c r="AG123" s="54">
        <f>'F22 Data'!AG22</f>
        <v>117</v>
      </c>
      <c r="AH123" s="54">
        <f>'F22 Data'!AH22</f>
        <v>116</v>
      </c>
      <c r="AI123" s="54">
        <f>'F22 Data'!AI22</f>
        <v>116</v>
      </c>
      <c r="AJ123" s="54">
        <f>'F22 Data'!AJ22</f>
        <v>115</v>
      </c>
      <c r="AK123" s="54">
        <f>'F22 Data'!AK22</f>
        <v>115</v>
      </c>
      <c r="AL123" s="54">
        <f>'F22 Data'!AL22</f>
        <v>114</v>
      </c>
      <c r="AM123" s="54">
        <f>'F22 Data'!AM22</f>
        <v>114</v>
      </c>
      <c r="AN123" s="54">
        <f>'F22 Data'!AN22</f>
        <v>113</v>
      </c>
      <c r="AO123" s="54">
        <f>'F22 Data'!AO22</f>
        <v>113</v>
      </c>
      <c r="AP123" s="54">
        <f>'F22 Data'!AP22</f>
        <v>112</v>
      </c>
      <c r="AQ123" s="54">
        <f>'F22 Data'!AQ22</f>
        <v>112</v>
      </c>
      <c r="AR123" s="54">
        <f>'F22 Data'!AR22</f>
        <v>111</v>
      </c>
      <c r="AS123" s="54">
        <f>'F22 Data'!AS22</f>
        <v>111</v>
      </c>
      <c r="AT123" s="54">
        <f>'F22 Data'!AT22</f>
        <v>110</v>
      </c>
      <c r="AU123" s="54">
        <f>'F22 Data'!AU22</f>
        <v>110</v>
      </c>
      <c r="AV123" s="54">
        <f>'F22 Data'!AV22</f>
        <v>109</v>
      </c>
      <c r="AW123" s="54">
        <f>'F22 Data'!AW22</f>
        <v>109</v>
      </c>
      <c r="AX123" s="54">
        <f>'F22 Data'!AX22</f>
        <v>108</v>
      </c>
      <c r="AY123" s="54">
        <f>'F22 Data'!AY22</f>
        <v>108</v>
      </c>
      <c r="AZ123" s="54">
        <f>'F22 Data'!AZ22</f>
        <v>107</v>
      </c>
      <c r="BA123" s="54">
        <f>'F22 Data'!BA22</f>
        <v>107</v>
      </c>
      <c r="BB123" s="54">
        <f>'F22 Data'!BB22</f>
        <v>106</v>
      </c>
      <c r="BC123" s="54">
        <f>'F22 Data'!BC22</f>
        <v>106</v>
      </c>
      <c r="BD123" s="54">
        <f>'F22 Data'!BD22</f>
        <v>105</v>
      </c>
      <c r="BE123" s="54">
        <f>'F22 Data'!BE22</f>
        <v>105</v>
      </c>
      <c r="BF123" s="54">
        <f>'F22 Data'!BF22</f>
        <v>104</v>
      </c>
      <c r="BG123" s="54">
        <f>'F22 Data'!BG22</f>
        <v>104</v>
      </c>
      <c r="BH123" s="54">
        <f>'F22 Data'!BH22</f>
        <v>103</v>
      </c>
      <c r="BI123" s="54">
        <f>'F22 Data'!BI22</f>
        <v>103</v>
      </c>
      <c r="BJ123" s="54">
        <f>'F22 Data'!BJ22</f>
        <v>102</v>
      </c>
      <c r="BK123" s="54">
        <f>'F22 Data'!BK22</f>
        <v>102</v>
      </c>
      <c r="BL123" s="54">
        <f>'F22 Data'!BL22</f>
        <v>101</v>
      </c>
      <c r="BM123" s="54">
        <f>'F22 Data'!BM22</f>
        <v>101</v>
      </c>
      <c r="BN123" s="54">
        <f>'F22 Data'!BN22</f>
        <v>100</v>
      </c>
      <c r="BO123" s="54">
        <f>'F22 Data'!BO22</f>
        <v>100</v>
      </c>
      <c r="BP123" s="54">
        <f>'F22 Data'!BP22</f>
        <v>99</v>
      </c>
      <c r="BQ123" s="54">
        <f>'F22 Data'!BQ22</f>
        <v>99</v>
      </c>
      <c r="BR123" s="54">
        <f>'F22 Data'!BR22</f>
        <v>98</v>
      </c>
      <c r="BS123" s="54">
        <f>'F22 Data'!BS22</f>
        <v>98</v>
      </c>
      <c r="BT123" s="54">
        <f>'F22 Data'!BT22</f>
        <v>97</v>
      </c>
      <c r="BU123" s="54">
        <f>'F22 Data'!BU22</f>
        <v>97</v>
      </c>
      <c r="BV123" s="54">
        <f>'F22 Data'!BV22</f>
        <v>96</v>
      </c>
      <c r="BW123" s="54">
        <f>'F22 Data'!BW22</f>
        <v>96</v>
      </c>
      <c r="BX123" s="54">
        <f>'F22 Data'!BX22</f>
        <v>95</v>
      </c>
      <c r="BY123" s="54">
        <f>'F22 Data'!BY22</f>
        <v>95</v>
      </c>
      <c r="BZ123" s="54">
        <f>'F22 Data'!BZ22</f>
        <v>94</v>
      </c>
      <c r="CA123" s="54">
        <f>'F22 Data'!CA22</f>
        <v>94</v>
      </c>
      <c r="CB123" s="54">
        <f>'F22 Data'!CB22</f>
        <v>93</v>
      </c>
      <c r="CC123" s="54">
        <f>'F22 Data'!CC22</f>
        <v>93</v>
      </c>
      <c r="CD123" s="54">
        <f>'F22 Data'!CD22</f>
        <v>92</v>
      </c>
      <c r="CE123" s="54">
        <f>'F22 Data'!CE22</f>
        <v>92</v>
      </c>
      <c r="CF123" s="54">
        <f>'F22 Data'!CF22</f>
        <v>91</v>
      </c>
      <c r="CG123" s="54">
        <f>'F22 Data'!CG22</f>
        <v>91</v>
      </c>
      <c r="CH123" s="54">
        <f>'F22 Data'!CH22</f>
        <v>90</v>
      </c>
      <c r="CI123" s="54">
        <f>'F22 Data'!CI22</f>
        <v>90</v>
      </c>
      <c r="CJ123" s="54">
        <f>'F22 Data'!CJ22</f>
        <v>89</v>
      </c>
      <c r="CK123" s="54">
        <f>'F22 Data'!CK22</f>
        <v>89</v>
      </c>
      <c r="CL123" s="54">
        <f>'F22 Data'!CL22</f>
        <v>88</v>
      </c>
      <c r="CM123" s="54">
        <f>'F22 Data'!CM22</f>
        <v>88</v>
      </c>
      <c r="CN123" s="54">
        <f>'F22 Data'!CN22</f>
        <v>87</v>
      </c>
      <c r="CO123" s="54">
        <f>'F22 Data'!CO22</f>
        <v>87</v>
      </c>
      <c r="CP123" s="54">
        <f>'F22 Data'!CP22</f>
        <v>86</v>
      </c>
      <c r="CQ123" s="54">
        <f>'F22 Data'!CQ22</f>
        <v>86</v>
      </c>
      <c r="CR123" s="54">
        <f>'F22 Data'!CR22</f>
        <v>85</v>
      </c>
      <c r="CS123" s="54">
        <f>'F22 Data'!CS22</f>
        <v>85</v>
      </c>
      <c r="CT123" s="54">
        <f>'F22 Data'!CT22</f>
        <v>84</v>
      </c>
      <c r="CU123" s="54">
        <f>'F22 Data'!CU22</f>
        <v>84</v>
      </c>
      <c r="CV123" s="54">
        <f>'F22 Data'!CV22</f>
        <v>83</v>
      </c>
      <c r="CW123" s="54">
        <f>'F22 Data'!CW22</f>
        <v>83</v>
      </c>
      <c r="CX123" s="54">
        <f>'F22 Data'!CX22</f>
        <v>82</v>
      </c>
      <c r="CY123" s="54">
        <f>'F22 Data'!CY22</f>
        <v>82</v>
      </c>
      <c r="CZ123" s="54">
        <f>'F22 Data'!CZ22</f>
        <v>81</v>
      </c>
      <c r="DA123" s="54">
        <f>'F22 Data'!DA22</f>
        <v>81</v>
      </c>
      <c r="DB123" s="54">
        <f>'F22 Data'!DB22</f>
        <v>80</v>
      </c>
      <c r="DC123" s="54">
        <f>'F22 Data'!DC22</f>
        <v>80</v>
      </c>
      <c r="DD123" s="54">
        <f>'F22 Data'!DD22</f>
        <v>79</v>
      </c>
      <c r="DE123" s="54">
        <f>'F22 Data'!DE22</f>
        <v>79</v>
      </c>
      <c r="DF123" s="54">
        <f>'F22 Data'!DF22</f>
        <v>78</v>
      </c>
      <c r="DG123" s="54">
        <f>'F22 Data'!DG22</f>
        <v>78</v>
      </c>
      <c r="DH123" s="54">
        <f>'F22 Data'!DH22</f>
        <v>77</v>
      </c>
      <c r="DI123" s="54">
        <f>'F22 Data'!DI22</f>
        <v>77</v>
      </c>
      <c r="DJ123" s="54">
        <f>'F22 Data'!DJ22</f>
        <v>76</v>
      </c>
      <c r="DK123" s="54">
        <f>'F22 Data'!DK22</f>
        <v>76</v>
      </c>
      <c r="DL123" s="54">
        <f>'F22 Data'!DL22</f>
        <v>75</v>
      </c>
      <c r="DM123" s="54">
        <f>'F22 Data'!DM22</f>
        <v>75</v>
      </c>
      <c r="DN123" s="54">
        <f>'F22 Data'!DN22</f>
        <v>74</v>
      </c>
      <c r="DO123" s="54">
        <f>'F22 Data'!DO22</f>
        <v>74</v>
      </c>
      <c r="DP123" s="54">
        <f>'F22 Data'!DP22</f>
        <v>73</v>
      </c>
      <c r="DQ123" s="54">
        <f>'F22 Data'!DQ22</f>
        <v>73</v>
      </c>
      <c r="DR123" s="54">
        <f>'F22 Data'!DR22</f>
        <v>72</v>
      </c>
      <c r="DS123" s="54">
        <f>'F22 Data'!DS22</f>
        <v>72</v>
      </c>
      <c r="DT123" s="54">
        <f>'F22 Data'!DT22</f>
        <v>71</v>
      </c>
      <c r="DU123" s="54">
        <f>'F22 Data'!DU22</f>
        <v>71</v>
      </c>
      <c r="DV123" s="54">
        <f>'F22 Data'!DV22</f>
        <v>70</v>
      </c>
      <c r="DW123" s="54">
        <f>'F22 Data'!DW22</f>
        <v>70</v>
      </c>
      <c r="DX123" s="54">
        <f>'F22 Data'!DX22</f>
        <v>69</v>
      </c>
      <c r="DY123" s="54">
        <f>'F22 Data'!DY22</f>
        <v>69</v>
      </c>
      <c r="DZ123" s="54">
        <f>'F22 Data'!DZ22</f>
        <v>68</v>
      </c>
      <c r="EA123" s="54">
        <f>'F22 Data'!EA22</f>
        <v>68</v>
      </c>
      <c r="EB123" s="54">
        <f>'F22 Data'!EB22</f>
        <v>67</v>
      </c>
      <c r="EC123" s="54">
        <f>'F22 Data'!EC22</f>
        <v>67</v>
      </c>
      <c r="ED123" s="54">
        <f>'F22 Data'!ED22</f>
        <v>66</v>
      </c>
      <c r="EE123" s="54">
        <f>'F22 Data'!EE22</f>
        <v>66</v>
      </c>
      <c r="EF123" s="54">
        <f>'F22 Data'!EF22</f>
        <v>65</v>
      </c>
      <c r="EG123" s="54">
        <f>'F22 Data'!EG22</f>
        <v>65</v>
      </c>
      <c r="EH123" s="54">
        <f>'F22 Data'!EH22</f>
        <v>64</v>
      </c>
      <c r="EI123" s="54">
        <f>'F22 Data'!EI22</f>
        <v>64</v>
      </c>
      <c r="EJ123" s="54">
        <f>'F22 Data'!EJ22</f>
        <v>63</v>
      </c>
      <c r="EK123" s="54">
        <f>'F22 Data'!EK22</f>
        <v>63</v>
      </c>
      <c r="EL123" s="54">
        <f>'F22 Data'!EL22</f>
        <v>62</v>
      </c>
      <c r="EM123" s="54">
        <f>'F22 Data'!EM22</f>
        <v>62</v>
      </c>
      <c r="EN123" s="54">
        <f>'F22 Data'!EN22</f>
        <v>61</v>
      </c>
      <c r="EO123" s="54">
        <f>'F22 Data'!EO22</f>
        <v>61</v>
      </c>
      <c r="EP123" s="54">
        <f>'F22 Data'!EP22</f>
        <v>60</v>
      </c>
      <c r="EQ123" s="54">
        <f>'F22 Data'!EQ22</f>
        <v>60</v>
      </c>
      <c r="ER123" s="54">
        <f>'F22 Data'!ER22</f>
        <v>59</v>
      </c>
      <c r="ES123" s="54">
        <f>'F22 Data'!ES22</f>
        <v>59</v>
      </c>
      <c r="ET123" s="54">
        <f>'F22 Data'!ET22</f>
        <v>58</v>
      </c>
      <c r="EU123" s="54">
        <f>'F22 Data'!EU22</f>
        <v>58</v>
      </c>
      <c r="EV123" s="54">
        <f>'F22 Data'!EV22</f>
        <v>57</v>
      </c>
      <c r="EW123" s="54">
        <f>'F22 Data'!EW22</f>
        <v>57</v>
      </c>
      <c r="EX123" s="54">
        <f>'F22 Data'!EX22</f>
        <v>56</v>
      </c>
      <c r="EY123" s="54">
        <f>'F22 Data'!EY22</f>
        <v>56</v>
      </c>
      <c r="EZ123" s="54">
        <f>'F22 Data'!EZ22</f>
        <v>55</v>
      </c>
      <c r="FA123" s="54">
        <f>'F22 Data'!FA22</f>
        <v>55</v>
      </c>
      <c r="FB123" s="54">
        <f>'F22 Data'!FB22</f>
        <v>54</v>
      </c>
      <c r="FC123" s="54">
        <f>'F22 Data'!FC22</f>
        <v>54</v>
      </c>
      <c r="FD123" s="54">
        <f>'F22 Data'!FD22</f>
        <v>53</v>
      </c>
      <c r="FE123" s="54">
        <f>'F22 Data'!FE22</f>
        <v>53</v>
      </c>
      <c r="FF123" s="54">
        <f>'F22 Data'!FF22</f>
        <v>52</v>
      </c>
      <c r="FG123" s="54">
        <f>'F22 Data'!FG22</f>
        <v>52</v>
      </c>
      <c r="FH123" s="54">
        <f>'F22 Data'!FH22</f>
        <v>51</v>
      </c>
      <c r="FI123" s="54">
        <f>'F22 Data'!FI22</f>
        <v>51</v>
      </c>
      <c r="FJ123" s="54">
        <f>'F22 Data'!FJ22</f>
        <v>50</v>
      </c>
      <c r="FK123" s="54">
        <f>'F22 Data'!FK22</f>
        <v>50</v>
      </c>
      <c r="FL123" s="54">
        <f>'F22 Data'!FL22</f>
        <v>49</v>
      </c>
      <c r="FM123" s="54">
        <f>'F22 Data'!FM22</f>
        <v>49</v>
      </c>
      <c r="FN123" s="54">
        <f>'F22 Data'!FN22</f>
        <v>48</v>
      </c>
      <c r="FO123" s="54">
        <f>'F22 Data'!FO22</f>
        <v>48</v>
      </c>
      <c r="FP123" s="54">
        <f>'F22 Data'!FP22</f>
        <v>47</v>
      </c>
      <c r="FQ123" s="54">
        <f>'F22 Data'!FQ22</f>
        <v>47</v>
      </c>
      <c r="FR123" s="54">
        <f>'F22 Data'!FR22</f>
        <v>46</v>
      </c>
      <c r="FS123" s="54">
        <f>'F22 Data'!FS22</f>
        <v>46</v>
      </c>
      <c r="FT123" s="54">
        <f>'F22 Data'!FT22</f>
        <v>45</v>
      </c>
      <c r="FU123" s="54">
        <f>'F22 Data'!FU22</f>
        <v>45</v>
      </c>
      <c r="FV123" s="54">
        <f>'F22 Data'!FV22</f>
        <v>44</v>
      </c>
      <c r="FW123" s="54">
        <f>'F22 Data'!FW22</f>
        <v>44</v>
      </c>
      <c r="FX123" s="54">
        <f>'F22 Data'!FX22</f>
        <v>43</v>
      </c>
      <c r="FY123" s="54">
        <f>'F22 Data'!FY22</f>
        <v>43</v>
      </c>
      <c r="FZ123" s="54">
        <f>'F22 Data'!FZ22</f>
        <v>42</v>
      </c>
      <c r="GA123" s="54">
        <f>'F22 Data'!GA22</f>
        <v>42</v>
      </c>
      <c r="GB123" s="54">
        <f>'F22 Data'!GB22</f>
        <v>41</v>
      </c>
      <c r="GC123" s="54">
        <f>'F22 Data'!GC22</f>
        <v>41</v>
      </c>
      <c r="GD123" s="54">
        <f>'F22 Data'!GD22</f>
        <v>40</v>
      </c>
      <c r="GE123" s="54">
        <f>'F22 Data'!GE22</f>
        <v>40</v>
      </c>
      <c r="GF123" s="54">
        <f>'F22 Data'!GF22</f>
        <v>39</v>
      </c>
      <c r="GG123" s="54">
        <f>'F22 Data'!GG22</f>
        <v>39</v>
      </c>
      <c r="GH123" s="54">
        <f>'F22 Data'!GH22</f>
        <v>38</v>
      </c>
      <c r="GI123" s="54">
        <f>'F22 Data'!GI22</f>
        <v>38</v>
      </c>
      <c r="GJ123" s="54">
        <f>'F22 Data'!GJ22</f>
        <v>37</v>
      </c>
      <c r="GK123" s="54">
        <f>'F22 Data'!GK22</f>
        <v>37</v>
      </c>
      <c r="GL123" s="54">
        <f>'F22 Data'!GL22</f>
        <v>36</v>
      </c>
      <c r="GM123" s="54">
        <f>'F22 Data'!GM22</f>
        <v>36</v>
      </c>
      <c r="GN123" s="54">
        <f>'F22 Data'!GN22</f>
        <v>35</v>
      </c>
      <c r="GO123" s="54">
        <f>'F22 Data'!GO22</f>
        <v>35</v>
      </c>
      <c r="GP123" s="54">
        <f>'F22 Data'!GP22</f>
        <v>34</v>
      </c>
      <c r="GQ123" s="54">
        <f>'F22 Data'!GQ22</f>
        <v>34</v>
      </c>
      <c r="GR123" s="54">
        <f>'F22 Data'!GR22</f>
        <v>33</v>
      </c>
      <c r="GS123" s="54">
        <f>'F22 Data'!GS22</f>
        <v>33</v>
      </c>
      <c r="GT123" s="54">
        <f>'F22 Data'!GT22</f>
        <v>32</v>
      </c>
      <c r="GU123" s="54">
        <f>'F22 Data'!GU22</f>
        <v>32</v>
      </c>
      <c r="GV123" s="54">
        <f>'F22 Data'!GV22</f>
        <v>31</v>
      </c>
      <c r="GW123" s="54">
        <f>'F22 Data'!GW22</f>
        <v>31</v>
      </c>
      <c r="GX123" s="54">
        <f>'F22 Data'!GX22</f>
        <v>30</v>
      </c>
      <c r="GY123" s="54">
        <f>'F22 Data'!GY22</f>
        <v>30</v>
      </c>
      <c r="GZ123" s="54">
        <f>'F22 Data'!GZ22</f>
        <v>29</v>
      </c>
      <c r="HA123" s="54">
        <f>'F22 Data'!HA22</f>
        <v>29</v>
      </c>
      <c r="HB123" s="54">
        <f>'F22 Data'!HB22</f>
        <v>28</v>
      </c>
      <c r="HC123" s="54">
        <f>'F22 Data'!HC22</f>
        <v>28</v>
      </c>
      <c r="HD123" s="54">
        <f>'F22 Data'!HD22</f>
        <v>27</v>
      </c>
      <c r="HE123" s="54">
        <f>'F22 Data'!HE22</f>
        <v>27</v>
      </c>
      <c r="HF123" s="54">
        <f>'F22 Data'!HF22</f>
        <v>26</v>
      </c>
      <c r="HG123" s="54">
        <f>'F22 Data'!HG22</f>
        <v>26</v>
      </c>
      <c r="HH123" s="54">
        <f>'F22 Data'!HH22</f>
        <v>25</v>
      </c>
      <c r="HI123" s="54">
        <f>'F22 Data'!HI22</f>
        <v>25</v>
      </c>
      <c r="HJ123" s="54">
        <f>'F22 Data'!HJ22</f>
        <v>24</v>
      </c>
      <c r="HK123" s="54">
        <f>'F22 Data'!HK22</f>
        <v>24</v>
      </c>
      <c r="HL123" s="54">
        <f>'F22 Data'!HL22</f>
        <v>23</v>
      </c>
      <c r="HM123" s="54">
        <f>'F22 Data'!HM22</f>
        <v>23</v>
      </c>
      <c r="HN123" s="54">
        <f>'F22 Data'!HN22</f>
        <v>22</v>
      </c>
      <c r="HO123" s="54">
        <f>'F22 Data'!HO22</f>
        <v>22</v>
      </c>
      <c r="HP123" s="54">
        <f>'F22 Data'!HP22</f>
        <v>21</v>
      </c>
      <c r="HQ123" s="54">
        <f>'F22 Data'!HQ22</f>
        <v>21</v>
      </c>
      <c r="HR123" s="54">
        <f>'F22 Data'!HR22</f>
        <v>20</v>
      </c>
      <c r="HS123" s="54">
        <f>'F22 Data'!HS22</f>
        <v>20</v>
      </c>
      <c r="HT123" s="54">
        <f>'F22 Data'!HT22</f>
        <v>19</v>
      </c>
      <c r="HU123" s="54">
        <f>'F22 Data'!HU22</f>
        <v>19</v>
      </c>
      <c r="HV123" s="54">
        <f>'F22 Data'!HV22</f>
        <v>18</v>
      </c>
      <c r="HW123" s="54">
        <f>'F22 Data'!HW22</f>
        <v>18</v>
      </c>
      <c r="HX123" s="54">
        <f>'F22 Data'!HX22</f>
        <v>17</v>
      </c>
      <c r="HY123" s="54">
        <f>'F22 Data'!HY22</f>
        <v>17</v>
      </c>
      <c r="HZ123" s="54">
        <f>'F22 Data'!HZ22</f>
        <v>16</v>
      </c>
      <c r="IA123" s="54">
        <f>'F22 Data'!IA22</f>
        <v>16</v>
      </c>
      <c r="IB123" s="54">
        <f>'F22 Data'!IB22</f>
        <v>15</v>
      </c>
      <c r="IC123" s="54">
        <f>'F22 Data'!IC22</f>
        <v>15</v>
      </c>
      <c r="ID123" s="54">
        <f>'F22 Data'!ID22</f>
        <v>14</v>
      </c>
      <c r="IE123" s="54">
        <f>'F22 Data'!IE22</f>
        <v>14</v>
      </c>
      <c r="IF123" s="54">
        <f>'F22 Data'!IF22</f>
        <v>13</v>
      </c>
      <c r="IG123" s="54">
        <f>'F22 Data'!IG22</f>
        <v>13</v>
      </c>
      <c r="IH123" s="54">
        <f>'F22 Data'!IH22</f>
        <v>12</v>
      </c>
      <c r="II123" s="54">
        <f>'F22 Data'!II22</f>
        <v>12</v>
      </c>
      <c r="IJ123" s="54">
        <f>'F22 Data'!IJ22</f>
        <v>11</v>
      </c>
      <c r="IK123" s="54">
        <f>'F22 Data'!IK22</f>
        <v>11</v>
      </c>
      <c r="IL123" s="54">
        <f>'F22 Data'!IL22</f>
        <v>10</v>
      </c>
      <c r="IM123" s="54">
        <f>'F22 Data'!IM22</f>
        <v>10</v>
      </c>
      <c r="IN123" s="54">
        <f>'F22 Data'!IN22</f>
        <v>9</v>
      </c>
      <c r="IO123" s="54">
        <f>'F22 Data'!IO22</f>
        <v>9</v>
      </c>
      <c r="IP123" s="54">
        <f>'F22 Data'!IP22</f>
        <v>8</v>
      </c>
      <c r="IQ123" s="54">
        <f>'F22 Data'!IQ22</f>
        <v>8</v>
      </c>
      <c r="IR123" s="54">
        <f>'F22 Data'!IR22</f>
        <v>7</v>
      </c>
      <c r="IS123" s="54">
        <f>'F22 Data'!IS22</f>
        <v>7</v>
      </c>
      <c r="IT123" s="54">
        <f>'F22 Data'!IT22</f>
        <v>6</v>
      </c>
      <c r="IU123" s="54">
        <f>'F22 Data'!IU22</f>
        <v>6</v>
      </c>
      <c r="IV123" s="54">
        <f>'F22 Data'!IV22</f>
        <v>5</v>
      </c>
      <c r="IW123" s="54">
        <f>'F22 Data'!IW22</f>
        <v>5</v>
      </c>
      <c r="IX123" s="54">
        <f>'F22 Data'!IX22</f>
        <v>4</v>
      </c>
      <c r="IY123" s="54">
        <f>'F22 Data'!IY22</f>
        <v>4</v>
      </c>
      <c r="IZ123" s="54">
        <f>'F22 Data'!IZ22</f>
        <v>3</v>
      </c>
      <c r="JA123" s="54">
        <f>'F22 Data'!JA22</f>
        <v>3</v>
      </c>
      <c r="JB123" s="54">
        <f>'F22 Data'!JB22</f>
        <v>2</v>
      </c>
      <c r="JC123" s="54">
        <f>'F22 Data'!JC22</f>
        <v>2</v>
      </c>
      <c r="JD123" s="54">
        <f>'F22 Data'!JD22</f>
        <v>1</v>
      </c>
      <c r="JE123" s="54">
        <f>'F22 Data'!JE22</f>
        <v>1</v>
      </c>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c r="KN123" s="54"/>
      <c r="KO123" s="54"/>
      <c r="KP123" s="54"/>
      <c r="KQ123" s="54"/>
      <c r="KR123" s="54"/>
      <c r="KS123" s="54"/>
      <c r="KT123" s="54"/>
      <c r="KU123" s="54"/>
      <c r="KV123" s="54"/>
      <c r="KW123" s="54"/>
      <c r="KX123" s="54"/>
      <c r="KY123" s="54"/>
      <c r="KZ123" s="54"/>
      <c r="LA123" s="54"/>
      <c r="LB123" s="54"/>
      <c r="LC123" s="54"/>
      <c r="LD123" s="54"/>
      <c r="LE123" s="54"/>
      <c r="LF123" s="54"/>
      <c r="LG123" s="54"/>
      <c r="LH123" s="54"/>
      <c r="LI123" s="54"/>
      <c r="LJ123" s="54"/>
      <c r="LK123" s="54"/>
      <c r="LL123" s="54"/>
      <c r="LM123" s="54"/>
      <c r="LN123" s="54"/>
      <c r="LO123" s="54"/>
      <c r="LP123" s="54"/>
      <c r="LQ123" s="54"/>
      <c r="LR123" s="54"/>
      <c r="LS123" s="54"/>
      <c r="LT123" s="54"/>
      <c r="LU123" s="54"/>
      <c r="LV123" s="54"/>
      <c r="LW123" s="54"/>
      <c r="LX123" s="54"/>
      <c r="LY123" s="54"/>
      <c r="LZ123" s="54"/>
      <c r="MA123" s="54"/>
      <c r="MB123" s="54"/>
      <c r="MC123" s="54"/>
      <c r="MD123" s="54"/>
      <c r="ME123" s="54"/>
      <c r="MF123" s="54"/>
      <c r="MG123" s="54"/>
      <c r="MH123" s="54"/>
      <c r="MI123" s="54"/>
      <c r="MJ123" s="54"/>
      <c r="MK123" s="54"/>
      <c r="ML123" s="54"/>
      <c r="MM123" s="54"/>
      <c r="MN123" s="55"/>
    </row>
    <row r="124" spans="1:352" ht="13.5" thickBot="1" x14ac:dyDescent="0.25">
      <c r="A124" s="57" t="s">
        <v>38</v>
      </c>
      <c r="B124" s="59">
        <f t="shared" ref="B124:BA124" si="765">B121/B123/B$26</f>
        <v>378.07268338130865</v>
      </c>
      <c r="C124" s="59">
        <f t="shared" si="765"/>
        <v>418.58047088644889</v>
      </c>
      <c r="D124" s="59">
        <f t="shared" si="765"/>
        <v>380.95873439948662</v>
      </c>
      <c r="E124" s="59">
        <f t="shared" si="765"/>
        <v>393.65735887946954</v>
      </c>
      <c r="F124" s="59">
        <f t="shared" si="765"/>
        <v>383.88918620255959</v>
      </c>
      <c r="G124" s="59">
        <f t="shared" si="765"/>
        <v>396.68549240931156</v>
      </c>
      <c r="H124" s="59">
        <f t="shared" si="765"/>
        <v>386.86507136692052</v>
      </c>
      <c r="I124" s="59">
        <f t="shared" si="765"/>
        <v>386.86507136692052</v>
      </c>
      <c r="J124" s="59">
        <f t="shared" si="765"/>
        <v>402.88370322820708</v>
      </c>
      <c r="K124" s="59">
        <f t="shared" si="765"/>
        <v>389.88745473697458</v>
      </c>
      <c r="L124" s="59">
        <f t="shared" si="765"/>
        <v>406.05601585205125</v>
      </c>
      <c r="M124" s="59">
        <f t="shared" si="765"/>
        <v>392.95743469553349</v>
      </c>
      <c r="N124" s="59">
        <f t="shared" si="765"/>
        <v>385.7904531065397</v>
      </c>
      <c r="O124" s="59">
        <f t="shared" si="765"/>
        <v>427.12514451081182</v>
      </c>
      <c r="P124" s="59">
        <f t="shared" si="765"/>
        <v>388.876776731392</v>
      </c>
      <c r="Q124" s="59">
        <f t="shared" si="765"/>
        <v>401.83933595577179</v>
      </c>
      <c r="R124" s="59">
        <f t="shared" si="765"/>
        <v>392.01287976954842</v>
      </c>
      <c r="S124" s="59">
        <f t="shared" si="765"/>
        <v>405.07997576186671</v>
      </c>
      <c r="T124" s="59">
        <f t="shared" si="765"/>
        <v>395.19997635304065</v>
      </c>
      <c r="U124" s="59">
        <f t="shared" si="765"/>
        <v>395.19997635304065</v>
      </c>
      <c r="V124" s="59">
        <f t="shared" si="765"/>
        <v>411.72063110222518</v>
      </c>
      <c r="W124" s="59">
        <f t="shared" si="765"/>
        <v>398.43932042150823</v>
      </c>
      <c r="X124" s="59">
        <f t="shared" si="765"/>
        <v>415.12328094604521</v>
      </c>
      <c r="Y124" s="59">
        <f t="shared" si="765"/>
        <v>401.73220736714052</v>
      </c>
      <c r="Z124" s="59">
        <f t="shared" si="765"/>
        <v>390.31524110437283</v>
      </c>
      <c r="AA124" s="59">
        <f t="shared" si="765"/>
        <v>417.23353359432963</v>
      </c>
      <c r="AB124" s="59">
        <f t="shared" si="765"/>
        <v>393.59520111365333</v>
      </c>
      <c r="AC124" s="59">
        <f t="shared" si="765"/>
        <v>406.71504115077511</v>
      </c>
      <c r="AD124" s="59">
        <f t="shared" si="765"/>
        <v>396.9307536654639</v>
      </c>
      <c r="AE124" s="59">
        <f t="shared" si="765"/>
        <v>410.16177878764603</v>
      </c>
      <c r="AF124" s="59">
        <f t="shared" si="765"/>
        <v>400.32332420961319</v>
      </c>
      <c r="AG124" s="59">
        <f t="shared" si="765"/>
        <v>400.32332420961319</v>
      </c>
      <c r="AH124" s="59">
        <f t="shared" si="765"/>
        <v>417.23353359432963</v>
      </c>
      <c r="AI124" s="59">
        <f t="shared" si="765"/>
        <v>403.77438734935123</v>
      </c>
      <c r="AJ124" s="59">
        <f t="shared" si="765"/>
        <v>420.8616512777586</v>
      </c>
      <c r="AK124" s="59">
        <f t="shared" si="765"/>
        <v>407.28546897847605</v>
      </c>
      <c r="AL124" s="59">
        <f t="shared" si="765"/>
        <v>393.23655931437986</v>
      </c>
      <c r="AM124" s="59">
        <f t="shared" si="765"/>
        <v>435.36904781234909</v>
      </c>
      <c r="AN124" s="59">
        <f t="shared" si="765"/>
        <v>396.71652886583456</v>
      </c>
      <c r="AO124" s="59">
        <f t="shared" si="765"/>
        <v>409.94041316136241</v>
      </c>
      <c r="AP124" s="59">
        <f t="shared" si="765"/>
        <v>400.25864073070807</v>
      </c>
      <c r="AQ124" s="59">
        <f t="shared" si="765"/>
        <v>413.60059542173167</v>
      </c>
      <c r="AR124" s="59">
        <f t="shared" si="765"/>
        <v>403.86457443098476</v>
      </c>
      <c r="AS124" s="59">
        <f t="shared" si="765"/>
        <v>403.86457443098476</v>
      </c>
      <c r="AT124" s="59">
        <f t="shared" si="765"/>
        <v>421.12060624758135</v>
      </c>
      <c r="AU124" s="59">
        <f t="shared" si="765"/>
        <v>407.5360705621755</v>
      </c>
      <c r="AV124" s="59">
        <f t="shared" si="765"/>
        <v>424.98409804801787</v>
      </c>
      <c r="AW124" s="59">
        <f t="shared" si="765"/>
        <v>411.27493359485601</v>
      </c>
      <c r="AX124" s="59">
        <f t="shared" si="765"/>
        <v>395.76849177493943</v>
      </c>
      <c r="AY124" s="59">
        <f t="shared" si="765"/>
        <v>438.17225875082579</v>
      </c>
      <c r="AZ124" s="59">
        <f t="shared" si="765"/>
        <v>399.46726272610715</v>
      </c>
      <c r="BA124" s="59">
        <f t="shared" si="765"/>
        <v>412.78283815031068</v>
      </c>
      <c r="BB124" s="59">
        <f t="shared" ref="BB124:DM124" si="766">BB121/BB123/BB$26</f>
        <v>403.23582180842885</v>
      </c>
      <c r="BC124" s="59">
        <f t="shared" si="766"/>
        <v>416.67701586870982</v>
      </c>
      <c r="BD124" s="59">
        <f t="shared" si="766"/>
        <v>407.07616296850915</v>
      </c>
      <c r="BE124" s="59">
        <f t="shared" si="766"/>
        <v>407.07616296850915</v>
      </c>
      <c r="BF124" s="59">
        <f t="shared" si="766"/>
        <v>424.69003540464655</v>
      </c>
      <c r="BG124" s="59">
        <f t="shared" si="766"/>
        <v>410.99035684320631</v>
      </c>
      <c r="BH124" s="59">
        <f t="shared" si="766"/>
        <v>428.81323963187612</v>
      </c>
      <c r="BI124" s="59">
        <f t="shared" si="766"/>
        <v>414.98055448246078</v>
      </c>
      <c r="BJ124" s="59">
        <f t="shared" si="766"/>
        <v>399.05399579082211</v>
      </c>
      <c r="BK124" s="59">
        <f t="shared" si="766"/>
        <v>441.80978105412447</v>
      </c>
      <c r="BL124" s="59">
        <f t="shared" si="766"/>
        <v>403.00502545211742</v>
      </c>
      <c r="BM124" s="59">
        <f t="shared" si="766"/>
        <v>416.43852630052135</v>
      </c>
      <c r="BN124" s="59">
        <f t="shared" si="766"/>
        <v>407.03507570663857</v>
      </c>
      <c r="BO124" s="59">
        <f t="shared" si="766"/>
        <v>420.6029115635265</v>
      </c>
      <c r="BP124" s="59">
        <f t="shared" si="766"/>
        <v>411.1465411178167</v>
      </c>
      <c r="BQ124" s="59">
        <f t="shared" si="766"/>
        <v>411.1465411178167</v>
      </c>
      <c r="BR124" s="59">
        <f t="shared" si="766"/>
        <v>429.18664445257804</v>
      </c>
      <c r="BS124" s="59">
        <f t="shared" si="766"/>
        <v>415.34191398636585</v>
      </c>
      <c r="BT124" s="59">
        <f t="shared" si="766"/>
        <v>433.6112490345634</v>
      </c>
      <c r="BU124" s="59">
        <f t="shared" si="766"/>
        <v>419.62378938828721</v>
      </c>
      <c r="BV124" s="59">
        <f t="shared" si="766"/>
        <v>402.56487785995847</v>
      </c>
      <c r="BW124" s="59">
        <f t="shared" si="766"/>
        <v>430.32797288478321</v>
      </c>
      <c r="BX124" s="59">
        <f t="shared" si="766"/>
        <v>406.80240289006332</v>
      </c>
      <c r="BY124" s="59">
        <f t="shared" si="766"/>
        <v>420.36248298639873</v>
      </c>
      <c r="BZ124" s="59">
        <f t="shared" si="766"/>
        <v>411.13008802719162</v>
      </c>
      <c r="CA124" s="59">
        <f t="shared" si="766"/>
        <v>424.83442429476469</v>
      </c>
      <c r="CB124" s="59">
        <f t="shared" si="766"/>
        <v>415.5508416618926</v>
      </c>
      <c r="CC124" s="59">
        <f t="shared" si="766"/>
        <v>415.5508416618926</v>
      </c>
      <c r="CD124" s="59">
        <f t="shared" si="766"/>
        <v>434.06995525769435</v>
      </c>
      <c r="CE124" s="59">
        <f t="shared" si="766"/>
        <v>420.06769863647838</v>
      </c>
      <c r="CF124" s="59">
        <f t="shared" si="766"/>
        <v>438.8399547660207</v>
      </c>
      <c r="CG124" s="59">
        <f t="shared" si="766"/>
        <v>424.68382719292322</v>
      </c>
      <c r="CH124" s="59">
        <f t="shared" si="766"/>
        <v>406.9793154845641</v>
      </c>
      <c r="CI124" s="59">
        <f t="shared" si="766"/>
        <v>450.58424214362452</v>
      </c>
      <c r="CJ124" s="59">
        <f t="shared" si="766"/>
        <v>411.55211678214351</v>
      </c>
      <c r="CK124" s="59">
        <f t="shared" si="766"/>
        <v>425.2705206748816</v>
      </c>
      <c r="CL124" s="59">
        <f t="shared" si="766"/>
        <v>416.22884538194052</v>
      </c>
      <c r="CM124" s="59">
        <f t="shared" si="766"/>
        <v>430.1031402280052</v>
      </c>
      <c r="CN124" s="59">
        <f t="shared" si="766"/>
        <v>421.01308498403182</v>
      </c>
      <c r="CO124" s="59">
        <f t="shared" si="766"/>
        <v>421.01308498403182</v>
      </c>
      <c r="CP124" s="59">
        <f t="shared" si="766"/>
        <v>440.10553883795887</v>
      </c>
      <c r="CQ124" s="59">
        <f t="shared" si="766"/>
        <v>425.90858597221825</v>
      </c>
      <c r="CR124" s="59">
        <f t="shared" si="766"/>
        <v>445.28325105958186</v>
      </c>
      <c r="CS124" s="59">
        <f t="shared" si="766"/>
        <v>430.91927521895019</v>
      </c>
      <c r="CT124" s="59">
        <f t="shared" si="766"/>
        <v>411.47467638510943</v>
      </c>
      <c r="CU124" s="59">
        <f t="shared" si="766"/>
        <v>455.56124885494262</v>
      </c>
      <c r="CV124" s="59">
        <f t="shared" si="766"/>
        <v>416.43220260661678</v>
      </c>
      <c r="CW124" s="59">
        <f t="shared" si="766"/>
        <v>430.31327602683734</v>
      </c>
      <c r="CX124" s="59">
        <f t="shared" si="766"/>
        <v>421.51064410181942</v>
      </c>
      <c r="CY124" s="59">
        <f t="shared" si="766"/>
        <v>435.56099890521341</v>
      </c>
      <c r="CZ124" s="59">
        <f t="shared" si="766"/>
        <v>426.71447921418758</v>
      </c>
      <c r="DA124" s="59">
        <f t="shared" si="766"/>
        <v>426.71447921418758</v>
      </c>
      <c r="DB124" s="59">
        <f t="shared" si="766"/>
        <v>446.45002387784371</v>
      </c>
      <c r="DC124" s="59">
        <f t="shared" si="766"/>
        <v>432.04841020436487</v>
      </c>
      <c r="DD124" s="59">
        <f t="shared" si="766"/>
        <v>452.10129000287975</v>
      </c>
      <c r="DE124" s="59">
        <f t="shared" si="766"/>
        <v>437.51737742214169</v>
      </c>
      <c r="DF124" s="59">
        <f t="shared" si="766"/>
        <v>416.11528664409695</v>
      </c>
      <c r="DG124" s="59">
        <f t="shared" si="766"/>
        <v>460.69906735596447</v>
      </c>
      <c r="DH124" s="59">
        <f t="shared" si="766"/>
        <v>421.5193812758385</v>
      </c>
      <c r="DI124" s="59">
        <f t="shared" si="766"/>
        <v>435.57002731836644</v>
      </c>
      <c r="DJ124" s="59">
        <f t="shared" si="766"/>
        <v>427.06568892420478</v>
      </c>
      <c r="DK124" s="59">
        <f t="shared" si="766"/>
        <v>441.30121188834494</v>
      </c>
      <c r="DL124" s="59">
        <f t="shared" si="766"/>
        <v>432.75989810986079</v>
      </c>
      <c r="DM124" s="59">
        <f t="shared" si="766"/>
        <v>432.75989810986079</v>
      </c>
      <c r="DN124" s="59">
        <f t="shared" ref="DN124:FY124" si="767">DN121/DN123/DN$26</f>
        <v>453.228271669111</v>
      </c>
      <c r="DO124" s="59">
        <f t="shared" si="767"/>
        <v>438.60800484107517</v>
      </c>
      <c r="DP124" s="59">
        <f t="shared" si="767"/>
        <v>459.43687813033171</v>
      </c>
      <c r="DQ124" s="59">
        <f t="shared" si="767"/>
        <v>444.61633367451452</v>
      </c>
      <c r="DR124" s="59">
        <f t="shared" si="767"/>
        <v>420.58283679643574</v>
      </c>
      <c r="DS124" s="59">
        <f t="shared" si="767"/>
        <v>449.5885496789486</v>
      </c>
      <c r="DT124" s="59">
        <f t="shared" si="767"/>
        <v>426.50653872314615</v>
      </c>
      <c r="DU124" s="59">
        <f t="shared" si="767"/>
        <v>440.72342334725101</v>
      </c>
      <c r="DV124" s="59">
        <f t="shared" si="767"/>
        <v>432.59948927633394</v>
      </c>
      <c r="DW124" s="59">
        <f t="shared" si="767"/>
        <v>447.01947225221176</v>
      </c>
      <c r="DX124" s="59">
        <f t="shared" si="767"/>
        <v>438.869047091933</v>
      </c>
      <c r="DY124" s="59">
        <f t="shared" si="767"/>
        <v>438.869047091933</v>
      </c>
      <c r="DZ124" s="59">
        <f t="shared" si="767"/>
        <v>460.16710378904151</v>
      </c>
      <c r="EA124" s="59">
        <f t="shared" si="767"/>
        <v>445.32300366681432</v>
      </c>
      <c r="EB124" s="59">
        <f t="shared" si="767"/>
        <v>467.03526951723615</v>
      </c>
      <c r="EC124" s="59">
        <f t="shared" si="767"/>
        <v>451.96961566184143</v>
      </c>
      <c r="ED124" s="59">
        <f t="shared" si="767"/>
        <v>425.62247187975066</v>
      </c>
      <c r="EE124" s="59">
        <f t="shared" si="767"/>
        <v>471.22487958115249</v>
      </c>
      <c r="EF124" s="59">
        <f t="shared" si="767"/>
        <v>432.17050990866989</v>
      </c>
      <c r="EG124" s="59">
        <f t="shared" si="767"/>
        <v>446.5761935722922</v>
      </c>
      <c r="EH124" s="59">
        <f t="shared" si="767"/>
        <v>438.92317412599289</v>
      </c>
      <c r="EI124" s="59">
        <f t="shared" si="767"/>
        <v>453.5539465968593</v>
      </c>
      <c r="EJ124" s="59">
        <f t="shared" si="767"/>
        <v>445.89020863592924</v>
      </c>
      <c r="EK124" s="59">
        <f t="shared" si="767"/>
        <v>445.89020863592924</v>
      </c>
      <c r="EL124" s="59">
        <f t="shared" si="767"/>
        <v>468.18471906772572</v>
      </c>
      <c r="EM124" s="59">
        <f t="shared" si="767"/>
        <v>453.08198619457329</v>
      </c>
      <c r="EN124" s="59">
        <f t="shared" si="767"/>
        <v>475.8598783967048</v>
      </c>
      <c r="EO124" s="59">
        <f t="shared" si="767"/>
        <v>460.50955973874659</v>
      </c>
      <c r="EP124" s="59">
        <f t="shared" si="767"/>
        <v>431.01461972160428</v>
      </c>
      <c r="EQ124" s="59">
        <f t="shared" si="767"/>
        <v>477.19475754891903</v>
      </c>
      <c r="ER124" s="59">
        <f t="shared" si="767"/>
        <v>438.31995225925863</v>
      </c>
      <c r="ES124" s="59">
        <f t="shared" si="767"/>
        <v>452.93061733456727</v>
      </c>
      <c r="ET124" s="59">
        <f t="shared" si="767"/>
        <v>445.87719281545276</v>
      </c>
      <c r="EU124" s="59">
        <f t="shared" si="767"/>
        <v>460.73976590930118</v>
      </c>
      <c r="EV124" s="59">
        <f t="shared" si="767"/>
        <v>453.69959970695191</v>
      </c>
      <c r="EW124" s="59">
        <f t="shared" si="767"/>
        <v>453.69959970695191</v>
      </c>
      <c r="EX124" s="59">
        <f t="shared" si="767"/>
        <v>477.19475754891909</v>
      </c>
      <c r="EY124" s="59">
        <f t="shared" si="767"/>
        <v>461.80137827314746</v>
      </c>
      <c r="EZ124" s="59">
        <f t="shared" si="767"/>
        <v>485.87102586799034</v>
      </c>
      <c r="FA124" s="59">
        <f t="shared" si="767"/>
        <v>470.19776696902289</v>
      </c>
      <c r="FB124" s="59">
        <f t="shared" si="767"/>
        <v>436.68101016916853</v>
      </c>
      <c r="FC124" s="59">
        <f t="shared" si="767"/>
        <v>483.46826125872229</v>
      </c>
      <c r="FD124" s="59">
        <f t="shared" si="767"/>
        <v>444.92027451198305</v>
      </c>
      <c r="FE124" s="59">
        <f t="shared" si="767"/>
        <v>459.75095032904915</v>
      </c>
      <c r="FF124" s="59">
        <f t="shared" si="767"/>
        <v>453.47643363721346</v>
      </c>
      <c r="FG124" s="59">
        <f t="shared" si="767"/>
        <v>468.59231475845388</v>
      </c>
      <c r="FH124" s="59">
        <f t="shared" si="767"/>
        <v>462.36812841441372</v>
      </c>
      <c r="FI124" s="59">
        <f t="shared" si="767"/>
        <v>462.36812841441372</v>
      </c>
      <c r="FJ124" s="59">
        <f t="shared" si="767"/>
        <v>487.33600734879207</v>
      </c>
      <c r="FK124" s="59">
        <f t="shared" si="767"/>
        <v>471.615490982702</v>
      </c>
      <c r="FL124" s="59">
        <f t="shared" si="767"/>
        <v>497.28164015182864</v>
      </c>
      <c r="FM124" s="59">
        <f t="shared" si="767"/>
        <v>481.24029692112452</v>
      </c>
      <c r="FN124" s="59">
        <f t="shared" si="767"/>
        <v>440.74978100017631</v>
      </c>
      <c r="FO124" s="59">
        <f t="shared" si="767"/>
        <v>471.14631762087811</v>
      </c>
      <c r="FP124" s="59">
        <f t="shared" si="767"/>
        <v>450.12743591507365</v>
      </c>
      <c r="FQ124" s="59">
        <f t="shared" si="767"/>
        <v>465.13168377890941</v>
      </c>
      <c r="FR124" s="59">
        <f t="shared" si="767"/>
        <v>459.91281495670569</v>
      </c>
      <c r="FS124" s="59">
        <f t="shared" si="767"/>
        <v>475.2432421219292</v>
      </c>
      <c r="FT124" s="59">
        <f t="shared" si="767"/>
        <v>470.13309973352136</v>
      </c>
      <c r="FU124" s="59">
        <f t="shared" si="767"/>
        <v>470.13309973352136</v>
      </c>
      <c r="FV124" s="59">
        <f t="shared" si="767"/>
        <v>496.84520767292605</v>
      </c>
      <c r="FW124" s="59">
        <f t="shared" si="767"/>
        <v>480.81794290928326</v>
      </c>
      <c r="FX124" s="59">
        <f t="shared" si="767"/>
        <v>508.39974738624989</v>
      </c>
      <c r="FY124" s="59">
        <f t="shared" si="767"/>
        <v>491.99975553508051</v>
      </c>
      <c r="FZ124" s="59">
        <f t="shared" ref="FZ124:IK124" si="768">FZ121/FZ123/FZ$26</f>
        <v>445.18996607469751</v>
      </c>
      <c r="GA124" s="59">
        <f t="shared" si="768"/>
        <v>492.88889101127228</v>
      </c>
      <c r="GB124" s="59">
        <f t="shared" si="768"/>
        <v>456.04825793017801</v>
      </c>
      <c r="GC124" s="59">
        <f t="shared" si="768"/>
        <v>471.2498665278506</v>
      </c>
      <c r="GD124" s="59">
        <f t="shared" si="768"/>
        <v>467.44946437843242</v>
      </c>
      <c r="GE124" s="59">
        <f t="shared" si="768"/>
        <v>483.03111319104681</v>
      </c>
      <c r="GF124" s="59">
        <f t="shared" si="768"/>
        <v>479.43534808044353</v>
      </c>
      <c r="GG124" s="59">
        <f t="shared" si="768"/>
        <v>479.43534808044353</v>
      </c>
      <c r="GH124" s="59">
        <f t="shared" si="768"/>
        <v>508.45380335899671</v>
      </c>
      <c r="GI124" s="59">
        <f t="shared" si="768"/>
        <v>492.05206776677102</v>
      </c>
      <c r="GJ124" s="59">
        <f t="shared" si="768"/>
        <v>522.19579804437501</v>
      </c>
      <c r="GK124" s="59">
        <f t="shared" si="768"/>
        <v>505.35077230100802</v>
      </c>
      <c r="GL124" s="59">
        <f t="shared" si="768"/>
        <v>450.76160149624906</v>
      </c>
      <c r="GM124" s="59">
        <f t="shared" si="768"/>
        <v>499.05748737084713</v>
      </c>
      <c r="GN124" s="59">
        <f t="shared" si="768"/>
        <v>463.64050439614186</v>
      </c>
      <c r="GO124" s="59">
        <f t="shared" si="768"/>
        <v>479.09518787601326</v>
      </c>
      <c r="GP124" s="59">
        <f t="shared" si="768"/>
        <v>477.2769898195578</v>
      </c>
      <c r="GQ124" s="59">
        <f t="shared" si="768"/>
        <v>493.18622281354305</v>
      </c>
      <c r="GR124" s="59">
        <f t="shared" si="768"/>
        <v>491.73992890499892</v>
      </c>
      <c r="GS124" s="59">
        <f t="shared" si="768"/>
        <v>491.73992890499892</v>
      </c>
      <c r="GT124" s="59">
        <f t="shared" si="768"/>
        <v>524.01036173938951</v>
      </c>
      <c r="GU124" s="59">
        <f t="shared" si="768"/>
        <v>507.10680168328014</v>
      </c>
      <c r="GV124" s="59">
        <f t="shared" si="768"/>
        <v>540.91392179549882</v>
      </c>
      <c r="GW124" s="59">
        <f t="shared" si="768"/>
        <v>523.46508560854727</v>
      </c>
      <c r="GX124" s="59">
        <f t="shared" si="768"/>
        <v>457.00071627213333</v>
      </c>
      <c r="GY124" s="59">
        <f t="shared" si="768"/>
        <v>505.96507872986189</v>
      </c>
      <c r="GZ124" s="59">
        <f t="shared" si="768"/>
        <v>472.75936166082761</v>
      </c>
      <c r="HA124" s="59">
        <f t="shared" si="768"/>
        <v>488.51800704952183</v>
      </c>
      <c r="HB124" s="59">
        <f t="shared" si="768"/>
        <v>489.64362457728572</v>
      </c>
      <c r="HC124" s="59">
        <f t="shared" si="768"/>
        <v>505.96507872986189</v>
      </c>
      <c r="HD124" s="59">
        <f t="shared" si="768"/>
        <v>507.77857363570371</v>
      </c>
      <c r="HE124" s="59">
        <f t="shared" si="768"/>
        <v>507.77857363570371</v>
      </c>
      <c r="HF124" s="59">
        <f t="shared" si="768"/>
        <v>544.88546940138974</v>
      </c>
      <c r="HG124" s="59">
        <f t="shared" si="768"/>
        <v>527.30851877553846</v>
      </c>
      <c r="HH124" s="59">
        <f t="shared" si="768"/>
        <v>566.68088817744524</v>
      </c>
      <c r="HI124" s="59">
        <f t="shared" si="768"/>
        <v>548.40085952655988</v>
      </c>
      <c r="HJ124" s="59">
        <f t="shared" si="768"/>
        <v>465.75149018079037</v>
      </c>
      <c r="HK124" s="59">
        <f t="shared" si="768"/>
        <v>497.87228260705177</v>
      </c>
      <c r="HL124" s="59">
        <f t="shared" si="768"/>
        <v>486.00155497125951</v>
      </c>
      <c r="HM124" s="59">
        <f t="shared" si="768"/>
        <v>502.20160680363483</v>
      </c>
      <c r="HN124" s="59">
        <f t="shared" si="768"/>
        <v>508.09253474268041</v>
      </c>
      <c r="HO124" s="59">
        <f t="shared" si="768"/>
        <v>525.02895256743648</v>
      </c>
      <c r="HP124" s="59">
        <f t="shared" si="768"/>
        <v>532.28741734947471</v>
      </c>
      <c r="HQ124" s="59">
        <f t="shared" si="768"/>
        <v>532.28741734947471</v>
      </c>
      <c r="HR124" s="59">
        <f t="shared" si="768"/>
        <v>577.53184782418009</v>
      </c>
      <c r="HS124" s="59">
        <f t="shared" si="768"/>
        <v>558.90178821694849</v>
      </c>
      <c r="HT124" s="59">
        <f t="shared" si="768"/>
        <v>607.92826086755804</v>
      </c>
      <c r="HU124" s="59">
        <f t="shared" si="768"/>
        <v>588.31767180731424</v>
      </c>
      <c r="HV124" s="59">
        <f t="shared" si="768"/>
        <v>472.18785075144655</v>
      </c>
      <c r="HW124" s="59">
        <f t="shared" si="768"/>
        <v>522.77940618910156</v>
      </c>
      <c r="HX124" s="59">
        <f t="shared" si="768"/>
        <v>499.96360667800224</v>
      </c>
      <c r="HY124" s="59">
        <f t="shared" si="768"/>
        <v>516.62906023393566</v>
      </c>
      <c r="HZ124" s="59">
        <f t="shared" si="768"/>
        <v>531.21133209537732</v>
      </c>
      <c r="IA124" s="59">
        <f t="shared" si="768"/>
        <v>548.91837649855665</v>
      </c>
      <c r="IB124" s="59">
        <f t="shared" si="768"/>
        <v>566.62542090173588</v>
      </c>
      <c r="IC124" s="59">
        <f t="shared" si="768"/>
        <v>566.62542090173588</v>
      </c>
      <c r="ID124" s="59">
        <f t="shared" si="768"/>
        <v>627.33528742692181</v>
      </c>
      <c r="IE124" s="59">
        <f t="shared" si="768"/>
        <v>607.09866525185976</v>
      </c>
      <c r="IF124" s="59">
        <f t="shared" si="768"/>
        <v>675.59184799822344</v>
      </c>
      <c r="IG124" s="59">
        <f t="shared" si="768"/>
        <v>653.79856257892595</v>
      </c>
      <c r="IH124" s="59">
        <f t="shared" si="768"/>
        <v>277.17180997323175</v>
      </c>
      <c r="II124" s="59">
        <f t="shared" si="768"/>
        <v>306.86878961322088</v>
      </c>
      <c r="IJ124" s="59">
        <f t="shared" si="768"/>
        <v>302.36924724352554</v>
      </c>
      <c r="IK124" s="59">
        <f t="shared" si="768"/>
        <v>312.44822215164305</v>
      </c>
      <c r="IL124" s="59">
        <f t="shared" ref="IL124:JE124" si="769">IL121/IL123/IL$26</f>
        <v>332.60617196787814</v>
      </c>
      <c r="IM124" s="59">
        <f t="shared" si="769"/>
        <v>343.69304436680738</v>
      </c>
      <c r="IN124" s="59">
        <f t="shared" si="769"/>
        <v>369.56241329764237</v>
      </c>
      <c r="IO124" s="59">
        <f t="shared" si="769"/>
        <v>369.56241329764237</v>
      </c>
      <c r="IP124" s="59">
        <f t="shared" si="769"/>
        <v>429.61630545850926</v>
      </c>
      <c r="IQ124" s="59">
        <f t="shared" si="769"/>
        <v>415.75771495984765</v>
      </c>
      <c r="IR124" s="59">
        <f t="shared" si="769"/>
        <v>490.99006338115339</v>
      </c>
      <c r="IS124" s="59">
        <f t="shared" si="769"/>
        <v>475.15167423982587</v>
      </c>
      <c r="IT124" s="242">
        <f t="shared" si="769"/>
        <v>197.96852618416153</v>
      </c>
      <c r="IU124" s="242">
        <f t="shared" si="769"/>
        <v>219.17943970389314</v>
      </c>
      <c r="IV124" s="242">
        <f t="shared" si="769"/>
        <v>237.56223142099387</v>
      </c>
      <c r="IW124" s="242">
        <f t="shared" si="769"/>
        <v>245.48097246836033</v>
      </c>
      <c r="IX124" s="242">
        <f t="shared" si="769"/>
        <v>296.9527892762423</v>
      </c>
      <c r="IY124" s="242">
        <f t="shared" si="769"/>
        <v>306.8512155854504</v>
      </c>
      <c r="IZ124" s="242">
        <f t="shared" si="769"/>
        <v>395.93705236832307</v>
      </c>
      <c r="JA124" s="242">
        <f t="shared" si="769"/>
        <v>395.93705236832307</v>
      </c>
      <c r="JB124" s="242">
        <f t="shared" si="769"/>
        <v>613.70243117090081</v>
      </c>
      <c r="JC124" s="242">
        <f t="shared" si="769"/>
        <v>593.9055785524846</v>
      </c>
      <c r="JD124" s="242">
        <f t="shared" si="769"/>
        <v>1227.4048623418016</v>
      </c>
      <c r="JE124" s="242">
        <f t="shared" si="769"/>
        <v>1187.8111571049692</v>
      </c>
      <c r="JF124" s="59"/>
      <c r="JG124" s="59"/>
      <c r="JH124" s="59"/>
      <c r="JI124" s="59"/>
      <c r="JJ124" s="59"/>
      <c r="JK124" s="59"/>
      <c r="JL124" s="59"/>
      <c r="JM124" s="59"/>
      <c r="JN124" s="59"/>
      <c r="JO124" s="59"/>
      <c r="JP124" s="59"/>
      <c r="JQ124" s="59"/>
      <c r="JR124" s="59"/>
      <c r="JS124" s="59"/>
      <c r="JT124" s="59"/>
      <c r="JU124" s="59"/>
      <c r="JV124" s="59"/>
      <c r="JW124" s="59"/>
      <c r="JX124" s="59"/>
      <c r="JY124" s="59"/>
      <c r="JZ124" s="59"/>
      <c r="KA124" s="59"/>
      <c r="KB124" s="59"/>
      <c r="KC124" s="59"/>
      <c r="KD124" s="59"/>
      <c r="KE124" s="59"/>
      <c r="KF124" s="59"/>
      <c r="KG124" s="59"/>
      <c r="KH124" s="59"/>
      <c r="KI124" s="59"/>
      <c r="KJ124" s="59"/>
      <c r="KK124" s="59"/>
      <c r="KL124" s="59"/>
      <c r="KM124" s="59"/>
      <c r="KN124" s="59"/>
      <c r="KO124" s="59"/>
      <c r="KP124" s="59"/>
      <c r="KQ124" s="59"/>
      <c r="KR124" s="59"/>
      <c r="KS124" s="59"/>
      <c r="KT124" s="59"/>
      <c r="KU124" s="59"/>
      <c r="KV124" s="59"/>
      <c r="KW124" s="59"/>
      <c r="KX124" s="59"/>
      <c r="KY124" s="59"/>
      <c r="KZ124" s="59"/>
      <c r="LA124" s="59"/>
      <c r="LB124" s="59"/>
      <c r="LC124" s="59"/>
      <c r="LD124" s="59"/>
      <c r="LE124" s="59"/>
      <c r="LF124" s="59"/>
      <c r="LG124" s="59"/>
      <c r="LH124" s="59"/>
      <c r="LI124" s="59"/>
      <c r="LJ124" s="59"/>
      <c r="LK124" s="59"/>
      <c r="LL124" s="59"/>
      <c r="LM124" s="59"/>
      <c r="LN124" s="59"/>
      <c r="LO124" s="59"/>
      <c r="LP124" s="59"/>
      <c r="LQ124" s="59"/>
      <c r="LR124" s="59"/>
      <c r="LS124" s="59"/>
      <c r="LT124" s="59"/>
      <c r="LU124" s="59"/>
      <c r="LV124" s="59"/>
      <c r="LW124" s="59"/>
      <c r="LX124" s="59"/>
      <c r="LY124" s="59"/>
      <c r="LZ124" s="59"/>
      <c r="MA124" s="59"/>
      <c r="MB124" s="59"/>
      <c r="MC124" s="59"/>
      <c r="MD124" s="59"/>
      <c r="ME124" s="59"/>
      <c r="MF124" s="59"/>
      <c r="MG124" s="59"/>
      <c r="MH124" s="59"/>
      <c r="MI124" s="59"/>
      <c r="MJ124" s="59"/>
      <c r="MK124" s="59"/>
      <c r="ML124" s="59"/>
      <c r="MM124" s="59"/>
      <c r="MN124" s="59"/>
    </row>
    <row r="125" spans="1:352" ht="13.5" thickBot="1" x14ac:dyDescent="0.25">
      <c r="A125" s="57" t="s">
        <v>39</v>
      </c>
      <c r="B125" s="59">
        <f t="shared" ref="B125:BA125" si="770">B122/B123/B$27</f>
        <v>23.468051682163814</v>
      </c>
      <c r="C125" s="59">
        <f t="shared" si="770"/>
        <v>24.235820674924859</v>
      </c>
      <c r="D125" s="59">
        <f t="shared" si="770"/>
        <v>21.566172518594936</v>
      </c>
      <c r="E125" s="59">
        <f t="shared" si="770"/>
        <v>13.984482861069162</v>
      </c>
      <c r="F125" s="59">
        <f t="shared" si="770"/>
        <v>17.402981120609329</v>
      </c>
      <c r="G125" s="59">
        <f t="shared" si="770"/>
        <v>2.9964790102725019</v>
      </c>
      <c r="H125" s="59">
        <f t="shared" si="770"/>
        <v>0</v>
      </c>
      <c r="I125" s="59">
        <f t="shared" si="770"/>
        <v>30.189734615920699</v>
      </c>
      <c r="J125" s="59">
        <f t="shared" si="770"/>
        <v>5.0312814568637041</v>
      </c>
      <c r="K125" s="59">
        <f t="shared" si="770"/>
        <v>22.020571085765276</v>
      </c>
      <c r="L125" s="59">
        <f t="shared" si="770"/>
        <v>19.361380189580135</v>
      </c>
      <c r="M125" s="59">
        <f t="shared" si="770"/>
        <v>24.15881155041734</v>
      </c>
      <c r="N125" s="59">
        <f t="shared" si="770"/>
        <v>17.055783780532291</v>
      </c>
      <c r="O125" s="59">
        <f t="shared" si="770"/>
        <v>18.674355201484754</v>
      </c>
      <c r="P125" s="59">
        <f t="shared" si="770"/>
        <v>17.213852049513076</v>
      </c>
      <c r="Q125" s="59">
        <f t="shared" si="770"/>
        <v>10.822942579613418</v>
      </c>
      <c r="R125" s="59">
        <f t="shared" si="770"/>
        <v>15.320909985293122</v>
      </c>
      <c r="S125" s="59">
        <f t="shared" si="770"/>
        <v>2.9452054976188604</v>
      </c>
      <c r="T125" s="59">
        <f t="shared" si="770"/>
        <v>0</v>
      </c>
      <c r="U125" s="59">
        <f t="shared" si="770"/>
        <v>31.241765803117538</v>
      </c>
      <c r="V125" s="59">
        <f t="shared" si="770"/>
        <v>4.3910826537760066</v>
      </c>
      <c r="W125" s="59">
        <f t="shared" si="770"/>
        <v>21.69463570308945</v>
      </c>
      <c r="X125" s="59">
        <f t="shared" si="770"/>
        <v>18.86564004033912</v>
      </c>
      <c r="Y125" s="59">
        <f t="shared" si="770"/>
        <v>23.781990700127356</v>
      </c>
      <c r="Z125" s="59">
        <f t="shared" si="770"/>
        <v>17.104604379746757</v>
      </c>
      <c r="AA125" s="59">
        <f t="shared" si="770"/>
        <v>18.560027138419009</v>
      </c>
      <c r="AB125" s="59">
        <f t="shared" si="770"/>
        <v>17.498660416362515</v>
      </c>
      <c r="AC125" s="59">
        <f t="shared" si="770"/>
        <v>10.648624553144517</v>
      </c>
      <c r="AD125" s="59">
        <f t="shared" si="770"/>
        <v>15.17315560086468</v>
      </c>
      <c r="AE125" s="59">
        <f t="shared" si="770"/>
        <v>2.7858434019322504</v>
      </c>
      <c r="AF125" s="59">
        <f t="shared" si="770"/>
        <v>0</v>
      </c>
      <c r="AG125" s="59">
        <f t="shared" si="770"/>
        <v>34.667537094302681</v>
      </c>
      <c r="AH125" s="59">
        <f t="shared" si="770"/>
        <v>4.0736700326544177</v>
      </c>
      <c r="AI125" s="59">
        <f t="shared" si="770"/>
        <v>21.764913659602676</v>
      </c>
      <c r="AJ125" s="59">
        <f t="shared" si="770"/>
        <v>18.54991313045549</v>
      </c>
      <c r="AK125" s="59">
        <f t="shared" si="770"/>
        <v>22.792450123830761</v>
      </c>
      <c r="AL125" s="59">
        <f t="shared" si="770"/>
        <v>16.694388341556014</v>
      </c>
      <c r="AM125" s="59">
        <f t="shared" si="770"/>
        <v>18.333133433708323</v>
      </c>
      <c r="AN125" s="59">
        <f t="shared" si="770"/>
        <v>16.978305314048335</v>
      </c>
      <c r="AO125" s="59">
        <f t="shared" si="770"/>
        <v>10.466281052067737</v>
      </c>
      <c r="AP125" s="59">
        <f t="shared" si="770"/>
        <v>15.245656385553632</v>
      </c>
      <c r="AQ125" s="59">
        <f t="shared" si="770"/>
        <v>2.6636238764774522</v>
      </c>
      <c r="AR125" s="59">
        <f t="shared" si="770"/>
        <v>0</v>
      </c>
      <c r="AS125" s="59">
        <f t="shared" si="770"/>
        <v>36.495820219088422</v>
      </c>
      <c r="AT125" s="59">
        <f t="shared" si="770"/>
        <v>3.7276886767463715</v>
      </c>
      <c r="AU125" s="59">
        <f t="shared" si="770"/>
        <v>21.67988861363466</v>
      </c>
      <c r="AV125" s="59">
        <f t="shared" si="770"/>
        <v>18.266547134226844</v>
      </c>
      <c r="AW125" s="59">
        <f t="shared" si="770"/>
        <v>22.83396765818717</v>
      </c>
      <c r="AX125" s="59">
        <f t="shared" si="770"/>
        <v>16.627421165374503</v>
      </c>
      <c r="AY125" s="59">
        <f t="shared" si="770"/>
        <v>18.368045601576053</v>
      </c>
      <c r="AZ125" s="59">
        <f t="shared" si="770"/>
        <v>16.937082679621135</v>
      </c>
      <c r="BA125" s="59">
        <f t="shared" si="770"/>
        <v>10.41789588467538</v>
      </c>
      <c r="BB125" s="59">
        <f t="shared" ref="BB125:DM125" si="771">BB122/BB123/BB$27</f>
        <v>15.294388128296006</v>
      </c>
      <c r="BC125" s="59">
        <f t="shared" si="771"/>
        <v>2.4923894609462338</v>
      </c>
      <c r="BD125" s="59">
        <f t="shared" si="771"/>
        <v>0</v>
      </c>
      <c r="BE125" s="59">
        <f t="shared" si="771"/>
        <v>42.959389982570293</v>
      </c>
      <c r="BF125" s="59">
        <f t="shared" si="771"/>
        <v>3.7154916665988837</v>
      </c>
      <c r="BG125" s="59">
        <f t="shared" si="771"/>
        <v>21.667330433961478</v>
      </c>
      <c r="BH125" s="59">
        <f t="shared" si="771"/>
        <v>18.141237240739141</v>
      </c>
      <c r="BI125" s="59">
        <f t="shared" si="771"/>
        <v>22.741463998846367</v>
      </c>
      <c r="BJ125" s="59">
        <f t="shared" si="771"/>
        <v>16.455803405093793</v>
      </c>
      <c r="BK125" s="59">
        <f t="shared" si="771"/>
        <v>18.311582554784717</v>
      </c>
      <c r="BL125" s="59">
        <f t="shared" si="771"/>
        <v>16.756999453673217</v>
      </c>
      <c r="BM125" s="59">
        <f t="shared" si="771"/>
        <v>10.22406520816304</v>
      </c>
      <c r="BN125" s="59">
        <f t="shared" si="771"/>
        <v>15.208659974905046</v>
      </c>
      <c r="BO125" s="59">
        <f t="shared" si="771"/>
        <v>2.2352608310304083</v>
      </c>
      <c r="BP125" s="59">
        <f t="shared" si="771"/>
        <v>0</v>
      </c>
      <c r="BQ125" s="59">
        <f t="shared" si="771"/>
        <v>45.617476582997334</v>
      </c>
      <c r="BR125" s="59">
        <f t="shared" si="771"/>
        <v>3.489908975094095</v>
      </c>
      <c r="BS125" s="59">
        <f t="shared" si="771"/>
        <v>21.51813985296652</v>
      </c>
      <c r="BT125" s="59">
        <f t="shared" si="771"/>
        <v>17.92922275681342</v>
      </c>
      <c r="BU125" s="59">
        <f t="shared" si="771"/>
        <v>22.568476275319206</v>
      </c>
      <c r="BV125" s="59">
        <f t="shared" si="771"/>
        <v>16.61304171149726</v>
      </c>
      <c r="BW125" s="59">
        <f t="shared" si="771"/>
        <v>18.286912205213856</v>
      </c>
      <c r="BX125" s="59">
        <f t="shared" si="771"/>
        <v>17.093712596245759</v>
      </c>
      <c r="BY125" s="59">
        <f t="shared" si="771"/>
        <v>10.086232702664688</v>
      </c>
      <c r="BZ125" s="59">
        <f t="shared" si="771"/>
        <v>15.195730932171973</v>
      </c>
      <c r="CA125" s="59">
        <f t="shared" si="771"/>
        <v>2.0544041830677928</v>
      </c>
      <c r="CB125" s="59">
        <f t="shared" si="771"/>
        <v>0</v>
      </c>
      <c r="CC125" s="59">
        <f t="shared" si="771"/>
        <v>48.760405899234492</v>
      </c>
      <c r="CD125" s="59">
        <f t="shared" si="771"/>
        <v>3.4502345406733075</v>
      </c>
      <c r="CE125" s="59">
        <f t="shared" si="771"/>
        <v>21.566471314035287</v>
      </c>
      <c r="CF125" s="59">
        <f t="shared" si="771"/>
        <v>17.730754814967394</v>
      </c>
      <c r="CG125" s="59">
        <f t="shared" si="771"/>
        <v>22.437916150277331</v>
      </c>
      <c r="CH125" s="59">
        <f t="shared" si="771"/>
        <v>16.249646341936028</v>
      </c>
      <c r="CI125" s="59">
        <f t="shared" si="771"/>
        <v>18.111577791430896</v>
      </c>
      <c r="CJ125" s="59">
        <f t="shared" si="771"/>
        <v>16.654198720261167</v>
      </c>
      <c r="CK125" s="59">
        <f t="shared" si="771"/>
        <v>10.069091237106866</v>
      </c>
      <c r="CL125" s="59">
        <f t="shared" si="771"/>
        <v>15.332870645362915</v>
      </c>
      <c r="CM125" s="59">
        <f t="shared" si="771"/>
        <v>2.0413784956827392</v>
      </c>
      <c r="CN125" s="59">
        <f t="shared" si="771"/>
        <v>0</v>
      </c>
      <c r="CO125" s="59">
        <f t="shared" si="771"/>
        <v>48.812482971100636</v>
      </c>
      <c r="CP125" s="59">
        <f t="shared" si="771"/>
        <v>2.8653016797227506</v>
      </c>
      <c r="CQ125" s="59">
        <f t="shared" si="771"/>
        <v>21.583677624352166</v>
      </c>
      <c r="CR125" s="59">
        <f t="shared" si="771"/>
        <v>17.40682120064151</v>
      </c>
      <c r="CS125" s="59">
        <f t="shared" si="771"/>
        <v>22.357558067808604</v>
      </c>
      <c r="CT125" s="59">
        <f t="shared" si="771"/>
        <v>16.104322285702331</v>
      </c>
      <c r="CU125" s="59">
        <f t="shared" si="771"/>
        <v>18.104884705666379</v>
      </c>
      <c r="CV125" s="59">
        <f t="shared" si="771"/>
        <v>16.571187199704529</v>
      </c>
      <c r="CW125" s="59">
        <f t="shared" si="771"/>
        <v>10.017723922082343</v>
      </c>
      <c r="CX125" s="59">
        <f t="shared" si="771"/>
        <v>15.343780100647251</v>
      </c>
      <c r="CY125" s="59">
        <f t="shared" si="771"/>
        <v>2.0681096670041996</v>
      </c>
      <c r="CZ125" s="59">
        <f t="shared" si="771"/>
        <v>0</v>
      </c>
      <c r="DA125" s="59">
        <f t="shared" si="771"/>
        <v>50.05079431942778</v>
      </c>
      <c r="DB125" s="59">
        <f t="shared" si="771"/>
        <v>2.7713579721067654</v>
      </c>
      <c r="DC125" s="59">
        <f t="shared" si="771"/>
        <v>21.388469388395571</v>
      </c>
      <c r="DD125" s="59">
        <f t="shared" si="771"/>
        <v>17.268071892324581</v>
      </c>
      <c r="DE125" s="59">
        <f t="shared" si="771"/>
        <v>22.069894429919124</v>
      </c>
      <c r="DF125" s="59">
        <f t="shared" si="771"/>
        <v>16.032117620958385</v>
      </c>
      <c r="DG125" s="59">
        <f t="shared" si="771"/>
        <v>18.03407977846577</v>
      </c>
      <c r="DH125" s="59">
        <f t="shared" si="771"/>
        <v>16.546258762845543</v>
      </c>
      <c r="DI125" s="59">
        <f t="shared" si="771"/>
        <v>10.005105924299956</v>
      </c>
      <c r="DJ125" s="59">
        <f t="shared" si="771"/>
        <v>15.393035951794571</v>
      </c>
      <c r="DK125" s="59">
        <f t="shared" si="771"/>
        <v>2.0828540194284098</v>
      </c>
      <c r="DL125" s="59">
        <f t="shared" si="771"/>
        <v>0</v>
      </c>
      <c r="DM125" s="59">
        <f t="shared" si="771"/>
        <v>50.049937890735144</v>
      </c>
      <c r="DN125" s="59">
        <f t="shared" ref="DN125:FY125" si="772">DN122/DN123/DN$27</f>
        <v>2.5291385101324968</v>
      </c>
      <c r="DO125" s="59">
        <f t="shared" si="772"/>
        <v>21.177209330040522</v>
      </c>
      <c r="DP125" s="59">
        <f t="shared" si="772"/>
        <v>16.996044249537405</v>
      </c>
      <c r="DQ125" s="59">
        <f t="shared" si="772"/>
        <v>21.700914910740575</v>
      </c>
      <c r="DR125" s="59">
        <f t="shared" si="772"/>
        <v>16.14131619976461</v>
      </c>
      <c r="DS125" s="59">
        <f t="shared" si="772"/>
        <v>18.07680015879027</v>
      </c>
      <c r="DT125" s="59">
        <f t="shared" si="772"/>
        <v>16.957729079318035</v>
      </c>
      <c r="DU125" s="59">
        <f t="shared" si="772"/>
        <v>9.9516359237223693</v>
      </c>
      <c r="DV125" s="59">
        <f t="shared" si="772"/>
        <v>15.569211966906369</v>
      </c>
      <c r="DW125" s="59">
        <f t="shared" si="772"/>
        <v>2.0532422171307916</v>
      </c>
      <c r="DX125" s="59">
        <f t="shared" si="772"/>
        <v>0</v>
      </c>
      <c r="DY125" s="59">
        <f t="shared" si="772"/>
        <v>50.404618371864835</v>
      </c>
      <c r="DZ125" s="59">
        <f t="shared" si="772"/>
        <v>2.2343473396575573</v>
      </c>
      <c r="EA125" s="59">
        <f t="shared" si="772"/>
        <v>21.199914722161768</v>
      </c>
      <c r="EB125" s="59">
        <f t="shared" si="772"/>
        <v>16.539801579868733</v>
      </c>
      <c r="EC125" s="59">
        <f t="shared" si="772"/>
        <v>21.405618048973494</v>
      </c>
      <c r="ED125" s="59">
        <f t="shared" si="772"/>
        <v>15.601215704425767</v>
      </c>
      <c r="EE125" s="59">
        <f t="shared" si="772"/>
        <v>17.766703140190003</v>
      </c>
      <c r="EF125" s="59">
        <f t="shared" si="772"/>
        <v>16.371197794547669</v>
      </c>
      <c r="EG125" s="59">
        <f t="shared" si="772"/>
        <v>9.7760890457348424</v>
      </c>
      <c r="EH125" s="59">
        <f t="shared" si="772"/>
        <v>15.508569606028646</v>
      </c>
      <c r="EI125" s="59">
        <f t="shared" si="772"/>
        <v>2.0007245785910883</v>
      </c>
      <c r="EJ125" s="59">
        <f t="shared" si="772"/>
        <v>0</v>
      </c>
      <c r="EK125" s="59">
        <f t="shared" si="772"/>
        <v>50.342719718855108</v>
      </c>
      <c r="EL125" s="59">
        <f t="shared" si="772"/>
        <v>1.5881666648373509</v>
      </c>
      <c r="EM125" s="59">
        <f t="shared" si="772"/>
        <v>20.964044555827666</v>
      </c>
      <c r="EN125" s="59">
        <f t="shared" si="772"/>
        <v>16.036096913341204</v>
      </c>
      <c r="EO125" s="59">
        <f t="shared" si="772"/>
        <v>21.166119662509356</v>
      </c>
      <c r="EP125" s="59">
        <f t="shared" si="772"/>
        <v>15.421079748830161</v>
      </c>
      <c r="EQ125" s="59">
        <f t="shared" si="772"/>
        <v>17.620767024473693</v>
      </c>
      <c r="ER125" s="59">
        <f t="shared" si="772"/>
        <v>16.235130747506975</v>
      </c>
      <c r="ES125" s="59">
        <f t="shared" si="772"/>
        <v>9.6848348589356075</v>
      </c>
      <c r="ET125" s="59">
        <f t="shared" si="772"/>
        <v>15.541877692139094</v>
      </c>
      <c r="EU125" s="59">
        <f t="shared" si="772"/>
        <v>2.133469762008966</v>
      </c>
      <c r="EV125" s="59">
        <f t="shared" si="772"/>
        <v>0</v>
      </c>
      <c r="EW125" s="59">
        <f t="shared" si="772"/>
        <v>50.529141506608511</v>
      </c>
      <c r="EX125" s="59">
        <f t="shared" si="772"/>
        <v>1.0313437757260475</v>
      </c>
      <c r="EY125" s="59">
        <f t="shared" si="772"/>
        <v>20.881367824918893</v>
      </c>
      <c r="EZ125" s="59">
        <f t="shared" si="772"/>
        <v>15.535632856143204</v>
      </c>
      <c r="FA125" s="59">
        <f t="shared" si="772"/>
        <v>20.848159881527266</v>
      </c>
      <c r="FB125" s="59">
        <f t="shared" si="772"/>
        <v>15.086999622582026</v>
      </c>
      <c r="FC125" s="59">
        <f t="shared" si="772"/>
        <v>17.519183761225175</v>
      </c>
      <c r="FD125" s="59">
        <f t="shared" si="772"/>
        <v>16.067964188485973</v>
      </c>
      <c r="FE125" s="59">
        <f t="shared" si="772"/>
        <v>9.6561862131350189</v>
      </c>
      <c r="FF125" s="59">
        <f t="shared" si="772"/>
        <v>15.631816207549283</v>
      </c>
      <c r="FG125" s="59">
        <f t="shared" si="772"/>
        <v>2.271622836516868</v>
      </c>
      <c r="FH125" s="59">
        <f t="shared" si="772"/>
        <v>0</v>
      </c>
      <c r="FI125" s="59">
        <f t="shared" si="772"/>
        <v>50.845159039099542</v>
      </c>
      <c r="FJ125" s="59">
        <f t="shared" si="772"/>
        <v>5.3071486393891192E-2</v>
      </c>
      <c r="FK125" s="59">
        <f t="shared" si="772"/>
        <v>20.67954616585202</v>
      </c>
      <c r="FL125" s="59">
        <f t="shared" si="772"/>
        <v>14.859685321938011</v>
      </c>
      <c r="FM125" s="59">
        <f t="shared" si="772"/>
        <v>20.358428108045977</v>
      </c>
      <c r="FN125" s="59">
        <f t="shared" si="772"/>
        <v>15.192853675499586</v>
      </c>
      <c r="FO125" s="59">
        <f t="shared" si="772"/>
        <v>17.596851364931783</v>
      </c>
      <c r="FP125" s="59">
        <f t="shared" si="772"/>
        <v>16.577562646828007</v>
      </c>
      <c r="FQ125" s="59">
        <f t="shared" si="772"/>
        <v>9.6858217807089773</v>
      </c>
      <c r="FR125" s="59">
        <f t="shared" si="772"/>
        <v>16.08866575439502</v>
      </c>
      <c r="FS125" s="59">
        <f t="shared" si="772"/>
        <v>3.0909474974335427</v>
      </c>
      <c r="FT125" s="59">
        <f t="shared" si="772"/>
        <v>3.2618503512489512</v>
      </c>
      <c r="FU125" s="59">
        <f t="shared" si="772"/>
        <v>56.051337534285082</v>
      </c>
      <c r="FV125" s="59">
        <f t="shared" si="772"/>
        <v>0</v>
      </c>
      <c r="FW125" s="59">
        <f t="shared" si="772"/>
        <v>20.527873258217674</v>
      </c>
      <c r="FX125" s="59">
        <f t="shared" si="772"/>
        <v>14.20815755792024</v>
      </c>
      <c r="FY125" s="59">
        <f t="shared" si="772"/>
        <v>19.741070125130769</v>
      </c>
      <c r="FZ125" s="59">
        <f t="shared" ref="FZ125:IK125" si="773">FZ122/FZ123/FZ$27</f>
        <v>14.641843958928662</v>
      </c>
      <c r="GA125" s="59">
        <f t="shared" si="773"/>
        <v>17.310339310685489</v>
      </c>
      <c r="GB125" s="59">
        <f t="shared" si="773"/>
        <v>16.093169927606326</v>
      </c>
      <c r="GC125" s="59">
        <f t="shared" si="773"/>
        <v>9.7396221288494687</v>
      </c>
      <c r="GD125" s="59">
        <f t="shared" si="773"/>
        <v>16.574124555654226</v>
      </c>
      <c r="GE125" s="59">
        <f t="shared" si="773"/>
        <v>4.0071280924297339</v>
      </c>
      <c r="GF125" s="59">
        <f t="shared" si="773"/>
        <v>7.7503042925762093</v>
      </c>
      <c r="GG125" s="59">
        <f t="shared" si="773"/>
        <v>65.324464222609762</v>
      </c>
      <c r="GH125" s="59">
        <f t="shared" si="773"/>
        <v>0</v>
      </c>
      <c r="GI125" s="59">
        <f t="shared" si="773"/>
        <v>20.252678526848022</v>
      </c>
      <c r="GJ125" s="59">
        <f t="shared" si="773"/>
        <v>13.272360016353586</v>
      </c>
      <c r="GK125" s="59">
        <f t="shared" si="773"/>
        <v>18.855653864776471</v>
      </c>
      <c r="GL125" s="59">
        <f t="shared" si="773"/>
        <v>14.233791434373401</v>
      </c>
      <c r="GM125" s="59">
        <f t="shared" si="773"/>
        <v>17.090173750033852</v>
      </c>
      <c r="GN125" s="59">
        <f t="shared" si="773"/>
        <v>16.067368268987885</v>
      </c>
      <c r="GO125" s="59">
        <f t="shared" si="773"/>
        <v>9.7750901833980972</v>
      </c>
      <c r="GP125" s="59">
        <f t="shared" si="773"/>
        <v>17.293694251566265</v>
      </c>
      <c r="GQ125" s="59">
        <f t="shared" si="773"/>
        <v>5.3571311899804588</v>
      </c>
      <c r="GR125" s="59">
        <f t="shared" si="773"/>
        <v>13.899073917735704</v>
      </c>
      <c r="GS125" s="59">
        <f t="shared" si="773"/>
        <v>76.082150180631132</v>
      </c>
      <c r="GT125" s="59">
        <f t="shared" si="773"/>
        <v>0</v>
      </c>
      <c r="GU125" s="59">
        <f t="shared" si="773"/>
        <v>19.902546927100701</v>
      </c>
      <c r="GV125" s="59">
        <f t="shared" si="773"/>
        <v>11.926023349376807</v>
      </c>
      <c r="GW125" s="59">
        <f t="shared" si="773"/>
        <v>17.791248208027714</v>
      </c>
      <c r="GX125" s="59">
        <f t="shared" si="773"/>
        <v>13.788071946008449</v>
      </c>
      <c r="GY125" s="59">
        <f t="shared" si="773"/>
        <v>16.889141022083123</v>
      </c>
      <c r="GZ125" s="59">
        <f t="shared" si="773"/>
        <v>16.183995965407266</v>
      </c>
      <c r="HA125" s="59">
        <f t="shared" si="773"/>
        <v>10.05128294658916</v>
      </c>
      <c r="HB125" s="59">
        <f t="shared" si="773"/>
        <v>18.400168971149022</v>
      </c>
      <c r="HC125" s="59">
        <f t="shared" si="773"/>
        <v>7.7757984786145036</v>
      </c>
      <c r="HD125" s="59">
        <f t="shared" si="773"/>
        <v>25.274739495512964</v>
      </c>
      <c r="HE125" s="59">
        <f t="shared" si="773"/>
        <v>89.474804520267526</v>
      </c>
      <c r="HF125" s="59">
        <f t="shared" si="773"/>
        <v>0</v>
      </c>
      <c r="HG125" s="59">
        <f t="shared" si="773"/>
        <v>19.429323024902331</v>
      </c>
      <c r="HH125" s="59">
        <f t="shared" si="773"/>
        <v>9.9540171690605508</v>
      </c>
      <c r="HI125" s="59">
        <f t="shared" si="773"/>
        <v>16.067648720118417</v>
      </c>
      <c r="HJ125" s="59">
        <f t="shared" si="773"/>
        <v>13.209140594084742</v>
      </c>
      <c r="HK125" s="59">
        <f t="shared" si="773"/>
        <v>16.725516568842817</v>
      </c>
      <c r="HL125" s="59">
        <f t="shared" si="773"/>
        <v>16.758273220640522</v>
      </c>
      <c r="HM125" s="59">
        <f t="shared" si="773"/>
        <v>10.35666294150319</v>
      </c>
      <c r="HN125" s="59">
        <f t="shared" si="773"/>
        <v>19.998754670301832</v>
      </c>
      <c r="HO125" s="59">
        <f t="shared" si="773"/>
        <v>11.434898989957585</v>
      </c>
      <c r="HP125" s="59">
        <f t="shared" si="773"/>
        <v>41.532455351124803</v>
      </c>
      <c r="HQ125" s="59">
        <f t="shared" si="773"/>
        <v>110.93424631006374</v>
      </c>
      <c r="HR125" s="59">
        <f t="shared" si="773"/>
        <v>0</v>
      </c>
      <c r="HS125" s="59">
        <f t="shared" si="773"/>
        <v>18.536267996220296</v>
      </c>
      <c r="HT125" s="59">
        <f t="shared" si="773"/>
        <v>6.5055056323660345</v>
      </c>
      <c r="HU125" s="59">
        <f t="shared" si="773"/>
        <v>13.089446508541016</v>
      </c>
      <c r="HV125" s="59">
        <f t="shared" si="773"/>
        <v>11.867040300391755</v>
      </c>
      <c r="HW125" s="59">
        <f t="shared" si="773"/>
        <v>16.248230669671813</v>
      </c>
      <c r="HX125" s="59">
        <f t="shared" si="773"/>
        <v>16.746050029456882</v>
      </c>
      <c r="HY125" s="59">
        <f t="shared" si="773"/>
        <v>11.464576217826496</v>
      </c>
      <c r="HZ125" s="59">
        <f t="shared" si="773"/>
        <v>24.169824302902384</v>
      </c>
      <c r="IA125" s="59">
        <f t="shared" si="773"/>
        <v>20.953443243989241</v>
      </c>
      <c r="IB125" s="59">
        <f t="shared" si="773"/>
        <v>84.255734876695499</v>
      </c>
      <c r="IC125" s="59">
        <f t="shared" si="773"/>
        <v>182.60112411562619</v>
      </c>
      <c r="ID125" s="59">
        <f t="shared" si="773"/>
        <v>3.6552448118108796</v>
      </c>
      <c r="IE125" s="59">
        <f t="shared" si="773"/>
        <v>17.573378295461577</v>
      </c>
      <c r="IF125" s="59">
        <f t="shared" si="773"/>
        <v>0</v>
      </c>
      <c r="IG125" s="59">
        <f t="shared" si="773"/>
        <v>7.0898719385968629</v>
      </c>
      <c r="IH125" s="59">
        <f t="shared" si="773"/>
        <v>19.022099778242392</v>
      </c>
      <c r="II125" s="59">
        <f t="shared" si="773"/>
        <v>27.262026106009671</v>
      </c>
      <c r="IJ125" s="59">
        <f t="shared" si="773"/>
        <v>31.119379420084851</v>
      </c>
      <c r="IK125" s="59">
        <f t="shared" si="773"/>
        <v>32.060922789218345</v>
      </c>
      <c r="IL125" s="59">
        <f t="shared" ref="IL125:JE125" si="774">IL122/IL123/IL$27</f>
        <v>69.716651333147411</v>
      </c>
      <c r="IM125" s="59">
        <f t="shared" si="774"/>
        <v>147.07470475726922</v>
      </c>
      <c r="IN125" s="59">
        <f t="shared" si="774"/>
        <v>758.73290533414934</v>
      </c>
      <c r="IO125" s="59">
        <f t="shared" si="774"/>
        <v>1185.9834796341124</v>
      </c>
      <c r="IP125" s="59">
        <f t="shared" si="774"/>
        <v>134.66465852930074</v>
      </c>
      <c r="IQ125" s="59">
        <f t="shared" si="774"/>
        <v>43.587293309338627</v>
      </c>
      <c r="IR125" s="59">
        <f t="shared" si="774"/>
        <v>0</v>
      </c>
      <c r="IS125" s="59">
        <f t="shared" si="774"/>
        <v>3.5095635484101977</v>
      </c>
      <c r="IT125" s="242">
        <f t="shared" si="774"/>
        <v>11.52946628804013</v>
      </c>
      <c r="IU125" s="242">
        <f t="shared" si="774"/>
        <v>26.25682560683229</v>
      </c>
      <c r="IV125" s="242">
        <f t="shared" si="774"/>
        <v>37.959285721418418</v>
      </c>
      <c r="IW125" s="242">
        <f t="shared" si="774"/>
        <v>47.049276625616542</v>
      </c>
      <c r="IX125" s="242">
        <f t="shared" si="774"/>
        <v>132.63712328324988</v>
      </c>
      <c r="IY125" s="242">
        <f t="shared" si="774"/>
        <v>309.19528809579617</v>
      </c>
      <c r="IZ125" s="242">
        <f t="shared" si="774"/>
        <v>1943.8702781604632</v>
      </c>
      <c r="JA125" s="242">
        <f t="shared" si="774"/>
        <v>2824.0865663557606</v>
      </c>
      <c r="JB125" s="242">
        <f t="shared" si="774"/>
        <v>396.1593418343279</v>
      </c>
      <c r="JC125" s="242">
        <f t="shared" si="774"/>
        <v>0</v>
      </c>
      <c r="JD125" s="242">
        <f t="shared" si="774"/>
        <v>3.749270392374689E-7</v>
      </c>
      <c r="JE125" s="242">
        <f t="shared" si="774"/>
        <v>2.3680646440526707E-7</v>
      </c>
      <c r="JF125" s="59"/>
      <c r="JG125" s="59"/>
      <c r="JH125" s="59"/>
      <c r="JI125" s="59"/>
      <c r="JJ125" s="59"/>
      <c r="JK125" s="59"/>
      <c r="JL125" s="59"/>
      <c r="JM125" s="59"/>
      <c r="JN125" s="59"/>
      <c r="JO125" s="59"/>
      <c r="JP125" s="59"/>
      <c r="JQ125" s="59"/>
      <c r="JR125" s="59"/>
      <c r="JS125" s="59"/>
      <c r="JT125" s="59"/>
      <c r="JU125" s="59"/>
      <c r="JV125" s="59"/>
      <c r="JW125" s="59"/>
      <c r="JX125" s="59"/>
      <c r="JY125" s="59"/>
      <c r="JZ125" s="59"/>
      <c r="KA125" s="59"/>
      <c r="KB125" s="59"/>
      <c r="KC125" s="59"/>
      <c r="KD125" s="59"/>
      <c r="KE125" s="59"/>
      <c r="KF125" s="59"/>
      <c r="KG125" s="59"/>
      <c r="KH125" s="59"/>
      <c r="KI125" s="59"/>
      <c r="KJ125" s="59"/>
      <c r="KK125" s="59"/>
      <c r="KL125" s="59"/>
      <c r="KM125" s="59"/>
      <c r="KN125" s="59"/>
      <c r="KO125" s="59"/>
      <c r="KP125" s="59"/>
      <c r="KQ125" s="59"/>
      <c r="KR125" s="59"/>
      <c r="KS125" s="59"/>
      <c r="KT125" s="59"/>
      <c r="KU125" s="59"/>
      <c r="KV125" s="59"/>
      <c r="KW125" s="59"/>
      <c r="KX125" s="59"/>
      <c r="KY125" s="59"/>
      <c r="KZ125" s="59"/>
      <c r="LA125" s="59"/>
      <c r="LB125" s="59"/>
      <c r="LC125" s="59"/>
      <c r="LD125" s="59"/>
      <c r="LE125" s="59"/>
      <c r="LF125" s="59"/>
      <c r="LG125" s="59"/>
      <c r="LH125" s="59"/>
      <c r="LI125" s="59"/>
      <c r="LJ125" s="59"/>
      <c r="LK125" s="59"/>
      <c r="LL125" s="59"/>
      <c r="LM125" s="59"/>
      <c r="LN125" s="59"/>
      <c r="LO125" s="59"/>
      <c r="LP125" s="59"/>
      <c r="LQ125" s="59"/>
      <c r="LR125" s="59"/>
      <c r="LS125" s="59"/>
      <c r="LT125" s="59"/>
      <c r="LU125" s="59"/>
      <c r="LV125" s="59"/>
      <c r="LW125" s="59"/>
      <c r="LX125" s="59"/>
      <c r="LY125" s="59"/>
      <c r="LZ125" s="59"/>
      <c r="MA125" s="59"/>
      <c r="MB125" s="59"/>
      <c r="MC125" s="59"/>
      <c r="MD125" s="59"/>
      <c r="ME125" s="59"/>
      <c r="MF125" s="59"/>
      <c r="MG125" s="59"/>
      <c r="MH125" s="59"/>
      <c r="MI125" s="59"/>
      <c r="MJ125" s="59"/>
      <c r="MK125" s="59"/>
      <c r="ML125" s="59"/>
      <c r="MM125" s="59"/>
      <c r="MN125" s="59"/>
    </row>
    <row r="126" spans="1:352" x14ac:dyDescent="0.2">
      <c r="A126" s="60"/>
    </row>
    <row r="127" spans="1:352" x14ac:dyDescent="0.2">
      <c r="A127" s="60" t="s">
        <v>40</v>
      </c>
      <c r="B127" s="61">
        <f t="shared" ref="B127:BA127" si="775">B123*B124*B$26</f>
        <v>1547073.4203963149</v>
      </c>
      <c r="C127" s="61">
        <f t="shared" si="775"/>
        <v>1547073.4203963152</v>
      </c>
      <c r="D127" s="61">
        <f t="shared" si="775"/>
        <v>1547073.4203963152</v>
      </c>
      <c r="E127" s="61">
        <f t="shared" si="775"/>
        <v>1547073.4203963152</v>
      </c>
      <c r="F127" s="61">
        <f t="shared" si="775"/>
        <v>1547073.4203963152</v>
      </c>
      <c r="G127" s="61">
        <f t="shared" si="775"/>
        <v>1547073.4203963152</v>
      </c>
      <c r="H127" s="61">
        <f t="shared" si="775"/>
        <v>1547073.4203963152</v>
      </c>
      <c r="I127" s="61">
        <f t="shared" si="775"/>
        <v>1547073.4203963152</v>
      </c>
      <c r="J127" s="61">
        <f t="shared" si="775"/>
        <v>1547073.4203963152</v>
      </c>
      <c r="K127" s="61">
        <f t="shared" si="775"/>
        <v>1547073.4203963152</v>
      </c>
      <c r="L127" s="61">
        <f t="shared" si="775"/>
        <v>1547073.4203963152</v>
      </c>
      <c r="M127" s="61">
        <f t="shared" si="775"/>
        <v>1547073.4203963154</v>
      </c>
      <c r="N127" s="61">
        <f t="shared" si="775"/>
        <v>1506897.509834144</v>
      </c>
      <c r="O127" s="61">
        <f t="shared" si="775"/>
        <v>1506897.5098341443</v>
      </c>
      <c r="P127" s="61">
        <f t="shared" si="775"/>
        <v>1506897.509834144</v>
      </c>
      <c r="Q127" s="61">
        <f t="shared" si="775"/>
        <v>1506897.5098341443</v>
      </c>
      <c r="R127" s="61">
        <f t="shared" si="775"/>
        <v>1506897.509834144</v>
      </c>
      <c r="S127" s="61">
        <f t="shared" si="775"/>
        <v>1506897.5098341443</v>
      </c>
      <c r="T127" s="61">
        <f t="shared" si="775"/>
        <v>1506897.509834144</v>
      </c>
      <c r="U127" s="61">
        <f t="shared" si="775"/>
        <v>1506897.509834144</v>
      </c>
      <c r="V127" s="61">
        <f t="shared" si="775"/>
        <v>1506897.5098341443</v>
      </c>
      <c r="W127" s="61">
        <f t="shared" si="775"/>
        <v>1506897.509834144</v>
      </c>
      <c r="X127" s="61">
        <f t="shared" si="775"/>
        <v>1506897.5098341443</v>
      </c>
      <c r="Y127" s="61">
        <f t="shared" si="775"/>
        <v>1506897.509834144</v>
      </c>
      <c r="Z127" s="61">
        <f t="shared" si="775"/>
        <v>1451972.696908267</v>
      </c>
      <c r="AA127" s="61">
        <f t="shared" si="775"/>
        <v>1451972.696908267</v>
      </c>
      <c r="AB127" s="61">
        <f t="shared" si="775"/>
        <v>1451972.6969082672</v>
      </c>
      <c r="AC127" s="61">
        <f t="shared" si="775"/>
        <v>1451972.696908267</v>
      </c>
      <c r="AD127" s="61">
        <f t="shared" si="775"/>
        <v>1451972.696908267</v>
      </c>
      <c r="AE127" s="61">
        <f t="shared" si="775"/>
        <v>1451972.696908267</v>
      </c>
      <c r="AF127" s="61">
        <f t="shared" si="775"/>
        <v>1451972.6969082672</v>
      </c>
      <c r="AG127" s="61">
        <f t="shared" si="775"/>
        <v>1451972.6969082672</v>
      </c>
      <c r="AH127" s="61">
        <f t="shared" si="775"/>
        <v>1451972.696908267</v>
      </c>
      <c r="AI127" s="61">
        <f t="shared" si="775"/>
        <v>1451972.6969082672</v>
      </c>
      <c r="AJ127" s="61">
        <f t="shared" si="775"/>
        <v>1451972.6969082672</v>
      </c>
      <c r="AK127" s="61">
        <f t="shared" si="775"/>
        <v>1451972.6969082672</v>
      </c>
      <c r="AL127" s="61">
        <f t="shared" si="775"/>
        <v>1389698.0006170184</v>
      </c>
      <c r="AM127" s="61">
        <f t="shared" si="775"/>
        <v>1389698.0006170184</v>
      </c>
      <c r="AN127" s="61">
        <f t="shared" si="775"/>
        <v>1389698.0006170184</v>
      </c>
      <c r="AO127" s="61">
        <f t="shared" si="775"/>
        <v>1389698.0006170187</v>
      </c>
      <c r="AP127" s="61">
        <f t="shared" si="775"/>
        <v>1389698.0006170184</v>
      </c>
      <c r="AQ127" s="61">
        <f t="shared" si="775"/>
        <v>1389698.0006170184</v>
      </c>
      <c r="AR127" s="61">
        <f t="shared" si="775"/>
        <v>1389698.0006170187</v>
      </c>
      <c r="AS127" s="61">
        <f t="shared" si="775"/>
        <v>1389698.0006170187</v>
      </c>
      <c r="AT127" s="61">
        <f t="shared" si="775"/>
        <v>1389698.0006170184</v>
      </c>
      <c r="AU127" s="61">
        <f t="shared" si="775"/>
        <v>1389698.0006170184</v>
      </c>
      <c r="AV127" s="61">
        <f t="shared" si="775"/>
        <v>1389698.0006170184</v>
      </c>
      <c r="AW127" s="61">
        <f t="shared" si="775"/>
        <v>1389698.0006170184</v>
      </c>
      <c r="AX127" s="61">
        <f t="shared" si="775"/>
        <v>1325032.9104624973</v>
      </c>
      <c r="AY127" s="61">
        <f t="shared" si="775"/>
        <v>1325032.9104624973</v>
      </c>
      <c r="AZ127" s="61">
        <f t="shared" si="775"/>
        <v>1325032.9104624975</v>
      </c>
      <c r="BA127" s="61">
        <f t="shared" si="775"/>
        <v>1325032.9104624973</v>
      </c>
      <c r="BB127" s="61">
        <f t="shared" ref="BB127:DM127" si="776">BB123*BB124*BB$26</f>
        <v>1325032.9104624973</v>
      </c>
      <c r="BC127" s="61">
        <f t="shared" si="776"/>
        <v>1325032.9104624973</v>
      </c>
      <c r="BD127" s="61">
        <f t="shared" si="776"/>
        <v>1325032.9104624973</v>
      </c>
      <c r="BE127" s="61">
        <f t="shared" si="776"/>
        <v>1325032.9104624973</v>
      </c>
      <c r="BF127" s="61">
        <f t="shared" si="776"/>
        <v>1325032.9104624973</v>
      </c>
      <c r="BG127" s="61">
        <f t="shared" si="776"/>
        <v>1325032.910462497</v>
      </c>
      <c r="BH127" s="61">
        <f t="shared" si="776"/>
        <v>1325032.9104624973</v>
      </c>
      <c r="BI127" s="61">
        <f t="shared" si="776"/>
        <v>1325032.9104624973</v>
      </c>
      <c r="BJ127" s="61">
        <f t="shared" si="776"/>
        <v>1261808.7346905794</v>
      </c>
      <c r="BK127" s="61">
        <f t="shared" si="776"/>
        <v>1261808.7346905796</v>
      </c>
      <c r="BL127" s="61">
        <f t="shared" si="776"/>
        <v>1261808.7346905796</v>
      </c>
      <c r="BM127" s="61">
        <f t="shared" si="776"/>
        <v>1261808.7346905798</v>
      </c>
      <c r="BN127" s="61">
        <f t="shared" si="776"/>
        <v>1261808.7346905796</v>
      </c>
      <c r="BO127" s="61">
        <f t="shared" si="776"/>
        <v>1261808.7346905796</v>
      </c>
      <c r="BP127" s="61">
        <f t="shared" si="776"/>
        <v>1261808.7346905794</v>
      </c>
      <c r="BQ127" s="61">
        <f t="shared" si="776"/>
        <v>1261808.7346905794</v>
      </c>
      <c r="BR127" s="61">
        <f t="shared" si="776"/>
        <v>1261808.7346905796</v>
      </c>
      <c r="BS127" s="61">
        <f t="shared" si="776"/>
        <v>1261808.7346905794</v>
      </c>
      <c r="BT127" s="61">
        <f t="shared" si="776"/>
        <v>1261808.7346905796</v>
      </c>
      <c r="BU127" s="61">
        <f t="shared" si="776"/>
        <v>1261808.7346905796</v>
      </c>
      <c r="BV127" s="61">
        <f t="shared" si="776"/>
        <v>1198033.0765112364</v>
      </c>
      <c r="BW127" s="61">
        <f t="shared" si="776"/>
        <v>1198033.0765112364</v>
      </c>
      <c r="BX127" s="61">
        <f t="shared" si="776"/>
        <v>1198033.0765112364</v>
      </c>
      <c r="BY127" s="61">
        <f t="shared" si="776"/>
        <v>1198033.0765112364</v>
      </c>
      <c r="BZ127" s="61">
        <f t="shared" si="776"/>
        <v>1198033.0765112364</v>
      </c>
      <c r="CA127" s="61">
        <f t="shared" si="776"/>
        <v>1198033.0765112366</v>
      </c>
      <c r="CB127" s="61">
        <f t="shared" si="776"/>
        <v>1198033.0765112364</v>
      </c>
      <c r="CC127" s="61">
        <f t="shared" si="776"/>
        <v>1198033.0765112364</v>
      </c>
      <c r="CD127" s="61">
        <f t="shared" si="776"/>
        <v>1198033.0765112364</v>
      </c>
      <c r="CE127" s="61">
        <f t="shared" si="776"/>
        <v>1198033.0765112361</v>
      </c>
      <c r="CF127" s="61">
        <f t="shared" si="776"/>
        <v>1198033.0765112366</v>
      </c>
      <c r="CG127" s="61">
        <f t="shared" si="776"/>
        <v>1198033.0765112364</v>
      </c>
      <c r="CH127" s="61">
        <f t="shared" si="776"/>
        <v>1135472.2902019338</v>
      </c>
      <c r="CI127" s="61">
        <f t="shared" si="776"/>
        <v>1135472.2902019338</v>
      </c>
      <c r="CJ127" s="61">
        <f t="shared" si="776"/>
        <v>1135472.2902019341</v>
      </c>
      <c r="CK127" s="61">
        <f t="shared" si="776"/>
        <v>1135472.2902019341</v>
      </c>
      <c r="CL127" s="61">
        <f t="shared" si="776"/>
        <v>1135472.2902019338</v>
      </c>
      <c r="CM127" s="61">
        <f t="shared" si="776"/>
        <v>1135472.2902019338</v>
      </c>
      <c r="CN127" s="61">
        <f t="shared" si="776"/>
        <v>1135472.2902019338</v>
      </c>
      <c r="CO127" s="61">
        <f t="shared" si="776"/>
        <v>1135472.2902019338</v>
      </c>
      <c r="CP127" s="61">
        <f t="shared" si="776"/>
        <v>1135472.2902019341</v>
      </c>
      <c r="CQ127" s="61">
        <f t="shared" si="776"/>
        <v>1135472.2902019338</v>
      </c>
      <c r="CR127" s="61">
        <f t="shared" si="776"/>
        <v>1135472.2902019338</v>
      </c>
      <c r="CS127" s="61">
        <f t="shared" si="776"/>
        <v>1135472.2902019338</v>
      </c>
      <c r="CT127" s="61">
        <f t="shared" si="776"/>
        <v>1071480.057306825</v>
      </c>
      <c r="CU127" s="61">
        <f t="shared" si="776"/>
        <v>1071480.057306825</v>
      </c>
      <c r="CV127" s="61">
        <f t="shared" si="776"/>
        <v>1071480.057306825</v>
      </c>
      <c r="CW127" s="61">
        <f t="shared" si="776"/>
        <v>1071480.057306825</v>
      </c>
      <c r="CX127" s="61">
        <f t="shared" si="776"/>
        <v>1071480.057306825</v>
      </c>
      <c r="CY127" s="61">
        <f t="shared" si="776"/>
        <v>1071480.057306825</v>
      </c>
      <c r="CZ127" s="61">
        <f t="shared" si="776"/>
        <v>1071480.057306825</v>
      </c>
      <c r="DA127" s="61">
        <f t="shared" si="776"/>
        <v>1071480.057306825</v>
      </c>
      <c r="DB127" s="61">
        <f t="shared" si="776"/>
        <v>1071480.057306825</v>
      </c>
      <c r="DC127" s="61">
        <f t="shared" si="776"/>
        <v>1071480.057306825</v>
      </c>
      <c r="DD127" s="61">
        <f t="shared" si="776"/>
        <v>1071480.0573068252</v>
      </c>
      <c r="DE127" s="61">
        <f t="shared" si="776"/>
        <v>1071480.057306825</v>
      </c>
      <c r="DF127" s="61">
        <f t="shared" si="776"/>
        <v>1006166.7631054264</v>
      </c>
      <c r="DG127" s="61">
        <f t="shared" si="776"/>
        <v>1006166.7631054263</v>
      </c>
      <c r="DH127" s="61">
        <f t="shared" si="776"/>
        <v>1006166.7631054264</v>
      </c>
      <c r="DI127" s="61">
        <f t="shared" si="776"/>
        <v>1006166.7631054266</v>
      </c>
      <c r="DJ127" s="61">
        <f t="shared" si="776"/>
        <v>1006166.7631054264</v>
      </c>
      <c r="DK127" s="61">
        <f t="shared" si="776"/>
        <v>1006166.7631054263</v>
      </c>
      <c r="DL127" s="61">
        <f t="shared" si="776"/>
        <v>1006166.7631054263</v>
      </c>
      <c r="DM127" s="61">
        <f t="shared" si="776"/>
        <v>1006166.7631054263</v>
      </c>
      <c r="DN127" s="61">
        <f t="shared" ref="DN127:FY127" si="777">DN123*DN124*DN$26</f>
        <v>1006166.7631054263</v>
      </c>
      <c r="DO127" s="61">
        <f t="shared" si="777"/>
        <v>1006166.7631054264</v>
      </c>
      <c r="DP127" s="61">
        <f t="shared" si="777"/>
        <v>1006166.7631054263</v>
      </c>
      <c r="DQ127" s="61">
        <f t="shared" si="777"/>
        <v>1006166.7631054263</v>
      </c>
      <c r="DR127" s="61">
        <f t="shared" si="777"/>
        <v>938740.89172964462</v>
      </c>
      <c r="DS127" s="61">
        <f t="shared" si="777"/>
        <v>938740.89172964473</v>
      </c>
      <c r="DT127" s="61">
        <f t="shared" si="777"/>
        <v>938740.89172964473</v>
      </c>
      <c r="DU127" s="61">
        <f t="shared" si="777"/>
        <v>938740.89172964462</v>
      </c>
      <c r="DV127" s="61">
        <f t="shared" si="777"/>
        <v>938740.89172964462</v>
      </c>
      <c r="DW127" s="61">
        <f t="shared" si="777"/>
        <v>938740.89172964473</v>
      </c>
      <c r="DX127" s="61">
        <f t="shared" si="777"/>
        <v>938740.89172964473</v>
      </c>
      <c r="DY127" s="61">
        <f t="shared" si="777"/>
        <v>938740.89172964473</v>
      </c>
      <c r="DZ127" s="61">
        <f t="shared" si="777"/>
        <v>938740.89172964473</v>
      </c>
      <c r="EA127" s="61">
        <f t="shared" si="777"/>
        <v>938740.89172964462</v>
      </c>
      <c r="EB127" s="61">
        <f t="shared" si="777"/>
        <v>938740.89172964462</v>
      </c>
      <c r="EC127" s="61">
        <f t="shared" si="777"/>
        <v>938740.89172964462</v>
      </c>
      <c r="ED127" s="61">
        <f t="shared" si="777"/>
        <v>870823.57746596984</v>
      </c>
      <c r="EE127" s="61">
        <f t="shared" si="777"/>
        <v>870823.57746596984</v>
      </c>
      <c r="EF127" s="61">
        <f t="shared" si="777"/>
        <v>870823.57746596972</v>
      </c>
      <c r="EG127" s="61">
        <f t="shared" si="777"/>
        <v>870823.57746596972</v>
      </c>
      <c r="EH127" s="61">
        <f t="shared" si="777"/>
        <v>870823.57746596984</v>
      </c>
      <c r="EI127" s="61">
        <f t="shared" si="777"/>
        <v>870823.57746596984</v>
      </c>
      <c r="EJ127" s="61">
        <f t="shared" si="777"/>
        <v>870823.57746596972</v>
      </c>
      <c r="EK127" s="61">
        <f t="shared" si="777"/>
        <v>870823.57746596972</v>
      </c>
      <c r="EL127" s="61">
        <f t="shared" si="777"/>
        <v>870823.57746596984</v>
      </c>
      <c r="EM127" s="61">
        <f t="shared" si="777"/>
        <v>870823.57746596984</v>
      </c>
      <c r="EN127" s="61">
        <f t="shared" si="777"/>
        <v>870823.57746596972</v>
      </c>
      <c r="EO127" s="61">
        <f t="shared" si="777"/>
        <v>870823.57746596972</v>
      </c>
      <c r="EP127" s="61">
        <f t="shared" si="777"/>
        <v>801687.19268218393</v>
      </c>
      <c r="EQ127" s="61">
        <f t="shared" si="777"/>
        <v>801687.19268218393</v>
      </c>
      <c r="ER127" s="61">
        <f t="shared" si="777"/>
        <v>801687.19268218405</v>
      </c>
      <c r="ES127" s="61">
        <f t="shared" si="777"/>
        <v>801687.19268218405</v>
      </c>
      <c r="ET127" s="61">
        <f t="shared" si="777"/>
        <v>801687.19268218405</v>
      </c>
      <c r="EU127" s="61">
        <f t="shared" si="777"/>
        <v>801687.19268218405</v>
      </c>
      <c r="EV127" s="61">
        <f t="shared" si="777"/>
        <v>801687.19268218405</v>
      </c>
      <c r="EW127" s="61">
        <f t="shared" si="777"/>
        <v>801687.19268218405</v>
      </c>
      <c r="EX127" s="61">
        <f t="shared" si="777"/>
        <v>801687.19268218405</v>
      </c>
      <c r="EY127" s="61">
        <f t="shared" si="777"/>
        <v>801687.19268218405</v>
      </c>
      <c r="EZ127" s="61">
        <f t="shared" si="777"/>
        <v>801687.19268218405</v>
      </c>
      <c r="FA127" s="61">
        <f t="shared" si="777"/>
        <v>801687.19268218405</v>
      </c>
      <c r="FB127" s="61">
        <f t="shared" si="777"/>
        <v>731004.01102318813</v>
      </c>
      <c r="FC127" s="61">
        <f t="shared" si="777"/>
        <v>731004.01102318813</v>
      </c>
      <c r="FD127" s="61">
        <f t="shared" si="777"/>
        <v>731004.01102318813</v>
      </c>
      <c r="FE127" s="61">
        <f t="shared" si="777"/>
        <v>731004.01102318813</v>
      </c>
      <c r="FF127" s="61">
        <f t="shared" si="777"/>
        <v>731004.01102318813</v>
      </c>
      <c r="FG127" s="61">
        <f t="shared" si="777"/>
        <v>731004.01102318801</v>
      </c>
      <c r="FH127" s="61">
        <f t="shared" si="777"/>
        <v>731004.01102318801</v>
      </c>
      <c r="FI127" s="61">
        <f t="shared" si="777"/>
        <v>731004.01102318801</v>
      </c>
      <c r="FJ127" s="61">
        <f t="shared" si="777"/>
        <v>731004.01102318801</v>
      </c>
      <c r="FK127" s="61">
        <f t="shared" si="777"/>
        <v>731004.01102318813</v>
      </c>
      <c r="FL127" s="61">
        <f t="shared" si="777"/>
        <v>731004.01102318801</v>
      </c>
      <c r="FM127" s="61">
        <f t="shared" si="777"/>
        <v>731004.01102318813</v>
      </c>
      <c r="FN127" s="61">
        <f t="shared" si="777"/>
        <v>655835.67412826233</v>
      </c>
      <c r="FO127" s="61">
        <f t="shared" si="777"/>
        <v>655835.67412826233</v>
      </c>
      <c r="FP127" s="61">
        <f t="shared" si="777"/>
        <v>655835.67412826233</v>
      </c>
      <c r="FQ127" s="61">
        <f t="shared" si="777"/>
        <v>655835.67412826221</v>
      </c>
      <c r="FR127" s="61">
        <f t="shared" si="777"/>
        <v>655835.67412826233</v>
      </c>
      <c r="FS127" s="61">
        <f t="shared" si="777"/>
        <v>655835.67412826233</v>
      </c>
      <c r="FT127" s="61">
        <f t="shared" si="777"/>
        <v>655835.67412826233</v>
      </c>
      <c r="FU127" s="61">
        <f t="shared" si="777"/>
        <v>655835.67412826233</v>
      </c>
      <c r="FV127" s="61">
        <f t="shared" si="777"/>
        <v>655835.67412826244</v>
      </c>
      <c r="FW127" s="61">
        <f t="shared" si="777"/>
        <v>655835.67412826244</v>
      </c>
      <c r="FX127" s="61">
        <f t="shared" si="777"/>
        <v>655835.67412826233</v>
      </c>
      <c r="FY127" s="61">
        <f t="shared" si="777"/>
        <v>655835.67412826233</v>
      </c>
      <c r="FZ127" s="61">
        <f t="shared" ref="FZ127:IK127" si="778">FZ123*FZ124*FZ$26</f>
        <v>579637.3358292561</v>
      </c>
      <c r="GA127" s="61">
        <f t="shared" si="778"/>
        <v>579637.33582925622</v>
      </c>
      <c r="GB127" s="61">
        <f t="shared" si="778"/>
        <v>579637.33582925622</v>
      </c>
      <c r="GC127" s="61">
        <f t="shared" si="778"/>
        <v>579637.33582925622</v>
      </c>
      <c r="GD127" s="61">
        <f t="shared" si="778"/>
        <v>579637.33582925622</v>
      </c>
      <c r="GE127" s="61">
        <f t="shared" si="778"/>
        <v>579637.33582925622</v>
      </c>
      <c r="GF127" s="61">
        <f t="shared" si="778"/>
        <v>579637.33582925622</v>
      </c>
      <c r="GG127" s="61">
        <f t="shared" si="778"/>
        <v>579637.33582925622</v>
      </c>
      <c r="GH127" s="61">
        <f t="shared" si="778"/>
        <v>579637.33582925634</v>
      </c>
      <c r="GI127" s="61">
        <f t="shared" si="778"/>
        <v>579637.33582925622</v>
      </c>
      <c r="GJ127" s="61">
        <f t="shared" si="778"/>
        <v>579637.33582925634</v>
      </c>
      <c r="GK127" s="61">
        <f t="shared" si="778"/>
        <v>579637.33582925622</v>
      </c>
      <c r="GL127" s="61">
        <f t="shared" si="778"/>
        <v>503049.94726981397</v>
      </c>
      <c r="GM127" s="61">
        <f t="shared" si="778"/>
        <v>503049.94726981386</v>
      </c>
      <c r="GN127" s="61">
        <f t="shared" si="778"/>
        <v>503049.94726981391</v>
      </c>
      <c r="GO127" s="61">
        <f t="shared" si="778"/>
        <v>503049.94726981391</v>
      </c>
      <c r="GP127" s="61">
        <f t="shared" si="778"/>
        <v>503049.94726981391</v>
      </c>
      <c r="GQ127" s="61">
        <f t="shared" si="778"/>
        <v>503049.94726981391</v>
      </c>
      <c r="GR127" s="61">
        <f t="shared" si="778"/>
        <v>503049.94726981391</v>
      </c>
      <c r="GS127" s="61">
        <f t="shared" si="778"/>
        <v>503049.94726981391</v>
      </c>
      <c r="GT127" s="61">
        <f t="shared" si="778"/>
        <v>503049.94726981391</v>
      </c>
      <c r="GU127" s="61">
        <f t="shared" si="778"/>
        <v>503049.94726981391</v>
      </c>
      <c r="GV127" s="61">
        <f t="shared" si="778"/>
        <v>503049.94726981391</v>
      </c>
      <c r="GW127" s="61">
        <f t="shared" si="778"/>
        <v>503049.94726981397</v>
      </c>
      <c r="GX127" s="61">
        <f t="shared" si="778"/>
        <v>425010.66613308399</v>
      </c>
      <c r="GY127" s="61">
        <f t="shared" si="778"/>
        <v>425010.66613308399</v>
      </c>
      <c r="GZ127" s="61">
        <f t="shared" si="778"/>
        <v>425010.66613308399</v>
      </c>
      <c r="HA127" s="61">
        <f t="shared" si="778"/>
        <v>425010.66613308399</v>
      </c>
      <c r="HB127" s="61">
        <f t="shared" si="778"/>
        <v>425010.66613308399</v>
      </c>
      <c r="HC127" s="61">
        <f t="shared" si="778"/>
        <v>425010.66613308399</v>
      </c>
      <c r="HD127" s="61">
        <f t="shared" si="778"/>
        <v>425010.66613308399</v>
      </c>
      <c r="HE127" s="61">
        <f t="shared" si="778"/>
        <v>425010.66613308399</v>
      </c>
      <c r="HF127" s="61">
        <f t="shared" si="778"/>
        <v>425010.66613308399</v>
      </c>
      <c r="HG127" s="61">
        <f t="shared" si="778"/>
        <v>425010.66613308399</v>
      </c>
      <c r="HH127" s="61">
        <f t="shared" si="778"/>
        <v>425010.66613308393</v>
      </c>
      <c r="HI127" s="61">
        <f t="shared" si="778"/>
        <v>425010.66613308393</v>
      </c>
      <c r="HJ127" s="61">
        <f t="shared" si="778"/>
        <v>346519.10869450803</v>
      </c>
      <c r="HK127" s="61">
        <f t="shared" si="778"/>
        <v>346519.10869450803</v>
      </c>
      <c r="HL127" s="61">
        <f t="shared" si="778"/>
        <v>346519.10869450803</v>
      </c>
      <c r="HM127" s="61">
        <f t="shared" si="778"/>
        <v>346519.10869450803</v>
      </c>
      <c r="HN127" s="61">
        <f t="shared" si="778"/>
        <v>346519.10869450803</v>
      </c>
      <c r="HO127" s="61">
        <f t="shared" si="778"/>
        <v>346519.10869450809</v>
      </c>
      <c r="HP127" s="61">
        <f t="shared" si="778"/>
        <v>346519.10869450803</v>
      </c>
      <c r="HQ127" s="61">
        <f t="shared" si="778"/>
        <v>346519.10869450803</v>
      </c>
      <c r="HR127" s="61">
        <f t="shared" si="778"/>
        <v>346519.10869450809</v>
      </c>
      <c r="HS127" s="61">
        <f t="shared" si="778"/>
        <v>346519.10869450803</v>
      </c>
      <c r="HT127" s="61">
        <f t="shared" si="778"/>
        <v>346519.10869450809</v>
      </c>
      <c r="HU127" s="61">
        <f t="shared" si="778"/>
        <v>346519.10869450809</v>
      </c>
      <c r="HV127" s="61">
        <f t="shared" si="778"/>
        <v>263480.82071930717</v>
      </c>
      <c r="HW127" s="61">
        <f t="shared" si="778"/>
        <v>263480.82071930717</v>
      </c>
      <c r="HX127" s="61">
        <f t="shared" si="778"/>
        <v>263480.82071930723</v>
      </c>
      <c r="HY127" s="61">
        <f t="shared" si="778"/>
        <v>263480.82071930717</v>
      </c>
      <c r="HZ127" s="61">
        <f t="shared" si="778"/>
        <v>263480.82071930717</v>
      </c>
      <c r="IA127" s="61">
        <f t="shared" si="778"/>
        <v>263480.82071930717</v>
      </c>
      <c r="IB127" s="61">
        <f t="shared" si="778"/>
        <v>263480.82071930723</v>
      </c>
      <c r="IC127" s="61">
        <f t="shared" si="778"/>
        <v>263480.82071930723</v>
      </c>
      <c r="ID127" s="61">
        <f t="shared" si="778"/>
        <v>263480.82071930711</v>
      </c>
      <c r="IE127" s="61">
        <f t="shared" si="778"/>
        <v>263480.82071930717</v>
      </c>
      <c r="IF127" s="61">
        <f t="shared" si="778"/>
        <v>263480.82071930711</v>
      </c>
      <c r="IG127" s="61">
        <f t="shared" si="778"/>
        <v>263480.82071930717</v>
      </c>
      <c r="IH127" s="61">
        <f t="shared" si="778"/>
        <v>103107.9133100422</v>
      </c>
      <c r="II127" s="61">
        <f t="shared" si="778"/>
        <v>103107.91331004222</v>
      </c>
      <c r="IJ127" s="61">
        <f t="shared" si="778"/>
        <v>103107.9133100422</v>
      </c>
      <c r="IK127" s="61">
        <f t="shared" si="778"/>
        <v>103107.9133100422</v>
      </c>
      <c r="IL127" s="61">
        <f t="shared" ref="IL127:JE127" si="779">IL123*IL124*IL$26</f>
        <v>103107.91331004223</v>
      </c>
      <c r="IM127" s="61">
        <f t="shared" si="779"/>
        <v>103107.91331004222</v>
      </c>
      <c r="IN127" s="61">
        <f t="shared" si="779"/>
        <v>103107.91331004222</v>
      </c>
      <c r="IO127" s="61">
        <f t="shared" si="779"/>
        <v>103107.91331004222</v>
      </c>
      <c r="IP127" s="61">
        <f t="shared" si="779"/>
        <v>103107.91331004222</v>
      </c>
      <c r="IQ127" s="61">
        <f t="shared" si="779"/>
        <v>103107.91331004222</v>
      </c>
      <c r="IR127" s="61">
        <f t="shared" si="779"/>
        <v>103107.9133100422</v>
      </c>
      <c r="IS127" s="61">
        <f t="shared" si="779"/>
        <v>103107.91331004222</v>
      </c>
      <c r="IT127" s="61">
        <f t="shared" si="779"/>
        <v>36822.145870254048</v>
      </c>
      <c r="IU127" s="61">
        <f t="shared" si="779"/>
        <v>36822.14587025404</v>
      </c>
      <c r="IV127" s="61">
        <f t="shared" si="779"/>
        <v>36822.145870254055</v>
      </c>
      <c r="IW127" s="61">
        <f t="shared" si="779"/>
        <v>36822.145870254048</v>
      </c>
      <c r="IX127" s="61">
        <f t="shared" si="779"/>
        <v>36822.145870254048</v>
      </c>
      <c r="IY127" s="61">
        <f t="shared" si="779"/>
        <v>36822.145870254048</v>
      </c>
      <c r="IZ127" s="61">
        <f t="shared" si="779"/>
        <v>36822.145870254048</v>
      </c>
      <c r="JA127" s="61">
        <f t="shared" si="779"/>
        <v>36822.145870254048</v>
      </c>
      <c r="JB127" s="61">
        <f t="shared" si="779"/>
        <v>36822.145870254048</v>
      </c>
      <c r="JC127" s="61">
        <f t="shared" si="779"/>
        <v>36822.145870254048</v>
      </c>
      <c r="JD127" s="61">
        <f t="shared" si="779"/>
        <v>36822.145870254048</v>
      </c>
      <c r="JE127" s="61">
        <f t="shared" si="779"/>
        <v>36822.145870254048</v>
      </c>
      <c r="JF127" s="61"/>
      <c r="JG127" s="61"/>
      <c r="JH127" s="61"/>
      <c r="JI127" s="61"/>
      <c r="JJ127" s="61"/>
      <c r="JK127" s="61"/>
      <c r="JL127" s="61"/>
      <c r="JM127" s="61"/>
      <c r="JN127" s="61"/>
      <c r="JO127" s="61"/>
      <c r="JP127" s="61"/>
      <c r="JQ127" s="61"/>
      <c r="JR127" s="61"/>
      <c r="JS127" s="61"/>
      <c r="JT127" s="61"/>
      <c r="JU127" s="61"/>
      <c r="JV127" s="61"/>
      <c r="JW127" s="61"/>
      <c r="JX127" s="61"/>
      <c r="JY127" s="61"/>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row>
    <row r="128" spans="1:352" x14ac:dyDescent="0.2">
      <c r="A128" s="60" t="s">
        <v>41</v>
      </c>
      <c r="B128" s="61">
        <f t="shared" ref="B128:BA128" si="780">B123*B125*B$27</f>
        <v>2103704.3144511832</v>
      </c>
      <c r="C128" s="61">
        <f t="shared" si="780"/>
        <v>1901881.7916440535</v>
      </c>
      <c r="D128" s="61">
        <f t="shared" si="780"/>
        <v>1590004.888043945</v>
      </c>
      <c r="E128" s="61">
        <f t="shared" si="780"/>
        <v>766311.90268286527</v>
      </c>
      <c r="F128" s="61">
        <f t="shared" si="780"/>
        <v>545914.11477239407</v>
      </c>
      <c r="G128" s="61">
        <f t="shared" si="780"/>
        <v>46433.438743182691</v>
      </c>
      <c r="H128" s="61">
        <f t="shared" si="780"/>
        <v>0</v>
      </c>
      <c r="I128" s="61">
        <f t="shared" si="780"/>
        <v>96582.998983253507</v>
      </c>
      <c r="J128" s="61">
        <f t="shared" si="780"/>
        <v>73609.66022649873</v>
      </c>
      <c r="K128" s="61">
        <f t="shared" si="780"/>
        <v>996950.52710850281</v>
      </c>
      <c r="L128" s="61">
        <f t="shared" si="780"/>
        <v>1325836.3371741443</v>
      </c>
      <c r="M128" s="61">
        <f t="shared" si="780"/>
        <v>2145877.4453919595</v>
      </c>
      <c r="N128" s="61">
        <f t="shared" si="780"/>
        <v>1441353.5868819791</v>
      </c>
      <c r="O128" s="61">
        <f t="shared" si="780"/>
        <v>1383545.6281676025</v>
      </c>
      <c r="P128" s="61">
        <f t="shared" si="780"/>
        <v>1204754.4703152964</v>
      </c>
      <c r="Q128" s="61">
        <f t="shared" si="780"/>
        <v>560087.27849499439</v>
      </c>
      <c r="R128" s="61">
        <f t="shared" si="780"/>
        <v>454620.42617559992</v>
      </c>
      <c r="S128" s="61">
        <f t="shared" si="780"/>
        <v>42290.794781408738</v>
      </c>
      <c r="T128" s="61">
        <f t="shared" si="780"/>
        <v>0</v>
      </c>
      <c r="U128" s="61">
        <f t="shared" si="780"/>
        <v>91841.418931424618</v>
      </c>
      <c r="V128" s="61">
        <f t="shared" si="780"/>
        <v>59678.326130938956</v>
      </c>
      <c r="W128" s="61">
        <f t="shared" si="780"/>
        <v>926360.94452191959</v>
      </c>
      <c r="X128" s="61">
        <f t="shared" si="780"/>
        <v>1218527.9170774955</v>
      </c>
      <c r="Y128" s="61">
        <f t="shared" si="780"/>
        <v>2002248.6046269822</v>
      </c>
      <c r="Z128" s="61">
        <f t="shared" si="780"/>
        <v>1363921.1532410062</v>
      </c>
      <c r="AA128" s="61">
        <f t="shared" si="780"/>
        <v>1345676.2076439315</v>
      </c>
      <c r="AB128" s="61">
        <f t="shared" si="780"/>
        <v>1153824.92066807</v>
      </c>
      <c r="AC128" s="61">
        <f t="shared" si="780"/>
        <v>515871.55161463073</v>
      </c>
      <c r="AD128" s="61">
        <f t="shared" si="780"/>
        <v>424332.46953378175</v>
      </c>
      <c r="AE128" s="61">
        <f t="shared" si="780"/>
        <v>36193.120309223428</v>
      </c>
      <c r="AF128" s="61">
        <f t="shared" si="780"/>
        <v>0</v>
      </c>
      <c r="AG128" s="61">
        <f t="shared" si="780"/>
        <v>88828.630296731848</v>
      </c>
      <c r="AH128" s="61">
        <f t="shared" si="780"/>
        <v>52027.284189049155</v>
      </c>
      <c r="AI128" s="61">
        <f t="shared" si="780"/>
        <v>875828.83162787533</v>
      </c>
      <c r="AJ128" s="61">
        <f t="shared" si="780"/>
        <v>1142776.6733582758</v>
      </c>
      <c r="AK128" s="61">
        <f t="shared" si="780"/>
        <v>1874371.3246084086</v>
      </c>
      <c r="AL128" s="61">
        <f t="shared" si="780"/>
        <v>1249424.7178703933</v>
      </c>
      <c r="AM128" s="61">
        <f t="shared" si="780"/>
        <v>1205498.8555601775</v>
      </c>
      <c r="AN128" s="61">
        <f t="shared" si="780"/>
        <v>1049446.0297666416</v>
      </c>
      <c r="AO128" s="61">
        <f t="shared" si="780"/>
        <v>475914.35897478258</v>
      </c>
      <c r="AP128" s="61">
        <f t="shared" si="780"/>
        <v>395630.8814676709</v>
      </c>
      <c r="AQ128" s="61">
        <f t="shared" si="780"/>
        <v>32428.022521787098</v>
      </c>
      <c r="AR128" s="61">
        <f t="shared" si="780"/>
        <v>0</v>
      </c>
      <c r="AS128" s="61">
        <f t="shared" si="780"/>
        <v>84261.549721831223</v>
      </c>
      <c r="AT128" s="61">
        <f t="shared" si="780"/>
        <v>44653.98265874479</v>
      </c>
      <c r="AU128" s="61">
        <f t="shared" si="780"/>
        <v>818220.67616718553</v>
      </c>
      <c r="AV128" s="61">
        <f t="shared" si="780"/>
        <v>1057647.6923094415</v>
      </c>
      <c r="AW128" s="61">
        <f t="shared" si="780"/>
        <v>1760898.5008802493</v>
      </c>
      <c r="AX128" s="61">
        <f t="shared" si="780"/>
        <v>1188794.1036396152</v>
      </c>
      <c r="AY128" s="61">
        <f t="shared" si="780"/>
        <v>1144821.5046003102</v>
      </c>
      <c r="AZ128" s="61">
        <f t="shared" si="780"/>
        <v>992216.64607890509</v>
      </c>
      <c r="BA128" s="61">
        <f t="shared" si="780"/>
        <v>445328.58643427608</v>
      </c>
      <c r="BB128" s="61">
        <f t="shared" ref="BB128:DM128" si="781">BB123*BB125*BB$27</f>
        <v>368986.29022801807</v>
      </c>
      <c r="BC128" s="61">
        <f t="shared" si="781"/>
        <v>27528.940074043345</v>
      </c>
      <c r="BD128" s="61">
        <f t="shared" si="781"/>
        <v>0</v>
      </c>
      <c r="BE128" s="61">
        <f t="shared" si="781"/>
        <v>81644.320661874721</v>
      </c>
      <c r="BF128" s="61">
        <f t="shared" si="781"/>
        <v>41964.249079234432</v>
      </c>
      <c r="BG128" s="61">
        <f t="shared" si="781"/>
        <v>770663.60887514194</v>
      </c>
      <c r="BH128" s="61">
        <f t="shared" si="781"/>
        <v>986966.75558751682</v>
      </c>
      <c r="BI128" s="61">
        <f t="shared" si="781"/>
        <v>1650668.6970386642</v>
      </c>
      <c r="BJ128" s="61">
        <f t="shared" si="781"/>
        <v>1108811.7803993057</v>
      </c>
      <c r="BK128" s="61">
        <f t="shared" si="781"/>
        <v>1061646.9594622424</v>
      </c>
      <c r="BL128" s="61">
        <f t="shared" si="781"/>
        <v>918665.62964883633</v>
      </c>
      <c r="BM128" s="61">
        <f t="shared" si="781"/>
        <v>406236.87254202529</v>
      </c>
      <c r="BN128" s="61">
        <f t="shared" si="781"/>
        <v>338240.5978418882</v>
      </c>
      <c r="BO128" s="61">
        <f t="shared" si="781"/>
        <v>22419.666135234991</v>
      </c>
      <c r="BP128" s="61">
        <f t="shared" si="781"/>
        <v>0</v>
      </c>
      <c r="BQ128" s="61">
        <f t="shared" si="781"/>
        <v>78129.05214369949</v>
      </c>
      <c r="BR128" s="61">
        <f t="shared" si="781"/>
        <v>37039.799916263662</v>
      </c>
      <c r="BS128" s="61">
        <f t="shared" si="781"/>
        <v>715719.15327748982</v>
      </c>
      <c r="BT128" s="61">
        <f t="shared" si="781"/>
        <v>906610.87084330281</v>
      </c>
      <c r="BU128" s="61">
        <f t="shared" si="781"/>
        <v>1533056.2817537857</v>
      </c>
      <c r="BV128" s="61">
        <f t="shared" si="781"/>
        <v>1047339.311226264</v>
      </c>
      <c r="BW128" s="61">
        <f t="shared" si="781"/>
        <v>1023657.4566585791</v>
      </c>
      <c r="BX128" s="61">
        <f t="shared" si="781"/>
        <v>872522.9189064703</v>
      </c>
      <c r="BY128" s="61">
        <f t="shared" si="781"/>
        <v>373599.10242305137</v>
      </c>
      <c r="BZ128" s="61">
        <f t="shared" si="781"/>
        <v>314104.87580655399</v>
      </c>
      <c r="CA128" s="61">
        <f t="shared" si="781"/>
        <v>18268.583757512039</v>
      </c>
      <c r="CB128" s="61">
        <f t="shared" si="781"/>
        <v>0</v>
      </c>
      <c r="CC128" s="61">
        <f t="shared" si="781"/>
        <v>75276.314627238302</v>
      </c>
      <c r="CD128" s="61">
        <f t="shared" si="781"/>
        <v>34122.819607259014</v>
      </c>
      <c r="CE128" s="61">
        <f t="shared" si="781"/>
        <v>670234.16890906321</v>
      </c>
      <c r="CF128" s="61">
        <f t="shared" si="781"/>
        <v>839987.41705715435</v>
      </c>
      <c r="CG128" s="61">
        <f t="shared" si="781"/>
        <v>1423169.7076636401</v>
      </c>
      <c r="CH128" s="61">
        <f t="shared" si="781"/>
        <v>953675.49416188337</v>
      </c>
      <c r="CI128" s="61">
        <f t="shared" si="781"/>
        <v>919832.70129340084</v>
      </c>
      <c r="CJ128" s="61">
        <f t="shared" si="781"/>
        <v>798622.12207242788</v>
      </c>
      <c r="CK128" s="61">
        <f t="shared" si="781"/>
        <v>349318.92701595882</v>
      </c>
      <c r="CL128" s="61">
        <f t="shared" si="781"/>
        <v>295630.01233911328</v>
      </c>
      <c r="CM128" s="61">
        <f t="shared" si="781"/>
        <v>17191.673139241757</v>
      </c>
      <c r="CN128" s="61">
        <f t="shared" si="781"/>
        <v>0</v>
      </c>
      <c r="CO128" s="61">
        <f t="shared" si="781"/>
        <v>70070.319305015015</v>
      </c>
      <c r="CP128" s="61">
        <f t="shared" si="781"/>
        <v>26194.014895689437</v>
      </c>
      <c r="CQ128" s="61">
        <f t="shared" si="781"/>
        <v>618484.59906133637</v>
      </c>
      <c r="CR128" s="61">
        <f t="shared" si="781"/>
        <v>770417.20292979293</v>
      </c>
      <c r="CS128" s="61">
        <f t="shared" si="781"/>
        <v>1316401.8402535368</v>
      </c>
      <c r="CT128" s="61">
        <f t="shared" si="781"/>
        <v>880107.65464254655</v>
      </c>
      <c r="CU128" s="61">
        <f t="shared" si="781"/>
        <v>850437.12830232573</v>
      </c>
      <c r="CV128" s="61">
        <f t="shared" si="781"/>
        <v>742032.90602196928</v>
      </c>
      <c r="CW128" s="61">
        <f t="shared" si="781"/>
        <v>323192.81094661285</v>
      </c>
      <c r="CX128" s="61">
        <f t="shared" si="781"/>
        <v>275921.06003789924</v>
      </c>
      <c r="CY128" s="61">
        <f t="shared" si="781"/>
        <v>16008.82331034611</v>
      </c>
      <c r="CZ128" s="61">
        <f t="shared" si="781"/>
        <v>0</v>
      </c>
      <c r="DA128" s="61">
        <f t="shared" si="781"/>
        <v>65676.652305953205</v>
      </c>
      <c r="DB128" s="61">
        <f t="shared" si="781"/>
        <v>23634.140786126489</v>
      </c>
      <c r="DC128" s="61">
        <f t="shared" si="781"/>
        <v>574237.6261396443</v>
      </c>
      <c r="DD128" s="61">
        <f t="shared" si="781"/>
        <v>705552.69583411177</v>
      </c>
      <c r="DE128" s="61">
        <f t="shared" si="781"/>
        <v>1211921.9058407058</v>
      </c>
      <c r="DF128" s="61">
        <f t="shared" si="781"/>
        <v>813953.81803958165</v>
      </c>
      <c r="DG128" s="61">
        <f t="shared" si="781"/>
        <v>790541.92116882547</v>
      </c>
      <c r="DH128" s="61">
        <f t="shared" si="781"/>
        <v>688757.87651396124</v>
      </c>
      <c r="DI128" s="61">
        <f t="shared" si="781"/>
        <v>298373.26938506571</v>
      </c>
      <c r="DJ128" s="61">
        <f t="shared" si="781"/>
        <v>257371.56111400525</v>
      </c>
      <c r="DK128" s="61">
        <f t="shared" si="781"/>
        <v>15338.970140678577</v>
      </c>
      <c r="DL128" s="61">
        <f t="shared" si="781"/>
        <v>0</v>
      </c>
      <c r="DM128" s="61">
        <f t="shared" si="781"/>
        <v>60059.925468882306</v>
      </c>
      <c r="DN128" s="61">
        <f t="shared" ref="DN128:FY128" si="782">DN123*DN125*DN$27</f>
        <v>19220.94684930495</v>
      </c>
      <c r="DO128" s="61">
        <f t="shared" si="782"/>
        <v>528273.9576215928</v>
      </c>
      <c r="DP128" s="61">
        <f t="shared" si="782"/>
        <v>635988.57660883991</v>
      </c>
      <c r="DQ128" s="61">
        <f t="shared" si="782"/>
        <v>1096243.4176309709</v>
      </c>
      <c r="DR128" s="61">
        <f t="shared" si="782"/>
        <v>752159.50880311115</v>
      </c>
      <c r="DS128" s="61">
        <f t="shared" si="782"/>
        <v>753325.33909736213</v>
      </c>
      <c r="DT128" s="61">
        <f t="shared" si="782"/>
        <v>650279.73277751671</v>
      </c>
      <c r="DU128" s="61">
        <f t="shared" si="782"/>
        <v>275490.14211281401</v>
      </c>
      <c r="DV128" s="61">
        <f t="shared" si="782"/>
        <v>239002.97290397959</v>
      </c>
      <c r="DW128" s="61">
        <f t="shared" si="782"/>
        <v>13625.31535287993</v>
      </c>
      <c r="DX128" s="61">
        <f t="shared" si="782"/>
        <v>0</v>
      </c>
      <c r="DY128" s="61">
        <f t="shared" si="782"/>
        <v>55298.906815772883</v>
      </c>
      <c r="DZ128" s="61">
        <f t="shared" si="782"/>
        <v>15223.949033490731</v>
      </c>
      <c r="EA128" s="61">
        <f t="shared" si="782"/>
        <v>484808.12983228423</v>
      </c>
      <c r="EB128" s="61">
        <f t="shared" si="782"/>
        <v>570373.40350161516</v>
      </c>
      <c r="EC128" s="61">
        <f t="shared" si="782"/>
        <v>981837.16979392583</v>
      </c>
      <c r="ED128" s="61">
        <f t="shared" si="782"/>
        <v>660848.77578063007</v>
      </c>
      <c r="EE128" s="61">
        <f t="shared" si="782"/>
        <v>649856.25409935776</v>
      </c>
      <c r="EF128" s="61">
        <f t="shared" si="782"/>
        <v>569946.88001938257</v>
      </c>
      <c r="EG128" s="61">
        <f t="shared" si="782"/>
        <v>245409.16331508174</v>
      </c>
      <c r="EH128" s="61">
        <f t="shared" si="782"/>
        <v>217070.34706166177</v>
      </c>
      <c r="EI128" s="61">
        <f t="shared" si="782"/>
        <v>11972.335878289072</v>
      </c>
      <c r="EJ128" s="61">
        <f t="shared" si="782"/>
        <v>0</v>
      </c>
      <c r="EK128" s="61">
        <f t="shared" si="782"/>
        <v>50428.30234237713</v>
      </c>
      <c r="EL128" s="61">
        <f t="shared" si="782"/>
        <v>9649.7006555517437</v>
      </c>
      <c r="EM128" s="61">
        <f t="shared" si="782"/>
        <v>432173.77851838735</v>
      </c>
      <c r="EN128" s="61">
        <f t="shared" si="782"/>
        <v>498393.8740181881</v>
      </c>
      <c r="EO128" s="61">
        <f t="shared" si="782"/>
        <v>876421.28364159237</v>
      </c>
      <c r="EP128" s="61">
        <f t="shared" si="782"/>
        <v>594112.5184034307</v>
      </c>
      <c r="EQ128" s="61">
        <f t="shared" si="782"/>
        <v>582542.55782910041</v>
      </c>
      <c r="ER128" s="61">
        <f t="shared" si="782"/>
        <v>509875.64571697981</v>
      </c>
      <c r="ES128" s="61">
        <f t="shared" si="782"/>
        <v>219076.77541003877</v>
      </c>
      <c r="ET128" s="61">
        <f t="shared" si="782"/>
        <v>198584.78802353807</v>
      </c>
      <c r="EU128" s="61">
        <f t="shared" si="782"/>
        <v>11347.07227622089</v>
      </c>
      <c r="EV128" s="61">
        <f t="shared" si="782"/>
        <v>0</v>
      </c>
      <c r="EW128" s="61">
        <f t="shared" si="782"/>
        <v>45794.560947439284</v>
      </c>
      <c r="EX128" s="61">
        <f t="shared" si="782"/>
        <v>5561.8307137354277</v>
      </c>
      <c r="EY128" s="61">
        <f t="shared" si="782"/>
        <v>386121.54872414027</v>
      </c>
      <c r="EZ128" s="61">
        <f t="shared" si="782"/>
        <v>436885.29936403106</v>
      </c>
      <c r="FA128" s="61">
        <f t="shared" si="782"/>
        <v>777542.54686150013</v>
      </c>
      <c r="FB128" s="61">
        <f t="shared" si="782"/>
        <v>525724.60624841787</v>
      </c>
      <c r="FC128" s="61">
        <f t="shared" si="782"/>
        <v>512846.07391584903</v>
      </c>
      <c r="FD128" s="61">
        <f t="shared" si="782"/>
        <v>451945.23552596389</v>
      </c>
      <c r="FE128" s="61">
        <f t="shared" si="782"/>
        <v>196010.92394042772</v>
      </c>
      <c r="FF128" s="61">
        <f t="shared" si="782"/>
        <v>180860.11352134522</v>
      </c>
      <c r="FG128" s="61">
        <f t="shared" si="782"/>
        <v>10619.382436149055</v>
      </c>
      <c r="FH128" s="61">
        <f t="shared" si="782"/>
        <v>0</v>
      </c>
      <c r="FI128" s="61">
        <f t="shared" si="782"/>
        <v>40711.718842606992</v>
      </c>
      <c r="FJ128" s="61">
        <f t="shared" si="782"/>
        <v>248.10919889144131</v>
      </c>
      <c r="FK128" s="61">
        <f t="shared" si="782"/>
        <v>335629.03427177819</v>
      </c>
      <c r="FL128" s="61">
        <f t="shared" si="782"/>
        <v>370688.22407253349</v>
      </c>
      <c r="FM128" s="61">
        <f t="shared" si="782"/>
        <v>675749.16081912688</v>
      </c>
      <c r="FN128" s="61">
        <f t="shared" si="782"/>
        <v>472193.8922345271</v>
      </c>
      <c r="FO128" s="61">
        <f t="shared" si="782"/>
        <v>472074.25093729794</v>
      </c>
      <c r="FP128" s="61">
        <f t="shared" si="782"/>
        <v>409129.27285492118</v>
      </c>
      <c r="FQ128" s="61">
        <f t="shared" si="782"/>
        <v>173444.01062715566</v>
      </c>
      <c r="FR128" s="61">
        <f t="shared" si="782"/>
        <v>164371.46254635218</v>
      </c>
      <c r="FS128" s="61">
        <f t="shared" si="782"/>
        <v>12270.443375311677</v>
      </c>
      <c r="FT128" s="61">
        <f t="shared" si="782"/>
        <v>2891.6303363821935</v>
      </c>
      <c r="FU128" s="61">
        <f t="shared" si="782"/>
        <v>38843.576911259559</v>
      </c>
      <c r="FV128" s="61">
        <f t="shared" si="782"/>
        <v>0</v>
      </c>
      <c r="FW128" s="61">
        <f t="shared" si="782"/>
        <v>291290.52153410879</v>
      </c>
      <c r="FX128" s="61">
        <f t="shared" si="782"/>
        <v>309385.47245522472</v>
      </c>
      <c r="FY128" s="61">
        <f t="shared" si="782"/>
        <v>575955.59143575269</v>
      </c>
      <c r="FZ128" s="61">
        <f t="shared" ref="FZ128:IK128" si="783">FZ123*FZ125*FZ$27</f>
        <v>397508.49327216239</v>
      </c>
      <c r="GA128" s="61">
        <f t="shared" si="783"/>
        <v>389908.46883746644</v>
      </c>
      <c r="GB128" s="61">
        <f t="shared" si="783"/>
        <v>344294.05879722419</v>
      </c>
      <c r="GC128" s="61">
        <f t="shared" si="783"/>
        <v>150585.2716963545</v>
      </c>
      <c r="GD128" s="61">
        <f t="shared" si="783"/>
        <v>146250.07507909287</v>
      </c>
      <c r="GE128" s="61">
        <f t="shared" si="783"/>
        <v>13095.294606060372</v>
      </c>
      <c r="GF128" s="61">
        <f t="shared" si="783"/>
        <v>5410.4874266474517</v>
      </c>
      <c r="GG128" s="61">
        <f t="shared" si="783"/>
        <v>36940.984517885838</v>
      </c>
      <c r="GH128" s="61">
        <f t="shared" si="783"/>
        <v>0</v>
      </c>
      <c r="GI128" s="61">
        <f t="shared" si="783"/>
        <v>246580.41160008006</v>
      </c>
      <c r="GJ128" s="61">
        <f t="shared" si="783"/>
        <v>246127.95308726744</v>
      </c>
      <c r="GK128" s="61">
        <f t="shared" si="783"/>
        <v>472385.03957808542</v>
      </c>
      <c r="GL128" s="61">
        <f t="shared" si="783"/>
        <v>329227.59587705682</v>
      </c>
      <c r="GM128" s="61">
        <f t="shared" si="783"/>
        <v>327618.63078814896</v>
      </c>
      <c r="GN128" s="61">
        <f t="shared" si="783"/>
        <v>291582.56566145766</v>
      </c>
      <c r="GO128" s="61">
        <f t="shared" si="783"/>
        <v>128161.20739453247</v>
      </c>
      <c r="GP128" s="61">
        <f t="shared" si="783"/>
        <v>128651.25027625175</v>
      </c>
      <c r="GQ128" s="61">
        <f t="shared" si="783"/>
        <v>14443.897114425316</v>
      </c>
      <c r="GR128" s="61">
        <f t="shared" si="783"/>
        <v>7705.6465799926664</v>
      </c>
      <c r="GS128" s="61">
        <f t="shared" si="783"/>
        <v>34145.669001067239</v>
      </c>
      <c r="GT128" s="61">
        <f t="shared" si="783"/>
        <v>0</v>
      </c>
      <c r="GU128" s="61">
        <f t="shared" si="783"/>
        <v>204375.27388501164</v>
      </c>
      <c r="GV128" s="61">
        <f t="shared" si="783"/>
        <v>184742.44989819132</v>
      </c>
      <c r="GW128" s="61">
        <f t="shared" si="783"/>
        <v>371454.57571130665</v>
      </c>
      <c r="GX128" s="61">
        <f t="shared" si="783"/>
        <v>266633.73529191141</v>
      </c>
      <c r="GY128" s="61">
        <f t="shared" si="783"/>
        <v>270310.70205844042</v>
      </c>
      <c r="GZ128" s="61">
        <f t="shared" si="783"/>
        <v>242693.58509765076</v>
      </c>
      <c r="HA128" s="61">
        <f t="shared" si="783"/>
        <v>108783.02507434518</v>
      </c>
      <c r="HB128" s="61">
        <f t="shared" si="783"/>
        <v>113396.56133539717</v>
      </c>
      <c r="HC128" s="61">
        <f t="shared" si="783"/>
        <v>17134.749527474924</v>
      </c>
      <c r="HD128" s="61">
        <f t="shared" si="783"/>
        <v>10986.929258699471</v>
      </c>
      <c r="HE128" s="61">
        <f t="shared" si="783"/>
        <v>32130.402303228093</v>
      </c>
      <c r="HF128" s="61">
        <f t="shared" si="783"/>
        <v>0</v>
      </c>
      <c r="HG128" s="61">
        <f t="shared" si="783"/>
        <v>160793.19148948669</v>
      </c>
      <c r="HH128" s="61">
        <f t="shared" si="783"/>
        <v>123404.92785342818</v>
      </c>
      <c r="HI128" s="61">
        <f t="shared" si="783"/>
        <v>269815.99113258848</v>
      </c>
      <c r="HJ128" s="61">
        <f t="shared" si="783"/>
        <v>204889.62158296726</v>
      </c>
      <c r="HK128" s="61">
        <f t="shared" si="783"/>
        <v>220295.12383154256</v>
      </c>
      <c r="HL128" s="61">
        <f t="shared" si="783"/>
        <v>198000.67392918986</v>
      </c>
      <c r="HM128" s="61">
        <f t="shared" si="783"/>
        <v>88825.99105039041</v>
      </c>
      <c r="HN128" s="61">
        <f t="shared" si="783"/>
        <v>97893.904111127471</v>
      </c>
      <c r="HO128" s="61">
        <f t="shared" si="783"/>
        <v>19546.816333433497</v>
      </c>
      <c r="HP128" s="61">
        <f t="shared" si="783"/>
        <v>13867.686841740564</v>
      </c>
      <c r="HQ128" s="61">
        <f t="shared" si="783"/>
        <v>29586.163490893956</v>
      </c>
      <c r="HR128" s="61">
        <f t="shared" si="783"/>
        <v>0</v>
      </c>
      <c r="HS128" s="61">
        <f t="shared" si="783"/>
        <v>117890.66445596107</v>
      </c>
      <c r="HT128" s="61">
        <f t="shared" si="783"/>
        <v>60986.513101178629</v>
      </c>
      <c r="HU128" s="61">
        <f t="shared" si="783"/>
        <v>165857.68565437407</v>
      </c>
      <c r="HV128" s="61">
        <f t="shared" si="783"/>
        <v>137584.09183468189</v>
      </c>
      <c r="HW128" s="61">
        <f t="shared" si="783"/>
        <v>153955.23524127435</v>
      </c>
      <c r="HX128" s="61">
        <f t="shared" si="783"/>
        <v>145985.36573679335</v>
      </c>
      <c r="HY128" s="61">
        <f t="shared" si="783"/>
        <v>72638.408458526901</v>
      </c>
      <c r="HZ128" s="61">
        <f t="shared" si="783"/>
        <v>85657.857329486054</v>
      </c>
      <c r="IA128" s="61">
        <f t="shared" si="783"/>
        <v>25781.116567404359</v>
      </c>
      <c r="IB128" s="61">
        <f t="shared" si="783"/>
        <v>20726.910779667029</v>
      </c>
      <c r="IC128" s="61">
        <f t="shared" si="783"/>
        <v>31224.792223771979</v>
      </c>
      <c r="ID128" s="61">
        <f t="shared" si="783"/>
        <v>4298.5678986895937</v>
      </c>
      <c r="IE128" s="61">
        <f t="shared" si="783"/>
        <v>77867.63922719023</v>
      </c>
      <c r="IF128" s="61">
        <f t="shared" si="783"/>
        <v>0</v>
      </c>
      <c r="IG128" s="61">
        <f t="shared" si="783"/>
        <v>61568.44791477517</v>
      </c>
      <c r="IH128" s="61">
        <f t="shared" si="783"/>
        <v>144514.69643526309</v>
      </c>
      <c r="II128" s="61">
        <f t="shared" si="783"/>
        <v>169526.18313761055</v>
      </c>
      <c r="IJ128" s="61">
        <f t="shared" si="783"/>
        <v>171841.21315770852</v>
      </c>
      <c r="IK128" s="61">
        <f t="shared" si="783"/>
        <v>130417.42172198242</v>
      </c>
      <c r="IL128" s="61">
        <f t="shared" ref="IL128:JE128" si="784">IL123*IL125*IL$27</f>
        <v>148845.05059626972</v>
      </c>
      <c r="IM128" s="61">
        <f t="shared" si="784"/>
        <v>108099.90799659287</v>
      </c>
      <c r="IN128" s="61">
        <f t="shared" si="784"/>
        <v>103794.66144971141</v>
      </c>
      <c r="IO128" s="61">
        <f t="shared" si="784"/>
        <v>108873.2834304111</v>
      </c>
      <c r="IP128" s="61">
        <f t="shared" si="784"/>
        <v>84677.137283224307</v>
      </c>
      <c r="IQ128" s="61">
        <f t="shared" si="784"/>
        <v>109665.62996629598</v>
      </c>
      <c r="IR128" s="61">
        <f t="shared" si="784"/>
        <v>0</v>
      </c>
      <c r="IS128" s="61">
        <f t="shared" si="784"/>
        <v>16238.750538493987</v>
      </c>
      <c r="IT128" s="61">
        <f t="shared" si="784"/>
        <v>44190.138388800216</v>
      </c>
      <c r="IU128" s="61">
        <f t="shared" si="784"/>
        <v>82362.410563511512</v>
      </c>
      <c r="IV128" s="61">
        <f t="shared" si="784"/>
        <v>95923.115018024328</v>
      </c>
      <c r="IW128" s="61">
        <f t="shared" si="784"/>
        <v>87770.425545087681</v>
      </c>
      <c r="IX128" s="61">
        <f t="shared" si="784"/>
        <v>114280.1454208481</v>
      </c>
      <c r="IY128" s="61">
        <f t="shared" si="784"/>
        <v>92882.264543977188</v>
      </c>
      <c r="IZ128" s="61">
        <f t="shared" si="784"/>
        <v>88057.323600668868</v>
      </c>
      <c r="JA128" s="61">
        <f t="shared" si="784"/>
        <v>86417.048930486184</v>
      </c>
      <c r="JB128" s="61">
        <f t="shared" si="784"/>
        <v>63543.958430226201</v>
      </c>
      <c r="JC128" s="61">
        <f t="shared" si="784"/>
        <v>0</v>
      </c>
      <c r="JD128" s="61">
        <f t="shared" si="784"/>
        <v>1.8206457025371492E-4</v>
      </c>
      <c r="JE128" s="61">
        <f t="shared" si="784"/>
        <v>1.5785518917255104E-4</v>
      </c>
      <c r="JF128" s="61"/>
      <c r="JG128" s="61"/>
      <c r="JH128" s="61"/>
      <c r="JI128" s="61"/>
      <c r="JJ128" s="61"/>
      <c r="JK128" s="61"/>
      <c r="JL128" s="61"/>
      <c r="JM128" s="61"/>
      <c r="JN128" s="61"/>
      <c r="JO128" s="61"/>
      <c r="JP128" s="61"/>
      <c r="JQ128" s="61"/>
      <c r="JR128" s="61"/>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row>
    <row r="129" spans="1:352" s="65" customFormat="1" ht="12" x14ac:dyDescent="0.2">
      <c r="A129" s="62" t="s">
        <v>42</v>
      </c>
      <c r="B129" s="63">
        <f t="shared" ref="B129:BA129" si="785">SUM(B127:B128)-B120</f>
        <v>0</v>
      </c>
      <c r="C129" s="63">
        <f t="shared" si="785"/>
        <v>0</v>
      </c>
      <c r="D129" s="63">
        <f t="shared" si="785"/>
        <v>0</v>
      </c>
      <c r="E129" s="63">
        <f t="shared" si="785"/>
        <v>0</v>
      </c>
      <c r="F129" s="63">
        <f t="shared" si="785"/>
        <v>0</v>
      </c>
      <c r="G129" s="63">
        <f t="shared" si="785"/>
        <v>0</v>
      </c>
      <c r="H129" s="63">
        <f t="shared" si="785"/>
        <v>0</v>
      </c>
      <c r="I129" s="63">
        <f t="shared" si="785"/>
        <v>0</v>
      </c>
      <c r="J129" s="63">
        <f t="shared" si="785"/>
        <v>0</v>
      </c>
      <c r="K129" s="63">
        <f t="shared" si="785"/>
        <v>0</v>
      </c>
      <c r="L129" s="63">
        <f t="shared" si="785"/>
        <v>0</v>
      </c>
      <c r="M129" s="63">
        <f t="shared" si="785"/>
        <v>0</v>
      </c>
      <c r="N129" s="63">
        <f t="shared" si="785"/>
        <v>0</v>
      </c>
      <c r="O129" s="63">
        <f t="shared" si="785"/>
        <v>0</v>
      </c>
      <c r="P129" s="63">
        <f t="shared" si="785"/>
        <v>0</v>
      </c>
      <c r="Q129" s="63">
        <f t="shared" si="785"/>
        <v>0</v>
      </c>
      <c r="R129" s="63">
        <f t="shared" si="785"/>
        <v>0</v>
      </c>
      <c r="S129" s="63">
        <f t="shared" si="785"/>
        <v>0</v>
      </c>
      <c r="T129" s="63">
        <f t="shared" si="785"/>
        <v>0</v>
      </c>
      <c r="U129" s="63">
        <f t="shared" si="785"/>
        <v>0</v>
      </c>
      <c r="V129" s="63">
        <f t="shared" si="785"/>
        <v>0</v>
      </c>
      <c r="W129" s="63">
        <f t="shared" si="785"/>
        <v>0</v>
      </c>
      <c r="X129" s="63">
        <f t="shared" si="785"/>
        <v>0</v>
      </c>
      <c r="Y129" s="63">
        <f t="shared" si="785"/>
        <v>0</v>
      </c>
      <c r="Z129" s="63">
        <f t="shared" si="785"/>
        <v>0</v>
      </c>
      <c r="AA129" s="63">
        <f t="shared" si="785"/>
        <v>0</v>
      </c>
      <c r="AB129" s="63">
        <f t="shared" si="785"/>
        <v>0</v>
      </c>
      <c r="AC129" s="63">
        <f t="shared" si="785"/>
        <v>0</v>
      </c>
      <c r="AD129" s="63">
        <f t="shared" si="785"/>
        <v>0</v>
      </c>
      <c r="AE129" s="63">
        <f t="shared" si="785"/>
        <v>0</v>
      </c>
      <c r="AF129" s="63">
        <f t="shared" si="785"/>
        <v>0</v>
      </c>
      <c r="AG129" s="63">
        <f t="shared" si="785"/>
        <v>0</v>
      </c>
      <c r="AH129" s="63">
        <f t="shared" si="785"/>
        <v>0</v>
      </c>
      <c r="AI129" s="63">
        <f t="shared" si="785"/>
        <v>0</v>
      </c>
      <c r="AJ129" s="63">
        <f t="shared" si="785"/>
        <v>0</v>
      </c>
      <c r="AK129" s="63">
        <f t="shared" si="785"/>
        <v>0</v>
      </c>
      <c r="AL129" s="63">
        <f t="shared" si="785"/>
        <v>0</v>
      </c>
      <c r="AM129" s="63">
        <f t="shared" si="785"/>
        <v>0</v>
      </c>
      <c r="AN129" s="63">
        <f t="shared" si="785"/>
        <v>0</v>
      </c>
      <c r="AO129" s="63">
        <f t="shared" si="785"/>
        <v>0</v>
      </c>
      <c r="AP129" s="63">
        <f t="shared" si="785"/>
        <v>0</v>
      </c>
      <c r="AQ129" s="63">
        <f t="shared" si="785"/>
        <v>0</v>
      </c>
      <c r="AR129" s="63">
        <f t="shared" si="785"/>
        <v>0</v>
      </c>
      <c r="AS129" s="63">
        <f t="shared" si="785"/>
        <v>0</v>
      </c>
      <c r="AT129" s="63">
        <f t="shared" si="785"/>
        <v>0</v>
      </c>
      <c r="AU129" s="63">
        <f t="shared" si="785"/>
        <v>0</v>
      </c>
      <c r="AV129" s="63">
        <f t="shared" si="785"/>
        <v>0</v>
      </c>
      <c r="AW129" s="63">
        <f t="shared" si="785"/>
        <v>0</v>
      </c>
      <c r="AX129" s="63">
        <f t="shared" si="785"/>
        <v>0</v>
      </c>
      <c r="AY129" s="63">
        <f t="shared" si="785"/>
        <v>0</v>
      </c>
      <c r="AZ129" s="63">
        <f t="shared" si="785"/>
        <v>0</v>
      </c>
      <c r="BA129" s="63">
        <f t="shared" si="785"/>
        <v>0</v>
      </c>
      <c r="BB129" s="63">
        <f t="shared" ref="BB129:DM129" si="786">SUM(BB127:BB128)-BB120</f>
        <v>0</v>
      </c>
      <c r="BC129" s="63">
        <f t="shared" si="786"/>
        <v>0</v>
      </c>
      <c r="BD129" s="63">
        <f t="shared" si="786"/>
        <v>0</v>
      </c>
      <c r="BE129" s="63">
        <f t="shared" si="786"/>
        <v>0</v>
      </c>
      <c r="BF129" s="63">
        <f t="shared" si="786"/>
        <v>0</v>
      </c>
      <c r="BG129" s="63">
        <f t="shared" si="786"/>
        <v>0</v>
      </c>
      <c r="BH129" s="63">
        <f t="shared" si="786"/>
        <v>0</v>
      </c>
      <c r="BI129" s="63">
        <f t="shared" si="786"/>
        <v>0</v>
      </c>
      <c r="BJ129" s="63">
        <f t="shared" si="786"/>
        <v>0</v>
      </c>
      <c r="BK129" s="63">
        <f t="shared" si="786"/>
        <v>0</v>
      </c>
      <c r="BL129" s="63">
        <f t="shared" si="786"/>
        <v>0</v>
      </c>
      <c r="BM129" s="63">
        <f t="shared" si="786"/>
        <v>0</v>
      </c>
      <c r="BN129" s="63">
        <f t="shared" si="786"/>
        <v>0</v>
      </c>
      <c r="BO129" s="63">
        <f t="shared" si="786"/>
        <v>0</v>
      </c>
      <c r="BP129" s="63">
        <f t="shared" si="786"/>
        <v>0</v>
      </c>
      <c r="BQ129" s="63">
        <f t="shared" si="786"/>
        <v>0</v>
      </c>
      <c r="BR129" s="63">
        <f t="shared" si="786"/>
        <v>0</v>
      </c>
      <c r="BS129" s="63">
        <f t="shared" si="786"/>
        <v>0</v>
      </c>
      <c r="BT129" s="63">
        <f t="shared" si="786"/>
        <v>0</v>
      </c>
      <c r="BU129" s="63">
        <f t="shared" si="786"/>
        <v>0</v>
      </c>
      <c r="BV129" s="63">
        <f t="shared" si="786"/>
        <v>0</v>
      </c>
      <c r="BW129" s="63">
        <f t="shared" si="786"/>
        <v>0</v>
      </c>
      <c r="BX129" s="63">
        <f t="shared" si="786"/>
        <v>0</v>
      </c>
      <c r="BY129" s="63">
        <f t="shared" si="786"/>
        <v>0</v>
      </c>
      <c r="BZ129" s="63">
        <f t="shared" si="786"/>
        <v>0</v>
      </c>
      <c r="CA129" s="63">
        <f t="shared" si="786"/>
        <v>0</v>
      </c>
      <c r="CB129" s="63">
        <f t="shared" si="786"/>
        <v>0</v>
      </c>
      <c r="CC129" s="63">
        <f t="shared" si="786"/>
        <v>0</v>
      </c>
      <c r="CD129" s="63">
        <f t="shared" si="786"/>
        <v>0</v>
      </c>
      <c r="CE129" s="63">
        <f t="shared" si="786"/>
        <v>0</v>
      </c>
      <c r="CF129" s="63">
        <f t="shared" si="786"/>
        <v>0</v>
      </c>
      <c r="CG129" s="63">
        <f t="shared" si="786"/>
        <v>0</v>
      </c>
      <c r="CH129" s="63">
        <f t="shared" si="786"/>
        <v>0</v>
      </c>
      <c r="CI129" s="63">
        <f t="shared" si="786"/>
        <v>0</v>
      </c>
      <c r="CJ129" s="63">
        <f t="shared" si="786"/>
        <v>0</v>
      </c>
      <c r="CK129" s="63">
        <f t="shared" si="786"/>
        <v>0</v>
      </c>
      <c r="CL129" s="63">
        <f t="shared" si="786"/>
        <v>0</v>
      </c>
      <c r="CM129" s="63">
        <f t="shared" si="786"/>
        <v>0</v>
      </c>
      <c r="CN129" s="63">
        <f t="shared" si="786"/>
        <v>0</v>
      </c>
      <c r="CO129" s="63">
        <f t="shared" si="786"/>
        <v>0</v>
      </c>
      <c r="CP129" s="63">
        <f t="shared" si="786"/>
        <v>0</v>
      </c>
      <c r="CQ129" s="63">
        <f t="shared" si="786"/>
        <v>0</v>
      </c>
      <c r="CR129" s="63">
        <f t="shared" si="786"/>
        <v>0</v>
      </c>
      <c r="CS129" s="63">
        <f t="shared" si="786"/>
        <v>0</v>
      </c>
      <c r="CT129" s="63">
        <f t="shared" si="786"/>
        <v>0</v>
      </c>
      <c r="CU129" s="63">
        <f t="shared" si="786"/>
        <v>0</v>
      </c>
      <c r="CV129" s="63">
        <f t="shared" si="786"/>
        <v>0</v>
      </c>
      <c r="CW129" s="63">
        <f t="shared" si="786"/>
        <v>0</v>
      </c>
      <c r="CX129" s="63">
        <f t="shared" si="786"/>
        <v>0</v>
      </c>
      <c r="CY129" s="63">
        <f t="shared" si="786"/>
        <v>0</v>
      </c>
      <c r="CZ129" s="63">
        <f t="shared" si="786"/>
        <v>0</v>
      </c>
      <c r="DA129" s="63">
        <f t="shared" si="786"/>
        <v>0</v>
      </c>
      <c r="DB129" s="63">
        <f t="shared" si="786"/>
        <v>0</v>
      </c>
      <c r="DC129" s="63">
        <f t="shared" si="786"/>
        <v>0</v>
      </c>
      <c r="DD129" s="63">
        <f t="shared" si="786"/>
        <v>0</v>
      </c>
      <c r="DE129" s="63">
        <f t="shared" si="786"/>
        <v>0</v>
      </c>
      <c r="DF129" s="63">
        <f t="shared" si="786"/>
        <v>0</v>
      </c>
      <c r="DG129" s="63">
        <f t="shared" si="786"/>
        <v>0</v>
      </c>
      <c r="DH129" s="63">
        <f t="shared" si="786"/>
        <v>0</v>
      </c>
      <c r="DI129" s="63">
        <f t="shared" si="786"/>
        <v>0</v>
      </c>
      <c r="DJ129" s="63">
        <f t="shared" si="786"/>
        <v>0</v>
      </c>
      <c r="DK129" s="63">
        <f t="shared" si="786"/>
        <v>0</v>
      </c>
      <c r="DL129" s="63">
        <f t="shared" si="786"/>
        <v>0</v>
      </c>
      <c r="DM129" s="63">
        <f t="shared" si="786"/>
        <v>0</v>
      </c>
      <c r="DN129" s="63">
        <f t="shared" ref="DN129:FY129" si="787">SUM(DN127:DN128)-DN120</f>
        <v>0</v>
      </c>
      <c r="DO129" s="63">
        <f t="shared" si="787"/>
        <v>0</v>
      </c>
      <c r="DP129" s="63">
        <f t="shared" si="787"/>
        <v>0</v>
      </c>
      <c r="DQ129" s="63">
        <f t="shared" si="787"/>
        <v>0</v>
      </c>
      <c r="DR129" s="63">
        <f t="shared" si="787"/>
        <v>0</v>
      </c>
      <c r="DS129" s="63">
        <f t="shared" si="787"/>
        <v>0</v>
      </c>
      <c r="DT129" s="63">
        <f t="shared" si="787"/>
        <v>0</v>
      </c>
      <c r="DU129" s="63">
        <f t="shared" si="787"/>
        <v>0</v>
      </c>
      <c r="DV129" s="63">
        <f t="shared" si="787"/>
        <v>0</v>
      </c>
      <c r="DW129" s="63">
        <f t="shared" si="787"/>
        <v>0</v>
      </c>
      <c r="DX129" s="63">
        <f t="shared" si="787"/>
        <v>0</v>
      </c>
      <c r="DY129" s="63">
        <f t="shared" si="787"/>
        <v>0</v>
      </c>
      <c r="DZ129" s="63">
        <f t="shared" si="787"/>
        <v>0</v>
      </c>
      <c r="EA129" s="63">
        <f t="shared" si="787"/>
        <v>0</v>
      </c>
      <c r="EB129" s="63">
        <f t="shared" si="787"/>
        <v>0</v>
      </c>
      <c r="EC129" s="63">
        <f t="shared" si="787"/>
        <v>0</v>
      </c>
      <c r="ED129" s="63">
        <f t="shared" si="787"/>
        <v>0</v>
      </c>
      <c r="EE129" s="63">
        <f t="shared" si="787"/>
        <v>0</v>
      </c>
      <c r="EF129" s="63">
        <f t="shared" si="787"/>
        <v>0</v>
      </c>
      <c r="EG129" s="63">
        <f t="shared" si="787"/>
        <v>0</v>
      </c>
      <c r="EH129" s="63">
        <f t="shared" si="787"/>
        <v>0</v>
      </c>
      <c r="EI129" s="63">
        <f t="shared" si="787"/>
        <v>0</v>
      </c>
      <c r="EJ129" s="63">
        <f t="shared" si="787"/>
        <v>0</v>
      </c>
      <c r="EK129" s="63">
        <f t="shared" si="787"/>
        <v>0</v>
      </c>
      <c r="EL129" s="63">
        <f t="shared" si="787"/>
        <v>0</v>
      </c>
      <c r="EM129" s="63">
        <f t="shared" si="787"/>
        <v>0</v>
      </c>
      <c r="EN129" s="63">
        <f t="shared" si="787"/>
        <v>0</v>
      </c>
      <c r="EO129" s="63">
        <f t="shared" si="787"/>
        <v>0</v>
      </c>
      <c r="EP129" s="63">
        <f t="shared" si="787"/>
        <v>0</v>
      </c>
      <c r="EQ129" s="63">
        <f t="shared" si="787"/>
        <v>0</v>
      </c>
      <c r="ER129" s="63">
        <f t="shared" si="787"/>
        <v>0</v>
      </c>
      <c r="ES129" s="63">
        <f t="shared" si="787"/>
        <v>0</v>
      </c>
      <c r="ET129" s="63">
        <f t="shared" si="787"/>
        <v>0</v>
      </c>
      <c r="EU129" s="63">
        <f t="shared" si="787"/>
        <v>0</v>
      </c>
      <c r="EV129" s="63">
        <f t="shared" si="787"/>
        <v>0</v>
      </c>
      <c r="EW129" s="63">
        <f t="shared" si="787"/>
        <v>0</v>
      </c>
      <c r="EX129" s="63">
        <f t="shared" si="787"/>
        <v>0</v>
      </c>
      <c r="EY129" s="63">
        <f t="shared" si="787"/>
        <v>0</v>
      </c>
      <c r="EZ129" s="63">
        <f t="shared" si="787"/>
        <v>0</v>
      </c>
      <c r="FA129" s="63">
        <f t="shared" si="787"/>
        <v>0</v>
      </c>
      <c r="FB129" s="63">
        <f t="shared" si="787"/>
        <v>0</v>
      </c>
      <c r="FC129" s="63">
        <f t="shared" si="787"/>
        <v>0</v>
      </c>
      <c r="FD129" s="63">
        <f t="shared" si="787"/>
        <v>0</v>
      </c>
      <c r="FE129" s="63">
        <f t="shared" si="787"/>
        <v>0</v>
      </c>
      <c r="FF129" s="63">
        <f t="shared" si="787"/>
        <v>0</v>
      </c>
      <c r="FG129" s="63">
        <f t="shared" si="787"/>
        <v>0</v>
      </c>
      <c r="FH129" s="63">
        <f t="shared" si="787"/>
        <v>0</v>
      </c>
      <c r="FI129" s="63">
        <f t="shared" si="787"/>
        <v>0</v>
      </c>
      <c r="FJ129" s="63">
        <f t="shared" si="787"/>
        <v>0</v>
      </c>
      <c r="FK129" s="63">
        <f t="shared" si="787"/>
        <v>0</v>
      </c>
      <c r="FL129" s="63">
        <f t="shared" si="787"/>
        <v>0</v>
      </c>
      <c r="FM129" s="63">
        <f t="shared" si="787"/>
        <v>0</v>
      </c>
      <c r="FN129" s="63">
        <f t="shared" si="787"/>
        <v>0</v>
      </c>
      <c r="FO129" s="63">
        <f t="shared" si="787"/>
        <v>0</v>
      </c>
      <c r="FP129" s="63">
        <f t="shared" si="787"/>
        <v>0</v>
      </c>
      <c r="FQ129" s="63">
        <f t="shared" si="787"/>
        <v>0</v>
      </c>
      <c r="FR129" s="63">
        <f t="shared" si="787"/>
        <v>0</v>
      </c>
      <c r="FS129" s="63">
        <f t="shared" si="787"/>
        <v>0</v>
      </c>
      <c r="FT129" s="63">
        <f t="shared" si="787"/>
        <v>0</v>
      </c>
      <c r="FU129" s="63">
        <f t="shared" si="787"/>
        <v>0</v>
      </c>
      <c r="FV129" s="63">
        <f t="shared" si="787"/>
        <v>0</v>
      </c>
      <c r="FW129" s="63">
        <f t="shared" si="787"/>
        <v>0</v>
      </c>
      <c r="FX129" s="63">
        <f t="shared" si="787"/>
        <v>0</v>
      </c>
      <c r="FY129" s="63">
        <f t="shared" si="787"/>
        <v>0</v>
      </c>
      <c r="FZ129" s="63">
        <f t="shared" ref="FZ129:IK129" si="788">SUM(FZ127:FZ128)-FZ120</f>
        <v>0</v>
      </c>
      <c r="GA129" s="63">
        <f t="shared" si="788"/>
        <v>0</v>
      </c>
      <c r="GB129" s="63">
        <f t="shared" si="788"/>
        <v>0</v>
      </c>
      <c r="GC129" s="63">
        <f t="shared" si="788"/>
        <v>0</v>
      </c>
      <c r="GD129" s="63">
        <f t="shared" si="788"/>
        <v>0</v>
      </c>
      <c r="GE129" s="63">
        <f t="shared" si="788"/>
        <v>0</v>
      </c>
      <c r="GF129" s="63">
        <f t="shared" si="788"/>
        <v>0</v>
      </c>
      <c r="GG129" s="63">
        <f t="shared" si="788"/>
        <v>0</v>
      </c>
      <c r="GH129" s="63">
        <f t="shared" si="788"/>
        <v>0</v>
      </c>
      <c r="GI129" s="63">
        <f t="shared" si="788"/>
        <v>0</v>
      </c>
      <c r="GJ129" s="63">
        <f t="shared" si="788"/>
        <v>0</v>
      </c>
      <c r="GK129" s="63">
        <f t="shared" si="788"/>
        <v>0</v>
      </c>
      <c r="GL129" s="63">
        <f t="shared" si="788"/>
        <v>0</v>
      </c>
      <c r="GM129" s="63">
        <f t="shared" si="788"/>
        <v>0</v>
      </c>
      <c r="GN129" s="63">
        <f t="shared" si="788"/>
        <v>0</v>
      </c>
      <c r="GO129" s="63">
        <f t="shared" si="788"/>
        <v>0</v>
      </c>
      <c r="GP129" s="63">
        <f t="shared" si="788"/>
        <v>0</v>
      </c>
      <c r="GQ129" s="63">
        <f t="shared" si="788"/>
        <v>0</v>
      </c>
      <c r="GR129" s="63">
        <f t="shared" si="788"/>
        <v>0</v>
      </c>
      <c r="GS129" s="63">
        <f t="shared" si="788"/>
        <v>0</v>
      </c>
      <c r="GT129" s="63">
        <f t="shared" si="788"/>
        <v>0</v>
      </c>
      <c r="GU129" s="63">
        <f t="shared" si="788"/>
        <v>0</v>
      </c>
      <c r="GV129" s="63">
        <f t="shared" si="788"/>
        <v>0</v>
      </c>
      <c r="GW129" s="63">
        <f t="shared" si="788"/>
        <v>0</v>
      </c>
      <c r="GX129" s="63">
        <f t="shared" si="788"/>
        <v>0</v>
      </c>
      <c r="GY129" s="63">
        <f t="shared" si="788"/>
        <v>0</v>
      </c>
      <c r="GZ129" s="63">
        <f t="shared" si="788"/>
        <v>0</v>
      </c>
      <c r="HA129" s="63">
        <f t="shared" si="788"/>
        <v>0</v>
      </c>
      <c r="HB129" s="63">
        <f t="shared" si="788"/>
        <v>0</v>
      </c>
      <c r="HC129" s="63">
        <f t="shared" si="788"/>
        <v>0</v>
      </c>
      <c r="HD129" s="63">
        <f t="shared" si="788"/>
        <v>0</v>
      </c>
      <c r="HE129" s="63">
        <f t="shared" si="788"/>
        <v>0</v>
      </c>
      <c r="HF129" s="63">
        <f t="shared" si="788"/>
        <v>0</v>
      </c>
      <c r="HG129" s="63">
        <f t="shared" si="788"/>
        <v>0</v>
      </c>
      <c r="HH129" s="63">
        <f t="shared" si="788"/>
        <v>0</v>
      </c>
      <c r="HI129" s="63">
        <f t="shared" si="788"/>
        <v>0</v>
      </c>
      <c r="HJ129" s="63">
        <f t="shared" si="788"/>
        <v>0</v>
      </c>
      <c r="HK129" s="63">
        <f t="shared" si="788"/>
        <v>0</v>
      </c>
      <c r="HL129" s="63">
        <f t="shared" si="788"/>
        <v>0</v>
      </c>
      <c r="HM129" s="63">
        <f t="shared" si="788"/>
        <v>0</v>
      </c>
      <c r="HN129" s="63">
        <f t="shared" si="788"/>
        <v>0</v>
      </c>
      <c r="HO129" s="63">
        <f t="shared" si="788"/>
        <v>0</v>
      </c>
      <c r="HP129" s="63">
        <f t="shared" si="788"/>
        <v>0</v>
      </c>
      <c r="HQ129" s="63">
        <f t="shared" si="788"/>
        <v>0</v>
      </c>
      <c r="HR129" s="63">
        <f t="shared" si="788"/>
        <v>0</v>
      </c>
      <c r="HS129" s="63">
        <f t="shared" si="788"/>
        <v>0</v>
      </c>
      <c r="HT129" s="63">
        <f t="shared" si="788"/>
        <v>0</v>
      </c>
      <c r="HU129" s="63">
        <f t="shared" si="788"/>
        <v>0</v>
      </c>
      <c r="HV129" s="63">
        <f t="shared" si="788"/>
        <v>0</v>
      </c>
      <c r="HW129" s="63">
        <f t="shared" si="788"/>
        <v>0</v>
      </c>
      <c r="HX129" s="63">
        <f t="shared" si="788"/>
        <v>0</v>
      </c>
      <c r="HY129" s="63">
        <f t="shared" si="788"/>
        <v>0</v>
      </c>
      <c r="HZ129" s="63">
        <f t="shared" si="788"/>
        <v>0</v>
      </c>
      <c r="IA129" s="63">
        <f t="shared" si="788"/>
        <v>0</v>
      </c>
      <c r="IB129" s="63">
        <f t="shared" si="788"/>
        <v>0</v>
      </c>
      <c r="IC129" s="63">
        <f t="shared" si="788"/>
        <v>0</v>
      </c>
      <c r="ID129" s="63">
        <f t="shared" si="788"/>
        <v>0</v>
      </c>
      <c r="IE129" s="63">
        <f t="shared" si="788"/>
        <v>0</v>
      </c>
      <c r="IF129" s="63">
        <f t="shared" si="788"/>
        <v>0</v>
      </c>
      <c r="IG129" s="63">
        <f t="shared" si="788"/>
        <v>0</v>
      </c>
      <c r="IH129" s="63">
        <f t="shared" si="788"/>
        <v>0</v>
      </c>
      <c r="II129" s="63">
        <f t="shared" si="788"/>
        <v>0</v>
      </c>
      <c r="IJ129" s="63">
        <f t="shared" si="788"/>
        <v>0</v>
      </c>
      <c r="IK129" s="63">
        <f t="shared" si="788"/>
        <v>0</v>
      </c>
      <c r="IL129" s="63">
        <f t="shared" ref="IL129:JE129" si="789">SUM(IL127:IL128)-IL120</f>
        <v>0</v>
      </c>
      <c r="IM129" s="63">
        <f t="shared" si="789"/>
        <v>0</v>
      </c>
      <c r="IN129" s="63">
        <f t="shared" si="789"/>
        <v>0</v>
      </c>
      <c r="IO129" s="63">
        <f t="shared" si="789"/>
        <v>0</v>
      </c>
      <c r="IP129" s="63">
        <f t="shared" si="789"/>
        <v>0</v>
      </c>
      <c r="IQ129" s="63">
        <f t="shared" si="789"/>
        <v>0</v>
      </c>
      <c r="IR129" s="63">
        <f t="shared" si="789"/>
        <v>0</v>
      </c>
      <c r="IS129" s="63">
        <f t="shared" si="789"/>
        <v>0</v>
      </c>
      <c r="IT129" s="63">
        <f t="shared" si="789"/>
        <v>0</v>
      </c>
      <c r="IU129" s="63">
        <f t="shared" si="789"/>
        <v>0</v>
      </c>
      <c r="IV129" s="63">
        <f t="shared" si="789"/>
        <v>0</v>
      </c>
      <c r="IW129" s="63">
        <f t="shared" si="789"/>
        <v>0</v>
      </c>
      <c r="IX129" s="63">
        <f t="shared" si="789"/>
        <v>0</v>
      </c>
      <c r="IY129" s="63">
        <f t="shared" si="789"/>
        <v>0</v>
      </c>
      <c r="IZ129" s="63">
        <f t="shared" si="789"/>
        <v>0</v>
      </c>
      <c r="JA129" s="63">
        <f t="shared" si="789"/>
        <v>0</v>
      </c>
      <c r="JB129" s="63">
        <f t="shared" si="789"/>
        <v>0</v>
      </c>
      <c r="JC129" s="63">
        <f t="shared" si="789"/>
        <v>0</v>
      </c>
      <c r="JD129" s="63">
        <f t="shared" si="789"/>
        <v>0</v>
      </c>
      <c r="JE129" s="63">
        <f t="shared" si="789"/>
        <v>0</v>
      </c>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row>
    <row r="130" spans="1:352" x14ac:dyDescent="0.2">
      <c r="A130" s="51"/>
      <c r="IG130" s="23"/>
      <c r="IT130" s="34"/>
      <c r="IU130" s="34"/>
      <c r="IV130" s="34"/>
      <c r="IW130" s="34"/>
      <c r="IX130" s="34"/>
      <c r="IY130" s="34"/>
      <c r="IZ130" s="34"/>
      <c r="JA130" s="34"/>
      <c r="JB130" s="34"/>
      <c r="JC130" s="34"/>
      <c r="JD130" s="34"/>
    </row>
    <row r="131" spans="1:352" x14ac:dyDescent="0.2">
      <c r="A131" s="81" t="s">
        <v>44</v>
      </c>
      <c r="IG131" s="23"/>
    </row>
    <row r="132" spans="1:352" x14ac:dyDescent="0.2">
      <c r="A132" s="60" t="s">
        <v>45</v>
      </c>
      <c r="IG132" s="23"/>
    </row>
    <row r="133" spans="1:352" x14ac:dyDescent="0.2">
      <c r="A133" s="60" t="s">
        <v>62</v>
      </c>
      <c r="IG133" s="23"/>
    </row>
    <row r="134" spans="1:352" x14ac:dyDescent="0.2">
      <c r="A134" s="60" t="s">
        <v>47</v>
      </c>
      <c r="IG134" s="23"/>
    </row>
    <row r="135" spans="1:352" x14ac:dyDescent="0.2">
      <c r="A135" s="60" t="s">
        <v>48</v>
      </c>
      <c r="IG135" s="23"/>
      <c r="IW135" s="21" t="s">
        <v>157</v>
      </c>
    </row>
    <row r="136" spans="1:352" x14ac:dyDescent="0.2">
      <c r="A136" s="60" t="s">
        <v>49</v>
      </c>
      <c r="IG136" s="23"/>
    </row>
    <row r="137" spans="1:352" x14ac:dyDescent="0.2">
      <c r="A137" s="60" t="s">
        <v>50</v>
      </c>
      <c r="IG137" s="23"/>
    </row>
    <row r="138" spans="1:352" x14ac:dyDescent="0.2">
      <c r="A138" s="60" t="s">
        <v>51</v>
      </c>
      <c r="IG138" s="23"/>
    </row>
    <row r="139" spans="1:352" x14ac:dyDescent="0.2">
      <c r="A139" s="60" t="s">
        <v>52</v>
      </c>
      <c r="IG139" s="23"/>
    </row>
    <row r="140" spans="1:352" x14ac:dyDescent="0.2">
      <c r="A140" s="60" t="s">
        <v>53</v>
      </c>
      <c r="IG140" s="23"/>
    </row>
    <row r="141" spans="1:352" x14ac:dyDescent="0.2">
      <c r="A141" s="60" t="s">
        <v>54</v>
      </c>
      <c r="IG141" s="23"/>
    </row>
    <row r="142" spans="1:352" x14ac:dyDescent="0.2">
      <c r="A142" s="60" t="s">
        <v>55</v>
      </c>
      <c r="IG142" s="23"/>
    </row>
    <row r="143" spans="1:352" ht="13.5" thickBot="1" x14ac:dyDescent="0.25">
      <c r="A143" s="76"/>
      <c r="IG143" s="23"/>
    </row>
    <row r="144" spans="1:352" ht="13.5" thickBot="1" x14ac:dyDescent="0.25">
      <c r="A144" s="77" t="s">
        <v>56</v>
      </c>
      <c r="IG144" s="23"/>
    </row>
    <row r="145" spans="1:352" ht="13.5" thickBot="1" x14ac:dyDescent="0.25">
      <c r="A145" s="77" t="s">
        <v>57</v>
      </c>
      <c r="IG145" s="23"/>
    </row>
    <row r="146" spans="1:352" x14ac:dyDescent="0.2">
      <c r="A146" s="51"/>
      <c r="IG146" s="23"/>
    </row>
    <row r="147" spans="1:352" x14ac:dyDescent="0.2">
      <c r="A147" s="51"/>
      <c r="IG147" s="23"/>
    </row>
    <row r="148" spans="1:352" x14ac:dyDescent="0.2">
      <c r="A148" s="49" t="s">
        <v>14</v>
      </c>
      <c r="IG148" s="23"/>
    </row>
    <row r="149" spans="1:352" x14ac:dyDescent="0.2">
      <c r="A149" s="50" t="s">
        <v>33</v>
      </c>
      <c r="IG149" s="23"/>
      <c r="IS149" s="40">
        <f>SUM(IK150:IS150)/10000</f>
        <v>192.15284945441826</v>
      </c>
    </row>
    <row r="150" spans="1:352" x14ac:dyDescent="0.2">
      <c r="A150" s="51" t="s">
        <v>65</v>
      </c>
      <c r="B150" s="40">
        <f t="shared" ref="B150:BM150" si="790">B11/(1-B$21)</f>
        <v>311890.0770254911</v>
      </c>
      <c r="C150" s="40">
        <f t="shared" si="790"/>
        <v>289474.85519383446</v>
      </c>
      <c r="D150" s="40">
        <f t="shared" si="790"/>
        <v>294228.23163238581</v>
      </c>
      <c r="E150" s="40">
        <f t="shared" si="790"/>
        <v>262869.14298138244</v>
      </c>
      <c r="F150" s="40">
        <f t="shared" si="790"/>
        <v>228166.11498839679</v>
      </c>
      <c r="G150" s="40">
        <f t="shared" si="790"/>
        <v>218128.04884885278</v>
      </c>
      <c r="H150" s="40">
        <f t="shared" si="790"/>
        <v>206217.1794471684</v>
      </c>
      <c r="I150" s="40">
        <f t="shared" si="790"/>
        <v>209588.3408918381</v>
      </c>
      <c r="J150" s="40">
        <f t="shared" si="790"/>
        <v>190311.65936837243</v>
      </c>
      <c r="K150" s="40">
        <f t="shared" si="790"/>
        <v>222440.34475090401</v>
      </c>
      <c r="L150" s="40">
        <f t="shared" si="790"/>
        <v>237980.27714278793</v>
      </c>
      <c r="M150" s="40">
        <f t="shared" si="790"/>
        <v>261750.2575895373</v>
      </c>
      <c r="N150" s="40">
        <f t="shared" si="790"/>
        <v>243946.0374463172</v>
      </c>
      <c r="O150" s="40">
        <f t="shared" si="790"/>
        <v>237639.44659172019</v>
      </c>
      <c r="P150" s="40">
        <f t="shared" si="790"/>
        <v>253634.79327194803</v>
      </c>
      <c r="Q150" s="40">
        <f t="shared" si="790"/>
        <v>239614.07083531428</v>
      </c>
      <c r="R150" s="40">
        <f t="shared" si="790"/>
        <v>221308.00548958956</v>
      </c>
      <c r="S150" s="40">
        <f t="shared" si="790"/>
        <v>216068.01158480215</v>
      </c>
      <c r="T150" s="40">
        <f t="shared" si="790"/>
        <v>204378.39079658809</v>
      </c>
      <c r="U150" s="40">
        <f t="shared" si="790"/>
        <v>207817.81656865811</v>
      </c>
      <c r="V150" s="40">
        <f t="shared" si="790"/>
        <v>188681.27473378388</v>
      </c>
      <c r="W150" s="40">
        <f t="shared" si="790"/>
        <v>220063.95484614023</v>
      </c>
      <c r="X150" s="40">
        <f t="shared" si="790"/>
        <v>232836.24713607144</v>
      </c>
      <c r="Y150" s="40">
        <f t="shared" si="790"/>
        <v>254752.92185356797</v>
      </c>
      <c r="Z150" s="40">
        <f t="shared" si="790"/>
        <v>238885.22234236874</v>
      </c>
      <c r="AA150" s="40">
        <f t="shared" si="790"/>
        <v>238020.74288671426</v>
      </c>
      <c r="AB150" s="40">
        <f t="shared" si="790"/>
        <v>253270.04233974492</v>
      </c>
      <c r="AC150" s="40">
        <f t="shared" si="790"/>
        <v>237362.97652745442</v>
      </c>
      <c r="AD150" s="40">
        <f t="shared" si="790"/>
        <v>219785.89985189179</v>
      </c>
      <c r="AE150" s="40">
        <f t="shared" si="790"/>
        <v>214778.74304891628</v>
      </c>
      <c r="AF150" s="40">
        <f t="shared" si="790"/>
        <v>203248.09883473648</v>
      </c>
      <c r="AG150" s="40">
        <f t="shared" si="790"/>
        <v>206709.7412458582</v>
      </c>
      <c r="AH150" s="40">
        <f t="shared" si="790"/>
        <v>187700.97800633279</v>
      </c>
      <c r="AI150" s="40">
        <f t="shared" si="790"/>
        <v>218848.73267998864</v>
      </c>
      <c r="AJ150" s="40">
        <f t="shared" si="790"/>
        <v>231302.91633056034</v>
      </c>
      <c r="AK150" s="40">
        <f t="shared" si="790"/>
        <v>253496.17458494092</v>
      </c>
      <c r="AL150" s="40">
        <f t="shared" si="790"/>
        <v>236592.56146760681</v>
      </c>
      <c r="AM150" s="40">
        <f t="shared" si="790"/>
        <v>232274.31158234453</v>
      </c>
      <c r="AN150" s="40">
        <f t="shared" si="790"/>
        <v>248992.72241040197</v>
      </c>
      <c r="AO150" s="40">
        <f t="shared" si="790"/>
        <v>236141.34509768171</v>
      </c>
      <c r="AP150" s="40">
        <f t="shared" si="790"/>
        <v>218739.02334362586</v>
      </c>
      <c r="AQ150" s="40">
        <f t="shared" si="790"/>
        <v>213879.9925961846</v>
      </c>
      <c r="AR150" s="40">
        <f t="shared" si="790"/>
        <v>202477.56982749028</v>
      </c>
      <c r="AS150" s="40">
        <f t="shared" si="790"/>
        <v>205976.62209931298</v>
      </c>
      <c r="AT150" s="40">
        <f t="shared" si="790"/>
        <v>186992.36769388863</v>
      </c>
      <c r="AU150" s="40">
        <f t="shared" si="790"/>
        <v>217981.3670183483</v>
      </c>
      <c r="AV150" s="40">
        <f t="shared" si="790"/>
        <v>230257.50460296785</v>
      </c>
      <c r="AW150" s="40">
        <f t="shared" si="790"/>
        <v>252623.95308711528</v>
      </c>
      <c r="AX150" s="40">
        <f t="shared" si="790"/>
        <v>236213.0415562446</v>
      </c>
      <c r="AY150" s="40">
        <f t="shared" si="790"/>
        <v>231819.18835812673</v>
      </c>
      <c r="AZ150" s="40">
        <f t="shared" si="790"/>
        <v>248382.18492710497</v>
      </c>
      <c r="BA150" s="40">
        <f t="shared" si="790"/>
        <v>235463.27915794274</v>
      </c>
      <c r="BB150" s="40">
        <f t="shared" si="790"/>
        <v>218015.88803206352</v>
      </c>
      <c r="BC150" s="40">
        <f t="shared" si="790"/>
        <v>213209.46890041835</v>
      </c>
      <c r="BD150" s="40">
        <f t="shared" si="790"/>
        <v>201930.72642557143</v>
      </c>
      <c r="BE150" s="40">
        <f t="shared" si="790"/>
        <v>205461.31208289971</v>
      </c>
      <c r="BF150" s="40">
        <f t="shared" si="790"/>
        <v>186595.68935930595</v>
      </c>
      <c r="BG150" s="40">
        <f t="shared" si="790"/>
        <v>217534.7927114804</v>
      </c>
      <c r="BH150" s="40">
        <f t="shared" si="790"/>
        <v>229704.58253368421</v>
      </c>
      <c r="BI150" s="40">
        <f t="shared" si="790"/>
        <v>252042.28345220952</v>
      </c>
      <c r="BJ150" s="40">
        <f t="shared" si="790"/>
        <v>235683.31525936644</v>
      </c>
      <c r="BK150" s="40">
        <f t="shared" si="790"/>
        <v>231071.96893288038</v>
      </c>
      <c r="BL150" s="40">
        <f t="shared" si="790"/>
        <v>247589.84587905416</v>
      </c>
      <c r="BM150" s="40">
        <f t="shared" si="790"/>
        <v>234747.52097192468</v>
      </c>
      <c r="BN150" s="40">
        <f t="shared" ref="BN150:DY150" si="791">BN11/(1-BN$21)</f>
        <v>217390.88574555775</v>
      </c>
      <c r="BO150" s="40">
        <f t="shared" si="791"/>
        <v>212742.18341535967</v>
      </c>
      <c r="BP150" s="40">
        <f t="shared" si="791"/>
        <v>201595.10341657308</v>
      </c>
      <c r="BQ150" s="40">
        <f t="shared" si="791"/>
        <v>205181.99182211721</v>
      </c>
      <c r="BR150" s="40">
        <f t="shared" si="791"/>
        <v>186313.57527969437</v>
      </c>
      <c r="BS150" s="40">
        <f t="shared" si="791"/>
        <v>217059.85651299631</v>
      </c>
      <c r="BT150" s="40">
        <f t="shared" si="791"/>
        <v>229067.40722549389</v>
      </c>
      <c r="BU150" s="40">
        <f t="shared" si="791"/>
        <v>251443.84794707655</v>
      </c>
      <c r="BV150" s="40">
        <f t="shared" si="791"/>
        <v>236119.18893361109</v>
      </c>
      <c r="BW150" s="40">
        <f t="shared" si="791"/>
        <v>234817.06886850682</v>
      </c>
      <c r="BX150" s="40">
        <f t="shared" si="791"/>
        <v>249825.85985236056</v>
      </c>
      <c r="BY150" s="40">
        <f t="shared" si="791"/>
        <v>234284.25350846504</v>
      </c>
      <c r="BZ150" s="40">
        <f t="shared" si="791"/>
        <v>216995.41873761947</v>
      </c>
      <c r="CA150" s="40">
        <f t="shared" si="791"/>
        <v>212373.84586351068</v>
      </c>
      <c r="CB150" s="40">
        <f t="shared" si="791"/>
        <v>201350.84095527753</v>
      </c>
      <c r="CC150" s="40">
        <f t="shared" si="791"/>
        <v>205004.96680321914</v>
      </c>
      <c r="CD150" s="40">
        <f t="shared" si="791"/>
        <v>186157.40481426584</v>
      </c>
      <c r="CE150" s="40">
        <f t="shared" si="791"/>
        <v>216862.52028225499</v>
      </c>
      <c r="CF150" s="40">
        <f t="shared" si="791"/>
        <v>228799.9700558701</v>
      </c>
      <c r="CG150" s="40">
        <f t="shared" si="791"/>
        <v>251117.9063646069</v>
      </c>
      <c r="CH150" s="40">
        <f t="shared" si="791"/>
        <v>234879.92328307359</v>
      </c>
      <c r="CI150" s="40">
        <f t="shared" si="791"/>
        <v>230351.77204877872</v>
      </c>
      <c r="CJ150" s="40">
        <f t="shared" si="791"/>
        <v>246902.64385254539</v>
      </c>
      <c r="CK150" s="40">
        <f t="shared" si="791"/>
        <v>234178.297997535</v>
      </c>
      <c r="CL150" s="40">
        <f t="shared" si="791"/>
        <v>216785.08999290425</v>
      </c>
      <c r="CM150" s="40">
        <f t="shared" si="791"/>
        <v>212198.33608711304</v>
      </c>
      <c r="CN150" s="40">
        <f t="shared" si="791"/>
        <v>201181.78018417853</v>
      </c>
      <c r="CO150" s="40">
        <f t="shared" si="791"/>
        <v>204842.55460897338</v>
      </c>
      <c r="CP150" s="40">
        <f t="shared" si="791"/>
        <v>185862.11744588715</v>
      </c>
      <c r="CQ150" s="40">
        <f t="shared" si="791"/>
        <v>216487.7056867232</v>
      </c>
      <c r="CR150" s="40">
        <f t="shared" si="791"/>
        <v>228441.42535717625</v>
      </c>
      <c r="CS150" s="40">
        <f t="shared" si="791"/>
        <v>250811.58787384088</v>
      </c>
      <c r="CT150" s="40">
        <f t="shared" si="791"/>
        <v>234561.43085361086</v>
      </c>
      <c r="CU150" s="40">
        <f t="shared" si="791"/>
        <v>230032.17996584158</v>
      </c>
      <c r="CV150" s="40">
        <f t="shared" si="791"/>
        <v>246633.56250801586</v>
      </c>
      <c r="CW150" s="40">
        <f t="shared" si="791"/>
        <v>233905.75360558467</v>
      </c>
      <c r="CX150" s="40">
        <f t="shared" si="791"/>
        <v>216587.78754186552</v>
      </c>
      <c r="CY150" s="40">
        <f t="shared" si="791"/>
        <v>211998.83802935987</v>
      </c>
      <c r="CZ150" s="40">
        <f t="shared" si="791"/>
        <v>200993.10640994794</v>
      </c>
      <c r="DA150" s="40">
        <f t="shared" si="791"/>
        <v>204661.27021132116</v>
      </c>
      <c r="DB150" s="40">
        <f t="shared" si="791"/>
        <v>185742.04030499453</v>
      </c>
      <c r="DC150" s="40">
        <f t="shared" si="791"/>
        <v>216370.23303448613</v>
      </c>
      <c r="DD150" s="40">
        <f t="shared" si="791"/>
        <v>228237.29667110226</v>
      </c>
      <c r="DE150" s="40">
        <f t="shared" si="791"/>
        <v>250460.86659574113</v>
      </c>
      <c r="DF150" s="40">
        <f t="shared" si="791"/>
        <v>234421.62104225266</v>
      </c>
      <c r="DG150" s="40">
        <f t="shared" si="791"/>
        <v>229984.84955017277</v>
      </c>
      <c r="DH150" s="40">
        <f t="shared" si="791"/>
        <v>246499.66697132212</v>
      </c>
      <c r="DI150" s="40">
        <f t="shared" si="791"/>
        <v>233741.46566442336</v>
      </c>
      <c r="DJ150" s="40">
        <f t="shared" si="791"/>
        <v>216436.98357108136</v>
      </c>
      <c r="DK150" s="40">
        <f t="shared" si="791"/>
        <v>211883.5671594234</v>
      </c>
      <c r="DL150" s="40">
        <f t="shared" si="791"/>
        <v>200842.71771560688</v>
      </c>
      <c r="DM150" s="40">
        <f t="shared" si="791"/>
        <v>204437.34740188986</v>
      </c>
      <c r="DN150" s="40">
        <f t="shared" si="791"/>
        <v>185520.62255913034</v>
      </c>
      <c r="DO150" s="40">
        <f t="shared" si="791"/>
        <v>216189.88622711319</v>
      </c>
      <c r="DP150" s="40">
        <f t="shared" si="791"/>
        <v>227896.78945566461</v>
      </c>
      <c r="DQ150" s="40">
        <f t="shared" si="791"/>
        <v>249839.8804191594</v>
      </c>
      <c r="DR150" s="40">
        <f t="shared" si="791"/>
        <v>234863.86348703719</v>
      </c>
      <c r="DS150" s="40">
        <f t="shared" si="791"/>
        <v>233963.73339538331</v>
      </c>
      <c r="DT150" s="40">
        <f t="shared" si="791"/>
        <v>249133.14870616596</v>
      </c>
      <c r="DU150" s="40">
        <f t="shared" si="791"/>
        <v>233666.04522662837</v>
      </c>
      <c r="DV150" s="40">
        <f t="shared" si="791"/>
        <v>216222.66198514751</v>
      </c>
      <c r="DW150" s="40">
        <f t="shared" si="791"/>
        <v>211634.68285199977</v>
      </c>
      <c r="DX150" s="40">
        <f t="shared" si="791"/>
        <v>200649.74075867605</v>
      </c>
      <c r="DY150" s="40">
        <f t="shared" si="791"/>
        <v>204239.9432015694</v>
      </c>
      <c r="DZ150" s="40">
        <f t="shared" ref="DZ150:GK150" si="792">DZ11/(1-DZ$21)</f>
        <v>185294.77093147262</v>
      </c>
      <c r="EA150" s="40">
        <f t="shared" si="792"/>
        <v>216060.54238569213</v>
      </c>
      <c r="EB150" s="40">
        <f t="shared" si="792"/>
        <v>227657.56570586027</v>
      </c>
      <c r="EC150" s="40">
        <f t="shared" si="792"/>
        <v>249270.01052046087</v>
      </c>
      <c r="ED150" s="40">
        <f t="shared" si="792"/>
        <v>233438.93212383284</v>
      </c>
      <c r="EE150" s="40">
        <f t="shared" si="792"/>
        <v>229218.80475333388</v>
      </c>
      <c r="EF150" s="40">
        <f t="shared" si="792"/>
        <v>245790.21942117281</v>
      </c>
      <c r="EG150" s="40">
        <f t="shared" si="792"/>
        <v>233260.31010910575</v>
      </c>
      <c r="EH150" s="40">
        <f t="shared" si="792"/>
        <v>215985.12183748538</v>
      </c>
      <c r="EI150" s="40">
        <f t="shared" si="792"/>
        <v>211456.62695407687</v>
      </c>
      <c r="EJ150" s="40">
        <f t="shared" si="792"/>
        <v>200516.46268749659</v>
      </c>
      <c r="EK150" s="40">
        <f t="shared" si="792"/>
        <v>204109.45736104395</v>
      </c>
      <c r="EL150" s="40">
        <f t="shared" si="792"/>
        <v>185073.87634266814</v>
      </c>
      <c r="EM150" s="40">
        <f t="shared" si="792"/>
        <v>215648.49106182382</v>
      </c>
      <c r="EN150" s="40">
        <f t="shared" si="792"/>
        <v>227194.86208219</v>
      </c>
      <c r="EO150" s="40">
        <f t="shared" si="792"/>
        <v>248998.193757626</v>
      </c>
      <c r="EP150" s="40">
        <f t="shared" si="792"/>
        <v>233380.59011887846</v>
      </c>
      <c r="EQ150" s="40">
        <f t="shared" si="792"/>
        <v>228939.39702604344</v>
      </c>
      <c r="ER150" s="40">
        <f t="shared" si="792"/>
        <v>245372.95926993183</v>
      </c>
      <c r="ES150" s="40">
        <f t="shared" si="792"/>
        <v>233028.78846068884</v>
      </c>
      <c r="ET150" s="40">
        <f t="shared" si="792"/>
        <v>215878.55079980096</v>
      </c>
      <c r="EU150" s="40">
        <f t="shared" si="792"/>
        <v>211315.20040057716</v>
      </c>
      <c r="EV150" s="40">
        <f t="shared" si="792"/>
        <v>200386.98944936128</v>
      </c>
      <c r="EW150" s="40">
        <f t="shared" si="792"/>
        <v>203976.39890222176</v>
      </c>
      <c r="EX150" s="40">
        <f t="shared" si="792"/>
        <v>184883.74828148296</v>
      </c>
      <c r="EY150" s="40">
        <f t="shared" si="792"/>
        <v>215442.28325444378</v>
      </c>
      <c r="EZ150" s="40">
        <f t="shared" si="792"/>
        <v>227085.29283285604</v>
      </c>
      <c r="FA150" s="40">
        <f t="shared" si="792"/>
        <v>248957.98977244805</v>
      </c>
      <c r="FB150" s="40">
        <f t="shared" si="792"/>
        <v>233202.45302298191</v>
      </c>
      <c r="FC150" s="40">
        <f t="shared" si="792"/>
        <v>228420.34909028129</v>
      </c>
      <c r="FD150" s="40">
        <f t="shared" si="792"/>
        <v>244985.6260230162</v>
      </c>
      <c r="FE150" s="40">
        <f t="shared" si="792"/>
        <v>232921.51914016443</v>
      </c>
      <c r="FF150" s="40">
        <f t="shared" si="792"/>
        <v>215744.37223264019</v>
      </c>
      <c r="FG150" s="40">
        <f t="shared" si="792"/>
        <v>211125.97035717737</v>
      </c>
      <c r="FH150" s="40">
        <f t="shared" si="792"/>
        <v>200217.44324121228</v>
      </c>
      <c r="FI150" s="40">
        <f t="shared" si="792"/>
        <v>203805.8729221728</v>
      </c>
      <c r="FJ150" s="40">
        <f t="shared" si="792"/>
        <v>184593.54886954307</v>
      </c>
      <c r="FK150" s="40">
        <f t="shared" si="792"/>
        <v>215032.7239239967</v>
      </c>
      <c r="FL150" s="40">
        <f t="shared" si="792"/>
        <v>226724.03295273116</v>
      </c>
      <c r="FM150" s="40">
        <f t="shared" si="792"/>
        <v>248784.35402272976</v>
      </c>
      <c r="FN150" s="40">
        <f t="shared" si="792"/>
        <v>234005.03713486891</v>
      </c>
      <c r="FO150" s="40">
        <f t="shared" si="792"/>
        <v>232395.3775806776</v>
      </c>
      <c r="FP150" s="40">
        <f t="shared" si="792"/>
        <v>247356.20338274181</v>
      </c>
      <c r="FQ150" s="40">
        <f t="shared" si="792"/>
        <v>232604.77544586774</v>
      </c>
      <c r="FR150" s="40">
        <f t="shared" si="792"/>
        <v>215508.6707174271</v>
      </c>
      <c r="FS150" s="40">
        <f t="shared" si="792"/>
        <v>210871.92913372535</v>
      </c>
      <c r="FT150" s="40">
        <f t="shared" si="792"/>
        <v>200023.22616522</v>
      </c>
      <c r="FU150" s="40">
        <f t="shared" si="792"/>
        <v>203641.10047699467</v>
      </c>
      <c r="FV150" s="40">
        <f t="shared" si="792"/>
        <v>184414.07152850428</v>
      </c>
      <c r="FW150" s="40">
        <f t="shared" si="792"/>
        <v>214723.11543666429</v>
      </c>
      <c r="FX150" s="40">
        <f t="shared" si="792"/>
        <v>226410.29573159956</v>
      </c>
      <c r="FY150" s="40">
        <f t="shared" si="792"/>
        <v>248562.18769871627</v>
      </c>
      <c r="FZ150" s="40">
        <f t="shared" si="792"/>
        <v>232864.19772777066</v>
      </c>
      <c r="GA150" s="40">
        <f t="shared" si="792"/>
        <v>227776.14786582399</v>
      </c>
      <c r="GB150" s="40">
        <f t="shared" si="792"/>
        <v>244068.00313085245</v>
      </c>
      <c r="GC150" s="40">
        <f t="shared" si="792"/>
        <v>232209.95168431519</v>
      </c>
      <c r="GD150" s="40">
        <f t="shared" si="792"/>
        <v>215146.24952390874</v>
      </c>
      <c r="GE150" s="40">
        <f t="shared" si="792"/>
        <v>210521.01435817062</v>
      </c>
      <c r="GF150" s="40">
        <f t="shared" si="792"/>
        <v>199776.38991386519</v>
      </c>
      <c r="GG150" s="40">
        <f t="shared" si="792"/>
        <v>203438.30690351027</v>
      </c>
      <c r="GH150" s="40">
        <f t="shared" si="792"/>
        <v>184231.18962041676</v>
      </c>
      <c r="GI150" s="40">
        <f t="shared" si="792"/>
        <v>214393.11660151841</v>
      </c>
      <c r="GJ150" s="40">
        <f t="shared" si="792"/>
        <v>225956.46560338678</v>
      </c>
      <c r="GK150" s="40">
        <f t="shared" si="792"/>
        <v>248109.68947917246</v>
      </c>
      <c r="GL150" s="40">
        <f t="shared" ref="GL150:IW150" si="793">GL11/(1-GL$21)</f>
        <v>232451.81241280359</v>
      </c>
      <c r="GM150" s="40">
        <f t="shared" si="793"/>
        <v>227365.53959543136</v>
      </c>
      <c r="GN150" s="40">
        <f t="shared" si="793"/>
        <v>243628.13179772033</v>
      </c>
      <c r="GO150" s="40">
        <f t="shared" si="793"/>
        <v>231817.08927028236</v>
      </c>
      <c r="GP150" s="40">
        <f t="shared" si="793"/>
        <v>214863.31763252139</v>
      </c>
      <c r="GQ150" s="40">
        <f t="shared" si="793"/>
        <v>210276.28006755118</v>
      </c>
      <c r="GR150" s="40">
        <f t="shared" si="793"/>
        <v>199580.13400639623</v>
      </c>
      <c r="GS150" s="40">
        <f t="shared" si="793"/>
        <v>203239.13281514781</v>
      </c>
      <c r="GT150" s="40">
        <f t="shared" si="793"/>
        <v>184077.80459273624</v>
      </c>
      <c r="GU150" s="40">
        <f t="shared" si="793"/>
        <v>214197.53605526636</v>
      </c>
      <c r="GV150" s="40">
        <f t="shared" si="793"/>
        <v>225657.82709457257</v>
      </c>
      <c r="GW150" s="40">
        <f t="shared" si="793"/>
        <v>247900.70683361203</v>
      </c>
      <c r="GX150" s="40">
        <f t="shared" si="793"/>
        <v>232358.70545402175</v>
      </c>
      <c r="GY150" s="40">
        <f t="shared" si="793"/>
        <v>227180.49846165991</v>
      </c>
      <c r="GZ150" s="40">
        <f t="shared" si="793"/>
        <v>243392.51096962209</v>
      </c>
      <c r="HA150" s="40">
        <f t="shared" si="793"/>
        <v>231621.50999049455</v>
      </c>
      <c r="HB150" s="40">
        <f t="shared" si="793"/>
        <v>214666.97294931122</v>
      </c>
      <c r="HC150" s="40">
        <f t="shared" si="793"/>
        <v>210078.41078583541</v>
      </c>
      <c r="HD150" s="40">
        <f t="shared" si="793"/>
        <v>199402.13886453171</v>
      </c>
      <c r="HE150" s="40">
        <f t="shared" si="793"/>
        <v>203038.38542991481</v>
      </c>
      <c r="HF150" s="40">
        <f t="shared" si="793"/>
        <v>183815.82585617673</v>
      </c>
      <c r="HG150" s="40">
        <f t="shared" si="793"/>
        <v>213844.71650107691</v>
      </c>
      <c r="HH150" s="40">
        <f t="shared" si="793"/>
        <v>225306.40917910234</v>
      </c>
      <c r="HI150" s="40">
        <f t="shared" si="793"/>
        <v>247572.56462047514</v>
      </c>
      <c r="HJ150" s="40">
        <f t="shared" si="793"/>
        <v>232961.14829292978</v>
      </c>
      <c r="HK150" s="40">
        <f t="shared" si="793"/>
        <v>231043.1614683246</v>
      </c>
      <c r="HL150" s="40">
        <f t="shared" si="793"/>
        <v>245822.2967481805</v>
      </c>
      <c r="HM150" s="40">
        <f t="shared" si="793"/>
        <v>231408.27714610452</v>
      </c>
      <c r="HN150" s="40">
        <f t="shared" si="793"/>
        <v>214528.64728213035</v>
      </c>
      <c r="HO150" s="40">
        <f t="shared" si="793"/>
        <v>209898.73938011602</v>
      </c>
      <c r="HP150" s="40">
        <f t="shared" si="793"/>
        <v>199217.68353803738</v>
      </c>
      <c r="HQ150" s="40">
        <f t="shared" si="793"/>
        <v>202828.37559397452</v>
      </c>
      <c r="HR150" s="40">
        <f t="shared" si="793"/>
        <v>183569.3959029885</v>
      </c>
      <c r="HS150" s="40">
        <f t="shared" si="793"/>
        <v>213568.07412878171</v>
      </c>
      <c r="HT150" s="40">
        <f t="shared" si="793"/>
        <v>224964.0958222909</v>
      </c>
      <c r="HU150" s="40">
        <f t="shared" si="793"/>
        <v>247251.79174109522</v>
      </c>
      <c r="HV150" s="40">
        <f t="shared" si="793"/>
        <v>231747.73326481725</v>
      </c>
      <c r="HW150" s="40">
        <f t="shared" si="793"/>
        <v>226488.12995591495</v>
      </c>
      <c r="HX150" s="40">
        <f t="shared" si="793"/>
        <v>242767.61940716425</v>
      </c>
      <c r="HY150" s="40">
        <f t="shared" si="793"/>
        <v>231193.65119442844</v>
      </c>
      <c r="HZ150" s="40">
        <f t="shared" si="793"/>
        <v>214333.9648559012</v>
      </c>
      <c r="IA150" s="40">
        <f t="shared" si="793"/>
        <v>209729.3034427914</v>
      </c>
      <c r="IB150" s="40">
        <f t="shared" si="793"/>
        <v>199058.73596150454</v>
      </c>
      <c r="IC150" s="40">
        <f t="shared" si="793"/>
        <v>202648.45110599449</v>
      </c>
      <c r="ID150" s="40">
        <f t="shared" si="793"/>
        <v>183381.65964276096</v>
      </c>
      <c r="IE150" s="40">
        <f t="shared" si="793"/>
        <v>213290.1378250072</v>
      </c>
      <c r="IF150" s="40">
        <f t="shared" si="793"/>
        <v>224727.3939850209</v>
      </c>
      <c r="IG150" s="40">
        <f t="shared" si="793"/>
        <v>246761.73446131748</v>
      </c>
      <c r="IH150" s="40">
        <f t="shared" si="793"/>
        <v>231030.13981010852</v>
      </c>
      <c r="II150" s="40">
        <f t="shared" si="793"/>
        <v>225654.40543310525</v>
      </c>
      <c r="IJ150" s="40">
        <f t="shared" si="793"/>
        <v>241893.83228091232</v>
      </c>
      <c r="IK150" s="40">
        <f t="shared" si="793"/>
        <v>230687.52339085579</v>
      </c>
      <c r="IL150" s="40">
        <f t="shared" si="793"/>
        <v>213865.51038570414</v>
      </c>
      <c r="IM150" s="40">
        <f t="shared" si="793"/>
        <v>209403.18823126549</v>
      </c>
      <c r="IN150" s="40">
        <f t="shared" si="793"/>
        <v>198866.56988276326</v>
      </c>
      <c r="IO150" s="40">
        <f t="shared" si="793"/>
        <v>202392.67340053243</v>
      </c>
      <c r="IP150" s="40">
        <f t="shared" si="793"/>
        <v>183077.1672879853</v>
      </c>
      <c r="IQ150" s="40">
        <f t="shared" si="793"/>
        <v>212762.26842021203</v>
      </c>
      <c r="IR150" s="40">
        <f t="shared" si="793"/>
        <v>224002.74491124469</v>
      </c>
      <c r="IS150" s="40">
        <f t="shared" si="793"/>
        <v>246470.84863361975</v>
      </c>
      <c r="IT150" s="40">
        <f t="shared" si="793"/>
        <v>231224.92181698114</v>
      </c>
      <c r="IU150" s="40">
        <f t="shared" si="793"/>
        <v>225810.32614479994</v>
      </c>
      <c r="IV150" s="40">
        <f t="shared" si="793"/>
        <v>242027.78836251967</v>
      </c>
      <c r="IW150" s="40">
        <f t="shared" si="793"/>
        <v>230704.28073888971</v>
      </c>
      <c r="IX150" s="40">
        <f t="shared" ref="IX150:LI150" si="794">IX11/(1-IX$21)</f>
        <v>213815.34266141476</v>
      </c>
      <c r="IY150" s="40">
        <f t="shared" si="794"/>
        <v>209305.93421574781</v>
      </c>
      <c r="IZ150" s="40">
        <f t="shared" si="794"/>
        <v>198734.25925534588</v>
      </c>
      <c r="JA150" s="40">
        <f t="shared" si="794"/>
        <v>202271.8890425835</v>
      </c>
      <c r="JB150" s="40">
        <f t="shared" si="794"/>
        <v>182992.16629046106</v>
      </c>
      <c r="JC150" s="40">
        <f t="shared" si="794"/>
        <v>212761.79418706309</v>
      </c>
      <c r="JD150" s="40">
        <f t="shared" si="794"/>
        <v>224219.14865507669</v>
      </c>
      <c r="JE150" s="40">
        <f t="shared" si="794"/>
        <v>246373.86743583734</v>
      </c>
      <c r="JF150" s="40">
        <f t="shared" si="794"/>
        <v>231610.41728750881</v>
      </c>
      <c r="JG150" s="40">
        <f t="shared" si="794"/>
        <v>229520.91475714539</v>
      </c>
      <c r="JH150" s="40">
        <f t="shared" si="794"/>
        <v>244360.1889519463</v>
      </c>
      <c r="JI150" s="40">
        <f t="shared" si="794"/>
        <v>230390.96511780834</v>
      </c>
      <c r="JJ150" s="40">
        <f t="shared" si="794"/>
        <v>213580.47969056529</v>
      </c>
      <c r="JK150" s="40">
        <f t="shared" si="794"/>
        <v>209116.59276270383</v>
      </c>
      <c r="JL150" s="40">
        <f t="shared" si="794"/>
        <v>198592.63179016724</v>
      </c>
      <c r="JM150" s="40">
        <f t="shared" si="794"/>
        <v>202116.03804442802</v>
      </c>
      <c r="JN150" s="40">
        <f t="shared" si="794"/>
        <v>182834.82254403783</v>
      </c>
      <c r="JO150" s="40">
        <f t="shared" si="794"/>
        <v>212493.92334377547</v>
      </c>
      <c r="JP150" s="40">
        <f t="shared" si="794"/>
        <v>223731.32121306099</v>
      </c>
      <c r="JQ150" s="40">
        <f t="shared" si="794"/>
        <v>245906.31814673089</v>
      </c>
      <c r="JR150" s="40">
        <f t="shared" si="794"/>
        <v>230475.08886569436</v>
      </c>
      <c r="JS150" s="40">
        <f t="shared" si="794"/>
        <v>225070.43464077191</v>
      </c>
      <c r="JT150" s="40">
        <f t="shared" si="794"/>
        <v>241346.93735697982</v>
      </c>
      <c r="JU150" s="40">
        <f t="shared" si="794"/>
        <v>230161.9255789622</v>
      </c>
      <c r="JV150" s="40">
        <f t="shared" si="794"/>
        <v>213301.00971818072</v>
      </c>
      <c r="JW150" s="40">
        <f t="shared" si="794"/>
        <v>208881.50822887255</v>
      </c>
      <c r="JX150" s="40">
        <f t="shared" si="794"/>
        <v>198425.47746423696</v>
      </c>
      <c r="JY150" s="40">
        <f t="shared" si="794"/>
        <v>201949.62251542279</v>
      </c>
      <c r="JZ150" s="40">
        <f t="shared" si="794"/>
        <v>182606.48974432005</v>
      </c>
      <c r="KA150" s="40">
        <f t="shared" si="794"/>
        <v>212193.62012112097</v>
      </c>
      <c r="KB150" s="40">
        <f t="shared" si="794"/>
        <v>223409.801399194</v>
      </c>
      <c r="KC150" s="40">
        <f t="shared" si="794"/>
        <v>245642.53518631789</v>
      </c>
      <c r="KD150" s="40">
        <f t="shared" si="794"/>
        <v>230276.63244126661</v>
      </c>
      <c r="KE150" s="40">
        <f t="shared" si="794"/>
        <v>224797.35530962553</v>
      </c>
      <c r="KF150" s="40">
        <f t="shared" si="794"/>
        <v>241098.85946599836</v>
      </c>
      <c r="KG150" s="40">
        <f t="shared" si="794"/>
        <v>229969.0518719359</v>
      </c>
      <c r="KH150" s="40">
        <f t="shared" si="794"/>
        <v>213134.9963216639</v>
      </c>
      <c r="KI150" s="40">
        <f t="shared" si="794"/>
        <v>208735.22779632208</v>
      </c>
      <c r="KJ150" s="40">
        <f t="shared" si="794"/>
        <v>198280.3152671615</v>
      </c>
      <c r="KK150" s="40">
        <f t="shared" si="794"/>
        <v>201766.02540741771</v>
      </c>
      <c r="KL150" s="40">
        <f t="shared" si="794"/>
        <v>182410.97268971009</v>
      </c>
      <c r="KM150" s="40">
        <f t="shared" si="794"/>
        <v>211968.21391191884</v>
      </c>
      <c r="KN150" s="40">
        <f t="shared" si="794"/>
        <v>223225.26445437595</v>
      </c>
      <c r="KO150" s="40">
        <f t="shared" si="794"/>
        <v>245479.15629125503</v>
      </c>
      <c r="KP150" s="40">
        <f t="shared" si="794"/>
        <v>229995.46752921329</v>
      </c>
      <c r="KQ150" s="40">
        <f t="shared" si="794"/>
        <v>224416.16089165607</v>
      </c>
      <c r="KR150" s="40">
        <f t="shared" si="794"/>
        <v>240813.95935968129</v>
      </c>
      <c r="KS150" s="40">
        <f t="shared" si="794"/>
        <v>229734.69256494442</v>
      </c>
      <c r="KT150" s="40">
        <f t="shared" si="794"/>
        <v>212882.62840590285</v>
      </c>
      <c r="KU150" s="40">
        <f t="shared" si="794"/>
        <v>208512.79825143132</v>
      </c>
      <c r="KV150" s="40">
        <f t="shared" si="794"/>
        <v>198097.96049864934</v>
      </c>
      <c r="KW150" s="40">
        <f t="shared" si="794"/>
        <v>201607.41920285654</v>
      </c>
      <c r="KX150" s="40">
        <f t="shared" si="794"/>
        <v>182276.77461494188</v>
      </c>
      <c r="KY150" s="40">
        <f t="shared" si="794"/>
        <v>211840.38558487067</v>
      </c>
      <c r="KZ150" s="40">
        <f t="shared" si="794"/>
        <v>223113.28353214939</v>
      </c>
      <c r="LA150" s="40">
        <f t="shared" si="794"/>
        <v>245254.88995232081</v>
      </c>
      <c r="LB150" s="40">
        <f t="shared" si="794"/>
        <v>230627.81851915081</v>
      </c>
      <c r="LC150" s="40">
        <f t="shared" si="794"/>
        <v>228272.51381345317</v>
      </c>
      <c r="LD150" s="40">
        <f t="shared" si="794"/>
        <v>243259.45295598466</v>
      </c>
      <c r="LE150" s="40">
        <f t="shared" si="794"/>
        <v>229493.52881505855</v>
      </c>
      <c r="LF150" s="40">
        <f t="shared" si="794"/>
        <v>212665.24553246185</v>
      </c>
      <c r="LG150" s="40">
        <f t="shared" si="794"/>
        <v>208362.04795167054</v>
      </c>
      <c r="LH150" s="40">
        <f t="shared" si="794"/>
        <v>197970.5461931946</v>
      </c>
      <c r="LI150" s="40">
        <f t="shared" si="794"/>
        <v>201428.16022104007</v>
      </c>
      <c r="LJ150" s="40">
        <f t="shared" ref="LJ150:MK150" si="795">LJ11/(1-LJ$21)</f>
        <v>182046.40285840683</v>
      </c>
      <c r="LK150" s="40">
        <f t="shared" si="795"/>
        <v>211533.74380955784</v>
      </c>
      <c r="LL150" s="40">
        <f t="shared" si="795"/>
        <v>222752.49879514787</v>
      </c>
      <c r="LM150" s="40">
        <f t="shared" si="795"/>
        <v>245067.29601466795</v>
      </c>
      <c r="LN150" s="40">
        <f t="shared" si="795"/>
        <v>229769.10326142734</v>
      </c>
      <c r="LO150" s="40">
        <f t="shared" si="795"/>
        <v>224031.58380941316</v>
      </c>
      <c r="LP150" s="40">
        <f t="shared" si="795"/>
        <v>240228.63657863272</v>
      </c>
      <c r="LQ150" s="40">
        <f t="shared" si="795"/>
        <v>229215.19075750964</v>
      </c>
      <c r="LR150" s="40">
        <f t="shared" si="795"/>
        <v>212499.22229768155</v>
      </c>
      <c r="LS150" s="40">
        <f t="shared" si="795"/>
        <v>208196.91076090644</v>
      </c>
      <c r="LT150" s="40">
        <f t="shared" si="795"/>
        <v>197800.14070438105</v>
      </c>
      <c r="LU150" s="40">
        <f t="shared" si="795"/>
        <v>201248.88499479592</v>
      </c>
      <c r="LV150" s="40">
        <f t="shared" si="795"/>
        <v>181874.37278201105</v>
      </c>
      <c r="LW150" s="40">
        <f t="shared" si="795"/>
        <v>211312.17311444596</v>
      </c>
      <c r="LX150" s="40">
        <f t="shared" si="795"/>
        <v>222553.54729295298</v>
      </c>
      <c r="LY150" s="40">
        <f t="shared" si="795"/>
        <v>244973.86684345923</v>
      </c>
      <c r="LZ150" s="40">
        <f t="shared" si="795"/>
        <v>229631.87659303576</v>
      </c>
      <c r="MA150" s="40">
        <f t="shared" si="795"/>
        <v>223674.09923309766</v>
      </c>
      <c r="MB150" s="40">
        <f t="shared" si="795"/>
        <v>239788.23044023837</v>
      </c>
      <c r="MC150" s="40">
        <f t="shared" si="795"/>
        <v>228811.93119380382</v>
      </c>
      <c r="MD150" s="40">
        <f t="shared" si="795"/>
        <v>212264.05503711439</v>
      </c>
      <c r="ME150" s="40">
        <f t="shared" si="795"/>
        <v>208004.27871032531</v>
      </c>
      <c r="MF150" s="40">
        <f t="shared" si="795"/>
        <v>197623.17692325666</v>
      </c>
      <c r="MG150" s="40">
        <f t="shared" si="795"/>
        <v>201071.06108170454</v>
      </c>
      <c r="MH150" s="40">
        <f t="shared" si="795"/>
        <v>181669.56766988453</v>
      </c>
      <c r="MI150" s="40">
        <f t="shared" si="795"/>
        <v>211056.48524765525</v>
      </c>
      <c r="MJ150" s="40">
        <f t="shared" si="795"/>
        <v>222322.38765785491</v>
      </c>
      <c r="MK150" s="40">
        <f t="shared" si="795"/>
        <v>244805.67454544405</v>
      </c>
      <c r="ML150" s="40"/>
      <c r="MM150" s="40"/>
      <c r="MN150" s="40"/>
    </row>
    <row r="151" spans="1:352" x14ac:dyDescent="0.2">
      <c r="A151" s="51" t="s">
        <v>61</v>
      </c>
      <c r="B151" s="40">
        <f>MIN(B150:M150)</f>
        <v>190311.65936837243</v>
      </c>
      <c r="C151" s="40">
        <f t="shared" ref="C151:M151" si="796">B151</f>
        <v>190311.65936837243</v>
      </c>
      <c r="D151" s="40">
        <f t="shared" si="796"/>
        <v>190311.65936837243</v>
      </c>
      <c r="E151" s="40">
        <f t="shared" si="796"/>
        <v>190311.65936837243</v>
      </c>
      <c r="F151" s="40">
        <f t="shared" si="796"/>
        <v>190311.65936837243</v>
      </c>
      <c r="G151" s="40">
        <f t="shared" si="796"/>
        <v>190311.65936837243</v>
      </c>
      <c r="H151" s="40">
        <f t="shared" si="796"/>
        <v>190311.65936837243</v>
      </c>
      <c r="I151" s="40">
        <f t="shared" si="796"/>
        <v>190311.65936837243</v>
      </c>
      <c r="J151" s="40">
        <f t="shared" si="796"/>
        <v>190311.65936837243</v>
      </c>
      <c r="K151" s="40">
        <f t="shared" si="796"/>
        <v>190311.65936837243</v>
      </c>
      <c r="L151" s="40">
        <f t="shared" si="796"/>
        <v>190311.65936837243</v>
      </c>
      <c r="M151" s="40">
        <f t="shared" si="796"/>
        <v>190311.65936837243</v>
      </c>
      <c r="N151" s="40">
        <f>MIN(N150:Y150)</f>
        <v>188681.27473378388</v>
      </c>
      <c r="O151" s="40">
        <f t="shared" ref="O151:Y151" si="797">N151</f>
        <v>188681.27473378388</v>
      </c>
      <c r="P151" s="40">
        <f t="shared" si="797"/>
        <v>188681.27473378388</v>
      </c>
      <c r="Q151" s="40">
        <f t="shared" si="797"/>
        <v>188681.27473378388</v>
      </c>
      <c r="R151" s="40">
        <f t="shared" si="797"/>
        <v>188681.27473378388</v>
      </c>
      <c r="S151" s="40">
        <f t="shared" si="797"/>
        <v>188681.27473378388</v>
      </c>
      <c r="T151" s="40">
        <f t="shared" si="797"/>
        <v>188681.27473378388</v>
      </c>
      <c r="U151" s="40">
        <f t="shared" si="797"/>
        <v>188681.27473378388</v>
      </c>
      <c r="V151" s="40">
        <f t="shared" si="797"/>
        <v>188681.27473378388</v>
      </c>
      <c r="W151" s="40">
        <f t="shared" si="797"/>
        <v>188681.27473378388</v>
      </c>
      <c r="X151" s="40">
        <f t="shared" si="797"/>
        <v>188681.27473378388</v>
      </c>
      <c r="Y151" s="40">
        <f t="shared" si="797"/>
        <v>188681.27473378388</v>
      </c>
      <c r="Z151" s="40">
        <f>MIN(Z150:AK150)</f>
        <v>187700.97800633279</v>
      </c>
      <c r="AA151" s="40">
        <f t="shared" ref="AA151:AK151" si="798">Z151</f>
        <v>187700.97800633279</v>
      </c>
      <c r="AB151" s="40">
        <f t="shared" si="798"/>
        <v>187700.97800633279</v>
      </c>
      <c r="AC151" s="40">
        <f t="shared" si="798"/>
        <v>187700.97800633279</v>
      </c>
      <c r="AD151" s="40">
        <f t="shared" si="798"/>
        <v>187700.97800633279</v>
      </c>
      <c r="AE151" s="40">
        <f t="shared" si="798"/>
        <v>187700.97800633279</v>
      </c>
      <c r="AF151" s="40">
        <f t="shared" si="798"/>
        <v>187700.97800633279</v>
      </c>
      <c r="AG151" s="40">
        <f t="shared" si="798"/>
        <v>187700.97800633279</v>
      </c>
      <c r="AH151" s="40">
        <f t="shared" si="798"/>
        <v>187700.97800633279</v>
      </c>
      <c r="AI151" s="40">
        <f t="shared" si="798"/>
        <v>187700.97800633279</v>
      </c>
      <c r="AJ151" s="40">
        <f t="shared" si="798"/>
        <v>187700.97800633279</v>
      </c>
      <c r="AK151" s="40">
        <f t="shared" si="798"/>
        <v>187700.97800633279</v>
      </c>
      <c r="AL151" s="40">
        <f>MIN(AL150:AW150)</f>
        <v>186992.36769388863</v>
      </c>
      <c r="AM151" s="40">
        <f t="shared" ref="AM151:AW151" si="799">AL151</f>
        <v>186992.36769388863</v>
      </c>
      <c r="AN151" s="40">
        <f t="shared" si="799"/>
        <v>186992.36769388863</v>
      </c>
      <c r="AO151" s="40">
        <f t="shared" si="799"/>
        <v>186992.36769388863</v>
      </c>
      <c r="AP151" s="40">
        <f t="shared" si="799"/>
        <v>186992.36769388863</v>
      </c>
      <c r="AQ151" s="40">
        <f t="shared" si="799"/>
        <v>186992.36769388863</v>
      </c>
      <c r="AR151" s="40">
        <f t="shared" si="799"/>
        <v>186992.36769388863</v>
      </c>
      <c r="AS151" s="40">
        <f t="shared" si="799"/>
        <v>186992.36769388863</v>
      </c>
      <c r="AT151" s="40">
        <f t="shared" si="799"/>
        <v>186992.36769388863</v>
      </c>
      <c r="AU151" s="40">
        <f t="shared" si="799"/>
        <v>186992.36769388863</v>
      </c>
      <c r="AV151" s="40">
        <f t="shared" si="799"/>
        <v>186992.36769388863</v>
      </c>
      <c r="AW151" s="40">
        <f t="shared" si="799"/>
        <v>186992.36769388863</v>
      </c>
      <c r="AX151" s="40">
        <f>MIN(AX150:BI150)</f>
        <v>186595.68935930595</v>
      </c>
      <c r="AY151" s="40">
        <f t="shared" ref="AY151:BI151" si="800">AX151</f>
        <v>186595.68935930595</v>
      </c>
      <c r="AZ151" s="40">
        <f t="shared" si="800"/>
        <v>186595.68935930595</v>
      </c>
      <c r="BA151" s="40">
        <f t="shared" si="800"/>
        <v>186595.68935930595</v>
      </c>
      <c r="BB151" s="40">
        <f t="shared" si="800"/>
        <v>186595.68935930595</v>
      </c>
      <c r="BC151" s="40">
        <f t="shared" si="800"/>
        <v>186595.68935930595</v>
      </c>
      <c r="BD151" s="40">
        <f t="shared" si="800"/>
        <v>186595.68935930595</v>
      </c>
      <c r="BE151" s="40">
        <f t="shared" si="800"/>
        <v>186595.68935930595</v>
      </c>
      <c r="BF151" s="40">
        <f t="shared" si="800"/>
        <v>186595.68935930595</v>
      </c>
      <c r="BG151" s="40">
        <f t="shared" si="800"/>
        <v>186595.68935930595</v>
      </c>
      <c r="BH151" s="40">
        <f t="shared" si="800"/>
        <v>186595.68935930595</v>
      </c>
      <c r="BI151" s="40">
        <f t="shared" si="800"/>
        <v>186595.68935930595</v>
      </c>
      <c r="BJ151" s="40">
        <f>MIN(BJ150:BU150)</f>
        <v>186313.57527969437</v>
      </c>
      <c r="BK151" s="40">
        <f t="shared" ref="BK151:BU151" si="801">BJ151</f>
        <v>186313.57527969437</v>
      </c>
      <c r="BL151" s="40">
        <f t="shared" si="801"/>
        <v>186313.57527969437</v>
      </c>
      <c r="BM151" s="40">
        <f t="shared" si="801"/>
        <v>186313.57527969437</v>
      </c>
      <c r="BN151" s="40">
        <f t="shared" si="801"/>
        <v>186313.57527969437</v>
      </c>
      <c r="BO151" s="40">
        <f t="shared" si="801"/>
        <v>186313.57527969437</v>
      </c>
      <c r="BP151" s="40">
        <f t="shared" si="801"/>
        <v>186313.57527969437</v>
      </c>
      <c r="BQ151" s="40">
        <f t="shared" si="801"/>
        <v>186313.57527969437</v>
      </c>
      <c r="BR151" s="40">
        <f t="shared" si="801"/>
        <v>186313.57527969437</v>
      </c>
      <c r="BS151" s="40">
        <f t="shared" si="801"/>
        <v>186313.57527969437</v>
      </c>
      <c r="BT151" s="40">
        <f t="shared" si="801"/>
        <v>186313.57527969437</v>
      </c>
      <c r="BU151" s="40">
        <f t="shared" si="801"/>
        <v>186313.57527969437</v>
      </c>
      <c r="BV151" s="40">
        <f>MIN(BV150:CG150)</f>
        <v>186157.40481426584</v>
      </c>
      <c r="BW151" s="40">
        <f t="shared" ref="BW151:CG151" si="802">BV151</f>
        <v>186157.40481426584</v>
      </c>
      <c r="BX151" s="40">
        <f t="shared" si="802"/>
        <v>186157.40481426584</v>
      </c>
      <c r="BY151" s="40">
        <f t="shared" si="802"/>
        <v>186157.40481426584</v>
      </c>
      <c r="BZ151" s="40">
        <f t="shared" si="802"/>
        <v>186157.40481426584</v>
      </c>
      <c r="CA151" s="40">
        <f t="shared" si="802"/>
        <v>186157.40481426584</v>
      </c>
      <c r="CB151" s="40">
        <f t="shared" si="802"/>
        <v>186157.40481426584</v>
      </c>
      <c r="CC151" s="40">
        <f t="shared" si="802"/>
        <v>186157.40481426584</v>
      </c>
      <c r="CD151" s="40">
        <f t="shared" si="802"/>
        <v>186157.40481426584</v>
      </c>
      <c r="CE151" s="40">
        <f t="shared" si="802"/>
        <v>186157.40481426584</v>
      </c>
      <c r="CF151" s="40">
        <f t="shared" si="802"/>
        <v>186157.40481426584</v>
      </c>
      <c r="CG151" s="40">
        <f t="shared" si="802"/>
        <v>186157.40481426584</v>
      </c>
      <c r="CH151" s="40">
        <f>MIN(CH150:CS150)</f>
        <v>185862.11744588715</v>
      </c>
      <c r="CI151" s="40">
        <f t="shared" ref="CI151:CS151" si="803">CH151</f>
        <v>185862.11744588715</v>
      </c>
      <c r="CJ151" s="40">
        <f t="shared" si="803"/>
        <v>185862.11744588715</v>
      </c>
      <c r="CK151" s="40">
        <f t="shared" si="803"/>
        <v>185862.11744588715</v>
      </c>
      <c r="CL151" s="40">
        <f t="shared" si="803"/>
        <v>185862.11744588715</v>
      </c>
      <c r="CM151" s="40">
        <f t="shared" si="803"/>
        <v>185862.11744588715</v>
      </c>
      <c r="CN151" s="40">
        <f t="shared" si="803"/>
        <v>185862.11744588715</v>
      </c>
      <c r="CO151" s="40">
        <f t="shared" si="803"/>
        <v>185862.11744588715</v>
      </c>
      <c r="CP151" s="40">
        <f t="shared" si="803"/>
        <v>185862.11744588715</v>
      </c>
      <c r="CQ151" s="40">
        <f t="shared" si="803"/>
        <v>185862.11744588715</v>
      </c>
      <c r="CR151" s="40">
        <f t="shared" si="803"/>
        <v>185862.11744588715</v>
      </c>
      <c r="CS151" s="40">
        <f t="shared" si="803"/>
        <v>185862.11744588715</v>
      </c>
      <c r="CT151" s="40">
        <f>MIN(CT150:DE150)</f>
        <v>185742.04030499453</v>
      </c>
      <c r="CU151" s="40">
        <f t="shared" ref="CU151:DE151" si="804">CT151</f>
        <v>185742.04030499453</v>
      </c>
      <c r="CV151" s="40">
        <f t="shared" si="804"/>
        <v>185742.04030499453</v>
      </c>
      <c r="CW151" s="40">
        <f t="shared" si="804"/>
        <v>185742.04030499453</v>
      </c>
      <c r="CX151" s="40">
        <f t="shared" si="804"/>
        <v>185742.04030499453</v>
      </c>
      <c r="CY151" s="40">
        <f t="shared" si="804"/>
        <v>185742.04030499453</v>
      </c>
      <c r="CZ151" s="40">
        <f t="shared" si="804"/>
        <v>185742.04030499453</v>
      </c>
      <c r="DA151" s="40">
        <f t="shared" si="804"/>
        <v>185742.04030499453</v>
      </c>
      <c r="DB151" s="40">
        <f t="shared" si="804"/>
        <v>185742.04030499453</v>
      </c>
      <c r="DC151" s="40">
        <f t="shared" si="804"/>
        <v>185742.04030499453</v>
      </c>
      <c r="DD151" s="40">
        <f t="shared" si="804"/>
        <v>185742.04030499453</v>
      </c>
      <c r="DE151" s="40">
        <f t="shared" si="804"/>
        <v>185742.04030499453</v>
      </c>
      <c r="DF151" s="40">
        <f>MIN(DF150:DQ150)</f>
        <v>185520.62255913034</v>
      </c>
      <c r="DG151" s="40">
        <f t="shared" ref="DG151:DQ151" si="805">DF151</f>
        <v>185520.62255913034</v>
      </c>
      <c r="DH151" s="40">
        <f t="shared" si="805"/>
        <v>185520.62255913034</v>
      </c>
      <c r="DI151" s="40">
        <f t="shared" si="805"/>
        <v>185520.62255913034</v>
      </c>
      <c r="DJ151" s="40">
        <f t="shared" si="805"/>
        <v>185520.62255913034</v>
      </c>
      <c r="DK151" s="40">
        <f t="shared" si="805"/>
        <v>185520.62255913034</v>
      </c>
      <c r="DL151" s="40">
        <f t="shared" si="805"/>
        <v>185520.62255913034</v>
      </c>
      <c r="DM151" s="40">
        <f t="shared" si="805"/>
        <v>185520.62255913034</v>
      </c>
      <c r="DN151" s="40">
        <f t="shared" si="805"/>
        <v>185520.62255913034</v>
      </c>
      <c r="DO151" s="40">
        <f t="shared" si="805"/>
        <v>185520.62255913034</v>
      </c>
      <c r="DP151" s="40">
        <f t="shared" si="805"/>
        <v>185520.62255913034</v>
      </c>
      <c r="DQ151" s="40">
        <f t="shared" si="805"/>
        <v>185520.62255913034</v>
      </c>
      <c r="DR151" s="40">
        <f>MIN(DR150:EC150)</f>
        <v>185294.77093147262</v>
      </c>
      <c r="DS151" s="40">
        <f t="shared" ref="DS151:EC151" si="806">DR151</f>
        <v>185294.77093147262</v>
      </c>
      <c r="DT151" s="40">
        <f t="shared" si="806"/>
        <v>185294.77093147262</v>
      </c>
      <c r="DU151" s="40">
        <f t="shared" si="806"/>
        <v>185294.77093147262</v>
      </c>
      <c r="DV151" s="40">
        <f t="shared" si="806"/>
        <v>185294.77093147262</v>
      </c>
      <c r="DW151" s="40">
        <f t="shared" si="806"/>
        <v>185294.77093147262</v>
      </c>
      <c r="DX151" s="40">
        <f t="shared" si="806"/>
        <v>185294.77093147262</v>
      </c>
      <c r="DY151" s="40">
        <f t="shared" si="806"/>
        <v>185294.77093147262</v>
      </c>
      <c r="DZ151" s="40">
        <f t="shared" si="806"/>
        <v>185294.77093147262</v>
      </c>
      <c r="EA151" s="40">
        <f t="shared" si="806"/>
        <v>185294.77093147262</v>
      </c>
      <c r="EB151" s="40">
        <f t="shared" si="806"/>
        <v>185294.77093147262</v>
      </c>
      <c r="EC151" s="40">
        <f t="shared" si="806"/>
        <v>185294.77093147262</v>
      </c>
      <c r="ED151" s="40">
        <f>MIN(ED150:EO150)</f>
        <v>185073.87634266814</v>
      </c>
      <c r="EE151" s="40">
        <f t="shared" ref="EE151:EO151" si="807">ED151</f>
        <v>185073.87634266814</v>
      </c>
      <c r="EF151" s="40">
        <f t="shared" si="807"/>
        <v>185073.87634266814</v>
      </c>
      <c r="EG151" s="40">
        <f t="shared" si="807"/>
        <v>185073.87634266814</v>
      </c>
      <c r="EH151" s="40">
        <f t="shared" si="807"/>
        <v>185073.87634266814</v>
      </c>
      <c r="EI151" s="40">
        <f t="shared" si="807"/>
        <v>185073.87634266814</v>
      </c>
      <c r="EJ151" s="40">
        <f t="shared" si="807"/>
        <v>185073.87634266814</v>
      </c>
      <c r="EK151" s="40">
        <f t="shared" si="807"/>
        <v>185073.87634266814</v>
      </c>
      <c r="EL151" s="40">
        <f t="shared" si="807"/>
        <v>185073.87634266814</v>
      </c>
      <c r="EM151" s="40">
        <f t="shared" si="807"/>
        <v>185073.87634266814</v>
      </c>
      <c r="EN151" s="40">
        <f t="shared" si="807"/>
        <v>185073.87634266814</v>
      </c>
      <c r="EO151" s="40">
        <f t="shared" si="807"/>
        <v>185073.87634266814</v>
      </c>
      <c r="EP151" s="40">
        <f>MIN(EP150:FA150)</f>
        <v>184883.74828148296</v>
      </c>
      <c r="EQ151" s="40">
        <f t="shared" ref="EQ151:FA151" si="808">EP151</f>
        <v>184883.74828148296</v>
      </c>
      <c r="ER151" s="40">
        <f t="shared" si="808"/>
        <v>184883.74828148296</v>
      </c>
      <c r="ES151" s="40">
        <f t="shared" si="808"/>
        <v>184883.74828148296</v>
      </c>
      <c r="ET151" s="40">
        <f t="shared" si="808"/>
        <v>184883.74828148296</v>
      </c>
      <c r="EU151" s="40">
        <f t="shared" si="808"/>
        <v>184883.74828148296</v>
      </c>
      <c r="EV151" s="40">
        <f t="shared" si="808"/>
        <v>184883.74828148296</v>
      </c>
      <c r="EW151" s="40">
        <f t="shared" si="808"/>
        <v>184883.74828148296</v>
      </c>
      <c r="EX151" s="40">
        <f t="shared" si="808"/>
        <v>184883.74828148296</v>
      </c>
      <c r="EY151" s="40">
        <f t="shared" si="808"/>
        <v>184883.74828148296</v>
      </c>
      <c r="EZ151" s="40">
        <f t="shared" si="808"/>
        <v>184883.74828148296</v>
      </c>
      <c r="FA151" s="40">
        <f t="shared" si="808"/>
        <v>184883.74828148296</v>
      </c>
      <c r="FB151" s="40">
        <f>MIN(FB150:FM150)</f>
        <v>184593.54886954307</v>
      </c>
      <c r="FC151" s="40">
        <f t="shared" ref="FC151:FM151" si="809">FB151</f>
        <v>184593.54886954307</v>
      </c>
      <c r="FD151" s="40">
        <f t="shared" si="809"/>
        <v>184593.54886954307</v>
      </c>
      <c r="FE151" s="40">
        <f t="shared" si="809"/>
        <v>184593.54886954307</v>
      </c>
      <c r="FF151" s="40">
        <f t="shared" si="809"/>
        <v>184593.54886954307</v>
      </c>
      <c r="FG151" s="40">
        <f t="shared" si="809"/>
        <v>184593.54886954307</v>
      </c>
      <c r="FH151" s="40">
        <f t="shared" si="809"/>
        <v>184593.54886954307</v>
      </c>
      <c r="FI151" s="40">
        <f t="shared" si="809"/>
        <v>184593.54886954307</v>
      </c>
      <c r="FJ151" s="40">
        <f t="shared" si="809"/>
        <v>184593.54886954307</v>
      </c>
      <c r="FK151" s="40">
        <f t="shared" si="809"/>
        <v>184593.54886954307</v>
      </c>
      <c r="FL151" s="40">
        <f t="shared" si="809"/>
        <v>184593.54886954307</v>
      </c>
      <c r="FM151" s="40">
        <f t="shared" si="809"/>
        <v>184593.54886954307</v>
      </c>
      <c r="FN151" s="40">
        <f>MIN(FN150:FY150)</f>
        <v>184414.07152850428</v>
      </c>
      <c r="FO151" s="40">
        <f t="shared" ref="FO151:FY151" si="810">FN151</f>
        <v>184414.07152850428</v>
      </c>
      <c r="FP151" s="40">
        <f t="shared" si="810"/>
        <v>184414.07152850428</v>
      </c>
      <c r="FQ151" s="40">
        <f t="shared" si="810"/>
        <v>184414.07152850428</v>
      </c>
      <c r="FR151" s="40">
        <f t="shared" si="810"/>
        <v>184414.07152850428</v>
      </c>
      <c r="FS151" s="40">
        <f t="shared" si="810"/>
        <v>184414.07152850428</v>
      </c>
      <c r="FT151" s="40">
        <f t="shared" si="810"/>
        <v>184414.07152850428</v>
      </c>
      <c r="FU151" s="40">
        <f t="shared" si="810"/>
        <v>184414.07152850428</v>
      </c>
      <c r="FV151" s="40">
        <f t="shared" si="810"/>
        <v>184414.07152850428</v>
      </c>
      <c r="FW151" s="40">
        <f t="shared" si="810"/>
        <v>184414.07152850428</v>
      </c>
      <c r="FX151" s="40">
        <f t="shared" si="810"/>
        <v>184414.07152850428</v>
      </c>
      <c r="FY151" s="40">
        <f t="shared" si="810"/>
        <v>184414.07152850428</v>
      </c>
      <c r="FZ151" s="40">
        <f>MIN(FZ150:GK150)</f>
        <v>184231.18962041676</v>
      </c>
      <c r="GA151" s="40">
        <f t="shared" ref="GA151:GK151" si="811">FZ151</f>
        <v>184231.18962041676</v>
      </c>
      <c r="GB151" s="40">
        <f t="shared" si="811"/>
        <v>184231.18962041676</v>
      </c>
      <c r="GC151" s="40">
        <f t="shared" si="811"/>
        <v>184231.18962041676</v>
      </c>
      <c r="GD151" s="40">
        <f t="shared" si="811"/>
        <v>184231.18962041676</v>
      </c>
      <c r="GE151" s="40">
        <f t="shared" si="811"/>
        <v>184231.18962041676</v>
      </c>
      <c r="GF151" s="40">
        <f t="shared" si="811"/>
        <v>184231.18962041676</v>
      </c>
      <c r="GG151" s="40">
        <f t="shared" si="811"/>
        <v>184231.18962041676</v>
      </c>
      <c r="GH151" s="40">
        <f t="shared" si="811"/>
        <v>184231.18962041676</v>
      </c>
      <c r="GI151" s="40">
        <f t="shared" si="811"/>
        <v>184231.18962041676</v>
      </c>
      <c r="GJ151" s="40">
        <f t="shared" si="811"/>
        <v>184231.18962041676</v>
      </c>
      <c r="GK151" s="40">
        <f t="shared" si="811"/>
        <v>184231.18962041676</v>
      </c>
      <c r="GL151" s="40">
        <f>MIN(GL150:GW150)</f>
        <v>184077.80459273624</v>
      </c>
      <c r="GM151" s="40">
        <f t="shared" ref="GM151:GW151" si="812">GL151</f>
        <v>184077.80459273624</v>
      </c>
      <c r="GN151" s="40">
        <f t="shared" si="812"/>
        <v>184077.80459273624</v>
      </c>
      <c r="GO151" s="40">
        <f t="shared" si="812"/>
        <v>184077.80459273624</v>
      </c>
      <c r="GP151" s="40">
        <f t="shared" si="812"/>
        <v>184077.80459273624</v>
      </c>
      <c r="GQ151" s="40">
        <f t="shared" si="812"/>
        <v>184077.80459273624</v>
      </c>
      <c r="GR151" s="40">
        <f t="shared" si="812"/>
        <v>184077.80459273624</v>
      </c>
      <c r="GS151" s="40">
        <f t="shared" si="812"/>
        <v>184077.80459273624</v>
      </c>
      <c r="GT151" s="40">
        <f t="shared" si="812"/>
        <v>184077.80459273624</v>
      </c>
      <c r="GU151" s="40">
        <f t="shared" si="812"/>
        <v>184077.80459273624</v>
      </c>
      <c r="GV151" s="40">
        <f t="shared" si="812"/>
        <v>184077.80459273624</v>
      </c>
      <c r="GW151" s="40">
        <f t="shared" si="812"/>
        <v>184077.80459273624</v>
      </c>
      <c r="GX151" s="40">
        <f>MIN(GX150:HI150)</f>
        <v>183815.82585617673</v>
      </c>
      <c r="GY151" s="40">
        <f t="shared" ref="GY151:HI151" si="813">GX151</f>
        <v>183815.82585617673</v>
      </c>
      <c r="GZ151" s="40">
        <f t="shared" si="813"/>
        <v>183815.82585617673</v>
      </c>
      <c r="HA151" s="40">
        <f t="shared" si="813"/>
        <v>183815.82585617673</v>
      </c>
      <c r="HB151" s="40">
        <f t="shared" si="813"/>
        <v>183815.82585617673</v>
      </c>
      <c r="HC151" s="40">
        <f t="shared" si="813"/>
        <v>183815.82585617673</v>
      </c>
      <c r="HD151" s="40">
        <f t="shared" si="813"/>
        <v>183815.82585617673</v>
      </c>
      <c r="HE151" s="40">
        <f t="shared" si="813"/>
        <v>183815.82585617673</v>
      </c>
      <c r="HF151" s="40">
        <f t="shared" si="813"/>
        <v>183815.82585617673</v>
      </c>
      <c r="HG151" s="40">
        <f t="shared" si="813"/>
        <v>183815.82585617673</v>
      </c>
      <c r="HH151" s="40">
        <f t="shared" si="813"/>
        <v>183815.82585617673</v>
      </c>
      <c r="HI151" s="40">
        <f t="shared" si="813"/>
        <v>183815.82585617673</v>
      </c>
      <c r="HJ151" s="40">
        <f>MIN(HJ150:HU150)</f>
        <v>183569.3959029885</v>
      </c>
      <c r="HK151" s="40">
        <f t="shared" ref="HK151:HU151" si="814">HJ151</f>
        <v>183569.3959029885</v>
      </c>
      <c r="HL151" s="40">
        <f t="shared" si="814"/>
        <v>183569.3959029885</v>
      </c>
      <c r="HM151" s="40">
        <f t="shared" si="814"/>
        <v>183569.3959029885</v>
      </c>
      <c r="HN151" s="40">
        <f t="shared" si="814"/>
        <v>183569.3959029885</v>
      </c>
      <c r="HO151" s="40">
        <f t="shared" si="814"/>
        <v>183569.3959029885</v>
      </c>
      <c r="HP151" s="40">
        <f t="shared" si="814"/>
        <v>183569.3959029885</v>
      </c>
      <c r="HQ151" s="40">
        <f t="shared" si="814"/>
        <v>183569.3959029885</v>
      </c>
      <c r="HR151" s="40">
        <f t="shared" si="814"/>
        <v>183569.3959029885</v>
      </c>
      <c r="HS151" s="40">
        <f t="shared" si="814"/>
        <v>183569.3959029885</v>
      </c>
      <c r="HT151" s="40">
        <f t="shared" si="814"/>
        <v>183569.3959029885</v>
      </c>
      <c r="HU151" s="40">
        <f t="shared" si="814"/>
        <v>183569.3959029885</v>
      </c>
      <c r="HV151" s="40">
        <f>MIN(HV150:IG150)</f>
        <v>183381.65964276096</v>
      </c>
      <c r="HW151" s="40">
        <f t="shared" ref="HW151:IG151" si="815">HV151</f>
        <v>183381.65964276096</v>
      </c>
      <c r="HX151" s="40">
        <f t="shared" si="815"/>
        <v>183381.65964276096</v>
      </c>
      <c r="HY151" s="40">
        <f t="shared" si="815"/>
        <v>183381.65964276096</v>
      </c>
      <c r="HZ151" s="40">
        <f t="shared" si="815"/>
        <v>183381.65964276096</v>
      </c>
      <c r="IA151" s="40">
        <f t="shared" si="815"/>
        <v>183381.65964276096</v>
      </c>
      <c r="IB151" s="40">
        <f t="shared" si="815"/>
        <v>183381.65964276096</v>
      </c>
      <c r="IC151" s="40">
        <f t="shared" si="815"/>
        <v>183381.65964276096</v>
      </c>
      <c r="ID151" s="40">
        <f t="shared" si="815"/>
        <v>183381.65964276096</v>
      </c>
      <c r="IE151" s="40">
        <f t="shared" si="815"/>
        <v>183381.65964276096</v>
      </c>
      <c r="IF151" s="40">
        <f t="shared" si="815"/>
        <v>183381.65964276096</v>
      </c>
      <c r="IG151" s="40">
        <f t="shared" si="815"/>
        <v>183381.65964276096</v>
      </c>
      <c r="IH151" s="40">
        <f>MIN(IH150:IS150)</f>
        <v>183077.1672879853</v>
      </c>
      <c r="II151" s="40">
        <f t="shared" ref="II151:IS151" si="816">IH151</f>
        <v>183077.1672879853</v>
      </c>
      <c r="IJ151" s="40">
        <f t="shared" si="816"/>
        <v>183077.1672879853</v>
      </c>
      <c r="IK151" s="40">
        <f t="shared" si="816"/>
        <v>183077.1672879853</v>
      </c>
      <c r="IL151" s="40">
        <f t="shared" si="816"/>
        <v>183077.1672879853</v>
      </c>
      <c r="IM151" s="40">
        <f t="shared" si="816"/>
        <v>183077.1672879853</v>
      </c>
      <c r="IN151" s="40">
        <f t="shared" si="816"/>
        <v>183077.1672879853</v>
      </c>
      <c r="IO151" s="40">
        <f t="shared" si="816"/>
        <v>183077.1672879853</v>
      </c>
      <c r="IP151" s="40">
        <f t="shared" si="816"/>
        <v>183077.1672879853</v>
      </c>
      <c r="IQ151" s="40">
        <f t="shared" si="816"/>
        <v>183077.1672879853</v>
      </c>
      <c r="IR151" s="40">
        <f t="shared" si="816"/>
        <v>183077.1672879853</v>
      </c>
      <c r="IS151" s="40">
        <f t="shared" si="816"/>
        <v>183077.1672879853</v>
      </c>
      <c r="IT151" s="40">
        <f>MIN(IT150:JE150)</f>
        <v>182992.16629046106</v>
      </c>
      <c r="IU151" s="40">
        <f t="shared" ref="IU151:JE151" si="817">IT151</f>
        <v>182992.16629046106</v>
      </c>
      <c r="IV151" s="40">
        <f t="shared" si="817"/>
        <v>182992.16629046106</v>
      </c>
      <c r="IW151" s="40">
        <f t="shared" si="817"/>
        <v>182992.16629046106</v>
      </c>
      <c r="IX151" s="40">
        <f t="shared" si="817"/>
        <v>182992.16629046106</v>
      </c>
      <c r="IY151" s="40">
        <f t="shared" si="817"/>
        <v>182992.16629046106</v>
      </c>
      <c r="IZ151" s="40">
        <f t="shared" si="817"/>
        <v>182992.16629046106</v>
      </c>
      <c r="JA151" s="40">
        <f t="shared" si="817"/>
        <v>182992.16629046106</v>
      </c>
      <c r="JB151" s="40">
        <f t="shared" si="817"/>
        <v>182992.16629046106</v>
      </c>
      <c r="JC151" s="40">
        <f t="shared" si="817"/>
        <v>182992.16629046106</v>
      </c>
      <c r="JD151" s="40">
        <f t="shared" si="817"/>
        <v>182992.16629046106</v>
      </c>
      <c r="JE151" s="40">
        <f t="shared" si="817"/>
        <v>182992.16629046106</v>
      </c>
      <c r="JF151" s="40">
        <f>MIN(JF150:JQ150)</f>
        <v>182834.82254403783</v>
      </c>
      <c r="JG151" s="40">
        <f t="shared" ref="JG151" si="818">JF151</f>
        <v>182834.82254403783</v>
      </c>
      <c r="JH151" s="40">
        <f t="shared" ref="JH151" si="819">JG151</f>
        <v>182834.82254403783</v>
      </c>
      <c r="JI151" s="40">
        <f t="shared" ref="JI151" si="820">JH151</f>
        <v>182834.82254403783</v>
      </c>
      <c r="JJ151" s="40">
        <f t="shared" ref="JJ151" si="821">JI151</f>
        <v>182834.82254403783</v>
      </c>
      <c r="JK151" s="40">
        <f t="shared" ref="JK151" si="822">JJ151</f>
        <v>182834.82254403783</v>
      </c>
      <c r="JL151" s="40">
        <f t="shared" ref="JL151" si="823">JK151</f>
        <v>182834.82254403783</v>
      </c>
      <c r="JM151" s="40">
        <f t="shared" ref="JM151" si="824">JL151</f>
        <v>182834.82254403783</v>
      </c>
      <c r="JN151" s="40">
        <f t="shared" ref="JN151" si="825">JM151</f>
        <v>182834.82254403783</v>
      </c>
      <c r="JO151" s="40">
        <f t="shared" ref="JO151" si="826">JN151</f>
        <v>182834.82254403783</v>
      </c>
      <c r="JP151" s="40">
        <f t="shared" ref="JP151" si="827">JO151</f>
        <v>182834.82254403783</v>
      </c>
      <c r="JQ151" s="40">
        <f t="shared" ref="JQ151" si="828">JP151</f>
        <v>182834.82254403783</v>
      </c>
      <c r="JR151" s="40">
        <f>MIN(JR150:KC150)</f>
        <v>182606.48974432005</v>
      </c>
      <c r="JS151" s="40">
        <f t="shared" ref="JS151" si="829">JR151</f>
        <v>182606.48974432005</v>
      </c>
      <c r="JT151" s="40">
        <f t="shared" ref="JT151" si="830">JS151</f>
        <v>182606.48974432005</v>
      </c>
      <c r="JU151" s="40">
        <f t="shared" ref="JU151" si="831">JT151</f>
        <v>182606.48974432005</v>
      </c>
      <c r="JV151" s="40">
        <f t="shared" ref="JV151" si="832">JU151</f>
        <v>182606.48974432005</v>
      </c>
      <c r="JW151" s="40">
        <f t="shared" ref="JW151" si="833">JV151</f>
        <v>182606.48974432005</v>
      </c>
      <c r="JX151" s="40">
        <f t="shared" ref="JX151" si="834">JW151</f>
        <v>182606.48974432005</v>
      </c>
      <c r="JY151" s="40">
        <f t="shared" ref="JY151" si="835">JX151</f>
        <v>182606.48974432005</v>
      </c>
      <c r="JZ151" s="40">
        <f t="shared" ref="JZ151" si="836">JY151</f>
        <v>182606.48974432005</v>
      </c>
      <c r="KA151" s="40">
        <f t="shared" ref="KA151" si="837">JZ151</f>
        <v>182606.48974432005</v>
      </c>
      <c r="KB151" s="40">
        <f t="shared" ref="KB151" si="838">KA151</f>
        <v>182606.48974432005</v>
      </c>
      <c r="KC151" s="40">
        <f t="shared" ref="KC151" si="839">KB151</f>
        <v>182606.48974432005</v>
      </c>
      <c r="KD151" s="40">
        <f>MIN(KD150:KO150)</f>
        <v>182410.97268971009</v>
      </c>
      <c r="KE151" s="40">
        <f t="shared" ref="KE151" si="840">KD151</f>
        <v>182410.97268971009</v>
      </c>
      <c r="KF151" s="40">
        <f t="shared" ref="KF151" si="841">KE151</f>
        <v>182410.97268971009</v>
      </c>
      <c r="KG151" s="40">
        <f t="shared" ref="KG151" si="842">KF151</f>
        <v>182410.97268971009</v>
      </c>
      <c r="KH151" s="40">
        <f t="shared" ref="KH151" si="843">KG151</f>
        <v>182410.97268971009</v>
      </c>
      <c r="KI151" s="40">
        <f t="shared" ref="KI151" si="844">KH151</f>
        <v>182410.97268971009</v>
      </c>
      <c r="KJ151" s="40">
        <f t="shared" ref="KJ151" si="845">KI151</f>
        <v>182410.97268971009</v>
      </c>
      <c r="KK151" s="40">
        <f t="shared" ref="KK151" si="846">KJ151</f>
        <v>182410.97268971009</v>
      </c>
      <c r="KL151" s="40">
        <f t="shared" ref="KL151" si="847">KK151</f>
        <v>182410.97268971009</v>
      </c>
      <c r="KM151" s="40">
        <f t="shared" ref="KM151" si="848">KL151</f>
        <v>182410.97268971009</v>
      </c>
      <c r="KN151" s="40">
        <f t="shared" ref="KN151" si="849">KM151</f>
        <v>182410.97268971009</v>
      </c>
      <c r="KO151" s="40">
        <f t="shared" ref="KO151" si="850">KN151</f>
        <v>182410.97268971009</v>
      </c>
      <c r="KP151" s="40">
        <f>MIN(KP150:LA150)</f>
        <v>182276.77461494188</v>
      </c>
      <c r="KQ151" s="40">
        <f t="shared" ref="KQ151" si="851">KP151</f>
        <v>182276.77461494188</v>
      </c>
      <c r="KR151" s="40">
        <f t="shared" ref="KR151" si="852">KQ151</f>
        <v>182276.77461494188</v>
      </c>
      <c r="KS151" s="40">
        <f t="shared" ref="KS151" si="853">KR151</f>
        <v>182276.77461494188</v>
      </c>
      <c r="KT151" s="40">
        <f t="shared" ref="KT151" si="854">KS151</f>
        <v>182276.77461494188</v>
      </c>
      <c r="KU151" s="40">
        <f t="shared" ref="KU151" si="855">KT151</f>
        <v>182276.77461494188</v>
      </c>
      <c r="KV151" s="40">
        <f t="shared" ref="KV151" si="856">KU151</f>
        <v>182276.77461494188</v>
      </c>
      <c r="KW151" s="40">
        <f t="shared" ref="KW151" si="857">KV151</f>
        <v>182276.77461494188</v>
      </c>
      <c r="KX151" s="40">
        <f t="shared" ref="KX151" si="858">KW151</f>
        <v>182276.77461494188</v>
      </c>
      <c r="KY151" s="40">
        <f t="shared" ref="KY151" si="859">KX151</f>
        <v>182276.77461494188</v>
      </c>
      <c r="KZ151" s="40">
        <f t="shared" ref="KZ151" si="860">KY151</f>
        <v>182276.77461494188</v>
      </c>
      <c r="LA151" s="40">
        <f t="shared" ref="LA151" si="861">KZ151</f>
        <v>182276.77461494188</v>
      </c>
      <c r="LB151" s="40">
        <f>MIN(LB150:LM150)</f>
        <v>182046.40285840683</v>
      </c>
      <c r="LC151" s="40">
        <f t="shared" ref="LC151" si="862">LB151</f>
        <v>182046.40285840683</v>
      </c>
      <c r="LD151" s="40">
        <f t="shared" ref="LD151" si="863">LC151</f>
        <v>182046.40285840683</v>
      </c>
      <c r="LE151" s="40">
        <f t="shared" ref="LE151" si="864">LD151</f>
        <v>182046.40285840683</v>
      </c>
      <c r="LF151" s="40">
        <f t="shared" ref="LF151" si="865">LE151</f>
        <v>182046.40285840683</v>
      </c>
      <c r="LG151" s="40">
        <f t="shared" ref="LG151" si="866">LF151</f>
        <v>182046.40285840683</v>
      </c>
      <c r="LH151" s="40">
        <f t="shared" ref="LH151" si="867">LG151</f>
        <v>182046.40285840683</v>
      </c>
      <c r="LI151" s="40">
        <f t="shared" ref="LI151" si="868">LH151</f>
        <v>182046.40285840683</v>
      </c>
      <c r="LJ151" s="40">
        <f t="shared" ref="LJ151" si="869">LI151</f>
        <v>182046.40285840683</v>
      </c>
      <c r="LK151" s="40">
        <f t="shared" ref="LK151" si="870">LJ151</f>
        <v>182046.40285840683</v>
      </c>
      <c r="LL151" s="40">
        <f t="shared" ref="LL151" si="871">LK151</f>
        <v>182046.40285840683</v>
      </c>
      <c r="LM151" s="40">
        <f t="shared" ref="LM151" si="872">LL151</f>
        <v>182046.40285840683</v>
      </c>
      <c r="LN151" s="40">
        <f>MIN(LN150:LY150)</f>
        <v>181874.37278201105</v>
      </c>
      <c r="LO151" s="40">
        <f t="shared" ref="LO151" si="873">LN151</f>
        <v>181874.37278201105</v>
      </c>
      <c r="LP151" s="40">
        <f t="shared" ref="LP151" si="874">LO151</f>
        <v>181874.37278201105</v>
      </c>
      <c r="LQ151" s="40">
        <f t="shared" ref="LQ151" si="875">LP151</f>
        <v>181874.37278201105</v>
      </c>
      <c r="LR151" s="40">
        <f t="shared" ref="LR151" si="876">LQ151</f>
        <v>181874.37278201105</v>
      </c>
      <c r="LS151" s="40">
        <f t="shared" ref="LS151" si="877">LR151</f>
        <v>181874.37278201105</v>
      </c>
      <c r="LT151" s="40">
        <f t="shared" ref="LT151" si="878">LS151</f>
        <v>181874.37278201105</v>
      </c>
      <c r="LU151" s="40">
        <f t="shared" ref="LU151" si="879">LT151</f>
        <v>181874.37278201105</v>
      </c>
      <c r="LV151" s="40">
        <f t="shared" ref="LV151" si="880">LU151</f>
        <v>181874.37278201105</v>
      </c>
      <c r="LW151" s="40">
        <f t="shared" ref="LW151" si="881">LV151</f>
        <v>181874.37278201105</v>
      </c>
      <c r="LX151" s="40">
        <f t="shared" ref="LX151" si="882">LW151</f>
        <v>181874.37278201105</v>
      </c>
      <c r="LY151" s="40">
        <f t="shared" ref="LY151" si="883">LX151</f>
        <v>181874.37278201105</v>
      </c>
      <c r="LZ151" s="40">
        <f>MIN(LZ150:MK150)</f>
        <v>181669.56766988453</v>
      </c>
      <c r="MA151" s="40">
        <f t="shared" ref="MA151" si="884">LZ151</f>
        <v>181669.56766988453</v>
      </c>
      <c r="MB151" s="40">
        <f t="shared" ref="MB151" si="885">MA151</f>
        <v>181669.56766988453</v>
      </c>
      <c r="MC151" s="40">
        <f t="shared" ref="MC151" si="886">MB151</f>
        <v>181669.56766988453</v>
      </c>
      <c r="MD151" s="40">
        <f t="shared" ref="MD151" si="887">MC151</f>
        <v>181669.56766988453</v>
      </c>
      <c r="ME151" s="40">
        <f t="shared" ref="ME151" si="888">MD151</f>
        <v>181669.56766988453</v>
      </c>
      <c r="MF151" s="40">
        <f t="shared" ref="MF151" si="889">ME151</f>
        <v>181669.56766988453</v>
      </c>
      <c r="MG151" s="40">
        <f t="shared" ref="MG151" si="890">MF151</f>
        <v>181669.56766988453</v>
      </c>
      <c r="MH151" s="40">
        <f t="shared" ref="MH151" si="891">MG151</f>
        <v>181669.56766988453</v>
      </c>
      <c r="MI151" s="40">
        <f t="shared" ref="MI151" si="892">MH151</f>
        <v>181669.56766988453</v>
      </c>
      <c r="MJ151" s="40">
        <f t="shared" ref="MJ151" si="893">MI151</f>
        <v>181669.56766988453</v>
      </c>
      <c r="MK151" s="40">
        <f t="shared" ref="MK151" si="894">MJ151</f>
        <v>181669.56766988453</v>
      </c>
      <c r="ML151" s="40"/>
      <c r="MM151" s="40"/>
      <c r="MN151" s="40"/>
    </row>
    <row r="152" spans="1:352" x14ac:dyDescent="0.2">
      <c r="A152" s="51" t="s">
        <v>36</v>
      </c>
      <c r="B152" s="40">
        <f t="shared" ref="B152:BA152" si="895">B150-B151</f>
        <v>121578.41765711867</v>
      </c>
      <c r="C152" s="40">
        <f t="shared" si="895"/>
        <v>99163.195825462026</v>
      </c>
      <c r="D152" s="40">
        <f t="shared" si="895"/>
        <v>103916.57226401338</v>
      </c>
      <c r="E152" s="40">
        <f t="shared" si="895"/>
        <v>72557.483613010001</v>
      </c>
      <c r="F152" s="40">
        <f t="shared" si="895"/>
        <v>37854.455620024353</v>
      </c>
      <c r="G152" s="40">
        <f t="shared" si="895"/>
        <v>27816.389480480342</v>
      </c>
      <c r="H152" s="40">
        <f t="shared" si="895"/>
        <v>15905.520078795962</v>
      </c>
      <c r="I152" s="40">
        <f t="shared" si="895"/>
        <v>19276.681523465668</v>
      </c>
      <c r="J152" s="40">
        <f t="shared" si="895"/>
        <v>0</v>
      </c>
      <c r="K152" s="40">
        <f t="shared" si="895"/>
        <v>32128.685382531577</v>
      </c>
      <c r="L152" s="40">
        <f t="shared" si="895"/>
        <v>47668.617774415499</v>
      </c>
      <c r="M152" s="40">
        <f t="shared" si="895"/>
        <v>71438.598221164866</v>
      </c>
      <c r="N152" s="40">
        <f t="shared" si="895"/>
        <v>55264.762712533324</v>
      </c>
      <c r="O152" s="40">
        <f t="shared" si="895"/>
        <v>48958.171857936308</v>
      </c>
      <c r="P152" s="40">
        <f t="shared" si="895"/>
        <v>64953.51853816415</v>
      </c>
      <c r="Q152" s="40">
        <f t="shared" si="895"/>
        <v>50932.796101530403</v>
      </c>
      <c r="R152" s="40">
        <f t="shared" si="895"/>
        <v>32626.730755805678</v>
      </c>
      <c r="S152" s="40">
        <f t="shared" si="895"/>
        <v>27386.736851018271</v>
      </c>
      <c r="T152" s="40">
        <f t="shared" si="895"/>
        <v>15697.116062804213</v>
      </c>
      <c r="U152" s="40">
        <f t="shared" si="895"/>
        <v>19136.541834874224</v>
      </c>
      <c r="V152" s="40">
        <f t="shared" si="895"/>
        <v>0</v>
      </c>
      <c r="W152" s="40">
        <f t="shared" si="895"/>
        <v>31382.680112356349</v>
      </c>
      <c r="X152" s="40">
        <f t="shared" si="895"/>
        <v>44154.97240228756</v>
      </c>
      <c r="Y152" s="40">
        <f t="shared" si="895"/>
        <v>66071.647119784087</v>
      </c>
      <c r="Z152" s="40">
        <f t="shared" si="895"/>
        <v>51184.244336035947</v>
      </c>
      <c r="AA152" s="40">
        <f t="shared" si="895"/>
        <v>50319.764880381466</v>
      </c>
      <c r="AB152" s="40">
        <f t="shared" si="895"/>
        <v>65569.064333412127</v>
      </c>
      <c r="AC152" s="40">
        <f t="shared" si="895"/>
        <v>49661.998521121626</v>
      </c>
      <c r="AD152" s="40">
        <f t="shared" si="895"/>
        <v>32084.921845559002</v>
      </c>
      <c r="AE152" s="40">
        <f t="shared" si="895"/>
        <v>27077.765042583487</v>
      </c>
      <c r="AF152" s="40">
        <f t="shared" si="895"/>
        <v>15547.120828403684</v>
      </c>
      <c r="AG152" s="40">
        <f t="shared" si="895"/>
        <v>19008.763239525404</v>
      </c>
      <c r="AH152" s="40">
        <f t="shared" si="895"/>
        <v>0</v>
      </c>
      <c r="AI152" s="40">
        <f t="shared" si="895"/>
        <v>31147.754673655843</v>
      </c>
      <c r="AJ152" s="40">
        <f t="shared" si="895"/>
        <v>43601.938324227551</v>
      </c>
      <c r="AK152" s="40">
        <f t="shared" si="895"/>
        <v>65795.196578608127</v>
      </c>
      <c r="AL152" s="40">
        <f t="shared" si="895"/>
        <v>49600.193773718172</v>
      </c>
      <c r="AM152" s="40">
        <f t="shared" si="895"/>
        <v>45281.943888455891</v>
      </c>
      <c r="AN152" s="40">
        <f t="shared" si="895"/>
        <v>62000.354716513335</v>
      </c>
      <c r="AO152" s="40">
        <f t="shared" si="895"/>
        <v>49148.977403793077</v>
      </c>
      <c r="AP152" s="40">
        <f t="shared" si="895"/>
        <v>31746.655649737222</v>
      </c>
      <c r="AQ152" s="40">
        <f t="shared" si="895"/>
        <v>26887.624902295967</v>
      </c>
      <c r="AR152" s="40">
        <f t="shared" si="895"/>
        <v>15485.202133601648</v>
      </c>
      <c r="AS152" s="40">
        <f t="shared" si="895"/>
        <v>18984.254405424348</v>
      </c>
      <c r="AT152" s="40">
        <f t="shared" si="895"/>
        <v>0</v>
      </c>
      <c r="AU152" s="40">
        <f t="shared" si="895"/>
        <v>30988.99932445967</v>
      </c>
      <c r="AV152" s="40">
        <f t="shared" si="895"/>
        <v>43265.136909079214</v>
      </c>
      <c r="AW152" s="40">
        <f t="shared" si="895"/>
        <v>65631.585393226647</v>
      </c>
      <c r="AX152" s="40">
        <f t="shared" si="895"/>
        <v>49617.352196938649</v>
      </c>
      <c r="AY152" s="40">
        <f t="shared" si="895"/>
        <v>45223.498998820782</v>
      </c>
      <c r="AZ152" s="40">
        <f t="shared" si="895"/>
        <v>61786.495567799022</v>
      </c>
      <c r="BA152" s="40">
        <f t="shared" si="895"/>
        <v>48867.589798636793</v>
      </c>
      <c r="BB152" s="40">
        <f t="shared" ref="BB152:DM152" si="896">BB150-BB151</f>
        <v>31420.198672757571</v>
      </c>
      <c r="BC152" s="40">
        <f t="shared" si="896"/>
        <v>26613.779541112395</v>
      </c>
      <c r="BD152" s="40">
        <f t="shared" si="896"/>
        <v>15335.037066265475</v>
      </c>
      <c r="BE152" s="40">
        <f t="shared" si="896"/>
        <v>18865.622723593755</v>
      </c>
      <c r="BF152" s="40">
        <f t="shared" si="896"/>
        <v>0</v>
      </c>
      <c r="BG152" s="40">
        <f t="shared" si="896"/>
        <v>30939.103352174454</v>
      </c>
      <c r="BH152" s="40">
        <f t="shared" si="896"/>
        <v>43108.89317437826</v>
      </c>
      <c r="BI152" s="40">
        <f t="shared" si="896"/>
        <v>65446.594092903571</v>
      </c>
      <c r="BJ152" s="40">
        <f t="shared" si="896"/>
        <v>49369.739979672071</v>
      </c>
      <c r="BK152" s="40">
        <f t="shared" si="896"/>
        <v>44758.393653186009</v>
      </c>
      <c r="BL152" s="40">
        <f t="shared" si="896"/>
        <v>61276.270599359792</v>
      </c>
      <c r="BM152" s="40">
        <f t="shared" si="896"/>
        <v>48433.945692230307</v>
      </c>
      <c r="BN152" s="40">
        <f t="shared" si="896"/>
        <v>31077.310465863382</v>
      </c>
      <c r="BO152" s="40">
        <f t="shared" si="896"/>
        <v>26428.608135665301</v>
      </c>
      <c r="BP152" s="40">
        <f t="shared" si="896"/>
        <v>15281.528136878711</v>
      </c>
      <c r="BQ152" s="40">
        <f t="shared" si="896"/>
        <v>18868.416542422841</v>
      </c>
      <c r="BR152" s="40">
        <f t="shared" si="896"/>
        <v>0</v>
      </c>
      <c r="BS152" s="40">
        <f t="shared" si="896"/>
        <v>30746.281233301939</v>
      </c>
      <c r="BT152" s="40">
        <f t="shared" si="896"/>
        <v>42753.831945799524</v>
      </c>
      <c r="BU152" s="40">
        <f t="shared" si="896"/>
        <v>65130.272667382174</v>
      </c>
      <c r="BV152" s="40">
        <f t="shared" si="896"/>
        <v>49961.784119345248</v>
      </c>
      <c r="BW152" s="40">
        <f t="shared" si="896"/>
        <v>48659.664054240973</v>
      </c>
      <c r="BX152" s="40">
        <f t="shared" si="896"/>
        <v>63668.455038094718</v>
      </c>
      <c r="BY152" s="40">
        <f t="shared" si="896"/>
        <v>48126.848694199201</v>
      </c>
      <c r="BZ152" s="40">
        <f t="shared" si="896"/>
        <v>30838.013923353632</v>
      </c>
      <c r="CA152" s="40">
        <f t="shared" si="896"/>
        <v>26216.441049244837</v>
      </c>
      <c r="CB152" s="40">
        <f t="shared" si="896"/>
        <v>15193.436141011684</v>
      </c>
      <c r="CC152" s="40">
        <f t="shared" si="896"/>
        <v>18847.561988953297</v>
      </c>
      <c r="CD152" s="40">
        <f t="shared" si="896"/>
        <v>0</v>
      </c>
      <c r="CE152" s="40">
        <f t="shared" si="896"/>
        <v>30705.115467989148</v>
      </c>
      <c r="CF152" s="40">
        <f t="shared" si="896"/>
        <v>42642.565241604258</v>
      </c>
      <c r="CG152" s="40">
        <f t="shared" si="896"/>
        <v>64960.501550341054</v>
      </c>
      <c r="CH152" s="40">
        <f t="shared" si="896"/>
        <v>49017.805837186432</v>
      </c>
      <c r="CI152" s="40">
        <f t="shared" si="896"/>
        <v>44489.654602891562</v>
      </c>
      <c r="CJ152" s="40">
        <f t="shared" si="896"/>
        <v>61040.526406658231</v>
      </c>
      <c r="CK152" s="40">
        <f t="shared" si="896"/>
        <v>48316.180551647849</v>
      </c>
      <c r="CL152" s="40">
        <f t="shared" si="896"/>
        <v>30922.972547017096</v>
      </c>
      <c r="CM152" s="40">
        <f t="shared" si="896"/>
        <v>26336.218641225889</v>
      </c>
      <c r="CN152" s="40">
        <f t="shared" si="896"/>
        <v>15319.662738291372</v>
      </c>
      <c r="CO152" s="40">
        <f t="shared" si="896"/>
        <v>18980.43716308623</v>
      </c>
      <c r="CP152" s="40">
        <f t="shared" si="896"/>
        <v>0</v>
      </c>
      <c r="CQ152" s="40">
        <f t="shared" si="896"/>
        <v>30625.588240836048</v>
      </c>
      <c r="CR152" s="40">
        <f t="shared" si="896"/>
        <v>42579.307911289099</v>
      </c>
      <c r="CS152" s="40">
        <f t="shared" si="896"/>
        <v>64949.470427953725</v>
      </c>
      <c r="CT152" s="40">
        <f t="shared" si="896"/>
        <v>48819.390548616328</v>
      </c>
      <c r="CU152" s="40">
        <f t="shared" si="896"/>
        <v>44290.139660847053</v>
      </c>
      <c r="CV152" s="40">
        <f t="shared" si="896"/>
        <v>60891.522203021334</v>
      </c>
      <c r="CW152" s="40">
        <f t="shared" si="896"/>
        <v>48163.713300590141</v>
      </c>
      <c r="CX152" s="40">
        <f t="shared" si="896"/>
        <v>30845.747236870986</v>
      </c>
      <c r="CY152" s="40">
        <f t="shared" si="896"/>
        <v>26256.797724365344</v>
      </c>
      <c r="CZ152" s="40">
        <f t="shared" si="896"/>
        <v>15251.06610495341</v>
      </c>
      <c r="DA152" s="40">
        <f t="shared" si="896"/>
        <v>18919.229906326625</v>
      </c>
      <c r="DB152" s="40">
        <f t="shared" si="896"/>
        <v>0</v>
      </c>
      <c r="DC152" s="40">
        <f t="shared" si="896"/>
        <v>30628.192729491595</v>
      </c>
      <c r="DD152" s="40">
        <f t="shared" si="896"/>
        <v>42495.256366107729</v>
      </c>
      <c r="DE152" s="40">
        <f t="shared" si="896"/>
        <v>64718.826290746598</v>
      </c>
      <c r="DF152" s="40">
        <f t="shared" si="896"/>
        <v>48900.998483122326</v>
      </c>
      <c r="DG152" s="40">
        <f t="shared" si="896"/>
        <v>44464.226991042437</v>
      </c>
      <c r="DH152" s="40">
        <f t="shared" si="896"/>
        <v>60979.044412191783</v>
      </c>
      <c r="DI152" s="40">
        <f t="shared" si="896"/>
        <v>48220.843105293025</v>
      </c>
      <c r="DJ152" s="40">
        <f t="shared" si="896"/>
        <v>30916.361011951027</v>
      </c>
      <c r="DK152" s="40">
        <f t="shared" si="896"/>
        <v>26362.944600293064</v>
      </c>
      <c r="DL152" s="40">
        <f t="shared" si="896"/>
        <v>15322.095156476542</v>
      </c>
      <c r="DM152" s="40">
        <f t="shared" si="896"/>
        <v>18916.724842759519</v>
      </c>
      <c r="DN152" s="40">
        <f t="shared" ref="DN152:FY152" si="897">DN150-DN151</f>
        <v>0</v>
      </c>
      <c r="DO152" s="40">
        <f t="shared" si="897"/>
        <v>30669.263667982857</v>
      </c>
      <c r="DP152" s="40">
        <f t="shared" si="897"/>
        <v>42376.166896534269</v>
      </c>
      <c r="DQ152" s="40">
        <f t="shared" si="897"/>
        <v>64319.257860029058</v>
      </c>
      <c r="DR152" s="40">
        <f t="shared" si="897"/>
        <v>49569.092555564566</v>
      </c>
      <c r="DS152" s="40">
        <f t="shared" si="897"/>
        <v>48668.962463910691</v>
      </c>
      <c r="DT152" s="40">
        <f t="shared" si="897"/>
        <v>63838.377774693334</v>
      </c>
      <c r="DU152" s="40">
        <f t="shared" si="897"/>
        <v>48371.274295155745</v>
      </c>
      <c r="DV152" s="40">
        <f t="shared" si="897"/>
        <v>30927.891053674888</v>
      </c>
      <c r="DW152" s="40">
        <f t="shared" si="897"/>
        <v>26339.911920527142</v>
      </c>
      <c r="DX152" s="40">
        <f t="shared" si="897"/>
        <v>15354.969827203429</v>
      </c>
      <c r="DY152" s="40">
        <f t="shared" si="897"/>
        <v>18945.17227009678</v>
      </c>
      <c r="DZ152" s="40">
        <f t="shared" si="897"/>
        <v>0</v>
      </c>
      <c r="EA152" s="40">
        <f t="shared" si="897"/>
        <v>30765.771454219503</v>
      </c>
      <c r="EB152" s="40">
        <f t="shared" si="897"/>
        <v>42362.794774387643</v>
      </c>
      <c r="EC152" s="40">
        <f t="shared" si="897"/>
        <v>63975.239588988246</v>
      </c>
      <c r="ED152" s="40">
        <f t="shared" si="897"/>
        <v>48365.055781164701</v>
      </c>
      <c r="EE152" s="40">
        <f t="shared" si="897"/>
        <v>44144.928410665743</v>
      </c>
      <c r="EF152" s="40">
        <f t="shared" si="897"/>
        <v>60716.343078504666</v>
      </c>
      <c r="EG152" s="40">
        <f t="shared" si="897"/>
        <v>48186.433766437607</v>
      </c>
      <c r="EH152" s="40">
        <f t="shared" si="897"/>
        <v>30911.245494817238</v>
      </c>
      <c r="EI152" s="40">
        <f t="shared" si="897"/>
        <v>26382.75061140873</v>
      </c>
      <c r="EJ152" s="40">
        <f t="shared" si="897"/>
        <v>15442.586344828451</v>
      </c>
      <c r="EK152" s="40">
        <f t="shared" si="897"/>
        <v>19035.581018375815</v>
      </c>
      <c r="EL152" s="40">
        <f t="shared" si="897"/>
        <v>0</v>
      </c>
      <c r="EM152" s="40">
        <f t="shared" si="897"/>
        <v>30574.614719155681</v>
      </c>
      <c r="EN152" s="40">
        <f t="shared" si="897"/>
        <v>42120.985739521857</v>
      </c>
      <c r="EO152" s="40">
        <f t="shared" si="897"/>
        <v>63924.317414957855</v>
      </c>
      <c r="EP152" s="40">
        <f t="shared" si="897"/>
        <v>48496.841837395506</v>
      </c>
      <c r="EQ152" s="40">
        <f t="shared" si="897"/>
        <v>44055.648744560487</v>
      </c>
      <c r="ER152" s="40">
        <f t="shared" si="897"/>
        <v>60489.210988448875</v>
      </c>
      <c r="ES152" s="40">
        <f t="shared" si="897"/>
        <v>48145.040179205884</v>
      </c>
      <c r="ET152" s="40">
        <f t="shared" si="897"/>
        <v>30994.802518318</v>
      </c>
      <c r="EU152" s="40">
        <f t="shared" si="897"/>
        <v>26431.452119094203</v>
      </c>
      <c r="EV152" s="40">
        <f t="shared" si="897"/>
        <v>15503.241167878325</v>
      </c>
      <c r="EW152" s="40">
        <f t="shared" si="897"/>
        <v>19092.650620738801</v>
      </c>
      <c r="EX152" s="40">
        <f t="shared" si="897"/>
        <v>0</v>
      </c>
      <c r="EY152" s="40">
        <f t="shared" si="897"/>
        <v>30558.534972960828</v>
      </c>
      <c r="EZ152" s="40">
        <f t="shared" si="897"/>
        <v>42201.544551373081</v>
      </c>
      <c r="FA152" s="40">
        <f t="shared" si="897"/>
        <v>64074.241490965098</v>
      </c>
      <c r="FB152" s="40">
        <f t="shared" si="897"/>
        <v>48608.904153438838</v>
      </c>
      <c r="FC152" s="40">
        <f t="shared" si="897"/>
        <v>43826.800220738223</v>
      </c>
      <c r="FD152" s="40">
        <f t="shared" si="897"/>
        <v>60392.077153473132</v>
      </c>
      <c r="FE152" s="40">
        <f t="shared" si="897"/>
        <v>48327.970270621357</v>
      </c>
      <c r="FF152" s="40">
        <f t="shared" si="897"/>
        <v>31150.823363097123</v>
      </c>
      <c r="FG152" s="40">
        <f t="shared" si="897"/>
        <v>26532.421487634303</v>
      </c>
      <c r="FH152" s="40">
        <f t="shared" si="897"/>
        <v>15623.894371669216</v>
      </c>
      <c r="FI152" s="40">
        <f t="shared" si="897"/>
        <v>19212.32405262973</v>
      </c>
      <c r="FJ152" s="40">
        <f t="shared" si="897"/>
        <v>0</v>
      </c>
      <c r="FK152" s="40">
        <f t="shared" si="897"/>
        <v>30439.175054453633</v>
      </c>
      <c r="FL152" s="40">
        <f t="shared" si="897"/>
        <v>42130.484083188087</v>
      </c>
      <c r="FM152" s="40">
        <f t="shared" si="897"/>
        <v>64190.805153186695</v>
      </c>
      <c r="FN152" s="40">
        <f t="shared" si="897"/>
        <v>49590.965606364625</v>
      </c>
      <c r="FO152" s="40">
        <f t="shared" si="897"/>
        <v>47981.306052173313</v>
      </c>
      <c r="FP152" s="40">
        <f t="shared" si="897"/>
        <v>62942.131854237523</v>
      </c>
      <c r="FQ152" s="40">
        <f t="shared" si="897"/>
        <v>48190.703917363455</v>
      </c>
      <c r="FR152" s="40">
        <f t="shared" si="897"/>
        <v>31094.599188922817</v>
      </c>
      <c r="FS152" s="40">
        <f t="shared" si="897"/>
        <v>26457.85760522107</v>
      </c>
      <c r="FT152" s="40">
        <f t="shared" si="897"/>
        <v>15609.154636715713</v>
      </c>
      <c r="FU152" s="40">
        <f t="shared" si="897"/>
        <v>19227.028948490391</v>
      </c>
      <c r="FV152" s="40">
        <f t="shared" si="897"/>
        <v>0</v>
      </c>
      <c r="FW152" s="40">
        <f t="shared" si="897"/>
        <v>30309.043908160005</v>
      </c>
      <c r="FX152" s="40">
        <f t="shared" si="897"/>
        <v>41996.224203095277</v>
      </c>
      <c r="FY152" s="40">
        <f t="shared" si="897"/>
        <v>64148.116170211986</v>
      </c>
      <c r="FZ152" s="40">
        <f t="shared" ref="FZ152:IK152" si="898">FZ150-FZ151</f>
        <v>48633.008107353904</v>
      </c>
      <c r="GA152" s="40">
        <f t="shared" si="898"/>
        <v>43544.958245407237</v>
      </c>
      <c r="GB152" s="40">
        <f t="shared" si="898"/>
        <v>59836.813510435692</v>
      </c>
      <c r="GC152" s="40">
        <f t="shared" si="898"/>
        <v>47978.762063898437</v>
      </c>
      <c r="GD152" s="40">
        <f t="shared" si="898"/>
        <v>30915.059903491987</v>
      </c>
      <c r="GE152" s="40">
        <f t="shared" si="898"/>
        <v>26289.824737753865</v>
      </c>
      <c r="GF152" s="40">
        <f t="shared" si="898"/>
        <v>15545.200293448434</v>
      </c>
      <c r="GG152" s="40">
        <f t="shared" si="898"/>
        <v>19207.11728309351</v>
      </c>
      <c r="GH152" s="40">
        <f t="shared" si="898"/>
        <v>0</v>
      </c>
      <c r="GI152" s="40">
        <f t="shared" si="898"/>
        <v>30161.926981101657</v>
      </c>
      <c r="GJ152" s="40">
        <f t="shared" si="898"/>
        <v>41725.275982970023</v>
      </c>
      <c r="GK152" s="40">
        <f t="shared" si="898"/>
        <v>63878.499858755706</v>
      </c>
      <c r="GL152" s="40">
        <f t="shared" si="898"/>
        <v>48374.007820067345</v>
      </c>
      <c r="GM152" s="40">
        <f t="shared" si="898"/>
        <v>43287.735002695117</v>
      </c>
      <c r="GN152" s="40">
        <f t="shared" si="898"/>
        <v>59550.327204984089</v>
      </c>
      <c r="GO152" s="40">
        <f t="shared" si="898"/>
        <v>47739.284677546122</v>
      </c>
      <c r="GP152" s="40">
        <f t="shared" si="898"/>
        <v>30785.513039785146</v>
      </c>
      <c r="GQ152" s="40">
        <f t="shared" si="898"/>
        <v>26198.475474814943</v>
      </c>
      <c r="GR152" s="40">
        <f t="shared" si="898"/>
        <v>15502.329413659987</v>
      </c>
      <c r="GS152" s="40">
        <f t="shared" si="898"/>
        <v>19161.328222411568</v>
      </c>
      <c r="GT152" s="40">
        <f t="shared" si="898"/>
        <v>0</v>
      </c>
      <c r="GU152" s="40">
        <f t="shared" si="898"/>
        <v>30119.731462530122</v>
      </c>
      <c r="GV152" s="40">
        <f t="shared" si="898"/>
        <v>41580.022501836327</v>
      </c>
      <c r="GW152" s="40">
        <f t="shared" si="898"/>
        <v>63822.902240875788</v>
      </c>
      <c r="GX152" s="40">
        <f t="shared" si="898"/>
        <v>48542.879597845022</v>
      </c>
      <c r="GY152" s="40">
        <f t="shared" si="898"/>
        <v>43364.672605483182</v>
      </c>
      <c r="GZ152" s="40">
        <f t="shared" si="898"/>
        <v>59576.685113445361</v>
      </c>
      <c r="HA152" s="40">
        <f t="shared" si="898"/>
        <v>47805.684134317824</v>
      </c>
      <c r="HB152" s="40">
        <f t="shared" si="898"/>
        <v>30851.147093134496</v>
      </c>
      <c r="HC152" s="40">
        <f t="shared" si="898"/>
        <v>26262.584929658682</v>
      </c>
      <c r="HD152" s="40">
        <f t="shared" si="898"/>
        <v>15586.313008354977</v>
      </c>
      <c r="HE152" s="40">
        <f t="shared" si="898"/>
        <v>19222.559573738079</v>
      </c>
      <c r="HF152" s="40">
        <f t="shared" si="898"/>
        <v>0</v>
      </c>
      <c r="HG152" s="40">
        <f t="shared" si="898"/>
        <v>30028.890644900181</v>
      </c>
      <c r="HH152" s="40">
        <f t="shared" si="898"/>
        <v>41490.58332292561</v>
      </c>
      <c r="HI152" s="40">
        <f t="shared" si="898"/>
        <v>63756.73876429841</v>
      </c>
      <c r="HJ152" s="40">
        <f t="shared" si="898"/>
        <v>49391.752389941277</v>
      </c>
      <c r="HK152" s="40">
        <f t="shared" si="898"/>
        <v>47473.7655653361</v>
      </c>
      <c r="HL152" s="40">
        <f t="shared" si="898"/>
        <v>62252.900845191994</v>
      </c>
      <c r="HM152" s="40">
        <f t="shared" si="898"/>
        <v>47838.881243116019</v>
      </c>
      <c r="HN152" s="40">
        <f t="shared" si="898"/>
        <v>30959.251379141846</v>
      </c>
      <c r="HO152" s="40">
        <f t="shared" si="898"/>
        <v>26329.343477127521</v>
      </c>
      <c r="HP152" s="40">
        <f t="shared" si="898"/>
        <v>15648.28763504888</v>
      </c>
      <c r="HQ152" s="40">
        <f t="shared" si="898"/>
        <v>19258.979690986016</v>
      </c>
      <c r="HR152" s="40">
        <f t="shared" si="898"/>
        <v>0</v>
      </c>
      <c r="HS152" s="40">
        <f t="shared" si="898"/>
        <v>29998.678225793206</v>
      </c>
      <c r="HT152" s="40">
        <f t="shared" si="898"/>
        <v>41394.699919302395</v>
      </c>
      <c r="HU152" s="40">
        <f t="shared" si="898"/>
        <v>63682.39583810672</v>
      </c>
      <c r="HV152" s="40">
        <f t="shared" si="898"/>
        <v>48366.073622056283</v>
      </c>
      <c r="HW152" s="40">
        <f t="shared" si="898"/>
        <v>43106.470313153986</v>
      </c>
      <c r="HX152" s="40">
        <f t="shared" si="898"/>
        <v>59385.959764403291</v>
      </c>
      <c r="HY152" s="40">
        <f t="shared" si="898"/>
        <v>47811.991551667481</v>
      </c>
      <c r="HZ152" s="40">
        <f t="shared" si="898"/>
        <v>30952.305213140236</v>
      </c>
      <c r="IA152" s="40">
        <f t="shared" si="898"/>
        <v>26347.643800030433</v>
      </c>
      <c r="IB152" s="40">
        <f t="shared" si="898"/>
        <v>15677.07631874358</v>
      </c>
      <c r="IC152" s="40">
        <f t="shared" si="898"/>
        <v>19266.791463233531</v>
      </c>
      <c r="ID152" s="40">
        <f t="shared" si="898"/>
        <v>0</v>
      </c>
      <c r="IE152" s="40">
        <f t="shared" si="898"/>
        <v>29908.478182246239</v>
      </c>
      <c r="IF152" s="40">
        <f t="shared" si="898"/>
        <v>41345.734342259937</v>
      </c>
      <c r="IG152" s="40">
        <f t="shared" si="898"/>
        <v>63380.074818556517</v>
      </c>
      <c r="IH152" s="40">
        <f t="shared" si="898"/>
        <v>47952.972522123222</v>
      </c>
      <c r="II152" s="40">
        <f t="shared" si="898"/>
        <v>42577.238145119947</v>
      </c>
      <c r="IJ152" s="40">
        <f t="shared" si="898"/>
        <v>58816.664992927021</v>
      </c>
      <c r="IK152" s="40">
        <f t="shared" si="898"/>
        <v>47610.356102870486</v>
      </c>
      <c r="IL152" s="40">
        <f t="shared" ref="IL152:KW152" si="899">IL150-IL151</f>
        <v>30788.34309771884</v>
      </c>
      <c r="IM152" s="40">
        <f t="shared" si="899"/>
        <v>26326.020943280193</v>
      </c>
      <c r="IN152" s="40">
        <f t="shared" si="899"/>
        <v>15789.402594777959</v>
      </c>
      <c r="IO152" s="40">
        <f t="shared" si="899"/>
        <v>19315.506112547126</v>
      </c>
      <c r="IP152" s="40">
        <f t="shared" si="899"/>
        <v>0</v>
      </c>
      <c r="IQ152" s="40">
        <f t="shared" si="899"/>
        <v>29685.10113222673</v>
      </c>
      <c r="IR152" s="40">
        <f t="shared" si="899"/>
        <v>40925.577623259393</v>
      </c>
      <c r="IS152" s="40">
        <f t="shared" si="899"/>
        <v>63393.681345634453</v>
      </c>
      <c r="IT152" s="40">
        <f t="shared" si="899"/>
        <v>48232.755526520079</v>
      </c>
      <c r="IU152" s="40">
        <f t="shared" si="899"/>
        <v>42818.159854338883</v>
      </c>
      <c r="IV152" s="40">
        <f t="shared" si="899"/>
        <v>59035.622072058613</v>
      </c>
      <c r="IW152" s="40">
        <f t="shared" si="899"/>
        <v>47712.114448428649</v>
      </c>
      <c r="IX152" s="40">
        <f t="shared" si="899"/>
        <v>30823.176370953704</v>
      </c>
      <c r="IY152" s="40">
        <f t="shared" si="899"/>
        <v>26313.767925286753</v>
      </c>
      <c r="IZ152" s="40">
        <f t="shared" si="899"/>
        <v>15742.092964884825</v>
      </c>
      <c r="JA152" s="40">
        <f t="shared" si="899"/>
        <v>19279.722752122441</v>
      </c>
      <c r="JB152" s="40">
        <f t="shared" si="899"/>
        <v>0</v>
      </c>
      <c r="JC152" s="40">
        <f t="shared" si="899"/>
        <v>29769.627896602033</v>
      </c>
      <c r="JD152" s="40">
        <f t="shared" si="899"/>
        <v>41226.982364615629</v>
      </c>
      <c r="JE152" s="40">
        <f t="shared" si="899"/>
        <v>63381.701145376283</v>
      </c>
      <c r="JF152" s="40">
        <f t="shared" si="899"/>
        <v>48775.594743470981</v>
      </c>
      <c r="JG152" s="40">
        <f t="shared" si="899"/>
        <v>46686.092213107564</v>
      </c>
      <c r="JH152" s="40">
        <f t="shared" si="899"/>
        <v>61525.36640790847</v>
      </c>
      <c r="JI152" s="40">
        <f t="shared" si="899"/>
        <v>47556.142573770514</v>
      </c>
      <c r="JJ152" s="40">
        <f t="shared" si="899"/>
        <v>30745.657146527461</v>
      </c>
      <c r="JK152" s="40">
        <f t="shared" si="899"/>
        <v>26281.770218666003</v>
      </c>
      <c r="JL152" s="40">
        <f t="shared" si="899"/>
        <v>15757.809246129415</v>
      </c>
      <c r="JM152" s="40">
        <f t="shared" si="899"/>
        <v>19281.215500390186</v>
      </c>
      <c r="JN152" s="40">
        <f t="shared" si="899"/>
        <v>0</v>
      </c>
      <c r="JO152" s="40">
        <f t="shared" si="899"/>
        <v>29659.100799737644</v>
      </c>
      <c r="JP152" s="40">
        <f t="shared" si="899"/>
        <v>40896.49866902316</v>
      </c>
      <c r="JQ152" s="40">
        <f t="shared" si="899"/>
        <v>63071.495602693059</v>
      </c>
      <c r="JR152" s="40">
        <f t="shared" si="899"/>
        <v>47868.599121374311</v>
      </c>
      <c r="JS152" s="40">
        <f t="shared" si="899"/>
        <v>42463.944896451867</v>
      </c>
      <c r="JT152" s="40">
        <f t="shared" si="899"/>
        <v>58740.447612659773</v>
      </c>
      <c r="JU152" s="40">
        <f t="shared" si="899"/>
        <v>47555.43583464215</v>
      </c>
      <c r="JV152" s="40">
        <f t="shared" si="899"/>
        <v>30694.519973860675</v>
      </c>
      <c r="JW152" s="40">
        <f t="shared" si="899"/>
        <v>26275.018484552507</v>
      </c>
      <c r="JX152" s="40">
        <f t="shared" si="899"/>
        <v>15818.987719916913</v>
      </c>
      <c r="JY152" s="40">
        <f t="shared" si="899"/>
        <v>19343.132771102741</v>
      </c>
      <c r="JZ152" s="40">
        <f t="shared" si="899"/>
        <v>0</v>
      </c>
      <c r="KA152" s="40">
        <f t="shared" si="899"/>
        <v>29587.130376800924</v>
      </c>
      <c r="KB152" s="40">
        <f t="shared" si="899"/>
        <v>40803.311654873949</v>
      </c>
      <c r="KC152" s="40">
        <f t="shared" si="899"/>
        <v>63036.045441997849</v>
      </c>
      <c r="KD152" s="40">
        <f t="shared" si="899"/>
        <v>47865.659751556523</v>
      </c>
      <c r="KE152" s="40">
        <f t="shared" si="899"/>
        <v>42386.382619915443</v>
      </c>
      <c r="KF152" s="40">
        <f t="shared" si="899"/>
        <v>58687.886776288273</v>
      </c>
      <c r="KG152" s="40">
        <f t="shared" si="899"/>
        <v>47558.079182225803</v>
      </c>
      <c r="KH152" s="40">
        <f t="shared" si="899"/>
        <v>30724.023631953809</v>
      </c>
      <c r="KI152" s="40">
        <f t="shared" si="899"/>
        <v>26324.255106611992</v>
      </c>
      <c r="KJ152" s="40">
        <f t="shared" si="899"/>
        <v>15869.342577451403</v>
      </c>
      <c r="KK152" s="40">
        <f t="shared" si="899"/>
        <v>19355.052717707615</v>
      </c>
      <c r="KL152" s="40">
        <f t="shared" si="899"/>
        <v>0</v>
      </c>
      <c r="KM152" s="40">
        <f t="shared" si="899"/>
        <v>29557.241222208744</v>
      </c>
      <c r="KN152" s="40">
        <f t="shared" si="899"/>
        <v>40814.291764665861</v>
      </c>
      <c r="KO152" s="40">
        <f t="shared" si="899"/>
        <v>63068.183601544937</v>
      </c>
      <c r="KP152" s="40">
        <f t="shared" si="899"/>
        <v>47718.692914271407</v>
      </c>
      <c r="KQ152" s="40">
        <f t="shared" si="899"/>
        <v>42139.386276714184</v>
      </c>
      <c r="KR152" s="40">
        <f t="shared" si="899"/>
        <v>58537.18474473941</v>
      </c>
      <c r="KS152" s="40">
        <f t="shared" si="899"/>
        <v>47457.917950002535</v>
      </c>
      <c r="KT152" s="40">
        <f t="shared" si="899"/>
        <v>30605.853790960973</v>
      </c>
      <c r="KU152" s="40">
        <f t="shared" si="899"/>
        <v>26236.023636489437</v>
      </c>
      <c r="KV152" s="40">
        <f t="shared" si="899"/>
        <v>15821.185883707454</v>
      </c>
      <c r="KW152" s="40">
        <f t="shared" si="899"/>
        <v>19330.644587914663</v>
      </c>
      <c r="KX152" s="40">
        <f t="shared" ref="KX152:MK152" si="900">KX150-KX151</f>
        <v>0</v>
      </c>
      <c r="KY152" s="40">
        <f t="shared" si="900"/>
        <v>29563.610969928792</v>
      </c>
      <c r="KZ152" s="40">
        <f t="shared" si="900"/>
        <v>40836.50891720751</v>
      </c>
      <c r="LA152" s="40">
        <f t="shared" si="900"/>
        <v>62978.115337378928</v>
      </c>
      <c r="LB152" s="40">
        <f t="shared" si="900"/>
        <v>48581.41566074398</v>
      </c>
      <c r="LC152" s="40">
        <f t="shared" si="900"/>
        <v>46226.110955046344</v>
      </c>
      <c r="LD152" s="40">
        <f t="shared" si="900"/>
        <v>61213.050097577827</v>
      </c>
      <c r="LE152" s="40">
        <f t="shared" si="900"/>
        <v>47447.125956651726</v>
      </c>
      <c r="LF152" s="40">
        <f t="shared" si="900"/>
        <v>30618.84267405502</v>
      </c>
      <c r="LG152" s="40">
        <f t="shared" si="900"/>
        <v>26315.645093263709</v>
      </c>
      <c r="LH152" s="40">
        <f t="shared" si="900"/>
        <v>15924.143334787776</v>
      </c>
      <c r="LI152" s="40">
        <f t="shared" si="900"/>
        <v>19381.757362633245</v>
      </c>
      <c r="LJ152" s="40">
        <f t="shared" si="900"/>
        <v>0</v>
      </c>
      <c r="LK152" s="40">
        <f t="shared" si="900"/>
        <v>29487.340951151011</v>
      </c>
      <c r="LL152" s="40">
        <f t="shared" si="900"/>
        <v>40706.09593674104</v>
      </c>
      <c r="LM152" s="40">
        <f t="shared" si="900"/>
        <v>63020.893156261125</v>
      </c>
      <c r="LN152" s="40">
        <f t="shared" si="900"/>
        <v>47894.730479416292</v>
      </c>
      <c r="LO152" s="40">
        <f t="shared" si="900"/>
        <v>42157.211027402111</v>
      </c>
      <c r="LP152" s="40">
        <f t="shared" si="900"/>
        <v>58354.263796621672</v>
      </c>
      <c r="LQ152" s="40">
        <f t="shared" si="900"/>
        <v>47340.81797549859</v>
      </c>
      <c r="LR152" s="40">
        <f t="shared" si="900"/>
        <v>30624.849515670503</v>
      </c>
      <c r="LS152" s="40">
        <f t="shared" si="900"/>
        <v>26322.537978895387</v>
      </c>
      <c r="LT152" s="40">
        <f t="shared" si="900"/>
        <v>15925.767922369996</v>
      </c>
      <c r="LU152" s="40">
        <f t="shared" si="900"/>
        <v>19374.512212784874</v>
      </c>
      <c r="LV152" s="40">
        <f t="shared" si="900"/>
        <v>0</v>
      </c>
      <c r="LW152" s="40">
        <f t="shared" si="900"/>
        <v>29437.800332434912</v>
      </c>
      <c r="LX152" s="40">
        <f t="shared" si="900"/>
        <v>40679.174510941928</v>
      </c>
      <c r="LY152" s="40">
        <f t="shared" si="900"/>
        <v>63099.494061448175</v>
      </c>
      <c r="LZ152" s="40">
        <f t="shared" si="900"/>
        <v>47962.308923151228</v>
      </c>
      <c r="MA152" s="40">
        <f t="shared" si="900"/>
        <v>42004.531563213124</v>
      </c>
      <c r="MB152" s="40">
        <f t="shared" si="900"/>
        <v>58118.66277035384</v>
      </c>
      <c r="MC152" s="40">
        <f t="shared" si="900"/>
        <v>47142.363523919281</v>
      </c>
      <c r="MD152" s="40">
        <f t="shared" si="900"/>
        <v>30594.487367229856</v>
      </c>
      <c r="ME152" s="40">
        <f t="shared" si="900"/>
        <v>26334.711040440772</v>
      </c>
      <c r="MF152" s="40">
        <f t="shared" si="900"/>
        <v>15953.609253372124</v>
      </c>
      <c r="MG152" s="40">
        <f t="shared" si="900"/>
        <v>19401.493411820004</v>
      </c>
      <c r="MH152" s="40">
        <f t="shared" si="900"/>
        <v>0</v>
      </c>
      <c r="MI152" s="40">
        <f t="shared" si="900"/>
        <v>29386.917577770713</v>
      </c>
      <c r="MJ152" s="40">
        <f t="shared" si="900"/>
        <v>40652.819987970375</v>
      </c>
      <c r="MK152" s="40">
        <f t="shared" si="900"/>
        <v>63136.106875559519</v>
      </c>
      <c r="ML152" s="40"/>
      <c r="MM152" s="40"/>
      <c r="MN152" s="40"/>
    </row>
    <row r="153" spans="1:352" s="56" customFormat="1" ht="13.5" thickBot="1" x14ac:dyDescent="0.25">
      <c r="A153" s="52" t="s">
        <v>37</v>
      </c>
      <c r="B153" s="54">
        <f>'F22 Data'!B24</f>
        <v>9</v>
      </c>
      <c r="C153" s="54">
        <f>'F22 Data'!C24</f>
        <v>9</v>
      </c>
      <c r="D153" s="54">
        <f>'F22 Data'!D24</f>
        <v>9</v>
      </c>
      <c r="E153" s="54">
        <f>'F22 Data'!E24</f>
        <v>9</v>
      </c>
      <c r="F153" s="54">
        <f>'F22 Data'!F24</f>
        <v>9</v>
      </c>
      <c r="G153" s="54">
        <f>'F22 Data'!G24</f>
        <v>9</v>
      </c>
      <c r="H153" s="54">
        <f>'F22 Data'!H24</f>
        <v>9</v>
      </c>
      <c r="I153" s="54">
        <f>'F22 Data'!I24</f>
        <v>9</v>
      </c>
      <c r="J153" s="54">
        <f>'F22 Data'!J24</f>
        <v>9</v>
      </c>
      <c r="K153" s="54">
        <f>'F22 Data'!K24</f>
        <v>9</v>
      </c>
      <c r="L153" s="54">
        <f>'F22 Data'!L24</f>
        <v>9</v>
      </c>
      <c r="M153" s="54">
        <f>'F22 Data'!M24</f>
        <v>9</v>
      </c>
      <c r="N153" s="54">
        <f>'F22 Data'!N24</f>
        <v>9</v>
      </c>
      <c r="O153" s="54">
        <f>'F22 Data'!O24</f>
        <v>9</v>
      </c>
      <c r="P153" s="54">
        <f>'F22 Data'!P24</f>
        <v>9</v>
      </c>
      <c r="Q153" s="54">
        <f>'F22 Data'!Q24</f>
        <v>9</v>
      </c>
      <c r="R153" s="54">
        <f>'F22 Data'!R24</f>
        <v>9</v>
      </c>
      <c r="S153" s="54">
        <f>'F22 Data'!S24</f>
        <v>9</v>
      </c>
      <c r="T153" s="54">
        <f>'F22 Data'!T24</f>
        <v>9</v>
      </c>
      <c r="U153" s="54">
        <f>'F22 Data'!U24</f>
        <v>9</v>
      </c>
      <c r="V153" s="54">
        <f>'F22 Data'!V24</f>
        <v>9</v>
      </c>
      <c r="W153" s="54">
        <f>'F22 Data'!W24</f>
        <v>9</v>
      </c>
      <c r="X153" s="54">
        <f>'F22 Data'!X24</f>
        <v>9</v>
      </c>
      <c r="Y153" s="54">
        <f>'F22 Data'!Y24</f>
        <v>9</v>
      </c>
      <c r="Z153" s="54">
        <f>'F22 Data'!Z24</f>
        <v>9</v>
      </c>
      <c r="AA153" s="54">
        <f>'F22 Data'!AA24</f>
        <v>9</v>
      </c>
      <c r="AB153" s="54">
        <f>'F22 Data'!AB24</f>
        <v>9</v>
      </c>
      <c r="AC153" s="54">
        <f>'F22 Data'!AC24</f>
        <v>9</v>
      </c>
      <c r="AD153" s="54">
        <f>'F22 Data'!AD24</f>
        <v>9</v>
      </c>
      <c r="AE153" s="54">
        <f>'F22 Data'!AE24</f>
        <v>9</v>
      </c>
      <c r="AF153" s="54">
        <f>'F22 Data'!AF24</f>
        <v>9</v>
      </c>
      <c r="AG153" s="54">
        <f>'F22 Data'!AG24</f>
        <v>9</v>
      </c>
      <c r="AH153" s="54">
        <f>'F22 Data'!AH24</f>
        <v>9</v>
      </c>
      <c r="AI153" s="54">
        <f>'F22 Data'!AI24</f>
        <v>9</v>
      </c>
      <c r="AJ153" s="54">
        <f>'F22 Data'!AJ24</f>
        <v>9</v>
      </c>
      <c r="AK153" s="54">
        <f>'F22 Data'!AK24</f>
        <v>9</v>
      </c>
      <c r="AL153" s="54">
        <f>'F22 Data'!AL24</f>
        <v>9</v>
      </c>
      <c r="AM153" s="54">
        <f>'F22 Data'!AM24</f>
        <v>9</v>
      </c>
      <c r="AN153" s="54">
        <f>'F22 Data'!AN24</f>
        <v>9</v>
      </c>
      <c r="AO153" s="54">
        <f>'F22 Data'!AO24</f>
        <v>9</v>
      </c>
      <c r="AP153" s="54">
        <f>'F22 Data'!AP24</f>
        <v>9</v>
      </c>
      <c r="AQ153" s="54">
        <f>'F22 Data'!AQ24</f>
        <v>9</v>
      </c>
      <c r="AR153" s="54">
        <f>'F22 Data'!AR24</f>
        <v>9</v>
      </c>
      <c r="AS153" s="54">
        <f>'F22 Data'!AS24</f>
        <v>9</v>
      </c>
      <c r="AT153" s="54">
        <f>'F22 Data'!AT24</f>
        <v>9</v>
      </c>
      <c r="AU153" s="54">
        <f>'F22 Data'!AU24</f>
        <v>9</v>
      </c>
      <c r="AV153" s="54">
        <f>'F22 Data'!AV24</f>
        <v>9</v>
      </c>
      <c r="AW153" s="54">
        <f>'F22 Data'!AW24</f>
        <v>9</v>
      </c>
      <c r="AX153" s="54">
        <f>'F22 Data'!AX24</f>
        <v>9</v>
      </c>
      <c r="AY153" s="54">
        <f>'F22 Data'!AY24</f>
        <v>9</v>
      </c>
      <c r="AZ153" s="54">
        <f>'F22 Data'!AZ24</f>
        <v>9</v>
      </c>
      <c r="BA153" s="54">
        <f>'F22 Data'!BA24</f>
        <v>9</v>
      </c>
      <c r="BB153" s="54">
        <f>'F22 Data'!BB24</f>
        <v>9</v>
      </c>
      <c r="BC153" s="54">
        <f>'F22 Data'!BC24</f>
        <v>9</v>
      </c>
      <c r="BD153" s="54">
        <f>'F22 Data'!BD24</f>
        <v>9</v>
      </c>
      <c r="BE153" s="54">
        <f>'F22 Data'!BE24</f>
        <v>9</v>
      </c>
      <c r="BF153" s="54">
        <f>'F22 Data'!BF24</f>
        <v>9</v>
      </c>
      <c r="BG153" s="54">
        <f>'F22 Data'!BG24</f>
        <v>9</v>
      </c>
      <c r="BH153" s="54">
        <f>'F22 Data'!BH24</f>
        <v>9</v>
      </c>
      <c r="BI153" s="54">
        <f>'F22 Data'!BI24</f>
        <v>9</v>
      </c>
      <c r="BJ153" s="54">
        <f>'F22 Data'!BJ24</f>
        <v>9</v>
      </c>
      <c r="BK153" s="54">
        <f>'F22 Data'!BK24</f>
        <v>9</v>
      </c>
      <c r="BL153" s="54">
        <f>'F22 Data'!BL24</f>
        <v>9</v>
      </c>
      <c r="BM153" s="54">
        <f>'F22 Data'!BM24</f>
        <v>9</v>
      </c>
      <c r="BN153" s="54">
        <f>'F22 Data'!BN24</f>
        <v>9</v>
      </c>
      <c r="BO153" s="54">
        <f>'F22 Data'!BO24</f>
        <v>9</v>
      </c>
      <c r="BP153" s="54">
        <f>'F22 Data'!BP24</f>
        <v>9</v>
      </c>
      <c r="BQ153" s="54">
        <f>'F22 Data'!BQ24</f>
        <v>9</v>
      </c>
      <c r="BR153" s="54">
        <f>'F22 Data'!BR24</f>
        <v>9</v>
      </c>
      <c r="BS153" s="54">
        <f>'F22 Data'!BS24</f>
        <v>9</v>
      </c>
      <c r="BT153" s="54">
        <f>'F22 Data'!BT24</f>
        <v>9</v>
      </c>
      <c r="BU153" s="54">
        <f>'F22 Data'!BU24</f>
        <v>9</v>
      </c>
      <c r="BV153" s="54">
        <f>'F22 Data'!BV24</f>
        <v>9</v>
      </c>
      <c r="BW153" s="54">
        <f>'F22 Data'!BW24</f>
        <v>9</v>
      </c>
      <c r="BX153" s="54">
        <f>'F22 Data'!BX24</f>
        <v>9</v>
      </c>
      <c r="BY153" s="54">
        <f>'F22 Data'!BY24</f>
        <v>9</v>
      </c>
      <c r="BZ153" s="54">
        <f>'F22 Data'!BZ24</f>
        <v>9</v>
      </c>
      <c r="CA153" s="54">
        <f>'F22 Data'!CA24</f>
        <v>9</v>
      </c>
      <c r="CB153" s="54">
        <f>'F22 Data'!CB24</f>
        <v>9</v>
      </c>
      <c r="CC153" s="54">
        <f>'F22 Data'!CC24</f>
        <v>9</v>
      </c>
      <c r="CD153" s="54">
        <f>'F22 Data'!CD24</f>
        <v>9</v>
      </c>
      <c r="CE153" s="54">
        <f>'F22 Data'!CE24</f>
        <v>9</v>
      </c>
      <c r="CF153" s="54">
        <f>'F22 Data'!CF24</f>
        <v>9</v>
      </c>
      <c r="CG153" s="54">
        <f>'F22 Data'!CG24</f>
        <v>9</v>
      </c>
      <c r="CH153" s="54">
        <f>'F22 Data'!CH24</f>
        <v>9</v>
      </c>
      <c r="CI153" s="54">
        <f>'F22 Data'!CI24</f>
        <v>9</v>
      </c>
      <c r="CJ153" s="54">
        <f>'F22 Data'!CJ24</f>
        <v>9</v>
      </c>
      <c r="CK153" s="54">
        <f>'F22 Data'!CK24</f>
        <v>9</v>
      </c>
      <c r="CL153" s="54">
        <f>'F22 Data'!CL24</f>
        <v>9</v>
      </c>
      <c r="CM153" s="54">
        <f>'F22 Data'!CM24</f>
        <v>9</v>
      </c>
      <c r="CN153" s="54">
        <f>'F22 Data'!CN24</f>
        <v>9</v>
      </c>
      <c r="CO153" s="54">
        <f>'F22 Data'!CO24</f>
        <v>9</v>
      </c>
      <c r="CP153" s="54">
        <f>'F22 Data'!CP24</f>
        <v>9</v>
      </c>
      <c r="CQ153" s="54">
        <f>'F22 Data'!CQ24</f>
        <v>9</v>
      </c>
      <c r="CR153" s="54">
        <f>'F22 Data'!CR24</f>
        <v>9</v>
      </c>
      <c r="CS153" s="54">
        <f>'F22 Data'!CS24</f>
        <v>9</v>
      </c>
      <c r="CT153" s="54">
        <f>'F22 Data'!CT24</f>
        <v>9</v>
      </c>
      <c r="CU153" s="54">
        <f>'F22 Data'!CU24</f>
        <v>9</v>
      </c>
      <c r="CV153" s="54">
        <f>'F22 Data'!CV24</f>
        <v>9</v>
      </c>
      <c r="CW153" s="54">
        <f>'F22 Data'!CW24</f>
        <v>9</v>
      </c>
      <c r="CX153" s="54">
        <f>'F22 Data'!CX24</f>
        <v>9</v>
      </c>
      <c r="CY153" s="54">
        <f>'F22 Data'!CY24</f>
        <v>9</v>
      </c>
      <c r="CZ153" s="54">
        <f>'F22 Data'!CZ24</f>
        <v>9</v>
      </c>
      <c r="DA153" s="54">
        <f>'F22 Data'!DA24</f>
        <v>9</v>
      </c>
      <c r="DB153" s="54">
        <f>'F22 Data'!DB24</f>
        <v>9</v>
      </c>
      <c r="DC153" s="54">
        <f>'F22 Data'!DC24</f>
        <v>9</v>
      </c>
      <c r="DD153" s="54">
        <f>'F22 Data'!DD24</f>
        <v>9</v>
      </c>
      <c r="DE153" s="54">
        <f>'F22 Data'!DE24</f>
        <v>9</v>
      </c>
      <c r="DF153" s="54">
        <f>'F22 Data'!DF24</f>
        <v>9</v>
      </c>
      <c r="DG153" s="54">
        <f>'F22 Data'!DG24</f>
        <v>9</v>
      </c>
      <c r="DH153" s="54">
        <f>'F22 Data'!DH24</f>
        <v>9</v>
      </c>
      <c r="DI153" s="54">
        <f>'F22 Data'!DI24</f>
        <v>9</v>
      </c>
      <c r="DJ153" s="54">
        <f>'F22 Data'!DJ24</f>
        <v>9</v>
      </c>
      <c r="DK153" s="54">
        <f>'F22 Data'!DK24</f>
        <v>9</v>
      </c>
      <c r="DL153" s="54">
        <f>'F22 Data'!DL24</f>
        <v>9</v>
      </c>
      <c r="DM153" s="54">
        <f>'F22 Data'!DM24</f>
        <v>9</v>
      </c>
      <c r="DN153" s="54">
        <f>'F22 Data'!DN24</f>
        <v>9</v>
      </c>
      <c r="DO153" s="54">
        <f>'F22 Data'!DO24</f>
        <v>9</v>
      </c>
      <c r="DP153" s="54">
        <f>'F22 Data'!DP24</f>
        <v>9</v>
      </c>
      <c r="DQ153" s="54">
        <f>'F22 Data'!DQ24</f>
        <v>9</v>
      </c>
      <c r="DR153" s="54">
        <f>'F22 Data'!DR24</f>
        <v>9</v>
      </c>
      <c r="DS153" s="54">
        <f>'F22 Data'!DS24</f>
        <v>9</v>
      </c>
      <c r="DT153" s="54">
        <f>'F22 Data'!DT24</f>
        <v>9</v>
      </c>
      <c r="DU153" s="54">
        <f>'F22 Data'!DU24</f>
        <v>9</v>
      </c>
      <c r="DV153" s="54">
        <f>'F22 Data'!DV24</f>
        <v>9</v>
      </c>
      <c r="DW153" s="54">
        <f>'F22 Data'!DW24</f>
        <v>9</v>
      </c>
      <c r="DX153" s="54">
        <f>'F22 Data'!DX24</f>
        <v>9</v>
      </c>
      <c r="DY153" s="54">
        <f>'F22 Data'!DY24</f>
        <v>9</v>
      </c>
      <c r="DZ153" s="54">
        <f>'F22 Data'!DZ24</f>
        <v>9</v>
      </c>
      <c r="EA153" s="54">
        <f>'F22 Data'!EA24</f>
        <v>9</v>
      </c>
      <c r="EB153" s="54">
        <f>'F22 Data'!EB24</f>
        <v>9</v>
      </c>
      <c r="EC153" s="54">
        <f>'F22 Data'!EC24</f>
        <v>9</v>
      </c>
      <c r="ED153" s="54">
        <f>'F22 Data'!ED24</f>
        <v>9</v>
      </c>
      <c r="EE153" s="54">
        <f>'F22 Data'!EE24</f>
        <v>9</v>
      </c>
      <c r="EF153" s="54">
        <f>'F22 Data'!EF24</f>
        <v>9</v>
      </c>
      <c r="EG153" s="54">
        <f>'F22 Data'!EG24</f>
        <v>9</v>
      </c>
      <c r="EH153" s="54">
        <f>'F22 Data'!EH24</f>
        <v>9</v>
      </c>
      <c r="EI153" s="54">
        <f>'F22 Data'!EI24</f>
        <v>9</v>
      </c>
      <c r="EJ153" s="54">
        <f>'F22 Data'!EJ24</f>
        <v>9</v>
      </c>
      <c r="EK153" s="54">
        <f>'F22 Data'!EK24</f>
        <v>9</v>
      </c>
      <c r="EL153" s="54">
        <f>'F22 Data'!EL24</f>
        <v>9</v>
      </c>
      <c r="EM153" s="54">
        <f>'F22 Data'!EM24</f>
        <v>9</v>
      </c>
      <c r="EN153" s="54">
        <f>'F22 Data'!EN24</f>
        <v>9</v>
      </c>
      <c r="EO153" s="54">
        <f>'F22 Data'!EO24</f>
        <v>9</v>
      </c>
      <c r="EP153" s="54">
        <f>'F22 Data'!EP24</f>
        <v>9</v>
      </c>
      <c r="EQ153" s="54">
        <f>'F22 Data'!EQ24</f>
        <v>9</v>
      </c>
      <c r="ER153" s="54">
        <f>'F22 Data'!ER24</f>
        <v>9</v>
      </c>
      <c r="ES153" s="54">
        <f>'F22 Data'!ES24</f>
        <v>9</v>
      </c>
      <c r="ET153" s="54">
        <f>'F22 Data'!ET24</f>
        <v>9</v>
      </c>
      <c r="EU153" s="54">
        <f>'F22 Data'!EU24</f>
        <v>9</v>
      </c>
      <c r="EV153" s="54">
        <f>'F22 Data'!EV24</f>
        <v>9</v>
      </c>
      <c r="EW153" s="54">
        <f>'F22 Data'!EW24</f>
        <v>9</v>
      </c>
      <c r="EX153" s="54">
        <f>'F22 Data'!EX24</f>
        <v>9</v>
      </c>
      <c r="EY153" s="54">
        <f>'F22 Data'!EY24</f>
        <v>9</v>
      </c>
      <c r="EZ153" s="54">
        <f>'F22 Data'!EZ24</f>
        <v>9</v>
      </c>
      <c r="FA153" s="54">
        <f>'F22 Data'!FA24</f>
        <v>9</v>
      </c>
      <c r="FB153" s="54">
        <f>'F22 Data'!FB24</f>
        <v>9</v>
      </c>
      <c r="FC153" s="54">
        <f>'F22 Data'!FC24</f>
        <v>9</v>
      </c>
      <c r="FD153" s="54">
        <f>'F22 Data'!FD24</f>
        <v>9</v>
      </c>
      <c r="FE153" s="54">
        <f>'F22 Data'!FE24</f>
        <v>9</v>
      </c>
      <c r="FF153" s="54">
        <f>'F22 Data'!FF24</f>
        <v>9</v>
      </c>
      <c r="FG153" s="54">
        <f>'F22 Data'!FG24</f>
        <v>9</v>
      </c>
      <c r="FH153" s="54">
        <f>'F22 Data'!FH24</f>
        <v>9</v>
      </c>
      <c r="FI153" s="54">
        <f>'F22 Data'!FI24</f>
        <v>9</v>
      </c>
      <c r="FJ153" s="54">
        <f>'F22 Data'!FJ24</f>
        <v>9</v>
      </c>
      <c r="FK153" s="54">
        <f>'F22 Data'!FK24</f>
        <v>9</v>
      </c>
      <c r="FL153" s="54">
        <f>'F22 Data'!FL24</f>
        <v>9</v>
      </c>
      <c r="FM153" s="54">
        <f>'F22 Data'!FM24</f>
        <v>9</v>
      </c>
      <c r="FN153" s="54">
        <f>'F22 Data'!FN24</f>
        <v>9</v>
      </c>
      <c r="FO153" s="54">
        <f>'F22 Data'!FO24</f>
        <v>9</v>
      </c>
      <c r="FP153" s="54">
        <f>'F22 Data'!FP24</f>
        <v>9</v>
      </c>
      <c r="FQ153" s="54">
        <f>'F22 Data'!FQ24</f>
        <v>9</v>
      </c>
      <c r="FR153" s="54">
        <f>'F22 Data'!FR24</f>
        <v>9</v>
      </c>
      <c r="FS153" s="54">
        <f>'F22 Data'!FS24</f>
        <v>9</v>
      </c>
      <c r="FT153" s="54">
        <f>'F22 Data'!FT24</f>
        <v>9</v>
      </c>
      <c r="FU153" s="54">
        <f>'F22 Data'!FU24</f>
        <v>9</v>
      </c>
      <c r="FV153" s="54">
        <f>'F22 Data'!FV24</f>
        <v>9</v>
      </c>
      <c r="FW153" s="54">
        <f>'F22 Data'!FW24</f>
        <v>9</v>
      </c>
      <c r="FX153" s="54">
        <f>'F22 Data'!FX24</f>
        <v>9</v>
      </c>
      <c r="FY153" s="54">
        <f>'F22 Data'!FY24</f>
        <v>9</v>
      </c>
      <c r="FZ153" s="54">
        <f>'F22 Data'!FZ24</f>
        <v>9</v>
      </c>
      <c r="GA153" s="54">
        <f>'F22 Data'!GA24</f>
        <v>9</v>
      </c>
      <c r="GB153" s="54">
        <f>'F22 Data'!GB24</f>
        <v>9</v>
      </c>
      <c r="GC153" s="54">
        <f>'F22 Data'!GC24</f>
        <v>9</v>
      </c>
      <c r="GD153" s="54">
        <f>'F22 Data'!GD24</f>
        <v>9</v>
      </c>
      <c r="GE153" s="54">
        <f>'F22 Data'!GE24</f>
        <v>9</v>
      </c>
      <c r="GF153" s="54">
        <f>'F22 Data'!GF24</f>
        <v>9</v>
      </c>
      <c r="GG153" s="54">
        <f>'F22 Data'!GG24</f>
        <v>9</v>
      </c>
      <c r="GH153" s="54">
        <f>'F22 Data'!GH24</f>
        <v>9</v>
      </c>
      <c r="GI153" s="54">
        <f>'F22 Data'!GI24</f>
        <v>9</v>
      </c>
      <c r="GJ153" s="54">
        <f>'F22 Data'!GJ24</f>
        <v>9</v>
      </c>
      <c r="GK153" s="54">
        <f>'F22 Data'!GK24</f>
        <v>9</v>
      </c>
      <c r="GL153" s="54">
        <f>'F22 Data'!GL24</f>
        <v>9</v>
      </c>
      <c r="GM153" s="54">
        <f>'F22 Data'!GM24</f>
        <v>9</v>
      </c>
      <c r="GN153" s="54">
        <f>'F22 Data'!GN24</f>
        <v>9</v>
      </c>
      <c r="GO153" s="54">
        <f>'F22 Data'!GO24</f>
        <v>9</v>
      </c>
      <c r="GP153" s="54">
        <f>'F22 Data'!GP24</f>
        <v>9</v>
      </c>
      <c r="GQ153" s="54">
        <f>'F22 Data'!GQ24</f>
        <v>9</v>
      </c>
      <c r="GR153" s="54">
        <f>'F22 Data'!GR24</f>
        <v>9</v>
      </c>
      <c r="GS153" s="54">
        <f>'F22 Data'!GS24</f>
        <v>9</v>
      </c>
      <c r="GT153" s="54">
        <f>'F22 Data'!GT24</f>
        <v>9</v>
      </c>
      <c r="GU153" s="54">
        <f>'F22 Data'!GU24</f>
        <v>9</v>
      </c>
      <c r="GV153" s="54">
        <f>'F22 Data'!GV24</f>
        <v>9</v>
      </c>
      <c r="GW153" s="54">
        <f>'F22 Data'!GW24</f>
        <v>9</v>
      </c>
      <c r="GX153" s="54">
        <f>'F22 Data'!GX24</f>
        <v>9</v>
      </c>
      <c r="GY153" s="54">
        <f>'F22 Data'!GY24</f>
        <v>9</v>
      </c>
      <c r="GZ153" s="54">
        <f>'F22 Data'!GZ24</f>
        <v>9</v>
      </c>
      <c r="HA153" s="54">
        <f>'F22 Data'!HA24</f>
        <v>9</v>
      </c>
      <c r="HB153" s="54">
        <f>'F22 Data'!HB24</f>
        <v>9</v>
      </c>
      <c r="HC153" s="54">
        <f>'F22 Data'!HC24</f>
        <v>9</v>
      </c>
      <c r="HD153" s="54">
        <f>'F22 Data'!HD24</f>
        <v>9</v>
      </c>
      <c r="HE153" s="54">
        <f>'F22 Data'!HE24</f>
        <v>9</v>
      </c>
      <c r="HF153" s="54">
        <f>'F22 Data'!HF24</f>
        <v>9</v>
      </c>
      <c r="HG153" s="54">
        <f>'F22 Data'!HG24</f>
        <v>9</v>
      </c>
      <c r="HH153" s="54">
        <f>'F22 Data'!HH24</f>
        <v>9</v>
      </c>
      <c r="HI153" s="54">
        <f>'F22 Data'!HI24</f>
        <v>9</v>
      </c>
      <c r="HJ153" s="54">
        <f>'F22 Data'!HJ24</f>
        <v>9</v>
      </c>
      <c r="HK153" s="54">
        <f>'F22 Data'!HK24</f>
        <v>9</v>
      </c>
      <c r="HL153" s="54">
        <f>'F22 Data'!HL24</f>
        <v>9</v>
      </c>
      <c r="HM153" s="54">
        <f>'F22 Data'!HM24</f>
        <v>9</v>
      </c>
      <c r="HN153" s="54">
        <f>'F22 Data'!HN24</f>
        <v>9</v>
      </c>
      <c r="HO153" s="54">
        <f>'F22 Data'!HO24</f>
        <v>9</v>
      </c>
      <c r="HP153" s="54">
        <f>'F22 Data'!HP24</f>
        <v>9</v>
      </c>
      <c r="HQ153" s="54">
        <f>'F22 Data'!HQ24</f>
        <v>9</v>
      </c>
      <c r="HR153" s="54">
        <f>'F22 Data'!HR24</f>
        <v>9</v>
      </c>
      <c r="HS153" s="54">
        <f>'F22 Data'!HS24</f>
        <v>9</v>
      </c>
      <c r="HT153" s="54">
        <f>'F22 Data'!HT24</f>
        <v>9</v>
      </c>
      <c r="HU153" s="54">
        <f>'F22 Data'!HU24</f>
        <v>9</v>
      </c>
      <c r="HV153" s="54">
        <f>'F22 Data'!HV24</f>
        <v>9</v>
      </c>
      <c r="HW153" s="54">
        <f>'F22 Data'!HW24</f>
        <v>9</v>
      </c>
      <c r="HX153" s="54">
        <f>'F22 Data'!HX24</f>
        <v>9</v>
      </c>
      <c r="HY153" s="54">
        <f>'F22 Data'!HY24</f>
        <v>9</v>
      </c>
      <c r="HZ153" s="54">
        <f>'F22 Data'!HZ24</f>
        <v>9</v>
      </c>
      <c r="IA153" s="54">
        <f>'F22 Data'!IA24</f>
        <v>9</v>
      </c>
      <c r="IB153" s="54">
        <f>'F22 Data'!IB24</f>
        <v>9</v>
      </c>
      <c r="IC153" s="54">
        <f>'F22 Data'!IC24</f>
        <v>9</v>
      </c>
      <c r="ID153" s="54">
        <f>'F22 Data'!ID24</f>
        <v>9</v>
      </c>
      <c r="IE153" s="54">
        <f>'F22 Data'!IE24</f>
        <v>9</v>
      </c>
      <c r="IF153" s="54">
        <f>'F22 Data'!IF24</f>
        <v>9</v>
      </c>
      <c r="IG153" s="54">
        <f>'F22 Data'!IG24</f>
        <v>9</v>
      </c>
      <c r="IH153" s="54">
        <f>'F22 Data'!IH24</f>
        <v>9</v>
      </c>
      <c r="II153" s="54">
        <f>'F22 Data'!II24</f>
        <v>9</v>
      </c>
      <c r="IJ153" s="54">
        <f>'F22 Data'!IJ24</f>
        <v>9</v>
      </c>
      <c r="IK153" s="54">
        <f>'F22 Data'!IK24</f>
        <v>9</v>
      </c>
      <c r="IL153" s="54">
        <f>'F22 Data'!IL24</f>
        <v>9</v>
      </c>
      <c r="IM153" s="54">
        <f>'F22 Data'!IM24</f>
        <v>9</v>
      </c>
      <c r="IN153" s="54">
        <f>'F22 Data'!IN24</f>
        <v>9</v>
      </c>
      <c r="IO153" s="54">
        <f>'F22 Data'!IO24</f>
        <v>9</v>
      </c>
      <c r="IP153" s="54">
        <f>'F22 Data'!IP24</f>
        <v>9</v>
      </c>
      <c r="IQ153" s="54">
        <f>'F22 Data'!IQ24</f>
        <v>9</v>
      </c>
      <c r="IR153" s="54">
        <f>'F22 Data'!IR24</f>
        <v>9</v>
      </c>
      <c r="IS153" s="54">
        <f>'F22 Data'!IS24</f>
        <v>9</v>
      </c>
      <c r="IT153" s="54">
        <f>'F22 Data'!IT24</f>
        <v>9</v>
      </c>
      <c r="IU153" s="54">
        <f>'F22 Data'!IU24</f>
        <v>9</v>
      </c>
      <c r="IV153" s="54">
        <f>'F22 Data'!IV24</f>
        <v>9</v>
      </c>
      <c r="IW153" s="54">
        <f>'F22 Data'!IW24</f>
        <v>9</v>
      </c>
      <c r="IX153" s="54">
        <f>'F22 Data'!IX24</f>
        <v>9</v>
      </c>
      <c r="IY153" s="54">
        <f>'F22 Data'!IY24</f>
        <v>9</v>
      </c>
      <c r="IZ153" s="54">
        <f>'F22 Data'!IZ24</f>
        <v>9</v>
      </c>
      <c r="JA153" s="54">
        <f>'F22 Data'!JA24</f>
        <v>9</v>
      </c>
      <c r="JB153" s="54">
        <f>'F22 Data'!JB24</f>
        <v>9</v>
      </c>
      <c r="JC153" s="54">
        <f>'F22 Data'!JC24</f>
        <v>9</v>
      </c>
      <c r="JD153" s="54">
        <f>'F22 Data'!JD24</f>
        <v>9</v>
      </c>
      <c r="JE153" s="54">
        <f>'F22 Data'!JE24</f>
        <v>9</v>
      </c>
      <c r="JF153" s="54">
        <f>'F22 Data'!JF24</f>
        <v>9</v>
      </c>
      <c r="JG153" s="54">
        <f>'F22 Data'!JG24</f>
        <v>9</v>
      </c>
      <c r="JH153" s="54">
        <f>'F22 Data'!JH24</f>
        <v>9</v>
      </c>
      <c r="JI153" s="54">
        <f>'F22 Data'!JI24</f>
        <v>9</v>
      </c>
      <c r="JJ153" s="54">
        <f>'F22 Data'!JJ24</f>
        <v>9</v>
      </c>
      <c r="JK153" s="54">
        <f>'F22 Data'!JK24</f>
        <v>9</v>
      </c>
      <c r="JL153" s="54">
        <f>'F22 Data'!JL24</f>
        <v>9</v>
      </c>
      <c r="JM153" s="54">
        <f>'F22 Data'!JM24</f>
        <v>9</v>
      </c>
      <c r="JN153" s="54">
        <f>'F22 Data'!JN24</f>
        <v>9</v>
      </c>
      <c r="JO153" s="54">
        <f>'F22 Data'!JO24</f>
        <v>9</v>
      </c>
      <c r="JP153" s="54">
        <f>'F22 Data'!JP24</f>
        <v>9</v>
      </c>
      <c r="JQ153" s="54">
        <f>'F22 Data'!JQ24</f>
        <v>9</v>
      </c>
      <c r="JR153" s="54">
        <f>'F22 Data'!JR24</f>
        <v>9</v>
      </c>
      <c r="JS153" s="54">
        <f>'F22 Data'!JS24</f>
        <v>9</v>
      </c>
      <c r="JT153" s="54">
        <f>'F22 Data'!JT24</f>
        <v>9</v>
      </c>
      <c r="JU153" s="54">
        <f>'F22 Data'!JU24</f>
        <v>9</v>
      </c>
      <c r="JV153" s="54">
        <f>'F22 Data'!JV24</f>
        <v>9</v>
      </c>
      <c r="JW153" s="54">
        <f>'F22 Data'!JW24</f>
        <v>9</v>
      </c>
      <c r="JX153" s="54">
        <f>'F22 Data'!JX24</f>
        <v>9</v>
      </c>
      <c r="JY153" s="54">
        <f>'F22 Data'!JY24</f>
        <v>9</v>
      </c>
      <c r="JZ153" s="54">
        <f>'F22 Data'!JZ24</f>
        <v>9</v>
      </c>
      <c r="KA153" s="54">
        <f>'F22 Data'!KA24</f>
        <v>9</v>
      </c>
      <c r="KB153" s="54">
        <f>'F22 Data'!KB24</f>
        <v>9</v>
      </c>
      <c r="KC153" s="54">
        <f>'F22 Data'!KC24</f>
        <v>9</v>
      </c>
      <c r="KD153" s="54">
        <f>'F22 Data'!KD24</f>
        <v>9</v>
      </c>
      <c r="KE153" s="54">
        <f>'F22 Data'!KE24</f>
        <v>9</v>
      </c>
      <c r="KF153" s="54">
        <f>'F22 Data'!KF24</f>
        <v>9</v>
      </c>
      <c r="KG153" s="54">
        <f>'F22 Data'!KG24</f>
        <v>9</v>
      </c>
      <c r="KH153" s="54">
        <f>'F22 Data'!KH24</f>
        <v>9</v>
      </c>
      <c r="KI153" s="54">
        <f>'F22 Data'!KI24</f>
        <v>9</v>
      </c>
      <c r="KJ153" s="54">
        <f>'F22 Data'!KJ24</f>
        <v>9</v>
      </c>
      <c r="KK153" s="54">
        <f>'F22 Data'!KK24</f>
        <v>9</v>
      </c>
      <c r="KL153" s="54">
        <f>'F22 Data'!KL24</f>
        <v>9</v>
      </c>
      <c r="KM153" s="54">
        <f>'F22 Data'!KM24</f>
        <v>9</v>
      </c>
      <c r="KN153" s="54">
        <f>'F22 Data'!KN24</f>
        <v>9</v>
      </c>
      <c r="KO153" s="54">
        <f>'F22 Data'!KO24</f>
        <v>9</v>
      </c>
      <c r="KP153" s="54">
        <f>'F22 Data'!KP24</f>
        <v>9</v>
      </c>
      <c r="KQ153" s="54">
        <f>'F22 Data'!KQ24</f>
        <v>9</v>
      </c>
      <c r="KR153" s="54">
        <f>'F22 Data'!KR24</f>
        <v>9</v>
      </c>
      <c r="KS153" s="54">
        <f>'F22 Data'!KS24</f>
        <v>9</v>
      </c>
      <c r="KT153" s="54">
        <f>'F22 Data'!KT24</f>
        <v>9</v>
      </c>
      <c r="KU153" s="54">
        <f>'F22 Data'!KU24</f>
        <v>9</v>
      </c>
      <c r="KV153" s="54">
        <f>'F22 Data'!KV24</f>
        <v>9</v>
      </c>
      <c r="KW153" s="54">
        <f>'F22 Data'!KW24</f>
        <v>9</v>
      </c>
      <c r="KX153" s="54">
        <f>'F22 Data'!KX24</f>
        <v>9</v>
      </c>
      <c r="KY153" s="54">
        <f>'F22 Data'!KY24</f>
        <v>9</v>
      </c>
      <c r="KZ153" s="54">
        <f>'F22 Data'!KZ24</f>
        <v>9</v>
      </c>
      <c r="LA153" s="54">
        <f>'F22 Data'!LA24</f>
        <v>9</v>
      </c>
      <c r="LB153" s="54">
        <f>'F22 Data'!LB24</f>
        <v>9</v>
      </c>
      <c r="LC153" s="54">
        <f>'F22 Data'!LC24</f>
        <v>9</v>
      </c>
      <c r="LD153" s="54">
        <f>'F22 Data'!LD24</f>
        <v>9</v>
      </c>
      <c r="LE153" s="54">
        <f>'F22 Data'!LE24</f>
        <v>9</v>
      </c>
      <c r="LF153" s="54">
        <f>'F22 Data'!LF24</f>
        <v>9</v>
      </c>
      <c r="LG153" s="54">
        <f>'F22 Data'!LG24</f>
        <v>9</v>
      </c>
      <c r="LH153" s="54">
        <f>'F22 Data'!LH24</f>
        <v>9</v>
      </c>
      <c r="LI153" s="54">
        <f>'F22 Data'!LI24</f>
        <v>9</v>
      </c>
      <c r="LJ153" s="54">
        <f>'F22 Data'!LJ24</f>
        <v>9</v>
      </c>
      <c r="LK153" s="54">
        <f>'F22 Data'!LK24</f>
        <v>9</v>
      </c>
      <c r="LL153" s="54">
        <f>'F22 Data'!LL24</f>
        <v>9</v>
      </c>
      <c r="LM153" s="54">
        <f>'F22 Data'!LM24</f>
        <v>9</v>
      </c>
      <c r="LN153" s="54">
        <f>'F22 Data'!LN24</f>
        <v>9</v>
      </c>
      <c r="LO153" s="54">
        <f>'F22 Data'!LO24</f>
        <v>9</v>
      </c>
      <c r="LP153" s="54">
        <f>'F22 Data'!LP24</f>
        <v>9</v>
      </c>
      <c r="LQ153" s="54">
        <f>'F22 Data'!LQ24</f>
        <v>9</v>
      </c>
      <c r="LR153" s="54">
        <f>'F22 Data'!LR24</f>
        <v>9</v>
      </c>
      <c r="LS153" s="54">
        <f>'F22 Data'!LS24</f>
        <v>9</v>
      </c>
      <c r="LT153" s="54">
        <f>'F22 Data'!LT24</f>
        <v>9</v>
      </c>
      <c r="LU153" s="54">
        <f>'F22 Data'!LU24</f>
        <v>9</v>
      </c>
      <c r="LV153" s="54">
        <f>'F22 Data'!LV24</f>
        <v>9</v>
      </c>
      <c r="LW153" s="54">
        <f>'F22 Data'!LW24</f>
        <v>9</v>
      </c>
      <c r="LX153" s="54">
        <f>'F22 Data'!LX24</f>
        <v>9</v>
      </c>
      <c r="LY153" s="54">
        <f>'F22 Data'!LY24</f>
        <v>9</v>
      </c>
      <c r="LZ153" s="54">
        <f>'F22 Data'!LZ24</f>
        <v>9</v>
      </c>
      <c r="MA153" s="54">
        <f>'F22 Data'!MA24</f>
        <v>9</v>
      </c>
      <c r="MB153" s="54">
        <f>'F22 Data'!MB24</f>
        <v>9</v>
      </c>
      <c r="MC153" s="54">
        <f>'F22 Data'!MC24</f>
        <v>9</v>
      </c>
      <c r="MD153" s="54">
        <f>'F22 Data'!MD24</f>
        <v>9</v>
      </c>
      <c r="ME153" s="54">
        <f>'F22 Data'!ME24</f>
        <v>9</v>
      </c>
      <c r="MF153" s="54">
        <f>'F22 Data'!MF24</f>
        <v>9</v>
      </c>
      <c r="MG153" s="54">
        <f>'F22 Data'!MG24</f>
        <v>9</v>
      </c>
      <c r="MH153" s="54">
        <f>'F22 Data'!MH24</f>
        <v>9</v>
      </c>
      <c r="MI153" s="54">
        <f>'F22 Data'!MI24</f>
        <v>9</v>
      </c>
      <c r="MJ153" s="54">
        <f>'F22 Data'!MJ24</f>
        <v>9</v>
      </c>
      <c r="MK153" s="54">
        <f>'F22 Data'!MK24</f>
        <v>9</v>
      </c>
      <c r="ML153" s="54"/>
      <c r="MM153" s="54"/>
      <c r="MN153" s="55"/>
    </row>
    <row r="154" spans="1:352" ht="13.5" thickBot="1" x14ac:dyDescent="0.25">
      <c r="A154" s="57" t="s">
        <v>38</v>
      </c>
      <c r="B154" s="189">
        <f t="shared" ref="B154:BA154" si="901">B151/B153/B$26</f>
        <v>682.12064289739226</v>
      </c>
      <c r="C154" s="189">
        <f t="shared" si="901"/>
        <v>755.20499749354144</v>
      </c>
      <c r="D154" s="189">
        <f t="shared" si="901"/>
        <v>682.12064289739226</v>
      </c>
      <c r="E154" s="189">
        <f t="shared" si="901"/>
        <v>704.8579976606386</v>
      </c>
      <c r="F154" s="189">
        <f t="shared" si="901"/>
        <v>682.12064289739226</v>
      </c>
      <c r="G154" s="189">
        <f t="shared" si="901"/>
        <v>704.8579976606386</v>
      </c>
      <c r="H154" s="189">
        <f t="shared" si="901"/>
        <v>682.12064289739226</v>
      </c>
      <c r="I154" s="189">
        <f t="shared" si="901"/>
        <v>682.12064289739226</v>
      </c>
      <c r="J154" s="189">
        <f t="shared" si="901"/>
        <v>704.8579976606386</v>
      </c>
      <c r="K154" s="189">
        <f t="shared" si="901"/>
        <v>682.12064289739226</v>
      </c>
      <c r="L154" s="189">
        <f t="shared" si="901"/>
        <v>704.8579976606386</v>
      </c>
      <c r="M154" s="189">
        <f t="shared" si="901"/>
        <v>682.12064289739226</v>
      </c>
      <c r="N154" s="189">
        <f t="shared" si="901"/>
        <v>676.27697037198527</v>
      </c>
      <c r="O154" s="189">
        <f t="shared" si="901"/>
        <v>748.73521719755513</v>
      </c>
      <c r="P154" s="189">
        <f t="shared" si="901"/>
        <v>676.27697037198527</v>
      </c>
      <c r="Q154" s="189">
        <f t="shared" si="901"/>
        <v>698.81953605105139</v>
      </c>
      <c r="R154" s="189">
        <f t="shared" si="901"/>
        <v>676.27697037198527</v>
      </c>
      <c r="S154" s="189">
        <f t="shared" si="901"/>
        <v>698.81953605105139</v>
      </c>
      <c r="T154" s="189">
        <f t="shared" si="901"/>
        <v>676.27697037198527</v>
      </c>
      <c r="U154" s="189">
        <f t="shared" si="901"/>
        <v>676.27697037198527</v>
      </c>
      <c r="V154" s="189">
        <f t="shared" si="901"/>
        <v>698.81953605105139</v>
      </c>
      <c r="W154" s="189">
        <f t="shared" si="901"/>
        <v>676.27697037198527</v>
      </c>
      <c r="X154" s="189">
        <f t="shared" si="901"/>
        <v>698.81953605105139</v>
      </c>
      <c r="Y154" s="189">
        <f t="shared" si="901"/>
        <v>676.27697037198527</v>
      </c>
      <c r="Z154" s="189">
        <f t="shared" si="901"/>
        <v>672.76336202986658</v>
      </c>
      <c r="AA154" s="189">
        <f t="shared" si="901"/>
        <v>719.16083527330568</v>
      </c>
      <c r="AB154" s="189">
        <f t="shared" si="901"/>
        <v>672.76336202986658</v>
      </c>
      <c r="AC154" s="189">
        <f t="shared" si="901"/>
        <v>695.1888074308622</v>
      </c>
      <c r="AD154" s="189">
        <f t="shared" si="901"/>
        <v>672.76336202986658</v>
      </c>
      <c r="AE154" s="189">
        <f t="shared" si="901"/>
        <v>695.1888074308622</v>
      </c>
      <c r="AF154" s="189">
        <f t="shared" si="901"/>
        <v>672.76336202986658</v>
      </c>
      <c r="AG154" s="189">
        <f t="shared" si="901"/>
        <v>672.76336202986658</v>
      </c>
      <c r="AH154" s="189">
        <f t="shared" si="901"/>
        <v>695.1888074308622</v>
      </c>
      <c r="AI154" s="189">
        <f t="shared" si="901"/>
        <v>672.76336202986658</v>
      </c>
      <c r="AJ154" s="189">
        <f t="shared" si="901"/>
        <v>695.1888074308622</v>
      </c>
      <c r="AK154" s="189">
        <f t="shared" si="901"/>
        <v>672.76336202986658</v>
      </c>
      <c r="AL154" s="189">
        <f t="shared" si="901"/>
        <v>670.22354012146457</v>
      </c>
      <c r="AM154" s="189">
        <f t="shared" si="901"/>
        <v>742.03320513447864</v>
      </c>
      <c r="AN154" s="189">
        <f t="shared" si="901"/>
        <v>670.22354012146457</v>
      </c>
      <c r="AO154" s="189">
        <f t="shared" si="901"/>
        <v>692.56432479218006</v>
      </c>
      <c r="AP154" s="189">
        <f t="shared" si="901"/>
        <v>670.22354012146457</v>
      </c>
      <c r="AQ154" s="189">
        <f t="shared" si="901"/>
        <v>692.56432479218006</v>
      </c>
      <c r="AR154" s="189">
        <f t="shared" si="901"/>
        <v>670.22354012146457</v>
      </c>
      <c r="AS154" s="189">
        <f t="shared" si="901"/>
        <v>670.22354012146457</v>
      </c>
      <c r="AT154" s="189">
        <f t="shared" si="901"/>
        <v>692.56432479218006</v>
      </c>
      <c r="AU154" s="189">
        <f t="shared" si="901"/>
        <v>670.22354012146457</v>
      </c>
      <c r="AV154" s="189">
        <f t="shared" si="901"/>
        <v>692.56432479218006</v>
      </c>
      <c r="AW154" s="189">
        <f t="shared" si="901"/>
        <v>670.22354012146457</v>
      </c>
      <c r="AX154" s="189">
        <f t="shared" si="901"/>
        <v>668.80175397600703</v>
      </c>
      <c r="AY154" s="189">
        <f t="shared" si="901"/>
        <v>740.45908475915064</v>
      </c>
      <c r="AZ154" s="189">
        <f t="shared" si="901"/>
        <v>668.80175397600703</v>
      </c>
      <c r="BA154" s="189">
        <f t="shared" si="901"/>
        <v>691.09514577520724</v>
      </c>
      <c r="BB154" s="189">
        <f t="shared" ref="BB154:DM154" si="902">BB151/BB153/BB$26</f>
        <v>668.80175397600703</v>
      </c>
      <c r="BC154" s="189">
        <f t="shared" si="902"/>
        <v>691.09514577520724</v>
      </c>
      <c r="BD154" s="189">
        <f t="shared" si="902"/>
        <v>668.80175397600703</v>
      </c>
      <c r="BE154" s="189">
        <f t="shared" si="902"/>
        <v>668.80175397600703</v>
      </c>
      <c r="BF154" s="189">
        <f t="shared" si="902"/>
        <v>691.09514577520724</v>
      </c>
      <c r="BG154" s="189">
        <f t="shared" si="902"/>
        <v>668.80175397600703</v>
      </c>
      <c r="BH154" s="189">
        <f t="shared" si="902"/>
        <v>691.09514577520724</v>
      </c>
      <c r="BI154" s="189">
        <f t="shared" si="902"/>
        <v>668.80175397600703</v>
      </c>
      <c r="BJ154" s="189">
        <f t="shared" si="902"/>
        <v>667.79059240033826</v>
      </c>
      <c r="BK154" s="189">
        <f t="shared" si="902"/>
        <v>739.33958444323162</v>
      </c>
      <c r="BL154" s="189">
        <f t="shared" si="902"/>
        <v>667.79059240033826</v>
      </c>
      <c r="BM154" s="189">
        <f t="shared" si="902"/>
        <v>690.05027881368289</v>
      </c>
      <c r="BN154" s="189">
        <f t="shared" si="902"/>
        <v>667.79059240033826</v>
      </c>
      <c r="BO154" s="189">
        <f t="shared" si="902"/>
        <v>690.05027881368289</v>
      </c>
      <c r="BP154" s="189">
        <f t="shared" si="902"/>
        <v>667.79059240033826</v>
      </c>
      <c r="BQ154" s="189">
        <f t="shared" si="902"/>
        <v>667.79059240033826</v>
      </c>
      <c r="BR154" s="189">
        <f t="shared" si="902"/>
        <v>690.05027881368289</v>
      </c>
      <c r="BS154" s="189">
        <f t="shared" si="902"/>
        <v>667.79059240033826</v>
      </c>
      <c r="BT154" s="189">
        <f t="shared" si="902"/>
        <v>690.05027881368289</v>
      </c>
      <c r="BU154" s="189">
        <f t="shared" si="902"/>
        <v>667.79059240033826</v>
      </c>
      <c r="BV154" s="189">
        <f t="shared" si="902"/>
        <v>667.23084162819293</v>
      </c>
      <c r="BW154" s="189">
        <f t="shared" si="902"/>
        <v>713.24676174048216</v>
      </c>
      <c r="BX154" s="189">
        <f t="shared" si="902"/>
        <v>667.23084162819293</v>
      </c>
      <c r="BY154" s="189">
        <f t="shared" si="902"/>
        <v>689.47186968246604</v>
      </c>
      <c r="BZ154" s="189">
        <f t="shared" si="902"/>
        <v>667.23084162819293</v>
      </c>
      <c r="CA154" s="189">
        <f t="shared" si="902"/>
        <v>689.47186968246604</v>
      </c>
      <c r="CB154" s="189">
        <f t="shared" si="902"/>
        <v>667.23084162819293</v>
      </c>
      <c r="CC154" s="189">
        <f t="shared" si="902"/>
        <v>667.23084162819293</v>
      </c>
      <c r="CD154" s="189">
        <f t="shared" si="902"/>
        <v>689.47186968246604</v>
      </c>
      <c r="CE154" s="189">
        <f t="shared" si="902"/>
        <v>667.23084162819293</v>
      </c>
      <c r="CF154" s="189">
        <f t="shared" si="902"/>
        <v>689.47186968246604</v>
      </c>
      <c r="CG154" s="189">
        <f t="shared" si="902"/>
        <v>667.23084162819293</v>
      </c>
      <c r="CH154" s="189">
        <f t="shared" si="902"/>
        <v>666.17246396375322</v>
      </c>
      <c r="CI154" s="189">
        <f t="shared" si="902"/>
        <v>737.54808510272676</v>
      </c>
      <c r="CJ154" s="189">
        <f t="shared" si="902"/>
        <v>666.17246396375322</v>
      </c>
      <c r="CK154" s="189">
        <f t="shared" si="902"/>
        <v>688.37821276254499</v>
      </c>
      <c r="CL154" s="189">
        <f t="shared" si="902"/>
        <v>666.17246396375322</v>
      </c>
      <c r="CM154" s="189">
        <f t="shared" si="902"/>
        <v>688.37821276254499</v>
      </c>
      <c r="CN154" s="189">
        <f t="shared" si="902"/>
        <v>666.17246396375322</v>
      </c>
      <c r="CO154" s="189">
        <f t="shared" si="902"/>
        <v>666.17246396375322</v>
      </c>
      <c r="CP154" s="189">
        <f t="shared" si="902"/>
        <v>688.37821276254499</v>
      </c>
      <c r="CQ154" s="189">
        <f t="shared" si="902"/>
        <v>666.17246396375322</v>
      </c>
      <c r="CR154" s="189">
        <f t="shared" si="902"/>
        <v>688.37821276254499</v>
      </c>
      <c r="CS154" s="189">
        <f t="shared" si="902"/>
        <v>666.17246396375322</v>
      </c>
      <c r="CT154" s="189">
        <f t="shared" si="902"/>
        <v>665.7420799462169</v>
      </c>
      <c r="CU154" s="189">
        <f t="shared" si="902"/>
        <v>737.07158851188308</v>
      </c>
      <c r="CV154" s="189">
        <f t="shared" si="902"/>
        <v>665.7420799462169</v>
      </c>
      <c r="CW154" s="189">
        <f t="shared" si="902"/>
        <v>687.93348261109088</v>
      </c>
      <c r="CX154" s="189">
        <f t="shared" si="902"/>
        <v>665.7420799462169</v>
      </c>
      <c r="CY154" s="189">
        <f t="shared" si="902"/>
        <v>687.93348261109088</v>
      </c>
      <c r="CZ154" s="189">
        <f t="shared" si="902"/>
        <v>665.7420799462169</v>
      </c>
      <c r="DA154" s="189">
        <f t="shared" si="902"/>
        <v>665.7420799462169</v>
      </c>
      <c r="DB154" s="189">
        <f t="shared" si="902"/>
        <v>687.93348261109088</v>
      </c>
      <c r="DC154" s="189">
        <f t="shared" si="902"/>
        <v>665.7420799462169</v>
      </c>
      <c r="DD154" s="189">
        <f t="shared" si="902"/>
        <v>687.93348261109088</v>
      </c>
      <c r="DE154" s="189">
        <f t="shared" si="902"/>
        <v>665.7420799462169</v>
      </c>
      <c r="DF154" s="189">
        <f t="shared" si="902"/>
        <v>664.94846795387218</v>
      </c>
      <c r="DG154" s="189">
        <f t="shared" si="902"/>
        <v>736.19294666321559</v>
      </c>
      <c r="DH154" s="189">
        <f t="shared" si="902"/>
        <v>664.94846795387218</v>
      </c>
      <c r="DI154" s="189">
        <f t="shared" si="902"/>
        <v>687.1134168856679</v>
      </c>
      <c r="DJ154" s="189">
        <f t="shared" si="902"/>
        <v>664.94846795387218</v>
      </c>
      <c r="DK154" s="189">
        <f t="shared" si="902"/>
        <v>687.1134168856679</v>
      </c>
      <c r="DL154" s="189">
        <f t="shared" si="902"/>
        <v>664.94846795387218</v>
      </c>
      <c r="DM154" s="189">
        <f t="shared" si="902"/>
        <v>664.94846795387218</v>
      </c>
      <c r="DN154" s="189">
        <f t="shared" ref="DN154:FY154" si="903">DN151/DN153/DN$26</f>
        <v>687.1134168856679</v>
      </c>
      <c r="DO154" s="189">
        <f t="shared" si="903"/>
        <v>664.94846795387218</v>
      </c>
      <c r="DP154" s="189">
        <f t="shared" si="903"/>
        <v>687.1134168856679</v>
      </c>
      <c r="DQ154" s="189">
        <f t="shared" si="903"/>
        <v>664.94846795387218</v>
      </c>
      <c r="DR154" s="189">
        <f t="shared" si="903"/>
        <v>664.13896391208834</v>
      </c>
      <c r="DS154" s="189">
        <f t="shared" si="903"/>
        <v>709.94165107843924</v>
      </c>
      <c r="DT154" s="189">
        <f t="shared" si="903"/>
        <v>664.13896391208834</v>
      </c>
      <c r="DU154" s="189">
        <f t="shared" si="903"/>
        <v>686.27692937582458</v>
      </c>
      <c r="DV154" s="189">
        <f t="shared" si="903"/>
        <v>664.13896391208834</v>
      </c>
      <c r="DW154" s="189">
        <f t="shared" si="903"/>
        <v>686.27692937582458</v>
      </c>
      <c r="DX154" s="189">
        <f t="shared" si="903"/>
        <v>664.13896391208834</v>
      </c>
      <c r="DY154" s="189">
        <f t="shared" si="903"/>
        <v>664.13896391208834</v>
      </c>
      <c r="DZ154" s="189">
        <f t="shared" si="903"/>
        <v>686.27692937582458</v>
      </c>
      <c r="EA154" s="189">
        <f t="shared" si="903"/>
        <v>664.13896391208834</v>
      </c>
      <c r="EB154" s="189">
        <f t="shared" si="903"/>
        <v>686.27692937582458</v>
      </c>
      <c r="EC154" s="189">
        <f t="shared" si="903"/>
        <v>664.13896391208834</v>
      </c>
      <c r="ED154" s="189">
        <f t="shared" si="903"/>
        <v>663.34722703465286</v>
      </c>
      <c r="EE154" s="189">
        <f t="shared" si="903"/>
        <v>734.42014421693705</v>
      </c>
      <c r="EF154" s="189">
        <f t="shared" si="903"/>
        <v>663.34722703465286</v>
      </c>
      <c r="EG154" s="189">
        <f t="shared" si="903"/>
        <v>685.4588012691413</v>
      </c>
      <c r="EH154" s="189">
        <f t="shared" si="903"/>
        <v>663.34722703465286</v>
      </c>
      <c r="EI154" s="189">
        <f t="shared" si="903"/>
        <v>685.4588012691413</v>
      </c>
      <c r="EJ154" s="189">
        <f t="shared" si="903"/>
        <v>663.34722703465286</v>
      </c>
      <c r="EK154" s="189">
        <f t="shared" si="903"/>
        <v>663.34722703465286</v>
      </c>
      <c r="EL154" s="189">
        <f t="shared" si="903"/>
        <v>685.4588012691413</v>
      </c>
      <c r="EM154" s="189">
        <f t="shared" si="903"/>
        <v>663.34722703465286</v>
      </c>
      <c r="EN154" s="189">
        <f t="shared" si="903"/>
        <v>685.4588012691413</v>
      </c>
      <c r="EO154" s="189">
        <f t="shared" si="903"/>
        <v>663.34722703465286</v>
      </c>
      <c r="EP154" s="189">
        <f t="shared" si="903"/>
        <v>662.66576444975976</v>
      </c>
      <c r="EQ154" s="189">
        <f t="shared" si="903"/>
        <v>733.66566778366257</v>
      </c>
      <c r="ER154" s="189">
        <f t="shared" si="903"/>
        <v>662.66576444975976</v>
      </c>
      <c r="ES154" s="189">
        <f t="shared" si="903"/>
        <v>684.75462326475167</v>
      </c>
      <c r="ET154" s="189">
        <f t="shared" si="903"/>
        <v>662.66576444975976</v>
      </c>
      <c r="EU154" s="189">
        <f t="shared" si="903"/>
        <v>684.75462326475167</v>
      </c>
      <c r="EV154" s="189">
        <f t="shared" si="903"/>
        <v>662.66576444975976</v>
      </c>
      <c r="EW154" s="189">
        <f t="shared" si="903"/>
        <v>662.66576444975976</v>
      </c>
      <c r="EX154" s="189">
        <f t="shared" si="903"/>
        <v>684.75462326475167</v>
      </c>
      <c r="EY154" s="189">
        <f t="shared" si="903"/>
        <v>662.66576444975976</v>
      </c>
      <c r="EZ154" s="189">
        <f t="shared" si="903"/>
        <v>684.75462326475167</v>
      </c>
      <c r="FA154" s="189">
        <f t="shared" si="903"/>
        <v>662.66576444975976</v>
      </c>
      <c r="FB154" s="189">
        <f t="shared" si="903"/>
        <v>661.62562318832647</v>
      </c>
      <c r="FC154" s="189">
        <f t="shared" si="903"/>
        <v>732.51408281564716</v>
      </c>
      <c r="FD154" s="189">
        <f t="shared" si="903"/>
        <v>661.62562318832647</v>
      </c>
      <c r="FE154" s="189">
        <f t="shared" si="903"/>
        <v>683.67981062793729</v>
      </c>
      <c r="FF154" s="189">
        <f t="shared" si="903"/>
        <v>661.62562318832647</v>
      </c>
      <c r="FG154" s="189">
        <f t="shared" si="903"/>
        <v>683.67981062793729</v>
      </c>
      <c r="FH154" s="189">
        <f t="shared" si="903"/>
        <v>661.62562318832647</v>
      </c>
      <c r="FI154" s="189">
        <f t="shared" si="903"/>
        <v>661.62562318832647</v>
      </c>
      <c r="FJ154" s="189">
        <f t="shared" si="903"/>
        <v>683.67981062793729</v>
      </c>
      <c r="FK154" s="189">
        <f t="shared" si="903"/>
        <v>661.62562318832647</v>
      </c>
      <c r="FL154" s="189">
        <f t="shared" si="903"/>
        <v>683.67981062793729</v>
      </c>
      <c r="FM154" s="189">
        <f t="shared" si="903"/>
        <v>661.62562318832647</v>
      </c>
      <c r="FN154" s="189">
        <f t="shared" si="903"/>
        <v>660.98233522761393</v>
      </c>
      <c r="FO154" s="189">
        <f t="shared" si="903"/>
        <v>706.56732386400108</v>
      </c>
      <c r="FP154" s="189">
        <f t="shared" si="903"/>
        <v>660.98233522761393</v>
      </c>
      <c r="FQ154" s="189">
        <f t="shared" si="903"/>
        <v>683.01507973520108</v>
      </c>
      <c r="FR154" s="189">
        <f t="shared" si="903"/>
        <v>660.98233522761393</v>
      </c>
      <c r="FS154" s="189">
        <f t="shared" si="903"/>
        <v>683.01507973520108</v>
      </c>
      <c r="FT154" s="189">
        <f t="shared" si="903"/>
        <v>660.98233522761393</v>
      </c>
      <c r="FU154" s="189">
        <f t="shared" si="903"/>
        <v>660.98233522761393</v>
      </c>
      <c r="FV154" s="189">
        <f t="shared" si="903"/>
        <v>683.01507973520108</v>
      </c>
      <c r="FW154" s="189">
        <f t="shared" si="903"/>
        <v>660.98233522761393</v>
      </c>
      <c r="FX154" s="189">
        <f t="shared" si="903"/>
        <v>683.01507973520108</v>
      </c>
      <c r="FY154" s="189">
        <f t="shared" si="903"/>
        <v>660.98233522761393</v>
      </c>
      <c r="FZ154" s="189">
        <f t="shared" ref="FZ154:IK154" si="904">FZ151/FZ153/FZ$26</f>
        <v>660.3268445176227</v>
      </c>
      <c r="GA154" s="189">
        <f t="shared" si="904"/>
        <v>731.07614928736803</v>
      </c>
      <c r="GB154" s="189">
        <f t="shared" si="904"/>
        <v>660.3268445176227</v>
      </c>
      <c r="GC154" s="189">
        <f t="shared" si="904"/>
        <v>682.3377393348768</v>
      </c>
      <c r="GD154" s="189">
        <f t="shared" si="904"/>
        <v>660.3268445176227</v>
      </c>
      <c r="GE154" s="189">
        <f t="shared" si="904"/>
        <v>682.3377393348768</v>
      </c>
      <c r="GF154" s="189">
        <f t="shared" si="904"/>
        <v>660.3268445176227</v>
      </c>
      <c r="GG154" s="189">
        <f t="shared" si="904"/>
        <v>660.3268445176227</v>
      </c>
      <c r="GH154" s="189">
        <f t="shared" si="904"/>
        <v>682.3377393348768</v>
      </c>
      <c r="GI154" s="189">
        <f t="shared" si="904"/>
        <v>660.3268445176227</v>
      </c>
      <c r="GJ154" s="189">
        <f t="shared" si="904"/>
        <v>682.3377393348768</v>
      </c>
      <c r="GK154" s="189">
        <f t="shared" si="904"/>
        <v>660.3268445176227</v>
      </c>
      <c r="GL154" s="189">
        <f t="shared" si="904"/>
        <v>659.77707739331981</v>
      </c>
      <c r="GM154" s="189">
        <f t="shared" si="904"/>
        <v>730.46747854260411</v>
      </c>
      <c r="GN154" s="189">
        <f t="shared" si="904"/>
        <v>659.77707739331981</v>
      </c>
      <c r="GO154" s="189">
        <f t="shared" si="904"/>
        <v>681.76964663976389</v>
      </c>
      <c r="GP154" s="189">
        <f t="shared" si="904"/>
        <v>659.77707739331981</v>
      </c>
      <c r="GQ154" s="189">
        <f t="shared" si="904"/>
        <v>681.76964663976389</v>
      </c>
      <c r="GR154" s="189">
        <f t="shared" si="904"/>
        <v>659.77707739331981</v>
      </c>
      <c r="GS154" s="189">
        <f t="shared" si="904"/>
        <v>659.77707739331981</v>
      </c>
      <c r="GT154" s="189">
        <f t="shared" si="904"/>
        <v>681.76964663976389</v>
      </c>
      <c r="GU154" s="189">
        <f t="shared" si="904"/>
        <v>659.77707739331981</v>
      </c>
      <c r="GV154" s="189">
        <f t="shared" si="904"/>
        <v>681.76964663976389</v>
      </c>
      <c r="GW154" s="189">
        <f t="shared" si="904"/>
        <v>659.77707739331981</v>
      </c>
      <c r="GX154" s="189">
        <f t="shared" si="904"/>
        <v>658.83808550600975</v>
      </c>
      <c r="GY154" s="189">
        <f t="shared" si="904"/>
        <v>729.42788038165361</v>
      </c>
      <c r="GZ154" s="189">
        <f t="shared" si="904"/>
        <v>658.83808550600975</v>
      </c>
      <c r="HA154" s="189">
        <f t="shared" si="904"/>
        <v>680.79935502287674</v>
      </c>
      <c r="HB154" s="189">
        <f t="shared" si="904"/>
        <v>658.83808550600975</v>
      </c>
      <c r="HC154" s="189">
        <f t="shared" si="904"/>
        <v>680.79935502287674</v>
      </c>
      <c r="HD154" s="189">
        <f t="shared" si="904"/>
        <v>658.83808550600975</v>
      </c>
      <c r="HE154" s="189">
        <f t="shared" si="904"/>
        <v>658.83808550600975</v>
      </c>
      <c r="HF154" s="189">
        <f t="shared" si="904"/>
        <v>680.79935502287674</v>
      </c>
      <c r="HG154" s="189">
        <f t="shared" si="904"/>
        <v>658.83808550600975</v>
      </c>
      <c r="HH154" s="189">
        <f t="shared" si="904"/>
        <v>680.79935502287674</v>
      </c>
      <c r="HI154" s="189">
        <f t="shared" si="904"/>
        <v>658.83808550600975</v>
      </c>
      <c r="HJ154" s="189">
        <f t="shared" si="904"/>
        <v>657.95482402504842</v>
      </c>
      <c r="HK154" s="189">
        <f t="shared" si="904"/>
        <v>703.33101878539662</v>
      </c>
      <c r="HL154" s="189">
        <f t="shared" si="904"/>
        <v>657.95482402504842</v>
      </c>
      <c r="HM154" s="189">
        <f t="shared" si="904"/>
        <v>679.88665149255007</v>
      </c>
      <c r="HN154" s="189">
        <f t="shared" si="904"/>
        <v>657.95482402504842</v>
      </c>
      <c r="HO154" s="189">
        <f t="shared" si="904"/>
        <v>679.88665149255007</v>
      </c>
      <c r="HP154" s="189">
        <f t="shared" si="904"/>
        <v>657.95482402504842</v>
      </c>
      <c r="HQ154" s="189">
        <f t="shared" si="904"/>
        <v>657.95482402504842</v>
      </c>
      <c r="HR154" s="189">
        <f t="shared" si="904"/>
        <v>679.88665149255007</v>
      </c>
      <c r="HS154" s="189">
        <f t="shared" si="904"/>
        <v>657.95482402504842</v>
      </c>
      <c r="HT154" s="189">
        <f t="shared" si="904"/>
        <v>679.88665149255007</v>
      </c>
      <c r="HU154" s="189">
        <f t="shared" si="904"/>
        <v>657.95482402504842</v>
      </c>
      <c r="HV154" s="189">
        <f t="shared" si="904"/>
        <v>657.28193420344439</v>
      </c>
      <c r="HW154" s="189">
        <f t="shared" si="904"/>
        <v>727.70499858238486</v>
      </c>
      <c r="HX154" s="189">
        <f t="shared" si="904"/>
        <v>657.28193420344439</v>
      </c>
      <c r="HY154" s="189">
        <f t="shared" si="904"/>
        <v>679.19133201022589</v>
      </c>
      <c r="HZ154" s="189">
        <f t="shared" si="904"/>
        <v>657.28193420344439</v>
      </c>
      <c r="IA154" s="189">
        <f t="shared" si="904"/>
        <v>679.19133201022589</v>
      </c>
      <c r="IB154" s="189">
        <f t="shared" si="904"/>
        <v>657.28193420344439</v>
      </c>
      <c r="IC154" s="189">
        <f t="shared" si="904"/>
        <v>657.28193420344439</v>
      </c>
      <c r="ID154" s="189">
        <f t="shared" si="904"/>
        <v>679.19133201022589</v>
      </c>
      <c r="IE154" s="189">
        <f t="shared" si="904"/>
        <v>657.28193420344439</v>
      </c>
      <c r="IF154" s="189">
        <f t="shared" si="904"/>
        <v>679.19133201022589</v>
      </c>
      <c r="IG154" s="189">
        <f t="shared" si="904"/>
        <v>657.28193420344439</v>
      </c>
      <c r="IH154" s="189">
        <f t="shared" si="904"/>
        <v>656.19056375621972</v>
      </c>
      <c r="II154" s="189">
        <f t="shared" si="904"/>
        <v>726.49669558724327</v>
      </c>
      <c r="IJ154" s="189">
        <f t="shared" si="904"/>
        <v>656.19056375621972</v>
      </c>
      <c r="IK154" s="189">
        <f t="shared" si="904"/>
        <v>678.06358254809368</v>
      </c>
      <c r="IL154" s="189">
        <f t="shared" ref="IL154:KW154" si="905">IL151/IL153/IL$26</f>
        <v>656.19056375621972</v>
      </c>
      <c r="IM154" s="189">
        <f t="shared" si="905"/>
        <v>678.06358254809368</v>
      </c>
      <c r="IN154" s="189">
        <f t="shared" si="905"/>
        <v>656.19056375621972</v>
      </c>
      <c r="IO154" s="189">
        <f t="shared" si="905"/>
        <v>656.19056375621972</v>
      </c>
      <c r="IP154" s="189">
        <f t="shared" si="905"/>
        <v>678.06358254809368</v>
      </c>
      <c r="IQ154" s="189">
        <f t="shared" si="905"/>
        <v>656.19056375621972</v>
      </c>
      <c r="IR154" s="189">
        <f t="shared" si="905"/>
        <v>678.06358254809368</v>
      </c>
      <c r="IS154" s="189">
        <f t="shared" si="905"/>
        <v>656.19056375621972</v>
      </c>
      <c r="IT154" s="189">
        <f t="shared" si="905"/>
        <v>655.88590068265614</v>
      </c>
      <c r="IU154" s="189">
        <f t="shared" si="905"/>
        <v>726.1593900415121</v>
      </c>
      <c r="IV154" s="189">
        <f t="shared" si="905"/>
        <v>655.88590068265614</v>
      </c>
      <c r="IW154" s="189">
        <f t="shared" si="905"/>
        <v>677.74876403874464</v>
      </c>
      <c r="IX154" s="189">
        <f t="shared" si="905"/>
        <v>655.88590068265614</v>
      </c>
      <c r="IY154" s="189">
        <f t="shared" si="905"/>
        <v>677.74876403874464</v>
      </c>
      <c r="IZ154" s="189">
        <f t="shared" si="905"/>
        <v>655.88590068265614</v>
      </c>
      <c r="JA154" s="189">
        <f t="shared" si="905"/>
        <v>655.88590068265614</v>
      </c>
      <c r="JB154" s="189">
        <f t="shared" si="905"/>
        <v>677.74876403874464</v>
      </c>
      <c r="JC154" s="189">
        <f t="shared" si="905"/>
        <v>655.88590068265614</v>
      </c>
      <c r="JD154" s="189">
        <f t="shared" si="905"/>
        <v>677.74876403874464</v>
      </c>
      <c r="JE154" s="189">
        <f t="shared" si="905"/>
        <v>655.88590068265614</v>
      </c>
      <c r="JF154" s="189">
        <f t="shared" si="905"/>
        <v>655.32194460228607</v>
      </c>
      <c r="JG154" s="189">
        <f t="shared" si="905"/>
        <v>700.51656147140932</v>
      </c>
      <c r="JH154" s="189">
        <f t="shared" si="905"/>
        <v>655.32194460228607</v>
      </c>
      <c r="JI154" s="189">
        <f t="shared" si="905"/>
        <v>677.16600942236232</v>
      </c>
      <c r="JJ154" s="189">
        <f t="shared" si="905"/>
        <v>655.32194460228607</v>
      </c>
      <c r="JK154" s="189">
        <f t="shared" si="905"/>
        <v>677.16600942236232</v>
      </c>
      <c r="JL154" s="189">
        <f t="shared" si="905"/>
        <v>655.32194460228607</v>
      </c>
      <c r="JM154" s="189">
        <f t="shared" si="905"/>
        <v>655.32194460228607</v>
      </c>
      <c r="JN154" s="189">
        <f t="shared" si="905"/>
        <v>677.16600942236232</v>
      </c>
      <c r="JO154" s="189">
        <f t="shared" si="905"/>
        <v>655.32194460228607</v>
      </c>
      <c r="JP154" s="189">
        <f t="shared" si="905"/>
        <v>677.16600942236232</v>
      </c>
      <c r="JQ154" s="189">
        <f t="shared" si="905"/>
        <v>655.32194460228607</v>
      </c>
      <c r="JR154" s="189">
        <f t="shared" si="905"/>
        <v>654.50354747068116</v>
      </c>
      <c r="JS154" s="189">
        <f t="shared" si="905"/>
        <v>724.62892755682549</v>
      </c>
      <c r="JT154" s="189">
        <f t="shared" si="905"/>
        <v>654.50354747068116</v>
      </c>
      <c r="JU154" s="189">
        <f t="shared" si="905"/>
        <v>676.32033238637052</v>
      </c>
      <c r="JV154" s="189">
        <f t="shared" si="905"/>
        <v>654.50354747068116</v>
      </c>
      <c r="JW154" s="189">
        <f t="shared" si="905"/>
        <v>676.32033238637052</v>
      </c>
      <c r="JX154" s="189">
        <f t="shared" si="905"/>
        <v>654.50354747068116</v>
      </c>
      <c r="JY154" s="189">
        <f t="shared" si="905"/>
        <v>654.50354747068116</v>
      </c>
      <c r="JZ154" s="189">
        <f t="shared" si="905"/>
        <v>676.32033238637052</v>
      </c>
      <c r="KA154" s="189">
        <f t="shared" si="905"/>
        <v>654.50354747068116</v>
      </c>
      <c r="KB154" s="189">
        <f t="shared" si="905"/>
        <v>676.32033238637052</v>
      </c>
      <c r="KC154" s="189">
        <f t="shared" si="905"/>
        <v>654.50354747068116</v>
      </c>
      <c r="KD154" s="189">
        <f t="shared" si="905"/>
        <v>653.80276949716881</v>
      </c>
      <c r="KE154" s="189">
        <f t="shared" si="905"/>
        <v>723.85306622900839</v>
      </c>
      <c r="KF154" s="189">
        <f t="shared" si="905"/>
        <v>653.80276949716881</v>
      </c>
      <c r="KG154" s="189">
        <f t="shared" si="905"/>
        <v>675.59619514707447</v>
      </c>
      <c r="KH154" s="189">
        <f t="shared" si="905"/>
        <v>653.80276949716881</v>
      </c>
      <c r="KI154" s="189">
        <f t="shared" si="905"/>
        <v>675.59619514707447</v>
      </c>
      <c r="KJ154" s="189">
        <f t="shared" si="905"/>
        <v>653.80276949716881</v>
      </c>
      <c r="KK154" s="189">
        <f t="shared" si="905"/>
        <v>653.80276949716881</v>
      </c>
      <c r="KL154" s="189">
        <f t="shared" si="905"/>
        <v>675.59619514707447</v>
      </c>
      <c r="KM154" s="189">
        <f t="shared" si="905"/>
        <v>653.80276949716881</v>
      </c>
      <c r="KN154" s="189">
        <f t="shared" si="905"/>
        <v>675.59619514707447</v>
      </c>
      <c r="KO154" s="189">
        <f t="shared" si="905"/>
        <v>653.80276949716881</v>
      </c>
      <c r="KP154" s="189">
        <f t="shared" si="905"/>
        <v>653.32177281341171</v>
      </c>
      <c r="KQ154" s="189">
        <f t="shared" si="905"/>
        <v>723.32053418627731</v>
      </c>
      <c r="KR154" s="189">
        <f t="shared" si="905"/>
        <v>653.32177281341171</v>
      </c>
      <c r="KS154" s="189">
        <f t="shared" si="905"/>
        <v>675.09916524052539</v>
      </c>
      <c r="KT154" s="189">
        <f t="shared" si="905"/>
        <v>653.32177281341171</v>
      </c>
      <c r="KU154" s="189">
        <f t="shared" si="905"/>
        <v>675.09916524052539</v>
      </c>
      <c r="KV154" s="189">
        <f t="shared" si="905"/>
        <v>653.32177281341171</v>
      </c>
      <c r="KW154" s="189">
        <f t="shared" si="905"/>
        <v>653.32177281341171</v>
      </c>
      <c r="KX154" s="189">
        <f t="shared" ref="KX154:MK154" si="906">KX151/KX153/KX$26</f>
        <v>675.09916524052539</v>
      </c>
      <c r="KY154" s="189">
        <f t="shared" si="906"/>
        <v>653.32177281341171</v>
      </c>
      <c r="KZ154" s="189">
        <f t="shared" si="906"/>
        <v>675.09916524052539</v>
      </c>
      <c r="LA154" s="189">
        <f t="shared" si="906"/>
        <v>653.32177281341171</v>
      </c>
      <c r="LB154" s="189">
        <f t="shared" si="906"/>
        <v>652.49606759285598</v>
      </c>
      <c r="LC154" s="189">
        <f t="shared" si="906"/>
        <v>697.49579639236333</v>
      </c>
      <c r="LD154" s="189">
        <f t="shared" si="906"/>
        <v>652.49606759285598</v>
      </c>
      <c r="LE154" s="189">
        <f t="shared" si="906"/>
        <v>674.24593651261785</v>
      </c>
      <c r="LF154" s="189">
        <f t="shared" si="906"/>
        <v>652.49606759285598</v>
      </c>
      <c r="LG154" s="189">
        <f t="shared" si="906"/>
        <v>674.24593651261785</v>
      </c>
      <c r="LH154" s="189">
        <f t="shared" si="906"/>
        <v>652.49606759285598</v>
      </c>
      <c r="LI154" s="189">
        <f t="shared" si="906"/>
        <v>652.49606759285598</v>
      </c>
      <c r="LJ154" s="189">
        <f t="shared" si="906"/>
        <v>674.24593651261785</v>
      </c>
      <c r="LK154" s="189">
        <f t="shared" si="906"/>
        <v>652.49606759285598</v>
      </c>
      <c r="LL154" s="189">
        <f t="shared" si="906"/>
        <v>674.24593651261785</v>
      </c>
      <c r="LM154" s="189">
        <f t="shared" si="906"/>
        <v>652.49606759285598</v>
      </c>
      <c r="LN154" s="189">
        <f t="shared" si="906"/>
        <v>651.87947233695718</v>
      </c>
      <c r="LO154" s="189">
        <f t="shared" si="906"/>
        <v>721.7237015159169</v>
      </c>
      <c r="LP154" s="189">
        <f t="shared" si="906"/>
        <v>651.87947233695718</v>
      </c>
      <c r="LQ154" s="189">
        <f t="shared" si="906"/>
        <v>673.60878808152245</v>
      </c>
      <c r="LR154" s="189">
        <f t="shared" si="906"/>
        <v>651.87947233695718</v>
      </c>
      <c r="LS154" s="189">
        <f t="shared" si="906"/>
        <v>673.60878808152245</v>
      </c>
      <c r="LT154" s="189">
        <f t="shared" si="906"/>
        <v>651.87947233695718</v>
      </c>
      <c r="LU154" s="189">
        <f t="shared" si="906"/>
        <v>651.87947233695718</v>
      </c>
      <c r="LV154" s="189">
        <f t="shared" si="906"/>
        <v>673.60878808152245</v>
      </c>
      <c r="LW154" s="189">
        <f t="shared" si="906"/>
        <v>651.87947233695718</v>
      </c>
      <c r="LX154" s="189">
        <f t="shared" si="906"/>
        <v>673.60878808152245</v>
      </c>
      <c r="LY154" s="189">
        <f t="shared" si="906"/>
        <v>651.87947233695718</v>
      </c>
      <c r="LZ154" s="189">
        <f t="shared" si="906"/>
        <v>651.1454038347116</v>
      </c>
      <c r="MA154" s="189">
        <f t="shared" si="906"/>
        <v>720.91098281700215</v>
      </c>
      <c r="MB154" s="189">
        <f t="shared" si="906"/>
        <v>651.1454038347116</v>
      </c>
      <c r="MC154" s="189">
        <f t="shared" si="906"/>
        <v>672.85025062920204</v>
      </c>
      <c r="MD154" s="189">
        <f t="shared" si="906"/>
        <v>651.1454038347116</v>
      </c>
      <c r="ME154" s="189">
        <f t="shared" si="906"/>
        <v>672.85025062920204</v>
      </c>
      <c r="MF154" s="189">
        <f t="shared" si="906"/>
        <v>651.1454038347116</v>
      </c>
      <c r="MG154" s="189">
        <f t="shared" si="906"/>
        <v>651.1454038347116</v>
      </c>
      <c r="MH154" s="189">
        <f t="shared" si="906"/>
        <v>672.85025062920204</v>
      </c>
      <c r="MI154" s="189">
        <f t="shared" si="906"/>
        <v>651.1454038347116</v>
      </c>
      <c r="MJ154" s="189">
        <f t="shared" si="906"/>
        <v>672.85025062920204</v>
      </c>
      <c r="MK154" s="189">
        <f t="shared" si="906"/>
        <v>651.1454038347116</v>
      </c>
      <c r="ML154" s="189"/>
      <c r="MM154" s="189"/>
      <c r="MN154" s="58"/>
    </row>
    <row r="155" spans="1:352" ht="13.5" thickBot="1" x14ac:dyDescent="0.25">
      <c r="A155" s="57" t="s">
        <v>39</v>
      </c>
      <c r="B155" s="189">
        <f t="shared" ref="B155:BA155" si="907">B152/B153/B$27</f>
        <v>19.892082275089361</v>
      </c>
      <c r="C155" s="189">
        <f t="shared" si="907"/>
        <v>18.533444692171205</v>
      </c>
      <c r="D155" s="189">
        <f t="shared" si="907"/>
        <v>20.515788569851811</v>
      </c>
      <c r="E155" s="189">
        <f t="shared" si="907"/>
        <v>19.273111698942813</v>
      </c>
      <c r="F155" s="189">
        <f t="shared" si="907"/>
        <v>17.43079413363925</v>
      </c>
      <c r="G155" s="189">
        <f t="shared" si="907"/>
        <v>25.928774683520082</v>
      </c>
      <c r="H155" s="189">
        <f t="shared" si="907"/>
        <v>55.400627233702409</v>
      </c>
      <c r="I155" s="189">
        <f t="shared" si="907"/>
        <v>86.365060589003889</v>
      </c>
      <c r="J155" s="189">
        <f t="shared" si="907"/>
        <v>0</v>
      </c>
      <c r="K155" s="189">
        <f t="shared" si="907"/>
        <v>10.092886433113932</v>
      </c>
      <c r="L155" s="189">
        <f t="shared" si="907"/>
        <v>9.8229100260500122</v>
      </c>
      <c r="M155" s="189">
        <f t="shared" si="907"/>
        <v>11.349187910457355</v>
      </c>
      <c r="N155" s="189">
        <f t="shared" si="907"/>
        <v>9.1554035936804539</v>
      </c>
      <c r="O155" s="189">
        <f t="shared" si="907"/>
        <v>9.251355226367405</v>
      </c>
      <c r="P155" s="189">
        <f t="shared" si="907"/>
        <v>12.889904653244459</v>
      </c>
      <c r="Q155" s="189">
        <f t="shared" si="907"/>
        <v>13.669564171103168</v>
      </c>
      <c r="R155" s="189">
        <f t="shared" si="907"/>
        <v>15.149152972004307</v>
      </c>
      <c r="S155" s="189">
        <f t="shared" si="907"/>
        <v>26.277813136651574</v>
      </c>
      <c r="T155" s="189">
        <f t="shared" si="907"/>
        <v>54.165341831622541</v>
      </c>
      <c r="U155" s="189">
        <f t="shared" si="907"/>
        <v>88.965791886909457</v>
      </c>
      <c r="V155" s="189">
        <f t="shared" si="907"/>
        <v>0</v>
      </c>
      <c r="W155" s="189">
        <f t="shared" si="907"/>
        <v>9.9627555912242372</v>
      </c>
      <c r="X155" s="189">
        <f t="shared" si="907"/>
        <v>9.1909105370899553</v>
      </c>
      <c r="Y155" s="189">
        <f t="shared" si="907"/>
        <v>10.550868244352479</v>
      </c>
      <c r="Z155" s="189">
        <f t="shared" si="907"/>
        <v>8.5585225877495095</v>
      </c>
      <c r="AA155" s="189">
        <f t="shared" si="907"/>
        <v>9.2536990842586118</v>
      </c>
      <c r="AB155" s="189">
        <f t="shared" si="907"/>
        <v>13.148261311318079</v>
      </c>
      <c r="AC155" s="189">
        <f t="shared" si="907"/>
        <v>13.55440883242491</v>
      </c>
      <c r="AD155" s="189">
        <f t="shared" si="907"/>
        <v>15.042157452207686</v>
      </c>
      <c r="AE155" s="189">
        <f t="shared" si="907"/>
        <v>27.326435606603571</v>
      </c>
      <c r="AF155" s="189">
        <f t="shared" si="907"/>
        <v>57.390626904406346</v>
      </c>
      <c r="AG155" s="189">
        <f t="shared" si="907"/>
        <v>96.442228511036973</v>
      </c>
      <c r="AH155" s="189">
        <f t="shared" si="907"/>
        <v>0</v>
      </c>
      <c r="AI155" s="189">
        <f t="shared" si="907"/>
        <v>9.9765397244341472</v>
      </c>
      <c r="AJ155" s="189">
        <f t="shared" si="907"/>
        <v>9.0436061485963428</v>
      </c>
      <c r="AK155" s="189">
        <f t="shared" si="907"/>
        <v>10.223153961156655</v>
      </c>
      <c r="AL155" s="189">
        <f t="shared" si="907"/>
        <v>8.3947184181633538</v>
      </c>
      <c r="AM155" s="189">
        <f t="shared" si="907"/>
        <v>8.7228278410494475</v>
      </c>
      <c r="AN155" s="189">
        <f t="shared" si="907"/>
        <v>12.594018833336042</v>
      </c>
      <c r="AO155" s="189">
        <f t="shared" si="907"/>
        <v>13.571067319359695</v>
      </c>
      <c r="AP155" s="189">
        <f t="shared" si="907"/>
        <v>15.224023233941029</v>
      </c>
      <c r="AQ155" s="189">
        <f t="shared" si="907"/>
        <v>27.484028316769873</v>
      </c>
      <c r="AR155" s="189">
        <f t="shared" si="907"/>
        <v>59.535571447910925</v>
      </c>
      <c r="AS155" s="189">
        <f t="shared" si="907"/>
        <v>101.41161541359176</v>
      </c>
      <c r="AT155" s="189">
        <f t="shared" si="907"/>
        <v>0</v>
      </c>
      <c r="AU155" s="189">
        <f t="shared" si="907"/>
        <v>10.035622696479704</v>
      </c>
      <c r="AV155" s="189">
        <f t="shared" si="907"/>
        <v>9.0497692664573339</v>
      </c>
      <c r="AW155" s="189">
        <f t="shared" si="907"/>
        <v>10.307276857986123</v>
      </c>
      <c r="AX155" s="189">
        <f t="shared" si="907"/>
        <v>8.3278536752162911</v>
      </c>
      <c r="AY155" s="189">
        <f t="shared" si="907"/>
        <v>8.7070407591252792</v>
      </c>
      <c r="AZ155" s="189">
        <f t="shared" si="907"/>
        <v>12.539116299908477</v>
      </c>
      <c r="BA155" s="189">
        <f t="shared" si="907"/>
        <v>13.591319649182809</v>
      </c>
      <c r="BB155" s="189">
        <f t="shared" ref="BB155:DM155" si="908">BB152/BB153/BB$27</f>
        <v>15.338898004665873</v>
      </c>
      <c r="BC155" s="189">
        <f t="shared" si="908"/>
        <v>28.378950246441022</v>
      </c>
      <c r="BD155" s="189">
        <f t="shared" si="908"/>
        <v>65.534346437031928</v>
      </c>
      <c r="BE155" s="189">
        <f t="shared" si="908"/>
        <v>115.81106644317853</v>
      </c>
      <c r="BF155" s="189">
        <f t="shared" si="908"/>
        <v>0</v>
      </c>
      <c r="BG155" s="189">
        <f t="shared" si="908"/>
        <v>10.051690497782472</v>
      </c>
      <c r="BH155" s="189">
        <f t="shared" si="908"/>
        <v>9.0683018163107949</v>
      </c>
      <c r="BI155" s="189">
        <f t="shared" si="908"/>
        <v>10.319063130552571</v>
      </c>
      <c r="BJ155" s="189">
        <f t="shared" si="908"/>
        <v>8.3038550778201756</v>
      </c>
      <c r="BK155" s="189">
        <f t="shared" si="908"/>
        <v>8.7493927697994387</v>
      </c>
      <c r="BL155" s="189">
        <f t="shared" si="908"/>
        <v>12.543247072660234</v>
      </c>
      <c r="BM155" s="189">
        <f t="shared" si="908"/>
        <v>13.679586988711041</v>
      </c>
      <c r="BN155" s="189">
        <f t="shared" si="908"/>
        <v>15.526234245535266</v>
      </c>
      <c r="BO155" s="189">
        <f t="shared" si="908"/>
        <v>29.277288285881582</v>
      </c>
      <c r="BP155" s="189">
        <f t="shared" si="908"/>
        <v>69.022258974158518</v>
      </c>
      <c r="BQ155" s="189">
        <f t="shared" si="908"/>
        <v>121.18443508299842</v>
      </c>
      <c r="BR155" s="189">
        <f t="shared" si="908"/>
        <v>0</v>
      </c>
      <c r="BS155" s="189">
        <f t="shared" si="908"/>
        <v>10.065567090061529</v>
      </c>
      <c r="BT155" s="189">
        <f t="shared" si="908"/>
        <v>9.1126525450901674</v>
      </c>
      <c r="BU155" s="189">
        <f t="shared" si="908"/>
        <v>10.33370978586672</v>
      </c>
      <c r="BV155" s="189">
        <f t="shared" si="908"/>
        <v>8.4533414749412472</v>
      </c>
      <c r="BW155" s="189">
        <f t="shared" si="908"/>
        <v>9.2722163254332166</v>
      </c>
      <c r="BX155" s="189">
        <f t="shared" si="908"/>
        <v>13.166336836051601</v>
      </c>
      <c r="BY155" s="189">
        <f t="shared" si="908"/>
        <v>13.714869537545013</v>
      </c>
      <c r="BZ155" s="189">
        <f t="shared" si="908"/>
        <v>15.581837159998804</v>
      </c>
      <c r="CA155" s="189">
        <f t="shared" si="908"/>
        <v>30.792155331506745</v>
      </c>
      <c r="CB155" s="189">
        <f t="shared" si="908"/>
        <v>75.364266572478499</v>
      </c>
      <c r="CC155" s="189">
        <f t="shared" si="908"/>
        <v>126.15503339326153</v>
      </c>
      <c r="CD155" s="189">
        <f t="shared" si="908"/>
        <v>0</v>
      </c>
      <c r="CE155" s="189">
        <f t="shared" si="908"/>
        <v>10.099702476149314</v>
      </c>
      <c r="CF155" s="189">
        <f t="shared" si="908"/>
        <v>9.1011579036163948</v>
      </c>
      <c r="CG155" s="189">
        <f t="shared" si="908"/>
        <v>10.355571744036514</v>
      </c>
      <c r="CH155" s="189">
        <f t="shared" si="908"/>
        <v>8.3521283097661296</v>
      </c>
      <c r="CI155" s="189">
        <f t="shared" si="908"/>
        <v>8.7600477686989908</v>
      </c>
      <c r="CJ155" s="189">
        <f t="shared" si="908"/>
        <v>12.587751877971257</v>
      </c>
      <c r="CK155" s="189">
        <f t="shared" si="908"/>
        <v>13.772356351304898</v>
      </c>
      <c r="CL155" s="189">
        <f t="shared" si="908"/>
        <v>15.681815785291899</v>
      </c>
      <c r="CM155" s="189">
        <f t="shared" si="908"/>
        <v>30.577288565222212</v>
      </c>
      <c r="CN155" s="189">
        <f t="shared" si="908"/>
        <v>78.081869206377874</v>
      </c>
      <c r="CO155" s="189">
        <f t="shared" si="908"/>
        <v>127.81439167061423</v>
      </c>
      <c r="CP155" s="189">
        <f t="shared" si="908"/>
        <v>0</v>
      </c>
      <c r="CQ155" s="189">
        <f t="shared" si="908"/>
        <v>10.212614459395772</v>
      </c>
      <c r="CR155" s="189">
        <f t="shared" si="908"/>
        <v>9.0859116811320426</v>
      </c>
      <c r="CS155" s="189">
        <f t="shared" si="908"/>
        <v>10.418085499246704</v>
      </c>
      <c r="CT155" s="189">
        <f t="shared" si="908"/>
        <v>8.3374988128251406</v>
      </c>
      <c r="CU155" s="189">
        <f t="shared" si="908"/>
        <v>8.8002979774374204</v>
      </c>
      <c r="CV155" s="189">
        <f t="shared" si="908"/>
        <v>12.540731583363472</v>
      </c>
      <c r="CW155" s="189">
        <f t="shared" si="908"/>
        <v>13.767748134977026</v>
      </c>
      <c r="CX155" s="189">
        <f t="shared" si="908"/>
        <v>15.628386906252716</v>
      </c>
      <c r="CY155" s="189">
        <f t="shared" si="908"/>
        <v>30.904893743367868</v>
      </c>
      <c r="CZ155" s="189">
        <f t="shared" si="908"/>
        <v>78.090456246561104</v>
      </c>
      <c r="DA155" s="189">
        <f t="shared" si="908"/>
        <v>129.76152199126616</v>
      </c>
      <c r="DB155" s="189">
        <f t="shared" si="908"/>
        <v>0</v>
      </c>
      <c r="DC155" s="189">
        <f t="shared" si="908"/>
        <v>10.140442567041317</v>
      </c>
      <c r="DD155" s="189">
        <f t="shared" si="908"/>
        <v>9.1293409740714377</v>
      </c>
      <c r="DE155" s="189">
        <f t="shared" si="908"/>
        <v>10.345246294017903</v>
      </c>
      <c r="DF155" s="189">
        <f t="shared" si="908"/>
        <v>8.3475868426831745</v>
      </c>
      <c r="DG155" s="189">
        <f t="shared" si="908"/>
        <v>8.7908712912302178</v>
      </c>
      <c r="DH155" s="189">
        <f t="shared" si="908"/>
        <v>12.533202699098076</v>
      </c>
      <c r="DI155" s="189">
        <f t="shared" si="908"/>
        <v>13.833905128178852</v>
      </c>
      <c r="DJ155" s="189">
        <f t="shared" si="908"/>
        <v>15.614323743409608</v>
      </c>
      <c r="DK155" s="189">
        <f t="shared" si="908"/>
        <v>30.229267974192261</v>
      </c>
      <c r="DL155" s="189">
        <f t="shared" si="908"/>
        <v>77.73767202677071</v>
      </c>
      <c r="DM155" s="189">
        <f t="shared" si="908"/>
        <v>131.36614474138526</v>
      </c>
      <c r="DN155" s="189">
        <f t="shared" ref="DN155:FY155" si="909">DN152/DN153/DN$27</f>
        <v>0</v>
      </c>
      <c r="DO155" s="189">
        <f t="shared" si="909"/>
        <v>10.108857796230218</v>
      </c>
      <c r="DP155" s="189">
        <f t="shared" si="909"/>
        <v>9.1854525721884652</v>
      </c>
      <c r="DQ155" s="189">
        <f t="shared" si="909"/>
        <v>10.327433824667478</v>
      </c>
      <c r="DR155" s="189">
        <f t="shared" si="909"/>
        <v>8.5100076492865977</v>
      </c>
      <c r="DS155" s="189">
        <f t="shared" si="909"/>
        <v>9.3428861368176861</v>
      </c>
      <c r="DT155" s="189">
        <f t="shared" si="909"/>
        <v>13.133036634099309</v>
      </c>
      <c r="DU155" s="189">
        <f t="shared" si="909"/>
        <v>13.784524321095365</v>
      </c>
      <c r="DV155" s="189">
        <f t="shared" si="909"/>
        <v>15.670006107146424</v>
      </c>
      <c r="DW155" s="189">
        <f t="shared" si="909"/>
        <v>30.871908017495485</v>
      </c>
      <c r="DX155" s="189">
        <f t="shared" si="909"/>
        <v>78.986470304544255</v>
      </c>
      <c r="DY155" s="189">
        <f t="shared" si="909"/>
        <v>132.39114095106072</v>
      </c>
      <c r="DZ155" s="189">
        <f t="shared" si="909"/>
        <v>0</v>
      </c>
      <c r="EA155" s="189">
        <f t="shared" si="909"/>
        <v>10.16479051581574</v>
      </c>
      <c r="EB155" s="189">
        <f t="shared" si="909"/>
        <v>9.1450887840570871</v>
      </c>
      <c r="EC155" s="189">
        <f t="shared" si="909"/>
        <v>10.383231017137055</v>
      </c>
      <c r="ED155" s="189">
        <f t="shared" si="909"/>
        <v>8.3731615562419428</v>
      </c>
      <c r="EE155" s="189">
        <f t="shared" si="909"/>
        <v>8.8505811000171892</v>
      </c>
      <c r="EF155" s="189">
        <f t="shared" si="909"/>
        <v>12.595706389201032</v>
      </c>
      <c r="EG155" s="189">
        <f t="shared" si="909"/>
        <v>13.863408069059673</v>
      </c>
      <c r="EH155" s="189">
        <f t="shared" si="909"/>
        <v>15.70453970168025</v>
      </c>
      <c r="EI155" s="189">
        <f t="shared" si="909"/>
        <v>31.352050637443529</v>
      </c>
      <c r="EJ155" s="189">
        <f t="shared" si="909"/>
        <v>79.806647776891111</v>
      </c>
      <c r="EK155" s="189">
        <f t="shared" si="909"/>
        <v>133.02292815077445</v>
      </c>
      <c r="EL155" s="189">
        <f t="shared" si="909"/>
        <v>0</v>
      </c>
      <c r="EM155" s="189">
        <f t="shared" si="909"/>
        <v>10.217080942073745</v>
      </c>
      <c r="EN155" s="189">
        <f t="shared" si="909"/>
        <v>9.1856909256399195</v>
      </c>
      <c r="EO155" s="189">
        <f t="shared" si="909"/>
        <v>10.463615107535825</v>
      </c>
      <c r="EP155" s="189">
        <f t="shared" si="909"/>
        <v>8.3920541690279311</v>
      </c>
      <c r="EQ155" s="189">
        <f t="shared" si="909"/>
        <v>8.8839783715588787</v>
      </c>
      <c r="ER155" s="189">
        <f t="shared" si="909"/>
        <v>12.626382572160411</v>
      </c>
      <c r="ES155" s="189">
        <f t="shared" si="909"/>
        <v>13.952657560773748</v>
      </c>
      <c r="ET155" s="189">
        <f t="shared" si="909"/>
        <v>15.632623452018963</v>
      </c>
      <c r="EU155" s="189">
        <f t="shared" si="909"/>
        <v>32.026477788797031</v>
      </c>
      <c r="EV155" s="189">
        <f t="shared" si="909"/>
        <v>81.253884527664169</v>
      </c>
      <c r="EW155" s="189">
        <f t="shared" si="909"/>
        <v>133.42173739160589</v>
      </c>
      <c r="EX155" s="189">
        <f t="shared" si="909"/>
        <v>0</v>
      </c>
      <c r="EY155" s="189">
        <f t="shared" si="909"/>
        <v>10.282836992045501</v>
      </c>
      <c r="EZ155" s="189">
        <f t="shared" si="909"/>
        <v>9.170859584799766</v>
      </c>
      <c r="FA155" s="189">
        <f t="shared" si="909"/>
        <v>10.4989826952703</v>
      </c>
      <c r="FB155" s="189">
        <f t="shared" si="909"/>
        <v>8.3697340002821807</v>
      </c>
      <c r="FC155" s="189">
        <f t="shared" si="909"/>
        <v>8.9829265245727967</v>
      </c>
      <c r="FD155" s="189">
        <f t="shared" si="909"/>
        <v>12.64411304848379</v>
      </c>
      <c r="FE155" s="189">
        <f t="shared" si="909"/>
        <v>14.020298889069151</v>
      </c>
      <c r="FF155" s="189">
        <f t="shared" si="909"/>
        <v>15.55596672314463</v>
      </c>
      <c r="FG155" s="189">
        <f t="shared" si="909"/>
        <v>32.792512035143126</v>
      </c>
      <c r="FH155" s="189">
        <f t="shared" si="909"/>
        <v>83.460974207634735</v>
      </c>
      <c r="FI155" s="189">
        <f t="shared" si="909"/>
        <v>135.96832309009014</v>
      </c>
      <c r="FJ155" s="189">
        <f t="shared" si="909"/>
        <v>0</v>
      </c>
      <c r="FK155" s="189">
        <f t="shared" si="909"/>
        <v>10.419379425773137</v>
      </c>
      <c r="FL155" s="189">
        <f t="shared" si="909"/>
        <v>9.1949811395246677</v>
      </c>
      <c r="FM155" s="189">
        <f t="shared" si="909"/>
        <v>10.528951407864497</v>
      </c>
      <c r="FN155" s="189">
        <f t="shared" si="909"/>
        <v>8.5098182078703797</v>
      </c>
      <c r="FO155" s="189">
        <f t="shared" si="909"/>
        <v>9.5388374092310908</v>
      </c>
      <c r="FP155" s="189">
        <f t="shared" si="909"/>
        <v>13.318549240194994</v>
      </c>
      <c r="FQ155" s="189">
        <f t="shared" si="909"/>
        <v>14.053865242742331</v>
      </c>
      <c r="FR155" s="189">
        <f t="shared" si="909"/>
        <v>15.555855314884592</v>
      </c>
      <c r="FS155" s="189">
        <f t="shared" si="909"/>
        <v>34.064449086160778</v>
      </c>
      <c r="FT155" s="189">
        <f t="shared" si="909"/>
        <v>88.038097217798764</v>
      </c>
      <c r="FU155" s="189">
        <f t="shared" si="909"/>
        <v>138.72315258651076</v>
      </c>
      <c r="FV155" s="189">
        <f t="shared" si="909"/>
        <v>0</v>
      </c>
      <c r="FW155" s="189">
        <f t="shared" si="909"/>
        <v>10.442392388685617</v>
      </c>
      <c r="FX155" s="189">
        <f t="shared" si="909"/>
        <v>9.2145480522852576</v>
      </c>
      <c r="FY155" s="189">
        <f t="shared" si="909"/>
        <v>10.504890881881927</v>
      </c>
      <c r="FZ155" s="189">
        <f t="shared" ref="FZ155:IK155" si="910">FZ152/FZ153/FZ$27</f>
        <v>8.3596342318746419</v>
      </c>
      <c r="GA155" s="189">
        <f t="shared" si="910"/>
        <v>9.0216831883910817</v>
      </c>
      <c r="GB155" s="189">
        <f t="shared" si="910"/>
        <v>12.741538586609535</v>
      </c>
      <c r="GC155" s="189">
        <f t="shared" si="910"/>
        <v>14.136763624119284</v>
      </c>
      <c r="GD155" s="189">
        <f t="shared" si="910"/>
        <v>15.571199709626265</v>
      </c>
      <c r="GE155" s="189">
        <f t="shared" si="910"/>
        <v>35.753875612340359</v>
      </c>
      <c r="GF155" s="189">
        <f t="shared" si="910"/>
        <v>96.494104863118778</v>
      </c>
      <c r="GG155" s="189">
        <f t="shared" si="910"/>
        <v>147.18097534937547</v>
      </c>
      <c r="GH155" s="189">
        <f t="shared" si="910"/>
        <v>0</v>
      </c>
      <c r="GI155" s="189">
        <f t="shared" si="910"/>
        <v>10.459816542204763</v>
      </c>
      <c r="GJ155" s="189">
        <f t="shared" si="910"/>
        <v>9.2500833517269712</v>
      </c>
      <c r="GK155" s="189">
        <f t="shared" si="910"/>
        <v>10.482367590337176</v>
      </c>
      <c r="GL155" s="189">
        <f t="shared" si="910"/>
        <v>8.3655871716502102</v>
      </c>
      <c r="GM155" s="189">
        <f t="shared" si="910"/>
        <v>9.0323912368690884</v>
      </c>
      <c r="GN155" s="189">
        <f t="shared" si="910"/>
        <v>12.761240159645149</v>
      </c>
      <c r="GO155" s="189">
        <f t="shared" si="910"/>
        <v>14.160077320266392</v>
      </c>
      <c r="GP155" s="189">
        <f t="shared" si="910"/>
        <v>15.633512614150488</v>
      </c>
      <c r="GQ155" s="189">
        <f t="shared" si="910"/>
        <v>36.707966197022472</v>
      </c>
      <c r="GR155" s="189">
        <f t="shared" si="910"/>
        <v>102.52863368822753</v>
      </c>
      <c r="GS155" s="189">
        <f t="shared" si="910"/>
        <v>156.54679920270897</v>
      </c>
      <c r="GT155" s="189">
        <f t="shared" si="910"/>
        <v>0</v>
      </c>
      <c r="GU155" s="189">
        <f t="shared" si="910"/>
        <v>10.428908785197926</v>
      </c>
      <c r="GV155" s="189">
        <f t="shared" si="910"/>
        <v>9.245552331807156</v>
      </c>
      <c r="GW155" s="189">
        <f t="shared" si="910"/>
        <v>10.529225808937687</v>
      </c>
      <c r="GX155" s="189">
        <f t="shared" si="910"/>
        <v>8.3674422721834425</v>
      </c>
      <c r="GY155" s="189">
        <f t="shared" si="910"/>
        <v>9.0314844539171446</v>
      </c>
      <c r="GZ155" s="189">
        <f t="shared" si="910"/>
        <v>12.801453643921308</v>
      </c>
      <c r="HA155" s="189">
        <f t="shared" si="910"/>
        <v>14.232965384755811</v>
      </c>
      <c r="HB155" s="189">
        <f t="shared" si="910"/>
        <v>15.574308189779646</v>
      </c>
      <c r="HC155" s="189">
        <f t="shared" si="910"/>
        <v>37.078335351769979</v>
      </c>
      <c r="HD155" s="189">
        <f t="shared" si="910"/>
        <v>107.56599729713592</v>
      </c>
      <c r="HE155" s="189">
        <f t="shared" si="910"/>
        <v>160.58947012312498</v>
      </c>
      <c r="HF155" s="189">
        <f t="shared" si="910"/>
        <v>0</v>
      </c>
      <c r="HG155" s="189">
        <f t="shared" si="910"/>
        <v>10.482385815233769</v>
      </c>
      <c r="HH155" s="189">
        <f t="shared" si="910"/>
        <v>9.2963597774922402</v>
      </c>
      <c r="HI155" s="189">
        <f t="shared" si="910"/>
        <v>10.546497074470814</v>
      </c>
      <c r="HJ155" s="189">
        <f t="shared" si="910"/>
        <v>8.4913700878404033</v>
      </c>
      <c r="HK155" s="189">
        <f t="shared" si="910"/>
        <v>9.6116305404389557</v>
      </c>
      <c r="HL155" s="189">
        <f t="shared" si="910"/>
        <v>13.465035979752987</v>
      </c>
      <c r="HM155" s="189">
        <f t="shared" si="910"/>
        <v>14.254307453030606</v>
      </c>
      <c r="HN155" s="189">
        <f t="shared" si="910"/>
        <v>15.460300314178198</v>
      </c>
      <c r="HO155" s="189">
        <f t="shared" si="910"/>
        <v>37.650998823291175</v>
      </c>
      <c r="HP155" s="189">
        <f t="shared" si="910"/>
        <v>109.35211485009705</v>
      </c>
      <c r="HQ155" s="189">
        <f t="shared" si="910"/>
        <v>168.49501041982543</v>
      </c>
      <c r="HR155" s="189">
        <f t="shared" si="910"/>
        <v>0</v>
      </c>
      <c r="HS155" s="189">
        <f t="shared" si="910"/>
        <v>10.481718457649619</v>
      </c>
      <c r="HT155" s="189">
        <f t="shared" si="910"/>
        <v>9.3218709001716871</v>
      </c>
      <c r="HU155" s="189">
        <f t="shared" si="910"/>
        <v>10.610019132987908</v>
      </c>
      <c r="HV155" s="189">
        <f t="shared" si="910"/>
        <v>8.3434376342625001</v>
      </c>
      <c r="HW155" s="189">
        <f t="shared" si="910"/>
        <v>9.0987990360422977</v>
      </c>
      <c r="HX155" s="189">
        <f t="shared" si="910"/>
        <v>12.867472647859959</v>
      </c>
      <c r="HY155" s="189">
        <f t="shared" si="910"/>
        <v>14.253940181756992</v>
      </c>
      <c r="HZ155" s="189">
        <f t="shared" si="910"/>
        <v>15.526614102402927</v>
      </c>
      <c r="IA155" s="189">
        <f t="shared" si="910"/>
        <v>38.069128449689977</v>
      </c>
      <c r="IB155" s="189">
        <f t="shared" si="910"/>
        <v>106.21325419203001</v>
      </c>
      <c r="IC155" s="189">
        <f t="shared" si="910"/>
        <v>187.78549184438199</v>
      </c>
      <c r="ID155" s="189">
        <f t="shared" si="910"/>
        <v>0</v>
      </c>
      <c r="IE155" s="189">
        <f t="shared" si="910"/>
        <v>10.499729044144724</v>
      </c>
      <c r="IF155" s="189">
        <f t="shared" si="910"/>
        <v>9.3468371973007685</v>
      </c>
      <c r="IG155" s="189">
        <f t="shared" si="910"/>
        <v>10.542261280531688</v>
      </c>
      <c r="IH155" s="189">
        <f t="shared" si="910"/>
        <v>8.4159027926294296</v>
      </c>
      <c r="II155" s="189">
        <f t="shared" si="910"/>
        <v>9.1293018879711703</v>
      </c>
      <c r="IJ155" s="189">
        <f t="shared" si="910"/>
        <v>13.018296811183495</v>
      </c>
      <c r="IK155" s="189">
        <f t="shared" si="910"/>
        <v>14.305136741442967</v>
      </c>
      <c r="IL155" s="189">
        <f t="shared" ref="IL155:KW155" si="911">IL152/IL153/IL$27</f>
        <v>16.023077334227864</v>
      </c>
      <c r="IM155" s="189">
        <f t="shared" si="911"/>
        <v>39.797461743431889</v>
      </c>
      <c r="IN155" s="189">
        <f t="shared" si="911"/>
        <v>115.41960961095025</v>
      </c>
      <c r="IO155" s="189">
        <f t="shared" si="911"/>
        <v>210.40856331750763</v>
      </c>
      <c r="IP155" s="189">
        <f t="shared" si="911"/>
        <v>0</v>
      </c>
      <c r="IQ155" s="189">
        <f t="shared" si="911"/>
        <v>10.48758209935585</v>
      </c>
      <c r="IR155" s="189">
        <f t="shared" si="911"/>
        <v>9.507184617571351</v>
      </c>
      <c r="IS155" s="189">
        <f t="shared" si="911"/>
        <v>10.656191182658336</v>
      </c>
      <c r="IT155" s="189">
        <f t="shared" si="911"/>
        <v>8.3894725399220889</v>
      </c>
      <c r="IU155" s="189">
        <f t="shared" si="911"/>
        <v>9.1001784949287785</v>
      </c>
      <c r="IV155" s="189">
        <f t="shared" si="911"/>
        <v>12.9788554878553</v>
      </c>
      <c r="IW155" s="189">
        <f t="shared" si="911"/>
        <v>14.208914633678379</v>
      </c>
      <c r="IX155" s="189">
        <f t="shared" si="911"/>
        <v>15.899709259751214</v>
      </c>
      <c r="IY155" s="189">
        <f t="shared" si="911"/>
        <v>38.931451287596907</v>
      </c>
      <c r="IZ155" s="189">
        <f t="shared" si="911"/>
        <v>115.8358569895868</v>
      </c>
      <c r="JA155" s="189">
        <f t="shared" si="911"/>
        <v>210.01876636298979</v>
      </c>
      <c r="JB155" s="189">
        <f t="shared" si="911"/>
        <v>0</v>
      </c>
      <c r="JC155" s="189">
        <f t="shared" si="911"/>
        <v>10.497418067139897</v>
      </c>
      <c r="JD155" s="189">
        <f t="shared" si="911"/>
        <v>9.4332286208620779</v>
      </c>
      <c r="JE155" s="189">
        <f t="shared" si="911"/>
        <v>10.564673324895203</v>
      </c>
      <c r="JF155" s="189">
        <f t="shared" si="911"/>
        <v>8.5562212299531595</v>
      </c>
      <c r="JG155" s="189">
        <f t="shared" si="911"/>
        <v>9.6923460000638499</v>
      </c>
      <c r="JH155" s="189">
        <f t="shared" si="911"/>
        <v>13.620545573024387</v>
      </c>
      <c r="JI155" s="189">
        <f t="shared" si="911"/>
        <v>14.281123896027188</v>
      </c>
      <c r="JJ155" s="189">
        <f t="shared" si="911"/>
        <v>15.985887353261306</v>
      </c>
      <c r="JK155" s="189">
        <f t="shared" si="911"/>
        <v>39.730567223984878</v>
      </c>
      <c r="JL155" s="189">
        <f t="shared" si="911"/>
        <v>116.72451293429218</v>
      </c>
      <c r="JM155" s="189">
        <f t="shared" si="911"/>
        <v>212.11458196248873</v>
      </c>
      <c r="JN155" s="189">
        <f t="shared" si="911"/>
        <v>0</v>
      </c>
      <c r="JO155" s="189">
        <f t="shared" si="911"/>
        <v>10.478396325644812</v>
      </c>
      <c r="JP155" s="189">
        <f t="shared" si="911"/>
        <v>9.496458532224116</v>
      </c>
      <c r="JQ155" s="189">
        <f t="shared" si="911"/>
        <v>10.597223583630401</v>
      </c>
      <c r="JR155" s="189">
        <f t="shared" si="911"/>
        <v>8.4477973883549176</v>
      </c>
      <c r="JS155" s="189">
        <f t="shared" si="911"/>
        <v>9.1296751153362319</v>
      </c>
      <c r="JT155" s="189">
        <f t="shared" si="911"/>
        <v>13.05343280281328</v>
      </c>
      <c r="JU155" s="189">
        <f t="shared" si="911"/>
        <v>14.358525312391953</v>
      </c>
      <c r="JV155" s="189">
        <f t="shared" si="911"/>
        <v>16.087274619423837</v>
      </c>
      <c r="JW155" s="189">
        <f t="shared" si="911"/>
        <v>41.469410486983129</v>
      </c>
      <c r="JX155" s="189">
        <f t="shared" si="911"/>
        <v>117.96411424248281</v>
      </c>
      <c r="JY155" s="189">
        <f t="shared" si="911"/>
        <v>214.92369745669743</v>
      </c>
      <c r="JZ155" s="189">
        <f t="shared" si="911"/>
        <v>0</v>
      </c>
      <c r="KA155" s="189">
        <f t="shared" si="911"/>
        <v>10.536727342165571</v>
      </c>
      <c r="KB155" s="189">
        <f t="shared" si="911"/>
        <v>9.5125918904448046</v>
      </c>
      <c r="KC155" s="189">
        <f t="shared" si="911"/>
        <v>10.618564355838192</v>
      </c>
      <c r="KD155" s="189">
        <f t="shared" si="911"/>
        <v>8.4352206805104455</v>
      </c>
      <c r="KE155" s="189">
        <f t="shared" si="911"/>
        <v>9.1787138352747863</v>
      </c>
      <c r="KF155" s="189">
        <f t="shared" si="911"/>
        <v>13.039144787995353</v>
      </c>
      <c r="KG155" s="189">
        <f t="shared" si="911"/>
        <v>14.422027893688082</v>
      </c>
      <c r="KH155" s="189">
        <f t="shared" si="911"/>
        <v>16.110336968147351</v>
      </c>
      <c r="KI155" s="189">
        <f t="shared" si="911"/>
        <v>41.488187717276588</v>
      </c>
      <c r="KJ155" s="189">
        <f t="shared" si="911"/>
        <v>125.0539210201058</v>
      </c>
      <c r="KK155" s="189">
        <f t="shared" si="911"/>
        <v>236.32543000864013</v>
      </c>
      <c r="KL155" s="189">
        <f t="shared" si="911"/>
        <v>0</v>
      </c>
      <c r="KM155" s="189">
        <f t="shared" si="911"/>
        <v>10.576933699126407</v>
      </c>
      <c r="KN155" s="189">
        <f t="shared" si="911"/>
        <v>9.5151517146141327</v>
      </c>
      <c r="KO155" s="189">
        <f t="shared" si="911"/>
        <v>10.638493936127547</v>
      </c>
      <c r="KP155" s="189">
        <f t="shared" si="911"/>
        <v>8.4427977555328049</v>
      </c>
      <c r="KQ155" s="189">
        <f t="shared" si="911"/>
        <v>9.1987309051984667</v>
      </c>
      <c r="KR155" s="189">
        <f t="shared" si="911"/>
        <v>13.016072920360973</v>
      </c>
      <c r="KS155" s="189">
        <f t="shared" si="911"/>
        <v>14.442897820993499</v>
      </c>
      <c r="KT155" s="189">
        <f t="shared" si="911"/>
        <v>16.185865879190317</v>
      </c>
      <c r="KU155" s="189">
        <f t="shared" si="911"/>
        <v>41.585074713091515</v>
      </c>
      <c r="KV155" s="189">
        <f t="shared" si="911"/>
        <v>137.33668301829451</v>
      </c>
      <c r="KW155" s="189">
        <f t="shared" si="911"/>
        <v>244.07379530195328</v>
      </c>
      <c r="KX155" s="189">
        <f t="shared" ref="KX155:MK155" si="912">KX152/KX153/KX$27</f>
        <v>0</v>
      </c>
      <c r="KY155" s="189">
        <f t="shared" si="912"/>
        <v>10.565602004906467</v>
      </c>
      <c r="KZ155" s="189">
        <f t="shared" si="912"/>
        <v>9.5203312624626992</v>
      </c>
      <c r="LA155" s="189">
        <f t="shared" si="912"/>
        <v>10.612023613618263</v>
      </c>
      <c r="LB155" s="189">
        <f t="shared" si="912"/>
        <v>8.594069532583978</v>
      </c>
      <c r="LC155" s="189">
        <f t="shared" si="912"/>
        <v>9.8113362952448959</v>
      </c>
      <c r="LD155" s="189">
        <f t="shared" si="912"/>
        <v>13.698791562622317</v>
      </c>
      <c r="LE155" s="189">
        <f t="shared" si="912"/>
        <v>14.487229689674129</v>
      </c>
      <c r="LF155" s="189">
        <f t="shared" si="912"/>
        <v>16.239110407878556</v>
      </c>
      <c r="LG155" s="189">
        <f t="shared" si="912"/>
        <v>42.071375049182571</v>
      </c>
      <c r="LH155" s="189">
        <f t="shared" si="912"/>
        <v>131.06290810524959</v>
      </c>
      <c r="LI155" s="189">
        <f t="shared" si="912"/>
        <v>234.07919520088487</v>
      </c>
      <c r="LJ155" s="189">
        <f t="shared" si="912"/>
        <v>0</v>
      </c>
      <c r="LK155" s="189">
        <f t="shared" si="912"/>
        <v>10.623771779489486</v>
      </c>
      <c r="LL155" s="189">
        <f t="shared" si="912"/>
        <v>9.5238988177022144</v>
      </c>
      <c r="LM155" s="189">
        <f t="shared" si="912"/>
        <v>10.695465803890015</v>
      </c>
      <c r="LN155" s="189">
        <f t="shared" si="912"/>
        <v>8.416316178926369</v>
      </c>
      <c r="LO155" s="189">
        <f t="shared" si="912"/>
        <v>9.2571829221348487</v>
      </c>
      <c r="LP155" s="189">
        <f t="shared" si="912"/>
        <v>13.074827764697558</v>
      </c>
      <c r="LQ155" s="189">
        <f t="shared" si="912"/>
        <v>14.534652904577262</v>
      </c>
      <c r="LR155" s="189">
        <f t="shared" si="912"/>
        <v>16.180509069409045</v>
      </c>
      <c r="LS155" s="189">
        <f t="shared" si="912"/>
        <v>42.634496240517286</v>
      </c>
      <c r="LT155" s="189">
        <f t="shared" si="912"/>
        <v>135.07860833223111</v>
      </c>
      <c r="LU155" s="189">
        <f t="shared" si="912"/>
        <v>247.43949186187612</v>
      </c>
      <c r="LV155" s="189">
        <f t="shared" si="912"/>
        <v>0</v>
      </c>
      <c r="LW155" s="189">
        <f t="shared" si="912"/>
        <v>10.630051035436722</v>
      </c>
      <c r="LX155" s="189">
        <f t="shared" si="912"/>
        <v>9.5296400569123918</v>
      </c>
      <c r="LY155" s="189">
        <f t="shared" si="912"/>
        <v>10.710441331678068</v>
      </c>
      <c r="LZ155" s="189">
        <f t="shared" si="912"/>
        <v>8.3989683781019568</v>
      </c>
      <c r="MA155" s="189">
        <f t="shared" si="912"/>
        <v>9.2897495495428881</v>
      </c>
      <c r="MB155" s="189">
        <f t="shared" si="912"/>
        <v>13.095982958235616</v>
      </c>
      <c r="MC155" s="189">
        <f t="shared" si="912"/>
        <v>14.655960804551166</v>
      </c>
      <c r="MD155" s="189">
        <f t="shared" si="912"/>
        <v>16.164467357336004</v>
      </c>
      <c r="ME155" s="189">
        <f t="shared" si="912"/>
        <v>43.093947047031207</v>
      </c>
      <c r="MF155" s="189">
        <f t="shared" si="912"/>
        <v>142.95348793344257</v>
      </c>
      <c r="MG155" s="189">
        <f t="shared" si="912"/>
        <v>247.78407933358912</v>
      </c>
      <c r="MH155" s="189">
        <f t="shared" si="912"/>
        <v>0</v>
      </c>
      <c r="MI155" s="189">
        <f t="shared" si="912"/>
        <v>10.597900240820337</v>
      </c>
      <c r="MJ155" s="189">
        <f t="shared" si="912"/>
        <v>9.5698728785240981</v>
      </c>
      <c r="MK155" s="189">
        <f t="shared" si="912"/>
        <v>10.733052304426684</v>
      </c>
      <c r="ML155" s="189"/>
      <c r="MM155" s="189"/>
      <c r="MN155" s="59"/>
    </row>
    <row r="156" spans="1:352" x14ac:dyDescent="0.2">
      <c r="A156" s="60"/>
    </row>
    <row r="157" spans="1:352" x14ac:dyDescent="0.2">
      <c r="A157" s="60" t="s">
        <v>40</v>
      </c>
      <c r="B157" s="61">
        <f t="shared" ref="B157:BA157" si="913">B153*B154*B$26</f>
        <v>190311.65936837243</v>
      </c>
      <c r="C157" s="61">
        <f t="shared" si="913"/>
        <v>190311.65936837246</v>
      </c>
      <c r="D157" s="61">
        <f t="shared" si="913"/>
        <v>190311.65936837243</v>
      </c>
      <c r="E157" s="61">
        <f t="shared" si="913"/>
        <v>190311.65936837243</v>
      </c>
      <c r="F157" s="61">
        <f t="shared" si="913"/>
        <v>190311.65936837243</v>
      </c>
      <c r="G157" s="61">
        <f t="shared" si="913"/>
        <v>190311.65936837243</v>
      </c>
      <c r="H157" s="61">
        <f t="shared" si="913"/>
        <v>190311.65936837243</v>
      </c>
      <c r="I157" s="61">
        <f t="shared" si="913"/>
        <v>190311.65936837243</v>
      </c>
      <c r="J157" s="61">
        <f t="shared" si="913"/>
        <v>190311.65936837243</v>
      </c>
      <c r="K157" s="61">
        <f t="shared" si="913"/>
        <v>190311.65936837243</v>
      </c>
      <c r="L157" s="61">
        <f t="shared" si="913"/>
        <v>190311.65936837243</v>
      </c>
      <c r="M157" s="61">
        <f t="shared" si="913"/>
        <v>190311.65936837243</v>
      </c>
      <c r="N157" s="61">
        <f t="shared" si="913"/>
        <v>188681.27473378388</v>
      </c>
      <c r="O157" s="61">
        <f t="shared" si="913"/>
        <v>188681.27473378391</v>
      </c>
      <c r="P157" s="61">
        <f t="shared" si="913"/>
        <v>188681.27473378388</v>
      </c>
      <c r="Q157" s="61">
        <f t="shared" si="913"/>
        <v>188681.27473378388</v>
      </c>
      <c r="R157" s="61">
        <f t="shared" si="913"/>
        <v>188681.27473378388</v>
      </c>
      <c r="S157" s="61">
        <f t="shared" si="913"/>
        <v>188681.27473378388</v>
      </c>
      <c r="T157" s="61">
        <f t="shared" si="913"/>
        <v>188681.27473378388</v>
      </c>
      <c r="U157" s="61">
        <f t="shared" si="913"/>
        <v>188681.27473378388</v>
      </c>
      <c r="V157" s="61">
        <f t="shared" si="913"/>
        <v>188681.27473378388</v>
      </c>
      <c r="W157" s="61">
        <f t="shared" si="913"/>
        <v>188681.27473378388</v>
      </c>
      <c r="X157" s="61">
        <f t="shared" si="913"/>
        <v>188681.27473378388</v>
      </c>
      <c r="Y157" s="61">
        <f t="shared" si="913"/>
        <v>188681.27473378388</v>
      </c>
      <c r="Z157" s="61">
        <f t="shared" si="913"/>
        <v>187700.97800633276</v>
      </c>
      <c r="AA157" s="61">
        <f t="shared" si="913"/>
        <v>187700.97800633279</v>
      </c>
      <c r="AB157" s="61">
        <f t="shared" si="913"/>
        <v>187700.97800633276</v>
      </c>
      <c r="AC157" s="61">
        <f t="shared" si="913"/>
        <v>187700.97800633282</v>
      </c>
      <c r="AD157" s="61">
        <f t="shared" si="913"/>
        <v>187700.97800633276</v>
      </c>
      <c r="AE157" s="61">
        <f t="shared" si="913"/>
        <v>187700.97800633282</v>
      </c>
      <c r="AF157" s="61">
        <f t="shared" si="913"/>
        <v>187700.97800633276</v>
      </c>
      <c r="AG157" s="61">
        <f t="shared" si="913"/>
        <v>187700.97800633276</v>
      </c>
      <c r="AH157" s="61">
        <f t="shared" si="913"/>
        <v>187700.97800633282</v>
      </c>
      <c r="AI157" s="61">
        <f t="shared" si="913"/>
        <v>187700.97800633276</v>
      </c>
      <c r="AJ157" s="61">
        <f t="shared" si="913"/>
        <v>187700.97800633282</v>
      </c>
      <c r="AK157" s="61">
        <f t="shared" si="913"/>
        <v>187700.97800633276</v>
      </c>
      <c r="AL157" s="61">
        <f t="shared" si="913"/>
        <v>186992.36769388863</v>
      </c>
      <c r="AM157" s="61">
        <f t="shared" si="913"/>
        <v>186992.36769388861</v>
      </c>
      <c r="AN157" s="61">
        <f t="shared" si="913"/>
        <v>186992.36769388863</v>
      </c>
      <c r="AO157" s="61">
        <f t="shared" si="913"/>
        <v>186992.36769388861</v>
      </c>
      <c r="AP157" s="61">
        <f t="shared" si="913"/>
        <v>186992.36769388863</v>
      </c>
      <c r="AQ157" s="61">
        <f t="shared" si="913"/>
        <v>186992.36769388861</v>
      </c>
      <c r="AR157" s="61">
        <f t="shared" si="913"/>
        <v>186992.36769388863</v>
      </c>
      <c r="AS157" s="61">
        <f t="shared" si="913"/>
        <v>186992.36769388863</v>
      </c>
      <c r="AT157" s="61">
        <f t="shared" si="913"/>
        <v>186992.36769388861</v>
      </c>
      <c r="AU157" s="61">
        <f t="shared" si="913"/>
        <v>186992.36769388863</v>
      </c>
      <c r="AV157" s="61">
        <f t="shared" si="913"/>
        <v>186992.36769388861</v>
      </c>
      <c r="AW157" s="61">
        <f t="shared" si="913"/>
        <v>186992.36769388863</v>
      </c>
      <c r="AX157" s="61">
        <f t="shared" si="913"/>
        <v>186595.68935930595</v>
      </c>
      <c r="AY157" s="61">
        <f t="shared" si="913"/>
        <v>186595.68935930595</v>
      </c>
      <c r="AZ157" s="61">
        <f t="shared" si="913"/>
        <v>186595.68935930595</v>
      </c>
      <c r="BA157" s="61">
        <f t="shared" si="913"/>
        <v>186595.68935930595</v>
      </c>
      <c r="BB157" s="61">
        <f t="shared" ref="BB157:DM157" si="914">BB153*BB154*BB$26</f>
        <v>186595.68935930595</v>
      </c>
      <c r="BC157" s="61">
        <f t="shared" si="914"/>
        <v>186595.68935930595</v>
      </c>
      <c r="BD157" s="61">
        <f t="shared" si="914"/>
        <v>186595.68935930595</v>
      </c>
      <c r="BE157" s="61">
        <f t="shared" si="914"/>
        <v>186595.68935930595</v>
      </c>
      <c r="BF157" s="61">
        <f t="shared" si="914"/>
        <v>186595.68935930595</v>
      </c>
      <c r="BG157" s="61">
        <f t="shared" si="914"/>
        <v>186595.68935930595</v>
      </c>
      <c r="BH157" s="61">
        <f t="shared" si="914"/>
        <v>186595.68935930595</v>
      </c>
      <c r="BI157" s="61">
        <f t="shared" si="914"/>
        <v>186595.68935930595</v>
      </c>
      <c r="BJ157" s="61">
        <f t="shared" si="914"/>
        <v>186313.57527969437</v>
      </c>
      <c r="BK157" s="61">
        <f t="shared" si="914"/>
        <v>186313.57527969437</v>
      </c>
      <c r="BL157" s="61">
        <f t="shared" si="914"/>
        <v>186313.57527969437</v>
      </c>
      <c r="BM157" s="61">
        <f t="shared" si="914"/>
        <v>186313.57527969437</v>
      </c>
      <c r="BN157" s="61">
        <f t="shared" si="914"/>
        <v>186313.57527969437</v>
      </c>
      <c r="BO157" s="61">
        <f t="shared" si="914"/>
        <v>186313.57527969437</v>
      </c>
      <c r="BP157" s="61">
        <f t="shared" si="914"/>
        <v>186313.57527969437</v>
      </c>
      <c r="BQ157" s="61">
        <f t="shared" si="914"/>
        <v>186313.57527969437</v>
      </c>
      <c r="BR157" s="61">
        <f t="shared" si="914"/>
        <v>186313.57527969437</v>
      </c>
      <c r="BS157" s="61">
        <f t="shared" si="914"/>
        <v>186313.57527969437</v>
      </c>
      <c r="BT157" s="61">
        <f t="shared" si="914"/>
        <v>186313.57527969437</v>
      </c>
      <c r="BU157" s="61">
        <f t="shared" si="914"/>
        <v>186313.57527969437</v>
      </c>
      <c r="BV157" s="61">
        <f t="shared" si="914"/>
        <v>186157.40481426584</v>
      </c>
      <c r="BW157" s="61">
        <f t="shared" si="914"/>
        <v>186157.40481426584</v>
      </c>
      <c r="BX157" s="61">
        <f t="shared" si="914"/>
        <v>186157.40481426584</v>
      </c>
      <c r="BY157" s="61">
        <f t="shared" si="914"/>
        <v>186157.40481426581</v>
      </c>
      <c r="BZ157" s="61">
        <f t="shared" si="914"/>
        <v>186157.40481426584</v>
      </c>
      <c r="CA157" s="61">
        <f t="shared" si="914"/>
        <v>186157.40481426581</v>
      </c>
      <c r="CB157" s="61">
        <f t="shared" si="914"/>
        <v>186157.40481426584</v>
      </c>
      <c r="CC157" s="61">
        <f t="shared" si="914"/>
        <v>186157.40481426584</v>
      </c>
      <c r="CD157" s="61">
        <f t="shared" si="914"/>
        <v>186157.40481426581</v>
      </c>
      <c r="CE157" s="61">
        <f t="shared" si="914"/>
        <v>186157.40481426584</v>
      </c>
      <c r="CF157" s="61">
        <f t="shared" si="914"/>
        <v>186157.40481426581</v>
      </c>
      <c r="CG157" s="61">
        <f t="shared" si="914"/>
        <v>186157.40481426584</v>
      </c>
      <c r="CH157" s="61">
        <f t="shared" si="914"/>
        <v>185862.11744588715</v>
      </c>
      <c r="CI157" s="61">
        <f t="shared" si="914"/>
        <v>185862.11744588715</v>
      </c>
      <c r="CJ157" s="61">
        <f t="shared" si="914"/>
        <v>185862.11744588715</v>
      </c>
      <c r="CK157" s="61">
        <f t="shared" si="914"/>
        <v>185862.11744588715</v>
      </c>
      <c r="CL157" s="61">
        <f t="shared" si="914"/>
        <v>185862.11744588715</v>
      </c>
      <c r="CM157" s="61">
        <f t="shared" si="914"/>
        <v>185862.11744588715</v>
      </c>
      <c r="CN157" s="61">
        <f t="shared" si="914"/>
        <v>185862.11744588715</v>
      </c>
      <c r="CO157" s="61">
        <f t="shared" si="914"/>
        <v>185862.11744588715</v>
      </c>
      <c r="CP157" s="61">
        <f t="shared" si="914"/>
        <v>185862.11744588715</v>
      </c>
      <c r="CQ157" s="61">
        <f t="shared" si="914"/>
        <v>185862.11744588715</v>
      </c>
      <c r="CR157" s="61">
        <f t="shared" si="914"/>
        <v>185862.11744588715</v>
      </c>
      <c r="CS157" s="61">
        <f t="shared" si="914"/>
        <v>185862.11744588715</v>
      </c>
      <c r="CT157" s="61">
        <f t="shared" si="914"/>
        <v>185742.04030499453</v>
      </c>
      <c r="CU157" s="61">
        <f t="shared" si="914"/>
        <v>185742.04030499456</v>
      </c>
      <c r="CV157" s="61">
        <f t="shared" si="914"/>
        <v>185742.04030499453</v>
      </c>
      <c r="CW157" s="61">
        <f t="shared" si="914"/>
        <v>185742.04030499453</v>
      </c>
      <c r="CX157" s="61">
        <f t="shared" si="914"/>
        <v>185742.04030499453</v>
      </c>
      <c r="CY157" s="61">
        <f t="shared" si="914"/>
        <v>185742.04030499453</v>
      </c>
      <c r="CZ157" s="61">
        <f t="shared" si="914"/>
        <v>185742.04030499453</v>
      </c>
      <c r="DA157" s="61">
        <f t="shared" si="914"/>
        <v>185742.04030499453</v>
      </c>
      <c r="DB157" s="61">
        <f t="shared" si="914"/>
        <v>185742.04030499453</v>
      </c>
      <c r="DC157" s="61">
        <f t="shared" si="914"/>
        <v>185742.04030499453</v>
      </c>
      <c r="DD157" s="61">
        <f t="shared" si="914"/>
        <v>185742.04030499453</v>
      </c>
      <c r="DE157" s="61">
        <f t="shared" si="914"/>
        <v>185742.04030499453</v>
      </c>
      <c r="DF157" s="61">
        <f t="shared" si="914"/>
        <v>185520.62255913034</v>
      </c>
      <c r="DG157" s="61">
        <f t="shared" si="914"/>
        <v>185520.62255913034</v>
      </c>
      <c r="DH157" s="61">
        <f t="shared" si="914"/>
        <v>185520.62255913034</v>
      </c>
      <c r="DI157" s="61">
        <f t="shared" si="914"/>
        <v>185520.62255913034</v>
      </c>
      <c r="DJ157" s="61">
        <f t="shared" si="914"/>
        <v>185520.62255913034</v>
      </c>
      <c r="DK157" s="61">
        <f t="shared" si="914"/>
        <v>185520.62255913034</v>
      </c>
      <c r="DL157" s="61">
        <f t="shared" si="914"/>
        <v>185520.62255913034</v>
      </c>
      <c r="DM157" s="61">
        <f t="shared" si="914"/>
        <v>185520.62255913034</v>
      </c>
      <c r="DN157" s="61">
        <f t="shared" ref="DN157:FY157" si="915">DN153*DN154*DN$26</f>
        <v>185520.62255913034</v>
      </c>
      <c r="DO157" s="61">
        <f t="shared" si="915"/>
        <v>185520.62255913034</v>
      </c>
      <c r="DP157" s="61">
        <f t="shared" si="915"/>
        <v>185520.62255913034</v>
      </c>
      <c r="DQ157" s="61">
        <f t="shared" si="915"/>
        <v>185520.62255913034</v>
      </c>
      <c r="DR157" s="61">
        <f t="shared" si="915"/>
        <v>185294.77093147262</v>
      </c>
      <c r="DS157" s="61">
        <f t="shared" si="915"/>
        <v>185294.77093147265</v>
      </c>
      <c r="DT157" s="61">
        <f t="shared" si="915"/>
        <v>185294.77093147262</v>
      </c>
      <c r="DU157" s="61">
        <f t="shared" si="915"/>
        <v>185294.77093147265</v>
      </c>
      <c r="DV157" s="61">
        <f t="shared" si="915"/>
        <v>185294.77093147262</v>
      </c>
      <c r="DW157" s="61">
        <f t="shared" si="915"/>
        <v>185294.77093147265</v>
      </c>
      <c r="DX157" s="61">
        <f t="shared" si="915"/>
        <v>185294.77093147262</v>
      </c>
      <c r="DY157" s="61">
        <f t="shared" si="915"/>
        <v>185294.77093147262</v>
      </c>
      <c r="DZ157" s="61">
        <f t="shared" si="915"/>
        <v>185294.77093147265</v>
      </c>
      <c r="EA157" s="61">
        <f t="shared" si="915"/>
        <v>185294.77093147262</v>
      </c>
      <c r="EB157" s="61">
        <f t="shared" si="915"/>
        <v>185294.77093147265</v>
      </c>
      <c r="EC157" s="61">
        <f t="shared" si="915"/>
        <v>185294.77093147262</v>
      </c>
      <c r="ED157" s="61">
        <f t="shared" si="915"/>
        <v>185073.87634266814</v>
      </c>
      <c r="EE157" s="61">
        <f t="shared" si="915"/>
        <v>185073.87634266814</v>
      </c>
      <c r="EF157" s="61">
        <f t="shared" si="915"/>
        <v>185073.87634266814</v>
      </c>
      <c r="EG157" s="61">
        <f t="shared" si="915"/>
        <v>185073.87634266814</v>
      </c>
      <c r="EH157" s="61">
        <f t="shared" si="915"/>
        <v>185073.87634266814</v>
      </c>
      <c r="EI157" s="61">
        <f t="shared" si="915"/>
        <v>185073.87634266814</v>
      </c>
      <c r="EJ157" s="61">
        <f t="shared" si="915"/>
        <v>185073.87634266814</v>
      </c>
      <c r="EK157" s="61">
        <f t="shared" si="915"/>
        <v>185073.87634266814</v>
      </c>
      <c r="EL157" s="61">
        <f t="shared" si="915"/>
        <v>185073.87634266814</v>
      </c>
      <c r="EM157" s="61">
        <f t="shared" si="915"/>
        <v>185073.87634266814</v>
      </c>
      <c r="EN157" s="61">
        <f t="shared" si="915"/>
        <v>185073.87634266814</v>
      </c>
      <c r="EO157" s="61">
        <f t="shared" si="915"/>
        <v>185073.87634266814</v>
      </c>
      <c r="EP157" s="61">
        <f t="shared" si="915"/>
        <v>184883.74828148299</v>
      </c>
      <c r="EQ157" s="61">
        <f t="shared" si="915"/>
        <v>184883.74828148296</v>
      </c>
      <c r="ER157" s="61">
        <f t="shared" si="915"/>
        <v>184883.74828148299</v>
      </c>
      <c r="ES157" s="61">
        <f t="shared" si="915"/>
        <v>184883.74828148296</v>
      </c>
      <c r="ET157" s="61">
        <f t="shared" si="915"/>
        <v>184883.74828148299</v>
      </c>
      <c r="EU157" s="61">
        <f t="shared" si="915"/>
        <v>184883.74828148296</v>
      </c>
      <c r="EV157" s="61">
        <f t="shared" si="915"/>
        <v>184883.74828148299</v>
      </c>
      <c r="EW157" s="61">
        <f t="shared" si="915"/>
        <v>184883.74828148299</v>
      </c>
      <c r="EX157" s="61">
        <f t="shared" si="915"/>
        <v>184883.74828148296</v>
      </c>
      <c r="EY157" s="61">
        <f t="shared" si="915"/>
        <v>184883.74828148299</v>
      </c>
      <c r="EZ157" s="61">
        <f t="shared" si="915"/>
        <v>184883.74828148296</v>
      </c>
      <c r="FA157" s="61">
        <f t="shared" si="915"/>
        <v>184883.74828148299</v>
      </c>
      <c r="FB157" s="61">
        <f t="shared" si="915"/>
        <v>184593.54886954307</v>
      </c>
      <c r="FC157" s="61">
        <f t="shared" si="915"/>
        <v>184593.5488695431</v>
      </c>
      <c r="FD157" s="61">
        <f t="shared" si="915"/>
        <v>184593.54886954307</v>
      </c>
      <c r="FE157" s="61">
        <f t="shared" si="915"/>
        <v>184593.54886954307</v>
      </c>
      <c r="FF157" s="61">
        <f t="shared" si="915"/>
        <v>184593.54886954307</v>
      </c>
      <c r="FG157" s="61">
        <f t="shared" si="915"/>
        <v>184593.54886954307</v>
      </c>
      <c r="FH157" s="61">
        <f t="shared" si="915"/>
        <v>184593.54886954307</v>
      </c>
      <c r="FI157" s="61">
        <f t="shared" si="915"/>
        <v>184593.54886954307</v>
      </c>
      <c r="FJ157" s="61">
        <f t="shared" si="915"/>
        <v>184593.54886954307</v>
      </c>
      <c r="FK157" s="61">
        <f t="shared" si="915"/>
        <v>184593.54886954307</v>
      </c>
      <c r="FL157" s="61">
        <f t="shared" si="915"/>
        <v>184593.54886954307</v>
      </c>
      <c r="FM157" s="61">
        <f t="shared" si="915"/>
        <v>184593.54886954307</v>
      </c>
      <c r="FN157" s="61">
        <f t="shared" si="915"/>
        <v>184414.07152850431</v>
      </c>
      <c r="FO157" s="61">
        <f t="shared" si="915"/>
        <v>184414.07152850428</v>
      </c>
      <c r="FP157" s="61">
        <f t="shared" si="915"/>
        <v>184414.07152850431</v>
      </c>
      <c r="FQ157" s="61">
        <f t="shared" si="915"/>
        <v>184414.07152850428</v>
      </c>
      <c r="FR157" s="61">
        <f t="shared" si="915"/>
        <v>184414.07152850431</v>
      </c>
      <c r="FS157" s="61">
        <f t="shared" si="915"/>
        <v>184414.07152850428</v>
      </c>
      <c r="FT157" s="61">
        <f t="shared" si="915"/>
        <v>184414.07152850431</v>
      </c>
      <c r="FU157" s="61">
        <f t="shared" si="915"/>
        <v>184414.07152850431</v>
      </c>
      <c r="FV157" s="61">
        <f t="shared" si="915"/>
        <v>184414.07152850428</v>
      </c>
      <c r="FW157" s="61">
        <f t="shared" si="915"/>
        <v>184414.07152850431</v>
      </c>
      <c r="FX157" s="61">
        <f t="shared" si="915"/>
        <v>184414.07152850428</v>
      </c>
      <c r="FY157" s="61">
        <f t="shared" si="915"/>
        <v>184414.07152850431</v>
      </c>
      <c r="FZ157" s="61">
        <f t="shared" ref="FZ157:IK157" si="916">FZ153*FZ154*FZ$26</f>
        <v>184231.18962041673</v>
      </c>
      <c r="GA157" s="61">
        <f t="shared" si="916"/>
        <v>184231.18962041673</v>
      </c>
      <c r="GB157" s="61">
        <f t="shared" si="916"/>
        <v>184231.18962041673</v>
      </c>
      <c r="GC157" s="61">
        <f t="shared" si="916"/>
        <v>184231.18962041673</v>
      </c>
      <c r="GD157" s="61">
        <f t="shared" si="916"/>
        <v>184231.18962041673</v>
      </c>
      <c r="GE157" s="61">
        <f t="shared" si="916"/>
        <v>184231.18962041673</v>
      </c>
      <c r="GF157" s="61">
        <f t="shared" si="916"/>
        <v>184231.18962041673</v>
      </c>
      <c r="GG157" s="61">
        <f t="shared" si="916"/>
        <v>184231.18962041673</v>
      </c>
      <c r="GH157" s="61">
        <f t="shared" si="916"/>
        <v>184231.18962041673</v>
      </c>
      <c r="GI157" s="61">
        <f t="shared" si="916"/>
        <v>184231.18962041673</v>
      </c>
      <c r="GJ157" s="61">
        <f t="shared" si="916"/>
        <v>184231.18962041673</v>
      </c>
      <c r="GK157" s="61">
        <f t="shared" si="916"/>
        <v>184231.18962041673</v>
      </c>
      <c r="GL157" s="61">
        <f t="shared" si="916"/>
        <v>184077.80459273624</v>
      </c>
      <c r="GM157" s="61">
        <f t="shared" si="916"/>
        <v>184077.80459273624</v>
      </c>
      <c r="GN157" s="61">
        <f t="shared" si="916"/>
        <v>184077.80459273624</v>
      </c>
      <c r="GO157" s="61">
        <f t="shared" si="916"/>
        <v>184077.80459273624</v>
      </c>
      <c r="GP157" s="61">
        <f t="shared" si="916"/>
        <v>184077.80459273624</v>
      </c>
      <c r="GQ157" s="61">
        <f t="shared" si="916"/>
        <v>184077.80459273624</v>
      </c>
      <c r="GR157" s="61">
        <f t="shared" si="916"/>
        <v>184077.80459273624</v>
      </c>
      <c r="GS157" s="61">
        <f t="shared" si="916"/>
        <v>184077.80459273624</v>
      </c>
      <c r="GT157" s="61">
        <f t="shared" si="916"/>
        <v>184077.80459273624</v>
      </c>
      <c r="GU157" s="61">
        <f t="shared" si="916"/>
        <v>184077.80459273624</v>
      </c>
      <c r="GV157" s="61">
        <f t="shared" si="916"/>
        <v>184077.80459273624</v>
      </c>
      <c r="GW157" s="61">
        <f t="shared" si="916"/>
        <v>184077.80459273624</v>
      </c>
      <c r="GX157" s="61">
        <f t="shared" si="916"/>
        <v>183815.8258561767</v>
      </c>
      <c r="GY157" s="61">
        <f t="shared" si="916"/>
        <v>183815.8258561767</v>
      </c>
      <c r="GZ157" s="61">
        <f t="shared" si="916"/>
        <v>183815.8258561767</v>
      </c>
      <c r="HA157" s="61">
        <f t="shared" si="916"/>
        <v>183815.82585617673</v>
      </c>
      <c r="HB157" s="61">
        <f t="shared" si="916"/>
        <v>183815.8258561767</v>
      </c>
      <c r="HC157" s="61">
        <f t="shared" si="916"/>
        <v>183815.82585617673</v>
      </c>
      <c r="HD157" s="61">
        <f t="shared" si="916"/>
        <v>183815.8258561767</v>
      </c>
      <c r="HE157" s="61">
        <f t="shared" si="916"/>
        <v>183815.8258561767</v>
      </c>
      <c r="HF157" s="61">
        <f t="shared" si="916"/>
        <v>183815.82585617673</v>
      </c>
      <c r="HG157" s="61">
        <f t="shared" si="916"/>
        <v>183815.8258561767</v>
      </c>
      <c r="HH157" s="61">
        <f t="shared" si="916"/>
        <v>183815.82585617673</v>
      </c>
      <c r="HI157" s="61">
        <f t="shared" si="916"/>
        <v>183815.8258561767</v>
      </c>
      <c r="HJ157" s="61">
        <f t="shared" si="916"/>
        <v>183569.39590298853</v>
      </c>
      <c r="HK157" s="61">
        <f t="shared" si="916"/>
        <v>183569.39590298853</v>
      </c>
      <c r="HL157" s="61">
        <f t="shared" si="916"/>
        <v>183569.39590298853</v>
      </c>
      <c r="HM157" s="61">
        <f t="shared" si="916"/>
        <v>183569.39590298853</v>
      </c>
      <c r="HN157" s="61">
        <f t="shared" si="916"/>
        <v>183569.39590298853</v>
      </c>
      <c r="HO157" s="61">
        <f t="shared" si="916"/>
        <v>183569.39590298853</v>
      </c>
      <c r="HP157" s="61">
        <f t="shared" si="916"/>
        <v>183569.39590298853</v>
      </c>
      <c r="HQ157" s="61">
        <f t="shared" si="916"/>
        <v>183569.39590298853</v>
      </c>
      <c r="HR157" s="61">
        <f t="shared" si="916"/>
        <v>183569.39590298853</v>
      </c>
      <c r="HS157" s="61">
        <f t="shared" si="916"/>
        <v>183569.39590298853</v>
      </c>
      <c r="HT157" s="61">
        <f t="shared" si="916"/>
        <v>183569.39590298853</v>
      </c>
      <c r="HU157" s="61">
        <f t="shared" si="916"/>
        <v>183569.39590298853</v>
      </c>
      <c r="HV157" s="61">
        <f t="shared" si="916"/>
        <v>183381.65964276099</v>
      </c>
      <c r="HW157" s="61">
        <f t="shared" si="916"/>
        <v>183381.65964276099</v>
      </c>
      <c r="HX157" s="61">
        <f t="shared" si="916"/>
        <v>183381.65964276099</v>
      </c>
      <c r="HY157" s="61">
        <f t="shared" si="916"/>
        <v>183381.65964276099</v>
      </c>
      <c r="HZ157" s="61">
        <f t="shared" si="916"/>
        <v>183381.65964276099</v>
      </c>
      <c r="IA157" s="61">
        <f t="shared" si="916"/>
        <v>183381.65964276099</v>
      </c>
      <c r="IB157" s="61">
        <f t="shared" si="916"/>
        <v>183381.65964276099</v>
      </c>
      <c r="IC157" s="61">
        <f t="shared" si="916"/>
        <v>183381.65964276099</v>
      </c>
      <c r="ID157" s="61">
        <f t="shared" si="916"/>
        <v>183381.65964276099</v>
      </c>
      <c r="IE157" s="61">
        <f t="shared" si="916"/>
        <v>183381.65964276099</v>
      </c>
      <c r="IF157" s="61">
        <f t="shared" si="916"/>
        <v>183381.65964276099</v>
      </c>
      <c r="IG157" s="61">
        <f t="shared" si="916"/>
        <v>183381.65964276099</v>
      </c>
      <c r="IH157" s="61">
        <f t="shared" si="916"/>
        <v>183077.1672879853</v>
      </c>
      <c r="II157" s="61">
        <f t="shared" si="916"/>
        <v>183077.1672879853</v>
      </c>
      <c r="IJ157" s="61">
        <f t="shared" si="916"/>
        <v>183077.1672879853</v>
      </c>
      <c r="IK157" s="61">
        <f t="shared" si="916"/>
        <v>183077.1672879853</v>
      </c>
      <c r="IL157" s="61">
        <f t="shared" ref="IL157:KW157" si="917">IL153*IL154*IL$26</f>
        <v>183077.1672879853</v>
      </c>
      <c r="IM157" s="61">
        <f t="shared" si="917"/>
        <v>183077.1672879853</v>
      </c>
      <c r="IN157" s="61">
        <f t="shared" si="917"/>
        <v>183077.1672879853</v>
      </c>
      <c r="IO157" s="61">
        <f t="shared" si="917"/>
        <v>183077.1672879853</v>
      </c>
      <c r="IP157" s="61">
        <f t="shared" si="917"/>
        <v>183077.1672879853</v>
      </c>
      <c r="IQ157" s="61">
        <f t="shared" si="917"/>
        <v>183077.1672879853</v>
      </c>
      <c r="IR157" s="61">
        <f t="shared" si="917"/>
        <v>183077.1672879853</v>
      </c>
      <c r="IS157" s="61">
        <f t="shared" si="917"/>
        <v>183077.1672879853</v>
      </c>
      <c r="IT157" s="61">
        <f t="shared" si="917"/>
        <v>182992.16629046106</v>
      </c>
      <c r="IU157" s="61">
        <f t="shared" si="917"/>
        <v>182992.16629046103</v>
      </c>
      <c r="IV157" s="61">
        <f t="shared" si="917"/>
        <v>182992.16629046106</v>
      </c>
      <c r="IW157" s="61">
        <f t="shared" si="917"/>
        <v>182992.16629046106</v>
      </c>
      <c r="IX157" s="61">
        <f t="shared" si="917"/>
        <v>182992.16629046106</v>
      </c>
      <c r="IY157" s="61">
        <f t="shared" si="917"/>
        <v>182992.16629046106</v>
      </c>
      <c r="IZ157" s="61">
        <f t="shared" si="917"/>
        <v>182992.16629046106</v>
      </c>
      <c r="JA157" s="61">
        <f t="shared" si="917"/>
        <v>182992.16629046106</v>
      </c>
      <c r="JB157" s="61">
        <f t="shared" si="917"/>
        <v>182992.16629046106</v>
      </c>
      <c r="JC157" s="61">
        <f t="shared" si="917"/>
        <v>182992.16629046106</v>
      </c>
      <c r="JD157" s="61">
        <f t="shared" si="917"/>
        <v>182992.16629046106</v>
      </c>
      <c r="JE157" s="61">
        <f t="shared" si="917"/>
        <v>182992.16629046106</v>
      </c>
      <c r="JF157" s="61">
        <f t="shared" si="917"/>
        <v>182834.8225440378</v>
      </c>
      <c r="JG157" s="61">
        <f t="shared" si="917"/>
        <v>182834.82254403783</v>
      </c>
      <c r="JH157" s="61">
        <f t="shared" si="917"/>
        <v>182834.8225440378</v>
      </c>
      <c r="JI157" s="61">
        <f t="shared" si="917"/>
        <v>182834.82254403783</v>
      </c>
      <c r="JJ157" s="61">
        <f t="shared" si="917"/>
        <v>182834.8225440378</v>
      </c>
      <c r="JK157" s="61">
        <f t="shared" si="917"/>
        <v>182834.82254403783</v>
      </c>
      <c r="JL157" s="61">
        <f t="shared" si="917"/>
        <v>182834.8225440378</v>
      </c>
      <c r="JM157" s="61">
        <f t="shared" si="917"/>
        <v>182834.8225440378</v>
      </c>
      <c r="JN157" s="61">
        <f t="shared" si="917"/>
        <v>182834.82254403783</v>
      </c>
      <c r="JO157" s="61">
        <f t="shared" si="917"/>
        <v>182834.8225440378</v>
      </c>
      <c r="JP157" s="61">
        <f t="shared" si="917"/>
        <v>182834.82254403783</v>
      </c>
      <c r="JQ157" s="61">
        <f t="shared" si="917"/>
        <v>182834.8225440378</v>
      </c>
      <c r="JR157" s="61">
        <f t="shared" si="917"/>
        <v>182606.48974432005</v>
      </c>
      <c r="JS157" s="61">
        <f t="shared" si="917"/>
        <v>182606.48974432002</v>
      </c>
      <c r="JT157" s="61">
        <f t="shared" si="917"/>
        <v>182606.48974432005</v>
      </c>
      <c r="JU157" s="61">
        <f t="shared" si="917"/>
        <v>182606.48974432005</v>
      </c>
      <c r="JV157" s="61">
        <f t="shared" si="917"/>
        <v>182606.48974432005</v>
      </c>
      <c r="JW157" s="61">
        <f t="shared" si="917"/>
        <v>182606.48974432005</v>
      </c>
      <c r="JX157" s="61">
        <f t="shared" si="917"/>
        <v>182606.48974432005</v>
      </c>
      <c r="JY157" s="61">
        <f t="shared" si="917"/>
        <v>182606.48974432005</v>
      </c>
      <c r="JZ157" s="61">
        <f t="shared" si="917"/>
        <v>182606.48974432005</v>
      </c>
      <c r="KA157" s="61">
        <f t="shared" si="917"/>
        <v>182606.48974432005</v>
      </c>
      <c r="KB157" s="61">
        <f t="shared" si="917"/>
        <v>182606.48974432005</v>
      </c>
      <c r="KC157" s="61">
        <f t="shared" si="917"/>
        <v>182606.48974432005</v>
      </c>
      <c r="KD157" s="61">
        <f t="shared" si="917"/>
        <v>182410.97268971009</v>
      </c>
      <c r="KE157" s="61">
        <f t="shared" si="917"/>
        <v>182410.97268971012</v>
      </c>
      <c r="KF157" s="61">
        <f t="shared" si="917"/>
        <v>182410.97268971009</v>
      </c>
      <c r="KG157" s="61">
        <f t="shared" si="917"/>
        <v>182410.97268971009</v>
      </c>
      <c r="KH157" s="61">
        <f t="shared" si="917"/>
        <v>182410.97268971009</v>
      </c>
      <c r="KI157" s="61">
        <f t="shared" si="917"/>
        <v>182410.97268971009</v>
      </c>
      <c r="KJ157" s="61">
        <f t="shared" si="917"/>
        <v>182410.97268971009</v>
      </c>
      <c r="KK157" s="61">
        <f t="shared" si="917"/>
        <v>182410.97268971009</v>
      </c>
      <c r="KL157" s="61">
        <f t="shared" si="917"/>
        <v>182410.97268971009</v>
      </c>
      <c r="KM157" s="61">
        <f t="shared" si="917"/>
        <v>182410.97268971009</v>
      </c>
      <c r="KN157" s="61">
        <f t="shared" si="917"/>
        <v>182410.97268971009</v>
      </c>
      <c r="KO157" s="61">
        <f t="shared" si="917"/>
        <v>182410.97268971009</v>
      </c>
      <c r="KP157" s="61">
        <f t="shared" si="917"/>
        <v>182276.77461494185</v>
      </c>
      <c r="KQ157" s="61">
        <f t="shared" si="917"/>
        <v>182276.77461494188</v>
      </c>
      <c r="KR157" s="61">
        <f t="shared" si="917"/>
        <v>182276.77461494185</v>
      </c>
      <c r="KS157" s="61">
        <f t="shared" si="917"/>
        <v>182276.77461494185</v>
      </c>
      <c r="KT157" s="61">
        <f t="shared" si="917"/>
        <v>182276.77461494185</v>
      </c>
      <c r="KU157" s="61">
        <f t="shared" si="917"/>
        <v>182276.77461494185</v>
      </c>
      <c r="KV157" s="61">
        <f t="shared" si="917"/>
        <v>182276.77461494185</v>
      </c>
      <c r="KW157" s="61">
        <f t="shared" si="917"/>
        <v>182276.77461494185</v>
      </c>
      <c r="KX157" s="61">
        <f t="shared" ref="KX157:MK157" si="918">KX153*KX154*KX$26</f>
        <v>182276.77461494185</v>
      </c>
      <c r="KY157" s="61">
        <f t="shared" si="918"/>
        <v>182276.77461494185</v>
      </c>
      <c r="KZ157" s="61">
        <f t="shared" si="918"/>
        <v>182276.77461494185</v>
      </c>
      <c r="LA157" s="61">
        <f t="shared" si="918"/>
        <v>182276.77461494185</v>
      </c>
      <c r="LB157" s="61">
        <f t="shared" si="918"/>
        <v>182046.40285840683</v>
      </c>
      <c r="LC157" s="61">
        <f t="shared" si="918"/>
        <v>182046.40285840683</v>
      </c>
      <c r="LD157" s="61">
        <f t="shared" si="918"/>
        <v>182046.40285840683</v>
      </c>
      <c r="LE157" s="61">
        <f t="shared" si="918"/>
        <v>182046.40285840683</v>
      </c>
      <c r="LF157" s="61">
        <f t="shared" si="918"/>
        <v>182046.40285840683</v>
      </c>
      <c r="LG157" s="61">
        <f t="shared" si="918"/>
        <v>182046.40285840683</v>
      </c>
      <c r="LH157" s="61">
        <f t="shared" si="918"/>
        <v>182046.40285840683</v>
      </c>
      <c r="LI157" s="61">
        <f t="shared" si="918"/>
        <v>182046.40285840683</v>
      </c>
      <c r="LJ157" s="61">
        <f t="shared" si="918"/>
        <v>182046.40285840683</v>
      </c>
      <c r="LK157" s="61">
        <f t="shared" si="918"/>
        <v>182046.40285840683</v>
      </c>
      <c r="LL157" s="61">
        <f t="shared" si="918"/>
        <v>182046.40285840683</v>
      </c>
      <c r="LM157" s="61">
        <f t="shared" si="918"/>
        <v>182046.40285840683</v>
      </c>
      <c r="LN157" s="61">
        <f t="shared" si="918"/>
        <v>181874.37278201105</v>
      </c>
      <c r="LO157" s="61">
        <f t="shared" si="918"/>
        <v>181874.37278201105</v>
      </c>
      <c r="LP157" s="61">
        <f t="shared" si="918"/>
        <v>181874.37278201105</v>
      </c>
      <c r="LQ157" s="61">
        <f t="shared" si="918"/>
        <v>181874.37278201105</v>
      </c>
      <c r="LR157" s="61">
        <f t="shared" si="918"/>
        <v>181874.37278201105</v>
      </c>
      <c r="LS157" s="61">
        <f t="shared" si="918"/>
        <v>181874.37278201105</v>
      </c>
      <c r="LT157" s="61">
        <f t="shared" si="918"/>
        <v>181874.37278201105</v>
      </c>
      <c r="LU157" s="61">
        <f t="shared" si="918"/>
        <v>181874.37278201105</v>
      </c>
      <c r="LV157" s="61">
        <f t="shared" si="918"/>
        <v>181874.37278201105</v>
      </c>
      <c r="LW157" s="61">
        <f t="shared" si="918"/>
        <v>181874.37278201105</v>
      </c>
      <c r="LX157" s="61">
        <f t="shared" si="918"/>
        <v>181874.37278201105</v>
      </c>
      <c r="LY157" s="61">
        <f t="shared" si="918"/>
        <v>181874.37278201105</v>
      </c>
      <c r="LZ157" s="61">
        <f t="shared" si="918"/>
        <v>181669.56766988453</v>
      </c>
      <c r="MA157" s="61">
        <f t="shared" si="918"/>
        <v>181669.56766988453</v>
      </c>
      <c r="MB157" s="61">
        <f t="shared" si="918"/>
        <v>181669.56766988453</v>
      </c>
      <c r="MC157" s="61">
        <f t="shared" si="918"/>
        <v>181669.56766988456</v>
      </c>
      <c r="MD157" s="61">
        <f t="shared" si="918"/>
        <v>181669.56766988453</v>
      </c>
      <c r="ME157" s="61">
        <f t="shared" si="918"/>
        <v>181669.56766988456</v>
      </c>
      <c r="MF157" s="61">
        <f t="shared" si="918"/>
        <v>181669.56766988453</v>
      </c>
      <c r="MG157" s="61">
        <f t="shared" si="918"/>
        <v>181669.56766988453</v>
      </c>
      <c r="MH157" s="61">
        <f t="shared" si="918"/>
        <v>181669.56766988456</v>
      </c>
      <c r="MI157" s="61">
        <f t="shared" si="918"/>
        <v>181669.56766988453</v>
      </c>
      <c r="MJ157" s="61">
        <f t="shared" si="918"/>
        <v>181669.56766988456</v>
      </c>
      <c r="MK157" s="61">
        <f t="shared" si="918"/>
        <v>181669.56766988453</v>
      </c>
      <c r="ML157" s="61"/>
      <c r="MM157" s="61"/>
      <c r="MN157" s="61"/>
    </row>
    <row r="158" spans="1:352" x14ac:dyDescent="0.2">
      <c r="A158" s="60" t="s">
        <v>41</v>
      </c>
      <c r="B158" s="61">
        <f t="shared" ref="B158:BA158" si="919">B153*B155*B$27</f>
        <v>121578.41765711867</v>
      </c>
      <c r="C158" s="61">
        <f t="shared" si="919"/>
        <v>99163.195825462026</v>
      </c>
      <c r="D158" s="61">
        <f t="shared" si="919"/>
        <v>103916.57226401339</v>
      </c>
      <c r="E158" s="61">
        <f t="shared" si="919"/>
        <v>72557.483613010016</v>
      </c>
      <c r="F158" s="61">
        <f t="shared" si="919"/>
        <v>37854.455620024361</v>
      </c>
      <c r="G158" s="61">
        <f t="shared" si="919"/>
        <v>27816.389480480346</v>
      </c>
      <c r="H158" s="61">
        <f t="shared" si="919"/>
        <v>15905.52007879596</v>
      </c>
      <c r="I158" s="61">
        <f t="shared" si="919"/>
        <v>19276.681523465668</v>
      </c>
      <c r="J158" s="61">
        <f t="shared" si="919"/>
        <v>0</v>
      </c>
      <c r="K158" s="61">
        <f t="shared" si="919"/>
        <v>32128.685382531581</v>
      </c>
      <c r="L158" s="61">
        <f t="shared" si="919"/>
        <v>47668.617774415499</v>
      </c>
      <c r="M158" s="61">
        <f t="shared" si="919"/>
        <v>71438.598221164866</v>
      </c>
      <c r="N158" s="61">
        <f t="shared" si="919"/>
        <v>55264.762712533331</v>
      </c>
      <c r="O158" s="61">
        <f t="shared" si="919"/>
        <v>48958.171857936308</v>
      </c>
      <c r="P158" s="61">
        <f t="shared" si="919"/>
        <v>64953.51853816415</v>
      </c>
      <c r="Q158" s="61">
        <f t="shared" si="919"/>
        <v>50932.796101530403</v>
      </c>
      <c r="R158" s="61">
        <f t="shared" si="919"/>
        <v>32626.730755805678</v>
      </c>
      <c r="S158" s="61">
        <f t="shared" si="919"/>
        <v>27386.736851018268</v>
      </c>
      <c r="T158" s="61">
        <f t="shared" si="919"/>
        <v>15697.116062804213</v>
      </c>
      <c r="U158" s="61">
        <f t="shared" si="919"/>
        <v>19136.541834874221</v>
      </c>
      <c r="V158" s="61">
        <f t="shared" si="919"/>
        <v>0</v>
      </c>
      <c r="W158" s="61">
        <f t="shared" si="919"/>
        <v>31382.680112356345</v>
      </c>
      <c r="X158" s="61">
        <f t="shared" si="919"/>
        <v>44154.97240228756</v>
      </c>
      <c r="Y158" s="61">
        <f t="shared" si="919"/>
        <v>66071.647119784087</v>
      </c>
      <c r="Z158" s="61">
        <f t="shared" si="919"/>
        <v>51184.244336035939</v>
      </c>
      <c r="AA158" s="61">
        <f t="shared" si="919"/>
        <v>50319.764880381466</v>
      </c>
      <c r="AB158" s="61">
        <f t="shared" si="919"/>
        <v>65569.064333412127</v>
      </c>
      <c r="AC158" s="61">
        <f t="shared" si="919"/>
        <v>49661.998521121626</v>
      </c>
      <c r="AD158" s="61">
        <f t="shared" si="919"/>
        <v>32084.921845558998</v>
      </c>
      <c r="AE158" s="61">
        <f t="shared" si="919"/>
        <v>27077.765042583487</v>
      </c>
      <c r="AF158" s="61">
        <f t="shared" si="919"/>
        <v>15547.120828403682</v>
      </c>
      <c r="AG158" s="61">
        <f t="shared" si="919"/>
        <v>19008.763239525404</v>
      </c>
      <c r="AH158" s="61">
        <f t="shared" si="919"/>
        <v>0</v>
      </c>
      <c r="AI158" s="61">
        <f t="shared" si="919"/>
        <v>31147.754673655843</v>
      </c>
      <c r="AJ158" s="61">
        <f t="shared" si="919"/>
        <v>43601.938324227551</v>
      </c>
      <c r="AK158" s="61">
        <f t="shared" si="919"/>
        <v>65795.196578608127</v>
      </c>
      <c r="AL158" s="61">
        <f t="shared" si="919"/>
        <v>49600.193773718165</v>
      </c>
      <c r="AM158" s="61">
        <f t="shared" si="919"/>
        <v>45281.943888455891</v>
      </c>
      <c r="AN158" s="61">
        <f t="shared" si="919"/>
        <v>62000.354716513335</v>
      </c>
      <c r="AO158" s="61">
        <f t="shared" si="919"/>
        <v>49148.977403793077</v>
      </c>
      <c r="AP158" s="61">
        <f t="shared" si="919"/>
        <v>31746.655649737226</v>
      </c>
      <c r="AQ158" s="61">
        <f t="shared" si="919"/>
        <v>26887.624902295967</v>
      </c>
      <c r="AR158" s="61">
        <f t="shared" si="919"/>
        <v>15485.202133601646</v>
      </c>
      <c r="AS158" s="61">
        <f t="shared" si="919"/>
        <v>18984.254405424348</v>
      </c>
      <c r="AT158" s="61">
        <f t="shared" si="919"/>
        <v>0</v>
      </c>
      <c r="AU158" s="61">
        <f t="shared" si="919"/>
        <v>30988.99932445967</v>
      </c>
      <c r="AV158" s="61">
        <f t="shared" si="919"/>
        <v>43265.136909079214</v>
      </c>
      <c r="AW158" s="61">
        <f t="shared" si="919"/>
        <v>65631.585393226647</v>
      </c>
      <c r="AX158" s="61">
        <f t="shared" si="919"/>
        <v>49617.352196938649</v>
      </c>
      <c r="AY158" s="61">
        <f t="shared" si="919"/>
        <v>45223.498998820782</v>
      </c>
      <c r="AZ158" s="61">
        <f t="shared" si="919"/>
        <v>61786.495567799015</v>
      </c>
      <c r="BA158" s="61">
        <f t="shared" si="919"/>
        <v>48867.589798636793</v>
      </c>
      <c r="BB158" s="61">
        <f t="shared" ref="BB158:DM158" si="920">BB153*BB155*BB$27</f>
        <v>31420.198672757568</v>
      </c>
      <c r="BC158" s="61">
        <f t="shared" si="920"/>
        <v>26613.779541112395</v>
      </c>
      <c r="BD158" s="61">
        <f t="shared" si="920"/>
        <v>15335.037066265475</v>
      </c>
      <c r="BE158" s="61">
        <f t="shared" si="920"/>
        <v>18865.622723593755</v>
      </c>
      <c r="BF158" s="61">
        <f t="shared" si="920"/>
        <v>0</v>
      </c>
      <c r="BG158" s="61">
        <f t="shared" si="920"/>
        <v>30939.103352174454</v>
      </c>
      <c r="BH158" s="61">
        <f t="shared" si="920"/>
        <v>43108.89317437826</v>
      </c>
      <c r="BI158" s="61">
        <f t="shared" si="920"/>
        <v>65446.594092903564</v>
      </c>
      <c r="BJ158" s="61">
        <f t="shared" si="920"/>
        <v>49369.739979672064</v>
      </c>
      <c r="BK158" s="61">
        <f t="shared" si="920"/>
        <v>44758.393653186009</v>
      </c>
      <c r="BL158" s="61">
        <f t="shared" si="920"/>
        <v>61276.270599359799</v>
      </c>
      <c r="BM158" s="61">
        <f t="shared" si="920"/>
        <v>48433.945692230307</v>
      </c>
      <c r="BN158" s="61">
        <f t="shared" si="920"/>
        <v>31077.310465863386</v>
      </c>
      <c r="BO158" s="61">
        <f t="shared" si="920"/>
        <v>26428.608135665301</v>
      </c>
      <c r="BP158" s="61">
        <f t="shared" si="920"/>
        <v>15281.528136878709</v>
      </c>
      <c r="BQ158" s="61">
        <f t="shared" si="920"/>
        <v>18868.416542422841</v>
      </c>
      <c r="BR158" s="61">
        <f t="shared" si="920"/>
        <v>0</v>
      </c>
      <c r="BS158" s="61">
        <f t="shared" si="920"/>
        <v>30746.281233301943</v>
      </c>
      <c r="BT158" s="61">
        <f t="shared" si="920"/>
        <v>42753.831945799524</v>
      </c>
      <c r="BU158" s="61">
        <f t="shared" si="920"/>
        <v>65130.272667382167</v>
      </c>
      <c r="BV158" s="61">
        <f t="shared" si="920"/>
        <v>49961.784119345255</v>
      </c>
      <c r="BW158" s="61">
        <f t="shared" si="920"/>
        <v>48659.664054240973</v>
      </c>
      <c r="BX158" s="61">
        <f t="shared" si="920"/>
        <v>63668.455038094718</v>
      </c>
      <c r="BY158" s="61">
        <f t="shared" si="920"/>
        <v>48126.848694199201</v>
      </c>
      <c r="BZ158" s="61">
        <f t="shared" si="920"/>
        <v>30838.013923353636</v>
      </c>
      <c r="CA158" s="61">
        <f t="shared" si="920"/>
        <v>26216.441049244837</v>
      </c>
      <c r="CB158" s="61">
        <f t="shared" si="920"/>
        <v>15193.436141011684</v>
      </c>
      <c r="CC158" s="61">
        <f t="shared" si="920"/>
        <v>18847.561988953297</v>
      </c>
      <c r="CD158" s="61">
        <f t="shared" si="920"/>
        <v>0</v>
      </c>
      <c r="CE158" s="61">
        <f t="shared" si="920"/>
        <v>30705.115467989152</v>
      </c>
      <c r="CF158" s="61">
        <f t="shared" si="920"/>
        <v>42642.565241604258</v>
      </c>
      <c r="CG158" s="61">
        <f t="shared" si="920"/>
        <v>64960.501550341047</v>
      </c>
      <c r="CH158" s="61">
        <f t="shared" si="920"/>
        <v>49017.805837186432</v>
      </c>
      <c r="CI158" s="61">
        <f t="shared" si="920"/>
        <v>44489.654602891562</v>
      </c>
      <c r="CJ158" s="61">
        <f t="shared" si="920"/>
        <v>61040.526406658231</v>
      </c>
      <c r="CK158" s="61">
        <f t="shared" si="920"/>
        <v>48316.180551647842</v>
      </c>
      <c r="CL158" s="61">
        <f t="shared" si="920"/>
        <v>30922.972547017092</v>
      </c>
      <c r="CM158" s="61">
        <f t="shared" si="920"/>
        <v>26336.218641225892</v>
      </c>
      <c r="CN158" s="61">
        <f t="shared" si="920"/>
        <v>15319.662738291372</v>
      </c>
      <c r="CO158" s="61">
        <f t="shared" si="920"/>
        <v>18980.43716308623</v>
      </c>
      <c r="CP158" s="61">
        <f t="shared" si="920"/>
        <v>0</v>
      </c>
      <c r="CQ158" s="61">
        <f t="shared" si="920"/>
        <v>30625.588240836048</v>
      </c>
      <c r="CR158" s="61">
        <f t="shared" si="920"/>
        <v>42579.307911289099</v>
      </c>
      <c r="CS158" s="61">
        <f t="shared" si="920"/>
        <v>64949.470427953725</v>
      </c>
      <c r="CT158" s="61">
        <f t="shared" si="920"/>
        <v>48819.390548616328</v>
      </c>
      <c r="CU158" s="61">
        <f t="shared" si="920"/>
        <v>44290.139660847053</v>
      </c>
      <c r="CV158" s="61">
        <f t="shared" si="920"/>
        <v>60891.522203021334</v>
      </c>
      <c r="CW158" s="61">
        <f t="shared" si="920"/>
        <v>48163.713300590141</v>
      </c>
      <c r="CX158" s="61">
        <f t="shared" si="920"/>
        <v>30845.747236870986</v>
      </c>
      <c r="CY158" s="61">
        <f t="shared" si="920"/>
        <v>26256.79772436534</v>
      </c>
      <c r="CZ158" s="61">
        <f t="shared" si="920"/>
        <v>15251.06610495341</v>
      </c>
      <c r="DA158" s="61">
        <f t="shared" si="920"/>
        <v>18919.229906326625</v>
      </c>
      <c r="DB158" s="61">
        <f t="shared" si="920"/>
        <v>0</v>
      </c>
      <c r="DC158" s="61">
        <f t="shared" si="920"/>
        <v>30628.192729491599</v>
      </c>
      <c r="DD158" s="61">
        <f t="shared" si="920"/>
        <v>42495.256366107737</v>
      </c>
      <c r="DE158" s="61">
        <f t="shared" si="920"/>
        <v>64718.826290746598</v>
      </c>
      <c r="DF158" s="61">
        <f t="shared" si="920"/>
        <v>48900.998483122319</v>
      </c>
      <c r="DG158" s="61">
        <f t="shared" si="920"/>
        <v>44464.226991042444</v>
      </c>
      <c r="DH158" s="61">
        <f t="shared" si="920"/>
        <v>60979.044412191783</v>
      </c>
      <c r="DI158" s="61">
        <f t="shared" si="920"/>
        <v>48220.843105293017</v>
      </c>
      <c r="DJ158" s="61">
        <f t="shared" si="920"/>
        <v>30916.361011951027</v>
      </c>
      <c r="DK158" s="61">
        <f t="shared" si="920"/>
        <v>26362.944600293067</v>
      </c>
      <c r="DL158" s="61">
        <f t="shared" si="920"/>
        <v>15322.095156476542</v>
      </c>
      <c r="DM158" s="61">
        <f t="shared" si="920"/>
        <v>18916.724842759519</v>
      </c>
      <c r="DN158" s="61">
        <f t="shared" ref="DN158:FY158" si="921">DN153*DN155*DN$27</f>
        <v>0</v>
      </c>
      <c r="DO158" s="61">
        <f t="shared" si="921"/>
        <v>30669.263667982854</v>
      </c>
      <c r="DP158" s="61">
        <f t="shared" si="921"/>
        <v>42376.166896534269</v>
      </c>
      <c r="DQ158" s="61">
        <f t="shared" si="921"/>
        <v>64319.257860029058</v>
      </c>
      <c r="DR158" s="61">
        <f t="shared" si="921"/>
        <v>49569.092555564566</v>
      </c>
      <c r="DS158" s="61">
        <f t="shared" si="921"/>
        <v>48668.962463910684</v>
      </c>
      <c r="DT158" s="61">
        <f t="shared" si="921"/>
        <v>63838.377774693334</v>
      </c>
      <c r="DU158" s="61">
        <f t="shared" si="921"/>
        <v>48371.274295155745</v>
      </c>
      <c r="DV158" s="61">
        <f t="shared" si="921"/>
        <v>30927.891053674888</v>
      </c>
      <c r="DW158" s="61">
        <f t="shared" si="921"/>
        <v>26339.911920527142</v>
      </c>
      <c r="DX158" s="61">
        <f t="shared" si="921"/>
        <v>15354.969827203429</v>
      </c>
      <c r="DY158" s="61">
        <f t="shared" si="921"/>
        <v>18945.172270096777</v>
      </c>
      <c r="DZ158" s="61">
        <f t="shared" si="921"/>
        <v>0</v>
      </c>
      <c r="EA158" s="61">
        <f t="shared" si="921"/>
        <v>30765.771454219503</v>
      </c>
      <c r="EB158" s="61">
        <f t="shared" si="921"/>
        <v>42362.794774387643</v>
      </c>
      <c r="EC158" s="61">
        <f t="shared" si="921"/>
        <v>63975.239588988239</v>
      </c>
      <c r="ED158" s="61">
        <f t="shared" si="921"/>
        <v>48365.055781164694</v>
      </c>
      <c r="EE158" s="61">
        <f t="shared" si="921"/>
        <v>44144.928410665743</v>
      </c>
      <c r="EF158" s="61">
        <f t="shared" si="921"/>
        <v>60716.343078504658</v>
      </c>
      <c r="EG158" s="61">
        <f t="shared" si="921"/>
        <v>48186.433766437614</v>
      </c>
      <c r="EH158" s="61">
        <f t="shared" si="921"/>
        <v>30911.245494817242</v>
      </c>
      <c r="EI158" s="61">
        <f t="shared" si="921"/>
        <v>26382.75061140873</v>
      </c>
      <c r="EJ158" s="61">
        <f t="shared" si="921"/>
        <v>15442.586344828451</v>
      </c>
      <c r="EK158" s="61">
        <f t="shared" si="921"/>
        <v>19035.581018375815</v>
      </c>
      <c r="EL158" s="61">
        <f t="shared" si="921"/>
        <v>0</v>
      </c>
      <c r="EM158" s="61">
        <f t="shared" si="921"/>
        <v>30574.614719155681</v>
      </c>
      <c r="EN158" s="61">
        <f t="shared" si="921"/>
        <v>42120.985739521857</v>
      </c>
      <c r="EO158" s="61">
        <f t="shared" si="921"/>
        <v>63924.317414957855</v>
      </c>
      <c r="EP158" s="61">
        <f t="shared" si="921"/>
        <v>48496.841837395506</v>
      </c>
      <c r="EQ158" s="61">
        <f t="shared" si="921"/>
        <v>44055.648744560487</v>
      </c>
      <c r="ER158" s="61">
        <f t="shared" si="921"/>
        <v>60489.210988448875</v>
      </c>
      <c r="ES158" s="61">
        <f t="shared" si="921"/>
        <v>48145.040179205884</v>
      </c>
      <c r="ET158" s="61">
        <f t="shared" si="921"/>
        <v>30994.802518318</v>
      </c>
      <c r="EU158" s="61">
        <f t="shared" si="921"/>
        <v>26431.4521190942</v>
      </c>
      <c r="EV158" s="61">
        <f t="shared" si="921"/>
        <v>15503.241167878325</v>
      </c>
      <c r="EW158" s="61">
        <f t="shared" si="921"/>
        <v>19092.650620738801</v>
      </c>
      <c r="EX158" s="61">
        <f t="shared" si="921"/>
        <v>0</v>
      </c>
      <c r="EY158" s="61">
        <f t="shared" si="921"/>
        <v>30558.534972960824</v>
      </c>
      <c r="EZ158" s="61">
        <f t="shared" si="921"/>
        <v>42201.544551373081</v>
      </c>
      <c r="FA158" s="61">
        <f t="shared" si="921"/>
        <v>64074.241490965105</v>
      </c>
      <c r="FB158" s="61">
        <f t="shared" si="921"/>
        <v>48608.904153438831</v>
      </c>
      <c r="FC158" s="61">
        <f t="shared" si="921"/>
        <v>43826.800220738223</v>
      </c>
      <c r="FD158" s="61">
        <f t="shared" si="921"/>
        <v>60392.077153473132</v>
      </c>
      <c r="FE158" s="61">
        <f t="shared" si="921"/>
        <v>48327.970270621357</v>
      </c>
      <c r="FF158" s="61">
        <f t="shared" si="921"/>
        <v>31150.823363097123</v>
      </c>
      <c r="FG158" s="61">
        <f t="shared" si="921"/>
        <v>26532.421487634307</v>
      </c>
      <c r="FH158" s="61">
        <f t="shared" si="921"/>
        <v>15623.894371669216</v>
      </c>
      <c r="FI158" s="61">
        <f t="shared" si="921"/>
        <v>19212.32405262973</v>
      </c>
      <c r="FJ158" s="61">
        <f t="shared" si="921"/>
        <v>0</v>
      </c>
      <c r="FK158" s="61">
        <f t="shared" si="921"/>
        <v>30439.175054453637</v>
      </c>
      <c r="FL158" s="61">
        <f t="shared" si="921"/>
        <v>42130.484083188087</v>
      </c>
      <c r="FM158" s="61">
        <f t="shared" si="921"/>
        <v>64190.805153186688</v>
      </c>
      <c r="FN158" s="61">
        <f t="shared" si="921"/>
        <v>49590.965606364633</v>
      </c>
      <c r="FO158" s="61">
        <f t="shared" si="921"/>
        <v>47981.306052173306</v>
      </c>
      <c r="FP158" s="61">
        <f t="shared" si="921"/>
        <v>62942.131854237523</v>
      </c>
      <c r="FQ158" s="61">
        <f t="shared" si="921"/>
        <v>48190.703917363455</v>
      </c>
      <c r="FR158" s="61">
        <f t="shared" si="921"/>
        <v>31094.599188922813</v>
      </c>
      <c r="FS158" s="61">
        <f t="shared" si="921"/>
        <v>26457.85760522107</v>
      </c>
      <c r="FT158" s="61">
        <f t="shared" si="921"/>
        <v>15609.154636715712</v>
      </c>
      <c r="FU158" s="61">
        <f t="shared" si="921"/>
        <v>19227.028948490391</v>
      </c>
      <c r="FV158" s="61">
        <f t="shared" si="921"/>
        <v>0</v>
      </c>
      <c r="FW158" s="61">
        <f t="shared" si="921"/>
        <v>30309.043908160005</v>
      </c>
      <c r="FX158" s="61">
        <f t="shared" si="921"/>
        <v>41996.224203095277</v>
      </c>
      <c r="FY158" s="61">
        <f t="shared" si="921"/>
        <v>64148.116170211986</v>
      </c>
      <c r="FZ158" s="61">
        <f t="shared" ref="FZ158:IK158" si="922">FZ153*FZ155*FZ$27</f>
        <v>48633.008107353904</v>
      </c>
      <c r="GA158" s="61">
        <f t="shared" si="922"/>
        <v>43544.958245407237</v>
      </c>
      <c r="GB158" s="61">
        <f t="shared" si="922"/>
        <v>59836.813510435692</v>
      </c>
      <c r="GC158" s="61">
        <f t="shared" si="922"/>
        <v>47978.762063898437</v>
      </c>
      <c r="GD158" s="61">
        <f t="shared" si="922"/>
        <v>30915.059903491987</v>
      </c>
      <c r="GE158" s="61">
        <f t="shared" si="922"/>
        <v>26289.824737753868</v>
      </c>
      <c r="GF158" s="61">
        <f t="shared" si="922"/>
        <v>15545.200293448434</v>
      </c>
      <c r="GG158" s="61">
        <f t="shared" si="922"/>
        <v>19207.11728309351</v>
      </c>
      <c r="GH158" s="61">
        <f t="shared" si="922"/>
        <v>0</v>
      </c>
      <c r="GI158" s="61">
        <f t="shared" si="922"/>
        <v>30161.926981101657</v>
      </c>
      <c r="GJ158" s="61">
        <f t="shared" si="922"/>
        <v>41725.275982970023</v>
      </c>
      <c r="GK158" s="61">
        <f t="shared" si="922"/>
        <v>63878.499858755713</v>
      </c>
      <c r="GL158" s="61">
        <f t="shared" si="922"/>
        <v>48374.007820067338</v>
      </c>
      <c r="GM158" s="61">
        <f t="shared" si="922"/>
        <v>43287.735002695117</v>
      </c>
      <c r="GN158" s="61">
        <f t="shared" si="922"/>
        <v>59550.327204984096</v>
      </c>
      <c r="GO158" s="61">
        <f t="shared" si="922"/>
        <v>47739.284677546122</v>
      </c>
      <c r="GP158" s="61">
        <f t="shared" si="922"/>
        <v>30785.513039785143</v>
      </c>
      <c r="GQ158" s="61">
        <f t="shared" si="922"/>
        <v>26198.475474814943</v>
      </c>
      <c r="GR158" s="61">
        <f t="shared" si="922"/>
        <v>15502.329413659987</v>
      </c>
      <c r="GS158" s="61">
        <f t="shared" si="922"/>
        <v>19161.328222411572</v>
      </c>
      <c r="GT158" s="61">
        <f t="shared" si="922"/>
        <v>0</v>
      </c>
      <c r="GU158" s="61">
        <f t="shared" si="922"/>
        <v>30119.731462530126</v>
      </c>
      <c r="GV158" s="61">
        <f t="shared" si="922"/>
        <v>41580.022501836327</v>
      </c>
      <c r="GW158" s="61">
        <f t="shared" si="922"/>
        <v>63822.902240875788</v>
      </c>
      <c r="GX158" s="61">
        <f t="shared" si="922"/>
        <v>48542.879597845022</v>
      </c>
      <c r="GY158" s="61">
        <f t="shared" si="922"/>
        <v>43364.672605483182</v>
      </c>
      <c r="GZ158" s="61">
        <f t="shared" si="922"/>
        <v>59576.685113445361</v>
      </c>
      <c r="HA158" s="61">
        <f t="shared" si="922"/>
        <v>47805.684134317824</v>
      </c>
      <c r="HB158" s="61">
        <f t="shared" si="922"/>
        <v>30851.147093134499</v>
      </c>
      <c r="HC158" s="61">
        <f t="shared" si="922"/>
        <v>26262.584929658682</v>
      </c>
      <c r="HD158" s="61">
        <f t="shared" si="922"/>
        <v>15586.313008354977</v>
      </c>
      <c r="HE158" s="61">
        <f t="shared" si="922"/>
        <v>19222.559573738075</v>
      </c>
      <c r="HF158" s="61">
        <f t="shared" si="922"/>
        <v>0</v>
      </c>
      <c r="HG158" s="61">
        <f t="shared" si="922"/>
        <v>30028.890644900181</v>
      </c>
      <c r="HH158" s="61">
        <f t="shared" si="922"/>
        <v>41490.583322925617</v>
      </c>
      <c r="HI158" s="61">
        <f t="shared" si="922"/>
        <v>63756.738764298403</v>
      </c>
      <c r="HJ158" s="61">
        <f t="shared" si="922"/>
        <v>49391.752389941284</v>
      </c>
      <c r="HK158" s="61">
        <f t="shared" si="922"/>
        <v>47473.765565336107</v>
      </c>
      <c r="HL158" s="61">
        <f t="shared" si="922"/>
        <v>62252.900845191987</v>
      </c>
      <c r="HM158" s="61">
        <f t="shared" si="922"/>
        <v>47838.881243116011</v>
      </c>
      <c r="HN158" s="61">
        <f t="shared" si="922"/>
        <v>30959.251379141846</v>
      </c>
      <c r="HO158" s="61">
        <f t="shared" si="922"/>
        <v>26329.343477127517</v>
      </c>
      <c r="HP158" s="61">
        <f t="shared" si="922"/>
        <v>15648.287635048879</v>
      </c>
      <c r="HQ158" s="61">
        <f t="shared" si="922"/>
        <v>19258.97969098602</v>
      </c>
      <c r="HR158" s="61">
        <f t="shared" si="922"/>
        <v>0</v>
      </c>
      <c r="HS158" s="61">
        <f t="shared" si="922"/>
        <v>29998.67822579321</v>
      </c>
      <c r="HT158" s="61">
        <f t="shared" si="922"/>
        <v>41394.699919302395</v>
      </c>
      <c r="HU158" s="61">
        <f t="shared" si="922"/>
        <v>63682.395838106713</v>
      </c>
      <c r="HV158" s="61">
        <f t="shared" si="922"/>
        <v>48366.073622056283</v>
      </c>
      <c r="HW158" s="61">
        <f t="shared" si="922"/>
        <v>43106.470313153986</v>
      </c>
      <c r="HX158" s="61">
        <f t="shared" si="922"/>
        <v>59385.959764403291</v>
      </c>
      <c r="HY158" s="61">
        <f t="shared" si="922"/>
        <v>47811.991551667481</v>
      </c>
      <c r="HZ158" s="61">
        <f t="shared" si="922"/>
        <v>30952.305213140236</v>
      </c>
      <c r="IA158" s="61">
        <f t="shared" si="922"/>
        <v>26347.64380003043</v>
      </c>
      <c r="IB158" s="61">
        <f t="shared" si="922"/>
        <v>15677.07631874358</v>
      </c>
      <c r="IC158" s="61">
        <f t="shared" si="922"/>
        <v>19266.791463233531</v>
      </c>
      <c r="ID158" s="61">
        <f t="shared" si="922"/>
        <v>0</v>
      </c>
      <c r="IE158" s="61">
        <f t="shared" si="922"/>
        <v>29908.478182246243</v>
      </c>
      <c r="IF158" s="61">
        <f t="shared" si="922"/>
        <v>41345.734342259944</v>
      </c>
      <c r="IG158" s="61">
        <f t="shared" si="922"/>
        <v>63380.074818556524</v>
      </c>
      <c r="IH158" s="61">
        <f t="shared" si="922"/>
        <v>47952.972522123215</v>
      </c>
      <c r="II158" s="61">
        <f t="shared" si="922"/>
        <v>42577.238145119947</v>
      </c>
      <c r="IJ158" s="61">
        <f t="shared" si="922"/>
        <v>58816.664992927021</v>
      </c>
      <c r="IK158" s="61">
        <f t="shared" si="922"/>
        <v>47610.356102870493</v>
      </c>
      <c r="IL158" s="61">
        <f t="shared" ref="IL158:KW158" si="923">IL153*IL155*IL$27</f>
        <v>30788.343097718844</v>
      </c>
      <c r="IM158" s="61">
        <f t="shared" si="923"/>
        <v>26326.020943280189</v>
      </c>
      <c r="IN158" s="61">
        <f t="shared" si="923"/>
        <v>15789.402594777959</v>
      </c>
      <c r="IO158" s="61">
        <f t="shared" si="923"/>
        <v>19315.506112547126</v>
      </c>
      <c r="IP158" s="61">
        <f t="shared" si="923"/>
        <v>0</v>
      </c>
      <c r="IQ158" s="61">
        <f t="shared" si="923"/>
        <v>29685.101132226733</v>
      </c>
      <c r="IR158" s="61">
        <f t="shared" si="923"/>
        <v>40925.5776232594</v>
      </c>
      <c r="IS158" s="61">
        <f t="shared" si="923"/>
        <v>63393.681345634453</v>
      </c>
      <c r="IT158" s="61">
        <f t="shared" si="923"/>
        <v>48232.755526520072</v>
      </c>
      <c r="IU158" s="61">
        <f t="shared" si="923"/>
        <v>42818.15985433889</v>
      </c>
      <c r="IV158" s="61">
        <f t="shared" si="923"/>
        <v>59035.622072058613</v>
      </c>
      <c r="IW158" s="61">
        <f t="shared" si="923"/>
        <v>47712.114448428649</v>
      </c>
      <c r="IX158" s="61">
        <f t="shared" si="923"/>
        <v>30823.176370953704</v>
      </c>
      <c r="IY158" s="61">
        <f t="shared" si="923"/>
        <v>26313.767925286753</v>
      </c>
      <c r="IZ158" s="61">
        <f t="shared" si="923"/>
        <v>15742.092964884825</v>
      </c>
      <c r="JA158" s="61">
        <f t="shared" si="923"/>
        <v>19279.722752122441</v>
      </c>
      <c r="JB158" s="61">
        <f t="shared" si="923"/>
        <v>0</v>
      </c>
      <c r="JC158" s="61">
        <f t="shared" si="923"/>
        <v>29769.627896602033</v>
      </c>
      <c r="JD158" s="61">
        <f t="shared" si="923"/>
        <v>41226.982364615629</v>
      </c>
      <c r="JE158" s="61">
        <f t="shared" si="923"/>
        <v>63381.70114537629</v>
      </c>
      <c r="JF158" s="61">
        <f t="shared" si="923"/>
        <v>48775.594743470981</v>
      </c>
      <c r="JG158" s="61">
        <f t="shared" si="923"/>
        <v>46686.092213107557</v>
      </c>
      <c r="JH158" s="61">
        <f t="shared" si="923"/>
        <v>61525.36640790847</v>
      </c>
      <c r="JI158" s="61">
        <f t="shared" si="923"/>
        <v>47556.142573770521</v>
      </c>
      <c r="JJ158" s="61">
        <f t="shared" si="923"/>
        <v>30745.657146527461</v>
      </c>
      <c r="JK158" s="61">
        <f t="shared" si="923"/>
        <v>26281.770218665999</v>
      </c>
      <c r="JL158" s="61">
        <f t="shared" si="923"/>
        <v>15757.809246129415</v>
      </c>
      <c r="JM158" s="61">
        <f t="shared" si="923"/>
        <v>19281.215500390186</v>
      </c>
      <c r="JN158" s="61">
        <f t="shared" si="923"/>
        <v>0</v>
      </c>
      <c r="JO158" s="61">
        <f t="shared" si="923"/>
        <v>29659.10079973764</v>
      </c>
      <c r="JP158" s="61">
        <f t="shared" si="923"/>
        <v>40896.498669023153</v>
      </c>
      <c r="JQ158" s="61">
        <f t="shared" si="923"/>
        <v>63071.495602693059</v>
      </c>
      <c r="JR158" s="61">
        <f t="shared" si="923"/>
        <v>47868.599121374311</v>
      </c>
      <c r="JS158" s="61">
        <f t="shared" si="923"/>
        <v>42463.944896451867</v>
      </c>
      <c r="JT158" s="61">
        <f t="shared" si="923"/>
        <v>58740.447612659773</v>
      </c>
      <c r="JU158" s="61">
        <f t="shared" si="923"/>
        <v>47555.43583464215</v>
      </c>
      <c r="JV158" s="61">
        <f t="shared" si="923"/>
        <v>30694.519973860675</v>
      </c>
      <c r="JW158" s="61">
        <f t="shared" si="923"/>
        <v>26275.018484552507</v>
      </c>
      <c r="JX158" s="61">
        <f t="shared" si="923"/>
        <v>15818.987719916913</v>
      </c>
      <c r="JY158" s="61">
        <f t="shared" si="923"/>
        <v>19343.132771102741</v>
      </c>
      <c r="JZ158" s="61">
        <f t="shared" si="923"/>
        <v>0</v>
      </c>
      <c r="KA158" s="61">
        <f t="shared" si="923"/>
        <v>29587.130376800927</v>
      </c>
      <c r="KB158" s="61">
        <f t="shared" si="923"/>
        <v>40803.311654873956</v>
      </c>
      <c r="KC158" s="61">
        <f t="shared" si="923"/>
        <v>63036.045441997856</v>
      </c>
      <c r="KD158" s="61">
        <f t="shared" si="923"/>
        <v>47865.659751556508</v>
      </c>
      <c r="KE158" s="61">
        <f t="shared" si="923"/>
        <v>42386.382619915443</v>
      </c>
      <c r="KF158" s="61">
        <f t="shared" si="923"/>
        <v>58687.88677628828</v>
      </c>
      <c r="KG158" s="61">
        <f t="shared" si="923"/>
        <v>47558.079182225811</v>
      </c>
      <c r="KH158" s="61">
        <f t="shared" si="923"/>
        <v>30724.023631953805</v>
      </c>
      <c r="KI158" s="61">
        <f t="shared" si="923"/>
        <v>26324.255106611992</v>
      </c>
      <c r="KJ158" s="61">
        <f t="shared" si="923"/>
        <v>15869.342577451405</v>
      </c>
      <c r="KK158" s="61">
        <f t="shared" si="923"/>
        <v>19355.052717707615</v>
      </c>
      <c r="KL158" s="61">
        <f t="shared" si="923"/>
        <v>0</v>
      </c>
      <c r="KM158" s="61">
        <f t="shared" si="923"/>
        <v>29557.241222208748</v>
      </c>
      <c r="KN158" s="61">
        <f t="shared" si="923"/>
        <v>40814.291764665861</v>
      </c>
      <c r="KO158" s="61">
        <f t="shared" si="923"/>
        <v>63068.18360154493</v>
      </c>
      <c r="KP158" s="61">
        <f t="shared" si="923"/>
        <v>47718.692914271414</v>
      </c>
      <c r="KQ158" s="61">
        <f t="shared" si="923"/>
        <v>42139.386276714176</v>
      </c>
      <c r="KR158" s="61">
        <f t="shared" si="923"/>
        <v>58537.184744739403</v>
      </c>
      <c r="KS158" s="61">
        <f t="shared" si="923"/>
        <v>47457.917950002535</v>
      </c>
      <c r="KT158" s="61">
        <f t="shared" si="923"/>
        <v>30605.853790960973</v>
      </c>
      <c r="KU158" s="61">
        <f t="shared" si="923"/>
        <v>26236.023636489441</v>
      </c>
      <c r="KV158" s="61">
        <f t="shared" si="923"/>
        <v>15821.185883707452</v>
      </c>
      <c r="KW158" s="61">
        <f t="shared" si="923"/>
        <v>19330.644587914663</v>
      </c>
      <c r="KX158" s="61">
        <f t="shared" ref="KX158:MK158" si="924">KX153*KX155*KX$27</f>
        <v>0</v>
      </c>
      <c r="KY158" s="61">
        <f t="shared" si="924"/>
        <v>29563.610969928792</v>
      </c>
      <c r="KZ158" s="61">
        <f t="shared" si="924"/>
        <v>40836.50891720751</v>
      </c>
      <c r="LA158" s="61">
        <f t="shared" si="924"/>
        <v>62978.115337378928</v>
      </c>
      <c r="LB158" s="61">
        <f t="shared" si="924"/>
        <v>48581.41566074398</v>
      </c>
      <c r="LC158" s="61">
        <f t="shared" si="924"/>
        <v>46226.110955046337</v>
      </c>
      <c r="LD158" s="61">
        <f t="shared" si="924"/>
        <v>61213.05009757782</v>
      </c>
      <c r="LE158" s="61">
        <f t="shared" si="924"/>
        <v>47447.125956651726</v>
      </c>
      <c r="LF158" s="61">
        <f t="shared" si="924"/>
        <v>30618.84267405502</v>
      </c>
      <c r="LG158" s="61">
        <f t="shared" si="924"/>
        <v>26315.645093263709</v>
      </c>
      <c r="LH158" s="61">
        <f t="shared" si="924"/>
        <v>15924.143334787774</v>
      </c>
      <c r="LI158" s="61">
        <f t="shared" si="924"/>
        <v>19381.757362633241</v>
      </c>
      <c r="LJ158" s="61">
        <f t="shared" si="924"/>
        <v>0</v>
      </c>
      <c r="LK158" s="61">
        <f t="shared" si="924"/>
        <v>29487.340951151011</v>
      </c>
      <c r="LL158" s="61">
        <f t="shared" si="924"/>
        <v>40706.095936741047</v>
      </c>
      <c r="LM158" s="61">
        <f t="shared" si="924"/>
        <v>63020.893156261125</v>
      </c>
      <c r="LN158" s="61">
        <f t="shared" si="924"/>
        <v>47894.730479416292</v>
      </c>
      <c r="LO158" s="61">
        <f t="shared" si="924"/>
        <v>42157.211027402103</v>
      </c>
      <c r="LP158" s="61">
        <f t="shared" si="924"/>
        <v>58354.263796621672</v>
      </c>
      <c r="LQ158" s="61">
        <f t="shared" si="924"/>
        <v>47340.81797549859</v>
      </c>
      <c r="LR158" s="61">
        <f t="shared" si="924"/>
        <v>30624.849515670503</v>
      </c>
      <c r="LS158" s="61">
        <f t="shared" si="924"/>
        <v>26322.537978895387</v>
      </c>
      <c r="LT158" s="61">
        <f t="shared" si="924"/>
        <v>15925.76792237</v>
      </c>
      <c r="LU158" s="61">
        <f t="shared" si="924"/>
        <v>19374.512212784874</v>
      </c>
      <c r="LV158" s="61">
        <f t="shared" si="924"/>
        <v>0</v>
      </c>
      <c r="LW158" s="61">
        <f t="shared" si="924"/>
        <v>29437.800332434912</v>
      </c>
      <c r="LX158" s="61">
        <f t="shared" si="924"/>
        <v>40679.174510941928</v>
      </c>
      <c r="LY158" s="61">
        <f t="shared" si="924"/>
        <v>63099.494061448167</v>
      </c>
      <c r="LZ158" s="61">
        <f t="shared" si="924"/>
        <v>47962.30892315122</v>
      </c>
      <c r="MA158" s="61">
        <f t="shared" si="924"/>
        <v>42004.531563213124</v>
      </c>
      <c r="MB158" s="61">
        <f t="shared" si="924"/>
        <v>58118.66277035384</v>
      </c>
      <c r="MC158" s="61">
        <f t="shared" si="924"/>
        <v>47142.363523919281</v>
      </c>
      <c r="MD158" s="61">
        <f t="shared" si="924"/>
        <v>30594.487367229856</v>
      </c>
      <c r="ME158" s="61">
        <f t="shared" si="924"/>
        <v>26334.711040440772</v>
      </c>
      <c r="MF158" s="61">
        <f t="shared" si="924"/>
        <v>15953.609253372126</v>
      </c>
      <c r="MG158" s="61">
        <f t="shared" si="924"/>
        <v>19401.493411820004</v>
      </c>
      <c r="MH158" s="61">
        <f t="shared" si="924"/>
        <v>0</v>
      </c>
      <c r="MI158" s="61">
        <f t="shared" si="924"/>
        <v>29386.917577770713</v>
      </c>
      <c r="MJ158" s="61">
        <f t="shared" si="924"/>
        <v>40652.819987970375</v>
      </c>
      <c r="MK158" s="61">
        <f t="shared" si="924"/>
        <v>63136.106875559512</v>
      </c>
      <c r="ML158" s="61"/>
      <c r="MM158" s="61"/>
      <c r="MN158" s="61"/>
    </row>
    <row r="159" spans="1:352" s="65" customFormat="1" ht="12" x14ac:dyDescent="0.2">
      <c r="A159" s="62" t="s">
        <v>42</v>
      </c>
      <c r="B159" s="63">
        <f t="shared" ref="B159:BA159" si="925">SUM(B157:B158)-B150</f>
        <v>0</v>
      </c>
      <c r="C159" s="63">
        <f t="shared" si="925"/>
        <v>0</v>
      </c>
      <c r="D159" s="63">
        <f t="shared" si="925"/>
        <v>0</v>
      </c>
      <c r="E159" s="63">
        <f t="shared" si="925"/>
        <v>0</v>
      </c>
      <c r="F159" s="63">
        <f t="shared" si="925"/>
        <v>0</v>
      </c>
      <c r="G159" s="63">
        <f t="shared" si="925"/>
        <v>0</v>
      </c>
      <c r="H159" s="63">
        <f t="shared" si="925"/>
        <v>0</v>
      </c>
      <c r="I159" s="63">
        <f t="shared" si="925"/>
        <v>0</v>
      </c>
      <c r="J159" s="63">
        <f t="shared" si="925"/>
        <v>0</v>
      </c>
      <c r="K159" s="63">
        <f t="shared" si="925"/>
        <v>0</v>
      </c>
      <c r="L159" s="63">
        <f t="shared" si="925"/>
        <v>0</v>
      </c>
      <c r="M159" s="63">
        <f t="shared" si="925"/>
        <v>0</v>
      </c>
      <c r="N159" s="63">
        <f t="shared" si="925"/>
        <v>0</v>
      </c>
      <c r="O159" s="63">
        <f t="shared" si="925"/>
        <v>0</v>
      </c>
      <c r="P159" s="63">
        <f t="shared" si="925"/>
        <v>0</v>
      </c>
      <c r="Q159" s="63">
        <f t="shared" si="925"/>
        <v>0</v>
      </c>
      <c r="R159" s="63">
        <f t="shared" si="925"/>
        <v>0</v>
      </c>
      <c r="S159" s="63">
        <f t="shared" si="925"/>
        <v>0</v>
      </c>
      <c r="T159" s="63">
        <f t="shared" si="925"/>
        <v>0</v>
      </c>
      <c r="U159" s="63">
        <f t="shared" si="925"/>
        <v>0</v>
      </c>
      <c r="V159" s="63">
        <f t="shared" si="925"/>
        <v>0</v>
      </c>
      <c r="W159" s="63">
        <f t="shared" si="925"/>
        <v>0</v>
      </c>
      <c r="X159" s="63">
        <f t="shared" si="925"/>
        <v>0</v>
      </c>
      <c r="Y159" s="63">
        <f t="shared" si="925"/>
        <v>0</v>
      </c>
      <c r="Z159" s="63">
        <f t="shared" si="925"/>
        <v>0</v>
      </c>
      <c r="AA159" s="63">
        <f t="shared" si="925"/>
        <v>0</v>
      </c>
      <c r="AB159" s="63">
        <f t="shared" si="925"/>
        <v>0</v>
      </c>
      <c r="AC159" s="63">
        <f t="shared" si="925"/>
        <v>0</v>
      </c>
      <c r="AD159" s="63">
        <f t="shared" si="925"/>
        <v>0</v>
      </c>
      <c r="AE159" s="63">
        <f t="shared" si="925"/>
        <v>0</v>
      </c>
      <c r="AF159" s="63">
        <f t="shared" si="925"/>
        <v>0</v>
      </c>
      <c r="AG159" s="63">
        <f t="shared" si="925"/>
        <v>0</v>
      </c>
      <c r="AH159" s="63">
        <f t="shared" si="925"/>
        <v>0</v>
      </c>
      <c r="AI159" s="63">
        <f t="shared" si="925"/>
        <v>0</v>
      </c>
      <c r="AJ159" s="63">
        <f t="shared" si="925"/>
        <v>0</v>
      </c>
      <c r="AK159" s="63">
        <f t="shared" si="925"/>
        <v>0</v>
      </c>
      <c r="AL159" s="63">
        <f t="shared" si="925"/>
        <v>0</v>
      </c>
      <c r="AM159" s="63">
        <f t="shared" si="925"/>
        <v>0</v>
      </c>
      <c r="AN159" s="63">
        <f t="shared" si="925"/>
        <v>0</v>
      </c>
      <c r="AO159" s="63">
        <f t="shared" si="925"/>
        <v>0</v>
      </c>
      <c r="AP159" s="63">
        <f t="shared" si="925"/>
        <v>0</v>
      </c>
      <c r="AQ159" s="63">
        <f t="shared" si="925"/>
        <v>0</v>
      </c>
      <c r="AR159" s="63">
        <f t="shared" si="925"/>
        <v>0</v>
      </c>
      <c r="AS159" s="63">
        <f t="shared" si="925"/>
        <v>0</v>
      </c>
      <c r="AT159" s="63">
        <f t="shared" si="925"/>
        <v>0</v>
      </c>
      <c r="AU159" s="63">
        <f t="shared" si="925"/>
        <v>0</v>
      </c>
      <c r="AV159" s="63">
        <f t="shared" si="925"/>
        <v>0</v>
      </c>
      <c r="AW159" s="63">
        <f t="shared" si="925"/>
        <v>0</v>
      </c>
      <c r="AX159" s="63">
        <f t="shared" si="925"/>
        <v>0</v>
      </c>
      <c r="AY159" s="63">
        <f t="shared" si="925"/>
        <v>0</v>
      </c>
      <c r="AZ159" s="63">
        <f t="shared" si="925"/>
        <v>0</v>
      </c>
      <c r="BA159" s="63">
        <f t="shared" si="925"/>
        <v>0</v>
      </c>
      <c r="BB159" s="63">
        <f t="shared" ref="BB159:DM159" si="926">SUM(BB157:BB158)-BB150</f>
        <v>0</v>
      </c>
      <c r="BC159" s="63">
        <f t="shared" si="926"/>
        <v>0</v>
      </c>
      <c r="BD159" s="63">
        <f t="shared" si="926"/>
        <v>0</v>
      </c>
      <c r="BE159" s="63">
        <f t="shared" si="926"/>
        <v>0</v>
      </c>
      <c r="BF159" s="63">
        <f t="shared" si="926"/>
        <v>0</v>
      </c>
      <c r="BG159" s="63">
        <f t="shared" si="926"/>
        <v>0</v>
      </c>
      <c r="BH159" s="63">
        <f t="shared" si="926"/>
        <v>0</v>
      </c>
      <c r="BI159" s="63">
        <f t="shared" si="926"/>
        <v>0</v>
      </c>
      <c r="BJ159" s="63">
        <f t="shared" si="926"/>
        <v>0</v>
      </c>
      <c r="BK159" s="63">
        <f t="shared" si="926"/>
        <v>0</v>
      </c>
      <c r="BL159" s="63">
        <f t="shared" si="926"/>
        <v>0</v>
      </c>
      <c r="BM159" s="63">
        <f t="shared" si="926"/>
        <v>0</v>
      </c>
      <c r="BN159" s="63">
        <f t="shared" si="926"/>
        <v>0</v>
      </c>
      <c r="BO159" s="63">
        <f t="shared" si="926"/>
        <v>0</v>
      </c>
      <c r="BP159" s="63">
        <f t="shared" si="926"/>
        <v>0</v>
      </c>
      <c r="BQ159" s="63">
        <f t="shared" si="926"/>
        <v>0</v>
      </c>
      <c r="BR159" s="63">
        <f t="shared" si="926"/>
        <v>0</v>
      </c>
      <c r="BS159" s="63">
        <f t="shared" si="926"/>
        <v>0</v>
      </c>
      <c r="BT159" s="63">
        <f t="shared" si="926"/>
        <v>0</v>
      </c>
      <c r="BU159" s="63">
        <f t="shared" si="926"/>
        <v>0</v>
      </c>
      <c r="BV159" s="63">
        <f t="shared" si="926"/>
        <v>0</v>
      </c>
      <c r="BW159" s="63">
        <f t="shared" si="926"/>
        <v>0</v>
      </c>
      <c r="BX159" s="63">
        <f t="shared" si="926"/>
        <v>0</v>
      </c>
      <c r="BY159" s="63">
        <f t="shared" si="926"/>
        <v>0</v>
      </c>
      <c r="BZ159" s="63">
        <f t="shared" si="926"/>
        <v>0</v>
      </c>
      <c r="CA159" s="63">
        <f t="shared" si="926"/>
        <v>0</v>
      </c>
      <c r="CB159" s="63">
        <f t="shared" si="926"/>
        <v>0</v>
      </c>
      <c r="CC159" s="63">
        <f t="shared" si="926"/>
        <v>0</v>
      </c>
      <c r="CD159" s="63">
        <f t="shared" si="926"/>
        <v>0</v>
      </c>
      <c r="CE159" s="63">
        <f t="shared" si="926"/>
        <v>0</v>
      </c>
      <c r="CF159" s="63">
        <f t="shared" si="926"/>
        <v>0</v>
      </c>
      <c r="CG159" s="63">
        <f t="shared" si="926"/>
        <v>0</v>
      </c>
      <c r="CH159" s="63">
        <f t="shared" si="926"/>
        <v>0</v>
      </c>
      <c r="CI159" s="63">
        <f t="shared" si="926"/>
        <v>0</v>
      </c>
      <c r="CJ159" s="63">
        <f t="shared" si="926"/>
        <v>0</v>
      </c>
      <c r="CK159" s="63">
        <f t="shared" si="926"/>
        <v>0</v>
      </c>
      <c r="CL159" s="63">
        <f t="shared" si="926"/>
        <v>0</v>
      </c>
      <c r="CM159" s="63">
        <f t="shared" si="926"/>
        <v>0</v>
      </c>
      <c r="CN159" s="63">
        <f t="shared" si="926"/>
        <v>0</v>
      </c>
      <c r="CO159" s="63">
        <f t="shared" si="926"/>
        <v>0</v>
      </c>
      <c r="CP159" s="63">
        <f t="shared" si="926"/>
        <v>0</v>
      </c>
      <c r="CQ159" s="63">
        <f t="shared" si="926"/>
        <v>0</v>
      </c>
      <c r="CR159" s="63">
        <f t="shared" si="926"/>
        <v>0</v>
      </c>
      <c r="CS159" s="63">
        <f t="shared" si="926"/>
        <v>0</v>
      </c>
      <c r="CT159" s="63">
        <f t="shared" si="926"/>
        <v>0</v>
      </c>
      <c r="CU159" s="63">
        <f t="shared" si="926"/>
        <v>0</v>
      </c>
      <c r="CV159" s="63">
        <f t="shared" si="926"/>
        <v>0</v>
      </c>
      <c r="CW159" s="63">
        <f t="shared" si="926"/>
        <v>0</v>
      </c>
      <c r="CX159" s="63">
        <f t="shared" si="926"/>
        <v>0</v>
      </c>
      <c r="CY159" s="63">
        <f t="shared" si="926"/>
        <v>0</v>
      </c>
      <c r="CZ159" s="63">
        <f t="shared" si="926"/>
        <v>0</v>
      </c>
      <c r="DA159" s="63">
        <f t="shared" si="926"/>
        <v>0</v>
      </c>
      <c r="DB159" s="63">
        <f t="shared" si="926"/>
        <v>0</v>
      </c>
      <c r="DC159" s="63">
        <f t="shared" si="926"/>
        <v>0</v>
      </c>
      <c r="DD159" s="63">
        <f t="shared" si="926"/>
        <v>0</v>
      </c>
      <c r="DE159" s="63">
        <f t="shared" si="926"/>
        <v>0</v>
      </c>
      <c r="DF159" s="63">
        <f t="shared" si="926"/>
        <v>0</v>
      </c>
      <c r="DG159" s="63">
        <f t="shared" si="926"/>
        <v>0</v>
      </c>
      <c r="DH159" s="63">
        <f t="shared" si="926"/>
        <v>0</v>
      </c>
      <c r="DI159" s="63">
        <f t="shared" si="926"/>
        <v>0</v>
      </c>
      <c r="DJ159" s="63">
        <f t="shared" si="926"/>
        <v>0</v>
      </c>
      <c r="DK159" s="63">
        <f t="shared" si="926"/>
        <v>0</v>
      </c>
      <c r="DL159" s="63">
        <f t="shared" si="926"/>
        <v>0</v>
      </c>
      <c r="DM159" s="63">
        <f t="shared" si="926"/>
        <v>0</v>
      </c>
      <c r="DN159" s="63">
        <f t="shared" ref="DN159:FY159" si="927">SUM(DN157:DN158)-DN150</f>
        <v>0</v>
      </c>
      <c r="DO159" s="63">
        <f t="shared" si="927"/>
        <v>0</v>
      </c>
      <c r="DP159" s="63">
        <f t="shared" si="927"/>
        <v>0</v>
      </c>
      <c r="DQ159" s="63">
        <f t="shared" si="927"/>
        <v>0</v>
      </c>
      <c r="DR159" s="63">
        <f t="shared" si="927"/>
        <v>0</v>
      </c>
      <c r="DS159" s="63">
        <f t="shared" si="927"/>
        <v>0</v>
      </c>
      <c r="DT159" s="63">
        <f t="shared" si="927"/>
        <v>0</v>
      </c>
      <c r="DU159" s="63">
        <f t="shared" si="927"/>
        <v>0</v>
      </c>
      <c r="DV159" s="63">
        <f t="shared" si="927"/>
        <v>0</v>
      </c>
      <c r="DW159" s="63">
        <f t="shared" si="927"/>
        <v>0</v>
      </c>
      <c r="DX159" s="63">
        <f t="shared" si="927"/>
        <v>0</v>
      </c>
      <c r="DY159" s="63">
        <f t="shared" si="927"/>
        <v>0</v>
      </c>
      <c r="DZ159" s="63">
        <f t="shared" si="927"/>
        <v>0</v>
      </c>
      <c r="EA159" s="63">
        <f t="shared" si="927"/>
        <v>0</v>
      </c>
      <c r="EB159" s="63">
        <f t="shared" si="927"/>
        <v>0</v>
      </c>
      <c r="EC159" s="63">
        <f t="shared" si="927"/>
        <v>0</v>
      </c>
      <c r="ED159" s="63">
        <f t="shared" si="927"/>
        <v>0</v>
      </c>
      <c r="EE159" s="63">
        <f t="shared" si="927"/>
        <v>0</v>
      </c>
      <c r="EF159" s="63">
        <f t="shared" si="927"/>
        <v>0</v>
      </c>
      <c r="EG159" s="63">
        <f t="shared" si="927"/>
        <v>0</v>
      </c>
      <c r="EH159" s="63">
        <f t="shared" si="927"/>
        <v>0</v>
      </c>
      <c r="EI159" s="63">
        <f t="shared" si="927"/>
        <v>0</v>
      </c>
      <c r="EJ159" s="63">
        <f t="shared" si="927"/>
        <v>0</v>
      </c>
      <c r="EK159" s="63">
        <f t="shared" si="927"/>
        <v>0</v>
      </c>
      <c r="EL159" s="63">
        <f t="shared" si="927"/>
        <v>0</v>
      </c>
      <c r="EM159" s="63">
        <f t="shared" si="927"/>
        <v>0</v>
      </c>
      <c r="EN159" s="63">
        <f t="shared" si="927"/>
        <v>0</v>
      </c>
      <c r="EO159" s="63">
        <f t="shared" si="927"/>
        <v>0</v>
      </c>
      <c r="EP159" s="63">
        <f t="shared" si="927"/>
        <v>0</v>
      </c>
      <c r="EQ159" s="63">
        <f t="shared" si="927"/>
        <v>0</v>
      </c>
      <c r="ER159" s="63">
        <f t="shared" si="927"/>
        <v>0</v>
      </c>
      <c r="ES159" s="63">
        <f t="shared" si="927"/>
        <v>0</v>
      </c>
      <c r="ET159" s="63">
        <f t="shared" si="927"/>
        <v>0</v>
      </c>
      <c r="EU159" s="63">
        <f t="shared" si="927"/>
        <v>0</v>
      </c>
      <c r="EV159" s="63">
        <f t="shared" si="927"/>
        <v>0</v>
      </c>
      <c r="EW159" s="63">
        <f t="shared" si="927"/>
        <v>0</v>
      </c>
      <c r="EX159" s="63">
        <f t="shared" si="927"/>
        <v>0</v>
      </c>
      <c r="EY159" s="63">
        <f t="shared" si="927"/>
        <v>0</v>
      </c>
      <c r="EZ159" s="63">
        <f t="shared" si="927"/>
        <v>0</v>
      </c>
      <c r="FA159" s="63">
        <f t="shared" si="927"/>
        <v>0</v>
      </c>
      <c r="FB159" s="63">
        <f t="shared" si="927"/>
        <v>0</v>
      </c>
      <c r="FC159" s="63">
        <f t="shared" si="927"/>
        <v>0</v>
      </c>
      <c r="FD159" s="63">
        <f t="shared" si="927"/>
        <v>0</v>
      </c>
      <c r="FE159" s="63">
        <f t="shared" si="927"/>
        <v>0</v>
      </c>
      <c r="FF159" s="63">
        <f t="shared" si="927"/>
        <v>0</v>
      </c>
      <c r="FG159" s="63">
        <f t="shared" si="927"/>
        <v>0</v>
      </c>
      <c r="FH159" s="63">
        <f t="shared" si="927"/>
        <v>0</v>
      </c>
      <c r="FI159" s="63">
        <f t="shared" si="927"/>
        <v>0</v>
      </c>
      <c r="FJ159" s="63">
        <f t="shared" si="927"/>
        <v>0</v>
      </c>
      <c r="FK159" s="63">
        <f t="shared" si="927"/>
        <v>0</v>
      </c>
      <c r="FL159" s="63">
        <f t="shared" si="927"/>
        <v>0</v>
      </c>
      <c r="FM159" s="63">
        <f t="shared" si="927"/>
        <v>0</v>
      </c>
      <c r="FN159" s="63">
        <f t="shared" si="927"/>
        <v>0</v>
      </c>
      <c r="FO159" s="63">
        <f t="shared" si="927"/>
        <v>0</v>
      </c>
      <c r="FP159" s="63">
        <f t="shared" si="927"/>
        <v>0</v>
      </c>
      <c r="FQ159" s="63">
        <f t="shared" si="927"/>
        <v>0</v>
      </c>
      <c r="FR159" s="63">
        <f t="shared" si="927"/>
        <v>0</v>
      </c>
      <c r="FS159" s="63">
        <f t="shared" si="927"/>
        <v>0</v>
      </c>
      <c r="FT159" s="63">
        <f t="shared" si="927"/>
        <v>0</v>
      </c>
      <c r="FU159" s="63">
        <f t="shared" si="927"/>
        <v>0</v>
      </c>
      <c r="FV159" s="63">
        <f t="shared" si="927"/>
        <v>0</v>
      </c>
      <c r="FW159" s="63">
        <f t="shared" si="927"/>
        <v>0</v>
      </c>
      <c r="FX159" s="63">
        <f t="shared" si="927"/>
        <v>0</v>
      </c>
      <c r="FY159" s="63">
        <f t="shared" si="927"/>
        <v>0</v>
      </c>
      <c r="FZ159" s="63">
        <f t="shared" ref="FZ159:IK159" si="928">SUM(FZ157:FZ158)-FZ150</f>
        <v>0</v>
      </c>
      <c r="GA159" s="63">
        <f t="shared" si="928"/>
        <v>0</v>
      </c>
      <c r="GB159" s="63">
        <f t="shared" si="928"/>
        <v>0</v>
      </c>
      <c r="GC159" s="63">
        <f t="shared" si="928"/>
        <v>0</v>
      </c>
      <c r="GD159" s="63">
        <f t="shared" si="928"/>
        <v>0</v>
      </c>
      <c r="GE159" s="63">
        <f t="shared" si="928"/>
        <v>0</v>
      </c>
      <c r="GF159" s="63">
        <f t="shared" si="928"/>
        <v>0</v>
      </c>
      <c r="GG159" s="63">
        <f t="shared" si="928"/>
        <v>0</v>
      </c>
      <c r="GH159" s="63">
        <f t="shared" si="928"/>
        <v>0</v>
      </c>
      <c r="GI159" s="63">
        <f t="shared" si="928"/>
        <v>0</v>
      </c>
      <c r="GJ159" s="63">
        <f t="shared" si="928"/>
        <v>0</v>
      </c>
      <c r="GK159" s="63">
        <f t="shared" si="928"/>
        <v>0</v>
      </c>
      <c r="GL159" s="63">
        <f t="shared" si="928"/>
        <v>0</v>
      </c>
      <c r="GM159" s="63">
        <f t="shared" si="928"/>
        <v>0</v>
      </c>
      <c r="GN159" s="63">
        <f t="shared" si="928"/>
        <v>0</v>
      </c>
      <c r="GO159" s="63">
        <f t="shared" si="928"/>
        <v>0</v>
      </c>
      <c r="GP159" s="63">
        <f t="shared" si="928"/>
        <v>0</v>
      </c>
      <c r="GQ159" s="63">
        <f t="shared" si="928"/>
        <v>0</v>
      </c>
      <c r="GR159" s="63">
        <f t="shared" si="928"/>
        <v>0</v>
      </c>
      <c r="GS159" s="63">
        <f t="shared" si="928"/>
        <v>0</v>
      </c>
      <c r="GT159" s="63">
        <f t="shared" si="928"/>
        <v>0</v>
      </c>
      <c r="GU159" s="63">
        <f t="shared" si="928"/>
        <v>0</v>
      </c>
      <c r="GV159" s="63">
        <f t="shared" si="928"/>
        <v>0</v>
      </c>
      <c r="GW159" s="63">
        <f t="shared" si="928"/>
        <v>0</v>
      </c>
      <c r="GX159" s="63">
        <f t="shared" si="928"/>
        <v>0</v>
      </c>
      <c r="GY159" s="63">
        <f t="shared" si="928"/>
        <v>0</v>
      </c>
      <c r="GZ159" s="63">
        <f t="shared" si="928"/>
        <v>0</v>
      </c>
      <c r="HA159" s="63">
        <f t="shared" si="928"/>
        <v>0</v>
      </c>
      <c r="HB159" s="63">
        <f t="shared" si="928"/>
        <v>0</v>
      </c>
      <c r="HC159" s="63">
        <f t="shared" si="928"/>
        <v>0</v>
      </c>
      <c r="HD159" s="63">
        <f t="shared" si="928"/>
        <v>0</v>
      </c>
      <c r="HE159" s="63">
        <f t="shared" si="928"/>
        <v>0</v>
      </c>
      <c r="HF159" s="63">
        <f t="shared" si="928"/>
        <v>0</v>
      </c>
      <c r="HG159" s="63">
        <f t="shared" si="928"/>
        <v>0</v>
      </c>
      <c r="HH159" s="63">
        <f t="shared" si="928"/>
        <v>0</v>
      </c>
      <c r="HI159" s="63">
        <f t="shared" si="928"/>
        <v>0</v>
      </c>
      <c r="HJ159" s="63">
        <f t="shared" si="928"/>
        <v>0</v>
      </c>
      <c r="HK159" s="63">
        <f t="shared" si="928"/>
        <v>0</v>
      </c>
      <c r="HL159" s="63">
        <f t="shared" si="928"/>
        <v>0</v>
      </c>
      <c r="HM159" s="63">
        <f t="shared" si="928"/>
        <v>0</v>
      </c>
      <c r="HN159" s="63">
        <f t="shared" si="928"/>
        <v>0</v>
      </c>
      <c r="HO159" s="63">
        <f t="shared" si="928"/>
        <v>0</v>
      </c>
      <c r="HP159" s="63">
        <f t="shared" si="928"/>
        <v>0</v>
      </c>
      <c r="HQ159" s="63">
        <f t="shared" si="928"/>
        <v>0</v>
      </c>
      <c r="HR159" s="63">
        <f t="shared" si="928"/>
        <v>0</v>
      </c>
      <c r="HS159" s="63">
        <f t="shared" si="928"/>
        <v>0</v>
      </c>
      <c r="HT159" s="63">
        <f t="shared" si="928"/>
        <v>0</v>
      </c>
      <c r="HU159" s="63">
        <f t="shared" si="928"/>
        <v>0</v>
      </c>
      <c r="HV159" s="63">
        <f t="shared" si="928"/>
        <v>0</v>
      </c>
      <c r="HW159" s="63">
        <f t="shared" si="928"/>
        <v>0</v>
      </c>
      <c r="HX159" s="63">
        <f t="shared" si="928"/>
        <v>0</v>
      </c>
      <c r="HY159" s="63">
        <f t="shared" si="928"/>
        <v>0</v>
      </c>
      <c r="HZ159" s="63">
        <f t="shared" si="928"/>
        <v>0</v>
      </c>
      <c r="IA159" s="63">
        <f t="shared" si="928"/>
        <v>0</v>
      </c>
      <c r="IB159" s="63">
        <f t="shared" si="928"/>
        <v>0</v>
      </c>
      <c r="IC159" s="63">
        <f t="shared" si="928"/>
        <v>0</v>
      </c>
      <c r="ID159" s="63">
        <f t="shared" si="928"/>
        <v>0</v>
      </c>
      <c r="IE159" s="63">
        <f t="shared" si="928"/>
        <v>0</v>
      </c>
      <c r="IF159" s="63">
        <f t="shared" si="928"/>
        <v>0</v>
      </c>
      <c r="IG159" s="63">
        <f t="shared" si="928"/>
        <v>0</v>
      </c>
      <c r="IH159" s="63">
        <f t="shared" si="928"/>
        <v>0</v>
      </c>
      <c r="II159" s="63">
        <f t="shared" si="928"/>
        <v>0</v>
      </c>
      <c r="IJ159" s="63">
        <f t="shared" si="928"/>
        <v>0</v>
      </c>
      <c r="IK159" s="63">
        <f t="shared" si="928"/>
        <v>0</v>
      </c>
      <c r="IL159" s="63">
        <f t="shared" ref="IL159:KW159" si="929">SUM(IL157:IL158)-IL150</f>
        <v>0</v>
      </c>
      <c r="IM159" s="63">
        <f t="shared" si="929"/>
        <v>0</v>
      </c>
      <c r="IN159" s="63">
        <f t="shared" si="929"/>
        <v>0</v>
      </c>
      <c r="IO159" s="63">
        <f t="shared" si="929"/>
        <v>0</v>
      </c>
      <c r="IP159" s="63">
        <f t="shared" si="929"/>
        <v>0</v>
      </c>
      <c r="IQ159" s="63">
        <f t="shared" si="929"/>
        <v>0</v>
      </c>
      <c r="IR159" s="63">
        <f t="shared" si="929"/>
        <v>0</v>
      </c>
      <c r="IS159" s="63">
        <f t="shared" si="929"/>
        <v>0</v>
      </c>
      <c r="IT159" s="63">
        <f t="shared" si="929"/>
        <v>0</v>
      </c>
      <c r="IU159" s="63">
        <f t="shared" si="929"/>
        <v>0</v>
      </c>
      <c r="IV159" s="63">
        <f t="shared" si="929"/>
        <v>0</v>
      </c>
      <c r="IW159" s="63">
        <f t="shared" si="929"/>
        <v>0</v>
      </c>
      <c r="IX159" s="63">
        <f t="shared" si="929"/>
        <v>0</v>
      </c>
      <c r="IY159" s="63">
        <f t="shared" si="929"/>
        <v>0</v>
      </c>
      <c r="IZ159" s="63">
        <f t="shared" si="929"/>
        <v>0</v>
      </c>
      <c r="JA159" s="63">
        <f t="shared" si="929"/>
        <v>0</v>
      </c>
      <c r="JB159" s="63">
        <f t="shared" si="929"/>
        <v>0</v>
      </c>
      <c r="JC159" s="63">
        <f t="shared" si="929"/>
        <v>0</v>
      </c>
      <c r="JD159" s="63">
        <f t="shared" si="929"/>
        <v>0</v>
      </c>
      <c r="JE159" s="63">
        <f t="shared" si="929"/>
        <v>0</v>
      </c>
      <c r="JF159" s="63">
        <f t="shared" si="929"/>
        <v>0</v>
      </c>
      <c r="JG159" s="63">
        <f t="shared" si="929"/>
        <v>0</v>
      </c>
      <c r="JH159" s="63">
        <f t="shared" si="929"/>
        <v>0</v>
      </c>
      <c r="JI159" s="63">
        <f t="shared" si="929"/>
        <v>0</v>
      </c>
      <c r="JJ159" s="63">
        <f t="shared" si="929"/>
        <v>0</v>
      </c>
      <c r="JK159" s="63">
        <f t="shared" si="929"/>
        <v>0</v>
      </c>
      <c r="JL159" s="63">
        <f t="shared" si="929"/>
        <v>0</v>
      </c>
      <c r="JM159" s="63">
        <f t="shared" si="929"/>
        <v>0</v>
      </c>
      <c r="JN159" s="63">
        <f t="shared" si="929"/>
        <v>0</v>
      </c>
      <c r="JO159" s="63">
        <f t="shared" si="929"/>
        <v>0</v>
      </c>
      <c r="JP159" s="63">
        <f t="shared" si="929"/>
        <v>0</v>
      </c>
      <c r="JQ159" s="63">
        <f t="shared" si="929"/>
        <v>0</v>
      </c>
      <c r="JR159" s="63">
        <f t="shared" si="929"/>
        <v>0</v>
      </c>
      <c r="JS159" s="63">
        <f t="shared" si="929"/>
        <v>0</v>
      </c>
      <c r="JT159" s="63">
        <f t="shared" si="929"/>
        <v>0</v>
      </c>
      <c r="JU159" s="63">
        <f t="shared" si="929"/>
        <v>0</v>
      </c>
      <c r="JV159" s="63">
        <f t="shared" si="929"/>
        <v>0</v>
      </c>
      <c r="JW159" s="63">
        <f t="shared" si="929"/>
        <v>0</v>
      </c>
      <c r="JX159" s="63">
        <f t="shared" si="929"/>
        <v>0</v>
      </c>
      <c r="JY159" s="63">
        <f t="shared" si="929"/>
        <v>0</v>
      </c>
      <c r="JZ159" s="63">
        <f t="shared" si="929"/>
        <v>0</v>
      </c>
      <c r="KA159" s="63">
        <f t="shared" si="929"/>
        <v>0</v>
      </c>
      <c r="KB159" s="63">
        <f t="shared" si="929"/>
        <v>0</v>
      </c>
      <c r="KC159" s="63">
        <f t="shared" si="929"/>
        <v>0</v>
      </c>
      <c r="KD159" s="63">
        <f t="shared" si="929"/>
        <v>0</v>
      </c>
      <c r="KE159" s="63">
        <f t="shared" si="929"/>
        <v>0</v>
      </c>
      <c r="KF159" s="63">
        <f t="shared" si="929"/>
        <v>0</v>
      </c>
      <c r="KG159" s="63">
        <f t="shared" si="929"/>
        <v>0</v>
      </c>
      <c r="KH159" s="63">
        <f t="shared" si="929"/>
        <v>0</v>
      </c>
      <c r="KI159" s="63">
        <f t="shared" si="929"/>
        <v>0</v>
      </c>
      <c r="KJ159" s="63">
        <f t="shared" si="929"/>
        <v>0</v>
      </c>
      <c r="KK159" s="63">
        <f t="shared" si="929"/>
        <v>0</v>
      </c>
      <c r="KL159" s="63">
        <f t="shared" si="929"/>
        <v>0</v>
      </c>
      <c r="KM159" s="63">
        <f t="shared" si="929"/>
        <v>0</v>
      </c>
      <c r="KN159" s="63">
        <f t="shared" si="929"/>
        <v>0</v>
      </c>
      <c r="KO159" s="63">
        <f t="shared" si="929"/>
        <v>0</v>
      </c>
      <c r="KP159" s="63">
        <f t="shared" si="929"/>
        <v>0</v>
      </c>
      <c r="KQ159" s="63">
        <f t="shared" si="929"/>
        <v>0</v>
      </c>
      <c r="KR159" s="63">
        <f t="shared" si="929"/>
        <v>0</v>
      </c>
      <c r="KS159" s="63">
        <f t="shared" si="929"/>
        <v>0</v>
      </c>
      <c r="KT159" s="63">
        <f t="shared" si="929"/>
        <v>0</v>
      </c>
      <c r="KU159" s="63">
        <f t="shared" si="929"/>
        <v>0</v>
      </c>
      <c r="KV159" s="63">
        <f t="shared" si="929"/>
        <v>0</v>
      </c>
      <c r="KW159" s="63">
        <f t="shared" si="929"/>
        <v>0</v>
      </c>
      <c r="KX159" s="63">
        <f t="shared" ref="KX159:MK159" si="930">SUM(KX157:KX158)-KX150</f>
        <v>0</v>
      </c>
      <c r="KY159" s="63">
        <f t="shared" si="930"/>
        <v>0</v>
      </c>
      <c r="KZ159" s="63">
        <f t="shared" si="930"/>
        <v>0</v>
      </c>
      <c r="LA159" s="63">
        <f t="shared" si="930"/>
        <v>0</v>
      </c>
      <c r="LB159" s="63">
        <f t="shared" si="930"/>
        <v>0</v>
      </c>
      <c r="LC159" s="63">
        <f t="shared" si="930"/>
        <v>0</v>
      </c>
      <c r="LD159" s="63">
        <f t="shared" si="930"/>
        <v>0</v>
      </c>
      <c r="LE159" s="63">
        <f t="shared" si="930"/>
        <v>0</v>
      </c>
      <c r="LF159" s="63">
        <f t="shared" si="930"/>
        <v>0</v>
      </c>
      <c r="LG159" s="63">
        <f t="shared" si="930"/>
        <v>0</v>
      </c>
      <c r="LH159" s="63">
        <f t="shared" si="930"/>
        <v>0</v>
      </c>
      <c r="LI159" s="63">
        <f t="shared" si="930"/>
        <v>0</v>
      </c>
      <c r="LJ159" s="63">
        <f t="shared" si="930"/>
        <v>0</v>
      </c>
      <c r="LK159" s="63">
        <f t="shared" si="930"/>
        <v>0</v>
      </c>
      <c r="LL159" s="63">
        <f t="shared" si="930"/>
        <v>0</v>
      </c>
      <c r="LM159" s="63">
        <f t="shared" si="930"/>
        <v>0</v>
      </c>
      <c r="LN159" s="63">
        <f t="shared" si="930"/>
        <v>0</v>
      </c>
      <c r="LO159" s="63">
        <f t="shared" si="930"/>
        <v>0</v>
      </c>
      <c r="LP159" s="63">
        <f t="shared" si="930"/>
        <v>0</v>
      </c>
      <c r="LQ159" s="63">
        <f t="shared" si="930"/>
        <v>0</v>
      </c>
      <c r="LR159" s="63">
        <f t="shared" si="930"/>
        <v>0</v>
      </c>
      <c r="LS159" s="63">
        <f t="shared" si="930"/>
        <v>0</v>
      </c>
      <c r="LT159" s="63">
        <f t="shared" si="930"/>
        <v>0</v>
      </c>
      <c r="LU159" s="63">
        <f t="shared" si="930"/>
        <v>0</v>
      </c>
      <c r="LV159" s="63">
        <f t="shared" si="930"/>
        <v>0</v>
      </c>
      <c r="LW159" s="63">
        <f t="shared" si="930"/>
        <v>0</v>
      </c>
      <c r="LX159" s="63">
        <f t="shared" si="930"/>
        <v>0</v>
      </c>
      <c r="LY159" s="63">
        <f t="shared" si="930"/>
        <v>0</v>
      </c>
      <c r="LZ159" s="63">
        <f t="shared" si="930"/>
        <v>0</v>
      </c>
      <c r="MA159" s="63">
        <f t="shared" si="930"/>
        <v>0</v>
      </c>
      <c r="MB159" s="63">
        <f t="shared" si="930"/>
        <v>0</v>
      </c>
      <c r="MC159" s="63">
        <f t="shared" si="930"/>
        <v>0</v>
      </c>
      <c r="MD159" s="63">
        <f t="shared" si="930"/>
        <v>0</v>
      </c>
      <c r="ME159" s="63">
        <f t="shared" si="930"/>
        <v>0</v>
      </c>
      <c r="MF159" s="63">
        <f t="shared" si="930"/>
        <v>0</v>
      </c>
      <c r="MG159" s="63">
        <f t="shared" si="930"/>
        <v>0</v>
      </c>
      <c r="MH159" s="63">
        <f t="shared" si="930"/>
        <v>0</v>
      </c>
      <c r="MI159" s="63">
        <f t="shared" si="930"/>
        <v>0</v>
      </c>
      <c r="MJ159" s="63">
        <f t="shared" si="930"/>
        <v>0</v>
      </c>
      <c r="MK159" s="63">
        <f t="shared" si="930"/>
        <v>0</v>
      </c>
      <c r="ML159" s="63"/>
      <c r="MM159" s="63"/>
      <c r="MN159" s="63"/>
    </row>
    <row r="160" spans="1:352" x14ac:dyDescent="0.2">
      <c r="A160" s="51"/>
      <c r="IG160" s="23"/>
    </row>
    <row r="161" spans="1:241" x14ac:dyDescent="0.2">
      <c r="A161" s="81" t="s">
        <v>44</v>
      </c>
      <c r="IG161" s="23"/>
    </row>
    <row r="162" spans="1:241" x14ac:dyDescent="0.2">
      <c r="A162" s="60" t="s">
        <v>45</v>
      </c>
      <c r="IG162" s="23"/>
    </row>
    <row r="163" spans="1:241" x14ac:dyDescent="0.2">
      <c r="A163" s="60" t="s">
        <v>62</v>
      </c>
      <c r="IG163" s="23"/>
    </row>
    <row r="164" spans="1:241" x14ac:dyDescent="0.2">
      <c r="A164" s="60" t="s">
        <v>47</v>
      </c>
      <c r="IG164" s="23"/>
    </row>
    <row r="165" spans="1:241" x14ac:dyDescent="0.2">
      <c r="A165" s="60" t="s">
        <v>48</v>
      </c>
      <c r="IG165" s="23"/>
    </row>
    <row r="166" spans="1:241" x14ac:dyDescent="0.2">
      <c r="A166" s="60" t="s">
        <v>49</v>
      </c>
      <c r="IG166" s="23"/>
    </row>
    <row r="167" spans="1:241" x14ac:dyDescent="0.2">
      <c r="A167" s="60" t="s">
        <v>50</v>
      </c>
      <c r="IG167" s="23"/>
    </row>
    <row r="168" spans="1:241" x14ac:dyDescent="0.2">
      <c r="A168" s="60" t="s">
        <v>51</v>
      </c>
      <c r="IG168" s="23"/>
    </row>
    <row r="169" spans="1:241" x14ac:dyDescent="0.2">
      <c r="A169" s="60" t="s">
        <v>52</v>
      </c>
      <c r="IG169" s="23"/>
    </row>
    <row r="170" spans="1:241" x14ac:dyDescent="0.2">
      <c r="A170" s="60" t="s">
        <v>53</v>
      </c>
      <c r="IG170" s="23"/>
    </row>
    <row r="171" spans="1:241" x14ac:dyDescent="0.2">
      <c r="A171" s="60" t="s">
        <v>54</v>
      </c>
      <c r="IG171" s="23"/>
    </row>
    <row r="172" spans="1:241" x14ac:dyDescent="0.2">
      <c r="A172" s="60" t="s">
        <v>55</v>
      </c>
      <c r="IG172" s="23"/>
    </row>
    <row r="173" spans="1:241" ht="13.5" thickBot="1" x14ac:dyDescent="0.25">
      <c r="A173" s="76"/>
      <c r="IG173" s="23"/>
    </row>
    <row r="174" spans="1:241" ht="13.5" thickBot="1" x14ac:dyDescent="0.25">
      <c r="A174" s="77" t="s">
        <v>56</v>
      </c>
      <c r="IG174" s="23"/>
    </row>
    <row r="175" spans="1:241" ht="13.5" thickBot="1" x14ac:dyDescent="0.25">
      <c r="A175" s="77" t="s">
        <v>57</v>
      </c>
      <c r="IG175" s="23"/>
    </row>
    <row r="176" spans="1:241" x14ac:dyDescent="0.2">
      <c r="A176" s="84"/>
      <c r="IG176" s="23"/>
    </row>
    <row r="177" spans="1:352" x14ac:dyDescent="0.2">
      <c r="IG177" s="23"/>
    </row>
    <row r="178" spans="1:352" x14ac:dyDescent="0.2">
      <c r="A178" s="84"/>
      <c r="B178" s="45">
        <f t="shared" ref="B178:BA178" si="931">B5</f>
        <v>44562</v>
      </c>
      <c r="C178" s="45">
        <f t="shared" si="931"/>
        <v>44593</v>
      </c>
      <c r="D178" s="45">
        <f t="shared" si="931"/>
        <v>44621</v>
      </c>
      <c r="E178" s="45">
        <f t="shared" si="931"/>
        <v>44652</v>
      </c>
      <c r="F178" s="45">
        <f t="shared" si="931"/>
        <v>44682</v>
      </c>
      <c r="G178" s="45">
        <f t="shared" si="931"/>
        <v>44713</v>
      </c>
      <c r="H178" s="45">
        <f t="shared" si="931"/>
        <v>44743</v>
      </c>
      <c r="I178" s="45">
        <f t="shared" si="931"/>
        <v>44774</v>
      </c>
      <c r="J178" s="45">
        <f t="shared" si="931"/>
        <v>44805</v>
      </c>
      <c r="K178" s="45">
        <f t="shared" si="931"/>
        <v>44835</v>
      </c>
      <c r="L178" s="45">
        <f t="shared" si="931"/>
        <v>44866</v>
      </c>
      <c r="M178" s="45">
        <f t="shared" si="931"/>
        <v>44896</v>
      </c>
      <c r="N178" s="45">
        <f t="shared" si="931"/>
        <v>44927</v>
      </c>
      <c r="O178" s="45">
        <f t="shared" si="931"/>
        <v>44958</v>
      </c>
      <c r="P178" s="45">
        <f t="shared" si="931"/>
        <v>44986</v>
      </c>
      <c r="Q178" s="45">
        <f t="shared" si="931"/>
        <v>45017</v>
      </c>
      <c r="R178" s="45">
        <f t="shared" si="931"/>
        <v>45047</v>
      </c>
      <c r="S178" s="45">
        <f t="shared" si="931"/>
        <v>45078</v>
      </c>
      <c r="T178" s="45">
        <f t="shared" si="931"/>
        <v>45108</v>
      </c>
      <c r="U178" s="45">
        <f t="shared" si="931"/>
        <v>45139</v>
      </c>
      <c r="V178" s="45">
        <f t="shared" si="931"/>
        <v>45170</v>
      </c>
      <c r="W178" s="45">
        <f t="shared" si="931"/>
        <v>45200</v>
      </c>
      <c r="X178" s="45">
        <f t="shared" si="931"/>
        <v>45231</v>
      </c>
      <c r="Y178" s="45">
        <f t="shared" si="931"/>
        <v>45261</v>
      </c>
      <c r="Z178" s="45">
        <f t="shared" si="931"/>
        <v>45292</v>
      </c>
      <c r="AA178" s="45">
        <f t="shared" si="931"/>
        <v>45323</v>
      </c>
      <c r="AB178" s="45">
        <f t="shared" si="931"/>
        <v>45352</v>
      </c>
      <c r="AC178" s="45">
        <f t="shared" si="931"/>
        <v>45383</v>
      </c>
      <c r="AD178" s="45">
        <f t="shared" si="931"/>
        <v>45413</v>
      </c>
      <c r="AE178" s="45">
        <f t="shared" si="931"/>
        <v>45444</v>
      </c>
      <c r="AF178" s="45">
        <f t="shared" si="931"/>
        <v>45474</v>
      </c>
      <c r="AG178" s="45">
        <f t="shared" si="931"/>
        <v>45505</v>
      </c>
      <c r="AH178" s="45">
        <f t="shared" si="931"/>
        <v>45536</v>
      </c>
      <c r="AI178" s="45">
        <f t="shared" si="931"/>
        <v>45566</v>
      </c>
      <c r="AJ178" s="45">
        <f t="shared" si="931"/>
        <v>45597</v>
      </c>
      <c r="AK178" s="45">
        <f t="shared" si="931"/>
        <v>45627</v>
      </c>
      <c r="AL178" s="45">
        <f t="shared" si="931"/>
        <v>45658</v>
      </c>
      <c r="AM178" s="45">
        <f t="shared" si="931"/>
        <v>45689</v>
      </c>
      <c r="AN178" s="45">
        <f t="shared" si="931"/>
        <v>45717</v>
      </c>
      <c r="AO178" s="45">
        <f t="shared" si="931"/>
        <v>45748</v>
      </c>
      <c r="AP178" s="45">
        <f t="shared" si="931"/>
        <v>45778</v>
      </c>
      <c r="AQ178" s="45">
        <f t="shared" si="931"/>
        <v>45809</v>
      </c>
      <c r="AR178" s="45">
        <f t="shared" si="931"/>
        <v>45839</v>
      </c>
      <c r="AS178" s="45">
        <f t="shared" si="931"/>
        <v>45870</v>
      </c>
      <c r="AT178" s="45">
        <f t="shared" si="931"/>
        <v>45901</v>
      </c>
      <c r="AU178" s="45">
        <f t="shared" si="931"/>
        <v>45931</v>
      </c>
      <c r="AV178" s="45">
        <f t="shared" si="931"/>
        <v>45962</v>
      </c>
      <c r="AW178" s="45">
        <f t="shared" si="931"/>
        <v>45992</v>
      </c>
      <c r="AX178" s="45">
        <f t="shared" si="931"/>
        <v>46023</v>
      </c>
      <c r="AY178" s="45">
        <f t="shared" si="931"/>
        <v>46054</v>
      </c>
      <c r="AZ178" s="45">
        <f t="shared" si="931"/>
        <v>46082</v>
      </c>
      <c r="BA178" s="45">
        <f t="shared" si="931"/>
        <v>46113</v>
      </c>
      <c r="BB178" s="45">
        <f t="shared" ref="BB178:DM178" si="932">BB5</f>
        <v>46143</v>
      </c>
      <c r="BC178" s="45">
        <f t="shared" si="932"/>
        <v>46174</v>
      </c>
      <c r="BD178" s="45">
        <f t="shared" si="932"/>
        <v>46204</v>
      </c>
      <c r="BE178" s="45">
        <f t="shared" si="932"/>
        <v>46235</v>
      </c>
      <c r="BF178" s="45">
        <f t="shared" si="932"/>
        <v>46266</v>
      </c>
      <c r="BG178" s="45">
        <f t="shared" si="932"/>
        <v>46296</v>
      </c>
      <c r="BH178" s="45">
        <f t="shared" si="932"/>
        <v>46327</v>
      </c>
      <c r="BI178" s="45">
        <f t="shared" si="932"/>
        <v>46357</v>
      </c>
      <c r="BJ178" s="45">
        <f t="shared" si="932"/>
        <v>46388</v>
      </c>
      <c r="BK178" s="45">
        <f t="shared" si="932"/>
        <v>46419</v>
      </c>
      <c r="BL178" s="45">
        <f t="shared" si="932"/>
        <v>46447</v>
      </c>
      <c r="BM178" s="45">
        <f t="shared" si="932"/>
        <v>46478</v>
      </c>
      <c r="BN178" s="45">
        <f t="shared" si="932"/>
        <v>46508</v>
      </c>
      <c r="BO178" s="45">
        <f t="shared" si="932"/>
        <v>46539</v>
      </c>
      <c r="BP178" s="45">
        <f t="shared" si="932"/>
        <v>46569</v>
      </c>
      <c r="BQ178" s="45">
        <f t="shared" si="932"/>
        <v>46600</v>
      </c>
      <c r="BR178" s="45">
        <f t="shared" si="932"/>
        <v>46631</v>
      </c>
      <c r="BS178" s="45">
        <f t="shared" si="932"/>
        <v>46661</v>
      </c>
      <c r="BT178" s="45">
        <f t="shared" si="932"/>
        <v>46692</v>
      </c>
      <c r="BU178" s="45">
        <f t="shared" si="932"/>
        <v>46722</v>
      </c>
      <c r="BV178" s="45">
        <f t="shared" si="932"/>
        <v>46753</v>
      </c>
      <c r="BW178" s="45">
        <f t="shared" si="932"/>
        <v>46784</v>
      </c>
      <c r="BX178" s="45">
        <f t="shared" si="932"/>
        <v>46813</v>
      </c>
      <c r="BY178" s="45">
        <f t="shared" si="932"/>
        <v>46844</v>
      </c>
      <c r="BZ178" s="45">
        <f t="shared" si="932"/>
        <v>46874</v>
      </c>
      <c r="CA178" s="45">
        <f t="shared" si="932"/>
        <v>46905</v>
      </c>
      <c r="CB178" s="45">
        <f t="shared" si="932"/>
        <v>46935</v>
      </c>
      <c r="CC178" s="45">
        <f t="shared" si="932"/>
        <v>46966</v>
      </c>
      <c r="CD178" s="45">
        <f t="shared" si="932"/>
        <v>46997</v>
      </c>
      <c r="CE178" s="45">
        <f t="shared" si="932"/>
        <v>47027</v>
      </c>
      <c r="CF178" s="45">
        <f t="shared" si="932"/>
        <v>47058</v>
      </c>
      <c r="CG178" s="45">
        <f t="shared" si="932"/>
        <v>47088</v>
      </c>
      <c r="CH178" s="45">
        <f t="shared" si="932"/>
        <v>47119</v>
      </c>
      <c r="CI178" s="45">
        <f t="shared" si="932"/>
        <v>47150</v>
      </c>
      <c r="CJ178" s="45">
        <f t="shared" si="932"/>
        <v>47178</v>
      </c>
      <c r="CK178" s="45">
        <f t="shared" si="932"/>
        <v>47209</v>
      </c>
      <c r="CL178" s="45">
        <f t="shared" si="932"/>
        <v>47239</v>
      </c>
      <c r="CM178" s="45">
        <f t="shared" si="932"/>
        <v>47270</v>
      </c>
      <c r="CN178" s="45">
        <f t="shared" si="932"/>
        <v>47300</v>
      </c>
      <c r="CO178" s="45">
        <f t="shared" si="932"/>
        <v>47331</v>
      </c>
      <c r="CP178" s="45">
        <f t="shared" si="932"/>
        <v>47362</v>
      </c>
      <c r="CQ178" s="45">
        <f t="shared" si="932"/>
        <v>47392</v>
      </c>
      <c r="CR178" s="45">
        <f t="shared" si="932"/>
        <v>47423</v>
      </c>
      <c r="CS178" s="45">
        <f t="shared" si="932"/>
        <v>47453</v>
      </c>
      <c r="CT178" s="45">
        <f t="shared" si="932"/>
        <v>47484</v>
      </c>
      <c r="CU178" s="45">
        <f t="shared" si="932"/>
        <v>47515</v>
      </c>
      <c r="CV178" s="45">
        <f t="shared" si="932"/>
        <v>47543</v>
      </c>
      <c r="CW178" s="45">
        <f t="shared" si="932"/>
        <v>47574</v>
      </c>
      <c r="CX178" s="45">
        <f t="shared" si="932"/>
        <v>47604</v>
      </c>
      <c r="CY178" s="45">
        <f t="shared" si="932"/>
        <v>47635</v>
      </c>
      <c r="CZ178" s="45">
        <f t="shared" si="932"/>
        <v>47665</v>
      </c>
      <c r="DA178" s="45">
        <f t="shared" si="932"/>
        <v>47696</v>
      </c>
      <c r="DB178" s="45">
        <f t="shared" si="932"/>
        <v>47727</v>
      </c>
      <c r="DC178" s="45">
        <f t="shared" si="932"/>
        <v>47757</v>
      </c>
      <c r="DD178" s="45">
        <f t="shared" si="932"/>
        <v>47788</v>
      </c>
      <c r="DE178" s="45">
        <f t="shared" si="932"/>
        <v>47818</v>
      </c>
      <c r="DF178" s="45">
        <f t="shared" si="932"/>
        <v>47849</v>
      </c>
      <c r="DG178" s="45">
        <f t="shared" si="932"/>
        <v>47880</v>
      </c>
      <c r="DH178" s="45">
        <f t="shared" si="932"/>
        <v>47908</v>
      </c>
      <c r="DI178" s="45">
        <f t="shared" si="932"/>
        <v>47939</v>
      </c>
      <c r="DJ178" s="45">
        <f t="shared" si="932"/>
        <v>47969</v>
      </c>
      <c r="DK178" s="45">
        <f t="shared" si="932"/>
        <v>48000</v>
      </c>
      <c r="DL178" s="45">
        <f t="shared" si="932"/>
        <v>48030</v>
      </c>
      <c r="DM178" s="45">
        <f t="shared" si="932"/>
        <v>48061</v>
      </c>
      <c r="DN178" s="45">
        <f t="shared" ref="DN178:FY178" si="933">DN5</f>
        <v>48092</v>
      </c>
      <c r="DO178" s="45">
        <f t="shared" si="933"/>
        <v>48122</v>
      </c>
      <c r="DP178" s="45">
        <f t="shared" si="933"/>
        <v>48153</v>
      </c>
      <c r="DQ178" s="45">
        <f t="shared" si="933"/>
        <v>48183</v>
      </c>
      <c r="DR178" s="45">
        <f t="shared" si="933"/>
        <v>48214</v>
      </c>
      <c r="DS178" s="45">
        <f t="shared" si="933"/>
        <v>48245</v>
      </c>
      <c r="DT178" s="45">
        <f t="shared" si="933"/>
        <v>48274</v>
      </c>
      <c r="DU178" s="45">
        <f t="shared" si="933"/>
        <v>48305</v>
      </c>
      <c r="DV178" s="45">
        <f t="shared" si="933"/>
        <v>48335</v>
      </c>
      <c r="DW178" s="45">
        <f t="shared" si="933"/>
        <v>48366</v>
      </c>
      <c r="DX178" s="45">
        <f t="shared" si="933"/>
        <v>48396</v>
      </c>
      <c r="DY178" s="45">
        <f t="shared" si="933"/>
        <v>48427</v>
      </c>
      <c r="DZ178" s="45">
        <f t="shared" si="933"/>
        <v>48458</v>
      </c>
      <c r="EA178" s="45">
        <f t="shared" si="933"/>
        <v>48488</v>
      </c>
      <c r="EB178" s="45">
        <f t="shared" si="933"/>
        <v>48519</v>
      </c>
      <c r="EC178" s="45">
        <f t="shared" si="933"/>
        <v>48549</v>
      </c>
      <c r="ED178" s="45">
        <f t="shared" si="933"/>
        <v>48580</v>
      </c>
      <c r="EE178" s="45">
        <f t="shared" si="933"/>
        <v>48611</v>
      </c>
      <c r="EF178" s="45">
        <f t="shared" si="933"/>
        <v>48639</v>
      </c>
      <c r="EG178" s="45">
        <f t="shared" si="933"/>
        <v>48670</v>
      </c>
      <c r="EH178" s="45">
        <f t="shared" si="933"/>
        <v>48700</v>
      </c>
      <c r="EI178" s="45">
        <f t="shared" si="933"/>
        <v>48731</v>
      </c>
      <c r="EJ178" s="45">
        <f t="shared" si="933"/>
        <v>48761</v>
      </c>
      <c r="EK178" s="45">
        <f t="shared" si="933"/>
        <v>48792</v>
      </c>
      <c r="EL178" s="45">
        <f t="shared" si="933"/>
        <v>48823</v>
      </c>
      <c r="EM178" s="45">
        <f t="shared" si="933"/>
        <v>48853</v>
      </c>
      <c r="EN178" s="45">
        <f t="shared" si="933"/>
        <v>48884</v>
      </c>
      <c r="EO178" s="45">
        <f t="shared" si="933"/>
        <v>48914</v>
      </c>
      <c r="EP178" s="45">
        <f t="shared" si="933"/>
        <v>48945</v>
      </c>
      <c r="EQ178" s="45">
        <f t="shared" si="933"/>
        <v>48976</v>
      </c>
      <c r="ER178" s="45">
        <f t="shared" si="933"/>
        <v>49004</v>
      </c>
      <c r="ES178" s="45">
        <f t="shared" si="933"/>
        <v>49035</v>
      </c>
      <c r="ET178" s="45">
        <f t="shared" si="933"/>
        <v>49065</v>
      </c>
      <c r="EU178" s="45">
        <f t="shared" si="933"/>
        <v>49096</v>
      </c>
      <c r="EV178" s="45">
        <f t="shared" si="933"/>
        <v>49126</v>
      </c>
      <c r="EW178" s="45">
        <f t="shared" si="933"/>
        <v>49157</v>
      </c>
      <c r="EX178" s="45">
        <f t="shared" si="933"/>
        <v>49188</v>
      </c>
      <c r="EY178" s="45">
        <f t="shared" si="933"/>
        <v>49218</v>
      </c>
      <c r="EZ178" s="45">
        <f t="shared" si="933"/>
        <v>49249</v>
      </c>
      <c r="FA178" s="45">
        <f t="shared" si="933"/>
        <v>49279</v>
      </c>
      <c r="FB178" s="45">
        <f t="shared" si="933"/>
        <v>49310</v>
      </c>
      <c r="FC178" s="45">
        <f t="shared" si="933"/>
        <v>49341</v>
      </c>
      <c r="FD178" s="45">
        <f t="shared" si="933"/>
        <v>49369</v>
      </c>
      <c r="FE178" s="45">
        <f t="shared" si="933"/>
        <v>49400</v>
      </c>
      <c r="FF178" s="45">
        <f t="shared" si="933"/>
        <v>49430</v>
      </c>
      <c r="FG178" s="45">
        <f t="shared" si="933"/>
        <v>49461</v>
      </c>
      <c r="FH178" s="45">
        <f t="shared" si="933"/>
        <v>49491</v>
      </c>
      <c r="FI178" s="45">
        <f t="shared" si="933"/>
        <v>49522</v>
      </c>
      <c r="FJ178" s="45">
        <f t="shared" si="933"/>
        <v>49553</v>
      </c>
      <c r="FK178" s="45">
        <f t="shared" si="933"/>
        <v>49583</v>
      </c>
      <c r="FL178" s="45">
        <f t="shared" si="933"/>
        <v>49614</v>
      </c>
      <c r="FM178" s="45">
        <f t="shared" si="933"/>
        <v>49644</v>
      </c>
      <c r="FN178" s="45">
        <f t="shared" si="933"/>
        <v>49675</v>
      </c>
      <c r="FO178" s="45">
        <f t="shared" si="933"/>
        <v>49706</v>
      </c>
      <c r="FP178" s="45">
        <f t="shared" si="933"/>
        <v>49735</v>
      </c>
      <c r="FQ178" s="45">
        <f t="shared" si="933"/>
        <v>49766</v>
      </c>
      <c r="FR178" s="45">
        <f t="shared" si="933"/>
        <v>49796</v>
      </c>
      <c r="FS178" s="45">
        <f t="shared" si="933"/>
        <v>49827</v>
      </c>
      <c r="FT178" s="45">
        <f t="shared" si="933"/>
        <v>49857</v>
      </c>
      <c r="FU178" s="45">
        <f t="shared" si="933"/>
        <v>49888</v>
      </c>
      <c r="FV178" s="45">
        <f t="shared" si="933"/>
        <v>49919</v>
      </c>
      <c r="FW178" s="45">
        <f t="shared" si="933"/>
        <v>49949</v>
      </c>
      <c r="FX178" s="45">
        <f t="shared" si="933"/>
        <v>49980</v>
      </c>
      <c r="FY178" s="45">
        <f t="shared" si="933"/>
        <v>50010</v>
      </c>
      <c r="FZ178" s="45">
        <f t="shared" ref="FZ178:IK178" si="934">FZ5</f>
        <v>50041</v>
      </c>
      <c r="GA178" s="45">
        <f t="shared" si="934"/>
        <v>50072</v>
      </c>
      <c r="GB178" s="45">
        <f t="shared" si="934"/>
        <v>50100</v>
      </c>
      <c r="GC178" s="45">
        <f t="shared" si="934"/>
        <v>50131</v>
      </c>
      <c r="GD178" s="45">
        <f t="shared" si="934"/>
        <v>50161</v>
      </c>
      <c r="GE178" s="45">
        <f t="shared" si="934"/>
        <v>50192</v>
      </c>
      <c r="GF178" s="45">
        <f t="shared" si="934"/>
        <v>50222</v>
      </c>
      <c r="GG178" s="45">
        <f t="shared" si="934"/>
        <v>50253</v>
      </c>
      <c r="GH178" s="45">
        <f t="shared" si="934"/>
        <v>50284</v>
      </c>
      <c r="GI178" s="45">
        <f t="shared" si="934"/>
        <v>50314</v>
      </c>
      <c r="GJ178" s="45">
        <f t="shared" si="934"/>
        <v>50345</v>
      </c>
      <c r="GK178" s="45">
        <f t="shared" si="934"/>
        <v>50375</v>
      </c>
      <c r="GL178" s="45">
        <f t="shared" si="934"/>
        <v>50406</v>
      </c>
      <c r="GM178" s="45">
        <f t="shared" si="934"/>
        <v>50437</v>
      </c>
      <c r="GN178" s="45">
        <f t="shared" si="934"/>
        <v>50465</v>
      </c>
      <c r="GO178" s="45">
        <f t="shared" si="934"/>
        <v>50496</v>
      </c>
      <c r="GP178" s="45">
        <f t="shared" si="934"/>
        <v>50526</v>
      </c>
      <c r="GQ178" s="45">
        <f t="shared" si="934"/>
        <v>50557</v>
      </c>
      <c r="GR178" s="45">
        <f t="shared" si="934"/>
        <v>50587</v>
      </c>
      <c r="GS178" s="45">
        <f t="shared" si="934"/>
        <v>50618</v>
      </c>
      <c r="GT178" s="45">
        <f t="shared" si="934"/>
        <v>50649</v>
      </c>
      <c r="GU178" s="45">
        <f t="shared" si="934"/>
        <v>50679</v>
      </c>
      <c r="GV178" s="45">
        <f t="shared" si="934"/>
        <v>50710</v>
      </c>
      <c r="GW178" s="45">
        <f t="shared" si="934"/>
        <v>50740</v>
      </c>
      <c r="GX178" s="45">
        <f t="shared" si="934"/>
        <v>50771</v>
      </c>
      <c r="GY178" s="45">
        <f t="shared" si="934"/>
        <v>50802</v>
      </c>
      <c r="GZ178" s="45">
        <f t="shared" si="934"/>
        <v>50830</v>
      </c>
      <c r="HA178" s="45">
        <f t="shared" si="934"/>
        <v>50861</v>
      </c>
      <c r="HB178" s="45">
        <f t="shared" si="934"/>
        <v>50891</v>
      </c>
      <c r="HC178" s="45">
        <f t="shared" si="934"/>
        <v>50922</v>
      </c>
      <c r="HD178" s="45">
        <f t="shared" si="934"/>
        <v>50952</v>
      </c>
      <c r="HE178" s="45">
        <f t="shared" si="934"/>
        <v>50983</v>
      </c>
      <c r="HF178" s="45">
        <f t="shared" si="934"/>
        <v>51014</v>
      </c>
      <c r="HG178" s="45">
        <f t="shared" si="934"/>
        <v>51044</v>
      </c>
      <c r="HH178" s="45">
        <f t="shared" si="934"/>
        <v>51075</v>
      </c>
      <c r="HI178" s="45">
        <f t="shared" si="934"/>
        <v>51105</v>
      </c>
      <c r="HJ178" s="45">
        <f t="shared" si="934"/>
        <v>51136</v>
      </c>
      <c r="HK178" s="45">
        <f t="shared" si="934"/>
        <v>51167</v>
      </c>
      <c r="HL178" s="45">
        <f t="shared" si="934"/>
        <v>51196</v>
      </c>
      <c r="HM178" s="45">
        <f t="shared" si="934"/>
        <v>51227</v>
      </c>
      <c r="HN178" s="45">
        <f t="shared" si="934"/>
        <v>51257</v>
      </c>
      <c r="HO178" s="45">
        <f t="shared" si="934"/>
        <v>51288</v>
      </c>
      <c r="HP178" s="45">
        <f t="shared" si="934"/>
        <v>51318</v>
      </c>
      <c r="HQ178" s="45">
        <f t="shared" si="934"/>
        <v>51349</v>
      </c>
      <c r="HR178" s="45">
        <f t="shared" si="934"/>
        <v>51380</v>
      </c>
      <c r="HS178" s="45">
        <f t="shared" si="934"/>
        <v>51410</v>
      </c>
      <c r="HT178" s="45">
        <f t="shared" si="934"/>
        <v>51441</v>
      </c>
      <c r="HU178" s="45">
        <f t="shared" si="934"/>
        <v>51471</v>
      </c>
      <c r="HV178" s="45">
        <f t="shared" si="934"/>
        <v>51502</v>
      </c>
      <c r="HW178" s="45">
        <f t="shared" si="934"/>
        <v>51533</v>
      </c>
      <c r="HX178" s="45">
        <f t="shared" si="934"/>
        <v>51561</v>
      </c>
      <c r="HY178" s="45">
        <f t="shared" si="934"/>
        <v>51592</v>
      </c>
      <c r="HZ178" s="45">
        <f t="shared" si="934"/>
        <v>51622</v>
      </c>
      <c r="IA178" s="45">
        <f t="shared" si="934"/>
        <v>51653</v>
      </c>
      <c r="IB178" s="45">
        <f t="shared" si="934"/>
        <v>51683</v>
      </c>
      <c r="IC178" s="45">
        <f t="shared" si="934"/>
        <v>51714</v>
      </c>
      <c r="ID178" s="45">
        <f t="shared" si="934"/>
        <v>51745</v>
      </c>
      <c r="IE178" s="45">
        <f t="shared" si="934"/>
        <v>51775</v>
      </c>
      <c r="IF178" s="45">
        <f t="shared" si="934"/>
        <v>51806</v>
      </c>
      <c r="IG178" s="45">
        <f t="shared" si="934"/>
        <v>51836</v>
      </c>
      <c r="IH178" s="45">
        <f t="shared" si="934"/>
        <v>51867</v>
      </c>
      <c r="II178" s="45">
        <f t="shared" si="934"/>
        <v>51898</v>
      </c>
      <c r="IJ178" s="45">
        <f t="shared" si="934"/>
        <v>51926</v>
      </c>
      <c r="IK178" s="45">
        <f t="shared" si="934"/>
        <v>51957</v>
      </c>
      <c r="IL178" s="45">
        <f t="shared" ref="IL178:KW178" si="935">IL5</f>
        <v>51987</v>
      </c>
      <c r="IM178" s="45">
        <f t="shared" si="935"/>
        <v>52018</v>
      </c>
      <c r="IN178" s="45">
        <f t="shared" si="935"/>
        <v>52048</v>
      </c>
      <c r="IO178" s="45">
        <f t="shared" si="935"/>
        <v>52079</v>
      </c>
      <c r="IP178" s="45">
        <f t="shared" si="935"/>
        <v>52110</v>
      </c>
      <c r="IQ178" s="45">
        <f t="shared" si="935"/>
        <v>52140</v>
      </c>
      <c r="IR178" s="45">
        <f t="shared" si="935"/>
        <v>52171</v>
      </c>
      <c r="IS178" s="45">
        <f t="shared" si="935"/>
        <v>52201</v>
      </c>
      <c r="IT178" s="45">
        <f t="shared" si="935"/>
        <v>52232</v>
      </c>
      <c r="IU178" s="45">
        <f t="shared" si="935"/>
        <v>52263</v>
      </c>
      <c r="IV178" s="45">
        <f t="shared" si="935"/>
        <v>52291</v>
      </c>
      <c r="IW178" s="45">
        <f t="shared" si="935"/>
        <v>52322</v>
      </c>
      <c r="IX178" s="45">
        <f t="shared" si="935"/>
        <v>52352</v>
      </c>
      <c r="IY178" s="45">
        <f t="shared" si="935"/>
        <v>52383</v>
      </c>
      <c r="IZ178" s="45">
        <f t="shared" si="935"/>
        <v>52413</v>
      </c>
      <c r="JA178" s="45">
        <f t="shared" si="935"/>
        <v>52444</v>
      </c>
      <c r="JB178" s="45">
        <f t="shared" si="935"/>
        <v>52475</v>
      </c>
      <c r="JC178" s="45">
        <f t="shared" si="935"/>
        <v>52505</v>
      </c>
      <c r="JD178" s="45">
        <f t="shared" si="935"/>
        <v>52536</v>
      </c>
      <c r="JE178" s="45">
        <f t="shared" si="935"/>
        <v>52566</v>
      </c>
      <c r="JF178" s="45">
        <f t="shared" si="935"/>
        <v>52597</v>
      </c>
      <c r="JG178" s="45">
        <f t="shared" si="935"/>
        <v>52628</v>
      </c>
      <c r="JH178" s="45">
        <f t="shared" si="935"/>
        <v>52657</v>
      </c>
      <c r="JI178" s="45">
        <f t="shared" si="935"/>
        <v>52688</v>
      </c>
      <c r="JJ178" s="45">
        <f t="shared" si="935"/>
        <v>52718</v>
      </c>
      <c r="JK178" s="45">
        <f t="shared" si="935"/>
        <v>52749</v>
      </c>
      <c r="JL178" s="45">
        <f t="shared" si="935"/>
        <v>52779</v>
      </c>
      <c r="JM178" s="45">
        <f t="shared" si="935"/>
        <v>52810</v>
      </c>
      <c r="JN178" s="45">
        <f t="shared" si="935"/>
        <v>52841</v>
      </c>
      <c r="JO178" s="45">
        <f t="shared" si="935"/>
        <v>52871</v>
      </c>
      <c r="JP178" s="45">
        <f t="shared" si="935"/>
        <v>52902</v>
      </c>
      <c r="JQ178" s="45">
        <f t="shared" si="935"/>
        <v>52932</v>
      </c>
      <c r="JR178" s="45">
        <f t="shared" si="935"/>
        <v>52963</v>
      </c>
      <c r="JS178" s="45">
        <f t="shared" si="935"/>
        <v>52994</v>
      </c>
      <c r="JT178" s="45">
        <f t="shared" si="935"/>
        <v>53022</v>
      </c>
      <c r="JU178" s="45">
        <f t="shared" si="935"/>
        <v>53053</v>
      </c>
      <c r="JV178" s="45">
        <f t="shared" si="935"/>
        <v>53083</v>
      </c>
      <c r="JW178" s="45">
        <f t="shared" si="935"/>
        <v>53114</v>
      </c>
      <c r="JX178" s="45">
        <f t="shared" si="935"/>
        <v>53144</v>
      </c>
      <c r="JY178" s="45">
        <f t="shared" si="935"/>
        <v>53175</v>
      </c>
      <c r="JZ178" s="45">
        <f t="shared" si="935"/>
        <v>53206</v>
      </c>
      <c r="KA178" s="45">
        <f t="shared" si="935"/>
        <v>53236</v>
      </c>
      <c r="KB178" s="45">
        <f t="shared" si="935"/>
        <v>53267</v>
      </c>
      <c r="KC178" s="45">
        <f t="shared" si="935"/>
        <v>53297</v>
      </c>
      <c r="KD178" s="45">
        <f t="shared" si="935"/>
        <v>53328</v>
      </c>
      <c r="KE178" s="45">
        <f t="shared" si="935"/>
        <v>53359</v>
      </c>
      <c r="KF178" s="45">
        <f t="shared" si="935"/>
        <v>53387</v>
      </c>
      <c r="KG178" s="45">
        <f t="shared" si="935"/>
        <v>53418</v>
      </c>
      <c r="KH178" s="45">
        <f t="shared" si="935"/>
        <v>53448</v>
      </c>
      <c r="KI178" s="45">
        <f t="shared" si="935"/>
        <v>53479</v>
      </c>
      <c r="KJ178" s="45">
        <f t="shared" si="935"/>
        <v>53509</v>
      </c>
      <c r="KK178" s="45">
        <f t="shared" si="935"/>
        <v>53540</v>
      </c>
      <c r="KL178" s="45">
        <f t="shared" si="935"/>
        <v>53571</v>
      </c>
      <c r="KM178" s="45">
        <f t="shared" si="935"/>
        <v>53601</v>
      </c>
      <c r="KN178" s="45">
        <f t="shared" si="935"/>
        <v>53632</v>
      </c>
      <c r="KO178" s="45">
        <f t="shared" si="935"/>
        <v>53662</v>
      </c>
      <c r="KP178" s="45">
        <f t="shared" si="935"/>
        <v>53693</v>
      </c>
      <c r="KQ178" s="45">
        <f t="shared" si="935"/>
        <v>53724</v>
      </c>
      <c r="KR178" s="45">
        <f t="shared" si="935"/>
        <v>53752</v>
      </c>
      <c r="KS178" s="45">
        <f t="shared" si="935"/>
        <v>53783</v>
      </c>
      <c r="KT178" s="45">
        <f t="shared" si="935"/>
        <v>53813</v>
      </c>
      <c r="KU178" s="45">
        <f t="shared" si="935"/>
        <v>53844</v>
      </c>
      <c r="KV178" s="45">
        <f t="shared" si="935"/>
        <v>53874</v>
      </c>
      <c r="KW178" s="45">
        <f t="shared" si="935"/>
        <v>53905</v>
      </c>
      <c r="KX178" s="45">
        <f t="shared" ref="KX178:MK178" si="936">KX5</f>
        <v>53936</v>
      </c>
      <c r="KY178" s="45">
        <f t="shared" si="936"/>
        <v>53966</v>
      </c>
      <c r="KZ178" s="45">
        <f t="shared" si="936"/>
        <v>53997</v>
      </c>
      <c r="LA178" s="45">
        <f t="shared" si="936"/>
        <v>54027</v>
      </c>
      <c r="LB178" s="45">
        <f t="shared" si="936"/>
        <v>54058</v>
      </c>
      <c r="LC178" s="45">
        <f t="shared" si="936"/>
        <v>54089</v>
      </c>
      <c r="LD178" s="45">
        <f t="shared" si="936"/>
        <v>54118</v>
      </c>
      <c r="LE178" s="45">
        <f t="shared" si="936"/>
        <v>54149</v>
      </c>
      <c r="LF178" s="45">
        <f t="shared" si="936"/>
        <v>54179</v>
      </c>
      <c r="LG178" s="45">
        <f t="shared" si="936"/>
        <v>54210</v>
      </c>
      <c r="LH178" s="45">
        <f t="shared" si="936"/>
        <v>54240</v>
      </c>
      <c r="LI178" s="45">
        <f t="shared" si="936"/>
        <v>54271</v>
      </c>
      <c r="LJ178" s="45">
        <f t="shared" si="936"/>
        <v>54302</v>
      </c>
      <c r="LK178" s="45">
        <f t="shared" si="936"/>
        <v>54332</v>
      </c>
      <c r="LL178" s="45">
        <f t="shared" si="936"/>
        <v>54363</v>
      </c>
      <c r="LM178" s="45">
        <f t="shared" si="936"/>
        <v>54393</v>
      </c>
      <c r="LN178" s="45">
        <f t="shared" si="936"/>
        <v>54424</v>
      </c>
      <c r="LO178" s="45">
        <f t="shared" si="936"/>
        <v>54455</v>
      </c>
      <c r="LP178" s="45">
        <f t="shared" si="936"/>
        <v>54483</v>
      </c>
      <c r="LQ178" s="45">
        <f t="shared" si="936"/>
        <v>54514</v>
      </c>
      <c r="LR178" s="45">
        <f t="shared" si="936"/>
        <v>54544</v>
      </c>
      <c r="LS178" s="45">
        <f t="shared" si="936"/>
        <v>54575</v>
      </c>
      <c r="LT178" s="45">
        <f t="shared" si="936"/>
        <v>54605</v>
      </c>
      <c r="LU178" s="45">
        <f t="shared" si="936"/>
        <v>54636</v>
      </c>
      <c r="LV178" s="45">
        <f t="shared" si="936"/>
        <v>54667</v>
      </c>
      <c r="LW178" s="45">
        <f t="shared" si="936"/>
        <v>54697</v>
      </c>
      <c r="LX178" s="45">
        <f t="shared" si="936"/>
        <v>54728</v>
      </c>
      <c r="LY178" s="45">
        <f t="shared" si="936"/>
        <v>54758</v>
      </c>
      <c r="LZ178" s="45">
        <f t="shared" si="936"/>
        <v>54789</v>
      </c>
      <c r="MA178" s="45">
        <f t="shared" si="936"/>
        <v>54820</v>
      </c>
      <c r="MB178" s="45">
        <f t="shared" si="936"/>
        <v>54848</v>
      </c>
      <c r="MC178" s="45">
        <f t="shared" si="936"/>
        <v>54879</v>
      </c>
      <c r="MD178" s="45">
        <f t="shared" si="936"/>
        <v>54909</v>
      </c>
      <c r="ME178" s="45">
        <f t="shared" si="936"/>
        <v>54940</v>
      </c>
      <c r="MF178" s="45">
        <f t="shared" si="936"/>
        <v>54970</v>
      </c>
      <c r="MG178" s="45">
        <f t="shared" si="936"/>
        <v>55001</v>
      </c>
      <c r="MH178" s="45">
        <f t="shared" si="936"/>
        <v>55032</v>
      </c>
      <c r="MI178" s="45">
        <f t="shared" si="936"/>
        <v>55062</v>
      </c>
      <c r="MJ178" s="45">
        <f t="shared" si="936"/>
        <v>55093</v>
      </c>
      <c r="MK178" s="45">
        <f t="shared" si="936"/>
        <v>55123</v>
      </c>
      <c r="ML178" s="45"/>
      <c r="MM178" s="45"/>
      <c r="MN178" s="45"/>
    </row>
    <row r="179" spans="1:352" x14ac:dyDescent="0.2">
      <c r="A179" s="85" t="s">
        <v>66</v>
      </c>
      <c r="B179" s="86">
        <f>(B30+B60+B90+B120+B150)/10000</f>
        <v>13455.941545568468</v>
      </c>
      <c r="C179" s="86">
        <f t="shared" ref="C179:BA179" si="937">(C30+C60+C90+C120+C150)/10000</f>
        <v>11928.52943521019</v>
      </c>
      <c r="D179" s="86">
        <f t="shared" si="937"/>
        <v>10883.700162412608</v>
      </c>
      <c r="E179" s="86">
        <f t="shared" si="937"/>
        <v>7693.162160679467</v>
      </c>
      <c r="F179" s="86">
        <f t="shared" si="937"/>
        <v>4871.8661194519227</v>
      </c>
      <c r="G179" s="86">
        <f t="shared" si="937"/>
        <v>3512.6092890940913</v>
      </c>
      <c r="H179" s="86">
        <f t="shared" si="937"/>
        <v>2776.6236092344625</v>
      </c>
      <c r="I179" s="86">
        <f t="shared" si="937"/>
        <v>2846.5142311351387</v>
      </c>
      <c r="J179" s="86">
        <f t="shared" si="937"/>
        <v>3661.9381276017621</v>
      </c>
      <c r="K179" s="86">
        <f t="shared" si="937"/>
        <v>7199.6938985202787</v>
      </c>
      <c r="L179" s="86">
        <f t="shared" si="937"/>
        <v>11074.021682959625</v>
      </c>
      <c r="M179" s="86">
        <f t="shared" si="937"/>
        <v>14150.344196512851</v>
      </c>
      <c r="N179" s="86">
        <f t="shared" si="937"/>
        <v>13411.176484718386</v>
      </c>
      <c r="O179" s="86">
        <f t="shared" si="937"/>
        <v>11914.659514368508</v>
      </c>
      <c r="P179" s="86">
        <f t="shared" si="937"/>
        <v>10899.862706038217</v>
      </c>
      <c r="Q179" s="86">
        <f t="shared" si="937"/>
        <v>7707.8537016710725</v>
      </c>
      <c r="R179" s="86">
        <f t="shared" si="937"/>
        <v>4876.5156665833447</v>
      </c>
      <c r="S179" s="86">
        <f t="shared" si="937"/>
        <v>3515.7004279627072</v>
      </c>
      <c r="T179" s="86">
        <f t="shared" si="937"/>
        <v>2769.9810072506039</v>
      </c>
      <c r="U179" s="86">
        <f t="shared" si="937"/>
        <v>2828.5002300427091</v>
      </c>
      <c r="V179" s="86">
        <f t="shared" si="937"/>
        <v>3623.5233677876017</v>
      </c>
      <c r="W179" s="86">
        <f t="shared" si="937"/>
        <v>7120.4126881374832</v>
      </c>
      <c r="X179" s="86">
        <f t="shared" si="937"/>
        <v>10959.335550393436</v>
      </c>
      <c r="Y179" s="86">
        <f t="shared" si="937"/>
        <v>14023.34564893829</v>
      </c>
      <c r="Z179" s="86">
        <f t="shared" si="937"/>
        <v>13331.130349672523</v>
      </c>
      <c r="AA179" s="86">
        <f t="shared" si="937"/>
        <v>12055.268016431864</v>
      </c>
      <c r="AB179" s="86">
        <f t="shared" si="937"/>
        <v>11016.758715199896</v>
      </c>
      <c r="AC179" s="86">
        <f t="shared" si="937"/>
        <v>7651.2441498558419</v>
      </c>
      <c r="AD179" s="86">
        <f t="shared" si="937"/>
        <v>4856.4015773961555</v>
      </c>
      <c r="AE179" s="86">
        <f t="shared" si="937"/>
        <v>3514.8613213753724</v>
      </c>
      <c r="AF179" s="86">
        <f t="shared" si="937"/>
        <v>2781.330890016889</v>
      </c>
      <c r="AG179" s="86">
        <f t="shared" si="937"/>
        <v>2846.9473473135463</v>
      </c>
      <c r="AH179" s="86">
        <f t="shared" si="937"/>
        <v>3642.1199372835076</v>
      </c>
      <c r="AI179" s="86">
        <f t="shared" si="937"/>
        <v>7166.7519011960703</v>
      </c>
      <c r="AJ179" s="86">
        <f t="shared" si="937"/>
        <v>11020.436083877885</v>
      </c>
      <c r="AK179" s="86">
        <f t="shared" si="937"/>
        <v>14059.036081503826</v>
      </c>
      <c r="AL179" s="86">
        <f t="shared" si="937"/>
        <v>13302.306951972034</v>
      </c>
      <c r="AM179" s="86">
        <f t="shared" si="937"/>
        <v>11820.691292685251</v>
      </c>
      <c r="AN179" s="86">
        <f t="shared" si="937"/>
        <v>10809.570051472065</v>
      </c>
      <c r="AO179" s="86">
        <f t="shared" si="937"/>
        <v>7646.8344201571881</v>
      </c>
      <c r="AP179" s="86">
        <f t="shared" si="937"/>
        <v>4864.6157762044577</v>
      </c>
      <c r="AQ179" s="86">
        <f t="shared" si="937"/>
        <v>3530.7320792999649</v>
      </c>
      <c r="AR179" s="86">
        <f t="shared" si="937"/>
        <v>2795.4491352558134</v>
      </c>
      <c r="AS179" s="86">
        <f t="shared" si="937"/>
        <v>2862.1222804521258</v>
      </c>
      <c r="AT179" s="86">
        <f t="shared" si="937"/>
        <v>3656.1339013628626</v>
      </c>
      <c r="AU179" s="86">
        <f t="shared" si="937"/>
        <v>7176.3074674913287</v>
      </c>
      <c r="AV179" s="86">
        <f t="shared" si="937"/>
        <v>11006.69763896774</v>
      </c>
      <c r="AW179" s="86">
        <f t="shared" si="937"/>
        <v>14113.455089399231</v>
      </c>
      <c r="AX179" s="86">
        <f t="shared" si="937"/>
        <v>13462.656112218914</v>
      </c>
      <c r="AY179" s="86">
        <f t="shared" si="937"/>
        <v>11938.169707458981</v>
      </c>
      <c r="AZ179" s="86">
        <f t="shared" si="937"/>
        <v>10880.372680530943</v>
      </c>
      <c r="BA179" s="86">
        <f t="shared" si="937"/>
        <v>7676.1881261472372</v>
      </c>
      <c r="BB179" s="86">
        <f t="shared" ref="BB179:DM179" si="938">(BB30+BB60+BB90+BB120+BB150)/10000</f>
        <v>4867.9224337375408</v>
      </c>
      <c r="BC179" s="86">
        <f t="shared" si="938"/>
        <v>3535.2580477664983</v>
      </c>
      <c r="BD179" s="86">
        <f t="shared" si="938"/>
        <v>2803.8389465029422</v>
      </c>
      <c r="BE179" s="86">
        <f t="shared" si="938"/>
        <v>2874.6409037153198</v>
      </c>
      <c r="BF179" s="86">
        <f t="shared" si="938"/>
        <v>3677.1656526972547</v>
      </c>
      <c r="BG179" s="86">
        <f t="shared" si="938"/>
        <v>7216.349533104396</v>
      </c>
      <c r="BH179" s="86">
        <f t="shared" si="938"/>
        <v>11050.534596714226</v>
      </c>
      <c r="BI179" s="86">
        <f t="shared" si="938"/>
        <v>14176.971814025941</v>
      </c>
      <c r="BJ179" s="86">
        <f t="shared" si="938"/>
        <v>13518.732665306017</v>
      </c>
      <c r="BK179" s="86">
        <f t="shared" si="938"/>
        <v>11926.230902877098</v>
      </c>
      <c r="BL179" s="86">
        <f t="shared" si="938"/>
        <v>10855.2327472452</v>
      </c>
      <c r="BM179" s="86">
        <f t="shared" si="938"/>
        <v>7655.8156770605083</v>
      </c>
      <c r="BN179" s="86">
        <f t="shared" si="938"/>
        <v>4855.2987608243202</v>
      </c>
      <c r="BO179" s="86">
        <f t="shared" si="938"/>
        <v>3541.6091929665172</v>
      </c>
      <c r="BP179" s="86">
        <f t="shared" si="938"/>
        <v>2816.489918640832</v>
      </c>
      <c r="BQ179" s="86">
        <f t="shared" si="938"/>
        <v>2892.5892905075698</v>
      </c>
      <c r="BR179" s="86">
        <f t="shared" si="938"/>
        <v>3697.94140076655</v>
      </c>
      <c r="BS179" s="86">
        <f t="shared" si="938"/>
        <v>7222.8384121560093</v>
      </c>
      <c r="BT179" s="86">
        <f t="shared" si="938"/>
        <v>11031.648706260245</v>
      </c>
      <c r="BU179" s="86">
        <f t="shared" si="938"/>
        <v>14186.422756730712</v>
      </c>
      <c r="BV179" s="86">
        <f t="shared" si="938"/>
        <v>13581.04174362455</v>
      </c>
      <c r="BW179" s="86">
        <f t="shared" si="938"/>
        <v>12132.047992949205</v>
      </c>
      <c r="BX179" s="86">
        <f t="shared" si="938"/>
        <v>11028.054703300868</v>
      </c>
      <c r="BY179" s="86">
        <f t="shared" si="938"/>
        <v>7661.6690465249094</v>
      </c>
      <c r="BZ179" s="86">
        <f t="shared" si="938"/>
        <v>4860.8147250348056</v>
      </c>
      <c r="CA179" s="86">
        <f t="shared" si="938"/>
        <v>3544.329576995462</v>
      </c>
      <c r="CB179" s="86">
        <f t="shared" si="938"/>
        <v>2825.2915926338915</v>
      </c>
      <c r="CC179" s="86">
        <f t="shared" si="938"/>
        <v>2908.5004296780126</v>
      </c>
      <c r="CD179" s="86">
        <f t="shared" si="938"/>
        <v>3718.182559770401</v>
      </c>
      <c r="CE179" s="86">
        <f t="shared" si="938"/>
        <v>7264.3072234427555</v>
      </c>
      <c r="CF179" s="86">
        <f t="shared" si="938"/>
        <v>11092.238034934222</v>
      </c>
      <c r="CG179" s="86">
        <f t="shared" si="938"/>
        <v>14247.678527972144</v>
      </c>
      <c r="CH179" s="86">
        <f t="shared" si="938"/>
        <v>13624.194478448937</v>
      </c>
      <c r="CI179" s="86">
        <f t="shared" si="938"/>
        <v>12027.44252517922</v>
      </c>
      <c r="CJ179" s="86">
        <f t="shared" si="938"/>
        <v>10952.729336209197</v>
      </c>
      <c r="CK179" s="86">
        <f t="shared" si="938"/>
        <v>7730.6002465541478</v>
      </c>
      <c r="CL179" s="86">
        <f t="shared" si="938"/>
        <v>4893.6630278188577</v>
      </c>
      <c r="CM179" s="86">
        <f t="shared" si="938"/>
        <v>3568.0331566125656</v>
      </c>
      <c r="CN179" s="86">
        <f t="shared" si="938"/>
        <v>2843.7291256165499</v>
      </c>
      <c r="CO179" s="86">
        <f t="shared" si="938"/>
        <v>2926.8163496361299</v>
      </c>
      <c r="CP179" s="86">
        <f t="shared" si="938"/>
        <v>3727.405051033953</v>
      </c>
      <c r="CQ179" s="86">
        <f t="shared" si="938"/>
        <v>7286.9966092685418</v>
      </c>
      <c r="CR179" s="86">
        <f t="shared" si="938"/>
        <v>11143.619207574626</v>
      </c>
      <c r="CS179" s="86">
        <f t="shared" si="938"/>
        <v>14315.435128782839</v>
      </c>
      <c r="CT179" s="86">
        <f t="shared" si="938"/>
        <v>13692.287674914151</v>
      </c>
      <c r="CU179" s="86">
        <f t="shared" si="938"/>
        <v>12084.07096432883</v>
      </c>
      <c r="CV179" s="86">
        <f t="shared" si="938"/>
        <v>11031.877411778882</v>
      </c>
      <c r="CW179" s="86">
        <f t="shared" si="938"/>
        <v>7785.0591190372425</v>
      </c>
      <c r="CX179" s="86">
        <f t="shared" si="938"/>
        <v>4929.8544740497427</v>
      </c>
      <c r="CY179" s="86">
        <f t="shared" si="938"/>
        <v>3599.3512286586247</v>
      </c>
      <c r="CZ179" s="86">
        <f t="shared" si="938"/>
        <v>2870.0841288282404</v>
      </c>
      <c r="DA179" s="86">
        <f t="shared" si="938"/>
        <v>2956.0807981768057</v>
      </c>
      <c r="DB179" s="86">
        <f t="shared" si="938"/>
        <v>3770.0673043343077</v>
      </c>
      <c r="DC179" s="86">
        <f t="shared" si="938"/>
        <v>7355.2538371735554</v>
      </c>
      <c r="DD179" s="86">
        <f t="shared" si="938"/>
        <v>11232.490307611541</v>
      </c>
      <c r="DE179" s="86">
        <f t="shared" si="938"/>
        <v>14421.409760659817</v>
      </c>
      <c r="DF179" s="86">
        <f t="shared" si="938"/>
        <v>13832.858764536935</v>
      </c>
      <c r="DG179" s="86">
        <f t="shared" si="938"/>
        <v>12233.948070963272</v>
      </c>
      <c r="DH179" s="86">
        <f t="shared" si="938"/>
        <v>11140.943141309643</v>
      </c>
      <c r="DI179" s="86">
        <f t="shared" si="938"/>
        <v>7860.8598184463872</v>
      </c>
      <c r="DJ179" s="86">
        <f t="shared" si="938"/>
        <v>4981.561564896454</v>
      </c>
      <c r="DK179" s="86">
        <f t="shared" si="938"/>
        <v>3642.313704188361</v>
      </c>
      <c r="DL179" s="86">
        <f t="shared" si="938"/>
        <v>2900.7793674848481</v>
      </c>
      <c r="DM179" s="86">
        <f t="shared" si="938"/>
        <v>2977.5129444179229</v>
      </c>
      <c r="DN179" s="86">
        <f t="shared" ref="DN179:FY179" si="939">(DN30+DN60+DN90+DN120+DN150)/10000</f>
        <v>3798.6999866283691</v>
      </c>
      <c r="DO179" s="86">
        <f t="shared" si="939"/>
        <v>7414.1002501067906</v>
      </c>
      <c r="DP179" s="86">
        <f t="shared" si="939"/>
        <v>11286.835616242639</v>
      </c>
      <c r="DQ179" s="86">
        <f t="shared" si="939"/>
        <v>14438.669062189152</v>
      </c>
      <c r="DR179" s="86">
        <f t="shared" si="939"/>
        <v>13899.822383929497</v>
      </c>
      <c r="DS179" s="86">
        <f t="shared" si="939"/>
        <v>12521.095346839378</v>
      </c>
      <c r="DT179" s="86">
        <f t="shared" si="939"/>
        <v>11423.265336029599</v>
      </c>
      <c r="DU179" s="86">
        <f t="shared" si="939"/>
        <v>7939.3427063509371</v>
      </c>
      <c r="DV179" s="86">
        <f t="shared" si="939"/>
        <v>5017.0082169265743</v>
      </c>
      <c r="DW179" s="86">
        <f t="shared" si="939"/>
        <v>3662.1322319741107</v>
      </c>
      <c r="DX179" s="86">
        <f t="shared" si="939"/>
        <v>2919.1356499150879</v>
      </c>
      <c r="DY179" s="86">
        <f t="shared" si="939"/>
        <v>2993.4130285177002</v>
      </c>
      <c r="DZ179" s="86">
        <f t="shared" si="939"/>
        <v>3817.8192459589363</v>
      </c>
      <c r="EA179" s="86">
        <f t="shared" si="939"/>
        <v>7477.4161776630999</v>
      </c>
      <c r="EB179" s="86">
        <f t="shared" si="939"/>
        <v>11345.782347010805</v>
      </c>
      <c r="EC179" s="86">
        <f t="shared" si="939"/>
        <v>14421.466995655423</v>
      </c>
      <c r="ED179" s="86">
        <f t="shared" si="939"/>
        <v>13869.949717646807</v>
      </c>
      <c r="EE179" s="86">
        <f t="shared" si="939"/>
        <v>12314.50177043409</v>
      </c>
      <c r="EF179" s="86">
        <f t="shared" si="939"/>
        <v>11224.551702209472</v>
      </c>
      <c r="EG179" s="86">
        <f t="shared" si="939"/>
        <v>7944.3614490847003</v>
      </c>
      <c r="EH179" s="86">
        <f t="shared" si="939"/>
        <v>5027.3215834839884</v>
      </c>
      <c r="EI179" s="86">
        <f t="shared" si="939"/>
        <v>3674.0496291704148</v>
      </c>
      <c r="EJ179" s="86">
        <f t="shared" si="939"/>
        <v>2927.2821277220933</v>
      </c>
      <c r="EK179" s="86">
        <f t="shared" si="939"/>
        <v>3000.3579633508289</v>
      </c>
      <c r="EL179" s="86">
        <f t="shared" si="939"/>
        <v>3818.8563413798593</v>
      </c>
      <c r="EM179" s="86">
        <f t="shared" si="939"/>
        <v>7462.719178647214</v>
      </c>
      <c r="EN179" s="86">
        <f t="shared" si="939"/>
        <v>11330.335519590972</v>
      </c>
      <c r="EO179" s="86">
        <f t="shared" si="939"/>
        <v>14470.915879978003</v>
      </c>
      <c r="EP179" s="86">
        <f t="shared" si="939"/>
        <v>13972.737950706598</v>
      </c>
      <c r="EQ179" s="86">
        <f t="shared" si="939"/>
        <v>12351.248030875235</v>
      </c>
      <c r="ER179" s="86">
        <f t="shared" si="939"/>
        <v>11219.47435776185</v>
      </c>
      <c r="ES179" s="86">
        <f t="shared" si="939"/>
        <v>7962.6167395538332</v>
      </c>
      <c r="ET179" s="86">
        <f t="shared" si="939"/>
        <v>5044.522522944636</v>
      </c>
      <c r="EU179" s="86">
        <f t="shared" si="939"/>
        <v>3679.5108279289907</v>
      </c>
      <c r="EV179" s="86">
        <f t="shared" si="939"/>
        <v>2927.7223594810421</v>
      </c>
      <c r="EW179" s="86">
        <f t="shared" si="939"/>
        <v>3000.2377443773812</v>
      </c>
      <c r="EX179" s="86">
        <f t="shared" si="939"/>
        <v>3818.5513455856599</v>
      </c>
      <c r="EY179" s="86">
        <f t="shared" si="939"/>
        <v>7485.7865748471677</v>
      </c>
      <c r="EZ179" s="86">
        <f t="shared" si="939"/>
        <v>11403.452339144991</v>
      </c>
      <c r="FA179" s="86">
        <f t="shared" si="939"/>
        <v>14589.347977591637</v>
      </c>
      <c r="FB179" s="86">
        <f t="shared" si="939"/>
        <v>14047.925931808106</v>
      </c>
      <c r="FC179" s="86">
        <f t="shared" si="939"/>
        <v>12321.477212648728</v>
      </c>
      <c r="FD179" s="86">
        <f t="shared" si="939"/>
        <v>11215.972402655932</v>
      </c>
      <c r="FE179" s="86">
        <f t="shared" si="939"/>
        <v>8014.9022741578146</v>
      </c>
      <c r="FF179" s="86">
        <f t="shared" si="939"/>
        <v>5071.131050684704</v>
      </c>
      <c r="FG179" s="86">
        <f t="shared" si="939"/>
        <v>3688.7445206499665</v>
      </c>
      <c r="FH179" s="86">
        <f t="shared" si="939"/>
        <v>2932.3771100486988</v>
      </c>
      <c r="FI179" s="86">
        <f t="shared" si="939"/>
        <v>3004.3420944775244</v>
      </c>
      <c r="FJ179" s="86">
        <f t="shared" si="939"/>
        <v>3812.1886419313332</v>
      </c>
      <c r="FK179" s="86">
        <f t="shared" si="939"/>
        <v>7477.5761550367315</v>
      </c>
      <c r="FL179" s="86">
        <f t="shared" si="939"/>
        <v>11430.111050857153</v>
      </c>
      <c r="FM179" s="86">
        <f t="shared" si="939"/>
        <v>14678.25292953349</v>
      </c>
      <c r="FN179" s="86">
        <f t="shared" si="939"/>
        <v>14186.452035481674</v>
      </c>
      <c r="FO179" s="86">
        <f t="shared" si="939"/>
        <v>12585.790763929364</v>
      </c>
      <c r="FP179" s="86">
        <f t="shared" si="939"/>
        <v>11421.68025832238</v>
      </c>
      <c r="FQ179" s="86">
        <f t="shared" si="939"/>
        <v>8033.9439302725332</v>
      </c>
      <c r="FR179" s="86">
        <f t="shared" si="939"/>
        <v>5088.9205388950213</v>
      </c>
      <c r="FS179" s="86">
        <f t="shared" si="939"/>
        <v>3694.6592281999624</v>
      </c>
      <c r="FT179" s="86">
        <f t="shared" si="939"/>
        <v>2938.5334706553181</v>
      </c>
      <c r="FU179" s="86">
        <f t="shared" si="939"/>
        <v>3014.9612808929119</v>
      </c>
      <c r="FV179" s="86">
        <f t="shared" si="939"/>
        <v>3823.6012826814308</v>
      </c>
      <c r="FW179" s="86">
        <f t="shared" si="939"/>
        <v>7487.5190190256162</v>
      </c>
      <c r="FX179" s="86">
        <f t="shared" si="939"/>
        <v>11469.764088071519</v>
      </c>
      <c r="FY179" s="86">
        <f t="shared" si="939"/>
        <v>14766.294304603609</v>
      </c>
      <c r="FZ179" s="86">
        <f t="shared" ref="FZ179:IK179" si="940">(FZ30+FZ60+FZ90+FZ120+FZ150)/10000</f>
        <v>14229.051645397238</v>
      </c>
      <c r="GA179" s="86">
        <f t="shared" si="940"/>
        <v>12395.96614027035</v>
      </c>
      <c r="GB179" s="86">
        <f t="shared" si="940"/>
        <v>11231.238346917988</v>
      </c>
      <c r="GC179" s="86">
        <f t="shared" si="940"/>
        <v>8045.378059941062</v>
      </c>
      <c r="GD179" s="86">
        <f t="shared" si="940"/>
        <v>5091.9104601581093</v>
      </c>
      <c r="GE179" s="86">
        <f t="shared" si="940"/>
        <v>3694.4403544246138</v>
      </c>
      <c r="GF179" s="86">
        <f t="shared" si="940"/>
        <v>2945.8122231203779</v>
      </c>
      <c r="GG179" s="86">
        <f t="shared" si="940"/>
        <v>3029.7403711213556</v>
      </c>
      <c r="GH179" s="86">
        <f t="shared" si="940"/>
        <v>3842.9056321371654</v>
      </c>
      <c r="GI179" s="86">
        <f t="shared" si="940"/>
        <v>7504.5091557499827</v>
      </c>
      <c r="GJ179" s="86">
        <f t="shared" si="940"/>
        <v>11487.037942929323</v>
      </c>
      <c r="GK179" s="86">
        <f t="shared" si="940"/>
        <v>14796.769507671446</v>
      </c>
      <c r="GL179" s="86">
        <f t="shared" si="940"/>
        <v>14260.441701012585</v>
      </c>
      <c r="GM179" s="86">
        <f t="shared" si="940"/>
        <v>12425.930954091833</v>
      </c>
      <c r="GN179" s="86">
        <f t="shared" si="940"/>
        <v>11259.256826434883</v>
      </c>
      <c r="GO179" s="86">
        <f t="shared" si="940"/>
        <v>8069.6732429978492</v>
      </c>
      <c r="GP179" s="86">
        <f t="shared" si="940"/>
        <v>5112.483676124365</v>
      </c>
      <c r="GQ179" s="86">
        <f t="shared" si="940"/>
        <v>3713.6580283716403</v>
      </c>
      <c r="GR179" s="86">
        <f t="shared" si="940"/>
        <v>2962.7737524923673</v>
      </c>
      <c r="GS179" s="86">
        <f t="shared" si="940"/>
        <v>3046.7788686882695</v>
      </c>
      <c r="GT179" s="86">
        <f t="shared" si="940"/>
        <v>3870.8251753699237</v>
      </c>
      <c r="GU179" s="86">
        <f t="shared" si="940"/>
        <v>7555.8401480417524</v>
      </c>
      <c r="GV179" s="86">
        <f t="shared" si="940"/>
        <v>11538.073376744727</v>
      </c>
      <c r="GW179" s="86">
        <f t="shared" si="940"/>
        <v>14896.164705386866</v>
      </c>
      <c r="GX179" s="86">
        <f t="shared" si="940"/>
        <v>14389.570889896953</v>
      </c>
      <c r="GY179" s="86">
        <f t="shared" si="940"/>
        <v>12508.094576984022</v>
      </c>
      <c r="GZ179" s="86">
        <f t="shared" si="940"/>
        <v>11326.437391481433</v>
      </c>
      <c r="HA179" s="86">
        <f t="shared" si="940"/>
        <v>8126.5076018582149</v>
      </c>
      <c r="HB179" s="86">
        <f t="shared" si="940"/>
        <v>5146.3007403033225</v>
      </c>
      <c r="HC179" s="86">
        <f t="shared" si="940"/>
        <v>3735.7385120007375</v>
      </c>
      <c r="HD179" s="86">
        <f t="shared" si="940"/>
        <v>2978.6332872314792</v>
      </c>
      <c r="HE179" s="86">
        <f t="shared" si="940"/>
        <v>3058.5890446972967</v>
      </c>
      <c r="HF179" s="86">
        <f t="shared" si="940"/>
        <v>3876.797614888399</v>
      </c>
      <c r="HG179" s="86">
        <f t="shared" si="940"/>
        <v>7560.2039270638152</v>
      </c>
      <c r="HH179" s="86">
        <f t="shared" si="940"/>
        <v>11563.815953489555</v>
      </c>
      <c r="HI179" s="86">
        <f t="shared" si="940"/>
        <v>14961.105676865742</v>
      </c>
      <c r="HJ179" s="86">
        <f t="shared" si="940"/>
        <v>14477.506412637245</v>
      </c>
      <c r="HK179" s="86">
        <f t="shared" si="940"/>
        <v>12741.055710786844</v>
      </c>
      <c r="HL179" s="86">
        <f t="shared" si="940"/>
        <v>11541.189614703591</v>
      </c>
      <c r="HM179" s="86">
        <f t="shared" si="940"/>
        <v>8165.0538204810027</v>
      </c>
      <c r="HN179" s="86">
        <f t="shared" si="940"/>
        <v>5175.3172280254457</v>
      </c>
      <c r="HO179" s="86">
        <f t="shared" si="940"/>
        <v>3750.7613321143372</v>
      </c>
      <c r="HP179" s="86">
        <f t="shared" si="940"/>
        <v>2986.2319786276198</v>
      </c>
      <c r="HQ179" s="86">
        <f t="shared" si="940"/>
        <v>3061.3113472016116</v>
      </c>
      <c r="HR179" s="86">
        <f t="shared" si="940"/>
        <v>3880.4427566521144</v>
      </c>
      <c r="HS179" s="86">
        <f t="shared" si="940"/>
        <v>7576.7853112691801</v>
      </c>
      <c r="HT179" s="86">
        <f t="shared" si="940"/>
        <v>11574.817671511903</v>
      </c>
      <c r="HU179" s="86">
        <f t="shared" si="940"/>
        <v>14988.248812680364</v>
      </c>
      <c r="HV179" s="86">
        <f t="shared" si="940"/>
        <v>14490.885565834373</v>
      </c>
      <c r="HW179" s="86">
        <f t="shared" si="940"/>
        <v>12555.024750432451</v>
      </c>
      <c r="HX179" s="86">
        <f t="shared" si="940"/>
        <v>11393.713734386794</v>
      </c>
      <c r="HY179" s="86">
        <f t="shared" si="940"/>
        <v>8201.5440864584216</v>
      </c>
      <c r="HZ179" s="86">
        <f t="shared" si="940"/>
        <v>5192.5973052944519</v>
      </c>
      <c r="IA179" s="86">
        <f t="shared" si="940"/>
        <v>3763.6819799370878</v>
      </c>
      <c r="IB179" s="86">
        <f t="shared" si="940"/>
        <v>2994.9138969850601</v>
      </c>
      <c r="IC179" s="86">
        <f t="shared" si="940"/>
        <v>3068.2094405293351</v>
      </c>
      <c r="ID179" s="86">
        <f t="shared" si="940"/>
        <v>3890.2978857518165</v>
      </c>
      <c r="IE179" s="86">
        <f t="shared" si="940"/>
        <v>7596.6994859508495</v>
      </c>
      <c r="IF179" s="86">
        <f t="shared" si="940"/>
        <v>11633.281236168445</v>
      </c>
      <c r="IG179" s="86">
        <f t="shared" si="940"/>
        <v>14994.590006160159</v>
      </c>
      <c r="IH179" s="86">
        <f t="shared" si="940"/>
        <v>14412.299089961258</v>
      </c>
      <c r="II179" s="86">
        <f t="shared" si="940"/>
        <v>12454.289968041419</v>
      </c>
      <c r="IJ179" s="86">
        <f t="shared" si="940"/>
        <v>11286.070469603399</v>
      </c>
      <c r="IK179" s="86">
        <f t="shared" si="940"/>
        <v>8176.0898996277201</v>
      </c>
      <c r="IL179" s="86">
        <f t="shared" ref="IL179:JD179" si="941">(IL30+IL60+IL90+IL120+IL150)/10000</f>
        <v>5185.5358197434607</v>
      </c>
      <c r="IM179" s="86">
        <f t="shared" si="941"/>
        <v>3765.128426850561</v>
      </c>
      <c r="IN179" s="86">
        <f t="shared" si="941"/>
        <v>3005.3030512068308</v>
      </c>
      <c r="IO179" s="86">
        <f t="shared" si="941"/>
        <v>3071.4093139583215</v>
      </c>
      <c r="IP179" s="86">
        <f t="shared" si="941"/>
        <v>3891.6300587280793</v>
      </c>
      <c r="IQ179" s="86">
        <f t="shared" si="941"/>
        <v>7556.9885696841766</v>
      </c>
      <c r="IR179" s="86">
        <f t="shared" si="941"/>
        <v>11540.018333747037</v>
      </c>
      <c r="IS179" s="86">
        <f t="shared" si="941"/>
        <v>15049.690050676536</v>
      </c>
      <c r="IT179" s="86">
        <f t="shared" si="941"/>
        <v>14612.115572611094</v>
      </c>
      <c r="IU179" s="86">
        <f t="shared" si="941"/>
        <v>12617.015527645666</v>
      </c>
      <c r="IV179" s="86">
        <f t="shared" si="941"/>
        <v>11426.203534602406</v>
      </c>
      <c r="IW179" s="86">
        <f t="shared" si="941"/>
        <v>8264.6259566415847</v>
      </c>
      <c r="IX179" s="86">
        <f t="shared" si="941"/>
        <v>5227.3449261941832</v>
      </c>
      <c r="IY179" s="86">
        <f t="shared" si="941"/>
        <v>3791.7221665319839</v>
      </c>
      <c r="IZ179" s="86">
        <f t="shared" si="941"/>
        <v>3021.4032671797768</v>
      </c>
      <c r="JA179" s="86">
        <f t="shared" si="941"/>
        <v>3088.7868872975132</v>
      </c>
      <c r="JB179" s="86">
        <f t="shared" si="941"/>
        <v>3914.8439130779229</v>
      </c>
      <c r="JC179" s="86">
        <f t="shared" si="941"/>
        <v>7627.6356506661759</v>
      </c>
      <c r="JD179" s="86">
        <f t="shared" si="941"/>
        <v>11725.192547635424</v>
      </c>
      <c r="JE179" s="86">
        <f>(JE30+JE60+JE90+JE120+JE150)/10000</f>
        <v>15178.582178131273</v>
      </c>
      <c r="JF179" s="86">
        <f t="shared" ref="JF179:LQ179" si="942">(JF30+JF60+JF90+JF120+JF150)/10000</f>
        <v>14626.019027642071</v>
      </c>
      <c r="JG179" s="86">
        <f t="shared" si="942"/>
        <v>12817.776319729568</v>
      </c>
      <c r="JH179" s="86">
        <f t="shared" si="942"/>
        <v>11625.642535264811</v>
      </c>
      <c r="JI179" s="86">
        <f t="shared" si="942"/>
        <v>8277.6898063799981</v>
      </c>
      <c r="JJ179" s="86">
        <f t="shared" si="942"/>
        <v>5237.8934401444676</v>
      </c>
      <c r="JK179" s="86">
        <f t="shared" si="942"/>
        <v>3800.673177378721</v>
      </c>
      <c r="JL179" s="86">
        <f t="shared" si="942"/>
        <v>3030.1491095174747</v>
      </c>
      <c r="JM179" s="86">
        <f t="shared" si="942"/>
        <v>3096.2497971183416</v>
      </c>
      <c r="JN179" s="86">
        <f t="shared" si="942"/>
        <v>3929.7329806579328</v>
      </c>
      <c r="JO179" s="86">
        <f t="shared" si="942"/>
        <v>7648.3937406292098</v>
      </c>
      <c r="JP179" s="86">
        <f t="shared" si="942"/>
        <v>11703.16676604179</v>
      </c>
      <c r="JQ179" s="86">
        <f t="shared" si="942"/>
        <v>15190.289835664722</v>
      </c>
      <c r="JR179" s="86">
        <f t="shared" si="942"/>
        <v>14681.076588623566</v>
      </c>
      <c r="JS179" s="86">
        <f t="shared" si="942"/>
        <v>12665.665106906472</v>
      </c>
      <c r="JT179" s="86">
        <f t="shared" si="942"/>
        <v>11483.223392496253</v>
      </c>
      <c r="JU179" s="86">
        <f t="shared" si="942"/>
        <v>8324.481792776387</v>
      </c>
      <c r="JV179" s="86">
        <f t="shared" si="942"/>
        <v>5256.968027736878</v>
      </c>
      <c r="JW179" s="86">
        <f t="shared" si="942"/>
        <v>3816.2871491842607</v>
      </c>
      <c r="JX179" s="86">
        <f t="shared" si="942"/>
        <v>3048.7831574123584</v>
      </c>
      <c r="JY179" s="86">
        <f t="shared" si="942"/>
        <v>3115.0656957973815</v>
      </c>
      <c r="JZ179" s="86">
        <f t="shared" si="942"/>
        <v>3943.4068555773279</v>
      </c>
      <c r="KA179" s="86">
        <f t="shared" si="942"/>
        <v>7675.5246081051218</v>
      </c>
      <c r="KB179" s="86">
        <f t="shared" si="942"/>
        <v>11753.756790099722</v>
      </c>
      <c r="KC179" s="86">
        <f t="shared" si="942"/>
        <v>15268.65976249268</v>
      </c>
      <c r="KD179" s="86">
        <f t="shared" si="942"/>
        <v>14759.363830210361</v>
      </c>
      <c r="KE179" s="86">
        <f t="shared" si="942"/>
        <v>12716.306518259784</v>
      </c>
      <c r="KF179" s="86">
        <f t="shared" si="942"/>
        <v>11537.933071052552</v>
      </c>
      <c r="KG179" s="86">
        <f t="shared" si="942"/>
        <v>8372.0608980490306</v>
      </c>
      <c r="KH179" s="86">
        <f t="shared" si="942"/>
        <v>5291.3199598748479</v>
      </c>
      <c r="KI179" s="86">
        <f t="shared" si="942"/>
        <v>3843.8114739824837</v>
      </c>
      <c r="KJ179" s="86">
        <f t="shared" si="942"/>
        <v>3070.0934523292035</v>
      </c>
      <c r="KK179" s="86">
        <f t="shared" si="942"/>
        <v>3133.372458154096</v>
      </c>
      <c r="KL179" s="86">
        <f t="shared" si="942"/>
        <v>3962.119290382167</v>
      </c>
      <c r="KM179" s="86">
        <f t="shared" si="942"/>
        <v>7716.5077295028123</v>
      </c>
      <c r="KN179" s="86">
        <f t="shared" si="942"/>
        <v>11831.60686911361</v>
      </c>
      <c r="KO179" s="86">
        <f t="shared" si="942"/>
        <v>15372.840648658726</v>
      </c>
      <c r="KP179" s="86">
        <f t="shared" si="942"/>
        <v>14822.463356670869</v>
      </c>
      <c r="KQ179" s="86">
        <f t="shared" si="942"/>
        <v>12742.257097814176</v>
      </c>
      <c r="KR179" s="86">
        <f t="shared" si="942"/>
        <v>11581.384626792869</v>
      </c>
      <c r="KS179" s="86">
        <f t="shared" si="942"/>
        <v>8409.8438934300957</v>
      </c>
      <c r="KT179" s="86">
        <f t="shared" si="942"/>
        <v>5313.1128949680106</v>
      </c>
      <c r="KU179" s="86">
        <f t="shared" si="942"/>
        <v>3860.8290125163421</v>
      </c>
      <c r="KV179" s="86">
        <f t="shared" si="942"/>
        <v>3085.5280939565205</v>
      </c>
      <c r="KW179" s="86">
        <f t="shared" si="942"/>
        <v>3151.8436541773185</v>
      </c>
      <c r="KX179" s="86">
        <f t="shared" si="942"/>
        <v>3986.6996652509333</v>
      </c>
      <c r="KY179" s="86">
        <f t="shared" si="942"/>
        <v>7767.6940163125228</v>
      </c>
      <c r="KZ179" s="86">
        <f t="shared" si="942"/>
        <v>11920.553344856069</v>
      </c>
      <c r="LA179" s="86">
        <f t="shared" si="942"/>
        <v>15471.026946533224</v>
      </c>
      <c r="LB179" s="86">
        <f t="shared" si="942"/>
        <v>14911.712394787717</v>
      </c>
      <c r="LC179" s="86">
        <f t="shared" si="942"/>
        <v>12995.638997510508</v>
      </c>
      <c r="LD179" s="86">
        <f t="shared" si="942"/>
        <v>11814.36092168403</v>
      </c>
      <c r="LE179" s="86">
        <f t="shared" si="942"/>
        <v>8446.9360735698083</v>
      </c>
      <c r="LF179" s="86">
        <f t="shared" si="942"/>
        <v>5341.0539119628384</v>
      </c>
      <c r="LG179" s="86">
        <f t="shared" si="942"/>
        <v>3884.512406263671</v>
      </c>
      <c r="LH179" s="86">
        <f t="shared" si="942"/>
        <v>3106.5776317579403</v>
      </c>
      <c r="LI179" s="86">
        <f t="shared" si="942"/>
        <v>3166.3896030721517</v>
      </c>
      <c r="LJ179" s="86">
        <f t="shared" si="942"/>
        <v>3997.6016804347</v>
      </c>
      <c r="LK179" s="86">
        <f t="shared" si="942"/>
        <v>7786.4374954176546</v>
      </c>
      <c r="LL179" s="86">
        <f t="shared" si="942"/>
        <v>11938.363025959015</v>
      </c>
      <c r="LM179" s="86">
        <f t="shared" si="942"/>
        <v>15564.60090266662</v>
      </c>
      <c r="LN179" s="86">
        <f t="shared" si="942"/>
        <v>15044.658055272173</v>
      </c>
      <c r="LO179" s="86">
        <f t="shared" si="942"/>
        <v>12883.738345210315</v>
      </c>
      <c r="LP179" s="86">
        <f t="shared" si="942"/>
        <v>11669.553560668981</v>
      </c>
      <c r="LQ179" s="86">
        <f t="shared" si="942"/>
        <v>8481.2347571288828</v>
      </c>
      <c r="LR179" s="86">
        <f t="shared" ref="LR179:MK179" si="943">(LR30+LR60+LR90+LR120+LR150)/10000</f>
        <v>5371.6638125840464</v>
      </c>
      <c r="LS179" s="86">
        <f t="shared" si="943"/>
        <v>3907.8648475248397</v>
      </c>
      <c r="LT179" s="86">
        <f t="shared" si="943"/>
        <v>3123.8374517597754</v>
      </c>
      <c r="LU179" s="86">
        <f t="shared" si="943"/>
        <v>3182.2839020503284</v>
      </c>
      <c r="LV179" s="86">
        <f t="shared" si="943"/>
        <v>4016.4266010156275</v>
      </c>
      <c r="LW179" s="86">
        <f t="shared" si="943"/>
        <v>7827.3198995274606</v>
      </c>
      <c r="LX179" s="86">
        <f t="shared" si="943"/>
        <v>12011.01622326685</v>
      </c>
      <c r="LY179" s="86">
        <f t="shared" si="943"/>
        <v>15692.491111768783</v>
      </c>
      <c r="LZ179" s="86">
        <f t="shared" si="943"/>
        <v>15146.895462079496</v>
      </c>
      <c r="MA179" s="86">
        <f t="shared" si="943"/>
        <v>12905.169948884481</v>
      </c>
      <c r="MB179" s="86">
        <f t="shared" si="943"/>
        <v>11672.843493482385</v>
      </c>
      <c r="MC179" s="86">
        <f t="shared" si="943"/>
        <v>8484.1109474769437</v>
      </c>
      <c r="MD179" s="86">
        <f t="shared" si="943"/>
        <v>5388.868176915541</v>
      </c>
      <c r="ME179" s="86">
        <f t="shared" si="943"/>
        <v>3928.6240966690725</v>
      </c>
      <c r="MF179" s="86">
        <f t="shared" si="943"/>
        <v>3140.0043392477755</v>
      </c>
      <c r="MG179" s="86">
        <f t="shared" si="943"/>
        <v>3197.7138057915381</v>
      </c>
      <c r="MH179" s="86">
        <f t="shared" si="943"/>
        <v>4035.5291040069455</v>
      </c>
      <c r="MI179" s="86">
        <f t="shared" si="943"/>
        <v>7854.9865494855749</v>
      </c>
      <c r="MJ179" s="86">
        <f t="shared" si="943"/>
        <v>12055.926181808836</v>
      </c>
      <c r="MK179" s="86">
        <f t="shared" si="943"/>
        <v>15800.79219812862</v>
      </c>
      <c r="ML179" s="86"/>
      <c r="MM179" s="86"/>
      <c r="MN179" s="86"/>
    </row>
    <row r="180" spans="1:352" s="65" customFormat="1" ht="12" x14ac:dyDescent="0.2">
      <c r="A180" s="62" t="s">
        <v>67</v>
      </c>
      <c r="B180" s="63">
        <f t="shared" ref="B180:BM180" si="944">SUM(B6:B12)/(1-B$21)/10000-B179</f>
        <v>0</v>
      </c>
      <c r="C180" s="63">
        <f t="shared" si="944"/>
        <v>0</v>
      </c>
      <c r="D180" s="63">
        <f t="shared" si="944"/>
        <v>0</v>
      </c>
      <c r="E180" s="63">
        <f t="shared" si="944"/>
        <v>0</v>
      </c>
      <c r="F180" s="63">
        <f t="shared" si="944"/>
        <v>0</v>
      </c>
      <c r="G180" s="63">
        <f t="shared" si="944"/>
        <v>0</v>
      </c>
      <c r="H180" s="63">
        <f t="shared" si="944"/>
        <v>0</v>
      </c>
      <c r="I180" s="63">
        <f t="shared" si="944"/>
        <v>0</v>
      </c>
      <c r="J180" s="63">
        <f t="shared" si="944"/>
        <v>0</v>
      </c>
      <c r="K180" s="63">
        <f t="shared" si="944"/>
        <v>0</v>
      </c>
      <c r="L180" s="63">
        <f t="shared" si="944"/>
        <v>0</v>
      </c>
      <c r="M180" s="63">
        <f t="shared" si="944"/>
        <v>0</v>
      </c>
      <c r="N180" s="63">
        <f t="shared" si="944"/>
        <v>0</v>
      </c>
      <c r="O180" s="63">
        <f t="shared" si="944"/>
        <v>0</v>
      </c>
      <c r="P180" s="63">
        <f t="shared" si="944"/>
        <v>0</v>
      </c>
      <c r="Q180" s="63">
        <f t="shared" si="944"/>
        <v>0</v>
      </c>
      <c r="R180" s="63">
        <f t="shared" si="944"/>
        <v>0</v>
      </c>
      <c r="S180" s="63">
        <f t="shared" si="944"/>
        <v>0</v>
      </c>
      <c r="T180" s="63">
        <f t="shared" si="944"/>
        <v>0</v>
      </c>
      <c r="U180" s="63">
        <f t="shared" si="944"/>
        <v>0</v>
      </c>
      <c r="V180" s="63">
        <f t="shared" si="944"/>
        <v>0</v>
      </c>
      <c r="W180" s="63">
        <f t="shared" si="944"/>
        <v>0</v>
      </c>
      <c r="X180" s="63">
        <f t="shared" si="944"/>
        <v>0</v>
      </c>
      <c r="Y180" s="63">
        <f t="shared" si="944"/>
        <v>0</v>
      </c>
      <c r="Z180" s="63">
        <f t="shared" si="944"/>
        <v>0</v>
      </c>
      <c r="AA180" s="63">
        <f t="shared" si="944"/>
        <v>0</v>
      </c>
      <c r="AB180" s="63">
        <f t="shared" si="944"/>
        <v>0</v>
      </c>
      <c r="AC180" s="63">
        <f t="shared" si="944"/>
        <v>0</v>
      </c>
      <c r="AD180" s="63">
        <f t="shared" si="944"/>
        <v>0</v>
      </c>
      <c r="AE180" s="63">
        <f t="shared" si="944"/>
        <v>0</v>
      </c>
      <c r="AF180" s="63">
        <f t="shared" si="944"/>
        <v>0</v>
      </c>
      <c r="AG180" s="63">
        <f t="shared" si="944"/>
        <v>0</v>
      </c>
      <c r="AH180" s="63">
        <f t="shared" si="944"/>
        <v>0</v>
      </c>
      <c r="AI180" s="63">
        <f t="shared" si="944"/>
        <v>0</v>
      </c>
      <c r="AJ180" s="63">
        <f t="shared" si="944"/>
        <v>0</v>
      </c>
      <c r="AK180" s="63">
        <f t="shared" si="944"/>
        <v>0</v>
      </c>
      <c r="AL180" s="63">
        <f t="shared" si="944"/>
        <v>0</v>
      </c>
      <c r="AM180" s="63">
        <f t="shared" si="944"/>
        <v>0</v>
      </c>
      <c r="AN180" s="63">
        <f t="shared" si="944"/>
        <v>0</v>
      </c>
      <c r="AO180" s="63">
        <f t="shared" si="944"/>
        <v>0</v>
      </c>
      <c r="AP180" s="63">
        <f t="shared" si="944"/>
        <v>0</v>
      </c>
      <c r="AQ180" s="63">
        <f t="shared" si="944"/>
        <v>0</v>
      </c>
      <c r="AR180" s="63">
        <f t="shared" si="944"/>
        <v>0</v>
      </c>
      <c r="AS180" s="63">
        <f t="shared" si="944"/>
        <v>0</v>
      </c>
      <c r="AT180" s="63">
        <f t="shared" si="944"/>
        <v>0</v>
      </c>
      <c r="AU180" s="63">
        <f t="shared" si="944"/>
        <v>0</v>
      </c>
      <c r="AV180" s="63">
        <f t="shared" si="944"/>
        <v>0</v>
      </c>
      <c r="AW180" s="63">
        <f t="shared" si="944"/>
        <v>0</v>
      </c>
      <c r="AX180" s="63">
        <f t="shared" si="944"/>
        <v>0</v>
      </c>
      <c r="AY180" s="63">
        <f t="shared" si="944"/>
        <v>0</v>
      </c>
      <c r="AZ180" s="63">
        <f t="shared" si="944"/>
        <v>0</v>
      </c>
      <c r="BA180" s="63">
        <f t="shared" si="944"/>
        <v>0</v>
      </c>
      <c r="BB180" s="63">
        <f t="shared" si="944"/>
        <v>0</v>
      </c>
      <c r="BC180" s="63">
        <f t="shared" si="944"/>
        <v>0</v>
      </c>
      <c r="BD180" s="63">
        <f t="shared" si="944"/>
        <v>0</v>
      </c>
      <c r="BE180" s="63">
        <f t="shared" si="944"/>
        <v>0</v>
      </c>
      <c r="BF180" s="63">
        <f t="shared" si="944"/>
        <v>0</v>
      </c>
      <c r="BG180" s="63">
        <f t="shared" si="944"/>
        <v>0</v>
      </c>
      <c r="BH180" s="63">
        <f t="shared" si="944"/>
        <v>0</v>
      </c>
      <c r="BI180" s="63">
        <f t="shared" si="944"/>
        <v>0</v>
      </c>
      <c r="BJ180" s="63">
        <f t="shared" si="944"/>
        <v>0</v>
      </c>
      <c r="BK180" s="63">
        <f t="shared" si="944"/>
        <v>0</v>
      </c>
      <c r="BL180" s="63">
        <f t="shared" si="944"/>
        <v>0</v>
      </c>
      <c r="BM180" s="63">
        <f t="shared" si="944"/>
        <v>0</v>
      </c>
      <c r="BN180" s="63">
        <f t="shared" ref="BN180:DY180" si="945">SUM(BN6:BN12)/(1-BN$21)/10000-BN179</f>
        <v>0</v>
      </c>
      <c r="BO180" s="63">
        <f t="shared" si="945"/>
        <v>0</v>
      </c>
      <c r="BP180" s="63">
        <f t="shared" si="945"/>
        <v>0</v>
      </c>
      <c r="BQ180" s="63">
        <f t="shared" si="945"/>
        <v>0</v>
      </c>
      <c r="BR180" s="63">
        <f t="shared" si="945"/>
        <v>0</v>
      </c>
      <c r="BS180" s="63">
        <f t="shared" si="945"/>
        <v>0</v>
      </c>
      <c r="BT180" s="63">
        <f t="shared" si="945"/>
        <v>0</v>
      </c>
      <c r="BU180" s="63">
        <f t="shared" si="945"/>
        <v>0</v>
      </c>
      <c r="BV180" s="63">
        <f t="shared" si="945"/>
        <v>0</v>
      </c>
      <c r="BW180" s="63">
        <f t="shared" si="945"/>
        <v>0</v>
      </c>
      <c r="BX180" s="63">
        <f t="shared" si="945"/>
        <v>0</v>
      </c>
      <c r="BY180" s="63">
        <f t="shared" si="945"/>
        <v>0</v>
      </c>
      <c r="BZ180" s="63">
        <f t="shared" si="945"/>
        <v>0</v>
      </c>
      <c r="CA180" s="63">
        <f t="shared" si="945"/>
        <v>0</v>
      </c>
      <c r="CB180" s="63">
        <f t="shared" si="945"/>
        <v>0</v>
      </c>
      <c r="CC180" s="63">
        <f t="shared" si="945"/>
        <v>0</v>
      </c>
      <c r="CD180" s="63">
        <f t="shared" si="945"/>
        <v>0</v>
      </c>
      <c r="CE180" s="63">
        <f t="shared" si="945"/>
        <v>0</v>
      </c>
      <c r="CF180" s="63">
        <f t="shared" si="945"/>
        <v>0</v>
      </c>
      <c r="CG180" s="63">
        <f t="shared" si="945"/>
        <v>0</v>
      </c>
      <c r="CH180" s="63">
        <f t="shared" si="945"/>
        <v>0</v>
      </c>
      <c r="CI180" s="63">
        <f t="shared" si="945"/>
        <v>0</v>
      </c>
      <c r="CJ180" s="63">
        <f t="shared" si="945"/>
        <v>0</v>
      </c>
      <c r="CK180" s="63">
        <f t="shared" si="945"/>
        <v>0</v>
      </c>
      <c r="CL180" s="63">
        <f t="shared" si="945"/>
        <v>0</v>
      </c>
      <c r="CM180" s="63">
        <f t="shared" si="945"/>
        <v>0</v>
      </c>
      <c r="CN180" s="63">
        <f t="shared" si="945"/>
        <v>0</v>
      </c>
      <c r="CO180" s="63">
        <f t="shared" si="945"/>
        <v>0</v>
      </c>
      <c r="CP180" s="63">
        <f t="shared" si="945"/>
        <v>0</v>
      </c>
      <c r="CQ180" s="63">
        <f t="shared" si="945"/>
        <v>0</v>
      </c>
      <c r="CR180" s="63">
        <f t="shared" si="945"/>
        <v>0</v>
      </c>
      <c r="CS180" s="63">
        <f t="shared" si="945"/>
        <v>0</v>
      </c>
      <c r="CT180" s="63">
        <f t="shared" si="945"/>
        <v>0</v>
      </c>
      <c r="CU180" s="63">
        <f t="shared" si="945"/>
        <v>0</v>
      </c>
      <c r="CV180" s="63">
        <f t="shared" si="945"/>
        <v>0</v>
      </c>
      <c r="CW180" s="63">
        <f t="shared" si="945"/>
        <v>0</v>
      </c>
      <c r="CX180" s="63">
        <f t="shared" si="945"/>
        <v>0</v>
      </c>
      <c r="CY180" s="63">
        <f t="shared" si="945"/>
        <v>0</v>
      </c>
      <c r="CZ180" s="63">
        <f t="shared" si="945"/>
        <v>0</v>
      </c>
      <c r="DA180" s="63">
        <f t="shared" si="945"/>
        <v>0</v>
      </c>
      <c r="DB180" s="63">
        <f t="shared" si="945"/>
        <v>0</v>
      </c>
      <c r="DC180" s="63">
        <f t="shared" si="945"/>
        <v>0</v>
      </c>
      <c r="DD180" s="63">
        <f t="shared" si="945"/>
        <v>0</v>
      </c>
      <c r="DE180" s="63">
        <f t="shared" si="945"/>
        <v>0</v>
      </c>
      <c r="DF180" s="63">
        <f t="shared" si="945"/>
        <v>0</v>
      </c>
      <c r="DG180" s="63">
        <f t="shared" si="945"/>
        <v>0</v>
      </c>
      <c r="DH180" s="63">
        <f t="shared" si="945"/>
        <v>0</v>
      </c>
      <c r="DI180" s="63">
        <f t="shared" si="945"/>
        <v>0</v>
      </c>
      <c r="DJ180" s="63">
        <f t="shared" si="945"/>
        <v>0</v>
      </c>
      <c r="DK180" s="63">
        <f t="shared" si="945"/>
        <v>0</v>
      </c>
      <c r="DL180" s="63">
        <f t="shared" si="945"/>
        <v>0</v>
      </c>
      <c r="DM180" s="63">
        <f t="shared" si="945"/>
        <v>0</v>
      </c>
      <c r="DN180" s="63">
        <f t="shared" si="945"/>
        <v>0</v>
      </c>
      <c r="DO180" s="63">
        <f t="shared" si="945"/>
        <v>0</v>
      </c>
      <c r="DP180" s="63">
        <f t="shared" si="945"/>
        <v>0</v>
      </c>
      <c r="DQ180" s="63">
        <f t="shared" si="945"/>
        <v>0</v>
      </c>
      <c r="DR180" s="63">
        <f t="shared" si="945"/>
        <v>0</v>
      </c>
      <c r="DS180" s="63">
        <f t="shared" si="945"/>
        <v>0</v>
      </c>
      <c r="DT180" s="63">
        <f t="shared" si="945"/>
        <v>0</v>
      </c>
      <c r="DU180" s="63">
        <f t="shared" si="945"/>
        <v>0</v>
      </c>
      <c r="DV180" s="63">
        <f t="shared" si="945"/>
        <v>0</v>
      </c>
      <c r="DW180" s="63">
        <f t="shared" si="945"/>
        <v>0</v>
      </c>
      <c r="DX180" s="63">
        <f t="shared" si="945"/>
        <v>0</v>
      </c>
      <c r="DY180" s="63">
        <f t="shared" si="945"/>
        <v>0</v>
      </c>
      <c r="DZ180" s="63">
        <f t="shared" ref="DZ180:GK180" si="946">SUM(DZ6:DZ12)/(1-DZ$21)/10000-DZ179</f>
        <v>0</v>
      </c>
      <c r="EA180" s="63">
        <f t="shared" si="946"/>
        <v>0</v>
      </c>
      <c r="EB180" s="63">
        <f t="shared" si="946"/>
        <v>0</v>
      </c>
      <c r="EC180" s="63">
        <f t="shared" si="946"/>
        <v>0</v>
      </c>
      <c r="ED180" s="63">
        <f t="shared" si="946"/>
        <v>0</v>
      </c>
      <c r="EE180" s="63">
        <f t="shared" si="946"/>
        <v>0</v>
      </c>
      <c r="EF180" s="63">
        <f t="shared" si="946"/>
        <v>0</v>
      </c>
      <c r="EG180" s="63">
        <f t="shared" si="946"/>
        <v>0</v>
      </c>
      <c r="EH180" s="63">
        <f t="shared" si="946"/>
        <v>0</v>
      </c>
      <c r="EI180" s="63">
        <f t="shared" si="946"/>
        <v>0</v>
      </c>
      <c r="EJ180" s="63">
        <f t="shared" si="946"/>
        <v>0</v>
      </c>
      <c r="EK180" s="63">
        <f t="shared" si="946"/>
        <v>0</v>
      </c>
      <c r="EL180" s="63">
        <f t="shared" si="946"/>
        <v>0</v>
      </c>
      <c r="EM180" s="63">
        <f t="shared" si="946"/>
        <v>0</v>
      </c>
      <c r="EN180" s="63">
        <f t="shared" si="946"/>
        <v>0</v>
      </c>
      <c r="EO180" s="63">
        <f t="shared" si="946"/>
        <v>0</v>
      </c>
      <c r="EP180" s="63">
        <f t="shared" si="946"/>
        <v>0</v>
      </c>
      <c r="EQ180" s="63">
        <f t="shared" si="946"/>
        <v>0</v>
      </c>
      <c r="ER180" s="63">
        <f t="shared" si="946"/>
        <v>0</v>
      </c>
      <c r="ES180" s="63">
        <f t="shared" si="946"/>
        <v>0</v>
      </c>
      <c r="ET180" s="63">
        <f t="shared" si="946"/>
        <v>0</v>
      </c>
      <c r="EU180" s="63">
        <f t="shared" si="946"/>
        <v>0</v>
      </c>
      <c r="EV180" s="63">
        <f t="shared" si="946"/>
        <v>0</v>
      </c>
      <c r="EW180" s="63">
        <f t="shared" si="946"/>
        <v>0</v>
      </c>
      <c r="EX180" s="63">
        <f t="shared" si="946"/>
        <v>0</v>
      </c>
      <c r="EY180" s="63">
        <f t="shared" si="946"/>
        <v>0</v>
      </c>
      <c r="EZ180" s="63">
        <f t="shared" si="946"/>
        <v>0</v>
      </c>
      <c r="FA180" s="63">
        <f t="shared" si="946"/>
        <v>0</v>
      </c>
      <c r="FB180" s="63">
        <f t="shared" si="946"/>
        <v>0</v>
      </c>
      <c r="FC180" s="63">
        <f t="shared" si="946"/>
        <v>0</v>
      </c>
      <c r="FD180" s="63">
        <f t="shared" si="946"/>
        <v>0</v>
      </c>
      <c r="FE180" s="63">
        <f t="shared" si="946"/>
        <v>0</v>
      </c>
      <c r="FF180" s="63">
        <f t="shared" si="946"/>
        <v>0</v>
      </c>
      <c r="FG180" s="63">
        <f t="shared" si="946"/>
        <v>0</v>
      </c>
      <c r="FH180" s="63">
        <f t="shared" si="946"/>
        <v>0</v>
      </c>
      <c r="FI180" s="63">
        <f t="shared" si="946"/>
        <v>0</v>
      </c>
      <c r="FJ180" s="63">
        <f t="shared" si="946"/>
        <v>0</v>
      </c>
      <c r="FK180" s="63">
        <f t="shared" si="946"/>
        <v>0</v>
      </c>
      <c r="FL180" s="63">
        <f t="shared" si="946"/>
        <v>0</v>
      </c>
      <c r="FM180" s="63">
        <f t="shared" si="946"/>
        <v>0</v>
      </c>
      <c r="FN180" s="63">
        <f t="shared" si="946"/>
        <v>0</v>
      </c>
      <c r="FO180" s="63">
        <f t="shared" si="946"/>
        <v>0</v>
      </c>
      <c r="FP180" s="63">
        <f t="shared" si="946"/>
        <v>0</v>
      </c>
      <c r="FQ180" s="63">
        <f t="shared" si="946"/>
        <v>0</v>
      </c>
      <c r="FR180" s="63">
        <f t="shared" si="946"/>
        <v>0</v>
      </c>
      <c r="FS180" s="63">
        <f t="shared" si="946"/>
        <v>0</v>
      </c>
      <c r="FT180" s="63">
        <f t="shared" si="946"/>
        <v>0</v>
      </c>
      <c r="FU180" s="63">
        <f t="shared" si="946"/>
        <v>0</v>
      </c>
      <c r="FV180" s="63">
        <f t="shared" si="946"/>
        <v>0</v>
      </c>
      <c r="FW180" s="63">
        <f t="shared" si="946"/>
        <v>0</v>
      </c>
      <c r="FX180" s="63">
        <f t="shared" si="946"/>
        <v>0</v>
      </c>
      <c r="FY180" s="63">
        <f t="shared" si="946"/>
        <v>0</v>
      </c>
      <c r="FZ180" s="63">
        <f t="shared" si="946"/>
        <v>0</v>
      </c>
      <c r="GA180" s="63">
        <f t="shared" si="946"/>
        <v>0</v>
      </c>
      <c r="GB180" s="63">
        <f t="shared" si="946"/>
        <v>0</v>
      </c>
      <c r="GC180" s="63">
        <f t="shared" si="946"/>
        <v>0</v>
      </c>
      <c r="GD180" s="63">
        <f t="shared" si="946"/>
        <v>0</v>
      </c>
      <c r="GE180" s="63">
        <f t="shared" si="946"/>
        <v>0</v>
      </c>
      <c r="GF180" s="63">
        <f t="shared" si="946"/>
        <v>0</v>
      </c>
      <c r="GG180" s="63">
        <f t="shared" si="946"/>
        <v>0</v>
      </c>
      <c r="GH180" s="63">
        <f t="shared" si="946"/>
        <v>0</v>
      </c>
      <c r="GI180" s="63">
        <f t="shared" si="946"/>
        <v>0</v>
      </c>
      <c r="GJ180" s="63">
        <f t="shared" si="946"/>
        <v>0</v>
      </c>
      <c r="GK180" s="63">
        <f t="shared" si="946"/>
        <v>0</v>
      </c>
      <c r="GL180" s="63">
        <f t="shared" ref="GL180:IW180" si="947">SUM(GL6:GL12)/(1-GL$21)/10000-GL179</f>
        <v>0</v>
      </c>
      <c r="GM180" s="63">
        <f t="shared" si="947"/>
        <v>0</v>
      </c>
      <c r="GN180" s="63">
        <f t="shared" si="947"/>
        <v>0</v>
      </c>
      <c r="GO180" s="63">
        <f t="shared" si="947"/>
        <v>0</v>
      </c>
      <c r="GP180" s="63">
        <f t="shared" si="947"/>
        <v>0</v>
      </c>
      <c r="GQ180" s="63">
        <f t="shared" si="947"/>
        <v>0</v>
      </c>
      <c r="GR180" s="63">
        <f t="shared" si="947"/>
        <v>0</v>
      </c>
      <c r="GS180" s="63">
        <f t="shared" si="947"/>
        <v>0</v>
      </c>
      <c r="GT180" s="63">
        <f t="shared" si="947"/>
        <v>0</v>
      </c>
      <c r="GU180" s="63">
        <f t="shared" si="947"/>
        <v>0</v>
      </c>
      <c r="GV180" s="63">
        <f t="shared" si="947"/>
        <v>0</v>
      </c>
      <c r="GW180" s="63">
        <f t="shared" si="947"/>
        <v>0</v>
      </c>
      <c r="GX180" s="63">
        <f t="shared" si="947"/>
        <v>0</v>
      </c>
      <c r="GY180" s="63">
        <f t="shared" si="947"/>
        <v>0</v>
      </c>
      <c r="GZ180" s="63">
        <f t="shared" si="947"/>
        <v>0</v>
      </c>
      <c r="HA180" s="63">
        <f t="shared" si="947"/>
        <v>0</v>
      </c>
      <c r="HB180" s="63">
        <f t="shared" si="947"/>
        <v>0</v>
      </c>
      <c r="HC180" s="63">
        <f t="shared" si="947"/>
        <v>0</v>
      </c>
      <c r="HD180" s="63">
        <f t="shared" si="947"/>
        <v>0</v>
      </c>
      <c r="HE180" s="63">
        <f t="shared" si="947"/>
        <v>0</v>
      </c>
      <c r="HF180" s="63">
        <f t="shared" si="947"/>
        <v>0</v>
      </c>
      <c r="HG180" s="63">
        <f t="shared" si="947"/>
        <v>0</v>
      </c>
      <c r="HH180" s="63">
        <f t="shared" si="947"/>
        <v>0</v>
      </c>
      <c r="HI180" s="63">
        <f t="shared" si="947"/>
        <v>0</v>
      </c>
      <c r="HJ180" s="63">
        <f t="shared" si="947"/>
        <v>0</v>
      </c>
      <c r="HK180" s="63">
        <f t="shared" si="947"/>
        <v>0</v>
      </c>
      <c r="HL180" s="63">
        <f t="shared" si="947"/>
        <v>0</v>
      </c>
      <c r="HM180" s="63">
        <f t="shared" si="947"/>
        <v>0</v>
      </c>
      <c r="HN180" s="63">
        <f t="shared" si="947"/>
        <v>0</v>
      </c>
      <c r="HO180" s="63">
        <f t="shared" si="947"/>
        <v>0</v>
      </c>
      <c r="HP180" s="63">
        <f t="shared" si="947"/>
        <v>0</v>
      </c>
      <c r="HQ180" s="63">
        <f t="shared" si="947"/>
        <v>0</v>
      </c>
      <c r="HR180" s="63">
        <f t="shared" si="947"/>
        <v>0</v>
      </c>
      <c r="HS180" s="63">
        <f t="shared" si="947"/>
        <v>0</v>
      </c>
      <c r="HT180" s="63">
        <f t="shared" si="947"/>
        <v>0</v>
      </c>
      <c r="HU180" s="63">
        <f t="shared" si="947"/>
        <v>0</v>
      </c>
      <c r="HV180" s="63">
        <f t="shared" si="947"/>
        <v>0</v>
      </c>
      <c r="HW180" s="63">
        <f t="shared" si="947"/>
        <v>0</v>
      </c>
      <c r="HX180" s="63">
        <f t="shared" si="947"/>
        <v>0</v>
      </c>
      <c r="HY180" s="63">
        <f t="shared" si="947"/>
        <v>0</v>
      </c>
      <c r="HZ180" s="63">
        <f t="shared" si="947"/>
        <v>0</v>
      </c>
      <c r="IA180" s="63">
        <f t="shared" si="947"/>
        <v>0</v>
      </c>
      <c r="IB180" s="63">
        <f t="shared" si="947"/>
        <v>0</v>
      </c>
      <c r="IC180" s="63">
        <f t="shared" si="947"/>
        <v>0</v>
      </c>
      <c r="ID180" s="63">
        <f t="shared" si="947"/>
        <v>0</v>
      </c>
      <c r="IE180" s="63">
        <f t="shared" si="947"/>
        <v>0</v>
      </c>
      <c r="IF180" s="63">
        <f t="shared" si="947"/>
        <v>0</v>
      </c>
      <c r="IG180" s="63">
        <f t="shared" si="947"/>
        <v>0</v>
      </c>
      <c r="IH180" s="63">
        <f t="shared" si="947"/>
        <v>0</v>
      </c>
      <c r="II180" s="63">
        <f t="shared" si="947"/>
        <v>0</v>
      </c>
      <c r="IJ180" s="63">
        <f t="shared" si="947"/>
        <v>0</v>
      </c>
      <c r="IK180" s="63">
        <f t="shared" si="947"/>
        <v>0</v>
      </c>
      <c r="IL180" s="63">
        <f t="shared" si="947"/>
        <v>0</v>
      </c>
      <c r="IM180" s="63">
        <f t="shared" si="947"/>
        <v>0</v>
      </c>
      <c r="IN180" s="63">
        <f t="shared" si="947"/>
        <v>0</v>
      </c>
      <c r="IO180" s="63">
        <f t="shared" si="947"/>
        <v>0</v>
      </c>
      <c r="IP180" s="63">
        <f t="shared" si="947"/>
        <v>0</v>
      </c>
      <c r="IQ180" s="63">
        <f t="shared" si="947"/>
        <v>0</v>
      </c>
      <c r="IR180" s="63">
        <f t="shared" si="947"/>
        <v>0</v>
      </c>
      <c r="IS180" s="63">
        <f t="shared" si="947"/>
        <v>0</v>
      </c>
      <c r="IT180" s="63">
        <f t="shared" si="947"/>
        <v>0</v>
      </c>
      <c r="IU180" s="63">
        <f t="shared" si="947"/>
        <v>0</v>
      </c>
      <c r="IV180" s="63">
        <f t="shared" si="947"/>
        <v>0</v>
      </c>
      <c r="IW180" s="63">
        <f t="shared" si="947"/>
        <v>0</v>
      </c>
      <c r="IX180" s="63">
        <f t="shared" ref="IX180:LI180" si="948">SUM(IX6:IX12)/(1-IX$21)/10000-IX179</f>
        <v>0</v>
      </c>
      <c r="IY180" s="63">
        <f t="shared" si="948"/>
        <v>0</v>
      </c>
      <c r="IZ180" s="63">
        <f t="shared" si="948"/>
        <v>0</v>
      </c>
      <c r="JA180" s="63">
        <f t="shared" si="948"/>
        <v>0</v>
      </c>
      <c r="JB180" s="63">
        <f t="shared" si="948"/>
        <v>0</v>
      </c>
      <c r="JC180" s="63">
        <f t="shared" si="948"/>
        <v>0</v>
      </c>
      <c r="JD180" s="63">
        <f t="shared" si="948"/>
        <v>0</v>
      </c>
      <c r="JE180" s="63">
        <f t="shared" si="948"/>
        <v>0</v>
      </c>
      <c r="JF180" s="63">
        <f t="shared" si="948"/>
        <v>0</v>
      </c>
      <c r="JG180" s="63">
        <f t="shared" si="948"/>
        <v>0</v>
      </c>
      <c r="JH180" s="63">
        <f t="shared" si="948"/>
        <v>0</v>
      </c>
      <c r="JI180" s="63">
        <f t="shared" si="948"/>
        <v>0</v>
      </c>
      <c r="JJ180" s="63">
        <f t="shared" si="948"/>
        <v>0</v>
      </c>
      <c r="JK180" s="63">
        <f t="shared" si="948"/>
        <v>0</v>
      </c>
      <c r="JL180" s="63">
        <f t="shared" si="948"/>
        <v>0</v>
      </c>
      <c r="JM180" s="63">
        <f t="shared" si="948"/>
        <v>0</v>
      </c>
      <c r="JN180" s="63">
        <f t="shared" si="948"/>
        <v>0</v>
      </c>
      <c r="JO180" s="63">
        <f t="shared" si="948"/>
        <v>0</v>
      </c>
      <c r="JP180" s="63">
        <f t="shared" si="948"/>
        <v>0</v>
      </c>
      <c r="JQ180" s="63">
        <f t="shared" si="948"/>
        <v>0</v>
      </c>
      <c r="JR180" s="63">
        <f t="shared" si="948"/>
        <v>0</v>
      </c>
      <c r="JS180" s="63">
        <f t="shared" si="948"/>
        <v>0</v>
      </c>
      <c r="JT180" s="63">
        <f t="shared" si="948"/>
        <v>0</v>
      </c>
      <c r="JU180" s="63">
        <f t="shared" si="948"/>
        <v>0</v>
      </c>
      <c r="JV180" s="63">
        <f t="shared" si="948"/>
        <v>0</v>
      </c>
      <c r="JW180" s="63">
        <f t="shared" si="948"/>
        <v>0</v>
      </c>
      <c r="JX180" s="63">
        <f t="shared" si="948"/>
        <v>0</v>
      </c>
      <c r="JY180" s="63">
        <f t="shared" si="948"/>
        <v>0</v>
      </c>
      <c r="JZ180" s="63">
        <f t="shared" si="948"/>
        <v>0</v>
      </c>
      <c r="KA180" s="63">
        <f t="shared" si="948"/>
        <v>0</v>
      </c>
      <c r="KB180" s="63">
        <f t="shared" si="948"/>
        <v>0</v>
      </c>
      <c r="KC180" s="63">
        <f t="shared" si="948"/>
        <v>0</v>
      </c>
      <c r="KD180" s="63">
        <f t="shared" si="948"/>
        <v>0</v>
      </c>
      <c r="KE180" s="63">
        <f t="shared" si="948"/>
        <v>0</v>
      </c>
      <c r="KF180" s="63">
        <f t="shared" si="948"/>
        <v>0</v>
      </c>
      <c r="KG180" s="63">
        <f t="shared" si="948"/>
        <v>0</v>
      </c>
      <c r="KH180" s="63">
        <f t="shared" si="948"/>
        <v>0</v>
      </c>
      <c r="KI180" s="63">
        <f t="shared" si="948"/>
        <v>0</v>
      </c>
      <c r="KJ180" s="63">
        <f t="shared" si="948"/>
        <v>0</v>
      </c>
      <c r="KK180" s="63">
        <f t="shared" si="948"/>
        <v>0</v>
      </c>
      <c r="KL180" s="63">
        <f t="shared" si="948"/>
        <v>0</v>
      </c>
      <c r="KM180" s="63">
        <f t="shared" si="948"/>
        <v>0</v>
      </c>
      <c r="KN180" s="63">
        <f t="shared" si="948"/>
        <v>0</v>
      </c>
      <c r="KO180" s="63">
        <f t="shared" si="948"/>
        <v>0</v>
      </c>
      <c r="KP180" s="63">
        <f t="shared" si="948"/>
        <v>0</v>
      </c>
      <c r="KQ180" s="63">
        <f t="shared" si="948"/>
        <v>0</v>
      </c>
      <c r="KR180" s="63">
        <f t="shared" si="948"/>
        <v>0</v>
      </c>
      <c r="KS180" s="63">
        <f t="shared" si="948"/>
        <v>0</v>
      </c>
      <c r="KT180" s="63">
        <f t="shared" si="948"/>
        <v>0</v>
      </c>
      <c r="KU180" s="63">
        <f t="shared" si="948"/>
        <v>0</v>
      </c>
      <c r="KV180" s="63">
        <f t="shared" si="948"/>
        <v>0</v>
      </c>
      <c r="KW180" s="63">
        <f t="shared" si="948"/>
        <v>0</v>
      </c>
      <c r="KX180" s="63">
        <f t="shared" si="948"/>
        <v>0</v>
      </c>
      <c r="KY180" s="63">
        <f t="shared" si="948"/>
        <v>0</v>
      </c>
      <c r="KZ180" s="63">
        <f t="shared" si="948"/>
        <v>0</v>
      </c>
      <c r="LA180" s="63">
        <f t="shared" si="948"/>
        <v>0</v>
      </c>
      <c r="LB180" s="63">
        <f t="shared" si="948"/>
        <v>0</v>
      </c>
      <c r="LC180" s="63">
        <f t="shared" si="948"/>
        <v>0</v>
      </c>
      <c r="LD180" s="63">
        <f t="shared" si="948"/>
        <v>0</v>
      </c>
      <c r="LE180" s="63">
        <f t="shared" si="948"/>
        <v>0</v>
      </c>
      <c r="LF180" s="63">
        <f t="shared" si="948"/>
        <v>0</v>
      </c>
      <c r="LG180" s="63">
        <f t="shared" si="948"/>
        <v>0</v>
      </c>
      <c r="LH180" s="63">
        <f t="shared" si="948"/>
        <v>0</v>
      </c>
      <c r="LI180" s="63">
        <f t="shared" si="948"/>
        <v>0</v>
      </c>
      <c r="LJ180" s="63">
        <f t="shared" ref="LJ180:MK180" si="949">SUM(LJ6:LJ12)/(1-LJ$21)/10000-LJ179</f>
        <v>0</v>
      </c>
      <c r="LK180" s="63">
        <f t="shared" si="949"/>
        <v>0</v>
      </c>
      <c r="LL180" s="63">
        <f t="shared" si="949"/>
        <v>0</v>
      </c>
      <c r="LM180" s="63">
        <f t="shared" si="949"/>
        <v>0</v>
      </c>
      <c r="LN180" s="63">
        <f t="shared" si="949"/>
        <v>0</v>
      </c>
      <c r="LO180" s="63">
        <f t="shared" si="949"/>
        <v>0</v>
      </c>
      <c r="LP180" s="63">
        <f t="shared" si="949"/>
        <v>0</v>
      </c>
      <c r="LQ180" s="63">
        <f t="shared" si="949"/>
        <v>0</v>
      </c>
      <c r="LR180" s="63">
        <f t="shared" si="949"/>
        <v>0</v>
      </c>
      <c r="LS180" s="63">
        <f t="shared" si="949"/>
        <v>0</v>
      </c>
      <c r="LT180" s="63">
        <f t="shared" si="949"/>
        <v>0</v>
      </c>
      <c r="LU180" s="63">
        <f t="shared" si="949"/>
        <v>0</v>
      </c>
      <c r="LV180" s="63">
        <f t="shared" si="949"/>
        <v>0</v>
      </c>
      <c r="LW180" s="63">
        <f t="shared" si="949"/>
        <v>0</v>
      </c>
      <c r="LX180" s="63">
        <f t="shared" si="949"/>
        <v>0</v>
      </c>
      <c r="LY180" s="63">
        <f t="shared" si="949"/>
        <v>0</v>
      </c>
      <c r="LZ180" s="63">
        <f t="shared" si="949"/>
        <v>0</v>
      </c>
      <c r="MA180" s="63">
        <f t="shared" si="949"/>
        <v>0</v>
      </c>
      <c r="MB180" s="63">
        <f t="shared" si="949"/>
        <v>0</v>
      </c>
      <c r="MC180" s="63">
        <f t="shared" si="949"/>
        <v>0</v>
      </c>
      <c r="MD180" s="63">
        <f t="shared" si="949"/>
        <v>0</v>
      </c>
      <c r="ME180" s="63">
        <f t="shared" si="949"/>
        <v>0</v>
      </c>
      <c r="MF180" s="63">
        <f t="shared" si="949"/>
        <v>0</v>
      </c>
      <c r="MG180" s="63">
        <f t="shared" si="949"/>
        <v>0</v>
      </c>
      <c r="MH180" s="63">
        <f t="shared" si="949"/>
        <v>0</v>
      </c>
      <c r="MI180" s="63">
        <f t="shared" si="949"/>
        <v>0</v>
      </c>
      <c r="MJ180" s="63">
        <f t="shared" si="949"/>
        <v>0</v>
      </c>
      <c r="MK180" s="63">
        <f t="shared" si="949"/>
        <v>0</v>
      </c>
      <c r="ML180" s="63"/>
      <c r="MM180" s="63"/>
      <c r="MN180" s="63"/>
    </row>
    <row r="181" spans="1:352" x14ac:dyDescent="0.2">
      <c r="A181" s="84"/>
      <c r="IG181" s="23"/>
    </row>
    <row r="185" spans="1:352" x14ac:dyDescent="0.2">
      <c r="A185" s="85" t="s">
        <v>147</v>
      </c>
      <c r="BB185" s="21" t="s">
        <v>68</v>
      </c>
    </row>
    <row r="186" spans="1:352" s="87" customFormat="1" x14ac:dyDescent="0.2">
      <c r="B186" s="190">
        <v>2020</v>
      </c>
      <c r="C186" s="190">
        <v>2021</v>
      </c>
      <c r="D186" s="190">
        <v>2022</v>
      </c>
      <c r="E186" s="190">
        <v>2023</v>
      </c>
      <c r="F186" s="190">
        <v>2024</v>
      </c>
      <c r="G186" s="190">
        <v>2025</v>
      </c>
      <c r="H186" s="190">
        <v>2026</v>
      </c>
      <c r="I186" s="190">
        <v>2027</v>
      </c>
      <c r="J186" s="190">
        <v>2028</v>
      </c>
      <c r="K186" s="190">
        <v>2029</v>
      </c>
      <c r="L186" s="190">
        <v>2030</v>
      </c>
      <c r="M186" s="190">
        <v>2031</v>
      </c>
      <c r="N186" s="190">
        <v>2032</v>
      </c>
      <c r="O186" s="190">
        <v>2033</v>
      </c>
      <c r="P186" s="190">
        <v>2034</v>
      </c>
      <c r="Q186" s="190">
        <v>2035</v>
      </c>
      <c r="R186" s="190">
        <v>2036</v>
      </c>
      <c r="S186" s="190">
        <v>2037</v>
      </c>
      <c r="T186" s="190">
        <v>2038</v>
      </c>
      <c r="U186" s="190">
        <v>2039</v>
      </c>
      <c r="V186" s="190">
        <v>2040</v>
      </c>
      <c r="W186" s="190">
        <v>2041</v>
      </c>
      <c r="X186" s="190">
        <v>2042</v>
      </c>
      <c r="Y186" s="190">
        <v>2043</v>
      </c>
      <c r="Z186" s="190">
        <v>2044</v>
      </c>
      <c r="AA186" s="190">
        <v>2045</v>
      </c>
      <c r="AB186" s="190">
        <v>2046</v>
      </c>
      <c r="AC186" s="190">
        <v>2047</v>
      </c>
      <c r="AD186" s="190">
        <v>2048</v>
      </c>
      <c r="AE186" s="190">
        <v>2049</v>
      </c>
      <c r="AF186" s="190">
        <v>2050</v>
      </c>
      <c r="AX186" s="87">
        <v>2016</v>
      </c>
      <c r="AY186" s="87">
        <v>2017</v>
      </c>
      <c r="AZ186" s="87">
        <v>2018</v>
      </c>
      <c r="BA186" s="87">
        <v>2019</v>
      </c>
      <c r="BB186" s="87">
        <v>2020</v>
      </c>
      <c r="BC186" s="87">
        <v>2021</v>
      </c>
      <c r="BD186" s="87">
        <v>2022</v>
      </c>
      <c r="BE186" s="87">
        <v>2023</v>
      </c>
      <c r="BF186" s="87">
        <v>2024</v>
      </c>
      <c r="BG186" s="87">
        <v>2025</v>
      </c>
      <c r="BH186" s="87">
        <v>2026</v>
      </c>
      <c r="BI186" s="87">
        <v>2027</v>
      </c>
      <c r="BJ186" s="87">
        <v>2028</v>
      </c>
      <c r="BK186" s="87">
        <v>2029</v>
      </c>
      <c r="BL186" s="87">
        <v>2030</v>
      </c>
      <c r="BM186" s="87">
        <v>2031</v>
      </c>
      <c r="BN186" s="87">
        <v>2032</v>
      </c>
      <c r="BO186" s="87">
        <v>2033</v>
      </c>
      <c r="BP186" s="87">
        <v>2034</v>
      </c>
      <c r="BQ186" s="87">
        <v>2035</v>
      </c>
    </row>
    <row r="187" spans="1:352" x14ac:dyDescent="0.2">
      <c r="A187" s="21" t="s">
        <v>9</v>
      </c>
      <c r="B187" s="88">
        <f>SUMIF($B$2:$MK$2,B$186,$B$30:$MK$30)/10000</f>
        <v>0</v>
      </c>
      <c r="C187" s="88">
        <f t="shared" ref="C187:AF187" si="950">SUMIF($B$2:$MK$2,C$186,$B$30:$MK$30)/10000</f>
        <v>0</v>
      </c>
      <c r="D187" s="88">
        <f t="shared" si="950"/>
        <v>60157.837079632271</v>
      </c>
      <c r="E187" s="88">
        <f t="shared" si="950"/>
        <v>59616.902392616699</v>
      </c>
      <c r="F187" s="88">
        <f t="shared" si="950"/>
        <v>59840.335670327928</v>
      </c>
      <c r="G187" s="88">
        <f t="shared" si="950"/>
        <v>59699.300356691805</v>
      </c>
      <c r="H187" s="88">
        <f t="shared" si="950"/>
        <v>60222.142595738842</v>
      </c>
      <c r="I187" s="88">
        <f t="shared" si="950"/>
        <v>60330.219555602089</v>
      </c>
      <c r="J187" s="88">
        <f t="shared" si="950"/>
        <v>60861.846644393561</v>
      </c>
      <c r="K187" s="88">
        <f t="shared" si="950"/>
        <v>61076.315092841614</v>
      </c>
      <c r="L187" s="88">
        <f t="shared" si="950"/>
        <v>61657.732830175293</v>
      </c>
      <c r="M187" s="88">
        <f t="shared" si="950"/>
        <v>62326.923933060978</v>
      </c>
      <c r="N187" s="88">
        <f t="shared" si="950"/>
        <v>63094.670467272554</v>
      </c>
      <c r="O187" s="88">
        <f t="shared" si="950"/>
        <v>62921.703656694583</v>
      </c>
      <c r="P187" s="88">
        <f t="shared" si="950"/>
        <v>63277.982510982634</v>
      </c>
      <c r="Q187" s="88">
        <f t="shared" si="950"/>
        <v>63542.271300479209</v>
      </c>
      <c r="R187" s="88">
        <f t="shared" si="950"/>
        <v>64237.309992957293</v>
      </c>
      <c r="S187" s="88">
        <f t="shared" si="950"/>
        <v>64218.655124150348</v>
      </c>
      <c r="T187" s="88">
        <f t="shared" si="950"/>
        <v>64662.19079471704</v>
      </c>
      <c r="U187" s="88">
        <f t="shared" si="950"/>
        <v>65172.886074181712</v>
      </c>
      <c r="V187" s="88">
        <f t="shared" si="950"/>
        <v>65783.468697263423</v>
      </c>
      <c r="W187" s="88">
        <f t="shared" si="950"/>
        <v>65808.140666454681</v>
      </c>
      <c r="X187" s="88">
        <f t="shared" si="950"/>
        <v>65635.519900561165</v>
      </c>
      <c r="Y187" s="88">
        <f t="shared" si="950"/>
        <v>66595.019245612959</v>
      </c>
      <c r="Z187" s="88">
        <f t="shared" si="950"/>
        <v>67050.498927666165</v>
      </c>
      <c r="AA187" s="88">
        <f t="shared" si="950"/>
        <v>67118.973214188343</v>
      </c>
      <c r="AB187" s="88">
        <f t="shared" si="950"/>
        <v>67576.389785994077</v>
      </c>
      <c r="AC187" s="88">
        <f t="shared" si="950"/>
        <v>67987.087218499277</v>
      </c>
      <c r="AD187" s="88">
        <f t="shared" si="950"/>
        <v>68645.182789864557</v>
      </c>
      <c r="AE187" s="88">
        <f t="shared" si="950"/>
        <v>68909.411998616561</v>
      </c>
      <c r="AF187" s="88">
        <f t="shared" si="950"/>
        <v>69254.134896081756</v>
      </c>
      <c r="AG187" s="88"/>
      <c r="AH187" s="88"/>
      <c r="AI187" s="88"/>
      <c r="AJ187" s="88"/>
      <c r="AK187" s="88"/>
      <c r="AL187" s="88"/>
      <c r="AM187" s="88"/>
      <c r="AN187" s="88"/>
      <c r="AO187" s="88"/>
      <c r="AP187" s="88"/>
      <c r="AQ187" s="88"/>
      <c r="AR187" s="88"/>
      <c r="AS187" s="88"/>
      <c r="AT187" s="88"/>
      <c r="AU187" s="88"/>
      <c r="AV187" s="88"/>
      <c r="AX187" s="88" t="e">
        <f>#REF!-AC187</f>
        <v>#REF!</v>
      </c>
      <c r="AY187" s="88" t="e">
        <f>#REF!-AD187</f>
        <v>#REF!</v>
      </c>
      <c r="AZ187" s="88">
        <f t="shared" ref="AZ187:BM192" si="951">B187-AE187</f>
        <v>-68909.411998616561</v>
      </c>
      <c r="BA187" s="88">
        <f t="shared" si="951"/>
        <v>-69254.134896081756</v>
      </c>
      <c r="BB187" s="88">
        <f t="shared" si="951"/>
        <v>60157.837079632271</v>
      </c>
      <c r="BC187" s="88">
        <f t="shared" si="951"/>
        <v>59616.902392616699</v>
      </c>
      <c r="BD187" s="88">
        <f t="shared" si="951"/>
        <v>59840.335670327928</v>
      </c>
      <c r="BE187" s="88">
        <f t="shared" si="951"/>
        <v>59699.300356691805</v>
      </c>
      <c r="BF187" s="88">
        <f t="shared" si="951"/>
        <v>60222.142595738842</v>
      </c>
      <c r="BG187" s="88">
        <f t="shared" si="951"/>
        <v>60330.219555602089</v>
      </c>
      <c r="BH187" s="88">
        <f t="shared" si="951"/>
        <v>60861.846644393561</v>
      </c>
      <c r="BI187" s="88">
        <f t="shared" si="951"/>
        <v>61076.315092841614</v>
      </c>
      <c r="BJ187" s="88">
        <f t="shared" si="951"/>
        <v>61657.732830175293</v>
      </c>
      <c r="BK187" s="88">
        <f t="shared" si="951"/>
        <v>62326.923933060978</v>
      </c>
      <c r="BL187" s="88">
        <f t="shared" si="951"/>
        <v>63094.670467272554</v>
      </c>
      <c r="BM187" s="88">
        <f t="shared" si="951"/>
        <v>62921.703656694583</v>
      </c>
      <c r="BN187" s="88">
        <f t="shared" ref="BH187:BQ192" si="952">P187-AS187</f>
        <v>63277.982510982634</v>
      </c>
      <c r="BO187" s="88">
        <f t="shared" si="952"/>
        <v>63542.271300479209</v>
      </c>
      <c r="BP187" s="88">
        <f t="shared" si="952"/>
        <v>64237.309992957293</v>
      </c>
      <c r="BQ187" s="88">
        <f t="shared" si="952"/>
        <v>64218.655124150348</v>
      </c>
    </row>
    <row r="188" spans="1:352" x14ac:dyDescent="0.2">
      <c r="A188" s="21" t="s">
        <v>58</v>
      </c>
      <c r="B188" s="88">
        <f>SUMIF($B$2:$MK$2,B$186,$B$60:$MK$60)/10000</f>
        <v>0</v>
      </c>
      <c r="C188" s="88">
        <f t="shared" ref="C188:AF188" si="953">SUMIF($B$2:$MK$2,C$186,$B$60:$MK$60)/10000</f>
        <v>0</v>
      </c>
      <c r="D188" s="88">
        <f t="shared" si="953"/>
        <v>28355.490661025997</v>
      </c>
      <c r="E188" s="88">
        <f t="shared" si="953"/>
        <v>28828.587187849211</v>
      </c>
      <c r="F188" s="88">
        <f t="shared" si="953"/>
        <v>29053.36360283917</v>
      </c>
      <c r="G188" s="88">
        <f t="shared" si="953"/>
        <v>29030.377455308462</v>
      </c>
      <c r="H188" s="88">
        <f t="shared" si="953"/>
        <v>29231.983031362455</v>
      </c>
      <c r="I188" s="88">
        <f t="shared" si="953"/>
        <v>29331.82611706758</v>
      </c>
      <c r="J188" s="88">
        <f t="shared" si="953"/>
        <v>29602.62969593528</v>
      </c>
      <c r="K188" s="88">
        <f t="shared" si="953"/>
        <v>29724.483871895038</v>
      </c>
      <c r="L188" s="88">
        <f t="shared" si="953"/>
        <v>29974.183780681353</v>
      </c>
      <c r="M188" s="88">
        <f t="shared" si="953"/>
        <v>30229.874786831057</v>
      </c>
      <c r="N188" s="88">
        <f t="shared" si="953"/>
        <v>30526.925227448715</v>
      </c>
      <c r="O188" s="88">
        <f t="shared" si="953"/>
        <v>30502.261602278642</v>
      </c>
      <c r="P188" s="88">
        <f t="shared" si="953"/>
        <v>30683.838506962056</v>
      </c>
      <c r="Q188" s="88">
        <f t="shared" si="953"/>
        <v>30813.696772394342</v>
      </c>
      <c r="R188" s="88">
        <f t="shared" si="953"/>
        <v>31076.791318080341</v>
      </c>
      <c r="S188" s="88">
        <f t="shared" si="953"/>
        <v>31049.701379602575</v>
      </c>
      <c r="T188" s="88">
        <f t="shared" si="953"/>
        <v>31180.588655234893</v>
      </c>
      <c r="U188" s="88">
        <f t="shared" si="953"/>
        <v>31343.590568338372</v>
      </c>
      <c r="V188" s="88">
        <f t="shared" si="953"/>
        <v>31568.479472433108</v>
      </c>
      <c r="W188" s="88">
        <f t="shared" si="953"/>
        <v>31569.299237587988</v>
      </c>
      <c r="X188" s="88">
        <f t="shared" si="953"/>
        <v>31539.39510158552</v>
      </c>
      <c r="Y188" s="88">
        <f t="shared" si="953"/>
        <v>31822.939422532756</v>
      </c>
      <c r="Z188" s="88">
        <f t="shared" si="953"/>
        <v>31994.365566387671</v>
      </c>
      <c r="AA188" s="88">
        <f t="shared" si="953"/>
        <v>32003.076857944125</v>
      </c>
      <c r="AB188" s="88">
        <f t="shared" si="953"/>
        <v>32139.126663040985</v>
      </c>
      <c r="AC188" s="88">
        <f t="shared" si="953"/>
        <v>32253.916247436719</v>
      </c>
      <c r="AD188" s="88">
        <f t="shared" si="953"/>
        <v>32450.835036916786</v>
      </c>
      <c r="AE188" s="88">
        <f t="shared" si="953"/>
        <v>32467.267630169441</v>
      </c>
      <c r="AF188" s="88">
        <f t="shared" si="953"/>
        <v>32542.004856260704</v>
      </c>
      <c r="AG188" s="88"/>
      <c r="AH188" s="88"/>
      <c r="AI188" s="88"/>
      <c r="AJ188" s="88"/>
      <c r="AK188" s="88"/>
      <c r="AL188" s="88"/>
      <c r="AM188" s="88"/>
      <c r="AN188" s="88"/>
      <c r="AO188" s="88"/>
      <c r="AP188" s="88"/>
      <c r="AQ188" s="88"/>
      <c r="AR188" s="88"/>
      <c r="AS188" s="88"/>
      <c r="AT188" s="88"/>
      <c r="AU188" s="88"/>
      <c r="AV188" s="88"/>
      <c r="AX188" s="88" t="e">
        <f>#REF!-AC188</f>
        <v>#REF!</v>
      </c>
      <c r="AY188" s="88" t="e">
        <f>#REF!-AD188</f>
        <v>#REF!</v>
      </c>
      <c r="AZ188" s="88">
        <f t="shared" si="951"/>
        <v>-32467.267630169441</v>
      </c>
      <c r="BA188" s="88">
        <f t="shared" si="951"/>
        <v>-32542.004856260704</v>
      </c>
      <c r="BB188" s="88">
        <f t="shared" si="951"/>
        <v>28355.490661025997</v>
      </c>
      <c r="BC188" s="88">
        <f t="shared" si="951"/>
        <v>28828.587187849211</v>
      </c>
      <c r="BD188" s="88">
        <f t="shared" si="951"/>
        <v>29053.36360283917</v>
      </c>
      <c r="BE188" s="88">
        <f t="shared" si="951"/>
        <v>29030.377455308462</v>
      </c>
      <c r="BF188" s="88">
        <f t="shared" si="951"/>
        <v>29231.983031362455</v>
      </c>
      <c r="BG188" s="88">
        <f t="shared" si="951"/>
        <v>29331.82611706758</v>
      </c>
      <c r="BH188" s="88">
        <f t="shared" si="952"/>
        <v>29602.62969593528</v>
      </c>
      <c r="BI188" s="88">
        <f t="shared" si="952"/>
        <v>29724.483871895038</v>
      </c>
      <c r="BJ188" s="88">
        <f t="shared" si="952"/>
        <v>29974.183780681353</v>
      </c>
      <c r="BK188" s="88">
        <f t="shared" si="952"/>
        <v>30229.874786831057</v>
      </c>
      <c r="BL188" s="88">
        <f t="shared" si="952"/>
        <v>30526.925227448715</v>
      </c>
      <c r="BM188" s="88">
        <f t="shared" si="952"/>
        <v>30502.261602278642</v>
      </c>
      <c r="BN188" s="88">
        <f t="shared" si="952"/>
        <v>30683.838506962056</v>
      </c>
      <c r="BO188" s="88">
        <f t="shared" si="952"/>
        <v>30813.696772394342</v>
      </c>
      <c r="BP188" s="88">
        <f t="shared" si="952"/>
        <v>31076.791318080341</v>
      </c>
      <c r="BQ188" s="88">
        <f t="shared" si="952"/>
        <v>31049.701379602575</v>
      </c>
    </row>
    <row r="189" spans="1:352" x14ac:dyDescent="0.2">
      <c r="A189" s="21" t="s">
        <v>63</v>
      </c>
      <c r="B189" s="88">
        <f>SUMIF($B$2:$MK$2,B$186,$B$90:$MK$90)/10000</f>
        <v>0</v>
      </c>
      <c r="C189" s="88">
        <f t="shared" ref="C189:AF189" si="954">SUMIF($B$2:$MK$2,C$186,$B$90:$MK$90)/10000</f>
        <v>0</v>
      </c>
      <c r="D189" s="88">
        <f t="shared" si="954"/>
        <v>2232.5134183387204</v>
      </c>
      <c r="E189" s="88">
        <f t="shared" si="954"/>
        <v>2186.4953648994669</v>
      </c>
      <c r="F189" s="88">
        <f t="shared" si="954"/>
        <v>2148.5136180893114</v>
      </c>
      <c r="G189" s="88">
        <f t="shared" si="954"/>
        <v>2101.9052111067945</v>
      </c>
      <c r="H189" s="88">
        <f t="shared" si="954"/>
        <v>2078.3078209844202</v>
      </c>
      <c r="I189" s="88">
        <f t="shared" si="954"/>
        <v>2044.9878604060043</v>
      </c>
      <c r="J189" s="88">
        <f t="shared" si="954"/>
        <v>2025.4409325506504</v>
      </c>
      <c r="K189" s="88">
        <f t="shared" si="954"/>
        <v>1997.4223156679629</v>
      </c>
      <c r="L189" s="88">
        <f t="shared" si="954"/>
        <v>1977.3035529368933</v>
      </c>
      <c r="M189" s="88">
        <f t="shared" si="954"/>
        <v>1958.7014919643316</v>
      </c>
      <c r="N189" s="88">
        <f t="shared" si="954"/>
        <v>1944.2067740562338</v>
      </c>
      <c r="O189" s="88">
        <f t="shared" si="954"/>
        <v>1908.9631053838239</v>
      </c>
      <c r="P189" s="88">
        <f t="shared" si="954"/>
        <v>1889.7537883518287</v>
      </c>
      <c r="Q189" s="88">
        <f t="shared" si="954"/>
        <v>1867.169403529635</v>
      </c>
      <c r="R189" s="88">
        <f t="shared" si="954"/>
        <v>1853.7794694716551</v>
      </c>
      <c r="S189" s="88">
        <f t="shared" si="954"/>
        <v>1822.0808069998611</v>
      </c>
      <c r="T189" s="88">
        <f t="shared" si="954"/>
        <v>1799.7446616452128</v>
      </c>
      <c r="U189" s="88">
        <f t="shared" si="954"/>
        <v>1780.4695299327061</v>
      </c>
      <c r="V189" s="88">
        <f t="shared" si="954"/>
        <v>1765.4806434185411</v>
      </c>
      <c r="W189" s="88">
        <f t="shared" si="954"/>
        <v>1737.4807901519205</v>
      </c>
      <c r="X189" s="88">
        <f t="shared" si="954"/>
        <v>1704.1484729318879</v>
      </c>
      <c r="Y189" s="88">
        <f t="shared" si="954"/>
        <v>1695.7600300661609</v>
      </c>
      <c r="Z189" s="88">
        <f t="shared" si="954"/>
        <v>1676.3865807502859</v>
      </c>
      <c r="AA189" s="88">
        <f t="shared" si="954"/>
        <v>1649.5024099939155</v>
      </c>
      <c r="AB189" s="88">
        <f t="shared" si="954"/>
        <v>1630.705543411759</v>
      </c>
      <c r="AC189" s="88">
        <f t="shared" si="954"/>
        <v>1611.3784953040918</v>
      </c>
      <c r="AD189" s="88">
        <f t="shared" si="954"/>
        <v>1596.81929275733</v>
      </c>
      <c r="AE189" s="88">
        <f t="shared" si="954"/>
        <v>1575.0385756723028</v>
      </c>
      <c r="AF189" s="88">
        <f t="shared" si="954"/>
        <v>1555.2522692014097</v>
      </c>
      <c r="AG189" s="88"/>
      <c r="AH189" s="88"/>
      <c r="AI189" s="88"/>
      <c r="AJ189" s="88"/>
      <c r="AK189" s="88"/>
      <c r="AL189" s="88"/>
      <c r="AM189" s="88"/>
      <c r="AN189" s="88"/>
      <c r="AO189" s="88"/>
      <c r="AP189" s="88"/>
      <c r="AQ189" s="88"/>
      <c r="AR189" s="88"/>
      <c r="AS189" s="88"/>
      <c r="AT189" s="88"/>
      <c r="AU189" s="88"/>
      <c r="AV189" s="88"/>
      <c r="AX189" s="88" t="e">
        <f>#REF!-AC189</f>
        <v>#REF!</v>
      </c>
      <c r="AY189" s="88" t="e">
        <f>#REF!-AD189</f>
        <v>#REF!</v>
      </c>
      <c r="AZ189" s="88">
        <f t="shared" si="951"/>
        <v>-1575.0385756723028</v>
      </c>
      <c r="BA189" s="88">
        <f t="shared" si="951"/>
        <v>-1555.2522692014097</v>
      </c>
      <c r="BB189" s="88">
        <f t="shared" si="951"/>
        <v>2232.5134183387204</v>
      </c>
      <c r="BC189" s="88">
        <f t="shared" si="951"/>
        <v>2186.4953648994669</v>
      </c>
      <c r="BD189" s="88">
        <f t="shared" si="951"/>
        <v>2148.5136180893114</v>
      </c>
      <c r="BE189" s="88">
        <f t="shared" si="951"/>
        <v>2101.9052111067945</v>
      </c>
      <c r="BF189" s="88">
        <f t="shared" si="951"/>
        <v>2078.3078209844202</v>
      </c>
      <c r="BG189" s="88">
        <f t="shared" si="951"/>
        <v>2044.9878604060043</v>
      </c>
      <c r="BH189" s="88">
        <f t="shared" si="952"/>
        <v>2025.4409325506504</v>
      </c>
      <c r="BI189" s="88">
        <f t="shared" si="952"/>
        <v>1997.4223156679629</v>
      </c>
      <c r="BJ189" s="88">
        <f t="shared" si="952"/>
        <v>1977.3035529368933</v>
      </c>
      <c r="BK189" s="88">
        <f t="shared" si="952"/>
        <v>1958.7014919643316</v>
      </c>
      <c r="BL189" s="88">
        <f t="shared" si="952"/>
        <v>1944.2067740562338</v>
      </c>
      <c r="BM189" s="88">
        <f t="shared" si="952"/>
        <v>1908.9631053838239</v>
      </c>
      <c r="BN189" s="88">
        <f t="shared" si="952"/>
        <v>1889.7537883518287</v>
      </c>
      <c r="BO189" s="88">
        <f t="shared" si="952"/>
        <v>1867.169403529635</v>
      </c>
      <c r="BP189" s="88">
        <f t="shared" si="952"/>
        <v>1853.7794694716551</v>
      </c>
      <c r="BQ189" s="88">
        <f t="shared" si="952"/>
        <v>1822.0808069998611</v>
      </c>
    </row>
    <row r="190" spans="1:352" x14ac:dyDescent="0.2">
      <c r="A190" s="21" t="s">
        <v>12</v>
      </c>
      <c r="B190" s="88">
        <f>SUMIF($B$2:$MK$2,B$186,$B$120:$MK$120)/10000</f>
        <v>0</v>
      </c>
      <c r="C190" s="88">
        <f t="shared" ref="C190:AF190" si="955">SUMIF($B$2:$MK$2,C$186,$B$120:$MK$120)/10000</f>
        <v>0</v>
      </c>
      <c r="D190" s="88">
        <f t="shared" si="955"/>
        <v>3015.7988463977767</v>
      </c>
      <c r="E190" s="88">
        <f t="shared" si="955"/>
        <v>2746.807951411537</v>
      </c>
      <c r="F190" s="88">
        <f t="shared" si="955"/>
        <v>2629.7324529990183</v>
      </c>
      <c r="G190" s="88">
        <f t="shared" si="955"/>
        <v>2485.0401275303125</v>
      </c>
      <c r="H190" s="88">
        <f t="shared" si="955"/>
        <v>2359.9978627847563</v>
      </c>
      <c r="I190" s="88">
        <f t="shared" si="955"/>
        <v>2226.8281480251035</v>
      </c>
      <c r="J190" s="88">
        <f t="shared" si="955"/>
        <v>2106.8679594777627</v>
      </c>
      <c r="K190" s="88">
        <f t="shared" si="955"/>
        <v>1976.1506388890602</v>
      </c>
      <c r="L190" s="88">
        <f t="shared" si="955"/>
        <v>1852.6484091850139</v>
      </c>
      <c r="M190" s="88">
        <f t="shared" si="955"/>
        <v>1727.8125397806823</v>
      </c>
      <c r="N190" s="88">
        <f t="shared" si="955"/>
        <v>1605.631527078049</v>
      </c>
      <c r="O190" s="88">
        <f t="shared" si="955"/>
        <v>1467.2053624922137</v>
      </c>
      <c r="P190" s="88">
        <f t="shared" si="955"/>
        <v>1338.7691456456364</v>
      </c>
      <c r="Q190" s="88">
        <f t="shared" si="955"/>
        <v>1207.3080715071346</v>
      </c>
      <c r="R190" s="88">
        <f t="shared" si="955"/>
        <v>1079.1878214787441</v>
      </c>
      <c r="S190" s="88">
        <f t="shared" si="955"/>
        <v>940.47345684494019</v>
      </c>
      <c r="T190" s="88">
        <f t="shared" si="955"/>
        <v>805.87081294252096</v>
      </c>
      <c r="U190" s="88">
        <f t="shared" si="955"/>
        <v>671.62117940196595</v>
      </c>
      <c r="V190" s="88">
        <f t="shared" si="955"/>
        <v>537.58701487168958</v>
      </c>
      <c r="W190" s="88">
        <f t="shared" si="955"/>
        <v>397.90582818439475</v>
      </c>
      <c r="X190" s="88">
        <f t="shared" si="955"/>
        <v>253.3788895434071</v>
      </c>
      <c r="Y190" s="88">
        <f t="shared" si="955"/>
        <v>119.72925812245987</v>
      </c>
      <c r="Z190" s="88">
        <f t="shared" si="955"/>
        <v>0</v>
      </c>
      <c r="AA190" s="88">
        <f t="shared" si="955"/>
        <v>0</v>
      </c>
      <c r="AB190" s="88">
        <f t="shared" si="955"/>
        <v>0</v>
      </c>
      <c r="AC190" s="88">
        <f t="shared" si="955"/>
        <v>0</v>
      </c>
      <c r="AD190" s="88">
        <f t="shared" si="955"/>
        <v>0</v>
      </c>
      <c r="AE190" s="88">
        <f t="shared" si="955"/>
        <v>0</v>
      </c>
      <c r="AF190" s="88">
        <f t="shared" si="955"/>
        <v>0</v>
      </c>
      <c r="AG190" s="88"/>
      <c r="AH190" s="88"/>
      <c r="AI190" s="88"/>
      <c r="AJ190" s="88"/>
      <c r="AK190" s="88"/>
      <c r="AL190" s="88"/>
      <c r="AM190" s="88"/>
      <c r="AN190" s="88"/>
      <c r="AO190" s="88"/>
      <c r="AP190" s="88"/>
      <c r="AQ190" s="88"/>
      <c r="AR190" s="88"/>
      <c r="AS190" s="88"/>
      <c r="AT190" s="88"/>
      <c r="AU190" s="88"/>
      <c r="AV190" s="88"/>
      <c r="AX190" s="88" t="e">
        <f>#REF!-AC190</f>
        <v>#REF!</v>
      </c>
      <c r="AY190" s="88" t="e">
        <f>#REF!-AD190</f>
        <v>#REF!</v>
      </c>
      <c r="AZ190" s="88">
        <f t="shared" si="951"/>
        <v>0</v>
      </c>
      <c r="BA190" s="88">
        <f t="shared" si="951"/>
        <v>0</v>
      </c>
      <c r="BB190" s="88">
        <f t="shared" si="951"/>
        <v>3015.7988463977767</v>
      </c>
      <c r="BC190" s="88">
        <f t="shared" si="951"/>
        <v>2746.807951411537</v>
      </c>
      <c r="BD190" s="88">
        <f t="shared" si="951"/>
        <v>2629.7324529990183</v>
      </c>
      <c r="BE190" s="88">
        <f t="shared" si="951"/>
        <v>2485.0401275303125</v>
      </c>
      <c r="BF190" s="88">
        <f t="shared" si="951"/>
        <v>2359.9978627847563</v>
      </c>
      <c r="BG190" s="88">
        <f t="shared" si="951"/>
        <v>2226.8281480251035</v>
      </c>
      <c r="BH190" s="88">
        <f t="shared" si="952"/>
        <v>2106.8679594777627</v>
      </c>
      <c r="BI190" s="88">
        <f t="shared" si="952"/>
        <v>1976.1506388890602</v>
      </c>
      <c r="BJ190" s="88">
        <f t="shared" si="952"/>
        <v>1852.6484091850139</v>
      </c>
      <c r="BK190" s="88">
        <f t="shared" si="952"/>
        <v>1727.8125397806823</v>
      </c>
      <c r="BL190" s="88">
        <f t="shared" si="952"/>
        <v>1605.631527078049</v>
      </c>
      <c r="BM190" s="88">
        <f t="shared" si="952"/>
        <v>1467.2053624922137</v>
      </c>
      <c r="BN190" s="88">
        <f t="shared" si="952"/>
        <v>1338.7691456456364</v>
      </c>
      <c r="BO190" s="88">
        <f t="shared" si="952"/>
        <v>1207.3080715071346</v>
      </c>
      <c r="BP190" s="88">
        <f t="shared" si="952"/>
        <v>1079.1878214787441</v>
      </c>
      <c r="BQ190" s="88">
        <f t="shared" si="952"/>
        <v>940.47345684494019</v>
      </c>
    </row>
    <row r="191" spans="1:352" x14ac:dyDescent="0.2">
      <c r="A191" s="21" t="s">
        <v>14</v>
      </c>
      <c r="B191" s="88">
        <f>SUMIF($B$2:$MK$2,B$186,$B$150:$MK$150)/10000</f>
        <v>0</v>
      </c>
      <c r="C191" s="88">
        <f t="shared" ref="C191:AF191" si="956">SUMIF($B$2:$MK$2,C$186,$B$150:$MK$150)/10000</f>
        <v>0</v>
      </c>
      <c r="D191" s="88">
        <f t="shared" si="956"/>
        <v>293.30445298609516</v>
      </c>
      <c r="E191" s="88">
        <f t="shared" si="956"/>
        <v>272.07409711545006</v>
      </c>
      <c r="F191" s="88">
        <f t="shared" si="956"/>
        <v>270.3410268679508</v>
      </c>
      <c r="G191" s="88">
        <f t="shared" si="956"/>
        <v>268.29293408269689</v>
      </c>
      <c r="H191" s="88">
        <f t="shared" si="956"/>
        <v>267.63724374970519</v>
      </c>
      <c r="I191" s="88">
        <f t="shared" si="956"/>
        <v>266.98875024080945</v>
      </c>
      <c r="J191" s="88">
        <f t="shared" si="956"/>
        <v>267.37092450395676</v>
      </c>
      <c r="K191" s="88">
        <f t="shared" si="956"/>
        <v>266.29232344187295</v>
      </c>
      <c r="L191" s="88">
        <f t="shared" si="956"/>
        <v>266.01843657318716</v>
      </c>
      <c r="M191" s="88">
        <f t="shared" si="956"/>
        <v>265.76953977372398</v>
      </c>
      <c r="N191" s="88">
        <f t="shared" si="956"/>
        <v>266.26567091560929</v>
      </c>
      <c r="O191" s="88">
        <f t="shared" si="956"/>
        <v>265.06913584918556</v>
      </c>
      <c r="P191" s="88">
        <f t="shared" si="956"/>
        <v>264.86481885687346</v>
      </c>
      <c r="Q191" s="88">
        <f t="shared" si="956"/>
        <v>264.55582657986463</v>
      </c>
      <c r="R191" s="88">
        <f t="shared" si="956"/>
        <v>265.05159904330077</v>
      </c>
      <c r="S191" s="88">
        <f t="shared" si="956"/>
        <v>263.84907224127119</v>
      </c>
      <c r="T191" s="88">
        <f t="shared" si="956"/>
        <v>263.50553121740415</v>
      </c>
      <c r="U191" s="88">
        <f t="shared" si="956"/>
        <v>263.22786490622224</v>
      </c>
      <c r="V191" s="88">
        <f t="shared" si="956"/>
        <v>263.70616870449538</v>
      </c>
      <c r="W191" s="88">
        <f t="shared" si="956"/>
        <v>262.61285151026226</v>
      </c>
      <c r="X191" s="88">
        <f t="shared" si="956"/>
        <v>262.01068720683094</v>
      </c>
      <c r="Y191" s="88">
        <f t="shared" si="956"/>
        <v>262.02417188067204</v>
      </c>
      <c r="Z191" s="88">
        <f t="shared" si="956"/>
        <v>262.42546136498783</v>
      </c>
      <c r="AA191" s="88">
        <f t="shared" si="956"/>
        <v>261.34644508200745</v>
      </c>
      <c r="AB191" s="88">
        <f t="shared" si="956"/>
        <v>261.11420712286514</v>
      </c>
      <c r="AC191" s="88">
        <f t="shared" si="956"/>
        <v>260.85464203886175</v>
      </c>
      <c r="AD191" s="88">
        <f t="shared" si="956"/>
        <v>261.34792554797951</v>
      </c>
      <c r="AE191" s="88">
        <f t="shared" si="956"/>
        <v>260.37036331976174</v>
      </c>
      <c r="AF191" s="88">
        <f t="shared" si="956"/>
        <v>260.07228243334151</v>
      </c>
      <c r="AG191" s="88"/>
      <c r="AH191" s="88"/>
      <c r="AI191" s="88"/>
      <c r="AJ191" s="88"/>
      <c r="AK191" s="88"/>
      <c r="AL191" s="88"/>
      <c r="AM191" s="88"/>
      <c r="AN191" s="88"/>
      <c r="AO191" s="88"/>
      <c r="AP191" s="88"/>
      <c r="AQ191" s="88"/>
      <c r="AR191" s="88"/>
      <c r="AS191" s="88"/>
      <c r="AT191" s="88"/>
      <c r="AU191" s="88"/>
      <c r="AV191" s="88"/>
      <c r="AX191" s="88" t="e">
        <f>#REF!-AC191</f>
        <v>#REF!</v>
      </c>
      <c r="AY191" s="88" t="e">
        <f>#REF!-AD191</f>
        <v>#REF!</v>
      </c>
      <c r="AZ191" s="88">
        <f t="shared" si="951"/>
        <v>-260.37036331976174</v>
      </c>
      <c r="BA191" s="88">
        <f t="shared" si="951"/>
        <v>-260.07228243334151</v>
      </c>
      <c r="BB191" s="88">
        <f t="shared" si="951"/>
        <v>293.30445298609516</v>
      </c>
      <c r="BC191" s="88">
        <f t="shared" si="951"/>
        <v>272.07409711545006</v>
      </c>
      <c r="BD191" s="88">
        <f t="shared" si="951"/>
        <v>270.3410268679508</v>
      </c>
      <c r="BE191" s="88">
        <f t="shared" si="951"/>
        <v>268.29293408269689</v>
      </c>
      <c r="BF191" s="88">
        <f t="shared" si="951"/>
        <v>267.63724374970519</v>
      </c>
      <c r="BG191" s="88">
        <f t="shared" si="951"/>
        <v>266.98875024080945</v>
      </c>
      <c r="BH191" s="88">
        <f t="shared" si="952"/>
        <v>267.37092450395676</v>
      </c>
      <c r="BI191" s="88">
        <f t="shared" si="952"/>
        <v>266.29232344187295</v>
      </c>
      <c r="BJ191" s="88">
        <f t="shared" si="952"/>
        <v>266.01843657318716</v>
      </c>
      <c r="BK191" s="88">
        <f t="shared" si="952"/>
        <v>265.76953977372398</v>
      </c>
      <c r="BL191" s="88">
        <f t="shared" si="952"/>
        <v>266.26567091560929</v>
      </c>
      <c r="BM191" s="88">
        <f t="shared" si="952"/>
        <v>265.06913584918556</v>
      </c>
      <c r="BN191" s="88">
        <f t="shared" si="952"/>
        <v>264.86481885687346</v>
      </c>
      <c r="BO191" s="88">
        <f t="shared" si="952"/>
        <v>264.55582657986463</v>
      </c>
      <c r="BP191" s="88">
        <f t="shared" si="952"/>
        <v>265.05159904330077</v>
      </c>
      <c r="BQ191" s="88">
        <f t="shared" si="952"/>
        <v>263.84907224127119</v>
      </c>
    </row>
    <row r="192" spans="1:352" x14ac:dyDescent="0.2">
      <c r="A192" s="21" t="s">
        <v>69</v>
      </c>
      <c r="B192" s="89">
        <f t="shared" ref="B192:AF192" si="957">SUM(B187:B191)</f>
        <v>0</v>
      </c>
      <c r="C192" s="89">
        <f t="shared" si="957"/>
        <v>0</v>
      </c>
      <c r="D192" s="89">
        <f t="shared" si="957"/>
        <v>94054.944458380865</v>
      </c>
      <c r="E192" s="89">
        <f t="shared" si="957"/>
        <v>93650.86699389237</v>
      </c>
      <c r="F192" s="89">
        <f t="shared" si="957"/>
        <v>93942.286371123366</v>
      </c>
      <c r="G192" s="89">
        <f t="shared" si="957"/>
        <v>93584.916084720084</v>
      </c>
      <c r="H192" s="89">
        <f t="shared" si="957"/>
        <v>94160.068554620186</v>
      </c>
      <c r="I192" s="89">
        <f t="shared" si="957"/>
        <v>94200.850431341591</v>
      </c>
      <c r="J192" s="89">
        <f t="shared" si="957"/>
        <v>94864.156156861209</v>
      </c>
      <c r="K192" s="89">
        <f t="shared" si="957"/>
        <v>95040.66424273554</v>
      </c>
      <c r="L192" s="89">
        <f t="shared" si="957"/>
        <v>95727.887009551734</v>
      </c>
      <c r="M192" s="89">
        <f t="shared" si="957"/>
        <v>96509.08229141077</v>
      </c>
      <c r="N192" s="89">
        <f t="shared" si="957"/>
        <v>97437.699666771165</v>
      </c>
      <c r="O192" s="89">
        <f t="shared" si="957"/>
        <v>97065.202862698454</v>
      </c>
      <c r="P192" s="89">
        <f t="shared" si="957"/>
        <v>97455.208770799029</v>
      </c>
      <c r="Q192" s="89">
        <f t="shared" si="957"/>
        <v>97695.001374490195</v>
      </c>
      <c r="R192" s="89">
        <f t="shared" si="957"/>
        <v>98512.120201031343</v>
      </c>
      <c r="S192" s="89">
        <f t="shared" si="957"/>
        <v>98294.759839838982</v>
      </c>
      <c r="T192" s="89">
        <f t="shared" si="957"/>
        <v>98711.900455757073</v>
      </c>
      <c r="U192" s="89">
        <f t="shared" si="957"/>
        <v>99231.795216760962</v>
      </c>
      <c r="V192" s="89">
        <f t="shared" si="957"/>
        <v>99918.721996691253</v>
      </c>
      <c r="W192" s="89">
        <f t="shared" si="957"/>
        <v>99775.43937388924</v>
      </c>
      <c r="X192" s="89">
        <f>SUM(X187:X191)</f>
        <v>99394.453051828808</v>
      </c>
      <c r="Y192" s="89">
        <f t="shared" si="957"/>
        <v>100495.47212821501</v>
      </c>
      <c r="Z192" s="89">
        <f t="shared" si="957"/>
        <v>100983.67653616911</v>
      </c>
      <c r="AA192" s="89">
        <f t="shared" si="957"/>
        <v>101032.89892720839</v>
      </c>
      <c r="AB192" s="89">
        <f t="shared" si="957"/>
        <v>101607.33619956969</v>
      </c>
      <c r="AC192" s="89">
        <f t="shared" si="957"/>
        <v>102113.23660327894</v>
      </c>
      <c r="AD192" s="89">
        <f t="shared" si="957"/>
        <v>102954.18504508665</v>
      </c>
      <c r="AE192" s="89">
        <f t="shared" si="957"/>
        <v>103212.08856777806</v>
      </c>
      <c r="AF192" s="89">
        <f t="shared" si="957"/>
        <v>103611.46430397719</v>
      </c>
      <c r="AG192" s="89"/>
      <c r="AH192" s="89"/>
      <c r="AI192" s="89"/>
      <c r="AJ192" s="89"/>
      <c r="AK192" s="89"/>
      <c r="AL192" s="89"/>
      <c r="AM192" s="89"/>
      <c r="AN192" s="89"/>
      <c r="AO192" s="89"/>
      <c r="AP192" s="89"/>
      <c r="AQ192" s="89"/>
      <c r="AR192" s="89"/>
      <c r="AS192" s="89"/>
      <c r="AT192" s="89"/>
      <c r="AU192" s="89"/>
      <c r="AV192" s="89"/>
      <c r="AX192" s="88" t="e">
        <f>#REF!-AC192</f>
        <v>#REF!</v>
      </c>
      <c r="AY192" s="88" t="e">
        <f>#REF!-AD192</f>
        <v>#REF!</v>
      </c>
      <c r="AZ192" s="88">
        <f t="shared" si="951"/>
        <v>-103212.08856777806</v>
      </c>
      <c r="BA192" s="88">
        <f t="shared" si="951"/>
        <v>-103611.46430397719</v>
      </c>
      <c r="BB192" s="88">
        <f t="shared" si="951"/>
        <v>94054.944458380865</v>
      </c>
      <c r="BC192" s="88">
        <f t="shared" si="951"/>
        <v>93650.86699389237</v>
      </c>
      <c r="BD192" s="88">
        <f t="shared" si="951"/>
        <v>93942.286371123366</v>
      </c>
      <c r="BE192" s="88">
        <f t="shared" si="951"/>
        <v>93584.916084720084</v>
      </c>
      <c r="BF192" s="88">
        <f t="shared" si="951"/>
        <v>94160.068554620186</v>
      </c>
      <c r="BG192" s="88">
        <f t="shared" si="951"/>
        <v>94200.850431341591</v>
      </c>
      <c r="BH192" s="88">
        <f t="shared" si="952"/>
        <v>94864.156156861209</v>
      </c>
      <c r="BI192" s="88">
        <f t="shared" si="952"/>
        <v>95040.66424273554</v>
      </c>
      <c r="BJ192" s="88">
        <f t="shared" si="952"/>
        <v>95727.887009551734</v>
      </c>
      <c r="BK192" s="88">
        <f t="shared" si="952"/>
        <v>96509.08229141077</v>
      </c>
      <c r="BL192" s="88">
        <f t="shared" si="952"/>
        <v>97437.699666771165</v>
      </c>
      <c r="BM192" s="88">
        <f t="shared" si="952"/>
        <v>97065.202862698454</v>
      </c>
      <c r="BN192" s="88">
        <f t="shared" si="952"/>
        <v>97455.208770799029</v>
      </c>
      <c r="BO192" s="88">
        <f t="shared" si="952"/>
        <v>97695.001374490195</v>
      </c>
      <c r="BP192" s="88">
        <f t="shared" si="952"/>
        <v>98512.120201031343</v>
      </c>
      <c r="BQ192" s="88">
        <f t="shared" si="952"/>
        <v>98294.759839838982</v>
      </c>
    </row>
    <row r="193" spans="1:358" s="65" customFormat="1" x14ac:dyDescent="0.2">
      <c r="A193" s="62" t="s">
        <v>67</v>
      </c>
      <c r="B193" s="90">
        <f>SUMIF($B$2:$MK$2,B$186,$B$22:$MK$22)/10000-B192</f>
        <v>0</v>
      </c>
      <c r="C193" s="90">
        <f t="shared" ref="C193:AF193" si="958">SUMIF($B$2:$MK$2,C$186,$B$22:$MK$22)/10000-C192</f>
        <v>0</v>
      </c>
      <c r="D193" s="90">
        <f t="shared" si="958"/>
        <v>0</v>
      </c>
      <c r="E193" s="90">
        <f t="shared" si="958"/>
        <v>0</v>
      </c>
      <c r="F193" s="90">
        <f t="shared" si="958"/>
        <v>0</v>
      </c>
      <c r="G193" s="90">
        <f t="shared" si="958"/>
        <v>0</v>
      </c>
      <c r="H193" s="90">
        <f t="shared" si="958"/>
        <v>0</v>
      </c>
      <c r="I193" s="90">
        <f t="shared" si="958"/>
        <v>0</v>
      </c>
      <c r="J193" s="90">
        <f t="shared" si="958"/>
        <v>0</v>
      </c>
      <c r="K193" s="90">
        <f t="shared" si="958"/>
        <v>0</v>
      </c>
      <c r="L193" s="90">
        <f t="shared" si="958"/>
        <v>0</v>
      </c>
      <c r="M193" s="90">
        <f t="shared" si="958"/>
        <v>0</v>
      </c>
      <c r="N193" s="90">
        <f t="shared" si="958"/>
        <v>0</v>
      </c>
      <c r="O193" s="90">
        <f t="shared" si="958"/>
        <v>0</v>
      </c>
      <c r="P193" s="90">
        <f t="shared" si="958"/>
        <v>0</v>
      </c>
      <c r="Q193" s="90">
        <f t="shared" si="958"/>
        <v>0</v>
      </c>
      <c r="R193" s="90">
        <f t="shared" si="958"/>
        <v>0</v>
      </c>
      <c r="S193" s="90">
        <f t="shared" si="958"/>
        <v>0</v>
      </c>
      <c r="T193" s="90">
        <f t="shared" si="958"/>
        <v>0</v>
      </c>
      <c r="U193" s="90">
        <f t="shared" si="958"/>
        <v>0</v>
      </c>
      <c r="V193" s="90">
        <f t="shared" si="958"/>
        <v>0</v>
      </c>
      <c r="W193" s="90">
        <f t="shared" si="958"/>
        <v>0</v>
      </c>
      <c r="X193" s="90">
        <f t="shared" si="958"/>
        <v>0</v>
      </c>
      <c r="Y193" s="90">
        <f t="shared" si="958"/>
        <v>-74.522874896181747</v>
      </c>
      <c r="Z193" s="90">
        <f t="shared" si="958"/>
        <v>0</v>
      </c>
      <c r="AA193" s="90">
        <f t="shared" si="958"/>
        <v>0</v>
      </c>
      <c r="AB193" s="90">
        <f t="shared" si="958"/>
        <v>0</v>
      </c>
      <c r="AC193" s="90">
        <f t="shared" si="958"/>
        <v>0</v>
      </c>
      <c r="AD193" s="90">
        <f t="shared" si="958"/>
        <v>0</v>
      </c>
      <c r="AE193" s="90">
        <f t="shared" si="958"/>
        <v>0</v>
      </c>
      <c r="AF193" s="90">
        <f t="shared" si="958"/>
        <v>0</v>
      </c>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4"/>
      <c r="GD193" s="64"/>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4"/>
      <c r="IK193" s="64"/>
      <c r="IL193" s="64"/>
      <c r="IM193" s="64"/>
      <c r="IN193" s="64"/>
      <c r="IO193" s="64"/>
      <c r="IP193" s="64"/>
      <c r="IQ193" s="64"/>
      <c r="IR193" s="64"/>
      <c r="IS193" s="64"/>
      <c r="IT193" s="64"/>
      <c r="IU193" s="64"/>
      <c r="IV193" s="64"/>
      <c r="IW193" s="64"/>
      <c r="IX193" s="64"/>
      <c r="IY193" s="64"/>
      <c r="IZ193" s="64"/>
      <c r="JA193" s="64"/>
      <c r="JB193" s="64"/>
      <c r="JC193" s="64"/>
      <c r="JD193" s="64"/>
      <c r="JE193" s="64"/>
      <c r="JF193" s="64"/>
      <c r="JG193" s="64"/>
      <c r="JH193" s="64"/>
      <c r="JI193" s="64"/>
      <c r="JJ193" s="64"/>
      <c r="JK193" s="64"/>
      <c r="JL193" s="64"/>
      <c r="JM193" s="64"/>
      <c r="JN193" s="64"/>
      <c r="JO193" s="64"/>
      <c r="JP193" s="64"/>
      <c r="JQ193" s="64"/>
      <c r="JR193" s="64"/>
      <c r="JS193" s="64"/>
      <c r="JT193" s="64"/>
      <c r="JU193" s="64"/>
      <c r="JV193" s="64"/>
      <c r="JW193" s="64"/>
      <c r="JX193" s="64"/>
      <c r="JY193" s="64"/>
      <c r="JZ193" s="64"/>
      <c r="KA193" s="64"/>
      <c r="KB193" s="64"/>
      <c r="KC193" s="64"/>
      <c r="KD193" s="64"/>
      <c r="KE193" s="64"/>
      <c r="KF193" s="64"/>
      <c r="KG193" s="64"/>
      <c r="KH193" s="64"/>
      <c r="KI193" s="64"/>
      <c r="KJ193" s="64"/>
      <c r="KK193" s="64"/>
      <c r="KL193" s="64"/>
      <c r="KM193" s="64"/>
      <c r="KN193" s="64"/>
      <c r="KO193" s="64"/>
      <c r="KP193" s="64"/>
      <c r="KQ193" s="64"/>
      <c r="KR193" s="64"/>
      <c r="KS193" s="64"/>
      <c r="KT193" s="64"/>
      <c r="KU193" s="64"/>
      <c r="KV193" s="64"/>
      <c r="KW193" s="64"/>
      <c r="KX193" s="64"/>
      <c r="KY193" s="64"/>
      <c r="KZ193" s="64"/>
      <c r="LA193" s="64"/>
      <c r="LB193" s="64"/>
      <c r="LC193" s="64"/>
      <c r="LD193" s="64"/>
      <c r="LE193" s="64"/>
      <c r="LF193" s="64"/>
      <c r="LG193" s="64"/>
      <c r="LH193" s="64"/>
      <c r="LI193" s="64"/>
      <c r="LJ193" s="64"/>
      <c r="LK193" s="64"/>
      <c r="LL193" s="64"/>
      <c r="LM193" s="64"/>
      <c r="LN193" s="64"/>
      <c r="LO193" s="64"/>
      <c r="LP193" s="64"/>
      <c r="LQ193" s="64"/>
      <c r="LR193" s="64"/>
      <c r="LS193" s="64"/>
      <c r="LT193" s="64"/>
      <c r="LU193" s="64"/>
      <c r="LV193" s="64"/>
      <c r="LW193" s="64"/>
      <c r="LX193" s="64"/>
      <c r="LY193" s="64"/>
      <c r="LZ193" s="64"/>
      <c r="MA193" s="64"/>
      <c r="MB193" s="64"/>
      <c r="MC193" s="64"/>
      <c r="MD193" s="64"/>
      <c r="ME193" s="64"/>
      <c r="MF193" s="64"/>
      <c r="MG193" s="64"/>
      <c r="MH193" s="64"/>
      <c r="MI193" s="64"/>
      <c r="MJ193" s="64"/>
      <c r="MK193" s="64"/>
      <c r="ML193" s="64"/>
      <c r="MM193" s="64"/>
      <c r="MN193" s="64"/>
      <c r="MO193" s="64"/>
      <c r="MP193" s="64"/>
      <c r="MQ193" s="64"/>
      <c r="MR193" s="64"/>
    </row>
    <row r="195" spans="1:358" x14ac:dyDescent="0.2">
      <c r="A195" s="85" t="s">
        <v>70</v>
      </c>
    </row>
    <row r="196" spans="1:358" s="87" customFormat="1" x14ac:dyDescent="0.2">
      <c r="B196" s="87">
        <f t="shared" ref="B196:V196" si="959">B186</f>
        <v>2020</v>
      </c>
      <c r="C196" s="87">
        <f t="shared" si="959"/>
        <v>2021</v>
      </c>
      <c r="D196" s="87">
        <f t="shared" si="959"/>
        <v>2022</v>
      </c>
      <c r="E196" s="87">
        <f t="shared" si="959"/>
        <v>2023</v>
      </c>
      <c r="F196" s="87">
        <f t="shared" si="959"/>
        <v>2024</v>
      </c>
      <c r="G196" s="87">
        <f t="shared" si="959"/>
        <v>2025</v>
      </c>
      <c r="H196" s="87">
        <f t="shared" si="959"/>
        <v>2026</v>
      </c>
      <c r="I196" s="87">
        <f t="shared" si="959"/>
        <v>2027</v>
      </c>
      <c r="J196" s="87">
        <f t="shared" si="959"/>
        <v>2028</v>
      </c>
      <c r="K196" s="87">
        <f t="shared" si="959"/>
        <v>2029</v>
      </c>
      <c r="L196" s="87">
        <f t="shared" si="959"/>
        <v>2030</v>
      </c>
      <c r="M196" s="87">
        <f t="shared" si="959"/>
        <v>2031</v>
      </c>
      <c r="N196" s="87">
        <f t="shared" si="959"/>
        <v>2032</v>
      </c>
      <c r="O196" s="87">
        <f t="shared" si="959"/>
        <v>2033</v>
      </c>
      <c r="P196" s="87">
        <f t="shared" si="959"/>
        <v>2034</v>
      </c>
      <c r="Q196" s="87">
        <f t="shared" si="959"/>
        <v>2035</v>
      </c>
      <c r="R196" s="87">
        <f t="shared" si="959"/>
        <v>2036</v>
      </c>
      <c r="S196" s="87">
        <f t="shared" si="959"/>
        <v>2037</v>
      </c>
      <c r="T196" s="87">
        <f t="shared" si="959"/>
        <v>2038</v>
      </c>
      <c r="U196" s="87">
        <f t="shared" si="959"/>
        <v>2039</v>
      </c>
      <c r="V196" s="87">
        <f t="shared" si="959"/>
        <v>2040</v>
      </c>
      <c r="W196" s="87">
        <f t="shared" ref="W196:AF196" si="960">W186</f>
        <v>2041</v>
      </c>
      <c r="X196" s="87">
        <f t="shared" si="960"/>
        <v>2042</v>
      </c>
      <c r="Y196" s="87">
        <f t="shared" si="960"/>
        <v>2043</v>
      </c>
      <c r="Z196" s="87">
        <f t="shared" si="960"/>
        <v>2044</v>
      </c>
      <c r="AA196" s="87">
        <f t="shared" si="960"/>
        <v>2045</v>
      </c>
      <c r="AB196" s="87">
        <f t="shared" si="960"/>
        <v>2046</v>
      </c>
      <c r="AC196" s="87">
        <f t="shared" si="960"/>
        <v>2047</v>
      </c>
      <c r="AD196" s="87">
        <f t="shared" si="960"/>
        <v>2048</v>
      </c>
      <c r="AE196" s="87">
        <f t="shared" si="960"/>
        <v>2049</v>
      </c>
      <c r="AF196" s="87">
        <f t="shared" si="960"/>
        <v>2050</v>
      </c>
    </row>
    <row r="197" spans="1:358" x14ac:dyDescent="0.2">
      <c r="A197" s="21" t="s">
        <v>9</v>
      </c>
      <c r="B197" s="91">
        <f>SUMIF($B$2:$MK$2,B$186,$B$33:$MK$33)/12</f>
        <v>0</v>
      </c>
      <c r="C197" s="91">
        <f t="shared" ref="C197:AF197" si="961">SUMIF($B$2:$MK$2,C$186,$B$33:$MK$33)/12</f>
        <v>0</v>
      </c>
      <c r="D197" s="91">
        <f t="shared" si="961"/>
        <v>811912.91666666663</v>
      </c>
      <c r="E197" s="91">
        <f t="shared" si="961"/>
        <v>821522.5</v>
      </c>
      <c r="F197" s="91">
        <f t="shared" si="961"/>
        <v>831023.66666666663</v>
      </c>
      <c r="G197" s="91">
        <f t="shared" si="961"/>
        <v>840393</v>
      </c>
      <c r="H197" s="91">
        <f t="shared" si="961"/>
        <v>849567.75</v>
      </c>
      <c r="I197" s="91">
        <f t="shared" si="961"/>
        <v>858633.66666666663</v>
      </c>
      <c r="J197" s="91">
        <f t="shared" si="961"/>
        <v>867813.83333333337</v>
      </c>
      <c r="K197" s="91">
        <f t="shared" si="961"/>
        <v>877074.5</v>
      </c>
      <c r="L197" s="91">
        <f t="shared" si="961"/>
        <v>886321.75</v>
      </c>
      <c r="M197" s="91">
        <f t="shared" si="961"/>
        <v>895573.66666666663</v>
      </c>
      <c r="N197" s="91">
        <f t="shared" si="961"/>
        <v>904825.91666666663</v>
      </c>
      <c r="O197" s="91">
        <f t="shared" si="961"/>
        <v>914017.16666666663</v>
      </c>
      <c r="P197" s="91">
        <f t="shared" si="961"/>
        <v>923176</v>
      </c>
      <c r="Q197" s="91">
        <f t="shared" si="961"/>
        <v>932272.08333333337</v>
      </c>
      <c r="R197" s="91">
        <f t="shared" si="961"/>
        <v>941303.41666666663</v>
      </c>
      <c r="S197" s="91">
        <f t="shared" si="961"/>
        <v>950258.83333333337</v>
      </c>
      <c r="T197" s="91">
        <f t="shared" si="961"/>
        <v>959164.66666666663</v>
      </c>
      <c r="U197" s="91">
        <f t="shared" si="961"/>
        <v>968016.08333333337</v>
      </c>
      <c r="V197" s="91">
        <f t="shared" si="961"/>
        <v>976868.66666666663</v>
      </c>
      <c r="W197" s="91">
        <f t="shared" si="961"/>
        <v>985778</v>
      </c>
      <c r="X197" s="91">
        <f t="shared" si="961"/>
        <v>994680</v>
      </c>
      <c r="Y197" s="91">
        <f t="shared" si="961"/>
        <v>1003601.4166666666</v>
      </c>
      <c r="Z197" s="91">
        <f t="shared" si="961"/>
        <v>1012544.25</v>
      </c>
      <c r="AA197" s="91">
        <f t="shared" si="961"/>
        <v>1021476.5</v>
      </c>
      <c r="AB197" s="91">
        <f t="shared" si="961"/>
        <v>1030361.5</v>
      </c>
      <c r="AC197" s="91">
        <f t="shared" si="961"/>
        <v>1039146.1666666666</v>
      </c>
      <c r="AD197" s="91">
        <f t="shared" si="961"/>
        <v>1047807.0833333334</v>
      </c>
      <c r="AE197" s="91">
        <f t="shared" si="961"/>
        <v>1056307.5</v>
      </c>
      <c r="AF197" s="91">
        <f t="shared" si="961"/>
        <v>1064609.6666666667</v>
      </c>
    </row>
    <row r="198" spans="1:358" x14ac:dyDescent="0.2">
      <c r="A198" s="21" t="s">
        <v>58</v>
      </c>
      <c r="B198" s="91">
        <f>SUMIF($B$2:$MK$2,B$186,$B$63:$MK$63)/12</f>
        <v>0</v>
      </c>
      <c r="C198" s="91">
        <f t="shared" ref="C198:AF198" si="962">SUMIF($B$2:$MK$2,C$186,$B$63:$MK$63)/12</f>
        <v>0</v>
      </c>
      <c r="D198" s="91">
        <f t="shared" si="962"/>
        <v>57218.583333333336</v>
      </c>
      <c r="E198" s="91">
        <f t="shared" si="962"/>
        <v>57666.666666666664</v>
      </c>
      <c r="F198" s="91">
        <f t="shared" si="962"/>
        <v>58016.583333333336</v>
      </c>
      <c r="G198" s="91">
        <f t="shared" si="962"/>
        <v>58166.666666666664</v>
      </c>
      <c r="H198" s="91">
        <f t="shared" si="962"/>
        <v>58299.666666666664</v>
      </c>
      <c r="I198" s="91">
        <f t="shared" si="962"/>
        <v>58453.5</v>
      </c>
      <c r="J198" s="91">
        <f t="shared" si="962"/>
        <v>58631.5</v>
      </c>
      <c r="K198" s="91">
        <f t="shared" si="962"/>
        <v>58822.583333333336</v>
      </c>
      <c r="L198" s="91">
        <f t="shared" si="962"/>
        <v>58998.083333333336</v>
      </c>
      <c r="M198" s="91">
        <f t="shared" si="962"/>
        <v>59162.916666666664</v>
      </c>
      <c r="N198" s="91">
        <f t="shared" si="962"/>
        <v>59306.166666666664</v>
      </c>
      <c r="O198" s="91">
        <f t="shared" si="962"/>
        <v>59461.5</v>
      </c>
      <c r="P198" s="91">
        <f t="shared" si="962"/>
        <v>59613.833333333336</v>
      </c>
      <c r="Q198" s="91">
        <f t="shared" si="962"/>
        <v>59746.083333333336</v>
      </c>
      <c r="R198" s="91">
        <f t="shared" si="962"/>
        <v>59860.916666666664</v>
      </c>
      <c r="S198" s="91">
        <f t="shared" si="962"/>
        <v>59960.166666666664</v>
      </c>
      <c r="T198" s="91">
        <f t="shared" si="962"/>
        <v>60057.5</v>
      </c>
      <c r="U198" s="91">
        <f t="shared" si="962"/>
        <v>60153.083333333336</v>
      </c>
      <c r="V198" s="91">
        <f t="shared" si="962"/>
        <v>60251.333333333336</v>
      </c>
      <c r="W198" s="91">
        <f t="shared" si="962"/>
        <v>60355.666666666664</v>
      </c>
      <c r="X198" s="91">
        <f t="shared" si="962"/>
        <v>60454.5</v>
      </c>
      <c r="Y198" s="91">
        <f t="shared" si="962"/>
        <v>60543.083333333336</v>
      </c>
      <c r="Z198" s="91">
        <f t="shared" si="962"/>
        <v>60626.666666666664</v>
      </c>
      <c r="AA198" s="91">
        <f t="shared" si="962"/>
        <v>60710.333333333336</v>
      </c>
      <c r="AB198" s="91">
        <f t="shared" si="962"/>
        <v>60785.833333333336</v>
      </c>
      <c r="AC198" s="91">
        <f t="shared" si="962"/>
        <v>60825.833333333336</v>
      </c>
      <c r="AD198" s="91">
        <f t="shared" si="962"/>
        <v>60852.583333333336</v>
      </c>
      <c r="AE198" s="91">
        <f t="shared" si="962"/>
        <v>60870.75</v>
      </c>
      <c r="AF198" s="91">
        <f t="shared" si="962"/>
        <v>60878.166666666664</v>
      </c>
    </row>
    <row r="199" spans="1:358" x14ac:dyDescent="0.2">
      <c r="A199" s="21" t="s">
        <v>63</v>
      </c>
      <c r="B199" s="91">
        <f>SUMIF($B$2:$MK$2,B$186,$B$93:$MK$93)/12</f>
        <v>0</v>
      </c>
      <c r="C199" s="91">
        <f t="shared" ref="C199:AF199" si="963">SUMIF($B$2:$MK$2,C$186,$B$93:$MK$93)/12</f>
        <v>0</v>
      </c>
      <c r="D199" s="91">
        <f t="shared" si="963"/>
        <v>2263.3333333333335</v>
      </c>
      <c r="E199" s="91">
        <f t="shared" si="963"/>
        <v>2243.8333333333335</v>
      </c>
      <c r="F199" s="91">
        <f t="shared" si="963"/>
        <v>2226.0833333333335</v>
      </c>
      <c r="G199" s="91">
        <f t="shared" si="963"/>
        <v>2208.6666666666665</v>
      </c>
      <c r="H199" s="91">
        <f t="shared" si="963"/>
        <v>2191.3333333333335</v>
      </c>
      <c r="I199" s="91">
        <f t="shared" si="963"/>
        <v>2174.1666666666665</v>
      </c>
      <c r="J199" s="91">
        <f t="shared" si="963"/>
        <v>2157</v>
      </c>
      <c r="K199" s="91">
        <f t="shared" si="963"/>
        <v>2139.75</v>
      </c>
      <c r="L199" s="91">
        <f t="shared" si="963"/>
        <v>2122.5833333333335</v>
      </c>
      <c r="M199" s="91">
        <f t="shared" si="963"/>
        <v>2105.4166666666665</v>
      </c>
      <c r="N199" s="91">
        <f t="shared" si="963"/>
        <v>2088.1666666666665</v>
      </c>
      <c r="O199" s="91">
        <f t="shared" si="963"/>
        <v>2071.0833333333335</v>
      </c>
      <c r="P199" s="91">
        <f t="shared" si="963"/>
        <v>2053.8333333333335</v>
      </c>
      <c r="Q199" s="91">
        <f t="shared" si="963"/>
        <v>2036.5833333333333</v>
      </c>
      <c r="R199" s="91">
        <f t="shared" si="963"/>
        <v>2019.4166666666667</v>
      </c>
      <c r="S199" s="91">
        <f t="shared" si="963"/>
        <v>2002.25</v>
      </c>
      <c r="T199" s="91">
        <f t="shared" si="963"/>
        <v>1985.0833333333333</v>
      </c>
      <c r="U199" s="91">
        <f t="shared" si="963"/>
        <v>1967.9166666666667</v>
      </c>
      <c r="V199" s="91">
        <f t="shared" si="963"/>
        <v>1950.6666666666667</v>
      </c>
      <c r="W199" s="91">
        <f t="shared" si="963"/>
        <v>1933.4166666666667</v>
      </c>
      <c r="X199" s="91">
        <f t="shared" si="963"/>
        <v>1916.3333333333333</v>
      </c>
      <c r="Y199" s="91">
        <f t="shared" si="963"/>
        <v>1899.1666666666667</v>
      </c>
      <c r="Z199" s="91">
        <f t="shared" si="963"/>
        <v>1881.9166666666667</v>
      </c>
      <c r="AA199" s="91">
        <f t="shared" si="963"/>
        <v>1864.6666666666667</v>
      </c>
      <c r="AB199" s="91">
        <f t="shared" si="963"/>
        <v>1847.4166666666667</v>
      </c>
      <c r="AC199" s="91">
        <f t="shared" si="963"/>
        <v>1830.3333333333333</v>
      </c>
      <c r="AD199" s="91">
        <f t="shared" si="963"/>
        <v>1813.1666666666667</v>
      </c>
      <c r="AE199" s="91">
        <f t="shared" si="963"/>
        <v>1795.9166666666667</v>
      </c>
      <c r="AF199" s="91">
        <f t="shared" si="963"/>
        <v>1778.6666666666667</v>
      </c>
    </row>
    <row r="200" spans="1:358" x14ac:dyDescent="0.2">
      <c r="A200" s="21" t="s">
        <v>12</v>
      </c>
      <c r="B200" s="91">
        <f>SUMIF($B$2:$MK$2,B$186,$B$123:$MK$123)/12</f>
        <v>0</v>
      </c>
      <c r="C200" s="91">
        <f t="shared" ref="C200:AF200" si="964">SUMIF($B$2:$MK$2,C$186,$B$123:$MK$123)/12</f>
        <v>0</v>
      </c>
      <c r="D200" s="91">
        <f t="shared" si="964"/>
        <v>129.5</v>
      </c>
      <c r="E200" s="91">
        <f t="shared" si="964"/>
        <v>123.5</v>
      </c>
      <c r="F200" s="91">
        <f t="shared" si="964"/>
        <v>117.5</v>
      </c>
      <c r="G200" s="91">
        <f t="shared" si="964"/>
        <v>111.5</v>
      </c>
      <c r="H200" s="91">
        <f t="shared" si="964"/>
        <v>105.5</v>
      </c>
      <c r="I200" s="91">
        <f t="shared" si="964"/>
        <v>99.5</v>
      </c>
      <c r="J200" s="91">
        <f t="shared" si="964"/>
        <v>93.5</v>
      </c>
      <c r="K200" s="91">
        <f t="shared" si="964"/>
        <v>87.5</v>
      </c>
      <c r="L200" s="91">
        <f t="shared" si="964"/>
        <v>81.5</v>
      </c>
      <c r="M200" s="91">
        <f t="shared" si="964"/>
        <v>75.5</v>
      </c>
      <c r="N200" s="91">
        <f t="shared" si="964"/>
        <v>69.5</v>
      </c>
      <c r="O200" s="91">
        <f t="shared" si="964"/>
        <v>63.5</v>
      </c>
      <c r="P200" s="91">
        <f t="shared" si="964"/>
        <v>57.5</v>
      </c>
      <c r="Q200" s="91">
        <f t="shared" si="964"/>
        <v>51.5</v>
      </c>
      <c r="R200" s="91">
        <f t="shared" si="964"/>
        <v>45.5</v>
      </c>
      <c r="S200" s="91">
        <f t="shared" si="964"/>
        <v>39.5</v>
      </c>
      <c r="T200" s="91">
        <f t="shared" si="964"/>
        <v>33.5</v>
      </c>
      <c r="U200" s="91">
        <f t="shared" si="964"/>
        <v>27.5</v>
      </c>
      <c r="V200" s="91">
        <f t="shared" si="964"/>
        <v>21.5</v>
      </c>
      <c r="W200" s="91">
        <f t="shared" si="964"/>
        <v>15.5</v>
      </c>
      <c r="X200" s="91">
        <f t="shared" si="964"/>
        <v>9.5</v>
      </c>
      <c r="Y200" s="91">
        <f t="shared" si="964"/>
        <v>3.5</v>
      </c>
      <c r="Z200" s="91">
        <f t="shared" si="964"/>
        <v>0</v>
      </c>
      <c r="AA200" s="91">
        <f t="shared" si="964"/>
        <v>0</v>
      </c>
      <c r="AB200" s="91">
        <f t="shared" si="964"/>
        <v>0</v>
      </c>
      <c r="AC200" s="91">
        <f t="shared" si="964"/>
        <v>0</v>
      </c>
      <c r="AD200" s="91">
        <f t="shared" si="964"/>
        <v>0</v>
      </c>
      <c r="AE200" s="91">
        <f t="shared" si="964"/>
        <v>0</v>
      </c>
      <c r="AF200" s="91">
        <f t="shared" si="964"/>
        <v>0</v>
      </c>
    </row>
    <row r="201" spans="1:358" x14ac:dyDescent="0.2">
      <c r="A201" s="21" t="s">
        <v>14</v>
      </c>
      <c r="B201" s="91">
        <f>SUMIF($B$2:$MK$2,B$186,$B$153:$MK$153)/12</f>
        <v>0</v>
      </c>
      <c r="C201" s="91">
        <f t="shared" ref="C201:AF201" si="965">SUMIF($B$2:$MK$2,C$186,$B$153:$MK$153)/12</f>
        <v>0</v>
      </c>
      <c r="D201" s="91">
        <f t="shared" si="965"/>
        <v>9</v>
      </c>
      <c r="E201" s="91">
        <f t="shared" si="965"/>
        <v>9</v>
      </c>
      <c r="F201" s="91">
        <f t="shared" si="965"/>
        <v>9</v>
      </c>
      <c r="G201" s="91">
        <f t="shared" si="965"/>
        <v>9</v>
      </c>
      <c r="H201" s="91">
        <f t="shared" si="965"/>
        <v>9</v>
      </c>
      <c r="I201" s="91">
        <f t="shared" si="965"/>
        <v>9</v>
      </c>
      <c r="J201" s="91">
        <f t="shared" si="965"/>
        <v>9</v>
      </c>
      <c r="K201" s="91">
        <f t="shared" si="965"/>
        <v>9</v>
      </c>
      <c r="L201" s="91">
        <f t="shared" si="965"/>
        <v>9</v>
      </c>
      <c r="M201" s="91">
        <f t="shared" si="965"/>
        <v>9</v>
      </c>
      <c r="N201" s="91">
        <f t="shared" si="965"/>
        <v>9</v>
      </c>
      <c r="O201" s="91">
        <f t="shared" si="965"/>
        <v>9</v>
      </c>
      <c r="P201" s="91">
        <f t="shared" si="965"/>
        <v>9</v>
      </c>
      <c r="Q201" s="91">
        <f t="shared" si="965"/>
        <v>9</v>
      </c>
      <c r="R201" s="91">
        <f t="shared" si="965"/>
        <v>9</v>
      </c>
      <c r="S201" s="91">
        <f t="shared" si="965"/>
        <v>9</v>
      </c>
      <c r="T201" s="91">
        <f t="shared" si="965"/>
        <v>9</v>
      </c>
      <c r="U201" s="91">
        <f t="shared" si="965"/>
        <v>9</v>
      </c>
      <c r="V201" s="91">
        <f t="shared" si="965"/>
        <v>9</v>
      </c>
      <c r="W201" s="91">
        <f t="shared" si="965"/>
        <v>9</v>
      </c>
      <c r="X201" s="91">
        <f t="shared" si="965"/>
        <v>9</v>
      </c>
      <c r="Y201" s="91">
        <f t="shared" si="965"/>
        <v>9</v>
      </c>
      <c r="Z201" s="91">
        <f t="shared" si="965"/>
        <v>9</v>
      </c>
      <c r="AA201" s="91">
        <f t="shared" si="965"/>
        <v>9</v>
      </c>
      <c r="AB201" s="91">
        <f t="shared" si="965"/>
        <v>9</v>
      </c>
      <c r="AC201" s="91">
        <f t="shared" si="965"/>
        <v>9</v>
      </c>
      <c r="AD201" s="91">
        <f t="shared" si="965"/>
        <v>9</v>
      </c>
      <c r="AE201" s="91">
        <f t="shared" si="965"/>
        <v>9</v>
      </c>
      <c r="AF201" s="91">
        <f t="shared" si="965"/>
        <v>9</v>
      </c>
    </row>
    <row r="202" spans="1:358" x14ac:dyDescent="0.2">
      <c r="A202" s="21" t="s">
        <v>69</v>
      </c>
      <c r="B202" s="92">
        <f>SUM(B197:B201)</f>
        <v>0</v>
      </c>
      <c r="C202" s="92">
        <f t="shared" ref="C202:V202" si="966">SUM(C197:C201)</f>
        <v>0</v>
      </c>
      <c r="D202" s="92">
        <f t="shared" si="966"/>
        <v>871533.33333333337</v>
      </c>
      <c r="E202" s="92">
        <f t="shared" si="966"/>
        <v>881565.5</v>
      </c>
      <c r="F202" s="92">
        <f t="shared" si="966"/>
        <v>891392.83333333337</v>
      </c>
      <c r="G202" s="92">
        <f t="shared" si="966"/>
        <v>900888.83333333326</v>
      </c>
      <c r="H202" s="92">
        <f t="shared" si="966"/>
        <v>910173.25</v>
      </c>
      <c r="I202" s="92">
        <f t="shared" si="966"/>
        <v>919369.83333333326</v>
      </c>
      <c r="J202" s="92">
        <f t="shared" si="966"/>
        <v>928704.83333333337</v>
      </c>
      <c r="K202" s="92">
        <f t="shared" si="966"/>
        <v>938133.33333333337</v>
      </c>
      <c r="L202" s="92">
        <f t="shared" si="966"/>
        <v>947532.91666666674</v>
      </c>
      <c r="M202" s="92">
        <f t="shared" si="966"/>
        <v>956926.49999999988</v>
      </c>
      <c r="N202" s="92">
        <f t="shared" si="966"/>
        <v>966298.74999999988</v>
      </c>
      <c r="O202" s="92">
        <f t="shared" si="966"/>
        <v>975622.25</v>
      </c>
      <c r="P202" s="92">
        <f t="shared" si="966"/>
        <v>984910.16666666674</v>
      </c>
      <c r="Q202" s="92">
        <f t="shared" si="966"/>
        <v>994115.25000000012</v>
      </c>
      <c r="R202" s="92">
        <f t="shared" si="966"/>
        <v>1003238.2499999999</v>
      </c>
      <c r="S202" s="92">
        <f t="shared" si="966"/>
        <v>1012269.75</v>
      </c>
      <c r="T202" s="92">
        <f t="shared" si="966"/>
        <v>1021249.75</v>
      </c>
      <c r="U202" s="92">
        <f t="shared" si="966"/>
        <v>1030173.5833333334</v>
      </c>
      <c r="V202" s="92">
        <f t="shared" si="966"/>
        <v>1039101.1666666666</v>
      </c>
      <c r="W202" s="92">
        <f t="shared" ref="W202:AF202" si="967">SUM(W197:W201)</f>
        <v>1048091.5833333333</v>
      </c>
      <c r="X202" s="92">
        <f t="shared" si="967"/>
        <v>1057069.3333333333</v>
      </c>
      <c r="Y202" s="92">
        <f t="shared" si="967"/>
        <v>1066056.1666666667</v>
      </c>
      <c r="Z202" s="92">
        <f t="shared" si="967"/>
        <v>1075061.8333333335</v>
      </c>
      <c r="AA202" s="92">
        <f t="shared" si="967"/>
        <v>1084060.5</v>
      </c>
      <c r="AB202" s="92">
        <f t="shared" si="967"/>
        <v>1093003.75</v>
      </c>
      <c r="AC202" s="92">
        <f t="shared" si="967"/>
        <v>1101811.3333333333</v>
      </c>
      <c r="AD202" s="92">
        <f t="shared" si="967"/>
        <v>1110481.8333333335</v>
      </c>
      <c r="AE202" s="92">
        <f t="shared" si="967"/>
        <v>1118983.1666666667</v>
      </c>
      <c r="AF202" s="92">
        <f t="shared" si="967"/>
        <v>1127275.5000000002</v>
      </c>
    </row>
    <row r="203" spans="1:358" s="65" customFormat="1" x14ac:dyDescent="0.2">
      <c r="A203" s="62"/>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233"/>
      <c r="AC203" s="233"/>
      <c r="AD203" s="233"/>
      <c r="AE203" s="233"/>
      <c r="AF203" s="233"/>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4"/>
      <c r="IK203" s="64"/>
      <c r="IL203" s="64"/>
      <c r="IM203" s="64"/>
      <c r="IN203" s="64"/>
      <c r="IO203" s="64"/>
      <c r="IP203" s="64"/>
      <c r="IQ203" s="64"/>
      <c r="IR203" s="64"/>
      <c r="IS203" s="64"/>
      <c r="IT203" s="64"/>
      <c r="IU203" s="64"/>
      <c r="IV203" s="64"/>
      <c r="IW203" s="64"/>
      <c r="IX203" s="64"/>
      <c r="IY203" s="64"/>
      <c r="IZ203" s="64"/>
      <c r="JA203" s="64"/>
      <c r="JB203" s="64"/>
      <c r="JC203" s="64"/>
      <c r="JD203" s="64"/>
      <c r="JE203" s="64"/>
      <c r="JF203" s="64"/>
      <c r="JG203" s="64"/>
      <c r="JH203" s="64"/>
      <c r="JI203" s="64"/>
      <c r="JJ203" s="64"/>
      <c r="JK203" s="64"/>
      <c r="JL203" s="64"/>
      <c r="JM203" s="64"/>
      <c r="JN203" s="64"/>
      <c r="JO203" s="64"/>
      <c r="JP203" s="64"/>
      <c r="JQ203" s="64"/>
      <c r="JR203" s="64"/>
      <c r="JS203" s="64"/>
      <c r="JT203" s="64"/>
      <c r="JU203" s="64"/>
      <c r="JV203" s="64"/>
      <c r="JW203" s="64"/>
      <c r="JX203" s="64"/>
      <c r="JY203" s="64"/>
      <c r="JZ203" s="64"/>
      <c r="KA203" s="64"/>
      <c r="KB203" s="64"/>
      <c r="KC203" s="64"/>
      <c r="KD203" s="64"/>
      <c r="KE203" s="64"/>
      <c r="KF203" s="64"/>
      <c r="KG203" s="64"/>
      <c r="KH203" s="64"/>
      <c r="KI203" s="64"/>
      <c r="KJ203" s="64"/>
      <c r="KK203" s="64"/>
      <c r="KL203" s="64"/>
      <c r="KM203" s="64"/>
      <c r="KN203" s="64"/>
      <c r="KO203" s="64"/>
      <c r="KP203" s="64"/>
      <c r="KQ203" s="64"/>
      <c r="KR203" s="64"/>
      <c r="KS203" s="64"/>
      <c r="KT203" s="64"/>
      <c r="KU203" s="64"/>
      <c r="KV203" s="64"/>
      <c r="KW203" s="64"/>
      <c r="KX203" s="64"/>
      <c r="KY203" s="64"/>
      <c r="KZ203" s="64"/>
      <c r="LA203" s="64"/>
      <c r="LB203" s="64"/>
      <c r="LC203" s="64"/>
      <c r="LD203" s="64"/>
      <c r="LE203" s="64"/>
      <c r="LF203" s="64"/>
      <c r="LG203" s="64"/>
      <c r="LH203" s="64"/>
      <c r="LI203" s="64"/>
      <c r="LJ203" s="64"/>
      <c r="LK203" s="64"/>
      <c r="LL203" s="64"/>
      <c r="LM203" s="64"/>
      <c r="LN203" s="64"/>
      <c r="LO203" s="64"/>
      <c r="LP203" s="64"/>
      <c r="LQ203" s="64"/>
      <c r="LR203" s="64"/>
      <c r="LS203" s="64"/>
      <c r="LT203" s="64"/>
      <c r="LU203" s="64"/>
      <c r="LV203" s="64"/>
      <c r="LW203" s="64"/>
      <c r="LX203" s="64"/>
      <c r="LY203" s="64"/>
      <c r="LZ203" s="64"/>
      <c r="MA203" s="64"/>
      <c r="MB203" s="64"/>
      <c r="MC203" s="64"/>
      <c r="MD203" s="64"/>
      <c r="ME203" s="64"/>
      <c r="MF203" s="64"/>
      <c r="MG203" s="64"/>
      <c r="MH203" s="64"/>
      <c r="MI203" s="64"/>
      <c r="MJ203" s="64"/>
      <c r="MK203" s="64"/>
      <c r="ML203" s="64"/>
      <c r="MM203" s="64"/>
      <c r="MN203" s="64"/>
      <c r="MO203" s="64"/>
      <c r="MP203" s="64"/>
      <c r="MQ203" s="64"/>
      <c r="MR203" s="64"/>
      <c r="MS203" s="64"/>
      <c r="MT203" s="64"/>
    </row>
    <row r="204" spans="1:358" x14ac:dyDescent="0.2">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row>
    <row r="205" spans="1:358" x14ac:dyDescent="0.2">
      <c r="A205" s="85" t="s">
        <v>72</v>
      </c>
      <c r="B205" s="93">
        <v>44166</v>
      </c>
      <c r="C205" s="93">
        <v>44531</v>
      </c>
      <c r="D205" s="93">
        <v>44896</v>
      </c>
      <c r="E205" s="93">
        <v>45261</v>
      </c>
      <c r="F205" s="93">
        <v>45627</v>
      </c>
      <c r="G205" s="93">
        <v>45992</v>
      </c>
      <c r="H205" s="93">
        <v>46357</v>
      </c>
      <c r="I205" s="93">
        <v>46722</v>
      </c>
      <c r="J205" s="93">
        <v>47088</v>
      </c>
      <c r="K205" s="93">
        <v>47453</v>
      </c>
      <c r="L205" s="93">
        <v>47818</v>
      </c>
      <c r="M205" s="93">
        <v>48183</v>
      </c>
      <c r="N205" s="93">
        <v>48549</v>
      </c>
      <c r="O205" s="93">
        <v>48914</v>
      </c>
      <c r="P205" s="93">
        <v>49279</v>
      </c>
      <c r="Q205" s="93">
        <v>49644</v>
      </c>
      <c r="R205" s="93">
        <v>50010</v>
      </c>
      <c r="S205" s="93">
        <v>50375</v>
      </c>
      <c r="T205" s="93">
        <v>50740</v>
      </c>
      <c r="U205" s="93">
        <v>51105</v>
      </c>
      <c r="V205" s="93">
        <v>51471</v>
      </c>
      <c r="W205" s="93">
        <v>51836</v>
      </c>
      <c r="X205" s="93">
        <v>52201</v>
      </c>
      <c r="Y205" s="93">
        <v>52566</v>
      </c>
      <c r="Z205" s="93">
        <v>52932</v>
      </c>
      <c r="AA205" s="93">
        <v>53297</v>
      </c>
      <c r="AB205" s="93">
        <v>53662</v>
      </c>
      <c r="AC205" s="93">
        <v>54027</v>
      </c>
      <c r="AD205" s="93">
        <v>54393</v>
      </c>
      <c r="AE205" s="93">
        <v>54758</v>
      </c>
      <c r="AF205" s="93">
        <v>55123</v>
      </c>
    </row>
    <row r="206" spans="1:358" x14ac:dyDescent="0.2">
      <c r="A206" s="60" t="s">
        <v>9</v>
      </c>
      <c r="B206" s="94">
        <f>SUMIF($B$5:$MK$5,B$205,$B$42:$MK$42)/10000</f>
        <v>0</v>
      </c>
      <c r="C206" s="94">
        <f t="shared" ref="C206:AF206" si="968">SUMIF($B$5:$MK$5,C$205,$B$42:$MK$42)/10000</f>
        <v>0</v>
      </c>
      <c r="D206" s="94">
        <f t="shared" si="968"/>
        <v>610.45467698283801</v>
      </c>
      <c r="E206" s="94">
        <f t="shared" si="968"/>
        <v>615.44706709410707</v>
      </c>
      <c r="F206" s="94">
        <f t="shared" si="968"/>
        <v>618.72827090086162</v>
      </c>
      <c r="G206" s="94">
        <f t="shared" si="968"/>
        <v>626.00825752723892</v>
      </c>
      <c r="H206" s="94">
        <f t="shared" si="968"/>
        <v>632.70003338996651</v>
      </c>
      <c r="I206" s="94">
        <f t="shared" si="968"/>
        <v>639.36536062430332</v>
      </c>
      <c r="J206" s="94">
        <f t="shared" si="968"/>
        <v>645.49370157811313</v>
      </c>
      <c r="K206" s="94">
        <f t="shared" si="968"/>
        <v>652.72775638667349</v>
      </c>
      <c r="L206" s="94">
        <f t="shared" si="968"/>
        <v>659.58408008499964</v>
      </c>
      <c r="M206" s="94">
        <f t="shared" si="968"/>
        <v>666.51788556820691</v>
      </c>
      <c r="N206" s="94">
        <f t="shared" si="968"/>
        <v>672.75415434268734</v>
      </c>
      <c r="O206" s="94">
        <f t="shared" si="968"/>
        <v>679.84284992828998</v>
      </c>
      <c r="P206" s="94">
        <f t="shared" si="968"/>
        <v>686.19711499020593</v>
      </c>
      <c r="Q206" s="94">
        <f t="shared" si="968"/>
        <v>692.58672846724232</v>
      </c>
      <c r="R206" s="94">
        <f t="shared" si="968"/>
        <v>698.46892134912798</v>
      </c>
      <c r="S206" s="94">
        <f t="shared" si="968"/>
        <v>705.56669846312548</v>
      </c>
      <c r="T206" s="94">
        <f t="shared" si="968"/>
        <v>712.21477499280797</v>
      </c>
      <c r="U206" s="94">
        <f t="shared" si="968"/>
        <v>718.75843214689507</v>
      </c>
      <c r="V206" s="94">
        <f t="shared" si="968"/>
        <v>724.49500372783507</v>
      </c>
      <c r="W206" s="94">
        <f t="shared" si="968"/>
        <v>731.47833704788002</v>
      </c>
      <c r="X206" s="94">
        <f t="shared" si="968"/>
        <v>737.99866774747659</v>
      </c>
      <c r="Y206" s="94">
        <f t="shared" si="968"/>
        <v>744.52726036814977</v>
      </c>
      <c r="Z206" s="94">
        <f t="shared" si="968"/>
        <v>750.46487638924555</v>
      </c>
      <c r="AA206" s="94">
        <f t="shared" si="968"/>
        <v>757.62280471599297</v>
      </c>
      <c r="AB206" s="94">
        <f t="shared" si="968"/>
        <v>764.13624474165374</v>
      </c>
      <c r="AC206" s="94">
        <f t="shared" si="968"/>
        <v>770.54891783123026</v>
      </c>
      <c r="AD206" s="94">
        <f t="shared" si="968"/>
        <v>776.23809579204271</v>
      </c>
      <c r="AE206" s="94">
        <f t="shared" si="968"/>
        <v>783.05783632881321</v>
      </c>
      <c r="AF206" s="94">
        <f t="shared" si="968"/>
        <v>789.09490418262976</v>
      </c>
    </row>
    <row r="207" spans="1:358" x14ac:dyDescent="0.2">
      <c r="A207" s="60" t="s">
        <v>58</v>
      </c>
      <c r="B207" s="94">
        <f>SUMIF($B$5:$MK$5,B$205,$B$72:$MK$72)/10000</f>
        <v>0</v>
      </c>
      <c r="C207" s="94">
        <f t="shared" ref="C207:AF207" si="969">SUMIF($B$5:$MK$5,C$205,$B$72:$MK$72)/10000</f>
        <v>0</v>
      </c>
      <c r="D207" s="94">
        <f t="shared" si="969"/>
        <v>272.38379865232298</v>
      </c>
      <c r="E207" s="94">
        <f t="shared" si="969"/>
        <v>271.61495883922532</v>
      </c>
      <c r="F207" s="94">
        <f t="shared" si="969"/>
        <v>272.5651146772924</v>
      </c>
      <c r="G207" s="94">
        <f t="shared" si="969"/>
        <v>273.95847412985404</v>
      </c>
      <c r="H207" s="94">
        <f t="shared" si="969"/>
        <v>275.06073618528234</v>
      </c>
      <c r="I207" s="94">
        <f t="shared" si="969"/>
        <v>276.25774825585927</v>
      </c>
      <c r="J207" s="94">
        <f t="shared" si="969"/>
        <v>277.30324019977411</v>
      </c>
      <c r="K207" s="94">
        <f t="shared" si="969"/>
        <v>278.82343721957346</v>
      </c>
      <c r="L207" s="94">
        <f t="shared" si="969"/>
        <v>280.09410438097802</v>
      </c>
      <c r="M207" s="94">
        <f t="shared" si="969"/>
        <v>281.32607214698538</v>
      </c>
      <c r="N207" s="94">
        <f t="shared" si="969"/>
        <v>282.20498667275285</v>
      </c>
      <c r="O207" s="94">
        <f t="shared" si="969"/>
        <v>283.52402401721196</v>
      </c>
      <c r="P207" s="94">
        <f t="shared" si="969"/>
        <v>284.57307030897692</v>
      </c>
      <c r="Q207" s="94">
        <f t="shared" si="969"/>
        <v>285.54969292446361</v>
      </c>
      <c r="R207" s="94">
        <f t="shared" si="969"/>
        <v>286.24131437969811</v>
      </c>
      <c r="S207" s="94">
        <f t="shared" si="969"/>
        <v>287.34052614685078</v>
      </c>
      <c r="T207" s="94">
        <f t="shared" si="969"/>
        <v>288.23081560796373</v>
      </c>
      <c r="U207" s="94">
        <f t="shared" si="969"/>
        <v>289.09757695402254</v>
      </c>
      <c r="V207" s="94">
        <f t="shared" si="969"/>
        <v>289.69338859113611</v>
      </c>
      <c r="W207" s="94">
        <f t="shared" si="969"/>
        <v>290.78320319875723</v>
      </c>
      <c r="X207" s="94">
        <f t="shared" si="969"/>
        <v>291.64854149016736</v>
      </c>
      <c r="Y207" s="94">
        <f t="shared" si="969"/>
        <v>292.46532629588199</v>
      </c>
      <c r="Z207" s="94">
        <f t="shared" si="969"/>
        <v>293.04128513838663</v>
      </c>
      <c r="AA207" s="94">
        <f t="shared" si="969"/>
        <v>294.10133342259741</v>
      </c>
      <c r="AB207" s="94">
        <f t="shared" si="969"/>
        <v>294.89283244079894</v>
      </c>
      <c r="AC207" s="94">
        <f t="shared" si="969"/>
        <v>295.53857990361371</v>
      </c>
      <c r="AD207" s="94">
        <f t="shared" si="969"/>
        <v>295.887595207652</v>
      </c>
      <c r="AE207" s="94">
        <f t="shared" si="969"/>
        <v>296.64819765132808</v>
      </c>
      <c r="AF207" s="94">
        <f t="shared" si="969"/>
        <v>297.12991883777232</v>
      </c>
    </row>
    <row r="208" spans="1:358" x14ac:dyDescent="0.2">
      <c r="A208" s="60" t="s">
        <v>63</v>
      </c>
      <c r="B208" s="94">
        <f>SUMIF($B$5:$MK$5,B$205,$B$102:$MK$102)/10000</f>
        <v>0</v>
      </c>
      <c r="C208" s="94">
        <f t="shared" ref="C208:AF208" si="970">SUMIF($B$5:$MK$5,C$205,$B$102:$MK$102)/10000</f>
        <v>0</v>
      </c>
      <c r="D208" s="94">
        <f t="shared" si="970"/>
        <v>103.989754458712</v>
      </c>
      <c r="E208" s="94">
        <f t="shared" si="970"/>
        <v>103.72196416054065</v>
      </c>
      <c r="F208" s="94">
        <f t="shared" si="970"/>
        <v>103.69084451571898</v>
      </c>
      <c r="G208" s="94">
        <f t="shared" si="970"/>
        <v>103.71807824903401</v>
      </c>
      <c r="H208" s="94">
        <f t="shared" si="970"/>
        <v>103.7161204247511</v>
      </c>
      <c r="I208" s="94">
        <f t="shared" si="970"/>
        <v>103.71620111983742</v>
      </c>
      <c r="J208" s="94">
        <f t="shared" si="970"/>
        <v>103.68797822211273</v>
      </c>
      <c r="K208" s="94">
        <f t="shared" si="970"/>
        <v>103.71684639375306</v>
      </c>
      <c r="L208" s="94">
        <f t="shared" si="970"/>
        <v>103.7167656278953</v>
      </c>
      <c r="M208" s="94">
        <f t="shared" si="970"/>
        <v>103.71531228480775</v>
      </c>
      <c r="N208" s="94">
        <f t="shared" si="970"/>
        <v>103.6794388906868</v>
      </c>
      <c r="O208" s="94">
        <f t="shared" si="970"/>
        <v>103.69416596062518</v>
      </c>
      <c r="P208" s="94">
        <f t="shared" si="970"/>
        <v>103.67574470081711</v>
      </c>
      <c r="Q208" s="94">
        <f t="shared" si="970"/>
        <v>103.65465860829404</v>
      </c>
      <c r="R208" s="94">
        <f t="shared" si="970"/>
        <v>103.60475427117396</v>
      </c>
      <c r="S208" s="94">
        <f t="shared" si="970"/>
        <v>103.60814548389685</v>
      </c>
      <c r="T208" s="94">
        <f t="shared" si="970"/>
        <v>103.58491939922838</v>
      </c>
      <c r="U208" s="94">
        <f t="shared" si="970"/>
        <v>103.5581808990824</v>
      </c>
      <c r="V208" s="94">
        <f t="shared" si="970"/>
        <v>103.49973758715583</v>
      </c>
      <c r="W208" s="94">
        <f t="shared" si="970"/>
        <v>103.49461975336258</v>
      </c>
      <c r="X208" s="94">
        <f t="shared" si="970"/>
        <v>103.46352076235617</v>
      </c>
      <c r="Y208" s="94">
        <f t="shared" si="970"/>
        <v>103.43051333596833</v>
      </c>
      <c r="Z208" s="94">
        <f t="shared" si="970"/>
        <v>103.37075847236785</v>
      </c>
      <c r="AA208" s="94">
        <f t="shared" si="970"/>
        <v>103.36144176753655</v>
      </c>
      <c r="AB208" s="94">
        <f t="shared" si="970"/>
        <v>103.32399281754738</v>
      </c>
      <c r="AC208" s="94">
        <f t="shared" si="970"/>
        <v>103.28193235902918</v>
      </c>
      <c r="AD208" s="94">
        <f t="shared" si="970"/>
        <v>103.21169900030526</v>
      </c>
      <c r="AE208" s="94">
        <f t="shared" si="970"/>
        <v>103.1877559259857</v>
      </c>
      <c r="AF208" s="94">
        <f t="shared" si="970"/>
        <v>103.1351369795978</v>
      </c>
    </row>
    <row r="209" spans="1:32" x14ac:dyDescent="0.2">
      <c r="A209" s="95" t="s">
        <v>69</v>
      </c>
      <c r="B209" s="96">
        <f>SUM(B206:B208)</f>
        <v>0</v>
      </c>
      <c r="C209" s="96">
        <f t="shared" ref="C209:T209" si="971">SUM(C206:C208)</f>
        <v>0</v>
      </c>
      <c r="D209" s="96">
        <f t="shared" si="971"/>
        <v>986.828230093873</v>
      </c>
      <c r="E209" s="96">
        <f t="shared" si="971"/>
        <v>990.78399009387306</v>
      </c>
      <c r="F209" s="96">
        <f t="shared" si="971"/>
        <v>994.98423009387295</v>
      </c>
      <c r="G209" s="96">
        <f t="shared" si="971"/>
        <v>1003.6848099061269</v>
      </c>
      <c r="H209" s="96">
        <f t="shared" si="971"/>
        <v>1011.4768899999999</v>
      </c>
      <c r="I209" s="96">
        <f t="shared" si="971"/>
        <v>1019.3393100000001</v>
      </c>
      <c r="J209" s="96">
        <f>SUM(J206:J208)</f>
        <v>1026.4849199999999</v>
      </c>
      <c r="K209" s="96">
        <f t="shared" si="971"/>
        <v>1035.2680399999999</v>
      </c>
      <c r="L209" s="96">
        <f t="shared" si="971"/>
        <v>1043.3949500938729</v>
      </c>
      <c r="M209" s="96">
        <f t="shared" si="971"/>
        <v>1051.5592700000002</v>
      </c>
      <c r="N209" s="96">
        <f t="shared" si="971"/>
        <v>1058.638579906127</v>
      </c>
      <c r="O209" s="96">
        <f t="shared" si="971"/>
        <v>1067.0610399061272</v>
      </c>
      <c r="P209" s="96">
        <f t="shared" si="971"/>
        <v>1074.4459300000001</v>
      </c>
      <c r="Q209" s="96">
        <f t="shared" si="971"/>
        <v>1081.79108</v>
      </c>
      <c r="R209" s="96">
        <f t="shared" si="971"/>
        <v>1088.3149900000001</v>
      </c>
      <c r="S209" s="96">
        <f t="shared" si="971"/>
        <v>1096.5153700938731</v>
      </c>
      <c r="T209" s="96">
        <f t="shared" si="971"/>
        <v>1104.03051</v>
      </c>
      <c r="U209" s="96">
        <f>SUM(U206:U208)</f>
        <v>1111.41419</v>
      </c>
      <c r="V209" s="96">
        <f t="shared" ref="V209:W209" si="972">SUM(V206:V208)</f>
        <v>1117.688129906127</v>
      </c>
      <c r="W209" s="96">
        <f t="shared" si="972"/>
        <v>1125.7561599999997</v>
      </c>
      <c r="X209" s="96">
        <f t="shared" ref="X209:Y209" si="973">SUM(X206:X208)</f>
        <v>1133.1107300000001</v>
      </c>
      <c r="Y209" s="96">
        <f t="shared" si="973"/>
        <v>1140.4231</v>
      </c>
      <c r="Z209" s="96">
        <f t="shared" ref="Z209:AF209" si="974">SUM(Z206:Z208)</f>
        <v>1146.8769200000002</v>
      </c>
      <c r="AA209" s="96">
        <f t="shared" si="974"/>
        <v>1155.0855799061269</v>
      </c>
      <c r="AB209" s="96">
        <f t="shared" si="974"/>
        <v>1162.3530700000001</v>
      </c>
      <c r="AC209" s="96">
        <f t="shared" si="974"/>
        <v>1169.3694300938732</v>
      </c>
      <c r="AD209" s="96">
        <f t="shared" si="974"/>
        <v>1175.3373899999999</v>
      </c>
      <c r="AE209" s="96">
        <f t="shared" si="974"/>
        <v>1182.893789906127</v>
      </c>
      <c r="AF209" s="96">
        <f t="shared" si="974"/>
        <v>1189.3599599999998</v>
      </c>
    </row>
    <row r="210" spans="1:32" s="42" customFormat="1" x14ac:dyDescent="0.2">
      <c r="A210" s="97" t="s">
        <v>73</v>
      </c>
      <c r="B210" s="98"/>
      <c r="C210" s="98"/>
      <c r="D210" s="98">
        <f t="array" aca="1" ref="D210:AF210" ca="1">TRANSPOSE('Gas - Peaks'!Q7:Q35)</f>
        <v>986.82821999999987</v>
      </c>
      <c r="E210" s="98">
        <f ca="1"/>
        <v>990.78398000000004</v>
      </c>
      <c r="F210" s="98">
        <f ca="1"/>
        <v>994.98421999999994</v>
      </c>
      <c r="G210" s="98">
        <f ca="1"/>
        <v>1003.6848100000002</v>
      </c>
      <c r="H210" s="98">
        <f ca="1"/>
        <v>1011.47689</v>
      </c>
      <c r="I210" s="98">
        <f ca="1"/>
        <v>1019.3393100000002</v>
      </c>
      <c r="J210" s="98">
        <f ca="1"/>
        <v>1026.4849200000001</v>
      </c>
      <c r="K210" s="98">
        <f ca="1"/>
        <v>1035.2680499999999</v>
      </c>
      <c r="L210" s="98">
        <f ca="1"/>
        <v>1043.3949500000001</v>
      </c>
      <c r="M210" s="98">
        <f ca="1"/>
        <v>1051.55927</v>
      </c>
      <c r="N210" s="98">
        <f ca="1"/>
        <v>1058.63858</v>
      </c>
      <c r="O210" s="98">
        <f ca="1"/>
        <v>1067.06105</v>
      </c>
      <c r="P210" s="98">
        <f ca="1"/>
        <v>1074.4459299999999</v>
      </c>
      <c r="Q210" s="98">
        <f ca="1"/>
        <v>1081.79108</v>
      </c>
      <c r="R210" s="98">
        <f ca="1"/>
        <v>1088.3149900000001</v>
      </c>
      <c r="S210" s="98">
        <f ca="1"/>
        <v>1096.5153700000001</v>
      </c>
      <c r="T210" s="98">
        <f ca="1"/>
        <v>1104.03051</v>
      </c>
      <c r="U210" s="98">
        <f ca="1"/>
        <v>1111.41419</v>
      </c>
      <c r="V210" s="98">
        <f ca="1"/>
        <v>1117.6881399999997</v>
      </c>
      <c r="W210" s="98">
        <f ca="1"/>
        <v>1125.7561599999999</v>
      </c>
      <c r="X210" s="98">
        <f ca="1"/>
        <v>1133.1107300000001</v>
      </c>
      <c r="Y210" s="98">
        <f ca="1"/>
        <v>1140.4231</v>
      </c>
      <c r="Z210" s="98">
        <f ca="1"/>
        <v>1146.87691</v>
      </c>
      <c r="AA210" s="98">
        <f ca="1"/>
        <v>1155.0855800000002</v>
      </c>
      <c r="AB210" s="98">
        <f ca="1"/>
        <v>1162.3530800000001</v>
      </c>
      <c r="AC210" s="98">
        <f ca="1"/>
        <v>1169.36942</v>
      </c>
      <c r="AD210" s="98">
        <f ca="1"/>
        <v>1175.3373799999999</v>
      </c>
      <c r="AE210" s="98">
        <f ca="1"/>
        <v>1182.8938000000001</v>
      </c>
      <c r="AF210" s="98">
        <f ca="1"/>
        <v>1189.35995</v>
      </c>
    </row>
    <row r="211" spans="1:32" x14ac:dyDescent="0.2">
      <c r="A211" s="99" t="s">
        <v>71</v>
      </c>
      <c r="B211" s="100">
        <f t="shared" ref="B211:W211" si="975">B209-B210</f>
        <v>0</v>
      </c>
      <c r="C211" s="100">
        <f t="shared" si="975"/>
        <v>0</v>
      </c>
      <c r="D211" s="100">
        <f t="shared" ca="1" si="975"/>
        <v>1.0093873129335407E-5</v>
      </c>
      <c r="E211" s="100">
        <f t="shared" ca="1" si="975"/>
        <v>1.0093873015648569E-5</v>
      </c>
      <c r="F211" s="100">
        <f t="shared" ca="1" si="975"/>
        <v>1.0093873015648569E-5</v>
      </c>
      <c r="G211" s="100">
        <f t="shared" ca="1" si="975"/>
        <v>-9.3873268269817345E-8</v>
      </c>
      <c r="H211" s="100">
        <f t="shared" ca="1" si="975"/>
        <v>0</v>
      </c>
      <c r="I211" s="100">
        <f t="shared" ca="1" si="975"/>
        <v>0</v>
      </c>
      <c r="J211" s="100">
        <f t="shared" ca="1" si="975"/>
        <v>0</v>
      </c>
      <c r="K211" s="100">
        <f t="shared" ca="1" si="975"/>
        <v>-9.9999999747524271E-6</v>
      </c>
      <c r="L211" s="100">
        <f t="shared" ca="1" si="975"/>
        <v>9.3872813522466458E-8</v>
      </c>
      <c r="M211" s="100">
        <f t="shared" ca="1" si="975"/>
        <v>0</v>
      </c>
      <c r="N211" s="100">
        <f t="shared" ca="1" si="975"/>
        <v>-9.3873040896141902E-8</v>
      </c>
      <c r="O211" s="100">
        <f t="shared" ca="1" si="975"/>
        <v>-1.0093872788274894E-5</v>
      </c>
      <c r="P211" s="100">
        <f t="shared" ca="1" si="975"/>
        <v>0</v>
      </c>
      <c r="Q211" s="100">
        <f t="shared" ca="1" si="975"/>
        <v>0</v>
      </c>
      <c r="R211" s="100">
        <f t="shared" ca="1" si="975"/>
        <v>0</v>
      </c>
      <c r="S211" s="100">
        <f t="shared" ca="1" si="975"/>
        <v>9.3873040896141902E-8</v>
      </c>
      <c r="T211" s="100">
        <f t="shared" ca="1" si="975"/>
        <v>0</v>
      </c>
      <c r="U211" s="100">
        <f t="shared" ca="1" si="975"/>
        <v>0</v>
      </c>
      <c r="V211" s="100">
        <f t="shared" ca="1" si="975"/>
        <v>-1.0093872788274894E-5</v>
      </c>
      <c r="W211" s="100">
        <f t="shared" ca="1" si="975"/>
        <v>0</v>
      </c>
      <c r="X211" s="100">
        <f t="shared" ref="X211:AF211" ca="1" si="976">X209-X210</f>
        <v>0</v>
      </c>
      <c r="Y211" s="100">
        <f t="shared" ca="1" si="976"/>
        <v>0</v>
      </c>
      <c r="Z211" s="100">
        <f t="shared" ca="1" si="976"/>
        <v>1.0000000202126103E-5</v>
      </c>
      <c r="AA211" s="100">
        <f t="shared" ca="1" si="976"/>
        <v>-9.3873268269817345E-8</v>
      </c>
      <c r="AB211" s="100">
        <f t="shared" ca="1" si="976"/>
        <v>-9.9999999747524271E-6</v>
      </c>
      <c r="AC211" s="100">
        <f t="shared" ca="1" si="976"/>
        <v>1.0093873243022244E-5</v>
      </c>
      <c r="AD211" s="100">
        <f t="shared" ca="1" si="976"/>
        <v>9.9999999747524271E-6</v>
      </c>
      <c r="AE211" s="100">
        <f t="shared" ca="1" si="976"/>
        <v>-1.0093873015648569E-5</v>
      </c>
      <c r="AF211" s="100">
        <f t="shared" ca="1" si="976"/>
        <v>9.9999997473787516E-6</v>
      </c>
    </row>
    <row r="212" spans="1:32" x14ac:dyDescent="0.2">
      <c r="A212" s="101">
        <f ca="1">SUM(B211:AC211)</f>
        <v>1.0093873356709082E-5</v>
      </c>
      <c r="B212" s="24"/>
      <c r="C212" s="24"/>
      <c r="D212" s="24">
        <f t="shared" ref="D212:F212" ca="1" si="977">1-D209/D210</f>
        <v>-1.0228601965422968E-8</v>
      </c>
      <c r="E212" s="24">
        <f t="shared" ca="1" si="977"/>
        <v>-1.0187763743729761E-8</v>
      </c>
      <c r="F212" s="24">
        <f t="shared" ca="1" si="977"/>
        <v>-1.0144756812380251E-8</v>
      </c>
      <c r="G212" s="24">
        <f ca="1">1-G209/G210</f>
        <v>9.3528629285799525E-11</v>
      </c>
      <c r="H212" s="24">
        <f t="shared" ref="H212:W212" ca="1" si="978">1-H209/H210</f>
        <v>0</v>
      </c>
      <c r="I212" s="24">
        <f t="shared" ca="1" si="978"/>
        <v>0</v>
      </c>
      <c r="J212" s="24">
        <f t="shared" ca="1" si="978"/>
        <v>0</v>
      </c>
      <c r="K212" s="24">
        <f t="shared" ca="1" si="978"/>
        <v>9.6593341103456964E-9</v>
      </c>
      <c r="L212" s="24">
        <f t="shared" ca="1" si="978"/>
        <v>-8.9968699157338961E-11</v>
      </c>
      <c r="M212" s="24">
        <f t="shared" ca="1" si="978"/>
        <v>0</v>
      </c>
      <c r="N212" s="24">
        <f t="shared" ca="1" si="978"/>
        <v>8.867340195450879E-11</v>
      </c>
      <c r="O212" s="24">
        <f t="shared" ca="1" si="978"/>
        <v>9.4595082877901859E-9</v>
      </c>
      <c r="P212" s="24">
        <f t="shared" ca="1" si="978"/>
        <v>0</v>
      </c>
      <c r="Q212" s="24">
        <f t="shared" ca="1" si="978"/>
        <v>0</v>
      </c>
      <c r="R212" s="24">
        <f t="shared" ca="1" si="978"/>
        <v>0</v>
      </c>
      <c r="S212" s="24">
        <f t="shared" ca="1" si="978"/>
        <v>-8.5610407651870446E-11</v>
      </c>
      <c r="T212" s="24">
        <f t="shared" ca="1" si="978"/>
        <v>0</v>
      </c>
      <c r="U212" s="24">
        <f t="shared" ca="1" si="978"/>
        <v>0</v>
      </c>
      <c r="V212" s="24">
        <f t="shared" ca="1" si="978"/>
        <v>9.0310279254879333E-9</v>
      </c>
      <c r="W212" s="24">
        <f t="shared" ca="1" si="978"/>
        <v>0</v>
      </c>
      <c r="X212" s="24">
        <f t="shared" ref="X212:AF212" ca="1" si="979">1-X209/X210</f>
        <v>0</v>
      </c>
      <c r="Y212" s="24">
        <f t="shared" ca="1" si="979"/>
        <v>0</v>
      </c>
      <c r="Z212" s="24">
        <f t="shared" ca="1" si="979"/>
        <v>-8.719331701101396E-9</v>
      </c>
      <c r="AA212" s="24">
        <f t="shared" ca="1" si="979"/>
        <v>8.1269546647888546E-11</v>
      </c>
      <c r="AB212" s="24">
        <f t="shared" ca="1" si="979"/>
        <v>8.6032377888400902E-9</v>
      </c>
      <c r="AC212" s="24">
        <f t="shared" ca="1" si="979"/>
        <v>-8.6318943104402024E-9</v>
      </c>
      <c r="AD212" s="24">
        <f t="shared" ca="1" si="979"/>
        <v>-8.5081952594379118E-9</v>
      </c>
      <c r="AE212" s="24">
        <f t="shared" ca="1" si="979"/>
        <v>8.5332030330675934E-9</v>
      </c>
      <c r="AF212" s="24">
        <f t="shared" ca="1" si="979"/>
        <v>-8.407883278493955E-9</v>
      </c>
    </row>
    <row r="213" spans="1:32" x14ac:dyDescent="0.2">
      <c r="B213" s="102"/>
      <c r="C213" s="42"/>
      <c r="F213" s="23"/>
    </row>
    <row r="214" spans="1:32" x14ac:dyDescent="0.2">
      <c r="A214" s="85" t="s">
        <v>117</v>
      </c>
      <c r="B214" s="93">
        <v>43435</v>
      </c>
      <c r="C214" s="93">
        <v>43800</v>
      </c>
      <c r="D214" s="93">
        <v>44166</v>
      </c>
      <c r="E214" s="93">
        <v>44531</v>
      </c>
      <c r="F214" s="93">
        <v>44896</v>
      </c>
      <c r="G214" s="93">
        <v>45261</v>
      </c>
      <c r="H214" s="93">
        <v>45627</v>
      </c>
      <c r="I214" s="93">
        <v>45992</v>
      </c>
      <c r="J214" s="93">
        <v>46357</v>
      </c>
      <c r="K214" s="93">
        <v>46722</v>
      </c>
      <c r="L214" s="93">
        <v>47088</v>
      </c>
      <c r="M214" s="93">
        <v>47453</v>
      </c>
      <c r="N214" s="93">
        <v>47818</v>
      </c>
      <c r="O214" s="93">
        <v>48183</v>
      </c>
      <c r="P214" s="93">
        <v>48549</v>
      </c>
      <c r="Q214" s="93">
        <v>48914</v>
      </c>
      <c r="R214" s="93">
        <v>49279</v>
      </c>
      <c r="S214" s="93">
        <v>49644</v>
      </c>
      <c r="T214" s="93">
        <v>50010</v>
      </c>
      <c r="U214" s="93">
        <v>50375</v>
      </c>
      <c r="V214" s="93">
        <v>50740</v>
      </c>
      <c r="W214" s="93">
        <v>51105</v>
      </c>
      <c r="X214" s="93"/>
      <c r="Y214" s="93"/>
      <c r="Z214" s="93"/>
      <c r="AA214" s="93"/>
      <c r="AB214" s="93"/>
      <c r="AC214" s="93"/>
    </row>
    <row r="215" spans="1:32" x14ac:dyDescent="0.2">
      <c r="A215" s="60" t="s">
        <v>9</v>
      </c>
      <c r="B215" s="94" t="e">
        <f>SUMIF(#REF!,'Gas-Load for Sendout '!B$214,#REF!)/10000</f>
        <v>#REF!</v>
      </c>
      <c r="C215" s="94" t="e">
        <f>SUMIF(#REF!,'Gas-Load for Sendout '!C$214,#REF!)/10000</f>
        <v>#REF!</v>
      </c>
      <c r="D215" s="94" t="e">
        <f>SUMIF(#REF!,'Gas-Load for Sendout '!D$214,#REF!)/10000</f>
        <v>#REF!</v>
      </c>
      <c r="E215" s="94" t="e">
        <f>SUMIF(#REF!,'Gas-Load for Sendout '!E$214,#REF!)/10000</f>
        <v>#REF!</v>
      </c>
      <c r="F215" s="94" t="e">
        <f>SUMIF(#REF!,'Gas-Load for Sendout '!F$214,#REF!)/10000</f>
        <v>#REF!</v>
      </c>
      <c r="G215" s="94" t="e">
        <f>SUMIF(#REF!,'Gas-Load for Sendout '!G$214,#REF!)/10000</f>
        <v>#REF!</v>
      </c>
      <c r="H215" s="94" t="e">
        <f>SUMIF(#REF!,'Gas-Load for Sendout '!H$214,#REF!)/10000</f>
        <v>#REF!</v>
      </c>
      <c r="I215" s="94" t="e">
        <f>SUMIF(#REF!,'Gas-Load for Sendout '!I$214,#REF!)/10000</f>
        <v>#REF!</v>
      </c>
      <c r="J215" s="94" t="e">
        <f>SUMIF(#REF!,'Gas-Load for Sendout '!J$214,#REF!)/10000</f>
        <v>#REF!</v>
      </c>
      <c r="K215" s="94" t="e">
        <f>SUMIF(#REF!,'Gas-Load for Sendout '!K$214,#REF!)/10000</f>
        <v>#REF!</v>
      </c>
      <c r="L215" s="94" t="e">
        <f>SUMIF(#REF!,'Gas-Load for Sendout '!L$214,#REF!)/10000</f>
        <v>#REF!</v>
      </c>
      <c r="M215" s="94" t="e">
        <f>SUMIF(#REF!,'Gas-Load for Sendout '!M$214,#REF!)/10000</f>
        <v>#REF!</v>
      </c>
      <c r="N215" s="94" t="e">
        <f>SUMIF(#REF!,'Gas-Load for Sendout '!N$214,#REF!)/10000</f>
        <v>#REF!</v>
      </c>
      <c r="O215" s="94" t="e">
        <f>SUMIF(#REF!,'Gas-Load for Sendout '!O$214,#REF!)/10000</f>
        <v>#REF!</v>
      </c>
      <c r="P215" s="94" t="e">
        <f>SUMIF(#REF!,'Gas-Load for Sendout '!P$214,#REF!)/10000</f>
        <v>#REF!</v>
      </c>
      <c r="Q215" s="94" t="e">
        <f>SUMIF(#REF!,'Gas-Load for Sendout '!Q$214,#REF!)/10000</f>
        <v>#REF!</v>
      </c>
      <c r="R215" s="94" t="e">
        <f>SUMIF(#REF!,'Gas-Load for Sendout '!R$214,#REF!)/10000</f>
        <v>#REF!</v>
      </c>
      <c r="S215" s="94" t="e">
        <f>SUMIF(#REF!,'Gas-Load for Sendout '!S$214,#REF!)/10000</f>
        <v>#REF!</v>
      </c>
      <c r="T215" s="94" t="e">
        <f>SUMIF(#REF!,'Gas-Load for Sendout '!T$214,#REF!)/10000</f>
        <v>#REF!</v>
      </c>
      <c r="U215" s="94" t="e">
        <f>SUMIF(#REF!,'Gas-Load for Sendout '!U$214,#REF!)/10000</f>
        <v>#REF!</v>
      </c>
      <c r="V215" s="94" t="e">
        <f>SUMIF(#REF!,'Gas-Load for Sendout '!V$214,#REF!)/10000</f>
        <v>#REF!</v>
      </c>
      <c r="W215" s="94" t="e">
        <f>SUMIF(#REF!,'Gas-Load for Sendout '!W$214,#REF!)/10000</f>
        <v>#REF!</v>
      </c>
      <c r="X215" s="94"/>
      <c r="Y215" s="94"/>
      <c r="Z215" s="94"/>
      <c r="AA215" s="94"/>
      <c r="AB215" s="94"/>
      <c r="AC215" s="94"/>
    </row>
    <row r="216" spans="1:32" x14ac:dyDescent="0.2">
      <c r="A216" s="60" t="s">
        <v>58</v>
      </c>
      <c r="B216" s="94" t="e">
        <f>SUMIF(#REF!,'Gas-Load for Sendout '!B$214,#REF!)/10000</f>
        <v>#REF!</v>
      </c>
      <c r="C216" s="94" t="e">
        <f>SUMIF(#REF!,'Gas-Load for Sendout '!C$214,#REF!)/10000</f>
        <v>#REF!</v>
      </c>
      <c r="D216" s="94" t="e">
        <f>SUMIF(#REF!,'Gas-Load for Sendout '!D$214,#REF!)/10000</f>
        <v>#REF!</v>
      </c>
      <c r="E216" s="94" t="e">
        <f>SUMIF(#REF!,'Gas-Load for Sendout '!E$214,#REF!)/10000</f>
        <v>#REF!</v>
      </c>
      <c r="F216" s="94" t="e">
        <f>SUMIF(#REF!,'Gas-Load for Sendout '!F$214,#REF!)/10000</f>
        <v>#REF!</v>
      </c>
      <c r="G216" s="94" t="e">
        <f>SUMIF(#REF!,'Gas-Load for Sendout '!G$214,#REF!)/10000</f>
        <v>#REF!</v>
      </c>
      <c r="H216" s="94" t="e">
        <f>SUMIF(#REF!,'Gas-Load for Sendout '!H$214,#REF!)/10000</f>
        <v>#REF!</v>
      </c>
      <c r="I216" s="94" t="e">
        <f>SUMIF(#REF!,'Gas-Load for Sendout '!I$214,#REF!)/10000</f>
        <v>#REF!</v>
      </c>
      <c r="J216" s="94" t="e">
        <f>SUMIF(#REF!,'Gas-Load for Sendout '!J$214,#REF!)/10000</f>
        <v>#REF!</v>
      </c>
      <c r="K216" s="94" t="e">
        <f>SUMIF(#REF!,'Gas-Load for Sendout '!K$214,#REF!)/10000</f>
        <v>#REF!</v>
      </c>
      <c r="L216" s="94" t="e">
        <f>SUMIF(#REF!,'Gas-Load for Sendout '!L$214,#REF!)/10000</f>
        <v>#REF!</v>
      </c>
      <c r="M216" s="94" t="e">
        <f>SUMIF(#REF!,'Gas-Load for Sendout '!M$214,#REF!)/10000</f>
        <v>#REF!</v>
      </c>
      <c r="N216" s="94" t="e">
        <f>SUMIF(#REF!,'Gas-Load for Sendout '!N$214,#REF!)/10000</f>
        <v>#REF!</v>
      </c>
      <c r="O216" s="94" t="e">
        <f>SUMIF(#REF!,'Gas-Load for Sendout '!O$214,#REF!)/10000</f>
        <v>#REF!</v>
      </c>
      <c r="P216" s="94" t="e">
        <f>SUMIF(#REF!,'Gas-Load for Sendout '!P$214,#REF!)/10000</f>
        <v>#REF!</v>
      </c>
      <c r="Q216" s="94" t="e">
        <f>SUMIF(#REF!,'Gas-Load for Sendout '!Q$214,#REF!)/10000</f>
        <v>#REF!</v>
      </c>
      <c r="R216" s="94" t="e">
        <f>SUMIF(#REF!,'Gas-Load for Sendout '!R$214,#REF!)/10000</f>
        <v>#REF!</v>
      </c>
      <c r="S216" s="94" t="e">
        <f>SUMIF(#REF!,'Gas-Load for Sendout '!S$214,#REF!)/10000</f>
        <v>#REF!</v>
      </c>
      <c r="T216" s="94" t="e">
        <f>SUMIF(#REF!,'Gas-Load for Sendout '!T$214,#REF!)/10000</f>
        <v>#REF!</v>
      </c>
      <c r="U216" s="94" t="e">
        <f>SUMIF(#REF!,'Gas-Load for Sendout '!U$214,#REF!)/10000</f>
        <v>#REF!</v>
      </c>
      <c r="V216" s="94" t="e">
        <f>SUMIF(#REF!,'Gas-Load for Sendout '!V$214,#REF!)/10000</f>
        <v>#REF!</v>
      </c>
      <c r="W216" s="94" t="e">
        <f>SUMIF(#REF!,'Gas-Load for Sendout '!W$214,#REF!)/10000</f>
        <v>#REF!</v>
      </c>
      <c r="X216" s="94"/>
      <c r="Y216" s="94"/>
      <c r="Z216" s="94"/>
      <c r="AA216" s="94"/>
      <c r="AB216" s="94"/>
      <c r="AC216" s="94"/>
    </row>
    <row r="217" spans="1:32" x14ac:dyDescent="0.2">
      <c r="A217" s="60" t="s">
        <v>63</v>
      </c>
      <c r="B217" s="94" t="e">
        <f>SUMIF(#REF!,'Gas-Load for Sendout '!B$214,#REF!)/10000</f>
        <v>#REF!</v>
      </c>
      <c r="C217" s="94" t="e">
        <f>SUMIF(#REF!,'Gas-Load for Sendout '!C$214,#REF!)/10000</f>
        <v>#REF!</v>
      </c>
      <c r="D217" s="94" t="e">
        <f>SUMIF(#REF!,'Gas-Load for Sendout '!D$214,#REF!)/10000</f>
        <v>#REF!</v>
      </c>
      <c r="E217" s="94" t="e">
        <f>SUMIF(#REF!,'Gas-Load for Sendout '!E$214,#REF!)/10000</f>
        <v>#REF!</v>
      </c>
      <c r="F217" s="94" t="e">
        <f>SUMIF(#REF!,'Gas-Load for Sendout '!F$214,#REF!)/10000</f>
        <v>#REF!</v>
      </c>
      <c r="G217" s="94" t="e">
        <f>SUMIF(#REF!,'Gas-Load for Sendout '!G$214,#REF!)/10000</f>
        <v>#REF!</v>
      </c>
      <c r="H217" s="94" t="e">
        <f>SUMIF(#REF!,'Gas-Load for Sendout '!H$214,#REF!)/10000</f>
        <v>#REF!</v>
      </c>
      <c r="I217" s="94" t="e">
        <f>SUMIF(#REF!,'Gas-Load for Sendout '!I$214,#REF!)/10000</f>
        <v>#REF!</v>
      </c>
      <c r="J217" s="94" t="e">
        <f>SUMIF(#REF!,'Gas-Load for Sendout '!J$214,#REF!)/10000</f>
        <v>#REF!</v>
      </c>
      <c r="K217" s="94" t="e">
        <f>SUMIF(#REF!,'Gas-Load for Sendout '!K$214,#REF!)/10000</f>
        <v>#REF!</v>
      </c>
      <c r="L217" s="94" t="e">
        <f>SUMIF(#REF!,'Gas-Load for Sendout '!L$214,#REF!)/10000</f>
        <v>#REF!</v>
      </c>
      <c r="M217" s="94" t="e">
        <f>SUMIF(#REF!,'Gas-Load for Sendout '!M$214,#REF!)/10000</f>
        <v>#REF!</v>
      </c>
      <c r="N217" s="94" t="e">
        <f>SUMIF(#REF!,'Gas-Load for Sendout '!N$214,#REF!)/10000</f>
        <v>#REF!</v>
      </c>
      <c r="O217" s="94" t="e">
        <f>SUMIF(#REF!,'Gas-Load for Sendout '!O$214,#REF!)/10000</f>
        <v>#REF!</v>
      </c>
      <c r="P217" s="94" t="e">
        <f>SUMIF(#REF!,'Gas-Load for Sendout '!P$214,#REF!)/10000</f>
        <v>#REF!</v>
      </c>
      <c r="Q217" s="94" t="e">
        <f>SUMIF(#REF!,'Gas-Load for Sendout '!Q$214,#REF!)/10000</f>
        <v>#REF!</v>
      </c>
      <c r="R217" s="94" t="e">
        <f>SUMIF(#REF!,'Gas-Load for Sendout '!R$214,#REF!)/10000</f>
        <v>#REF!</v>
      </c>
      <c r="S217" s="94" t="e">
        <f>SUMIF(#REF!,'Gas-Load for Sendout '!S$214,#REF!)/10000</f>
        <v>#REF!</v>
      </c>
      <c r="T217" s="94" t="e">
        <f>SUMIF(#REF!,'Gas-Load for Sendout '!T$214,#REF!)/10000</f>
        <v>#REF!</v>
      </c>
      <c r="U217" s="94" t="e">
        <f>SUMIF(#REF!,'Gas-Load for Sendout '!U$214,#REF!)/10000</f>
        <v>#REF!</v>
      </c>
      <c r="V217" s="94" t="e">
        <f>SUMIF(#REF!,'Gas-Load for Sendout '!V$214,#REF!)/10000</f>
        <v>#REF!</v>
      </c>
      <c r="W217" s="94" t="e">
        <f>SUMIF(#REF!,'Gas-Load for Sendout '!W$214,#REF!)/10000</f>
        <v>#REF!</v>
      </c>
      <c r="X217" s="94"/>
      <c r="Y217" s="94"/>
      <c r="Z217" s="94"/>
      <c r="AA217" s="94"/>
      <c r="AB217" s="94"/>
      <c r="AC217" s="94"/>
    </row>
    <row r="218" spans="1:32" x14ac:dyDescent="0.2">
      <c r="A218" s="95" t="s">
        <v>69</v>
      </c>
      <c r="B218" s="96" t="e">
        <f>SUM(B215:B217)</f>
        <v>#REF!</v>
      </c>
      <c r="C218" s="96" t="e">
        <f t="shared" ref="C218:W218" si="980">SUM(C215:C217)</f>
        <v>#REF!</v>
      </c>
      <c r="D218" s="96" t="e">
        <f t="shared" si="980"/>
        <v>#REF!</v>
      </c>
      <c r="E218" s="96" t="e">
        <f t="shared" si="980"/>
        <v>#REF!</v>
      </c>
      <c r="F218" s="96" t="e">
        <f t="shared" si="980"/>
        <v>#REF!</v>
      </c>
      <c r="G218" s="96" t="e">
        <f t="shared" si="980"/>
        <v>#REF!</v>
      </c>
      <c r="H218" s="96" t="e">
        <f t="shared" si="980"/>
        <v>#REF!</v>
      </c>
      <c r="I218" s="96" t="e">
        <f t="shared" si="980"/>
        <v>#REF!</v>
      </c>
      <c r="J218" s="96" t="e">
        <f t="shared" si="980"/>
        <v>#REF!</v>
      </c>
      <c r="K218" s="96" t="e">
        <f t="shared" si="980"/>
        <v>#REF!</v>
      </c>
      <c r="L218" s="96" t="e">
        <f t="shared" si="980"/>
        <v>#REF!</v>
      </c>
      <c r="M218" s="96" t="e">
        <f t="shared" si="980"/>
        <v>#REF!</v>
      </c>
      <c r="N218" s="96" t="e">
        <f t="shared" si="980"/>
        <v>#REF!</v>
      </c>
      <c r="O218" s="96" t="e">
        <f t="shared" si="980"/>
        <v>#REF!</v>
      </c>
      <c r="P218" s="96" t="e">
        <f t="shared" si="980"/>
        <v>#REF!</v>
      </c>
      <c r="Q218" s="96" t="e">
        <f t="shared" si="980"/>
        <v>#REF!</v>
      </c>
      <c r="R218" s="96" t="e">
        <f t="shared" si="980"/>
        <v>#REF!</v>
      </c>
      <c r="S218" s="96" t="e">
        <f t="shared" si="980"/>
        <v>#REF!</v>
      </c>
      <c r="T218" s="96" t="e">
        <f t="shared" si="980"/>
        <v>#REF!</v>
      </c>
      <c r="U218" s="96" t="e">
        <f t="shared" si="980"/>
        <v>#REF!</v>
      </c>
      <c r="V218" s="96" t="e">
        <f t="shared" si="980"/>
        <v>#REF!</v>
      </c>
      <c r="W218" s="96" t="e">
        <f t="shared" si="980"/>
        <v>#REF!</v>
      </c>
      <c r="X218" s="96"/>
      <c r="Y218" s="96"/>
      <c r="Z218" s="96"/>
      <c r="AA218" s="96"/>
      <c r="AB218" s="96"/>
      <c r="AC218" s="96"/>
    </row>
    <row r="219" spans="1:32" s="42" customFormat="1" x14ac:dyDescent="0.2">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row>
    <row r="220" spans="1:32" x14ac:dyDescent="0.2">
      <c r="A220" s="85" t="s">
        <v>74</v>
      </c>
      <c r="B220" s="93">
        <v>42705</v>
      </c>
      <c r="C220" s="93">
        <v>43070</v>
      </c>
      <c r="D220" s="93">
        <v>43435</v>
      </c>
      <c r="E220" s="93">
        <v>43800</v>
      </c>
      <c r="F220" s="93">
        <v>44166</v>
      </c>
      <c r="G220" s="93">
        <v>44531</v>
      </c>
      <c r="H220" s="93">
        <v>44896</v>
      </c>
      <c r="I220" s="93">
        <v>45261</v>
      </c>
      <c r="J220" s="93">
        <v>45627</v>
      </c>
      <c r="K220" s="93">
        <v>45992</v>
      </c>
      <c r="L220" s="93">
        <v>46357</v>
      </c>
      <c r="M220" s="93">
        <v>46722</v>
      </c>
      <c r="N220" s="93">
        <v>47088</v>
      </c>
      <c r="O220" s="93">
        <v>47453</v>
      </c>
      <c r="P220" s="93">
        <v>47818</v>
      </c>
      <c r="Q220" s="93">
        <v>48183</v>
      </c>
      <c r="R220" s="93">
        <v>48549</v>
      </c>
      <c r="S220" s="93">
        <v>48914</v>
      </c>
      <c r="T220" s="93">
        <v>49279</v>
      </c>
      <c r="U220" s="93">
        <v>49644</v>
      </c>
      <c r="V220" s="93">
        <v>50010</v>
      </c>
      <c r="W220" s="93">
        <v>50375</v>
      </c>
      <c r="X220" s="93"/>
      <c r="Y220" s="93"/>
      <c r="Z220" s="93"/>
      <c r="AA220" s="93"/>
      <c r="AB220" s="93"/>
      <c r="AC220" s="93"/>
    </row>
    <row r="221" spans="1:32" x14ac:dyDescent="0.2">
      <c r="A221" s="60" t="s">
        <v>9</v>
      </c>
      <c r="B221" s="94" t="e">
        <f t="shared" ref="B221:W224" si="981">B206-B215</f>
        <v>#REF!</v>
      </c>
      <c r="C221" s="94" t="e">
        <f t="shared" si="981"/>
        <v>#REF!</v>
      </c>
      <c r="D221" s="94" t="e">
        <f t="shared" si="981"/>
        <v>#REF!</v>
      </c>
      <c r="E221" s="94" t="e">
        <f t="shared" si="981"/>
        <v>#REF!</v>
      </c>
      <c r="F221" s="94" t="e">
        <f t="shared" si="981"/>
        <v>#REF!</v>
      </c>
      <c r="G221" s="94" t="e">
        <f t="shared" si="981"/>
        <v>#REF!</v>
      </c>
      <c r="H221" s="94" t="e">
        <f t="shared" si="981"/>
        <v>#REF!</v>
      </c>
      <c r="I221" s="94" t="e">
        <f t="shared" si="981"/>
        <v>#REF!</v>
      </c>
      <c r="J221" s="94" t="e">
        <f t="shared" si="981"/>
        <v>#REF!</v>
      </c>
      <c r="K221" s="94" t="e">
        <f t="shared" si="981"/>
        <v>#REF!</v>
      </c>
      <c r="L221" s="94" t="e">
        <f t="shared" si="981"/>
        <v>#REF!</v>
      </c>
      <c r="M221" s="94" t="e">
        <f t="shared" si="981"/>
        <v>#REF!</v>
      </c>
      <c r="N221" s="94" t="e">
        <f t="shared" si="981"/>
        <v>#REF!</v>
      </c>
      <c r="O221" s="94" t="e">
        <f t="shared" si="981"/>
        <v>#REF!</v>
      </c>
      <c r="P221" s="94" t="e">
        <f t="shared" si="981"/>
        <v>#REF!</v>
      </c>
      <c r="Q221" s="94" t="e">
        <f t="shared" si="981"/>
        <v>#REF!</v>
      </c>
      <c r="R221" s="94" t="e">
        <f t="shared" si="981"/>
        <v>#REF!</v>
      </c>
      <c r="S221" s="94" t="e">
        <f t="shared" si="981"/>
        <v>#REF!</v>
      </c>
      <c r="T221" s="94" t="e">
        <f t="shared" si="981"/>
        <v>#REF!</v>
      </c>
      <c r="U221" s="94" t="e">
        <f t="shared" si="981"/>
        <v>#REF!</v>
      </c>
      <c r="V221" s="94" t="e">
        <f t="shared" si="981"/>
        <v>#REF!</v>
      </c>
      <c r="W221" s="94" t="e">
        <f t="shared" si="981"/>
        <v>#REF!</v>
      </c>
      <c r="X221" s="94"/>
      <c r="Y221" s="94"/>
      <c r="Z221" s="94"/>
      <c r="AA221" s="94"/>
      <c r="AB221" s="94"/>
      <c r="AC221" s="94"/>
    </row>
    <row r="222" spans="1:32" x14ac:dyDescent="0.2">
      <c r="A222" s="60" t="s">
        <v>58</v>
      </c>
      <c r="B222" s="94" t="e">
        <f t="shared" si="981"/>
        <v>#REF!</v>
      </c>
      <c r="C222" s="94" t="e">
        <f t="shared" si="981"/>
        <v>#REF!</v>
      </c>
      <c r="D222" s="94" t="e">
        <f t="shared" si="981"/>
        <v>#REF!</v>
      </c>
      <c r="E222" s="94" t="e">
        <f t="shared" si="981"/>
        <v>#REF!</v>
      </c>
      <c r="F222" s="94" t="e">
        <f t="shared" si="981"/>
        <v>#REF!</v>
      </c>
      <c r="G222" s="94" t="e">
        <f t="shared" si="981"/>
        <v>#REF!</v>
      </c>
      <c r="H222" s="94" t="e">
        <f t="shared" si="981"/>
        <v>#REF!</v>
      </c>
      <c r="I222" s="94" t="e">
        <f t="shared" si="981"/>
        <v>#REF!</v>
      </c>
      <c r="J222" s="94" t="e">
        <f t="shared" si="981"/>
        <v>#REF!</v>
      </c>
      <c r="K222" s="94" t="e">
        <f t="shared" si="981"/>
        <v>#REF!</v>
      </c>
      <c r="L222" s="94" t="e">
        <f t="shared" si="981"/>
        <v>#REF!</v>
      </c>
      <c r="M222" s="94" t="e">
        <f t="shared" si="981"/>
        <v>#REF!</v>
      </c>
      <c r="N222" s="94" t="e">
        <f t="shared" si="981"/>
        <v>#REF!</v>
      </c>
      <c r="O222" s="94" t="e">
        <f t="shared" si="981"/>
        <v>#REF!</v>
      </c>
      <c r="P222" s="94" t="e">
        <f t="shared" si="981"/>
        <v>#REF!</v>
      </c>
      <c r="Q222" s="94" t="e">
        <f t="shared" si="981"/>
        <v>#REF!</v>
      </c>
      <c r="R222" s="94" t="e">
        <f t="shared" si="981"/>
        <v>#REF!</v>
      </c>
      <c r="S222" s="94" t="e">
        <f t="shared" si="981"/>
        <v>#REF!</v>
      </c>
      <c r="T222" s="94" t="e">
        <f t="shared" si="981"/>
        <v>#REF!</v>
      </c>
      <c r="U222" s="94" t="e">
        <f t="shared" si="981"/>
        <v>#REF!</v>
      </c>
      <c r="V222" s="94" t="e">
        <f t="shared" si="981"/>
        <v>#REF!</v>
      </c>
      <c r="W222" s="94" t="e">
        <f t="shared" si="981"/>
        <v>#REF!</v>
      </c>
      <c r="X222" s="94"/>
      <c r="Y222" s="94"/>
      <c r="Z222" s="94"/>
      <c r="AA222" s="94"/>
      <c r="AB222" s="94"/>
      <c r="AC222" s="94"/>
    </row>
    <row r="223" spans="1:32" x14ac:dyDescent="0.2">
      <c r="A223" s="60" t="s">
        <v>63</v>
      </c>
      <c r="B223" s="94" t="e">
        <f t="shared" si="981"/>
        <v>#REF!</v>
      </c>
      <c r="C223" s="94" t="e">
        <f t="shared" si="981"/>
        <v>#REF!</v>
      </c>
      <c r="D223" s="94" t="e">
        <f t="shared" si="981"/>
        <v>#REF!</v>
      </c>
      <c r="E223" s="94" t="e">
        <f t="shared" si="981"/>
        <v>#REF!</v>
      </c>
      <c r="F223" s="94" t="e">
        <f t="shared" si="981"/>
        <v>#REF!</v>
      </c>
      <c r="G223" s="94" t="e">
        <f t="shared" si="981"/>
        <v>#REF!</v>
      </c>
      <c r="H223" s="94" t="e">
        <f t="shared" si="981"/>
        <v>#REF!</v>
      </c>
      <c r="I223" s="94" t="e">
        <f t="shared" si="981"/>
        <v>#REF!</v>
      </c>
      <c r="J223" s="94" t="e">
        <f t="shared" si="981"/>
        <v>#REF!</v>
      </c>
      <c r="K223" s="94" t="e">
        <f t="shared" si="981"/>
        <v>#REF!</v>
      </c>
      <c r="L223" s="94" t="e">
        <f t="shared" si="981"/>
        <v>#REF!</v>
      </c>
      <c r="M223" s="94" t="e">
        <f t="shared" si="981"/>
        <v>#REF!</v>
      </c>
      <c r="N223" s="94" t="e">
        <f t="shared" si="981"/>
        <v>#REF!</v>
      </c>
      <c r="O223" s="94" t="e">
        <f t="shared" si="981"/>
        <v>#REF!</v>
      </c>
      <c r="P223" s="94" t="e">
        <f t="shared" si="981"/>
        <v>#REF!</v>
      </c>
      <c r="Q223" s="94" t="e">
        <f t="shared" si="981"/>
        <v>#REF!</v>
      </c>
      <c r="R223" s="94" t="e">
        <f t="shared" si="981"/>
        <v>#REF!</v>
      </c>
      <c r="S223" s="94" t="e">
        <f t="shared" si="981"/>
        <v>#REF!</v>
      </c>
      <c r="T223" s="94" t="e">
        <f t="shared" si="981"/>
        <v>#REF!</v>
      </c>
      <c r="U223" s="94" t="e">
        <f t="shared" si="981"/>
        <v>#REF!</v>
      </c>
      <c r="V223" s="94" t="e">
        <f t="shared" si="981"/>
        <v>#REF!</v>
      </c>
      <c r="W223" s="94" t="e">
        <f t="shared" si="981"/>
        <v>#REF!</v>
      </c>
      <c r="X223" s="94"/>
      <c r="Y223" s="94"/>
      <c r="Z223" s="94"/>
      <c r="AA223" s="94"/>
      <c r="AB223" s="94"/>
      <c r="AC223" s="94"/>
    </row>
    <row r="224" spans="1:32" x14ac:dyDescent="0.2">
      <c r="A224" s="95" t="s">
        <v>69</v>
      </c>
      <c r="B224" s="94" t="e">
        <f t="shared" si="981"/>
        <v>#REF!</v>
      </c>
      <c r="C224" s="94" t="e">
        <f t="shared" si="981"/>
        <v>#REF!</v>
      </c>
      <c r="D224" s="94" t="e">
        <f t="shared" si="981"/>
        <v>#REF!</v>
      </c>
      <c r="E224" s="94" t="e">
        <f t="shared" si="981"/>
        <v>#REF!</v>
      </c>
      <c r="F224" s="94" t="e">
        <f t="shared" si="981"/>
        <v>#REF!</v>
      </c>
      <c r="G224" s="94" t="e">
        <f t="shared" si="981"/>
        <v>#REF!</v>
      </c>
      <c r="H224" s="94" t="e">
        <f t="shared" si="981"/>
        <v>#REF!</v>
      </c>
      <c r="I224" s="94" t="e">
        <f t="shared" si="981"/>
        <v>#REF!</v>
      </c>
      <c r="J224" s="94" t="e">
        <f t="shared" si="981"/>
        <v>#REF!</v>
      </c>
      <c r="K224" s="94" t="e">
        <f t="shared" si="981"/>
        <v>#REF!</v>
      </c>
      <c r="L224" s="94" t="e">
        <f t="shared" si="981"/>
        <v>#REF!</v>
      </c>
      <c r="M224" s="94" t="e">
        <f t="shared" si="981"/>
        <v>#REF!</v>
      </c>
      <c r="N224" s="94" t="e">
        <f t="shared" si="981"/>
        <v>#REF!</v>
      </c>
      <c r="O224" s="94" t="e">
        <f t="shared" si="981"/>
        <v>#REF!</v>
      </c>
      <c r="P224" s="94" t="e">
        <f t="shared" si="981"/>
        <v>#REF!</v>
      </c>
      <c r="Q224" s="94" t="e">
        <f t="shared" si="981"/>
        <v>#REF!</v>
      </c>
      <c r="R224" s="94" t="e">
        <f t="shared" si="981"/>
        <v>#REF!</v>
      </c>
      <c r="S224" s="94" t="e">
        <f t="shared" si="981"/>
        <v>#REF!</v>
      </c>
      <c r="T224" s="94" t="e">
        <f t="shared" si="981"/>
        <v>#REF!</v>
      </c>
      <c r="U224" s="94" t="e">
        <f t="shared" si="981"/>
        <v>#REF!</v>
      </c>
      <c r="V224" s="94" t="e">
        <f t="shared" si="981"/>
        <v>#REF!</v>
      </c>
      <c r="W224" s="94" t="e">
        <f t="shared" si="981"/>
        <v>#REF!</v>
      </c>
      <c r="X224" s="94"/>
      <c r="Y224" s="94"/>
      <c r="Z224" s="94"/>
      <c r="AA224" s="94"/>
      <c r="AB224" s="94"/>
      <c r="AC224" s="94"/>
    </row>
    <row r="225" spans="2:15" x14ac:dyDescent="0.2">
      <c r="B225" s="23"/>
      <c r="C225" s="103"/>
      <c r="G225" s="86"/>
    </row>
    <row r="226" spans="2:15" ht="38.25" x14ac:dyDescent="0.2">
      <c r="B226" s="23"/>
      <c r="C226" s="104" t="s">
        <v>75</v>
      </c>
      <c r="D226" s="104" t="s">
        <v>76</v>
      </c>
      <c r="E226" s="21" t="s">
        <v>77</v>
      </c>
      <c r="G226" s="104" t="s">
        <v>78</v>
      </c>
      <c r="H226" s="21" t="s">
        <v>77</v>
      </c>
      <c r="J226" s="23"/>
      <c r="K226" s="104" t="s">
        <v>75</v>
      </c>
      <c r="L226" s="104" t="s">
        <v>79</v>
      </c>
      <c r="M226" s="104" t="s">
        <v>80</v>
      </c>
      <c r="N226" s="104" t="s">
        <v>81</v>
      </c>
      <c r="O226" s="104" t="s">
        <v>82</v>
      </c>
    </row>
    <row r="227" spans="2:15" x14ac:dyDescent="0.2">
      <c r="B227" s="93">
        <v>42339</v>
      </c>
      <c r="C227" s="105">
        <f t="array" ref="C227:C255">TRANSPOSE(B209:AC209)</f>
        <v>0</v>
      </c>
      <c r="D227" s="40">
        <f>'Gas-Load for Sendout '!C229</f>
        <v>986.828230093873</v>
      </c>
      <c r="E227" s="106">
        <f>C227-D227</f>
        <v>-986.828230093873</v>
      </c>
      <c r="G227" s="40">
        <f>'Gas-Load for Sendout '!D229</f>
        <v>994.98423009387295</v>
      </c>
      <c r="H227" s="92">
        <f>C227-G227</f>
        <v>-994.98423009387295</v>
      </c>
      <c r="J227" s="93">
        <v>42339</v>
      </c>
      <c r="K227" s="107">
        <f>C227</f>
        <v>0</v>
      </c>
      <c r="L227" s="108"/>
      <c r="M227" s="108"/>
      <c r="N227" s="108"/>
      <c r="O227" s="109"/>
    </row>
    <row r="228" spans="2:15" x14ac:dyDescent="0.2">
      <c r="B228" s="93">
        <v>42705</v>
      </c>
      <c r="C228" s="105">
        <v>0</v>
      </c>
      <c r="D228" s="40">
        <f>'Gas-Load for Sendout '!C230</f>
        <v>990.78399009387306</v>
      </c>
      <c r="E228" s="106">
        <f t="shared" ref="E228:E255" si="982">C228-D228</f>
        <v>-990.78399009387306</v>
      </c>
      <c r="G228" s="40">
        <f>'Gas-Load for Sendout '!D230</f>
        <v>1003.6848099061269</v>
      </c>
      <c r="H228" s="92">
        <f t="shared" ref="H228:H255" si="983">C228-G228</f>
        <v>-1003.6848099061269</v>
      </c>
      <c r="J228" s="93">
        <v>42705</v>
      </c>
      <c r="K228" s="107">
        <f t="shared" ref="K228:K255" si="984">C228</f>
        <v>0</v>
      </c>
      <c r="L228" s="109" t="e">
        <f>#REF!</f>
        <v>#REF!</v>
      </c>
      <c r="M228" s="109" t="e">
        <f>K228-L228</f>
        <v>#REF!</v>
      </c>
      <c r="N228" s="108"/>
      <c r="O228" s="109" t="e">
        <f>M228-N228</f>
        <v>#REF!</v>
      </c>
    </row>
    <row r="229" spans="2:15" x14ac:dyDescent="0.2">
      <c r="B229" s="93">
        <v>43070</v>
      </c>
      <c r="C229" s="105">
        <v>986.828230093873</v>
      </c>
      <c r="D229" s="40">
        <f>'Gas-Load for Sendout '!C231</f>
        <v>994.98423009387295</v>
      </c>
      <c r="E229" s="106">
        <f t="shared" si="982"/>
        <v>-8.1559999999999491</v>
      </c>
      <c r="G229" s="40">
        <f>'Gas-Load for Sendout '!D231</f>
        <v>1011.4768899999999</v>
      </c>
      <c r="H229" s="92">
        <f t="shared" si="983"/>
        <v>-24.648659906126909</v>
      </c>
      <c r="J229" s="93">
        <v>43070</v>
      </c>
      <c r="K229" s="107">
        <f t="shared" si="984"/>
        <v>986.828230093873</v>
      </c>
      <c r="L229" s="109" t="e">
        <f>#REF!</f>
        <v>#REF!</v>
      </c>
      <c r="M229" s="109" t="e">
        <f t="shared" ref="M229:M247" si="985">K229-L229</f>
        <v>#REF!</v>
      </c>
      <c r="N229" s="108"/>
      <c r="O229" s="109" t="e">
        <f t="shared" ref="O229:O247" si="986">M229-N229</f>
        <v>#REF!</v>
      </c>
    </row>
    <row r="230" spans="2:15" x14ac:dyDescent="0.2">
      <c r="B230" s="93">
        <v>43435</v>
      </c>
      <c r="C230" s="105">
        <v>990.78399009387306</v>
      </c>
      <c r="D230" s="40">
        <f>'Gas-Load for Sendout '!C232</f>
        <v>1003.6848099061269</v>
      </c>
      <c r="E230" s="106">
        <f t="shared" si="982"/>
        <v>-12.900819812253872</v>
      </c>
      <c r="G230" s="40">
        <f>'Gas-Load for Sendout '!D232</f>
        <v>1019.3393100000001</v>
      </c>
      <c r="H230" s="92">
        <f t="shared" si="983"/>
        <v>-28.555319906127011</v>
      </c>
      <c r="J230" s="93">
        <v>43435</v>
      </c>
      <c r="K230" s="107">
        <f t="shared" si="984"/>
        <v>990.78399009387306</v>
      </c>
      <c r="L230" s="109" t="e">
        <f>#REF!</f>
        <v>#REF!</v>
      </c>
      <c r="M230" s="109" t="e">
        <f t="shared" si="985"/>
        <v>#REF!</v>
      </c>
      <c r="N230" s="109">
        <v>30</v>
      </c>
      <c r="O230" s="109" t="e">
        <f t="shared" si="986"/>
        <v>#REF!</v>
      </c>
    </row>
    <row r="231" spans="2:15" x14ac:dyDescent="0.2">
      <c r="B231" s="93">
        <v>43800</v>
      </c>
      <c r="C231" s="105">
        <v>994.98423009387295</v>
      </c>
      <c r="D231" s="40">
        <f>'Gas-Load for Sendout '!C233</f>
        <v>1011.4768899999999</v>
      </c>
      <c r="E231" s="106">
        <f t="shared" si="982"/>
        <v>-16.49265990612696</v>
      </c>
      <c r="G231" s="40">
        <f>'Gas-Load for Sendout '!D233</f>
        <v>1026.4849199999999</v>
      </c>
      <c r="H231" s="92">
        <f t="shared" si="983"/>
        <v>-31.500689906126922</v>
      </c>
      <c r="J231" s="93">
        <v>43800</v>
      </c>
      <c r="K231" s="107">
        <f t="shared" si="984"/>
        <v>994.98423009387295</v>
      </c>
      <c r="L231" s="109" t="e">
        <f>#REF!</f>
        <v>#REF!</v>
      </c>
      <c r="M231" s="109" t="e">
        <f t="shared" si="985"/>
        <v>#REF!</v>
      </c>
      <c r="N231" s="109">
        <f>$N$230</f>
        <v>30</v>
      </c>
      <c r="O231" s="109" t="e">
        <f t="shared" si="986"/>
        <v>#REF!</v>
      </c>
    </row>
    <row r="232" spans="2:15" x14ac:dyDescent="0.2">
      <c r="B232" s="93">
        <v>44166</v>
      </c>
      <c r="C232" s="105">
        <v>1003.6848099061269</v>
      </c>
      <c r="D232" s="40">
        <f>'Gas-Load for Sendout '!C234</f>
        <v>1019.3393100000001</v>
      </c>
      <c r="E232" s="106">
        <f t="shared" si="982"/>
        <v>-15.654500093873139</v>
      </c>
      <c r="G232" s="40">
        <f>'Gas-Load for Sendout '!D234</f>
        <v>1035.2680399999999</v>
      </c>
      <c r="H232" s="92">
        <f t="shared" si="983"/>
        <v>-31.583230093872999</v>
      </c>
      <c r="J232" s="93">
        <v>44166</v>
      </c>
      <c r="K232" s="107">
        <f t="shared" si="984"/>
        <v>1003.6848099061269</v>
      </c>
      <c r="L232" s="109" t="e">
        <f>#REF!</f>
        <v>#REF!</v>
      </c>
      <c r="M232" s="109" t="e">
        <f t="shared" si="985"/>
        <v>#REF!</v>
      </c>
      <c r="N232" s="109">
        <f t="shared" ref="N232:N247" si="987">$N$230</f>
        <v>30</v>
      </c>
      <c r="O232" s="109" t="e">
        <f t="shared" si="986"/>
        <v>#REF!</v>
      </c>
    </row>
    <row r="233" spans="2:15" x14ac:dyDescent="0.2">
      <c r="B233" s="93">
        <v>44531</v>
      </c>
      <c r="C233" s="105">
        <v>1011.4768899999999</v>
      </c>
      <c r="D233" s="40">
        <f>'Gas-Load for Sendout '!C235</f>
        <v>1026.4849199999999</v>
      </c>
      <c r="E233" s="106">
        <f t="shared" si="982"/>
        <v>-15.008029999999962</v>
      </c>
      <c r="G233" s="40">
        <f>'Gas-Load for Sendout '!D235</f>
        <v>1043.3949500938729</v>
      </c>
      <c r="H233" s="92">
        <f t="shared" si="983"/>
        <v>-31.918060093873009</v>
      </c>
      <c r="J233" s="93">
        <v>44531</v>
      </c>
      <c r="K233" s="107">
        <f t="shared" si="984"/>
        <v>1011.4768899999999</v>
      </c>
      <c r="L233" s="109" t="e">
        <f>#REF!</f>
        <v>#REF!</v>
      </c>
      <c r="M233" s="109" t="e">
        <f t="shared" si="985"/>
        <v>#REF!</v>
      </c>
      <c r="N233" s="109">
        <f t="shared" si="987"/>
        <v>30</v>
      </c>
      <c r="O233" s="109" t="e">
        <f t="shared" si="986"/>
        <v>#REF!</v>
      </c>
    </row>
    <row r="234" spans="2:15" x14ac:dyDescent="0.2">
      <c r="B234" s="93">
        <v>44896</v>
      </c>
      <c r="C234" s="105">
        <v>1019.3393100000001</v>
      </c>
      <c r="D234" s="40">
        <f>'Gas-Load for Sendout '!C236</f>
        <v>1035.2680399999999</v>
      </c>
      <c r="E234" s="106">
        <f t="shared" si="982"/>
        <v>-15.92872999999986</v>
      </c>
      <c r="G234" s="40">
        <f>'Gas-Load for Sendout '!D236</f>
        <v>1051.5592700000002</v>
      </c>
      <c r="H234" s="92">
        <f t="shared" si="983"/>
        <v>-32.219960000000128</v>
      </c>
      <c r="J234" s="93">
        <v>44896</v>
      </c>
      <c r="K234" s="107">
        <f t="shared" si="984"/>
        <v>1019.3393100000001</v>
      </c>
      <c r="L234" s="109" t="e">
        <f>#REF!</f>
        <v>#REF!</v>
      </c>
      <c r="M234" s="109" t="e">
        <f t="shared" si="985"/>
        <v>#REF!</v>
      </c>
      <c r="N234" s="109">
        <f t="shared" si="987"/>
        <v>30</v>
      </c>
      <c r="O234" s="109" t="e">
        <f t="shared" si="986"/>
        <v>#REF!</v>
      </c>
    </row>
    <row r="235" spans="2:15" x14ac:dyDescent="0.2">
      <c r="B235" s="93">
        <v>45261</v>
      </c>
      <c r="C235" s="105">
        <v>1026.4849199999999</v>
      </c>
      <c r="D235" s="40">
        <f>'Gas-Load for Sendout '!C237</f>
        <v>1043.3949500938729</v>
      </c>
      <c r="E235" s="106">
        <f t="shared" si="982"/>
        <v>-16.910030093873047</v>
      </c>
      <c r="G235" s="40">
        <f>'Gas-Load for Sendout '!D237</f>
        <v>1058.638579906127</v>
      </c>
      <c r="H235" s="92">
        <f t="shared" si="983"/>
        <v>-32.153659906127132</v>
      </c>
      <c r="J235" s="93">
        <v>45261</v>
      </c>
      <c r="K235" s="107">
        <f t="shared" si="984"/>
        <v>1026.4849199999999</v>
      </c>
      <c r="L235" s="109" t="e">
        <f>#REF!</f>
        <v>#REF!</v>
      </c>
      <c r="M235" s="109" t="e">
        <f t="shared" si="985"/>
        <v>#REF!</v>
      </c>
      <c r="N235" s="109">
        <f t="shared" si="987"/>
        <v>30</v>
      </c>
      <c r="O235" s="109" t="e">
        <f t="shared" si="986"/>
        <v>#REF!</v>
      </c>
    </row>
    <row r="236" spans="2:15" x14ac:dyDescent="0.2">
      <c r="B236" s="93">
        <v>45627</v>
      </c>
      <c r="C236" s="105">
        <v>1035.2680399999999</v>
      </c>
      <c r="D236" s="40">
        <f>'Gas-Load for Sendout '!C238</f>
        <v>1051.5592700000002</v>
      </c>
      <c r="E236" s="106">
        <f t="shared" si="982"/>
        <v>-16.291230000000269</v>
      </c>
      <c r="G236" s="40">
        <f>'Gas-Load for Sendout '!D238</f>
        <v>1067.0610399061272</v>
      </c>
      <c r="H236" s="92">
        <f t="shared" si="983"/>
        <v>-31.792999906127307</v>
      </c>
      <c r="J236" s="93">
        <v>45627</v>
      </c>
      <c r="K236" s="107">
        <f t="shared" si="984"/>
        <v>1035.2680399999999</v>
      </c>
      <c r="L236" s="109" t="e">
        <f>#REF!</f>
        <v>#REF!</v>
      </c>
      <c r="M236" s="109" t="e">
        <f t="shared" si="985"/>
        <v>#REF!</v>
      </c>
      <c r="N236" s="109">
        <f t="shared" si="987"/>
        <v>30</v>
      </c>
      <c r="O236" s="109" t="e">
        <f t="shared" si="986"/>
        <v>#REF!</v>
      </c>
    </row>
    <row r="237" spans="2:15" x14ac:dyDescent="0.2">
      <c r="B237" s="93">
        <v>45992</v>
      </c>
      <c r="C237" s="105">
        <v>1043.3949500938729</v>
      </c>
      <c r="D237" s="40">
        <f>'Gas-Load for Sendout '!C239</f>
        <v>1058.638579906127</v>
      </c>
      <c r="E237" s="106">
        <f t="shared" si="982"/>
        <v>-15.243629812254085</v>
      </c>
      <c r="G237" s="40">
        <f>'Gas-Load for Sendout '!D239</f>
        <v>1074.4459300000001</v>
      </c>
      <c r="H237" s="92">
        <f t="shared" si="983"/>
        <v>-31.050979906127168</v>
      </c>
      <c r="J237" s="93">
        <v>45992</v>
      </c>
      <c r="K237" s="107">
        <f t="shared" si="984"/>
        <v>1043.3949500938729</v>
      </c>
      <c r="L237" s="109" t="e">
        <f>#REF!</f>
        <v>#REF!</v>
      </c>
      <c r="M237" s="109" t="e">
        <f t="shared" si="985"/>
        <v>#REF!</v>
      </c>
      <c r="N237" s="109">
        <f t="shared" si="987"/>
        <v>30</v>
      </c>
      <c r="O237" s="109" t="e">
        <f t="shared" si="986"/>
        <v>#REF!</v>
      </c>
    </row>
    <row r="238" spans="2:15" x14ac:dyDescent="0.2">
      <c r="B238" s="93">
        <v>46357</v>
      </c>
      <c r="C238" s="105">
        <v>1051.5592700000002</v>
      </c>
      <c r="D238" s="40">
        <f>'Gas-Load for Sendout '!C240</f>
        <v>1067.0610399061272</v>
      </c>
      <c r="E238" s="106">
        <f t="shared" si="982"/>
        <v>-15.501769906127038</v>
      </c>
      <c r="G238" s="40">
        <f>'Gas-Load for Sendout '!D240</f>
        <v>1081.79108</v>
      </c>
      <c r="H238" s="92">
        <f t="shared" si="983"/>
        <v>-30.231809999999768</v>
      </c>
      <c r="J238" s="93">
        <v>46357</v>
      </c>
      <c r="K238" s="107">
        <f t="shared" si="984"/>
        <v>1051.5592700000002</v>
      </c>
      <c r="L238" s="109" t="e">
        <f>#REF!</f>
        <v>#REF!</v>
      </c>
      <c r="M238" s="109" t="e">
        <f t="shared" si="985"/>
        <v>#REF!</v>
      </c>
      <c r="N238" s="109">
        <f t="shared" si="987"/>
        <v>30</v>
      </c>
      <c r="O238" s="109" t="e">
        <f t="shared" si="986"/>
        <v>#REF!</v>
      </c>
    </row>
    <row r="239" spans="2:15" x14ac:dyDescent="0.2">
      <c r="B239" s="93">
        <v>46722</v>
      </c>
      <c r="C239" s="105">
        <v>1058.638579906127</v>
      </c>
      <c r="D239" s="40">
        <f>'Gas-Load for Sendout '!C241</f>
        <v>1074.4459300000001</v>
      </c>
      <c r="E239" s="106">
        <f t="shared" si="982"/>
        <v>-15.807350093873083</v>
      </c>
      <c r="G239" s="40">
        <f>'Gas-Load for Sendout '!D241</f>
        <v>1088.3149900000001</v>
      </c>
      <c r="H239" s="92">
        <f t="shared" si="983"/>
        <v>-29.676410093873073</v>
      </c>
      <c r="J239" s="93">
        <v>46722</v>
      </c>
      <c r="K239" s="107">
        <f t="shared" si="984"/>
        <v>1058.638579906127</v>
      </c>
      <c r="L239" s="109" t="e">
        <f>#REF!</f>
        <v>#REF!</v>
      </c>
      <c r="M239" s="109" t="e">
        <f t="shared" si="985"/>
        <v>#REF!</v>
      </c>
      <c r="N239" s="109">
        <f t="shared" si="987"/>
        <v>30</v>
      </c>
      <c r="O239" s="109" t="e">
        <f t="shared" si="986"/>
        <v>#REF!</v>
      </c>
    </row>
    <row r="240" spans="2:15" x14ac:dyDescent="0.2">
      <c r="B240" s="93">
        <v>47088</v>
      </c>
      <c r="C240" s="105">
        <v>1067.0610399061272</v>
      </c>
      <c r="D240" s="40">
        <f>'Gas-Load for Sendout '!C242</f>
        <v>1081.79108</v>
      </c>
      <c r="E240" s="106">
        <f t="shared" si="982"/>
        <v>-14.730040093872731</v>
      </c>
      <c r="G240" s="40">
        <f>'Gas-Load for Sendout '!D242</f>
        <v>1096.5153700938731</v>
      </c>
      <c r="H240" s="92">
        <f t="shared" si="983"/>
        <v>-29.454330187745882</v>
      </c>
      <c r="J240" s="93">
        <v>47088</v>
      </c>
      <c r="K240" s="107">
        <f t="shared" si="984"/>
        <v>1067.0610399061272</v>
      </c>
      <c r="L240" s="109" t="e">
        <f>#REF!</f>
        <v>#REF!</v>
      </c>
      <c r="M240" s="109" t="e">
        <f t="shared" si="985"/>
        <v>#REF!</v>
      </c>
      <c r="N240" s="109">
        <f t="shared" si="987"/>
        <v>30</v>
      </c>
      <c r="O240" s="109" t="e">
        <f t="shared" si="986"/>
        <v>#REF!</v>
      </c>
    </row>
    <row r="241" spans="2:15" x14ac:dyDescent="0.2">
      <c r="B241" s="93">
        <v>47453</v>
      </c>
      <c r="C241" s="105">
        <v>1074.4459300000001</v>
      </c>
      <c r="D241" s="40">
        <f>'Gas-Load for Sendout '!C243</f>
        <v>1088.3149900000001</v>
      </c>
      <c r="E241" s="106">
        <f t="shared" si="982"/>
        <v>-13.86905999999999</v>
      </c>
      <c r="G241" s="40">
        <f>'Gas-Load for Sendout '!D243</f>
        <v>1104.03051</v>
      </c>
      <c r="H241" s="92">
        <f t="shared" si="983"/>
        <v>-29.58457999999996</v>
      </c>
      <c r="J241" s="93">
        <v>47453</v>
      </c>
      <c r="K241" s="107">
        <f t="shared" si="984"/>
        <v>1074.4459300000001</v>
      </c>
      <c r="L241" s="109" t="e">
        <f>#REF!</f>
        <v>#REF!</v>
      </c>
      <c r="M241" s="109" t="e">
        <f t="shared" si="985"/>
        <v>#REF!</v>
      </c>
      <c r="N241" s="109">
        <f t="shared" si="987"/>
        <v>30</v>
      </c>
      <c r="O241" s="109" t="e">
        <f t="shared" si="986"/>
        <v>#REF!</v>
      </c>
    </row>
    <row r="242" spans="2:15" x14ac:dyDescent="0.2">
      <c r="B242" s="93">
        <v>47818</v>
      </c>
      <c r="C242" s="105">
        <v>1081.79108</v>
      </c>
      <c r="D242" s="40">
        <f>'Gas-Load for Sendout '!C244</f>
        <v>1096.5153700938731</v>
      </c>
      <c r="E242" s="106">
        <f t="shared" si="982"/>
        <v>-14.724290093873151</v>
      </c>
      <c r="G242" s="40">
        <f>'Gas-Load for Sendout '!D244</f>
        <v>1111.41419</v>
      </c>
      <c r="H242" s="92">
        <f t="shared" si="983"/>
        <v>-29.623109999999997</v>
      </c>
      <c r="J242" s="93">
        <v>47818</v>
      </c>
      <c r="K242" s="107">
        <f t="shared" si="984"/>
        <v>1081.79108</v>
      </c>
      <c r="L242" s="109" t="e">
        <f>#REF!</f>
        <v>#REF!</v>
      </c>
      <c r="M242" s="109" t="e">
        <f t="shared" si="985"/>
        <v>#REF!</v>
      </c>
      <c r="N242" s="109">
        <f t="shared" si="987"/>
        <v>30</v>
      </c>
      <c r="O242" s="109" t="e">
        <f t="shared" si="986"/>
        <v>#REF!</v>
      </c>
    </row>
    <row r="243" spans="2:15" x14ac:dyDescent="0.2">
      <c r="B243" s="93">
        <v>48183</v>
      </c>
      <c r="C243" s="42">
        <v>1088.3149900000001</v>
      </c>
      <c r="D243" s="40">
        <f>'Gas-Load for Sendout '!C245</f>
        <v>1104.03051</v>
      </c>
      <c r="E243" s="106">
        <f t="shared" si="982"/>
        <v>-15.71551999999997</v>
      </c>
      <c r="G243" s="40">
        <f>'Gas-Load for Sendout '!D245</f>
        <v>1117.688129906127</v>
      </c>
      <c r="H243" s="92">
        <f t="shared" si="983"/>
        <v>-29.37313990612688</v>
      </c>
      <c r="J243" s="93">
        <v>48183</v>
      </c>
      <c r="K243" s="107">
        <f t="shared" si="984"/>
        <v>1088.3149900000001</v>
      </c>
      <c r="L243" s="109" t="e">
        <f>#REF!</f>
        <v>#REF!</v>
      </c>
      <c r="M243" s="109" t="e">
        <f t="shared" si="985"/>
        <v>#REF!</v>
      </c>
      <c r="N243" s="109">
        <f t="shared" si="987"/>
        <v>30</v>
      </c>
      <c r="O243" s="109" t="e">
        <f t="shared" si="986"/>
        <v>#REF!</v>
      </c>
    </row>
    <row r="244" spans="2:15" x14ac:dyDescent="0.2">
      <c r="B244" s="93">
        <v>48549</v>
      </c>
      <c r="C244" s="42">
        <v>1096.5153700938731</v>
      </c>
      <c r="D244" s="40">
        <f>'Gas-Load for Sendout '!C246</f>
        <v>1111.41419</v>
      </c>
      <c r="E244" s="106">
        <f t="shared" si="982"/>
        <v>-14.898819906126846</v>
      </c>
      <c r="G244" s="40">
        <f>'Gas-Load for Sendout '!D246</f>
        <v>1125.7561599999997</v>
      </c>
      <c r="H244" s="92">
        <f t="shared" si="983"/>
        <v>-29.240789906126565</v>
      </c>
      <c r="J244" s="93">
        <v>48549</v>
      </c>
      <c r="K244" s="107">
        <f t="shared" si="984"/>
        <v>1096.5153700938731</v>
      </c>
      <c r="L244" s="109" t="e">
        <f>#REF!</f>
        <v>#REF!</v>
      </c>
      <c r="M244" s="109" t="e">
        <f t="shared" si="985"/>
        <v>#REF!</v>
      </c>
      <c r="N244" s="109">
        <f t="shared" si="987"/>
        <v>30</v>
      </c>
      <c r="O244" s="109" t="e">
        <f t="shared" si="986"/>
        <v>#REF!</v>
      </c>
    </row>
    <row r="245" spans="2:15" x14ac:dyDescent="0.2">
      <c r="B245" s="93">
        <v>48914</v>
      </c>
      <c r="C245" s="42">
        <v>1104.03051</v>
      </c>
      <c r="D245" s="40">
        <f>'Gas-Load for Sendout '!C247</f>
        <v>1117.688129906127</v>
      </c>
      <c r="E245" s="106">
        <f t="shared" si="982"/>
        <v>-13.657619906126911</v>
      </c>
      <c r="G245" s="40">
        <f>'Gas-Load for Sendout '!D247</f>
        <v>1133.1107300000001</v>
      </c>
      <c r="H245" s="92">
        <f t="shared" si="983"/>
        <v>-29.080220000000054</v>
      </c>
      <c r="J245" s="93">
        <v>48914</v>
      </c>
      <c r="K245" s="107">
        <f t="shared" si="984"/>
        <v>1104.03051</v>
      </c>
      <c r="L245" s="109" t="e">
        <f>#REF!</f>
        <v>#REF!</v>
      </c>
      <c r="M245" s="109" t="e">
        <f t="shared" si="985"/>
        <v>#REF!</v>
      </c>
      <c r="N245" s="109">
        <f t="shared" si="987"/>
        <v>30</v>
      </c>
      <c r="O245" s="109" t="e">
        <f t="shared" si="986"/>
        <v>#REF!</v>
      </c>
    </row>
    <row r="246" spans="2:15" x14ac:dyDescent="0.2">
      <c r="B246" s="93">
        <v>49279</v>
      </c>
      <c r="C246" s="42">
        <v>1111.41419</v>
      </c>
      <c r="D246" s="40">
        <f>'Gas-Load for Sendout '!C248</f>
        <v>1125.7561599999997</v>
      </c>
      <c r="E246" s="106">
        <f t="shared" si="982"/>
        <v>-14.341969999999719</v>
      </c>
      <c r="G246" s="40">
        <f>'Gas-Load for Sendout '!D248</f>
        <v>1140.4231</v>
      </c>
      <c r="H246" s="92">
        <f t="shared" si="983"/>
        <v>-29.008910000000014</v>
      </c>
      <c r="J246" s="93">
        <v>49279</v>
      </c>
      <c r="K246" s="107">
        <f t="shared" si="984"/>
        <v>1111.41419</v>
      </c>
      <c r="L246" s="109" t="e">
        <f>#REF!</f>
        <v>#REF!</v>
      </c>
      <c r="M246" s="109" t="e">
        <f t="shared" si="985"/>
        <v>#REF!</v>
      </c>
      <c r="N246" s="109">
        <f t="shared" si="987"/>
        <v>30</v>
      </c>
      <c r="O246" s="109" t="e">
        <f t="shared" si="986"/>
        <v>#REF!</v>
      </c>
    </row>
    <row r="247" spans="2:15" x14ac:dyDescent="0.2">
      <c r="B247" s="93">
        <v>49644</v>
      </c>
      <c r="C247" s="42">
        <v>1117.688129906127</v>
      </c>
      <c r="D247" s="40">
        <f>'Gas-Load for Sendout '!C249</f>
        <v>1133.1107300000001</v>
      </c>
      <c r="E247" s="106">
        <f t="shared" si="982"/>
        <v>-15.422600093873143</v>
      </c>
      <c r="G247" s="40">
        <f>'Gas-Load for Sendout '!D249</f>
        <v>1146.8769200000002</v>
      </c>
      <c r="H247" s="92">
        <f t="shared" si="983"/>
        <v>-29.188790093873195</v>
      </c>
      <c r="J247" s="93">
        <v>49644</v>
      </c>
      <c r="K247" s="107">
        <f t="shared" si="984"/>
        <v>1117.688129906127</v>
      </c>
      <c r="L247" s="109" t="e">
        <f>#REF!</f>
        <v>#REF!</v>
      </c>
      <c r="M247" s="109" t="e">
        <f t="shared" si="985"/>
        <v>#REF!</v>
      </c>
      <c r="N247" s="109">
        <f t="shared" si="987"/>
        <v>30</v>
      </c>
      <c r="O247" s="109" t="e">
        <f t="shared" si="986"/>
        <v>#REF!</v>
      </c>
    </row>
    <row r="248" spans="2:15" x14ac:dyDescent="0.2">
      <c r="B248" s="93">
        <v>50010</v>
      </c>
      <c r="C248" s="42">
        <v>1125.7561599999997</v>
      </c>
      <c r="D248" s="40">
        <f>'Gas-Load for Sendout '!C250</f>
        <v>1140.4231</v>
      </c>
      <c r="E248" s="106">
        <f t="shared" si="982"/>
        <v>-14.666940000000295</v>
      </c>
      <c r="G248" s="40">
        <f>'Gas-Load for Sendout '!D250</f>
        <v>1155.0855799061269</v>
      </c>
      <c r="H248" s="92">
        <f t="shared" si="983"/>
        <v>-29.329419906127214</v>
      </c>
      <c r="J248" s="93">
        <v>50010</v>
      </c>
      <c r="K248" s="107">
        <f t="shared" si="984"/>
        <v>1125.7561599999997</v>
      </c>
      <c r="L248" s="108"/>
      <c r="M248" s="108"/>
      <c r="N248" s="108"/>
      <c r="O248" s="108"/>
    </row>
    <row r="249" spans="2:15" x14ac:dyDescent="0.2">
      <c r="B249" s="93">
        <v>50375</v>
      </c>
      <c r="C249" s="42">
        <v>1133.1107300000001</v>
      </c>
      <c r="D249" s="40">
        <f>'Gas-Load for Sendout '!C251</f>
        <v>1146.8769200000002</v>
      </c>
      <c r="E249" s="106">
        <f t="shared" si="982"/>
        <v>-13.766190000000051</v>
      </c>
      <c r="G249" s="40">
        <f>'Gas-Load for Sendout '!D251</f>
        <v>1162.3530700000001</v>
      </c>
      <c r="H249" s="92">
        <f t="shared" si="983"/>
        <v>-29.242340000000013</v>
      </c>
      <c r="J249" s="93">
        <v>50375</v>
      </c>
      <c r="K249" s="107">
        <f t="shared" si="984"/>
        <v>1133.1107300000001</v>
      </c>
      <c r="L249" s="108"/>
      <c r="M249" s="108"/>
      <c r="N249" s="108"/>
      <c r="O249" s="108"/>
    </row>
    <row r="250" spans="2:15" x14ac:dyDescent="0.2">
      <c r="B250" s="93">
        <v>50740</v>
      </c>
      <c r="C250" s="42">
        <v>1140.4231</v>
      </c>
      <c r="D250" s="40">
        <f>'Gas-Load for Sendout '!C252</f>
        <v>1155.0855799061269</v>
      </c>
      <c r="E250" s="106">
        <f t="shared" si="982"/>
        <v>-14.662479906126919</v>
      </c>
      <c r="G250" s="40">
        <f>'Gas-Load for Sendout '!D252</f>
        <v>1169.3694300938732</v>
      </c>
      <c r="H250" s="92">
        <f t="shared" si="983"/>
        <v>-28.946330093873257</v>
      </c>
      <c r="J250" s="93">
        <v>50740</v>
      </c>
      <c r="K250" s="107">
        <f t="shared" si="984"/>
        <v>1140.4231</v>
      </c>
      <c r="L250" s="108"/>
      <c r="M250" s="108"/>
      <c r="N250" s="108"/>
      <c r="O250" s="108"/>
    </row>
    <row r="251" spans="2:15" x14ac:dyDescent="0.2">
      <c r="B251" s="93">
        <v>51105</v>
      </c>
      <c r="C251" s="42">
        <v>1146.8769200000002</v>
      </c>
      <c r="D251" s="40">
        <f>'Gas-Load for Sendout '!C253</f>
        <v>1162.3530700000001</v>
      </c>
      <c r="E251" s="106">
        <f t="shared" si="982"/>
        <v>-15.476149999999961</v>
      </c>
      <c r="G251" s="40" t="e">
        <f>'Gas-Load for Sendout '!D253</f>
        <v>#N/A</v>
      </c>
      <c r="H251" s="92" t="e">
        <f t="shared" si="983"/>
        <v>#N/A</v>
      </c>
      <c r="J251" s="93">
        <v>51105</v>
      </c>
      <c r="K251" s="107">
        <f t="shared" si="984"/>
        <v>1146.8769200000002</v>
      </c>
      <c r="L251" s="108"/>
      <c r="M251" s="108"/>
      <c r="N251" s="108"/>
      <c r="O251" s="108"/>
    </row>
    <row r="252" spans="2:15" x14ac:dyDescent="0.2">
      <c r="B252" s="93">
        <v>51471</v>
      </c>
      <c r="C252" s="42">
        <v>1155.0855799061269</v>
      </c>
      <c r="D252" s="40">
        <f>'Gas-Load for Sendout '!C254</f>
        <v>1169.3694300938732</v>
      </c>
      <c r="E252" s="106">
        <f t="shared" si="982"/>
        <v>-14.283850187746339</v>
      </c>
      <c r="G252" s="40">
        <f>'Gas-Load for Sendout '!D254</f>
        <v>0</v>
      </c>
      <c r="H252" s="92">
        <f t="shared" si="983"/>
        <v>1155.0855799061269</v>
      </c>
      <c r="J252" s="93">
        <v>51471</v>
      </c>
      <c r="K252" s="107">
        <f t="shared" si="984"/>
        <v>1155.0855799061269</v>
      </c>
      <c r="L252" s="108"/>
      <c r="M252" s="108"/>
      <c r="N252" s="108"/>
      <c r="O252" s="108"/>
    </row>
    <row r="253" spans="2:15" x14ac:dyDescent="0.2">
      <c r="B253" s="93">
        <v>51836</v>
      </c>
      <c r="C253" s="42">
        <v>1162.3530700000001</v>
      </c>
      <c r="D253" s="40" t="e">
        <f>'Gas-Load for Sendout '!C255</f>
        <v>#N/A</v>
      </c>
      <c r="E253" s="106" t="e">
        <f t="shared" si="982"/>
        <v>#N/A</v>
      </c>
      <c r="G253" s="40" t="e">
        <f>'Gas-Load for Sendout '!D255</f>
        <v>#REF!</v>
      </c>
      <c r="H253" s="92" t="e">
        <f t="shared" si="983"/>
        <v>#REF!</v>
      </c>
      <c r="J253" s="93">
        <v>51836</v>
      </c>
      <c r="K253" s="107">
        <f t="shared" si="984"/>
        <v>1162.3530700000001</v>
      </c>
      <c r="L253" s="108"/>
      <c r="M253" s="108"/>
      <c r="N253" s="108"/>
      <c r="O253" s="108"/>
    </row>
    <row r="254" spans="2:15" x14ac:dyDescent="0.2">
      <c r="B254" s="93">
        <v>52201</v>
      </c>
      <c r="C254" s="42">
        <v>1169.3694300938732</v>
      </c>
      <c r="D254" s="40">
        <f>'Gas-Load for Sendout '!C256</f>
        <v>0</v>
      </c>
      <c r="E254" s="106">
        <f t="shared" si="982"/>
        <v>1169.3694300938732</v>
      </c>
      <c r="G254" s="40">
        <f>'Gas-Load for Sendout '!D256</f>
        <v>0</v>
      </c>
      <c r="H254" s="92">
        <f t="shared" si="983"/>
        <v>1169.3694300938732</v>
      </c>
      <c r="J254" s="93">
        <v>52201</v>
      </c>
      <c r="K254" s="107">
        <f t="shared" si="984"/>
        <v>1169.3694300938732</v>
      </c>
      <c r="L254" s="108"/>
      <c r="M254" s="108"/>
      <c r="N254" s="108"/>
      <c r="O254" s="108"/>
    </row>
    <row r="255" spans="2:15" x14ac:dyDescent="0.2">
      <c r="B255" s="93">
        <v>52566</v>
      </c>
      <c r="C255" s="42" t="e">
        <v>#N/A</v>
      </c>
      <c r="D255" s="40" t="e">
        <f>'Gas-Load for Sendout '!#REF!</f>
        <v>#REF!</v>
      </c>
      <c r="E255" s="106" t="e">
        <f t="shared" si="982"/>
        <v>#N/A</v>
      </c>
      <c r="G255" s="40" t="e">
        <f>'Gas-Load for Sendout '!#REF!</f>
        <v>#REF!</v>
      </c>
      <c r="H255" s="92" t="e">
        <f t="shared" si="983"/>
        <v>#N/A</v>
      </c>
      <c r="J255" s="93">
        <v>52566</v>
      </c>
      <c r="K255" s="107" t="e">
        <f t="shared" si="984"/>
        <v>#N/A</v>
      </c>
      <c r="L255" s="108"/>
      <c r="M255" s="108"/>
      <c r="N255" s="108"/>
      <c r="O255" s="108"/>
    </row>
    <row r="256" spans="2:15" x14ac:dyDescent="0.2">
      <c r="L256" s="56"/>
    </row>
  </sheetData>
  <pageMargins left="0" right="0" top="0.5" bottom="0.75" header="0.5" footer="0.5"/>
  <pageSetup scale="60" fitToHeight="3" orientation="landscape" r:id="rId1"/>
  <headerFooter alignWithMargins="0">
    <oddFooter>&amp;C
&amp;R&amp;A
&amp;Z&amp;F
&amp;D&amp;Te]</oddFooter>
  </headerFooter>
  <rowBreaks count="4" manualBreakCount="4">
    <brk id="56" max="41" man="1"/>
    <brk id="115" max="41" man="1"/>
    <brk id="175" max="41" man="1"/>
    <brk id="224" max="4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6"/>
  <sheetViews>
    <sheetView workbookViewId="0">
      <selection activeCell="B30" sqref="B30"/>
    </sheetView>
  </sheetViews>
  <sheetFormatPr defaultColWidth="14.42578125" defaultRowHeight="12.75" x14ac:dyDescent="0.2"/>
  <cols>
    <col min="1" max="1" width="30.5703125" style="214" customWidth="1"/>
  </cols>
  <sheetData>
    <row r="1" spans="1:349" ht="18.75" x14ac:dyDescent="0.3">
      <c r="A1" s="215" t="s">
        <v>139</v>
      </c>
      <c r="B1" s="183">
        <v>44562</v>
      </c>
      <c r="C1" s="183">
        <v>44593</v>
      </c>
      <c r="D1" s="183">
        <v>44621</v>
      </c>
      <c r="E1" s="183">
        <v>44652</v>
      </c>
      <c r="F1" s="183">
        <v>44682</v>
      </c>
      <c r="G1" s="183">
        <v>44713</v>
      </c>
      <c r="H1" s="183">
        <v>44743</v>
      </c>
      <c r="I1" s="183">
        <v>44774</v>
      </c>
      <c r="J1" s="183">
        <v>44805</v>
      </c>
      <c r="K1" s="183">
        <v>44835</v>
      </c>
      <c r="L1" s="183">
        <v>44866</v>
      </c>
      <c r="M1" s="183">
        <v>44896</v>
      </c>
      <c r="N1" s="183">
        <v>44927</v>
      </c>
      <c r="O1" s="183">
        <v>44958</v>
      </c>
      <c r="P1" s="183">
        <v>44986</v>
      </c>
      <c r="Q1" s="183">
        <v>45017</v>
      </c>
      <c r="R1" s="183">
        <v>45047</v>
      </c>
      <c r="S1" s="183">
        <v>45078</v>
      </c>
      <c r="T1" s="183">
        <v>45108</v>
      </c>
      <c r="U1" s="183">
        <v>45139</v>
      </c>
      <c r="V1" s="183">
        <v>45170</v>
      </c>
      <c r="W1" s="183">
        <v>45200</v>
      </c>
      <c r="X1" s="183">
        <v>45231</v>
      </c>
      <c r="Y1" s="183">
        <v>45261</v>
      </c>
      <c r="Z1" s="183">
        <v>45292</v>
      </c>
      <c r="AA1" s="183">
        <v>45323</v>
      </c>
      <c r="AB1" s="183">
        <v>45352</v>
      </c>
      <c r="AC1" s="183">
        <v>45383</v>
      </c>
      <c r="AD1" s="183">
        <v>45413</v>
      </c>
      <c r="AE1" s="183">
        <v>45444</v>
      </c>
      <c r="AF1" s="183">
        <v>45474</v>
      </c>
      <c r="AG1" s="183">
        <v>45505</v>
      </c>
      <c r="AH1" s="183">
        <v>45536</v>
      </c>
      <c r="AI1" s="183">
        <v>45566</v>
      </c>
      <c r="AJ1" s="183">
        <v>45597</v>
      </c>
      <c r="AK1" s="183">
        <v>45627</v>
      </c>
      <c r="AL1" s="183">
        <v>45658</v>
      </c>
      <c r="AM1" s="183">
        <v>45689</v>
      </c>
      <c r="AN1" s="183">
        <v>45717</v>
      </c>
      <c r="AO1" s="183">
        <v>45748</v>
      </c>
      <c r="AP1" s="183">
        <v>45778</v>
      </c>
      <c r="AQ1" s="183">
        <v>45809</v>
      </c>
      <c r="AR1" s="183">
        <v>45839</v>
      </c>
      <c r="AS1" s="183">
        <v>45870</v>
      </c>
      <c r="AT1" s="183">
        <v>45901</v>
      </c>
      <c r="AU1" s="183">
        <v>45931</v>
      </c>
      <c r="AV1" s="183">
        <v>45962</v>
      </c>
      <c r="AW1" s="183">
        <v>45992</v>
      </c>
      <c r="AX1" s="183">
        <v>46023</v>
      </c>
      <c r="AY1" s="183">
        <v>46054</v>
      </c>
      <c r="AZ1" s="183">
        <v>46082</v>
      </c>
      <c r="BA1" s="183">
        <v>46113</v>
      </c>
      <c r="BB1" s="183">
        <v>46143</v>
      </c>
      <c r="BC1" s="183">
        <v>46174</v>
      </c>
      <c r="BD1" s="183">
        <v>46204</v>
      </c>
      <c r="BE1" s="183">
        <v>46235</v>
      </c>
      <c r="BF1" s="183">
        <v>46266</v>
      </c>
      <c r="BG1" s="183">
        <v>46296</v>
      </c>
      <c r="BH1" s="183">
        <v>46327</v>
      </c>
      <c r="BI1" s="183">
        <v>46357</v>
      </c>
      <c r="BJ1" s="183">
        <v>46388</v>
      </c>
      <c r="BK1" s="183">
        <v>46419</v>
      </c>
      <c r="BL1" s="183">
        <v>46447</v>
      </c>
      <c r="BM1" s="183">
        <v>46478</v>
      </c>
      <c r="BN1" s="183">
        <v>46508</v>
      </c>
      <c r="BO1" s="183">
        <v>46539</v>
      </c>
      <c r="BP1" s="183">
        <v>46569</v>
      </c>
      <c r="BQ1" s="183">
        <v>46600</v>
      </c>
      <c r="BR1" s="183">
        <v>46631</v>
      </c>
      <c r="BS1" s="183">
        <v>46661</v>
      </c>
      <c r="BT1" s="183">
        <v>46692</v>
      </c>
      <c r="BU1" s="183">
        <v>46722</v>
      </c>
      <c r="BV1" s="183">
        <v>46753</v>
      </c>
      <c r="BW1" s="183">
        <v>46784</v>
      </c>
      <c r="BX1" s="183">
        <v>46813</v>
      </c>
      <c r="BY1" s="183">
        <v>46844</v>
      </c>
      <c r="BZ1" s="183">
        <v>46874</v>
      </c>
      <c r="CA1" s="183">
        <v>46905</v>
      </c>
      <c r="CB1" s="183">
        <v>46935</v>
      </c>
      <c r="CC1" s="183">
        <v>46966</v>
      </c>
      <c r="CD1" s="183">
        <v>46997</v>
      </c>
      <c r="CE1" s="183">
        <v>47027</v>
      </c>
      <c r="CF1" s="183">
        <v>47058</v>
      </c>
      <c r="CG1" s="183">
        <v>47088</v>
      </c>
      <c r="CH1" s="183">
        <v>47119</v>
      </c>
      <c r="CI1" s="183">
        <v>47150</v>
      </c>
      <c r="CJ1" s="183">
        <v>47178</v>
      </c>
      <c r="CK1" s="183">
        <v>47209</v>
      </c>
      <c r="CL1" s="183">
        <v>47239</v>
      </c>
      <c r="CM1" s="183">
        <v>47270</v>
      </c>
      <c r="CN1" s="183">
        <v>47300</v>
      </c>
      <c r="CO1" s="183">
        <v>47331</v>
      </c>
      <c r="CP1" s="183">
        <v>47362</v>
      </c>
      <c r="CQ1" s="183">
        <v>47392</v>
      </c>
      <c r="CR1" s="183">
        <v>47423</v>
      </c>
      <c r="CS1" s="183">
        <v>47453</v>
      </c>
      <c r="CT1" s="183">
        <v>47484</v>
      </c>
      <c r="CU1" s="183">
        <v>47515</v>
      </c>
      <c r="CV1" s="183">
        <v>47543</v>
      </c>
      <c r="CW1" s="183">
        <v>47574</v>
      </c>
      <c r="CX1" s="183">
        <v>47604</v>
      </c>
      <c r="CY1" s="183">
        <v>47635</v>
      </c>
      <c r="CZ1" s="183">
        <v>47665</v>
      </c>
      <c r="DA1" s="183">
        <v>47696</v>
      </c>
      <c r="DB1" s="183">
        <v>47727</v>
      </c>
      <c r="DC1" s="183">
        <v>47757</v>
      </c>
      <c r="DD1" s="183">
        <v>47788</v>
      </c>
      <c r="DE1" s="183">
        <v>47818</v>
      </c>
      <c r="DF1" s="183">
        <v>47849</v>
      </c>
      <c r="DG1" s="183">
        <v>47880</v>
      </c>
      <c r="DH1" s="183">
        <v>47908</v>
      </c>
      <c r="DI1" s="183">
        <v>47939</v>
      </c>
      <c r="DJ1" s="183">
        <v>47969</v>
      </c>
      <c r="DK1" s="183">
        <v>48000</v>
      </c>
      <c r="DL1" s="183">
        <v>48030</v>
      </c>
      <c r="DM1" s="183">
        <v>48061</v>
      </c>
      <c r="DN1" s="183">
        <v>48092</v>
      </c>
      <c r="DO1" s="183">
        <v>48122</v>
      </c>
      <c r="DP1" s="183">
        <v>48153</v>
      </c>
      <c r="DQ1" s="183">
        <v>48183</v>
      </c>
      <c r="DR1" s="183">
        <v>48214</v>
      </c>
      <c r="DS1" s="183">
        <v>48245</v>
      </c>
      <c r="DT1" s="183">
        <v>48274</v>
      </c>
      <c r="DU1" s="183">
        <v>48305</v>
      </c>
      <c r="DV1" s="183">
        <v>48335</v>
      </c>
      <c r="DW1" s="183">
        <v>48366</v>
      </c>
      <c r="DX1" s="183">
        <v>48396</v>
      </c>
      <c r="DY1" s="183">
        <v>48427</v>
      </c>
      <c r="DZ1" s="183">
        <v>48458</v>
      </c>
      <c r="EA1" s="183">
        <v>48488</v>
      </c>
      <c r="EB1" s="183">
        <v>48519</v>
      </c>
      <c r="EC1" s="183">
        <v>48549</v>
      </c>
      <c r="ED1" s="183">
        <v>48580</v>
      </c>
      <c r="EE1" s="183">
        <v>48611</v>
      </c>
      <c r="EF1" s="183">
        <v>48639</v>
      </c>
      <c r="EG1" s="183">
        <v>48670</v>
      </c>
      <c r="EH1" s="183">
        <v>48700</v>
      </c>
      <c r="EI1" s="183">
        <v>48731</v>
      </c>
      <c r="EJ1" s="183">
        <v>48761</v>
      </c>
      <c r="EK1" s="183">
        <v>48792</v>
      </c>
      <c r="EL1" s="183">
        <v>48823</v>
      </c>
      <c r="EM1" s="183">
        <v>48853</v>
      </c>
      <c r="EN1" s="183">
        <v>48884</v>
      </c>
      <c r="EO1" s="183">
        <v>48914</v>
      </c>
      <c r="EP1" s="183">
        <v>48945</v>
      </c>
      <c r="EQ1" s="183">
        <v>48976</v>
      </c>
      <c r="ER1" s="183">
        <v>49004</v>
      </c>
      <c r="ES1" s="183">
        <v>49035</v>
      </c>
      <c r="ET1" s="183">
        <v>49065</v>
      </c>
      <c r="EU1" s="183">
        <v>49096</v>
      </c>
      <c r="EV1" s="183">
        <v>49126</v>
      </c>
      <c r="EW1" s="183">
        <v>49157</v>
      </c>
      <c r="EX1" s="183">
        <v>49188</v>
      </c>
      <c r="EY1" s="183">
        <v>49218</v>
      </c>
      <c r="EZ1" s="183">
        <v>49249</v>
      </c>
      <c r="FA1" s="183">
        <v>49279</v>
      </c>
      <c r="FB1" s="183">
        <v>49310</v>
      </c>
      <c r="FC1" s="183">
        <v>49341</v>
      </c>
      <c r="FD1" s="183">
        <v>49369</v>
      </c>
      <c r="FE1" s="183">
        <v>49400</v>
      </c>
      <c r="FF1" s="183">
        <v>49430</v>
      </c>
      <c r="FG1" s="183">
        <v>49461</v>
      </c>
      <c r="FH1" s="183">
        <v>49491</v>
      </c>
      <c r="FI1" s="183">
        <v>49522</v>
      </c>
      <c r="FJ1" s="183">
        <v>49553</v>
      </c>
      <c r="FK1" s="183">
        <v>49583</v>
      </c>
      <c r="FL1" s="183">
        <v>49614</v>
      </c>
      <c r="FM1" s="183">
        <v>49644</v>
      </c>
      <c r="FN1" s="183">
        <v>49675</v>
      </c>
      <c r="FO1" s="183">
        <v>49706</v>
      </c>
      <c r="FP1" s="183">
        <v>49735</v>
      </c>
      <c r="FQ1" s="183">
        <v>49766</v>
      </c>
      <c r="FR1" s="183">
        <v>49796</v>
      </c>
      <c r="FS1" s="183">
        <v>49827</v>
      </c>
      <c r="FT1" s="183">
        <v>49857</v>
      </c>
      <c r="FU1" s="183">
        <v>49888</v>
      </c>
      <c r="FV1" s="183">
        <v>49919</v>
      </c>
      <c r="FW1" s="183">
        <v>49949</v>
      </c>
      <c r="FX1" s="183">
        <v>49980</v>
      </c>
      <c r="FY1" s="183">
        <v>50010</v>
      </c>
      <c r="FZ1" s="183">
        <v>50041</v>
      </c>
      <c r="GA1" s="183">
        <v>50072</v>
      </c>
      <c r="GB1" s="183">
        <v>50100</v>
      </c>
      <c r="GC1" s="183">
        <v>50131</v>
      </c>
      <c r="GD1" s="183">
        <v>50161</v>
      </c>
      <c r="GE1" s="183">
        <v>50192</v>
      </c>
      <c r="GF1" s="183">
        <v>50222</v>
      </c>
      <c r="GG1" s="183">
        <v>50253</v>
      </c>
      <c r="GH1" s="183">
        <v>50284</v>
      </c>
      <c r="GI1" s="183">
        <v>50314</v>
      </c>
      <c r="GJ1" s="183">
        <v>50345</v>
      </c>
      <c r="GK1" s="183">
        <v>50375</v>
      </c>
      <c r="GL1" s="183">
        <v>50406</v>
      </c>
      <c r="GM1" s="183">
        <v>50437</v>
      </c>
      <c r="GN1" s="183">
        <v>50465</v>
      </c>
      <c r="GO1" s="183">
        <v>50496</v>
      </c>
      <c r="GP1" s="183">
        <v>50526</v>
      </c>
      <c r="GQ1" s="183">
        <v>50557</v>
      </c>
      <c r="GR1" s="183">
        <v>50587</v>
      </c>
      <c r="GS1" s="183">
        <v>50618</v>
      </c>
      <c r="GT1" s="183">
        <v>50649</v>
      </c>
      <c r="GU1" s="183">
        <v>50679</v>
      </c>
      <c r="GV1" s="183">
        <v>50710</v>
      </c>
      <c r="GW1" s="183">
        <v>50740</v>
      </c>
      <c r="GX1" s="183">
        <v>50771</v>
      </c>
      <c r="GY1" s="183">
        <v>50802</v>
      </c>
      <c r="GZ1" s="183">
        <v>50830</v>
      </c>
      <c r="HA1" s="183">
        <v>50861</v>
      </c>
      <c r="HB1" s="183">
        <v>50891</v>
      </c>
      <c r="HC1" s="183">
        <v>50922</v>
      </c>
      <c r="HD1" s="183">
        <v>50952</v>
      </c>
      <c r="HE1" s="183">
        <v>50983</v>
      </c>
      <c r="HF1" s="183">
        <v>51014</v>
      </c>
      <c r="HG1" s="183">
        <v>51044</v>
      </c>
      <c r="HH1" s="183">
        <v>51075</v>
      </c>
      <c r="HI1" s="183">
        <v>51105</v>
      </c>
      <c r="HJ1" s="183">
        <v>51136</v>
      </c>
      <c r="HK1" s="183">
        <v>51167</v>
      </c>
      <c r="HL1" s="183">
        <v>51196</v>
      </c>
      <c r="HM1" s="183">
        <v>51227</v>
      </c>
      <c r="HN1" s="183">
        <v>51257</v>
      </c>
      <c r="HO1" s="183">
        <v>51288</v>
      </c>
      <c r="HP1" s="183">
        <v>51318</v>
      </c>
      <c r="HQ1" s="183">
        <v>51349</v>
      </c>
      <c r="HR1" s="183">
        <v>51380</v>
      </c>
      <c r="HS1" s="183">
        <v>51410</v>
      </c>
      <c r="HT1" s="183">
        <v>51441</v>
      </c>
      <c r="HU1" s="183">
        <v>51471</v>
      </c>
      <c r="HV1" s="183">
        <v>51502</v>
      </c>
      <c r="HW1" s="183">
        <v>51533</v>
      </c>
      <c r="HX1" s="183">
        <v>51561</v>
      </c>
      <c r="HY1" s="183">
        <v>51592</v>
      </c>
      <c r="HZ1" s="183">
        <v>51622</v>
      </c>
      <c r="IA1" s="183">
        <v>51653</v>
      </c>
      <c r="IB1" s="183">
        <v>51683</v>
      </c>
      <c r="IC1" s="183">
        <v>51714</v>
      </c>
      <c r="ID1" s="183">
        <v>51745</v>
      </c>
      <c r="IE1" s="183">
        <v>51775</v>
      </c>
      <c r="IF1" s="183">
        <v>51806</v>
      </c>
      <c r="IG1" s="183">
        <v>51836</v>
      </c>
      <c r="IH1" s="183">
        <v>51867</v>
      </c>
      <c r="II1" s="183">
        <v>51898</v>
      </c>
      <c r="IJ1" s="183">
        <v>51926</v>
      </c>
      <c r="IK1" s="183">
        <v>51957</v>
      </c>
      <c r="IL1" s="183">
        <v>51987</v>
      </c>
      <c r="IM1" s="183">
        <v>52018</v>
      </c>
      <c r="IN1" s="183">
        <v>52048</v>
      </c>
      <c r="IO1" s="183">
        <v>52079</v>
      </c>
      <c r="IP1" s="183">
        <v>52110</v>
      </c>
      <c r="IQ1" s="183">
        <v>52140</v>
      </c>
      <c r="IR1" s="183">
        <v>52171</v>
      </c>
      <c r="IS1" s="183">
        <v>52201</v>
      </c>
      <c r="IT1" s="183">
        <v>52232</v>
      </c>
      <c r="IU1" s="183">
        <v>52263</v>
      </c>
      <c r="IV1" s="183">
        <v>52291</v>
      </c>
      <c r="IW1" s="183">
        <v>52322</v>
      </c>
      <c r="IX1" s="183">
        <v>52352</v>
      </c>
      <c r="IY1" s="183">
        <v>52383</v>
      </c>
      <c r="IZ1" s="183">
        <v>52413</v>
      </c>
      <c r="JA1" s="183">
        <v>52444</v>
      </c>
      <c r="JB1" s="183">
        <v>52475</v>
      </c>
      <c r="JC1" s="183">
        <v>52505</v>
      </c>
      <c r="JD1" s="183">
        <v>52536</v>
      </c>
      <c r="JE1" s="183">
        <v>52566</v>
      </c>
      <c r="JF1" s="183">
        <v>52597</v>
      </c>
      <c r="JG1" s="183">
        <v>52628</v>
      </c>
      <c r="JH1" s="183">
        <v>52657</v>
      </c>
      <c r="JI1" s="183">
        <v>52688</v>
      </c>
      <c r="JJ1" s="183">
        <v>52718</v>
      </c>
      <c r="JK1" s="183">
        <v>52749</v>
      </c>
      <c r="JL1" s="183">
        <v>52779</v>
      </c>
      <c r="JM1" s="183">
        <v>52810</v>
      </c>
      <c r="JN1" s="183">
        <v>52841</v>
      </c>
      <c r="JO1" s="183">
        <v>52871</v>
      </c>
      <c r="JP1" s="183">
        <v>52902</v>
      </c>
      <c r="JQ1" s="183">
        <v>52932</v>
      </c>
      <c r="JR1" s="183">
        <v>52963</v>
      </c>
      <c r="JS1" s="183">
        <v>52994</v>
      </c>
      <c r="JT1" s="183">
        <v>53022</v>
      </c>
      <c r="JU1" s="183">
        <v>53053</v>
      </c>
      <c r="JV1" s="183">
        <v>53083</v>
      </c>
      <c r="JW1" s="183">
        <v>53114</v>
      </c>
      <c r="JX1" s="183">
        <v>53144</v>
      </c>
      <c r="JY1" s="183">
        <v>53175</v>
      </c>
      <c r="JZ1" s="183">
        <v>53206</v>
      </c>
      <c r="KA1" s="183">
        <v>53236</v>
      </c>
      <c r="KB1" s="183">
        <v>53267</v>
      </c>
      <c r="KC1" s="183">
        <v>53297</v>
      </c>
      <c r="KD1" s="183">
        <v>53328</v>
      </c>
      <c r="KE1" s="183">
        <v>53359</v>
      </c>
      <c r="KF1" s="183">
        <v>53387</v>
      </c>
      <c r="KG1" s="183">
        <v>53418</v>
      </c>
      <c r="KH1" s="183">
        <v>53448</v>
      </c>
      <c r="KI1" s="183">
        <v>53479</v>
      </c>
      <c r="KJ1" s="183">
        <v>53509</v>
      </c>
      <c r="KK1" s="183">
        <v>53540</v>
      </c>
      <c r="KL1" s="183">
        <v>53571</v>
      </c>
      <c r="KM1" s="183">
        <v>53601</v>
      </c>
      <c r="KN1" s="183">
        <v>53632</v>
      </c>
      <c r="KO1" s="183">
        <v>53662</v>
      </c>
      <c r="KP1" s="183">
        <v>53693</v>
      </c>
      <c r="KQ1" s="183">
        <v>53724</v>
      </c>
      <c r="KR1" s="183">
        <v>53752</v>
      </c>
      <c r="KS1" s="183">
        <v>53783</v>
      </c>
      <c r="KT1" s="183">
        <v>53813</v>
      </c>
      <c r="KU1" s="183">
        <v>53844</v>
      </c>
      <c r="KV1" s="183">
        <v>53874</v>
      </c>
      <c r="KW1" s="183">
        <v>53905</v>
      </c>
      <c r="KX1" s="183">
        <v>53936</v>
      </c>
      <c r="KY1" s="183">
        <v>53966</v>
      </c>
      <c r="KZ1" s="183">
        <v>53997</v>
      </c>
      <c r="LA1" s="183">
        <v>54027</v>
      </c>
      <c r="LB1" s="183">
        <v>54058</v>
      </c>
      <c r="LC1" s="183">
        <v>54089</v>
      </c>
      <c r="LD1" s="183">
        <v>54118</v>
      </c>
      <c r="LE1" s="183">
        <v>54149</v>
      </c>
      <c r="LF1" s="183">
        <v>54179</v>
      </c>
      <c r="LG1" s="183">
        <v>54210</v>
      </c>
      <c r="LH1" s="183">
        <v>54240</v>
      </c>
      <c r="LI1" s="183">
        <v>54271</v>
      </c>
      <c r="LJ1" s="183">
        <v>54302</v>
      </c>
      <c r="LK1" s="183">
        <v>54332</v>
      </c>
      <c r="LL1" s="183">
        <v>54363</v>
      </c>
      <c r="LM1" s="183">
        <v>54393</v>
      </c>
      <c r="LN1" s="183">
        <v>54424</v>
      </c>
      <c r="LO1" s="183">
        <v>54455</v>
      </c>
      <c r="LP1" s="183">
        <v>54483</v>
      </c>
      <c r="LQ1" s="183">
        <v>54514</v>
      </c>
      <c r="LR1" s="183">
        <v>54544</v>
      </c>
      <c r="LS1" s="183">
        <v>54575</v>
      </c>
      <c r="LT1" s="183">
        <v>54605</v>
      </c>
      <c r="LU1" s="183">
        <v>54636</v>
      </c>
      <c r="LV1" s="183">
        <v>54667</v>
      </c>
      <c r="LW1" s="183">
        <v>54697</v>
      </c>
      <c r="LX1" s="183">
        <v>54728</v>
      </c>
      <c r="LY1" s="183">
        <v>54758</v>
      </c>
      <c r="LZ1" s="183">
        <v>54789</v>
      </c>
      <c r="MA1" s="183">
        <v>54820</v>
      </c>
      <c r="MB1" s="183">
        <v>54848</v>
      </c>
      <c r="MC1" s="183">
        <v>54879</v>
      </c>
      <c r="MD1" s="183">
        <v>54909</v>
      </c>
      <c r="ME1" s="183">
        <v>54940</v>
      </c>
      <c r="MF1" s="183">
        <v>54970</v>
      </c>
      <c r="MG1" s="183">
        <v>55001</v>
      </c>
      <c r="MH1" s="183">
        <v>55032</v>
      </c>
      <c r="MI1" s="183">
        <v>55062</v>
      </c>
      <c r="MJ1" s="183">
        <v>55093</v>
      </c>
      <c r="MK1" s="183">
        <v>55123</v>
      </c>
    </row>
    <row r="2" spans="1:349" x14ac:dyDescent="0.2">
      <c r="A2" s="212" t="s">
        <v>9</v>
      </c>
      <c r="B2" s="201">
        <v>91804001.189999998</v>
      </c>
      <c r="C2" s="201">
        <v>80162163.890000001</v>
      </c>
      <c r="D2" s="201">
        <v>73389384.060000002</v>
      </c>
      <c r="E2" s="201">
        <v>50528039.420000002</v>
      </c>
      <c r="F2" s="201">
        <v>28466206.5</v>
      </c>
      <c r="G2" s="201">
        <v>18636276.059999999</v>
      </c>
      <c r="H2" s="201">
        <v>13529820.619999999</v>
      </c>
      <c r="I2" s="201">
        <v>13090814.84</v>
      </c>
      <c r="J2" s="201">
        <v>18827870.920000002</v>
      </c>
      <c r="K2" s="201">
        <v>43124129.299999997</v>
      </c>
      <c r="L2" s="201">
        <v>71203081.75</v>
      </c>
      <c r="M2" s="201">
        <v>93221904.090000004</v>
      </c>
      <c r="N2" s="201">
        <v>91127485.930000007</v>
      </c>
      <c r="O2" s="201">
        <v>79673826.620000005</v>
      </c>
      <c r="P2" s="201">
        <v>73141050.040000007</v>
      </c>
      <c r="Q2" s="201">
        <v>50313230.759999998</v>
      </c>
      <c r="R2" s="201">
        <v>28250085.010000002</v>
      </c>
      <c r="S2" s="201">
        <v>18416847.32</v>
      </c>
      <c r="T2" s="201">
        <v>13230940.93</v>
      </c>
      <c r="U2" s="201">
        <v>12708926.439999999</v>
      </c>
      <c r="V2" s="201">
        <v>18326643.25</v>
      </c>
      <c r="W2" s="201">
        <v>42397098</v>
      </c>
      <c r="X2" s="201">
        <v>70474179.420000002</v>
      </c>
      <c r="Y2" s="201">
        <v>92564338.709999993</v>
      </c>
      <c r="Z2" s="201">
        <v>90567749.799999997</v>
      </c>
      <c r="AA2" s="201">
        <v>80686167.799999997</v>
      </c>
      <c r="AB2" s="201">
        <v>74102618.790000007</v>
      </c>
      <c r="AC2" s="201">
        <v>49821956.219999999</v>
      </c>
      <c r="AD2" s="201">
        <v>27994548.809999999</v>
      </c>
      <c r="AE2" s="201">
        <v>18302435.73</v>
      </c>
      <c r="AF2" s="201">
        <v>13207787.199999999</v>
      </c>
      <c r="AG2" s="201">
        <v>12743718.68</v>
      </c>
      <c r="AH2" s="201">
        <v>18406778.289999999</v>
      </c>
      <c r="AI2" s="201">
        <v>42741315.479999997</v>
      </c>
      <c r="AJ2" s="201">
        <v>71096234.980000004</v>
      </c>
      <c r="AK2" s="201">
        <v>93166893.409999996</v>
      </c>
      <c r="AL2" s="201">
        <v>90723919.810000002</v>
      </c>
      <c r="AM2" s="201">
        <v>79231449.379999995</v>
      </c>
      <c r="AN2" s="201">
        <v>72661064.260000005</v>
      </c>
      <c r="AO2" s="201">
        <v>49836097.490000002</v>
      </c>
      <c r="AP2" s="201">
        <v>28074362.879999999</v>
      </c>
      <c r="AQ2" s="201">
        <v>18403544.420000002</v>
      </c>
      <c r="AR2" s="201">
        <v>13294768.970000001</v>
      </c>
      <c r="AS2" s="201">
        <v>12846373.25</v>
      </c>
      <c r="AT2" s="201">
        <v>18531719.280000001</v>
      </c>
      <c r="AU2" s="201">
        <v>42910456.159999996</v>
      </c>
      <c r="AV2" s="201">
        <v>71174211.900000006</v>
      </c>
      <c r="AW2" s="201">
        <v>93753000.469999999</v>
      </c>
      <c r="AX2" s="201">
        <v>92079032.359999999</v>
      </c>
      <c r="AY2" s="201">
        <v>80294482.640000001</v>
      </c>
      <c r="AZ2" s="201">
        <v>73333964.560000002</v>
      </c>
      <c r="BA2" s="201">
        <v>50152370.850000001</v>
      </c>
      <c r="BB2" s="201">
        <v>28127832.77</v>
      </c>
      <c r="BC2" s="201">
        <v>18418027.210000001</v>
      </c>
      <c r="BD2" s="201">
        <v>13331598.91</v>
      </c>
      <c r="BE2" s="201">
        <v>12900527.689999999</v>
      </c>
      <c r="BF2" s="201">
        <v>18670349.07</v>
      </c>
      <c r="BG2" s="201">
        <v>43288103.18</v>
      </c>
      <c r="BH2" s="201">
        <v>71637280.040000007</v>
      </c>
      <c r="BI2" s="201">
        <v>94387196.920000002</v>
      </c>
      <c r="BJ2" s="201">
        <v>92730269.670000002</v>
      </c>
      <c r="BK2" s="201">
        <v>80384113.319999993</v>
      </c>
      <c r="BL2" s="201">
        <v>73235156.329999998</v>
      </c>
      <c r="BM2" s="201">
        <v>50045182.700000003</v>
      </c>
      <c r="BN2" s="201">
        <v>28018195.329999998</v>
      </c>
      <c r="BO2" s="201">
        <v>18424437.34</v>
      </c>
      <c r="BP2" s="201">
        <v>13380921.220000001</v>
      </c>
      <c r="BQ2" s="201">
        <v>12989865.34</v>
      </c>
      <c r="BR2" s="201">
        <v>18811503.399999999</v>
      </c>
      <c r="BS2" s="201">
        <v>43412061.149999999</v>
      </c>
      <c r="BT2" s="201">
        <v>71623012.819999993</v>
      </c>
      <c r="BU2" s="201">
        <v>94636766.510000005</v>
      </c>
      <c r="BV2" s="201">
        <v>93226450.469999999</v>
      </c>
      <c r="BW2" s="201">
        <v>81931657.569999993</v>
      </c>
      <c r="BX2" s="201">
        <v>74613775.590000004</v>
      </c>
      <c r="BY2" s="201">
        <v>50103690.200000003</v>
      </c>
      <c r="BZ2" s="201">
        <v>28062672.789999999</v>
      </c>
      <c r="CA2" s="201">
        <v>18408975.370000001</v>
      </c>
      <c r="CB2" s="201">
        <v>13395236.689999999</v>
      </c>
      <c r="CC2" s="201">
        <v>13057595.93</v>
      </c>
      <c r="CD2" s="201">
        <v>18935209.129999999</v>
      </c>
      <c r="CE2" s="201">
        <v>43749736.960000001</v>
      </c>
      <c r="CF2" s="201">
        <v>72175375.129999995</v>
      </c>
      <c r="CG2" s="201">
        <v>95297938.930000007</v>
      </c>
      <c r="CH2" s="201">
        <v>93847349.150000006</v>
      </c>
      <c r="CI2" s="201">
        <v>81363504.299999997</v>
      </c>
      <c r="CJ2" s="201">
        <v>74146256.909999996</v>
      </c>
      <c r="CK2" s="201">
        <v>50673711.189999998</v>
      </c>
      <c r="CL2" s="201">
        <v>28289242.190000001</v>
      </c>
      <c r="CM2" s="201">
        <v>18537036</v>
      </c>
      <c r="CN2" s="201">
        <v>13486096.640000001</v>
      </c>
      <c r="CO2" s="201">
        <v>13151631.130000001</v>
      </c>
      <c r="CP2" s="201">
        <v>18991985.890000001</v>
      </c>
      <c r="CQ2" s="201">
        <v>43936771.399999999</v>
      </c>
      <c r="CR2" s="201">
        <v>72650923.239999995</v>
      </c>
      <c r="CS2" s="201">
        <v>96008545.730000004</v>
      </c>
      <c r="CT2" s="201">
        <v>94552789.540000007</v>
      </c>
      <c r="CU2" s="201">
        <v>81935089.340000004</v>
      </c>
      <c r="CV2" s="201">
        <v>74813534.730000004</v>
      </c>
      <c r="CW2" s="201">
        <v>51114239.200000003</v>
      </c>
      <c r="CX2" s="201">
        <v>28562400.629999999</v>
      </c>
      <c r="CY2" s="201">
        <v>18745394.960000001</v>
      </c>
      <c r="CZ2" s="201">
        <v>13650948.800000001</v>
      </c>
      <c r="DA2" s="201">
        <v>13336775.310000001</v>
      </c>
      <c r="DB2" s="201">
        <v>19280714.5</v>
      </c>
      <c r="DC2" s="201">
        <v>44513445.950000003</v>
      </c>
      <c r="DD2" s="201">
        <v>73446513.409999996</v>
      </c>
      <c r="DE2" s="201">
        <v>96891312.420000002</v>
      </c>
      <c r="DF2" s="201">
        <v>95741184.049999997</v>
      </c>
      <c r="DG2" s="201">
        <v>83189008.489999995</v>
      </c>
      <c r="DH2" s="201">
        <v>75761801.810000002</v>
      </c>
      <c r="DI2" s="201">
        <v>51759454.539999999</v>
      </c>
      <c r="DJ2" s="201">
        <v>28955624.109999999</v>
      </c>
      <c r="DK2" s="201">
        <v>19048164.579999998</v>
      </c>
      <c r="DL2" s="201">
        <v>13858482.439999999</v>
      </c>
      <c r="DM2" s="201">
        <v>13475094.1</v>
      </c>
      <c r="DN2" s="201">
        <v>19472054.629999999</v>
      </c>
      <c r="DO2" s="201">
        <v>45042923.340000004</v>
      </c>
      <c r="DP2" s="201">
        <v>74032840.780000001</v>
      </c>
      <c r="DQ2" s="201">
        <v>97136202.640000001</v>
      </c>
      <c r="DR2" s="201">
        <v>96233805.799999997</v>
      </c>
      <c r="DS2" s="201">
        <v>85365835.519999996</v>
      </c>
      <c r="DT2" s="201">
        <v>77997652.040000007</v>
      </c>
      <c r="DU2" s="201">
        <v>52421407.469999999</v>
      </c>
      <c r="DV2" s="201">
        <v>29252509.18</v>
      </c>
      <c r="DW2" s="201">
        <v>19182746.879999999</v>
      </c>
      <c r="DX2" s="201">
        <v>13974780.4</v>
      </c>
      <c r="DY2" s="201">
        <v>13580565.07</v>
      </c>
      <c r="DZ2" s="201">
        <v>19607587.879999999</v>
      </c>
      <c r="EA2" s="201">
        <v>45557004.409999996</v>
      </c>
      <c r="EB2" s="201">
        <v>74649929.319999993</v>
      </c>
      <c r="EC2" s="201">
        <v>97255076.040000007</v>
      </c>
      <c r="ED2" s="201">
        <v>96348338.5</v>
      </c>
      <c r="EE2" s="201">
        <v>84126150.420000002</v>
      </c>
      <c r="EF2" s="201">
        <v>76602519.540000007</v>
      </c>
      <c r="EG2" s="201">
        <v>52492423.840000004</v>
      </c>
      <c r="EH2" s="201">
        <v>29331495.539999999</v>
      </c>
      <c r="EI2" s="201">
        <v>19242272.48</v>
      </c>
      <c r="EJ2" s="201">
        <v>13996622.630000001</v>
      </c>
      <c r="EK2" s="201">
        <v>13601264.779999999</v>
      </c>
      <c r="EL2" s="201">
        <v>19610709.199999999</v>
      </c>
      <c r="EM2" s="201">
        <v>45496461</v>
      </c>
      <c r="EN2" s="201">
        <v>74678591.239999995</v>
      </c>
      <c r="EO2" s="201">
        <v>97838468.930000007</v>
      </c>
      <c r="EP2" s="201">
        <v>97329935.670000002</v>
      </c>
      <c r="EQ2" s="201">
        <v>84562900.760000005</v>
      </c>
      <c r="ER2" s="201">
        <v>76629740.230000004</v>
      </c>
      <c r="ES2" s="201">
        <v>52647482.75</v>
      </c>
      <c r="ET2" s="201">
        <v>29454077.280000001</v>
      </c>
      <c r="EU2" s="201">
        <v>19252977.34</v>
      </c>
      <c r="EV2" s="201">
        <v>13960420.539999999</v>
      </c>
      <c r="EW2" s="201">
        <v>13565218.960000001</v>
      </c>
      <c r="EX2" s="201">
        <v>19594301.960000001</v>
      </c>
      <c r="EY2" s="201">
        <v>45682931.890000001</v>
      </c>
      <c r="EZ2" s="201">
        <v>75315940.650000006</v>
      </c>
      <c r="FA2" s="201">
        <v>98899043.930000007</v>
      </c>
      <c r="FB2" s="201">
        <v>98115056.140000001</v>
      </c>
      <c r="FC2" s="201">
        <v>84505415.549999997</v>
      </c>
      <c r="FD2" s="201">
        <v>76641063.980000004</v>
      </c>
      <c r="FE2" s="201">
        <v>53094551.409999996</v>
      </c>
      <c r="FF2" s="201">
        <v>29673509</v>
      </c>
      <c r="FG2" s="201">
        <v>19306643.010000002</v>
      </c>
      <c r="FH2" s="201">
        <v>13969085.210000001</v>
      </c>
      <c r="FI2" s="201">
        <v>13584394.539999999</v>
      </c>
      <c r="FJ2" s="201">
        <v>19572557.34</v>
      </c>
      <c r="FK2" s="201">
        <v>45699834.25</v>
      </c>
      <c r="FL2" s="201">
        <v>75623435.939999998</v>
      </c>
      <c r="FM2" s="201">
        <v>99727736.489999995</v>
      </c>
      <c r="FN2" s="201">
        <v>99195509.150000006</v>
      </c>
      <c r="FO2" s="201">
        <v>86583227.819999993</v>
      </c>
      <c r="FP2" s="201">
        <v>78333973.140000001</v>
      </c>
      <c r="FQ2" s="201">
        <v>53278368.409999996</v>
      </c>
      <c r="FR2" s="201">
        <v>29841592.07</v>
      </c>
      <c r="FS2" s="201">
        <v>19347394.09</v>
      </c>
      <c r="FT2" s="201">
        <v>14002290.039999999</v>
      </c>
      <c r="FU2" s="201">
        <v>13656628.609999999</v>
      </c>
      <c r="FV2" s="201">
        <v>19681993.23</v>
      </c>
      <c r="FW2" s="201">
        <v>45864446.789999999</v>
      </c>
      <c r="FX2" s="201">
        <v>76031016.280000001</v>
      </c>
      <c r="FY2" s="201">
        <v>100582589.84999999</v>
      </c>
      <c r="FZ2" s="201">
        <v>99921974.540000007</v>
      </c>
      <c r="GA2" s="201">
        <v>85475989.219999999</v>
      </c>
      <c r="GB2" s="201">
        <v>77014363.439999998</v>
      </c>
      <c r="GC2" s="201">
        <v>53438597.920000002</v>
      </c>
      <c r="GD2" s="201">
        <v>29908597.43</v>
      </c>
      <c r="GE2" s="201">
        <v>19355838.940000001</v>
      </c>
      <c r="GF2" s="201">
        <v>14054519.23</v>
      </c>
      <c r="GG2" s="201">
        <v>13767064.699999999</v>
      </c>
      <c r="GH2" s="201">
        <v>19856185.469999999</v>
      </c>
      <c r="GI2" s="201">
        <v>46116133.68</v>
      </c>
      <c r="GJ2" s="201">
        <v>76307575.909999996</v>
      </c>
      <c r="GK2" s="201">
        <v>100997375.81999999</v>
      </c>
      <c r="GL2" s="201">
        <v>100373254.20999999</v>
      </c>
      <c r="GM2" s="201">
        <v>85886801.620000005</v>
      </c>
      <c r="GN2" s="201">
        <v>77364259.430000007</v>
      </c>
      <c r="GO2" s="201">
        <v>53693109.390000001</v>
      </c>
      <c r="GP2" s="201">
        <v>30111066.879999999</v>
      </c>
      <c r="GQ2" s="201">
        <v>19514310.84</v>
      </c>
      <c r="GR2" s="201">
        <v>14188633.710000001</v>
      </c>
      <c r="GS2" s="201">
        <v>13908124.09</v>
      </c>
      <c r="GT2" s="201">
        <v>20091088.739999998</v>
      </c>
      <c r="GU2" s="201">
        <v>46596146.520000003</v>
      </c>
      <c r="GV2" s="201">
        <v>76877505.079999998</v>
      </c>
      <c r="GW2" s="201">
        <v>102004023.81</v>
      </c>
      <c r="GX2" s="201">
        <v>101539958.01000001</v>
      </c>
      <c r="GY2" s="201">
        <v>86680480.920000002</v>
      </c>
      <c r="GZ2" s="201">
        <v>78041308.980000004</v>
      </c>
      <c r="HA2" s="201">
        <v>54207659.240000002</v>
      </c>
      <c r="HB2" s="201">
        <v>30407044.920000002</v>
      </c>
      <c r="HC2" s="201">
        <v>19696120.460000001</v>
      </c>
      <c r="HD2" s="201">
        <v>14314007.65</v>
      </c>
      <c r="HE2" s="201">
        <v>14007499.01</v>
      </c>
      <c r="HF2" s="201">
        <v>20160535.18</v>
      </c>
      <c r="HG2" s="201">
        <v>46717741.740000002</v>
      </c>
      <c r="HH2" s="201">
        <v>77231331.519999996</v>
      </c>
      <c r="HI2" s="201">
        <v>102664095.08</v>
      </c>
      <c r="HJ2" s="201">
        <v>102218533.03</v>
      </c>
      <c r="HK2" s="201">
        <v>88503389.930000007</v>
      </c>
      <c r="HL2" s="201">
        <v>79793589.379999995</v>
      </c>
      <c r="HM2" s="201">
        <v>54553658.380000003</v>
      </c>
      <c r="HN2" s="201">
        <v>30666873.940000001</v>
      </c>
      <c r="HO2" s="201">
        <v>19819015</v>
      </c>
      <c r="HP2" s="201">
        <v>14370528.82</v>
      </c>
      <c r="HQ2" s="201">
        <v>14039469.07</v>
      </c>
      <c r="HR2" s="201">
        <v>20207911.690000001</v>
      </c>
      <c r="HS2" s="201">
        <v>46920752.700000003</v>
      </c>
      <c r="HT2" s="201">
        <v>77489048.680000007</v>
      </c>
      <c r="HU2" s="201">
        <v>103134053.56</v>
      </c>
      <c r="HV2" s="201">
        <v>102682876.95</v>
      </c>
      <c r="HW2" s="201">
        <v>87387387.459999993</v>
      </c>
      <c r="HX2" s="201">
        <v>78793166.209999993</v>
      </c>
      <c r="HY2" s="201">
        <v>54896083.93</v>
      </c>
      <c r="HZ2" s="201">
        <v>30831407.239999998</v>
      </c>
      <c r="IA2" s="201">
        <v>19916602.579999998</v>
      </c>
      <c r="IB2" s="201">
        <v>14431356.039999999</v>
      </c>
      <c r="IC2" s="201">
        <v>14093253.130000001</v>
      </c>
      <c r="ID2" s="201">
        <v>20304557.780000001</v>
      </c>
      <c r="IE2" s="201">
        <v>47152674.240000002</v>
      </c>
      <c r="IF2" s="201">
        <v>78062401.680000007</v>
      </c>
      <c r="IG2" s="201">
        <v>103409482.52</v>
      </c>
      <c r="IH2" s="201">
        <v>102327374.22</v>
      </c>
      <c r="II2" s="201">
        <v>86786140.680000007</v>
      </c>
      <c r="IJ2" s="201">
        <v>78034511.140000001</v>
      </c>
      <c r="IK2" s="201">
        <v>54755582.030000001</v>
      </c>
      <c r="IL2" s="201">
        <v>30822238.629999999</v>
      </c>
      <c r="IM2" s="201">
        <v>19920529.149999999</v>
      </c>
      <c r="IN2" s="201">
        <v>14510513.91</v>
      </c>
      <c r="IO2" s="201">
        <v>14129436.5</v>
      </c>
      <c r="IP2" s="201">
        <v>20332818.510000002</v>
      </c>
      <c r="IQ2" s="201">
        <v>46977760.689999998</v>
      </c>
      <c r="IR2" s="201">
        <v>77590934.810000002</v>
      </c>
      <c r="IS2" s="201">
        <v>104063256.39</v>
      </c>
      <c r="IT2" s="201">
        <v>104060011.88</v>
      </c>
      <c r="IU2" s="201">
        <v>88221024.819999993</v>
      </c>
      <c r="IV2" s="201">
        <v>79277778.950000003</v>
      </c>
      <c r="IW2" s="201">
        <v>55536828.950000003</v>
      </c>
      <c r="IX2" s="201">
        <v>31198625.789999999</v>
      </c>
      <c r="IY2" s="201">
        <v>20143454.739999998</v>
      </c>
      <c r="IZ2" s="201">
        <v>14646179.73</v>
      </c>
      <c r="JA2" s="201">
        <v>14271127.41</v>
      </c>
      <c r="JB2" s="201">
        <v>20541612.41</v>
      </c>
      <c r="JC2" s="201">
        <v>47604048.25</v>
      </c>
      <c r="JD2" s="201">
        <v>79046456.620000005</v>
      </c>
      <c r="JE2" s="201">
        <v>105209705.67</v>
      </c>
      <c r="JF2" s="201">
        <v>104190673.38</v>
      </c>
      <c r="JG2" s="201">
        <v>89763534.969999999</v>
      </c>
      <c r="JH2" s="201">
        <v>80912837.140000001</v>
      </c>
      <c r="JI2" s="201">
        <v>55732942.899999999</v>
      </c>
      <c r="JJ2" s="201">
        <v>31361761.530000001</v>
      </c>
      <c r="JK2" s="201">
        <v>20259208.469999999</v>
      </c>
      <c r="JL2" s="201">
        <v>14752550.140000001</v>
      </c>
      <c r="JM2" s="201">
        <v>14367190.01</v>
      </c>
      <c r="JN2" s="201">
        <v>20687551.949999999</v>
      </c>
      <c r="JO2" s="201">
        <v>47819059.329999998</v>
      </c>
      <c r="JP2" s="201">
        <v>78996974.5</v>
      </c>
      <c r="JQ2" s="201">
        <v>105425009.25</v>
      </c>
      <c r="JR2" s="201">
        <v>104858416.92</v>
      </c>
      <c r="JS2" s="201">
        <v>88779130.730000004</v>
      </c>
      <c r="JT2" s="201">
        <v>79882175.150000006</v>
      </c>
      <c r="JU2" s="201">
        <v>56103662.799999997</v>
      </c>
      <c r="JV2" s="201">
        <v>31472024.859999999</v>
      </c>
      <c r="JW2" s="201">
        <v>20324075.75</v>
      </c>
      <c r="JX2" s="201">
        <v>14834358.119999999</v>
      </c>
      <c r="JY2" s="201">
        <v>14456403.460000001</v>
      </c>
      <c r="JZ2" s="201">
        <v>20757378.739999998</v>
      </c>
      <c r="KA2" s="201">
        <v>48005264.770000003</v>
      </c>
      <c r="KB2" s="201">
        <v>79402048.219999999</v>
      </c>
      <c r="KC2" s="201">
        <v>106072727.92</v>
      </c>
      <c r="KD2" s="201">
        <v>105550117.8</v>
      </c>
      <c r="KE2" s="201">
        <v>89224178.159999996</v>
      </c>
      <c r="KF2" s="201">
        <v>80319031.640000001</v>
      </c>
      <c r="KG2" s="201">
        <v>56469149.700000003</v>
      </c>
      <c r="KH2" s="201">
        <v>31691846.75</v>
      </c>
      <c r="KI2" s="201">
        <v>20485242.27</v>
      </c>
      <c r="KJ2" s="201">
        <v>14948095.220000001</v>
      </c>
      <c r="KK2" s="201">
        <v>14545813.029999999</v>
      </c>
      <c r="KL2" s="201">
        <v>20867650</v>
      </c>
      <c r="KM2" s="201">
        <v>48302860.090000004</v>
      </c>
      <c r="KN2" s="201">
        <v>80052454.390000001</v>
      </c>
      <c r="KO2" s="201">
        <v>107022854.8</v>
      </c>
      <c r="KP2" s="201">
        <v>106184832.86</v>
      </c>
      <c r="KQ2" s="201">
        <v>89478498.829999998</v>
      </c>
      <c r="KR2" s="201">
        <v>80673071.519999996</v>
      </c>
      <c r="KS2" s="201">
        <v>56784451.859999999</v>
      </c>
      <c r="KT2" s="201">
        <v>31832749.32</v>
      </c>
      <c r="KU2" s="201">
        <v>20576174.02</v>
      </c>
      <c r="KV2" s="201">
        <v>15026011.93</v>
      </c>
      <c r="KW2" s="201">
        <v>14643770.85</v>
      </c>
      <c r="KX2" s="201">
        <v>21027690.18</v>
      </c>
      <c r="KY2" s="201">
        <v>48697186.939999998</v>
      </c>
      <c r="KZ2" s="201">
        <v>80792114.319999993</v>
      </c>
      <c r="LA2" s="201">
        <v>107831520.8</v>
      </c>
      <c r="LB2" s="201">
        <v>106821591.45</v>
      </c>
      <c r="LC2" s="201">
        <v>91388109.459999993</v>
      </c>
      <c r="LD2" s="201">
        <v>82495336.849999994</v>
      </c>
      <c r="LE2" s="201">
        <v>57080412.030000001</v>
      </c>
      <c r="LF2" s="201">
        <v>32028912</v>
      </c>
      <c r="LG2" s="201">
        <v>20727909.43</v>
      </c>
      <c r="LH2" s="201">
        <v>15151786.48</v>
      </c>
      <c r="LI2" s="201">
        <v>14726252.539999999</v>
      </c>
      <c r="LJ2" s="201">
        <v>21105442.210000001</v>
      </c>
      <c r="LK2" s="201">
        <v>48848207.829999998</v>
      </c>
      <c r="LL2" s="201">
        <v>81006795.299999997</v>
      </c>
      <c r="LM2" s="201">
        <v>108687070.66</v>
      </c>
      <c r="LN2" s="201">
        <v>108101266.70999999</v>
      </c>
      <c r="LO2" s="201">
        <v>90784718.090000004</v>
      </c>
      <c r="LP2" s="201">
        <v>81468610.629999995</v>
      </c>
      <c r="LQ2" s="201">
        <v>57354597.890000001</v>
      </c>
      <c r="LR2" s="201">
        <v>32250990.789999999</v>
      </c>
      <c r="LS2" s="201">
        <v>20881792.760000002</v>
      </c>
      <c r="LT2" s="201">
        <v>15250287</v>
      </c>
      <c r="LU2" s="201">
        <v>14814145.91</v>
      </c>
      <c r="LV2" s="201">
        <v>21230926.140000001</v>
      </c>
      <c r="LW2" s="201">
        <v>49165579.68</v>
      </c>
      <c r="LX2" s="201">
        <v>81613235.010000005</v>
      </c>
      <c r="LY2" s="201">
        <v>109769394.13</v>
      </c>
      <c r="LZ2" s="201">
        <v>109027893.68000001</v>
      </c>
      <c r="MA2" s="201">
        <v>91043384.170000002</v>
      </c>
      <c r="MB2" s="201">
        <v>81553517.430000007</v>
      </c>
      <c r="MC2" s="201">
        <v>57385438.119999997</v>
      </c>
      <c r="MD2" s="201">
        <v>32357566.5</v>
      </c>
      <c r="ME2" s="201">
        <v>21017939.91</v>
      </c>
      <c r="MF2" s="201">
        <v>15342051.09</v>
      </c>
      <c r="MG2" s="201">
        <v>14908568.859999999</v>
      </c>
      <c r="MH2" s="201">
        <v>21352568.82</v>
      </c>
      <c r="MI2" s="201">
        <v>49376189.880000003</v>
      </c>
      <c r="MJ2" s="201">
        <v>82035053.450000003</v>
      </c>
      <c r="MK2" s="201">
        <v>110700542.63542269</v>
      </c>
    </row>
    <row r="3" spans="1:349" x14ac:dyDescent="0.2">
      <c r="A3" s="213" t="s">
        <v>10</v>
      </c>
      <c r="B3" s="201">
        <v>34623694.649999999</v>
      </c>
      <c r="C3" s="201">
        <v>31551163.579999998</v>
      </c>
      <c r="D3" s="201">
        <v>28464093.710000001</v>
      </c>
      <c r="E3" s="201">
        <v>21028860.949999999</v>
      </c>
      <c r="F3" s="201">
        <v>15903862.609999999</v>
      </c>
      <c r="G3" s="201">
        <v>13021835.880000001</v>
      </c>
      <c r="H3" s="201">
        <v>11050919.960000001</v>
      </c>
      <c r="I3" s="201">
        <v>11954267.99</v>
      </c>
      <c r="J3" s="201">
        <v>14000402.24</v>
      </c>
      <c r="K3" s="201">
        <v>23646116.140000001</v>
      </c>
      <c r="L3" s="201">
        <v>32714082.190000001</v>
      </c>
      <c r="M3" s="201">
        <v>39679480.82</v>
      </c>
      <c r="N3" s="201">
        <v>35674634.270000003</v>
      </c>
      <c r="O3" s="201">
        <v>32553233.710000001</v>
      </c>
      <c r="P3" s="201">
        <v>29374885.629999999</v>
      </c>
      <c r="Q3" s="201">
        <v>21690040.640000001</v>
      </c>
      <c r="R3" s="201">
        <v>16336116.35</v>
      </c>
      <c r="S3" s="201">
        <v>13349793.1</v>
      </c>
      <c r="T3" s="201">
        <v>11351231.289999999</v>
      </c>
      <c r="U3" s="201">
        <v>12232695.359999999</v>
      </c>
      <c r="V3" s="201">
        <v>14213042.15</v>
      </c>
      <c r="W3" s="201">
        <v>23747080.789999999</v>
      </c>
      <c r="X3" s="201">
        <v>32545772.390000001</v>
      </c>
      <c r="Y3" s="201">
        <v>39379063.009999998</v>
      </c>
      <c r="Z3" s="201">
        <v>35661294.240000002</v>
      </c>
      <c r="AA3" s="201">
        <v>33059297.57</v>
      </c>
      <c r="AB3" s="201">
        <v>29704580.48</v>
      </c>
      <c r="AC3" s="201">
        <v>21778804.370000001</v>
      </c>
      <c r="AD3" s="201">
        <v>16518302.789999999</v>
      </c>
      <c r="AE3" s="201">
        <v>13548612.76</v>
      </c>
      <c r="AF3" s="201">
        <v>11566006.5</v>
      </c>
      <c r="AG3" s="201">
        <v>12463781.08</v>
      </c>
      <c r="AH3" s="201">
        <v>14410468.32</v>
      </c>
      <c r="AI3" s="201">
        <v>24001642.260000002</v>
      </c>
      <c r="AJ3" s="201">
        <v>32708193.719999999</v>
      </c>
      <c r="AK3" s="201">
        <v>39380829.810000002</v>
      </c>
      <c r="AL3" s="201">
        <v>35473462.700000003</v>
      </c>
      <c r="AM3" s="201">
        <v>32505095.77</v>
      </c>
      <c r="AN3" s="201">
        <v>29366334.940000001</v>
      </c>
      <c r="AO3" s="201">
        <v>21872089.170000002</v>
      </c>
      <c r="AP3" s="201">
        <v>16646726.5</v>
      </c>
      <c r="AQ3" s="201">
        <v>13696421.460000001</v>
      </c>
      <c r="AR3" s="201">
        <v>11702048.640000001</v>
      </c>
      <c r="AS3" s="201">
        <v>12600786.68</v>
      </c>
      <c r="AT3" s="201">
        <v>14521779.43</v>
      </c>
      <c r="AU3" s="201">
        <v>24083232.68</v>
      </c>
      <c r="AV3" s="201">
        <v>32697690.690000001</v>
      </c>
      <c r="AW3" s="201">
        <v>39565822.270000003</v>
      </c>
      <c r="AX3" s="201">
        <v>35857859.130000003</v>
      </c>
      <c r="AY3" s="201">
        <v>32758670.09</v>
      </c>
      <c r="AZ3" s="201">
        <v>29552107.829999998</v>
      </c>
      <c r="BA3" s="201">
        <v>21976522.600000001</v>
      </c>
      <c r="BB3" s="201">
        <v>16750123.85</v>
      </c>
      <c r="BC3" s="201">
        <v>13823016.57</v>
      </c>
      <c r="BD3" s="201">
        <v>11833947.08</v>
      </c>
      <c r="BE3" s="201">
        <v>12759204.859999999</v>
      </c>
      <c r="BF3" s="201">
        <v>14682685.789999999</v>
      </c>
      <c r="BG3" s="201">
        <v>24244654.510000002</v>
      </c>
      <c r="BH3" s="201">
        <v>32847244.739999998</v>
      </c>
      <c r="BI3" s="201">
        <v>39788254.170000002</v>
      </c>
      <c r="BJ3" s="201">
        <v>35951166.450000003</v>
      </c>
      <c r="BK3" s="201">
        <v>32751998.48</v>
      </c>
      <c r="BL3" s="201">
        <v>29595275.84</v>
      </c>
      <c r="BM3" s="201">
        <v>22028719.07</v>
      </c>
      <c r="BN3" s="201">
        <v>16864840.239999998</v>
      </c>
      <c r="BO3" s="201">
        <v>13972485.060000001</v>
      </c>
      <c r="BP3" s="201">
        <v>11991281.619999999</v>
      </c>
      <c r="BQ3" s="201">
        <v>12933124.210000001</v>
      </c>
      <c r="BR3" s="201">
        <v>14838453.640000001</v>
      </c>
      <c r="BS3" s="201">
        <v>24337400.969999999</v>
      </c>
      <c r="BT3" s="201">
        <v>32872229.640000001</v>
      </c>
      <c r="BU3" s="201">
        <v>39874818.920000002</v>
      </c>
      <c r="BV3" s="201">
        <v>36235006.640000001</v>
      </c>
      <c r="BW3" s="201">
        <v>33353032.710000001</v>
      </c>
      <c r="BX3" s="201">
        <v>30048639.539999999</v>
      </c>
      <c r="BY3" s="201">
        <v>22162782.66</v>
      </c>
      <c r="BZ3" s="201">
        <v>16992193.34</v>
      </c>
      <c r="CA3" s="201">
        <v>14107107.66</v>
      </c>
      <c r="CB3" s="201">
        <v>12145831.310000001</v>
      </c>
      <c r="CC3" s="201">
        <v>13107489.58</v>
      </c>
      <c r="CD3" s="201">
        <v>15003816.199999999</v>
      </c>
      <c r="CE3" s="201">
        <v>24547184.23</v>
      </c>
      <c r="CF3" s="201">
        <v>33087024.899999999</v>
      </c>
      <c r="CG3" s="201">
        <v>40043857.5</v>
      </c>
      <c r="CH3" s="201">
        <v>36250086.399999999</v>
      </c>
      <c r="CI3" s="201">
        <v>33125018.66</v>
      </c>
      <c r="CJ3" s="201">
        <v>29971956.440000001</v>
      </c>
      <c r="CK3" s="201">
        <v>22386107.890000001</v>
      </c>
      <c r="CL3" s="201">
        <v>17194603.129999999</v>
      </c>
      <c r="CM3" s="201">
        <v>14295659.01</v>
      </c>
      <c r="CN3" s="201">
        <v>12316328.119999999</v>
      </c>
      <c r="CO3" s="201">
        <v>13280619.66</v>
      </c>
      <c r="CP3" s="201">
        <v>15134416.279999999</v>
      </c>
      <c r="CQ3" s="201">
        <v>24729708.84</v>
      </c>
      <c r="CR3" s="201">
        <v>33290491.41</v>
      </c>
      <c r="CS3" s="201">
        <v>40221064.450000003</v>
      </c>
      <c r="CT3" s="201">
        <v>36397025.759999998</v>
      </c>
      <c r="CU3" s="201">
        <v>33288670.23</v>
      </c>
      <c r="CV3" s="201">
        <v>30242463.789999999</v>
      </c>
      <c r="CW3" s="201">
        <v>22602307.870000001</v>
      </c>
      <c r="CX3" s="201">
        <v>17387655.859999999</v>
      </c>
      <c r="CY3" s="201">
        <v>14481936.76</v>
      </c>
      <c r="CZ3" s="201">
        <v>12492891.85</v>
      </c>
      <c r="DA3" s="201">
        <v>13471428.970000001</v>
      </c>
      <c r="DB3" s="201">
        <v>15353665.369999999</v>
      </c>
      <c r="DC3" s="201">
        <v>24962906.100000001</v>
      </c>
      <c r="DD3" s="201">
        <v>33538621.91</v>
      </c>
      <c r="DE3" s="201">
        <v>40598552.740000002</v>
      </c>
      <c r="DF3" s="201">
        <v>36763291.109999999</v>
      </c>
      <c r="DG3" s="201">
        <v>33667349.270000003</v>
      </c>
      <c r="DH3" s="201">
        <v>30520792.280000001</v>
      </c>
      <c r="DI3" s="201">
        <v>22823423.93</v>
      </c>
      <c r="DJ3" s="201">
        <v>17612230.41</v>
      </c>
      <c r="DK3" s="201">
        <v>14687601.4</v>
      </c>
      <c r="DL3" s="201">
        <v>12670634.18</v>
      </c>
      <c r="DM3" s="201">
        <v>13635480.65</v>
      </c>
      <c r="DN3" s="201">
        <v>15537637.48</v>
      </c>
      <c r="DO3" s="201">
        <v>25153477.899999999</v>
      </c>
      <c r="DP3" s="201">
        <v>33664771.020000003</v>
      </c>
      <c r="DQ3" s="201">
        <v>40764369.950000003</v>
      </c>
      <c r="DR3" s="201">
        <v>37101890.780000001</v>
      </c>
      <c r="DS3" s="201">
        <v>34437009.600000001</v>
      </c>
      <c r="DT3" s="201">
        <v>31180120.120000001</v>
      </c>
      <c r="DU3" s="201">
        <v>23052522.100000001</v>
      </c>
      <c r="DV3" s="201">
        <v>17775545.34</v>
      </c>
      <c r="DW3" s="201">
        <v>14838849.390000001</v>
      </c>
      <c r="DX3" s="201">
        <v>12820189.789999999</v>
      </c>
      <c r="DY3" s="201">
        <v>13778528.07</v>
      </c>
      <c r="DZ3" s="201">
        <v>15685798.560000001</v>
      </c>
      <c r="EA3" s="201">
        <v>25401207.379999999</v>
      </c>
      <c r="EB3" s="201">
        <v>33799414.68</v>
      </c>
      <c r="EC3" s="201">
        <v>40718856.270000003</v>
      </c>
      <c r="ED3" s="201">
        <v>36913060.359999999</v>
      </c>
      <c r="EE3" s="201">
        <v>33889672.509999998</v>
      </c>
      <c r="EF3" s="201">
        <v>30841032.989999998</v>
      </c>
      <c r="EG3" s="201">
        <v>23164475.609999999</v>
      </c>
      <c r="EH3" s="201">
        <v>17915257.609999999</v>
      </c>
      <c r="EI3" s="201">
        <v>14986812.49</v>
      </c>
      <c r="EJ3" s="201">
        <v>12963159.630000001</v>
      </c>
      <c r="EK3" s="201">
        <v>13917677.859999999</v>
      </c>
      <c r="EL3" s="201">
        <v>15791093.119999999</v>
      </c>
      <c r="EM3" s="201">
        <v>25470766.239999998</v>
      </c>
      <c r="EN3" s="201">
        <v>33806065.579999998</v>
      </c>
      <c r="EO3" s="201">
        <v>40846763.25</v>
      </c>
      <c r="EP3" s="201">
        <v>37117241.409999996</v>
      </c>
      <c r="EQ3" s="201">
        <v>33991891.75</v>
      </c>
      <c r="ER3" s="201">
        <v>30936512.879999999</v>
      </c>
      <c r="ES3" s="201">
        <v>23317128.219999999</v>
      </c>
      <c r="ET3" s="201">
        <v>18073965.260000002</v>
      </c>
      <c r="EU3" s="201">
        <v>15119240.560000001</v>
      </c>
      <c r="EV3" s="201">
        <v>13089253.630000001</v>
      </c>
      <c r="EW3" s="201">
        <v>14044530.41</v>
      </c>
      <c r="EX3" s="201">
        <v>15900674.16</v>
      </c>
      <c r="EY3" s="201">
        <v>25654897.859999999</v>
      </c>
      <c r="EZ3" s="201">
        <v>34053098</v>
      </c>
      <c r="FA3" s="201">
        <v>41159979.240000002</v>
      </c>
      <c r="FB3" s="201">
        <v>37250074.560000002</v>
      </c>
      <c r="FC3" s="201">
        <v>33943154.859999999</v>
      </c>
      <c r="FD3" s="201">
        <v>31064396.629999999</v>
      </c>
      <c r="FE3" s="201">
        <v>23507058.780000001</v>
      </c>
      <c r="FF3" s="201">
        <v>18228203.77</v>
      </c>
      <c r="FG3" s="201">
        <v>15248224.119999999</v>
      </c>
      <c r="FH3" s="201">
        <v>13214170.09</v>
      </c>
      <c r="FI3" s="201">
        <v>14160743.34</v>
      </c>
      <c r="FJ3" s="201">
        <v>15961768.630000001</v>
      </c>
      <c r="FK3" s="201">
        <v>25710768.960000001</v>
      </c>
      <c r="FL3" s="201">
        <v>34186839.670000002</v>
      </c>
      <c r="FM3" s="201">
        <v>41425114.270000003</v>
      </c>
      <c r="FN3" s="201">
        <v>37691016.030000001</v>
      </c>
      <c r="FO3" s="201">
        <v>34598055.729999997</v>
      </c>
      <c r="FP3" s="201">
        <v>31531632.5</v>
      </c>
      <c r="FQ3" s="201">
        <v>23642310.16</v>
      </c>
      <c r="FR3" s="201">
        <v>18352643.949999999</v>
      </c>
      <c r="FS3" s="201">
        <v>15360718.869999999</v>
      </c>
      <c r="FT3" s="201">
        <v>13331619.220000001</v>
      </c>
      <c r="FU3" s="201">
        <v>14289152.17</v>
      </c>
      <c r="FV3" s="201">
        <v>16063535.92</v>
      </c>
      <c r="FW3" s="201">
        <v>25795007.41</v>
      </c>
      <c r="FX3" s="201">
        <v>34346668.090000004</v>
      </c>
      <c r="FY3" s="201">
        <v>41657155.93</v>
      </c>
      <c r="FZ3" s="201">
        <v>37583602.75</v>
      </c>
      <c r="GA3" s="201">
        <v>34061887.93</v>
      </c>
      <c r="GB3" s="201">
        <v>31184224.199999999</v>
      </c>
      <c r="GC3" s="201">
        <v>23728050.98</v>
      </c>
      <c r="GD3" s="201">
        <v>18437483.32</v>
      </c>
      <c r="GE3" s="201">
        <v>15449100.609999999</v>
      </c>
      <c r="GF3" s="201">
        <v>13443543.060000001</v>
      </c>
      <c r="GG3" s="201">
        <v>14421845.49</v>
      </c>
      <c r="GH3" s="201">
        <v>16179215.34</v>
      </c>
      <c r="GI3" s="201">
        <v>25864076.850000001</v>
      </c>
      <c r="GJ3" s="201">
        <v>34424086.829999998</v>
      </c>
      <c r="GK3" s="201">
        <v>41776551.719999999</v>
      </c>
      <c r="GL3" s="201">
        <v>37634384.350000001</v>
      </c>
      <c r="GM3" s="201">
        <v>34129360.450000003</v>
      </c>
      <c r="GN3" s="201">
        <v>31280734.460000001</v>
      </c>
      <c r="GO3" s="201">
        <v>23845635.489999998</v>
      </c>
      <c r="GP3" s="201">
        <v>18559613.280000001</v>
      </c>
      <c r="GQ3" s="201">
        <v>15577056.51</v>
      </c>
      <c r="GR3" s="201">
        <v>13569170.33</v>
      </c>
      <c r="GS3" s="201">
        <v>14548335.890000001</v>
      </c>
      <c r="GT3" s="201">
        <v>16318810.369999999</v>
      </c>
      <c r="GU3" s="201">
        <v>26037760.52</v>
      </c>
      <c r="GV3" s="201">
        <v>34534941.380000003</v>
      </c>
      <c r="GW3" s="201">
        <v>41973272.130000003</v>
      </c>
      <c r="GX3" s="201">
        <v>37916589.299999997</v>
      </c>
      <c r="GY3" s="201">
        <v>34316794.340000004</v>
      </c>
      <c r="GZ3" s="201">
        <v>31429488.800000001</v>
      </c>
      <c r="HA3" s="201">
        <v>24018578.530000001</v>
      </c>
      <c r="HB3" s="201">
        <v>18714948.710000001</v>
      </c>
      <c r="HC3" s="201">
        <v>15709114.93</v>
      </c>
      <c r="HD3" s="201">
        <v>13692832.210000001</v>
      </c>
      <c r="HE3" s="201">
        <v>14665229.16</v>
      </c>
      <c r="HF3" s="201">
        <v>16411040.310000001</v>
      </c>
      <c r="HG3" s="201">
        <v>26112414.489999998</v>
      </c>
      <c r="HH3" s="201">
        <v>34615523.439999998</v>
      </c>
      <c r="HI3" s="201">
        <v>42180457.630000003</v>
      </c>
      <c r="HJ3" s="201">
        <v>38278383.68</v>
      </c>
      <c r="HK3" s="201">
        <v>34935499.210000001</v>
      </c>
      <c r="HL3" s="201">
        <v>31933389.989999998</v>
      </c>
      <c r="HM3" s="201">
        <v>24181214.32</v>
      </c>
      <c r="HN3" s="201">
        <v>18858671.530000001</v>
      </c>
      <c r="HO3" s="201">
        <v>15830662.4</v>
      </c>
      <c r="HP3" s="201">
        <v>13804510.66</v>
      </c>
      <c r="HQ3" s="201">
        <v>14761189.619999999</v>
      </c>
      <c r="HR3" s="201">
        <v>16502029.57</v>
      </c>
      <c r="HS3" s="201">
        <v>26223470.370000001</v>
      </c>
      <c r="HT3" s="201">
        <v>34648279.869999997</v>
      </c>
      <c r="HU3" s="201">
        <v>42211577.789999999</v>
      </c>
      <c r="HV3" s="201">
        <v>38145233.609999999</v>
      </c>
      <c r="HW3" s="201">
        <v>34432697.729999997</v>
      </c>
      <c r="HX3" s="201">
        <v>31675673.800000001</v>
      </c>
      <c r="HY3" s="201">
        <v>24326635.940000001</v>
      </c>
      <c r="HZ3" s="201">
        <v>18985012.57</v>
      </c>
      <c r="IA3" s="201">
        <v>15957471.82</v>
      </c>
      <c r="IB3" s="201">
        <v>13922737.35</v>
      </c>
      <c r="IC3" s="201">
        <v>14876358.9</v>
      </c>
      <c r="ID3" s="201">
        <v>16604741.880000001</v>
      </c>
      <c r="IE3" s="201">
        <v>26341149.690000001</v>
      </c>
      <c r="IF3" s="201">
        <v>34832696.399999999</v>
      </c>
      <c r="IG3" s="201">
        <v>42239431.270000003</v>
      </c>
      <c r="IH3" s="201">
        <v>37937524.350000001</v>
      </c>
      <c r="II3" s="201">
        <v>34241832.170000002</v>
      </c>
      <c r="IJ3" s="201">
        <v>31561946.52</v>
      </c>
      <c r="IK3" s="201">
        <v>24359350.440000001</v>
      </c>
      <c r="IL3" s="201">
        <v>19052428.170000002</v>
      </c>
      <c r="IM3" s="201">
        <v>16068466.109999999</v>
      </c>
      <c r="IN3" s="201">
        <v>14041420.630000001</v>
      </c>
      <c r="IO3" s="201">
        <v>14975258.029999999</v>
      </c>
      <c r="IP3" s="201">
        <v>16695021.09</v>
      </c>
      <c r="IQ3" s="201">
        <v>26288528.890000001</v>
      </c>
      <c r="IR3" s="201">
        <v>34600276.310000002</v>
      </c>
      <c r="IS3" s="201">
        <v>42383466.700000003</v>
      </c>
      <c r="IT3" s="201">
        <v>38366409.689999998</v>
      </c>
      <c r="IU3" s="201">
        <v>34589049.140000001</v>
      </c>
      <c r="IV3" s="201">
        <v>31867779.23</v>
      </c>
      <c r="IW3" s="201">
        <v>24582473.640000001</v>
      </c>
      <c r="IX3" s="201">
        <v>19211568.02</v>
      </c>
      <c r="IY3" s="201">
        <v>16208587.539999999</v>
      </c>
      <c r="IZ3" s="201">
        <v>14163952.34</v>
      </c>
      <c r="JA3" s="201">
        <v>15112097.109999999</v>
      </c>
      <c r="JB3" s="201">
        <v>16823667.449999999</v>
      </c>
      <c r="JC3" s="201">
        <v>26559299.77</v>
      </c>
      <c r="JD3" s="201">
        <v>35061016.259999998</v>
      </c>
      <c r="JE3" s="201">
        <v>42630571.759999998</v>
      </c>
      <c r="JF3" s="201">
        <v>38498310.100000001</v>
      </c>
      <c r="JG3" s="201">
        <v>35168942.700000003</v>
      </c>
      <c r="JH3" s="201">
        <v>32349069.390000001</v>
      </c>
      <c r="JI3" s="201">
        <v>24670031.329999998</v>
      </c>
      <c r="JJ3" s="201">
        <v>19325318.07</v>
      </c>
      <c r="JK3" s="201">
        <v>16326675.42</v>
      </c>
      <c r="JL3" s="201">
        <v>14281169.199999999</v>
      </c>
      <c r="JM3" s="201">
        <v>15226192.23</v>
      </c>
      <c r="JN3" s="201">
        <v>16940805.16</v>
      </c>
      <c r="JO3" s="201">
        <v>26606720.280000001</v>
      </c>
      <c r="JP3" s="201">
        <v>34966161.880000003</v>
      </c>
      <c r="JQ3" s="201">
        <v>42608784.329999998</v>
      </c>
      <c r="JR3" s="201">
        <v>38407685.409999996</v>
      </c>
      <c r="JS3" s="201">
        <v>34700730.560000002</v>
      </c>
      <c r="JT3" s="201">
        <v>32021892.629999999</v>
      </c>
      <c r="JU3" s="201">
        <v>24779269.73</v>
      </c>
      <c r="JV3" s="201">
        <v>19416972.09</v>
      </c>
      <c r="JW3" s="201">
        <v>16427538.130000001</v>
      </c>
      <c r="JX3" s="201">
        <v>14392376.390000001</v>
      </c>
      <c r="JY3" s="201">
        <v>15333043.75</v>
      </c>
      <c r="JZ3" s="201">
        <v>17020698.390000001</v>
      </c>
      <c r="KA3" s="201">
        <v>26703961.34</v>
      </c>
      <c r="KB3" s="201">
        <v>35085397.840000004</v>
      </c>
      <c r="KC3" s="201">
        <v>42764916.060000002</v>
      </c>
      <c r="KD3" s="201">
        <v>38515160.439999998</v>
      </c>
      <c r="KE3" s="201">
        <v>34781559.719999999</v>
      </c>
      <c r="KF3" s="201">
        <v>32147938</v>
      </c>
      <c r="KG3" s="201">
        <v>24900876.48</v>
      </c>
      <c r="KH3" s="201">
        <v>19548013.109999999</v>
      </c>
      <c r="KI3" s="201">
        <v>16547571.1</v>
      </c>
      <c r="KJ3" s="201">
        <v>14497974.18</v>
      </c>
      <c r="KK3" s="201">
        <v>15434803.220000001</v>
      </c>
      <c r="KL3" s="201">
        <v>17108601.899999999</v>
      </c>
      <c r="KM3" s="201">
        <v>26825028.850000001</v>
      </c>
      <c r="KN3" s="201">
        <v>35224975.939999998</v>
      </c>
      <c r="KO3" s="201">
        <v>42869824.969999999</v>
      </c>
      <c r="KP3" s="201">
        <v>38531021.060000002</v>
      </c>
      <c r="KQ3" s="201">
        <v>34811585.810000002</v>
      </c>
      <c r="KR3" s="201">
        <v>32246416.190000001</v>
      </c>
      <c r="KS3" s="201">
        <v>24976804.899999999</v>
      </c>
      <c r="KT3" s="201">
        <v>19635543.469999999</v>
      </c>
      <c r="KU3" s="201">
        <v>16635030.439999999</v>
      </c>
      <c r="KV3" s="201">
        <v>14581745.359999999</v>
      </c>
      <c r="KW3" s="201">
        <v>15528831.9</v>
      </c>
      <c r="KX3" s="201">
        <v>17203217.059999999</v>
      </c>
      <c r="KY3" s="201">
        <v>26948946.859999999</v>
      </c>
      <c r="KZ3" s="201">
        <v>35383284.490000002</v>
      </c>
      <c r="LA3" s="201">
        <v>43057120.880000003</v>
      </c>
      <c r="LB3" s="201">
        <v>38796329.5</v>
      </c>
      <c r="LC3" s="201">
        <v>35406204.270000003</v>
      </c>
      <c r="LD3" s="201">
        <v>32725444.989999998</v>
      </c>
      <c r="LE3" s="201">
        <v>25065469.629999999</v>
      </c>
      <c r="LF3" s="201">
        <v>19727063.879999999</v>
      </c>
      <c r="LG3" s="201">
        <v>16726668.359999999</v>
      </c>
      <c r="LH3" s="201">
        <v>14672149.33</v>
      </c>
      <c r="LI3" s="201">
        <v>15600267.699999999</v>
      </c>
      <c r="LJ3" s="201">
        <v>17247634.149999999</v>
      </c>
      <c r="LK3" s="201">
        <v>26998305.710000001</v>
      </c>
      <c r="LL3" s="201">
        <v>35371413.479999997</v>
      </c>
      <c r="LM3" s="201">
        <v>43153471.859999999</v>
      </c>
      <c r="LN3" s="201">
        <v>38852152.590000004</v>
      </c>
      <c r="LO3" s="201">
        <v>34945381.539999999</v>
      </c>
      <c r="LP3" s="201">
        <v>32365800.920000002</v>
      </c>
      <c r="LQ3" s="201">
        <v>25147660.280000001</v>
      </c>
      <c r="LR3" s="201">
        <v>19818492.489999998</v>
      </c>
      <c r="LS3" s="201">
        <v>16813132.600000001</v>
      </c>
      <c r="LT3" s="201">
        <v>14752771.18</v>
      </c>
      <c r="LU3" s="201">
        <v>15679234.83</v>
      </c>
      <c r="LV3" s="201">
        <v>17320774.440000001</v>
      </c>
      <c r="LW3" s="201">
        <v>27098119.899999999</v>
      </c>
      <c r="LX3" s="201">
        <v>35503004.579999998</v>
      </c>
      <c r="LY3" s="201">
        <v>43356695.109999999</v>
      </c>
      <c r="LZ3" s="201">
        <v>38956558.060000002</v>
      </c>
      <c r="MA3" s="201">
        <v>34924109.060000002</v>
      </c>
      <c r="MB3" s="201">
        <v>32339754.690000001</v>
      </c>
      <c r="MC3" s="201">
        <v>25166163.739999998</v>
      </c>
      <c r="MD3" s="201">
        <v>19895205.559999999</v>
      </c>
      <c r="ME3" s="201">
        <v>16891863.949999999</v>
      </c>
      <c r="MF3" s="201">
        <v>14829335.59</v>
      </c>
      <c r="MG3" s="201">
        <v>15747210.51</v>
      </c>
      <c r="MH3" s="201">
        <v>17400337.309999999</v>
      </c>
      <c r="MI3" s="201">
        <v>27174504.879999999</v>
      </c>
      <c r="MJ3" s="201">
        <v>35548362.119999997</v>
      </c>
      <c r="MK3" s="201">
        <v>43520236.664194763</v>
      </c>
    </row>
    <row r="4" spans="1:349" x14ac:dyDescent="0.2">
      <c r="A4" s="213" t="s">
        <v>11</v>
      </c>
      <c r="B4" s="201">
        <v>2631942.7799999998</v>
      </c>
      <c r="C4" s="201">
        <v>2430110.1</v>
      </c>
      <c r="D4" s="201">
        <v>2236328.3199999998</v>
      </c>
      <c r="E4" s="201">
        <v>1816154.07</v>
      </c>
      <c r="F4" s="201">
        <v>1282063.29</v>
      </c>
      <c r="G4" s="201">
        <v>1101494.02</v>
      </c>
      <c r="H4" s="201">
        <v>983731.09</v>
      </c>
      <c r="I4" s="201">
        <v>1100966.08</v>
      </c>
      <c r="J4" s="201">
        <v>1425748.91</v>
      </c>
      <c r="K4" s="201">
        <v>1471191.21</v>
      </c>
      <c r="L4" s="201">
        <v>2383592.77</v>
      </c>
      <c r="M4" s="201">
        <v>2980630.61</v>
      </c>
      <c r="N4" s="201">
        <v>2587910.2599999998</v>
      </c>
      <c r="O4" s="201">
        <v>2394668.79</v>
      </c>
      <c r="P4" s="201">
        <v>2206901.16</v>
      </c>
      <c r="Q4" s="201">
        <v>1792165.85</v>
      </c>
      <c r="R4" s="201">
        <v>1259671.19</v>
      </c>
      <c r="S4" s="201">
        <v>1077295.26</v>
      </c>
      <c r="T4" s="201">
        <v>964101.21</v>
      </c>
      <c r="U4" s="201">
        <v>1078779.68</v>
      </c>
      <c r="V4" s="201">
        <v>1396824.12</v>
      </c>
      <c r="W4" s="201">
        <v>1436871.84</v>
      </c>
      <c r="X4" s="201">
        <v>2308287.91</v>
      </c>
      <c r="Y4" s="201">
        <v>2884748.25</v>
      </c>
      <c r="Z4" s="201">
        <v>2514026.2000000002</v>
      </c>
      <c r="AA4" s="201">
        <v>2367941.42</v>
      </c>
      <c r="AB4" s="201">
        <v>2188960.27</v>
      </c>
      <c r="AC4" s="201">
        <v>1745508.13</v>
      </c>
      <c r="AD4" s="201">
        <v>1231835.82</v>
      </c>
      <c r="AE4" s="201">
        <v>1055416.24</v>
      </c>
      <c r="AF4" s="201">
        <v>947765.83</v>
      </c>
      <c r="AG4" s="201">
        <v>1061950.1399999999</v>
      </c>
      <c r="AH4" s="201">
        <v>1375202.42</v>
      </c>
      <c r="AI4" s="201">
        <v>1416606.37</v>
      </c>
      <c r="AJ4" s="201">
        <v>2273379.42</v>
      </c>
      <c r="AK4" s="201">
        <v>2832733.53</v>
      </c>
      <c r="AL4" s="201">
        <v>2453349.0099999998</v>
      </c>
      <c r="AM4" s="201">
        <v>2278538.31</v>
      </c>
      <c r="AN4" s="201">
        <v>2102509.29</v>
      </c>
      <c r="AO4" s="201">
        <v>1708877.43</v>
      </c>
      <c r="AP4" s="201">
        <v>1209161.55</v>
      </c>
      <c r="AQ4" s="201">
        <v>1039822.41</v>
      </c>
      <c r="AR4" s="201">
        <v>935074.33</v>
      </c>
      <c r="AS4" s="201">
        <v>1048080.87</v>
      </c>
      <c r="AT4" s="201">
        <v>1356866.61</v>
      </c>
      <c r="AU4" s="201">
        <v>1394949.62</v>
      </c>
      <c r="AV4" s="201">
        <v>2231087.94</v>
      </c>
      <c r="AW4" s="201">
        <v>2792255.16</v>
      </c>
      <c r="AX4" s="201">
        <v>2439654.9700000002</v>
      </c>
      <c r="AY4" s="201">
        <v>2263626.0699999998</v>
      </c>
      <c r="AZ4" s="201">
        <v>2080288.86</v>
      </c>
      <c r="BA4" s="201">
        <v>1685885.87</v>
      </c>
      <c r="BB4" s="201">
        <v>1189333.33</v>
      </c>
      <c r="BC4" s="201">
        <v>1023161.82</v>
      </c>
      <c r="BD4" s="201">
        <v>922288.55</v>
      </c>
      <c r="BE4" s="201">
        <v>1035358.17</v>
      </c>
      <c r="BF4" s="201">
        <v>1342142.21</v>
      </c>
      <c r="BG4" s="201">
        <v>1378670.26</v>
      </c>
      <c r="BH4" s="201">
        <v>2201214.9</v>
      </c>
      <c r="BI4" s="201">
        <v>2755245.67</v>
      </c>
      <c r="BJ4" s="201">
        <v>2406371.9900000002</v>
      </c>
      <c r="BK4" s="201">
        <v>2222056.8199999998</v>
      </c>
      <c r="BL4" s="201">
        <v>2037293.4</v>
      </c>
      <c r="BM4" s="201">
        <v>1653238.12</v>
      </c>
      <c r="BN4" s="201">
        <v>1166126.23</v>
      </c>
      <c r="BO4" s="201">
        <v>1008353.78</v>
      </c>
      <c r="BP4" s="201">
        <v>912094.81</v>
      </c>
      <c r="BQ4" s="201">
        <v>1024901.03</v>
      </c>
      <c r="BR4" s="201">
        <v>1328213.33</v>
      </c>
      <c r="BS4" s="201">
        <v>1358583.66</v>
      </c>
      <c r="BT4" s="201">
        <v>2160448.59</v>
      </c>
      <c r="BU4" s="201">
        <v>2709279.5</v>
      </c>
      <c r="BV4" s="201">
        <v>2378706.52</v>
      </c>
      <c r="BW4" s="201">
        <v>2218883.73</v>
      </c>
      <c r="BX4" s="201">
        <v>2035705.12</v>
      </c>
      <c r="BY4" s="201">
        <v>1626626.4</v>
      </c>
      <c r="BZ4" s="201">
        <v>1149532.17</v>
      </c>
      <c r="CA4" s="201">
        <v>993849.78</v>
      </c>
      <c r="CB4" s="201">
        <v>902074.91</v>
      </c>
      <c r="CC4" s="201">
        <v>1015259.83</v>
      </c>
      <c r="CD4" s="201">
        <v>1315294.28</v>
      </c>
      <c r="CE4" s="201">
        <v>1344941</v>
      </c>
      <c r="CF4" s="201">
        <v>2136818.1800000002</v>
      </c>
      <c r="CG4" s="201">
        <v>2674960.19</v>
      </c>
      <c r="CH4" s="201">
        <v>2341526.29</v>
      </c>
      <c r="CI4" s="201">
        <v>2165938.11</v>
      </c>
      <c r="CJ4" s="201">
        <v>1987828.84</v>
      </c>
      <c r="CK4" s="201">
        <v>1614061.14</v>
      </c>
      <c r="CL4" s="201">
        <v>1139342.48</v>
      </c>
      <c r="CM4" s="201">
        <v>985106.47</v>
      </c>
      <c r="CN4" s="201">
        <v>893669.41</v>
      </c>
      <c r="CO4" s="201">
        <v>1005563.86</v>
      </c>
      <c r="CP4" s="201">
        <v>1299017.57</v>
      </c>
      <c r="CQ4" s="201">
        <v>1328661.6599999999</v>
      </c>
      <c r="CR4" s="201">
        <v>2112081.73</v>
      </c>
      <c r="CS4" s="201">
        <v>2643111.7599999998</v>
      </c>
      <c r="CT4" s="201">
        <v>2313747.4900000002</v>
      </c>
      <c r="CU4" s="201">
        <v>2137929.27</v>
      </c>
      <c r="CV4" s="201">
        <v>1967799</v>
      </c>
      <c r="CW4" s="201">
        <v>1598362.92</v>
      </c>
      <c r="CX4" s="201">
        <v>1127862.6200000001</v>
      </c>
      <c r="CY4" s="201">
        <v>975490.76</v>
      </c>
      <c r="CZ4" s="201">
        <v>885254.41</v>
      </c>
      <c r="DA4" s="201">
        <v>996329.1</v>
      </c>
      <c r="DB4" s="201">
        <v>1289292.04</v>
      </c>
      <c r="DC4" s="201">
        <v>1317111.17</v>
      </c>
      <c r="DD4" s="201">
        <v>2090672.66</v>
      </c>
      <c r="DE4" s="201">
        <v>2616776.58</v>
      </c>
      <c r="DF4" s="201">
        <v>2295391.85</v>
      </c>
      <c r="DG4" s="201">
        <v>2127824.3199999998</v>
      </c>
      <c r="DH4" s="201">
        <v>1953264.09</v>
      </c>
      <c r="DI4" s="201">
        <v>1584478.95</v>
      </c>
      <c r="DJ4" s="201">
        <v>1118672.6000000001</v>
      </c>
      <c r="DK4" s="201">
        <v>968169.07</v>
      </c>
      <c r="DL4" s="201">
        <v>877315.09</v>
      </c>
      <c r="DM4" s="201">
        <v>985861.54</v>
      </c>
      <c r="DN4" s="201">
        <v>1276776.49</v>
      </c>
      <c r="DO4" s="201">
        <v>1305479.83</v>
      </c>
      <c r="DP4" s="201">
        <v>2064859.65</v>
      </c>
      <c r="DQ4" s="201">
        <v>2574267.7599999998</v>
      </c>
      <c r="DR4" s="201">
        <v>2267367.41</v>
      </c>
      <c r="DS4" s="201">
        <v>2136256.96</v>
      </c>
      <c r="DT4" s="201">
        <v>1969541.44</v>
      </c>
      <c r="DU4" s="201">
        <v>1572604.24</v>
      </c>
      <c r="DV4" s="201">
        <v>1108214.4099999999</v>
      </c>
      <c r="DW4" s="201">
        <v>957772.84</v>
      </c>
      <c r="DX4" s="201">
        <v>868941.07</v>
      </c>
      <c r="DY4" s="201">
        <v>975811.73</v>
      </c>
      <c r="DZ4" s="201">
        <v>1263453.29</v>
      </c>
      <c r="EA4" s="201">
        <v>1296025.93</v>
      </c>
      <c r="EB4" s="201">
        <v>2043476.2</v>
      </c>
      <c r="EC4" s="201">
        <v>2528571.73</v>
      </c>
      <c r="ED4" s="201">
        <v>2220298.5299999998</v>
      </c>
      <c r="EE4" s="201">
        <v>2068845.02</v>
      </c>
      <c r="EF4" s="201">
        <v>1901761.35</v>
      </c>
      <c r="EG4" s="201">
        <v>1549294.95</v>
      </c>
      <c r="EH4" s="201">
        <v>1094481.02</v>
      </c>
      <c r="EI4" s="201">
        <v>947815.85</v>
      </c>
      <c r="EJ4" s="201">
        <v>860925.77</v>
      </c>
      <c r="EK4" s="201">
        <v>966259.34</v>
      </c>
      <c r="EL4" s="201">
        <v>1248362.75</v>
      </c>
      <c r="EM4" s="201">
        <v>1276692.4099999999</v>
      </c>
      <c r="EN4" s="201">
        <v>2008768.17</v>
      </c>
      <c r="EO4" s="201">
        <v>2496305.2599999998</v>
      </c>
      <c r="EP4" s="201">
        <v>2201145.83</v>
      </c>
      <c r="EQ4" s="201">
        <v>2043527.7</v>
      </c>
      <c r="ER4" s="201">
        <v>1871674.19</v>
      </c>
      <c r="ES4" s="201">
        <v>1529653.61</v>
      </c>
      <c r="ET4" s="201">
        <v>1084043.67</v>
      </c>
      <c r="EU4" s="201">
        <v>938493.25</v>
      </c>
      <c r="EV4" s="201">
        <v>852815.47</v>
      </c>
      <c r="EW4" s="201">
        <v>956860.72</v>
      </c>
      <c r="EX4" s="201">
        <v>1234990.45</v>
      </c>
      <c r="EY4" s="201">
        <v>1264289.4099999999</v>
      </c>
      <c r="EZ4" s="201">
        <v>1992653.88</v>
      </c>
      <c r="FA4" s="201">
        <v>2479400.3199999998</v>
      </c>
      <c r="FB4" s="201">
        <v>2179859.38</v>
      </c>
      <c r="FC4" s="201">
        <v>2008753.46</v>
      </c>
      <c r="FD4" s="201">
        <v>1840118.08</v>
      </c>
      <c r="FE4" s="201">
        <v>1516052.99</v>
      </c>
      <c r="FF4" s="201">
        <v>1075347.7</v>
      </c>
      <c r="FG4" s="201">
        <v>928834.44</v>
      </c>
      <c r="FH4" s="201">
        <v>844465.83</v>
      </c>
      <c r="FI4" s="201">
        <v>946890.39</v>
      </c>
      <c r="FJ4" s="201">
        <v>1218440.6499999999</v>
      </c>
      <c r="FK4" s="201">
        <v>1246273.95</v>
      </c>
      <c r="FL4" s="201">
        <v>1966135.17</v>
      </c>
      <c r="FM4" s="201">
        <v>2454711.19</v>
      </c>
      <c r="FN4" s="201">
        <v>2170320.88</v>
      </c>
      <c r="FO4" s="201">
        <v>2017285.84</v>
      </c>
      <c r="FP4" s="201">
        <v>1845727.12</v>
      </c>
      <c r="FQ4" s="201">
        <v>1495418.45</v>
      </c>
      <c r="FR4" s="201">
        <v>1063960.53</v>
      </c>
      <c r="FS4" s="201">
        <v>918009.72</v>
      </c>
      <c r="FT4" s="201">
        <v>835667.7</v>
      </c>
      <c r="FU4" s="201">
        <v>937563.37</v>
      </c>
      <c r="FV4" s="201">
        <v>1205448.01</v>
      </c>
      <c r="FW4" s="201">
        <v>1230258.55</v>
      </c>
      <c r="FX4" s="201">
        <v>1941770.36</v>
      </c>
      <c r="FY4" s="201">
        <v>2431078.9500000002</v>
      </c>
      <c r="FZ4" s="201">
        <v>2139019.46</v>
      </c>
      <c r="GA4" s="201">
        <v>1958521.03</v>
      </c>
      <c r="GB4" s="201">
        <v>1785171.77</v>
      </c>
      <c r="GC4" s="201">
        <v>1474012.63</v>
      </c>
      <c r="GD4" s="201">
        <v>1049561.57</v>
      </c>
      <c r="GE4" s="201">
        <v>904911.66</v>
      </c>
      <c r="GF4" s="201">
        <v>826057.97</v>
      </c>
      <c r="GG4" s="201">
        <v>928172.81</v>
      </c>
      <c r="GH4" s="201">
        <v>1192836.18</v>
      </c>
      <c r="GI4" s="201">
        <v>1213676.6299999999</v>
      </c>
      <c r="GJ4" s="201">
        <v>1912384.83</v>
      </c>
      <c r="GK4" s="201">
        <v>2395061.2400000002</v>
      </c>
      <c r="GL4" s="201">
        <v>2106045.9700000002</v>
      </c>
      <c r="GM4" s="201">
        <v>1929577.69</v>
      </c>
      <c r="GN4" s="201">
        <v>1759658.49</v>
      </c>
      <c r="GO4" s="201">
        <v>1453891.39</v>
      </c>
      <c r="GP4" s="201">
        <v>1036418.49</v>
      </c>
      <c r="GQ4" s="201">
        <v>894514.83</v>
      </c>
      <c r="GR4" s="201">
        <v>817361.14</v>
      </c>
      <c r="GS4" s="201">
        <v>918098.77</v>
      </c>
      <c r="GT4" s="201">
        <v>1181371.1499999999</v>
      </c>
      <c r="GU4" s="201">
        <v>1202110.54</v>
      </c>
      <c r="GV4" s="201">
        <v>1889021.92</v>
      </c>
      <c r="GW4" s="201">
        <v>2370125.14</v>
      </c>
      <c r="GX4" s="201">
        <v>2089907.38</v>
      </c>
      <c r="GY4" s="201">
        <v>1911145.79</v>
      </c>
      <c r="GZ4" s="201">
        <v>1740135</v>
      </c>
      <c r="HA4" s="201">
        <v>1438934.75</v>
      </c>
      <c r="HB4" s="201">
        <v>1026792.39</v>
      </c>
      <c r="HC4" s="201">
        <v>885128.7</v>
      </c>
      <c r="HD4" s="201">
        <v>808944.98</v>
      </c>
      <c r="HE4" s="201">
        <v>908240.54</v>
      </c>
      <c r="HF4" s="201">
        <v>1166940.97</v>
      </c>
      <c r="HG4" s="201">
        <v>1185801.06</v>
      </c>
      <c r="HH4" s="201">
        <v>1862974.45</v>
      </c>
      <c r="HI4" s="201">
        <v>2342337.5</v>
      </c>
      <c r="HJ4" s="201">
        <v>2072681.52</v>
      </c>
      <c r="HK4" s="201">
        <v>1914041.41</v>
      </c>
      <c r="HL4" s="201">
        <v>1745153.66</v>
      </c>
      <c r="HM4" s="201">
        <v>1422763.73</v>
      </c>
      <c r="HN4" s="201">
        <v>1018069.92</v>
      </c>
      <c r="HO4" s="201">
        <v>876016.96</v>
      </c>
      <c r="HP4" s="201">
        <v>800449.07</v>
      </c>
      <c r="HQ4" s="201">
        <v>897746.1</v>
      </c>
      <c r="HR4" s="201">
        <v>1153247.44</v>
      </c>
      <c r="HS4" s="201">
        <v>1172435.24</v>
      </c>
      <c r="HT4" s="201">
        <v>1836386.85</v>
      </c>
      <c r="HU4" s="201">
        <v>2309077.1</v>
      </c>
      <c r="HV4" s="201">
        <v>2039045.25</v>
      </c>
      <c r="HW4" s="201">
        <v>1858405.33</v>
      </c>
      <c r="HX4" s="201">
        <v>1694779.12</v>
      </c>
      <c r="HY4" s="201">
        <v>1407848.27</v>
      </c>
      <c r="HZ4" s="201">
        <v>1007183.86</v>
      </c>
      <c r="IA4" s="201">
        <v>866906.48</v>
      </c>
      <c r="IB4" s="201">
        <v>792435.01</v>
      </c>
      <c r="IC4" s="201">
        <v>887987.89</v>
      </c>
      <c r="ID4" s="201">
        <v>1140310.53</v>
      </c>
      <c r="IE4" s="201">
        <v>1158278.28</v>
      </c>
      <c r="IF4" s="201">
        <v>1815710.46</v>
      </c>
      <c r="IG4" s="201">
        <v>2272644.65</v>
      </c>
      <c r="IH4" s="201">
        <v>1990847.62</v>
      </c>
      <c r="II4" s="201">
        <v>1811567.69</v>
      </c>
      <c r="IJ4" s="201">
        <v>1649922.22</v>
      </c>
      <c r="IK4" s="201">
        <v>1378638.15</v>
      </c>
      <c r="IL4" s="201">
        <v>990072.64</v>
      </c>
      <c r="IM4" s="201">
        <v>855103.04</v>
      </c>
      <c r="IN4" s="201">
        <v>783785.54</v>
      </c>
      <c r="IO4" s="201">
        <v>876947.07</v>
      </c>
      <c r="IP4" s="201">
        <v>1125202.92</v>
      </c>
      <c r="IQ4" s="201">
        <v>1136376.78</v>
      </c>
      <c r="IR4" s="201">
        <v>1770364.47</v>
      </c>
      <c r="IS4" s="201">
        <v>2242736.38</v>
      </c>
      <c r="IT4" s="201">
        <v>1988057.93</v>
      </c>
      <c r="IU4" s="201">
        <v>1808054.32</v>
      </c>
      <c r="IV4" s="201">
        <v>1644794.82</v>
      </c>
      <c r="IW4" s="201">
        <v>1372284.93</v>
      </c>
      <c r="IX4" s="201">
        <v>983031.27</v>
      </c>
      <c r="IY4" s="201">
        <v>847506.64</v>
      </c>
      <c r="IZ4" s="201">
        <v>776028.52</v>
      </c>
      <c r="JA4" s="201">
        <v>868782.82</v>
      </c>
      <c r="JB4" s="201">
        <v>1115123.95</v>
      </c>
      <c r="JC4" s="201">
        <v>1129579.3700000001</v>
      </c>
      <c r="JD4" s="201">
        <v>1769115.38</v>
      </c>
      <c r="JE4" s="201">
        <v>2225986.7400000002</v>
      </c>
      <c r="JF4" s="201">
        <v>1957890.06</v>
      </c>
      <c r="JG4" s="201">
        <v>1802532.22</v>
      </c>
      <c r="JH4" s="201">
        <v>1646317.15</v>
      </c>
      <c r="JI4" s="201">
        <v>1352119.63</v>
      </c>
      <c r="JJ4" s="201">
        <v>970807.37</v>
      </c>
      <c r="JK4" s="201">
        <v>838124.91</v>
      </c>
      <c r="JL4" s="201">
        <v>768182.96</v>
      </c>
      <c r="JM4" s="201">
        <v>859516.99</v>
      </c>
      <c r="JN4" s="201">
        <v>1103150.6000000001</v>
      </c>
      <c r="JO4" s="201">
        <v>1114271.03</v>
      </c>
      <c r="JP4" s="201">
        <v>1735304.27</v>
      </c>
      <c r="JQ4" s="201">
        <v>2187544.66</v>
      </c>
      <c r="JR4" s="201">
        <v>1927448.83</v>
      </c>
      <c r="JS4" s="201">
        <v>1753022.55</v>
      </c>
      <c r="JT4" s="201">
        <v>1596471.5</v>
      </c>
      <c r="JU4" s="201">
        <v>1335961.71</v>
      </c>
      <c r="JV4" s="201">
        <v>958149.62</v>
      </c>
      <c r="JW4" s="201">
        <v>827323.25</v>
      </c>
      <c r="JX4" s="201">
        <v>759944.37</v>
      </c>
      <c r="JY4" s="201">
        <v>850029.08</v>
      </c>
      <c r="JZ4" s="201">
        <v>1089132.29</v>
      </c>
      <c r="KA4" s="201">
        <v>1099918.68</v>
      </c>
      <c r="KB4" s="201">
        <v>1712518.82</v>
      </c>
      <c r="KC4" s="201">
        <v>2160372.5299999998</v>
      </c>
      <c r="KD4" s="201">
        <v>1904064.77</v>
      </c>
      <c r="KE4" s="201">
        <v>1729128.21</v>
      </c>
      <c r="KF4" s="201">
        <v>1575829.84</v>
      </c>
      <c r="KG4" s="201">
        <v>1320427.53</v>
      </c>
      <c r="KH4" s="201">
        <v>947776.92</v>
      </c>
      <c r="KI4" s="201">
        <v>818952.42</v>
      </c>
      <c r="KJ4" s="201">
        <v>751875.28</v>
      </c>
      <c r="KK4" s="201">
        <v>840410.19</v>
      </c>
      <c r="KL4" s="201">
        <v>1076539.95</v>
      </c>
      <c r="KM4" s="201">
        <v>1087504.1200000001</v>
      </c>
      <c r="KN4" s="201">
        <v>1693980.63</v>
      </c>
      <c r="KO4" s="201">
        <v>2137618.7200000002</v>
      </c>
      <c r="KP4" s="201">
        <v>1878902.44</v>
      </c>
      <c r="KQ4" s="201">
        <v>1702264.18</v>
      </c>
      <c r="KR4" s="201">
        <v>1554075.67</v>
      </c>
      <c r="KS4" s="201">
        <v>1303749.55</v>
      </c>
      <c r="KT4" s="201">
        <v>935503.23</v>
      </c>
      <c r="KU4" s="201">
        <v>809380.61</v>
      </c>
      <c r="KV4" s="201">
        <v>743282.7</v>
      </c>
      <c r="KW4" s="201">
        <v>831576.61</v>
      </c>
      <c r="KX4" s="201">
        <v>1065536.03</v>
      </c>
      <c r="KY4" s="201">
        <v>1076487.73</v>
      </c>
      <c r="KZ4" s="201">
        <v>1677314.02</v>
      </c>
      <c r="LA4" s="201">
        <v>2114615.4900000002</v>
      </c>
      <c r="LB4" s="201">
        <v>1860314.56</v>
      </c>
      <c r="LC4" s="201">
        <v>1704057.98</v>
      </c>
      <c r="LD4" s="201">
        <v>1558192.76</v>
      </c>
      <c r="LE4" s="201">
        <v>1286841.97</v>
      </c>
      <c r="LF4" s="201">
        <v>924853.17</v>
      </c>
      <c r="LG4" s="201">
        <v>800788.11</v>
      </c>
      <c r="LH4" s="201">
        <v>735766.95</v>
      </c>
      <c r="LI4" s="201">
        <v>821946.48</v>
      </c>
      <c r="LJ4" s="201">
        <v>1051608.6100000001</v>
      </c>
      <c r="LK4" s="201">
        <v>1062113.6100000001</v>
      </c>
      <c r="LL4" s="201">
        <v>1651313.63</v>
      </c>
      <c r="LM4" s="201">
        <v>2089938.27</v>
      </c>
      <c r="LN4" s="201">
        <v>1842840.28</v>
      </c>
      <c r="LO4" s="201">
        <v>1664291.33</v>
      </c>
      <c r="LP4" s="201">
        <v>1513236.64</v>
      </c>
      <c r="LQ4" s="201">
        <v>1270544.8999999999</v>
      </c>
      <c r="LR4" s="201">
        <v>914762.7</v>
      </c>
      <c r="LS4" s="201">
        <v>791958.12</v>
      </c>
      <c r="LT4" s="201">
        <v>727808.35</v>
      </c>
      <c r="LU4" s="201">
        <v>812730.18</v>
      </c>
      <c r="LV4" s="201">
        <v>1039656.09</v>
      </c>
      <c r="LW4" s="201">
        <v>1050173.29</v>
      </c>
      <c r="LX4" s="201">
        <v>1633257.91</v>
      </c>
      <c r="LY4" s="201">
        <v>2071488.1</v>
      </c>
      <c r="LZ4" s="201">
        <v>1824808.96</v>
      </c>
      <c r="MA4" s="201">
        <v>1639585.83</v>
      </c>
      <c r="MB4" s="201">
        <v>1487420.67</v>
      </c>
      <c r="MC4" s="201">
        <v>1250107.8400000001</v>
      </c>
      <c r="MD4" s="201">
        <v>902154</v>
      </c>
      <c r="ME4" s="201">
        <v>782934.74</v>
      </c>
      <c r="MF4" s="201">
        <v>719821.79</v>
      </c>
      <c r="MG4" s="201">
        <v>803373.12</v>
      </c>
      <c r="MH4" s="201">
        <v>1027906.75</v>
      </c>
      <c r="MI4" s="201">
        <v>1037531.29</v>
      </c>
      <c r="MJ4" s="201">
        <v>1611237.94</v>
      </c>
      <c r="MK4" s="201">
        <v>2049903.8302726045</v>
      </c>
    </row>
    <row r="5" spans="1:349" x14ac:dyDescent="0.2">
      <c r="A5" s="213" t="s">
        <v>12</v>
      </c>
      <c r="B5" s="201">
        <v>3616825.51</v>
      </c>
      <c r="C5" s="201">
        <v>3416879.94</v>
      </c>
      <c r="D5" s="201">
        <v>3107903.49</v>
      </c>
      <c r="E5" s="201">
        <v>2291870.84</v>
      </c>
      <c r="F5" s="201">
        <v>2073522.75</v>
      </c>
      <c r="G5" s="201">
        <v>1578687.26</v>
      </c>
      <c r="H5" s="201">
        <v>1532685.64</v>
      </c>
      <c r="I5" s="201">
        <v>1628370.42</v>
      </c>
      <c r="J5" s="201">
        <v>1605610.72</v>
      </c>
      <c r="K5" s="201">
        <v>2520364.5299999998</v>
      </c>
      <c r="L5" s="201">
        <v>2846191.69</v>
      </c>
      <c r="M5" s="201">
        <v>3658606.42</v>
      </c>
      <c r="N5" s="201">
        <v>2920832.37</v>
      </c>
      <c r="O5" s="201">
        <v>2863562.02</v>
      </c>
      <c r="P5" s="201">
        <v>2686433.62</v>
      </c>
      <c r="Q5" s="201">
        <v>2047761.83</v>
      </c>
      <c r="R5" s="201">
        <v>1943275.81</v>
      </c>
      <c r="S5" s="201">
        <v>1534780.86</v>
      </c>
      <c r="T5" s="201">
        <v>1492883.35</v>
      </c>
      <c r="U5" s="201">
        <v>1583870.65</v>
      </c>
      <c r="V5" s="201">
        <v>1552006.69</v>
      </c>
      <c r="W5" s="201">
        <v>2410629.15</v>
      </c>
      <c r="X5" s="201">
        <v>2700078.97</v>
      </c>
      <c r="Y5" s="201">
        <v>3476511.06</v>
      </c>
      <c r="Z5" s="201">
        <v>2789706.04</v>
      </c>
      <c r="AA5" s="201">
        <v>2771630.77</v>
      </c>
      <c r="AB5" s="201">
        <v>2581563.69</v>
      </c>
      <c r="AC5" s="201">
        <v>1949543.29</v>
      </c>
      <c r="AD5" s="201">
        <v>1858855.52</v>
      </c>
      <c r="AE5" s="201">
        <v>1474325.87</v>
      </c>
      <c r="AF5" s="201">
        <v>1438469.34</v>
      </c>
      <c r="AG5" s="201">
        <v>1526471.87</v>
      </c>
      <c r="AH5" s="201">
        <v>1490012.79</v>
      </c>
      <c r="AI5" s="201">
        <v>2306152.98</v>
      </c>
      <c r="AJ5" s="201">
        <v>2570618.21</v>
      </c>
      <c r="AK5" s="201">
        <v>3295409.02</v>
      </c>
      <c r="AL5" s="201">
        <v>2614578.87</v>
      </c>
      <c r="AM5" s="201">
        <v>2571061.52</v>
      </c>
      <c r="AN5" s="201">
        <v>2416459.9900000002</v>
      </c>
      <c r="AO5" s="201">
        <v>1848262.16</v>
      </c>
      <c r="AP5" s="201">
        <v>1768725.32</v>
      </c>
      <c r="AQ5" s="201">
        <v>1408900.26</v>
      </c>
      <c r="AR5" s="201">
        <v>1376773.82</v>
      </c>
      <c r="AS5" s="201">
        <v>1460251.73</v>
      </c>
      <c r="AT5" s="201">
        <v>1421012.52</v>
      </c>
      <c r="AU5" s="201">
        <v>2187385.0299999998</v>
      </c>
      <c r="AV5" s="201">
        <v>2424585.38</v>
      </c>
      <c r="AW5" s="201">
        <v>3121295.95</v>
      </c>
      <c r="AX5" s="201">
        <v>2490448.42</v>
      </c>
      <c r="AY5" s="201">
        <v>2446884.77</v>
      </c>
      <c r="AZ5" s="201">
        <v>2295699.13</v>
      </c>
      <c r="BA5" s="201">
        <v>1753897.13</v>
      </c>
      <c r="BB5" s="201">
        <v>1678264.82</v>
      </c>
      <c r="BC5" s="201">
        <v>1339983.02</v>
      </c>
      <c r="BD5" s="201">
        <v>1312710.1000000001</v>
      </c>
      <c r="BE5" s="201">
        <v>1393595.12</v>
      </c>
      <c r="BF5" s="201">
        <v>1354284.09</v>
      </c>
      <c r="BG5" s="201">
        <v>2076206.55</v>
      </c>
      <c r="BH5" s="201">
        <v>2290498.0699999998</v>
      </c>
      <c r="BI5" s="201">
        <v>2948027.58</v>
      </c>
      <c r="BJ5" s="201">
        <v>2348573.7400000002</v>
      </c>
      <c r="BK5" s="201">
        <v>2301847.56</v>
      </c>
      <c r="BL5" s="201">
        <v>2160195.9500000002</v>
      </c>
      <c r="BM5" s="201">
        <v>1652532.79</v>
      </c>
      <c r="BN5" s="201">
        <v>1585168.87</v>
      </c>
      <c r="BO5" s="201">
        <v>1272285.07</v>
      </c>
      <c r="BP5" s="201">
        <v>1250073.92</v>
      </c>
      <c r="BQ5" s="201">
        <v>1327476.3700000001</v>
      </c>
      <c r="BR5" s="201">
        <v>1286769.25</v>
      </c>
      <c r="BS5" s="201">
        <v>1959136.88</v>
      </c>
      <c r="BT5" s="201">
        <v>2148253.2999999998</v>
      </c>
      <c r="BU5" s="201">
        <v>2768872.77</v>
      </c>
      <c r="BV5" s="201">
        <v>2224490.42</v>
      </c>
      <c r="BW5" s="201">
        <v>2201028.81</v>
      </c>
      <c r="BX5" s="201">
        <v>2051299.83</v>
      </c>
      <c r="BY5" s="201">
        <v>1557016</v>
      </c>
      <c r="BZ5" s="201">
        <v>1498075.06</v>
      </c>
      <c r="CA5" s="201">
        <v>1204990.06</v>
      </c>
      <c r="CB5" s="201">
        <v>1186891.3799999999</v>
      </c>
      <c r="CC5" s="201">
        <v>1261467.6100000001</v>
      </c>
      <c r="CD5" s="201">
        <v>1220696.8400000001</v>
      </c>
      <c r="CE5" s="201">
        <v>1850892.37</v>
      </c>
      <c r="CF5" s="201">
        <v>2019066.9</v>
      </c>
      <c r="CG5" s="201">
        <v>2596825.6</v>
      </c>
      <c r="CH5" s="201">
        <v>2069718.71</v>
      </c>
      <c r="CI5" s="201">
        <v>2036190.65</v>
      </c>
      <c r="CJ5" s="201">
        <v>1916107.34</v>
      </c>
      <c r="CK5" s="201">
        <v>1470982.66</v>
      </c>
      <c r="CL5" s="201">
        <v>1417793.06</v>
      </c>
      <c r="CM5" s="201">
        <v>1141944.18</v>
      </c>
      <c r="CN5" s="201">
        <v>1124912.3999999999</v>
      </c>
      <c r="CO5" s="201">
        <v>1194331.07</v>
      </c>
      <c r="CP5" s="201">
        <v>1150862.81</v>
      </c>
      <c r="CQ5" s="201">
        <v>1737645.09</v>
      </c>
      <c r="CR5" s="201">
        <v>1888164.72</v>
      </c>
      <c r="CS5" s="201">
        <v>2429071.7000000002</v>
      </c>
      <c r="CT5" s="201">
        <v>1933437.95</v>
      </c>
      <c r="CU5" s="201">
        <v>1904043.35</v>
      </c>
      <c r="CV5" s="201">
        <v>1796647.29</v>
      </c>
      <c r="CW5" s="201">
        <v>1381702.41</v>
      </c>
      <c r="CX5" s="201">
        <v>1334870.28</v>
      </c>
      <c r="CY5" s="201">
        <v>1077375.24</v>
      </c>
      <c r="CZ5" s="201">
        <v>1061515.29</v>
      </c>
      <c r="DA5" s="201">
        <v>1126581.1499999999</v>
      </c>
      <c r="DB5" s="201">
        <v>1084929.6399999999</v>
      </c>
      <c r="DC5" s="201">
        <v>1630412.51</v>
      </c>
      <c r="DD5" s="201">
        <v>1760506.35</v>
      </c>
      <c r="DE5" s="201">
        <v>2262166.3199999998</v>
      </c>
      <c r="DF5" s="201">
        <v>1803193.46</v>
      </c>
      <c r="DG5" s="201">
        <v>1779999.29</v>
      </c>
      <c r="DH5" s="201">
        <v>1679161.84</v>
      </c>
      <c r="DI5" s="201">
        <v>1292407.81</v>
      </c>
      <c r="DJ5" s="201">
        <v>1251787.42</v>
      </c>
      <c r="DK5" s="201">
        <v>1012005.73</v>
      </c>
      <c r="DL5" s="201">
        <v>996809.41</v>
      </c>
      <c r="DM5" s="201">
        <v>1056310.78</v>
      </c>
      <c r="DN5" s="201">
        <v>1015851.6</v>
      </c>
      <c r="DO5" s="201">
        <v>1520170.42</v>
      </c>
      <c r="DP5" s="201">
        <v>1626883.3</v>
      </c>
      <c r="DQ5" s="201">
        <v>2082857.77</v>
      </c>
      <c r="DR5" s="201">
        <v>1675175.03</v>
      </c>
      <c r="DS5" s="201">
        <v>1676330.01</v>
      </c>
      <c r="DT5" s="201">
        <v>1574242.73</v>
      </c>
      <c r="DU5" s="201">
        <v>1202938.68</v>
      </c>
      <c r="DV5" s="201">
        <v>1166790.8400000001</v>
      </c>
      <c r="DW5" s="201">
        <v>943509.2</v>
      </c>
      <c r="DX5" s="201">
        <v>930010.61</v>
      </c>
      <c r="DY5" s="201">
        <v>984795.22</v>
      </c>
      <c r="DZ5" s="201">
        <v>945092.97</v>
      </c>
      <c r="EA5" s="201">
        <v>1410310.02</v>
      </c>
      <c r="EB5" s="201">
        <v>1495079.53</v>
      </c>
      <c r="EC5" s="201">
        <v>1902716.69</v>
      </c>
      <c r="ED5" s="201">
        <v>1517427.8</v>
      </c>
      <c r="EE5" s="201">
        <v>1506537.51</v>
      </c>
      <c r="EF5" s="201">
        <v>1427371.29</v>
      </c>
      <c r="EG5" s="201">
        <v>1105851.78</v>
      </c>
      <c r="EH5" s="201">
        <v>1077776.51</v>
      </c>
      <c r="EI5" s="201">
        <v>874585.91</v>
      </c>
      <c r="EJ5" s="201">
        <v>862724.92</v>
      </c>
      <c r="EK5" s="201">
        <v>912684.24</v>
      </c>
      <c r="EL5" s="201">
        <v>872284.88</v>
      </c>
      <c r="EM5" s="201">
        <v>1290879.48</v>
      </c>
      <c r="EN5" s="201">
        <v>1356483.73</v>
      </c>
      <c r="EO5" s="201">
        <v>1730995.48</v>
      </c>
      <c r="EP5" s="201">
        <v>1382818.77</v>
      </c>
      <c r="EQ5" s="201">
        <v>1371356.41</v>
      </c>
      <c r="ER5" s="201">
        <v>1299365.3</v>
      </c>
      <c r="ES5" s="201">
        <v>1011270.86</v>
      </c>
      <c r="ET5" s="201">
        <v>990969.45</v>
      </c>
      <c r="EU5" s="201">
        <v>805473.05</v>
      </c>
      <c r="EV5" s="201">
        <v>794231.5</v>
      </c>
      <c r="EW5" s="201">
        <v>839600.18</v>
      </c>
      <c r="EX5" s="201">
        <v>799741.61</v>
      </c>
      <c r="EY5" s="201">
        <v>1176762.1200000001</v>
      </c>
      <c r="EZ5" s="201">
        <v>1227053.77</v>
      </c>
      <c r="FA5" s="201">
        <v>1564542.9</v>
      </c>
      <c r="FB5" s="201">
        <v>1245041.04</v>
      </c>
      <c r="FC5" s="201">
        <v>1232282.28</v>
      </c>
      <c r="FD5" s="201">
        <v>1171947.82</v>
      </c>
      <c r="FE5" s="201">
        <v>918393.7</v>
      </c>
      <c r="FF5" s="201">
        <v>903383.79</v>
      </c>
      <c r="FG5" s="201">
        <v>734726.3</v>
      </c>
      <c r="FH5" s="201">
        <v>724205.67</v>
      </c>
      <c r="FI5" s="201">
        <v>764538.78</v>
      </c>
      <c r="FJ5" s="201">
        <v>724451.48</v>
      </c>
      <c r="FK5" s="201">
        <v>1056713.3600000001</v>
      </c>
      <c r="FL5" s="201">
        <v>1091446.5</v>
      </c>
      <c r="FM5" s="201">
        <v>1393670.37</v>
      </c>
      <c r="FN5" s="201">
        <v>1117538.8899999999</v>
      </c>
      <c r="FO5" s="201">
        <v>1117420.3600000001</v>
      </c>
      <c r="FP5" s="201">
        <v>1055060.77</v>
      </c>
      <c r="FQ5" s="201">
        <v>821567.38</v>
      </c>
      <c r="FR5" s="201">
        <v>812579.21</v>
      </c>
      <c r="FS5" s="201">
        <v>661892.73</v>
      </c>
      <c r="FT5" s="201">
        <v>652601.14</v>
      </c>
      <c r="FU5" s="201">
        <v>688218.74</v>
      </c>
      <c r="FV5" s="201">
        <v>649736.4</v>
      </c>
      <c r="FW5" s="201">
        <v>938317.92</v>
      </c>
      <c r="FX5" s="201">
        <v>956244.59</v>
      </c>
      <c r="FY5" s="201">
        <v>1220335.6100000001</v>
      </c>
      <c r="FZ5" s="201">
        <v>968058.37</v>
      </c>
      <c r="GA5" s="201">
        <v>960529.03</v>
      </c>
      <c r="GB5" s="201">
        <v>915338.83</v>
      </c>
      <c r="GC5" s="201">
        <v>723431.54</v>
      </c>
      <c r="GD5" s="201">
        <v>719136.66</v>
      </c>
      <c r="GE5" s="201">
        <v>587220.22</v>
      </c>
      <c r="GF5" s="201">
        <v>579606.88</v>
      </c>
      <c r="GG5" s="201">
        <v>610844.14</v>
      </c>
      <c r="GH5" s="201">
        <v>574246.71</v>
      </c>
      <c r="GI5" s="201">
        <v>818533.92</v>
      </c>
      <c r="GJ5" s="201">
        <v>818085.67</v>
      </c>
      <c r="GK5" s="201">
        <v>1042238.57</v>
      </c>
      <c r="GL5" s="201">
        <v>824537.36</v>
      </c>
      <c r="GM5" s="201">
        <v>822943.36</v>
      </c>
      <c r="GN5" s="201">
        <v>787242.43</v>
      </c>
      <c r="GO5" s="201">
        <v>625340.89</v>
      </c>
      <c r="GP5" s="201">
        <v>625826.38</v>
      </c>
      <c r="GQ5" s="201">
        <v>512681.15</v>
      </c>
      <c r="GR5" s="201">
        <v>506005.57</v>
      </c>
      <c r="GS5" s="201">
        <v>532199.69999999995</v>
      </c>
      <c r="GT5" s="201">
        <v>498371.58</v>
      </c>
      <c r="GU5" s="201">
        <v>700846.17</v>
      </c>
      <c r="GV5" s="201">
        <v>681395.93</v>
      </c>
      <c r="GW5" s="201">
        <v>866371.63</v>
      </c>
      <c r="GX5" s="201">
        <v>685212.11</v>
      </c>
      <c r="GY5" s="201">
        <v>688854.88</v>
      </c>
      <c r="GZ5" s="201">
        <v>661494.6</v>
      </c>
      <c r="HA5" s="201">
        <v>528829.41</v>
      </c>
      <c r="HB5" s="201">
        <v>533400.04</v>
      </c>
      <c r="HC5" s="201">
        <v>438033.46</v>
      </c>
      <c r="HD5" s="201">
        <v>431942.82</v>
      </c>
      <c r="HE5" s="201">
        <v>452889.66</v>
      </c>
      <c r="HF5" s="201">
        <v>421058.07</v>
      </c>
      <c r="HG5" s="201">
        <v>580355.88</v>
      </c>
      <c r="HH5" s="201">
        <v>543315.32999999996</v>
      </c>
      <c r="HI5" s="201">
        <v>688364.77</v>
      </c>
      <c r="HJ5" s="201">
        <v>546280.63</v>
      </c>
      <c r="HK5" s="201">
        <v>561542.86</v>
      </c>
      <c r="HL5" s="201">
        <v>539455.75</v>
      </c>
      <c r="HM5" s="201">
        <v>431296.39</v>
      </c>
      <c r="HN5" s="201">
        <v>440279.97</v>
      </c>
      <c r="HO5" s="201">
        <v>362661.51</v>
      </c>
      <c r="HP5" s="201">
        <v>357035.2</v>
      </c>
      <c r="HQ5" s="201">
        <v>372607.49</v>
      </c>
      <c r="HR5" s="201">
        <v>343296.48</v>
      </c>
      <c r="HS5" s="201">
        <v>460090.76</v>
      </c>
      <c r="HT5" s="201">
        <v>403715.82</v>
      </c>
      <c r="HU5" s="201">
        <v>507611.69</v>
      </c>
      <c r="HV5" s="201">
        <v>397335.01</v>
      </c>
      <c r="HW5" s="201">
        <v>413553.9</v>
      </c>
      <c r="HX5" s="201">
        <v>405658.15</v>
      </c>
      <c r="HY5" s="201">
        <v>332993.32</v>
      </c>
      <c r="HZ5" s="201">
        <v>345891.69</v>
      </c>
      <c r="IA5" s="201">
        <v>286571.8</v>
      </c>
      <c r="IB5" s="201">
        <v>281564.59999999998</v>
      </c>
      <c r="IC5" s="201">
        <v>291964.84999999998</v>
      </c>
      <c r="ID5" s="201">
        <v>265289.03999999998</v>
      </c>
      <c r="IE5" s="201">
        <v>338173.92</v>
      </c>
      <c r="IF5" s="201">
        <v>261030.45</v>
      </c>
      <c r="IG5" s="201">
        <v>322026.31</v>
      </c>
      <c r="IH5" s="201">
        <v>245319.72</v>
      </c>
      <c r="II5" s="201">
        <v>270098.59999999998</v>
      </c>
      <c r="IJ5" s="201">
        <v>272392.09999999998</v>
      </c>
      <c r="IK5" s="201">
        <v>231353.55</v>
      </c>
      <c r="IL5" s="201">
        <v>249609.8</v>
      </c>
      <c r="IM5" s="201">
        <v>209243.59</v>
      </c>
      <c r="IN5" s="201">
        <v>204978.38</v>
      </c>
      <c r="IO5" s="201">
        <v>210009.77</v>
      </c>
      <c r="IP5" s="201">
        <v>186038.65</v>
      </c>
      <c r="IQ5" s="201">
        <v>210794.75</v>
      </c>
      <c r="IR5" s="201">
        <v>102149.01</v>
      </c>
      <c r="IS5" s="201">
        <v>118236.74</v>
      </c>
      <c r="IT5" s="201">
        <v>80258.87</v>
      </c>
      <c r="IU5" s="201">
        <v>118076.14</v>
      </c>
      <c r="IV5" s="201">
        <v>131510.73000000001</v>
      </c>
      <c r="IW5" s="201">
        <v>123433.86</v>
      </c>
      <c r="IX5" s="201">
        <v>149697.04</v>
      </c>
      <c r="IY5" s="201">
        <v>128498.16</v>
      </c>
      <c r="IZ5" s="201">
        <v>123718.09</v>
      </c>
      <c r="JA5" s="201">
        <v>122093.07</v>
      </c>
      <c r="JB5" s="201">
        <v>99432.7</v>
      </c>
      <c r="JC5" s="201">
        <v>36479.699999999997</v>
      </c>
      <c r="JD5" s="201">
        <v>-235057.64</v>
      </c>
      <c r="JE5" s="201">
        <v>-430281.08</v>
      </c>
      <c r="JF5" s="201">
        <v>0</v>
      </c>
      <c r="JG5" s="201">
        <v>0</v>
      </c>
      <c r="JH5" s="201">
        <v>0</v>
      </c>
      <c r="JI5" s="201">
        <v>0</v>
      </c>
      <c r="JJ5" s="201">
        <v>0</v>
      </c>
      <c r="JK5" s="201">
        <v>0</v>
      </c>
      <c r="JL5" s="201">
        <v>0</v>
      </c>
      <c r="JM5" s="201">
        <v>0</v>
      </c>
      <c r="JN5" s="201">
        <v>0</v>
      </c>
      <c r="JO5" s="201">
        <v>0</v>
      </c>
      <c r="JP5" s="201">
        <v>0</v>
      </c>
      <c r="JQ5" s="201">
        <v>0</v>
      </c>
      <c r="JR5" s="201">
        <v>0</v>
      </c>
      <c r="JS5" s="201">
        <v>0</v>
      </c>
      <c r="JT5" s="201">
        <v>0</v>
      </c>
      <c r="JU5" s="201">
        <v>0</v>
      </c>
      <c r="JV5" s="201">
        <v>0</v>
      </c>
      <c r="JW5" s="201">
        <v>0</v>
      </c>
      <c r="JX5" s="201">
        <v>0</v>
      </c>
      <c r="JY5" s="201">
        <v>0</v>
      </c>
      <c r="JZ5" s="201">
        <v>0</v>
      </c>
      <c r="KA5" s="201">
        <v>0</v>
      </c>
      <c r="KB5" s="201">
        <v>0</v>
      </c>
      <c r="KC5" s="201">
        <v>0</v>
      </c>
      <c r="KD5" s="201">
        <v>0</v>
      </c>
      <c r="KE5" s="201">
        <v>0</v>
      </c>
      <c r="KF5" s="201">
        <v>0</v>
      </c>
      <c r="KG5" s="201">
        <v>0</v>
      </c>
      <c r="KH5" s="201">
        <v>0</v>
      </c>
      <c r="KI5" s="201">
        <v>0</v>
      </c>
      <c r="KJ5" s="201">
        <v>0</v>
      </c>
      <c r="KK5" s="201">
        <v>0</v>
      </c>
      <c r="KL5" s="201">
        <v>0</v>
      </c>
      <c r="KM5" s="201">
        <v>0</v>
      </c>
      <c r="KN5" s="201">
        <v>0</v>
      </c>
      <c r="KO5" s="201">
        <v>0</v>
      </c>
      <c r="KP5" s="201">
        <v>0</v>
      </c>
      <c r="KQ5" s="201">
        <v>0</v>
      </c>
      <c r="KR5" s="201">
        <v>0</v>
      </c>
      <c r="KS5" s="201">
        <v>0</v>
      </c>
      <c r="KT5" s="201">
        <v>0</v>
      </c>
      <c r="KU5" s="201">
        <v>0</v>
      </c>
      <c r="KV5" s="201">
        <v>0</v>
      </c>
      <c r="KW5" s="201">
        <v>0</v>
      </c>
      <c r="KX5" s="201">
        <v>0</v>
      </c>
      <c r="KY5" s="201">
        <v>0</v>
      </c>
      <c r="KZ5" s="201">
        <v>0</v>
      </c>
      <c r="LA5" s="201">
        <v>0</v>
      </c>
      <c r="LB5" s="201">
        <v>0</v>
      </c>
      <c r="LC5" s="201">
        <v>0</v>
      </c>
      <c r="LD5" s="201">
        <v>0</v>
      </c>
      <c r="LE5" s="201">
        <v>0</v>
      </c>
      <c r="LF5" s="201">
        <v>0</v>
      </c>
      <c r="LG5" s="201">
        <v>0</v>
      </c>
      <c r="LH5" s="201">
        <v>0</v>
      </c>
      <c r="LI5" s="201">
        <v>0</v>
      </c>
      <c r="LJ5" s="201">
        <v>0</v>
      </c>
      <c r="LK5" s="201">
        <v>0</v>
      </c>
      <c r="LL5" s="201">
        <v>0</v>
      </c>
      <c r="LM5" s="201">
        <v>0</v>
      </c>
      <c r="LN5" s="201">
        <v>0</v>
      </c>
      <c r="LO5" s="201">
        <v>0</v>
      </c>
      <c r="LP5" s="201">
        <v>0</v>
      </c>
      <c r="LQ5" s="201">
        <v>0</v>
      </c>
      <c r="LR5" s="201">
        <v>0</v>
      </c>
      <c r="LS5" s="201">
        <v>0</v>
      </c>
      <c r="LT5" s="201">
        <v>0</v>
      </c>
      <c r="LU5" s="201">
        <v>0</v>
      </c>
      <c r="LV5" s="201">
        <v>0</v>
      </c>
      <c r="LW5" s="201">
        <v>0</v>
      </c>
      <c r="LX5" s="201">
        <v>0</v>
      </c>
      <c r="LY5" s="201">
        <v>0</v>
      </c>
      <c r="LZ5" s="201">
        <v>0</v>
      </c>
      <c r="MA5" s="201">
        <v>0</v>
      </c>
      <c r="MB5" s="201">
        <v>0</v>
      </c>
      <c r="MC5" s="201">
        <v>0</v>
      </c>
      <c r="MD5" s="201">
        <v>0</v>
      </c>
      <c r="ME5" s="201">
        <v>0</v>
      </c>
      <c r="MF5" s="201">
        <v>0</v>
      </c>
      <c r="MG5" s="201">
        <v>0</v>
      </c>
      <c r="MH5" s="201">
        <v>0</v>
      </c>
      <c r="MI5" s="201">
        <v>0</v>
      </c>
      <c r="MJ5" s="201">
        <v>0</v>
      </c>
      <c r="MK5" s="201">
        <v>0</v>
      </c>
    </row>
    <row r="6" spans="1:349" x14ac:dyDescent="0.2">
      <c r="A6" s="213" t="s">
        <v>13</v>
      </c>
      <c r="B6" s="201">
        <v>298801.21999999997</v>
      </c>
      <c r="C6" s="201">
        <v>305679.78000000003</v>
      </c>
      <c r="D6" s="201">
        <v>310685.06</v>
      </c>
      <c r="E6" s="201">
        <v>266894.31</v>
      </c>
      <c r="F6" s="201">
        <v>291390.83</v>
      </c>
      <c r="G6" s="201">
        <v>222803.92</v>
      </c>
      <c r="H6" s="201">
        <v>185438.11</v>
      </c>
      <c r="I6" s="201">
        <v>196877.22</v>
      </c>
      <c r="J6" s="201">
        <v>211302.58</v>
      </c>
      <c r="K6" s="201">
        <v>322947.95</v>
      </c>
      <c r="L6" s="201">
        <v>304202.09999999998</v>
      </c>
      <c r="M6" s="201">
        <v>362042.5</v>
      </c>
      <c r="N6" s="201">
        <v>288254.09999999998</v>
      </c>
      <c r="O6" s="201">
        <v>294672.94</v>
      </c>
      <c r="P6" s="201">
        <v>299478.25</v>
      </c>
      <c r="Q6" s="201">
        <v>257224.5</v>
      </c>
      <c r="R6" s="201">
        <v>280767.09000000003</v>
      </c>
      <c r="S6" s="201">
        <v>215052.75</v>
      </c>
      <c r="T6" s="201">
        <v>179455.01</v>
      </c>
      <c r="U6" s="201">
        <v>190316.04</v>
      </c>
      <c r="V6" s="201">
        <v>203469.95</v>
      </c>
      <c r="W6" s="201">
        <v>310000.15999999997</v>
      </c>
      <c r="X6" s="201">
        <v>291748.2</v>
      </c>
      <c r="Y6" s="201">
        <v>346785.72</v>
      </c>
      <c r="Z6" s="201">
        <v>278272.26</v>
      </c>
      <c r="AA6" s="201">
        <v>287151.25</v>
      </c>
      <c r="AB6" s="201">
        <v>289225.17</v>
      </c>
      <c r="AC6" s="201">
        <v>246035.58</v>
      </c>
      <c r="AD6" s="201">
        <v>268629.59000000003</v>
      </c>
      <c r="AE6" s="201">
        <v>205954.99</v>
      </c>
      <c r="AF6" s="201">
        <v>172154.9</v>
      </c>
      <c r="AG6" s="201">
        <v>182528.04</v>
      </c>
      <c r="AH6" s="201">
        <v>194738.55</v>
      </c>
      <c r="AI6" s="201">
        <v>296254.15999999997</v>
      </c>
      <c r="AJ6" s="201">
        <v>278488.69</v>
      </c>
      <c r="AK6" s="201">
        <v>330425.96000000002</v>
      </c>
      <c r="AL6" s="201">
        <v>262574.63</v>
      </c>
      <c r="AM6" s="201">
        <v>268243.02</v>
      </c>
      <c r="AN6" s="201">
        <v>272502.92</v>
      </c>
      <c r="AO6" s="201">
        <v>234066.38</v>
      </c>
      <c r="AP6" s="201">
        <v>255627.76</v>
      </c>
      <c r="AQ6" s="201">
        <v>196189.64</v>
      </c>
      <c r="AR6" s="201">
        <v>164156.99</v>
      </c>
      <c r="AS6" s="201">
        <v>174025.63</v>
      </c>
      <c r="AT6" s="201">
        <v>185368.72</v>
      </c>
      <c r="AU6" s="201">
        <v>281487.57</v>
      </c>
      <c r="AV6" s="201">
        <v>264291.81</v>
      </c>
      <c r="AW6" s="201">
        <v>313923.44</v>
      </c>
      <c r="AX6" s="201">
        <v>249834.94</v>
      </c>
      <c r="AY6" s="201">
        <v>255030.15</v>
      </c>
      <c r="AZ6" s="201">
        <v>258860.35</v>
      </c>
      <c r="BA6" s="201">
        <v>222204.36</v>
      </c>
      <c r="BB6" s="201">
        <v>242540.08</v>
      </c>
      <c r="BC6" s="201">
        <v>186206.92</v>
      </c>
      <c r="BD6" s="201">
        <v>155948</v>
      </c>
      <c r="BE6" s="201">
        <v>165373.81</v>
      </c>
      <c r="BF6" s="201">
        <v>176043.65</v>
      </c>
      <c r="BG6" s="201">
        <v>267020.33</v>
      </c>
      <c r="BH6" s="201">
        <v>250481.02</v>
      </c>
      <c r="BI6" s="201">
        <v>297420.78000000003</v>
      </c>
      <c r="BJ6" s="201">
        <v>236533.83</v>
      </c>
      <c r="BK6" s="201">
        <v>241164.33</v>
      </c>
      <c r="BL6" s="201">
        <v>244748.45</v>
      </c>
      <c r="BM6" s="201">
        <v>210110.5</v>
      </c>
      <c r="BN6" s="201">
        <v>229340.6</v>
      </c>
      <c r="BO6" s="201">
        <v>176231.98</v>
      </c>
      <c r="BP6" s="201">
        <v>147794.6</v>
      </c>
      <c r="BQ6" s="201">
        <v>156787.81</v>
      </c>
      <c r="BR6" s="201">
        <v>166675.06</v>
      </c>
      <c r="BS6" s="201">
        <v>252242.32</v>
      </c>
      <c r="BT6" s="201">
        <v>236326.37</v>
      </c>
      <c r="BU6" s="201">
        <v>280651.40999999997</v>
      </c>
      <c r="BV6" s="201">
        <v>225049.54</v>
      </c>
      <c r="BW6" s="201">
        <v>231491.35</v>
      </c>
      <c r="BX6" s="201">
        <v>232931.04</v>
      </c>
      <c r="BY6" s="201">
        <v>198131.52</v>
      </c>
      <c r="BZ6" s="201">
        <v>216250.43</v>
      </c>
      <c r="CA6" s="201">
        <v>166201.29999999999</v>
      </c>
      <c r="CB6" s="201">
        <v>139579.9</v>
      </c>
      <c r="CC6" s="201">
        <v>148151.25</v>
      </c>
      <c r="CD6" s="201">
        <v>157283.78</v>
      </c>
      <c r="CE6" s="201">
        <v>237700.97</v>
      </c>
      <c r="CF6" s="201">
        <v>222515.45</v>
      </c>
      <c r="CG6" s="201">
        <v>263999.65000000002</v>
      </c>
      <c r="CH6" s="201">
        <v>209866.45</v>
      </c>
      <c r="CI6" s="201">
        <v>213966.23</v>
      </c>
      <c r="CJ6" s="201">
        <v>217118.36</v>
      </c>
      <c r="CK6" s="201">
        <v>186386.69</v>
      </c>
      <c r="CL6" s="201">
        <v>203383.56</v>
      </c>
      <c r="CM6" s="201">
        <v>156384.44</v>
      </c>
      <c r="CN6" s="201">
        <v>131436.88</v>
      </c>
      <c r="CO6" s="201">
        <v>139435.04999999999</v>
      </c>
      <c r="CP6" s="201">
        <v>147686.75</v>
      </c>
      <c r="CQ6" s="201">
        <v>222835.72</v>
      </c>
      <c r="CR6" s="201">
        <v>208538.6</v>
      </c>
      <c r="CS6" s="201">
        <v>247362.81</v>
      </c>
      <c r="CT6" s="201">
        <v>196469.83</v>
      </c>
      <c r="CU6" s="201">
        <v>200228.58</v>
      </c>
      <c r="CV6" s="201">
        <v>203213.72</v>
      </c>
      <c r="CW6" s="201">
        <v>174435.56</v>
      </c>
      <c r="CX6" s="201">
        <v>190319.41</v>
      </c>
      <c r="CY6" s="201">
        <v>146400.06</v>
      </c>
      <c r="CZ6" s="201">
        <v>123119.87</v>
      </c>
      <c r="DA6" s="201">
        <v>130568.9</v>
      </c>
      <c r="DB6" s="201">
        <v>138139.64000000001</v>
      </c>
      <c r="DC6" s="201">
        <v>208084.5</v>
      </c>
      <c r="DD6" s="201">
        <v>194535.46</v>
      </c>
      <c r="DE6" s="201">
        <v>230595.83</v>
      </c>
      <c r="DF6" s="201">
        <v>183184.08</v>
      </c>
      <c r="DG6" s="201">
        <v>186652.27</v>
      </c>
      <c r="DH6" s="201">
        <v>189282.69</v>
      </c>
      <c r="DI6" s="201">
        <v>162402.04</v>
      </c>
      <c r="DJ6" s="201">
        <v>177203.96</v>
      </c>
      <c r="DK6" s="201">
        <v>136394.78</v>
      </c>
      <c r="DL6" s="201">
        <v>114734.01</v>
      </c>
      <c r="DM6" s="201">
        <v>121490.6</v>
      </c>
      <c r="DN6" s="201">
        <v>128309.89</v>
      </c>
      <c r="DO6" s="201">
        <v>193080.46</v>
      </c>
      <c r="DP6" s="201">
        <v>180241.5</v>
      </c>
      <c r="DQ6" s="201">
        <v>213333.66</v>
      </c>
      <c r="DR6" s="201">
        <v>170900.24</v>
      </c>
      <c r="DS6" s="201">
        <v>175809.23</v>
      </c>
      <c r="DT6" s="201">
        <v>176829.91</v>
      </c>
      <c r="DU6" s="201">
        <v>150291.76</v>
      </c>
      <c r="DV6" s="201">
        <v>163843.73000000001</v>
      </c>
      <c r="DW6" s="201">
        <v>126052.24</v>
      </c>
      <c r="DX6" s="201">
        <v>106103.34</v>
      </c>
      <c r="DY6" s="201">
        <v>112258.6</v>
      </c>
      <c r="DZ6" s="201">
        <v>118342.8</v>
      </c>
      <c r="EA6" s="201">
        <v>177983.25</v>
      </c>
      <c r="EB6" s="201">
        <v>165923.24</v>
      </c>
      <c r="EC6" s="201">
        <v>195977.66</v>
      </c>
      <c r="ED6" s="201">
        <v>155588.89000000001</v>
      </c>
      <c r="EE6" s="201">
        <v>158458.19</v>
      </c>
      <c r="EF6" s="201">
        <v>160650.79999999999</v>
      </c>
      <c r="EG6" s="201">
        <v>137856.29</v>
      </c>
      <c r="EH6" s="201">
        <v>150308.76</v>
      </c>
      <c r="EI6" s="201">
        <v>115689.97</v>
      </c>
      <c r="EJ6" s="201">
        <v>97432.61</v>
      </c>
      <c r="EK6" s="201">
        <v>103006.64</v>
      </c>
      <c r="EL6" s="201">
        <v>108327.23</v>
      </c>
      <c r="EM6" s="201">
        <v>162555.06</v>
      </c>
      <c r="EN6" s="201">
        <v>151361.26</v>
      </c>
      <c r="EO6" s="201">
        <v>178832.79</v>
      </c>
      <c r="EP6" s="201">
        <v>141950.47</v>
      </c>
      <c r="EQ6" s="201">
        <v>144319</v>
      </c>
      <c r="ER6" s="201">
        <v>146172.46</v>
      </c>
      <c r="ES6" s="201">
        <v>125457.26</v>
      </c>
      <c r="ET6" s="201">
        <v>136779.24</v>
      </c>
      <c r="EU6" s="201">
        <v>105240.63</v>
      </c>
      <c r="EV6" s="201">
        <v>88636.09</v>
      </c>
      <c r="EW6" s="201">
        <v>93625.68</v>
      </c>
      <c r="EX6" s="201">
        <v>98242.16</v>
      </c>
      <c r="EY6" s="201">
        <v>147211.78</v>
      </c>
      <c r="EZ6" s="201">
        <v>136999.59</v>
      </c>
      <c r="FA6" s="201">
        <v>161740.14000000001</v>
      </c>
      <c r="FB6" s="201">
        <v>128127.7</v>
      </c>
      <c r="FC6" s="201">
        <v>129985.84</v>
      </c>
      <c r="FD6" s="201">
        <v>131641.07</v>
      </c>
      <c r="FE6" s="201">
        <v>113032.45</v>
      </c>
      <c r="FF6" s="201">
        <v>123134.13</v>
      </c>
      <c r="FG6" s="201">
        <v>94666.4</v>
      </c>
      <c r="FH6" s="201">
        <v>79714.86</v>
      </c>
      <c r="FI6" s="201">
        <v>84101.24</v>
      </c>
      <c r="FJ6" s="201">
        <v>87994.95</v>
      </c>
      <c r="FK6" s="201">
        <v>131583.57999999999</v>
      </c>
      <c r="FL6" s="201">
        <v>122366.16</v>
      </c>
      <c r="FM6" s="201">
        <v>144428.48000000001</v>
      </c>
      <c r="FN6" s="201">
        <v>115262.62</v>
      </c>
      <c r="FO6" s="201">
        <v>117800.75</v>
      </c>
      <c r="FP6" s="201">
        <v>118115.49</v>
      </c>
      <c r="FQ6" s="201">
        <v>100392.75</v>
      </c>
      <c r="FR6" s="201">
        <v>109282.25</v>
      </c>
      <c r="FS6" s="201">
        <v>83935.55</v>
      </c>
      <c r="FT6" s="201">
        <v>70651.06</v>
      </c>
      <c r="FU6" s="201">
        <v>74473.509999999995</v>
      </c>
      <c r="FV6" s="201">
        <v>77744.63</v>
      </c>
      <c r="FW6" s="201">
        <v>115962.51</v>
      </c>
      <c r="FX6" s="201">
        <v>107685.28</v>
      </c>
      <c r="FY6" s="201">
        <v>126948.97</v>
      </c>
      <c r="FZ6" s="201">
        <v>100252.54</v>
      </c>
      <c r="GA6" s="201">
        <v>101283.81</v>
      </c>
      <c r="GB6" s="201">
        <v>102250.39</v>
      </c>
      <c r="GC6" s="201">
        <v>87646.45</v>
      </c>
      <c r="GD6" s="201">
        <v>95271.76</v>
      </c>
      <c r="GE6" s="201">
        <v>73072.86</v>
      </c>
      <c r="GF6" s="201">
        <v>61464.6</v>
      </c>
      <c r="GG6" s="201">
        <v>64729.82</v>
      </c>
      <c r="GH6" s="201">
        <v>67406.850000000006</v>
      </c>
      <c r="GI6" s="201">
        <v>100230.47</v>
      </c>
      <c r="GJ6" s="201">
        <v>92849.46</v>
      </c>
      <c r="GK6" s="201">
        <v>109263.53</v>
      </c>
      <c r="GL6" s="201">
        <v>86089.68</v>
      </c>
      <c r="GM6" s="201">
        <v>86809.79</v>
      </c>
      <c r="GN6" s="201">
        <v>87483.81</v>
      </c>
      <c r="GO6" s="201">
        <v>74856.83</v>
      </c>
      <c r="GP6" s="201">
        <v>81232.83</v>
      </c>
      <c r="GQ6" s="201">
        <v>62219.49</v>
      </c>
      <c r="GR6" s="201">
        <v>52257.120000000003</v>
      </c>
      <c r="GS6" s="201">
        <v>54900.45</v>
      </c>
      <c r="GT6" s="201">
        <v>57001.43</v>
      </c>
      <c r="GU6" s="201">
        <v>84520.78</v>
      </c>
      <c r="GV6" s="201">
        <v>78030.350000000006</v>
      </c>
      <c r="GW6" s="201">
        <v>91614.25</v>
      </c>
      <c r="GX6" s="201">
        <v>72016.5</v>
      </c>
      <c r="GY6" s="201">
        <v>72396.87</v>
      </c>
      <c r="GZ6" s="201">
        <v>72745.539999999994</v>
      </c>
      <c r="HA6" s="201">
        <v>62084.81</v>
      </c>
      <c r="HB6" s="201">
        <v>67193.3</v>
      </c>
      <c r="HC6" s="201">
        <v>51334.63</v>
      </c>
      <c r="HD6" s="201">
        <v>42998.06</v>
      </c>
      <c r="HE6" s="201">
        <v>45005.83</v>
      </c>
      <c r="HF6" s="201">
        <v>46505.63</v>
      </c>
      <c r="HG6" s="201">
        <v>68663.64</v>
      </c>
      <c r="HH6" s="201">
        <v>63139.79</v>
      </c>
      <c r="HI6" s="201">
        <v>73855.55</v>
      </c>
      <c r="HJ6" s="201">
        <v>58300.25</v>
      </c>
      <c r="HK6" s="201">
        <v>58905.24</v>
      </c>
      <c r="HL6" s="201">
        <v>58465.24</v>
      </c>
      <c r="HM6" s="201">
        <v>49244.4</v>
      </c>
      <c r="HN6" s="201">
        <v>53085.61</v>
      </c>
      <c r="HO6" s="201">
        <v>40386.39</v>
      </c>
      <c r="HP6" s="201">
        <v>33666.9</v>
      </c>
      <c r="HQ6" s="201">
        <v>35033.18</v>
      </c>
      <c r="HR6" s="201">
        <v>35958.639999999999</v>
      </c>
      <c r="HS6" s="201">
        <v>52780.97</v>
      </c>
      <c r="HT6" s="201">
        <v>48196.65</v>
      </c>
      <c r="HU6" s="201">
        <v>56023.4</v>
      </c>
      <c r="HV6" s="201">
        <v>43538.55</v>
      </c>
      <c r="HW6" s="201">
        <v>43272</v>
      </c>
      <c r="HX6" s="201">
        <v>43036.93</v>
      </c>
      <c r="HY6" s="201">
        <v>36341.129999999997</v>
      </c>
      <c r="HZ6" s="201">
        <v>38875.39</v>
      </c>
      <c r="IA6" s="201">
        <v>29363.49</v>
      </c>
      <c r="IB6" s="201">
        <v>24268.14</v>
      </c>
      <c r="IC6" s="201">
        <v>25001.439999999999</v>
      </c>
      <c r="ID6" s="201">
        <v>25369.85</v>
      </c>
      <c r="IE6" s="201">
        <v>36827.629999999997</v>
      </c>
      <c r="IF6" s="201">
        <v>33226.959999999999</v>
      </c>
      <c r="IG6" s="201">
        <v>38085.14</v>
      </c>
      <c r="IH6" s="201">
        <v>29149.46</v>
      </c>
      <c r="II6" s="201">
        <v>28562.59</v>
      </c>
      <c r="IJ6" s="201">
        <v>28026.07</v>
      </c>
      <c r="IK6" s="201">
        <v>23325.51</v>
      </c>
      <c r="IL6" s="201">
        <v>24548.43</v>
      </c>
      <c r="IM6" s="201">
        <v>18241.11</v>
      </c>
      <c r="IN6" s="201">
        <v>14782.48</v>
      </c>
      <c r="IO6" s="201">
        <v>14878.73</v>
      </c>
      <c r="IP6" s="201">
        <v>14700.6</v>
      </c>
      <c r="IQ6" s="201">
        <v>20772.84</v>
      </c>
      <c r="IR6" s="201">
        <v>18135.91</v>
      </c>
      <c r="IS6" s="201">
        <v>20144.5</v>
      </c>
      <c r="IT6" s="201">
        <v>14846.46</v>
      </c>
      <c r="IU6" s="201">
        <v>13947.85</v>
      </c>
      <c r="IV6" s="201">
        <v>13083.33</v>
      </c>
      <c r="IW6" s="201">
        <v>10327.82</v>
      </c>
      <c r="IX6" s="201">
        <v>10221.049999999999</v>
      </c>
      <c r="IY6" s="201">
        <v>7091.54</v>
      </c>
      <c r="IZ6" s="201">
        <v>5236.8900000000003</v>
      </c>
      <c r="JA6" s="201">
        <v>4706.8500000000004</v>
      </c>
      <c r="JB6" s="201">
        <v>4005.57</v>
      </c>
      <c r="JC6" s="201">
        <v>4718.9799999999996</v>
      </c>
      <c r="JD6" s="201">
        <v>3077.91</v>
      </c>
      <c r="JE6" s="201">
        <v>2124.5100000000002</v>
      </c>
      <c r="JF6" s="201">
        <v>0</v>
      </c>
      <c r="JG6" s="201">
        <v>0</v>
      </c>
      <c r="JH6" s="201">
        <v>0</v>
      </c>
      <c r="JI6" s="201">
        <v>0</v>
      </c>
      <c r="JJ6" s="201">
        <v>0</v>
      </c>
      <c r="JK6" s="201">
        <v>0</v>
      </c>
      <c r="JL6" s="201">
        <v>0</v>
      </c>
      <c r="JM6" s="201">
        <v>0</v>
      </c>
      <c r="JN6" s="201">
        <v>0</v>
      </c>
      <c r="JO6" s="201">
        <v>0</v>
      </c>
      <c r="JP6" s="201">
        <v>0</v>
      </c>
      <c r="JQ6" s="201">
        <v>0</v>
      </c>
      <c r="JR6" s="201">
        <v>0</v>
      </c>
      <c r="JS6" s="201">
        <v>0</v>
      </c>
      <c r="JT6" s="201">
        <v>0</v>
      </c>
      <c r="JU6" s="201">
        <v>0</v>
      </c>
      <c r="JV6" s="201">
        <v>0</v>
      </c>
      <c r="JW6" s="201">
        <v>0</v>
      </c>
      <c r="JX6" s="201">
        <v>0</v>
      </c>
      <c r="JY6" s="201">
        <v>0</v>
      </c>
      <c r="JZ6" s="201">
        <v>0</v>
      </c>
      <c r="KA6" s="201">
        <v>0</v>
      </c>
      <c r="KB6" s="201">
        <v>0</v>
      </c>
      <c r="KC6" s="201">
        <v>0</v>
      </c>
      <c r="KD6" s="201">
        <v>0</v>
      </c>
      <c r="KE6" s="201">
        <v>0</v>
      </c>
      <c r="KF6" s="201">
        <v>0</v>
      </c>
      <c r="KG6" s="201">
        <v>0</v>
      </c>
      <c r="KH6" s="201">
        <v>0</v>
      </c>
      <c r="KI6" s="201">
        <v>0</v>
      </c>
      <c r="KJ6" s="201">
        <v>0</v>
      </c>
      <c r="KK6" s="201">
        <v>0</v>
      </c>
      <c r="KL6" s="201">
        <v>0</v>
      </c>
      <c r="KM6" s="201">
        <v>0</v>
      </c>
      <c r="KN6" s="201">
        <v>0</v>
      </c>
      <c r="KO6" s="201">
        <v>0</v>
      </c>
      <c r="KP6" s="201">
        <v>0</v>
      </c>
      <c r="KQ6" s="201">
        <v>0</v>
      </c>
      <c r="KR6" s="201">
        <v>0</v>
      </c>
      <c r="KS6" s="201">
        <v>0</v>
      </c>
      <c r="KT6" s="201">
        <v>0</v>
      </c>
      <c r="KU6" s="201">
        <v>0</v>
      </c>
      <c r="KV6" s="201">
        <v>0</v>
      </c>
      <c r="KW6" s="201">
        <v>0</v>
      </c>
      <c r="KX6" s="201">
        <v>0</v>
      </c>
      <c r="KY6" s="201">
        <v>0</v>
      </c>
      <c r="KZ6" s="201">
        <v>0</v>
      </c>
      <c r="LA6" s="201">
        <v>0</v>
      </c>
      <c r="LB6" s="201">
        <v>0</v>
      </c>
      <c r="LC6" s="201">
        <v>0</v>
      </c>
      <c r="LD6" s="201">
        <v>0</v>
      </c>
      <c r="LE6" s="201">
        <v>0</v>
      </c>
      <c r="LF6" s="201">
        <v>0</v>
      </c>
      <c r="LG6" s="201">
        <v>0</v>
      </c>
      <c r="LH6" s="201">
        <v>0</v>
      </c>
      <c r="LI6" s="201">
        <v>0</v>
      </c>
      <c r="LJ6" s="201">
        <v>0</v>
      </c>
      <c r="LK6" s="201">
        <v>0</v>
      </c>
      <c r="LL6" s="201">
        <v>0</v>
      </c>
      <c r="LM6" s="201">
        <v>0</v>
      </c>
      <c r="LN6" s="201">
        <v>0</v>
      </c>
      <c r="LO6" s="201">
        <v>0</v>
      </c>
      <c r="LP6" s="201">
        <v>0</v>
      </c>
      <c r="LQ6" s="201">
        <v>0</v>
      </c>
      <c r="LR6" s="201">
        <v>0</v>
      </c>
      <c r="LS6" s="201">
        <v>0</v>
      </c>
      <c r="LT6" s="201">
        <v>0</v>
      </c>
      <c r="LU6" s="201">
        <v>0</v>
      </c>
      <c r="LV6" s="201">
        <v>0</v>
      </c>
      <c r="LW6" s="201">
        <v>0</v>
      </c>
      <c r="LX6" s="201">
        <v>0</v>
      </c>
      <c r="LY6" s="201">
        <v>0</v>
      </c>
      <c r="LZ6" s="201">
        <v>0</v>
      </c>
      <c r="MA6" s="201">
        <v>0</v>
      </c>
      <c r="MB6" s="201">
        <v>0</v>
      </c>
      <c r="MC6" s="201">
        <v>0</v>
      </c>
      <c r="MD6" s="201">
        <v>0</v>
      </c>
      <c r="ME6" s="201">
        <v>0</v>
      </c>
      <c r="MF6" s="201">
        <v>0</v>
      </c>
      <c r="MG6" s="201">
        <v>0</v>
      </c>
      <c r="MH6" s="201">
        <v>0</v>
      </c>
      <c r="MI6" s="201">
        <v>0</v>
      </c>
      <c r="MJ6" s="201">
        <v>0</v>
      </c>
      <c r="MK6" s="201">
        <v>0</v>
      </c>
    </row>
    <row r="7" spans="1:349" x14ac:dyDescent="0.2">
      <c r="A7" s="213" t="s">
        <v>14</v>
      </c>
      <c r="B7" s="201">
        <v>308989.5</v>
      </c>
      <c r="C7" s="201">
        <v>286782.74</v>
      </c>
      <c r="D7" s="201">
        <v>291491.90999999997</v>
      </c>
      <c r="E7" s="201">
        <v>260424.46</v>
      </c>
      <c r="F7" s="201">
        <v>226044.17</v>
      </c>
      <c r="G7" s="201">
        <v>216099.46</v>
      </c>
      <c r="H7" s="201">
        <v>204299.36</v>
      </c>
      <c r="I7" s="201">
        <v>207639.17</v>
      </c>
      <c r="J7" s="201">
        <v>188541.76</v>
      </c>
      <c r="K7" s="201">
        <v>220371.65</v>
      </c>
      <c r="L7" s="201">
        <v>235767.06</v>
      </c>
      <c r="M7" s="201">
        <v>259315.98</v>
      </c>
      <c r="N7" s="201">
        <v>241677.34</v>
      </c>
      <c r="O7" s="201">
        <v>235429.4</v>
      </c>
      <c r="P7" s="201">
        <v>251275.99</v>
      </c>
      <c r="Q7" s="201">
        <v>237385.66</v>
      </c>
      <c r="R7" s="201">
        <v>219249.84</v>
      </c>
      <c r="S7" s="201">
        <v>214058.58</v>
      </c>
      <c r="T7" s="201">
        <v>202477.67</v>
      </c>
      <c r="U7" s="201">
        <v>205885.11</v>
      </c>
      <c r="V7" s="201">
        <v>186926.54</v>
      </c>
      <c r="W7" s="201">
        <v>218017.36</v>
      </c>
      <c r="X7" s="201">
        <v>230670.87</v>
      </c>
      <c r="Y7" s="201">
        <v>252383.72</v>
      </c>
      <c r="Z7" s="201">
        <v>236663.59</v>
      </c>
      <c r="AA7" s="201">
        <v>235807.15</v>
      </c>
      <c r="AB7" s="201">
        <v>250914.63</v>
      </c>
      <c r="AC7" s="201">
        <v>235155.5</v>
      </c>
      <c r="AD7" s="201">
        <v>217741.89</v>
      </c>
      <c r="AE7" s="201">
        <v>212781.3</v>
      </c>
      <c r="AF7" s="201">
        <v>201357.89</v>
      </c>
      <c r="AG7" s="201">
        <v>204787.34</v>
      </c>
      <c r="AH7" s="201">
        <v>185955.36</v>
      </c>
      <c r="AI7" s="201">
        <v>216813.44</v>
      </c>
      <c r="AJ7" s="201">
        <v>229151.8</v>
      </c>
      <c r="AK7" s="201">
        <v>251138.66</v>
      </c>
      <c r="AL7" s="201">
        <v>234392.25</v>
      </c>
      <c r="AM7" s="201">
        <v>230114.16</v>
      </c>
      <c r="AN7" s="201">
        <v>246677.09</v>
      </c>
      <c r="AO7" s="201">
        <v>233945.23</v>
      </c>
      <c r="AP7" s="201">
        <v>216704.75</v>
      </c>
      <c r="AQ7" s="201">
        <v>211890.91</v>
      </c>
      <c r="AR7" s="201">
        <v>200594.53</v>
      </c>
      <c r="AS7" s="201">
        <v>204061.04</v>
      </c>
      <c r="AT7" s="201">
        <v>185253.34</v>
      </c>
      <c r="AU7" s="201">
        <v>215954.14</v>
      </c>
      <c r="AV7" s="201">
        <v>228116.11</v>
      </c>
      <c r="AW7" s="201">
        <v>250274.55</v>
      </c>
      <c r="AX7" s="201">
        <v>234016.26</v>
      </c>
      <c r="AY7" s="201">
        <v>229663.27</v>
      </c>
      <c r="AZ7" s="201">
        <v>246072.23</v>
      </c>
      <c r="BA7" s="201">
        <v>233273.47</v>
      </c>
      <c r="BB7" s="201">
        <v>215988.34</v>
      </c>
      <c r="BC7" s="201">
        <v>211226.62</v>
      </c>
      <c r="BD7" s="201">
        <v>200052.77</v>
      </c>
      <c r="BE7" s="201">
        <v>203550.52</v>
      </c>
      <c r="BF7" s="201">
        <v>184860.35</v>
      </c>
      <c r="BG7" s="201">
        <v>215511.72</v>
      </c>
      <c r="BH7" s="201">
        <v>227568.33</v>
      </c>
      <c r="BI7" s="201">
        <v>249698.29</v>
      </c>
      <c r="BJ7" s="201">
        <v>233491.46</v>
      </c>
      <c r="BK7" s="201">
        <v>228923</v>
      </c>
      <c r="BL7" s="201">
        <v>245287.26</v>
      </c>
      <c r="BM7" s="201">
        <v>232564.37</v>
      </c>
      <c r="BN7" s="201">
        <v>215369.15</v>
      </c>
      <c r="BO7" s="201">
        <v>210763.68</v>
      </c>
      <c r="BP7" s="201">
        <v>199720.27</v>
      </c>
      <c r="BQ7" s="201">
        <v>203273.8</v>
      </c>
      <c r="BR7" s="201">
        <v>184580.86</v>
      </c>
      <c r="BS7" s="201">
        <v>215041.2</v>
      </c>
      <c r="BT7" s="201">
        <v>226937.08</v>
      </c>
      <c r="BU7" s="201">
        <v>249105.42</v>
      </c>
      <c r="BV7" s="201">
        <v>233923.28</v>
      </c>
      <c r="BW7" s="201">
        <v>232633.27</v>
      </c>
      <c r="BX7" s="201">
        <v>247502.48</v>
      </c>
      <c r="BY7" s="201">
        <v>232105.41</v>
      </c>
      <c r="BZ7" s="201">
        <v>214977.36</v>
      </c>
      <c r="CA7" s="201">
        <v>210398.77</v>
      </c>
      <c r="CB7" s="201">
        <v>199478.28</v>
      </c>
      <c r="CC7" s="201">
        <v>203098.42</v>
      </c>
      <c r="CD7" s="201">
        <v>184426.14</v>
      </c>
      <c r="CE7" s="201">
        <v>214845.7</v>
      </c>
      <c r="CF7" s="201">
        <v>226672.13</v>
      </c>
      <c r="CG7" s="201">
        <v>248782.51</v>
      </c>
      <c r="CH7" s="201">
        <v>232695.54</v>
      </c>
      <c r="CI7" s="201">
        <v>228209.5</v>
      </c>
      <c r="CJ7" s="201">
        <v>244606.45</v>
      </c>
      <c r="CK7" s="201">
        <v>232000.44</v>
      </c>
      <c r="CL7" s="201">
        <v>214768.99</v>
      </c>
      <c r="CM7" s="201">
        <v>210224.89</v>
      </c>
      <c r="CN7" s="201">
        <v>199310.79</v>
      </c>
      <c r="CO7" s="201">
        <v>202937.52</v>
      </c>
      <c r="CP7" s="201">
        <v>184133.6</v>
      </c>
      <c r="CQ7" s="201">
        <v>214474.37</v>
      </c>
      <c r="CR7" s="201">
        <v>226316.92</v>
      </c>
      <c r="CS7" s="201">
        <v>248479.04</v>
      </c>
      <c r="CT7" s="201">
        <v>232380.01</v>
      </c>
      <c r="CU7" s="201">
        <v>227892.88</v>
      </c>
      <c r="CV7" s="201">
        <v>244339.87</v>
      </c>
      <c r="CW7" s="201">
        <v>231730.43</v>
      </c>
      <c r="CX7" s="201">
        <v>214573.52</v>
      </c>
      <c r="CY7" s="201">
        <v>210027.25</v>
      </c>
      <c r="CZ7" s="201">
        <v>199123.87</v>
      </c>
      <c r="DA7" s="201">
        <v>202757.92</v>
      </c>
      <c r="DB7" s="201">
        <v>184014.64</v>
      </c>
      <c r="DC7" s="201">
        <v>214357.99</v>
      </c>
      <c r="DD7" s="201">
        <v>226114.69</v>
      </c>
      <c r="DE7" s="201">
        <v>248131.58</v>
      </c>
      <c r="DF7" s="201">
        <v>232241.5</v>
      </c>
      <c r="DG7" s="201">
        <v>227845.99</v>
      </c>
      <c r="DH7" s="201">
        <v>244207.22</v>
      </c>
      <c r="DI7" s="201">
        <v>231567.67</v>
      </c>
      <c r="DJ7" s="201">
        <v>214424.12</v>
      </c>
      <c r="DK7" s="201">
        <v>209913.05</v>
      </c>
      <c r="DL7" s="201">
        <v>198974.88</v>
      </c>
      <c r="DM7" s="201">
        <v>202536.08</v>
      </c>
      <c r="DN7" s="201">
        <v>183795.28</v>
      </c>
      <c r="DO7" s="201">
        <v>214179.32</v>
      </c>
      <c r="DP7" s="201">
        <v>225777.35</v>
      </c>
      <c r="DQ7" s="201">
        <v>247516.37</v>
      </c>
      <c r="DR7" s="201">
        <v>232679.63</v>
      </c>
      <c r="DS7" s="201">
        <v>231787.87</v>
      </c>
      <c r="DT7" s="201">
        <v>246816.21</v>
      </c>
      <c r="DU7" s="201">
        <v>231492.95</v>
      </c>
      <c r="DV7" s="201">
        <v>214211.79</v>
      </c>
      <c r="DW7" s="201">
        <v>209666.48</v>
      </c>
      <c r="DX7" s="201">
        <v>198783.7</v>
      </c>
      <c r="DY7" s="201">
        <v>202340.51</v>
      </c>
      <c r="DZ7" s="201">
        <v>183571.53</v>
      </c>
      <c r="EA7" s="201">
        <v>214051.18</v>
      </c>
      <c r="EB7" s="201">
        <v>225540.35</v>
      </c>
      <c r="EC7" s="201">
        <v>246951.8</v>
      </c>
      <c r="ED7" s="201">
        <v>231267.95</v>
      </c>
      <c r="EE7" s="201">
        <v>227087.07</v>
      </c>
      <c r="EF7" s="201">
        <v>243504.37</v>
      </c>
      <c r="EG7" s="201">
        <v>231090.99</v>
      </c>
      <c r="EH7" s="201">
        <v>213976.46</v>
      </c>
      <c r="EI7" s="201">
        <v>209490.08</v>
      </c>
      <c r="EJ7" s="201">
        <v>198651.66</v>
      </c>
      <c r="EK7" s="201">
        <v>202211.24</v>
      </c>
      <c r="EL7" s="201">
        <v>183352.69</v>
      </c>
      <c r="EM7" s="201">
        <v>213642.96</v>
      </c>
      <c r="EN7" s="201">
        <v>225081.95</v>
      </c>
      <c r="EO7" s="201">
        <v>246682.51</v>
      </c>
      <c r="EP7" s="201">
        <v>231210.15</v>
      </c>
      <c r="EQ7" s="201">
        <v>226810.26</v>
      </c>
      <c r="ER7" s="201">
        <v>243090.99</v>
      </c>
      <c r="ES7" s="201">
        <v>230861.62</v>
      </c>
      <c r="ET7" s="201">
        <v>213870.88</v>
      </c>
      <c r="EU7" s="201">
        <v>209349.97</v>
      </c>
      <c r="EV7" s="201">
        <v>198523.39</v>
      </c>
      <c r="EW7" s="201">
        <v>202079.42</v>
      </c>
      <c r="EX7" s="201">
        <v>183164.33</v>
      </c>
      <c r="EY7" s="201">
        <v>213438.67</v>
      </c>
      <c r="EZ7" s="201">
        <v>224973.4</v>
      </c>
      <c r="FA7" s="201">
        <v>246642.68</v>
      </c>
      <c r="FB7" s="201">
        <v>231033.67</v>
      </c>
      <c r="FC7" s="201">
        <v>226296.04</v>
      </c>
      <c r="FD7" s="201">
        <v>242707.26</v>
      </c>
      <c r="FE7" s="201">
        <v>230755.35</v>
      </c>
      <c r="FF7" s="201">
        <v>213737.95</v>
      </c>
      <c r="FG7" s="201">
        <v>209162.5</v>
      </c>
      <c r="FH7" s="201">
        <v>198355.42</v>
      </c>
      <c r="FI7" s="201">
        <v>201910.48</v>
      </c>
      <c r="FJ7" s="201">
        <v>182876.83</v>
      </c>
      <c r="FK7" s="201">
        <v>213032.92</v>
      </c>
      <c r="FL7" s="201">
        <v>224615.5</v>
      </c>
      <c r="FM7" s="201">
        <v>246470.66</v>
      </c>
      <c r="FN7" s="201">
        <v>231828.79</v>
      </c>
      <c r="FO7" s="201">
        <v>230234.1</v>
      </c>
      <c r="FP7" s="201">
        <v>245055.79</v>
      </c>
      <c r="FQ7" s="201">
        <v>230441.55</v>
      </c>
      <c r="FR7" s="201">
        <v>213504.44</v>
      </c>
      <c r="FS7" s="201">
        <v>208910.82</v>
      </c>
      <c r="FT7" s="201">
        <v>198163.01</v>
      </c>
      <c r="FU7" s="201">
        <v>201747.24</v>
      </c>
      <c r="FV7" s="201">
        <v>182699.02</v>
      </c>
      <c r="FW7" s="201">
        <v>212726.19</v>
      </c>
      <c r="FX7" s="201">
        <v>224304.68</v>
      </c>
      <c r="FY7" s="201">
        <v>246250.56</v>
      </c>
      <c r="FZ7" s="201">
        <v>230698.56</v>
      </c>
      <c r="GA7" s="201">
        <v>225657.83</v>
      </c>
      <c r="GB7" s="201">
        <v>241798.17</v>
      </c>
      <c r="GC7" s="201">
        <v>230050.4</v>
      </c>
      <c r="GD7" s="201">
        <v>213145.39</v>
      </c>
      <c r="GE7" s="201">
        <v>208563.17</v>
      </c>
      <c r="GF7" s="201">
        <v>197918.47</v>
      </c>
      <c r="GG7" s="201">
        <v>201546.33</v>
      </c>
      <c r="GH7" s="201">
        <v>182517.84</v>
      </c>
      <c r="GI7" s="201">
        <v>212399.26</v>
      </c>
      <c r="GJ7" s="201">
        <v>223855.07</v>
      </c>
      <c r="GK7" s="201">
        <v>245802.27</v>
      </c>
      <c r="GL7" s="201">
        <v>230290.01</v>
      </c>
      <c r="GM7" s="201">
        <v>225251.04</v>
      </c>
      <c r="GN7" s="201">
        <v>241362.39</v>
      </c>
      <c r="GO7" s="201">
        <v>229661.19</v>
      </c>
      <c r="GP7" s="201">
        <v>212865.09</v>
      </c>
      <c r="GQ7" s="201">
        <v>208320.71</v>
      </c>
      <c r="GR7" s="201">
        <v>197724.04</v>
      </c>
      <c r="GS7" s="201">
        <v>201349.01</v>
      </c>
      <c r="GT7" s="201">
        <v>182365.88</v>
      </c>
      <c r="GU7" s="201">
        <v>212205.5</v>
      </c>
      <c r="GV7" s="201">
        <v>223559.21</v>
      </c>
      <c r="GW7" s="201">
        <v>245595.23</v>
      </c>
      <c r="GX7" s="201">
        <v>230197.77</v>
      </c>
      <c r="GY7" s="201">
        <v>225067.72</v>
      </c>
      <c r="GZ7" s="201">
        <v>241128.95999999999</v>
      </c>
      <c r="HA7" s="201">
        <v>229467.43</v>
      </c>
      <c r="HB7" s="201">
        <v>212670.57</v>
      </c>
      <c r="HC7" s="201">
        <v>208124.68</v>
      </c>
      <c r="HD7" s="201">
        <v>197547.7</v>
      </c>
      <c r="HE7" s="201">
        <v>201150.13</v>
      </c>
      <c r="HF7" s="201">
        <v>182106.34</v>
      </c>
      <c r="HG7" s="201">
        <v>211855.96</v>
      </c>
      <c r="HH7" s="201">
        <v>223211.06</v>
      </c>
      <c r="HI7" s="201">
        <v>245270.14</v>
      </c>
      <c r="HJ7" s="201">
        <v>230794.61</v>
      </c>
      <c r="HK7" s="201">
        <v>228894.46</v>
      </c>
      <c r="HL7" s="201">
        <v>243536.15</v>
      </c>
      <c r="HM7" s="201">
        <v>229256.18</v>
      </c>
      <c r="HN7" s="201">
        <v>212533.53</v>
      </c>
      <c r="HO7" s="201">
        <v>207946.68</v>
      </c>
      <c r="HP7" s="201">
        <v>197364.96</v>
      </c>
      <c r="HQ7" s="201">
        <v>200942.07</v>
      </c>
      <c r="HR7" s="201">
        <v>181862.2</v>
      </c>
      <c r="HS7" s="201">
        <v>211581.89</v>
      </c>
      <c r="HT7" s="201">
        <v>222871.93</v>
      </c>
      <c r="HU7" s="201">
        <v>244952.35</v>
      </c>
      <c r="HV7" s="201">
        <v>229592.48</v>
      </c>
      <c r="HW7" s="201">
        <v>224381.79</v>
      </c>
      <c r="HX7" s="201">
        <v>240509.88</v>
      </c>
      <c r="HY7" s="201">
        <v>229043.55</v>
      </c>
      <c r="HZ7" s="201">
        <v>212340.66</v>
      </c>
      <c r="IA7" s="201">
        <v>207778.82</v>
      </c>
      <c r="IB7" s="201">
        <v>197207.49</v>
      </c>
      <c r="IC7" s="201">
        <v>200763.82</v>
      </c>
      <c r="ID7" s="201">
        <v>181676.21</v>
      </c>
      <c r="IE7" s="201">
        <v>211306.54</v>
      </c>
      <c r="IF7" s="201">
        <v>222637.43</v>
      </c>
      <c r="IG7" s="201">
        <v>244466.85</v>
      </c>
      <c r="IH7" s="201">
        <v>228881.56</v>
      </c>
      <c r="II7" s="201">
        <v>223555.82</v>
      </c>
      <c r="IJ7" s="201">
        <v>239644.22</v>
      </c>
      <c r="IK7" s="201">
        <v>228542.13</v>
      </c>
      <c r="IL7" s="201">
        <v>211876.56</v>
      </c>
      <c r="IM7" s="201">
        <v>207455.74</v>
      </c>
      <c r="IN7" s="201">
        <v>197017.11</v>
      </c>
      <c r="IO7" s="201">
        <v>200510.42</v>
      </c>
      <c r="IP7" s="201">
        <v>181374.55</v>
      </c>
      <c r="IQ7" s="201">
        <v>210783.58</v>
      </c>
      <c r="IR7" s="201">
        <v>221919.52</v>
      </c>
      <c r="IS7" s="201">
        <v>244178.67</v>
      </c>
      <c r="IT7" s="201">
        <v>229074.53</v>
      </c>
      <c r="IU7" s="201">
        <v>223710.29</v>
      </c>
      <c r="IV7" s="201">
        <v>239776.93</v>
      </c>
      <c r="IW7" s="201">
        <v>228558.73</v>
      </c>
      <c r="IX7" s="201">
        <v>211826.86</v>
      </c>
      <c r="IY7" s="201">
        <v>207359.39</v>
      </c>
      <c r="IZ7" s="201">
        <v>196886.03</v>
      </c>
      <c r="JA7" s="201">
        <v>200390.76</v>
      </c>
      <c r="JB7" s="201">
        <v>181290.34</v>
      </c>
      <c r="JC7" s="201">
        <v>210783.11</v>
      </c>
      <c r="JD7" s="201">
        <v>222133.91</v>
      </c>
      <c r="JE7" s="201">
        <v>244082.59</v>
      </c>
      <c r="JF7" s="201">
        <v>229456.44</v>
      </c>
      <c r="JG7" s="201">
        <v>227386.37</v>
      </c>
      <c r="JH7" s="201">
        <v>242087.64</v>
      </c>
      <c r="JI7" s="201">
        <v>228248.33</v>
      </c>
      <c r="JJ7" s="201">
        <v>211594.18</v>
      </c>
      <c r="JK7" s="201">
        <v>207171.81</v>
      </c>
      <c r="JL7" s="201">
        <v>196745.72</v>
      </c>
      <c r="JM7" s="201">
        <v>200236.36</v>
      </c>
      <c r="JN7" s="201">
        <v>181134.46</v>
      </c>
      <c r="JO7" s="201">
        <v>210517.73</v>
      </c>
      <c r="JP7" s="201">
        <v>221650.62</v>
      </c>
      <c r="JQ7" s="201">
        <v>243619.39</v>
      </c>
      <c r="JR7" s="201">
        <v>228331.67</v>
      </c>
      <c r="JS7" s="201">
        <v>222977.28</v>
      </c>
      <c r="JT7" s="201">
        <v>239102.41</v>
      </c>
      <c r="JU7" s="201">
        <v>228021.42</v>
      </c>
      <c r="JV7" s="201">
        <v>211317.31</v>
      </c>
      <c r="JW7" s="201">
        <v>206938.91</v>
      </c>
      <c r="JX7" s="201">
        <v>196580.12</v>
      </c>
      <c r="JY7" s="201">
        <v>200071.49</v>
      </c>
      <c r="JZ7" s="201">
        <v>180908.25</v>
      </c>
      <c r="KA7" s="201">
        <v>210220.22</v>
      </c>
      <c r="KB7" s="201">
        <v>221332.09</v>
      </c>
      <c r="KC7" s="201">
        <v>243358.06</v>
      </c>
      <c r="KD7" s="201">
        <v>228135.06</v>
      </c>
      <c r="KE7" s="201">
        <v>222706.74</v>
      </c>
      <c r="KF7" s="201">
        <v>238856.64</v>
      </c>
      <c r="KG7" s="201">
        <v>227830.34</v>
      </c>
      <c r="KH7" s="201">
        <v>211152.84</v>
      </c>
      <c r="KI7" s="201">
        <v>206793.99</v>
      </c>
      <c r="KJ7" s="201">
        <v>196436.31</v>
      </c>
      <c r="KK7" s="201">
        <v>199889.6</v>
      </c>
      <c r="KL7" s="201">
        <v>180714.55</v>
      </c>
      <c r="KM7" s="201">
        <v>209996.91</v>
      </c>
      <c r="KN7" s="201">
        <v>221149.27</v>
      </c>
      <c r="KO7" s="201">
        <v>243196.2</v>
      </c>
      <c r="KP7" s="201">
        <v>227856.51</v>
      </c>
      <c r="KQ7" s="201">
        <v>222329.09</v>
      </c>
      <c r="KR7" s="201">
        <v>238574.39</v>
      </c>
      <c r="KS7" s="201">
        <v>227598.16</v>
      </c>
      <c r="KT7" s="201">
        <v>210902.82</v>
      </c>
      <c r="KU7" s="201">
        <v>206573.63</v>
      </c>
      <c r="KV7" s="201">
        <v>196255.65</v>
      </c>
      <c r="KW7" s="201">
        <v>199732.47</v>
      </c>
      <c r="KX7" s="201">
        <v>180581.6</v>
      </c>
      <c r="KY7" s="201">
        <v>209870.27</v>
      </c>
      <c r="KZ7" s="201">
        <v>221038.33</v>
      </c>
      <c r="LA7" s="201">
        <v>242974.02</v>
      </c>
      <c r="LB7" s="201">
        <v>228482.98</v>
      </c>
      <c r="LC7" s="201">
        <v>226149.58</v>
      </c>
      <c r="LD7" s="201">
        <v>240997.14</v>
      </c>
      <c r="LE7" s="201">
        <v>227359.24</v>
      </c>
      <c r="LF7" s="201">
        <v>210687.46</v>
      </c>
      <c r="LG7" s="201">
        <v>206424.28</v>
      </c>
      <c r="LH7" s="201">
        <v>196129.42</v>
      </c>
      <c r="LI7" s="201">
        <v>199554.88</v>
      </c>
      <c r="LJ7" s="201">
        <v>180353.37</v>
      </c>
      <c r="LK7" s="201">
        <v>209566.48</v>
      </c>
      <c r="LL7" s="201">
        <v>220680.9</v>
      </c>
      <c r="LM7" s="201">
        <v>242788.17</v>
      </c>
      <c r="LN7" s="201">
        <v>227632.25</v>
      </c>
      <c r="LO7" s="201">
        <v>221948.09</v>
      </c>
      <c r="LP7" s="201">
        <v>237994.51</v>
      </c>
      <c r="LQ7" s="201">
        <v>227083.49</v>
      </c>
      <c r="LR7" s="201">
        <v>210522.98</v>
      </c>
      <c r="LS7" s="201">
        <v>206260.68</v>
      </c>
      <c r="LT7" s="201">
        <v>195960.6</v>
      </c>
      <c r="LU7" s="201">
        <v>199377.27</v>
      </c>
      <c r="LV7" s="201">
        <v>180182.94</v>
      </c>
      <c r="LW7" s="201">
        <v>209346.97</v>
      </c>
      <c r="LX7" s="201">
        <v>220483.8</v>
      </c>
      <c r="LY7" s="201">
        <v>242695.61</v>
      </c>
      <c r="LZ7" s="201">
        <v>227496.3</v>
      </c>
      <c r="MA7" s="201">
        <v>221593.93</v>
      </c>
      <c r="MB7" s="201">
        <v>237558.2</v>
      </c>
      <c r="MC7" s="201">
        <v>226683.98</v>
      </c>
      <c r="MD7" s="201">
        <v>210290</v>
      </c>
      <c r="ME7" s="201">
        <v>206069.84</v>
      </c>
      <c r="MF7" s="201">
        <v>195785.28</v>
      </c>
      <c r="MG7" s="201">
        <v>199201.1</v>
      </c>
      <c r="MH7" s="201">
        <v>179980.04</v>
      </c>
      <c r="MI7" s="201">
        <v>209093.66</v>
      </c>
      <c r="MJ7" s="201">
        <v>220254.79</v>
      </c>
      <c r="MK7" s="201">
        <v>242528.98185763715</v>
      </c>
    </row>
    <row r="8" spans="1:349" x14ac:dyDescent="0.2">
      <c r="A8" s="213" t="s">
        <v>15</v>
      </c>
      <c r="B8" s="201">
        <v>23758.34</v>
      </c>
      <c r="C8" s="201">
        <v>23161.48</v>
      </c>
      <c r="D8" s="201">
        <v>24931.3</v>
      </c>
      <c r="E8" s="201">
        <v>23913.49</v>
      </c>
      <c r="F8" s="201">
        <v>22487.47</v>
      </c>
      <c r="G8" s="201">
        <v>22223.95</v>
      </c>
      <c r="H8" s="201">
        <v>21115.360000000001</v>
      </c>
      <c r="I8" s="201">
        <v>21480.86</v>
      </c>
      <c r="J8" s="201">
        <v>19343.72</v>
      </c>
      <c r="K8" s="201">
        <v>22246.82</v>
      </c>
      <c r="L8" s="201">
        <v>23414.99</v>
      </c>
      <c r="M8" s="201">
        <v>25479.43</v>
      </c>
      <c r="N8" s="201">
        <v>23731.55</v>
      </c>
      <c r="O8" s="201">
        <v>23138.46</v>
      </c>
      <c r="P8" s="201">
        <v>24915.27</v>
      </c>
      <c r="Q8" s="201">
        <v>23897.39</v>
      </c>
      <c r="R8" s="201">
        <v>22475.19</v>
      </c>
      <c r="S8" s="201">
        <v>22216.42</v>
      </c>
      <c r="T8" s="201">
        <v>21112.14</v>
      </c>
      <c r="U8" s="201">
        <v>21478.38</v>
      </c>
      <c r="V8" s="201">
        <v>19333.52</v>
      </c>
      <c r="W8" s="201">
        <v>22231.18</v>
      </c>
      <c r="X8" s="201">
        <v>23399.52</v>
      </c>
      <c r="Y8" s="201">
        <v>25455.05</v>
      </c>
      <c r="Z8" s="201">
        <v>23796.37</v>
      </c>
      <c r="AA8" s="201">
        <v>23544.29</v>
      </c>
      <c r="AB8" s="201">
        <v>25165.15</v>
      </c>
      <c r="AC8" s="201">
        <v>23872.43</v>
      </c>
      <c r="AD8" s="201">
        <v>22455.79</v>
      </c>
      <c r="AE8" s="201">
        <v>22204.1</v>
      </c>
      <c r="AF8" s="201">
        <v>21103.26</v>
      </c>
      <c r="AG8" s="201">
        <v>21470.13</v>
      </c>
      <c r="AH8" s="201">
        <v>19326.7</v>
      </c>
      <c r="AI8" s="201">
        <v>22226.57</v>
      </c>
      <c r="AJ8" s="201">
        <v>23393.84</v>
      </c>
      <c r="AK8" s="201">
        <v>25439.98</v>
      </c>
      <c r="AL8" s="201">
        <v>23677.34</v>
      </c>
      <c r="AM8" s="201">
        <v>23086.23</v>
      </c>
      <c r="AN8" s="201">
        <v>24861.97</v>
      </c>
      <c r="AO8" s="201">
        <v>23850.55</v>
      </c>
      <c r="AP8" s="201">
        <v>22439.64</v>
      </c>
      <c r="AQ8" s="201">
        <v>22193.83</v>
      </c>
      <c r="AR8" s="201">
        <v>21097.52</v>
      </c>
      <c r="AS8" s="201">
        <v>21466.3</v>
      </c>
      <c r="AT8" s="201">
        <v>19318.919999999998</v>
      </c>
      <c r="AU8" s="201">
        <v>22212.78</v>
      </c>
      <c r="AV8" s="201">
        <v>23369.77</v>
      </c>
      <c r="AW8" s="201">
        <v>25427.55</v>
      </c>
      <c r="AX8" s="201">
        <v>23687.87</v>
      </c>
      <c r="AY8" s="201">
        <v>23090.35</v>
      </c>
      <c r="AZ8" s="201">
        <v>24858.92</v>
      </c>
      <c r="BA8" s="201">
        <v>23841.27</v>
      </c>
      <c r="BB8" s="201">
        <v>22424.3</v>
      </c>
      <c r="BC8" s="201">
        <v>22179.18</v>
      </c>
      <c r="BD8" s="201">
        <v>21086.94</v>
      </c>
      <c r="BE8" s="201">
        <v>21457</v>
      </c>
      <c r="BF8" s="201">
        <v>19315.07</v>
      </c>
      <c r="BG8" s="201">
        <v>22208.560000000001</v>
      </c>
      <c r="BH8" s="201">
        <v>23359.19</v>
      </c>
      <c r="BI8" s="201">
        <v>25416.23</v>
      </c>
      <c r="BJ8" s="201">
        <v>23677.13</v>
      </c>
      <c r="BK8" s="201">
        <v>23066.240000000002</v>
      </c>
      <c r="BL8" s="201">
        <v>24833.46</v>
      </c>
      <c r="BM8" s="201">
        <v>23818.68</v>
      </c>
      <c r="BN8" s="201">
        <v>22404.29</v>
      </c>
      <c r="BO8" s="201">
        <v>22165.18</v>
      </c>
      <c r="BP8" s="201">
        <v>21079.33</v>
      </c>
      <c r="BQ8" s="201">
        <v>21453.64</v>
      </c>
      <c r="BR8" s="201">
        <v>19310.11</v>
      </c>
      <c r="BS8" s="201">
        <v>22194.02</v>
      </c>
      <c r="BT8" s="201">
        <v>23335.77</v>
      </c>
      <c r="BU8" s="201">
        <v>25395.63</v>
      </c>
      <c r="BV8" s="201">
        <v>23753.41</v>
      </c>
      <c r="BW8" s="201">
        <v>23471.96</v>
      </c>
      <c r="BX8" s="201">
        <v>25084.63</v>
      </c>
      <c r="BY8" s="201">
        <v>23803.07</v>
      </c>
      <c r="BZ8" s="201">
        <v>22390.03</v>
      </c>
      <c r="CA8" s="201">
        <v>22150.33</v>
      </c>
      <c r="CB8" s="201">
        <v>21071.599999999999</v>
      </c>
      <c r="CC8" s="201">
        <v>21451.05</v>
      </c>
      <c r="CD8" s="201">
        <v>19308.060000000001</v>
      </c>
      <c r="CE8" s="201">
        <v>22190.82</v>
      </c>
      <c r="CF8" s="201">
        <v>23329.360000000001</v>
      </c>
      <c r="CG8" s="201">
        <v>25386.89</v>
      </c>
      <c r="CH8" s="201">
        <v>23652.16</v>
      </c>
      <c r="CI8" s="201">
        <v>23045.35</v>
      </c>
      <c r="CJ8" s="201">
        <v>24815.52</v>
      </c>
      <c r="CK8" s="201">
        <v>23806.69</v>
      </c>
      <c r="CL8" s="201">
        <v>22386.51</v>
      </c>
      <c r="CM8" s="201">
        <v>22149.23</v>
      </c>
      <c r="CN8" s="201">
        <v>21070.26</v>
      </c>
      <c r="CO8" s="201">
        <v>21451.45</v>
      </c>
      <c r="CP8" s="201">
        <v>19298.990000000002</v>
      </c>
      <c r="CQ8" s="201">
        <v>22178.32</v>
      </c>
      <c r="CR8" s="201">
        <v>23318.82</v>
      </c>
      <c r="CS8" s="201">
        <v>25380.27</v>
      </c>
      <c r="CT8" s="201">
        <v>23643.68</v>
      </c>
      <c r="CU8" s="201">
        <v>23037.03</v>
      </c>
      <c r="CV8" s="201">
        <v>24810.95</v>
      </c>
      <c r="CW8" s="201">
        <v>23802.27</v>
      </c>
      <c r="CX8" s="201">
        <v>22385.7</v>
      </c>
      <c r="CY8" s="201">
        <v>22147.79</v>
      </c>
      <c r="CZ8" s="201">
        <v>21069.3</v>
      </c>
      <c r="DA8" s="201">
        <v>21451.06</v>
      </c>
      <c r="DB8" s="201">
        <v>19301.09</v>
      </c>
      <c r="DC8" s="201">
        <v>22181.59</v>
      </c>
      <c r="DD8" s="201">
        <v>23317.09</v>
      </c>
      <c r="DE8" s="201">
        <v>25370.720000000001</v>
      </c>
      <c r="DF8" s="201">
        <v>23645.75</v>
      </c>
      <c r="DG8" s="201">
        <v>23043.67</v>
      </c>
      <c r="DH8" s="201">
        <v>24813.74</v>
      </c>
      <c r="DI8" s="201">
        <v>23803.27</v>
      </c>
      <c r="DJ8" s="201">
        <v>22387.89</v>
      </c>
      <c r="DK8" s="201">
        <v>22153.26</v>
      </c>
      <c r="DL8" s="201">
        <v>21071.119999999999</v>
      </c>
      <c r="DM8" s="201">
        <v>21446.98</v>
      </c>
      <c r="DN8" s="201">
        <v>19295.240000000002</v>
      </c>
      <c r="DO8" s="201">
        <v>22179.81</v>
      </c>
      <c r="DP8" s="201">
        <v>23307.19</v>
      </c>
      <c r="DQ8" s="201">
        <v>25346.52</v>
      </c>
      <c r="DR8" s="201">
        <v>23721.73</v>
      </c>
      <c r="DS8" s="201">
        <v>23462.05</v>
      </c>
      <c r="DT8" s="201">
        <v>25087.040000000001</v>
      </c>
      <c r="DU8" s="201">
        <v>23810.65</v>
      </c>
      <c r="DV8" s="201">
        <v>22384.83</v>
      </c>
      <c r="DW8" s="201">
        <v>22146.94</v>
      </c>
      <c r="DX8" s="201">
        <v>21068.240000000002</v>
      </c>
      <c r="DY8" s="201">
        <v>21443.42</v>
      </c>
      <c r="DZ8" s="201">
        <v>19288.330000000002</v>
      </c>
      <c r="EA8" s="201">
        <v>22180.13</v>
      </c>
      <c r="EB8" s="201">
        <v>23302.22</v>
      </c>
      <c r="EC8" s="201">
        <v>25323.67</v>
      </c>
      <c r="ED8" s="201">
        <v>23609.79</v>
      </c>
      <c r="EE8" s="201">
        <v>23018.39</v>
      </c>
      <c r="EF8" s="201">
        <v>24793.200000000001</v>
      </c>
      <c r="EG8" s="201">
        <v>23795.68</v>
      </c>
      <c r="EH8" s="201">
        <v>22378.98</v>
      </c>
      <c r="EI8" s="201">
        <v>22142.84</v>
      </c>
      <c r="EJ8" s="201">
        <v>21066.880000000001</v>
      </c>
      <c r="EK8" s="201">
        <v>21442.33</v>
      </c>
      <c r="EL8" s="201">
        <v>19280.05</v>
      </c>
      <c r="EM8" s="201">
        <v>22161.72</v>
      </c>
      <c r="EN8" s="201">
        <v>23282.13</v>
      </c>
      <c r="EO8" s="201">
        <v>25315.08</v>
      </c>
      <c r="EP8" s="201">
        <v>23612.2</v>
      </c>
      <c r="EQ8" s="201">
        <v>23008.02</v>
      </c>
      <c r="ER8" s="201">
        <v>24776.07</v>
      </c>
      <c r="ES8" s="201">
        <v>23789.47</v>
      </c>
      <c r="ET8" s="201">
        <v>22378.79</v>
      </c>
      <c r="EU8" s="201">
        <v>22139.14</v>
      </c>
      <c r="EV8" s="201">
        <v>21064.73</v>
      </c>
      <c r="EW8" s="201">
        <v>21440.2</v>
      </c>
      <c r="EX8" s="201">
        <v>19273.63</v>
      </c>
      <c r="EY8" s="201">
        <v>22155.86</v>
      </c>
      <c r="EZ8" s="201">
        <v>23283.23</v>
      </c>
      <c r="FA8" s="201">
        <v>25320.93</v>
      </c>
      <c r="FB8" s="201">
        <v>23609.59</v>
      </c>
      <c r="FC8" s="201">
        <v>22986.799999999999</v>
      </c>
      <c r="FD8" s="201">
        <v>24763.89</v>
      </c>
      <c r="FE8" s="201">
        <v>23792.49</v>
      </c>
      <c r="FF8" s="201">
        <v>22379.08</v>
      </c>
      <c r="FG8" s="201">
        <v>22135.4</v>
      </c>
      <c r="FH8" s="201">
        <v>21062.799999999999</v>
      </c>
      <c r="FI8" s="201">
        <v>21438.61</v>
      </c>
      <c r="FJ8" s="201">
        <v>19263.23</v>
      </c>
      <c r="FK8" s="201">
        <v>22140.09</v>
      </c>
      <c r="FL8" s="201">
        <v>23271.52</v>
      </c>
      <c r="FM8" s="201">
        <v>25320.59</v>
      </c>
      <c r="FN8" s="201">
        <v>23703.78</v>
      </c>
      <c r="FO8" s="201">
        <v>23404.19</v>
      </c>
      <c r="FP8" s="201">
        <v>25021.19</v>
      </c>
      <c r="FQ8" s="201">
        <v>23783.46</v>
      </c>
      <c r="FR8" s="201">
        <v>22373.31</v>
      </c>
      <c r="FS8" s="201">
        <v>22127.16</v>
      </c>
      <c r="FT8" s="201">
        <v>21058.9</v>
      </c>
      <c r="FU8" s="201">
        <v>21438.03</v>
      </c>
      <c r="FV8" s="201">
        <v>19260.560000000001</v>
      </c>
      <c r="FW8" s="201">
        <v>22131.39</v>
      </c>
      <c r="FX8" s="201">
        <v>23263.55</v>
      </c>
      <c r="FY8" s="201">
        <v>25318.19</v>
      </c>
      <c r="FZ8" s="201">
        <v>23608.01</v>
      </c>
      <c r="GA8" s="201">
        <v>22967.87</v>
      </c>
      <c r="GB8" s="201">
        <v>24731.18</v>
      </c>
      <c r="GC8" s="201">
        <v>23770.82</v>
      </c>
      <c r="GD8" s="201">
        <v>22360.94</v>
      </c>
      <c r="GE8" s="201">
        <v>22113.32</v>
      </c>
      <c r="GF8" s="201">
        <v>21051.56</v>
      </c>
      <c r="GG8" s="201">
        <v>21434.47</v>
      </c>
      <c r="GH8" s="201">
        <v>19257.8</v>
      </c>
      <c r="GI8" s="201">
        <v>22121.18</v>
      </c>
      <c r="GJ8" s="201">
        <v>23246.89</v>
      </c>
      <c r="GK8" s="201">
        <v>25302.74</v>
      </c>
      <c r="GL8" s="201">
        <v>23594.01</v>
      </c>
      <c r="GM8" s="201">
        <v>22953.97</v>
      </c>
      <c r="GN8" s="201">
        <v>24716.29</v>
      </c>
      <c r="GO8" s="201">
        <v>23757.52</v>
      </c>
      <c r="GP8" s="201">
        <v>22353.119999999999</v>
      </c>
      <c r="GQ8" s="201">
        <v>22106.44</v>
      </c>
      <c r="GR8" s="201">
        <v>21047.84</v>
      </c>
      <c r="GS8" s="201">
        <v>21430.51</v>
      </c>
      <c r="GT8" s="201">
        <v>19255.650000000001</v>
      </c>
      <c r="GU8" s="201">
        <v>22118.68</v>
      </c>
      <c r="GV8" s="201">
        <v>23239.43</v>
      </c>
      <c r="GW8" s="201">
        <v>25301.39</v>
      </c>
      <c r="GX8" s="201">
        <v>23598.05</v>
      </c>
      <c r="GY8" s="201">
        <v>22952.55</v>
      </c>
      <c r="GZ8" s="201">
        <v>24713.07</v>
      </c>
      <c r="HA8" s="201">
        <v>23756.66</v>
      </c>
      <c r="HB8" s="201">
        <v>22351.48</v>
      </c>
      <c r="HC8" s="201">
        <v>22104.3</v>
      </c>
      <c r="HD8" s="201">
        <v>21046.71</v>
      </c>
      <c r="HE8" s="201">
        <v>21427.57</v>
      </c>
      <c r="HF8" s="201">
        <v>19247.75</v>
      </c>
      <c r="HG8" s="201">
        <v>22107.31</v>
      </c>
      <c r="HH8" s="201">
        <v>23229.279999999999</v>
      </c>
      <c r="HI8" s="201">
        <v>25293.41</v>
      </c>
      <c r="HJ8" s="201">
        <v>23682.55</v>
      </c>
      <c r="HK8" s="201">
        <v>23365.78</v>
      </c>
      <c r="HL8" s="201">
        <v>24975.63</v>
      </c>
      <c r="HM8" s="201">
        <v>23754.74</v>
      </c>
      <c r="HN8" s="201">
        <v>22353.07</v>
      </c>
      <c r="HO8" s="201">
        <v>22103.38</v>
      </c>
      <c r="HP8" s="201">
        <v>21044.74</v>
      </c>
      <c r="HQ8" s="201">
        <v>21423.73</v>
      </c>
      <c r="HR8" s="201">
        <v>19240.259999999998</v>
      </c>
      <c r="HS8" s="201">
        <v>22099.78</v>
      </c>
      <c r="HT8" s="201">
        <v>23219.01</v>
      </c>
      <c r="HU8" s="201">
        <v>25285.05</v>
      </c>
      <c r="HV8" s="201">
        <v>23581.86</v>
      </c>
      <c r="HW8" s="201">
        <v>22931.8</v>
      </c>
      <c r="HX8" s="201">
        <v>24697.62</v>
      </c>
      <c r="HY8" s="201">
        <v>23751.040000000001</v>
      </c>
      <c r="HZ8" s="201">
        <v>22350.34</v>
      </c>
      <c r="IA8" s="201">
        <v>22102.22</v>
      </c>
      <c r="IB8" s="201">
        <v>21043.39</v>
      </c>
      <c r="IC8" s="201">
        <v>21420.82</v>
      </c>
      <c r="ID8" s="201">
        <v>19235.82</v>
      </c>
      <c r="IE8" s="201">
        <v>22091.67</v>
      </c>
      <c r="IF8" s="201">
        <v>23214.23</v>
      </c>
      <c r="IG8" s="201">
        <v>25266.25</v>
      </c>
      <c r="IH8" s="201">
        <v>23550.46</v>
      </c>
      <c r="II8" s="201">
        <v>22893.46</v>
      </c>
      <c r="IJ8" s="201">
        <v>24658.04</v>
      </c>
      <c r="IK8" s="201">
        <v>23731.03</v>
      </c>
      <c r="IL8" s="201">
        <v>22328.86</v>
      </c>
      <c r="IM8" s="201">
        <v>22088.84</v>
      </c>
      <c r="IN8" s="201">
        <v>21039.16</v>
      </c>
      <c r="IO8" s="201">
        <v>21411.32</v>
      </c>
      <c r="IP8" s="201">
        <v>19222.75</v>
      </c>
      <c r="IQ8" s="201">
        <v>22068.47</v>
      </c>
      <c r="IR8" s="201">
        <v>23181.919999999998</v>
      </c>
      <c r="IS8" s="201">
        <v>25260.11</v>
      </c>
      <c r="IT8" s="201">
        <v>23569.59</v>
      </c>
      <c r="IU8" s="201">
        <v>22910.21</v>
      </c>
      <c r="IV8" s="201">
        <v>24674.46</v>
      </c>
      <c r="IW8" s="201">
        <v>23741.09</v>
      </c>
      <c r="IX8" s="201">
        <v>22336.16</v>
      </c>
      <c r="IY8" s="201">
        <v>22093.67</v>
      </c>
      <c r="IZ8" s="201">
        <v>21040.47</v>
      </c>
      <c r="JA8" s="201">
        <v>21413.599999999999</v>
      </c>
      <c r="JB8" s="201">
        <v>19226.41</v>
      </c>
      <c r="JC8" s="201">
        <v>22077.39</v>
      </c>
      <c r="JD8" s="201">
        <v>23202.49</v>
      </c>
      <c r="JE8" s="201">
        <v>25262.38</v>
      </c>
      <c r="JF8" s="201">
        <v>23640.27</v>
      </c>
      <c r="JG8" s="201">
        <v>23313.599999999999</v>
      </c>
      <c r="JH8" s="201">
        <v>24929.66</v>
      </c>
      <c r="JI8" s="201">
        <v>23731.03</v>
      </c>
      <c r="JJ8" s="201">
        <v>22328.86</v>
      </c>
      <c r="JK8" s="201">
        <v>22088.84</v>
      </c>
      <c r="JL8" s="201">
        <v>21039.16</v>
      </c>
      <c r="JM8" s="201">
        <v>21411.32</v>
      </c>
      <c r="JN8" s="201">
        <v>19222.75</v>
      </c>
      <c r="JO8" s="201">
        <v>22068.47</v>
      </c>
      <c r="JP8" s="201">
        <v>23181.919999999998</v>
      </c>
      <c r="JQ8" s="201">
        <v>25244.15</v>
      </c>
      <c r="JR8" s="201">
        <v>23542.59</v>
      </c>
      <c r="JS8" s="201">
        <v>22883.32</v>
      </c>
      <c r="JT8" s="201">
        <v>24652.06</v>
      </c>
      <c r="JU8" s="201">
        <v>23725.58</v>
      </c>
      <c r="JV8" s="201">
        <v>22318.29</v>
      </c>
      <c r="JW8" s="201">
        <v>22080.71</v>
      </c>
      <c r="JX8" s="201">
        <v>21035.66</v>
      </c>
      <c r="JY8" s="201">
        <v>21407.91</v>
      </c>
      <c r="JZ8" s="201">
        <v>19214.18</v>
      </c>
      <c r="KA8" s="201">
        <v>22057.48</v>
      </c>
      <c r="KB8" s="201">
        <v>23171.42</v>
      </c>
      <c r="KC8" s="201">
        <v>25237.94</v>
      </c>
      <c r="KD8" s="201">
        <v>23539.55</v>
      </c>
      <c r="KE8" s="201">
        <v>22875.9</v>
      </c>
      <c r="KF8" s="201">
        <v>24646.78</v>
      </c>
      <c r="KG8" s="201">
        <v>23723.38</v>
      </c>
      <c r="KH8" s="201">
        <v>22317.01</v>
      </c>
      <c r="KI8" s="201">
        <v>22080.46</v>
      </c>
      <c r="KJ8" s="201">
        <v>21035.1</v>
      </c>
      <c r="KK8" s="201">
        <v>21404.69</v>
      </c>
      <c r="KL8" s="201">
        <v>19209.27</v>
      </c>
      <c r="KM8" s="201">
        <v>22052.28</v>
      </c>
      <c r="KN8" s="201">
        <v>23169.29</v>
      </c>
      <c r="KO8" s="201">
        <v>25237.53</v>
      </c>
      <c r="KP8" s="201">
        <v>23531.81</v>
      </c>
      <c r="KQ8" s="201">
        <v>22862.82</v>
      </c>
      <c r="KR8" s="201">
        <v>24639.95</v>
      </c>
      <c r="KS8" s="201">
        <v>23719.01</v>
      </c>
      <c r="KT8" s="201">
        <v>22310.62</v>
      </c>
      <c r="KU8" s="201">
        <v>22074.47</v>
      </c>
      <c r="KV8" s="201">
        <v>21031.27</v>
      </c>
      <c r="KW8" s="201">
        <v>21403.22</v>
      </c>
      <c r="KX8" s="201">
        <v>19208.580000000002</v>
      </c>
      <c r="KY8" s="201">
        <v>22052.82</v>
      </c>
      <c r="KZ8" s="201">
        <v>23170.83</v>
      </c>
      <c r="LA8" s="201">
        <v>25233.1</v>
      </c>
      <c r="LB8" s="201">
        <v>23616.33</v>
      </c>
      <c r="LC8" s="201">
        <v>23274.58</v>
      </c>
      <c r="LD8" s="201">
        <v>24901.89</v>
      </c>
      <c r="LE8" s="201">
        <v>23713.18</v>
      </c>
      <c r="LF8" s="201">
        <v>22304.91</v>
      </c>
      <c r="LG8" s="201">
        <v>22074.06</v>
      </c>
      <c r="LH8" s="201">
        <v>21032.400000000001</v>
      </c>
      <c r="LI8" s="201">
        <v>21400.46</v>
      </c>
      <c r="LJ8" s="201">
        <v>19201.22</v>
      </c>
      <c r="LK8" s="201">
        <v>22042.639999999999</v>
      </c>
      <c r="LL8" s="201">
        <v>23158.89</v>
      </c>
      <c r="LM8" s="201">
        <v>25232.080000000002</v>
      </c>
      <c r="LN8" s="201">
        <v>23535.13</v>
      </c>
      <c r="LO8" s="201">
        <v>22856.69</v>
      </c>
      <c r="LP8" s="201">
        <v>24624.3</v>
      </c>
      <c r="LQ8" s="201">
        <v>23706.37</v>
      </c>
      <c r="LR8" s="201">
        <v>22304.55</v>
      </c>
      <c r="LS8" s="201">
        <v>22072.98</v>
      </c>
      <c r="LT8" s="201">
        <v>21030.6</v>
      </c>
      <c r="LU8" s="201">
        <v>21398.37</v>
      </c>
      <c r="LV8" s="201">
        <v>19198.48</v>
      </c>
      <c r="LW8" s="201">
        <v>22038.44</v>
      </c>
      <c r="LX8" s="201">
        <v>23156.799999999999</v>
      </c>
      <c r="LY8" s="201">
        <v>25236.57</v>
      </c>
      <c r="LZ8" s="201">
        <v>23536.25</v>
      </c>
      <c r="MA8" s="201">
        <v>22845.63</v>
      </c>
      <c r="MB8" s="201">
        <v>24609.55</v>
      </c>
      <c r="MC8" s="201">
        <v>23693.39</v>
      </c>
      <c r="MD8" s="201">
        <v>22301.14</v>
      </c>
      <c r="ME8" s="201">
        <v>22070.69</v>
      </c>
      <c r="MF8" s="201">
        <v>21029.02</v>
      </c>
      <c r="MG8" s="201">
        <v>21397.05</v>
      </c>
      <c r="MH8" s="201">
        <v>19193.759999999998</v>
      </c>
      <c r="MI8" s="201">
        <v>22032.06</v>
      </c>
      <c r="MJ8" s="201">
        <v>23152.68</v>
      </c>
      <c r="MK8" s="201">
        <v>25236.250275743216</v>
      </c>
    </row>
    <row r="9" spans="1:349" x14ac:dyDescent="0.2">
      <c r="A9" s="213" t="s">
        <v>16</v>
      </c>
      <c r="B9" s="201">
        <v>4862301.8</v>
      </c>
      <c r="C9" s="201">
        <v>5591561.9800000004</v>
      </c>
      <c r="D9" s="201">
        <v>4924476.25</v>
      </c>
      <c r="E9" s="201">
        <v>4966154.78</v>
      </c>
      <c r="F9" s="201">
        <v>4290703.13</v>
      </c>
      <c r="G9" s="201">
        <v>3868201.28</v>
      </c>
      <c r="H9" s="201">
        <v>3264700.3</v>
      </c>
      <c r="I9" s="201">
        <v>3306340.86</v>
      </c>
      <c r="J9" s="201">
        <v>3985617.4</v>
      </c>
      <c r="K9" s="201">
        <v>3842394.56</v>
      </c>
      <c r="L9" s="201">
        <v>4768770.28</v>
      </c>
      <c r="M9" s="201">
        <v>5088728.66</v>
      </c>
      <c r="N9" s="201">
        <v>4873784.82</v>
      </c>
      <c r="O9" s="201">
        <v>5602532.9800000004</v>
      </c>
      <c r="P9" s="201">
        <v>4942812.6100000003</v>
      </c>
      <c r="Q9" s="201">
        <v>4989979.17</v>
      </c>
      <c r="R9" s="201">
        <v>4314103.68</v>
      </c>
      <c r="S9" s="201">
        <v>3897188.13</v>
      </c>
      <c r="T9" s="201">
        <v>3294969.9</v>
      </c>
      <c r="U9" s="201">
        <v>3339859.63</v>
      </c>
      <c r="V9" s="201">
        <v>4014218.7</v>
      </c>
      <c r="W9" s="201">
        <v>3863623.91</v>
      </c>
      <c r="X9" s="201">
        <v>4789605.5999999996</v>
      </c>
      <c r="Y9" s="201">
        <v>5096760.8</v>
      </c>
      <c r="Z9" s="201">
        <v>5008206.66</v>
      </c>
      <c r="AA9" s="201">
        <v>5588581.1100000003</v>
      </c>
      <c r="AB9" s="201">
        <v>4986523.47</v>
      </c>
      <c r="AC9" s="201">
        <v>4997701.9400000004</v>
      </c>
      <c r="AD9" s="201">
        <v>4324937.24</v>
      </c>
      <c r="AE9" s="201">
        <v>3911110.72</v>
      </c>
      <c r="AF9" s="201">
        <v>3313701.38</v>
      </c>
      <c r="AG9" s="201">
        <v>3360636.92</v>
      </c>
      <c r="AH9" s="201">
        <v>4033697.38</v>
      </c>
      <c r="AI9" s="201">
        <v>3885358.01</v>
      </c>
      <c r="AJ9" s="201">
        <v>4811432.4400000004</v>
      </c>
      <c r="AK9" s="201">
        <v>5106802.88</v>
      </c>
      <c r="AL9" s="201">
        <v>4879080.92</v>
      </c>
      <c r="AM9" s="201">
        <v>5598903.2999999998</v>
      </c>
      <c r="AN9" s="201">
        <v>4947884.5599999996</v>
      </c>
      <c r="AO9" s="201">
        <v>4999128.91</v>
      </c>
      <c r="AP9" s="201">
        <v>4334242.29</v>
      </c>
      <c r="AQ9" s="201">
        <v>3926699.1</v>
      </c>
      <c r="AR9" s="201">
        <v>3331280.29</v>
      </c>
      <c r="AS9" s="201">
        <v>3381773.74</v>
      </c>
      <c r="AT9" s="201">
        <v>4053777.86</v>
      </c>
      <c r="AU9" s="201">
        <v>3896961.59</v>
      </c>
      <c r="AV9" s="201">
        <v>4814574.05</v>
      </c>
      <c r="AW9" s="201">
        <v>5126059.6399999997</v>
      </c>
      <c r="AX9" s="201">
        <v>4920019.25</v>
      </c>
      <c r="AY9" s="201">
        <v>5640028.3499999996</v>
      </c>
      <c r="AZ9" s="201">
        <v>4978345.26</v>
      </c>
      <c r="BA9" s="201">
        <v>5027579.18</v>
      </c>
      <c r="BB9" s="201">
        <v>4356817.6399999997</v>
      </c>
      <c r="BC9" s="201">
        <v>3948761.69</v>
      </c>
      <c r="BD9" s="201">
        <v>3354657.31</v>
      </c>
      <c r="BE9" s="201">
        <v>3409111.22</v>
      </c>
      <c r="BF9" s="201">
        <v>4081914.31</v>
      </c>
      <c r="BG9" s="201">
        <v>3927612.27</v>
      </c>
      <c r="BH9" s="201">
        <v>4840612.32</v>
      </c>
      <c r="BI9" s="201">
        <v>5161001.49</v>
      </c>
      <c r="BJ9" s="201">
        <v>4958221.5599999996</v>
      </c>
      <c r="BK9" s="201">
        <v>5666166.9100000001</v>
      </c>
      <c r="BL9" s="201">
        <v>5000040.5599999996</v>
      </c>
      <c r="BM9" s="201">
        <v>5055870.13</v>
      </c>
      <c r="BN9" s="201">
        <v>4385019.79</v>
      </c>
      <c r="BO9" s="201">
        <v>3983064.35</v>
      </c>
      <c r="BP9" s="201">
        <v>3391636.2</v>
      </c>
      <c r="BQ9" s="201">
        <v>3452536.58</v>
      </c>
      <c r="BR9" s="201">
        <v>4125841.65</v>
      </c>
      <c r="BS9" s="201">
        <v>3962665.63</v>
      </c>
      <c r="BT9" s="201">
        <v>4865040.71</v>
      </c>
      <c r="BU9" s="201">
        <v>5202424.8499999996</v>
      </c>
      <c r="BV9" s="201">
        <v>5138942.88</v>
      </c>
      <c r="BW9" s="201">
        <v>5693411.0499999998</v>
      </c>
      <c r="BX9" s="201">
        <v>5077939.29</v>
      </c>
      <c r="BY9" s="201">
        <v>5108365.6500000004</v>
      </c>
      <c r="BZ9" s="201">
        <v>4436585.6100000003</v>
      </c>
      <c r="CA9" s="201">
        <v>4035431.5</v>
      </c>
      <c r="CB9" s="201">
        <v>3443640.93</v>
      </c>
      <c r="CC9" s="201">
        <v>3513819.45</v>
      </c>
      <c r="CD9" s="201">
        <v>4187083.06</v>
      </c>
      <c r="CE9" s="201">
        <v>4022550.46</v>
      </c>
      <c r="CF9" s="201">
        <v>4924870.1100000003</v>
      </c>
      <c r="CG9" s="201">
        <v>5272520.0199999996</v>
      </c>
      <c r="CH9" s="201">
        <v>5082066.43</v>
      </c>
      <c r="CI9" s="201">
        <v>5789442.4699999997</v>
      </c>
      <c r="CJ9" s="201">
        <v>5123898.75</v>
      </c>
      <c r="CK9" s="201">
        <v>5191867.9400000004</v>
      </c>
      <c r="CL9" s="201">
        <v>4515220.99</v>
      </c>
      <c r="CM9" s="201">
        <v>4116157.3</v>
      </c>
      <c r="CN9" s="201">
        <v>3520468.63</v>
      </c>
      <c r="CO9" s="201">
        <v>3595081.25</v>
      </c>
      <c r="CP9" s="201">
        <v>4263855.87</v>
      </c>
      <c r="CQ9" s="201">
        <v>4091029.31</v>
      </c>
      <c r="CR9" s="201">
        <v>4998105.76</v>
      </c>
      <c r="CS9" s="201">
        <v>5362025.71</v>
      </c>
      <c r="CT9" s="201">
        <v>5176231.18</v>
      </c>
      <c r="CU9" s="201">
        <v>5879813.5099999998</v>
      </c>
      <c r="CV9" s="201">
        <v>5215946.16</v>
      </c>
      <c r="CW9" s="201">
        <v>5290708.95</v>
      </c>
      <c r="CX9" s="201">
        <v>4609554.8</v>
      </c>
      <c r="CY9" s="201">
        <v>4217388.16</v>
      </c>
      <c r="CZ9" s="201">
        <v>3614270.99</v>
      </c>
      <c r="DA9" s="201">
        <v>3696052.84</v>
      </c>
      <c r="DB9" s="201">
        <v>4365393.83</v>
      </c>
      <c r="DC9" s="201">
        <v>4190969.72</v>
      </c>
      <c r="DD9" s="201">
        <v>5097705.42</v>
      </c>
      <c r="DE9" s="201">
        <v>5450291.7999999998</v>
      </c>
      <c r="DF9" s="201">
        <v>5272057.82</v>
      </c>
      <c r="DG9" s="201">
        <v>5984522.0999999996</v>
      </c>
      <c r="DH9" s="201">
        <v>5310297.79</v>
      </c>
      <c r="DI9" s="201">
        <v>5390239.2800000003</v>
      </c>
      <c r="DJ9" s="201">
        <v>4703482.72</v>
      </c>
      <c r="DK9" s="201">
        <v>4319811.55</v>
      </c>
      <c r="DL9" s="201">
        <v>3708291.69</v>
      </c>
      <c r="DM9" s="201">
        <v>3791807.52</v>
      </c>
      <c r="DN9" s="201">
        <v>4456229.75</v>
      </c>
      <c r="DO9" s="201">
        <v>4282941.2300000004</v>
      </c>
      <c r="DP9" s="201">
        <v>5188997.0999999996</v>
      </c>
      <c r="DQ9" s="201">
        <v>5527350.7699999996</v>
      </c>
      <c r="DR9" s="201">
        <v>5485186.4400000004</v>
      </c>
      <c r="DS9" s="201">
        <v>6058675.1100000003</v>
      </c>
      <c r="DT9" s="201">
        <v>5439294.8600000003</v>
      </c>
      <c r="DU9" s="201">
        <v>5499080.8600000003</v>
      </c>
      <c r="DV9" s="201">
        <v>4801105.21</v>
      </c>
      <c r="DW9" s="201">
        <v>4415268.45</v>
      </c>
      <c r="DX9" s="201">
        <v>3799702.05</v>
      </c>
      <c r="DY9" s="201">
        <v>3890200.73</v>
      </c>
      <c r="DZ9" s="201">
        <v>4550444.13</v>
      </c>
      <c r="EA9" s="201">
        <v>4378874.99</v>
      </c>
      <c r="EB9" s="201">
        <v>5287599.8099999996</v>
      </c>
      <c r="EC9" s="201">
        <v>5608936.4800000004</v>
      </c>
      <c r="ED9" s="201">
        <v>5439582.0199999996</v>
      </c>
      <c r="EE9" s="201">
        <v>6161458.4000000004</v>
      </c>
      <c r="EF9" s="201">
        <v>5485567.6100000003</v>
      </c>
      <c r="EG9" s="201">
        <v>5587602.5499999998</v>
      </c>
      <c r="EH9" s="201">
        <v>4892693.43</v>
      </c>
      <c r="EI9" s="201">
        <v>4518229.9000000004</v>
      </c>
      <c r="EJ9" s="201">
        <v>3895403.87</v>
      </c>
      <c r="EK9" s="201">
        <v>3993424.99</v>
      </c>
      <c r="EL9" s="201">
        <v>4648223.38</v>
      </c>
      <c r="EM9" s="201">
        <v>4465811.28</v>
      </c>
      <c r="EN9" s="201">
        <v>5371917.2400000002</v>
      </c>
      <c r="EO9" s="201">
        <v>5703508.3300000001</v>
      </c>
      <c r="EP9" s="201">
        <v>5548115.2300000004</v>
      </c>
      <c r="EQ9" s="201">
        <v>6261601.8499999996</v>
      </c>
      <c r="ER9" s="201">
        <v>5573519.6100000003</v>
      </c>
      <c r="ES9" s="201">
        <v>5688465.0899999999</v>
      </c>
      <c r="ET9" s="201">
        <v>4995256.8899999997</v>
      </c>
      <c r="EU9" s="201">
        <v>4625611.0999999996</v>
      </c>
      <c r="EV9" s="201">
        <v>3994055.88</v>
      </c>
      <c r="EW9" s="201">
        <v>4100510.23</v>
      </c>
      <c r="EX9" s="201">
        <v>4750968.42</v>
      </c>
      <c r="EY9" s="201">
        <v>4566358.97</v>
      </c>
      <c r="EZ9" s="201">
        <v>5480655.6500000004</v>
      </c>
      <c r="FA9" s="201">
        <v>5811529.2699999996</v>
      </c>
      <c r="FB9" s="201">
        <v>5654190.71</v>
      </c>
      <c r="FC9" s="201">
        <v>6349213.7400000002</v>
      </c>
      <c r="FD9" s="201">
        <v>5659875.7800000003</v>
      </c>
      <c r="FE9" s="201">
        <v>5797580.5800000001</v>
      </c>
      <c r="FF9" s="201">
        <v>5099501.66</v>
      </c>
      <c r="FG9" s="201">
        <v>4732447.49</v>
      </c>
      <c r="FH9" s="201">
        <v>4091949.1</v>
      </c>
      <c r="FI9" s="201">
        <v>4206530.1900000004</v>
      </c>
      <c r="FJ9" s="201">
        <v>4850802.46</v>
      </c>
      <c r="FK9" s="201">
        <v>4657306.83</v>
      </c>
      <c r="FL9" s="201">
        <v>5575542.2000000002</v>
      </c>
      <c r="FM9" s="201">
        <v>5909884.2300000004</v>
      </c>
      <c r="FN9" s="201">
        <v>5890969.5999999996</v>
      </c>
      <c r="FO9" s="201">
        <v>6431963.96</v>
      </c>
      <c r="FP9" s="201">
        <v>5784497.4699999997</v>
      </c>
      <c r="FQ9" s="201">
        <v>5896395.75</v>
      </c>
      <c r="FR9" s="201">
        <v>5197130.79</v>
      </c>
      <c r="FS9" s="201">
        <v>4833581.09</v>
      </c>
      <c r="FT9" s="201">
        <v>4186093.63</v>
      </c>
      <c r="FU9" s="201">
        <v>4310735.13</v>
      </c>
      <c r="FV9" s="201">
        <v>4953634.58</v>
      </c>
      <c r="FW9" s="201">
        <v>4754048.1500000004</v>
      </c>
      <c r="FX9" s="201">
        <v>5673299.8099999996</v>
      </c>
      <c r="FY9" s="201">
        <v>6010768.2199999997</v>
      </c>
      <c r="FZ9" s="201">
        <v>5864820.0099999998</v>
      </c>
      <c r="GA9" s="201">
        <v>6544390.9500000002</v>
      </c>
      <c r="GB9" s="201">
        <v>5837562.8399999999</v>
      </c>
      <c r="GC9" s="201">
        <v>5990003.2800000003</v>
      </c>
      <c r="GD9" s="201">
        <v>5290077.6399999997</v>
      </c>
      <c r="GE9" s="201">
        <v>4929895.78</v>
      </c>
      <c r="GF9" s="201">
        <v>4278116.37</v>
      </c>
      <c r="GG9" s="201">
        <v>4413940.8600000003</v>
      </c>
      <c r="GH9" s="201">
        <v>5056457.0999999996</v>
      </c>
      <c r="GI9" s="201">
        <v>4851555.24</v>
      </c>
      <c r="GJ9" s="201">
        <v>5764530.3899999997</v>
      </c>
      <c r="GK9" s="201">
        <v>6097608.1600000001</v>
      </c>
      <c r="GL9" s="201">
        <v>5956559.8399999999</v>
      </c>
      <c r="GM9" s="201">
        <v>6635350.2699999996</v>
      </c>
      <c r="GN9" s="201">
        <v>5926103.5499999998</v>
      </c>
      <c r="GO9" s="201">
        <v>6085288.1100000003</v>
      </c>
      <c r="GP9" s="201">
        <v>5383293.0199999996</v>
      </c>
      <c r="GQ9" s="201">
        <v>5031841.45</v>
      </c>
      <c r="GR9" s="201">
        <v>4373204.1100000003</v>
      </c>
      <c r="GS9" s="201">
        <v>4516665.08</v>
      </c>
      <c r="GT9" s="201">
        <v>5158411.84</v>
      </c>
      <c r="GU9" s="201">
        <v>4953007.66</v>
      </c>
      <c r="GV9" s="201">
        <v>5864588.25</v>
      </c>
      <c r="GW9" s="201">
        <v>6204519.9199999999</v>
      </c>
      <c r="GX9" s="201">
        <v>6072888.79</v>
      </c>
      <c r="GY9" s="201">
        <v>6746749.3899999997</v>
      </c>
      <c r="GZ9" s="201">
        <v>6031668.0199999996</v>
      </c>
      <c r="HA9" s="201">
        <v>6198998.9400000004</v>
      </c>
      <c r="HB9" s="201">
        <v>5491087.8600000003</v>
      </c>
      <c r="HC9" s="201">
        <v>5145378.03</v>
      </c>
      <c r="HD9" s="201">
        <v>4478810.03</v>
      </c>
      <c r="HE9" s="201">
        <v>4628931.21</v>
      </c>
      <c r="HF9" s="201">
        <v>5265022</v>
      </c>
      <c r="HG9" s="201">
        <v>5053771.6100000003</v>
      </c>
      <c r="HH9" s="201">
        <v>5968564.96</v>
      </c>
      <c r="HI9" s="201">
        <v>6309821.4500000002</v>
      </c>
      <c r="HJ9" s="201">
        <v>6311948.2000000002</v>
      </c>
      <c r="HK9" s="201">
        <v>6833556.2199999997</v>
      </c>
      <c r="HL9" s="201">
        <v>6166870.2800000003</v>
      </c>
      <c r="HM9" s="201">
        <v>6314988.7300000004</v>
      </c>
      <c r="HN9" s="201">
        <v>5603086.4199999999</v>
      </c>
      <c r="HO9" s="201">
        <v>5263266.03</v>
      </c>
      <c r="HP9" s="201">
        <v>4586180.32</v>
      </c>
      <c r="HQ9" s="201">
        <v>4742538.74</v>
      </c>
      <c r="HR9" s="201">
        <v>5374234.2699999996</v>
      </c>
      <c r="HS9" s="201">
        <v>5160057.18</v>
      </c>
      <c r="HT9" s="201">
        <v>6074936.2400000002</v>
      </c>
      <c r="HU9" s="201">
        <v>6421142.9500000002</v>
      </c>
      <c r="HV9" s="201">
        <v>6300931.8600000003</v>
      </c>
      <c r="HW9" s="201">
        <v>6964934.0899999999</v>
      </c>
      <c r="HX9" s="201">
        <v>6248746.1299999999</v>
      </c>
      <c r="HY9" s="201">
        <v>6437511.8499999996</v>
      </c>
      <c r="HZ9" s="201">
        <v>5720644.8099999996</v>
      </c>
      <c r="IA9" s="201">
        <v>5389130.5499999998</v>
      </c>
      <c r="IB9" s="201">
        <v>4704044.7300000004</v>
      </c>
      <c r="IC9" s="201">
        <v>4867012.76</v>
      </c>
      <c r="ID9" s="201">
        <v>5495521.6200000001</v>
      </c>
      <c r="IE9" s="201">
        <v>5277386.97</v>
      </c>
      <c r="IF9" s="201">
        <v>6195756.3300000001</v>
      </c>
      <c r="IG9" s="201">
        <v>6539798.8300000001</v>
      </c>
      <c r="IH9" s="201">
        <v>6408984.1399999997</v>
      </c>
      <c r="II9" s="201">
        <v>7064679.7300000004</v>
      </c>
      <c r="IJ9" s="201">
        <v>6344580.71</v>
      </c>
      <c r="IK9" s="201">
        <v>6553617.2999999998</v>
      </c>
      <c r="IL9" s="201">
        <v>5838027.4699999997</v>
      </c>
      <c r="IM9" s="201">
        <v>5512861.71</v>
      </c>
      <c r="IN9" s="201">
        <v>4827724.2699999996</v>
      </c>
      <c r="IO9" s="201">
        <v>4999152.59</v>
      </c>
      <c r="IP9" s="201">
        <v>5619653.25</v>
      </c>
      <c r="IQ9" s="201">
        <v>5391702.0999999996</v>
      </c>
      <c r="IR9" s="201">
        <v>6301353.2699999996</v>
      </c>
      <c r="IS9" s="201">
        <v>6663378.3499999996</v>
      </c>
      <c r="IT9" s="201">
        <v>6563382.9699999997</v>
      </c>
      <c r="IU9" s="201">
        <v>7219926.6200000001</v>
      </c>
      <c r="IV9" s="201">
        <v>6490352.1799999997</v>
      </c>
      <c r="IW9" s="201">
        <v>6706229.0800000001</v>
      </c>
      <c r="IX9" s="201">
        <v>5975854.5099999998</v>
      </c>
      <c r="IY9" s="201">
        <v>5659085.5499999998</v>
      </c>
      <c r="IZ9" s="201">
        <v>4960430.95</v>
      </c>
      <c r="JA9" s="201">
        <v>5139979.72</v>
      </c>
      <c r="JB9" s="201">
        <v>5760821.7400000002</v>
      </c>
      <c r="JC9" s="201">
        <v>5535483.4100000001</v>
      </c>
      <c r="JD9" s="201">
        <v>6459650.3899999997</v>
      </c>
      <c r="JE9" s="201">
        <v>6807255.6900000004</v>
      </c>
      <c r="JF9" s="201">
        <v>6815980.1799999997</v>
      </c>
      <c r="JG9" s="201">
        <v>7322022.71</v>
      </c>
      <c r="JH9" s="201">
        <v>6643897.5</v>
      </c>
      <c r="JI9" s="201">
        <v>6841088.5300000003</v>
      </c>
      <c r="JJ9" s="201">
        <v>6105559.9500000002</v>
      </c>
      <c r="JK9" s="201">
        <v>5797107.6600000001</v>
      </c>
      <c r="JL9" s="201">
        <v>5091291.07</v>
      </c>
      <c r="JM9" s="201">
        <v>5280199.5199999996</v>
      </c>
      <c r="JN9" s="201">
        <v>5897518.3799999999</v>
      </c>
      <c r="JO9" s="201">
        <v>5666770.2300000004</v>
      </c>
      <c r="JP9" s="201">
        <v>6582800.0700000003</v>
      </c>
      <c r="JQ9" s="201">
        <v>6920330.8300000001</v>
      </c>
      <c r="JR9" s="201">
        <v>6815306.9199999999</v>
      </c>
      <c r="JS9" s="201">
        <v>7465511.5800000001</v>
      </c>
      <c r="JT9" s="201">
        <v>6732919.0800000001</v>
      </c>
      <c r="JU9" s="201">
        <v>6972246.2199999997</v>
      </c>
      <c r="JV9" s="201">
        <v>6227294.8399999999</v>
      </c>
      <c r="JW9" s="201">
        <v>5924584.6500000004</v>
      </c>
      <c r="JX9" s="201">
        <v>5213985.1399999997</v>
      </c>
      <c r="JY9" s="201">
        <v>5412763.7199999997</v>
      </c>
      <c r="JZ9" s="201">
        <v>6024706.1500000004</v>
      </c>
      <c r="KA9" s="201">
        <v>5788763.0099999998</v>
      </c>
      <c r="KB9" s="201">
        <v>6708249.96</v>
      </c>
      <c r="KC9" s="201">
        <v>7052880.4100000001</v>
      </c>
      <c r="KD9" s="201">
        <v>6956385.1299999999</v>
      </c>
      <c r="KE9" s="201">
        <v>7602339.4699999997</v>
      </c>
      <c r="KF9" s="201">
        <v>6865598.3799999999</v>
      </c>
      <c r="KG9" s="201">
        <v>7117177.0599999996</v>
      </c>
      <c r="KH9" s="201">
        <v>6365646.8099999996</v>
      </c>
      <c r="KI9" s="201">
        <v>6071620.7300000004</v>
      </c>
      <c r="KJ9" s="201">
        <v>5350558.4400000004</v>
      </c>
      <c r="KK9" s="201">
        <v>5557068</v>
      </c>
      <c r="KL9" s="201">
        <v>6164448.9100000001</v>
      </c>
      <c r="KM9" s="201">
        <v>5926774.7599999998</v>
      </c>
      <c r="KN9" s="201">
        <v>6852251</v>
      </c>
      <c r="KO9" s="201">
        <v>7199354.29</v>
      </c>
      <c r="KP9" s="201">
        <v>7102340.9000000004</v>
      </c>
      <c r="KQ9" s="201">
        <v>7739996.1799999997</v>
      </c>
      <c r="KR9" s="201">
        <v>7002589.6799999997</v>
      </c>
      <c r="KS9" s="201">
        <v>7267227.8899999997</v>
      </c>
      <c r="KT9" s="201">
        <v>6506102.29</v>
      </c>
      <c r="KU9" s="201">
        <v>6220642.4400000004</v>
      </c>
      <c r="KV9" s="201">
        <v>5489501.6100000003</v>
      </c>
      <c r="KW9" s="201">
        <v>5707289.3700000001</v>
      </c>
      <c r="KX9" s="201">
        <v>6314157.4800000004</v>
      </c>
      <c r="KY9" s="201">
        <v>6075259.4900000002</v>
      </c>
      <c r="KZ9" s="201">
        <v>7005954.21</v>
      </c>
      <c r="LA9" s="201">
        <v>7355260.8300000001</v>
      </c>
      <c r="LB9" s="201">
        <v>7386882.8399999999</v>
      </c>
      <c r="LC9" s="201">
        <v>7875208.79</v>
      </c>
      <c r="LD9" s="201">
        <v>7181815.96</v>
      </c>
      <c r="LE9" s="201">
        <v>7429501.7999999998</v>
      </c>
      <c r="LF9" s="201">
        <v>6658452.5199999996</v>
      </c>
      <c r="LG9" s="201">
        <v>6383483.4000000004</v>
      </c>
      <c r="LH9" s="201">
        <v>5643815.6799999997</v>
      </c>
      <c r="LI9" s="201">
        <v>5870105.5899999999</v>
      </c>
      <c r="LJ9" s="201">
        <v>6470202.0599999996</v>
      </c>
      <c r="LK9" s="201">
        <v>6226242.5499999998</v>
      </c>
      <c r="LL9" s="201">
        <v>7158169.4400000004</v>
      </c>
      <c r="LM9" s="201">
        <v>7517072.4699999997</v>
      </c>
      <c r="LN9" s="201">
        <v>7437179.25</v>
      </c>
      <c r="LO9" s="201">
        <v>8066372.6900000004</v>
      </c>
      <c r="LP9" s="201">
        <v>7308941.3099999996</v>
      </c>
      <c r="LQ9" s="201">
        <v>7594427.9400000004</v>
      </c>
      <c r="LR9" s="201">
        <v>6819412.8399999999</v>
      </c>
      <c r="LS9" s="201">
        <v>6556597.5800000001</v>
      </c>
      <c r="LT9" s="201">
        <v>5802955.7699999996</v>
      </c>
      <c r="LU9" s="201">
        <v>6039699</v>
      </c>
      <c r="LV9" s="201">
        <v>6636851.9500000002</v>
      </c>
      <c r="LW9" s="201">
        <v>6390666.9699999997</v>
      </c>
      <c r="LX9" s="201">
        <v>7326879.0700000003</v>
      </c>
      <c r="LY9" s="201">
        <v>7697801.8899999997</v>
      </c>
      <c r="LZ9" s="201">
        <v>7623277.29</v>
      </c>
      <c r="MA9" s="201">
        <v>8239110.5999999996</v>
      </c>
      <c r="MB9" s="201">
        <v>7472509.9000000004</v>
      </c>
      <c r="MC9" s="201">
        <v>7770825.5999999996</v>
      </c>
      <c r="MD9" s="201">
        <v>6989528.7699999996</v>
      </c>
      <c r="ME9" s="201">
        <v>6742616.8399999999</v>
      </c>
      <c r="MF9" s="201">
        <v>5974800.7999999998</v>
      </c>
      <c r="MG9" s="201">
        <v>6223907.96</v>
      </c>
      <c r="MH9" s="201">
        <v>6817173.6100000003</v>
      </c>
      <c r="MI9" s="201">
        <v>6565529.4000000004</v>
      </c>
      <c r="MJ9" s="201">
        <v>7506892.1900000004</v>
      </c>
      <c r="MK9" s="201">
        <v>7871509.4567968417</v>
      </c>
    </row>
    <row r="10" spans="1:349" x14ac:dyDescent="0.2">
      <c r="A10" s="213" t="s">
        <v>17</v>
      </c>
      <c r="B10" s="201">
        <v>11752082.539999999</v>
      </c>
      <c r="C10" s="201">
        <v>15997017.23</v>
      </c>
      <c r="D10" s="201">
        <v>14213820.220000001</v>
      </c>
      <c r="E10" s="201">
        <v>15242422.6</v>
      </c>
      <c r="F10" s="201">
        <v>15064351.92</v>
      </c>
      <c r="G10" s="201">
        <v>14370151.08</v>
      </c>
      <c r="H10" s="201">
        <v>14381540.050000001</v>
      </c>
      <c r="I10" s="201">
        <v>13757536.119999999</v>
      </c>
      <c r="J10" s="201">
        <v>15799880.779999999</v>
      </c>
      <c r="K10" s="201">
        <v>13118418.220000001</v>
      </c>
      <c r="L10" s="201">
        <v>13880005.16</v>
      </c>
      <c r="M10" s="201">
        <v>14895544.949999999</v>
      </c>
      <c r="N10" s="201">
        <v>13100537</v>
      </c>
      <c r="O10" s="201">
        <v>17661871.91</v>
      </c>
      <c r="P10" s="201">
        <v>14651034</v>
      </c>
      <c r="Q10" s="201">
        <v>15812476.880000001</v>
      </c>
      <c r="R10" s="201">
        <v>16788625.859999999</v>
      </c>
      <c r="S10" s="201">
        <v>16147900.380000001</v>
      </c>
      <c r="T10" s="201">
        <v>16188732.460000001</v>
      </c>
      <c r="U10" s="201">
        <v>15485389.689999999</v>
      </c>
      <c r="V10" s="201">
        <v>17620562.530000001</v>
      </c>
      <c r="W10" s="201">
        <v>13697379.76</v>
      </c>
      <c r="X10" s="201">
        <v>14494500.17</v>
      </c>
      <c r="Y10" s="201">
        <v>14902881.060000001</v>
      </c>
      <c r="Z10" s="201">
        <v>13476010.93</v>
      </c>
      <c r="AA10" s="201">
        <v>17750089.579999998</v>
      </c>
      <c r="AB10" s="201">
        <v>14671759.07</v>
      </c>
      <c r="AC10" s="201">
        <v>15849525.27</v>
      </c>
      <c r="AD10" s="201">
        <v>17008432.109999999</v>
      </c>
      <c r="AE10" s="201">
        <v>16381145.460000001</v>
      </c>
      <c r="AF10" s="201">
        <v>16429533.859999999</v>
      </c>
      <c r="AG10" s="201">
        <v>15717059.449999999</v>
      </c>
      <c r="AH10" s="201">
        <v>17866491.690000001</v>
      </c>
      <c r="AI10" s="201">
        <v>13758030.210000001</v>
      </c>
      <c r="AJ10" s="201">
        <v>14555427.23</v>
      </c>
      <c r="AK10" s="201">
        <v>15042718.65</v>
      </c>
      <c r="AL10" s="201">
        <v>13232364.9</v>
      </c>
      <c r="AM10" s="201">
        <v>17841917.66</v>
      </c>
      <c r="AN10" s="201">
        <v>14806216.210000001</v>
      </c>
      <c r="AO10" s="201">
        <v>15999525.130000001</v>
      </c>
      <c r="AP10" s="201">
        <v>17432480.109999999</v>
      </c>
      <c r="AQ10" s="201">
        <v>16822527.98</v>
      </c>
      <c r="AR10" s="201">
        <v>16879878.27</v>
      </c>
      <c r="AS10" s="201">
        <v>16150584.359999999</v>
      </c>
      <c r="AT10" s="201">
        <v>18319459.949999999</v>
      </c>
      <c r="AU10" s="201">
        <v>13915362.050000001</v>
      </c>
      <c r="AV10" s="201">
        <v>14715901.109999999</v>
      </c>
      <c r="AW10" s="201">
        <v>16249697.75</v>
      </c>
      <c r="AX10" s="201">
        <v>14291809.369999999</v>
      </c>
      <c r="AY10" s="201">
        <v>19131468.07</v>
      </c>
      <c r="AZ10" s="201">
        <v>15881435.82</v>
      </c>
      <c r="BA10" s="201">
        <v>17200660.300000001</v>
      </c>
      <c r="BB10" s="201">
        <v>20027670.440000001</v>
      </c>
      <c r="BC10" s="201">
        <v>19491548.469999999</v>
      </c>
      <c r="BD10" s="201">
        <v>19581756.109999999</v>
      </c>
      <c r="BE10" s="201">
        <v>18725364.530000001</v>
      </c>
      <c r="BF10" s="201">
        <v>21037534.390000001</v>
      </c>
      <c r="BG10" s="201">
        <v>15067576.9</v>
      </c>
      <c r="BH10" s="201">
        <v>15908325.18</v>
      </c>
      <c r="BI10" s="201">
        <v>16729106.300000001</v>
      </c>
      <c r="BJ10" s="201">
        <v>14713602.4</v>
      </c>
      <c r="BK10" s="201">
        <v>19637580.190000001</v>
      </c>
      <c r="BL10" s="201">
        <v>16312329.289999999</v>
      </c>
      <c r="BM10" s="201">
        <v>17681257.91</v>
      </c>
      <c r="BN10" s="201">
        <v>21094159.789999999</v>
      </c>
      <c r="BO10" s="201">
        <v>20592310.129999999</v>
      </c>
      <c r="BP10" s="201">
        <v>20699114.59</v>
      </c>
      <c r="BQ10" s="201">
        <v>19793100.780000001</v>
      </c>
      <c r="BR10" s="201">
        <v>22160046.91</v>
      </c>
      <c r="BS10" s="201">
        <v>15528998.130000001</v>
      </c>
      <c r="BT10" s="201">
        <v>16386455.98</v>
      </c>
      <c r="BU10" s="201">
        <v>16697261.6</v>
      </c>
      <c r="BV10" s="201">
        <v>15042327.960000001</v>
      </c>
      <c r="BW10" s="201">
        <v>19658169.07</v>
      </c>
      <c r="BX10" s="201">
        <v>16282100.59</v>
      </c>
      <c r="BY10" s="201">
        <v>17657843.609999999</v>
      </c>
      <c r="BZ10" s="201">
        <v>21068967.649999999</v>
      </c>
      <c r="CA10" s="201">
        <v>20567409.539999999</v>
      </c>
      <c r="CB10" s="201">
        <v>20680996.120000001</v>
      </c>
      <c r="CC10" s="201">
        <v>19778038.48</v>
      </c>
      <c r="CD10" s="201">
        <v>22142562.870000001</v>
      </c>
      <c r="CE10" s="201">
        <v>15513115.220000001</v>
      </c>
      <c r="CF10" s="201">
        <v>16367179.609999999</v>
      </c>
      <c r="CG10" s="201">
        <v>16675663.49</v>
      </c>
      <c r="CH10" s="201">
        <v>14670080.42</v>
      </c>
      <c r="CI10" s="201">
        <v>19590370.25</v>
      </c>
      <c r="CJ10" s="201">
        <v>16274915.82</v>
      </c>
      <c r="CK10" s="201">
        <v>17644819.73</v>
      </c>
      <c r="CL10" s="201">
        <v>21052178</v>
      </c>
      <c r="CM10" s="201">
        <v>20553325.07</v>
      </c>
      <c r="CN10" s="201">
        <v>20664540.18</v>
      </c>
      <c r="CO10" s="201">
        <v>19764420.690000001</v>
      </c>
      <c r="CP10" s="201">
        <v>22115045.940000001</v>
      </c>
      <c r="CQ10" s="201">
        <v>15493048.939999999</v>
      </c>
      <c r="CR10" s="201">
        <v>16344621.529999999</v>
      </c>
      <c r="CS10" s="201">
        <v>16658835.52</v>
      </c>
      <c r="CT10" s="201">
        <v>14648670.77</v>
      </c>
      <c r="CU10" s="201">
        <v>19569265.579999998</v>
      </c>
      <c r="CV10" s="201">
        <v>16258579.83</v>
      </c>
      <c r="CW10" s="201">
        <v>17626288.079999998</v>
      </c>
      <c r="CX10" s="201">
        <v>21035997.780000001</v>
      </c>
      <c r="CY10" s="201">
        <v>20535529.579999998</v>
      </c>
      <c r="CZ10" s="201">
        <v>20647347.52</v>
      </c>
      <c r="DA10" s="201">
        <v>19749100.399999999</v>
      </c>
      <c r="DB10" s="201">
        <v>22100500.879999999</v>
      </c>
      <c r="DC10" s="201">
        <v>15476429.109999999</v>
      </c>
      <c r="DD10" s="201">
        <v>16327041.949999999</v>
      </c>
      <c r="DE10" s="201">
        <v>16635026.99</v>
      </c>
      <c r="DF10" s="201">
        <v>14642096.359999999</v>
      </c>
      <c r="DG10" s="201">
        <v>19554001.309999999</v>
      </c>
      <c r="DH10" s="201">
        <v>16245430.66</v>
      </c>
      <c r="DI10" s="201">
        <v>17610072.66</v>
      </c>
      <c r="DJ10" s="201">
        <v>21023761.27</v>
      </c>
      <c r="DK10" s="201">
        <v>20523448.23</v>
      </c>
      <c r="DL10" s="201">
        <v>20631497.629999999</v>
      </c>
      <c r="DM10" s="201">
        <v>19729657.93</v>
      </c>
      <c r="DN10" s="201">
        <v>22079370.579999998</v>
      </c>
      <c r="DO10" s="201">
        <v>15461769.68</v>
      </c>
      <c r="DP10" s="201">
        <v>16299293.73</v>
      </c>
      <c r="DQ10" s="201">
        <v>16602019.57</v>
      </c>
      <c r="DR10" s="201">
        <v>14975417.890000001</v>
      </c>
      <c r="DS10" s="201">
        <v>19586922.379999999</v>
      </c>
      <c r="DT10" s="201">
        <v>16229951.98</v>
      </c>
      <c r="DU10" s="201">
        <v>17599405.510000002</v>
      </c>
      <c r="DV10" s="201">
        <v>21003014.41</v>
      </c>
      <c r="DW10" s="201">
        <v>20505014.969999999</v>
      </c>
      <c r="DX10" s="201">
        <v>20615079.75</v>
      </c>
      <c r="DY10" s="201">
        <v>19712185.059999999</v>
      </c>
      <c r="DZ10" s="201">
        <v>22058047.530000001</v>
      </c>
      <c r="EA10" s="201">
        <v>15452572.51</v>
      </c>
      <c r="EB10" s="201">
        <v>16275025.810000001</v>
      </c>
      <c r="EC10" s="201">
        <v>16571442.699999999</v>
      </c>
      <c r="ED10" s="201">
        <v>14601315.84</v>
      </c>
      <c r="EE10" s="201">
        <v>19502812.649999999</v>
      </c>
      <c r="EF10" s="201">
        <v>16212737.789999999</v>
      </c>
      <c r="EG10" s="201">
        <v>17578527.579999998</v>
      </c>
      <c r="EH10" s="201">
        <v>20990209.09</v>
      </c>
      <c r="EI10" s="201">
        <v>20491167.010000002</v>
      </c>
      <c r="EJ10" s="201">
        <v>20604073.91</v>
      </c>
      <c r="EK10" s="201">
        <v>19700874.899999999</v>
      </c>
      <c r="EL10" s="201">
        <v>22038767.469999999</v>
      </c>
      <c r="EM10" s="201">
        <v>15429564.029999999</v>
      </c>
      <c r="EN10" s="201">
        <v>16254343.34</v>
      </c>
      <c r="EO10" s="201">
        <v>16563042.98</v>
      </c>
      <c r="EP10" s="201">
        <v>14593745.48</v>
      </c>
      <c r="EQ10" s="201">
        <v>19479214.949999999</v>
      </c>
      <c r="ER10" s="201">
        <v>16197012.189999999</v>
      </c>
      <c r="ES10" s="201">
        <v>17568847.030000001</v>
      </c>
      <c r="ET10" s="201">
        <v>20980728.43</v>
      </c>
      <c r="EU10" s="201">
        <v>20477850.960000001</v>
      </c>
      <c r="EV10" s="201">
        <v>20593355.02</v>
      </c>
      <c r="EW10" s="201">
        <v>19688744.600000001</v>
      </c>
      <c r="EX10" s="201">
        <v>22021803.120000001</v>
      </c>
      <c r="EY10" s="201">
        <v>15416913.27</v>
      </c>
      <c r="EZ10" s="201">
        <v>16244942.25</v>
      </c>
      <c r="FA10" s="201">
        <v>16554486.369999999</v>
      </c>
      <c r="FB10" s="201">
        <v>14576304.189999999</v>
      </c>
      <c r="FC10" s="201">
        <v>19444874.260000002</v>
      </c>
      <c r="FD10" s="201">
        <v>16185794.32</v>
      </c>
      <c r="FE10" s="201">
        <v>17557696.739999998</v>
      </c>
      <c r="FF10" s="201">
        <v>20966720.390000001</v>
      </c>
      <c r="FG10" s="201">
        <v>20460577.91</v>
      </c>
      <c r="FH10" s="201">
        <v>20578669.129999999</v>
      </c>
      <c r="FI10" s="201">
        <v>19673719.949999999</v>
      </c>
      <c r="FJ10" s="201">
        <v>21996160.739999998</v>
      </c>
      <c r="FK10" s="201">
        <v>15393989.09</v>
      </c>
      <c r="FL10" s="201">
        <v>16224358.1</v>
      </c>
      <c r="FM10" s="201">
        <v>16543750.470000001</v>
      </c>
      <c r="FN10" s="201">
        <v>14914943.630000001</v>
      </c>
      <c r="FO10" s="201">
        <v>19477200.190000001</v>
      </c>
      <c r="FP10" s="201">
        <v>16158784.67</v>
      </c>
      <c r="FQ10" s="201">
        <v>17541676.579999998</v>
      </c>
      <c r="FR10" s="201">
        <v>20949218.140000001</v>
      </c>
      <c r="FS10" s="201">
        <v>20440722.09</v>
      </c>
      <c r="FT10" s="201">
        <v>20562667.550000001</v>
      </c>
      <c r="FU10" s="201">
        <v>19659367.68</v>
      </c>
      <c r="FV10" s="201">
        <v>21977916.890000001</v>
      </c>
      <c r="FW10" s="201">
        <v>15371515.869999999</v>
      </c>
      <c r="FX10" s="201">
        <v>16206904.23</v>
      </c>
      <c r="FY10" s="201">
        <v>16528104.59</v>
      </c>
      <c r="FZ10" s="201">
        <v>14545879.08</v>
      </c>
      <c r="GA10" s="201">
        <v>19395762.629999999</v>
      </c>
      <c r="GB10" s="201">
        <v>16140420.66</v>
      </c>
      <c r="GC10" s="201">
        <v>17519880.829999998</v>
      </c>
      <c r="GD10" s="201">
        <v>20925644.93</v>
      </c>
      <c r="GE10" s="201">
        <v>20416028.960000001</v>
      </c>
      <c r="GF10" s="201">
        <v>20543539.09</v>
      </c>
      <c r="GG10" s="201">
        <v>19642436.870000001</v>
      </c>
      <c r="GH10" s="201">
        <v>21960728.170000002</v>
      </c>
      <c r="GI10" s="201">
        <v>15346370.119999999</v>
      </c>
      <c r="GJ10" s="201">
        <v>16181882.529999999</v>
      </c>
      <c r="GK10" s="201">
        <v>16503185.35</v>
      </c>
      <c r="GL10" s="201">
        <v>14523911.73</v>
      </c>
      <c r="GM10" s="201">
        <v>19370290.379999999</v>
      </c>
      <c r="GN10" s="201">
        <v>16118524.59</v>
      </c>
      <c r="GO10" s="201">
        <v>17497717.629999999</v>
      </c>
      <c r="GP10" s="201">
        <v>20907921.800000001</v>
      </c>
      <c r="GQ10" s="201">
        <v>20397604.300000001</v>
      </c>
      <c r="GR10" s="201">
        <v>20527125.609999999</v>
      </c>
      <c r="GS10" s="201">
        <v>19625569.920000002</v>
      </c>
      <c r="GT10" s="201">
        <v>21944884.43</v>
      </c>
      <c r="GU10" s="201">
        <v>15329122.48</v>
      </c>
      <c r="GV10" s="201">
        <v>16160938.779999999</v>
      </c>
      <c r="GW10" s="201">
        <v>16491111.26</v>
      </c>
      <c r="GX10" s="201">
        <v>14511358.810000001</v>
      </c>
      <c r="GY10" s="201">
        <v>19351829.620000001</v>
      </c>
      <c r="GZ10" s="201">
        <v>16102936.789999999</v>
      </c>
      <c r="HA10" s="201">
        <v>17481693.239999998</v>
      </c>
      <c r="HB10" s="201">
        <v>20891722.32</v>
      </c>
      <c r="HC10" s="201">
        <v>20380687.77</v>
      </c>
      <c r="HD10" s="201">
        <v>20510654.579999998</v>
      </c>
      <c r="HE10" s="201">
        <v>19608212.149999999</v>
      </c>
      <c r="HF10" s="201">
        <v>21921186.899999999</v>
      </c>
      <c r="HG10" s="201">
        <v>15306838.859999999</v>
      </c>
      <c r="HH10" s="201">
        <v>16140302.93</v>
      </c>
      <c r="HI10" s="201">
        <v>16471465.98</v>
      </c>
      <c r="HJ10" s="201">
        <v>14841888.26</v>
      </c>
      <c r="HK10" s="201">
        <v>19378815.219999999</v>
      </c>
      <c r="HL10" s="201">
        <v>16080500.84</v>
      </c>
      <c r="HM10" s="201">
        <v>17467232.16</v>
      </c>
      <c r="HN10" s="201">
        <v>20877623.77</v>
      </c>
      <c r="HO10" s="201">
        <v>20364266.129999999</v>
      </c>
      <c r="HP10" s="201">
        <v>20493732.300000001</v>
      </c>
      <c r="HQ10" s="201">
        <v>19590189.91</v>
      </c>
      <c r="HR10" s="201">
        <v>21899480.489999998</v>
      </c>
      <c r="HS10" s="201">
        <v>15289281.49</v>
      </c>
      <c r="HT10" s="201">
        <v>16115089.6</v>
      </c>
      <c r="HU10" s="201">
        <v>16455949.74</v>
      </c>
      <c r="HV10" s="201">
        <v>14471857.1</v>
      </c>
      <c r="HW10" s="201">
        <v>19306278.559999999</v>
      </c>
      <c r="HX10" s="201">
        <v>16069844.130000001</v>
      </c>
      <c r="HY10" s="201">
        <v>17451337.420000002</v>
      </c>
      <c r="HZ10" s="201">
        <v>20862603.289999999</v>
      </c>
      <c r="IA10" s="201">
        <v>20350027.289999999</v>
      </c>
      <c r="IB10" s="201">
        <v>20479271.940000001</v>
      </c>
      <c r="IC10" s="201">
        <v>19574834.77</v>
      </c>
      <c r="ID10" s="201">
        <v>21881864.699999999</v>
      </c>
      <c r="IE10" s="201">
        <v>15269683.66</v>
      </c>
      <c r="IF10" s="201">
        <v>16101362.6</v>
      </c>
      <c r="IG10" s="201">
        <v>16420568.18</v>
      </c>
      <c r="IH10" s="201">
        <v>14440136.02</v>
      </c>
      <c r="II10" s="201">
        <v>19261036.210000001</v>
      </c>
      <c r="IJ10" s="201">
        <v>16039670.9</v>
      </c>
      <c r="IK10" s="201">
        <v>17427657.300000001</v>
      </c>
      <c r="IL10" s="201">
        <v>20834756.710000001</v>
      </c>
      <c r="IM10" s="201">
        <v>20331089.23</v>
      </c>
      <c r="IN10" s="201">
        <v>20463116.359999999</v>
      </c>
      <c r="IO10" s="201">
        <v>19553105.620000001</v>
      </c>
      <c r="IP10" s="201">
        <v>21857829.789999999</v>
      </c>
      <c r="IQ10" s="201">
        <v>15235073.5</v>
      </c>
      <c r="IR10" s="201">
        <v>16066617.560000001</v>
      </c>
      <c r="IS10" s="201">
        <v>16418908.77</v>
      </c>
      <c r="IT10" s="201">
        <v>14439914.01</v>
      </c>
      <c r="IU10" s="201">
        <v>19256682.170000002</v>
      </c>
      <c r="IV10" s="201">
        <v>16036093.93</v>
      </c>
      <c r="IW10" s="201">
        <v>17418021.629999999</v>
      </c>
      <c r="IX10" s="201">
        <v>20826254.739999998</v>
      </c>
      <c r="IY10" s="201">
        <v>20319484.23</v>
      </c>
      <c r="IZ10" s="201">
        <v>20449776.010000002</v>
      </c>
      <c r="JA10" s="201">
        <v>19542536.120000001</v>
      </c>
      <c r="JB10" s="201">
        <v>21847169.710000001</v>
      </c>
      <c r="JC10" s="201">
        <v>15231078.15</v>
      </c>
      <c r="JD10" s="201">
        <v>16070833.960000001</v>
      </c>
      <c r="JE10" s="201">
        <v>16393504.35</v>
      </c>
      <c r="JF10" s="201">
        <v>14762459.18</v>
      </c>
      <c r="JG10" s="201">
        <v>19282552.879999999</v>
      </c>
      <c r="JH10" s="201">
        <v>16013034.76</v>
      </c>
      <c r="JI10" s="201">
        <v>17401442.539999999</v>
      </c>
      <c r="JJ10" s="201">
        <v>20809839.510000002</v>
      </c>
      <c r="JK10" s="201">
        <v>20305517.539999999</v>
      </c>
      <c r="JL10" s="201">
        <v>20437455.739999998</v>
      </c>
      <c r="JM10" s="201">
        <v>19528830.789999999</v>
      </c>
      <c r="JN10" s="201">
        <v>21832427.640000001</v>
      </c>
      <c r="JO10" s="201">
        <v>15210814.189999999</v>
      </c>
      <c r="JP10" s="201">
        <v>16041994.5</v>
      </c>
      <c r="JQ10" s="201">
        <v>16377627.9</v>
      </c>
      <c r="JR10" s="201">
        <v>14401209.300000001</v>
      </c>
      <c r="JS10" s="201">
        <v>19211733.050000001</v>
      </c>
      <c r="JT10" s="201">
        <v>16004998.220000001</v>
      </c>
      <c r="JU10" s="201">
        <v>17385122.91</v>
      </c>
      <c r="JV10" s="201">
        <v>20790462</v>
      </c>
      <c r="JW10" s="201">
        <v>20288987.120000001</v>
      </c>
      <c r="JX10" s="201">
        <v>20423698.539999999</v>
      </c>
      <c r="JY10" s="201">
        <v>19514601.489999998</v>
      </c>
      <c r="JZ10" s="201">
        <v>21810873.399999999</v>
      </c>
      <c r="KA10" s="201">
        <v>15193563.529999999</v>
      </c>
      <c r="KB10" s="201">
        <v>16021871.6</v>
      </c>
      <c r="KC10" s="201">
        <v>16363745.07</v>
      </c>
      <c r="KD10" s="201">
        <v>14386783.82</v>
      </c>
      <c r="KE10" s="201">
        <v>19191127</v>
      </c>
      <c r="KF10" s="201">
        <v>15991818.43</v>
      </c>
      <c r="KG10" s="201">
        <v>17371578.649999999</v>
      </c>
      <c r="KH10" s="201">
        <v>20777428.239999998</v>
      </c>
      <c r="KI10" s="201">
        <v>20275953.870000001</v>
      </c>
      <c r="KJ10" s="201">
        <v>20410160.609999999</v>
      </c>
      <c r="KK10" s="201">
        <v>19498566.440000001</v>
      </c>
      <c r="KL10" s="201">
        <v>21793252.699999999</v>
      </c>
      <c r="KM10" s="201">
        <v>15177660.289999999</v>
      </c>
      <c r="KN10" s="201">
        <v>16008621.449999999</v>
      </c>
      <c r="KO10" s="201">
        <v>16349407.869999999</v>
      </c>
      <c r="KP10" s="201">
        <v>14366426.76</v>
      </c>
      <c r="KQ10" s="201">
        <v>19167784.309999999</v>
      </c>
      <c r="KR10" s="201">
        <v>15977971.630000001</v>
      </c>
      <c r="KS10" s="201">
        <v>17354521.390000001</v>
      </c>
      <c r="KT10" s="201">
        <v>20760870.460000001</v>
      </c>
      <c r="KU10" s="201">
        <v>20259332.02</v>
      </c>
      <c r="KV10" s="201">
        <v>20394488.690000001</v>
      </c>
      <c r="KW10" s="201">
        <v>19485690.949999999</v>
      </c>
      <c r="KX10" s="201">
        <v>21779562.539999999</v>
      </c>
      <c r="KY10" s="201">
        <v>15165392.93</v>
      </c>
      <c r="KZ10" s="201">
        <v>15997977.49</v>
      </c>
      <c r="LA10" s="201">
        <v>16330847.109999999</v>
      </c>
      <c r="LB10" s="201">
        <v>14697178.48</v>
      </c>
      <c r="LC10" s="201">
        <v>19196769.469999999</v>
      </c>
      <c r="LD10" s="201">
        <v>15958825.630000001</v>
      </c>
      <c r="LE10" s="201">
        <v>17338520.670000002</v>
      </c>
      <c r="LF10" s="201">
        <v>20745591.489999998</v>
      </c>
      <c r="LG10" s="201">
        <v>20247054.52</v>
      </c>
      <c r="LH10" s="201">
        <v>20381943.329999998</v>
      </c>
      <c r="LI10" s="201">
        <v>19469875.539999999</v>
      </c>
      <c r="LJ10" s="201">
        <v>21759640.870000001</v>
      </c>
      <c r="LK10" s="201">
        <v>15145666.93</v>
      </c>
      <c r="LL10" s="201">
        <v>15976423.83</v>
      </c>
      <c r="LM10" s="201">
        <v>16324409.300000001</v>
      </c>
      <c r="LN10" s="201">
        <v>14344838.76</v>
      </c>
      <c r="LO10" s="201">
        <v>19131126.710000001</v>
      </c>
      <c r="LP10" s="201">
        <v>15944678.310000001</v>
      </c>
      <c r="LQ10" s="201">
        <v>17321873.699999999</v>
      </c>
      <c r="LR10" s="201">
        <v>20732722.879999999</v>
      </c>
      <c r="LS10" s="201">
        <v>20231554.539999999</v>
      </c>
      <c r="LT10" s="201">
        <v>20366684.48</v>
      </c>
      <c r="LU10" s="201">
        <v>19453951.34</v>
      </c>
      <c r="LV10" s="201">
        <v>21742592.449999999</v>
      </c>
      <c r="LW10" s="201">
        <v>15128590.279999999</v>
      </c>
      <c r="LX10" s="201">
        <v>15960977.630000001</v>
      </c>
      <c r="LY10" s="201">
        <v>16314692.470000001</v>
      </c>
      <c r="LZ10" s="201">
        <v>14328254.42</v>
      </c>
      <c r="MA10" s="201">
        <v>19103710.579999998</v>
      </c>
      <c r="MB10" s="201">
        <v>15923939.640000001</v>
      </c>
      <c r="MC10" s="201">
        <v>17299001.859999999</v>
      </c>
      <c r="MD10" s="201">
        <v>20718202.710000001</v>
      </c>
      <c r="ME10" s="201">
        <v>20214493.800000001</v>
      </c>
      <c r="MF10" s="201">
        <v>20351033.07</v>
      </c>
      <c r="MG10" s="201">
        <v>19438597.27</v>
      </c>
      <c r="MH10" s="201">
        <v>21722769.18</v>
      </c>
      <c r="MI10" s="201">
        <v>15110297.58</v>
      </c>
      <c r="MJ10" s="201">
        <v>15944606.75</v>
      </c>
      <c r="MK10" s="201">
        <v>16303137.857661884</v>
      </c>
    </row>
    <row r="11" spans="1:349" x14ac:dyDescent="0.2">
      <c r="A11" s="213" t="s">
        <v>18</v>
      </c>
      <c r="B11" s="16">
        <f t="shared" ref="B11:BM11" si="0">SUM(B2:B4,B6,B8)</f>
        <v>129382198.18000001</v>
      </c>
      <c r="C11" s="16">
        <f t="shared" si="0"/>
        <v>114472278.83</v>
      </c>
      <c r="D11" s="16">
        <f t="shared" si="0"/>
        <v>104425422.45</v>
      </c>
      <c r="E11" s="16">
        <f t="shared" si="0"/>
        <v>73663862.239999995</v>
      </c>
      <c r="F11" s="16">
        <f t="shared" si="0"/>
        <v>45966010.699999996</v>
      </c>
      <c r="G11" s="16">
        <f t="shared" si="0"/>
        <v>33004633.829999998</v>
      </c>
      <c r="H11" s="16">
        <f t="shared" si="0"/>
        <v>25771025.139999997</v>
      </c>
      <c r="I11" s="16">
        <f t="shared" si="0"/>
        <v>26364406.989999995</v>
      </c>
      <c r="J11" s="16">
        <f t="shared" si="0"/>
        <v>34484668.369999997</v>
      </c>
      <c r="K11" s="16">
        <f t="shared" si="0"/>
        <v>68586631.419999987</v>
      </c>
      <c r="L11" s="16">
        <f t="shared" si="0"/>
        <v>106628373.79999998</v>
      </c>
      <c r="M11" s="16">
        <f t="shared" si="0"/>
        <v>136269537.45000002</v>
      </c>
      <c r="N11" s="16">
        <f t="shared" si="0"/>
        <v>129702016.11000001</v>
      </c>
      <c r="O11" s="16">
        <f t="shared" si="0"/>
        <v>114939540.52000001</v>
      </c>
      <c r="P11" s="16">
        <f t="shared" si="0"/>
        <v>105047230.34999999</v>
      </c>
      <c r="Q11" s="16">
        <f t="shared" si="0"/>
        <v>74076559.140000001</v>
      </c>
      <c r="R11" s="16">
        <f t="shared" si="0"/>
        <v>46149114.829999998</v>
      </c>
      <c r="S11" s="16">
        <f t="shared" si="0"/>
        <v>33081204.850000005</v>
      </c>
      <c r="T11" s="16">
        <f t="shared" si="0"/>
        <v>25746840.580000002</v>
      </c>
      <c r="U11" s="16">
        <f t="shared" si="0"/>
        <v>26232195.899999995</v>
      </c>
      <c r="V11" s="16">
        <f t="shared" si="0"/>
        <v>34159312.990000002</v>
      </c>
      <c r="W11" s="16">
        <f t="shared" si="0"/>
        <v>67913281.969999999</v>
      </c>
      <c r="X11" s="16">
        <f t="shared" si="0"/>
        <v>105643387.44</v>
      </c>
      <c r="Y11" s="16">
        <f t="shared" si="0"/>
        <v>135200390.74000001</v>
      </c>
      <c r="Z11" s="16">
        <f t="shared" si="0"/>
        <v>129045138.87</v>
      </c>
      <c r="AA11" s="16">
        <f t="shared" si="0"/>
        <v>116424102.33000001</v>
      </c>
      <c r="AB11" s="16">
        <f t="shared" si="0"/>
        <v>106310549.86000001</v>
      </c>
      <c r="AC11" s="16">
        <f t="shared" si="0"/>
        <v>73616176.730000004</v>
      </c>
      <c r="AD11" s="16">
        <f t="shared" si="0"/>
        <v>46035772.799999997</v>
      </c>
      <c r="AE11" s="16">
        <f t="shared" si="0"/>
        <v>33134623.82</v>
      </c>
      <c r="AF11" s="16">
        <f t="shared" si="0"/>
        <v>25914817.689999998</v>
      </c>
      <c r="AG11" s="16">
        <f t="shared" si="0"/>
        <v>26473448.069999997</v>
      </c>
      <c r="AH11" s="16">
        <f t="shared" si="0"/>
        <v>34406514.280000001</v>
      </c>
      <c r="AI11" s="16">
        <f t="shared" si="0"/>
        <v>68478044.839999989</v>
      </c>
      <c r="AJ11" s="16">
        <f t="shared" si="0"/>
        <v>106379690.65000001</v>
      </c>
      <c r="AK11" s="16">
        <f t="shared" si="0"/>
        <v>135736322.69</v>
      </c>
      <c r="AL11" s="16">
        <f t="shared" si="0"/>
        <v>128936983.49000001</v>
      </c>
      <c r="AM11" s="16">
        <f t="shared" si="0"/>
        <v>114306412.70999999</v>
      </c>
      <c r="AN11" s="16">
        <f t="shared" si="0"/>
        <v>104427273.38000001</v>
      </c>
      <c r="AO11" s="16">
        <f t="shared" si="0"/>
        <v>73674981.019999996</v>
      </c>
      <c r="AP11" s="16">
        <f t="shared" si="0"/>
        <v>46208318.329999991</v>
      </c>
      <c r="AQ11" s="16">
        <f t="shared" si="0"/>
        <v>33358171.760000002</v>
      </c>
      <c r="AR11" s="16">
        <f t="shared" si="0"/>
        <v>26117146.449999996</v>
      </c>
      <c r="AS11" s="16">
        <f t="shared" si="0"/>
        <v>26690732.73</v>
      </c>
      <c r="AT11" s="16">
        <f t="shared" si="0"/>
        <v>34615052.960000001</v>
      </c>
      <c r="AU11" s="16">
        <f t="shared" si="0"/>
        <v>68692338.809999987</v>
      </c>
      <c r="AV11" s="16">
        <f t="shared" si="0"/>
        <v>106390652.11</v>
      </c>
      <c r="AW11" s="16">
        <f t="shared" si="0"/>
        <v>136450428.89000002</v>
      </c>
      <c r="AX11" s="16">
        <f t="shared" si="0"/>
        <v>130650069.27000001</v>
      </c>
      <c r="AY11" s="16">
        <f t="shared" si="0"/>
        <v>115594899.3</v>
      </c>
      <c r="AZ11" s="16">
        <f t="shared" si="0"/>
        <v>105250080.52</v>
      </c>
      <c r="BA11" s="16">
        <f t="shared" si="0"/>
        <v>74060824.950000003</v>
      </c>
      <c r="BB11" s="16">
        <f t="shared" si="0"/>
        <v>46332254.329999991</v>
      </c>
      <c r="BC11" s="16">
        <f t="shared" si="0"/>
        <v>33472591.700000003</v>
      </c>
      <c r="BD11" s="16">
        <f t="shared" si="0"/>
        <v>26264869.480000004</v>
      </c>
      <c r="BE11" s="16">
        <f t="shared" si="0"/>
        <v>26881921.529999997</v>
      </c>
      <c r="BF11" s="16">
        <f t="shared" si="0"/>
        <v>34890535.789999999</v>
      </c>
      <c r="BG11" s="16">
        <f t="shared" si="0"/>
        <v>69200656.840000004</v>
      </c>
      <c r="BH11" s="16">
        <f t="shared" si="0"/>
        <v>106959579.89</v>
      </c>
      <c r="BI11" s="16">
        <f t="shared" si="0"/>
        <v>137253533.76999998</v>
      </c>
      <c r="BJ11" s="16">
        <f t="shared" si="0"/>
        <v>131348019.06999999</v>
      </c>
      <c r="BK11" s="16">
        <f t="shared" si="0"/>
        <v>115622399.18999998</v>
      </c>
      <c r="BL11" s="16">
        <f t="shared" si="0"/>
        <v>105137307.48</v>
      </c>
      <c r="BM11" s="16">
        <f t="shared" si="0"/>
        <v>73961069.070000023</v>
      </c>
      <c r="BN11" s="16">
        <f t="shared" ref="BN11:DY11" si="1">SUM(BN2:BN4,BN6,BN8)</f>
        <v>46300906.68999999</v>
      </c>
      <c r="BO11" s="16">
        <f t="shared" si="1"/>
        <v>33603673.339999996</v>
      </c>
      <c r="BP11" s="16">
        <f t="shared" si="1"/>
        <v>26453171.579999998</v>
      </c>
      <c r="BQ11" s="16">
        <f t="shared" si="1"/>
        <v>27126132.030000001</v>
      </c>
      <c r="BR11" s="16">
        <f t="shared" si="1"/>
        <v>35164155.539999999</v>
      </c>
      <c r="BS11" s="16">
        <f t="shared" si="1"/>
        <v>69382482.11999999</v>
      </c>
      <c r="BT11" s="16">
        <f t="shared" si="1"/>
        <v>106915353.19</v>
      </c>
      <c r="BU11" s="16">
        <f t="shared" si="1"/>
        <v>137526911.97</v>
      </c>
      <c r="BV11" s="16">
        <f t="shared" si="1"/>
        <v>132088966.58</v>
      </c>
      <c r="BW11" s="16">
        <f t="shared" si="1"/>
        <v>117758537.31999999</v>
      </c>
      <c r="BX11" s="16">
        <f t="shared" si="1"/>
        <v>106956135.92</v>
      </c>
      <c r="BY11" s="16">
        <f t="shared" si="1"/>
        <v>74115033.849999994</v>
      </c>
      <c r="BZ11" s="16">
        <f t="shared" si="1"/>
        <v>46443038.759999998</v>
      </c>
      <c r="CA11" s="16">
        <f t="shared" si="1"/>
        <v>33698284.439999998</v>
      </c>
      <c r="CB11" s="16">
        <f t="shared" si="1"/>
        <v>26603794.41</v>
      </c>
      <c r="CC11" s="16">
        <f t="shared" si="1"/>
        <v>27349947.639999997</v>
      </c>
      <c r="CD11" s="16">
        <f t="shared" si="1"/>
        <v>35430911.450000003</v>
      </c>
      <c r="CE11" s="16">
        <f t="shared" si="1"/>
        <v>69901753.979999989</v>
      </c>
      <c r="CF11" s="16">
        <f t="shared" si="1"/>
        <v>107645063.02000001</v>
      </c>
      <c r="CG11" s="16">
        <f t="shared" si="1"/>
        <v>138306143.16</v>
      </c>
      <c r="CH11" s="16">
        <f t="shared" si="1"/>
        <v>132672480.45000002</v>
      </c>
      <c r="CI11" s="16">
        <f t="shared" si="1"/>
        <v>116891472.64999999</v>
      </c>
      <c r="CJ11" s="16">
        <f t="shared" si="1"/>
        <v>106347976.06999999</v>
      </c>
      <c r="CK11" s="16">
        <f t="shared" si="1"/>
        <v>74884073.599999994</v>
      </c>
      <c r="CL11" s="16">
        <f t="shared" si="1"/>
        <v>46848957.869999997</v>
      </c>
      <c r="CM11" s="16">
        <f t="shared" si="1"/>
        <v>33996335.149999991</v>
      </c>
      <c r="CN11" s="16">
        <f t="shared" si="1"/>
        <v>26848601.309999999</v>
      </c>
      <c r="CO11" s="16">
        <f t="shared" si="1"/>
        <v>27598701.149999999</v>
      </c>
      <c r="CP11" s="16">
        <f t="shared" si="1"/>
        <v>35592405.480000004</v>
      </c>
      <c r="CQ11" s="16">
        <f t="shared" si="1"/>
        <v>70240155.939999983</v>
      </c>
      <c r="CR11" s="16">
        <f t="shared" si="1"/>
        <v>108285353.79999998</v>
      </c>
      <c r="CS11" s="16">
        <f t="shared" si="1"/>
        <v>139145465.02000001</v>
      </c>
      <c r="CT11" s="16">
        <f t="shared" si="1"/>
        <v>133483676.30000001</v>
      </c>
      <c r="CU11" s="16">
        <f t="shared" si="1"/>
        <v>117584954.45</v>
      </c>
      <c r="CV11" s="16">
        <f t="shared" si="1"/>
        <v>107251822.19000001</v>
      </c>
      <c r="CW11" s="16">
        <f t="shared" si="1"/>
        <v>75513147.820000008</v>
      </c>
      <c r="CX11" s="16">
        <f t="shared" si="1"/>
        <v>47290624.219999991</v>
      </c>
      <c r="CY11" s="16">
        <f t="shared" si="1"/>
        <v>34371370.329999998</v>
      </c>
      <c r="CZ11" s="16">
        <f t="shared" si="1"/>
        <v>27173284.23</v>
      </c>
      <c r="DA11" s="16">
        <f t="shared" si="1"/>
        <v>27956553.34</v>
      </c>
      <c r="DB11" s="16">
        <f t="shared" si="1"/>
        <v>36081112.640000001</v>
      </c>
      <c r="DC11" s="16">
        <f t="shared" si="1"/>
        <v>71023729.310000017</v>
      </c>
      <c r="DD11" s="16">
        <f t="shared" si="1"/>
        <v>109293660.52999999</v>
      </c>
      <c r="DE11" s="16">
        <f t="shared" si="1"/>
        <v>140362608.29000002</v>
      </c>
      <c r="DF11" s="16">
        <f t="shared" si="1"/>
        <v>135006696.84</v>
      </c>
      <c r="DG11" s="16">
        <f t="shared" si="1"/>
        <v>119193878.01999998</v>
      </c>
      <c r="DH11" s="16">
        <f t="shared" si="1"/>
        <v>108449954.61</v>
      </c>
      <c r="DI11" s="16">
        <f t="shared" si="1"/>
        <v>76353562.730000004</v>
      </c>
      <c r="DJ11" s="16">
        <f t="shared" si="1"/>
        <v>47886118.969999999</v>
      </c>
      <c r="DK11" s="16">
        <f t="shared" si="1"/>
        <v>34862483.089999996</v>
      </c>
      <c r="DL11" s="16">
        <f t="shared" si="1"/>
        <v>27542236.84</v>
      </c>
      <c r="DM11" s="16">
        <f t="shared" si="1"/>
        <v>28239373.870000001</v>
      </c>
      <c r="DN11" s="16">
        <f t="shared" si="1"/>
        <v>36434073.730000004</v>
      </c>
      <c r="DO11" s="16">
        <f t="shared" si="1"/>
        <v>71717141.340000004</v>
      </c>
      <c r="DP11" s="16">
        <f t="shared" si="1"/>
        <v>109966020.14000002</v>
      </c>
      <c r="DQ11" s="16">
        <f t="shared" si="1"/>
        <v>140713520.53</v>
      </c>
      <c r="DR11" s="16">
        <f t="shared" si="1"/>
        <v>135797685.96000001</v>
      </c>
      <c r="DS11" s="16">
        <f t="shared" si="1"/>
        <v>122138373.36</v>
      </c>
      <c r="DT11" s="16">
        <f t="shared" si="1"/>
        <v>111349230.55000001</v>
      </c>
      <c r="DU11" s="16">
        <f t="shared" si="1"/>
        <v>77220636.219999999</v>
      </c>
      <c r="DV11" s="16">
        <f t="shared" si="1"/>
        <v>48322497.489999987</v>
      </c>
      <c r="DW11" s="16">
        <f t="shared" si="1"/>
        <v>35127568.289999999</v>
      </c>
      <c r="DX11" s="16">
        <f t="shared" si="1"/>
        <v>27791082.839999996</v>
      </c>
      <c r="DY11" s="16">
        <f t="shared" si="1"/>
        <v>28468606.890000004</v>
      </c>
      <c r="DZ11" s="16">
        <f t="shared" ref="DZ11:GK11" si="2">SUM(DZ2:DZ4,DZ6,DZ8)</f>
        <v>36694470.859999992</v>
      </c>
      <c r="EA11" s="16">
        <f t="shared" si="2"/>
        <v>72454401.099999994</v>
      </c>
      <c r="EB11" s="16">
        <f t="shared" si="2"/>
        <v>110682045.66</v>
      </c>
      <c r="EC11" s="16">
        <f t="shared" si="2"/>
        <v>140723805.36999997</v>
      </c>
      <c r="ED11" s="16">
        <f t="shared" si="2"/>
        <v>135660896.06999996</v>
      </c>
      <c r="EE11" s="16">
        <f t="shared" si="2"/>
        <v>120266144.53</v>
      </c>
      <c r="EF11" s="16">
        <f t="shared" si="2"/>
        <v>109530757.88</v>
      </c>
      <c r="EG11" s="16">
        <f t="shared" si="2"/>
        <v>77367846.37000002</v>
      </c>
      <c r="EH11" s="16">
        <f t="shared" si="2"/>
        <v>48513921.909999996</v>
      </c>
      <c r="EI11" s="16">
        <f t="shared" si="2"/>
        <v>35314733.630000003</v>
      </c>
      <c r="EJ11" s="16">
        <f t="shared" si="2"/>
        <v>27939207.52</v>
      </c>
      <c r="EK11" s="16">
        <f t="shared" si="2"/>
        <v>28609650.949999999</v>
      </c>
      <c r="EL11" s="16">
        <f t="shared" si="2"/>
        <v>36777772.349999994</v>
      </c>
      <c r="EM11" s="16">
        <f t="shared" si="2"/>
        <v>72428636.429999992</v>
      </c>
      <c r="EN11" s="16">
        <f t="shared" si="2"/>
        <v>110668068.38</v>
      </c>
      <c r="EO11" s="16">
        <f t="shared" si="2"/>
        <v>141385685.31</v>
      </c>
      <c r="EP11" s="16">
        <f t="shared" si="2"/>
        <v>136813885.57999998</v>
      </c>
      <c r="EQ11" s="16">
        <f t="shared" si="2"/>
        <v>120765647.23</v>
      </c>
      <c r="ER11" s="16">
        <f t="shared" si="2"/>
        <v>109608875.82999998</v>
      </c>
      <c r="ES11" s="16">
        <f t="shared" si="2"/>
        <v>77643511.310000002</v>
      </c>
      <c r="ET11" s="16">
        <f t="shared" si="2"/>
        <v>48771244.24000001</v>
      </c>
      <c r="EU11" s="16">
        <f t="shared" si="2"/>
        <v>35438090.920000002</v>
      </c>
      <c r="EV11" s="16">
        <f t="shared" si="2"/>
        <v>28012190.460000001</v>
      </c>
      <c r="EW11" s="16">
        <f t="shared" si="2"/>
        <v>28681675.969999999</v>
      </c>
      <c r="EX11" s="16">
        <f t="shared" si="2"/>
        <v>36847482.360000007</v>
      </c>
      <c r="EY11" s="16">
        <f t="shared" si="2"/>
        <v>72771486.799999997</v>
      </c>
      <c r="EZ11" s="16">
        <f t="shared" si="2"/>
        <v>111521975.35000001</v>
      </c>
      <c r="FA11" s="16">
        <f t="shared" si="2"/>
        <v>142725484.56</v>
      </c>
      <c r="FB11" s="16">
        <f t="shared" si="2"/>
        <v>137696727.36999997</v>
      </c>
      <c r="FC11" s="16">
        <f t="shared" si="2"/>
        <v>120610296.50999999</v>
      </c>
      <c r="FD11" s="16">
        <f t="shared" si="2"/>
        <v>109701983.64999999</v>
      </c>
      <c r="FE11" s="16">
        <f t="shared" si="2"/>
        <v>78254488.11999999</v>
      </c>
      <c r="FF11" s="16">
        <f t="shared" si="2"/>
        <v>49122573.68</v>
      </c>
      <c r="FG11" s="16">
        <f t="shared" si="2"/>
        <v>35600503.369999997</v>
      </c>
      <c r="FH11" s="16">
        <f t="shared" si="2"/>
        <v>28128498.789999999</v>
      </c>
      <c r="FI11" s="16">
        <f t="shared" si="2"/>
        <v>28797568.119999997</v>
      </c>
      <c r="FJ11" s="16">
        <f t="shared" si="2"/>
        <v>36860024.799999997</v>
      </c>
      <c r="FK11" s="16">
        <f t="shared" si="2"/>
        <v>72810600.830000013</v>
      </c>
      <c r="FL11" s="16">
        <f t="shared" si="2"/>
        <v>111922048.45999999</v>
      </c>
      <c r="FM11" s="16">
        <f t="shared" si="2"/>
        <v>143777311.01999998</v>
      </c>
      <c r="FN11" s="16">
        <f t="shared" si="2"/>
        <v>139195812.46000001</v>
      </c>
      <c r="FO11" s="16">
        <f t="shared" si="2"/>
        <v>123339774.32999998</v>
      </c>
      <c r="FP11" s="16">
        <f t="shared" si="2"/>
        <v>111854469.44</v>
      </c>
      <c r="FQ11" s="16">
        <f t="shared" si="2"/>
        <v>78540273.229999989</v>
      </c>
      <c r="FR11" s="16">
        <f t="shared" si="2"/>
        <v>49389852.109999999</v>
      </c>
      <c r="FS11" s="16">
        <f t="shared" si="2"/>
        <v>35732185.389999993</v>
      </c>
      <c r="FT11" s="16">
        <f t="shared" si="2"/>
        <v>28261286.919999994</v>
      </c>
      <c r="FU11" s="16">
        <f t="shared" si="2"/>
        <v>28979255.690000005</v>
      </c>
      <c r="FV11" s="16">
        <f t="shared" si="2"/>
        <v>37047982.350000001</v>
      </c>
      <c r="FW11" s="16">
        <f t="shared" si="2"/>
        <v>73027806.650000006</v>
      </c>
      <c r="FX11" s="16">
        <f t="shared" si="2"/>
        <v>112450403.56</v>
      </c>
      <c r="FY11" s="16">
        <f t="shared" si="2"/>
        <v>144823091.88999999</v>
      </c>
      <c r="FZ11" s="16">
        <f t="shared" si="2"/>
        <v>139768457.30000001</v>
      </c>
      <c r="GA11" s="16">
        <f t="shared" si="2"/>
        <v>121620649.86000001</v>
      </c>
      <c r="GB11" s="16">
        <f t="shared" si="2"/>
        <v>110110740.98</v>
      </c>
      <c r="GC11" s="16">
        <f t="shared" si="2"/>
        <v>78752078.799999997</v>
      </c>
      <c r="GD11" s="16">
        <f t="shared" si="2"/>
        <v>49513275.019999996</v>
      </c>
      <c r="GE11" s="16">
        <f t="shared" si="2"/>
        <v>35805037.389999993</v>
      </c>
      <c r="GF11" s="16">
        <f t="shared" si="2"/>
        <v>28406636.419999998</v>
      </c>
      <c r="GG11" s="16">
        <f t="shared" si="2"/>
        <v>29203247.289999995</v>
      </c>
      <c r="GH11" s="16">
        <f t="shared" si="2"/>
        <v>37314901.640000001</v>
      </c>
      <c r="GI11" s="16">
        <f t="shared" si="2"/>
        <v>73316238.810000002</v>
      </c>
      <c r="GJ11" s="16">
        <f t="shared" si="2"/>
        <v>112760143.91999999</v>
      </c>
      <c r="GK11" s="16">
        <f t="shared" si="2"/>
        <v>145303555.05000001</v>
      </c>
      <c r="GL11" s="16">
        <f t="shared" ref="GL11:IW11" si="3">SUM(GL2:GL4,GL6,GL8)</f>
        <v>140223368.22</v>
      </c>
      <c r="GM11" s="16">
        <f t="shared" si="3"/>
        <v>122055503.52000001</v>
      </c>
      <c r="GN11" s="16">
        <f t="shared" si="3"/>
        <v>110516852.48000002</v>
      </c>
      <c r="GO11" s="16">
        <f t="shared" si="3"/>
        <v>79091250.61999999</v>
      </c>
      <c r="GP11" s="16">
        <f t="shared" si="3"/>
        <v>49810684.599999994</v>
      </c>
      <c r="GQ11" s="16">
        <f t="shared" si="3"/>
        <v>36070208.109999999</v>
      </c>
      <c r="GR11" s="16">
        <f t="shared" si="3"/>
        <v>28648470.140000001</v>
      </c>
      <c r="GS11" s="16">
        <f t="shared" si="3"/>
        <v>29450889.710000001</v>
      </c>
      <c r="GT11" s="16">
        <f t="shared" si="3"/>
        <v>37667527.339999996</v>
      </c>
      <c r="GU11" s="16">
        <f t="shared" si="3"/>
        <v>73942657.040000021</v>
      </c>
      <c r="GV11" s="16">
        <f t="shared" si="3"/>
        <v>113402738.16000001</v>
      </c>
      <c r="GW11" s="16">
        <f t="shared" si="3"/>
        <v>146464336.71999997</v>
      </c>
      <c r="GX11" s="16">
        <f t="shared" si="3"/>
        <v>141642069.24000001</v>
      </c>
      <c r="GY11" s="16">
        <f t="shared" si="3"/>
        <v>123003770.47000001</v>
      </c>
      <c r="GZ11" s="16">
        <f t="shared" si="3"/>
        <v>111308391.39</v>
      </c>
      <c r="HA11" s="16">
        <f t="shared" si="3"/>
        <v>79751013.99000001</v>
      </c>
      <c r="HB11" s="16">
        <f t="shared" si="3"/>
        <v>50238330.799999997</v>
      </c>
      <c r="HC11" s="16">
        <f t="shared" si="3"/>
        <v>36363803.020000003</v>
      </c>
      <c r="HD11" s="16">
        <f t="shared" si="3"/>
        <v>28879829.609999999</v>
      </c>
      <c r="HE11" s="16">
        <f t="shared" si="3"/>
        <v>29647402.109999999</v>
      </c>
      <c r="HF11" s="16">
        <f t="shared" si="3"/>
        <v>37804269.840000004</v>
      </c>
      <c r="HG11" s="16">
        <f t="shared" si="3"/>
        <v>74106728.24000001</v>
      </c>
      <c r="HH11" s="16">
        <f t="shared" si="3"/>
        <v>113796198.48</v>
      </c>
      <c r="HI11" s="16">
        <f t="shared" si="3"/>
        <v>147286039.17000002</v>
      </c>
      <c r="HJ11" s="16">
        <f t="shared" si="3"/>
        <v>142651581.03000003</v>
      </c>
      <c r="HK11" s="16">
        <f t="shared" si="3"/>
        <v>125435201.57000001</v>
      </c>
      <c r="HL11" s="16">
        <f t="shared" si="3"/>
        <v>113555573.89999998</v>
      </c>
      <c r="HM11" s="16">
        <f t="shared" si="3"/>
        <v>80230635.570000008</v>
      </c>
      <c r="HN11" s="16">
        <f t="shared" si="3"/>
        <v>50619054.07</v>
      </c>
      <c r="HO11" s="16">
        <f t="shared" si="3"/>
        <v>36588184.130000003</v>
      </c>
      <c r="HP11" s="16">
        <f t="shared" si="3"/>
        <v>29030200.189999998</v>
      </c>
      <c r="HQ11" s="16">
        <f t="shared" si="3"/>
        <v>29754861.699999999</v>
      </c>
      <c r="HR11" s="16">
        <f t="shared" si="3"/>
        <v>37918387.600000001</v>
      </c>
      <c r="HS11" s="16">
        <f t="shared" si="3"/>
        <v>74391539.060000002</v>
      </c>
      <c r="HT11" s="16">
        <f t="shared" si="3"/>
        <v>114045131.06000002</v>
      </c>
      <c r="HU11" s="16">
        <f t="shared" si="3"/>
        <v>147736016.90000001</v>
      </c>
      <c r="HV11" s="16">
        <f t="shared" si="3"/>
        <v>142934276.22000003</v>
      </c>
      <c r="HW11" s="16">
        <f t="shared" si="3"/>
        <v>123744694.31999999</v>
      </c>
      <c r="HX11" s="16">
        <f t="shared" si="3"/>
        <v>112231353.68000001</v>
      </c>
      <c r="HY11" s="16">
        <f t="shared" si="3"/>
        <v>80690660.310000002</v>
      </c>
      <c r="HZ11" s="16">
        <f t="shared" si="3"/>
        <v>50884829.400000006</v>
      </c>
      <c r="IA11" s="16">
        <f t="shared" si="3"/>
        <v>36792446.589999996</v>
      </c>
      <c r="IB11" s="16">
        <f t="shared" si="3"/>
        <v>29191839.930000003</v>
      </c>
      <c r="IC11" s="16">
        <f t="shared" si="3"/>
        <v>29904022.180000003</v>
      </c>
      <c r="ID11" s="16">
        <f t="shared" si="3"/>
        <v>38094215.860000007</v>
      </c>
      <c r="IE11" s="16">
        <f t="shared" si="3"/>
        <v>74711021.510000005</v>
      </c>
      <c r="IF11" s="16">
        <f t="shared" si="3"/>
        <v>114767249.73</v>
      </c>
      <c r="IG11" s="16">
        <f t="shared" si="3"/>
        <v>147984909.82999998</v>
      </c>
      <c r="IH11" s="16">
        <f t="shared" si="3"/>
        <v>142308446.11000001</v>
      </c>
      <c r="II11" s="16">
        <f t="shared" si="3"/>
        <v>122890996.59</v>
      </c>
      <c r="IJ11" s="16">
        <f t="shared" si="3"/>
        <v>111299063.98999999</v>
      </c>
      <c r="IK11" s="16">
        <f t="shared" si="3"/>
        <v>80540627.160000011</v>
      </c>
      <c r="IL11" s="16">
        <f t="shared" si="3"/>
        <v>50911616.729999997</v>
      </c>
      <c r="IM11" s="16">
        <f t="shared" si="3"/>
        <v>36884428.25</v>
      </c>
      <c r="IN11" s="16">
        <f t="shared" si="3"/>
        <v>29371541.719999999</v>
      </c>
      <c r="IO11" s="16">
        <f t="shared" si="3"/>
        <v>30017931.650000002</v>
      </c>
      <c r="IP11" s="16">
        <f t="shared" si="3"/>
        <v>38186965.870000005</v>
      </c>
      <c r="IQ11" s="16">
        <f t="shared" si="3"/>
        <v>74445507.670000002</v>
      </c>
      <c r="IR11" s="16">
        <f t="shared" si="3"/>
        <v>114002893.42</v>
      </c>
      <c r="IS11" s="16">
        <f t="shared" si="3"/>
        <v>148734864.08000001</v>
      </c>
      <c r="IT11" s="16">
        <f t="shared" si="3"/>
        <v>144452895.55000001</v>
      </c>
      <c r="IU11" s="16">
        <f t="shared" si="3"/>
        <v>124654986.33999997</v>
      </c>
      <c r="IV11" s="16">
        <f t="shared" si="3"/>
        <v>112828110.78999999</v>
      </c>
      <c r="IW11" s="16">
        <f t="shared" si="3"/>
        <v>81525656.430000007</v>
      </c>
      <c r="IX11" s="16">
        <f t="shared" ref="IX11:LI11" si="4">SUM(IX2:IX4,IX6,IX8)</f>
        <v>51425782.289999999</v>
      </c>
      <c r="IY11" s="16">
        <f t="shared" si="4"/>
        <v>37228734.130000003</v>
      </c>
      <c r="IZ11" s="16">
        <f t="shared" si="4"/>
        <v>29612437.949999999</v>
      </c>
      <c r="JA11" s="16">
        <f t="shared" si="4"/>
        <v>30278127.790000003</v>
      </c>
      <c r="JB11" s="16">
        <f t="shared" si="4"/>
        <v>38503635.789999999</v>
      </c>
      <c r="JC11" s="16">
        <f t="shared" si="4"/>
        <v>75319723.760000005</v>
      </c>
      <c r="JD11" s="16">
        <f t="shared" si="4"/>
        <v>115902868.65999998</v>
      </c>
      <c r="JE11" s="16">
        <f t="shared" si="4"/>
        <v>150093651.06</v>
      </c>
      <c r="JF11" s="16">
        <f t="shared" si="4"/>
        <v>144670513.81</v>
      </c>
      <c r="JG11" s="16">
        <f t="shared" si="4"/>
        <v>126758323.48999999</v>
      </c>
      <c r="JH11" s="16">
        <f t="shared" si="4"/>
        <v>114933153.34</v>
      </c>
      <c r="JI11" s="16">
        <f t="shared" si="4"/>
        <v>81778824.889999986</v>
      </c>
      <c r="JJ11" s="16">
        <f t="shared" si="4"/>
        <v>51680215.829999998</v>
      </c>
      <c r="JK11" s="16">
        <f t="shared" si="4"/>
        <v>37446097.640000001</v>
      </c>
      <c r="JL11" s="16">
        <f t="shared" si="4"/>
        <v>29822941.460000001</v>
      </c>
      <c r="JM11" s="16">
        <f t="shared" si="4"/>
        <v>30474310.550000001</v>
      </c>
      <c r="JN11" s="16">
        <f t="shared" si="4"/>
        <v>38750730.460000001</v>
      </c>
      <c r="JO11" s="16">
        <f t="shared" si="4"/>
        <v>75562119.109999999</v>
      </c>
      <c r="JP11" s="16">
        <f t="shared" si="4"/>
        <v>115721622.56999999</v>
      </c>
      <c r="JQ11" s="16">
        <f t="shared" si="4"/>
        <v>150246582.38999999</v>
      </c>
      <c r="JR11" s="16">
        <f t="shared" si="4"/>
        <v>145217093.75</v>
      </c>
      <c r="JS11" s="16">
        <f t="shared" si="4"/>
        <v>125255767.16</v>
      </c>
      <c r="JT11" s="16">
        <f t="shared" si="4"/>
        <v>113525191.34</v>
      </c>
      <c r="JU11" s="16">
        <f t="shared" si="4"/>
        <v>82242619.819999993</v>
      </c>
      <c r="JV11" s="16">
        <f t="shared" si="4"/>
        <v>51869464.859999999</v>
      </c>
      <c r="JW11" s="16">
        <f t="shared" si="4"/>
        <v>37601017.840000004</v>
      </c>
      <c r="JX11" s="16">
        <f t="shared" si="4"/>
        <v>30007714.539999999</v>
      </c>
      <c r="JY11" s="16">
        <f t="shared" si="4"/>
        <v>30660884.199999999</v>
      </c>
      <c r="JZ11" s="16">
        <f t="shared" si="4"/>
        <v>38886423.599999994</v>
      </c>
      <c r="KA11" s="16">
        <f t="shared" si="4"/>
        <v>75831202.270000011</v>
      </c>
      <c r="KB11" s="16">
        <f t="shared" si="4"/>
        <v>116223136.3</v>
      </c>
      <c r="KC11" s="16">
        <f t="shared" si="4"/>
        <v>151023254.45000002</v>
      </c>
      <c r="KD11" s="16">
        <f t="shared" si="4"/>
        <v>145992882.56000003</v>
      </c>
      <c r="KE11" s="16">
        <f t="shared" si="4"/>
        <v>125757741.98999999</v>
      </c>
      <c r="KF11" s="16">
        <f t="shared" si="4"/>
        <v>114067446.26000001</v>
      </c>
      <c r="KG11" s="16">
        <f t="shared" si="4"/>
        <v>82714177.090000004</v>
      </c>
      <c r="KH11" s="16">
        <f t="shared" si="4"/>
        <v>52209953.789999999</v>
      </c>
      <c r="KI11" s="16">
        <f t="shared" si="4"/>
        <v>37873846.25</v>
      </c>
      <c r="KJ11" s="16">
        <f t="shared" si="4"/>
        <v>30218979.780000001</v>
      </c>
      <c r="KK11" s="16">
        <f t="shared" si="4"/>
        <v>30842431.130000003</v>
      </c>
      <c r="KL11" s="16">
        <f t="shared" si="4"/>
        <v>39072001.120000005</v>
      </c>
      <c r="KM11" s="16">
        <f t="shared" si="4"/>
        <v>76237445.340000004</v>
      </c>
      <c r="KN11" s="16">
        <f t="shared" si="4"/>
        <v>116994580.25</v>
      </c>
      <c r="KO11" s="16">
        <f t="shared" si="4"/>
        <v>152055536.01999998</v>
      </c>
      <c r="KP11" s="16">
        <f t="shared" si="4"/>
        <v>146618288.17000002</v>
      </c>
      <c r="KQ11" s="16">
        <f t="shared" si="4"/>
        <v>126015211.64</v>
      </c>
      <c r="KR11" s="16">
        <f t="shared" si="4"/>
        <v>114498203.33</v>
      </c>
      <c r="KS11" s="16">
        <f t="shared" si="4"/>
        <v>83088725.319999993</v>
      </c>
      <c r="KT11" s="16">
        <f t="shared" si="4"/>
        <v>52426106.639999993</v>
      </c>
      <c r="KU11" s="16">
        <f t="shared" si="4"/>
        <v>38042659.539999999</v>
      </c>
      <c r="KV11" s="16">
        <f t="shared" si="4"/>
        <v>30372071.259999998</v>
      </c>
      <c r="KW11" s="16">
        <f t="shared" si="4"/>
        <v>31025582.579999998</v>
      </c>
      <c r="KX11" s="16">
        <f t="shared" si="4"/>
        <v>39315651.849999994</v>
      </c>
      <c r="KY11" s="16">
        <f t="shared" si="4"/>
        <v>76744674.349999994</v>
      </c>
      <c r="KZ11" s="16">
        <f t="shared" si="4"/>
        <v>117875883.66</v>
      </c>
      <c r="LA11" s="16">
        <f t="shared" si="4"/>
        <v>153028490.27000001</v>
      </c>
      <c r="LB11" s="16">
        <f t="shared" si="4"/>
        <v>147501851.84</v>
      </c>
      <c r="LC11" s="16">
        <f t="shared" si="4"/>
        <v>128521646.28999999</v>
      </c>
      <c r="LD11" s="16">
        <f t="shared" si="4"/>
        <v>116803876.48999999</v>
      </c>
      <c r="LE11" s="16">
        <f t="shared" si="4"/>
        <v>83456436.810000002</v>
      </c>
      <c r="LF11" s="16">
        <f t="shared" si="4"/>
        <v>52703133.959999993</v>
      </c>
      <c r="LG11" s="16">
        <f t="shared" si="4"/>
        <v>38277439.960000001</v>
      </c>
      <c r="LH11" s="16">
        <f t="shared" si="4"/>
        <v>30580735.16</v>
      </c>
      <c r="LI11" s="16">
        <f t="shared" si="4"/>
        <v>31169867.18</v>
      </c>
      <c r="LJ11" s="16">
        <f t="shared" ref="LJ11:MK11" si="5">SUM(LJ2:LJ4,LJ6,LJ8)</f>
        <v>39423886.189999998</v>
      </c>
      <c r="LK11" s="16">
        <f t="shared" si="5"/>
        <v>76930669.789999992</v>
      </c>
      <c r="LL11" s="16">
        <f t="shared" si="5"/>
        <v>118052681.3</v>
      </c>
      <c r="LM11" s="16">
        <f t="shared" si="5"/>
        <v>153955712.87</v>
      </c>
      <c r="LN11" s="16">
        <f t="shared" si="5"/>
        <v>148819794.71000001</v>
      </c>
      <c r="LO11" s="16">
        <f t="shared" si="5"/>
        <v>127417247.64999999</v>
      </c>
      <c r="LP11" s="16">
        <f t="shared" si="5"/>
        <v>115372272.48999999</v>
      </c>
      <c r="LQ11" s="16">
        <f t="shared" si="5"/>
        <v>83796509.440000013</v>
      </c>
      <c r="LR11" s="16">
        <f t="shared" si="5"/>
        <v>53006550.530000001</v>
      </c>
      <c r="LS11" s="16">
        <f t="shared" si="5"/>
        <v>38508956.459999993</v>
      </c>
      <c r="LT11" s="16">
        <f t="shared" si="5"/>
        <v>30751897.130000003</v>
      </c>
      <c r="LU11" s="16">
        <f t="shared" si="5"/>
        <v>31327509.290000003</v>
      </c>
      <c r="LV11" s="16">
        <f t="shared" si="5"/>
        <v>39610555.149999999</v>
      </c>
      <c r="LW11" s="16">
        <f t="shared" si="5"/>
        <v>77335911.310000002</v>
      </c>
      <c r="LX11" s="16">
        <f t="shared" si="5"/>
        <v>118772654.3</v>
      </c>
      <c r="LY11" s="16">
        <f t="shared" si="5"/>
        <v>155222813.91</v>
      </c>
      <c r="LZ11" s="16">
        <f t="shared" si="5"/>
        <v>149832796.95000002</v>
      </c>
      <c r="MA11" s="16">
        <f t="shared" si="5"/>
        <v>127629924.69</v>
      </c>
      <c r="MB11" s="16">
        <f t="shared" si="5"/>
        <v>115405302.34</v>
      </c>
      <c r="MC11" s="16">
        <f t="shared" si="5"/>
        <v>83825403.090000004</v>
      </c>
      <c r="MD11" s="16">
        <f t="shared" si="5"/>
        <v>53177227.200000003</v>
      </c>
      <c r="ME11" s="16">
        <f t="shared" si="5"/>
        <v>38714809.289999999</v>
      </c>
      <c r="MF11" s="16">
        <f t="shared" si="5"/>
        <v>30912237.489999998</v>
      </c>
      <c r="MG11" s="16">
        <f t="shared" si="5"/>
        <v>31480549.539999999</v>
      </c>
      <c r="MH11" s="16">
        <f t="shared" si="5"/>
        <v>39800006.639999993</v>
      </c>
      <c r="MI11" s="16">
        <f t="shared" si="5"/>
        <v>77610258.110000014</v>
      </c>
      <c r="MJ11" s="16">
        <f t="shared" si="5"/>
        <v>119217806.19</v>
      </c>
      <c r="MK11" s="16">
        <f t="shared" si="5"/>
        <v>156295919.38016582</v>
      </c>
    </row>
    <row r="12" spans="1:349" x14ac:dyDescent="0.2">
      <c r="A12" s="213" t="s">
        <v>19</v>
      </c>
      <c r="B12" s="16">
        <f t="shared" ref="B12:BM12" si="6">SUM(B5,B7)</f>
        <v>3925815.01</v>
      </c>
      <c r="C12" s="16">
        <f t="shared" si="6"/>
        <v>3703662.6799999997</v>
      </c>
      <c r="D12" s="16">
        <f t="shared" si="6"/>
        <v>3399395.4000000004</v>
      </c>
      <c r="E12" s="16">
        <f t="shared" si="6"/>
        <v>2552295.2999999998</v>
      </c>
      <c r="F12" s="16">
        <f t="shared" si="6"/>
        <v>2299566.92</v>
      </c>
      <c r="G12" s="16">
        <f t="shared" si="6"/>
        <v>1794786.72</v>
      </c>
      <c r="H12" s="16">
        <f t="shared" si="6"/>
        <v>1736985</v>
      </c>
      <c r="I12" s="16">
        <f t="shared" si="6"/>
        <v>1836009.5899999999</v>
      </c>
      <c r="J12" s="16">
        <f t="shared" si="6"/>
        <v>1794152.48</v>
      </c>
      <c r="K12" s="16">
        <f t="shared" si="6"/>
        <v>2740736.1799999997</v>
      </c>
      <c r="L12" s="16">
        <f t="shared" si="6"/>
        <v>3081958.75</v>
      </c>
      <c r="M12" s="16">
        <f t="shared" si="6"/>
        <v>3917922.4</v>
      </c>
      <c r="N12" s="16">
        <f t="shared" si="6"/>
        <v>3162509.71</v>
      </c>
      <c r="O12" s="16">
        <f t="shared" si="6"/>
        <v>3098991.42</v>
      </c>
      <c r="P12" s="16">
        <f t="shared" si="6"/>
        <v>2937709.6100000003</v>
      </c>
      <c r="Q12" s="16">
        <f t="shared" si="6"/>
        <v>2285147.4900000002</v>
      </c>
      <c r="R12" s="16">
        <f t="shared" si="6"/>
        <v>2162525.65</v>
      </c>
      <c r="S12" s="16">
        <f t="shared" si="6"/>
        <v>1748839.4400000002</v>
      </c>
      <c r="T12" s="16">
        <f t="shared" si="6"/>
        <v>1695361.02</v>
      </c>
      <c r="U12" s="16">
        <f t="shared" si="6"/>
        <v>1789755.7599999998</v>
      </c>
      <c r="V12" s="16">
        <f t="shared" si="6"/>
        <v>1738933.23</v>
      </c>
      <c r="W12" s="16">
        <f t="shared" si="6"/>
        <v>2628646.5099999998</v>
      </c>
      <c r="X12" s="16">
        <f t="shared" si="6"/>
        <v>2930749.8400000003</v>
      </c>
      <c r="Y12" s="16">
        <f t="shared" si="6"/>
        <v>3728894.7800000003</v>
      </c>
      <c r="Z12" s="16">
        <f t="shared" si="6"/>
        <v>3026369.63</v>
      </c>
      <c r="AA12" s="16">
        <f t="shared" si="6"/>
        <v>3007437.92</v>
      </c>
      <c r="AB12" s="16">
        <f t="shared" si="6"/>
        <v>2832478.32</v>
      </c>
      <c r="AC12" s="16">
        <f t="shared" si="6"/>
        <v>2184698.79</v>
      </c>
      <c r="AD12" s="16">
        <f t="shared" si="6"/>
        <v>2076597.4100000001</v>
      </c>
      <c r="AE12" s="16">
        <f t="shared" si="6"/>
        <v>1687107.1700000002</v>
      </c>
      <c r="AF12" s="16">
        <f t="shared" si="6"/>
        <v>1639827.23</v>
      </c>
      <c r="AG12" s="16">
        <f t="shared" si="6"/>
        <v>1731259.2100000002</v>
      </c>
      <c r="AH12" s="16">
        <f t="shared" si="6"/>
        <v>1675968.15</v>
      </c>
      <c r="AI12" s="16">
        <f t="shared" si="6"/>
        <v>2522966.42</v>
      </c>
      <c r="AJ12" s="16">
        <f t="shared" si="6"/>
        <v>2799770.01</v>
      </c>
      <c r="AK12" s="16">
        <f t="shared" si="6"/>
        <v>3546547.68</v>
      </c>
      <c r="AL12" s="16">
        <f t="shared" si="6"/>
        <v>2848971.12</v>
      </c>
      <c r="AM12" s="16">
        <f t="shared" si="6"/>
        <v>2801175.68</v>
      </c>
      <c r="AN12" s="16">
        <f t="shared" si="6"/>
        <v>2663137.08</v>
      </c>
      <c r="AO12" s="16">
        <f t="shared" si="6"/>
        <v>2082207.39</v>
      </c>
      <c r="AP12" s="16">
        <f t="shared" si="6"/>
        <v>1985430.07</v>
      </c>
      <c r="AQ12" s="16">
        <f t="shared" si="6"/>
        <v>1620791.17</v>
      </c>
      <c r="AR12" s="16">
        <f t="shared" si="6"/>
        <v>1577368.35</v>
      </c>
      <c r="AS12" s="16">
        <f t="shared" si="6"/>
        <v>1664312.77</v>
      </c>
      <c r="AT12" s="16">
        <f t="shared" si="6"/>
        <v>1606265.86</v>
      </c>
      <c r="AU12" s="16">
        <f t="shared" si="6"/>
        <v>2403339.17</v>
      </c>
      <c r="AV12" s="16">
        <f t="shared" si="6"/>
        <v>2652701.4899999998</v>
      </c>
      <c r="AW12" s="16">
        <f t="shared" si="6"/>
        <v>3371570.5</v>
      </c>
      <c r="AX12" s="16">
        <f t="shared" si="6"/>
        <v>2724464.6799999997</v>
      </c>
      <c r="AY12" s="16">
        <f t="shared" si="6"/>
        <v>2676548.04</v>
      </c>
      <c r="AZ12" s="16">
        <f t="shared" si="6"/>
        <v>2541771.36</v>
      </c>
      <c r="BA12" s="16">
        <f t="shared" si="6"/>
        <v>1987170.5999999999</v>
      </c>
      <c r="BB12" s="16">
        <f t="shared" si="6"/>
        <v>1894253.1600000001</v>
      </c>
      <c r="BC12" s="16">
        <f t="shared" si="6"/>
        <v>1551209.6400000001</v>
      </c>
      <c r="BD12" s="16">
        <f t="shared" si="6"/>
        <v>1512762.87</v>
      </c>
      <c r="BE12" s="16">
        <f t="shared" si="6"/>
        <v>1597145.6400000001</v>
      </c>
      <c r="BF12" s="16">
        <f t="shared" si="6"/>
        <v>1539144.4400000002</v>
      </c>
      <c r="BG12" s="16">
        <f t="shared" si="6"/>
        <v>2291718.27</v>
      </c>
      <c r="BH12" s="16">
        <f t="shared" si="6"/>
        <v>2518066.4</v>
      </c>
      <c r="BI12" s="16">
        <f t="shared" si="6"/>
        <v>3197725.87</v>
      </c>
      <c r="BJ12" s="16">
        <f t="shared" si="6"/>
        <v>2582065.2000000002</v>
      </c>
      <c r="BK12" s="16">
        <f t="shared" si="6"/>
        <v>2530770.56</v>
      </c>
      <c r="BL12" s="16">
        <f t="shared" si="6"/>
        <v>2405483.21</v>
      </c>
      <c r="BM12" s="16">
        <f t="shared" si="6"/>
        <v>1885097.1600000001</v>
      </c>
      <c r="BN12" s="16">
        <f t="shared" ref="BN12:DY12" si="7">SUM(BN5,BN7)</f>
        <v>1800538.02</v>
      </c>
      <c r="BO12" s="16">
        <f t="shared" si="7"/>
        <v>1483048.75</v>
      </c>
      <c r="BP12" s="16">
        <f t="shared" si="7"/>
        <v>1449794.19</v>
      </c>
      <c r="BQ12" s="16">
        <f t="shared" si="7"/>
        <v>1530750.1700000002</v>
      </c>
      <c r="BR12" s="16">
        <f t="shared" si="7"/>
        <v>1471350.1099999999</v>
      </c>
      <c r="BS12" s="16">
        <f t="shared" si="7"/>
        <v>2174178.08</v>
      </c>
      <c r="BT12" s="16">
        <f t="shared" si="7"/>
        <v>2375190.38</v>
      </c>
      <c r="BU12" s="16">
        <f t="shared" si="7"/>
        <v>3017978.19</v>
      </c>
      <c r="BV12" s="16">
        <f t="shared" si="7"/>
        <v>2458413.6999999997</v>
      </c>
      <c r="BW12" s="16">
        <f t="shared" si="7"/>
        <v>2433662.08</v>
      </c>
      <c r="BX12" s="16">
        <f t="shared" si="7"/>
        <v>2298802.31</v>
      </c>
      <c r="BY12" s="16">
        <f t="shared" si="7"/>
        <v>1789121.41</v>
      </c>
      <c r="BZ12" s="16">
        <f t="shared" si="7"/>
        <v>1713052.42</v>
      </c>
      <c r="CA12" s="16">
        <f t="shared" si="7"/>
        <v>1415388.83</v>
      </c>
      <c r="CB12" s="16">
        <f t="shared" si="7"/>
        <v>1386369.66</v>
      </c>
      <c r="CC12" s="16">
        <f t="shared" si="7"/>
        <v>1464566.03</v>
      </c>
      <c r="CD12" s="16">
        <f t="shared" si="7"/>
        <v>1405122.98</v>
      </c>
      <c r="CE12" s="16">
        <f t="shared" si="7"/>
        <v>2065738.07</v>
      </c>
      <c r="CF12" s="16">
        <f t="shared" si="7"/>
        <v>2245739.0299999998</v>
      </c>
      <c r="CG12" s="16">
        <f t="shared" si="7"/>
        <v>2845608.1100000003</v>
      </c>
      <c r="CH12" s="16">
        <f t="shared" si="7"/>
        <v>2302414.25</v>
      </c>
      <c r="CI12" s="16">
        <f t="shared" si="7"/>
        <v>2264400.15</v>
      </c>
      <c r="CJ12" s="16">
        <f t="shared" si="7"/>
        <v>2160713.79</v>
      </c>
      <c r="CK12" s="16">
        <f t="shared" si="7"/>
        <v>1702983.0999999999</v>
      </c>
      <c r="CL12" s="16">
        <f t="shared" si="7"/>
        <v>1632562.05</v>
      </c>
      <c r="CM12" s="16">
        <f t="shared" si="7"/>
        <v>1352169.0699999998</v>
      </c>
      <c r="CN12" s="16">
        <f t="shared" si="7"/>
        <v>1324223.19</v>
      </c>
      <c r="CO12" s="16">
        <f t="shared" si="7"/>
        <v>1397268.59</v>
      </c>
      <c r="CP12" s="16">
        <f t="shared" si="7"/>
        <v>1334996.4100000001</v>
      </c>
      <c r="CQ12" s="16">
        <f t="shared" si="7"/>
        <v>1952119.46</v>
      </c>
      <c r="CR12" s="16">
        <f t="shared" si="7"/>
        <v>2114481.64</v>
      </c>
      <c r="CS12" s="16">
        <f t="shared" si="7"/>
        <v>2677550.7400000002</v>
      </c>
      <c r="CT12" s="16">
        <f t="shared" si="7"/>
        <v>2165817.96</v>
      </c>
      <c r="CU12" s="16">
        <f t="shared" si="7"/>
        <v>2131936.23</v>
      </c>
      <c r="CV12" s="16">
        <f t="shared" si="7"/>
        <v>2040987.1600000001</v>
      </c>
      <c r="CW12" s="16">
        <f t="shared" si="7"/>
        <v>1613432.8399999999</v>
      </c>
      <c r="CX12" s="16">
        <f t="shared" si="7"/>
        <v>1549443.8</v>
      </c>
      <c r="CY12" s="16">
        <f t="shared" si="7"/>
        <v>1287402.49</v>
      </c>
      <c r="CZ12" s="16">
        <f t="shared" si="7"/>
        <v>1260639.1600000001</v>
      </c>
      <c r="DA12" s="16">
        <f t="shared" si="7"/>
        <v>1329339.0699999998</v>
      </c>
      <c r="DB12" s="16">
        <f t="shared" si="7"/>
        <v>1268944.2799999998</v>
      </c>
      <c r="DC12" s="16">
        <f t="shared" si="7"/>
        <v>1844770.5</v>
      </c>
      <c r="DD12" s="16">
        <f t="shared" si="7"/>
        <v>1986621.04</v>
      </c>
      <c r="DE12" s="16">
        <f t="shared" si="7"/>
        <v>2510297.9</v>
      </c>
      <c r="DF12" s="16">
        <f t="shared" si="7"/>
        <v>2035434.96</v>
      </c>
      <c r="DG12" s="16">
        <f t="shared" si="7"/>
        <v>2007845.28</v>
      </c>
      <c r="DH12" s="16">
        <f t="shared" si="7"/>
        <v>1923369.06</v>
      </c>
      <c r="DI12" s="16">
        <f t="shared" si="7"/>
        <v>1523975.48</v>
      </c>
      <c r="DJ12" s="16">
        <f t="shared" si="7"/>
        <v>1466211.54</v>
      </c>
      <c r="DK12" s="16">
        <f t="shared" si="7"/>
        <v>1221918.78</v>
      </c>
      <c r="DL12" s="16">
        <f t="shared" si="7"/>
        <v>1195784.29</v>
      </c>
      <c r="DM12" s="16">
        <f t="shared" si="7"/>
        <v>1258846.8600000001</v>
      </c>
      <c r="DN12" s="16">
        <f t="shared" si="7"/>
        <v>1199646.8799999999</v>
      </c>
      <c r="DO12" s="16">
        <f t="shared" si="7"/>
        <v>1734349.74</v>
      </c>
      <c r="DP12" s="16">
        <f t="shared" si="7"/>
        <v>1852660.6500000001</v>
      </c>
      <c r="DQ12" s="16">
        <f t="shared" si="7"/>
        <v>2330374.14</v>
      </c>
      <c r="DR12" s="16">
        <f t="shared" si="7"/>
        <v>1907854.6600000001</v>
      </c>
      <c r="DS12" s="16">
        <f t="shared" si="7"/>
        <v>1908117.88</v>
      </c>
      <c r="DT12" s="16">
        <f t="shared" si="7"/>
        <v>1821058.94</v>
      </c>
      <c r="DU12" s="16">
        <f t="shared" si="7"/>
        <v>1434431.63</v>
      </c>
      <c r="DV12" s="16">
        <f t="shared" si="7"/>
        <v>1381002.6300000001</v>
      </c>
      <c r="DW12" s="16">
        <f t="shared" si="7"/>
        <v>1153175.68</v>
      </c>
      <c r="DX12" s="16">
        <f t="shared" si="7"/>
        <v>1128794.31</v>
      </c>
      <c r="DY12" s="16">
        <f t="shared" si="7"/>
        <v>1187135.73</v>
      </c>
      <c r="DZ12" s="16">
        <f t="shared" ref="DZ12:GK12" si="8">SUM(DZ5,DZ7)</f>
        <v>1128664.5</v>
      </c>
      <c r="EA12" s="16">
        <f t="shared" si="8"/>
        <v>1624361.2</v>
      </c>
      <c r="EB12" s="16">
        <f t="shared" si="8"/>
        <v>1720619.8800000001</v>
      </c>
      <c r="EC12" s="16">
        <f t="shared" si="8"/>
        <v>2149668.4899999998</v>
      </c>
      <c r="ED12" s="16">
        <f t="shared" si="8"/>
        <v>1748695.75</v>
      </c>
      <c r="EE12" s="16">
        <f t="shared" si="8"/>
        <v>1733624.58</v>
      </c>
      <c r="EF12" s="16">
        <f t="shared" si="8"/>
        <v>1670875.6600000001</v>
      </c>
      <c r="EG12" s="16">
        <f t="shared" si="8"/>
        <v>1336942.77</v>
      </c>
      <c r="EH12" s="16">
        <f t="shared" si="8"/>
        <v>1291752.97</v>
      </c>
      <c r="EI12" s="16">
        <f t="shared" si="8"/>
        <v>1084075.99</v>
      </c>
      <c r="EJ12" s="16">
        <f t="shared" si="8"/>
        <v>1061376.58</v>
      </c>
      <c r="EK12" s="16">
        <f t="shared" si="8"/>
        <v>1114895.48</v>
      </c>
      <c r="EL12" s="16">
        <f t="shared" si="8"/>
        <v>1055637.57</v>
      </c>
      <c r="EM12" s="16">
        <f t="shared" si="8"/>
        <v>1504522.44</v>
      </c>
      <c r="EN12" s="16">
        <f t="shared" si="8"/>
        <v>1581565.68</v>
      </c>
      <c r="EO12" s="16">
        <f t="shared" si="8"/>
        <v>1977677.99</v>
      </c>
      <c r="EP12" s="16">
        <f t="shared" si="8"/>
        <v>1614028.92</v>
      </c>
      <c r="EQ12" s="16">
        <f t="shared" si="8"/>
        <v>1598166.67</v>
      </c>
      <c r="ER12" s="16">
        <f t="shared" si="8"/>
        <v>1542456.29</v>
      </c>
      <c r="ES12" s="16">
        <f t="shared" si="8"/>
        <v>1242132.48</v>
      </c>
      <c r="ET12" s="16">
        <f t="shared" si="8"/>
        <v>1204840.33</v>
      </c>
      <c r="EU12" s="16">
        <f t="shared" si="8"/>
        <v>1014823.02</v>
      </c>
      <c r="EV12" s="16">
        <f t="shared" si="8"/>
        <v>992754.89</v>
      </c>
      <c r="EW12" s="16">
        <f t="shared" si="8"/>
        <v>1041679.6000000001</v>
      </c>
      <c r="EX12" s="16">
        <f t="shared" si="8"/>
        <v>982905.94</v>
      </c>
      <c r="EY12" s="16">
        <f t="shared" si="8"/>
        <v>1390200.79</v>
      </c>
      <c r="EZ12" s="16">
        <f t="shared" si="8"/>
        <v>1452027.17</v>
      </c>
      <c r="FA12" s="16">
        <f t="shared" si="8"/>
        <v>1811185.5799999998</v>
      </c>
      <c r="FB12" s="16">
        <f t="shared" si="8"/>
        <v>1476074.71</v>
      </c>
      <c r="FC12" s="16">
        <f t="shared" si="8"/>
        <v>1458578.32</v>
      </c>
      <c r="FD12" s="16">
        <f t="shared" si="8"/>
        <v>1414655.08</v>
      </c>
      <c r="FE12" s="16">
        <f t="shared" si="8"/>
        <v>1149149.05</v>
      </c>
      <c r="FF12" s="16">
        <f t="shared" si="8"/>
        <v>1117121.74</v>
      </c>
      <c r="FG12" s="16">
        <f t="shared" si="8"/>
        <v>943888.8</v>
      </c>
      <c r="FH12" s="16">
        <f t="shared" si="8"/>
        <v>922561.09000000008</v>
      </c>
      <c r="FI12" s="16">
        <f t="shared" si="8"/>
        <v>966449.26</v>
      </c>
      <c r="FJ12" s="16">
        <f t="shared" si="8"/>
        <v>907328.30999999994</v>
      </c>
      <c r="FK12" s="16">
        <f t="shared" si="8"/>
        <v>1269746.28</v>
      </c>
      <c r="FL12" s="16">
        <f t="shared" si="8"/>
        <v>1316062</v>
      </c>
      <c r="FM12" s="16">
        <f t="shared" si="8"/>
        <v>1640141.03</v>
      </c>
      <c r="FN12" s="16">
        <f t="shared" si="8"/>
        <v>1349367.68</v>
      </c>
      <c r="FO12" s="16">
        <f t="shared" si="8"/>
        <v>1347654.4600000002</v>
      </c>
      <c r="FP12" s="16">
        <f t="shared" si="8"/>
        <v>1300116.56</v>
      </c>
      <c r="FQ12" s="16">
        <f t="shared" si="8"/>
        <v>1052008.93</v>
      </c>
      <c r="FR12" s="16">
        <f t="shared" si="8"/>
        <v>1026083.6499999999</v>
      </c>
      <c r="FS12" s="16">
        <f t="shared" si="8"/>
        <v>870803.55</v>
      </c>
      <c r="FT12" s="16">
        <f t="shared" si="8"/>
        <v>850764.15</v>
      </c>
      <c r="FU12" s="16">
        <f t="shared" si="8"/>
        <v>889965.98</v>
      </c>
      <c r="FV12" s="16">
        <f t="shared" si="8"/>
        <v>832435.42</v>
      </c>
      <c r="FW12" s="16">
        <f t="shared" si="8"/>
        <v>1151044.1100000001</v>
      </c>
      <c r="FX12" s="16">
        <f t="shared" si="8"/>
        <v>1180549.27</v>
      </c>
      <c r="FY12" s="16">
        <f t="shared" si="8"/>
        <v>1466586.1700000002</v>
      </c>
      <c r="FZ12" s="16">
        <f t="shared" si="8"/>
        <v>1198756.93</v>
      </c>
      <c r="GA12" s="16">
        <f t="shared" si="8"/>
        <v>1186186.8600000001</v>
      </c>
      <c r="GB12" s="16">
        <f t="shared" si="8"/>
        <v>1157137</v>
      </c>
      <c r="GC12" s="16">
        <f t="shared" si="8"/>
        <v>953481.94000000006</v>
      </c>
      <c r="GD12" s="16">
        <f t="shared" si="8"/>
        <v>932282.05</v>
      </c>
      <c r="GE12" s="16">
        <f t="shared" si="8"/>
        <v>795783.39</v>
      </c>
      <c r="GF12" s="16">
        <f t="shared" si="8"/>
        <v>777525.35</v>
      </c>
      <c r="GG12" s="16">
        <f t="shared" si="8"/>
        <v>812390.47</v>
      </c>
      <c r="GH12" s="16">
        <f t="shared" si="8"/>
        <v>756764.54999999993</v>
      </c>
      <c r="GI12" s="16">
        <f t="shared" si="8"/>
        <v>1030933.18</v>
      </c>
      <c r="GJ12" s="16">
        <f t="shared" si="8"/>
        <v>1041940.74</v>
      </c>
      <c r="GK12" s="16">
        <f t="shared" si="8"/>
        <v>1288040.8399999999</v>
      </c>
      <c r="GL12" s="16">
        <f t="shared" ref="GL12:IW12" si="9">SUM(GL5,GL7)</f>
        <v>1054827.3700000001</v>
      </c>
      <c r="GM12" s="16">
        <f t="shared" si="9"/>
        <v>1048194.4</v>
      </c>
      <c r="GN12" s="16">
        <f t="shared" si="9"/>
        <v>1028604.8200000001</v>
      </c>
      <c r="GO12" s="16">
        <f t="shared" si="9"/>
        <v>855002.08000000007</v>
      </c>
      <c r="GP12" s="16">
        <f t="shared" si="9"/>
        <v>838691.47</v>
      </c>
      <c r="GQ12" s="16">
        <f t="shared" si="9"/>
        <v>721001.86</v>
      </c>
      <c r="GR12" s="16">
        <f t="shared" si="9"/>
        <v>703729.61</v>
      </c>
      <c r="GS12" s="16">
        <f t="shared" si="9"/>
        <v>733548.71</v>
      </c>
      <c r="GT12" s="16">
        <f t="shared" si="9"/>
        <v>680737.46</v>
      </c>
      <c r="GU12" s="16">
        <f t="shared" si="9"/>
        <v>913051.67</v>
      </c>
      <c r="GV12" s="16">
        <f t="shared" si="9"/>
        <v>904955.14</v>
      </c>
      <c r="GW12" s="16">
        <f t="shared" si="9"/>
        <v>1111966.8600000001</v>
      </c>
      <c r="GX12" s="16">
        <f t="shared" si="9"/>
        <v>915409.88</v>
      </c>
      <c r="GY12" s="16">
        <f t="shared" si="9"/>
        <v>913922.6</v>
      </c>
      <c r="GZ12" s="16">
        <f t="shared" si="9"/>
        <v>902623.55999999994</v>
      </c>
      <c r="HA12" s="16">
        <f t="shared" si="9"/>
        <v>758296.84000000008</v>
      </c>
      <c r="HB12" s="16">
        <f t="shared" si="9"/>
        <v>746070.6100000001</v>
      </c>
      <c r="HC12" s="16">
        <f t="shared" si="9"/>
        <v>646158.14</v>
      </c>
      <c r="HD12" s="16">
        <f t="shared" si="9"/>
        <v>629490.52</v>
      </c>
      <c r="HE12" s="16">
        <f t="shared" si="9"/>
        <v>654039.79</v>
      </c>
      <c r="HF12" s="16">
        <f t="shared" si="9"/>
        <v>603164.41</v>
      </c>
      <c r="HG12" s="16">
        <f t="shared" si="9"/>
        <v>792211.84</v>
      </c>
      <c r="HH12" s="16">
        <f t="shared" si="9"/>
        <v>766526.3899999999</v>
      </c>
      <c r="HI12" s="16">
        <f t="shared" si="9"/>
        <v>933634.91</v>
      </c>
      <c r="HJ12" s="16">
        <f t="shared" si="9"/>
        <v>777075.24</v>
      </c>
      <c r="HK12" s="16">
        <f t="shared" si="9"/>
        <v>790437.32</v>
      </c>
      <c r="HL12" s="16">
        <f t="shared" si="9"/>
        <v>782991.9</v>
      </c>
      <c r="HM12" s="16">
        <f t="shared" si="9"/>
        <v>660552.57000000007</v>
      </c>
      <c r="HN12" s="16">
        <f t="shared" si="9"/>
        <v>652813.5</v>
      </c>
      <c r="HO12" s="16">
        <f t="shared" si="9"/>
        <v>570608.18999999994</v>
      </c>
      <c r="HP12" s="16">
        <f t="shared" si="9"/>
        <v>554400.16</v>
      </c>
      <c r="HQ12" s="16">
        <f t="shared" si="9"/>
        <v>573549.56000000006</v>
      </c>
      <c r="HR12" s="16">
        <f t="shared" si="9"/>
        <v>525158.67999999993</v>
      </c>
      <c r="HS12" s="16">
        <f t="shared" si="9"/>
        <v>671672.65</v>
      </c>
      <c r="HT12" s="16">
        <f t="shared" si="9"/>
        <v>626587.75</v>
      </c>
      <c r="HU12" s="16">
        <f t="shared" si="9"/>
        <v>752564.04</v>
      </c>
      <c r="HV12" s="16">
        <f t="shared" si="9"/>
        <v>626927.49</v>
      </c>
      <c r="HW12" s="16">
        <f t="shared" si="9"/>
        <v>637935.69000000006</v>
      </c>
      <c r="HX12" s="16">
        <f t="shared" si="9"/>
        <v>646168.03</v>
      </c>
      <c r="HY12" s="16">
        <f t="shared" si="9"/>
        <v>562036.87</v>
      </c>
      <c r="HZ12" s="16">
        <f t="shared" si="9"/>
        <v>558232.35</v>
      </c>
      <c r="IA12" s="16">
        <f t="shared" si="9"/>
        <v>494350.62</v>
      </c>
      <c r="IB12" s="16">
        <f t="shared" si="9"/>
        <v>478772.08999999997</v>
      </c>
      <c r="IC12" s="16">
        <f t="shared" si="9"/>
        <v>492728.67</v>
      </c>
      <c r="ID12" s="16">
        <f t="shared" si="9"/>
        <v>446965.25</v>
      </c>
      <c r="IE12" s="16">
        <f t="shared" si="9"/>
        <v>549480.46</v>
      </c>
      <c r="IF12" s="16">
        <f t="shared" si="9"/>
        <v>483667.88</v>
      </c>
      <c r="IG12" s="16">
        <f t="shared" si="9"/>
        <v>566493.16</v>
      </c>
      <c r="IH12" s="16">
        <f t="shared" si="9"/>
        <v>474201.28</v>
      </c>
      <c r="II12" s="16">
        <f t="shared" si="9"/>
        <v>493654.42</v>
      </c>
      <c r="IJ12" s="16">
        <f t="shared" si="9"/>
        <v>512036.31999999995</v>
      </c>
      <c r="IK12" s="16">
        <f t="shared" si="9"/>
        <v>459895.68</v>
      </c>
      <c r="IL12" s="16">
        <f t="shared" si="9"/>
        <v>461486.36</v>
      </c>
      <c r="IM12" s="16">
        <f t="shared" si="9"/>
        <v>416699.32999999996</v>
      </c>
      <c r="IN12" s="16">
        <f t="shared" si="9"/>
        <v>401995.49</v>
      </c>
      <c r="IO12" s="16">
        <f t="shared" si="9"/>
        <v>410520.19</v>
      </c>
      <c r="IP12" s="16">
        <f t="shared" si="9"/>
        <v>367413.19999999995</v>
      </c>
      <c r="IQ12" s="16">
        <f t="shared" si="9"/>
        <v>421578.32999999996</v>
      </c>
      <c r="IR12" s="16">
        <f t="shared" si="9"/>
        <v>324068.52999999997</v>
      </c>
      <c r="IS12" s="16">
        <f t="shared" si="9"/>
        <v>362415.41000000003</v>
      </c>
      <c r="IT12" s="16">
        <f t="shared" si="9"/>
        <v>309333.40000000002</v>
      </c>
      <c r="IU12" s="16">
        <f t="shared" si="9"/>
        <v>341786.43</v>
      </c>
      <c r="IV12" s="16">
        <f t="shared" si="9"/>
        <v>371287.66000000003</v>
      </c>
      <c r="IW12" s="16">
        <f t="shared" si="9"/>
        <v>351992.59</v>
      </c>
      <c r="IX12" s="16">
        <f t="shared" ref="IX12:LI12" si="10">SUM(IX5,IX7)</f>
        <v>361523.9</v>
      </c>
      <c r="IY12" s="16">
        <f t="shared" si="10"/>
        <v>335857.55000000005</v>
      </c>
      <c r="IZ12" s="16">
        <f t="shared" si="10"/>
        <v>320604.12</v>
      </c>
      <c r="JA12" s="16">
        <f t="shared" si="10"/>
        <v>322483.83</v>
      </c>
      <c r="JB12" s="16">
        <f t="shared" si="10"/>
        <v>280723.03999999998</v>
      </c>
      <c r="JC12" s="16">
        <f t="shared" si="10"/>
        <v>247262.81</v>
      </c>
      <c r="JD12" s="16">
        <f t="shared" si="10"/>
        <v>-12923.73000000001</v>
      </c>
      <c r="JE12" s="16">
        <f t="shared" si="10"/>
        <v>-186198.49000000002</v>
      </c>
      <c r="JF12" s="16">
        <f t="shared" si="10"/>
        <v>229456.44</v>
      </c>
      <c r="JG12" s="16">
        <f t="shared" si="10"/>
        <v>227386.37</v>
      </c>
      <c r="JH12" s="16">
        <f t="shared" si="10"/>
        <v>242087.64</v>
      </c>
      <c r="JI12" s="16">
        <f t="shared" si="10"/>
        <v>228248.33</v>
      </c>
      <c r="JJ12" s="16">
        <f t="shared" si="10"/>
        <v>211594.18</v>
      </c>
      <c r="JK12" s="16">
        <f t="shared" si="10"/>
        <v>207171.81</v>
      </c>
      <c r="JL12" s="16">
        <f t="shared" si="10"/>
        <v>196745.72</v>
      </c>
      <c r="JM12" s="16">
        <f t="shared" si="10"/>
        <v>200236.36</v>
      </c>
      <c r="JN12" s="16">
        <f t="shared" si="10"/>
        <v>181134.46</v>
      </c>
      <c r="JO12" s="16">
        <f t="shared" si="10"/>
        <v>210517.73</v>
      </c>
      <c r="JP12" s="16">
        <f t="shared" si="10"/>
        <v>221650.62</v>
      </c>
      <c r="JQ12" s="16">
        <f t="shared" si="10"/>
        <v>243619.39</v>
      </c>
      <c r="JR12" s="16">
        <f t="shared" si="10"/>
        <v>228331.67</v>
      </c>
      <c r="JS12" s="16">
        <f t="shared" si="10"/>
        <v>222977.28</v>
      </c>
      <c r="JT12" s="16">
        <f t="shared" si="10"/>
        <v>239102.41</v>
      </c>
      <c r="JU12" s="16">
        <f t="shared" si="10"/>
        <v>228021.42</v>
      </c>
      <c r="JV12" s="16">
        <f t="shared" si="10"/>
        <v>211317.31</v>
      </c>
      <c r="JW12" s="16">
        <f t="shared" si="10"/>
        <v>206938.91</v>
      </c>
      <c r="JX12" s="16">
        <f t="shared" si="10"/>
        <v>196580.12</v>
      </c>
      <c r="JY12" s="16">
        <f t="shared" si="10"/>
        <v>200071.49</v>
      </c>
      <c r="JZ12" s="16">
        <f t="shared" si="10"/>
        <v>180908.25</v>
      </c>
      <c r="KA12" s="16">
        <f t="shared" si="10"/>
        <v>210220.22</v>
      </c>
      <c r="KB12" s="16">
        <f t="shared" si="10"/>
        <v>221332.09</v>
      </c>
      <c r="KC12" s="16">
        <f t="shared" si="10"/>
        <v>243358.06</v>
      </c>
      <c r="KD12" s="16">
        <f t="shared" si="10"/>
        <v>228135.06</v>
      </c>
      <c r="KE12" s="16">
        <f t="shared" si="10"/>
        <v>222706.74</v>
      </c>
      <c r="KF12" s="16">
        <f t="shared" si="10"/>
        <v>238856.64</v>
      </c>
      <c r="KG12" s="16">
        <f t="shared" si="10"/>
        <v>227830.34</v>
      </c>
      <c r="KH12" s="16">
        <f t="shared" si="10"/>
        <v>211152.84</v>
      </c>
      <c r="KI12" s="16">
        <f t="shared" si="10"/>
        <v>206793.99</v>
      </c>
      <c r="KJ12" s="16">
        <f t="shared" si="10"/>
        <v>196436.31</v>
      </c>
      <c r="KK12" s="16">
        <f t="shared" si="10"/>
        <v>199889.6</v>
      </c>
      <c r="KL12" s="16">
        <f t="shared" si="10"/>
        <v>180714.55</v>
      </c>
      <c r="KM12" s="16">
        <f t="shared" si="10"/>
        <v>209996.91</v>
      </c>
      <c r="KN12" s="16">
        <f t="shared" si="10"/>
        <v>221149.27</v>
      </c>
      <c r="KO12" s="16">
        <f t="shared" si="10"/>
        <v>243196.2</v>
      </c>
      <c r="KP12" s="16">
        <f t="shared" si="10"/>
        <v>227856.51</v>
      </c>
      <c r="KQ12" s="16">
        <f t="shared" si="10"/>
        <v>222329.09</v>
      </c>
      <c r="KR12" s="16">
        <f t="shared" si="10"/>
        <v>238574.39</v>
      </c>
      <c r="KS12" s="16">
        <f t="shared" si="10"/>
        <v>227598.16</v>
      </c>
      <c r="KT12" s="16">
        <f t="shared" si="10"/>
        <v>210902.82</v>
      </c>
      <c r="KU12" s="16">
        <f t="shared" si="10"/>
        <v>206573.63</v>
      </c>
      <c r="KV12" s="16">
        <f t="shared" si="10"/>
        <v>196255.65</v>
      </c>
      <c r="KW12" s="16">
        <f t="shared" si="10"/>
        <v>199732.47</v>
      </c>
      <c r="KX12" s="16">
        <f t="shared" si="10"/>
        <v>180581.6</v>
      </c>
      <c r="KY12" s="16">
        <f t="shared" si="10"/>
        <v>209870.27</v>
      </c>
      <c r="KZ12" s="16">
        <f t="shared" si="10"/>
        <v>221038.33</v>
      </c>
      <c r="LA12" s="16">
        <f t="shared" si="10"/>
        <v>242974.02</v>
      </c>
      <c r="LB12" s="16">
        <f t="shared" si="10"/>
        <v>228482.98</v>
      </c>
      <c r="LC12" s="16">
        <f t="shared" si="10"/>
        <v>226149.58</v>
      </c>
      <c r="LD12" s="16">
        <f t="shared" si="10"/>
        <v>240997.14</v>
      </c>
      <c r="LE12" s="16">
        <f t="shared" si="10"/>
        <v>227359.24</v>
      </c>
      <c r="LF12" s="16">
        <f t="shared" si="10"/>
        <v>210687.46</v>
      </c>
      <c r="LG12" s="16">
        <f t="shared" si="10"/>
        <v>206424.28</v>
      </c>
      <c r="LH12" s="16">
        <f t="shared" si="10"/>
        <v>196129.42</v>
      </c>
      <c r="LI12" s="16">
        <f t="shared" si="10"/>
        <v>199554.88</v>
      </c>
      <c r="LJ12" s="16">
        <f t="shared" ref="LJ12:MK12" si="11">SUM(LJ5,LJ7)</f>
        <v>180353.37</v>
      </c>
      <c r="LK12" s="16">
        <f t="shared" si="11"/>
        <v>209566.48</v>
      </c>
      <c r="LL12" s="16">
        <f t="shared" si="11"/>
        <v>220680.9</v>
      </c>
      <c r="LM12" s="16">
        <f t="shared" si="11"/>
        <v>242788.17</v>
      </c>
      <c r="LN12" s="16">
        <f t="shared" si="11"/>
        <v>227632.25</v>
      </c>
      <c r="LO12" s="16">
        <f t="shared" si="11"/>
        <v>221948.09</v>
      </c>
      <c r="LP12" s="16">
        <f t="shared" si="11"/>
        <v>237994.51</v>
      </c>
      <c r="LQ12" s="16">
        <f t="shared" si="11"/>
        <v>227083.49</v>
      </c>
      <c r="LR12" s="16">
        <f t="shared" si="11"/>
        <v>210522.98</v>
      </c>
      <c r="LS12" s="16">
        <f t="shared" si="11"/>
        <v>206260.68</v>
      </c>
      <c r="LT12" s="16">
        <f t="shared" si="11"/>
        <v>195960.6</v>
      </c>
      <c r="LU12" s="16">
        <f t="shared" si="11"/>
        <v>199377.27</v>
      </c>
      <c r="LV12" s="16">
        <f t="shared" si="11"/>
        <v>180182.94</v>
      </c>
      <c r="LW12" s="16">
        <f t="shared" si="11"/>
        <v>209346.97</v>
      </c>
      <c r="LX12" s="16">
        <f t="shared" si="11"/>
        <v>220483.8</v>
      </c>
      <c r="LY12" s="16">
        <f t="shared" si="11"/>
        <v>242695.61</v>
      </c>
      <c r="LZ12" s="16">
        <f t="shared" si="11"/>
        <v>227496.3</v>
      </c>
      <c r="MA12" s="16">
        <f t="shared" si="11"/>
        <v>221593.93</v>
      </c>
      <c r="MB12" s="16">
        <f t="shared" si="11"/>
        <v>237558.2</v>
      </c>
      <c r="MC12" s="16">
        <f t="shared" si="11"/>
        <v>226683.98</v>
      </c>
      <c r="MD12" s="16">
        <f t="shared" si="11"/>
        <v>210290</v>
      </c>
      <c r="ME12" s="16">
        <f t="shared" si="11"/>
        <v>206069.84</v>
      </c>
      <c r="MF12" s="16">
        <f t="shared" si="11"/>
        <v>195785.28</v>
      </c>
      <c r="MG12" s="16">
        <f t="shared" si="11"/>
        <v>199201.1</v>
      </c>
      <c r="MH12" s="16">
        <f t="shared" si="11"/>
        <v>179980.04</v>
      </c>
      <c r="MI12" s="16">
        <f t="shared" si="11"/>
        <v>209093.66</v>
      </c>
      <c r="MJ12" s="16">
        <f t="shared" si="11"/>
        <v>220254.79</v>
      </c>
      <c r="MK12" s="16">
        <f t="shared" si="11"/>
        <v>242528.98185763715</v>
      </c>
    </row>
    <row r="13" spans="1:349" x14ac:dyDescent="0.2">
      <c r="A13" s="213" t="s">
        <v>20</v>
      </c>
      <c r="B13" s="16">
        <f t="shared" ref="B13:BM13" si="12">SUM(B9:B10)</f>
        <v>16614384.34</v>
      </c>
      <c r="C13" s="16">
        <f t="shared" si="12"/>
        <v>21588579.210000001</v>
      </c>
      <c r="D13" s="16">
        <f t="shared" si="12"/>
        <v>19138296.469999999</v>
      </c>
      <c r="E13" s="16">
        <f t="shared" si="12"/>
        <v>20208577.379999999</v>
      </c>
      <c r="F13" s="16">
        <f t="shared" si="12"/>
        <v>19355055.050000001</v>
      </c>
      <c r="G13" s="16">
        <f t="shared" si="12"/>
        <v>18238352.359999999</v>
      </c>
      <c r="H13" s="16">
        <f t="shared" si="12"/>
        <v>17646240.350000001</v>
      </c>
      <c r="I13" s="16">
        <f t="shared" si="12"/>
        <v>17063876.98</v>
      </c>
      <c r="J13" s="16">
        <f t="shared" si="12"/>
        <v>19785498.18</v>
      </c>
      <c r="K13" s="16">
        <f t="shared" si="12"/>
        <v>16960812.780000001</v>
      </c>
      <c r="L13" s="16">
        <f t="shared" si="12"/>
        <v>18648775.440000001</v>
      </c>
      <c r="M13" s="16">
        <f t="shared" si="12"/>
        <v>19984273.609999999</v>
      </c>
      <c r="N13" s="16">
        <f t="shared" si="12"/>
        <v>17974321.82</v>
      </c>
      <c r="O13" s="16">
        <f t="shared" si="12"/>
        <v>23264404.890000001</v>
      </c>
      <c r="P13" s="16">
        <f t="shared" si="12"/>
        <v>19593846.609999999</v>
      </c>
      <c r="Q13" s="16">
        <f t="shared" si="12"/>
        <v>20802456.050000001</v>
      </c>
      <c r="R13" s="16">
        <f t="shared" si="12"/>
        <v>21102729.539999999</v>
      </c>
      <c r="S13" s="16">
        <f t="shared" si="12"/>
        <v>20045088.510000002</v>
      </c>
      <c r="T13" s="16">
        <f t="shared" si="12"/>
        <v>19483702.359999999</v>
      </c>
      <c r="U13" s="16">
        <f t="shared" si="12"/>
        <v>18825249.32</v>
      </c>
      <c r="V13" s="16">
        <f t="shared" si="12"/>
        <v>21634781.23</v>
      </c>
      <c r="W13" s="16">
        <f t="shared" si="12"/>
        <v>17561003.670000002</v>
      </c>
      <c r="X13" s="16">
        <f t="shared" si="12"/>
        <v>19284105.77</v>
      </c>
      <c r="Y13" s="16">
        <f t="shared" si="12"/>
        <v>19999641.859999999</v>
      </c>
      <c r="Z13" s="16">
        <f t="shared" si="12"/>
        <v>18484217.59</v>
      </c>
      <c r="AA13" s="16">
        <f t="shared" si="12"/>
        <v>23338670.689999998</v>
      </c>
      <c r="AB13" s="16">
        <f t="shared" si="12"/>
        <v>19658282.539999999</v>
      </c>
      <c r="AC13" s="16">
        <f t="shared" si="12"/>
        <v>20847227.210000001</v>
      </c>
      <c r="AD13" s="16">
        <f t="shared" si="12"/>
        <v>21333369.350000001</v>
      </c>
      <c r="AE13" s="16">
        <f t="shared" si="12"/>
        <v>20292256.18</v>
      </c>
      <c r="AF13" s="16">
        <f t="shared" si="12"/>
        <v>19743235.239999998</v>
      </c>
      <c r="AG13" s="16">
        <f t="shared" si="12"/>
        <v>19077696.369999997</v>
      </c>
      <c r="AH13" s="16">
        <f t="shared" si="12"/>
        <v>21900189.07</v>
      </c>
      <c r="AI13" s="16">
        <f t="shared" si="12"/>
        <v>17643388.219999999</v>
      </c>
      <c r="AJ13" s="16">
        <f t="shared" si="12"/>
        <v>19366859.670000002</v>
      </c>
      <c r="AK13" s="16">
        <f t="shared" si="12"/>
        <v>20149521.530000001</v>
      </c>
      <c r="AL13" s="16">
        <f t="shared" si="12"/>
        <v>18111445.82</v>
      </c>
      <c r="AM13" s="16">
        <f t="shared" si="12"/>
        <v>23440820.960000001</v>
      </c>
      <c r="AN13" s="16">
        <f t="shared" si="12"/>
        <v>19754100.77</v>
      </c>
      <c r="AO13" s="16">
        <f t="shared" si="12"/>
        <v>20998654.039999999</v>
      </c>
      <c r="AP13" s="16">
        <f t="shared" si="12"/>
        <v>21766722.399999999</v>
      </c>
      <c r="AQ13" s="16">
        <f t="shared" si="12"/>
        <v>20749227.080000002</v>
      </c>
      <c r="AR13" s="16">
        <f t="shared" si="12"/>
        <v>20211158.559999999</v>
      </c>
      <c r="AS13" s="16">
        <f t="shared" si="12"/>
        <v>19532358.100000001</v>
      </c>
      <c r="AT13" s="16">
        <f t="shared" si="12"/>
        <v>22373237.809999999</v>
      </c>
      <c r="AU13" s="16">
        <f t="shared" si="12"/>
        <v>17812323.640000001</v>
      </c>
      <c r="AV13" s="16">
        <f t="shared" si="12"/>
        <v>19530475.16</v>
      </c>
      <c r="AW13" s="16">
        <f t="shared" si="12"/>
        <v>21375757.390000001</v>
      </c>
      <c r="AX13" s="16">
        <f t="shared" si="12"/>
        <v>19211828.619999997</v>
      </c>
      <c r="AY13" s="16">
        <f t="shared" si="12"/>
        <v>24771496.420000002</v>
      </c>
      <c r="AZ13" s="16">
        <f t="shared" si="12"/>
        <v>20859781.079999998</v>
      </c>
      <c r="BA13" s="16">
        <f t="shared" si="12"/>
        <v>22228239.48</v>
      </c>
      <c r="BB13" s="16">
        <f t="shared" si="12"/>
        <v>24384488.080000002</v>
      </c>
      <c r="BC13" s="16">
        <f t="shared" si="12"/>
        <v>23440310.16</v>
      </c>
      <c r="BD13" s="16">
        <f t="shared" si="12"/>
        <v>22936413.419999998</v>
      </c>
      <c r="BE13" s="16">
        <f t="shared" si="12"/>
        <v>22134475.75</v>
      </c>
      <c r="BF13" s="16">
        <f t="shared" si="12"/>
        <v>25119448.699999999</v>
      </c>
      <c r="BG13" s="16">
        <f t="shared" si="12"/>
        <v>18995189.170000002</v>
      </c>
      <c r="BH13" s="16">
        <f t="shared" si="12"/>
        <v>20748937.5</v>
      </c>
      <c r="BI13" s="16">
        <f t="shared" si="12"/>
        <v>21890107.789999999</v>
      </c>
      <c r="BJ13" s="16">
        <f t="shared" si="12"/>
        <v>19671823.960000001</v>
      </c>
      <c r="BK13" s="16">
        <f t="shared" si="12"/>
        <v>25303747.100000001</v>
      </c>
      <c r="BL13" s="16">
        <f t="shared" si="12"/>
        <v>21312369.849999998</v>
      </c>
      <c r="BM13" s="16">
        <f t="shared" si="12"/>
        <v>22737128.039999999</v>
      </c>
      <c r="BN13" s="16">
        <f t="shared" ref="BN13:DY13" si="13">SUM(BN9:BN10)</f>
        <v>25479179.579999998</v>
      </c>
      <c r="BO13" s="16">
        <f t="shared" si="13"/>
        <v>24575374.48</v>
      </c>
      <c r="BP13" s="16">
        <f t="shared" si="13"/>
        <v>24090750.789999999</v>
      </c>
      <c r="BQ13" s="16">
        <f t="shared" si="13"/>
        <v>23245637.359999999</v>
      </c>
      <c r="BR13" s="16">
        <f t="shared" si="13"/>
        <v>26285888.559999999</v>
      </c>
      <c r="BS13" s="16">
        <f t="shared" si="13"/>
        <v>19491663.760000002</v>
      </c>
      <c r="BT13" s="16">
        <f t="shared" si="13"/>
        <v>21251496.690000001</v>
      </c>
      <c r="BU13" s="16">
        <f t="shared" si="13"/>
        <v>21899686.449999999</v>
      </c>
      <c r="BV13" s="16">
        <f t="shared" si="13"/>
        <v>20181270.84</v>
      </c>
      <c r="BW13" s="16">
        <f t="shared" si="13"/>
        <v>25351580.120000001</v>
      </c>
      <c r="BX13" s="16">
        <f t="shared" si="13"/>
        <v>21360039.879999999</v>
      </c>
      <c r="BY13" s="16">
        <f t="shared" si="13"/>
        <v>22766209.259999998</v>
      </c>
      <c r="BZ13" s="16">
        <f t="shared" si="13"/>
        <v>25505553.259999998</v>
      </c>
      <c r="CA13" s="16">
        <f t="shared" si="13"/>
        <v>24602841.039999999</v>
      </c>
      <c r="CB13" s="16">
        <f t="shared" si="13"/>
        <v>24124637.050000001</v>
      </c>
      <c r="CC13" s="16">
        <f t="shared" si="13"/>
        <v>23291857.93</v>
      </c>
      <c r="CD13" s="16">
        <f t="shared" si="13"/>
        <v>26329645.93</v>
      </c>
      <c r="CE13" s="16">
        <f t="shared" si="13"/>
        <v>19535665.68</v>
      </c>
      <c r="CF13" s="16">
        <f t="shared" si="13"/>
        <v>21292049.719999999</v>
      </c>
      <c r="CG13" s="16">
        <f t="shared" si="13"/>
        <v>21948183.509999998</v>
      </c>
      <c r="CH13" s="16">
        <f t="shared" si="13"/>
        <v>19752146.850000001</v>
      </c>
      <c r="CI13" s="16">
        <f t="shared" si="13"/>
        <v>25379812.719999999</v>
      </c>
      <c r="CJ13" s="16">
        <f t="shared" si="13"/>
        <v>21398814.57</v>
      </c>
      <c r="CK13" s="16">
        <f t="shared" si="13"/>
        <v>22836687.670000002</v>
      </c>
      <c r="CL13" s="16">
        <f t="shared" si="13"/>
        <v>25567398.990000002</v>
      </c>
      <c r="CM13" s="16">
        <f t="shared" si="13"/>
        <v>24669482.370000001</v>
      </c>
      <c r="CN13" s="16">
        <f t="shared" si="13"/>
        <v>24185008.809999999</v>
      </c>
      <c r="CO13" s="16">
        <f t="shared" si="13"/>
        <v>23359501.940000001</v>
      </c>
      <c r="CP13" s="16">
        <f t="shared" si="13"/>
        <v>26378901.810000002</v>
      </c>
      <c r="CQ13" s="16">
        <f t="shared" si="13"/>
        <v>19584078.25</v>
      </c>
      <c r="CR13" s="16">
        <f t="shared" si="13"/>
        <v>21342727.289999999</v>
      </c>
      <c r="CS13" s="16">
        <f t="shared" si="13"/>
        <v>22020861.23</v>
      </c>
      <c r="CT13" s="16">
        <f t="shared" si="13"/>
        <v>19824901.949999999</v>
      </c>
      <c r="CU13" s="16">
        <f t="shared" si="13"/>
        <v>25449079.089999996</v>
      </c>
      <c r="CV13" s="16">
        <f t="shared" si="13"/>
        <v>21474525.990000002</v>
      </c>
      <c r="CW13" s="16">
        <f t="shared" si="13"/>
        <v>22916997.029999997</v>
      </c>
      <c r="CX13" s="16">
        <f t="shared" si="13"/>
        <v>25645552.580000002</v>
      </c>
      <c r="CY13" s="16">
        <f t="shared" si="13"/>
        <v>24752917.739999998</v>
      </c>
      <c r="CZ13" s="16">
        <f t="shared" si="13"/>
        <v>24261618.509999998</v>
      </c>
      <c r="DA13" s="16">
        <f t="shared" si="13"/>
        <v>23445153.239999998</v>
      </c>
      <c r="DB13" s="16">
        <f t="shared" si="13"/>
        <v>26465894.710000001</v>
      </c>
      <c r="DC13" s="16">
        <f t="shared" si="13"/>
        <v>19667398.829999998</v>
      </c>
      <c r="DD13" s="16">
        <f t="shared" si="13"/>
        <v>21424747.369999997</v>
      </c>
      <c r="DE13" s="16">
        <f t="shared" si="13"/>
        <v>22085318.789999999</v>
      </c>
      <c r="DF13" s="16">
        <f t="shared" si="13"/>
        <v>19914154.18</v>
      </c>
      <c r="DG13" s="16">
        <f t="shared" si="13"/>
        <v>25538523.409999996</v>
      </c>
      <c r="DH13" s="16">
        <f t="shared" si="13"/>
        <v>21555728.449999999</v>
      </c>
      <c r="DI13" s="16">
        <f t="shared" si="13"/>
        <v>23000311.940000001</v>
      </c>
      <c r="DJ13" s="16">
        <f t="shared" si="13"/>
        <v>25727243.989999998</v>
      </c>
      <c r="DK13" s="16">
        <f t="shared" si="13"/>
        <v>24843259.780000001</v>
      </c>
      <c r="DL13" s="16">
        <f t="shared" si="13"/>
        <v>24339789.32</v>
      </c>
      <c r="DM13" s="16">
        <f t="shared" si="13"/>
        <v>23521465.449999999</v>
      </c>
      <c r="DN13" s="16">
        <f t="shared" si="13"/>
        <v>26535600.329999998</v>
      </c>
      <c r="DO13" s="16">
        <f t="shared" si="13"/>
        <v>19744710.91</v>
      </c>
      <c r="DP13" s="16">
        <f t="shared" si="13"/>
        <v>21488290.829999998</v>
      </c>
      <c r="DQ13" s="16">
        <f t="shared" si="13"/>
        <v>22129370.34</v>
      </c>
      <c r="DR13" s="16">
        <f t="shared" si="13"/>
        <v>20460604.330000002</v>
      </c>
      <c r="DS13" s="16">
        <f t="shared" si="13"/>
        <v>25645597.489999998</v>
      </c>
      <c r="DT13" s="16">
        <f t="shared" si="13"/>
        <v>21669246.84</v>
      </c>
      <c r="DU13" s="16">
        <f t="shared" si="13"/>
        <v>23098486.370000001</v>
      </c>
      <c r="DV13" s="16">
        <f t="shared" si="13"/>
        <v>25804119.620000001</v>
      </c>
      <c r="DW13" s="16">
        <f t="shared" si="13"/>
        <v>24920283.419999998</v>
      </c>
      <c r="DX13" s="16">
        <f t="shared" si="13"/>
        <v>24414781.800000001</v>
      </c>
      <c r="DY13" s="16">
        <f t="shared" si="13"/>
        <v>23602385.789999999</v>
      </c>
      <c r="DZ13" s="16">
        <f t="shared" ref="DZ13:GK13" si="14">SUM(DZ9:DZ10)</f>
        <v>26608491.66</v>
      </c>
      <c r="EA13" s="16">
        <f t="shared" si="14"/>
        <v>19831447.5</v>
      </c>
      <c r="EB13" s="16">
        <f t="shared" si="14"/>
        <v>21562625.620000001</v>
      </c>
      <c r="EC13" s="16">
        <f t="shared" si="14"/>
        <v>22180379.18</v>
      </c>
      <c r="ED13" s="16">
        <f t="shared" si="14"/>
        <v>20040897.859999999</v>
      </c>
      <c r="EE13" s="16">
        <f t="shared" si="14"/>
        <v>25664271.049999997</v>
      </c>
      <c r="EF13" s="16">
        <f t="shared" si="14"/>
        <v>21698305.399999999</v>
      </c>
      <c r="EG13" s="16">
        <f t="shared" si="14"/>
        <v>23166130.129999999</v>
      </c>
      <c r="EH13" s="16">
        <f t="shared" si="14"/>
        <v>25882902.52</v>
      </c>
      <c r="EI13" s="16">
        <f t="shared" si="14"/>
        <v>25009396.910000004</v>
      </c>
      <c r="EJ13" s="16">
        <f t="shared" si="14"/>
        <v>24499477.780000001</v>
      </c>
      <c r="EK13" s="16">
        <f t="shared" si="14"/>
        <v>23694299.890000001</v>
      </c>
      <c r="EL13" s="16">
        <f t="shared" si="14"/>
        <v>26686990.849999998</v>
      </c>
      <c r="EM13" s="16">
        <f t="shared" si="14"/>
        <v>19895375.309999999</v>
      </c>
      <c r="EN13" s="16">
        <f t="shared" si="14"/>
        <v>21626260.579999998</v>
      </c>
      <c r="EO13" s="16">
        <f t="shared" si="14"/>
        <v>22266551.310000002</v>
      </c>
      <c r="EP13" s="16">
        <f t="shared" si="14"/>
        <v>20141860.710000001</v>
      </c>
      <c r="EQ13" s="16">
        <f t="shared" si="14"/>
        <v>25740816.799999997</v>
      </c>
      <c r="ER13" s="16">
        <f t="shared" si="14"/>
        <v>21770531.800000001</v>
      </c>
      <c r="ES13" s="16">
        <f t="shared" si="14"/>
        <v>23257312.120000001</v>
      </c>
      <c r="ET13" s="16">
        <f t="shared" si="14"/>
        <v>25975985.32</v>
      </c>
      <c r="EU13" s="16">
        <f t="shared" si="14"/>
        <v>25103462.060000002</v>
      </c>
      <c r="EV13" s="16">
        <f t="shared" si="14"/>
        <v>24587410.899999999</v>
      </c>
      <c r="EW13" s="16">
        <f t="shared" si="14"/>
        <v>23789254.830000002</v>
      </c>
      <c r="EX13" s="16">
        <f t="shared" si="14"/>
        <v>26772771.539999999</v>
      </c>
      <c r="EY13" s="16">
        <f t="shared" si="14"/>
        <v>19983272.239999998</v>
      </c>
      <c r="EZ13" s="16">
        <f t="shared" si="14"/>
        <v>21725597.899999999</v>
      </c>
      <c r="FA13" s="16">
        <f t="shared" si="14"/>
        <v>22366015.640000001</v>
      </c>
      <c r="FB13" s="16">
        <f t="shared" si="14"/>
        <v>20230494.899999999</v>
      </c>
      <c r="FC13" s="16">
        <f t="shared" si="14"/>
        <v>25794088</v>
      </c>
      <c r="FD13" s="16">
        <f t="shared" si="14"/>
        <v>21845670.100000001</v>
      </c>
      <c r="FE13" s="16">
        <f t="shared" si="14"/>
        <v>23355277.32</v>
      </c>
      <c r="FF13" s="16">
        <f t="shared" si="14"/>
        <v>26066222.050000001</v>
      </c>
      <c r="FG13" s="16">
        <f t="shared" si="14"/>
        <v>25193025.399999999</v>
      </c>
      <c r="FH13" s="16">
        <f t="shared" si="14"/>
        <v>24670618.23</v>
      </c>
      <c r="FI13" s="16">
        <f t="shared" si="14"/>
        <v>23880250.140000001</v>
      </c>
      <c r="FJ13" s="16">
        <f t="shared" si="14"/>
        <v>26846963.199999999</v>
      </c>
      <c r="FK13" s="16">
        <f t="shared" si="14"/>
        <v>20051295.920000002</v>
      </c>
      <c r="FL13" s="16">
        <f t="shared" si="14"/>
        <v>21799900.300000001</v>
      </c>
      <c r="FM13" s="16">
        <f t="shared" si="14"/>
        <v>22453634.700000003</v>
      </c>
      <c r="FN13" s="16">
        <f t="shared" si="14"/>
        <v>20805913.23</v>
      </c>
      <c r="FO13" s="16">
        <f t="shared" si="14"/>
        <v>25909164.150000002</v>
      </c>
      <c r="FP13" s="16">
        <f t="shared" si="14"/>
        <v>21943282.140000001</v>
      </c>
      <c r="FQ13" s="16">
        <f t="shared" si="14"/>
        <v>23438072.329999998</v>
      </c>
      <c r="FR13" s="16">
        <f t="shared" si="14"/>
        <v>26146348.93</v>
      </c>
      <c r="FS13" s="16">
        <f t="shared" si="14"/>
        <v>25274303.18</v>
      </c>
      <c r="FT13" s="16">
        <f t="shared" si="14"/>
        <v>24748761.18</v>
      </c>
      <c r="FU13" s="16">
        <f t="shared" si="14"/>
        <v>23970102.809999999</v>
      </c>
      <c r="FV13" s="16">
        <f t="shared" si="14"/>
        <v>26931551.469999999</v>
      </c>
      <c r="FW13" s="16">
        <f t="shared" si="14"/>
        <v>20125564.02</v>
      </c>
      <c r="FX13" s="16">
        <f t="shared" si="14"/>
        <v>21880204.039999999</v>
      </c>
      <c r="FY13" s="16">
        <f t="shared" si="14"/>
        <v>22538872.809999999</v>
      </c>
      <c r="FZ13" s="16">
        <f t="shared" si="14"/>
        <v>20410699.09</v>
      </c>
      <c r="GA13" s="16">
        <f t="shared" si="14"/>
        <v>25940153.579999998</v>
      </c>
      <c r="GB13" s="16">
        <f t="shared" si="14"/>
        <v>21977983.5</v>
      </c>
      <c r="GC13" s="16">
        <f t="shared" si="14"/>
        <v>23509884.109999999</v>
      </c>
      <c r="GD13" s="16">
        <f t="shared" si="14"/>
        <v>26215722.57</v>
      </c>
      <c r="GE13" s="16">
        <f t="shared" si="14"/>
        <v>25345924.740000002</v>
      </c>
      <c r="GF13" s="16">
        <f t="shared" si="14"/>
        <v>24821655.460000001</v>
      </c>
      <c r="GG13" s="16">
        <f t="shared" si="14"/>
        <v>24056377.73</v>
      </c>
      <c r="GH13" s="16">
        <f t="shared" si="14"/>
        <v>27017185.270000003</v>
      </c>
      <c r="GI13" s="16">
        <f t="shared" si="14"/>
        <v>20197925.359999999</v>
      </c>
      <c r="GJ13" s="16">
        <f t="shared" si="14"/>
        <v>21946412.919999998</v>
      </c>
      <c r="GK13" s="16">
        <f t="shared" si="14"/>
        <v>22600793.509999998</v>
      </c>
      <c r="GL13" s="16">
        <f t="shared" ref="GL13:IW13" si="15">SUM(GL9:GL10)</f>
        <v>20480471.57</v>
      </c>
      <c r="GM13" s="16">
        <f t="shared" si="15"/>
        <v>26005640.649999999</v>
      </c>
      <c r="GN13" s="16">
        <f t="shared" si="15"/>
        <v>22044628.140000001</v>
      </c>
      <c r="GO13" s="16">
        <f t="shared" si="15"/>
        <v>23583005.739999998</v>
      </c>
      <c r="GP13" s="16">
        <f t="shared" si="15"/>
        <v>26291214.82</v>
      </c>
      <c r="GQ13" s="16">
        <f t="shared" si="15"/>
        <v>25429445.75</v>
      </c>
      <c r="GR13" s="16">
        <f t="shared" si="15"/>
        <v>24900329.719999999</v>
      </c>
      <c r="GS13" s="16">
        <f t="shared" si="15"/>
        <v>24142235</v>
      </c>
      <c r="GT13" s="16">
        <f t="shared" si="15"/>
        <v>27103296.27</v>
      </c>
      <c r="GU13" s="16">
        <f t="shared" si="15"/>
        <v>20282130.140000001</v>
      </c>
      <c r="GV13" s="16">
        <f t="shared" si="15"/>
        <v>22025527.030000001</v>
      </c>
      <c r="GW13" s="16">
        <f t="shared" si="15"/>
        <v>22695631.18</v>
      </c>
      <c r="GX13" s="16">
        <f t="shared" si="15"/>
        <v>20584247.600000001</v>
      </c>
      <c r="GY13" s="16">
        <f t="shared" si="15"/>
        <v>26098579.010000002</v>
      </c>
      <c r="GZ13" s="16">
        <f t="shared" si="15"/>
        <v>22134604.809999999</v>
      </c>
      <c r="HA13" s="16">
        <f t="shared" si="15"/>
        <v>23680692.18</v>
      </c>
      <c r="HB13" s="16">
        <f t="shared" si="15"/>
        <v>26382810.18</v>
      </c>
      <c r="HC13" s="16">
        <f t="shared" si="15"/>
        <v>25526065.800000001</v>
      </c>
      <c r="HD13" s="16">
        <f t="shared" si="15"/>
        <v>24989464.609999999</v>
      </c>
      <c r="HE13" s="16">
        <f t="shared" si="15"/>
        <v>24237143.359999999</v>
      </c>
      <c r="HF13" s="16">
        <f t="shared" si="15"/>
        <v>27186208.899999999</v>
      </c>
      <c r="HG13" s="16">
        <f t="shared" si="15"/>
        <v>20360610.469999999</v>
      </c>
      <c r="HH13" s="16">
        <f t="shared" si="15"/>
        <v>22108867.890000001</v>
      </c>
      <c r="HI13" s="16">
        <f t="shared" si="15"/>
        <v>22781287.43</v>
      </c>
      <c r="HJ13" s="16">
        <f t="shared" si="15"/>
        <v>21153836.460000001</v>
      </c>
      <c r="HK13" s="16">
        <f t="shared" si="15"/>
        <v>26212371.439999998</v>
      </c>
      <c r="HL13" s="16">
        <f t="shared" si="15"/>
        <v>22247371.120000001</v>
      </c>
      <c r="HM13" s="16">
        <f t="shared" si="15"/>
        <v>23782220.890000001</v>
      </c>
      <c r="HN13" s="16">
        <f t="shared" si="15"/>
        <v>26480710.189999998</v>
      </c>
      <c r="HO13" s="16">
        <f t="shared" si="15"/>
        <v>25627532.16</v>
      </c>
      <c r="HP13" s="16">
        <f t="shared" si="15"/>
        <v>25079912.620000001</v>
      </c>
      <c r="HQ13" s="16">
        <f t="shared" si="15"/>
        <v>24332728.649999999</v>
      </c>
      <c r="HR13" s="16">
        <f t="shared" si="15"/>
        <v>27273714.759999998</v>
      </c>
      <c r="HS13" s="16">
        <f t="shared" si="15"/>
        <v>20449338.670000002</v>
      </c>
      <c r="HT13" s="16">
        <f t="shared" si="15"/>
        <v>22190025.84</v>
      </c>
      <c r="HU13" s="16">
        <f t="shared" si="15"/>
        <v>22877092.690000001</v>
      </c>
      <c r="HV13" s="16">
        <f t="shared" si="15"/>
        <v>20772788.960000001</v>
      </c>
      <c r="HW13" s="16">
        <f t="shared" si="15"/>
        <v>26271212.649999999</v>
      </c>
      <c r="HX13" s="16">
        <f t="shared" si="15"/>
        <v>22318590.260000002</v>
      </c>
      <c r="HY13" s="16">
        <f t="shared" si="15"/>
        <v>23888849.270000003</v>
      </c>
      <c r="HZ13" s="16">
        <f t="shared" si="15"/>
        <v>26583248.099999998</v>
      </c>
      <c r="IA13" s="16">
        <f t="shared" si="15"/>
        <v>25739157.84</v>
      </c>
      <c r="IB13" s="16">
        <f t="shared" si="15"/>
        <v>25183316.670000002</v>
      </c>
      <c r="IC13" s="16">
        <f t="shared" si="15"/>
        <v>24441847.530000001</v>
      </c>
      <c r="ID13" s="16">
        <f t="shared" si="15"/>
        <v>27377386.32</v>
      </c>
      <c r="IE13" s="16">
        <f t="shared" si="15"/>
        <v>20547070.629999999</v>
      </c>
      <c r="IF13" s="16">
        <f t="shared" si="15"/>
        <v>22297118.93</v>
      </c>
      <c r="IG13" s="16">
        <f t="shared" si="15"/>
        <v>22960367.009999998</v>
      </c>
      <c r="IH13" s="16">
        <f t="shared" si="15"/>
        <v>20849120.16</v>
      </c>
      <c r="II13" s="16">
        <f t="shared" si="15"/>
        <v>26325715.940000001</v>
      </c>
      <c r="IJ13" s="16">
        <f t="shared" si="15"/>
        <v>22384251.609999999</v>
      </c>
      <c r="IK13" s="16">
        <f t="shared" si="15"/>
        <v>23981274.600000001</v>
      </c>
      <c r="IL13" s="16">
        <f t="shared" si="15"/>
        <v>26672784.18</v>
      </c>
      <c r="IM13" s="16">
        <f t="shared" si="15"/>
        <v>25843950.940000001</v>
      </c>
      <c r="IN13" s="16">
        <f t="shared" si="15"/>
        <v>25290840.629999999</v>
      </c>
      <c r="IO13" s="16">
        <f t="shared" si="15"/>
        <v>24552258.210000001</v>
      </c>
      <c r="IP13" s="16">
        <f t="shared" si="15"/>
        <v>27477483.039999999</v>
      </c>
      <c r="IQ13" s="16">
        <f t="shared" si="15"/>
        <v>20626775.600000001</v>
      </c>
      <c r="IR13" s="16">
        <f t="shared" si="15"/>
        <v>22367970.829999998</v>
      </c>
      <c r="IS13" s="16">
        <f t="shared" si="15"/>
        <v>23082287.119999997</v>
      </c>
      <c r="IT13" s="16">
        <f t="shared" si="15"/>
        <v>21003296.98</v>
      </c>
      <c r="IU13" s="16">
        <f t="shared" si="15"/>
        <v>26476608.790000003</v>
      </c>
      <c r="IV13" s="16">
        <f t="shared" si="15"/>
        <v>22526446.109999999</v>
      </c>
      <c r="IW13" s="16">
        <f t="shared" si="15"/>
        <v>24124250.710000001</v>
      </c>
      <c r="IX13" s="16">
        <f t="shared" ref="IX13:LI13" si="16">SUM(IX9:IX10)</f>
        <v>26802109.25</v>
      </c>
      <c r="IY13" s="16">
        <f t="shared" si="16"/>
        <v>25978569.780000001</v>
      </c>
      <c r="IZ13" s="16">
        <f t="shared" si="16"/>
        <v>25410206.960000001</v>
      </c>
      <c r="JA13" s="16">
        <f t="shared" si="16"/>
        <v>24682515.84</v>
      </c>
      <c r="JB13" s="16">
        <f t="shared" si="16"/>
        <v>27607991.450000003</v>
      </c>
      <c r="JC13" s="16">
        <f t="shared" si="16"/>
        <v>20766561.560000002</v>
      </c>
      <c r="JD13" s="16">
        <f t="shared" si="16"/>
        <v>22530484.350000001</v>
      </c>
      <c r="JE13" s="16">
        <f t="shared" si="16"/>
        <v>23200760.039999999</v>
      </c>
      <c r="JF13" s="16">
        <f t="shared" si="16"/>
        <v>21578439.359999999</v>
      </c>
      <c r="JG13" s="16">
        <f t="shared" si="16"/>
        <v>26604575.59</v>
      </c>
      <c r="JH13" s="16">
        <f t="shared" si="16"/>
        <v>22656932.259999998</v>
      </c>
      <c r="JI13" s="16">
        <f t="shared" si="16"/>
        <v>24242531.07</v>
      </c>
      <c r="JJ13" s="16">
        <f t="shared" si="16"/>
        <v>26915399.460000001</v>
      </c>
      <c r="JK13" s="16">
        <f t="shared" si="16"/>
        <v>26102625.199999999</v>
      </c>
      <c r="JL13" s="16">
        <f t="shared" si="16"/>
        <v>25528746.809999999</v>
      </c>
      <c r="JM13" s="16">
        <f t="shared" si="16"/>
        <v>24809030.309999999</v>
      </c>
      <c r="JN13" s="16">
        <f t="shared" si="16"/>
        <v>27729946.02</v>
      </c>
      <c r="JO13" s="16">
        <f t="shared" si="16"/>
        <v>20877584.420000002</v>
      </c>
      <c r="JP13" s="16">
        <f t="shared" si="16"/>
        <v>22624794.57</v>
      </c>
      <c r="JQ13" s="16">
        <f t="shared" si="16"/>
        <v>23297958.73</v>
      </c>
      <c r="JR13" s="16">
        <f t="shared" si="16"/>
        <v>21216516.219999999</v>
      </c>
      <c r="JS13" s="16">
        <f t="shared" si="16"/>
        <v>26677244.630000003</v>
      </c>
      <c r="JT13" s="16">
        <f t="shared" si="16"/>
        <v>22737917.300000001</v>
      </c>
      <c r="JU13" s="16">
        <f t="shared" si="16"/>
        <v>24357369.129999999</v>
      </c>
      <c r="JV13" s="16">
        <f t="shared" si="16"/>
        <v>27017756.84</v>
      </c>
      <c r="JW13" s="16">
        <f t="shared" si="16"/>
        <v>26213571.770000003</v>
      </c>
      <c r="JX13" s="16">
        <f t="shared" si="16"/>
        <v>25637683.68</v>
      </c>
      <c r="JY13" s="16">
        <f t="shared" si="16"/>
        <v>24927365.209999997</v>
      </c>
      <c r="JZ13" s="16">
        <f t="shared" si="16"/>
        <v>27835579.549999997</v>
      </c>
      <c r="KA13" s="16">
        <f t="shared" si="16"/>
        <v>20982326.539999999</v>
      </c>
      <c r="KB13" s="16">
        <f t="shared" si="16"/>
        <v>22730121.559999999</v>
      </c>
      <c r="KC13" s="16">
        <f t="shared" si="16"/>
        <v>23416625.48</v>
      </c>
      <c r="KD13" s="16">
        <f t="shared" si="16"/>
        <v>21343168.949999999</v>
      </c>
      <c r="KE13" s="16">
        <f t="shared" si="16"/>
        <v>26793466.469999999</v>
      </c>
      <c r="KF13" s="16">
        <f t="shared" si="16"/>
        <v>22857416.809999999</v>
      </c>
      <c r="KG13" s="16">
        <f t="shared" si="16"/>
        <v>24488755.709999997</v>
      </c>
      <c r="KH13" s="16">
        <f t="shared" si="16"/>
        <v>27143075.049999997</v>
      </c>
      <c r="KI13" s="16">
        <f t="shared" si="16"/>
        <v>26347574.600000001</v>
      </c>
      <c r="KJ13" s="16">
        <f t="shared" si="16"/>
        <v>25760719.050000001</v>
      </c>
      <c r="KK13" s="16">
        <f t="shared" si="16"/>
        <v>25055634.440000001</v>
      </c>
      <c r="KL13" s="16">
        <f t="shared" si="16"/>
        <v>27957701.609999999</v>
      </c>
      <c r="KM13" s="16">
        <f t="shared" si="16"/>
        <v>21104435.049999997</v>
      </c>
      <c r="KN13" s="16">
        <f t="shared" si="16"/>
        <v>22860872.449999999</v>
      </c>
      <c r="KO13" s="16">
        <f t="shared" si="16"/>
        <v>23548762.16</v>
      </c>
      <c r="KP13" s="16">
        <f t="shared" si="16"/>
        <v>21468767.66</v>
      </c>
      <c r="KQ13" s="16">
        <f t="shared" si="16"/>
        <v>26907780.489999998</v>
      </c>
      <c r="KR13" s="16">
        <f t="shared" si="16"/>
        <v>22980561.310000002</v>
      </c>
      <c r="KS13" s="16">
        <f t="shared" si="16"/>
        <v>24621749.280000001</v>
      </c>
      <c r="KT13" s="16">
        <f t="shared" si="16"/>
        <v>27266972.75</v>
      </c>
      <c r="KU13" s="16">
        <f t="shared" si="16"/>
        <v>26479974.460000001</v>
      </c>
      <c r="KV13" s="16">
        <f t="shared" si="16"/>
        <v>25883990.300000001</v>
      </c>
      <c r="KW13" s="16">
        <f t="shared" si="16"/>
        <v>25192980.32</v>
      </c>
      <c r="KX13" s="16">
        <f t="shared" si="16"/>
        <v>28093720.02</v>
      </c>
      <c r="KY13" s="16">
        <f t="shared" si="16"/>
        <v>21240652.420000002</v>
      </c>
      <c r="KZ13" s="16">
        <f t="shared" si="16"/>
        <v>23003931.699999999</v>
      </c>
      <c r="LA13" s="16">
        <f t="shared" si="16"/>
        <v>23686107.939999998</v>
      </c>
      <c r="LB13" s="16">
        <f t="shared" si="16"/>
        <v>22084061.32</v>
      </c>
      <c r="LC13" s="16">
        <f t="shared" si="16"/>
        <v>27071978.259999998</v>
      </c>
      <c r="LD13" s="16">
        <f t="shared" si="16"/>
        <v>23140641.59</v>
      </c>
      <c r="LE13" s="16">
        <f t="shared" si="16"/>
        <v>24768022.470000003</v>
      </c>
      <c r="LF13" s="16">
        <f t="shared" si="16"/>
        <v>27404044.009999998</v>
      </c>
      <c r="LG13" s="16">
        <f t="shared" si="16"/>
        <v>26630537.920000002</v>
      </c>
      <c r="LH13" s="16">
        <f t="shared" si="16"/>
        <v>26025759.009999998</v>
      </c>
      <c r="LI13" s="16">
        <f t="shared" si="16"/>
        <v>25339981.129999999</v>
      </c>
      <c r="LJ13" s="16">
        <f t="shared" ref="LJ13:MK13" si="17">SUM(LJ9:LJ10)</f>
        <v>28229842.93</v>
      </c>
      <c r="LK13" s="16">
        <f t="shared" si="17"/>
        <v>21371909.48</v>
      </c>
      <c r="LL13" s="16">
        <f t="shared" si="17"/>
        <v>23134593.27</v>
      </c>
      <c r="LM13" s="16">
        <f t="shared" si="17"/>
        <v>23841481.77</v>
      </c>
      <c r="LN13" s="16">
        <f t="shared" si="17"/>
        <v>21782018.009999998</v>
      </c>
      <c r="LO13" s="16">
        <f t="shared" si="17"/>
        <v>27197499.400000002</v>
      </c>
      <c r="LP13" s="16">
        <f t="shared" si="17"/>
        <v>23253619.620000001</v>
      </c>
      <c r="LQ13" s="16">
        <f t="shared" si="17"/>
        <v>24916301.640000001</v>
      </c>
      <c r="LR13" s="16">
        <f t="shared" si="17"/>
        <v>27552135.719999999</v>
      </c>
      <c r="LS13" s="16">
        <f t="shared" si="17"/>
        <v>26788152.119999997</v>
      </c>
      <c r="LT13" s="16">
        <f t="shared" si="17"/>
        <v>26169640.25</v>
      </c>
      <c r="LU13" s="16">
        <f t="shared" si="17"/>
        <v>25493650.34</v>
      </c>
      <c r="LV13" s="16">
        <f t="shared" si="17"/>
        <v>28379444.399999999</v>
      </c>
      <c r="LW13" s="16">
        <f t="shared" si="17"/>
        <v>21519257.25</v>
      </c>
      <c r="LX13" s="16">
        <f t="shared" si="17"/>
        <v>23287856.700000003</v>
      </c>
      <c r="LY13" s="16">
        <f t="shared" si="17"/>
        <v>24012494.359999999</v>
      </c>
      <c r="LZ13" s="16">
        <f t="shared" si="17"/>
        <v>21951531.710000001</v>
      </c>
      <c r="MA13" s="16">
        <f t="shared" si="17"/>
        <v>27342821.18</v>
      </c>
      <c r="MB13" s="16">
        <f t="shared" si="17"/>
        <v>23396449.539999999</v>
      </c>
      <c r="MC13" s="16">
        <f t="shared" si="17"/>
        <v>25069827.460000001</v>
      </c>
      <c r="MD13" s="16">
        <f t="shared" si="17"/>
        <v>27707731.48</v>
      </c>
      <c r="ME13" s="16">
        <f t="shared" si="17"/>
        <v>26957110.640000001</v>
      </c>
      <c r="MF13" s="16">
        <f t="shared" si="17"/>
        <v>26325833.870000001</v>
      </c>
      <c r="MG13" s="16">
        <f t="shared" si="17"/>
        <v>25662505.23</v>
      </c>
      <c r="MH13" s="16">
        <f t="shared" si="17"/>
        <v>28539942.789999999</v>
      </c>
      <c r="MI13" s="16">
        <f t="shared" si="17"/>
        <v>21675826.98</v>
      </c>
      <c r="MJ13" s="16">
        <f t="shared" si="17"/>
        <v>23451498.940000001</v>
      </c>
      <c r="MK13" s="16">
        <f t="shared" si="17"/>
        <v>24174647.314458728</v>
      </c>
    </row>
    <row r="14" spans="1:349" x14ac:dyDescent="0.2">
      <c r="A14" s="213" t="s">
        <v>21</v>
      </c>
      <c r="B14" s="16">
        <f t="shared" ref="B14:BM14" si="18">SUM(B11:B13)</f>
        <v>149922397.53</v>
      </c>
      <c r="C14" s="16">
        <f t="shared" si="18"/>
        <v>139764520.72</v>
      </c>
      <c r="D14" s="16">
        <f t="shared" si="18"/>
        <v>126963114.32000001</v>
      </c>
      <c r="E14" s="16">
        <f t="shared" si="18"/>
        <v>96424734.919999987</v>
      </c>
      <c r="F14" s="16">
        <f t="shared" si="18"/>
        <v>67620632.670000002</v>
      </c>
      <c r="G14" s="16">
        <f t="shared" si="18"/>
        <v>53037772.909999996</v>
      </c>
      <c r="H14" s="16">
        <f t="shared" si="18"/>
        <v>45154250.489999995</v>
      </c>
      <c r="I14" s="16">
        <f t="shared" si="18"/>
        <v>45264293.559999995</v>
      </c>
      <c r="J14" s="16">
        <f t="shared" si="18"/>
        <v>56064319.029999994</v>
      </c>
      <c r="K14" s="16">
        <f t="shared" si="18"/>
        <v>88288180.379999995</v>
      </c>
      <c r="L14" s="16">
        <f t="shared" si="18"/>
        <v>128359107.98999998</v>
      </c>
      <c r="M14" s="16">
        <f t="shared" si="18"/>
        <v>160171733.46000004</v>
      </c>
      <c r="N14" s="16">
        <f t="shared" si="18"/>
        <v>150838847.64000002</v>
      </c>
      <c r="O14" s="16">
        <f t="shared" si="18"/>
        <v>141302936.83000001</v>
      </c>
      <c r="P14" s="16">
        <f t="shared" si="18"/>
        <v>127578786.56999999</v>
      </c>
      <c r="Q14" s="16">
        <f t="shared" si="18"/>
        <v>97164162.679999992</v>
      </c>
      <c r="R14" s="16">
        <f t="shared" si="18"/>
        <v>69414370.019999996</v>
      </c>
      <c r="S14" s="16">
        <f t="shared" si="18"/>
        <v>54875132.800000012</v>
      </c>
      <c r="T14" s="16">
        <f t="shared" si="18"/>
        <v>46925903.960000001</v>
      </c>
      <c r="U14" s="16">
        <f t="shared" si="18"/>
        <v>46847200.979999997</v>
      </c>
      <c r="V14" s="16">
        <f t="shared" si="18"/>
        <v>57533027.450000003</v>
      </c>
      <c r="W14" s="16">
        <f t="shared" si="18"/>
        <v>88102932.150000006</v>
      </c>
      <c r="X14" s="16">
        <f t="shared" si="18"/>
        <v>127858243.05</v>
      </c>
      <c r="Y14" s="16">
        <f t="shared" si="18"/>
        <v>158928927.38</v>
      </c>
      <c r="Z14" s="16">
        <f t="shared" si="18"/>
        <v>150555726.09</v>
      </c>
      <c r="AA14" s="16">
        <f t="shared" si="18"/>
        <v>142770210.94</v>
      </c>
      <c r="AB14" s="16">
        <f t="shared" si="18"/>
        <v>128801310.72</v>
      </c>
      <c r="AC14" s="16">
        <f t="shared" si="18"/>
        <v>96648102.730000019</v>
      </c>
      <c r="AD14" s="16">
        <f t="shared" si="18"/>
        <v>69445739.560000002</v>
      </c>
      <c r="AE14" s="16">
        <f t="shared" si="18"/>
        <v>55113987.170000002</v>
      </c>
      <c r="AF14" s="16">
        <f t="shared" si="18"/>
        <v>47297880.159999996</v>
      </c>
      <c r="AG14" s="16">
        <f t="shared" si="18"/>
        <v>47282403.649999991</v>
      </c>
      <c r="AH14" s="16">
        <f t="shared" si="18"/>
        <v>57982671.5</v>
      </c>
      <c r="AI14" s="16">
        <f t="shared" si="18"/>
        <v>88644399.479999989</v>
      </c>
      <c r="AJ14" s="16">
        <f t="shared" si="18"/>
        <v>128546320.33000001</v>
      </c>
      <c r="AK14" s="16">
        <f t="shared" si="18"/>
        <v>159432391.90000001</v>
      </c>
      <c r="AL14" s="16">
        <f t="shared" si="18"/>
        <v>149897400.43000001</v>
      </c>
      <c r="AM14" s="16">
        <f t="shared" si="18"/>
        <v>140548409.34999999</v>
      </c>
      <c r="AN14" s="16">
        <f t="shared" si="18"/>
        <v>126844511.23</v>
      </c>
      <c r="AO14" s="16">
        <f t="shared" si="18"/>
        <v>96755842.449999988</v>
      </c>
      <c r="AP14" s="16">
        <f t="shared" si="18"/>
        <v>69960470.799999982</v>
      </c>
      <c r="AQ14" s="16">
        <f t="shared" si="18"/>
        <v>55728190.010000005</v>
      </c>
      <c r="AR14" s="16">
        <f t="shared" si="18"/>
        <v>47905673.359999999</v>
      </c>
      <c r="AS14" s="16">
        <f t="shared" si="18"/>
        <v>47887403.600000001</v>
      </c>
      <c r="AT14" s="16">
        <f t="shared" si="18"/>
        <v>58594556.629999995</v>
      </c>
      <c r="AU14" s="16">
        <f t="shared" si="18"/>
        <v>88908001.61999999</v>
      </c>
      <c r="AV14" s="16">
        <f t="shared" si="18"/>
        <v>128573828.75999999</v>
      </c>
      <c r="AW14" s="16">
        <f t="shared" si="18"/>
        <v>161197756.78000003</v>
      </c>
      <c r="AX14" s="16">
        <f t="shared" si="18"/>
        <v>152586362.57000002</v>
      </c>
      <c r="AY14" s="16">
        <f t="shared" si="18"/>
        <v>143042943.75999999</v>
      </c>
      <c r="AZ14" s="16">
        <f t="shared" si="18"/>
        <v>128651632.95999999</v>
      </c>
      <c r="BA14" s="16">
        <f t="shared" si="18"/>
        <v>98276235.030000001</v>
      </c>
      <c r="BB14" s="16">
        <f t="shared" si="18"/>
        <v>72610995.569999993</v>
      </c>
      <c r="BC14" s="16">
        <f t="shared" si="18"/>
        <v>58464111.5</v>
      </c>
      <c r="BD14" s="16">
        <f t="shared" si="18"/>
        <v>50714045.770000003</v>
      </c>
      <c r="BE14" s="16">
        <f t="shared" si="18"/>
        <v>50613542.920000002</v>
      </c>
      <c r="BF14" s="16">
        <f t="shared" si="18"/>
        <v>61549128.929999992</v>
      </c>
      <c r="BG14" s="16">
        <f t="shared" si="18"/>
        <v>90487564.280000001</v>
      </c>
      <c r="BH14" s="16">
        <f t="shared" si="18"/>
        <v>130226583.79000001</v>
      </c>
      <c r="BI14" s="16">
        <f t="shared" si="18"/>
        <v>162341367.42999998</v>
      </c>
      <c r="BJ14" s="16">
        <f t="shared" si="18"/>
        <v>153601908.22999999</v>
      </c>
      <c r="BK14" s="16">
        <f t="shared" si="18"/>
        <v>143456916.84999999</v>
      </c>
      <c r="BL14" s="16">
        <f t="shared" si="18"/>
        <v>128855160.53999999</v>
      </c>
      <c r="BM14" s="16">
        <f t="shared" si="18"/>
        <v>98583294.270000011</v>
      </c>
      <c r="BN14" s="16">
        <f t="shared" ref="BN14:DY14" si="19">SUM(BN11:BN13)</f>
        <v>73580624.289999992</v>
      </c>
      <c r="BO14" s="16">
        <f t="shared" si="19"/>
        <v>59662096.569999993</v>
      </c>
      <c r="BP14" s="16">
        <f t="shared" si="19"/>
        <v>51993716.560000002</v>
      </c>
      <c r="BQ14" s="16">
        <f t="shared" si="19"/>
        <v>51902519.560000002</v>
      </c>
      <c r="BR14" s="16">
        <f t="shared" si="19"/>
        <v>62921394.209999993</v>
      </c>
      <c r="BS14" s="16">
        <f t="shared" si="19"/>
        <v>91048323.959999993</v>
      </c>
      <c r="BT14" s="16">
        <f t="shared" si="19"/>
        <v>130542040.25999999</v>
      </c>
      <c r="BU14" s="16">
        <f t="shared" si="19"/>
        <v>162444576.60999998</v>
      </c>
      <c r="BV14" s="16">
        <f t="shared" si="19"/>
        <v>154728651.12</v>
      </c>
      <c r="BW14" s="16">
        <f t="shared" si="19"/>
        <v>145543779.51999998</v>
      </c>
      <c r="BX14" s="16">
        <f t="shared" si="19"/>
        <v>130614978.11</v>
      </c>
      <c r="BY14" s="16">
        <f t="shared" si="19"/>
        <v>98670364.519999981</v>
      </c>
      <c r="BZ14" s="16">
        <f t="shared" si="19"/>
        <v>73661644.439999998</v>
      </c>
      <c r="CA14" s="16">
        <f t="shared" si="19"/>
        <v>59716514.309999995</v>
      </c>
      <c r="CB14" s="16">
        <f t="shared" si="19"/>
        <v>52114801.120000005</v>
      </c>
      <c r="CC14" s="16">
        <f t="shared" si="19"/>
        <v>52106371.599999994</v>
      </c>
      <c r="CD14" s="16">
        <f t="shared" si="19"/>
        <v>63165680.359999999</v>
      </c>
      <c r="CE14" s="16">
        <f t="shared" si="19"/>
        <v>91503157.729999989</v>
      </c>
      <c r="CF14" s="16">
        <f t="shared" si="19"/>
        <v>131182851.77000001</v>
      </c>
      <c r="CG14" s="16">
        <f t="shared" si="19"/>
        <v>163099934.78</v>
      </c>
      <c r="CH14" s="16">
        <f t="shared" si="19"/>
        <v>154727041.55000001</v>
      </c>
      <c r="CI14" s="16">
        <f t="shared" si="19"/>
        <v>144535685.51999998</v>
      </c>
      <c r="CJ14" s="16">
        <f t="shared" si="19"/>
        <v>129907504.43000001</v>
      </c>
      <c r="CK14" s="16">
        <f t="shared" si="19"/>
        <v>99423744.36999999</v>
      </c>
      <c r="CL14" s="16">
        <f t="shared" si="19"/>
        <v>74048918.909999996</v>
      </c>
      <c r="CM14" s="16">
        <f t="shared" si="19"/>
        <v>60017986.589999989</v>
      </c>
      <c r="CN14" s="16">
        <f t="shared" si="19"/>
        <v>52357833.310000002</v>
      </c>
      <c r="CO14" s="16">
        <f t="shared" si="19"/>
        <v>52355471.68</v>
      </c>
      <c r="CP14" s="16">
        <f t="shared" si="19"/>
        <v>63306303.700000003</v>
      </c>
      <c r="CQ14" s="16">
        <f t="shared" si="19"/>
        <v>91776353.649999976</v>
      </c>
      <c r="CR14" s="16">
        <f t="shared" si="19"/>
        <v>131742562.72999999</v>
      </c>
      <c r="CS14" s="16">
        <f t="shared" si="19"/>
        <v>163843876.99000001</v>
      </c>
      <c r="CT14" s="16">
        <f t="shared" si="19"/>
        <v>155474396.21000001</v>
      </c>
      <c r="CU14" s="16">
        <f t="shared" si="19"/>
        <v>145165969.77000001</v>
      </c>
      <c r="CV14" s="16">
        <f t="shared" si="19"/>
        <v>130767335.34</v>
      </c>
      <c r="CW14" s="16">
        <f t="shared" si="19"/>
        <v>100043577.69000001</v>
      </c>
      <c r="CX14" s="16">
        <f t="shared" si="19"/>
        <v>74485620.599999994</v>
      </c>
      <c r="CY14" s="16">
        <f t="shared" si="19"/>
        <v>60411690.560000002</v>
      </c>
      <c r="CZ14" s="16">
        <f t="shared" si="19"/>
        <v>52695541.899999999</v>
      </c>
      <c r="DA14" s="16">
        <f t="shared" si="19"/>
        <v>52731045.649999999</v>
      </c>
      <c r="DB14" s="16">
        <f t="shared" si="19"/>
        <v>63815951.630000003</v>
      </c>
      <c r="DC14" s="16">
        <f t="shared" si="19"/>
        <v>92535898.640000015</v>
      </c>
      <c r="DD14" s="16">
        <f t="shared" si="19"/>
        <v>132705028.94</v>
      </c>
      <c r="DE14" s="16">
        <f t="shared" si="19"/>
        <v>164958224.98000002</v>
      </c>
      <c r="DF14" s="16">
        <f t="shared" si="19"/>
        <v>156956285.98000002</v>
      </c>
      <c r="DG14" s="16">
        <f t="shared" si="19"/>
        <v>146740246.70999998</v>
      </c>
      <c r="DH14" s="16">
        <f t="shared" si="19"/>
        <v>131929052.12</v>
      </c>
      <c r="DI14" s="16">
        <f t="shared" si="19"/>
        <v>100877850.15000001</v>
      </c>
      <c r="DJ14" s="16">
        <f t="shared" si="19"/>
        <v>75079574.5</v>
      </c>
      <c r="DK14" s="16">
        <f t="shared" si="19"/>
        <v>60927661.649999999</v>
      </c>
      <c r="DL14" s="16">
        <f t="shared" si="19"/>
        <v>53077810.450000003</v>
      </c>
      <c r="DM14" s="16">
        <f t="shared" si="19"/>
        <v>53019686.18</v>
      </c>
      <c r="DN14" s="16">
        <f t="shared" si="19"/>
        <v>64169320.940000005</v>
      </c>
      <c r="DO14" s="16">
        <f t="shared" si="19"/>
        <v>93196201.989999995</v>
      </c>
      <c r="DP14" s="16">
        <f t="shared" si="19"/>
        <v>133306971.62000002</v>
      </c>
      <c r="DQ14" s="16">
        <f t="shared" si="19"/>
        <v>165173265.00999999</v>
      </c>
      <c r="DR14" s="16">
        <f t="shared" si="19"/>
        <v>158166144.95000002</v>
      </c>
      <c r="DS14" s="16">
        <f t="shared" si="19"/>
        <v>149692088.72999999</v>
      </c>
      <c r="DT14" s="16">
        <f t="shared" si="19"/>
        <v>134839536.33000001</v>
      </c>
      <c r="DU14" s="16">
        <f t="shared" si="19"/>
        <v>101753554.22</v>
      </c>
      <c r="DV14" s="16">
        <f t="shared" si="19"/>
        <v>75507619.739999995</v>
      </c>
      <c r="DW14" s="16">
        <f t="shared" si="19"/>
        <v>61201027.390000001</v>
      </c>
      <c r="DX14" s="16">
        <f t="shared" si="19"/>
        <v>53334658.949999996</v>
      </c>
      <c r="DY14" s="16">
        <f t="shared" si="19"/>
        <v>53258128.410000004</v>
      </c>
      <c r="DZ14" s="16">
        <f t="shared" ref="DZ14:GK14" si="20">SUM(DZ11:DZ13)</f>
        <v>64431627.019999996</v>
      </c>
      <c r="EA14" s="16">
        <f t="shared" si="20"/>
        <v>93910209.799999997</v>
      </c>
      <c r="EB14" s="16">
        <f t="shared" si="20"/>
        <v>133965291.16</v>
      </c>
      <c r="EC14" s="16">
        <f t="shared" si="20"/>
        <v>165053853.03999999</v>
      </c>
      <c r="ED14" s="16">
        <f t="shared" si="20"/>
        <v>157450489.67999995</v>
      </c>
      <c r="EE14" s="16">
        <f t="shared" si="20"/>
        <v>147664040.16</v>
      </c>
      <c r="EF14" s="16">
        <f t="shared" si="20"/>
        <v>132899938.94</v>
      </c>
      <c r="EG14" s="16">
        <f t="shared" si="20"/>
        <v>101870919.27000001</v>
      </c>
      <c r="EH14" s="16">
        <f t="shared" si="20"/>
        <v>75688577.399999991</v>
      </c>
      <c r="EI14" s="16">
        <f t="shared" si="20"/>
        <v>61408206.530000009</v>
      </c>
      <c r="EJ14" s="16">
        <f t="shared" si="20"/>
        <v>53500061.880000003</v>
      </c>
      <c r="EK14" s="16">
        <f t="shared" si="20"/>
        <v>53418846.32</v>
      </c>
      <c r="EL14" s="16">
        <f t="shared" si="20"/>
        <v>64520400.769999996</v>
      </c>
      <c r="EM14" s="16">
        <f t="shared" si="20"/>
        <v>93828534.179999992</v>
      </c>
      <c r="EN14" s="16">
        <f t="shared" si="20"/>
        <v>133875894.64</v>
      </c>
      <c r="EO14" s="16">
        <f t="shared" si="20"/>
        <v>165629914.61000001</v>
      </c>
      <c r="EP14" s="16">
        <f t="shared" si="20"/>
        <v>158569775.20999998</v>
      </c>
      <c r="EQ14" s="16">
        <f t="shared" si="20"/>
        <v>148104630.69999999</v>
      </c>
      <c r="ER14" s="16">
        <f t="shared" si="20"/>
        <v>132921863.91999999</v>
      </c>
      <c r="ES14" s="16">
        <f t="shared" si="20"/>
        <v>102142955.91000001</v>
      </c>
      <c r="ET14" s="16">
        <f t="shared" si="20"/>
        <v>75952069.890000015</v>
      </c>
      <c r="EU14" s="16">
        <f t="shared" si="20"/>
        <v>61556376.000000007</v>
      </c>
      <c r="EV14" s="16">
        <f t="shared" si="20"/>
        <v>53592356.25</v>
      </c>
      <c r="EW14" s="16">
        <f t="shared" si="20"/>
        <v>53512610.400000006</v>
      </c>
      <c r="EX14" s="16">
        <f t="shared" si="20"/>
        <v>64603159.840000004</v>
      </c>
      <c r="EY14" s="16">
        <f t="shared" si="20"/>
        <v>94144959.829999998</v>
      </c>
      <c r="EZ14" s="16">
        <f t="shared" si="20"/>
        <v>134699600.42000002</v>
      </c>
      <c r="FA14" s="16">
        <f t="shared" si="20"/>
        <v>166902685.78000003</v>
      </c>
      <c r="FB14" s="16">
        <f t="shared" si="20"/>
        <v>159403296.97999999</v>
      </c>
      <c r="FC14" s="16">
        <f t="shared" si="20"/>
        <v>147862962.82999998</v>
      </c>
      <c r="FD14" s="16">
        <f t="shared" si="20"/>
        <v>132962308.82999998</v>
      </c>
      <c r="FE14" s="16">
        <f t="shared" si="20"/>
        <v>102758914.48999998</v>
      </c>
      <c r="FF14" s="16">
        <f t="shared" si="20"/>
        <v>76305917.469999999</v>
      </c>
      <c r="FG14" s="16">
        <f t="shared" si="20"/>
        <v>61737417.569999993</v>
      </c>
      <c r="FH14" s="16">
        <f t="shared" si="20"/>
        <v>53721678.109999999</v>
      </c>
      <c r="FI14" s="16">
        <f t="shared" si="20"/>
        <v>53644267.519999996</v>
      </c>
      <c r="FJ14" s="16">
        <f t="shared" si="20"/>
        <v>64614316.310000002</v>
      </c>
      <c r="FK14" s="16">
        <f t="shared" si="20"/>
        <v>94131643.030000016</v>
      </c>
      <c r="FL14" s="16">
        <f t="shared" si="20"/>
        <v>135038010.75999999</v>
      </c>
      <c r="FM14" s="16">
        <f t="shared" si="20"/>
        <v>167871086.75</v>
      </c>
      <c r="FN14" s="16">
        <f t="shared" si="20"/>
        <v>161351093.37</v>
      </c>
      <c r="FO14" s="16">
        <f t="shared" si="20"/>
        <v>150596592.93999997</v>
      </c>
      <c r="FP14" s="16">
        <f t="shared" si="20"/>
        <v>135097868.13999999</v>
      </c>
      <c r="FQ14" s="16">
        <f t="shared" si="20"/>
        <v>103030354.48999999</v>
      </c>
      <c r="FR14" s="16">
        <f t="shared" si="20"/>
        <v>76562284.689999998</v>
      </c>
      <c r="FS14" s="16">
        <f t="shared" si="20"/>
        <v>61877292.11999999</v>
      </c>
      <c r="FT14" s="16">
        <f t="shared" si="20"/>
        <v>53860812.249999993</v>
      </c>
      <c r="FU14" s="16">
        <f t="shared" si="20"/>
        <v>53839324.480000004</v>
      </c>
      <c r="FV14" s="16">
        <f t="shared" si="20"/>
        <v>64811969.240000002</v>
      </c>
      <c r="FW14" s="16">
        <f t="shared" si="20"/>
        <v>94304414.780000001</v>
      </c>
      <c r="FX14" s="16">
        <f t="shared" si="20"/>
        <v>135511156.87</v>
      </c>
      <c r="FY14" s="16">
        <f t="shared" si="20"/>
        <v>168828550.86999997</v>
      </c>
      <c r="FZ14" s="16">
        <f t="shared" si="20"/>
        <v>161377913.32000002</v>
      </c>
      <c r="GA14" s="16">
        <f t="shared" si="20"/>
        <v>148746990.30000001</v>
      </c>
      <c r="GB14" s="16">
        <f t="shared" si="20"/>
        <v>133245861.48</v>
      </c>
      <c r="GC14" s="16">
        <f t="shared" si="20"/>
        <v>103215444.84999999</v>
      </c>
      <c r="GD14" s="16">
        <f t="shared" si="20"/>
        <v>76661279.639999986</v>
      </c>
      <c r="GE14" s="16">
        <f t="shared" si="20"/>
        <v>61946745.519999996</v>
      </c>
      <c r="GF14" s="16">
        <f t="shared" si="20"/>
        <v>54005817.230000004</v>
      </c>
      <c r="GG14" s="16">
        <f t="shared" si="20"/>
        <v>54072015.489999995</v>
      </c>
      <c r="GH14" s="16">
        <f t="shared" si="20"/>
        <v>65088851.460000001</v>
      </c>
      <c r="GI14" s="16">
        <f t="shared" si="20"/>
        <v>94545097.350000009</v>
      </c>
      <c r="GJ14" s="16">
        <f t="shared" si="20"/>
        <v>135748497.57999998</v>
      </c>
      <c r="GK14" s="16">
        <f t="shared" si="20"/>
        <v>169192389.40000001</v>
      </c>
      <c r="GL14" s="16">
        <f t="shared" ref="GL14:IW14" si="21">SUM(GL11:GL13)</f>
        <v>161758667.16</v>
      </c>
      <c r="GM14" s="16">
        <f t="shared" si="21"/>
        <v>149109338.57000002</v>
      </c>
      <c r="GN14" s="16">
        <f t="shared" si="21"/>
        <v>133590085.44000001</v>
      </c>
      <c r="GO14" s="16">
        <f t="shared" si="21"/>
        <v>103529258.43999998</v>
      </c>
      <c r="GP14" s="16">
        <f t="shared" si="21"/>
        <v>76940590.889999986</v>
      </c>
      <c r="GQ14" s="16">
        <f t="shared" si="21"/>
        <v>62220655.719999999</v>
      </c>
      <c r="GR14" s="16">
        <f t="shared" si="21"/>
        <v>54252529.469999999</v>
      </c>
      <c r="GS14" s="16">
        <f t="shared" si="21"/>
        <v>54326673.420000002</v>
      </c>
      <c r="GT14" s="16">
        <f t="shared" si="21"/>
        <v>65451561.069999993</v>
      </c>
      <c r="GU14" s="16">
        <f t="shared" si="21"/>
        <v>95137838.850000024</v>
      </c>
      <c r="GV14" s="16">
        <f t="shared" si="21"/>
        <v>136333220.33000001</v>
      </c>
      <c r="GW14" s="16">
        <f t="shared" si="21"/>
        <v>170271934.75999999</v>
      </c>
      <c r="GX14" s="16">
        <f t="shared" si="21"/>
        <v>163141726.72</v>
      </c>
      <c r="GY14" s="16">
        <f t="shared" si="21"/>
        <v>150016272.08000001</v>
      </c>
      <c r="GZ14" s="16">
        <f t="shared" si="21"/>
        <v>134345619.75999999</v>
      </c>
      <c r="HA14" s="16">
        <f t="shared" si="21"/>
        <v>104190003.01000002</v>
      </c>
      <c r="HB14" s="16">
        <f t="shared" si="21"/>
        <v>77367211.590000004</v>
      </c>
      <c r="HC14" s="16">
        <f t="shared" si="21"/>
        <v>62536026.960000008</v>
      </c>
      <c r="HD14" s="16">
        <f t="shared" si="21"/>
        <v>54498784.739999995</v>
      </c>
      <c r="HE14" s="16">
        <f t="shared" si="21"/>
        <v>54538585.259999998</v>
      </c>
      <c r="HF14" s="16">
        <f t="shared" si="21"/>
        <v>65593643.149999999</v>
      </c>
      <c r="HG14" s="16">
        <f t="shared" si="21"/>
        <v>95259550.550000012</v>
      </c>
      <c r="HH14" s="16">
        <f t="shared" si="21"/>
        <v>136671592.75999999</v>
      </c>
      <c r="HI14" s="16">
        <f t="shared" si="21"/>
        <v>171000961.51000002</v>
      </c>
      <c r="HJ14" s="16">
        <f t="shared" si="21"/>
        <v>164582492.73000005</v>
      </c>
      <c r="HK14" s="16">
        <f t="shared" si="21"/>
        <v>152438010.32999998</v>
      </c>
      <c r="HL14" s="16">
        <f t="shared" si="21"/>
        <v>136585936.91999999</v>
      </c>
      <c r="HM14" s="16">
        <f t="shared" si="21"/>
        <v>104673409.03</v>
      </c>
      <c r="HN14" s="16">
        <f t="shared" si="21"/>
        <v>77752577.75999999</v>
      </c>
      <c r="HO14" s="16">
        <f t="shared" si="21"/>
        <v>62786324.480000004</v>
      </c>
      <c r="HP14" s="16">
        <f t="shared" si="21"/>
        <v>54664512.969999999</v>
      </c>
      <c r="HQ14" s="16">
        <f t="shared" si="21"/>
        <v>54661139.909999996</v>
      </c>
      <c r="HR14" s="16">
        <f t="shared" si="21"/>
        <v>65717261.039999999</v>
      </c>
      <c r="HS14" s="16">
        <f t="shared" si="21"/>
        <v>95512550.38000001</v>
      </c>
      <c r="HT14" s="16">
        <f t="shared" si="21"/>
        <v>136861744.65000001</v>
      </c>
      <c r="HU14" s="16">
        <f t="shared" si="21"/>
        <v>171365673.63</v>
      </c>
      <c r="HV14" s="16">
        <f t="shared" si="21"/>
        <v>164333992.67000005</v>
      </c>
      <c r="HW14" s="16">
        <f t="shared" si="21"/>
        <v>150653842.66</v>
      </c>
      <c r="HX14" s="16">
        <f t="shared" si="21"/>
        <v>135196111.97</v>
      </c>
      <c r="HY14" s="16">
        <f t="shared" si="21"/>
        <v>105141546.45000002</v>
      </c>
      <c r="HZ14" s="16">
        <f t="shared" si="21"/>
        <v>78026309.850000009</v>
      </c>
      <c r="IA14" s="16">
        <f t="shared" si="21"/>
        <v>63025955.049999997</v>
      </c>
      <c r="IB14" s="16">
        <f t="shared" si="21"/>
        <v>54853928.690000005</v>
      </c>
      <c r="IC14" s="16">
        <f t="shared" si="21"/>
        <v>54838598.38000001</v>
      </c>
      <c r="ID14" s="16">
        <f t="shared" si="21"/>
        <v>65918567.430000007</v>
      </c>
      <c r="IE14" s="16">
        <f t="shared" si="21"/>
        <v>95807572.599999994</v>
      </c>
      <c r="IF14" s="16">
        <f t="shared" si="21"/>
        <v>137548036.53999999</v>
      </c>
      <c r="IG14" s="16">
        <f t="shared" si="21"/>
        <v>171511769.99999997</v>
      </c>
      <c r="IH14" s="16">
        <f t="shared" si="21"/>
        <v>163631767.55000001</v>
      </c>
      <c r="II14" s="16">
        <f t="shared" si="21"/>
        <v>149710366.95000002</v>
      </c>
      <c r="IJ14" s="16">
        <f t="shared" si="21"/>
        <v>134195351.91999999</v>
      </c>
      <c r="IK14" s="16">
        <f t="shared" si="21"/>
        <v>104981797.44000003</v>
      </c>
      <c r="IL14" s="16">
        <f t="shared" si="21"/>
        <v>78045887.269999996</v>
      </c>
      <c r="IM14" s="16">
        <f t="shared" si="21"/>
        <v>63145078.519999996</v>
      </c>
      <c r="IN14" s="16">
        <f t="shared" si="21"/>
        <v>55064377.839999996</v>
      </c>
      <c r="IO14" s="16">
        <f t="shared" si="21"/>
        <v>54980710.050000004</v>
      </c>
      <c r="IP14" s="16">
        <f t="shared" si="21"/>
        <v>66031862.110000007</v>
      </c>
      <c r="IQ14" s="16">
        <f t="shared" si="21"/>
        <v>95493861.599999994</v>
      </c>
      <c r="IR14" s="16">
        <f t="shared" si="21"/>
        <v>136694932.78</v>
      </c>
      <c r="IS14" s="16">
        <f t="shared" si="21"/>
        <v>172179566.61000001</v>
      </c>
      <c r="IT14" s="16">
        <f t="shared" si="21"/>
        <v>165765525.93000001</v>
      </c>
      <c r="IU14" s="16">
        <f t="shared" si="21"/>
        <v>151473381.55999997</v>
      </c>
      <c r="IV14" s="16">
        <f t="shared" si="21"/>
        <v>135725844.56</v>
      </c>
      <c r="IW14" s="16">
        <f t="shared" si="21"/>
        <v>106001899.73000002</v>
      </c>
      <c r="IX14" s="16">
        <f t="shared" ref="IX14:LI14" si="22">SUM(IX11:IX13)</f>
        <v>78589415.439999998</v>
      </c>
      <c r="IY14" s="16">
        <f t="shared" si="22"/>
        <v>63543161.460000001</v>
      </c>
      <c r="IZ14" s="16">
        <f t="shared" si="22"/>
        <v>55343249.030000001</v>
      </c>
      <c r="JA14" s="16">
        <f t="shared" si="22"/>
        <v>55283127.460000001</v>
      </c>
      <c r="JB14" s="16">
        <f t="shared" si="22"/>
        <v>66392350.280000001</v>
      </c>
      <c r="JC14" s="16">
        <f t="shared" si="22"/>
        <v>96333548.13000001</v>
      </c>
      <c r="JD14" s="16">
        <f t="shared" si="22"/>
        <v>138420429.27999997</v>
      </c>
      <c r="JE14" s="16">
        <f t="shared" si="22"/>
        <v>173108212.60999998</v>
      </c>
      <c r="JF14" s="16">
        <f t="shared" si="22"/>
        <v>166478409.61000001</v>
      </c>
      <c r="JG14" s="16">
        <f t="shared" si="22"/>
        <v>153590285.44999999</v>
      </c>
      <c r="JH14" s="16">
        <f t="shared" si="22"/>
        <v>137832173.24000001</v>
      </c>
      <c r="JI14" s="16">
        <f t="shared" si="22"/>
        <v>106249604.28999999</v>
      </c>
      <c r="JJ14" s="16">
        <f t="shared" si="22"/>
        <v>78807209.469999999</v>
      </c>
      <c r="JK14" s="16">
        <f t="shared" si="22"/>
        <v>63755894.650000006</v>
      </c>
      <c r="JL14" s="16">
        <f t="shared" si="22"/>
        <v>55548433.989999995</v>
      </c>
      <c r="JM14" s="16">
        <f t="shared" si="22"/>
        <v>55483577.219999999</v>
      </c>
      <c r="JN14" s="16">
        <f t="shared" si="22"/>
        <v>66661810.939999998</v>
      </c>
      <c r="JO14" s="16">
        <f t="shared" si="22"/>
        <v>96650221.260000005</v>
      </c>
      <c r="JP14" s="16">
        <f t="shared" si="22"/>
        <v>138568067.75999999</v>
      </c>
      <c r="JQ14" s="16">
        <f t="shared" si="22"/>
        <v>173788160.50999996</v>
      </c>
      <c r="JR14" s="16">
        <f t="shared" si="22"/>
        <v>166661941.63999999</v>
      </c>
      <c r="JS14" s="16">
        <f t="shared" si="22"/>
        <v>152155989.06999999</v>
      </c>
      <c r="JT14" s="16">
        <f t="shared" si="22"/>
        <v>136502211.05000001</v>
      </c>
      <c r="JU14" s="16">
        <f t="shared" si="22"/>
        <v>106828010.36999999</v>
      </c>
      <c r="JV14" s="16">
        <f t="shared" si="22"/>
        <v>79098539.010000005</v>
      </c>
      <c r="JW14" s="16">
        <f t="shared" si="22"/>
        <v>64021528.520000003</v>
      </c>
      <c r="JX14" s="16">
        <f t="shared" si="22"/>
        <v>55841978.340000004</v>
      </c>
      <c r="JY14" s="16">
        <f t="shared" si="22"/>
        <v>55788320.899999991</v>
      </c>
      <c r="JZ14" s="16">
        <f t="shared" si="22"/>
        <v>66902911.399999991</v>
      </c>
      <c r="KA14" s="16">
        <f t="shared" si="22"/>
        <v>97023749.030000001</v>
      </c>
      <c r="KB14" s="16">
        <f t="shared" si="22"/>
        <v>139174589.94999999</v>
      </c>
      <c r="KC14" s="16">
        <f t="shared" si="22"/>
        <v>174683237.99000001</v>
      </c>
      <c r="KD14" s="16">
        <f t="shared" si="22"/>
        <v>167564186.57000002</v>
      </c>
      <c r="KE14" s="16">
        <f t="shared" si="22"/>
        <v>152773915.19999999</v>
      </c>
      <c r="KF14" s="16">
        <f t="shared" si="22"/>
        <v>137163719.71000001</v>
      </c>
      <c r="KG14" s="16">
        <f t="shared" si="22"/>
        <v>107430763.14</v>
      </c>
      <c r="KH14" s="16">
        <f t="shared" si="22"/>
        <v>79564181.680000007</v>
      </c>
      <c r="KI14" s="16">
        <f t="shared" si="22"/>
        <v>64428214.840000004</v>
      </c>
      <c r="KJ14" s="16">
        <f t="shared" si="22"/>
        <v>56176135.140000001</v>
      </c>
      <c r="KK14" s="16">
        <f t="shared" si="22"/>
        <v>56097955.170000002</v>
      </c>
      <c r="KL14" s="16">
        <f t="shared" si="22"/>
        <v>67210417.280000001</v>
      </c>
      <c r="KM14" s="16">
        <f t="shared" si="22"/>
        <v>97551877.299999997</v>
      </c>
      <c r="KN14" s="16">
        <f t="shared" si="22"/>
        <v>140076601.97</v>
      </c>
      <c r="KO14" s="16">
        <f t="shared" si="22"/>
        <v>175847494.37999997</v>
      </c>
      <c r="KP14" s="16">
        <f t="shared" si="22"/>
        <v>168314912.34</v>
      </c>
      <c r="KQ14" s="16">
        <f t="shared" si="22"/>
        <v>153145321.22</v>
      </c>
      <c r="KR14" s="16">
        <f t="shared" si="22"/>
        <v>137717339.03</v>
      </c>
      <c r="KS14" s="16">
        <f t="shared" si="22"/>
        <v>107938072.75999999</v>
      </c>
      <c r="KT14" s="16">
        <f t="shared" si="22"/>
        <v>79903982.209999993</v>
      </c>
      <c r="KU14" s="16">
        <f t="shared" si="22"/>
        <v>64729207.630000003</v>
      </c>
      <c r="KV14" s="16">
        <f t="shared" si="22"/>
        <v>56452317.209999993</v>
      </c>
      <c r="KW14" s="16">
        <f t="shared" si="22"/>
        <v>56418295.369999997</v>
      </c>
      <c r="KX14" s="16">
        <f t="shared" si="22"/>
        <v>67589953.469999999</v>
      </c>
      <c r="KY14" s="16">
        <f t="shared" si="22"/>
        <v>98195197.039999992</v>
      </c>
      <c r="KZ14" s="16">
        <f t="shared" si="22"/>
        <v>141100853.69</v>
      </c>
      <c r="LA14" s="16">
        <f t="shared" si="22"/>
        <v>176957572.23000002</v>
      </c>
      <c r="LB14" s="16">
        <f t="shared" si="22"/>
        <v>169814396.13999999</v>
      </c>
      <c r="LC14" s="16">
        <f t="shared" si="22"/>
        <v>155819774.13</v>
      </c>
      <c r="LD14" s="16">
        <f t="shared" si="22"/>
        <v>140185515.22</v>
      </c>
      <c r="LE14" s="16">
        <f t="shared" si="22"/>
        <v>108451818.52</v>
      </c>
      <c r="LF14" s="16">
        <f t="shared" si="22"/>
        <v>80317865.429999992</v>
      </c>
      <c r="LG14" s="16">
        <f t="shared" si="22"/>
        <v>65114402.160000004</v>
      </c>
      <c r="LH14" s="16">
        <f t="shared" si="22"/>
        <v>56802623.590000004</v>
      </c>
      <c r="LI14" s="16">
        <f t="shared" si="22"/>
        <v>56709403.189999998</v>
      </c>
      <c r="LJ14" s="16">
        <f t="shared" ref="LJ14:MK14" si="23">SUM(LJ11:LJ13)</f>
        <v>67834082.489999995</v>
      </c>
      <c r="LK14" s="16">
        <f t="shared" si="23"/>
        <v>98512145.75</v>
      </c>
      <c r="LL14" s="16">
        <f t="shared" si="23"/>
        <v>141407955.47</v>
      </c>
      <c r="LM14" s="16">
        <f t="shared" si="23"/>
        <v>178039982.81</v>
      </c>
      <c r="LN14" s="16">
        <f t="shared" si="23"/>
        <v>170829444.97</v>
      </c>
      <c r="LO14" s="16">
        <f t="shared" si="23"/>
        <v>154836695.13999999</v>
      </c>
      <c r="LP14" s="16">
        <f t="shared" si="23"/>
        <v>138863886.62</v>
      </c>
      <c r="LQ14" s="16">
        <f t="shared" si="23"/>
        <v>108939894.57000001</v>
      </c>
      <c r="LR14" s="16">
        <f t="shared" si="23"/>
        <v>80769209.229999989</v>
      </c>
      <c r="LS14" s="16">
        <f t="shared" si="23"/>
        <v>65503369.25999999</v>
      </c>
      <c r="LT14" s="16">
        <f t="shared" si="23"/>
        <v>57117497.980000004</v>
      </c>
      <c r="LU14" s="16">
        <f t="shared" si="23"/>
        <v>57020536.900000006</v>
      </c>
      <c r="LV14" s="16">
        <f t="shared" si="23"/>
        <v>68170182.489999995</v>
      </c>
      <c r="LW14" s="16">
        <f t="shared" si="23"/>
        <v>99064515.530000001</v>
      </c>
      <c r="LX14" s="16">
        <f t="shared" si="23"/>
        <v>142280994.80000001</v>
      </c>
      <c r="LY14" s="16">
        <f t="shared" si="23"/>
        <v>179478003.88</v>
      </c>
      <c r="LZ14" s="16">
        <f t="shared" si="23"/>
        <v>172011824.96000004</v>
      </c>
      <c r="MA14" s="16">
        <f t="shared" si="23"/>
        <v>155194339.80000001</v>
      </c>
      <c r="MB14" s="16">
        <f t="shared" si="23"/>
        <v>139039310.08000001</v>
      </c>
      <c r="MC14" s="16">
        <f t="shared" si="23"/>
        <v>109121914.53</v>
      </c>
      <c r="MD14" s="16">
        <f t="shared" si="23"/>
        <v>81095248.680000007</v>
      </c>
      <c r="ME14" s="16">
        <f t="shared" si="23"/>
        <v>65877989.770000003</v>
      </c>
      <c r="MF14" s="16">
        <f t="shared" si="23"/>
        <v>57433856.640000001</v>
      </c>
      <c r="MG14" s="16">
        <f t="shared" si="23"/>
        <v>57342255.870000005</v>
      </c>
      <c r="MH14" s="16">
        <f t="shared" si="23"/>
        <v>68519929.469999999</v>
      </c>
      <c r="MI14" s="16">
        <f t="shared" si="23"/>
        <v>99495178.750000015</v>
      </c>
      <c r="MJ14" s="16">
        <f t="shared" si="23"/>
        <v>142889559.92000002</v>
      </c>
      <c r="MK14" s="16">
        <f t="shared" si="23"/>
        <v>180713095.67648217</v>
      </c>
    </row>
    <row r="15" spans="1:349" x14ac:dyDescent="0.2">
      <c r="A15" s="213" t="s">
        <v>22</v>
      </c>
      <c r="B15" s="16">
        <f t="shared" ref="B15:BM15" si="24">B16-B14</f>
        <v>1407366.4699999988</v>
      </c>
      <c r="C15" s="16">
        <f t="shared" si="24"/>
        <v>1312011.2800000012</v>
      </c>
      <c r="D15" s="16">
        <f t="shared" si="24"/>
        <v>1191840.6799999923</v>
      </c>
      <c r="E15" s="16">
        <f t="shared" si="24"/>
        <v>905168.08000001311</v>
      </c>
      <c r="F15" s="16">
        <f t="shared" si="24"/>
        <v>634775.32999999821</v>
      </c>
      <c r="G15" s="16">
        <f t="shared" si="24"/>
        <v>497881.09000000358</v>
      </c>
      <c r="H15" s="16">
        <f t="shared" si="24"/>
        <v>423876.51000000536</v>
      </c>
      <c r="I15" s="16">
        <f t="shared" si="24"/>
        <v>424909.44000000507</v>
      </c>
      <c r="J15" s="16">
        <f t="shared" si="24"/>
        <v>526292.97000000626</v>
      </c>
      <c r="K15" s="16">
        <f t="shared" si="24"/>
        <v>828787.62000000477</v>
      </c>
      <c r="L15" s="16">
        <f t="shared" si="24"/>
        <v>1204946.0100000203</v>
      </c>
      <c r="M15" s="16">
        <f t="shared" si="24"/>
        <v>1503580.5399999619</v>
      </c>
      <c r="N15" s="16">
        <f t="shared" si="24"/>
        <v>1415969.3599999845</v>
      </c>
      <c r="O15" s="16">
        <f t="shared" si="24"/>
        <v>1326453.1699999869</v>
      </c>
      <c r="P15" s="16">
        <f t="shared" si="24"/>
        <v>1197620.4300000072</v>
      </c>
      <c r="Q15" s="16">
        <f t="shared" si="24"/>
        <v>912109.32000000775</v>
      </c>
      <c r="R15" s="16">
        <f t="shared" si="24"/>
        <v>651613.98000000417</v>
      </c>
      <c r="S15" s="16">
        <f t="shared" si="24"/>
        <v>515129.19999998808</v>
      </c>
      <c r="T15" s="16">
        <f t="shared" si="24"/>
        <v>440508.03999999911</v>
      </c>
      <c r="U15" s="16">
        <f t="shared" si="24"/>
        <v>439769.02000000328</v>
      </c>
      <c r="V15" s="16">
        <f t="shared" si="24"/>
        <v>540079.54999999702</v>
      </c>
      <c r="W15" s="16">
        <f t="shared" si="24"/>
        <v>827048.84999999404</v>
      </c>
      <c r="X15" s="16">
        <f t="shared" si="24"/>
        <v>1200243.950000003</v>
      </c>
      <c r="Y15" s="16">
        <f t="shared" si="24"/>
        <v>1491913.6200000048</v>
      </c>
      <c r="Z15" s="16">
        <f t="shared" si="24"/>
        <v>1413311.9099999964</v>
      </c>
      <c r="AA15" s="16">
        <f t="shared" si="24"/>
        <v>1340227.0600000024</v>
      </c>
      <c r="AB15" s="16">
        <f t="shared" si="24"/>
        <v>1209097.2800000012</v>
      </c>
      <c r="AC15" s="16">
        <f t="shared" si="24"/>
        <v>907265.26999998093</v>
      </c>
      <c r="AD15" s="16">
        <f t="shared" si="24"/>
        <v>651908.43999999762</v>
      </c>
      <c r="AE15" s="16">
        <f t="shared" si="24"/>
        <v>517371.82999999821</v>
      </c>
      <c r="AF15" s="16">
        <f t="shared" si="24"/>
        <v>443999.84000000358</v>
      </c>
      <c r="AG15" s="16">
        <f t="shared" si="24"/>
        <v>443854.35000000894</v>
      </c>
      <c r="AH15" s="16">
        <f t="shared" si="24"/>
        <v>544300.5</v>
      </c>
      <c r="AI15" s="16">
        <f t="shared" si="24"/>
        <v>832131.52000001073</v>
      </c>
      <c r="AJ15" s="16">
        <f t="shared" si="24"/>
        <v>1206702.6699999869</v>
      </c>
      <c r="AK15" s="16">
        <f t="shared" si="24"/>
        <v>1496640.099999994</v>
      </c>
      <c r="AL15" s="16">
        <f t="shared" si="24"/>
        <v>1407132.5699999928</v>
      </c>
      <c r="AM15" s="16">
        <f t="shared" si="24"/>
        <v>1319370.650000006</v>
      </c>
      <c r="AN15" s="16">
        <f t="shared" si="24"/>
        <v>1190727.7699999958</v>
      </c>
      <c r="AO15" s="16">
        <f t="shared" si="24"/>
        <v>908276.55000001192</v>
      </c>
      <c r="AP15" s="16">
        <f t="shared" si="24"/>
        <v>656740.20000001788</v>
      </c>
      <c r="AQ15" s="16">
        <f t="shared" si="24"/>
        <v>523136.98999999464</v>
      </c>
      <c r="AR15" s="16">
        <f t="shared" si="24"/>
        <v>449704.6400000006</v>
      </c>
      <c r="AS15" s="16">
        <f t="shared" si="24"/>
        <v>449533.39999999851</v>
      </c>
      <c r="AT15" s="16">
        <f t="shared" si="24"/>
        <v>550044.37000000477</v>
      </c>
      <c r="AU15" s="16">
        <f t="shared" si="24"/>
        <v>834606.38000001013</v>
      </c>
      <c r="AV15" s="16">
        <f t="shared" si="24"/>
        <v>1206961.2400000095</v>
      </c>
      <c r="AW15" s="16">
        <f t="shared" si="24"/>
        <v>1513212.219999969</v>
      </c>
      <c r="AX15" s="16">
        <f t="shared" si="24"/>
        <v>1432374.4299999774</v>
      </c>
      <c r="AY15" s="16">
        <f t="shared" si="24"/>
        <v>1342787.2400000095</v>
      </c>
      <c r="AZ15" s="16">
        <f t="shared" si="24"/>
        <v>1207692.0400000066</v>
      </c>
      <c r="BA15" s="16">
        <f t="shared" si="24"/>
        <v>922548.96999999881</v>
      </c>
      <c r="BB15" s="16">
        <f t="shared" si="24"/>
        <v>681621.43000000715</v>
      </c>
      <c r="BC15" s="16">
        <f t="shared" si="24"/>
        <v>548820.5</v>
      </c>
      <c r="BD15" s="16">
        <f t="shared" si="24"/>
        <v>476068.22999999672</v>
      </c>
      <c r="BE15" s="16">
        <f t="shared" si="24"/>
        <v>475125.07999999821</v>
      </c>
      <c r="BF15" s="16">
        <f t="shared" si="24"/>
        <v>577780.07000000775</v>
      </c>
      <c r="BG15" s="16">
        <f t="shared" si="24"/>
        <v>849433.71999999881</v>
      </c>
      <c r="BH15" s="16">
        <f t="shared" si="24"/>
        <v>1222476.2099999934</v>
      </c>
      <c r="BI15" s="16">
        <f t="shared" si="24"/>
        <v>1523947.5700000226</v>
      </c>
      <c r="BJ15" s="16">
        <f t="shared" si="24"/>
        <v>1441907.7700000107</v>
      </c>
      <c r="BK15" s="16">
        <f t="shared" si="24"/>
        <v>1346673.150000006</v>
      </c>
      <c r="BL15" s="16">
        <f t="shared" si="24"/>
        <v>1209602.4600000083</v>
      </c>
      <c r="BM15" s="16">
        <f t="shared" si="24"/>
        <v>925430.72999998927</v>
      </c>
      <c r="BN15" s="16">
        <f t="shared" ref="BN15:DY15" si="25">BN16-BN14</f>
        <v>690723.71000000834</v>
      </c>
      <c r="BO15" s="16">
        <f t="shared" si="25"/>
        <v>560066.43000000715</v>
      </c>
      <c r="BP15" s="16">
        <f t="shared" si="25"/>
        <v>488080.43999999762</v>
      </c>
      <c r="BQ15" s="16">
        <f t="shared" si="25"/>
        <v>487224.43999999762</v>
      </c>
      <c r="BR15" s="16">
        <f t="shared" si="25"/>
        <v>590661.79000000656</v>
      </c>
      <c r="BS15" s="16">
        <f t="shared" si="25"/>
        <v>854698.04000000656</v>
      </c>
      <c r="BT15" s="16">
        <f t="shared" si="25"/>
        <v>1225437.7400000095</v>
      </c>
      <c r="BU15" s="16">
        <f t="shared" si="25"/>
        <v>1524916.3900000155</v>
      </c>
      <c r="BV15" s="16">
        <f t="shared" si="25"/>
        <v>1452484.8799999952</v>
      </c>
      <c r="BW15" s="16">
        <f t="shared" si="25"/>
        <v>1366263.4800000191</v>
      </c>
      <c r="BX15" s="16">
        <f t="shared" si="25"/>
        <v>1226121.8900000006</v>
      </c>
      <c r="BY15" s="16">
        <f t="shared" si="25"/>
        <v>926248.48000001907</v>
      </c>
      <c r="BZ15" s="16">
        <f t="shared" si="25"/>
        <v>691484.56000000238</v>
      </c>
      <c r="CA15" s="16">
        <f t="shared" si="25"/>
        <v>560576.69000000507</v>
      </c>
      <c r="CB15" s="16">
        <f t="shared" si="25"/>
        <v>489216.87999999523</v>
      </c>
      <c r="CC15" s="16">
        <f t="shared" si="25"/>
        <v>489138.40000000596</v>
      </c>
      <c r="CD15" s="16">
        <f t="shared" si="25"/>
        <v>592955.6400000006</v>
      </c>
      <c r="CE15" s="16">
        <f t="shared" si="25"/>
        <v>858967.27000001073</v>
      </c>
      <c r="CF15" s="16">
        <f t="shared" si="25"/>
        <v>1231453.2299999893</v>
      </c>
      <c r="CG15" s="16">
        <f t="shared" si="25"/>
        <v>1531068.2199999988</v>
      </c>
      <c r="CH15" s="16">
        <f t="shared" si="25"/>
        <v>1452469.4499999881</v>
      </c>
      <c r="CI15" s="16">
        <f t="shared" si="25"/>
        <v>1356800.4800000191</v>
      </c>
      <c r="CJ15" s="16">
        <f t="shared" si="25"/>
        <v>1219480.5699999928</v>
      </c>
      <c r="CK15" s="16">
        <f t="shared" si="25"/>
        <v>933320.63000001013</v>
      </c>
      <c r="CL15" s="16">
        <f t="shared" si="25"/>
        <v>695119.09000000358</v>
      </c>
      <c r="CM15" s="16">
        <f t="shared" si="25"/>
        <v>563407.41000001132</v>
      </c>
      <c r="CN15" s="16">
        <f t="shared" si="25"/>
        <v>491498.68999999762</v>
      </c>
      <c r="CO15" s="16">
        <f t="shared" si="25"/>
        <v>491476.3200000003</v>
      </c>
      <c r="CP15" s="16">
        <f t="shared" si="25"/>
        <v>594275.29999999702</v>
      </c>
      <c r="CQ15" s="16">
        <f t="shared" si="25"/>
        <v>861532.35000002384</v>
      </c>
      <c r="CR15" s="16">
        <f t="shared" si="25"/>
        <v>1236707.2700000107</v>
      </c>
      <c r="CS15" s="16">
        <f t="shared" si="25"/>
        <v>1538052.0099999905</v>
      </c>
      <c r="CT15" s="16">
        <f t="shared" si="25"/>
        <v>1459484.7899999917</v>
      </c>
      <c r="CU15" s="16">
        <f t="shared" si="25"/>
        <v>1362717.2299999893</v>
      </c>
      <c r="CV15" s="16">
        <f t="shared" si="25"/>
        <v>1227552.6599999964</v>
      </c>
      <c r="CW15" s="16">
        <f t="shared" si="25"/>
        <v>939139.30999998748</v>
      </c>
      <c r="CX15" s="16">
        <f t="shared" si="25"/>
        <v>699219.40000000596</v>
      </c>
      <c r="CY15" s="16">
        <f t="shared" si="25"/>
        <v>567102.43999999762</v>
      </c>
      <c r="CZ15" s="16">
        <f t="shared" si="25"/>
        <v>494669.10000000149</v>
      </c>
      <c r="DA15" s="16">
        <f t="shared" si="25"/>
        <v>495002.35000000149</v>
      </c>
      <c r="DB15" s="16">
        <f t="shared" si="25"/>
        <v>599059.36999999732</v>
      </c>
      <c r="DC15" s="16">
        <f t="shared" si="25"/>
        <v>868662.3599999845</v>
      </c>
      <c r="DD15" s="16">
        <f t="shared" si="25"/>
        <v>1245742.0600000024</v>
      </c>
      <c r="DE15" s="16">
        <f t="shared" si="25"/>
        <v>1548513.0199999809</v>
      </c>
      <c r="DF15" s="16">
        <f t="shared" si="25"/>
        <v>1473396.0199999809</v>
      </c>
      <c r="DG15" s="16">
        <f t="shared" si="25"/>
        <v>1377495.2900000215</v>
      </c>
      <c r="DH15" s="16">
        <f t="shared" si="25"/>
        <v>1238457.8799999952</v>
      </c>
      <c r="DI15" s="16">
        <f t="shared" si="25"/>
        <v>946970.84999999404</v>
      </c>
      <c r="DJ15" s="16">
        <f t="shared" si="25"/>
        <v>704794.5</v>
      </c>
      <c r="DK15" s="16">
        <f t="shared" si="25"/>
        <v>571946.35000000149</v>
      </c>
      <c r="DL15" s="16">
        <f t="shared" si="25"/>
        <v>498257.54999999702</v>
      </c>
      <c r="DM15" s="16">
        <f t="shared" si="25"/>
        <v>497711.8200000003</v>
      </c>
      <c r="DN15" s="16">
        <f t="shared" si="25"/>
        <v>602377.05999999493</v>
      </c>
      <c r="DO15" s="16">
        <f t="shared" si="25"/>
        <v>874861.01000000536</v>
      </c>
      <c r="DP15" s="16">
        <f t="shared" si="25"/>
        <v>1251392.3799999803</v>
      </c>
      <c r="DQ15" s="16">
        <f t="shared" si="25"/>
        <v>1550530.9900000095</v>
      </c>
      <c r="DR15" s="16">
        <f t="shared" si="25"/>
        <v>1484753.0499999821</v>
      </c>
      <c r="DS15" s="16">
        <f t="shared" si="25"/>
        <v>1405205.2700000107</v>
      </c>
      <c r="DT15" s="16">
        <f t="shared" si="25"/>
        <v>1265779.6699999869</v>
      </c>
      <c r="DU15" s="16">
        <f t="shared" si="25"/>
        <v>955191.78000000119</v>
      </c>
      <c r="DV15" s="16">
        <f t="shared" si="25"/>
        <v>708813.26000000536</v>
      </c>
      <c r="DW15" s="16">
        <f t="shared" si="25"/>
        <v>574512.6099999994</v>
      </c>
      <c r="DX15" s="16">
        <f t="shared" si="25"/>
        <v>500668.05000000447</v>
      </c>
      <c r="DY15" s="16">
        <f t="shared" si="25"/>
        <v>499950.58999999613</v>
      </c>
      <c r="DZ15" s="16">
        <f t="shared" ref="DZ15:GK15" si="26">DZ16-DZ14</f>
        <v>604838.98000000417</v>
      </c>
      <c r="EA15" s="16">
        <f t="shared" si="26"/>
        <v>881563.20000000298</v>
      </c>
      <c r="EB15" s="16">
        <f t="shared" si="26"/>
        <v>1257572.8400000036</v>
      </c>
      <c r="EC15" s="16">
        <f t="shared" si="26"/>
        <v>1549409.9600000083</v>
      </c>
      <c r="ED15" s="16">
        <f t="shared" si="26"/>
        <v>1478035.3200000525</v>
      </c>
      <c r="EE15" s="16">
        <f t="shared" si="26"/>
        <v>1386166.8400000036</v>
      </c>
      <c r="EF15" s="16">
        <f t="shared" si="26"/>
        <v>1247572.0600000024</v>
      </c>
      <c r="EG15" s="16">
        <f t="shared" si="26"/>
        <v>956292.72999998927</v>
      </c>
      <c r="EH15" s="16">
        <f t="shared" si="26"/>
        <v>710511.60000000894</v>
      </c>
      <c r="EI15" s="16">
        <f t="shared" si="26"/>
        <v>576457.46999999136</v>
      </c>
      <c r="EJ15" s="16">
        <f t="shared" si="26"/>
        <v>502221.11999999732</v>
      </c>
      <c r="EK15" s="16">
        <f t="shared" si="26"/>
        <v>501458.6799999997</v>
      </c>
      <c r="EL15" s="16">
        <f t="shared" si="26"/>
        <v>605672.23000000417</v>
      </c>
      <c r="EM15" s="16">
        <f t="shared" si="26"/>
        <v>880796.82000000775</v>
      </c>
      <c r="EN15" s="16">
        <f t="shared" si="26"/>
        <v>1256733.3599999994</v>
      </c>
      <c r="EO15" s="16">
        <f t="shared" si="26"/>
        <v>1554818.3899999857</v>
      </c>
      <c r="EP15" s="16">
        <f t="shared" si="26"/>
        <v>1488542.7900000215</v>
      </c>
      <c r="EQ15" s="16">
        <f t="shared" si="26"/>
        <v>1390303.3000000119</v>
      </c>
      <c r="ER15" s="16">
        <f t="shared" si="26"/>
        <v>1247778.0800000131</v>
      </c>
      <c r="ES15" s="16">
        <f t="shared" si="26"/>
        <v>958847.08999998868</v>
      </c>
      <c r="ET15" s="16">
        <f t="shared" si="26"/>
        <v>712985.1099999845</v>
      </c>
      <c r="EU15" s="16">
        <f t="shared" si="26"/>
        <v>577847.99999999255</v>
      </c>
      <c r="EV15" s="16">
        <f t="shared" si="26"/>
        <v>503087.75</v>
      </c>
      <c r="EW15" s="16">
        <f t="shared" si="26"/>
        <v>502338.59999999404</v>
      </c>
      <c r="EX15" s="16">
        <f t="shared" si="26"/>
        <v>606449.15999999642</v>
      </c>
      <c r="EY15" s="16">
        <f t="shared" si="26"/>
        <v>883767.17000000179</v>
      </c>
      <c r="EZ15" s="16">
        <f t="shared" si="26"/>
        <v>1264465.5799999833</v>
      </c>
      <c r="FA15" s="16">
        <f t="shared" si="26"/>
        <v>1566766.219999969</v>
      </c>
      <c r="FB15" s="16">
        <f t="shared" si="26"/>
        <v>1496367.0200000107</v>
      </c>
      <c r="FC15" s="16">
        <f t="shared" si="26"/>
        <v>1388034.1700000167</v>
      </c>
      <c r="FD15" s="16">
        <f t="shared" si="26"/>
        <v>1248157.1700000167</v>
      </c>
      <c r="FE15" s="16">
        <f t="shared" si="26"/>
        <v>964628.51000002027</v>
      </c>
      <c r="FF15" s="16">
        <f t="shared" si="26"/>
        <v>716306.53000000119</v>
      </c>
      <c r="FG15" s="16">
        <f t="shared" si="26"/>
        <v>579547.43000000715</v>
      </c>
      <c r="FH15" s="16">
        <f t="shared" si="26"/>
        <v>504301.8900000006</v>
      </c>
      <c r="FI15" s="16">
        <f t="shared" si="26"/>
        <v>503574.48000000417</v>
      </c>
      <c r="FJ15" s="16">
        <f t="shared" si="26"/>
        <v>606553.68999999762</v>
      </c>
      <c r="FK15" s="16">
        <f t="shared" si="26"/>
        <v>883641.96999998391</v>
      </c>
      <c r="FL15" s="16">
        <f t="shared" si="26"/>
        <v>1267642.2400000095</v>
      </c>
      <c r="FM15" s="16">
        <f t="shared" si="26"/>
        <v>1575856.25</v>
      </c>
      <c r="FN15" s="16">
        <f t="shared" si="26"/>
        <v>1514651.6299999952</v>
      </c>
      <c r="FO15" s="16">
        <f t="shared" si="26"/>
        <v>1413696.0600000322</v>
      </c>
      <c r="FP15" s="16">
        <f t="shared" si="26"/>
        <v>1268204.8600000143</v>
      </c>
      <c r="FQ15" s="16">
        <f t="shared" si="26"/>
        <v>967177.51000000536</v>
      </c>
      <c r="FR15" s="16">
        <f t="shared" si="26"/>
        <v>718713.31000000238</v>
      </c>
      <c r="FS15" s="16">
        <f t="shared" si="26"/>
        <v>580860.88000001013</v>
      </c>
      <c r="FT15" s="16">
        <f t="shared" si="26"/>
        <v>505607.75000000745</v>
      </c>
      <c r="FU15" s="16">
        <f t="shared" si="26"/>
        <v>505405.51999999583</v>
      </c>
      <c r="FV15" s="16">
        <f t="shared" si="26"/>
        <v>608409.75999999791</v>
      </c>
      <c r="FW15" s="16">
        <f t="shared" si="26"/>
        <v>885264.21999999881</v>
      </c>
      <c r="FX15" s="16">
        <f t="shared" si="26"/>
        <v>1272084.1299999952</v>
      </c>
      <c r="FY15" s="16">
        <f t="shared" si="26"/>
        <v>1584844.130000025</v>
      </c>
      <c r="FZ15" s="16">
        <f t="shared" si="26"/>
        <v>1514903.6799999774</v>
      </c>
      <c r="GA15" s="16">
        <f t="shared" si="26"/>
        <v>1396332.6999999881</v>
      </c>
      <c r="GB15" s="16">
        <f t="shared" si="26"/>
        <v>1250819.5199999958</v>
      </c>
      <c r="GC15" s="16">
        <f t="shared" si="26"/>
        <v>968914.15000000596</v>
      </c>
      <c r="GD15" s="16">
        <f t="shared" si="26"/>
        <v>719642.36000001431</v>
      </c>
      <c r="GE15" s="16">
        <f t="shared" si="26"/>
        <v>581512.48000000417</v>
      </c>
      <c r="GF15" s="16">
        <f t="shared" si="26"/>
        <v>506968.76999999583</v>
      </c>
      <c r="GG15" s="16">
        <f t="shared" si="26"/>
        <v>507590.51000000536</v>
      </c>
      <c r="GH15" s="16">
        <f t="shared" si="26"/>
        <v>611008.53999999911</v>
      </c>
      <c r="GI15" s="16">
        <f t="shared" si="26"/>
        <v>887523.64999999106</v>
      </c>
      <c r="GJ15" s="16">
        <f t="shared" si="26"/>
        <v>1274312.4200000167</v>
      </c>
      <c r="GK15" s="16">
        <f t="shared" si="26"/>
        <v>1588259.599999994</v>
      </c>
      <c r="GL15" s="16">
        <f t="shared" ref="GL15:IW15" si="27">GL16-GL14</f>
        <v>1518477.8400000036</v>
      </c>
      <c r="GM15" s="16">
        <f t="shared" si="27"/>
        <v>1399734.4299999774</v>
      </c>
      <c r="GN15" s="16">
        <f t="shared" si="27"/>
        <v>1254050.5599999875</v>
      </c>
      <c r="GO15" s="16">
        <f t="shared" si="27"/>
        <v>971860.56000001729</v>
      </c>
      <c r="GP15" s="16">
        <f t="shared" si="27"/>
        <v>722264.11000001431</v>
      </c>
      <c r="GQ15" s="16">
        <f t="shared" si="27"/>
        <v>584084.28000000119</v>
      </c>
      <c r="GR15" s="16">
        <f t="shared" si="27"/>
        <v>509284.53000000119</v>
      </c>
      <c r="GS15" s="16">
        <f t="shared" si="27"/>
        <v>509980.57999999821</v>
      </c>
      <c r="GT15" s="16">
        <f t="shared" si="27"/>
        <v>614413.93000000715</v>
      </c>
      <c r="GU15" s="16">
        <f t="shared" si="27"/>
        <v>893087.14999997616</v>
      </c>
      <c r="GV15" s="16">
        <f t="shared" si="27"/>
        <v>1279800.6699999869</v>
      </c>
      <c r="GW15" s="16">
        <f t="shared" si="27"/>
        <v>1598394.2400000095</v>
      </c>
      <c r="GX15" s="16">
        <f t="shared" si="27"/>
        <v>1531460.2800000012</v>
      </c>
      <c r="GY15" s="16">
        <f t="shared" si="27"/>
        <v>1408247.9199999869</v>
      </c>
      <c r="GZ15" s="16">
        <f t="shared" si="27"/>
        <v>1261143.2400000095</v>
      </c>
      <c r="HA15" s="16">
        <f t="shared" si="27"/>
        <v>978062.98999997973</v>
      </c>
      <c r="HB15" s="16">
        <f t="shared" si="27"/>
        <v>726269.40999999642</v>
      </c>
      <c r="HC15" s="16">
        <f t="shared" si="27"/>
        <v>587045.03999999166</v>
      </c>
      <c r="HD15" s="16">
        <f t="shared" si="27"/>
        <v>511596.26000000536</v>
      </c>
      <c r="HE15" s="16">
        <f t="shared" si="27"/>
        <v>511969.74000000209</v>
      </c>
      <c r="HF15" s="16">
        <f t="shared" si="27"/>
        <v>615746.85000000149</v>
      </c>
      <c r="HG15" s="16">
        <f t="shared" si="27"/>
        <v>894230.44999998808</v>
      </c>
      <c r="HH15" s="16">
        <f t="shared" si="27"/>
        <v>1282977.2400000095</v>
      </c>
      <c r="HI15" s="16">
        <f t="shared" si="27"/>
        <v>1605237.4899999797</v>
      </c>
      <c r="HJ15" s="16">
        <f t="shared" si="27"/>
        <v>1544985.2699999511</v>
      </c>
      <c r="HK15" s="16">
        <f t="shared" si="27"/>
        <v>1430981.6700000167</v>
      </c>
      <c r="HL15" s="16">
        <f t="shared" si="27"/>
        <v>1282173.0800000131</v>
      </c>
      <c r="HM15" s="16">
        <f t="shared" si="27"/>
        <v>982600.96999999881</v>
      </c>
      <c r="HN15" s="16">
        <f t="shared" si="27"/>
        <v>729887.24000000954</v>
      </c>
      <c r="HO15" s="16">
        <f t="shared" si="27"/>
        <v>589394.51999999583</v>
      </c>
      <c r="HP15" s="16">
        <f t="shared" si="27"/>
        <v>513152.03000000119</v>
      </c>
      <c r="HQ15" s="16">
        <f t="shared" si="27"/>
        <v>513121.09000000358</v>
      </c>
      <c r="HR15" s="16">
        <f t="shared" si="27"/>
        <v>616907.96000000089</v>
      </c>
      <c r="HS15" s="16">
        <f t="shared" si="27"/>
        <v>896605.61999998987</v>
      </c>
      <c r="HT15" s="16">
        <f t="shared" si="27"/>
        <v>1284762.349999994</v>
      </c>
      <c r="HU15" s="16">
        <f t="shared" si="27"/>
        <v>1608661.3700000048</v>
      </c>
      <c r="HV15" s="16">
        <f t="shared" si="27"/>
        <v>1542652.3299999535</v>
      </c>
      <c r="HW15" s="16">
        <f t="shared" si="27"/>
        <v>1414233.3400000036</v>
      </c>
      <c r="HX15" s="16">
        <f t="shared" si="27"/>
        <v>1269127.0300000012</v>
      </c>
      <c r="HY15" s="16">
        <f t="shared" si="27"/>
        <v>986995.54999998212</v>
      </c>
      <c r="HZ15" s="16">
        <f t="shared" si="27"/>
        <v>732456.14999999106</v>
      </c>
      <c r="IA15" s="16">
        <f t="shared" si="27"/>
        <v>591643.95000000298</v>
      </c>
      <c r="IB15" s="16">
        <f t="shared" si="27"/>
        <v>514930.30999999493</v>
      </c>
      <c r="IC15" s="16">
        <f t="shared" si="27"/>
        <v>514786.61999998987</v>
      </c>
      <c r="ID15" s="16">
        <f t="shared" si="27"/>
        <v>618797.56999999285</v>
      </c>
      <c r="IE15" s="16">
        <f t="shared" si="27"/>
        <v>899374.40000000596</v>
      </c>
      <c r="IF15" s="16">
        <f t="shared" si="27"/>
        <v>1291204.4600000083</v>
      </c>
      <c r="IG15" s="16">
        <f t="shared" si="27"/>
        <v>1610033.0000000298</v>
      </c>
      <c r="IH15" s="16">
        <f t="shared" si="27"/>
        <v>1536060.4499999881</v>
      </c>
      <c r="II15" s="16">
        <f t="shared" si="27"/>
        <v>1405376.0499999821</v>
      </c>
      <c r="IJ15" s="16">
        <f t="shared" si="27"/>
        <v>1259732.0800000131</v>
      </c>
      <c r="IK15" s="16">
        <f t="shared" si="27"/>
        <v>985495.55999997258</v>
      </c>
      <c r="IL15" s="16">
        <f t="shared" si="27"/>
        <v>732640.73000000417</v>
      </c>
      <c r="IM15" s="16">
        <f t="shared" si="27"/>
        <v>592761.48000000417</v>
      </c>
      <c r="IN15" s="16">
        <f t="shared" si="27"/>
        <v>516906.16000000387</v>
      </c>
      <c r="IO15" s="16">
        <f t="shared" si="27"/>
        <v>516120.94999999553</v>
      </c>
      <c r="IP15" s="16">
        <f t="shared" si="27"/>
        <v>619860.88999999315</v>
      </c>
      <c r="IQ15" s="16">
        <f t="shared" si="27"/>
        <v>896429.40000000596</v>
      </c>
      <c r="IR15" s="16">
        <f t="shared" si="27"/>
        <v>1283196.2199999988</v>
      </c>
      <c r="IS15" s="16">
        <f t="shared" si="27"/>
        <v>1616301.3899999857</v>
      </c>
      <c r="IT15" s="16">
        <f t="shared" si="27"/>
        <v>1556091.0699999928</v>
      </c>
      <c r="IU15" s="16">
        <f t="shared" si="27"/>
        <v>1421926.4400000274</v>
      </c>
      <c r="IV15" s="16">
        <f t="shared" si="27"/>
        <v>1274099.4399999976</v>
      </c>
      <c r="IW15" s="16">
        <f t="shared" si="27"/>
        <v>995072.26999998093</v>
      </c>
      <c r="IX15" s="16">
        <f t="shared" ref="IX15:LI15" si="28">IX16-IX14</f>
        <v>737742.56000000238</v>
      </c>
      <c r="IY15" s="16">
        <f t="shared" si="28"/>
        <v>596498.53999999911</v>
      </c>
      <c r="IZ15" s="16">
        <f t="shared" si="28"/>
        <v>519523.96999999881</v>
      </c>
      <c r="JA15" s="16">
        <f t="shared" si="28"/>
        <v>518959.53999999911</v>
      </c>
      <c r="JB15" s="16">
        <f t="shared" si="28"/>
        <v>623244.71999999881</v>
      </c>
      <c r="JC15" s="16">
        <f t="shared" si="28"/>
        <v>904311.86999998987</v>
      </c>
      <c r="JD15" s="16">
        <f t="shared" si="28"/>
        <v>1299394.7200000286</v>
      </c>
      <c r="JE15" s="16">
        <f t="shared" si="28"/>
        <v>1625019.3900000155</v>
      </c>
      <c r="JF15" s="16">
        <f t="shared" si="28"/>
        <v>1562783.3899999857</v>
      </c>
      <c r="JG15" s="16">
        <f t="shared" si="28"/>
        <v>1441798.5500000119</v>
      </c>
      <c r="JH15" s="16">
        <f t="shared" si="28"/>
        <v>1293871.7599999905</v>
      </c>
      <c r="JI15" s="16">
        <f t="shared" si="28"/>
        <v>997396.71000000834</v>
      </c>
      <c r="JJ15" s="16">
        <f t="shared" si="28"/>
        <v>739787.53000000119</v>
      </c>
      <c r="JK15" s="16">
        <f t="shared" si="28"/>
        <v>598495.34999999404</v>
      </c>
      <c r="JL15" s="16">
        <f t="shared" si="28"/>
        <v>521450.01000000536</v>
      </c>
      <c r="JM15" s="16">
        <f t="shared" si="28"/>
        <v>520840.78000000119</v>
      </c>
      <c r="JN15" s="16">
        <f t="shared" si="28"/>
        <v>625774.06000000238</v>
      </c>
      <c r="JO15" s="16">
        <f t="shared" si="28"/>
        <v>907284.73999999464</v>
      </c>
      <c r="JP15" s="16">
        <f t="shared" si="28"/>
        <v>1300780.2400000095</v>
      </c>
      <c r="JQ15" s="16">
        <f t="shared" si="28"/>
        <v>1631401.4900000393</v>
      </c>
      <c r="JR15" s="16">
        <f t="shared" si="28"/>
        <v>1564506.3600000143</v>
      </c>
      <c r="JS15" s="16">
        <f t="shared" si="28"/>
        <v>1428333.9300000072</v>
      </c>
      <c r="JT15" s="16">
        <f t="shared" si="28"/>
        <v>1281387.9499999881</v>
      </c>
      <c r="JU15" s="16">
        <f t="shared" si="28"/>
        <v>1002826.6300000101</v>
      </c>
      <c r="JV15" s="16">
        <f t="shared" si="28"/>
        <v>742521.98999999464</v>
      </c>
      <c r="JW15" s="16">
        <f t="shared" si="28"/>
        <v>600989.47999999672</v>
      </c>
      <c r="JX15" s="16">
        <f t="shared" si="28"/>
        <v>524205.65999999642</v>
      </c>
      <c r="JY15" s="16">
        <f t="shared" si="28"/>
        <v>523702.10000000894</v>
      </c>
      <c r="JZ15" s="16">
        <f t="shared" si="28"/>
        <v>628037.60000000894</v>
      </c>
      <c r="KA15" s="16">
        <f t="shared" si="28"/>
        <v>910790.96999999881</v>
      </c>
      <c r="KB15" s="16">
        <f t="shared" si="28"/>
        <v>1306474.0500000119</v>
      </c>
      <c r="KC15" s="16">
        <f t="shared" si="28"/>
        <v>1639804.0099999905</v>
      </c>
      <c r="KD15" s="16">
        <f t="shared" si="28"/>
        <v>1572975.4299999774</v>
      </c>
      <c r="KE15" s="16">
        <f t="shared" si="28"/>
        <v>1434134.8000000119</v>
      </c>
      <c r="KF15" s="16">
        <f t="shared" si="28"/>
        <v>1287597.2899999917</v>
      </c>
      <c r="KG15" s="16">
        <f t="shared" si="28"/>
        <v>1008484.8599999994</v>
      </c>
      <c r="KH15" s="16">
        <f t="shared" si="28"/>
        <v>746893.31999999285</v>
      </c>
      <c r="KI15" s="16">
        <f t="shared" si="28"/>
        <v>604807.15999999642</v>
      </c>
      <c r="KJ15" s="16">
        <f t="shared" si="28"/>
        <v>527341.8599999994</v>
      </c>
      <c r="KK15" s="16">
        <f t="shared" si="28"/>
        <v>526608.82999999821</v>
      </c>
      <c r="KL15" s="16">
        <f t="shared" si="28"/>
        <v>630924.71999999881</v>
      </c>
      <c r="KM15" s="16">
        <f t="shared" si="28"/>
        <v>915748.70000000298</v>
      </c>
      <c r="KN15" s="16">
        <f t="shared" si="28"/>
        <v>1314941.0300000012</v>
      </c>
      <c r="KO15" s="16">
        <f t="shared" si="28"/>
        <v>1650733.6200000346</v>
      </c>
      <c r="KP15" s="16">
        <f t="shared" si="28"/>
        <v>1580022.6599999964</v>
      </c>
      <c r="KQ15" s="16">
        <f t="shared" si="28"/>
        <v>1437621.7800000012</v>
      </c>
      <c r="KR15" s="16">
        <f t="shared" si="28"/>
        <v>1292793.9699999988</v>
      </c>
      <c r="KS15" s="16">
        <f t="shared" si="28"/>
        <v>1013247.2400000095</v>
      </c>
      <c r="KT15" s="16">
        <f t="shared" si="28"/>
        <v>750082.79000000656</v>
      </c>
      <c r="KU15" s="16">
        <f t="shared" si="28"/>
        <v>607632.36999999732</v>
      </c>
      <c r="KV15" s="16">
        <f t="shared" si="28"/>
        <v>529934.79000000656</v>
      </c>
      <c r="KW15" s="16">
        <f t="shared" si="28"/>
        <v>529615.63000000268</v>
      </c>
      <c r="KX15" s="16">
        <f t="shared" si="28"/>
        <v>634487.53000000119</v>
      </c>
      <c r="KY15" s="16">
        <f t="shared" si="28"/>
        <v>921787.96000000834</v>
      </c>
      <c r="KZ15" s="16">
        <f t="shared" si="28"/>
        <v>1324556.3100000024</v>
      </c>
      <c r="LA15" s="16">
        <f t="shared" si="28"/>
        <v>1661153.7699999809</v>
      </c>
      <c r="LB15" s="16">
        <f t="shared" si="28"/>
        <v>1594098.8600000143</v>
      </c>
      <c r="LC15" s="16">
        <f t="shared" si="28"/>
        <v>1462726.8700000048</v>
      </c>
      <c r="LD15" s="16">
        <f t="shared" si="28"/>
        <v>1315963.7800000012</v>
      </c>
      <c r="LE15" s="16">
        <f t="shared" si="28"/>
        <v>1018069.4800000042</v>
      </c>
      <c r="LF15" s="16">
        <f t="shared" si="28"/>
        <v>753967.57000000775</v>
      </c>
      <c r="LG15" s="16">
        <f t="shared" si="28"/>
        <v>611248.83999999613</v>
      </c>
      <c r="LH15" s="16">
        <f t="shared" si="28"/>
        <v>533223.40999999642</v>
      </c>
      <c r="LI15" s="16">
        <f t="shared" si="28"/>
        <v>532347.81000000238</v>
      </c>
      <c r="LJ15" s="16">
        <f t="shared" ref="LJ15:MK15" si="29">LJ16-LJ14</f>
        <v>636779.51000000536</v>
      </c>
      <c r="LK15" s="16">
        <f t="shared" si="29"/>
        <v>924763.25</v>
      </c>
      <c r="LL15" s="16">
        <f t="shared" si="29"/>
        <v>1327439.5300000012</v>
      </c>
      <c r="LM15" s="16">
        <f t="shared" si="29"/>
        <v>1671315.1899999976</v>
      </c>
      <c r="LN15" s="16">
        <f t="shared" si="29"/>
        <v>1603628.0300000012</v>
      </c>
      <c r="LO15" s="16">
        <f t="shared" si="29"/>
        <v>1453498.8600000143</v>
      </c>
      <c r="LP15" s="16">
        <f t="shared" si="29"/>
        <v>1303557.3799999952</v>
      </c>
      <c r="LQ15" s="16">
        <f t="shared" si="29"/>
        <v>1022651.4299999923</v>
      </c>
      <c r="LR15" s="16">
        <f t="shared" si="29"/>
        <v>758204.77000001073</v>
      </c>
      <c r="LS15" s="16">
        <f t="shared" si="29"/>
        <v>614899.74000000954</v>
      </c>
      <c r="LT15" s="16">
        <f t="shared" si="29"/>
        <v>536179.01999999583</v>
      </c>
      <c r="LU15" s="16">
        <f t="shared" si="29"/>
        <v>535269.09999999404</v>
      </c>
      <c r="LV15" s="16">
        <f t="shared" si="29"/>
        <v>639934.51000000536</v>
      </c>
      <c r="LW15" s="16">
        <f t="shared" si="29"/>
        <v>929948.46999999881</v>
      </c>
      <c r="LX15" s="16">
        <f t="shared" si="29"/>
        <v>1335634.1999999881</v>
      </c>
      <c r="LY15" s="16">
        <f t="shared" si="29"/>
        <v>1684814.1200000048</v>
      </c>
      <c r="LZ15" s="16">
        <f t="shared" si="29"/>
        <v>1614727.0399999619</v>
      </c>
      <c r="MA15" s="16">
        <f t="shared" si="29"/>
        <v>1456856.1999999881</v>
      </c>
      <c r="MB15" s="16">
        <f t="shared" si="29"/>
        <v>1305203.9199999869</v>
      </c>
      <c r="MC15" s="16">
        <f t="shared" si="29"/>
        <v>1024360.4699999988</v>
      </c>
      <c r="MD15" s="16">
        <f t="shared" si="29"/>
        <v>761265.31999999285</v>
      </c>
      <c r="ME15" s="16">
        <f t="shared" si="29"/>
        <v>618416.22999999672</v>
      </c>
      <c r="MF15" s="16">
        <f t="shared" si="29"/>
        <v>539149.3599999994</v>
      </c>
      <c r="MG15" s="16">
        <f t="shared" si="29"/>
        <v>538289.12999999523</v>
      </c>
      <c r="MH15" s="16">
        <f t="shared" si="29"/>
        <v>643217.53000000119</v>
      </c>
      <c r="MI15" s="16">
        <f t="shared" si="29"/>
        <v>933991.2499999851</v>
      </c>
      <c r="MJ15" s="16">
        <f t="shared" si="29"/>
        <v>1341347.0799999833</v>
      </c>
      <c r="MK15" s="16">
        <f t="shared" si="29"/>
        <v>1696408.3235178292</v>
      </c>
    </row>
    <row r="16" spans="1:349" x14ac:dyDescent="0.2">
      <c r="A16" s="213" t="s">
        <v>23</v>
      </c>
      <c r="B16" s="16">
        <f t="shared" ref="B16:BM16" si="30">ROUND(B14/(1-0.0093), 0)</f>
        <v>151329764</v>
      </c>
      <c r="C16" s="16">
        <f t="shared" si="30"/>
        <v>141076532</v>
      </c>
      <c r="D16" s="16">
        <f t="shared" si="30"/>
        <v>128154955</v>
      </c>
      <c r="E16" s="16">
        <f t="shared" si="30"/>
        <v>97329903</v>
      </c>
      <c r="F16" s="16">
        <f t="shared" si="30"/>
        <v>68255408</v>
      </c>
      <c r="G16" s="16">
        <f t="shared" si="30"/>
        <v>53535654</v>
      </c>
      <c r="H16" s="16">
        <f t="shared" si="30"/>
        <v>45578127</v>
      </c>
      <c r="I16" s="16">
        <f t="shared" si="30"/>
        <v>45689203</v>
      </c>
      <c r="J16" s="16">
        <f t="shared" si="30"/>
        <v>56590612</v>
      </c>
      <c r="K16" s="16">
        <f t="shared" si="30"/>
        <v>89116968</v>
      </c>
      <c r="L16" s="16">
        <f t="shared" si="30"/>
        <v>129564054</v>
      </c>
      <c r="M16" s="16">
        <f t="shared" si="30"/>
        <v>161675314</v>
      </c>
      <c r="N16" s="16">
        <f t="shared" si="30"/>
        <v>152254817</v>
      </c>
      <c r="O16" s="16">
        <f t="shared" si="30"/>
        <v>142629390</v>
      </c>
      <c r="P16" s="16">
        <f t="shared" si="30"/>
        <v>128776407</v>
      </c>
      <c r="Q16" s="16">
        <f t="shared" si="30"/>
        <v>98076272</v>
      </c>
      <c r="R16" s="16">
        <f t="shared" si="30"/>
        <v>70065984</v>
      </c>
      <c r="S16" s="16">
        <f t="shared" si="30"/>
        <v>55390262</v>
      </c>
      <c r="T16" s="16">
        <f t="shared" si="30"/>
        <v>47366412</v>
      </c>
      <c r="U16" s="16">
        <f t="shared" si="30"/>
        <v>47286970</v>
      </c>
      <c r="V16" s="16">
        <f t="shared" si="30"/>
        <v>58073107</v>
      </c>
      <c r="W16" s="16">
        <f t="shared" si="30"/>
        <v>88929981</v>
      </c>
      <c r="X16" s="16">
        <f t="shared" si="30"/>
        <v>129058487</v>
      </c>
      <c r="Y16" s="16">
        <f t="shared" si="30"/>
        <v>160420841</v>
      </c>
      <c r="Z16" s="16">
        <f t="shared" si="30"/>
        <v>151969038</v>
      </c>
      <c r="AA16" s="16">
        <f t="shared" si="30"/>
        <v>144110438</v>
      </c>
      <c r="AB16" s="16">
        <f t="shared" si="30"/>
        <v>130010408</v>
      </c>
      <c r="AC16" s="16">
        <f t="shared" si="30"/>
        <v>97555368</v>
      </c>
      <c r="AD16" s="16">
        <f t="shared" si="30"/>
        <v>70097648</v>
      </c>
      <c r="AE16" s="16">
        <f t="shared" si="30"/>
        <v>55631359</v>
      </c>
      <c r="AF16" s="16">
        <f t="shared" si="30"/>
        <v>47741880</v>
      </c>
      <c r="AG16" s="16">
        <f t="shared" si="30"/>
        <v>47726258</v>
      </c>
      <c r="AH16" s="16">
        <f t="shared" si="30"/>
        <v>58526972</v>
      </c>
      <c r="AI16" s="16">
        <f t="shared" si="30"/>
        <v>89476531</v>
      </c>
      <c r="AJ16" s="16">
        <f t="shared" si="30"/>
        <v>129753023</v>
      </c>
      <c r="AK16" s="16">
        <f t="shared" si="30"/>
        <v>160929032</v>
      </c>
      <c r="AL16" s="16">
        <f t="shared" si="30"/>
        <v>151304533</v>
      </c>
      <c r="AM16" s="16">
        <f t="shared" si="30"/>
        <v>141867780</v>
      </c>
      <c r="AN16" s="16">
        <f t="shared" si="30"/>
        <v>128035239</v>
      </c>
      <c r="AO16" s="16">
        <f t="shared" si="30"/>
        <v>97664119</v>
      </c>
      <c r="AP16" s="16">
        <f t="shared" si="30"/>
        <v>70617211</v>
      </c>
      <c r="AQ16" s="16">
        <f t="shared" si="30"/>
        <v>56251327</v>
      </c>
      <c r="AR16" s="16">
        <f t="shared" si="30"/>
        <v>48355378</v>
      </c>
      <c r="AS16" s="16">
        <f t="shared" si="30"/>
        <v>48336937</v>
      </c>
      <c r="AT16" s="16">
        <f t="shared" si="30"/>
        <v>59144601</v>
      </c>
      <c r="AU16" s="16">
        <f t="shared" si="30"/>
        <v>89742608</v>
      </c>
      <c r="AV16" s="16">
        <f t="shared" si="30"/>
        <v>129780790</v>
      </c>
      <c r="AW16" s="16">
        <f t="shared" si="30"/>
        <v>162710969</v>
      </c>
      <c r="AX16" s="16">
        <f t="shared" si="30"/>
        <v>154018737</v>
      </c>
      <c r="AY16" s="16">
        <f t="shared" si="30"/>
        <v>144385731</v>
      </c>
      <c r="AZ16" s="16">
        <f t="shared" si="30"/>
        <v>129859325</v>
      </c>
      <c r="BA16" s="16">
        <f t="shared" si="30"/>
        <v>99198784</v>
      </c>
      <c r="BB16" s="16">
        <f t="shared" si="30"/>
        <v>73292617</v>
      </c>
      <c r="BC16" s="16">
        <f t="shared" si="30"/>
        <v>59012932</v>
      </c>
      <c r="BD16" s="16">
        <f t="shared" si="30"/>
        <v>51190114</v>
      </c>
      <c r="BE16" s="16">
        <f t="shared" si="30"/>
        <v>51088668</v>
      </c>
      <c r="BF16" s="16">
        <f t="shared" si="30"/>
        <v>62126909</v>
      </c>
      <c r="BG16" s="16">
        <f t="shared" si="30"/>
        <v>91336998</v>
      </c>
      <c r="BH16" s="16">
        <f t="shared" si="30"/>
        <v>131449060</v>
      </c>
      <c r="BI16" s="16">
        <f t="shared" si="30"/>
        <v>163865315</v>
      </c>
      <c r="BJ16" s="16">
        <f t="shared" si="30"/>
        <v>155043816</v>
      </c>
      <c r="BK16" s="16">
        <f t="shared" si="30"/>
        <v>144803590</v>
      </c>
      <c r="BL16" s="16">
        <f t="shared" si="30"/>
        <v>130064763</v>
      </c>
      <c r="BM16" s="16">
        <f t="shared" si="30"/>
        <v>99508725</v>
      </c>
      <c r="BN16" s="16">
        <f t="shared" ref="BN16:DY16" si="31">ROUND(BN14/(1-0.0093), 0)</f>
        <v>74271348</v>
      </c>
      <c r="BO16" s="16">
        <f t="shared" si="31"/>
        <v>60222163</v>
      </c>
      <c r="BP16" s="16">
        <f t="shared" si="31"/>
        <v>52481797</v>
      </c>
      <c r="BQ16" s="16">
        <f t="shared" si="31"/>
        <v>52389744</v>
      </c>
      <c r="BR16" s="16">
        <f t="shared" si="31"/>
        <v>63512056</v>
      </c>
      <c r="BS16" s="16">
        <f t="shared" si="31"/>
        <v>91903022</v>
      </c>
      <c r="BT16" s="16">
        <f t="shared" si="31"/>
        <v>131767478</v>
      </c>
      <c r="BU16" s="16">
        <f t="shared" si="31"/>
        <v>163969493</v>
      </c>
      <c r="BV16" s="16">
        <f t="shared" si="31"/>
        <v>156181136</v>
      </c>
      <c r="BW16" s="16">
        <f t="shared" si="31"/>
        <v>146910043</v>
      </c>
      <c r="BX16" s="16">
        <f t="shared" si="31"/>
        <v>131841100</v>
      </c>
      <c r="BY16" s="16">
        <f t="shared" si="31"/>
        <v>99596613</v>
      </c>
      <c r="BZ16" s="16">
        <f t="shared" si="31"/>
        <v>74353129</v>
      </c>
      <c r="CA16" s="16">
        <f t="shared" si="31"/>
        <v>60277091</v>
      </c>
      <c r="CB16" s="16">
        <f t="shared" si="31"/>
        <v>52604018</v>
      </c>
      <c r="CC16" s="16">
        <f t="shared" si="31"/>
        <v>52595510</v>
      </c>
      <c r="CD16" s="16">
        <f t="shared" si="31"/>
        <v>63758636</v>
      </c>
      <c r="CE16" s="16">
        <f t="shared" si="31"/>
        <v>92362125</v>
      </c>
      <c r="CF16" s="16">
        <f t="shared" si="31"/>
        <v>132414305</v>
      </c>
      <c r="CG16" s="16">
        <f t="shared" si="31"/>
        <v>164631003</v>
      </c>
      <c r="CH16" s="16">
        <f t="shared" si="31"/>
        <v>156179511</v>
      </c>
      <c r="CI16" s="16">
        <f t="shared" si="31"/>
        <v>145892486</v>
      </c>
      <c r="CJ16" s="16">
        <f t="shared" si="31"/>
        <v>131126985</v>
      </c>
      <c r="CK16" s="16">
        <f t="shared" si="31"/>
        <v>100357065</v>
      </c>
      <c r="CL16" s="16">
        <f t="shared" si="31"/>
        <v>74744038</v>
      </c>
      <c r="CM16" s="16">
        <f t="shared" si="31"/>
        <v>60581394</v>
      </c>
      <c r="CN16" s="16">
        <f t="shared" si="31"/>
        <v>52849332</v>
      </c>
      <c r="CO16" s="16">
        <f t="shared" si="31"/>
        <v>52846948</v>
      </c>
      <c r="CP16" s="16">
        <f t="shared" si="31"/>
        <v>63900579</v>
      </c>
      <c r="CQ16" s="16">
        <f t="shared" si="31"/>
        <v>92637886</v>
      </c>
      <c r="CR16" s="16">
        <f t="shared" si="31"/>
        <v>132979270</v>
      </c>
      <c r="CS16" s="16">
        <f t="shared" si="31"/>
        <v>165381929</v>
      </c>
      <c r="CT16" s="16">
        <f t="shared" si="31"/>
        <v>156933881</v>
      </c>
      <c r="CU16" s="16">
        <f t="shared" si="31"/>
        <v>146528687</v>
      </c>
      <c r="CV16" s="16">
        <f t="shared" si="31"/>
        <v>131994888</v>
      </c>
      <c r="CW16" s="16">
        <f t="shared" si="31"/>
        <v>100982717</v>
      </c>
      <c r="CX16" s="16">
        <f t="shared" si="31"/>
        <v>75184840</v>
      </c>
      <c r="CY16" s="16">
        <f t="shared" si="31"/>
        <v>60978793</v>
      </c>
      <c r="CZ16" s="16">
        <f t="shared" si="31"/>
        <v>53190211</v>
      </c>
      <c r="DA16" s="16">
        <f t="shared" si="31"/>
        <v>53226048</v>
      </c>
      <c r="DB16" s="16">
        <f t="shared" si="31"/>
        <v>64415011</v>
      </c>
      <c r="DC16" s="16">
        <f t="shared" si="31"/>
        <v>93404561</v>
      </c>
      <c r="DD16" s="16">
        <f t="shared" si="31"/>
        <v>133950771</v>
      </c>
      <c r="DE16" s="16">
        <f t="shared" si="31"/>
        <v>166506738</v>
      </c>
      <c r="DF16" s="16">
        <f t="shared" si="31"/>
        <v>158429682</v>
      </c>
      <c r="DG16" s="16">
        <f t="shared" si="31"/>
        <v>148117742</v>
      </c>
      <c r="DH16" s="16">
        <f t="shared" si="31"/>
        <v>133167510</v>
      </c>
      <c r="DI16" s="16">
        <f t="shared" si="31"/>
        <v>101824821</v>
      </c>
      <c r="DJ16" s="16">
        <f t="shared" si="31"/>
        <v>75784369</v>
      </c>
      <c r="DK16" s="16">
        <f t="shared" si="31"/>
        <v>61499608</v>
      </c>
      <c r="DL16" s="16">
        <f t="shared" si="31"/>
        <v>53576068</v>
      </c>
      <c r="DM16" s="16">
        <f t="shared" si="31"/>
        <v>53517398</v>
      </c>
      <c r="DN16" s="16">
        <f t="shared" si="31"/>
        <v>64771698</v>
      </c>
      <c r="DO16" s="16">
        <f t="shared" si="31"/>
        <v>94071063</v>
      </c>
      <c r="DP16" s="16">
        <f t="shared" si="31"/>
        <v>134558364</v>
      </c>
      <c r="DQ16" s="16">
        <f t="shared" si="31"/>
        <v>166723796</v>
      </c>
      <c r="DR16" s="16">
        <f t="shared" si="31"/>
        <v>159650898</v>
      </c>
      <c r="DS16" s="16">
        <f t="shared" si="31"/>
        <v>151097294</v>
      </c>
      <c r="DT16" s="16">
        <f t="shared" si="31"/>
        <v>136105316</v>
      </c>
      <c r="DU16" s="16">
        <f t="shared" si="31"/>
        <v>102708746</v>
      </c>
      <c r="DV16" s="16">
        <f t="shared" si="31"/>
        <v>76216433</v>
      </c>
      <c r="DW16" s="16">
        <f t="shared" si="31"/>
        <v>61775540</v>
      </c>
      <c r="DX16" s="16">
        <f t="shared" si="31"/>
        <v>53835327</v>
      </c>
      <c r="DY16" s="16">
        <f t="shared" si="31"/>
        <v>53758079</v>
      </c>
      <c r="DZ16" s="16">
        <f t="shared" ref="DZ16:GK16" si="32">ROUND(DZ14/(1-0.0093), 0)</f>
        <v>65036466</v>
      </c>
      <c r="EA16" s="16">
        <f t="shared" si="32"/>
        <v>94791773</v>
      </c>
      <c r="EB16" s="16">
        <f t="shared" si="32"/>
        <v>135222864</v>
      </c>
      <c r="EC16" s="16">
        <f t="shared" si="32"/>
        <v>166603263</v>
      </c>
      <c r="ED16" s="16">
        <f t="shared" si="32"/>
        <v>158928525</v>
      </c>
      <c r="EE16" s="16">
        <f t="shared" si="32"/>
        <v>149050207</v>
      </c>
      <c r="EF16" s="16">
        <f t="shared" si="32"/>
        <v>134147511</v>
      </c>
      <c r="EG16" s="16">
        <f t="shared" si="32"/>
        <v>102827212</v>
      </c>
      <c r="EH16" s="16">
        <f t="shared" si="32"/>
        <v>76399089</v>
      </c>
      <c r="EI16" s="16">
        <f t="shared" si="32"/>
        <v>61984664</v>
      </c>
      <c r="EJ16" s="16">
        <f t="shared" si="32"/>
        <v>54002283</v>
      </c>
      <c r="EK16" s="16">
        <f t="shared" si="32"/>
        <v>53920305</v>
      </c>
      <c r="EL16" s="16">
        <f t="shared" si="32"/>
        <v>65126073</v>
      </c>
      <c r="EM16" s="16">
        <f t="shared" si="32"/>
        <v>94709331</v>
      </c>
      <c r="EN16" s="16">
        <f t="shared" si="32"/>
        <v>135132628</v>
      </c>
      <c r="EO16" s="16">
        <f t="shared" si="32"/>
        <v>167184733</v>
      </c>
      <c r="EP16" s="16">
        <f t="shared" si="32"/>
        <v>160058318</v>
      </c>
      <c r="EQ16" s="16">
        <f t="shared" si="32"/>
        <v>149494934</v>
      </c>
      <c r="ER16" s="16">
        <f t="shared" si="32"/>
        <v>134169642</v>
      </c>
      <c r="ES16" s="16">
        <f t="shared" si="32"/>
        <v>103101803</v>
      </c>
      <c r="ET16" s="16">
        <f t="shared" si="32"/>
        <v>76665055</v>
      </c>
      <c r="EU16" s="16">
        <f t="shared" si="32"/>
        <v>62134224</v>
      </c>
      <c r="EV16" s="16">
        <f t="shared" si="32"/>
        <v>54095444</v>
      </c>
      <c r="EW16" s="16">
        <f t="shared" si="32"/>
        <v>54014949</v>
      </c>
      <c r="EX16" s="16">
        <f t="shared" si="32"/>
        <v>65209609</v>
      </c>
      <c r="EY16" s="16">
        <f t="shared" si="32"/>
        <v>95028727</v>
      </c>
      <c r="EZ16" s="16">
        <f t="shared" si="32"/>
        <v>135964066</v>
      </c>
      <c r="FA16" s="16">
        <f t="shared" si="32"/>
        <v>168469452</v>
      </c>
      <c r="FB16" s="16">
        <f t="shared" si="32"/>
        <v>160899664</v>
      </c>
      <c r="FC16" s="16">
        <f t="shared" si="32"/>
        <v>149250997</v>
      </c>
      <c r="FD16" s="16">
        <f t="shared" si="32"/>
        <v>134210466</v>
      </c>
      <c r="FE16" s="16">
        <f t="shared" si="32"/>
        <v>103723543</v>
      </c>
      <c r="FF16" s="16">
        <f t="shared" si="32"/>
        <v>77022224</v>
      </c>
      <c r="FG16" s="16">
        <f t="shared" si="32"/>
        <v>62316965</v>
      </c>
      <c r="FH16" s="16">
        <f t="shared" si="32"/>
        <v>54225980</v>
      </c>
      <c r="FI16" s="16">
        <f t="shared" si="32"/>
        <v>54147842</v>
      </c>
      <c r="FJ16" s="16">
        <f t="shared" si="32"/>
        <v>65220870</v>
      </c>
      <c r="FK16" s="16">
        <f t="shared" si="32"/>
        <v>95015285</v>
      </c>
      <c r="FL16" s="16">
        <f t="shared" si="32"/>
        <v>136305653</v>
      </c>
      <c r="FM16" s="16">
        <f t="shared" si="32"/>
        <v>169446943</v>
      </c>
      <c r="FN16" s="16">
        <f t="shared" si="32"/>
        <v>162865745</v>
      </c>
      <c r="FO16" s="16">
        <f t="shared" si="32"/>
        <v>152010289</v>
      </c>
      <c r="FP16" s="16">
        <f t="shared" si="32"/>
        <v>136366073</v>
      </c>
      <c r="FQ16" s="16">
        <f t="shared" si="32"/>
        <v>103997532</v>
      </c>
      <c r="FR16" s="16">
        <f t="shared" si="32"/>
        <v>77280998</v>
      </c>
      <c r="FS16" s="16">
        <f t="shared" si="32"/>
        <v>62458153</v>
      </c>
      <c r="FT16" s="16">
        <f t="shared" si="32"/>
        <v>54366420</v>
      </c>
      <c r="FU16" s="16">
        <f t="shared" si="32"/>
        <v>54344730</v>
      </c>
      <c r="FV16" s="16">
        <f t="shared" si="32"/>
        <v>65420379</v>
      </c>
      <c r="FW16" s="16">
        <f t="shared" si="32"/>
        <v>95189679</v>
      </c>
      <c r="FX16" s="16">
        <f t="shared" si="32"/>
        <v>136783241</v>
      </c>
      <c r="FY16" s="16">
        <f t="shared" si="32"/>
        <v>170413395</v>
      </c>
      <c r="FZ16" s="16">
        <f t="shared" si="32"/>
        <v>162892817</v>
      </c>
      <c r="GA16" s="16">
        <f t="shared" si="32"/>
        <v>150143323</v>
      </c>
      <c r="GB16" s="16">
        <f t="shared" si="32"/>
        <v>134496681</v>
      </c>
      <c r="GC16" s="16">
        <f t="shared" si="32"/>
        <v>104184359</v>
      </c>
      <c r="GD16" s="16">
        <f t="shared" si="32"/>
        <v>77380922</v>
      </c>
      <c r="GE16" s="16">
        <f t="shared" si="32"/>
        <v>62528258</v>
      </c>
      <c r="GF16" s="16">
        <f t="shared" si="32"/>
        <v>54512786</v>
      </c>
      <c r="GG16" s="16">
        <f t="shared" si="32"/>
        <v>54579606</v>
      </c>
      <c r="GH16" s="16">
        <f t="shared" si="32"/>
        <v>65699860</v>
      </c>
      <c r="GI16" s="16">
        <f t="shared" si="32"/>
        <v>95432621</v>
      </c>
      <c r="GJ16" s="16">
        <f t="shared" si="32"/>
        <v>137022810</v>
      </c>
      <c r="GK16" s="16">
        <f t="shared" si="32"/>
        <v>170780649</v>
      </c>
      <c r="GL16" s="16">
        <f t="shared" ref="GL16:IW16" si="33">ROUND(GL14/(1-0.0093), 0)</f>
        <v>163277145</v>
      </c>
      <c r="GM16" s="16">
        <f t="shared" si="33"/>
        <v>150509073</v>
      </c>
      <c r="GN16" s="16">
        <f t="shared" si="33"/>
        <v>134844136</v>
      </c>
      <c r="GO16" s="16">
        <f t="shared" si="33"/>
        <v>104501119</v>
      </c>
      <c r="GP16" s="16">
        <f t="shared" si="33"/>
        <v>77662855</v>
      </c>
      <c r="GQ16" s="16">
        <f t="shared" si="33"/>
        <v>62804740</v>
      </c>
      <c r="GR16" s="16">
        <f t="shared" si="33"/>
        <v>54761814</v>
      </c>
      <c r="GS16" s="16">
        <f t="shared" si="33"/>
        <v>54836654</v>
      </c>
      <c r="GT16" s="16">
        <f t="shared" si="33"/>
        <v>66065975</v>
      </c>
      <c r="GU16" s="16">
        <f t="shared" si="33"/>
        <v>96030926</v>
      </c>
      <c r="GV16" s="16">
        <f t="shared" si="33"/>
        <v>137613021</v>
      </c>
      <c r="GW16" s="16">
        <f t="shared" si="33"/>
        <v>171870329</v>
      </c>
      <c r="GX16" s="16">
        <f t="shared" si="33"/>
        <v>164673187</v>
      </c>
      <c r="GY16" s="16">
        <f t="shared" si="33"/>
        <v>151424520</v>
      </c>
      <c r="GZ16" s="16">
        <f t="shared" si="33"/>
        <v>135606763</v>
      </c>
      <c r="HA16" s="16">
        <f t="shared" si="33"/>
        <v>105168066</v>
      </c>
      <c r="HB16" s="16">
        <f t="shared" si="33"/>
        <v>78093481</v>
      </c>
      <c r="HC16" s="16">
        <f t="shared" si="33"/>
        <v>63123072</v>
      </c>
      <c r="HD16" s="16">
        <f t="shared" si="33"/>
        <v>55010381</v>
      </c>
      <c r="HE16" s="16">
        <f t="shared" si="33"/>
        <v>55050555</v>
      </c>
      <c r="HF16" s="16">
        <f t="shared" si="33"/>
        <v>66209390</v>
      </c>
      <c r="HG16" s="16">
        <f t="shared" si="33"/>
        <v>96153781</v>
      </c>
      <c r="HH16" s="16">
        <f t="shared" si="33"/>
        <v>137954570</v>
      </c>
      <c r="HI16" s="16">
        <f t="shared" si="33"/>
        <v>172606199</v>
      </c>
      <c r="HJ16" s="16">
        <f t="shared" si="33"/>
        <v>166127478</v>
      </c>
      <c r="HK16" s="16">
        <f t="shared" si="33"/>
        <v>153868992</v>
      </c>
      <c r="HL16" s="16">
        <f t="shared" si="33"/>
        <v>137868110</v>
      </c>
      <c r="HM16" s="16">
        <f t="shared" si="33"/>
        <v>105656010</v>
      </c>
      <c r="HN16" s="16">
        <f t="shared" si="33"/>
        <v>78482465</v>
      </c>
      <c r="HO16" s="16">
        <f t="shared" si="33"/>
        <v>63375719</v>
      </c>
      <c r="HP16" s="16">
        <f t="shared" si="33"/>
        <v>55177665</v>
      </c>
      <c r="HQ16" s="16">
        <f t="shared" si="33"/>
        <v>55174261</v>
      </c>
      <c r="HR16" s="16">
        <f t="shared" si="33"/>
        <v>66334169</v>
      </c>
      <c r="HS16" s="16">
        <f t="shared" si="33"/>
        <v>96409156</v>
      </c>
      <c r="HT16" s="16">
        <f t="shared" si="33"/>
        <v>138146507</v>
      </c>
      <c r="HU16" s="16">
        <f t="shared" si="33"/>
        <v>172974335</v>
      </c>
      <c r="HV16" s="16">
        <f t="shared" si="33"/>
        <v>165876645</v>
      </c>
      <c r="HW16" s="16">
        <f t="shared" si="33"/>
        <v>152068076</v>
      </c>
      <c r="HX16" s="16">
        <f t="shared" si="33"/>
        <v>136465239</v>
      </c>
      <c r="HY16" s="16">
        <f t="shared" si="33"/>
        <v>106128542</v>
      </c>
      <c r="HZ16" s="16">
        <f t="shared" si="33"/>
        <v>78758766</v>
      </c>
      <c r="IA16" s="16">
        <f t="shared" si="33"/>
        <v>63617599</v>
      </c>
      <c r="IB16" s="16">
        <f t="shared" si="33"/>
        <v>55368859</v>
      </c>
      <c r="IC16" s="16">
        <f t="shared" si="33"/>
        <v>55353385</v>
      </c>
      <c r="ID16" s="16">
        <f t="shared" si="33"/>
        <v>66537365</v>
      </c>
      <c r="IE16" s="16">
        <f t="shared" si="33"/>
        <v>96706947</v>
      </c>
      <c r="IF16" s="16">
        <f t="shared" si="33"/>
        <v>138839241</v>
      </c>
      <c r="IG16" s="16">
        <f t="shared" si="33"/>
        <v>173121803</v>
      </c>
      <c r="IH16" s="16">
        <f t="shared" si="33"/>
        <v>165167828</v>
      </c>
      <c r="II16" s="16">
        <f t="shared" si="33"/>
        <v>151115743</v>
      </c>
      <c r="IJ16" s="16">
        <f t="shared" si="33"/>
        <v>135455084</v>
      </c>
      <c r="IK16" s="16">
        <f t="shared" si="33"/>
        <v>105967293</v>
      </c>
      <c r="IL16" s="16">
        <f t="shared" si="33"/>
        <v>78778528</v>
      </c>
      <c r="IM16" s="16">
        <f t="shared" si="33"/>
        <v>63737840</v>
      </c>
      <c r="IN16" s="16">
        <f t="shared" si="33"/>
        <v>55581284</v>
      </c>
      <c r="IO16" s="16">
        <f t="shared" si="33"/>
        <v>55496831</v>
      </c>
      <c r="IP16" s="16">
        <f t="shared" si="33"/>
        <v>66651723</v>
      </c>
      <c r="IQ16" s="16">
        <f t="shared" si="33"/>
        <v>96390291</v>
      </c>
      <c r="IR16" s="16">
        <f t="shared" si="33"/>
        <v>137978129</v>
      </c>
      <c r="IS16" s="16">
        <f t="shared" si="33"/>
        <v>173795868</v>
      </c>
      <c r="IT16" s="16">
        <f t="shared" si="33"/>
        <v>167321617</v>
      </c>
      <c r="IU16" s="16">
        <f t="shared" si="33"/>
        <v>152895308</v>
      </c>
      <c r="IV16" s="16">
        <f t="shared" si="33"/>
        <v>136999944</v>
      </c>
      <c r="IW16" s="16">
        <f t="shared" si="33"/>
        <v>106996972</v>
      </c>
      <c r="IX16" s="16">
        <f t="shared" ref="IX16:LI16" si="34">ROUND(IX14/(1-0.0093), 0)</f>
        <v>79327158</v>
      </c>
      <c r="IY16" s="16">
        <f t="shared" si="34"/>
        <v>64139660</v>
      </c>
      <c r="IZ16" s="16">
        <f t="shared" si="34"/>
        <v>55862773</v>
      </c>
      <c r="JA16" s="16">
        <f t="shared" si="34"/>
        <v>55802087</v>
      </c>
      <c r="JB16" s="16">
        <f t="shared" si="34"/>
        <v>67015595</v>
      </c>
      <c r="JC16" s="16">
        <f t="shared" si="34"/>
        <v>97237860</v>
      </c>
      <c r="JD16" s="16">
        <f t="shared" si="34"/>
        <v>139719824</v>
      </c>
      <c r="JE16" s="16">
        <f t="shared" si="34"/>
        <v>174733232</v>
      </c>
      <c r="JF16" s="16">
        <f t="shared" si="34"/>
        <v>168041193</v>
      </c>
      <c r="JG16" s="16">
        <f t="shared" si="34"/>
        <v>155032084</v>
      </c>
      <c r="JH16" s="16">
        <f t="shared" si="34"/>
        <v>139126045</v>
      </c>
      <c r="JI16" s="16">
        <f t="shared" si="34"/>
        <v>107247001</v>
      </c>
      <c r="JJ16" s="16">
        <f t="shared" si="34"/>
        <v>79546997</v>
      </c>
      <c r="JK16" s="16">
        <f t="shared" si="34"/>
        <v>64354390</v>
      </c>
      <c r="JL16" s="16">
        <f t="shared" si="34"/>
        <v>56069884</v>
      </c>
      <c r="JM16" s="16">
        <f t="shared" si="34"/>
        <v>56004418</v>
      </c>
      <c r="JN16" s="16">
        <f t="shared" si="34"/>
        <v>67287585</v>
      </c>
      <c r="JO16" s="16">
        <f t="shared" si="34"/>
        <v>97557506</v>
      </c>
      <c r="JP16" s="16">
        <f t="shared" si="34"/>
        <v>139868848</v>
      </c>
      <c r="JQ16" s="16">
        <f t="shared" si="34"/>
        <v>175419562</v>
      </c>
      <c r="JR16" s="16">
        <f t="shared" si="34"/>
        <v>168226448</v>
      </c>
      <c r="JS16" s="16">
        <f t="shared" si="34"/>
        <v>153584323</v>
      </c>
      <c r="JT16" s="16">
        <f t="shared" si="34"/>
        <v>137783599</v>
      </c>
      <c r="JU16" s="16">
        <f t="shared" si="34"/>
        <v>107830837</v>
      </c>
      <c r="JV16" s="16">
        <f t="shared" si="34"/>
        <v>79841061</v>
      </c>
      <c r="JW16" s="16">
        <f t="shared" si="34"/>
        <v>64622518</v>
      </c>
      <c r="JX16" s="16">
        <f t="shared" si="34"/>
        <v>56366184</v>
      </c>
      <c r="JY16" s="16">
        <f t="shared" si="34"/>
        <v>56312023</v>
      </c>
      <c r="JZ16" s="16">
        <f t="shared" si="34"/>
        <v>67530949</v>
      </c>
      <c r="KA16" s="16">
        <f t="shared" si="34"/>
        <v>97934540</v>
      </c>
      <c r="KB16" s="16">
        <f t="shared" si="34"/>
        <v>140481064</v>
      </c>
      <c r="KC16" s="16">
        <f t="shared" si="34"/>
        <v>176323042</v>
      </c>
      <c r="KD16" s="16">
        <f t="shared" si="34"/>
        <v>169137162</v>
      </c>
      <c r="KE16" s="16">
        <f t="shared" si="34"/>
        <v>154208050</v>
      </c>
      <c r="KF16" s="16">
        <f t="shared" si="34"/>
        <v>138451317</v>
      </c>
      <c r="KG16" s="16">
        <f t="shared" si="34"/>
        <v>108439248</v>
      </c>
      <c r="KH16" s="16">
        <f t="shared" si="34"/>
        <v>80311075</v>
      </c>
      <c r="KI16" s="16">
        <f t="shared" si="34"/>
        <v>65033022</v>
      </c>
      <c r="KJ16" s="16">
        <f t="shared" si="34"/>
        <v>56703477</v>
      </c>
      <c r="KK16" s="16">
        <f t="shared" si="34"/>
        <v>56624564</v>
      </c>
      <c r="KL16" s="16">
        <f t="shared" si="34"/>
        <v>67841342</v>
      </c>
      <c r="KM16" s="16">
        <f t="shared" si="34"/>
        <v>98467626</v>
      </c>
      <c r="KN16" s="16">
        <f t="shared" si="34"/>
        <v>141391543</v>
      </c>
      <c r="KO16" s="16">
        <f t="shared" si="34"/>
        <v>177498228</v>
      </c>
      <c r="KP16" s="16">
        <f t="shared" si="34"/>
        <v>169894935</v>
      </c>
      <c r="KQ16" s="16">
        <f t="shared" si="34"/>
        <v>154582943</v>
      </c>
      <c r="KR16" s="16">
        <f t="shared" si="34"/>
        <v>139010133</v>
      </c>
      <c r="KS16" s="16">
        <f t="shared" si="34"/>
        <v>108951320</v>
      </c>
      <c r="KT16" s="16">
        <f t="shared" si="34"/>
        <v>80654065</v>
      </c>
      <c r="KU16" s="16">
        <f t="shared" si="34"/>
        <v>65336840</v>
      </c>
      <c r="KV16" s="16">
        <f t="shared" si="34"/>
        <v>56982252</v>
      </c>
      <c r="KW16" s="16">
        <f t="shared" si="34"/>
        <v>56947911</v>
      </c>
      <c r="KX16" s="16">
        <f t="shared" si="34"/>
        <v>68224441</v>
      </c>
      <c r="KY16" s="16">
        <f t="shared" si="34"/>
        <v>99116985</v>
      </c>
      <c r="KZ16" s="16">
        <f t="shared" si="34"/>
        <v>142425410</v>
      </c>
      <c r="LA16" s="16">
        <f t="shared" si="34"/>
        <v>178618726</v>
      </c>
      <c r="LB16" s="16">
        <f t="shared" si="34"/>
        <v>171408495</v>
      </c>
      <c r="LC16" s="16">
        <f t="shared" si="34"/>
        <v>157282501</v>
      </c>
      <c r="LD16" s="16">
        <f t="shared" si="34"/>
        <v>141501479</v>
      </c>
      <c r="LE16" s="16">
        <f t="shared" si="34"/>
        <v>109469888</v>
      </c>
      <c r="LF16" s="16">
        <f t="shared" si="34"/>
        <v>81071833</v>
      </c>
      <c r="LG16" s="16">
        <f t="shared" si="34"/>
        <v>65725651</v>
      </c>
      <c r="LH16" s="16">
        <f t="shared" si="34"/>
        <v>57335847</v>
      </c>
      <c r="LI16" s="16">
        <f t="shared" si="34"/>
        <v>57241751</v>
      </c>
      <c r="LJ16" s="16">
        <f t="shared" ref="LJ16:MK16" si="35">ROUND(LJ14/(1-0.0093), 0)</f>
        <v>68470862</v>
      </c>
      <c r="LK16" s="16">
        <f t="shared" si="35"/>
        <v>99436909</v>
      </c>
      <c r="LL16" s="16">
        <f t="shared" si="35"/>
        <v>142735395</v>
      </c>
      <c r="LM16" s="16">
        <f t="shared" si="35"/>
        <v>179711298</v>
      </c>
      <c r="LN16" s="16">
        <f t="shared" si="35"/>
        <v>172433073</v>
      </c>
      <c r="LO16" s="16">
        <f t="shared" si="35"/>
        <v>156290194</v>
      </c>
      <c r="LP16" s="16">
        <f t="shared" si="35"/>
        <v>140167444</v>
      </c>
      <c r="LQ16" s="16">
        <f t="shared" si="35"/>
        <v>109962546</v>
      </c>
      <c r="LR16" s="16">
        <f t="shared" si="35"/>
        <v>81527414</v>
      </c>
      <c r="LS16" s="16">
        <f t="shared" si="35"/>
        <v>66118269</v>
      </c>
      <c r="LT16" s="16">
        <f t="shared" si="35"/>
        <v>57653677</v>
      </c>
      <c r="LU16" s="16">
        <f t="shared" si="35"/>
        <v>57555806</v>
      </c>
      <c r="LV16" s="16">
        <f t="shared" si="35"/>
        <v>68810117</v>
      </c>
      <c r="LW16" s="16">
        <f t="shared" si="35"/>
        <v>99994464</v>
      </c>
      <c r="LX16" s="16">
        <f t="shared" si="35"/>
        <v>143616629</v>
      </c>
      <c r="LY16" s="16">
        <f t="shared" si="35"/>
        <v>181162818</v>
      </c>
      <c r="LZ16" s="16">
        <f t="shared" si="35"/>
        <v>173626552</v>
      </c>
      <c r="MA16" s="16">
        <f t="shared" si="35"/>
        <v>156651196</v>
      </c>
      <c r="MB16" s="16">
        <f t="shared" si="35"/>
        <v>140344514</v>
      </c>
      <c r="MC16" s="16">
        <f t="shared" si="35"/>
        <v>110146275</v>
      </c>
      <c r="MD16" s="16">
        <f t="shared" si="35"/>
        <v>81856514</v>
      </c>
      <c r="ME16" s="16">
        <f t="shared" si="35"/>
        <v>66496406</v>
      </c>
      <c r="MF16" s="16">
        <f t="shared" si="35"/>
        <v>57973006</v>
      </c>
      <c r="MG16" s="16">
        <f t="shared" si="35"/>
        <v>57880545</v>
      </c>
      <c r="MH16" s="16">
        <f t="shared" si="35"/>
        <v>69163147</v>
      </c>
      <c r="MI16" s="16">
        <f t="shared" si="35"/>
        <v>100429170</v>
      </c>
      <c r="MJ16" s="16">
        <f t="shared" si="35"/>
        <v>144230907</v>
      </c>
      <c r="MK16" s="16">
        <f t="shared" si="35"/>
        <v>182409504</v>
      </c>
    </row>
    <row r="18" spans="1:349" ht="18.75" x14ac:dyDescent="0.3">
      <c r="A18" s="215" t="s">
        <v>140</v>
      </c>
      <c r="B18" s="183">
        <v>44562</v>
      </c>
      <c r="C18" s="183">
        <v>44593</v>
      </c>
      <c r="D18" s="183">
        <v>44621</v>
      </c>
      <c r="E18" s="183">
        <v>44652</v>
      </c>
      <c r="F18" s="183">
        <v>44682</v>
      </c>
      <c r="G18" s="183">
        <v>44713</v>
      </c>
      <c r="H18" s="183">
        <v>44743</v>
      </c>
      <c r="I18" s="183">
        <v>44774</v>
      </c>
      <c r="J18" s="183">
        <v>44805</v>
      </c>
      <c r="K18" s="183">
        <v>44835</v>
      </c>
      <c r="L18" s="183">
        <v>44866</v>
      </c>
      <c r="M18" s="183">
        <v>44896</v>
      </c>
      <c r="N18" s="183">
        <v>44927</v>
      </c>
      <c r="O18" s="183">
        <v>44958</v>
      </c>
      <c r="P18" s="183">
        <v>44986</v>
      </c>
      <c r="Q18" s="183">
        <v>45017</v>
      </c>
      <c r="R18" s="183">
        <v>45047</v>
      </c>
      <c r="S18" s="183">
        <v>45078</v>
      </c>
      <c r="T18" s="183">
        <v>45108</v>
      </c>
      <c r="U18" s="183">
        <v>45139</v>
      </c>
      <c r="V18" s="183">
        <v>45170</v>
      </c>
      <c r="W18" s="183">
        <v>45200</v>
      </c>
      <c r="X18" s="183">
        <v>45231</v>
      </c>
      <c r="Y18" s="183">
        <v>45261</v>
      </c>
      <c r="Z18" s="183">
        <v>45292</v>
      </c>
      <c r="AA18" s="183">
        <v>45323</v>
      </c>
      <c r="AB18" s="183">
        <v>45352</v>
      </c>
      <c r="AC18" s="183">
        <v>45383</v>
      </c>
      <c r="AD18" s="183">
        <v>45413</v>
      </c>
      <c r="AE18" s="183">
        <v>45444</v>
      </c>
      <c r="AF18" s="183">
        <v>45474</v>
      </c>
      <c r="AG18" s="183">
        <v>45505</v>
      </c>
      <c r="AH18" s="183">
        <v>45536</v>
      </c>
      <c r="AI18" s="183">
        <v>45566</v>
      </c>
      <c r="AJ18" s="183">
        <v>45597</v>
      </c>
      <c r="AK18" s="183">
        <v>45627</v>
      </c>
      <c r="AL18" s="183">
        <v>45658</v>
      </c>
      <c r="AM18" s="183">
        <v>45689</v>
      </c>
      <c r="AN18" s="183">
        <v>45717</v>
      </c>
      <c r="AO18" s="183">
        <v>45748</v>
      </c>
      <c r="AP18" s="183">
        <v>45778</v>
      </c>
      <c r="AQ18" s="183">
        <v>45809</v>
      </c>
      <c r="AR18" s="183">
        <v>45839</v>
      </c>
      <c r="AS18" s="183">
        <v>45870</v>
      </c>
      <c r="AT18" s="183">
        <v>45901</v>
      </c>
      <c r="AU18" s="183">
        <v>45931</v>
      </c>
      <c r="AV18" s="183">
        <v>45962</v>
      </c>
      <c r="AW18" s="183">
        <v>45992</v>
      </c>
      <c r="AX18" s="183">
        <v>46023</v>
      </c>
      <c r="AY18" s="183">
        <v>46054</v>
      </c>
      <c r="AZ18" s="183">
        <v>46082</v>
      </c>
      <c r="BA18" s="183">
        <v>46113</v>
      </c>
      <c r="BB18" s="183">
        <v>46143</v>
      </c>
      <c r="BC18" s="183">
        <v>46174</v>
      </c>
      <c r="BD18" s="183">
        <v>46204</v>
      </c>
      <c r="BE18" s="183">
        <v>46235</v>
      </c>
      <c r="BF18" s="183">
        <v>46266</v>
      </c>
      <c r="BG18" s="183">
        <v>46296</v>
      </c>
      <c r="BH18" s="183">
        <v>46327</v>
      </c>
      <c r="BI18" s="183">
        <v>46357</v>
      </c>
      <c r="BJ18" s="183">
        <v>46388</v>
      </c>
      <c r="BK18" s="183">
        <v>46419</v>
      </c>
      <c r="BL18" s="183">
        <v>46447</v>
      </c>
      <c r="BM18" s="183">
        <v>46478</v>
      </c>
      <c r="BN18" s="183">
        <v>46508</v>
      </c>
      <c r="BO18" s="183">
        <v>46539</v>
      </c>
      <c r="BP18" s="183">
        <v>46569</v>
      </c>
      <c r="BQ18" s="183">
        <v>46600</v>
      </c>
      <c r="BR18" s="183">
        <v>46631</v>
      </c>
      <c r="BS18" s="183">
        <v>46661</v>
      </c>
      <c r="BT18" s="183">
        <v>46692</v>
      </c>
      <c r="BU18" s="183">
        <v>46722</v>
      </c>
      <c r="BV18" s="183">
        <v>46753</v>
      </c>
      <c r="BW18" s="183">
        <v>46784</v>
      </c>
      <c r="BX18" s="183">
        <v>46813</v>
      </c>
      <c r="BY18" s="183">
        <v>46844</v>
      </c>
      <c r="BZ18" s="183">
        <v>46874</v>
      </c>
      <c r="CA18" s="183">
        <v>46905</v>
      </c>
      <c r="CB18" s="183">
        <v>46935</v>
      </c>
      <c r="CC18" s="183">
        <v>46966</v>
      </c>
      <c r="CD18" s="183">
        <v>46997</v>
      </c>
      <c r="CE18" s="183">
        <v>47027</v>
      </c>
      <c r="CF18" s="183">
        <v>47058</v>
      </c>
      <c r="CG18" s="183">
        <v>47088</v>
      </c>
      <c r="CH18" s="183">
        <v>47119</v>
      </c>
      <c r="CI18" s="183">
        <v>47150</v>
      </c>
      <c r="CJ18" s="183">
        <v>47178</v>
      </c>
      <c r="CK18" s="183">
        <v>47209</v>
      </c>
      <c r="CL18" s="183">
        <v>47239</v>
      </c>
      <c r="CM18" s="183">
        <v>47270</v>
      </c>
      <c r="CN18" s="183">
        <v>47300</v>
      </c>
      <c r="CO18" s="183">
        <v>47331</v>
      </c>
      <c r="CP18" s="183">
        <v>47362</v>
      </c>
      <c r="CQ18" s="183">
        <v>47392</v>
      </c>
      <c r="CR18" s="183">
        <v>47423</v>
      </c>
      <c r="CS18" s="183">
        <v>47453</v>
      </c>
      <c r="CT18" s="183">
        <v>47484</v>
      </c>
      <c r="CU18" s="183">
        <v>47515</v>
      </c>
      <c r="CV18" s="183">
        <v>47543</v>
      </c>
      <c r="CW18" s="183">
        <v>47574</v>
      </c>
      <c r="CX18" s="183">
        <v>47604</v>
      </c>
      <c r="CY18" s="183">
        <v>47635</v>
      </c>
      <c r="CZ18" s="183">
        <v>47665</v>
      </c>
      <c r="DA18" s="183">
        <v>47696</v>
      </c>
      <c r="DB18" s="183">
        <v>47727</v>
      </c>
      <c r="DC18" s="183">
        <v>47757</v>
      </c>
      <c r="DD18" s="183">
        <v>47788</v>
      </c>
      <c r="DE18" s="183">
        <v>47818</v>
      </c>
      <c r="DF18" s="183">
        <v>47849</v>
      </c>
      <c r="DG18" s="183">
        <v>47880</v>
      </c>
      <c r="DH18" s="183">
        <v>47908</v>
      </c>
      <c r="DI18" s="183">
        <v>47939</v>
      </c>
      <c r="DJ18" s="183">
        <v>47969</v>
      </c>
      <c r="DK18" s="183">
        <v>48000</v>
      </c>
      <c r="DL18" s="183">
        <v>48030</v>
      </c>
      <c r="DM18" s="183">
        <v>48061</v>
      </c>
      <c r="DN18" s="183">
        <v>48092</v>
      </c>
      <c r="DO18" s="183">
        <v>48122</v>
      </c>
      <c r="DP18" s="183">
        <v>48153</v>
      </c>
      <c r="DQ18" s="183">
        <v>48183</v>
      </c>
      <c r="DR18" s="183">
        <v>48214</v>
      </c>
      <c r="DS18" s="183">
        <v>48245</v>
      </c>
      <c r="DT18" s="183">
        <v>48274</v>
      </c>
      <c r="DU18" s="183">
        <v>48305</v>
      </c>
      <c r="DV18" s="183">
        <v>48335</v>
      </c>
      <c r="DW18" s="183">
        <v>48366</v>
      </c>
      <c r="DX18" s="183">
        <v>48396</v>
      </c>
      <c r="DY18" s="183">
        <v>48427</v>
      </c>
      <c r="DZ18" s="183">
        <v>48458</v>
      </c>
      <c r="EA18" s="183">
        <v>48488</v>
      </c>
      <c r="EB18" s="183">
        <v>48519</v>
      </c>
      <c r="EC18" s="183">
        <v>48549</v>
      </c>
      <c r="ED18" s="183">
        <v>48580</v>
      </c>
      <c r="EE18" s="183">
        <v>48611</v>
      </c>
      <c r="EF18" s="183">
        <v>48639</v>
      </c>
      <c r="EG18" s="183">
        <v>48670</v>
      </c>
      <c r="EH18" s="183">
        <v>48700</v>
      </c>
      <c r="EI18" s="183">
        <v>48731</v>
      </c>
      <c r="EJ18" s="183">
        <v>48761</v>
      </c>
      <c r="EK18" s="183">
        <v>48792</v>
      </c>
      <c r="EL18" s="183">
        <v>48823</v>
      </c>
      <c r="EM18" s="183">
        <v>48853</v>
      </c>
      <c r="EN18" s="183">
        <v>48884</v>
      </c>
      <c r="EO18" s="183">
        <v>48914</v>
      </c>
      <c r="EP18" s="183">
        <v>48945</v>
      </c>
      <c r="EQ18" s="183">
        <v>48976</v>
      </c>
      <c r="ER18" s="183">
        <v>49004</v>
      </c>
      <c r="ES18" s="183">
        <v>49035</v>
      </c>
      <c r="ET18" s="183">
        <v>49065</v>
      </c>
      <c r="EU18" s="183">
        <v>49096</v>
      </c>
      <c r="EV18" s="183">
        <v>49126</v>
      </c>
      <c r="EW18" s="183">
        <v>49157</v>
      </c>
      <c r="EX18" s="183">
        <v>49188</v>
      </c>
      <c r="EY18" s="183">
        <v>49218</v>
      </c>
      <c r="EZ18" s="183">
        <v>49249</v>
      </c>
      <c r="FA18" s="183">
        <v>49279</v>
      </c>
      <c r="FB18" s="183">
        <v>49310</v>
      </c>
      <c r="FC18" s="183">
        <v>49341</v>
      </c>
      <c r="FD18" s="183">
        <v>49369</v>
      </c>
      <c r="FE18" s="183">
        <v>49400</v>
      </c>
      <c r="FF18" s="183">
        <v>49430</v>
      </c>
      <c r="FG18" s="183">
        <v>49461</v>
      </c>
      <c r="FH18" s="183">
        <v>49491</v>
      </c>
      <c r="FI18" s="183">
        <v>49522</v>
      </c>
      <c r="FJ18" s="183">
        <v>49553</v>
      </c>
      <c r="FK18" s="183">
        <v>49583</v>
      </c>
      <c r="FL18" s="183">
        <v>49614</v>
      </c>
      <c r="FM18" s="183">
        <v>49644</v>
      </c>
      <c r="FN18" s="183">
        <v>49675</v>
      </c>
      <c r="FO18" s="183">
        <v>49706</v>
      </c>
      <c r="FP18" s="183">
        <v>49735</v>
      </c>
      <c r="FQ18" s="183">
        <v>49766</v>
      </c>
      <c r="FR18" s="183">
        <v>49796</v>
      </c>
      <c r="FS18" s="183">
        <v>49827</v>
      </c>
      <c r="FT18" s="183">
        <v>49857</v>
      </c>
      <c r="FU18" s="183">
        <v>49888</v>
      </c>
      <c r="FV18" s="183">
        <v>49919</v>
      </c>
      <c r="FW18" s="183">
        <v>49949</v>
      </c>
      <c r="FX18" s="183">
        <v>49980</v>
      </c>
      <c r="FY18" s="183">
        <v>50010</v>
      </c>
      <c r="FZ18" s="183">
        <v>50041</v>
      </c>
      <c r="GA18" s="183">
        <v>50072</v>
      </c>
      <c r="GB18" s="183">
        <v>50100</v>
      </c>
      <c r="GC18" s="183">
        <v>50131</v>
      </c>
      <c r="GD18" s="183">
        <v>50161</v>
      </c>
      <c r="GE18" s="183">
        <v>50192</v>
      </c>
      <c r="GF18" s="183">
        <v>50222</v>
      </c>
      <c r="GG18" s="183">
        <v>50253</v>
      </c>
      <c r="GH18" s="183">
        <v>50284</v>
      </c>
      <c r="GI18" s="183">
        <v>50314</v>
      </c>
      <c r="GJ18" s="183">
        <v>50345</v>
      </c>
      <c r="GK18" s="183">
        <v>50375</v>
      </c>
      <c r="GL18" s="183">
        <v>50406</v>
      </c>
      <c r="GM18" s="183">
        <v>50437</v>
      </c>
      <c r="GN18" s="183">
        <v>50465</v>
      </c>
      <c r="GO18" s="183">
        <v>50496</v>
      </c>
      <c r="GP18" s="183">
        <v>50526</v>
      </c>
      <c r="GQ18" s="183">
        <v>50557</v>
      </c>
      <c r="GR18" s="183">
        <v>50587</v>
      </c>
      <c r="GS18" s="183">
        <v>50618</v>
      </c>
      <c r="GT18" s="183">
        <v>50649</v>
      </c>
      <c r="GU18" s="183">
        <v>50679</v>
      </c>
      <c r="GV18" s="183">
        <v>50710</v>
      </c>
      <c r="GW18" s="183">
        <v>50740</v>
      </c>
      <c r="GX18" s="183">
        <v>50771</v>
      </c>
      <c r="GY18" s="183">
        <v>50802</v>
      </c>
      <c r="GZ18" s="183">
        <v>50830</v>
      </c>
      <c r="HA18" s="183">
        <v>50861</v>
      </c>
      <c r="HB18" s="183">
        <v>50891</v>
      </c>
      <c r="HC18" s="183">
        <v>50922</v>
      </c>
      <c r="HD18" s="183">
        <v>50952</v>
      </c>
      <c r="HE18" s="183">
        <v>50983</v>
      </c>
      <c r="HF18" s="183">
        <v>51014</v>
      </c>
      <c r="HG18" s="183">
        <v>51044</v>
      </c>
      <c r="HH18" s="183">
        <v>51075</v>
      </c>
      <c r="HI18" s="183">
        <v>51105</v>
      </c>
      <c r="HJ18" s="183">
        <v>51136</v>
      </c>
      <c r="HK18" s="183">
        <v>51167</v>
      </c>
      <c r="HL18" s="183">
        <v>51196</v>
      </c>
      <c r="HM18" s="183">
        <v>51227</v>
      </c>
      <c r="HN18" s="183">
        <v>51257</v>
      </c>
      <c r="HO18" s="183">
        <v>51288</v>
      </c>
      <c r="HP18" s="183">
        <v>51318</v>
      </c>
      <c r="HQ18" s="183">
        <v>51349</v>
      </c>
      <c r="HR18" s="183">
        <v>51380</v>
      </c>
      <c r="HS18" s="183">
        <v>51410</v>
      </c>
      <c r="HT18" s="183">
        <v>51441</v>
      </c>
      <c r="HU18" s="183">
        <v>51471</v>
      </c>
      <c r="HV18" s="183">
        <v>51502</v>
      </c>
      <c r="HW18" s="183">
        <v>51533</v>
      </c>
      <c r="HX18" s="183">
        <v>51561</v>
      </c>
      <c r="HY18" s="183">
        <v>51592</v>
      </c>
      <c r="HZ18" s="183">
        <v>51622</v>
      </c>
      <c r="IA18" s="183">
        <v>51653</v>
      </c>
      <c r="IB18" s="183">
        <v>51683</v>
      </c>
      <c r="IC18" s="183">
        <v>51714</v>
      </c>
      <c r="ID18" s="183">
        <v>51745</v>
      </c>
      <c r="IE18" s="183">
        <v>51775</v>
      </c>
      <c r="IF18" s="183">
        <v>51806</v>
      </c>
      <c r="IG18" s="183">
        <v>51836</v>
      </c>
      <c r="IH18" s="183">
        <v>51867</v>
      </c>
      <c r="II18" s="183">
        <v>51898</v>
      </c>
      <c r="IJ18" s="183">
        <v>51926</v>
      </c>
      <c r="IK18" s="183">
        <v>51957</v>
      </c>
      <c r="IL18" s="183">
        <v>51987</v>
      </c>
      <c r="IM18" s="183">
        <v>52018</v>
      </c>
      <c r="IN18" s="183">
        <v>52048</v>
      </c>
      <c r="IO18" s="183">
        <v>52079</v>
      </c>
      <c r="IP18" s="183">
        <v>52110</v>
      </c>
      <c r="IQ18" s="183">
        <v>52140</v>
      </c>
      <c r="IR18" s="183">
        <v>52171</v>
      </c>
      <c r="IS18" s="183">
        <v>52201</v>
      </c>
      <c r="IT18" s="183">
        <v>52232</v>
      </c>
      <c r="IU18" s="183">
        <v>52263</v>
      </c>
      <c r="IV18" s="183">
        <v>52291</v>
      </c>
      <c r="IW18" s="183">
        <v>52322</v>
      </c>
      <c r="IX18" s="183">
        <v>52352</v>
      </c>
      <c r="IY18" s="183">
        <v>52383</v>
      </c>
      <c r="IZ18" s="183">
        <v>52413</v>
      </c>
      <c r="JA18" s="183">
        <v>52444</v>
      </c>
      <c r="JB18" s="183">
        <v>52475</v>
      </c>
      <c r="JC18" s="183">
        <v>52505</v>
      </c>
      <c r="JD18" s="183">
        <v>52536</v>
      </c>
      <c r="JE18" s="183">
        <v>52566</v>
      </c>
      <c r="JF18" s="183">
        <v>52597</v>
      </c>
      <c r="JG18" s="183">
        <v>52628</v>
      </c>
      <c r="JH18" s="183">
        <v>52657</v>
      </c>
      <c r="JI18" s="183">
        <v>52688</v>
      </c>
      <c r="JJ18" s="183">
        <v>52718</v>
      </c>
      <c r="JK18" s="183">
        <v>52749</v>
      </c>
      <c r="JL18" s="183">
        <v>52779</v>
      </c>
      <c r="JM18" s="183">
        <v>52810</v>
      </c>
      <c r="JN18" s="183">
        <v>52841</v>
      </c>
      <c r="JO18" s="183">
        <v>52871</v>
      </c>
      <c r="JP18" s="183">
        <v>52902</v>
      </c>
      <c r="JQ18" s="183">
        <v>52932</v>
      </c>
      <c r="JR18" s="183">
        <v>52963</v>
      </c>
      <c r="JS18" s="183">
        <v>52994</v>
      </c>
      <c r="JT18" s="183">
        <v>53022</v>
      </c>
      <c r="JU18" s="183">
        <v>53053</v>
      </c>
      <c r="JV18" s="183">
        <v>53083</v>
      </c>
      <c r="JW18" s="183">
        <v>53114</v>
      </c>
      <c r="JX18" s="183">
        <v>53144</v>
      </c>
      <c r="JY18" s="183">
        <v>53175</v>
      </c>
      <c r="JZ18" s="183">
        <v>53206</v>
      </c>
      <c r="KA18" s="183">
        <v>53236</v>
      </c>
      <c r="KB18" s="183">
        <v>53267</v>
      </c>
      <c r="KC18" s="183">
        <v>53297</v>
      </c>
      <c r="KD18" s="183">
        <v>53328</v>
      </c>
      <c r="KE18" s="183">
        <v>53359</v>
      </c>
      <c r="KF18" s="183">
        <v>53387</v>
      </c>
      <c r="KG18" s="183">
        <v>53418</v>
      </c>
      <c r="KH18" s="183">
        <v>53448</v>
      </c>
      <c r="KI18" s="183">
        <v>53479</v>
      </c>
      <c r="KJ18" s="183">
        <v>53509</v>
      </c>
      <c r="KK18" s="183">
        <v>53540</v>
      </c>
      <c r="KL18" s="183">
        <v>53571</v>
      </c>
      <c r="KM18" s="183">
        <v>53601</v>
      </c>
      <c r="KN18" s="183">
        <v>53632</v>
      </c>
      <c r="KO18" s="183">
        <v>53662</v>
      </c>
      <c r="KP18" s="183">
        <v>53693</v>
      </c>
      <c r="KQ18" s="183">
        <v>53724</v>
      </c>
      <c r="KR18" s="183">
        <v>53752</v>
      </c>
      <c r="KS18" s="183">
        <v>53783</v>
      </c>
      <c r="KT18" s="183">
        <v>53813</v>
      </c>
      <c r="KU18" s="183">
        <v>53844</v>
      </c>
      <c r="KV18" s="183">
        <v>53874</v>
      </c>
      <c r="KW18" s="183">
        <v>53905</v>
      </c>
      <c r="KX18" s="183">
        <v>53936</v>
      </c>
      <c r="KY18" s="183">
        <v>53966</v>
      </c>
      <c r="KZ18" s="183">
        <v>53997</v>
      </c>
      <c r="LA18" s="183">
        <v>54027</v>
      </c>
      <c r="LB18" s="183">
        <v>54058</v>
      </c>
      <c r="LC18" s="183">
        <v>54089</v>
      </c>
      <c r="LD18" s="183">
        <v>54118</v>
      </c>
      <c r="LE18" s="183">
        <v>54149</v>
      </c>
      <c r="LF18" s="183">
        <v>54179</v>
      </c>
      <c r="LG18" s="183">
        <v>54210</v>
      </c>
      <c r="LH18" s="183">
        <v>54240</v>
      </c>
      <c r="LI18" s="183">
        <v>54271</v>
      </c>
      <c r="LJ18" s="183">
        <v>54302</v>
      </c>
      <c r="LK18" s="183">
        <v>54332</v>
      </c>
      <c r="LL18" s="183">
        <v>54363</v>
      </c>
      <c r="LM18" s="183">
        <v>54393</v>
      </c>
      <c r="LN18" s="183">
        <v>54424</v>
      </c>
      <c r="LO18" s="183">
        <v>54455</v>
      </c>
      <c r="LP18" s="183">
        <v>54483</v>
      </c>
      <c r="LQ18" s="183">
        <v>54514</v>
      </c>
      <c r="LR18" s="183">
        <v>54544</v>
      </c>
      <c r="LS18" s="183">
        <v>54575</v>
      </c>
      <c r="LT18" s="183">
        <v>54605</v>
      </c>
      <c r="LU18" s="183">
        <v>54636</v>
      </c>
      <c r="LV18" s="183">
        <v>54667</v>
      </c>
      <c r="LW18" s="183">
        <v>54697</v>
      </c>
      <c r="LX18" s="183">
        <v>54728</v>
      </c>
      <c r="LY18" s="183">
        <v>54758</v>
      </c>
      <c r="LZ18" s="183">
        <v>54789</v>
      </c>
      <c r="MA18" s="183">
        <v>54820</v>
      </c>
      <c r="MB18" s="183">
        <v>54848</v>
      </c>
      <c r="MC18" s="183">
        <v>54879</v>
      </c>
      <c r="MD18" s="183">
        <v>54909</v>
      </c>
      <c r="ME18" s="183">
        <v>54940</v>
      </c>
      <c r="MF18" s="183">
        <v>54970</v>
      </c>
      <c r="MG18" s="183">
        <v>55001</v>
      </c>
      <c r="MH18" s="183">
        <v>55032</v>
      </c>
      <c r="MI18" s="183">
        <v>55062</v>
      </c>
      <c r="MJ18" s="183">
        <v>55093</v>
      </c>
      <c r="MK18" s="183">
        <v>55123</v>
      </c>
    </row>
    <row r="19" spans="1:349" x14ac:dyDescent="0.2">
      <c r="A19" s="212" t="s">
        <v>9</v>
      </c>
      <c r="B19" s="16">
        <v>809383</v>
      </c>
      <c r="C19" s="16">
        <v>809933</v>
      </c>
      <c r="D19" s="16">
        <v>810191</v>
      </c>
      <c r="E19" s="16">
        <v>810045</v>
      </c>
      <c r="F19" s="16">
        <v>810268</v>
      </c>
      <c r="G19" s="16">
        <v>810492</v>
      </c>
      <c r="H19" s="16">
        <v>810716</v>
      </c>
      <c r="I19" s="16">
        <v>810941</v>
      </c>
      <c r="J19" s="16">
        <v>811871</v>
      </c>
      <c r="K19" s="16">
        <v>814467</v>
      </c>
      <c r="L19" s="16">
        <v>816626</v>
      </c>
      <c r="M19" s="16">
        <v>818022</v>
      </c>
      <c r="N19" s="16">
        <v>818988</v>
      </c>
      <c r="O19" s="16">
        <v>819545</v>
      </c>
      <c r="P19" s="16">
        <v>819808</v>
      </c>
      <c r="Q19" s="16">
        <v>819664</v>
      </c>
      <c r="R19" s="16">
        <v>819888</v>
      </c>
      <c r="S19" s="16">
        <v>820111</v>
      </c>
      <c r="T19" s="16">
        <v>820332</v>
      </c>
      <c r="U19" s="16">
        <v>820553</v>
      </c>
      <c r="V19" s="16">
        <v>821478</v>
      </c>
      <c r="W19" s="16">
        <v>824069</v>
      </c>
      <c r="X19" s="16">
        <v>826222</v>
      </c>
      <c r="Y19" s="16">
        <v>827612</v>
      </c>
      <c r="Z19" s="16">
        <v>828563</v>
      </c>
      <c r="AA19" s="16">
        <v>829104</v>
      </c>
      <c r="AB19" s="16">
        <v>829352</v>
      </c>
      <c r="AC19" s="16">
        <v>829194</v>
      </c>
      <c r="AD19" s="16">
        <v>829405</v>
      </c>
      <c r="AE19" s="16">
        <v>829615</v>
      </c>
      <c r="AF19" s="16">
        <v>829824</v>
      </c>
      <c r="AG19" s="16">
        <v>830033</v>
      </c>
      <c r="AH19" s="16">
        <v>830947</v>
      </c>
      <c r="AI19" s="16">
        <v>833527</v>
      </c>
      <c r="AJ19" s="16">
        <v>835670</v>
      </c>
      <c r="AK19" s="16">
        <v>837050</v>
      </c>
      <c r="AL19" s="16">
        <v>837990</v>
      </c>
      <c r="AM19" s="16">
        <v>838521</v>
      </c>
      <c r="AN19" s="16">
        <v>838758</v>
      </c>
      <c r="AO19" s="16">
        <v>838590</v>
      </c>
      <c r="AP19" s="16">
        <v>838789</v>
      </c>
      <c r="AQ19" s="16">
        <v>838989</v>
      </c>
      <c r="AR19" s="16">
        <v>839188</v>
      </c>
      <c r="AS19" s="16">
        <v>839386</v>
      </c>
      <c r="AT19" s="16">
        <v>840290</v>
      </c>
      <c r="AU19" s="16">
        <v>842860</v>
      </c>
      <c r="AV19" s="16">
        <v>844992</v>
      </c>
      <c r="AW19" s="16">
        <v>846363</v>
      </c>
      <c r="AX19" s="16">
        <v>847280</v>
      </c>
      <c r="AY19" s="16">
        <v>847790</v>
      </c>
      <c r="AZ19" s="16">
        <v>848005</v>
      </c>
      <c r="BA19" s="16">
        <v>847815</v>
      </c>
      <c r="BB19" s="16">
        <v>847994</v>
      </c>
      <c r="BC19" s="16">
        <v>848172</v>
      </c>
      <c r="BD19" s="16">
        <v>848350</v>
      </c>
      <c r="BE19" s="16">
        <v>848528</v>
      </c>
      <c r="BF19" s="16">
        <v>849412</v>
      </c>
      <c r="BG19" s="16">
        <v>851963</v>
      </c>
      <c r="BH19" s="16">
        <v>854076</v>
      </c>
      <c r="BI19" s="16">
        <v>855428</v>
      </c>
      <c r="BJ19" s="16">
        <v>856344</v>
      </c>
      <c r="BK19" s="16">
        <v>856851</v>
      </c>
      <c r="BL19" s="16">
        <v>857066</v>
      </c>
      <c r="BM19" s="16">
        <v>856876</v>
      </c>
      <c r="BN19" s="16">
        <v>857056</v>
      </c>
      <c r="BO19" s="16">
        <v>857235</v>
      </c>
      <c r="BP19" s="16">
        <v>857415</v>
      </c>
      <c r="BQ19" s="16">
        <v>857595</v>
      </c>
      <c r="BR19" s="16">
        <v>858481</v>
      </c>
      <c r="BS19" s="16">
        <v>861033</v>
      </c>
      <c r="BT19" s="16">
        <v>863149</v>
      </c>
      <c r="BU19" s="16">
        <v>864503</v>
      </c>
      <c r="BV19" s="16">
        <v>865436</v>
      </c>
      <c r="BW19" s="16">
        <v>865961</v>
      </c>
      <c r="BX19" s="16">
        <v>866193</v>
      </c>
      <c r="BY19" s="16">
        <v>866019</v>
      </c>
      <c r="BZ19" s="16">
        <v>866214</v>
      </c>
      <c r="CA19" s="16">
        <v>866409</v>
      </c>
      <c r="CB19" s="16">
        <v>866604</v>
      </c>
      <c r="CC19" s="16">
        <v>866799</v>
      </c>
      <c r="CD19" s="16">
        <v>867700</v>
      </c>
      <c r="CE19" s="16">
        <v>870267</v>
      </c>
      <c r="CF19" s="16">
        <v>872398</v>
      </c>
      <c r="CG19" s="16">
        <v>873766</v>
      </c>
      <c r="CH19" s="16">
        <v>874699</v>
      </c>
      <c r="CI19" s="16">
        <v>875223</v>
      </c>
      <c r="CJ19" s="16">
        <v>875454</v>
      </c>
      <c r="CK19" s="16">
        <v>875280</v>
      </c>
      <c r="CL19" s="16">
        <v>875475</v>
      </c>
      <c r="CM19" s="16">
        <v>875670</v>
      </c>
      <c r="CN19" s="16">
        <v>875865</v>
      </c>
      <c r="CO19" s="16">
        <v>876059</v>
      </c>
      <c r="CP19" s="16">
        <v>876960</v>
      </c>
      <c r="CQ19" s="16">
        <v>879527</v>
      </c>
      <c r="CR19" s="16">
        <v>881657</v>
      </c>
      <c r="CS19" s="16">
        <v>883025</v>
      </c>
      <c r="CT19" s="16">
        <v>883956</v>
      </c>
      <c r="CU19" s="16">
        <v>884479</v>
      </c>
      <c r="CV19" s="16">
        <v>884709</v>
      </c>
      <c r="CW19" s="16">
        <v>884533</v>
      </c>
      <c r="CX19" s="16">
        <v>884726</v>
      </c>
      <c r="CY19" s="16">
        <v>884918</v>
      </c>
      <c r="CZ19" s="16">
        <v>885111</v>
      </c>
      <c r="DA19" s="16">
        <v>885303</v>
      </c>
      <c r="DB19" s="16">
        <v>886202</v>
      </c>
      <c r="DC19" s="16">
        <v>888767</v>
      </c>
      <c r="DD19" s="16">
        <v>890895</v>
      </c>
      <c r="DE19" s="16">
        <v>892262</v>
      </c>
      <c r="DF19" s="16">
        <v>893194</v>
      </c>
      <c r="DG19" s="16">
        <v>893717</v>
      </c>
      <c r="DH19" s="16">
        <v>893948</v>
      </c>
      <c r="DI19" s="16">
        <v>893774</v>
      </c>
      <c r="DJ19" s="16">
        <v>893970</v>
      </c>
      <c r="DK19" s="16">
        <v>894167</v>
      </c>
      <c r="DL19" s="16">
        <v>894363</v>
      </c>
      <c r="DM19" s="16">
        <v>894560</v>
      </c>
      <c r="DN19" s="16">
        <v>895463</v>
      </c>
      <c r="DO19" s="16">
        <v>898032</v>
      </c>
      <c r="DP19" s="16">
        <v>900163</v>
      </c>
      <c r="DQ19" s="16">
        <v>901533</v>
      </c>
      <c r="DR19" s="16">
        <v>902466</v>
      </c>
      <c r="DS19" s="16">
        <v>902990</v>
      </c>
      <c r="DT19" s="16">
        <v>903220</v>
      </c>
      <c r="DU19" s="16">
        <v>903044</v>
      </c>
      <c r="DV19" s="16">
        <v>903236</v>
      </c>
      <c r="DW19" s="16">
        <v>903427</v>
      </c>
      <c r="DX19" s="16">
        <v>903617</v>
      </c>
      <c r="DY19" s="16">
        <v>903807</v>
      </c>
      <c r="DZ19" s="16">
        <v>904702</v>
      </c>
      <c r="EA19" s="16">
        <v>907264</v>
      </c>
      <c r="EB19" s="16">
        <v>909388</v>
      </c>
      <c r="EC19" s="16">
        <v>910750</v>
      </c>
      <c r="ED19" s="16">
        <v>911676</v>
      </c>
      <c r="EE19" s="16">
        <v>912194</v>
      </c>
      <c r="EF19" s="16">
        <v>912419</v>
      </c>
      <c r="EG19" s="16">
        <v>912238</v>
      </c>
      <c r="EH19" s="16">
        <v>912427</v>
      </c>
      <c r="EI19" s="16">
        <v>912616</v>
      </c>
      <c r="EJ19" s="16">
        <v>912805</v>
      </c>
      <c r="EK19" s="16">
        <v>912993</v>
      </c>
      <c r="EL19" s="16">
        <v>913887</v>
      </c>
      <c r="EM19" s="16">
        <v>916448</v>
      </c>
      <c r="EN19" s="16">
        <v>918571</v>
      </c>
      <c r="EO19" s="16">
        <v>919932</v>
      </c>
      <c r="EP19" s="16">
        <v>920857</v>
      </c>
      <c r="EQ19" s="16">
        <v>921373</v>
      </c>
      <c r="ER19" s="16">
        <v>921595</v>
      </c>
      <c r="ES19" s="16">
        <v>921411</v>
      </c>
      <c r="ET19" s="16">
        <v>921596</v>
      </c>
      <c r="EU19" s="16">
        <v>921780</v>
      </c>
      <c r="EV19" s="16">
        <v>921963</v>
      </c>
      <c r="EW19" s="16">
        <v>922146</v>
      </c>
      <c r="EX19" s="16">
        <v>923035</v>
      </c>
      <c r="EY19" s="16">
        <v>925589</v>
      </c>
      <c r="EZ19" s="16">
        <v>927706</v>
      </c>
      <c r="FA19" s="16">
        <v>929061</v>
      </c>
      <c r="FB19" s="16">
        <v>929980</v>
      </c>
      <c r="FC19" s="16">
        <v>930490</v>
      </c>
      <c r="FD19" s="16">
        <v>930707</v>
      </c>
      <c r="FE19" s="16">
        <v>930518</v>
      </c>
      <c r="FF19" s="16">
        <v>930698</v>
      </c>
      <c r="FG19" s="16">
        <v>930877</v>
      </c>
      <c r="FH19" s="16">
        <v>931056</v>
      </c>
      <c r="FI19" s="16">
        <v>931235</v>
      </c>
      <c r="FJ19" s="16">
        <v>932119</v>
      </c>
      <c r="FK19" s="16">
        <v>934670</v>
      </c>
      <c r="FL19" s="16">
        <v>936782</v>
      </c>
      <c r="FM19" s="16">
        <v>938133</v>
      </c>
      <c r="FN19" s="16">
        <v>939046</v>
      </c>
      <c r="FO19" s="16">
        <v>939551</v>
      </c>
      <c r="FP19" s="16">
        <v>939762</v>
      </c>
      <c r="FQ19" s="16">
        <v>939567</v>
      </c>
      <c r="FR19" s="16">
        <v>939741</v>
      </c>
      <c r="FS19" s="16">
        <v>939913</v>
      </c>
      <c r="FT19" s="16">
        <v>940086</v>
      </c>
      <c r="FU19" s="16">
        <v>940257</v>
      </c>
      <c r="FV19" s="16">
        <v>941134</v>
      </c>
      <c r="FW19" s="16">
        <v>943677</v>
      </c>
      <c r="FX19" s="16">
        <v>945782</v>
      </c>
      <c r="FY19" s="16">
        <v>947125</v>
      </c>
      <c r="FZ19" s="16">
        <v>948032</v>
      </c>
      <c r="GA19" s="16">
        <v>948530</v>
      </c>
      <c r="GB19" s="16">
        <v>948735</v>
      </c>
      <c r="GC19" s="16">
        <v>948534</v>
      </c>
      <c r="GD19" s="16">
        <v>948702</v>
      </c>
      <c r="GE19" s="16">
        <v>948869</v>
      </c>
      <c r="GF19" s="16">
        <v>949037</v>
      </c>
      <c r="GG19" s="16">
        <v>949204</v>
      </c>
      <c r="GH19" s="16">
        <v>950076</v>
      </c>
      <c r="GI19" s="16">
        <v>952615</v>
      </c>
      <c r="GJ19" s="16">
        <v>954716</v>
      </c>
      <c r="GK19" s="16">
        <v>956056</v>
      </c>
      <c r="GL19" s="16">
        <v>956959</v>
      </c>
      <c r="GM19" s="16">
        <v>957453</v>
      </c>
      <c r="GN19" s="16">
        <v>957654</v>
      </c>
      <c r="GO19" s="16">
        <v>957450</v>
      </c>
      <c r="GP19" s="16">
        <v>957614</v>
      </c>
      <c r="GQ19" s="16">
        <v>957778</v>
      </c>
      <c r="GR19" s="16">
        <v>957941</v>
      </c>
      <c r="GS19" s="16">
        <v>958104</v>
      </c>
      <c r="GT19" s="16">
        <v>958973</v>
      </c>
      <c r="GU19" s="16">
        <v>961507</v>
      </c>
      <c r="GV19" s="16">
        <v>963604</v>
      </c>
      <c r="GW19" s="16">
        <v>964939</v>
      </c>
      <c r="GX19" s="16">
        <v>965838</v>
      </c>
      <c r="GY19" s="16">
        <v>966327</v>
      </c>
      <c r="GZ19" s="16">
        <v>966523</v>
      </c>
      <c r="HA19" s="16">
        <v>966313</v>
      </c>
      <c r="HB19" s="16">
        <v>966472</v>
      </c>
      <c r="HC19" s="16">
        <v>966630</v>
      </c>
      <c r="HD19" s="16">
        <v>966788</v>
      </c>
      <c r="HE19" s="16">
        <v>966947</v>
      </c>
      <c r="HF19" s="16">
        <v>967810</v>
      </c>
      <c r="HG19" s="16">
        <v>970341</v>
      </c>
      <c r="HH19" s="16">
        <v>972436</v>
      </c>
      <c r="HI19" s="16">
        <v>973768</v>
      </c>
      <c r="HJ19" s="16">
        <v>974666</v>
      </c>
      <c r="HK19" s="16">
        <v>975156</v>
      </c>
      <c r="HL19" s="16">
        <v>975354</v>
      </c>
      <c r="HM19" s="16">
        <v>975147</v>
      </c>
      <c r="HN19" s="16">
        <v>975311</v>
      </c>
      <c r="HO19" s="16">
        <v>975475</v>
      </c>
      <c r="HP19" s="16">
        <v>975640</v>
      </c>
      <c r="HQ19" s="16">
        <v>975806</v>
      </c>
      <c r="HR19" s="16">
        <v>976677</v>
      </c>
      <c r="HS19" s="16">
        <v>979216</v>
      </c>
      <c r="HT19" s="16">
        <v>981318</v>
      </c>
      <c r="HU19" s="16">
        <v>982658</v>
      </c>
      <c r="HV19" s="16">
        <v>983563</v>
      </c>
      <c r="HW19" s="16">
        <v>984059</v>
      </c>
      <c r="HX19" s="16">
        <v>984261</v>
      </c>
      <c r="HY19" s="16">
        <v>984058</v>
      </c>
      <c r="HZ19" s="16">
        <v>984224</v>
      </c>
      <c r="IA19" s="16">
        <v>984389</v>
      </c>
      <c r="IB19" s="16">
        <v>984554</v>
      </c>
      <c r="IC19" s="16">
        <v>984719</v>
      </c>
      <c r="ID19" s="16">
        <v>985590</v>
      </c>
      <c r="IE19" s="16">
        <v>988127</v>
      </c>
      <c r="IF19" s="16">
        <v>990227</v>
      </c>
      <c r="IG19" s="16">
        <v>991565</v>
      </c>
      <c r="IH19" s="16">
        <v>992468</v>
      </c>
      <c r="II19" s="16">
        <v>992962</v>
      </c>
      <c r="IJ19" s="16">
        <v>993162</v>
      </c>
      <c r="IK19" s="16">
        <v>992958</v>
      </c>
      <c r="IL19" s="16">
        <v>993124</v>
      </c>
      <c r="IM19" s="16">
        <v>993289</v>
      </c>
      <c r="IN19" s="16">
        <v>993454</v>
      </c>
      <c r="IO19" s="16">
        <v>993620</v>
      </c>
      <c r="IP19" s="16">
        <v>994491</v>
      </c>
      <c r="IQ19" s="16">
        <v>997030</v>
      </c>
      <c r="IR19" s="16">
        <v>999131</v>
      </c>
      <c r="IS19" s="16">
        <v>1000471</v>
      </c>
      <c r="IT19" s="16">
        <v>1001376</v>
      </c>
      <c r="IU19" s="16">
        <v>1001872</v>
      </c>
      <c r="IV19" s="16">
        <v>1002075</v>
      </c>
      <c r="IW19" s="16">
        <v>1001873</v>
      </c>
      <c r="IX19" s="16">
        <v>1002041</v>
      </c>
      <c r="IY19" s="16">
        <v>1002209</v>
      </c>
      <c r="IZ19" s="16">
        <v>1002377</v>
      </c>
      <c r="JA19" s="16">
        <v>1002545</v>
      </c>
      <c r="JB19" s="16">
        <v>1003419</v>
      </c>
      <c r="JC19" s="16">
        <v>1005960</v>
      </c>
      <c r="JD19" s="16">
        <v>1008064</v>
      </c>
      <c r="JE19" s="16">
        <v>1009406</v>
      </c>
      <c r="JF19" s="16">
        <v>1010313</v>
      </c>
      <c r="JG19" s="16">
        <v>1010811</v>
      </c>
      <c r="JH19" s="16">
        <v>1011016</v>
      </c>
      <c r="JI19" s="16">
        <v>1010815</v>
      </c>
      <c r="JJ19" s="16">
        <v>1010984</v>
      </c>
      <c r="JK19" s="16">
        <v>1011153</v>
      </c>
      <c r="JL19" s="16">
        <v>1011321</v>
      </c>
      <c r="JM19" s="16">
        <v>1011490</v>
      </c>
      <c r="JN19" s="16">
        <v>1012364</v>
      </c>
      <c r="JO19" s="16">
        <v>1014905</v>
      </c>
      <c r="JP19" s="16">
        <v>1017009</v>
      </c>
      <c r="JQ19" s="16">
        <v>1018350</v>
      </c>
      <c r="JR19" s="16">
        <v>1019256</v>
      </c>
      <c r="JS19" s="16">
        <v>1019753</v>
      </c>
      <c r="JT19" s="16">
        <v>1019956</v>
      </c>
      <c r="JU19" s="16">
        <v>1019754</v>
      </c>
      <c r="JV19" s="16">
        <v>1019921</v>
      </c>
      <c r="JW19" s="16">
        <v>1020088</v>
      </c>
      <c r="JX19" s="16">
        <v>1020254</v>
      </c>
      <c r="JY19" s="16">
        <v>1020420</v>
      </c>
      <c r="JZ19" s="16">
        <v>1021291</v>
      </c>
      <c r="KA19" s="16">
        <v>1023829</v>
      </c>
      <c r="KB19" s="16">
        <v>1025929</v>
      </c>
      <c r="KC19" s="16">
        <v>1027267</v>
      </c>
      <c r="KD19" s="16">
        <v>1028168</v>
      </c>
      <c r="KE19" s="16">
        <v>1028661</v>
      </c>
      <c r="KF19" s="16">
        <v>1028860</v>
      </c>
      <c r="KG19" s="16">
        <v>1028654</v>
      </c>
      <c r="KH19" s="16">
        <v>1028816</v>
      </c>
      <c r="KI19" s="16">
        <v>1028977</v>
      </c>
      <c r="KJ19" s="16">
        <v>1029138</v>
      </c>
      <c r="KK19" s="16">
        <v>1029298</v>
      </c>
      <c r="KL19" s="16">
        <v>1030163</v>
      </c>
      <c r="KM19" s="16">
        <v>1032695</v>
      </c>
      <c r="KN19" s="16">
        <v>1034788</v>
      </c>
      <c r="KO19" s="16">
        <v>1036120</v>
      </c>
      <c r="KP19" s="16">
        <v>1036997</v>
      </c>
      <c r="KQ19" s="16">
        <v>1037483</v>
      </c>
      <c r="KR19" s="16">
        <v>1037674</v>
      </c>
      <c r="KS19" s="16">
        <v>1037460</v>
      </c>
      <c r="KT19" s="16">
        <v>1037614</v>
      </c>
      <c r="KU19" s="16">
        <v>1037767</v>
      </c>
      <c r="KV19" s="16">
        <v>1037920</v>
      </c>
      <c r="KW19" s="16">
        <v>1038071</v>
      </c>
      <c r="KX19" s="16">
        <v>1038928</v>
      </c>
      <c r="KY19" s="16">
        <v>1041450</v>
      </c>
      <c r="KZ19" s="16">
        <v>1043534</v>
      </c>
      <c r="LA19" s="16">
        <v>1044856</v>
      </c>
      <c r="LB19" s="16">
        <v>1045719</v>
      </c>
      <c r="LC19" s="16">
        <v>1046194</v>
      </c>
      <c r="LD19" s="16">
        <v>1046375</v>
      </c>
      <c r="LE19" s="16">
        <v>1046150</v>
      </c>
      <c r="LF19" s="16">
        <v>1046293</v>
      </c>
      <c r="LG19" s="16">
        <v>1046435</v>
      </c>
      <c r="LH19" s="16">
        <v>1046576</v>
      </c>
      <c r="LI19" s="16">
        <v>1046716</v>
      </c>
      <c r="LJ19" s="16">
        <v>1047561</v>
      </c>
      <c r="LK19" s="16">
        <v>1050071</v>
      </c>
      <c r="LL19" s="16">
        <v>1052143</v>
      </c>
      <c r="LM19" s="16">
        <v>1053452</v>
      </c>
      <c r="LN19" s="16">
        <v>1054296</v>
      </c>
      <c r="LO19" s="16">
        <v>1054758</v>
      </c>
      <c r="LP19" s="16">
        <v>1054926</v>
      </c>
      <c r="LQ19" s="16">
        <v>1054687</v>
      </c>
      <c r="LR19" s="16">
        <v>1054817</v>
      </c>
      <c r="LS19" s="16">
        <v>1054945</v>
      </c>
      <c r="LT19" s="16">
        <v>1055071</v>
      </c>
      <c r="LU19" s="16">
        <v>1055197</v>
      </c>
      <c r="LV19" s="16">
        <v>1056026</v>
      </c>
      <c r="LW19" s="16">
        <v>1058520</v>
      </c>
      <c r="LX19" s="16">
        <v>1060577</v>
      </c>
      <c r="LY19" s="16">
        <v>1061870</v>
      </c>
      <c r="LZ19" s="16">
        <v>1062692</v>
      </c>
      <c r="MA19" s="16">
        <v>1063138</v>
      </c>
      <c r="MB19" s="16">
        <v>1063289</v>
      </c>
      <c r="MC19" s="16">
        <v>1063034</v>
      </c>
      <c r="MD19" s="16">
        <v>1063146</v>
      </c>
      <c r="ME19" s="16">
        <v>1063257</v>
      </c>
      <c r="MF19" s="16">
        <v>1063366</v>
      </c>
      <c r="MG19" s="16">
        <v>1063474</v>
      </c>
      <c r="MH19" s="16">
        <v>1064285</v>
      </c>
      <c r="MI19" s="16">
        <v>1066761</v>
      </c>
      <c r="MJ19" s="16">
        <v>1068800</v>
      </c>
      <c r="MK19" s="16">
        <v>1070074</v>
      </c>
    </row>
    <row r="20" spans="1:349" x14ac:dyDescent="0.2">
      <c r="A20" s="213" t="s">
        <v>10</v>
      </c>
      <c r="B20" s="16">
        <v>56781</v>
      </c>
      <c r="C20" s="16">
        <v>56881</v>
      </c>
      <c r="D20" s="16">
        <v>56979</v>
      </c>
      <c r="E20" s="16">
        <v>57072</v>
      </c>
      <c r="F20" s="16">
        <v>57130</v>
      </c>
      <c r="G20" s="16">
        <v>57169</v>
      </c>
      <c r="H20" s="16">
        <v>57188</v>
      </c>
      <c r="I20" s="16">
        <v>57190</v>
      </c>
      <c r="J20" s="16">
        <v>57218</v>
      </c>
      <c r="K20" s="16">
        <v>57243</v>
      </c>
      <c r="L20" s="16">
        <v>57264</v>
      </c>
      <c r="M20" s="16">
        <v>57284</v>
      </c>
      <c r="N20" s="16">
        <v>57333</v>
      </c>
      <c r="O20" s="16">
        <v>57382</v>
      </c>
      <c r="P20" s="16">
        <v>57429</v>
      </c>
      <c r="Q20" s="16">
        <v>57474</v>
      </c>
      <c r="R20" s="16">
        <v>57518</v>
      </c>
      <c r="S20" s="16">
        <v>57560</v>
      </c>
      <c r="T20" s="16">
        <v>57599</v>
      </c>
      <c r="U20" s="16">
        <v>57636</v>
      </c>
      <c r="V20" s="16">
        <v>57672</v>
      </c>
      <c r="W20" s="16">
        <v>57708</v>
      </c>
      <c r="X20" s="16">
        <v>57744</v>
      </c>
      <c r="Y20" s="16">
        <v>57779</v>
      </c>
      <c r="Z20" s="16">
        <v>57807</v>
      </c>
      <c r="AA20" s="16">
        <v>57833</v>
      </c>
      <c r="AB20" s="16">
        <v>57858</v>
      </c>
      <c r="AC20" s="16">
        <v>57881</v>
      </c>
      <c r="AD20" s="16">
        <v>57903</v>
      </c>
      <c r="AE20" s="16">
        <v>57924</v>
      </c>
      <c r="AF20" s="16">
        <v>57943</v>
      </c>
      <c r="AG20" s="16">
        <v>57959</v>
      </c>
      <c r="AH20" s="16">
        <v>57975</v>
      </c>
      <c r="AI20" s="16">
        <v>57989</v>
      </c>
      <c r="AJ20" s="16">
        <v>58002</v>
      </c>
      <c r="AK20" s="16">
        <v>58015</v>
      </c>
      <c r="AL20" s="16">
        <v>58025</v>
      </c>
      <c r="AM20" s="16">
        <v>58035</v>
      </c>
      <c r="AN20" s="16">
        <v>58045</v>
      </c>
      <c r="AO20" s="16">
        <v>58054</v>
      </c>
      <c r="AP20" s="16">
        <v>58064</v>
      </c>
      <c r="AQ20" s="16">
        <v>58073</v>
      </c>
      <c r="AR20" s="16">
        <v>58083</v>
      </c>
      <c r="AS20" s="16">
        <v>58093</v>
      </c>
      <c r="AT20" s="16">
        <v>58103</v>
      </c>
      <c r="AU20" s="16">
        <v>58113</v>
      </c>
      <c r="AV20" s="16">
        <v>58124</v>
      </c>
      <c r="AW20" s="16">
        <v>58134</v>
      </c>
      <c r="AX20" s="16">
        <v>58146</v>
      </c>
      <c r="AY20" s="16">
        <v>58158</v>
      </c>
      <c r="AZ20" s="16">
        <v>58170</v>
      </c>
      <c r="BA20" s="16">
        <v>58183</v>
      </c>
      <c r="BB20" s="16">
        <v>58197</v>
      </c>
      <c r="BC20" s="16">
        <v>58210</v>
      </c>
      <c r="BD20" s="16">
        <v>58223</v>
      </c>
      <c r="BE20" s="16">
        <v>58236</v>
      </c>
      <c r="BF20" s="16">
        <v>58249</v>
      </c>
      <c r="BG20" s="16">
        <v>58263</v>
      </c>
      <c r="BH20" s="16">
        <v>58276</v>
      </c>
      <c r="BI20" s="16">
        <v>58289</v>
      </c>
      <c r="BJ20" s="16">
        <v>58302</v>
      </c>
      <c r="BK20" s="16">
        <v>58315</v>
      </c>
      <c r="BL20" s="16">
        <v>58328</v>
      </c>
      <c r="BM20" s="16">
        <v>58341</v>
      </c>
      <c r="BN20" s="16">
        <v>58354</v>
      </c>
      <c r="BO20" s="16">
        <v>58368</v>
      </c>
      <c r="BP20" s="16">
        <v>58381</v>
      </c>
      <c r="BQ20" s="16">
        <v>58395</v>
      </c>
      <c r="BR20" s="16">
        <v>58408</v>
      </c>
      <c r="BS20" s="16">
        <v>58422</v>
      </c>
      <c r="BT20" s="16">
        <v>58436</v>
      </c>
      <c r="BU20" s="16">
        <v>58451</v>
      </c>
      <c r="BV20" s="16">
        <v>58468</v>
      </c>
      <c r="BW20" s="16">
        <v>58484</v>
      </c>
      <c r="BX20" s="16">
        <v>58501</v>
      </c>
      <c r="BY20" s="16">
        <v>58517</v>
      </c>
      <c r="BZ20" s="16">
        <v>58533</v>
      </c>
      <c r="CA20" s="16">
        <v>58549</v>
      </c>
      <c r="CB20" s="16">
        <v>58566</v>
      </c>
      <c r="CC20" s="16">
        <v>58582</v>
      </c>
      <c r="CD20" s="16">
        <v>58599</v>
      </c>
      <c r="CE20" s="16">
        <v>58616</v>
      </c>
      <c r="CF20" s="16">
        <v>58632</v>
      </c>
      <c r="CG20" s="16">
        <v>58648</v>
      </c>
      <c r="CH20" s="16">
        <v>58665</v>
      </c>
      <c r="CI20" s="16">
        <v>58681</v>
      </c>
      <c r="CJ20" s="16">
        <v>58698</v>
      </c>
      <c r="CK20" s="16">
        <v>58714</v>
      </c>
      <c r="CL20" s="16">
        <v>58730</v>
      </c>
      <c r="CM20" s="16">
        <v>58746</v>
      </c>
      <c r="CN20" s="16">
        <v>58762</v>
      </c>
      <c r="CO20" s="16">
        <v>58778</v>
      </c>
      <c r="CP20" s="16">
        <v>58794</v>
      </c>
      <c r="CQ20" s="16">
        <v>58810</v>
      </c>
      <c r="CR20" s="16">
        <v>58825</v>
      </c>
      <c r="CS20" s="16">
        <v>58840</v>
      </c>
      <c r="CT20" s="16">
        <v>58855</v>
      </c>
      <c r="CU20" s="16">
        <v>58869</v>
      </c>
      <c r="CV20" s="16">
        <v>58884</v>
      </c>
      <c r="CW20" s="16">
        <v>58898</v>
      </c>
      <c r="CX20" s="16">
        <v>58913</v>
      </c>
      <c r="CY20" s="16">
        <v>58927</v>
      </c>
      <c r="CZ20" s="16">
        <v>58941</v>
      </c>
      <c r="DA20" s="16">
        <v>58955</v>
      </c>
      <c r="DB20" s="16">
        <v>58969</v>
      </c>
      <c r="DC20" s="16">
        <v>58984</v>
      </c>
      <c r="DD20" s="16">
        <v>58999</v>
      </c>
      <c r="DE20" s="16">
        <v>59013</v>
      </c>
      <c r="DF20" s="16">
        <v>59028</v>
      </c>
      <c r="DG20" s="16">
        <v>59043</v>
      </c>
      <c r="DH20" s="16">
        <v>59057</v>
      </c>
      <c r="DI20" s="16">
        <v>59071</v>
      </c>
      <c r="DJ20" s="16">
        <v>59085</v>
      </c>
      <c r="DK20" s="16">
        <v>59098</v>
      </c>
      <c r="DL20" s="16">
        <v>59112</v>
      </c>
      <c r="DM20" s="16">
        <v>59125</v>
      </c>
      <c r="DN20" s="16">
        <v>59138</v>
      </c>
      <c r="DO20" s="16">
        <v>59150</v>
      </c>
      <c r="DP20" s="16">
        <v>59161</v>
      </c>
      <c r="DQ20" s="16">
        <v>59173</v>
      </c>
      <c r="DR20" s="16">
        <v>59184</v>
      </c>
      <c r="DS20" s="16">
        <v>59196</v>
      </c>
      <c r="DT20" s="16">
        <v>59208</v>
      </c>
      <c r="DU20" s="16">
        <v>59220</v>
      </c>
      <c r="DV20" s="16">
        <v>59232</v>
      </c>
      <c r="DW20" s="16">
        <v>59244</v>
      </c>
      <c r="DX20" s="16">
        <v>59256</v>
      </c>
      <c r="DY20" s="16">
        <v>59268</v>
      </c>
      <c r="DZ20" s="16">
        <v>59281</v>
      </c>
      <c r="EA20" s="16">
        <v>59295</v>
      </c>
      <c r="EB20" s="16">
        <v>59309</v>
      </c>
      <c r="EC20" s="16">
        <v>59323</v>
      </c>
      <c r="ED20" s="16">
        <v>59337</v>
      </c>
      <c r="EE20" s="16">
        <v>59350</v>
      </c>
      <c r="EF20" s="16">
        <v>59364</v>
      </c>
      <c r="EG20" s="16">
        <v>59377</v>
      </c>
      <c r="EH20" s="16">
        <v>59391</v>
      </c>
      <c r="EI20" s="16">
        <v>59405</v>
      </c>
      <c r="EJ20" s="16">
        <v>59418</v>
      </c>
      <c r="EK20" s="16">
        <v>59432</v>
      </c>
      <c r="EL20" s="16">
        <v>59446</v>
      </c>
      <c r="EM20" s="16">
        <v>59459</v>
      </c>
      <c r="EN20" s="16">
        <v>59473</v>
      </c>
      <c r="EO20" s="16">
        <v>59486</v>
      </c>
      <c r="EP20" s="16">
        <v>59500</v>
      </c>
      <c r="EQ20" s="16">
        <v>59513</v>
      </c>
      <c r="ER20" s="16">
        <v>59527</v>
      </c>
      <c r="ES20" s="16">
        <v>59539</v>
      </c>
      <c r="ET20" s="16">
        <v>59551</v>
      </c>
      <c r="EU20" s="16">
        <v>59563</v>
      </c>
      <c r="EV20" s="16">
        <v>59575</v>
      </c>
      <c r="EW20" s="16">
        <v>59587</v>
      </c>
      <c r="EX20" s="16">
        <v>59599</v>
      </c>
      <c r="EY20" s="16">
        <v>59611</v>
      </c>
      <c r="EZ20" s="16">
        <v>59622</v>
      </c>
      <c r="FA20" s="16">
        <v>59634</v>
      </c>
      <c r="FB20" s="16">
        <v>59645</v>
      </c>
      <c r="FC20" s="16">
        <v>59657</v>
      </c>
      <c r="FD20" s="16">
        <v>59668</v>
      </c>
      <c r="FE20" s="16">
        <v>59679</v>
      </c>
      <c r="FF20" s="16">
        <v>59689</v>
      </c>
      <c r="FG20" s="16">
        <v>59700</v>
      </c>
      <c r="FH20" s="16">
        <v>59711</v>
      </c>
      <c r="FI20" s="16">
        <v>59722</v>
      </c>
      <c r="FJ20" s="16">
        <v>59733</v>
      </c>
      <c r="FK20" s="16">
        <v>59744</v>
      </c>
      <c r="FL20" s="16">
        <v>59754</v>
      </c>
      <c r="FM20" s="16">
        <v>59764</v>
      </c>
      <c r="FN20" s="16">
        <v>59774</v>
      </c>
      <c r="FO20" s="16">
        <v>59784</v>
      </c>
      <c r="FP20" s="16">
        <v>59793</v>
      </c>
      <c r="FQ20" s="16">
        <v>59803</v>
      </c>
      <c r="FR20" s="16">
        <v>59812</v>
      </c>
      <c r="FS20" s="16">
        <v>59822</v>
      </c>
      <c r="FT20" s="16">
        <v>59830</v>
      </c>
      <c r="FU20" s="16">
        <v>59839</v>
      </c>
      <c r="FV20" s="16">
        <v>59848</v>
      </c>
      <c r="FW20" s="16">
        <v>59856</v>
      </c>
      <c r="FX20" s="16">
        <v>59865</v>
      </c>
      <c r="FY20" s="16">
        <v>59873</v>
      </c>
      <c r="FZ20" s="16">
        <v>59882</v>
      </c>
      <c r="GA20" s="16">
        <v>59891</v>
      </c>
      <c r="GB20" s="16">
        <v>59899</v>
      </c>
      <c r="GC20" s="16">
        <v>59908</v>
      </c>
      <c r="GD20" s="16">
        <v>59916</v>
      </c>
      <c r="GE20" s="16">
        <v>59925</v>
      </c>
      <c r="GF20" s="16">
        <v>59933</v>
      </c>
      <c r="GG20" s="16">
        <v>59942</v>
      </c>
      <c r="GH20" s="16">
        <v>59950</v>
      </c>
      <c r="GI20" s="16">
        <v>59959</v>
      </c>
      <c r="GJ20" s="16">
        <v>59967</v>
      </c>
      <c r="GK20" s="16">
        <v>59976</v>
      </c>
      <c r="GL20" s="16">
        <v>59984</v>
      </c>
      <c r="GM20" s="16">
        <v>59993</v>
      </c>
      <c r="GN20" s="16">
        <v>60001</v>
      </c>
      <c r="GO20" s="16">
        <v>60010</v>
      </c>
      <c r="GP20" s="16">
        <v>60018</v>
      </c>
      <c r="GQ20" s="16">
        <v>60027</v>
      </c>
      <c r="GR20" s="16">
        <v>60035</v>
      </c>
      <c r="GS20" s="16">
        <v>60044</v>
      </c>
      <c r="GT20" s="16">
        <v>60052</v>
      </c>
      <c r="GU20" s="16">
        <v>60061</v>
      </c>
      <c r="GV20" s="16">
        <v>60069</v>
      </c>
      <c r="GW20" s="16">
        <v>60078</v>
      </c>
      <c r="GX20" s="16">
        <v>60086</v>
      </c>
      <c r="GY20" s="16">
        <v>60094</v>
      </c>
      <c r="GZ20" s="16">
        <v>60103</v>
      </c>
      <c r="HA20" s="16">
        <v>60111</v>
      </c>
      <c r="HB20" s="16">
        <v>60119</v>
      </c>
      <c r="HC20" s="16">
        <v>60127</v>
      </c>
      <c r="HD20" s="16">
        <v>60135</v>
      </c>
      <c r="HE20" s="16">
        <v>60143</v>
      </c>
      <c r="HF20" s="16">
        <v>60152</v>
      </c>
      <c r="HG20" s="16">
        <v>60160</v>
      </c>
      <c r="HH20" s="16">
        <v>60168</v>
      </c>
      <c r="HI20" s="16">
        <v>60177</v>
      </c>
      <c r="HJ20" s="16">
        <v>60185</v>
      </c>
      <c r="HK20" s="16">
        <v>60193</v>
      </c>
      <c r="HL20" s="16">
        <v>60202</v>
      </c>
      <c r="HM20" s="16">
        <v>60211</v>
      </c>
      <c r="HN20" s="16">
        <v>60220</v>
      </c>
      <c r="HO20" s="16">
        <v>60229</v>
      </c>
      <c r="HP20" s="16">
        <v>60239</v>
      </c>
      <c r="HQ20" s="16">
        <v>60248</v>
      </c>
      <c r="HR20" s="16">
        <v>60257</v>
      </c>
      <c r="HS20" s="16">
        <v>60267</v>
      </c>
      <c r="HT20" s="16">
        <v>60276</v>
      </c>
      <c r="HU20" s="16">
        <v>60285</v>
      </c>
      <c r="HV20" s="16">
        <v>60294</v>
      </c>
      <c r="HW20" s="16">
        <v>60303</v>
      </c>
      <c r="HX20" s="16">
        <v>60312</v>
      </c>
      <c r="HY20" s="16">
        <v>60321</v>
      </c>
      <c r="HZ20" s="16">
        <v>60330</v>
      </c>
      <c r="IA20" s="16">
        <v>60339</v>
      </c>
      <c r="IB20" s="16">
        <v>60348</v>
      </c>
      <c r="IC20" s="16">
        <v>60357</v>
      </c>
      <c r="ID20" s="16">
        <v>60366</v>
      </c>
      <c r="IE20" s="16">
        <v>60374</v>
      </c>
      <c r="IF20" s="16">
        <v>60383</v>
      </c>
      <c r="IG20" s="16">
        <v>60392</v>
      </c>
      <c r="IH20" s="16">
        <v>60401</v>
      </c>
      <c r="II20" s="16">
        <v>60409</v>
      </c>
      <c r="IJ20" s="16">
        <v>60418</v>
      </c>
      <c r="IK20" s="16">
        <v>60426</v>
      </c>
      <c r="IL20" s="16">
        <v>60435</v>
      </c>
      <c r="IM20" s="16">
        <v>60443</v>
      </c>
      <c r="IN20" s="16">
        <v>60451</v>
      </c>
      <c r="IO20" s="16">
        <v>60460</v>
      </c>
      <c r="IP20" s="16">
        <v>60468</v>
      </c>
      <c r="IQ20" s="16">
        <v>60476</v>
      </c>
      <c r="IR20" s="16">
        <v>60484</v>
      </c>
      <c r="IS20" s="16">
        <v>60492</v>
      </c>
      <c r="IT20" s="16">
        <v>60500</v>
      </c>
      <c r="IU20" s="16">
        <v>60508</v>
      </c>
      <c r="IV20" s="16">
        <v>60515</v>
      </c>
      <c r="IW20" s="16">
        <v>60522</v>
      </c>
      <c r="IX20" s="16">
        <v>60530</v>
      </c>
      <c r="IY20" s="16">
        <v>60537</v>
      </c>
      <c r="IZ20" s="16">
        <v>60544</v>
      </c>
      <c r="JA20" s="16">
        <v>60551</v>
      </c>
      <c r="JB20" s="16">
        <v>60558</v>
      </c>
      <c r="JC20" s="16">
        <v>60565</v>
      </c>
      <c r="JD20" s="16">
        <v>60572</v>
      </c>
      <c r="JE20" s="16">
        <v>60579</v>
      </c>
      <c r="JF20" s="16">
        <v>60586</v>
      </c>
      <c r="JG20" s="16">
        <v>60594</v>
      </c>
      <c r="JH20" s="16">
        <v>60601</v>
      </c>
      <c r="JI20" s="16">
        <v>60609</v>
      </c>
      <c r="JJ20" s="16">
        <v>60616</v>
      </c>
      <c r="JK20" s="16">
        <v>60623</v>
      </c>
      <c r="JL20" s="16">
        <v>60631</v>
      </c>
      <c r="JM20" s="16">
        <v>60638</v>
      </c>
      <c r="JN20" s="16">
        <v>60645</v>
      </c>
      <c r="JO20" s="16">
        <v>60652</v>
      </c>
      <c r="JP20" s="16">
        <v>60659</v>
      </c>
      <c r="JQ20" s="16">
        <v>60666</v>
      </c>
      <c r="JR20" s="16">
        <v>60673</v>
      </c>
      <c r="JS20" s="16">
        <v>60679</v>
      </c>
      <c r="JT20" s="16">
        <v>60686</v>
      </c>
      <c r="JU20" s="16">
        <v>60693</v>
      </c>
      <c r="JV20" s="16">
        <v>60700</v>
      </c>
      <c r="JW20" s="16">
        <v>60707</v>
      </c>
      <c r="JX20" s="16">
        <v>60714</v>
      </c>
      <c r="JY20" s="16">
        <v>60721</v>
      </c>
      <c r="JZ20" s="16">
        <v>60728</v>
      </c>
      <c r="KA20" s="16">
        <v>60734</v>
      </c>
      <c r="KB20" s="16">
        <v>60741</v>
      </c>
      <c r="KC20" s="16">
        <v>60748</v>
      </c>
      <c r="KD20" s="16">
        <v>60754</v>
      </c>
      <c r="KE20" s="16">
        <v>60761</v>
      </c>
      <c r="KF20" s="16">
        <v>60767</v>
      </c>
      <c r="KG20" s="16">
        <v>60773</v>
      </c>
      <c r="KH20" s="16">
        <v>60779</v>
      </c>
      <c r="KI20" s="16">
        <v>60784</v>
      </c>
      <c r="KJ20" s="16">
        <v>60790</v>
      </c>
      <c r="KK20" s="16">
        <v>60795</v>
      </c>
      <c r="KL20" s="16">
        <v>60800</v>
      </c>
      <c r="KM20" s="16">
        <v>60805</v>
      </c>
      <c r="KN20" s="16">
        <v>60809</v>
      </c>
      <c r="KO20" s="16">
        <v>60813</v>
      </c>
      <c r="KP20" s="16">
        <v>60805</v>
      </c>
      <c r="KQ20" s="16">
        <v>60809</v>
      </c>
      <c r="KR20" s="16">
        <v>60813</v>
      </c>
      <c r="KS20" s="16">
        <v>60817</v>
      </c>
      <c r="KT20" s="16">
        <v>60820</v>
      </c>
      <c r="KU20" s="16">
        <v>60824</v>
      </c>
      <c r="KV20" s="16">
        <v>60828</v>
      </c>
      <c r="KW20" s="16">
        <v>60832</v>
      </c>
      <c r="KX20" s="16">
        <v>60835</v>
      </c>
      <c r="KY20" s="16">
        <v>60839</v>
      </c>
      <c r="KZ20" s="16">
        <v>60842</v>
      </c>
      <c r="LA20" s="16">
        <v>60846</v>
      </c>
      <c r="LB20" s="16">
        <v>60834</v>
      </c>
      <c r="LC20" s="16">
        <v>60837</v>
      </c>
      <c r="LD20" s="16">
        <v>60841</v>
      </c>
      <c r="LE20" s="16">
        <v>60844</v>
      </c>
      <c r="LF20" s="16">
        <v>60848</v>
      </c>
      <c r="LG20" s="16">
        <v>60851</v>
      </c>
      <c r="LH20" s="16">
        <v>60854</v>
      </c>
      <c r="LI20" s="16">
        <v>60858</v>
      </c>
      <c r="LJ20" s="16">
        <v>60861</v>
      </c>
      <c r="LK20" s="16">
        <v>60864</v>
      </c>
      <c r="LL20" s="16">
        <v>60868</v>
      </c>
      <c r="LM20" s="16">
        <v>60871</v>
      </c>
      <c r="LN20" s="16">
        <v>60855</v>
      </c>
      <c r="LO20" s="16">
        <v>60858</v>
      </c>
      <c r="LP20" s="16">
        <v>60861</v>
      </c>
      <c r="LQ20" s="16">
        <v>60864</v>
      </c>
      <c r="LR20" s="16">
        <v>60867</v>
      </c>
      <c r="LS20" s="16">
        <v>60870</v>
      </c>
      <c r="LT20" s="16">
        <v>60873</v>
      </c>
      <c r="LU20" s="16">
        <v>60875</v>
      </c>
      <c r="LV20" s="16">
        <v>60878</v>
      </c>
      <c r="LW20" s="16">
        <v>60880</v>
      </c>
      <c r="LX20" s="16">
        <v>60883</v>
      </c>
      <c r="LY20" s="16">
        <v>60885</v>
      </c>
      <c r="LZ20" s="16">
        <v>60863</v>
      </c>
      <c r="MA20" s="16">
        <v>60865</v>
      </c>
      <c r="MB20" s="16">
        <v>60868</v>
      </c>
      <c r="MC20" s="16">
        <v>60870</v>
      </c>
      <c r="MD20" s="16">
        <v>60873</v>
      </c>
      <c r="ME20" s="16">
        <v>60876</v>
      </c>
      <c r="MF20" s="16">
        <v>60879</v>
      </c>
      <c r="MG20" s="16">
        <v>60882</v>
      </c>
      <c r="MH20" s="16">
        <v>60885</v>
      </c>
      <c r="MI20" s="16">
        <v>60889</v>
      </c>
      <c r="MJ20" s="16">
        <v>60892</v>
      </c>
      <c r="MK20" s="16">
        <v>60896</v>
      </c>
    </row>
    <row r="21" spans="1:349" x14ac:dyDescent="0.2">
      <c r="A21" s="213" t="s">
        <v>11</v>
      </c>
      <c r="B21" s="16">
        <v>2272</v>
      </c>
      <c r="C21" s="16">
        <v>2273</v>
      </c>
      <c r="D21" s="16">
        <v>2272</v>
      </c>
      <c r="E21" s="16">
        <v>2264</v>
      </c>
      <c r="F21" s="16">
        <v>2261</v>
      </c>
      <c r="G21" s="16">
        <v>2252</v>
      </c>
      <c r="H21" s="16">
        <v>2250</v>
      </c>
      <c r="I21" s="16">
        <v>2248</v>
      </c>
      <c r="J21" s="16">
        <v>2247</v>
      </c>
      <c r="K21" s="16">
        <v>2245</v>
      </c>
      <c r="L21" s="16">
        <v>2243</v>
      </c>
      <c r="M21" s="16">
        <v>2249</v>
      </c>
      <c r="N21" s="16">
        <v>2251</v>
      </c>
      <c r="O21" s="16">
        <v>2252</v>
      </c>
      <c r="P21" s="16">
        <v>2252</v>
      </c>
      <c r="Q21" s="16">
        <v>2244</v>
      </c>
      <c r="R21" s="16">
        <v>2242</v>
      </c>
      <c r="S21" s="16">
        <v>2232</v>
      </c>
      <c r="T21" s="16">
        <v>2231</v>
      </c>
      <c r="U21" s="16">
        <v>2229</v>
      </c>
      <c r="V21" s="16">
        <v>2228</v>
      </c>
      <c r="W21" s="16">
        <v>2226</v>
      </c>
      <c r="X21" s="16">
        <v>2225</v>
      </c>
      <c r="Y21" s="16">
        <v>2230</v>
      </c>
      <c r="Z21" s="16">
        <v>2233</v>
      </c>
      <c r="AA21" s="16">
        <v>2234</v>
      </c>
      <c r="AB21" s="16">
        <v>2234</v>
      </c>
      <c r="AC21" s="16">
        <v>2226</v>
      </c>
      <c r="AD21" s="16">
        <v>2224</v>
      </c>
      <c r="AE21" s="16">
        <v>2214</v>
      </c>
      <c r="AF21" s="16">
        <v>2213</v>
      </c>
      <c r="AG21" s="16">
        <v>2212</v>
      </c>
      <c r="AH21" s="16">
        <v>2210</v>
      </c>
      <c r="AI21" s="16">
        <v>2209</v>
      </c>
      <c r="AJ21" s="16">
        <v>2207</v>
      </c>
      <c r="AK21" s="16">
        <v>2213</v>
      </c>
      <c r="AL21" s="16">
        <v>2216</v>
      </c>
      <c r="AM21" s="16">
        <v>2216</v>
      </c>
      <c r="AN21" s="16">
        <v>2216</v>
      </c>
      <c r="AO21" s="16">
        <v>2209</v>
      </c>
      <c r="AP21" s="16">
        <v>2206</v>
      </c>
      <c r="AQ21" s="16">
        <v>2197</v>
      </c>
      <c r="AR21" s="16">
        <v>2196</v>
      </c>
      <c r="AS21" s="16">
        <v>2194</v>
      </c>
      <c r="AT21" s="16">
        <v>2193</v>
      </c>
      <c r="AU21" s="16">
        <v>2191</v>
      </c>
      <c r="AV21" s="16">
        <v>2190</v>
      </c>
      <c r="AW21" s="16">
        <v>2196</v>
      </c>
      <c r="AX21" s="16">
        <v>2198</v>
      </c>
      <c r="AY21" s="16">
        <v>2199</v>
      </c>
      <c r="AZ21" s="16">
        <v>2199</v>
      </c>
      <c r="BA21" s="16">
        <v>2192</v>
      </c>
      <c r="BB21" s="16">
        <v>2189</v>
      </c>
      <c r="BC21" s="16">
        <v>2180</v>
      </c>
      <c r="BD21" s="16">
        <v>2178</v>
      </c>
      <c r="BE21" s="16">
        <v>2177</v>
      </c>
      <c r="BF21" s="16">
        <v>2175</v>
      </c>
      <c r="BG21" s="16">
        <v>2174</v>
      </c>
      <c r="BH21" s="16">
        <v>2173</v>
      </c>
      <c r="BI21" s="16">
        <v>2178</v>
      </c>
      <c r="BJ21" s="16">
        <v>2181</v>
      </c>
      <c r="BK21" s="16">
        <v>2182</v>
      </c>
      <c r="BL21" s="16">
        <v>2182</v>
      </c>
      <c r="BM21" s="16">
        <v>2174</v>
      </c>
      <c r="BN21" s="16">
        <v>2172</v>
      </c>
      <c r="BO21" s="16">
        <v>2163</v>
      </c>
      <c r="BP21" s="16">
        <v>2161</v>
      </c>
      <c r="BQ21" s="16">
        <v>2160</v>
      </c>
      <c r="BR21" s="16">
        <v>2158</v>
      </c>
      <c r="BS21" s="16">
        <v>2157</v>
      </c>
      <c r="BT21" s="16">
        <v>2155</v>
      </c>
      <c r="BU21" s="16">
        <v>2161</v>
      </c>
      <c r="BV21" s="16">
        <v>2164</v>
      </c>
      <c r="BW21" s="16">
        <v>2165</v>
      </c>
      <c r="BX21" s="16">
        <v>2165</v>
      </c>
      <c r="BY21" s="16">
        <v>2157</v>
      </c>
      <c r="BZ21" s="16">
        <v>2154</v>
      </c>
      <c r="CA21" s="16">
        <v>2145</v>
      </c>
      <c r="CB21" s="16">
        <v>2144</v>
      </c>
      <c r="CC21" s="16">
        <v>2143</v>
      </c>
      <c r="CD21" s="16">
        <v>2141</v>
      </c>
      <c r="CE21" s="16">
        <v>2140</v>
      </c>
      <c r="CF21" s="16">
        <v>2138</v>
      </c>
      <c r="CG21" s="16">
        <v>2144</v>
      </c>
      <c r="CH21" s="16">
        <v>2147</v>
      </c>
      <c r="CI21" s="16">
        <v>2147</v>
      </c>
      <c r="CJ21" s="16">
        <v>2148</v>
      </c>
      <c r="CK21" s="16">
        <v>2140</v>
      </c>
      <c r="CL21" s="16">
        <v>2137</v>
      </c>
      <c r="CM21" s="16">
        <v>2128</v>
      </c>
      <c r="CN21" s="16">
        <v>2127</v>
      </c>
      <c r="CO21" s="16">
        <v>2125</v>
      </c>
      <c r="CP21" s="16">
        <v>2124</v>
      </c>
      <c r="CQ21" s="16">
        <v>2122</v>
      </c>
      <c r="CR21" s="16">
        <v>2121</v>
      </c>
      <c r="CS21" s="16">
        <v>2127</v>
      </c>
      <c r="CT21" s="16">
        <v>2129</v>
      </c>
      <c r="CU21" s="16">
        <v>2130</v>
      </c>
      <c r="CV21" s="16">
        <v>2130</v>
      </c>
      <c r="CW21" s="16">
        <v>2123</v>
      </c>
      <c r="CX21" s="16">
        <v>2120</v>
      </c>
      <c r="CY21" s="16">
        <v>2111</v>
      </c>
      <c r="CZ21" s="16">
        <v>2110</v>
      </c>
      <c r="DA21" s="16">
        <v>2108</v>
      </c>
      <c r="DB21" s="16">
        <v>2107</v>
      </c>
      <c r="DC21" s="16">
        <v>2105</v>
      </c>
      <c r="DD21" s="16">
        <v>2104</v>
      </c>
      <c r="DE21" s="16">
        <v>2110</v>
      </c>
      <c r="DF21" s="16">
        <v>2112</v>
      </c>
      <c r="DG21" s="16">
        <v>2113</v>
      </c>
      <c r="DH21" s="16">
        <v>2113</v>
      </c>
      <c r="DI21" s="16">
        <v>2106</v>
      </c>
      <c r="DJ21" s="16">
        <v>2103</v>
      </c>
      <c r="DK21" s="16">
        <v>2094</v>
      </c>
      <c r="DL21" s="16">
        <v>2092</v>
      </c>
      <c r="DM21" s="16">
        <v>2091</v>
      </c>
      <c r="DN21" s="16">
        <v>2090</v>
      </c>
      <c r="DO21" s="16">
        <v>2088</v>
      </c>
      <c r="DP21" s="16">
        <v>2087</v>
      </c>
      <c r="DQ21" s="16">
        <v>2092</v>
      </c>
      <c r="DR21" s="16">
        <v>2095</v>
      </c>
      <c r="DS21" s="16">
        <v>2096</v>
      </c>
      <c r="DT21" s="16">
        <v>2096</v>
      </c>
      <c r="DU21" s="16">
        <v>2088</v>
      </c>
      <c r="DV21" s="16">
        <v>2086</v>
      </c>
      <c r="DW21" s="16">
        <v>2077</v>
      </c>
      <c r="DX21" s="16">
        <v>2075</v>
      </c>
      <c r="DY21" s="16">
        <v>2074</v>
      </c>
      <c r="DZ21" s="16">
        <v>2072</v>
      </c>
      <c r="EA21" s="16">
        <v>2071</v>
      </c>
      <c r="EB21" s="16">
        <v>2069</v>
      </c>
      <c r="EC21" s="16">
        <v>2075</v>
      </c>
      <c r="ED21" s="16">
        <v>2078</v>
      </c>
      <c r="EE21" s="16">
        <v>2079</v>
      </c>
      <c r="EF21" s="16">
        <v>2079</v>
      </c>
      <c r="EG21" s="16">
        <v>2071</v>
      </c>
      <c r="EH21" s="16">
        <v>2069</v>
      </c>
      <c r="EI21" s="16">
        <v>2059</v>
      </c>
      <c r="EJ21" s="16">
        <v>2058</v>
      </c>
      <c r="EK21" s="16">
        <v>2057</v>
      </c>
      <c r="EL21" s="16">
        <v>2055</v>
      </c>
      <c r="EM21" s="16">
        <v>2054</v>
      </c>
      <c r="EN21" s="16">
        <v>2052</v>
      </c>
      <c r="EO21" s="16">
        <v>2058</v>
      </c>
      <c r="EP21" s="16">
        <v>2061</v>
      </c>
      <c r="EQ21" s="16">
        <v>2062</v>
      </c>
      <c r="ER21" s="16">
        <v>2062</v>
      </c>
      <c r="ES21" s="16">
        <v>2054</v>
      </c>
      <c r="ET21" s="16">
        <v>2051</v>
      </c>
      <c r="EU21" s="16">
        <v>2042</v>
      </c>
      <c r="EV21" s="16">
        <v>2041</v>
      </c>
      <c r="EW21" s="16">
        <v>2039</v>
      </c>
      <c r="EX21" s="16">
        <v>2038</v>
      </c>
      <c r="EY21" s="16">
        <v>2036</v>
      </c>
      <c r="EZ21" s="16">
        <v>2035</v>
      </c>
      <c r="FA21" s="16">
        <v>2041</v>
      </c>
      <c r="FB21" s="16">
        <v>2043</v>
      </c>
      <c r="FC21" s="16">
        <v>2044</v>
      </c>
      <c r="FD21" s="16">
        <v>2044</v>
      </c>
      <c r="FE21" s="16">
        <v>2037</v>
      </c>
      <c r="FF21" s="16">
        <v>2034</v>
      </c>
      <c r="FG21" s="16">
        <v>2025</v>
      </c>
      <c r="FH21" s="16">
        <v>2024</v>
      </c>
      <c r="FI21" s="16">
        <v>2022</v>
      </c>
      <c r="FJ21" s="16">
        <v>2021</v>
      </c>
      <c r="FK21" s="16">
        <v>2019</v>
      </c>
      <c r="FL21" s="16">
        <v>2018</v>
      </c>
      <c r="FM21" s="16">
        <v>2024</v>
      </c>
      <c r="FN21" s="16">
        <v>2026</v>
      </c>
      <c r="FO21" s="16">
        <v>2027</v>
      </c>
      <c r="FP21" s="16">
        <v>2027</v>
      </c>
      <c r="FQ21" s="16">
        <v>2020</v>
      </c>
      <c r="FR21" s="16">
        <v>2017</v>
      </c>
      <c r="FS21" s="16">
        <v>2008</v>
      </c>
      <c r="FT21" s="16">
        <v>2006</v>
      </c>
      <c r="FU21" s="16">
        <v>2005</v>
      </c>
      <c r="FV21" s="16">
        <v>2004</v>
      </c>
      <c r="FW21" s="16">
        <v>2002</v>
      </c>
      <c r="FX21" s="16">
        <v>2001</v>
      </c>
      <c r="FY21" s="16">
        <v>2006</v>
      </c>
      <c r="FZ21" s="16">
        <v>2009</v>
      </c>
      <c r="GA21" s="16">
        <v>2010</v>
      </c>
      <c r="GB21" s="16">
        <v>2010</v>
      </c>
      <c r="GC21" s="16">
        <v>2003</v>
      </c>
      <c r="GD21" s="16">
        <v>2000</v>
      </c>
      <c r="GE21" s="16">
        <v>1991</v>
      </c>
      <c r="GF21" s="16">
        <v>1989</v>
      </c>
      <c r="GG21" s="16">
        <v>1988</v>
      </c>
      <c r="GH21" s="16">
        <v>1986</v>
      </c>
      <c r="GI21" s="16">
        <v>1985</v>
      </c>
      <c r="GJ21" s="16">
        <v>1983</v>
      </c>
      <c r="GK21" s="16">
        <v>1989</v>
      </c>
      <c r="GL21" s="16">
        <v>1992</v>
      </c>
      <c r="GM21" s="16">
        <v>1993</v>
      </c>
      <c r="GN21" s="16">
        <v>1993</v>
      </c>
      <c r="GO21" s="16">
        <v>1985</v>
      </c>
      <c r="GP21" s="16">
        <v>1983</v>
      </c>
      <c r="GQ21" s="16">
        <v>1973</v>
      </c>
      <c r="GR21" s="16">
        <v>1972</v>
      </c>
      <c r="GS21" s="16">
        <v>1971</v>
      </c>
      <c r="GT21" s="16">
        <v>1969</v>
      </c>
      <c r="GU21" s="16">
        <v>1968</v>
      </c>
      <c r="GV21" s="16">
        <v>1966</v>
      </c>
      <c r="GW21" s="16">
        <v>1972</v>
      </c>
      <c r="GX21" s="16">
        <v>1975</v>
      </c>
      <c r="GY21" s="16">
        <v>1976</v>
      </c>
      <c r="GZ21" s="16">
        <v>1976</v>
      </c>
      <c r="HA21" s="16">
        <v>1968</v>
      </c>
      <c r="HB21" s="16">
        <v>1965</v>
      </c>
      <c r="HC21" s="16">
        <v>1956</v>
      </c>
      <c r="HD21" s="16">
        <v>1955</v>
      </c>
      <c r="HE21" s="16">
        <v>1953</v>
      </c>
      <c r="HF21" s="16">
        <v>1952</v>
      </c>
      <c r="HG21" s="16">
        <v>1951</v>
      </c>
      <c r="HH21" s="16">
        <v>1949</v>
      </c>
      <c r="HI21" s="16">
        <v>1955</v>
      </c>
      <c r="HJ21" s="16">
        <v>1958</v>
      </c>
      <c r="HK21" s="16">
        <v>1958</v>
      </c>
      <c r="HL21" s="16">
        <v>1958</v>
      </c>
      <c r="HM21" s="16">
        <v>1951</v>
      </c>
      <c r="HN21" s="16">
        <v>1948</v>
      </c>
      <c r="HO21" s="16">
        <v>1939</v>
      </c>
      <c r="HP21" s="16">
        <v>1938</v>
      </c>
      <c r="HQ21" s="16">
        <v>1936</v>
      </c>
      <c r="HR21" s="16">
        <v>1935</v>
      </c>
      <c r="HS21" s="16">
        <v>1933</v>
      </c>
      <c r="HT21" s="16">
        <v>1932</v>
      </c>
      <c r="HU21" s="16">
        <v>1938</v>
      </c>
      <c r="HV21" s="16">
        <v>1940</v>
      </c>
      <c r="HW21" s="16">
        <v>1941</v>
      </c>
      <c r="HX21" s="16">
        <v>1941</v>
      </c>
      <c r="HY21" s="16">
        <v>1934</v>
      </c>
      <c r="HZ21" s="16">
        <v>1931</v>
      </c>
      <c r="IA21" s="16">
        <v>1922</v>
      </c>
      <c r="IB21" s="16">
        <v>1920</v>
      </c>
      <c r="IC21" s="16">
        <v>1919</v>
      </c>
      <c r="ID21" s="16">
        <v>1918</v>
      </c>
      <c r="IE21" s="16">
        <v>1916</v>
      </c>
      <c r="IF21" s="16">
        <v>1915</v>
      </c>
      <c r="IG21" s="16">
        <v>1920</v>
      </c>
      <c r="IH21" s="16">
        <v>1923</v>
      </c>
      <c r="II21" s="16">
        <v>1924</v>
      </c>
      <c r="IJ21" s="16">
        <v>1924</v>
      </c>
      <c r="IK21" s="16">
        <v>1917</v>
      </c>
      <c r="IL21" s="16">
        <v>1914</v>
      </c>
      <c r="IM21" s="16">
        <v>1905</v>
      </c>
      <c r="IN21" s="16">
        <v>1903</v>
      </c>
      <c r="IO21" s="16">
        <v>1902</v>
      </c>
      <c r="IP21" s="16">
        <v>1900</v>
      </c>
      <c r="IQ21" s="16">
        <v>1899</v>
      </c>
      <c r="IR21" s="16">
        <v>1898</v>
      </c>
      <c r="IS21" s="16">
        <v>1903</v>
      </c>
      <c r="IT21" s="16">
        <v>1906</v>
      </c>
      <c r="IU21" s="16">
        <v>1907</v>
      </c>
      <c r="IV21" s="16">
        <v>1907</v>
      </c>
      <c r="IW21" s="16">
        <v>1899</v>
      </c>
      <c r="IX21" s="16">
        <v>1897</v>
      </c>
      <c r="IY21" s="16">
        <v>1888</v>
      </c>
      <c r="IZ21" s="16">
        <v>1886</v>
      </c>
      <c r="JA21" s="16">
        <v>1885</v>
      </c>
      <c r="JB21" s="16">
        <v>1883</v>
      </c>
      <c r="JC21" s="16">
        <v>1882</v>
      </c>
      <c r="JD21" s="16">
        <v>1880</v>
      </c>
      <c r="JE21" s="16">
        <v>1886</v>
      </c>
      <c r="JF21" s="16">
        <v>1889</v>
      </c>
      <c r="JG21" s="16">
        <v>1890</v>
      </c>
      <c r="JH21" s="16">
        <v>1890</v>
      </c>
      <c r="JI21" s="16">
        <v>1882</v>
      </c>
      <c r="JJ21" s="16">
        <v>1879</v>
      </c>
      <c r="JK21" s="16">
        <v>1870</v>
      </c>
      <c r="JL21" s="16">
        <v>1869</v>
      </c>
      <c r="JM21" s="16">
        <v>1867</v>
      </c>
      <c r="JN21" s="16">
        <v>1866</v>
      </c>
      <c r="JO21" s="16">
        <v>1865</v>
      </c>
      <c r="JP21" s="16">
        <v>1863</v>
      </c>
      <c r="JQ21" s="16">
        <v>1869</v>
      </c>
      <c r="JR21" s="16">
        <v>1872</v>
      </c>
      <c r="JS21" s="16">
        <v>1872</v>
      </c>
      <c r="JT21" s="16">
        <v>1872</v>
      </c>
      <c r="JU21" s="16">
        <v>1865</v>
      </c>
      <c r="JV21" s="16">
        <v>1862</v>
      </c>
      <c r="JW21" s="16">
        <v>1853</v>
      </c>
      <c r="JX21" s="16">
        <v>1852</v>
      </c>
      <c r="JY21" s="16">
        <v>1850</v>
      </c>
      <c r="JZ21" s="16">
        <v>1849</v>
      </c>
      <c r="KA21" s="16">
        <v>1847</v>
      </c>
      <c r="KB21" s="16">
        <v>1846</v>
      </c>
      <c r="KC21" s="16">
        <v>1852</v>
      </c>
      <c r="KD21" s="16">
        <v>1854</v>
      </c>
      <c r="KE21" s="16">
        <v>1855</v>
      </c>
      <c r="KF21" s="16">
        <v>1855</v>
      </c>
      <c r="KG21" s="16">
        <v>1848</v>
      </c>
      <c r="KH21" s="16">
        <v>1845</v>
      </c>
      <c r="KI21" s="16">
        <v>1836</v>
      </c>
      <c r="KJ21" s="16">
        <v>1834</v>
      </c>
      <c r="KK21" s="16">
        <v>1833</v>
      </c>
      <c r="KL21" s="16">
        <v>1832</v>
      </c>
      <c r="KM21" s="16">
        <v>1830</v>
      </c>
      <c r="KN21" s="16">
        <v>1829</v>
      </c>
      <c r="KO21" s="16">
        <v>1834</v>
      </c>
      <c r="KP21" s="16">
        <v>1837</v>
      </c>
      <c r="KQ21" s="16">
        <v>1838</v>
      </c>
      <c r="KR21" s="16">
        <v>1838</v>
      </c>
      <c r="KS21" s="16">
        <v>1831</v>
      </c>
      <c r="KT21" s="16">
        <v>1828</v>
      </c>
      <c r="KU21" s="16">
        <v>1819</v>
      </c>
      <c r="KV21" s="16">
        <v>1817</v>
      </c>
      <c r="KW21" s="16">
        <v>1816</v>
      </c>
      <c r="KX21" s="16">
        <v>1814</v>
      </c>
      <c r="KY21" s="16">
        <v>1813</v>
      </c>
      <c r="KZ21" s="16">
        <v>1812</v>
      </c>
      <c r="LA21" s="16">
        <v>1817</v>
      </c>
      <c r="LB21" s="16">
        <v>1820</v>
      </c>
      <c r="LC21" s="16">
        <v>1821</v>
      </c>
      <c r="LD21" s="16">
        <v>1821</v>
      </c>
      <c r="LE21" s="16">
        <v>1813</v>
      </c>
      <c r="LF21" s="16">
        <v>1811</v>
      </c>
      <c r="LG21" s="16">
        <v>1802</v>
      </c>
      <c r="LH21" s="16">
        <v>1800</v>
      </c>
      <c r="LI21" s="16">
        <v>1799</v>
      </c>
      <c r="LJ21" s="16">
        <v>1797</v>
      </c>
      <c r="LK21" s="16">
        <v>1796</v>
      </c>
      <c r="LL21" s="16">
        <v>1794</v>
      </c>
      <c r="LM21" s="16">
        <v>1800</v>
      </c>
      <c r="LN21" s="16">
        <v>1803</v>
      </c>
      <c r="LO21" s="16">
        <v>1804</v>
      </c>
      <c r="LP21" s="16">
        <v>1804</v>
      </c>
      <c r="LQ21" s="16">
        <v>1796</v>
      </c>
      <c r="LR21" s="16">
        <v>1793</v>
      </c>
      <c r="LS21" s="16">
        <v>1784</v>
      </c>
      <c r="LT21" s="16">
        <v>1783</v>
      </c>
      <c r="LU21" s="16">
        <v>1781</v>
      </c>
      <c r="LV21" s="16">
        <v>1780</v>
      </c>
      <c r="LW21" s="16">
        <v>1779</v>
      </c>
      <c r="LX21" s="16">
        <v>1777</v>
      </c>
      <c r="LY21" s="16">
        <v>1783</v>
      </c>
      <c r="LZ21" s="16">
        <v>1786</v>
      </c>
      <c r="MA21" s="16">
        <v>1786</v>
      </c>
      <c r="MB21" s="16">
        <v>1786</v>
      </c>
      <c r="MC21" s="16">
        <v>1779</v>
      </c>
      <c r="MD21" s="16">
        <v>1776</v>
      </c>
      <c r="ME21" s="16">
        <v>1767</v>
      </c>
      <c r="MF21" s="16">
        <v>1766</v>
      </c>
      <c r="MG21" s="16">
        <v>1764</v>
      </c>
      <c r="MH21" s="16">
        <v>1763</v>
      </c>
      <c r="MI21" s="16">
        <v>1761</v>
      </c>
      <c r="MJ21" s="16">
        <v>1760</v>
      </c>
      <c r="MK21" s="16">
        <v>1766</v>
      </c>
    </row>
    <row r="22" spans="1:349" x14ac:dyDescent="0.2">
      <c r="A22" s="213" t="s">
        <v>12</v>
      </c>
      <c r="B22" s="16">
        <v>132</v>
      </c>
      <c r="C22" s="16">
        <v>132</v>
      </c>
      <c r="D22" s="16">
        <v>131</v>
      </c>
      <c r="E22" s="16">
        <v>131</v>
      </c>
      <c r="F22" s="16">
        <v>130</v>
      </c>
      <c r="G22" s="16">
        <v>130</v>
      </c>
      <c r="H22" s="16">
        <v>129</v>
      </c>
      <c r="I22" s="16">
        <v>129</v>
      </c>
      <c r="J22" s="16">
        <v>128</v>
      </c>
      <c r="K22" s="16">
        <v>128</v>
      </c>
      <c r="L22" s="16">
        <v>127</v>
      </c>
      <c r="M22" s="16">
        <v>127</v>
      </c>
      <c r="N22" s="16">
        <v>126</v>
      </c>
      <c r="O22" s="16">
        <v>126</v>
      </c>
      <c r="P22" s="16">
        <v>125</v>
      </c>
      <c r="Q22" s="16">
        <v>125</v>
      </c>
      <c r="R22" s="16">
        <v>124</v>
      </c>
      <c r="S22" s="16">
        <v>124</v>
      </c>
      <c r="T22" s="16">
        <v>123</v>
      </c>
      <c r="U22" s="16">
        <v>123</v>
      </c>
      <c r="V22" s="16">
        <v>122</v>
      </c>
      <c r="W22" s="16">
        <v>122</v>
      </c>
      <c r="X22" s="16">
        <v>121</v>
      </c>
      <c r="Y22" s="16">
        <v>121</v>
      </c>
      <c r="Z22" s="16">
        <v>120</v>
      </c>
      <c r="AA22" s="16">
        <v>120</v>
      </c>
      <c r="AB22" s="16">
        <v>119</v>
      </c>
      <c r="AC22" s="16">
        <v>119</v>
      </c>
      <c r="AD22" s="16">
        <v>118</v>
      </c>
      <c r="AE22" s="16">
        <v>118</v>
      </c>
      <c r="AF22" s="16">
        <v>117</v>
      </c>
      <c r="AG22" s="16">
        <v>117</v>
      </c>
      <c r="AH22" s="16">
        <v>116</v>
      </c>
      <c r="AI22" s="16">
        <v>116</v>
      </c>
      <c r="AJ22" s="16">
        <v>115</v>
      </c>
      <c r="AK22" s="16">
        <v>115</v>
      </c>
      <c r="AL22" s="16">
        <v>114</v>
      </c>
      <c r="AM22" s="16">
        <v>114</v>
      </c>
      <c r="AN22" s="16">
        <v>113</v>
      </c>
      <c r="AO22" s="16">
        <v>113</v>
      </c>
      <c r="AP22" s="16">
        <v>112</v>
      </c>
      <c r="AQ22" s="16">
        <v>112</v>
      </c>
      <c r="AR22" s="16">
        <v>111</v>
      </c>
      <c r="AS22" s="16">
        <v>111</v>
      </c>
      <c r="AT22" s="16">
        <v>110</v>
      </c>
      <c r="AU22" s="16">
        <v>110</v>
      </c>
      <c r="AV22" s="16">
        <v>109</v>
      </c>
      <c r="AW22" s="16">
        <v>109</v>
      </c>
      <c r="AX22" s="16">
        <v>108</v>
      </c>
      <c r="AY22" s="16">
        <v>108</v>
      </c>
      <c r="AZ22" s="16">
        <v>107</v>
      </c>
      <c r="BA22" s="16">
        <v>107</v>
      </c>
      <c r="BB22" s="16">
        <v>106</v>
      </c>
      <c r="BC22" s="16">
        <v>106</v>
      </c>
      <c r="BD22" s="16">
        <v>105</v>
      </c>
      <c r="BE22" s="16">
        <v>105</v>
      </c>
      <c r="BF22" s="16">
        <v>104</v>
      </c>
      <c r="BG22" s="16">
        <v>104</v>
      </c>
      <c r="BH22" s="16">
        <v>103</v>
      </c>
      <c r="BI22" s="16">
        <v>103</v>
      </c>
      <c r="BJ22" s="16">
        <v>102</v>
      </c>
      <c r="BK22" s="16">
        <v>102</v>
      </c>
      <c r="BL22" s="16">
        <v>101</v>
      </c>
      <c r="BM22" s="16">
        <v>101</v>
      </c>
      <c r="BN22" s="16">
        <v>100</v>
      </c>
      <c r="BO22" s="16">
        <v>100</v>
      </c>
      <c r="BP22" s="16">
        <v>99</v>
      </c>
      <c r="BQ22" s="16">
        <v>99</v>
      </c>
      <c r="BR22" s="16">
        <v>98</v>
      </c>
      <c r="BS22" s="16">
        <v>98</v>
      </c>
      <c r="BT22" s="16">
        <v>97</v>
      </c>
      <c r="BU22" s="16">
        <v>97</v>
      </c>
      <c r="BV22" s="16">
        <v>96</v>
      </c>
      <c r="BW22" s="16">
        <v>96</v>
      </c>
      <c r="BX22" s="16">
        <v>95</v>
      </c>
      <c r="BY22" s="16">
        <v>95</v>
      </c>
      <c r="BZ22" s="16">
        <v>94</v>
      </c>
      <c r="CA22" s="16">
        <v>94</v>
      </c>
      <c r="CB22" s="16">
        <v>93</v>
      </c>
      <c r="CC22" s="16">
        <v>93</v>
      </c>
      <c r="CD22" s="16">
        <v>92</v>
      </c>
      <c r="CE22" s="16">
        <v>92</v>
      </c>
      <c r="CF22" s="16">
        <v>91</v>
      </c>
      <c r="CG22" s="16">
        <v>91</v>
      </c>
      <c r="CH22" s="16">
        <v>90</v>
      </c>
      <c r="CI22" s="16">
        <v>90</v>
      </c>
      <c r="CJ22" s="16">
        <v>89</v>
      </c>
      <c r="CK22" s="16">
        <v>89</v>
      </c>
      <c r="CL22" s="16">
        <v>88</v>
      </c>
      <c r="CM22" s="16">
        <v>88</v>
      </c>
      <c r="CN22" s="16">
        <v>87</v>
      </c>
      <c r="CO22" s="16">
        <v>87</v>
      </c>
      <c r="CP22" s="16">
        <v>86</v>
      </c>
      <c r="CQ22" s="16">
        <v>86</v>
      </c>
      <c r="CR22" s="16">
        <v>85</v>
      </c>
      <c r="CS22" s="16">
        <v>85</v>
      </c>
      <c r="CT22" s="16">
        <v>84</v>
      </c>
      <c r="CU22" s="16">
        <v>84</v>
      </c>
      <c r="CV22" s="16">
        <v>83</v>
      </c>
      <c r="CW22" s="16">
        <v>83</v>
      </c>
      <c r="CX22" s="16">
        <v>82</v>
      </c>
      <c r="CY22" s="16">
        <v>82</v>
      </c>
      <c r="CZ22" s="16">
        <v>81</v>
      </c>
      <c r="DA22" s="16">
        <v>81</v>
      </c>
      <c r="DB22" s="16">
        <v>80</v>
      </c>
      <c r="DC22" s="16">
        <v>80</v>
      </c>
      <c r="DD22" s="16">
        <v>79</v>
      </c>
      <c r="DE22" s="16">
        <v>79</v>
      </c>
      <c r="DF22" s="16">
        <v>78</v>
      </c>
      <c r="DG22" s="16">
        <v>78</v>
      </c>
      <c r="DH22" s="16">
        <v>77</v>
      </c>
      <c r="DI22" s="16">
        <v>77</v>
      </c>
      <c r="DJ22" s="16">
        <v>76</v>
      </c>
      <c r="DK22" s="16">
        <v>76</v>
      </c>
      <c r="DL22" s="16">
        <v>75</v>
      </c>
      <c r="DM22" s="16">
        <v>75</v>
      </c>
      <c r="DN22" s="16">
        <v>74</v>
      </c>
      <c r="DO22" s="16">
        <v>74</v>
      </c>
      <c r="DP22" s="16">
        <v>73</v>
      </c>
      <c r="DQ22" s="16">
        <v>73</v>
      </c>
      <c r="DR22" s="16">
        <v>72</v>
      </c>
      <c r="DS22" s="16">
        <v>72</v>
      </c>
      <c r="DT22" s="16">
        <v>71</v>
      </c>
      <c r="DU22" s="16">
        <v>71</v>
      </c>
      <c r="DV22" s="16">
        <v>70</v>
      </c>
      <c r="DW22" s="16">
        <v>70</v>
      </c>
      <c r="DX22" s="16">
        <v>69</v>
      </c>
      <c r="DY22" s="16">
        <v>69</v>
      </c>
      <c r="DZ22" s="16">
        <v>68</v>
      </c>
      <c r="EA22" s="16">
        <v>68</v>
      </c>
      <c r="EB22" s="16">
        <v>67</v>
      </c>
      <c r="EC22" s="16">
        <v>67</v>
      </c>
      <c r="ED22" s="16">
        <v>66</v>
      </c>
      <c r="EE22" s="16">
        <v>66</v>
      </c>
      <c r="EF22" s="16">
        <v>65</v>
      </c>
      <c r="EG22" s="16">
        <v>65</v>
      </c>
      <c r="EH22" s="16">
        <v>64</v>
      </c>
      <c r="EI22" s="16">
        <v>64</v>
      </c>
      <c r="EJ22" s="16">
        <v>63</v>
      </c>
      <c r="EK22" s="16">
        <v>63</v>
      </c>
      <c r="EL22" s="16">
        <v>62</v>
      </c>
      <c r="EM22" s="16">
        <v>62</v>
      </c>
      <c r="EN22" s="16">
        <v>61</v>
      </c>
      <c r="EO22" s="16">
        <v>61</v>
      </c>
      <c r="EP22" s="16">
        <v>60</v>
      </c>
      <c r="EQ22" s="16">
        <v>60</v>
      </c>
      <c r="ER22" s="16">
        <v>59</v>
      </c>
      <c r="ES22" s="16">
        <v>59</v>
      </c>
      <c r="ET22" s="16">
        <v>58</v>
      </c>
      <c r="EU22" s="16">
        <v>58</v>
      </c>
      <c r="EV22" s="16">
        <v>57</v>
      </c>
      <c r="EW22" s="16">
        <v>57</v>
      </c>
      <c r="EX22" s="16">
        <v>56</v>
      </c>
      <c r="EY22" s="16">
        <v>56</v>
      </c>
      <c r="EZ22" s="16">
        <v>55</v>
      </c>
      <c r="FA22" s="16">
        <v>55</v>
      </c>
      <c r="FB22" s="16">
        <v>54</v>
      </c>
      <c r="FC22" s="16">
        <v>54</v>
      </c>
      <c r="FD22" s="16">
        <v>53</v>
      </c>
      <c r="FE22" s="16">
        <v>53</v>
      </c>
      <c r="FF22" s="16">
        <v>52</v>
      </c>
      <c r="FG22" s="16">
        <v>52</v>
      </c>
      <c r="FH22" s="16">
        <v>51</v>
      </c>
      <c r="FI22" s="16">
        <v>51</v>
      </c>
      <c r="FJ22" s="16">
        <v>50</v>
      </c>
      <c r="FK22" s="16">
        <v>50</v>
      </c>
      <c r="FL22" s="16">
        <v>49</v>
      </c>
      <c r="FM22" s="16">
        <v>49</v>
      </c>
      <c r="FN22" s="16">
        <v>48</v>
      </c>
      <c r="FO22" s="16">
        <v>48</v>
      </c>
      <c r="FP22" s="16">
        <v>47</v>
      </c>
      <c r="FQ22" s="16">
        <v>47</v>
      </c>
      <c r="FR22" s="16">
        <v>46</v>
      </c>
      <c r="FS22" s="16">
        <v>46</v>
      </c>
      <c r="FT22" s="16">
        <v>45</v>
      </c>
      <c r="FU22" s="16">
        <v>45</v>
      </c>
      <c r="FV22" s="16">
        <v>44</v>
      </c>
      <c r="FW22" s="16">
        <v>44</v>
      </c>
      <c r="FX22" s="16">
        <v>43</v>
      </c>
      <c r="FY22" s="16">
        <v>43</v>
      </c>
      <c r="FZ22" s="16">
        <v>42</v>
      </c>
      <c r="GA22" s="16">
        <v>42</v>
      </c>
      <c r="GB22" s="16">
        <v>41</v>
      </c>
      <c r="GC22" s="16">
        <v>41</v>
      </c>
      <c r="GD22" s="16">
        <v>40</v>
      </c>
      <c r="GE22" s="16">
        <v>40</v>
      </c>
      <c r="GF22" s="16">
        <v>39</v>
      </c>
      <c r="GG22" s="16">
        <v>39</v>
      </c>
      <c r="GH22" s="16">
        <v>38</v>
      </c>
      <c r="GI22" s="16">
        <v>38</v>
      </c>
      <c r="GJ22" s="16">
        <v>37</v>
      </c>
      <c r="GK22" s="16">
        <v>37</v>
      </c>
      <c r="GL22" s="16">
        <v>36</v>
      </c>
      <c r="GM22" s="16">
        <v>36</v>
      </c>
      <c r="GN22" s="16">
        <v>35</v>
      </c>
      <c r="GO22" s="16">
        <v>35</v>
      </c>
      <c r="GP22" s="16">
        <v>34</v>
      </c>
      <c r="GQ22" s="16">
        <v>34</v>
      </c>
      <c r="GR22" s="16">
        <v>33</v>
      </c>
      <c r="GS22" s="16">
        <v>33</v>
      </c>
      <c r="GT22" s="16">
        <v>32</v>
      </c>
      <c r="GU22" s="16">
        <v>32</v>
      </c>
      <c r="GV22" s="16">
        <v>31</v>
      </c>
      <c r="GW22" s="16">
        <v>31</v>
      </c>
      <c r="GX22" s="16">
        <v>30</v>
      </c>
      <c r="GY22" s="16">
        <v>30</v>
      </c>
      <c r="GZ22" s="16">
        <v>29</v>
      </c>
      <c r="HA22" s="16">
        <v>29</v>
      </c>
      <c r="HB22" s="16">
        <v>28</v>
      </c>
      <c r="HC22" s="16">
        <v>28</v>
      </c>
      <c r="HD22" s="16">
        <v>27</v>
      </c>
      <c r="HE22" s="16">
        <v>27</v>
      </c>
      <c r="HF22" s="16">
        <v>26</v>
      </c>
      <c r="HG22" s="16">
        <v>26</v>
      </c>
      <c r="HH22" s="16">
        <v>25</v>
      </c>
      <c r="HI22" s="16">
        <v>25</v>
      </c>
      <c r="HJ22" s="16">
        <v>24</v>
      </c>
      <c r="HK22" s="16">
        <v>24</v>
      </c>
      <c r="HL22" s="16">
        <v>23</v>
      </c>
      <c r="HM22" s="16">
        <v>23</v>
      </c>
      <c r="HN22" s="16">
        <v>22</v>
      </c>
      <c r="HO22" s="16">
        <v>22</v>
      </c>
      <c r="HP22" s="16">
        <v>21</v>
      </c>
      <c r="HQ22" s="16">
        <v>21</v>
      </c>
      <c r="HR22" s="16">
        <v>20</v>
      </c>
      <c r="HS22" s="16">
        <v>20</v>
      </c>
      <c r="HT22" s="16">
        <v>19</v>
      </c>
      <c r="HU22" s="16">
        <v>19</v>
      </c>
      <c r="HV22" s="16">
        <v>18</v>
      </c>
      <c r="HW22" s="16">
        <v>18</v>
      </c>
      <c r="HX22" s="16">
        <v>17</v>
      </c>
      <c r="HY22" s="16">
        <v>17</v>
      </c>
      <c r="HZ22" s="16">
        <v>16</v>
      </c>
      <c r="IA22" s="16">
        <v>16</v>
      </c>
      <c r="IB22" s="16">
        <v>15</v>
      </c>
      <c r="IC22" s="16">
        <v>15</v>
      </c>
      <c r="ID22" s="16">
        <v>14</v>
      </c>
      <c r="IE22" s="16">
        <v>14</v>
      </c>
      <c r="IF22" s="16">
        <v>13</v>
      </c>
      <c r="IG22" s="16">
        <v>13</v>
      </c>
      <c r="IH22" s="16">
        <v>12</v>
      </c>
      <c r="II22" s="16">
        <v>12</v>
      </c>
      <c r="IJ22" s="16">
        <v>11</v>
      </c>
      <c r="IK22" s="16">
        <v>11</v>
      </c>
      <c r="IL22" s="16">
        <v>10</v>
      </c>
      <c r="IM22" s="16">
        <v>10</v>
      </c>
      <c r="IN22" s="16">
        <v>9</v>
      </c>
      <c r="IO22" s="16">
        <v>9</v>
      </c>
      <c r="IP22" s="16">
        <v>8</v>
      </c>
      <c r="IQ22" s="16">
        <v>8</v>
      </c>
      <c r="IR22" s="16">
        <v>7</v>
      </c>
      <c r="IS22" s="16">
        <v>7</v>
      </c>
      <c r="IT22" s="16">
        <v>6</v>
      </c>
      <c r="IU22" s="16">
        <v>6</v>
      </c>
      <c r="IV22" s="16">
        <v>5</v>
      </c>
      <c r="IW22" s="16">
        <v>5</v>
      </c>
      <c r="IX22" s="16">
        <v>4</v>
      </c>
      <c r="IY22" s="16">
        <v>4</v>
      </c>
      <c r="IZ22" s="16">
        <v>3</v>
      </c>
      <c r="JA22" s="16">
        <v>3</v>
      </c>
      <c r="JB22" s="16">
        <v>2</v>
      </c>
      <c r="JC22" s="16">
        <v>2</v>
      </c>
      <c r="JD22" s="16">
        <v>1</v>
      </c>
      <c r="JE22" s="16">
        <v>1</v>
      </c>
      <c r="JF22" s="16">
        <v>0</v>
      </c>
      <c r="JG22" s="16">
        <v>0</v>
      </c>
      <c r="JH22" s="16">
        <v>0</v>
      </c>
      <c r="JI22" s="16">
        <v>0</v>
      </c>
      <c r="JJ22" s="16">
        <v>0</v>
      </c>
      <c r="JK22" s="16">
        <v>0</v>
      </c>
      <c r="JL22" s="16">
        <v>0</v>
      </c>
      <c r="JM22" s="16">
        <v>0</v>
      </c>
      <c r="JN22" s="16">
        <v>0</v>
      </c>
      <c r="JO22" s="16">
        <v>0</v>
      </c>
      <c r="JP22" s="16">
        <v>0</v>
      </c>
      <c r="JQ22" s="16">
        <v>0</v>
      </c>
      <c r="JR22" s="16">
        <v>0</v>
      </c>
      <c r="JS22" s="16">
        <v>0</v>
      </c>
      <c r="JT22" s="16">
        <v>0</v>
      </c>
      <c r="JU22" s="16">
        <v>0</v>
      </c>
      <c r="JV22" s="16">
        <v>0</v>
      </c>
      <c r="JW22" s="16">
        <v>0</v>
      </c>
      <c r="JX22" s="16">
        <v>0</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0</v>
      </c>
      <c r="KP22" s="16">
        <v>0</v>
      </c>
      <c r="KQ22" s="16">
        <v>0</v>
      </c>
      <c r="KR22" s="16">
        <v>0</v>
      </c>
      <c r="KS22" s="16">
        <v>0</v>
      </c>
      <c r="KT22" s="16">
        <v>0</v>
      </c>
      <c r="KU22" s="16">
        <v>0</v>
      </c>
      <c r="KV22" s="16">
        <v>0</v>
      </c>
      <c r="KW22" s="16">
        <v>0</v>
      </c>
      <c r="KX22" s="16">
        <v>0</v>
      </c>
      <c r="KY22" s="16">
        <v>0</v>
      </c>
      <c r="KZ22" s="16">
        <v>0</v>
      </c>
      <c r="LA22" s="16">
        <v>0</v>
      </c>
      <c r="LB22" s="16">
        <v>0</v>
      </c>
      <c r="LC22" s="16">
        <v>0</v>
      </c>
      <c r="LD22" s="16">
        <v>0</v>
      </c>
      <c r="LE22" s="16">
        <v>0</v>
      </c>
      <c r="LF22" s="16">
        <v>0</v>
      </c>
      <c r="LG22" s="16">
        <v>0</v>
      </c>
      <c r="LH22" s="16">
        <v>0</v>
      </c>
      <c r="LI22" s="16">
        <v>0</v>
      </c>
      <c r="LJ22" s="16">
        <v>0</v>
      </c>
      <c r="LK22" s="16">
        <v>0</v>
      </c>
      <c r="LL22" s="16">
        <v>0</v>
      </c>
      <c r="LM22" s="16">
        <v>0</v>
      </c>
      <c r="LN22" s="16">
        <v>0</v>
      </c>
      <c r="LO22" s="16">
        <v>0</v>
      </c>
      <c r="LP22" s="16">
        <v>0</v>
      </c>
      <c r="LQ22" s="16">
        <v>0</v>
      </c>
      <c r="LR22" s="16">
        <v>0</v>
      </c>
      <c r="LS22" s="16">
        <v>0</v>
      </c>
      <c r="LT22" s="16">
        <v>0</v>
      </c>
      <c r="LU22" s="16">
        <v>0</v>
      </c>
      <c r="LV22" s="16">
        <v>0</v>
      </c>
      <c r="LW22" s="16">
        <v>0</v>
      </c>
      <c r="LX22" s="16">
        <v>0</v>
      </c>
      <c r="LY22" s="16">
        <v>0</v>
      </c>
      <c r="LZ22" s="16">
        <v>0</v>
      </c>
      <c r="MA22" s="16">
        <v>0</v>
      </c>
      <c r="MB22" s="16">
        <v>0</v>
      </c>
      <c r="MC22" s="16">
        <v>0</v>
      </c>
      <c r="MD22" s="16">
        <v>0</v>
      </c>
      <c r="ME22" s="16">
        <v>0</v>
      </c>
      <c r="MF22" s="16">
        <v>0</v>
      </c>
      <c r="MG22" s="16">
        <v>0</v>
      </c>
      <c r="MH22" s="16">
        <v>0</v>
      </c>
      <c r="MI22" s="16">
        <v>0</v>
      </c>
      <c r="MJ22" s="16">
        <v>0</v>
      </c>
      <c r="MK22" s="16">
        <v>0</v>
      </c>
    </row>
    <row r="23" spans="1:349" x14ac:dyDescent="0.2">
      <c r="A23" s="213" t="s">
        <v>13</v>
      </c>
      <c r="B23" s="16">
        <v>104</v>
      </c>
      <c r="C23" s="16">
        <v>104</v>
      </c>
      <c r="D23" s="16">
        <v>103</v>
      </c>
      <c r="E23" s="16">
        <v>103</v>
      </c>
      <c r="F23" s="16">
        <v>103</v>
      </c>
      <c r="G23" s="16">
        <v>102</v>
      </c>
      <c r="H23" s="16">
        <v>102</v>
      </c>
      <c r="I23" s="16">
        <v>101</v>
      </c>
      <c r="J23" s="16">
        <v>101</v>
      </c>
      <c r="K23" s="16">
        <v>101</v>
      </c>
      <c r="L23" s="16">
        <v>100</v>
      </c>
      <c r="M23" s="16">
        <v>100</v>
      </c>
      <c r="N23" s="16">
        <v>99</v>
      </c>
      <c r="O23" s="16">
        <v>99</v>
      </c>
      <c r="P23" s="16">
        <v>99</v>
      </c>
      <c r="Q23" s="16">
        <v>98</v>
      </c>
      <c r="R23" s="16">
        <v>98</v>
      </c>
      <c r="S23" s="16">
        <v>97</v>
      </c>
      <c r="T23" s="16">
        <v>97</v>
      </c>
      <c r="U23" s="16">
        <v>97</v>
      </c>
      <c r="V23" s="16">
        <v>96</v>
      </c>
      <c r="W23" s="16">
        <v>96</v>
      </c>
      <c r="X23" s="16">
        <v>95</v>
      </c>
      <c r="Y23" s="16">
        <v>95</v>
      </c>
      <c r="Z23" s="16">
        <v>95</v>
      </c>
      <c r="AA23" s="16">
        <v>94</v>
      </c>
      <c r="AB23" s="16">
        <v>94</v>
      </c>
      <c r="AC23" s="16">
        <v>93</v>
      </c>
      <c r="AD23" s="16">
        <v>93</v>
      </c>
      <c r="AE23" s="16">
        <v>93</v>
      </c>
      <c r="AF23" s="16">
        <v>92</v>
      </c>
      <c r="AG23" s="16">
        <v>92</v>
      </c>
      <c r="AH23" s="16">
        <v>92</v>
      </c>
      <c r="AI23" s="16">
        <v>91</v>
      </c>
      <c r="AJ23" s="16">
        <v>91</v>
      </c>
      <c r="AK23" s="16">
        <v>90</v>
      </c>
      <c r="AL23" s="16">
        <v>90</v>
      </c>
      <c r="AM23" s="16">
        <v>90</v>
      </c>
      <c r="AN23" s="16">
        <v>89</v>
      </c>
      <c r="AO23" s="16">
        <v>89</v>
      </c>
      <c r="AP23" s="16">
        <v>88</v>
      </c>
      <c r="AQ23" s="16">
        <v>88</v>
      </c>
      <c r="AR23" s="16">
        <v>88</v>
      </c>
      <c r="AS23" s="16">
        <v>87</v>
      </c>
      <c r="AT23" s="16">
        <v>87</v>
      </c>
      <c r="AU23" s="16">
        <v>86</v>
      </c>
      <c r="AV23" s="16">
        <v>86</v>
      </c>
      <c r="AW23" s="16">
        <v>86</v>
      </c>
      <c r="AX23" s="16">
        <v>85</v>
      </c>
      <c r="AY23" s="16">
        <v>85</v>
      </c>
      <c r="AZ23" s="16">
        <v>84</v>
      </c>
      <c r="BA23" s="16">
        <v>84</v>
      </c>
      <c r="BB23" s="16">
        <v>84</v>
      </c>
      <c r="BC23" s="16">
        <v>83</v>
      </c>
      <c r="BD23" s="16">
        <v>83</v>
      </c>
      <c r="BE23" s="16">
        <v>82</v>
      </c>
      <c r="BF23" s="16">
        <v>82</v>
      </c>
      <c r="BG23" s="16">
        <v>82</v>
      </c>
      <c r="BH23" s="16">
        <v>81</v>
      </c>
      <c r="BI23" s="16">
        <v>81</v>
      </c>
      <c r="BJ23" s="16">
        <v>81</v>
      </c>
      <c r="BK23" s="16">
        <v>80</v>
      </c>
      <c r="BL23" s="16">
        <v>80</v>
      </c>
      <c r="BM23" s="16">
        <v>79</v>
      </c>
      <c r="BN23" s="16">
        <v>79</v>
      </c>
      <c r="BO23" s="16">
        <v>79</v>
      </c>
      <c r="BP23" s="16">
        <v>78</v>
      </c>
      <c r="BQ23" s="16">
        <v>78</v>
      </c>
      <c r="BR23" s="16">
        <v>77</v>
      </c>
      <c r="BS23" s="16">
        <v>77</v>
      </c>
      <c r="BT23" s="16">
        <v>77</v>
      </c>
      <c r="BU23" s="16">
        <v>76</v>
      </c>
      <c r="BV23" s="16">
        <v>76</v>
      </c>
      <c r="BW23" s="16">
        <v>75</v>
      </c>
      <c r="BX23" s="16">
        <v>75</v>
      </c>
      <c r="BY23" s="16">
        <v>75</v>
      </c>
      <c r="BZ23" s="16">
        <v>74</v>
      </c>
      <c r="CA23" s="16">
        <v>74</v>
      </c>
      <c r="CB23" s="16">
        <v>73</v>
      </c>
      <c r="CC23" s="16">
        <v>73</v>
      </c>
      <c r="CD23" s="16">
        <v>73</v>
      </c>
      <c r="CE23" s="16">
        <v>72</v>
      </c>
      <c r="CF23" s="16">
        <v>72</v>
      </c>
      <c r="CG23" s="16">
        <v>71</v>
      </c>
      <c r="CH23" s="16">
        <v>71</v>
      </c>
      <c r="CI23" s="16">
        <v>71</v>
      </c>
      <c r="CJ23" s="16">
        <v>70</v>
      </c>
      <c r="CK23" s="16">
        <v>70</v>
      </c>
      <c r="CL23" s="16">
        <v>70</v>
      </c>
      <c r="CM23" s="16">
        <v>69</v>
      </c>
      <c r="CN23" s="16">
        <v>69</v>
      </c>
      <c r="CO23" s="16">
        <v>68</v>
      </c>
      <c r="CP23" s="16">
        <v>68</v>
      </c>
      <c r="CQ23" s="16">
        <v>68</v>
      </c>
      <c r="CR23" s="16">
        <v>67</v>
      </c>
      <c r="CS23" s="16">
        <v>67</v>
      </c>
      <c r="CT23" s="16">
        <v>66</v>
      </c>
      <c r="CU23" s="16">
        <v>66</v>
      </c>
      <c r="CV23" s="16">
        <v>66</v>
      </c>
      <c r="CW23" s="16">
        <v>65</v>
      </c>
      <c r="CX23" s="16">
        <v>65</v>
      </c>
      <c r="CY23" s="16">
        <v>64</v>
      </c>
      <c r="CZ23" s="16">
        <v>64</v>
      </c>
      <c r="DA23" s="16">
        <v>64</v>
      </c>
      <c r="DB23" s="16">
        <v>63</v>
      </c>
      <c r="DC23" s="16">
        <v>63</v>
      </c>
      <c r="DD23" s="16">
        <v>62</v>
      </c>
      <c r="DE23" s="16">
        <v>62</v>
      </c>
      <c r="DF23" s="16">
        <v>62</v>
      </c>
      <c r="DG23" s="16">
        <v>61</v>
      </c>
      <c r="DH23" s="16">
        <v>61</v>
      </c>
      <c r="DI23" s="16">
        <v>60</v>
      </c>
      <c r="DJ23" s="16">
        <v>60</v>
      </c>
      <c r="DK23" s="16">
        <v>60</v>
      </c>
      <c r="DL23" s="16">
        <v>59</v>
      </c>
      <c r="DM23" s="16">
        <v>59</v>
      </c>
      <c r="DN23" s="16">
        <v>59</v>
      </c>
      <c r="DO23" s="16">
        <v>58</v>
      </c>
      <c r="DP23" s="16">
        <v>58</v>
      </c>
      <c r="DQ23" s="16">
        <v>57</v>
      </c>
      <c r="DR23" s="16">
        <v>57</v>
      </c>
      <c r="DS23" s="16">
        <v>57</v>
      </c>
      <c r="DT23" s="16">
        <v>56</v>
      </c>
      <c r="DU23" s="16">
        <v>56</v>
      </c>
      <c r="DV23" s="16">
        <v>55</v>
      </c>
      <c r="DW23" s="16">
        <v>55</v>
      </c>
      <c r="DX23" s="16">
        <v>55</v>
      </c>
      <c r="DY23" s="16">
        <v>54</v>
      </c>
      <c r="DZ23" s="16">
        <v>54</v>
      </c>
      <c r="EA23" s="16">
        <v>53</v>
      </c>
      <c r="EB23" s="16">
        <v>53</v>
      </c>
      <c r="EC23" s="16">
        <v>53</v>
      </c>
      <c r="ED23" s="16">
        <v>52</v>
      </c>
      <c r="EE23" s="16">
        <v>52</v>
      </c>
      <c r="EF23" s="16">
        <v>51</v>
      </c>
      <c r="EG23" s="16">
        <v>51</v>
      </c>
      <c r="EH23" s="16">
        <v>51</v>
      </c>
      <c r="EI23" s="16">
        <v>50</v>
      </c>
      <c r="EJ23" s="16">
        <v>50</v>
      </c>
      <c r="EK23" s="16">
        <v>49</v>
      </c>
      <c r="EL23" s="16">
        <v>49</v>
      </c>
      <c r="EM23" s="16">
        <v>49</v>
      </c>
      <c r="EN23" s="16">
        <v>48</v>
      </c>
      <c r="EO23" s="16">
        <v>48</v>
      </c>
      <c r="EP23" s="16">
        <v>48</v>
      </c>
      <c r="EQ23" s="16">
        <v>47</v>
      </c>
      <c r="ER23" s="16">
        <v>47</v>
      </c>
      <c r="ES23" s="16">
        <v>46</v>
      </c>
      <c r="ET23" s="16">
        <v>46</v>
      </c>
      <c r="EU23" s="16">
        <v>46</v>
      </c>
      <c r="EV23" s="16">
        <v>45</v>
      </c>
      <c r="EW23" s="16">
        <v>45</v>
      </c>
      <c r="EX23" s="16">
        <v>44</v>
      </c>
      <c r="EY23" s="16">
        <v>44</v>
      </c>
      <c r="EZ23" s="16">
        <v>44</v>
      </c>
      <c r="FA23" s="16">
        <v>43</v>
      </c>
      <c r="FB23" s="16">
        <v>43</v>
      </c>
      <c r="FC23" s="16">
        <v>42</v>
      </c>
      <c r="FD23" s="16">
        <v>42</v>
      </c>
      <c r="FE23" s="16">
        <v>42</v>
      </c>
      <c r="FF23" s="16">
        <v>41</v>
      </c>
      <c r="FG23" s="16">
        <v>41</v>
      </c>
      <c r="FH23" s="16">
        <v>40</v>
      </c>
      <c r="FI23" s="16">
        <v>40</v>
      </c>
      <c r="FJ23" s="16">
        <v>40</v>
      </c>
      <c r="FK23" s="16">
        <v>39</v>
      </c>
      <c r="FL23" s="16">
        <v>39</v>
      </c>
      <c r="FM23" s="16">
        <v>38</v>
      </c>
      <c r="FN23" s="16">
        <v>38</v>
      </c>
      <c r="FO23" s="16">
        <v>38</v>
      </c>
      <c r="FP23" s="16">
        <v>37</v>
      </c>
      <c r="FQ23" s="16">
        <v>37</v>
      </c>
      <c r="FR23" s="16">
        <v>37</v>
      </c>
      <c r="FS23" s="16">
        <v>36</v>
      </c>
      <c r="FT23" s="16">
        <v>36</v>
      </c>
      <c r="FU23" s="16">
        <v>35</v>
      </c>
      <c r="FV23" s="16">
        <v>35</v>
      </c>
      <c r="FW23" s="16">
        <v>35</v>
      </c>
      <c r="FX23" s="16">
        <v>34</v>
      </c>
      <c r="FY23" s="16">
        <v>34</v>
      </c>
      <c r="FZ23" s="16">
        <v>33</v>
      </c>
      <c r="GA23" s="16">
        <v>33</v>
      </c>
      <c r="GB23" s="16">
        <v>33</v>
      </c>
      <c r="GC23" s="16">
        <v>32</v>
      </c>
      <c r="GD23" s="16">
        <v>32</v>
      </c>
      <c r="GE23" s="16">
        <v>31</v>
      </c>
      <c r="GF23" s="16">
        <v>31</v>
      </c>
      <c r="GG23" s="16">
        <v>31</v>
      </c>
      <c r="GH23" s="16">
        <v>30</v>
      </c>
      <c r="GI23" s="16">
        <v>30</v>
      </c>
      <c r="GJ23" s="16">
        <v>29</v>
      </c>
      <c r="GK23" s="16">
        <v>29</v>
      </c>
      <c r="GL23" s="16">
        <v>29</v>
      </c>
      <c r="GM23" s="16">
        <v>28</v>
      </c>
      <c r="GN23" s="16">
        <v>28</v>
      </c>
      <c r="GO23" s="16">
        <v>27</v>
      </c>
      <c r="GP23" s="16">
        <v>27</v>
      </c>
      <c r="GQ23" s="16">
        <v>27</v>
      </c>
      <c r="GR23" s="16">
        <v>26</v>
      </c>
      <c r="GS23" s="16">
        <v>26</v>
      </c>
      <c r="GT23" s="16">
        <v>26</v>
      </c>
      <c r="GU23" s="16">
        <v>25</v>
      </c>
      <c r="GV23" s="16">
        <v>25</v>
      </c>
      <c r="GW23" s="16">
        <v>24</v>
      </c>
      <c r="GX23" s="16">
        <v>24</v>
      </c>
      <c r="GY23" s="16">
        <v>24</v>
      </c>
      <c r="GZ23" s="16">
        <v>23</v>
      </c>
      <c r="HA23" s="16">
        <v>23</v>
      </c>
      <c r="HB23" s="16">
        <v>22</v>
      </c>
      <c r="HC23" s="16">
        <v>22</v>
      </c>
      <c r="HD23" s="16">
        <v>22</v>
      </c>
      <c r="HE23" s="16">
        <v>21</v>
      </c>
      <c r="HF23" s="16">
        <v>21</v>
      </c>
      <c r="HG23" s="16">
        <v>20</v>
      </c>
      <c r="HH23" s="16">
        <v>20</v>
      </c>
      <c r="HI23" s="16">
        <v>20</v>
      </c>
      <c r="HJ23" s="16">
        <v>19</v>
      </c>
      <c r="HK23" s="16">
        <v>19</v>
      </c>
      <c r="HL23" s="16">
        <v>18</v>
      </c>
      <c r="HM23" s="16">
        <v>18</v>
      </c>
      <c r="HN23" s="16">
        <v>18</v>
      </c>
      <c r="HO23" s="16">
        <v>17</v>
      </c>
      <c r="HP23" s="16">
        <v>17</v>
      </c>
      <c r="HQ23" s="16">
        <v>16</v>
      </c>
      <c r="HR23" s="16">
        <v>16</v>
      </c>
      <c r="HS23" s="16">
        <v>16</v>
      </c>
      <c r="HT23" s="16">
        <v>15</v>
      </c>
      <c r="HU23" s="16">
        <v>15</v>
      </c>
      <c r="HV23" s="16">
        <v>15</v>
      </c>
      <c r="HW23" s="16">
        <v>14</v>
      </c>
      <c r="HX23" s="16">
        <v>14</v>
      </c>
      <c r="HY23" s="16">
        <v>13</v>
      </c>
      <c r="HZ23" s="16">
        <v>13</v>
      </c>
      <c r="IA23" s="16">
        <v>13</v>
      </c>
      <c r="IB23" s="16">
        <v>12</v>
      </c>
      <c r="IC23" s="16">
        <v>12</v>
      </c>
      <c r="ID23" s="16">
        <v>11</v>
      </c>
      <c r="IE23" s="16">
        <v>11</v>
      </c>
      <c r="IF23" s="16">
        <v>11</v>
      </c>
      <c r="IG23" s="16">
        <v>10</v>
      </c>
      <c r="IH23" s="16">
        <v>10</v>
      </c>
      <c r="II23" s="16">
        <v>9</v>
      </c>
      <c r="IJ23" s="16">
        <v>9</v>
      </c>
      <c r="IK23" s="16">
        <v>9</v>
      </c>
      <c r="IL23" s="16">
        <v>8</v>
      </c>
      <c r="IM23" s="16">
        <v>8</v>
      </c>
      <c r="IN23" s="16">
        <v>7</v>
      </c>
      <c r="IO23" s="16">
        <v>7</v>
      </c>
      <c r="IP23" s="16">
        <v>7</v>
      </c>
      <c r="IQ23" s="16">
        <v>6</v>
      </c>
      <c r="IR23" s="16">
        <v>6</v>
      </c>
      <c r="IS23" s="16">
        <v>5</v>
      </c>
      <c r="IT23" s="16">
        <v>5</v>
      </c>
      <c r="IU23" s="16">
        <v>5</v>
      </c>
      <c r="IV23" s="16">
        <v>4</v>
      </c>
      <c r="IW23" s="16">
        <v>4</v>
      </c>
      <c r="IX23" s="16">
        <v>4</v>
      </c>
      <c r="IY23" s="16">
        <v>3</v>
      </c>
      <c r="IZ23" s="16">
        <v>3</v>
      </c>
      <c r="JA23" s="16">
        <v>2</v>
      </c>
      <c r="JB23" s="16">
        <v>2</v>
      </c>
      <c r="JC23" s="16">
        <v>2</v>
      </c>
      <c r="JD23" s="16">
        <v>1</v>
      </c>
      <c r="JE23" s="16">
        <v>1</v>
      </c>
      <c r="JF23" s="16">
        <v>0</v>
      </c>
      <c r="JG23" s="16">
        <v>0</v>
      </c>
      <c r="JH23" s="16">
        <v>0</v>
      </c>
      <c r="JI23" s="16">
        <v>0</v>
      </c>
      <c r="JJ23" s="16">
        <v>0</v>
      </c>
      <c r="JK23" s="16">
        <v>0</v>
      </c>
      <c r="JL23" s="16">
        <v>0</v>
      </c>
      <c r="JM23" s="16">
        <v>0</v>
      </c>
      <c r="JN23" s="16">
        <v>0</v>
      </c>
      <c r="JO23" s="16">
        <v>0</v>
      </c>
      <c r="JP23" s="16">
        <v>0</v>
      </c>
      <c r="JQ23" s="16">
        <v>0</v>
      </c>
      <c r="JR23" s="16">
        <v>0</v>
      </c>
      <c r="JS23" s="16">
        <v>0</v>
      </c>
      <c r="JT23" s="16">
        <v>0</v>
      </c>
      <c r="JU23" s="16">
        <v>0</v>
      </c>
      <c r="JV23" s="16">
        <v>0</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0</v>
      </c>
      <c r="LF23" s="16">
        <v>0</v>
      </c>
      <c r="LG23" s="16">
        <v>0</v>
      </c>
      <c r="LH23" s="16">
        <v>0</v>
      </c>
      <c r="LI23" s="16">
        <v>0</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0</v>
      </c>
      <c r="MA23" s="16">
        <v>0</v>
      </c>
      <c r="MB23" s="16">
        <v>0</v>
      </c>
      <c r="MC23" s="16">
        <v>0</v>
      </c>
      <c r="MD23" s="16">
        <v>0</v>
      </c>
      <c r="ME23" s="16">
        <v>0</v>
      </c>
      <c r="MF23" s="16">
        <v>0</v>
      </c>
      <c r="MG23" s="16">
        <v>0</v>
      </c>
      <c r="MH23" s="16">
        <v>0</v>
      </c>
      <c r="MI23" s="16">
        <v>0</v>
      </c>
      <c r="MJ23" s="16">
        <v>0</v>
      </c>
      <c r="MK23" s="16">
        <v>0</v>
      </c>
    </row>
    <row r="24" spans="1:349" x14ac:dyDescent="0.2">
      <c r="A24" s="213" t="s">
        <v>14</v>
      </c>
      <c r="B24" s="16">
        <v>9</v>
      </c>
      <c r="C24" s="16">
        <v>9</v>
      </c>
      <c r="D24" s="16">
        <v>9</v>
      </c>
      <c r="E24" s="16">
        <v>9</v>
      </c>
      <c r="F24" s="16">
        <v>9</v>
      </c>
      <c r="G24" s="16">
        <v>9</v>
      </c>
      <c r="H24" s="16">
        <v>9</v>
      </c>
      <c r="I24" s="16">
        <v>9</v>
      </c>
      <c r="J24" s="16">
        <v>9</v>
      </c>
      <c r="K24" s="16">
        <v>9</v>
      </c>
      <c r="L24" s="16">
        <v>9</v>
      </c>
      <c r="M24" s="16">
        <v>9</v>
      </c>
      <c r="N24" s="16">
        <v>9</v>
      </c>
      <c r="O24" s="16">
        <v>9</v>
      </c>
      <c r="P24" s="16">
        <v>9</v>
      </c>
      <c r="Q24" s="16">
        <v>9</v>
      </c>
      <c r="R24" s="16">
        <v>9</v>
      </c>
      <c r="S24" s="16">
        <v>9</v>
      </c>
      <c r="T24" s="16">
        <v>9</v>
      </c>
      <c r="U24" s="16">
        <v>9</v>
      </c>
      <c r="V24" s="16">
        <v>9</v>
      </c>
      <c r="W24" s="16">
        <v>9</v>
      </c>
      <c r="X24" s="16">
        <v>9</v>
      </c>
      <c r="Y24" s="16">
        <v>9</v>
      </c>
      <c r="Z24" s="16">
        <v>9</v>
      </c>
      <c r="AA24" s="16">
        <v>9</v>
      </c>
      <c r="AB24" s="16">
        <v>9</v>
      </c>
      <c r="AC24" s="16">
        <v>9</v>
      </c>
      <c r="AD24" s="16">
        <v>9</v>
      </c>
      <c r="AE24" s="16">
        <v>9</v>
      </c>
      <c r="AF24" s="16">
        <v>9</v>
      </c>
      <c r="AG24" s="16">
        <v>9</v>
      </c>
      <c r="AH24" s="16">
        <v>9</v>
      </c>
      <c r="AI24" s="16">
        <v>9</v>
      </c>
      <c r="AJ24" s="16">
        <v>9</v>
      </c>
      <c r="AK24" s="16">
        <v>9</v>
      </c>
      <c r="AL24" s="16">
        <v>9</v>
      </c>
      <c r="AM24" s="16">
        <v>9</v>
      </c>
      <c r="AN24" s="16">
        <v>9</v>
      </c>
      <c r="AO24" s="16">
        <v>9</v>
      </c>
      <c r="AP24" s="16">
        <v>9</v>
      </c>
      <c r="AQ24" s="16">
        <v>9</v>
      </c>
      <c r="AR24" s="16">
        <v>9</v>
      </c>
      <c r="AS24" s="16">
        <v>9</v>
      </c>
      <c r="AT24" s="16">
        <v>9</v>
      </c>
      <c r="AU24" s="16">
        <v>9</v>
      </c>
      <c r="AV24" s="16">
        <v>9</v>
      </c>
      <c r="AW24" s="16">
        <v>9</v>
      </c>
      <c r="AX24" s="16">
        <v>9</v>
      </c>
      <c r="AY24" s="16">
        <v>9</v>
      </c>
      <c r="AZ24" s="16">
        <v>9</v>
      </c>
      <c r="BA24" s="16">
        <v>9</v>
      </c>
      <c r="BB24" s="16">
        <v>9</v>
      </c>
      <c r="BC24" s="16">
        <v>9</v>
      </c>
      <c r="BD24" s="16">
        <v>9</v>
      </c>
      <c r="BE24" s="16">
        <v>9</v>
      </c>
      <c r="BF24" s="16">
        <v>9</v>
      </c>
      <c r="BG24" s="16">
        <v>9</v>
      </c>
      <c r="BH24" s="16">
        <v>9</v>
      </c>
      <c r="BI24" s="16">
        <v>9</v>
      </c>
      <c r="BJ24" s="16">
        <v>9</v>
      </c>
      <c r="BK24" s="16">
        <v>9</v>
      </c>
      <c r="BL24" s="16">
        <v>9</v>
      </c>
      <c r="BM24" s="16">
        <v>9</v>
      </c>
      <c r="BN24" s="16">
        <v>9</v>
      </c>
      <c r="BO24" s="16">
        <v>9</v>
      </c>
      <c r="BP24" s="16">
        <v>9</v>
      </c>
      <c r="BQ24" s="16">
        <v>9</v>
      </c>
      <c r="BR24" s="16">
        <v>9</v>
      </c>
      <c r="BS24" s="16">
        <v>9</v>
      </c>
      <c r="BT24" s="16">
        <v>9</v>
      </c>
      <c r="BU24" s="16">
        <v>9</v>
      </c>
      <c r="BV24" s="16">
        <v>9</v>
      </c>
      <c r="BW24" s="16">
        <v>9</v>
      </c>
      <c r="BX24" s="16">
        <v>9</v>
      </c>
      <c r="BY24" s="16">
        <v>9</v>
      </c>
      <c r="BZ24" s="16">
        <v>9</v>
      </c>
      <c r="CA24" s="16">
        <v>9</v>
      </c>
      <c r="CB24" s="16">
        <v>9</v>
      </c>
      <c r="CC24" s="16">
        <v>9</v>
      </c>
      <c r="CD24" s="16">
        <v>9</v>
      </c>
      <c r="CE24" s="16">
        <v>9</v>
      </c>
      <c r="CF24" s="16">
        <v>9</v>
      </c>
      <c r="CG24" s="16">
        <v>9</v>
      </c>
      <c r="CH24" s="16">
        <v>9</v>
      </c>
      <c r="CI24" s="16">
        <v>9</v>
      </c>
      <c r="CJ24" s="16">
        <v>9</v>
      </c>
      <c r="CK24" s="16">
        <v>9</v>
      </c>
      <c r="CL24" s="16">
        <v>9</v>
      </c>
      <c r="CM24" s="16">
        <v>9</v>
      </c>
      <c r="CN24" s="16">
        <v>9</v>
      </c>
      <c r="CO24" s="16">
        <v>9</v>
      </c>
      <c r="CP24" s="16">
        <v>9</v>
      </c>
      <c r="CQ24" s="16">
        <v>9</v>
      </c>
      <c r="CR24" s="16">
        <v>9</v>
      </c>
      <c r="CS24" s="16">
        <v>9</v>
      </c>
      <c r="CT24" s="16">
        <v>9</v>
      </c>
      <c r="CU24" s="16">
        <v>9</v>
      </c>
      <c r="CV24" s="16">
        <v>9</v>
      </c>
      <c r="CW24" s="16">
        <v>9</v>
      </c>
      <c r="CX24" s="16">
        <v>9</v>
      </c>
      <c r="CY24" s="16">
        <v>9</v>
      </c>
      <c r="CZ24" s="16">
        <v>9</v>
      </c>
      <c r="DA24" s="16">
        <v>9</v>
      </c>
      <c r="DB24" s="16">
        <v>9</v>
      </c>
      <c r="DC24" s="16">
        <v>9</v>
      </c>
      <c r="DD24" s="16">
        <v>9</v>
      </c>
      <c r="DE24" s="16">
        <v>9</v>
      </c>
      <c r="DF24" s="16">
        <v>9</v>
      </c>
      <c r="DG24" s="16">
        <v>9</v>
      </c>
      <c r="DH24" s="16">
        <v>9</v>
      </c>
      <c r="DI24" s="16">
        <v>9</v>
      </c>
      <c r="DJ24" s="16">
        <v>9</v>
      </c>
      <c r="DK24" s="16">
        <v>9</v>
      </c>
      <c r="DL24" s="16">
        <v>9</v>
      </c>
      <c r="DM24" s="16">
        <v>9</v>
      </c>
      <c r="DN24" s="16">
        <v>9</v>
      </c>
      <c r="DO24" s="16">
        <v>9</v>
      </c>
      <c r="DP24" s="16">
        <v>9</v>
      </c>
      <c r="DQ24" s="16">
        <v>9</v>
      </c>
      <c r="DR24" s="16">
        <v>9</v>
      </c>
      <c r="DS24" s="16">
        <v>9</v>
      </c>
      <c r="DT24" s="16">
        <v>9</v>
      </c>
      <c r="DU24" s="16">
        <v>9</v>
      </c>
      <c r="DV24" s="16">
        <v>9</v>
      </c>
      <c r="DW24" s="16">
        <v>9</v>
      </c>
      <c r="DX24" s="16">
        <v>9</v>
      </c>
      <c r="DY24" s="16">
        <v>9</v>
      </c>
      <c r="DZ24" s="16">
        <v>9</v>
      </c>
      <c r="EA24" s="16">
        <v>9</v>
      </c>
      <c r="EB24" s="16">
        <v>9</v>
      </c>
      <c r="EC24" s="16">
        <v>9</v>
      </c>
      <c r="ED24" s="16">
        <v>9</v>
      </c>
      <c r="EE24" s="16">
        <v>9</v>
      </c>
      <c r="EF24" s="16">
        <v>9</v>
      </c>
      <c r="EG24" s="16">
        <v>9</v>
      </c>
      <c r="EH24" s="16">
        <v>9</v>
      </c>
      <c r="EI24" s="16">
        <v>9</v>
      </c>
      <c r="EJ24" s="16">
        <v>9</v>
      </c>
      <c r="EK24" s="16">
        <v>9</v>
      </c>
      <c r="EL24" s="16">
        <v>9</v>
      </c>
      <c r="EM24" s="16">
        <v>9</v>
      </c>
      <c r="EN24" s="16">
        <v>9</v>
      </c>
      <c r="EO24" s="16">
        <v>9</v>
      </c>
      <c r="EP24" s="16">
        <v>9</v>
      </c>
      <c r="EQ24" s="16">
        <v>9</v>
      </c>
      <c r="ER24" s="16">
        <v>9</v>
      </c>
      <c r="ES24" s="16">
        <v>9</v>
      </c>
      <c r="ET24" s="16">
        <v>9</v>
      </c>
      <c r="EU24" s="16">
        <v>9</v>
      </c>
      <c r="EV24" s="16">
        <v>9</v>
      </c>
      <c r="EW24" s="16">
        <v>9</v>
      </c>
      <c r="EX24" s="16">
        <v>9</v>
      </c>
      <c r="EY24" s="16">
        <v>9</v>
      </c>
      <c r="EZ24" s="16">
        <v>9</v>
      </c>
      <c r="FA24" s="16">
        <v>9</v>
      </c>
      <c r="FB24" s="16">
        <v>9</v>
      </c>
      <c r="FC24" s="16">
        <v>9</v>
      </c>
      <c r="FD24" s="16">
        <v>9</v>
      </c>
      <c r="FE24" s="16">
        <v>9</v>
      </c>
      <c r="FF24" s="16">
        <v>9</v>
      </c>
      <c r="FG24" s="16">
        <v>9</v>
      </c>
      <c r="FH24" s="16">
        <v>9</v>
      </c>
      <c r="FI24" s="16">
        <v>9</v>
      </c>
      <c r="FJ24" s="16">
        <v>9</v>
      </c>
      <c r="FK24" s="16">
        <v>9</v>
      </c>
      <c r="FL24" s="16">
        <v>9</v>
      </c>
      <c r="FM24" s="16">
        <v>9</v>
      </c>
      <c r="FN24" s="16">
        <v>9</v>
      </c>
      <c r="FO24" s="16">
        <v>9</v>
      </c>
      <c r="FP24" s="16">
        <v>9</v>
      </c>
      <c r="FQ24" s="16">
        <v>9</v>
      </c>
      <c r="FR24" s="16">
        <v>9</v>
      </c>
      <c r="FS24" s="16">
        <v>9</v>
      </c>
      <c r="FT24" s="16">
        <v>9</v>
      </c>
      <c r="FU24" s="16">
        <v>9</v>
      </c>
      <c r="FV24" s="16">
        <v>9</v>
      </c>
      <c r="FW24" s="16">
        <v>9</v>
      </c>
      <c r="FX24" s="16">
        <v>9</v>
      </c>
      <c r="FY24" s="16">
        <v>9</v>
      </c>
      <c r="FZ24" s="16">
        <v>9</v>
      </c>
      <c r="GA24" s="16">
        <v>9</v>
      </c>
      <c r="GB24" s="16">
        <v>9</v>
      </c>
      <c r="GC24" s="16">
        <v>9</v>
      </c>
      <c r="GD24" s="16">
        <v>9</v>
      </c>
      <c r="GE24" s="16">
        <v>9</v>
      </c>
      <c r="GF24" s="16">
        <v>9</v>
      </c>
      <c r="GG24" s="16">
        <v>9</v>
      </c>
      <c r="GH24" s="16">
        <v>9</v>
      </c>
      <c r="GI24" s="16">
        <v>9</v>
      </c>
      <c r="GJ24" s="16">
        <v>9</v>
      </c>
      <c r="GK24" s="16">
        <v>9</v>
      </c>
      <c r="GL24" s="16">
        <v>9</v>
      </c>
      <c r="GM24" s="16">
        <v>9</v>
      </c>
      <c r="GN24" s="16">
        <v>9</v>
      </c>
      <c r="GO24" s="16">
        <v>9</v>
      </c>
      <c r="GP24" s="16">
        <v>9</v>
      </c>
      <c r="GQ24" s="16">
        <v>9</v>
      </c>
      <c r="GR24" s="16">
        <v>9</v>
      </c>
      <c r="GS24" s="16">
        <v>9</v>
      </c>
      <c r="GT24" s="16">
        <v>9</v>
      </c>
      <c r="GU24" s="16">
        <v>9</v>
      </c>
      <c r="GV24" s="16">
        <v>9</v>
      </c>
      <c r="GW24" s="16">
        <v>9</v>
      </c>
      <c r="GX24" s="16">
        <v>9</v>
      </c>
      <c r="GY24" s="16">
        <v>9</v>
      </c>
      <c r="GZ24" s="16">
        <v>9</v>
      </c>
      <c r="HA24" s="16">
        <v>9</v>
      </c>
      <c r="HB24" s="16">
        <v>9</v>
      </c>
      <c r="HC24" s="16">
        <v>9</v>
      </c>
      <c r="HD24" s="16">
        <v>9</v>
      </c>
      <c r="HE24" s="16">
        <v>9</v>
      </c>
      <c r="HF24" s="16">
        <v>9</v>
      </c>
      <c r="HG24" s="16">
        <v>9</v>
      </c>
      <c r="HH24" s="16">
        <v>9</v>
      </c>
      <c r="HI24" s="16">
        <v>9</v>
      </c>
      <c r="HJ24" s="16">
        <v>9</v>
      </c>
      <c r="HK24" s="16">
        <v>9</v>
      </c>
      <c r="HL24" s="16">
        <v>9</v>
      </c>
      <c r="HM24" s="16">
        <v>9</v>
      </c>
      <c r="HN24" s="16">
        <v>9</v>
      </c>
      <c r="HO24" s="16">
        <v>9</v>
      </c>
      <c r="HP24" s="16">
        <v>9</v>
      </c>
      <c r="HQ24" s="16">
        <v>9</v>
      </c>
      <c r="HR24" s="16">
        <v>9</v>
      </c>
      <c r="HS24" s="16">
        <v>9</v>
      </c>
      <c r="HT24" s="16">
        <v>9</v>
      </c>
      <c r="HU24" s="16">
        <v>9</v>
      </c>
      <c r="HV24" s="16">
        <v>9</v>
      </c>
      <c r="HW24" s="16">
        <v>9</v>
      </c>
      <c r="HX24" s="16">
        <v>9</v>
      </c>
      <c r="HY24" s="16">
        <v>9</v>
      </c>
      <c r="HZ24" s="16">
        <v>9</v>
      </c>
      <c r="IA24" s="16">
        <v>9</v>
      </c>
      <c r="IB24" s="16">
        <v>9</v>
      </c>
      <c r="IC24" s="16">
        <v>9</v>
      </c>
      <c r="ID24" s="16">
        <v>9</v>
      </c>
      <c r="IE24" s="16">
        <v>9</v>
      </c>
      <c r="IF24" s="16">
        <v>9</v>
      </c>
      <c r="IG24" s="16">
        <v>9</v>
      </c>
      <c r="IH24" s="16">
        <v>9</v>
      </c>
      <c r="II24" s="16">
        <v>9</v>
      </c>
      <c r="IJ24" s="16">
        <v>9</v>
      </c>
      <c r="IK24" s="16">
        <v>9</v>
      </c>
      <c r="IL24" s="16">
        <v>9</v>
      </c>
      <c r="IM24" s="16">
        <v>9</v>
      </c>
      <c r="IN24" s="16">
        <v>9</v>
      </c>
      <c r="IO24" s="16">
        <v>9</v>
      </c>
      <c r="IP24" s="16">
        <v>9</v>
      </c>
      <c r="IQ24" s="16">
        <v>9</v>
      </c>
      <c r="IR24" s="16">
        <v>9</v>
      </c>
      <c r="IS24" s="16">
        <v>9</v>
      </c>
      <c r="IT24" s="16">
        <v>9</v>
      </c>
      <c r="IU24" s="16">
        <v>9</v>
      </c>
      <c r="IV24" s="16">
        <v>9</v>
      </c>
      <c r="IW24" s="16">
        <v>9</v>
      </c>
      <c r="IX24" s="16">
        <v>9</v>
      </c>
      <c r="IY24" s="16">
        <v>9</v>
      </c>
      <c r="IZ24" s="16">
        <v>9</v>
      </c>
      <c r="JA24" s="16">
        <v>9</v>
      </c>
      <c r="JB24" s="16">
        <v>9</v>
      </c>
      <c r="JC24" s="16">
        <v>9</v>
      </c>
      <c r="JD24" s="16">
        <v>9</v>
      </c>
      <c r="JE24" s="16">
        <v>9</v>
      </c>
      <c r="JF24" s="16">
        <v>9</v>
      </c>
      <c r="JG24" s="16">
        <v>9</v>
      </c>
      <c r="JH24" s="16">
        <v>9</v>
      </c>
      <c r="JI24" s="16">
        <v>9</v>
      </c>
      <c r="JJ24" s="16">
        <v>9</v>
      </c>
      <c r="JK24" s="16">
        <v>9</v>
      </c>
      <c r="JL24" s="16">
        <v>9</v>
      </c>
      <c r="JM24" s="16">
        <v>9</v>
      </c>
      <c r="JN24" s="16">
        <v>9</v>
      </c>
      <c r="JO24" s="16">
        <v>9</v>
      </c>
      <c r="JP24" s="16">
        <v>9</v>
      </c>
      <c r="JQ24" s="16">
        <v>9</v>
      </c>
      <c r="JR24" s="16">
        <v>9</v>
      </c>
      <c r="JS24" s="16">
        <v>9</v>
      </c>
      <c r="JT24" s="16">
        <v>9</v>
      </c>
      <c r="JU24" s="16">
        <v>9</v>
      </c>
      <c r="JV24" s="16">
        <v>9</v>
      </c>
      <c r="JW24" s="16">
        <v>9</v>
      </c>
      <c r="JX24" s="16">
        <v>9</v>
      </c>
      <c r="JY24" s="16">
        <v>9</v>
      </c>
      <c r="JZ24" s="16">
        <v>9</v>
      </c>
      <c r="KA24" s="16">
        <v>9</v>
      </c>
      <c r="KB24" s="16">
        <v>9</v>
      </c>
      <c r="KC24" s="16">
        <v>9</v>
      </c>
      <c r="KD24" s="16">
        <v>9</v>
      </c>
      <c r="KE24" s="16">
        <v>9</v>
      </c>
      <c r="KF24" s="16">
        <v>9</v>
      </c>
      <c r="KG24" s="16">
        <v>9</v>
      </c>
      <c r="KH24" s="16">
        <v>9</v>
      </c>
      <c r="KI24" s="16">
        <v>9</v>
      </c>
      <c r="KJ24" s="16">
        <v>9</v>
      </c>
      <c r="KK24" s="16">
        <v>9</v>
      </c>
      <c r="KL24" s="16">
        <v>9</v>
      </c>
      <c r="KM24" s="16">
        <v>9</v>
      </c>
      <c r="KN24" s="16">
        <v>9</v>
      </c>
      <c r="KO24" s="16">
        <v>9</v>
      </c>
      <c r="KP24" s="16">
        <v>9</v>
      </c>
      <c r="KQ24" s="16">
        <v>9</v>
      </c>
      <c r="KR24" s="16">
        <v>9</v>
      </c>
      <c r="KS24" s="16">
        <v>9</v>
      </c>
      <c r="KT24" s="16">
        <v>9</v>
      </c>
      <c r="KU24" s="16">
        <v>9</v>
      </c>
      <c r="KV24" s="16">
        <v>9</v>
      </c>
      <c r="KW24" s="16">
        <v>9</v>
      </c>
      <c r="KX24" s="16">
        <v>9</v>
      </c>
      <c r="KY24" s="16">
        <v>9</v>
      </c>
      <c r="KZ24" s="16">
        <v>9</v>
      </c>
      <c r="LA24" s="16">
        <v>9</v>
      </c>
      <c r="LB24" s="16">
        <v>9</v>
      </c>
      <c r="LC24" s="16">
        <v>9</v>
      </c>
      <c r="LD24" s="16">
        <v>9</v>
      </c>
      <c r="LE24" s="16">
        <v>9</v>
      </c>
      <c r="LF24" s="16">
        <v>9</v>
      </c>
      <c r="LG24" s="16">
        <v>9</v>
      </c>
      <c r="LH24" s="16">
        <v>9</v>
      </c>
      <c r="LI24" s="16">
        <v>9</v>
      </c>
      <c r="LJ24" s="16">
        <v>9</v>
      </c>
      <c r="LK24" s="16">
        <v>9</v>
      </c>
      <c r="LL24" s="16">
        <v>9</v>
      </c>
      <c r="LM24" s="16">
        <v>9</v>
      </c>
      <c r="LN24" s="16">
        <v>9</v>
      </c>
      <c r="LO24" s="16">
        <v>9</v>
      </c>
      <c r="LP24" s="16">
        <v>9</v>
      </c>
      <c r="LQ24" s="16">
        <v>9</v>
      </c>
      <c r="LR24" s="16">
        <v>9</v>
      </c>
      <c r="LS24" s="16">
        <v>9</v>
      </c>
      <c r="LT24" s="16">
        <v>9</v>
      </c>
      <c r="LU24" s="16">
        <v>9</v>
      </c>
      <c r="LV24" s="16">
        <v>9</v>
      </c>
      <c r="LW24" s="16">
        <v>9</v>
      </c>
      <c r="LX24" s="16">
        <v>9</v>
      </c>
      <c r="LY24" s="16">
        <v>9</v>
      </c>
      <c r="LZ24" s="16">
        <v>9</v>
      </c>
      <c r="MA24" s="16">
        <v>9</v>
      </c>
      <c r="MB24" s="16">
        <v>9</v>
      </c>
      <c r="MC24" s="16">
        <v>9</v>
      </c>
      <c r="MD24" s="16">
        <v>9</v>
      </c>
      <c r="ME24" s="16">
        <v>9</v>
      </c>
      <c r="MF24" s="16">
        <v>9</v>
      </c>
      <c r="MG24" s="16">
        <v>9</v>
      </c>
      <c r="MH24" s="16">
        <v>9</v>
      </c>
      <c r="MI24" s="16">
        <v>9</v>
      </c>
      <c r="MJ24" s="16">
        <v>9</v>
      </c>
      <c r="MK24" s="16">
        <v>9</v>
      </c>
    </row>
    <row r="25" spans="1:349" x14ac:dyDescent="0.2">
      <c r="A25" s="213" t="s">
        <v>15</v>
      </c>
      <c r="B25" s="16">
        <v>7</v>
      </c>
      <c r="C25" s="16">
        <v>7</v>
      </c>
      <c r="D25" s="16">
        <v>7</v>
      </c>
      <c r="E25" s="16">
        <v>7</v>
      </c>
      <c r="F25" s="16">
        <v>7</v>
      </c>
      <c r="G25" s="16">
        <v>7</v>
      </c>
      <c r="H25" s="16">
        <v>7</v>
      </c>
      <c r="I25" s="16">
        <v>7</v>
      </c>
      <c r="J25" s="16">
        <v>7</v>
      </c>
      <c r="K25" s="16">
        <v>7</v>
      </c>
      <c r="L25" s="16">
        <v>7</v>
      </c>
      <c r="M25" s="16">
        <v>7</v>
      </c>
      <c r="N25" s="16">
        <v>7</v>
      </c>
      <c r="O25" s="16">
        <v>7</v>
      </c>
      <c r="P25" s="16">
        <v>7</v>
      </c>
      <c r="Q25" s="16">
        <v>7</v>
      </c>
      <c r="R25" s="16">
        <v>7</v>
      </c>
      <c r="S25" s="16">
        <v>7</v>
      </c>
      <c r="T25" s="16">
        <v>7</v>
      </c>
      <c r="U25" s="16">
        <v>7</v>
      </c>
      <c r="V25" s="16">
        <v>7</v>
      </c>
      <c r="W25" s="16">
        <v>7</v>
      </c>
      <c r="X25" s="16">
        <v>7</v>
      </c>
      <c r="Y25" s="16">
        <v>7</v>
      </c>
      <c r="Z25" s="16">
        <v>7</v>
      </c>
      <c r="AA25" s="16">
        <v>7</v>
      </c>
      <c r="AB25" s="16">
        <v>7</v>
      </c>
      <c r="AC25" s="16">
        <v>7</v>
      </c>
      <c r="AD25" s="16">
        <v>7</v>
      </c>
      <c r="AE25" s="16">
        <v>7</v>
      </c>
      <c r="AF25" s="16">
        <v>7</v>
      </c>
      <c r="AG25" s="16">
        <v>7</v>
      </c>
      <c r="AH25" s="16">
        <v>7</v>
      </c>
      <c r="AI25" s="16">
        <v>7</v>
      </c>
      <c r="AJ25" s="16">
        <v>7</v>
      </c>
      <c r="AK25" s="16">
        <v>7</v>
      </c>
      <c r="AL25" s="16">
        <v>7</v>
      </c>
      <c r="AM25" s="16">
        <v>7</v>
      </c>
      <c r="AN25" s="16">
        <v>7</v>
      </c>
      <c r="AO25" s="16">
        <v>7</v>
      </c>
      <c r="AP25" s="16">
        <v>7</v>
      </c>
      <c r="AQ25" s="16">
        <v>7</v>
      </c>
      <c r="AR25" s="16">
        <v>7</v>
      </c>
      <c r="AS25" s="16">
        <v>7</v>
      </c>
      <c r="AT25" s="16">
        <v>7</v>
      </c>
      <c r="AU25" s="16">
        <v>7</v>
      </c>
      <c r="AV25" s="16">
        <v>7</v>
      </c>
      <c r="AW25" s="16">
        <v>7</v>
      </c>
      <c r="AX25" s="16">
        <v>7</v>
      </c>
      <c r="AY25" s="16">
        <v>7</v>
      </c>
      <c r="AZ25" s="16">
        <v>7</v>
      </c>
      <c r="BA25" s="16">
        <v>7</v>
      </c>
      <c r="BB25" s="16">
        <v>7</v>
      </c>
      <c r="BC25" s="16">
        <v>7</v>
      </c>
      <c r="BD25" s="16">
        <v>7</v>
      </c>
      <c r="BE25" s="16">
        <v>7</v>
      </c>
      <c r="BF25" s="16">
        <v>7</v>
      </c>
      <c r="BG25" s="16">
        <v>7</v>
      </c>
      <c r="BH25" s="16">
        <v>7</v>
      </c>
      <c r="BI25" s="16">
        <v>7</v>
      </c>
      <c r="BJ25" s="16">
        <v>7</v>
      </c>
      <c r="BK25" s="16">
        <v>7</v>
      </c>
      <c r="BL25" s="16">
        <v>7</v>
      </c>
      <c r="BM25" s="16">
        <v>7</v>
      </c>
      <c r="BN25" s="16">
        <v>7</v>
      </c>
      <c r="BO25" s="16">
        <v>7</v>
      </c>
      <c r="BP25" s="16">
        <v>7</v>
      </c>
      <c r="BQ25" s="16">
        <v>7</v>
      </c>
      <c r="BR25" s="16">
        <v>7</v>
      </c>
      <c r="BS25" s="16">
        <v>7</v>
      </c>
      <c r="BT25" s="16">
        <v>7</v>
      </c>
      <c r="BU25" s="16">
        <v>7</v>
      </c>
      <c r="BV25" s="16">
        <v>7</v>
      </c>
      <c r="BW25" s="16">
        <v>7</v>
      </c>
      <c r="BX25" s="16">
        <v>7</v>
      </c>
      <c r="BY25" s="16">
        <v>7</v>
      </c>
      <c r="BZ25" s="16">
        <v>7</v>
      </c>
      <c r="CA25" s="16">
        <v>7</v>
      </c>
      <c r="CB25" s="16">
        <v>7</v>
      </c>
      <c r="CC25" s="16">
        <v>7</v>
      </c>
      <c r="CD25" s="16">
        <v>7</v>
      </c>
      <c r="CE25" s="16">
        <v>7</v>
      </c>
      <c r="CF25" s="16">
        <v>7</v>
      </c>
      <c r="CG25" s="16">
        <v>7</v>
      </c>
      <c r="CH25" s="16">
        <v>7</v>
      </c>
      <c r="CI25" s="16">
        <v>7</v>
      </c>
      <c r="CJ25" s="16">
        <v>7</v>
      </c>
      <c r="CK25" s="16">
        <v>7</v>
      </c>
      <c r="CL25" s="16">
        <v>7</v>
      </c>
      <c r="CM25" s="16">
        <v>7</v>
      </c>
      <c r="CN25" s="16">
        <v>7</v>
      </c>
      <c r="CO25" s="16">
        <v>7</v>
      </c>
      <c r="CP25" s="16">
        <v>7</v>
      </c>
      <c r="CQ25" s="16">
        <v>7</v>
      </c>
      <c r="CR25" s="16">
        <v>7</v>
      </c>
      <c r="CS25" s="16">
        <v>7</v>
      </c>
      <c r="CT25" s="16">
        <v>7</v>
      </c>
      <c r="CU25" s="16">
        <v>7</v>
      </c>
      <c r="CV25" s="16">
        <v>7</v>
      </c>
      <c r="CW25" s="16">
        <v>7</v>
      </c>
      <c r="CX25" s="16">
        <v>7</v>
      </c>
      <c r="CY25" s="16">
        <v>7</v>
      </c>
      <c r="CZ25" s="16">
        <v>7</v>
      </c>
      <c r="DA25" s="16">
        <v>7</v>
      </c>
      <c r="DB25" s="16">
        <v>7</v>
      </c>
      <c r="DC25" s="16">
        <v>7</v>
      </c>
      <c r="DD25" s="16">
        <v>7</v>
      </c>
      <c r="DE25" s="16">
        <v>7</v>
      </c>
      <c r="DF25" s="16">
        <v>7</v>
      </c>
      <c r="DG25" s="16">
        <v>7</v>
      </c>
      <c r="DH25" s="16">
        <v>7</v>
      </c>
      <c r="DI25" s="16">
        <v>7</v>
      </c>
      <c r="DJ25" s="16">
        <v>7</v>
      </c>
      <c r="DK25" s="16">
        <v>7</v>
      </c>
      <c r="DL25" s="16">
        <v>7</v>
      </c>
      <c r="DM25" s="16">
        <v>7</v>
      </c>
      <c r="DN25" s="16">
        <v>7</v>
      </c>
      <c r="DO25" s="16">
        <v>7</v>
      </c>
      <c r="DP25" s="16">
        <v>7</v>
      </c>
      <c r="DQ25" s="16">
        <v>7</v>
      </c>
      <c r="DR25" s="16">
        <v>7</v>
      </c>
      <c r="DS25" s="16">
        <v>7</v>
      </c>
      <c r="DT25" s="16">
        <v>7</v>
      </c>
      <c r="DU25" s="16">
        <v>7</v>
      </c>
      <c r="DV25" s="16">
        <v>7</v>
      </c>
      <c r="DW25" s="16">
        <v>7</v>
      </c>
      <c r="DX25" s="16">
        <v>7</v>
      </c>
      <c r="DY25" s="16">
        <v>7</v>
      </c>
      <c r="DZ25" s="16">
        <v>7</v>
      </c>
      <c r="EA25" s="16">
        <v>7</v>
      </c>
      <c r="EB25" s="16">
        <v>7</v>
      </c>
      <c r="EC25" s="16">
        <v>7</v>
      </c>
      <c r="ED25" s="16">
        <v>7</v>
      </c>
      <c r="EE25" s="16">
        <v>7</v>
      </c>
      <c r="EF25" s="16">
        <v>7</v>
      </c>
      <c r="EG25" s="16">
        <v>7</v>
      </c>
      <c r="EH25" s="16">
        <v>7</v>
      </c>
      <c r="EI25" s="16">
        <v>7</v>
      </c>
      <c r="EJ25" s="16">
        <v>7</v>
      </c>
      <c r="EK25" s="16">
        <v>7</v>
      </c>
      <c r="EL25" s="16">
        <v>7</v>
      </c>
      <c r="EM25" s="16">
        <v>7</v>
      </c>
      <c r="EN25" s="16">
        <v>7</v>
      </c>
      <c r="EO25" s="16">
        <v>7</v>
      </c>
      <c r="EP25" s="16">
        <v>7</v>
      </c>
      <c r="EQ25" s="16">
        <v>7</v>
      </c>
      <c r="ER25" s="16">
        <v>7</v>
      </c>
      <c r="ES25" s="16">
        <v>7</v>
      </c>
      <c r="ET25" s="16">
        <v>7</v>
      </c>
      <c r="EU25" s="16">
        <v>7</v>
      </c>
      <c r="EV25" s="16">
        <v>7</v>
      </c>
      <c r="EW25" s="16">
        <v>7</v>
      </c>
      <c r="EX25" s="16">
        <v>7</v>
      </c>
      <c r="EY25" s="16">
        <v>7</v>
      </c>
      <c r="EZ25" s="16">
        <v>7</v>
      </c>
      <c r="FA25" s="16">
        <v>7</v>
      </c>
      <c r="FB25" s="16">
        <v>7</v>
      </c>
      <c r="FC25" s="16">
        <v>7</v>
      </c>
      <c r="FD25" s="16">
        <v>7</v>
      </c>
      <c r="FE25" s="16">
        <v>7</v>
      </c>
      <c r="FF25" s="16">
        <v>7</v>
      </c>
      <c r="FG25" s="16">
        <v>7</v>
      </c>
      <c r="FH25" s="16">
        <v>7</v>
      </c>
      <c r="FI25" s="16">
        <v>7</v>
      </c>
      <c r="FJ25" s="16">
        <v>7</v>
      </c>
      <c r="FK25" s="16">
        <v>7</v>
      </c>
      <c r="FL25" s="16">
        <v>7</v>
      </c>
      <c r="FM25" s="16">
        <v>7</v>
      </c>
      <c r="FN25" s="16">
        <v>7</v>
      </c>
      <c r="FO25" s="16">
        <v>7</v>
      </c>
      <c r="FP25" s="16">
        <v>7</v>
      </c>
      <c r="FQ25" s="16">
        <v>7</v>
      </c>
      <c r="FR25" s="16">
        <v>7</v>
      </c>
      <c r="FS25" s="16">
        <v>7</v>
      </c>
      <c r="FT25" s="16">
        <v>7</v>
      </c>
      <c r="FU25" s="16">
        <v>7</v>
      </c>
      <c r="FV25" s="16">
        <v>7</v>
      </c>
      <c r="FW25" s="16">
        <v>7</v>
      </c>
      <c r="FX25" s="16">
        <v>7</v>
      </c>
      <c r="FY25" s="16">
        <v>7</v>
      </c>
      <c r="FZ25" s="16">
        <v>7</v>
      </c>
      <c r="GA25" s="16">
        <v>7</v>
      </c>
      <c r="GB25" s="16">
        <v>7</v>
      </c>
      <c r="GC25" s="16">
        <v>7</v>
      </c>
      <c r="GD25" s="16">
        <v>7</v>
      </c>
      <c r="GE25" s="16">
        <v>7</v>
      </c>
      <c r="GF25" s="16">
        <v>7</v>
      </c>
      <c r="GG25" s="16">
        <v>7</v>
      </c>
      <c r="GH25" s="16">
        <v>7</v>
      </c>
      <c r="GI25" s="16">
        <v>7</v>
      </c>
      <c r="GJ25" s="16">
        <v>7</v>
      </c>
      <c r="GK25" s="16">
        <v>7</v>
      </c>
      <c r="GL25" s="16">
        <v>7</v>
      </c>
      <c r="GM25" s="16">
        <v>7</v>
      </c>
      <c r="GN25" s="16">
        <v>7</v>
      </c>
      <c r="GO25" s="16">
        <v>7</v>
      </c>
      <c r="GP25" s="16">
        <v>7</v>
      </c>
      <c r="GQ25" s="16">
        <v>7</v>
      </c>
      <c r="GR25" s="16">
        <v>7</v>
      </c>
      <c r="GS25" s="16">
        <v>7</v>
      </c>
      <c r="GT25" s="16">
        <v>7</v>
      </c>
      <c r="GU25" s="16">
        <v>7</v>
      </c>
      <c r="GV25" s="16">
        <v>7</v>
      </c>
      <c r="GW25" s="16">
        <v>7</v>
      </c>
      <c r="GX25" s="16">
        <v>7</v>
      </c>
      <c r="GY25" s="16">
        <v>7</v>
      </c>
      <c r="GZ25" s="16">
        <v>7</v>
      </c>
      <c r="HA25" s="16">
        <v>7</v>
      </c>
      <c r="HB25" s="16">
        <v>7</v>
      </c>
      <c r="HC25" s="16">
        <v>7</v>
      </c>
      <c r="HD25" s="16">
        <v>7</v>
      </c>
      <c r="HE25" s="16">
        <v>7</v>
      </c>
      <c r="HF25" s="16">
        <v>7</v>
      </c>
      <c r="HG25" s="16">
        <v>7</v>
      </c>
      <c r="HH25" s="16">
        <v>7</v>
      </c>
      <c r="HI25" s="16">
        <v>7</v>
      </c>
      <c r="HJ25" s="16">
        <v>7</v>
      </c>
      <c r="HK25" s="16">
        <v>7</v>
      </c>
      <c r="HL25" s="16">
        <v>7</v>
      </c>
      <c r="HM25" s="16">
        <v>7</v>
      </c>
      <c r="HN25" s="16">
        <v>7</v>
      </c>
      <c r="HO25" s="16">
        <v>7</v>
      </c>
      <c r="HP25" s="16">
        <v>7</v>
      </c>
      <c r="HQ25" s="16">
        <v>7</v>
      </c>
      <c r="HR25" s="16">
        <v>7</v>
      </c>
      <c r="HS25" s="16">
        <v>7</v>
      </c>
      <c r="HT25" s="16">
        <v>7</v>
      </c>
      <c r="HU25" s="16">
        <v>7</v>
      </c>
      <c r="HV25" s="16">
        <v>7</v>
      </c>
      <c r="HW25" s="16">
        <v>7</v>
      </c>
      <c r="HX25" s="16">
        <v>7</v>
      </c>
      <c r="HY25" s="16">
        <v>7</v>
      </c>
      <c r="HZ25" s="16">
        <v>7</v>
      </c>
      <c r="IA25" s="16">
        <v>7</v>
      </c>
      <c r="IB25" s="16">
        <v>7</v>
      </c>
      <c r="IC25" s="16">
        <v>7</v>
      </c>
      <c r="ID25" s="16">
        <v>7</v>
      </c>
      <c r="IE25" s="16">
        <v>7</v>
      </c>
      <c r="IF25" s="16">
        <v>7</v>
      </c>
      <c r="IG25" s="16">
        <v>7</v>
      </c>
      <c r="IH25" s="16">
        <v>7</v>
      </c>
      <c r="II25" s="16">
        <v>7</v>
      </c>
      <c r="IJ25" s="16">
        <v>7</v>
      </c>
      <c r="IK25" s="16">
        <v>7</v>
      </c>
      <c r="IL25" s="16">
        <v>7</v>
      </c>
      <c r="IM25" s="16">
        <v>7</v>
      </c>
      <c r="IN25" s="16">
        <v>7</v>
      </c>
      <c r="IO25" s="16">
        <v>7</v>
      </c>
      <c r="IP25" s="16">
        <v>7</v>
      </c>
      <c r="IQ25" s="16">
        <v>7</v>
      </c>
      <c r="IR25" s="16">
        <v>7</v>
      </c>
      <c r="IS25" s="16">
        <v>7</v>
      </c>
      <c r="IT25" s="16">
        <v>7</v>
      </c>
      <c r="IU25" s="16">
        <v>7</v>
      </c>
      <c r="IV25" s="16">
        <v>7</v>
      </c>
      <c r="IW25" s="16">
        <v>7</v>
      </c>
      <c r="IX25" s="16">
        <v>7</v>
      </c>
      <c r="IY25" s="16">
        <v>7</v>
      </c>
      <c r="IZ25" s="16">
        <v>7</v>
      </c>
      <c r="JA25" s="16">
        <v>7</v>
      </c>
      <c r="JB25" s="16">
        <v>7</v>
      </c>
      <c r="JC25" s="16">
        <v>7</v>
      </c>
      <c r="JD25" s="16">
        <v>7</v>
      </c>
      <c r="JE25" s="16">
        <v>7</v>
      </c>
      <c r="JF25" s="16">
        <v>7</v>
      </c>
      <c r="JG25" s="16">
        <v>7</v>
      </c>
      <c r="JH25" s="16">
        <v>7</v>
      </c>
      <c r="JI25" s="16">
        <v>7</v>
      </c>
      <c r="JJ25" s="16">
        <v>7</v>
      </c>
      <c r="JK25" s="16">
        <v>7</v>
      </c>
      <c r="JL25" s="16">
        <v>7</v>
      </c>
      <c r="JM25" s="16">
        <v>7</v>
      </c>
      <c r="JN25" s="16">
        <v>7</v>
      </c>
      <c r="JO25" s="16">
        <v>7</v>
      </c>
      <c r="JP25" s="16">
        <v>7</v>
      </c>
      <c r="JQ25" s="16">
        <v>7</v>
      </c>
      <c r="JR25" s="16">
        <v>7</v>
      </c>
      <c r="JS25" s="16">
        <v>7</v>
      </c>
      <c r="JT25" s="16">
        <v>7</v>
      </c>
      <c r="JU25" s="16">
        <v>7</v>
      </c>
      <c r="JV25" s="16">
        <v>7</v>
      </c>
      <c r="JW25" s="16">
        <v>7</v>
      </c>
      <c r="JX25" s="16">
        <v>7</v>
      </c>
      <c r="JY25" s="16">
        <v>7</v>
      </c>
      <c r="JZ25" s="16">
        <v>7</v>
      </c>
      <c r="KA25" s="16">
        <v>7</v>
      </c>
      <c r="KB25" s="16">
        <v>7</v>
      </c>
      <c r="KC25" s="16">
        <v>7</v>
      </c>
      <c r="KD25" s="16">
        <v>7</v>
      </c>
      <c r="KE25" s="16">
        <v>7</v>
      </c>
      <c r="KF25" s="16">
        <v>7</v>
      </c>
      <c r="KG25" s="16">
        <v>7</v>
      </c>
      <c r="KH25" s="16">
        <v>7</v>
      </c>
      <c r="KI25" s="16">
        <v>7</v>
      </c>
      <c r="KJ25" s="16">
        <v>7</v>
      </c>
      <c r="KK25" s="16">
        <v>7</v>
      </c>
      <c r="KL25" s="16">
        <v>7</v>
      </c>
      <c r="KM25" s="16">
        <v>7</v>
      </c>
      <c r="KN25" s="16">
        <v>7</v>
      </c>
      <c r="KO25" s="16">
        <v>7</v>
      </c>
      <c r="KP25" s="16">
        <v>7</v>
      </c>
      <c r="KQ25" s="16">
        <v>7</v>
      </c>
      <c r="KR25" s="16">
        <v>7</v>
      </c>
      <c r="KS25" s="16">
        <v>7</v>
      </c>
      <c r="KT25" s="16">
        <v>7</v>
      </c>
      <c r="KU25" s="16">
        <v>7</v>
      </c>
      <c r="KV25" s="16">
        <v>7</v>
      </c>
      <c r="KW25" s="16">
        <v>7</v>
      </c>
      <c r="KX25" s="16">
        <v>7</v>
      </c>
      <c r="KY25" s="16">
        <v>7</v>
      </c>
      <c r="KZ25" s="16">
        <v>7</v>
      </c>
      <c r="LA25" s="16">
        <v>7</v>
      </c>
      <c r="LB25" s="16">
        <v>7</v>
      </c>
      <c r="LC25" s="16">
        <v>7</v>
      </c>
      <c r="LD25" s="16">
        <v>7</v>
      </c>
      <c r="LE25" s="16">
        <v>7</v>
      </c>
      <c r="LF25" s="16">
        <v>7</v>
      </c>
      <c r="LG25" s="16">
        <v>7</v>
      </c>
      <c r="LH25" s="16">
        <v>7</v>
      </c>
      <c r="LI25" s="16">
        <v>7</v>
      </c>
      <c r="LJ25" s="16">
        <v>7</v>
      </c>
      <c r="LK25" s="16">
        <v>7</v>
      </c>
      <c r="LL25" s="16">
        <v>7</v>
      </c>
      <c r="LM25" s="16">
        <v>7</v>
      </c>
      <c r="LN25" s="16">
        <v>7</v>
      </c>
      <c r="LO25" s="16">
        <v>7</v>
      </c>
      <c r="LP25" s="16">
        <v>7</v>
      </c>
      <c r="LQ25" s="16">
        <v>7</v>
      </c>
      <c r="LR25" s="16">
        <v>7</v>
      </c>
      <c r="LS25" s="16">
        <v>7</v>
      </c>
      <c r="LT25" s="16">
        <v>7</v>
      </c>
      <c r="LU25" s="16">
        <v>7</v>
      </c>
      <c r="LV25" s="16">
        <v>7</v>
      </c>
      <c r="LW25" s="16">
        <v>7</v>
      </c>
      <c r="LX25" s="16">
        <v>7</v>
      </c>
      <c r="LY25" s="16">
        <v>7</v>
      </c>
      <c r="LZ25" s="16">
        <v>7</v>
      </c>
      <c r="MA25" s="16">
        <v>7</v>
      </c>
      <c r="MB25" s="16">
        <v>7</v>
      </c>
      <c r="MC25" s="16">
        <v>7</v>
      </c>
      <c r="MD25" s="16">
        <v>7</v>
      </c>
      <c r="ME25" s="16">
        <v>7</v>
      </c>
      <c r="MF25" s="16">
        <v>7</v>
      </c>
      <c r="MG25" s="16">
        <v>7</v>
      </c>
      <c r="MH25" s="16">
        <v>7</v>
      </c>
      <c r="MI25" s="16">
        <v>7</v>
      </c>
      <c r="MJ25" s="16">
        <v>7</v>
      </c>
      <c r="MK25" s="16">
        <v>7</v>
      </c>
    </row>
    <row r="26" spans="1:349" x14ac:dyDescent="0.2">
      <c r="A26" s="213" t="s">
        <v>88</v>
      </c>
      <c r="B26" s="16">
        <v>116</v>
      </c>
      <c r="C26" s="16">
        <v>116</v>
      </c>
      <c r="D26" s="16">
        <v>116</v>
      </c>
      <c r="E26" s="16">
        <v>116</v>
      </c>
      <c r="F26" s="16">
        <v>116</v>
      </c>
      <c r="G26" s="16">
        <v>116</v>
      </c>
      <c r="H26" s="16">
        <v>116</v>
      </c>
      <c r="I26" s="16">
        <v>116</v>
      </c>
      <c r="J26" s="16">
        <v>116</v>
      </c>
      <c r="K26" s="16">
        <v>116</v>
      </c>
      <c r="L26" s="16">
        <v>116</v>
      </c>
      <c r="M26" s="16">
        <v>116</v>
      </c>
      <c r="N26" s="16">
        <v>116</v>
      </c>
      <c r="O26" s="16">
        <v>116</v>
      </c>
      <c r="P26" s="16">
        <v>116</v>
      </c>
      <c r="Q26" s="16">
        <v>116</v>
      </c>
      <c r="R26" s="16">
        <v>116</v>
      </c>
      <c r="S26" s="16">
        <v>116</v>
      </c>
      <c r="T26" s="16">
        <v>116</v>
      </c>
      <c r="U26" s="16">
        <v>116</v>
      </c>
      <c r="V26" s="16">
        <v>116</v>
      </c>
      <c r="W26" s="16">
        <v>116</v>
      </c>
      <c r="X26" s="16">
        <v>116</v>
      </c>
      <c r="Y26" s="16">
        <v>116</v>
      </c>
      <c r="Z26" s="16">
        <v>116</v>
      </c>
      <c r="AA26" s="16">
        <v>116</v>
      </c>
      <c r="AB26" s="16">
        <v>116</v>
      </c>
      <c r="AC26" s="16">
        <v>116</v>
      </c>
      <c r="AD26" s="16">
        <v>116</v>
      </c>
      <c r="AE26" s="16">
        <v>116</v>
      </c>
      <c r="AF26" s="16">
        <v>116</v>
      </c>
      <c r="AG26" s="16">
        <v>116</v>
      </c>
      <c r="AH26" s="16">
        <v>116</v>
      </c>
      <c r="AI26" s="16">
        <v>116</v>
      </c>
      <c r="AJ26" s="16">
        <v>116</v>
      </c>
      <c r="AK26" s="16">
        <v>116</v>
      </c>
      <c r="AL26" s="16">
        <v>116</v>
      </c>
      <c r="AM26" s="16">
        <v>116</v>
      </c>
      <c r="AN26" s="16">
        <v>116</v>
      </c>
      <c r="AO26" s="16">
        <v>116</v>
      </c>
      <c r="AP26" s="16">
        <v>116</v>
      </c>
      <c r="AQ26" s="16">
        <v>116</v>
      </c>
      <c r="AR26" s="16">
        <v>116</v>
      </c>
      <c r="AS26" s="16">
        <v>116</v>
      </c>
      <c r="AT26" s="16">
        <v>116</v>
      </c>
      <c r="AU26" s="16">
        <v>116</v>
      </c>
      <c r="AV26" s="16">
        <v>116</v>
      </c>
      <c r="AW26" s="16">
        <v>116</v>
      </c>
      <c r="AX26" s="16">
        <v>116</v>
      </c>
      <c r="AY26" s="16">
        <v>116</v>
      </c>
      <c r="AZ26" s="16">
        <v>116</v>
      </c>
      <c r="BA26" s="16">
        <v>116</v>
      </c>
      <c r="BB26" s="16">
        <v>116</v>
      </c>
      <c r="BC26" s="16">
        <v>116</v>
      </c>
      <c r="BD26" s="16">
        <v>116</v>
      </c>
      <c r="BE26" s="16">
        <v>116</v>
      </c>
      <c r="BF26" s="16">
        <v>116</v>
      </c>
      <c r="BG26" s="16">
        <v>116</v>
      </c>
      <c r="BH26" s="16">
        <v>116</v>
      </c>
      <c r="BI26" s="16">
        <v>116</v>
      </c>
      <c r="BJ26" s="16">
        <v>116</v>
      </c>
      <c r="BK26" s="16">
        <v>116</v>
      </c>
      <c r="BL26" s="16">
        <v>116</v>
      </c>
      <c r="BM26" s="16">
        <v>116</v>
      </c>
      <c r="BN26" s="16">
        <v>116</v>
      </c>
      <c r="BO26" s="16">
        <v>116</v>
      </c>
      <c r="BP26" s="16">
        <v>116</v>
      </c>
      <c r="BQ26" s="16">
        <v>116</v>
      </c>
      <c r="BR26" s="16">
        <v>116</v>
      </c>
      <c r="BS26" s="16">
        <v>116</v>
      </c>
      <c r="BT26" s="16">
        <v>116</v>
      </c>
      <c r="BU26" s="16">
        <v>116</v>
      </c>
      <c r="BV26" s="16">
        <v>116</v>
      </c>
      <c r="BW26" s="16">
        <v>116</v>
      </c>
      <c r="BX26" s="16">
        <v>116</v>
      </c>
      <c r="BY26" s="16">
        <v>116</v>
      </c>
      <c r="BZ26" s="16">
        <v>116</v>
      </c>
      <c r="CA26" s="16">
        <v>116</v>
      </c>
      <c r="CB26" s="16">
        <v>116</v>
      </c>
      <c r="CC26" s="16">
        <v>116</v>
      </c>
      <c r="CD26" s="16">
        <v>116</v>
      </c>
      <c r="CE26" s="16">
        <v>116</v>
      </c>
      <c r="CF26" s="16">
        <v>116</v>
      </c>
      <c r="CG26" s="16">
        <v>116</v>
      </c>
      <c r="CH26" s="16">
        <v>116</v>
      </c>
      <c r="CI26" s="16">
        <v>116</v>
      </c>
      <c r="CJ26" s="16">
        <v>116</v>
      </c>
      <c r="CK26" s="16">
        <v>116</v>
      </c>
      <c r="CL26" s="16">
        <v>116</v>
      </c>
      <c r="CM26" s="16">
        <v>116</v>
      </c>
      <c r="CN26" s="16">
        <v>116</v>
      </c>
      <c r="CO26" s="16">
        <v>116</v>
      </c>
      <c r="CP26" s="16">
        <v>116</v>
      </c>
      <c r="CQ26" s="16">
        <v>116</v>
      </c>
      <c r="CR26" s="16">
        <v>116</v>
      </c>
      <c r="CS26" s="16">
        <v>116</v>
      </c>
      <c r="CT26" s="16">
        <v>116</v>
      </c>
      <c r="CU26" s="16">
        <v>116</v>
      </c>
      <c r="CV26" s="16">
        <v>116</v>
      </c>
      <c r="CW26" s="16">
        <v>116</v>
      </c>
      <c r="CX26" s="16">
        <v>116</v>
      </c>
      <c r="CY26" s="16">
        <v>116</v>
      </c>
      <c r="CZ26" s="16">
        <v>116</v>
      </c>
      <c r="DA26" s="16">
        <v>116</v>
      </c>
      <c r="DB26" s="16">
        <v>116</v>
      </c>
      <c r="DC26" s="16">
        <v>116</v>
      </c>
      <c r="DD26" s="16">
        <v>116</v>
      </c>
      <c r="DE26" s="16">
        <v>116</v>
      </c>
      <c r="DF26" s="16">
        <v>116</v>
      </c>
      <c r="DG26" s="16">
        <v>116</v>
      </c>
      <c r="DH26" s="16">
        <v>116</v>
      </c>
      <c r="DI26" s="16">
        <v>116</v>
      </c>
      <c r="DJ26" s="16">
        <v>116</v>
      </c>
      <c r="DK26" s="16">
        <v>116</v>
      </c>
      <c r="DL26" s="16">
        <v>116</v>
      </c>
      <c r="DM26" s="16">
        <v>116</v>
      </c>
      <c r="DN26" s="16">
        <v>116</v>
      </c>
      <c r="DO26" s="16">
        <v>116</v>
      </c>
      <c r="DP26" s="16">
        <v>116</v>
      </c>
      <c r="DQ26" s="16">
        <v>116</v>
      </c>
      <c r="DR26" s="16">
        <v>116</v>
      </c>
      <c r="DS26" s="16">
        <v>116</v>
      </c>
      <c r="DT26" s="16">
        <v>116</v>
      </c>
      <c r="DU26" s="16">
        <v>116</v>
      </c>
      <c r="DV26" s="16">
        <v>116</v>
      </c>
      <c r="DW26" s="16">
        <v>116</v>
      </c>
      <c r="DX26" s="16">
        <v>116</v>
      </c>
      <c r="DY26" s="16">
        <v>116</v>
      </c>
      <c r="DZ26" s="16">
        <v>116</v>
      </c>
      <c r="EA26" s="16">
        <v>116</v>
      </c>
      <c r="EB26" s="16">
        <v>116</v>
      </c>
      <c r="EC26" s="16">
        <v>116</v>
      </c>
      <c r="ED26" s="16">
        <v>116</v>
      </c>
      <c r="EE26" s="16">
        <v>116</v>
      </c>
      <c r="EF26" s="16">
        <v>116</v>
      </c>
      <c r="EG26" s="16">
        <v>116</v>
      </c>
      <c r="EH26" s="16">
        <v>116</v>
      </c>
      <c r="EI26" s="16">
        <v>116</v>
      </c>
      <c r="EJ26" s="16">
        <v>116</v>
      </c>
      <c r="EK26" s="16">
        <v>116</v>
      </c>
      <c r="EL26" s="16">
        <v>116</v>
      </c>
      <c r="EM26" s="16">
        <v>116</v>
      </c>
      <c r="EN26" s="16">
        <v>116</v>
      </c>
      <c r="EO26" s="16">
        <v>116</v>
      </c>
      <c r="EP26" s="16">
        <v>116</v>
      </c>
      <c r="EQ26" s="16">
        <v>116</v>
      </c>
      <c r="ER26" s="16">
        <v>116</v>
      </c>
      <c r="ES26" s="16">
        <v>116</v>
      </c>
      <c r="ET26" s="16">
        <v>116</v>
      </c>
      <c r="EU26" s="16">
        <v>116</v>
      </c>
      <c r="EV26" s="16">
        <v>116</v>
      </c>
      <c r="EW26" s="16">
        <v>116</v>
      </c>
      <c r="EX26" s="16">
        <v>116</v>
      </c>
      <c r="EY26" s="16">
        <v>116</v>
      </c>
      <c r="EZ26" s="16">
        <v>116</v>
      </c>
      <c r="FA26" s="16">
        <v>116</v>
      </c>
      <c r="FB26" s="16">
        <v>116</v>
      </c>
      <c r="FC26" s="16">
        <v>116</v>
      </c>
      <c r="FD26" s="16">
        <v>116</v>
      </c>
      <c r="FE26" s="16">
        <v>116</v>
      </c>
      <c r="FF26" s="16">
        <v>116</v>
      </c>
      <c r="FG26" s="16">
        <v>116</v>
      </c>
      <c r="FH26" s="16">
        <v>116</v>
      </c>
      <c r="FI26" s="16">
        <v>116</v>
      </c>
      <c r="FJ26" s="16">
        <v>116</v>
      </c>
      <c r="FK26" s="16">
        <v>116</v>
      </c>
      <c r="FL26" s="16">
        <v>116</v>
      </c>
      <c r="FM26" s="16">
        <v>116</v>
      </c>
      <c r="FN26" s="16">
        <v>116</v>
      </c>
      <c r="FO26" s="16">
        <v>116</v>
      </c>
      <c r="FP26" s="16">
        <v>116</v>
      </c>
      <c r="FQ26" s="16">
        <v>116</v>
      </c>
      <c r="FR26" s="16">
        <v>116</v>
      </c>
      <c r="FS26" s="16">
        <v>116</v>
      </c>
      <c r="FT26" s="16">
        <v>116</v>
      </c>
      <c r="FU26" s="16">
        <v>116</v>
      </c>
      <c r="FV26" s="16">
        <v>116</v>
      </c>
      <c r="FW26" s="16">
        <v>116</v>
      </c>
      <c r="FX26" s="16">
        <v>116</v>
      </c>
      <c r="FY26" s="16">
        <v>116</v>
      </c>
      <c r="FZ26" s="16">
        <v>116</v>
      </c>
      <c r="GA26" s="16">
        <v>116</v>
      </c>
      <c r="GB26" s="16">
        <v>116</v>
      </c>
      <c r="GC26" s="16">
        <v>116</v>
      </c>
      <c r="GD26" s="16">
        <v>116</v>
      </c>
      <c r="GE26" s="16">
        <v>116</v>
      </c>
      <c r="GF26" s="16">
        <v>116</v>
      </c>
      <c r="GG26" s="16">
        <v>116</v>
      </c>
      <c r="GH26" s="16">
        <v>116</v>
      </c>
      <c r="GI26" s="16">
        <v>116</v>
      </c>
      <c r="GJ26" s="16">
        <v>116</v>
      </c>
      <c r="GK26" s="16">
        <v>116</v>
      </c>
      <c r="GL26" s="16">
        <v>116</v>
      </c>
      <c r="GM26" s="16">
        <v>116</v>
      </c>
      <c r="GN26" s="16">
        <v>116</v>
      </c>
      <c r="GO26" s="16">
        <v>116</v>
      </c>
      <c r="GP26" s="16">
        <v>116</v>
      </c>
      <c r="GQ26" s="16">
        <v>116</v>
      </c>
      <c r="GR26" s="16">
        <v>116</v>
      </c>
      <c r="GS26" s="16">
        <v>116</v>
      </c>
      <c r="GT26" s="16">
        <v>116</v>
      </c>
      <c r="GU26" s="16">
        <v>116</v>
      </c>
      <c r="GV26" s="16">
        <v>116</v>
      </c>
      <c r="GW26" s="16">
        <v>116</v>
      </c>
      <c r="GX26" s="16">
        <v>116</v>
      </c>
      <c r="GY26" s="16">
        <v>116</v>
      </c>
      <c r="GZ26" s="16">
        <v>116</v>
      </c>
      <c r="HA26" s="16">
        <v>116</v>
      </c>
      <c r="HB26" s="16">
        <v>116</v>
      </c>
      <c r="HC26" s="16">
        <v>116</v>
      </c>
      <c r="HD26" s="16">
        <v>116</v>
      </c>
      <c r="HE26" s="16">
        <v>116</v>
      </c>
      <c r="HF26" s="16">
        <v>116</v>
      </c>
      <c r="HG26" s="16">
        <v>116</v>
      </c>
      <c r="HH26" s="16">
        <v>116</v>
      </c>
      <c r="HI26" s="16">
        <v>116</v>
      </c>
      <c r="HJ26" s="16">
        <v>116</v>
      </c>
      <c r="HK26" s="16">
        <v>116</v>
      </c>
      <c r="HL26" s="16">
        <v>116</v>
      </c>
      <c r="HM26" s="16">
        <v>116</v>
      </c>
      <c r="HN26" s="16">
        <v>116</v>
      </c>
      <c r="HO26" s="16">
        <v>116</v>
      </c>
      <c r="HP26" s="16">
        <v>116</v>
      </c>
      <c r="HQ26" s="16">
        <v>116</v>
      </c>
      <c r="HR26" s="16">
        <v>116</v>
      </c>
      <c r="HS26" s="16">
        <v>116</v>
      </c>
      <c r="HT26" s="16">
        <v>116</v>
      </c>
      <c r="HU26" s="16">
        <v>116</v>
      </c>
      <c r="HV26" s="16">
        <v>116</v>
      </c>
      <c r="HW26" s="16">
        <v>116</v>
      </c>
      <c r="HX26" s="16">
        <v>116</v>
      </c>
      <c r="HY26" s="16">
        <v>116</v>
      </c>
      <c r="HZ26" s="16">
        <v>116</v>
      </c>
      <c r="IA26" s="16">
        <v>116</v>
      </c>
      <c r="IB26" s="16">
        <v>116</v>
      </c>
      <c r="IC26" s="16">
        <v>116</v>
      </c>
      <c r="ID26" s="16">
        <v>116</v>
      </c>
      <c r="IE26" s="16">
        <v>116</v>
      </c>
      <c r="IF26" s="16">
        <v>116</v>
      </c>
      <c r="IG26" s="16">
        <v>116</v>
      </c>
      <c r="IH26" s="16">
        <v>116</v>
      </c>
      <c r="II26" s="16">
        <v>116</v>
      </c>
      <c r="IJ26" s="16">
        <v>116</v>
      </c>
      <c r="IK26" s="16">
        <v>116</v>
      </c>
      <c r="IL26" s="16">
        <v>116</v>
      </c>
      <c r="IM26" s="16">
        <v>116</v>
      </c>
      <c r="IN26" s="16">
        <v>116</v>
      </c>
      <c r="IO26" s="16">
        <v>116</v>
      </c>
      <c r="IP26" s="16">
        <v>116</v>
      </c>
      <c r="IQ26" s="16">
        <v>116</v>
      </c>
      <c r="IR26" s="16">
        <v>116</v>
      </c>
      <c r="IS26" s="16">
        <v>116</v>
      </c>
      <c r="IT26" s="16">
        <v>116</v>
      </c>
      <c r="IU26" s="16">
        <v>116</v>
      </c>
      <c r="IV26" s="16">
        <v>116</v>
      </c>
      <c r="IW26" s="16">
        <v>116</v>
      </c>
      <c r="IX26" s="16">
        <v>116</v>
      </c>
      <c r="IY26" s="16">
        <v>116</v>
      </c>
      <c r="IZ26" s="16">
        <v>116</v>
      </c>
      <c r="JA26" s="16">
        <v>116</v>
      </c>
      <c r="JB26" s="16">
        <v>116</v>
      </c>
      <c r="JC26" s="16">
        <v>116</v>
      </c>
      <c r="JD26" s="16">
        <v>116</v>
      </c>
      <c r="JE26" s="16">
        <v>116</v>
      </c>
      <c r="JF26" s="16">
        <v>116</v>
      </c>
      <c r="JG26" s="16">
        <v>116</v>
      </c>
      <c r="JH26" s="16">
        <v>116</v>
      </c>
      <c r="JI26" s="16">
        <v>116</v>
      </c>
      <c r="JJ26" s="16">
        <v>116</v>
      </c>
      <c r="JK26" s="16">
        <v>116</v>
      </c>
      <c r="JL26" s="16">
        <v>116</v>
      </c>
      <c r="JM26" s="16">
        <v>116</v>
      </c>
      <c r="JN26" s="16">
        <v>116</v>
      </c>
      <c r="JO26" s="16">
        <v>116</v>
      </c>
      <c r="JP26" s="16">
        <v>116</v>
      </c>
      <c r="JQ26" s="16">
        <v>116</v>
      </c>
      <c r="JR26" s="16">
        <v>116</v>
      </c>
      <c r="JS26" s="16">
        <v>116</v>
      </c>
      <c r="JT26" s="16">
        <v>116</v>
      </c>
      <c r="JU26" s="16">
        <v>116</v>
      </c>
      <c r="JV26" s="16">
        <v>116</v>
      </c>
      <c r="JW26" s="16">
        <v>116</v>
      </c>
      <c r="JX26" s="16">
        <v>116</v>
      </c>
      <c r="JY26" s="16">
        <v>116</v>
      </c>
      <c r="JZ26" s="16">
        <v>116</v>
      </c>
      <c r="KA26" s="16">
        <v>116</v>
      </c>
      <c r="KB26" s="16">
        <v>116</v>
      </c>
      <c r="KC26" s="16">
        <v>116</v>
      </c>
      <c r="KD26" s="16">
        <v>116</v>
      </c>
      <c r="KE26" s="16">
        <v>116</v>
      </c>
      <c r="KF26" s="16">
        <v>116</v>
      </c>
      <c r="KG26" s="16">
        <v>116</v>
      </c>
      <c r="KH26" s="16">
        <v>116</v>
      </c>
      <c r="KI26" s="16">
        <v>116</v>
      </c>
      <c r="KJ26" s="16">
        <v>116</v>
      </c>
      <c r="KK26" s="16">
        <v>116</v>
      </c>
      <c r="KL26" s="16">
        <v>116</v>
      </c>
      <c r="KM26" s="16">
        <v>116</v>
      </c>
      <c r="KN26" s="16">
        <v>116</v>
      </c>
      <c r="KO26" s="16">
        <v>116</v>
      </c>
      <c r="KP26" s="16">
        <v>116</v>
      </c>
      <c r="KQ26" s="16">
        <v>116</v>
      </c>
      <c r="KR26" s="16">
        <v>116</v>
      </c>
      <c r="KS26" s="16">
        <v>116</v>
      </c>
      <c r="KT26" s="16">
        <v>116</v>
      </c>
      <c r="KU26" s="16">
        <v>116</v>
      </c>
      <c r="KV26" s="16">
        <v>116</v>
      </c>
      <c r="KW26" s="16">
        <v>116</v>
      </c>
      <c r="KX26" s="16">
        <v>116</v>
      </c>
      <c r="KY26" s="16">
        <v>116</v>
      </c>
      <c r="KZ26" s="16">
        <v>116</v>
      </c>
      <c r="LA26" s="16">
        <v>116</v>
      </c>
      <c r="LB26" s="16">
        <v>116</v>
      </c>
      <c r="LC26" s="16">
        <v>116</v>
      </c>
      <c r="LD26" s="16">
        <v>116</v>
      </c>
      <c r="LE26" s="16">
        <v>116</v>
      </c>
      <c r="LF26" s="16">
        <v>116</v>
      </c>
      <c r="LG26" s="16">
        <v>116</v>
      </c>
      <c r="LH26" s="16">
        <v>116</v>
      </c>
      <c r="LI26" s="16">
        <v>116</v>
      </c>
      <c r="LJ26" s="16">
        <v>116</v>
      </c>
      <c r="LK26" s="16">
        <v>116</v>
      </c>
      <c r="LL26" s="16">
        <v>116</v>
      </c>
      <c r="LM26" s="16">
        <v>116</v>
      </c>
      <c r="LN26" s="16">
        <v>116</v>
      </c>
      <c r="LO26" s="16">
        <v>116</v>
      </c>
      <c r="LP26" s="16">
        <v>116</v>
      </c>
      <c r="LQ26" s="16">
        <v>116</v>
      </c>
      <c r="LR26" s="16">
        <v>116</v>
      </c>
      <c r="LS26" s="16">
        <v>116</v>
      </c>
      <c r="LT26" s="16">
        <v>116</v>
      </c>
      <c r="LU26" s="16">
        <v>116</v>
      </c>
      <c r="LV26" s="16">
        <v>116</v>
      </c>
      <c r="LW26" s="16">
        <v>116</v>
      </c>
      <c r="LX26" s="16">
        <v>116</v>
      </c>
      <c r="LY26" s="16">
        <v>116</v>
      </c>
      <c r="LZ26" s="16">
        <v>116</v>
      </c>
      <c r="MA26" s="16">
        <v>116</v>
      </c>
      <c r="MB26" s="16">
        <v>116</v>
      </c>
      <c r="MC26" s="16">
        <v>116</v>
      </c>
      <c r="MD26" s="16">
        <v>116</v>
      </c>
      <c r="ME26" s="16">
        <v>116</v>
      </c>
      <c r="MF26" s="16">
        <v>116</v>
      </c>
      <c r="MG26" s="16">
        <v>116</v>
      </c>
      <c r="MH26" s="16">
        <v>116</v>
      </c>
      <c r="MI26" s="16">
        <v>116</v>
      </c>
      <c r="MJ26" s="16">
        <v>116</v>
      </c>
      <c r="MK26" s="16">
        <v>116</v>
      </c>
    </row>
    <row r="27" spans="1:349" x14ac:dyDescent="0.2">
      <c r="A27" s="213" t="s">
        <v>26</v>
      </c>
      <c r="B27" s="16">
        <v>110</v>
      </c>
      <c r="C27" s="16">
        <v>110</v>
      </c>
      <c r="D27" s="16">
        <v>110</v>
      </c>
      <c r="E27" s="16">
        <v>110</v>
      </c>
      <c r="F27" s="16">
        <v>110</v>
      </c>
      <c r="G27" s="16">
        <v>110</v>
      </c>
      <c r="H27" s="16">
        <v>110</v>
      </c>
      <c r="I27" s="16">
        <v>110</v>
      </c>
      <c r="J27" s="16">
        <v>110</v>
      </c>
      <c r="K27" s="16">
        <v>110</v>
      </c>
      <c r="L27" s="16">
        <v>110</v>
      </c>
      <c r="M27" s="16">
        <v>110</v>
      </c>
      <c r="N27" s="16">
        <v>110</v>
      </c>
      <c r="O27" s="16">
        <v>110</v>
      </c>
      <c r="P27" s="16">
        <v>110</v>
      </c>
      <c r="Q27" s="16">
        <v>110</v>
      </c>
      <c r="R27" s="16">
        <v>110</v>
      </c>
      <c r="S27" s="16">
        <v>110</v>
      </c>
      <c r="T27" s="16">
        <v>110</v>
      </c>
      <c r="U27" s="16">
        <v>110</v>
      </c>
      <c r="V27" s="16">
        <v>110</v>
      </c>
      <c r="W27" s="16">
        <v>110</v>
      </c>
      <c r="X27" s="16">
        <v>110</v>
      </c>
      <c r="Y27" s="16">
        <v>110</v>
      </c>
      <c r="Z27" s="16">
        <v>110</v>
      </c>
      <c r="AA27" s="16">
        <v>110</v>
      </c>
      <c r="AB27" s="16">
        <v>110</v>
      </c>
      <c r="AC27" s="16">
        <v>110</v>
      </c>
      <c r="AD27" s="16">
        <v>110</v>
      </c>
      <c r="AE27" s="16">
        <v>110</v>
      </c>
      <c r="AF27" s="16">
        <v>110</v>
      </c>
      <c r="AG27" s="16">
        <v>110</v>
      </c>
      <c r="AH27" s="16">
        <v>110</v>
      </c>
      <c r="AI27" s="16">
        <v>110</v>
      </c>
      <c r="AJ27" s="16">
        <v>110</v>
      </c>
      <c r="AK27" s="16">
        <v>110</v>
      </c>
      <c r="AL27" s="16">
        <v>110</v>
      </c>
      <c r="AM27" s="16">
        <v>110</v>
      </c>
      <c r="AN27" s="16">
        <v>110</v>
      </c>
      <c r="AO27" s="16">
        <v>110</v>
      </c>
      <c r="AP27" s="16">
        <v>110</v>
      </c>
      <c r="AQ27" s="16">
        <v>110</v>
      </c>
      <c r="AR27" s="16">
        <v>110</v>
      </c>
      <c r="AS27" s="16">
        <v>110</v>
      </c>
      <c r="AT27" s="16">
        <v>110</v>
      </c>
      <c r="AU27" s="16">
        <v>110</v>
      </c>
      <c r="AV27" s="16">
        <v>110</v>
      </c>
      <c r="AW27" s="16">
        <v>110</v>
      </c>
      <c r="AX27" s="16">
        <v>110</v>
      </c>
      <c r="AY27" s="16">
        <v>110</v>
      </c>
      <c r="AZ27" s="16">
        <v>110</v>
      </c>
      <c r="BA27" s="16">
        <v>110</v>
      </c>
      <c r="BB27" s="16">
        <v>110</v>
      </c>
      <c r="BC27" s="16">
        <v>110</v>
      </c>
      <c r="BD27" s="16">
        <v>110</v>
      </c>
      <c r="BE27" s="16">
        <v>110</v>
      </c>
      <c r="BF27" s="16">
        <v>110</v>
      </c>
      <c r="BG27" s="16">
        <v>110</v>
      </c>
      <c r="BH27" s="16">
        <v>110</v>
      </c>
      <c r="BI27" s="16">
        <v>110</v>
      </c>
      <c r="BJ27" s="16">
        <v>110</v>
      </c>
      <c r="BK27" s="16">
        <v>110</v>
      </c>
      <c r="BL27" s="16">
        <v>110</v>
      </c>
      <c r="BM27" s="16">
        <v>110</v>
      </c>
      <c r="BN27" s="16">
        <v>110</v>
      </c>
      <c r="BO27" s="16">
        <v>110</v>
      </c>
      <c r="BP27" s="16">
        <v>110</v>
      </c>
      <c r="BQ27" s="16">
        <v>110</v>
      </c>
      <c r="BR27" s="16">
        <v>110</v>
      </c>
      <c r="BS27" s="16">
        <v>110</v>
      </c>
      <c r="BT27" s="16">
        <v>110</v>
      </c>
      <c r="BU27" s="16">
        <v>110</v>
      </c>
      <c r="BV27" s="16">
        <v>110</v>
      </c>
      <c r="BW27" s="16">
        <v>110</v>
      </c>
      <c r="BX27" s="16">
        <v>110</v>
      </c>
      <c r="BY27" s="16">
        <v>110</v>
      </c>
      <c r="BZ27" s="16">
        <v>110</v>
      </c>
      <c r="CA27" s="16">
        <v>110</v>
      </c>
      <c r="CB27" s="16">
        <v>110</v>
      </c>
      <c r="CC27" s="16">
        <v>110</v>
      </c>
      <c r="CD27" s="16">
        <v>110</v>
      </c>
      <c r="CE27" s="16">
        <v>110</v>
      </c>
      <c r="CF27" s="16">
        <v>110</v>
      </c>
      <c r="CG27" s="16">
        <v>110</v>
      </c>
      <c r="CH27" s="16">
        <v>110</v>
      </c>
      <c r="CI27" s="16">
        <v>110</v>
      </c>
      <c r="CJ27" s="16">
        <v>110</v>
      </c>
      <c r="CK27" s="16">
        <v>110</v>
      </c>
      <c r="CL27" s="16">
        <v>110</v>
      </c>
      <c r="CM27" s="16">
        <v>110</v>
      </c>
      <c r="CN27" s="16">
        <v>110</v>
      </c>
      <c r="CO27" s="16">
        <v>110</v>
      </c>
      <c r="CP27" s="16">
        <v>110</v>
      </c>
      <c r="CQ27" s="16">
        <v>110</v>
      </c>
      <c r="CR27" s="16">
        <v>110</v>
      </c>
      <c r="CS27" s="16">
        <v>110</v>
      </c>
      <c r="CT27" s="16">
        <v>110</v>
      </c>
      <c r="CU27" s="16">
        <v>110</v>
      </c>
      <c r="CV27" s="16">
        <v>110</v>
      </c>
      <c r="CW27" s="16">
        <v>110</v>
      </c>
      <c r="CX27" s="16">
        <v>110</v>
      </c>
      <c r="CY27" s="16">
        <v>110</v>
      </c>
      <c r="CZ27" s="16">
        <v>110</v>
      </c>
      <c r="DA27" s="16">
        <v>110</v>
      </c>
      <c r="DB27" s="16">
        <v>110</v>
      </c>
      <c r="DC27" s="16">
        <v>110</v>
      </c>
      <c r="DD27" s="16">
        <v>110</v>
      </c>
      <c r="DE27" s="16">
        <v>110</v>
      </c>
      <c r="DF27" s="16">
        <v>110</v>
      </c>
      <c r="DG27" s="16">
        <v>110</v>
      </c>
      <c r="DH27" s="16">
        <v>110</v>
      </c>
      <c r="DI27" s="16">
        <v>110</v>
      </c>
      <c r="DJ27" s="16">
        <v>110</v>
      </c>
      <c r="DK27" s="16">
        <v>110</v>
      </c>
      <c r="DL27" s="16">
        <v>110</v>
      </c>
      <c r="DM27" s="16">
        <v>110</v>
      </c>
      <c r="DN27" s="16">
        <v>110</v>
      </c>
      <c r="DO27" s="16">
        <v>110</v>
      </c>
      <c r="DP27" s="16">
        <v>110</v>
      </c>
      <c r="DQ27" s="16">
        <v>110</v>
      </c>
      <c r="DR27" s="16">
        <v>110</v>
      </c>
      <c r="DS27" s="16">
        <v>110</v>
      </c>
      <c r="DT27" s="16">
        <v>110</v>
      </c>
      <c r="DU27" s="16">
        <v>110</v>
      </c>
      <c r="DV27" s="16">
        <v>110</v>
      </c>
      <c r="DW27" s="16">
        <v>110</v>
      </c>
      <c r="DX27" s="16">
        <v>110</v>
      </c>
      <c r="DY27" s="16">
        <v>110</v>
      </c>
      <c r="DZ27" s="16">
        <v>110</v>
      </c>
      <c r="EA27" s="16">
        <v>110</v>
      </c>
      <c r="EB27" s="16">
        <v>110</v>
      </c>
      <c r="EC27" s="16">
        <v>110</v>
      </c>
      <c r="ED27" s="16">
        <v>110</v>
      </c>
      <c r="EE27" s="16">
        <v>110</v>
      </c>
      <c r="EF27" s="16">
        <v>110</v>
      </c>
      <c r="EG27" s="16">
        <v>110</v>
      </c>
      <c r="EH27" s="16">
        <v>110</v>
      </c>
      <c r="EI27" s="16">
        <v>110</v>
      </c>
      <c r="EJ27" s="16">
        <v>110</v>
      </c>
      <c r="EK27" s="16">
        <v>110</v>
      </c>
      <c r="EL27" s="16">
        <v>110</v>
      </c>
      <c r="EM27" s="16">
        <v>110</v>
      </c>
      <c r="EN27" s="16">
        <v>110</v>
      </c>
      <c r="EO27" s="16">
        <v>110</v>
      </c>
      <c r="EP27" s="16">
        <v>110</v>
      </c>
      <c r="EQ27" s="16">
        <v>110</v>
      </c>
      <c r="ER27" s="16">
        <v>110</v>
      </c>
      <c r="ES27" s="16">
        <v>110</v>
      </c>
      <c r="ET27" s="16">
        <v>110</v>
      </c>
      <c r="EU27" s="16">
        <v>110</v>
      </c>
      <c r="EV27" s="16">
        <v>110</v>
      </c>
      <c r="EW27" s="16">
        <v>110</v>
      </c>
      <c r="EX27" s="16">
        <v>110</v>
      </c>
      <c r="EY27" s="16">
        <v>110</v>
      </c>
      <c r="EZ27" s="16">
        <v>110</v>
      </c>
      <c r="FA27" s="16">
        <v>110</v>
      </c>
      <c r="FB27" s="16">
        <v>110</v>
      </c>
      <c r="FC27" s="16">
        <v>110</v>
      </c>
      <c r="FD27" s="16">
        <v>110</v>
      </c>
      <c r="FE27" s="16">
        <v>110</v>
      </c>
      <c r="FF27" s="16">
        <v>110</v>
      </c>
      <c r="FG27" s="16">
        <v>110</v>
      </c>
      <c r="FH27" s="16">
        <v>110</v>
      </c>
      <c r="FI27" s="16">
        <v>110</v>
      </c>
      <c r="FJ27" s="16">
        <v>110</v>
      </c>
      <c r="FK27" s="16">
        <v>110</v>
      </c>
      <c r="FL27" s="16">
        <v>110</v>
      </c>
      <c r="FM27" s="16">
        <v>110</v>
      </c>
      <c r="FN27" s="16">
        <v>110</v>
      </c>
      <c r="FO27" s="16">
        <v>110</v>
      </c>
      <c r="FP27" s="16">
        <v>110</v>
      </c>
      <c r="FQ27" s="16">
        <v>110</v>
      </c>
      <c r="FR27" s="16">
        <v>110</v>
      </c>
      <c r="FS27" s="16">
        <v>110</v>
      </c>
      <c r="FT27" s="16">
        <v>110</v>
      </c>
      <c r="FU27" s="16">
        <v>110</v>
      </c>
      <c r="FV27" s="16">
        <v>110</v>
      </c>
      <c r="FW27" s="16">
        <v>110</v>
      </c>
      <c r="FX27" s="16">
        <v>110</v>
      </c>
      <c r="FY27" s="16">
        <v>110</v>
      </c>
      <c r="FZ27" s="16">
        <v>110</v>
      </c>
      <c r="GA27" s="16">
        <v>110</v>
      </c>
      <c r="GB27" s="16">
        <v>110</v>
      </c>
      <c r="GC27" s="16">
        <v>110</v>
      </c>
      <c r="GD27" s="16">
        <v>110</v>
      </c>
      <c r="GE27" s="16">
        <v>110</v>
      </c>
      <c r="GF27" s="16">
        <v>110</v>
      </c>
      <c r="GG27" s="16">
        <v>110</v>
      </c>
      <c r="GH27" s="16">
        <v>110</v>
      </c>
      <c r="GI27" s="16">
        <v>110</v>
      </c>
      <c r="GJ27" s="16">
        <v>110</v>
      </c>
      <c r="GK27" s="16">
        <v>110</v>
      </c>
      <c r="GL27" s="16">
        <v>110</v>
      </c>
      <c r="GM27" s="16">
        <v>110</v>
      </c>
      <c r="GN27" s="16">
        <v>110</v>
      </c>
      <c r="GO27" s="16">
        <v>110</v>
      </c>
      <c r="GP27" s="16">
        <v>110</v>
      </c>
      <c r="GQ27" s="16">
        <v>110</v>
      </c>
      <c r="GR27" s="16">
        <v>110</v>
      </c>
      <c r="GS27" s="16">
        <v>110</v>
      </c>
      <c r="GT27" s="16">
        <v>110</v>
      </c>
      <c r="GU27" s="16">
        <v>110</v>
      </c>
      <c r="GV27" s="16">
        <v>110</v>
      </c>
      <c r="GW27" s="16">
        <v>110</v>
      </c>
      <c r="GX27" s="16">
        <v>110</v>
      </c>
      <c r="GY27" s="16">
        <v>110</v>
      </c>
      <c r="GZ27" s="16">
        <v>110</v>
      </c>
      <c r="HA27" s="16">
        <v>110</v>
      </c>
      <c r="HB27" s="16">
        <v>110</v>
      </c>
      <c r="HC27" s="16">
        <v>110</v>
      </c>
      <c r="HD27" s="16">
        <v>110</v>
      </c>
      <c r="HE27" s="16">
        <v>110</v>
      </c>
      <c r="HF27" s="16">
        <v>110</v>
      </c>
      <c r="HG27" s="16">
        <v>110</v>
      </c>
      <c r="HH27" s="16">
        <v>110</v>
      </c>
      <c r="HI27" s="16">
        <v>110</v>
      </c>
      <c r="HJ27" s="16">
        <v>110</v>
      </c>
      <c r="HK27" s="16">
        <v>110</v>
      </c>
      <c r="HL27" s="16">
        <v>110</v>
      </c>
      <c r="HM27" s="16">
        <v>110</v>
      </c>
      <c r="HN27" s="16">
        <v>110</v>
      </c>
      <c r="HO27" s="16">
        <v>110</v>
      </c>
      <c r="HP27" s="16">
        <v>110</v>
      </c>
      <c r="HQ27" s="16">
        <v>110</v>
      </c>
      <c r="HR27" s="16">
        <v>110</v>
      </c>
      <c r="HS27" s="16">
        <v>110</v>
      </c>
      <c r="HT27" s="16">
        <v>110</v>
      </c>
      <c r="HU27" s="16">
        <v>110</v>
      </c>
      <c r="HV27" s="16">
        <v>110</v>
      </c>
      <c r="HW27" s="16">
        <v>110</v>
      </c>
      <c r="HX27" s="16">
        <v>110</v>
      </c>
      <c r="HY27" s="16">
        <v>110</v>
      </c>
      <c r="HZ27" s="16">
        <v>110</v>
      </c>
      <c r="IA27" s="16">
        <v>110</v>
      </c>
      <c r="IB27" s="16">
        <v>110</v>
      </c>
      <c r="IC27" s="16">
        <v>110</v>
      </c>
      <c r="ID27" s="16">
        <v>110</v>
      </c>
      <c r="IE27" s="16">
        <v>110</v>
      </c>
      <c r="IF27" s="16">
        <v>110</v>
      </c>
      <c r="IG27" s="16">
        <v>110</v>
      </c>
      <c r="IH27" s="16">
        <v>110</v>
      </c>
      <c r="II27" s="16">
        <v>110</v>
      </c>
      <c r="IJ27" s="16">
        <v>110</v>
      </c>
      <c r="IK27" s="16">
        <v>110</v>
      </c>
      <c r="IL27" s="16">
        <v>110</v>
      </c>
      <c r="IM27" s="16">
        <v>110</v>
      </c>
      <c r="IN27" s="16">
        <v>110</v>
      </c>
      <c r="IO27" s="16">
        <v>110</v>
      </c>
      <c r="IP27" s="16">
        <v>110</v>
      </c>
      <c r="IQ27" s="16">
        <v>110</v>
      </c>
      <c r="IR27" s="16">
        <v>110</v>
      </c>
      <c r="IS27" s="16">
        <v>110</v>
      </c>
      <c r="IT27" s="16">
        <v>110</v>
      </c>
      <c r="IU27" s="16">
        <v>110</v>
      </c>
      <c r="IV27" s="16">
        <v>110</v>
      </c>
      <c r="IW27" s="16">
        <v>110</v>
      </c>
      <c r="IX27" s="16">
        <v>110</v>
      </c>
      <c r="IY27" s="16">
        <v>110</v>
      </c>
      <c r="IZ27" s="16">
        <v>110</v>
      </c>
      <c r="JA27" s="16">
        <v>110</v>
      </c>
      <c r="JB27" s="16">
        <v>110</v>
      </c>
      <c r="JC27" s="16">
        <v>110</v>
      </c>
      <c r="JD27" s="16">
        <v>110</v>
      </c>
      <c r="JE27" s="16">
        <v>110</v>
      </c>
      <c r="JF27" s="16">
        <v>110</v>
      </c>
      <c r="JG27" s="16">
        <v>110</v>
      </c>
      <c r="JH27" s="16">
        <v>110</v>
      </c>
      <c r="JI27" s="16">
        <v>110</v>
      </c>
      <c r="JJ27" s="16">
        <v>110</v>
      </c>
      <c r="JK27" s="16">
        <v>110</v>
      </c>
      <c r="JL27" s="16">
        <v>110</v>
      </c>
      <c r="JM27" s="16">
        <v>110</v>
      </c>
      <c r="JN27" s="16">
        <v>110</v>
      </c>
      <c r="JO27" s="16">
        <v>110</v>
      </c>
      <c r="JP27" s="16">
        <v>110</v>
      </c>
      <c r="JQ27" s="16">
        <v>110</v>
      </c>
      <c r="JR27" s="16">
        <v>110</v>
      </c>
      <c r="JS27" s="16">
        <v>110</v>
      </c>
      <c r="JT27" s="16">
        <v>110</v>
      </c>
      <c r="JU27" s="16">
        <v>110</v>
      </c>
      <c r="JV27" s="16">
        <v>110</v>
      </c>
      <c r="JW27" s="16">
        <v>110</v>
      </c>
      <c r="JX27" s="16">
        <v>110</v>
      </c>
      <c r="JY27" s="16">
        <v>110</v>
      </c>
      <c r="JZ27" s="16">
        <v>110</v>
      </c>
      <c r="KA27" s="16">
        <v>110</v>
      </c>
      <c r="KB27" s="16">
        <v>110</v>
      </c>
      <c r="KC27" s="16">
        <v>110</v>
      </c>
      <c r="KD27" s="16">
        <v>110</v>
      </c>
      <c r="KE27" s="16">
        <v>110</v>
      </c>
      <c r="KF27" s="16">
        <v>110</v>
      </c>
      <c r="KG27" s="16">
        <v>110</v>
      </c>
      <c r="KH27" s="16">
        <v>110</v>
      </c>
      <c r="KI27" s="16">
        <v>110</v>
      </c>
      <c r="KJ27" s="16">
        <v>110</v>
      </c>
      <c r="KK27" s="16">
        <v>110</v>
      </c>
      <c r="KL27" s="16">
        <v>110</v>
      </c>
      <c r="KM27" s="16">
        <v>110</v>
      </c>
      <c r="KN27" s="16">
        <v>110</v>
      </c>
      <c r="KO27" s="16">
        <v>110</v>
      </c>
      <c r="KP27" s="16">
        <v>110</v>
      </c>
      <c r="KQ27" s="16">
        <v>110</v>
      </c>
      <c r="KR27" s="16">
        <v>110</v>
      </c>
      <c r="KS27" s="16">
        <v>110</v>
      </c>
      <c r="KT27" s="16">
        <v>110</v>
      </c>
      <c r="KU27" s="16">
        <v>110</v>
      </c>
      <c r="KV27" s="16">
        <v>110</v>
      </c>
      <c r="KW27" s="16">
        <v>110</v>
      </c>
      <c r="KX27" s="16">
        <v>110</v>
      </c>
      <c r="KY27" s="16">
        <v>110</v>
      </c>
      <c r="KZ27" s="16">
        <v>110</v>
      </c>
      <c r="LA27" s="16">
        <v>110</v>
      </c>
      <c r="LB27" s="16">
        <v>110</v>
      </c>
      <c r="LC27" s="16">
        <v>110</v>
      </c>
      <c r="LD27" s="16">
        <v>110</v>
      </c>
      <c r="LE27" s="16">
        <v>110</v>
      </c>
      <c r="LF27" s="16">
        <v>110</v>
      </c>
      <c r="LG27" s="16">
        <v>110</v>
      </c>
      <c r="LH27" s="16">
        <v>110</v>
      </c>
      <c r="LI27" s="16">
        <v>110</v>
      </c>
      <c r="LJ27" s="16">
        <v>110</v>
      </c>
      <c r="LK27" s="16">
        <v>110</v>
      </c>
      <c r="LL27" s="16">
        <v>110</v>
      </c>
      <c r="LM27" s="16">
        <v>110</v>
      </c>
      <c r="LN27" s="16">
        <v>110</v>
      </c>
      <c r="LO27" s="16">
        <v>110</v>
      </c>
      <c r="LP27" s="16">
        <v>110</v>
      </c>
      <c r="LQ27" s="16">
        <v>110</v>
      </c>
      <c r="LR27" s="16">
        <v>110</v>
      </c>
      <c r="LS27" s="16">
        <v>110</v>
      </c>
      <c r="LT27" s="16">
        <v>110</v>
      </c>
      <c r="LU27" s="16">
        <v>110</v>
      </c>
      <c r="LV27" s="16">
        <v>110</v>
      </c>
      <c r="LW27" s="16">
        <v>110</v>
      </c>
      <c r="LX27" s="16">
        <v>110</v>
      </c>
      <c r="LY27" s="16">
        <v>110</v>
      </c>
      <c r="LZ27" s="16">
        <v>110</v>
      </c>
      <c r="MA27" s="16">
        <v>110</v>
      </c>
      <c r="MB27" s="16">
        <v>110</v>
      </c>
      <c r="MC27" s="16">
        <v>110</v>
      </c>
      <c r="MD27" s="16">
        <v>110</v>
      </c>
      <c r="ME27" s="16">
        <v>110</v>
      </c>
      <c r="MF27" s="16">
        <v>110</v>
      </c>
      <c r="MG27" s="16">
        <v>110</v>
      </c>
      <c r="MH27" s="16">
        <v>110</v>
      </c>
      <c r="MI27" s="16">
        <v>110</v>
      </c>
      <c r="MJ27" s="16">
        <v>110</v>
      </c>
      <c r="MK27" s="16">
        <v>110</v>
      </c>
    </row>
    <row r="28" spans="1:349" x14ac:dyDescent="0.2">
      <c r="A28" s="213" t="s">
        <v>89</v>
      </c>
      <c r="B28" s="16">
        <v>103</v>
      </c>
      <c r="C28" s="16">
        <v>103</v>
      </c>
      <c r="D28" s="16">
        <v>103</v>
      </c>
      <c r="E28" s="16">
        <v>104</v>
      </c>
      <c r="F28" s="16">
        <v>104</v>
      </c>
      <c r="G28" s="16">
        <v>104</v>
      </c>
      <c r="H28" s="16">
        <v>104</v>
      </c>
      <c r="I28" s="16">
        <v>104</v>
      </c>
      <c r="J28" s="16">
        <v>104</v>
      </c>
      <c r="K28" s="16">
        <v>104</v>
      </c>
      <c r="L28" s="16">
        <v>104</v>
      </c>
      <c r="M28" s="16">
        <v>104</v>
      </c>
      <c r="N28" s="16">
        <v>104</v>
      </c>
      <c r="O28" s="16">
        <v>104</v>
      </c>
      <c r="P28" s="16">
        <v>104</v>
      </c>
      <c r="Q28" s="16">
        <v>104</v>
      </c>
      <c r="R28" s="16">
        <v>104</v>
      </c>
      <c r="S28" s="16">
        <v>104</v>
      </c>
      <c r="T28" s="16">
        <v>104</v>
      </c>
      <c r="U28" s="16">
        <v>104</v>
      </c>
      <c r="V28" s="16">
        <v>104</v>
      </c>
      <c r="W28" s="16">
        <v>104</v>
      </c>
      <c r="X28" s="16">
        <v>104</v>
      </c>
      <c r="Y28" s="16">
        <v>104</v>
      </c>
      <c r="Z28" s="16">
        <v>104</v>
      </c>
      <c r="AA28" s="16">
        <v>104</v>
      </c>
      <c r="AB28" s="16">
        <v>104</v>
      </c>
      <c r="AC28" s="16">
        <v>104</v>
      </c>
      <c r="AD28" s="16">
        <v>104</v>
      </c>
      <c r="AE28" s="16">
        <v>104</v>
      </c>
      <c r="AF28" s="16">
        <v>104</v>
      </c>
      <c r="AG28" s="16">
        <v>104</v>
      </c>
      <c r="AH28" s="16">
        <v>104</v>
      </c>
      <c r="AI28" s="16">
        <v>104</v>
      </c>
      <c r="AJ28" s="16">
        <v>104</v>
      </c>
      <c r="AK28" s="16">
        <v>104</v>
      </c>
      <c r="AL28" s="16">
        <v>104</v>
      </c>
      <c r="AM28" s="16">
        <v>104</v>
      </c>
      <c r="AN28" s="16">
        <v>104</v>
      </c>
      <c r="AO28" s="16">
        <v>104</v>
      </c>
      <c r="AP28" s="16">
        <v>104</v>
      </c>
      <c r="AQ28" s="16">
        <v>104</v>
      </c>
      <c r="AR28" s="16">
        <v>104</v>
      </c>
      <c r="AS28" s="16">
        <v>104</v>
      </c>
      <c r="AT28" s="16">
        <v>104</v>
      </c>
      <c r="AU28" s="16">
        <v>104</v>
      </c>
      <c r="AV28" s="16">
        <v>104</v>
      </c>
      <c r="AW28" s="16">
        <v>104</v>
      </c>
      <c r="AX28" s="16">
        <v>104</v>
      </c>
      <c r="AY28" s="16">
        <v>104</v>
      </c>
      <c r="AZ28" s="16">
        <v>104</v>
      </c>
      <c r="BA28" s="16">
        <v>104</v>
      </c>
      <c r="BB28" s="16">
        <v>104</v>
      </c>
      <c r="BC28" s="16">
        <v>104</v>
      </c>
      <c r="BD28" s="16">
        <v>104</v>
      </c>
      <c r="BE28" s="16">
        <v>104</v>
      </c>
      <c r="BF28" s="16">
        <v>104</v>
      </c>
      <c r="BG28" s="16">
        <v>104</v>
      </c>
      <c r="BH28" s="16">
        <v>104</v>
      </c>
      <c r="BI28" s="16">
        <v>104</v>
      </c>
      <c r="BJ28" s="16">
        <v>104</v>
      </c>
      <c r="BK28" s="16">
        <v>104</v>
      </c>
      <c r="BL28" s="16">
        <v>104</v>
      </c>
      <c r="BM28" s="16">
        <v>104</v>
      </c>
      <c r="BN28" s="16">
        <v>104</v>
      </c>
      <c r="BO28" s="16">
        <v>104</v>
      </c>
      <c r="BP28" s="16">
        <v>104</v>
      </c>
      <c r="BQ28" s="16">
        <v>104</v>
      </c>
      <c r="BR28" s="16">
        <v>104</v>
      </c>
      <c r="BS28" s="16">
        <v>104</v>
      </c>
      <c r="BT28" s="16">
        <v>104</v>
      </c>
      <c r="BU28" s="16">
        <v>104</v>
      </c>
      <c r="BV28" s="16">
        <v>104</v>
      </c>
      <c r="BW28" s="16">
        <v>104</v>
      </c>
      <c r="BX28" s="16">
        <v>104</v>
      </c>
      <c r="BY28" s="16">
        <v>104</v>
      </c>
      <c r="BZ28" s="16">
        <v>104</v>
      </c>
      <c r="CA28" s="16">
        <v>104</v>
      </c>
      <c r="CB28" s="16">
        <v>104</v>
      </c>
      <c r="CC28" s="16">
        <v>104</v>
      </c>
      <c r="CD28" s="16">
        <v>104</v>
      </c>
      <c r="CE28" s="16">
        <v>104</v>
      </c>
      <c r="CF28" s="16">
        <v>104</v>
      </c>
      <c r="CG28" s="16">
        <v>104</v>
      </c>
      <c r="CH28" s="16">
        <v>104</v>
      </c>
      <c r="CI28" s="16">
        <v>104</v>
      </c>
      <c r="CJ28" s="16">
        <v>104</v>
      </c>
      <c r="CK28" s="16">
        <v>104</v>
      </c>
      <c r="CL28" s="16">
        <v>104</v>
      </c>
      <c r="CM28" s="16">
        <v>104</v>
      </c>
      <c r="CN28" s="16">
        <v>104</v>
      </c>
      <c r="CO28" s="16">
        <v>104</v>
      </c>
      <c r="CP28" s="16">
        <v>104</v>
      </c>
      <c r="CQ28" s="16">
        <v>104</v>
      </c>
      <c r="CR28" s="16">
        <v>104</v>
      </c>
      <c r="CS28" s="16">
        <v>104</v>
      </c>
      <c r="CT28" s="16">
        <v>104</v>
      </c>
      <c r="CU28" s="16">
        <v>104</v>
      </c>
      <c r="CV28" s="16">
        <v>104</v>
      </c>
      <c r="CW28" s="16">
        <v>104</v>
      </c>
      <c r="CX28" s="16">
        <v>104</v>
      </c>
      <c r="CY28" s="16">
        <v>104</v>
      </c>
      <c r="CZ28" s="16">
        <v>104</v>
      </c>
      <c r="DA28" s="16">
        <v>104</v>
      </c>
      <c r="DB28" s="16">
        <v>104</v>
      </c>
      <c r="DC28" s="16">
        <v>104</v>
      </c>
      <c r="DD28" s="16">
        <v>104</v>
      </c>
      <c r="DE28" s="16">
        <v>104</v>
      </c>
      <c r="DF28" s="16">
        <v>104</v>
      </c>
      <c r="DG28" s="16">
        <v>104</v>
      </c>
      <c r="DH28" s="16">
        <v>104</v>
      </c>
      <c r="DI28" s="16">
        <v>104</v>
      </c>
      <c r="DJ28" s="16">
        <v>104</v>
      </c>
      <c r="DK28" s="16">
        <v>104</v>
      </c>
      <c r="DL28" s="16">
        <v>104</v>
      </c>
      <c r="DM28" s="16">
        <v>104</v>
      </c>
      <c r="DN28" s="16">
        <v>104</v>
      </c>
      <c r="DO28" s="16">
        <v>104</v>
      </c>
      <c r="DP28" s="16">
        <v>104</v>
      </c>
      <c r="DQ28" s="16">
        <v>104</v>
      </c>
      <c r="DR28" s="16">
        <v>104</v>
      </c>
      <c r="DS28" s="16">
        <v>104</v>
      </c>
      <c r="DT28" s="16">
        <v>104</v>
      </c>
      <c r="DU28" s="16">
        <v>104</v>
      </c>
      <c r="DV28" s="16">
        <v>104</v>
      </c>
      <c r="DW28" s="16">
        <v>104</v>
      </c>
      <c r="DX28" s="16">
        <v>104</v>
      </c>
      <c r="DY28" s="16">
        <v>104</v>
      </c>
      <c r="DZ28" s="16">
        <v>104</v>
      </c>
      <c r="EA28" s="16">
        <v>104</v>
      </c>
      <c r="EB28" s="16">
        <v>104</v>
      </c>
      <c r="EC28" s="16">
        <v>104</v>
      </c>
      <c r="ED28" s="16">
        <v>104</v>
      </c>
      <c r="EE28" s="16">
        <v>104</v>
      </c>
      <c r="EF28" s="16">
        <v>104</v>
      </c>
      <c r="EG28" s="16">
        <v>104</v>
      </c>
      <c r="EH28" s="16">
        <v>104</v>
      </c>
      <c r="EI28" s="16">
        <v>104</v>
      </c>
      <c r="EJ28" s="16">
        <v>104</v>
      </c>
      <c r="EK28" s="16">
        <v>104</v>
      </c>
      <c r="EL28" s="16">
        <v>104</v>
      </c>
      <c r="EM28" s="16">
        <v>104</v>
      </c>
      <c r="EN28" s="16">
        <v>104</v>
      </c>
      <c r="EO28" s="16">
        <v>104</v>
      </c>
      <c r="EP28" s="16">
        <v>104</v>
      </c>
      <c r="EQ28" s="16">
        <v>104</v>
      </c>
      <c r="ER28" s="16">
        <v>104</v>
      </c>
      <c r="ES28" s="16">
        <v>104</v>
      </c>
      <c r="ET28" s="16">
        <v>104</v>
      </c>
      <c r="EU28" s="16">
        <v>104</v>
      </c>
      <c r="EV28" s="16">
        <v>104</v>
      </c>
      <c r="EW28" s="16">
        <v>104</v>
      </c>
      <c r="EX28" s="16">
        <v>104</v>
      </c>
      <c r="EY28" s="16">
        <v>104</v>
      </c>
      <c r="EZ28" s="16">
        <v>104</v>
      </c>
      <c r="FA28" s="16">
        <v>104</v>
      </c>
      <c r="FB28" s="16">
        <v>104</v>
      </c>
      <c r="FC28" s="16">
        <v>104</v>
      </c>
      <c r="FD28" s="16">
        <v>104</v>
      </c>
      <c r="FE28" s="16">
        <v>104</v>
      </c>
      <c r="FF28" s="16">
        <v>104</v>
      </c>
      <c r="FG28" s="16">
        <v>104</v>
      </c>
      <c r="FH28" s="16">
        <v>104</v>
      </c>
      <c r="FI28" s="16">
        <v>104</v>
      </c>
      <c r="FJ28" s="16">
        <v>104</v>
      </c>
      <c r="FK28" s="16">
        <v>104</v>
      </c>
      <c r="FL28" s="16">
        <v>104</v>
      </c>
      <c r="FM28" s="16">
        <v>104</v>
      </c>
      <c r="FN28" s="16">
        <v>104</v>
      </c>
      <c r="FO28" s="16">
        <v>104</v>
      </c>
      <c r="FP28" s="16">
        <v>104</v>
      </c>
      <c r="FQ28" s="16">
        <v>104</v>
      </c>
      <c r="FR28" s="16">
        <v>104</v>
      </c>
      <c r="FS28" s="16">
        <v>104</v>
      </c>
      <c r="FT28" s="16">
        <v>104</v>
      </c>
      <c r="FU28" s="16">
        <v>104</v>
      </c>
      <c r="FV28" s="16">
        <v>104</v>
      </c>
      <c r="FW28" s="16">
        <v>104</v>
      </c>
      <c r="FX28" s="16">
        <v>104</v>
      </c>
      <c r="FY28" s="16">
        <v>104</v>
      </c>
      <c r="FZ28" s="16">
        <v>104</v>
      </c>
      <c r="GA28" s="16">
        <v>104</v>
      </c>
      <c r="GB28" s="16">
        <v>104</v>
      </c>
      <c r="GC28" s="16">
        <v>104</v>
      </c>
      <c r="GD28" s="16">
        <v>104</v>
      </c>
      <c r="GE28" s="16">
        <v>104</v>
      </c>
      <c r="GF28" s="16">
        <v>104</v>
      </c>
      <c r="GG28" s="16">
        <v>104</v>
      </c>
      <c r="GH28" s="16">
        <v>104</v>
      </c>
      <c r="GI28" s="16">
        <v>104</v>
      </c>
      <c r="GJ28" s="16">
        <v>104</v>
      </c>
      <c r="GK28" s="16">
        <v>104</v>
      </c>
      <c r="GL28" s="16">
        <v>104</v>
      </c>
      <c r="GM28" s="16">
        <v>104</v>
      </c>
      <c r="GN28" s="16">
        <v>104</v>
      </c>
      <c r="GO28" s="16">
        <v>104</v>
      </c>
      <c r="GP28" s="16">
        <v>104</v>
      </c>
      <c r="GQ28" s="16">
        <v>104</v>
      </c>
      <c r="GR28" s="16">
        <v>104</v>
      </c>
      <c r="GS28" s="16">
        <v>104</v>
      </c>
      <c r="GT28" s="16">
        <v>104</v>
      </c>
      <c r="GU28" s="16">
        <v>104</v>
      </c>
      <c r="GV28" s="16">
        <v>104</v>
      </c>
      <c r="GW28" s="16">
        <v>104</v>
      </c>
      <c r="GX28" s="16">
        <v>104</v>
      </c>
      <c r="GY28" s="16">
        <v>104</v>
      </c>
      <c r="GZ28" s="16">
        <v>104</v>
      </c>
      <c r="HA28" s="16">
        <v>104</v>
      </c>
      <c r="HB28" s="16">
        <v>104</v>
      </c>
      <c r="HC28" s="16">
        <v>104</v>
      </c>
      <c r="HD28" s="16">
        <v>104</v>
      </c>
      <c r="HE28" s="16">
        <v>104</v>
      </c>
      <c r="HF28" s="16">
        <v>104</v>
      </c>
      <c r="HG28" s="16">
        <v>104</v>
      </c>
      <c r="HH28" s="16">
        <v>104</v>
      </c>
      <c r="HI28" s="16">
        <v>104</v>
      </c>
      <c r="HJ28" s="16">
        <v>104</v>
      </c>
      <c r="HK28" s="16">
        <v>104</v>
      </c>
      <c r="HL28" s="16">
        <v>104</v>
      </c>
      <c r="HM28" s="16">
        <v>104</v>
      </c>
      <c r="HN28" s="16">
        <v>104</v>
      </c>
      <c r="HO28" s="16">
        <v>104</v>
      </c>
      <c r="HP28" s="16">
        <v>104</v>
      </c>
      <c r="HQ28" s="16">
        <v>104</v>
      </c>
      <c r="HR28" s="16">
        <v>104</v>
      </c>
      <c r="HS28" s="16">
        <v>104</v>
      </c>
      <c r="HT28" s="16">
        <v>104</v>
      </c>
      <c r="HU28" s="16">
        <v>104</v>
      </c>
      <c r="HV28" s="16">
        <v>104</v>
      </c>
      <c r="HW28" s="16">
        <v>104</v>
      </c>
      <c r="HX28" s="16">
        <v>104</v>
      </c>
      <c r="HY28" s="16">
        <v>104</v>
      </c>
      <c r="HZ28" s="16">
        <v>104</v>
      </c>
      <c r="IA28" s="16">
        <v>104</v>
      </c>
      <c r="IB28" s="16">
        <v>104</v>
      </c>
      <c r="IC28" s="16">
        <v>104</v>
      </c>
      <c r="ID28" s="16">
        <v>104</v>
      </c>
      <c r="IE28" s="16">
        <v>104</v>
      </c>
      <c r="IF28" s="16">
        <v>104</v>
      </c>
      <c r="IG28" s="16">
        <v>104</v>
      </c>
      <c r="IH28" s="16">
        <v>104</v>
      </c>
      <c r="II28" s="16">
        <v>104</v>
      </c>
      <c r="IJ28" s="16">
        <v>104</v>
      </c>
      <c r="IK28" s="16">
        <v>104</v>
      </c>
      <c r="IL28" s="16">
        <v>104</v>
      </c>
      <c r="IM28" s="16">
        <v>104</v>
      </c>
      <c r="IN28" s="16">
        <v>104</v>
      </c>
      <c r="IO28" s="16">
        <v>104</v>
      </c>
      <c r="IP28" s="16">
        <v>104</v>
      </c>
      <c r="IQ28" s="16">
        <v>104</v>
      </c>
      <c r="IR28" s="16">
        <v>104</v>
      </c>
      <c r="IS28" s="16">
        <v>104</v>
      </c>
      <c r="IT28" s="16">
        <v>104</v>
      </c>
      <c r="IU28" s="16">
        <v>104</v>
      </c>
      <c r="IV28" s="16">
        <v>104</v>
      </c>
      <c r="IW28" s="16">
        <v>104</v>
      </c>
      <c r="IX28" s="16">
        <v>104</v>
      </c>
      <c r="IY28" s="16">
        <v>104</v>
      </c>
      <c r="IZ28" s="16">
        <v>104</v>
      </c>
      <c r="JA28" s="16">
        <v>104</v>
      </c>
      <c r="JB28" s="16">
        <v>104</v>
      </c>
      <c r="JC28" s="16">
        <v>104</v>
      </c>
      <c r="JD28" s="16">
        <v>104</v>
      </c>
      <c r="JE28" s="16">
        <v>104</v>
      </c>
      <c r="JF28" s="16">
        <v>104</v>
      </c>
      <c r="JG28" s="16">
        <v>104</v>
      </c>
      <c r="JH28" s="16">
        <v>104</v>
      </c>
      <c r="JI28" s="16">
        <v>104</v>
      </c>
      <c r="JJ28" s="16">
        <v>104</v>
      </c>
      <c r="JK28" s="16">
        <v>104</v>
      </c>
      <c r="JL28" s="16">
        <v>104</v>
      </c>
      <c r="JM28" s="16">
        <v>104</v>
      </c>
      <c r="JN28" s="16">
        <v>104</v>
      </c>
      <c r="JO28" s="16">
        <v>104</v>
      </c>
      <c r="JP28" s="16">
        <v>104</v>
      </c>
      <c r="JQ28" s="16">
        <v>104</v>
      </c>
      <c r="JR28" s="16">
        <v>104</v>
      </c>
      <c r="JS28" s="16">
        <v>104</v>
      </c>
      <c r="JT28" s="16">
        <v>104</v>
      </c>
      <c r="JU28" s="16">
        <v>104</v>
      </c>
      <c r="JV28" s="16">
        <v>104</v>
      </c>
      <c r="JW28" s="16">
        <v>104</v>
      </c>
      <c r="JX28" s="16">
        <v>104</v>
      </c>
      <c r="JY28" s="16">
        <v>104</v>
      </c>
      <c r="JZ28" s="16">
        <v>104</v>
      </c>
      <c r="KA28" s="16">
        <v>104</v>
      </c>
      <c r="KB28" s="16">
        <v>104</v>
      </c>
      <c r="KC28" s="16">
        <v>104</v>
      </c>
      <c r="KD28" s="16">
        <v>104</v>
      </c>
      <c r="KE28" s="16">
        <v>104</v>
      </c>
      <c r="KF28" s="16">
        <v>104</v>
      </c>
      <c r="KG28" s="16">
        <v>104</v>
      </c>
      <c r="KH28" s="16">
        <v>104</v>
      </c>
      <c r="KI28" s="16">
        <v>104</v>
      </c>
      <c r="KJ28" s="16">
        <v>104</v>
      </c>
      <c r="KK28" s="16">
        <v>104</v>
      </c>
      <c r="KL28" s="16">
        <v>104</v>
      </c>
      <c r="KM28" s="16">
        <v>104</v>
      </c>
      <c r="KN28" s="16">
        <v>104</v>
      </c>
      <c r="KO28" s="16">
        <v>104</v>
      </c>
      <c r="KP28" s="16">
        <v>104</v>
      </c>
      <c r="KQ28" s="16">
        <v>104</v>
      </c>
      <c r="KR28" s="16">
        <v>104</v>
      </c>
      <c r="KS28" s="16">
        <v>104</v>
      </c>
      <c r="KT28" s="16">
        <v>104</v>
      </c>
      <c r="KU28" s="16">
        <v>104</v>
      </c>
      <c r="KV28" s="16">
        <v>104</v>
      </c>
      <c r="KW28" s="16">
        <v>104</v>
      </c>
      <c r="KX28" s="16">
        <v>104</v>
      </c>
      <c r="KY28" s="16">
        <v>104</v>
      </c>
      <c r="KZ28" s="16">
        <v>104</v>
      </c>
      <c r="LA28" s="16">
        <v>104</v>
      </c>
      <c r="LB28" s="16">
        <v>104</v>
      </c>
      <c r="LC28" s="16">
        <v>104</v>
      </c>
      <c r="LD28" s="16">
        <v>104</v>
      </c>
      <c r="LE28" s="16">
        <v>104</v>
      </c>
      <c r="LF28" s="16">
        <v>104</v>
      </c>
      <c r="LG28" s="16">
        <v>104</v>
      </c>
      <c r="LH28" s="16">
        <v>104</v>
      </c>
      <c r="LI28" s="16">
        <v>104</v>
      </c>
      <c r="LJ28" s="16">
        <v>104</v>
      </c>
      <c r="LK28" s="16">
        <v>104</v>
      </c>
      <c r="LL28" s="16">
        <v>104</v>
      </c>
      <c r="LM28" s="16">
        <v>104</v>
      </c>
      <c r="LN28" s="16">
        <v>104</v>
      </c>
      <c r="LO28" s="16">
        <v>104</v>
      </c>
      <c r="LP28" s="16">
        <v>104</v>
      </c>
      <c r="LQ28" s="16">
        <v>104</v>
      </c>
      <c r="LR28" s="16">
        <v>104</v>
      </c>
      <c r="LS28" s="16">
        <v>104</v>
      </c>
      <c r="LT28" s="16">
        <v>104</v>
      </c>
      <c r="LU28" s="16">
        <v>104</v>
      </c>
      <c r="LV28" s="16">
        <v>104</v>
      </c>
      <c r="LW28" s="16">
        <v>104</v>
      </c>
      <c r="LX28" s="16">
        <v>104</v>
      </c>
      <c r="LY28" s="16">
        <v>104</v>
      </c>
      <c r="LZ28" s="16">
        <v>104</v>
      </c>
      <c r="MA28" s="16">
        <v>104</v>
      </c>
      <c r="MB28" s="16">
        <v>104</v>
      </c>
      <c r="MC28" s="16">
        <v>104</v>
      </c>
      <c r="MD28" s="16">
        <v>104</v>
      </c>
      <c r="ME28" s="16">
        <v>104</v>
      </c>
      <c r="MF28" s="16">
        <v>104</v>
      </c>
      <c r="MG28" s="16">
        <v>104</v>
      </c>
      <c r="MH28" s="16">
        <v>104</v>
      </c>
      <c r="MI28" s="16">
        <v>104</v>
      </c>
      <c r="MJ28" s="16">
        <v>104</v>
      </c>
      <c r="MK28" s="16">
        <v>104</v>
      </c>
    </row>
    <row r="29" spans="1:349" x14ac:dyDescent="0.2">
      <c r="A29" s="213" t="s">
        <v>27</v>
      </c>
      <c r="B29" s="16">
        <v>81</v>
      </c>
      <c r="C29" s="16">
        <v>81</v>
      </c>
      <c r="D29" s="16">
        <v>81</v>
      </c>
      <c r="E29" s="16">
        <v>81</v>
      </c>
      <c r="F29" s="16">
        <v>81</v>
      </c>
      <c r="G29" s="16">
        <v>81</v>
      </c>
      <c r="H29" s="16">
        <v>81</v>
      </c>
      <c r="I29" s="16">
        <v>81</v>
      </c>
      <c r="J29" s="16">
        <v>81</v>
      </c>
      <c r="K29" s="16">
        <v>81</v>
      </c>
      <c r="L29" s="16">
        <v>81</v>
      </c>
      <c r="M29" s="16">
        <v>81</v>
      </c>
      <c r="N29" s="16">
        <v>81</v>
      </c>
      <c r="O29" s="16">
        <v>81</v>
      </c>
      <c r="P29" s="16">
        <v>81</v>
      </c>
      <c r="Q29" s="16">
        <v>81</v>
      </c>
      <c r="R29" s="16">
        <v>81</v>
      </c>
      <c r="S29" s="16">
        <v>81</v>
      </c>
      <c r="T29" s="16">
        <v>81</v>
      </c>
      <c r="U29" s="16">
        <v>81</v>
      </c>
      <c r="V29" s="16">
        <v>81</v>
      </c>
      <c r="W29" s="16">
        <v>81</v>
      </c>
      <c r="X29" s="16">
        <v>81</v>
      </c>
      <c r="Y29" s="16">
        <v>81</v>
      </c>
      <c r="Z29" s="16">
        <v>81</v>
      </c>
      <c r="AA29" s="16">
        <v>81</v>
      </c>
      <c r="AB29" s="16">
        <v>81</v>
      </c>
      <c r="AC29" s="16">
        <v>81</v>
      </c>
      <c r="AD29" s="16">
        <v>81</v>
      </c>
      <c r="AE29" s="16">
        <v>81</v>
      </c>
      <c r="AF29" s="16">
        <v>81</v>
      </c>
      <c r="AG29" s="16">
        <v>81</v>
      </c>
      <c r="AH29" s="16">
        <v>81</v>
      </c>
      <c r="AI29" s="16">
        <v>81</v>
      </c>
      <c r="AJ29" s="16">
        <v>81</v>
      </c>
      <c r="AK29" s="16">
        <v>81</v>
      </c>
      <c r="AL29" s="16">
        <v>81</v>
      </c>
      <c r="AM29" s="16">
        <v>81</v>
      </c>
      <c r="AN29" s="16">
        <v>81</v>
      </c>
      <c r="AO29" s="16">
        <v>81</v>
      </c>
      <c r="AP29" s="16">
        <v>81</v>
      </c>
      <c r="AQ29" s="16">
        <v>81</v>
      </c>
      <c r="AR29" s="16">
        <v>81</v>
      </c>
      <c r="AS29" s="16">
        <v>81</v>
      </c>
      <c r="AT29" s="16">
        <v>81</v>
      </c>
      <c r="AU29" s="16">
        <v>81</v>
      </c>
      <c r="AV29" s="16">
        <v>81</v>
      </c>
      <c r="AW29" s="16">
        <v>81</v>
      </c>
      <c r="AX29" s="16">
        <v>81</v>
      </c>
      <c r="AY29" s="16">
        <v>81</v>
      </c>
      <c r="AZ29" s="16">
        <v>81</v>
      </c>
      <c r="BA29" s="16">
        <v>81</v>
      </c>
      <c r="BB29" s="16">
        <v>81</v>
      </c>
      <c r="BC29" s="16">
        <v>81</v>
      </c>
      <c r="BD29" s="16">
        <v>81</v>
      </c>
      <c r="BE29" s="16">
        <v>81</v>
      </c>
      <c r="BF29" s="16">
        <v>81</v>
      </c>
      <c r="BG29" s="16">
        <v>81</v>
      </c>
      <c r="BH29" s="16">
        <v>81</v>
      </c>
      <c r="BI29" s="16">
        <v>81</v>
      </c>
      <c r="BJ29" s="16">
        <v>81</v>
      </c>
      <c r="BK29" s="16">
        <v>81</v>
      </c>
      <c r="BL29" s="16">
        <v>81</v>
      </c>
      <c r="BM29" s="16">
        <v>81</v>
      </c>
      <c r="BN29" s="16">
        <v>81</v>
      </c>
      <c r="BO29" s="16">
        <v>81</v>
      </c>
      <c r="BP29" s="16">
        <v>81</v>
      </c>
      <c r="BQ29" s="16">
        <v>81</v>
      </c>
      <c r="BR29" s="16">
        <v>81</v>
      </c>
      <c r="BS29" s="16">
        <v>81</v>
      </c>
      <c r="BT29" s="16">
        <v>81</v>
      </c>
      <c r="BU29" s="16">
        <v>81</v>
      </c>
      <c r="BV29" s="16">
        <v>81</v>
      </c>
      <c r="BW29" s="16">
        <v>81</v>
      </c>
      <c r="BX29" s="16">
        <v>81</v>
      </c>
      <c r="BY29" s="16">
        <v>81</v>
      </c>
      <c r="BZ29" s="16">
        <v>81</v>
      </c>
      <c r="CA29" s="16">
        <v>81</v>
      </c>
      <c r="CB29" s="16">
        <v>81</v>
      </c>
      <c r="CC29" s="16">
        <v>81</v>
      </c>
      <c r="CD29" s="16">
        <v>81</v>
      </c>
      <c r="CE29" s="16">
        <v>81</v>
      </c>
      <c r="CF29" s="16">
        <v>81</v>
      </c>
      <c r="CG29" s="16">
        <v>81</v>
      </c>
      <c r="CH29" s="16">
        <v>81</v>
      </c>
      <c r="CI29" s="16">
        <v>81</v>
      </c>
      <c r="CJ29" s="16">
        <v>81</v>
      </c>
      <c r="CK29" s="16">
        <v>81</v>
      </c>
      <c r="CL29" s="16">
        <v>81</v>
      </c>
      <c r="CM29" s="16">
        <v>81</v>
      </c>
      <c r="CN29" s="16">
        <v>81</v>
      </c>
      <c r="CO29" s="16">
        <v>81</v>
      </c>
      <c r="CP29" s="16">
        <v>81</v>
      </c>
      <c r="CQ29" s="16">
        <v>81</v>
      </c>
      <c r="CR29" s="16">
        <v>81</v>
      </c>
      <c r="CS29" s="16">
        <v>81</v>
      </c>
      <c r="CT29" s="16">
        <v>81</v>
      </c>
      <c r="CU29" s="16">
        <v>81</v>
      </c>
      <c r="CV29" s="16">
        <v>81</v>
      </c>
      <c r="CW29" s="16">
        <v>81</v>
      </c>
      <c r="CX29" s="16">
        <v>81</v>
      </c>
      <c r="CY29" s="16">
        <v>81</v>
      </c>
      <c r="CZ29" s="16">
        <v>81</v>
      </c>
      <c r="DA29" s="16">
        <v>81</v>
      </c>
      <c r="DB29" s="16">
        <v>81</v>
      </c>
      <c r="DC29" s="16">
        <v>81</v>
      </c>
      <c r="DD29" s="16">
        <v>81</v>
      </c>
      <c r="DE29" s="16">
        <v>81</v>
      </c>
      <c r="DF29" s="16">
        <v>81</v>
      </c>
      <c r="DG29" s="16">
        <v>81</v>
      </c>
      <c r="DH29" s="16">
        <v>81</v>
      </c>
      <c r="DI29" s="16">
        <v>81</v>
      </c>
      <c r="DJ29" s="16">
        <v>81</v>
      </c>
      <c r="DK29" s="16">
        <v>81</v>
      </c>
      <c r="DL29" s="16">
        <v>81</v>
      </c>
      <c r="DM29" s="16">
        <v>81</v>
      </c>
      <c r="DN29" s="16">
        <v>81</v>
      </c>
      <c r="DO29" s="16">
        <v>81</v>
      </c>
      <c r="DP29" s="16">
        <v>81</v>
      </c>
      <c r="DQ29" s="16">
        <v>81</v>
      </c>
      <c r="DR29" s="16">
        <v>81</v>
      </c>
      <c r="DS29" s="16">
        <v>81</v>
      </c>
      <c r="DT29" s="16">
        <v>81</v>
      </c>
      <c r="DU29" s="16">
        <v>81</v>
      </c>
      <c r="DV29" s="16">
        <v>81</v>
      </c>
      <c r="DW29" s="16">
        <v>81</v>
      </c>
      <c r="DX29" s="16">
        <v>81</v>
      </c>
      <c r="DY29" s="16">
        <v>81</v>
      </c>
      <c r="DZ29" s="16">
        <v>81</v>
      </c>
      <c r="EA29" s="16">
        <v>81</v>
      </c>
      <c r="EB29" s="16">
        <v>81</v>
      </c>
      <c r="EC29" s="16">
        <v>81</v>
      </c>
      <c r="ED29" s="16">
        <v>81</v>
      </c>
      <c r="EE29" s="16">
        <v>81</v>
      </c>
      <c r="EF29" s="16">
        <v>81</v>
      </c>
      <c r="EG29" s="16">
        <v>81</v>
      </c>
      <c r="EH29" s="16">
        <v>81</v>
      </c>
      <c r="EI29" s="16">
        <v>81</v>
      </c>
      <c r="EJ29" s="16">
        <v>81</v>
      </c>
      <c r="EK29" s="16">
        <v>81</v>
      </c>
      <c r="EL29" s="16">
        <v>81</v>
      </c>
      <c r="EM29" s="16">
        <v>81</v>
      </c>
      <c r="EN29" s="16">
        <v>81</v>
      </c>
      <c r="EO29" s="16">
        <v>81</v>
      </c>
      <c r="EP29" s="16">
        <v>81</v>
      </c>
      <c r="EQ29" s="16">
        <v>81</v>
      </c>
      <c r="ER29" s="16">
        <v>81</v>
      </c>
      <c r="ES29" s="16">
        <v>81</v>
      </c>
      <c r="ET29" s="16">
        <v>81</v>
      </c>
      <c r="EU29" s="16">
        <v>81</v>
      </c>
      <c r="EV29" s="16">
        <v>81</v>
      </c>
      <c r="EW29" s="16">
        <v>81</v>
      </c>
      <c r="EX29" s="16">
        <v>81</v>
      </c>
      <c r="EY29" s="16">
        <v>81</v>
      </c>
      <c r="EZ29" s="16">
        <v>81</v>
      </c>
      <c r="FA29" s="16">
        <v>81</v>
      </c>
      <c r="FB29" s="16">
        <v>81</v>
      </c>
      <c r="FC29" s="16">
        <v>81</v>
      </c>
      <c r="FD29" s="16">
        <v>81</v>
      </c>
      <c r="FE29" s="16">
        <v>81</v>
      </c>
      <c r="FF29" s="16">
        <v>81</v>
      </c>
      <c r="FG29" s="16">
        <v>81</v>
      </c>
      <c r="FH29" s="16">
        <v>81</v>
      </c>
      <c r="FI29" s="16">
        <v>81</v>
      </c>
      <c r="FJ29" s="16">
        <v>81</v>
      </c>
      <c r="FK29" s="16">
        <v>81</v>
      </c>
      <c r="FL29" s="16">
        <v>81</v>
      </c>
      <c r="FM29" s="16">
        <v>81</v>
      </c>
      <c r="FN29" s="16">
        <v>81</v>
      </c>
      <c r="FO29" s="16">
        <v>81</v>
      </c>
      <c r="FP29" s="16">
        <v>81</v>
      </c>
      <c r="FQ29" s="16">
        <v>81</v>
      </c>
      <c r="FR29" s="16">
        <v>81</v>
      </c>
      <c r="FS29" s="16">
        <v>81</v>
      </c>
      <c r="FT29" s="16">
        <v>81</v>
      </c>
      <c r="FU29" s="16">
        <v>81</v>
      </c>
      <c r="FV29" s="16">
        <v>81</v>
      </c>
      <c r="FW29" s="16">
        <v>81</v>
      </c>
      <c r="FX29" s="16">
        <v>81</v>
      </c>
      <c r="FY29" s="16">
        <v>81</v>
      </c>
      <c r="FZ29" s="16">
        <v>81</v>
      </c>
      <c r="GA29" s="16">
        <v>81</v>
      </c>
      <c r="GB29" s="16">
        <v>81</v>
      </c>
      <c r="GC29" s="16">
        <v>81</v>
      </c>
      <c r="GD29" s="16">
        <v>81</v>
      </c>
      <c r="GE29" s="16">
        <v>81</v>
      </c>
      <c r="GF29" s="16">
        <v>81</v>
      </c>
      <c r="GG29" s="16">
        <v>81</v>
      </c>
      <c r="GH29" s="16">
        <v>81</v>
      </c>
      <c r="GI29" s="16">
        <v>81</v>
      </c>
      <c r="GJ29" s="16">
        <v>81</v>
      </c>
      <c r="GK29" s="16">
        <v>81</v>
      </c>
      <c r="GL29" s="16">
        <v>81</v>
      </c>
      <c r="GM29" s="16">
        <v>81</v>
      </c>
      <c r="GN29" s="16">
        <v>81</v>
      </c>
      <c r="GO29" s="16">
        <v>81</v>
      </c>
      <c r="GP29" s="16">
        <v>81</v>
      </c>
      <c r="GQ29" s="16">
        <v>81</v>
      </c>
      <c r="GR29" s="16">
        <v>81</v>
      </c>
      <c r="GS29" s="16">
        <v>81</v>
      </c>
      <c r="GT29" s="16">
        <v>81</v>
      </c>
      <c r="GU29" s="16">
        <v>81</v>
      </c>
      <c r="GV29" s="16">
        <v>81</v>
      </c>
      <c r="GW29" s="16">
        <v>81</v>
      </c>
      <c r="GX29" s="16">
        <v>81</v>
      </c>
      <c r="GY29" s="16">
        <v>81</v>
      </c>
      <c r="GZ29" s="16">
        <v>81</v>
      </c>
      <c r="HA29" s="16">
        <v>81</v>
      </c>
      <c r="HB29" s="16">
        <v>81</v>
      </c>
      <c r="HC29" s="16">
        <v>81</v>
      </c>
      <c r="HD29" s="16">
        <v>81</v>
      </c>
      <c r="HE29" s="16">
        <v>81</v>
      </c>
      <c r="HF29" s="16">
        <v>81</v>
      </c>
      <c r="HG29" s="16">
        <v>81</v>
      </c>
      <c r="HH29" s="16">
        <v>81</v>
      </c>
      <c r="HI29" s="16">
        <v>81</v>
      </c>
      <c r="HJ29" s="16">
        <v>81</v>
      </c>
      <c r="HK29" s="16">
        <v>81</v>
      </c>
      <c r="HL29" s="16">
        <v>81</v>
      </c>
      <c r="HM29" s="16">
        <v>81</v>
      </c>
      <c r="HN29" s="16">
        <v>81</v>
      </c>
      <c r="HO29" s="16">
        <v>81</v>
      </c>
      <c r="HP29" s="16">
        <v>81</v>
      </c>
      <c r="HQ29" s="16">
        <v>81</v>
      </c>
      <c r="HR29" s="16">
        <v>81</v>
      </c>
      <c r="HS29" s="16">
        <v>81</v>
      </c>
      <c r="HT29" s="16">
        <v>81</v>
      </c>
      <c r="HU29" s="16">
        <v>81</v>
      </c>
      <c r="HV29" s="16">
        <v>81</v>
      </c>
      <c r="HW29" s="16">
        <v>81</v>
      </c>
      <c r="HX29" s="16">
        <v>81</v>
      </c>
      <c r="HY29" s="16">
        <v>81</v>
      </c>
      <c r="HZ29" s="16">
        <v>81</v>
      </c>
      <c r="IA29" s="16">
        <v>81</v>
      </c>
      <c r="IB29" s="16">
        <v>81</v>
      </c>
      <c r="IC29" s="16">
        <v>81</v>
      </c>
      <c r="ID29" s="16">
        <v>81</v>
      </c>
      <c r="IE29" s="16">
        <v>81</v>
      </c>
      <c r="IF29" s="16">
        <v>81</v>
      </c>
      <c r="IG29" s="16">
        <v>81</v>
      </c>
      <c r="IH29" s="16">
        <v>81</v>
      </c>
      <c r="II29" s="16">
        <v>81</v>
      </c>
      <c r="IJ29" s="16">
        <v>81</v>
      </c>
      <c r="IK29" s="16">
        <v>81</v>
      </c>
      <c r="IL29" s="16">
        <v>81</v>
      </c>
      <c r="IM29" s="16">
        <v>81</v>
      </c>
      <c r="IN29" s="16">
        <v>81</v>
      </c>
      <c r="IO29" s="16">
        <v>81</v>
      </c>
      <c r="IP29" s="16">
        <v>81</v>
      </c>
      <c r="IQ29" s="16">
        <v>81</v>
      </c>
      <c r="IR29" s="16">
        <v>81</v>
      </c>
      <c r="IS29" s="16">
        <v>81</v>
      </c>
      <c r="IT29" s="16">
        <v>81</v>
      </c>
      <c r="IU29" s="16">
        <v>81</v>
      </c>
      <c r="IV29" s="16">
        <v>81</v>
      </c>
      <c r="IW29" s="16">
        <v>81</v>
      </c>
      <c r="IX29" s="16">
        <v>81</v>
      </c>
      <c r="IY29" s="16">
        <v>81</v>
      </c>
      <c r="IZ29" s="16">
        <v>81</v>
      </c>
      <c r="JA29" s="16">
        <v>81</v>
      </c>
      <c r="JB29" s="16">
        <v>81</v>
      </c>
      <c r="JC29" s="16">
        <v>81</v>
      </c>
      <c r="JD29" s="16">
        <v>81</v>
      </c>
      <c r="JE29" s="16">
        <v>81</v>
      </c>
      <c r="JF29" s="16">
        <v>81</v>
      </c>
      <c r="JG29" s="16">
        <v>81</v>
      </c>
      <c r="JH29" s="16">
        <v>81</v>
      </c>
      <c r="JI29" s="16">
        <v>81</v>
      </c>
      <c r="JJ29" s="16">
        <v>81</v>
      </c>
      <c r="JK29" s="16">
        <v>81</v>
      </c>
      <c r="JL29" s="16">
        <v>81</v>
      </c>
      <c r="JM29" s="16">
        <v>81</v>
      </c>
      <c r="JN29" s="16">
        <v>81</v>
      </c>
      <c r="JO29" s="16">
        <v>81</v>
      </c>
      <c r="JP29" s="16">
        <v>81</v>
      </c>
      <c r="JQ29" s="16">
        <v>81</v>
      </c>
      <c r="JR29" s="16">
        <v>81</v>
      </c>
      <c r="JS29" s="16">
        <v>81</v>
      </c>
      <c r="JT29" s="16">
        <v>81</v>
      </c>
      <c r="JU29" s="16">
        <v>81</v>
      </c>
      <c r="JV29" s="16">
        <v>81</v>
      </c>
      <c r="JW29" s="16">
        <v>81</v>
      </c>
      <c r="JX29" s="16">
        <v>81</v>
      </c>
      <c r="JY29" s="16">
        <v>81</v>
      </c>
      <c r="JZ29" s="16">
        <v>81</v>
      </c>
      <c r="KA29" s="16">
        <v>81</v>
      </c>
      <c r="KB29" s="16">
        <v>81</v>
      </c>
      <c r="KC29" s="16">
        <v>81</v>
      </c>
      <c r="KD29" s="16">
        <v>81</v>
      </c>
      <c r="KE29" s="16">
        <v>81</v>
      </c>
      <c r="KF29" s="16">
        <v>81</v>
      </c>
      <c r="KG29" s="16">
        <v>81</v>
      </c>
      <c r="KH29" s="16">
        <v>81</v>
      </c>
      <c r="KI29" s="16">
        <v>81</v>
      </c>
      <c r="KJ29" s="16">
        <v>81</v>
      </c>
      <c r="KK29" s="16">
        <v>81</v>
      </c>
      <c r="KL29" s="16">
        <v>81</v>
      </c>
      <c r="KM29" s="16">
        <v>81</v>
      </c>
      <c r="KN29" s="16">
        <v>81</v>
      </c>
      <c r="KO29" s="16">
        <v>81</v>
      </c>
      <c r="KP29" s="16">
        <v>81</v>
      </c>
      <c r="KQ29" s="16">
        <v>81</v>
      </c>
      <c r="KR29" s="16">
        <v>81</v>
      </c>
      <c r="KS29" s="16">
        <v>81</v>
      </c>
      <c r="KT29" s="16">
        <v>81</v>
      </c>
      <c r="KU29" s="16">
        <v>81</v>
      </c>
      <c r="KV29" s="16">
        <v>81</v>
      </c>
      <c r="KW29" s="16">
        <v>81</v>
      </c>
      <c r="KX29" s="16">
        <v>81</v>
      </c>
      <c r="KY29" s="16">
        <v>81</v>
      </c>
      <c r="KZ29" s="16">
        <v>81</v>
      </c>
      <c r="LA29" s="16">
        <v>81</v>
      </c>
      <c r="LB29" s="16">
        <v>81</v>
      </c>
      <c r="LC29" s="16">
        <v>81</v>
      </c>
      <c r="LD29" s="16">
        <v>81</v>
      </c>
      <c r="LE29" s="16">
        <v>81</v>
      </c>
      <c r="LF29" s="16">
        <v>81</v>
      </c>
      <c r="LG29" s="16">
        <v>81</v>
      </c>
      <c r="LH29" s="16">
        <v>81</v>
      </c>
      <c r="LI29" s="16">
        <v>81</v>
      </c>
      <c r="LJ29" s="16">
        <v>81</v>
      </c>
      <c r="LK29" s="16">
        <v>81</v>
      </c>
      <c r="LL29" s="16">
        <v>81</v>
      </c>
      <c r="LM29" s="16">
        <v>81</v>
      </c>
      <c r="LN29" s="16">
        <v>81</v>
      </c>
      <c r="LO29" s="16">
        <v>81</v>
      </c>
      <c r="LP29" s="16">
        <v>81</v>
      </c>
      <c r="LQ29" s="16">
        <v>81</v>
      </c>
      <c r="LR29" s="16">
        <v>81</v>
      </c>
      <c r="LS29" s="16">
        <v>81</v>
      </c>
      <c r="LT29" s="16">
        <v>81</v>
      </c>
      <c r="LU29" s="16">
        <v>81</v>
      </c>
      <c r="LV29" s="16">
        <v>81</v>
      </c>
      <c r="LW29" s="16">
        <v>81</v>
      </c>
      <c r="LX29" s="16">
        <v>81</v>
      </c>
      <c r="LY29" s="16">
        <v>81</v>
      </c>
      <c r="LZ29" s="16">
        <v>81</v>
      </c>
      <c r="MA29" s="16">
        <v>81</v>
      </c>
      <c r="MB29" s="16">
        <v>81</v>
      </c>
      <c r="MC29" s="16">
        <v>81</v>
      </c>
      <c r="MD29" s="16">
        <v>81</v>
      </c>
      <c r="ME29" s="16">
        <v>81</v>
      </c>
      <c r="MF29" s="16">
        <v>81</v>
      </c>
      <c r="MG29" s="16">
        <v>81</v>
      </c>
      <c r="MH29" s="16">
        <v>81</v>
      </c>
      <c r="MI29" s="16">
        <v>81</v>
      </c>
      <c r="MJ29" s="16">
        <v>81</v>
      </c>
      <c r="MK29" s="16">
        <v>81</v>
      </c>
    </row>
    <row r="30" spans="1:349" x14ac:dyDescent="0.2">
      <c r="A30" s="213" t="s">
        <v>69</v>
      </c>
      <c r="B30" s="16">
        <f t="shared" ref="B30:BM30" si="36">SUM(B19:B22,B24,MAX(B26:B27),MAX(B28:B29))</f>
        <v>868796</v>
      </c>
      <c r="C30" s="16">
        <f t="shared" si="36"/>
        <v>869447</v>
      </c>
      <c r="D30" s="16">
        <f t="shared" si="36"/>
        <v>869801</v>
      </c>
      <c r="E30" s="16">
        <f t="shared" si="36"/>
        <v>869741</v>
      </c>
      <c r="F30" s="16">
        <f t="shared" si="36"/>
        <v>870018</v>
      </c>
      <c r="G30" s="16">
        <f t="shared" si="36"/>
        <v>870272</v>
      </c>
      <c r="H30" s="16">
        <f t="shared" si="36"/>
        <v>870512</v>
      </c>
      <c r="I30" s="16">
        <f t="shared" si="36"/>
        <v>870737</v>
      </c>
      <c r="J30" s="16">
        <f t="shared" si="36"/>
        <v>871693</v>
      </c>
      <c r="K30" s="16">
        <f t="shared" si="36"/>
        <v>874312</v>
      </c>
      <c r="L30" s="16">
        <f t="shared" si="36"/>
        <v>876489</v>
      </c>
      <c r="M30" s="16">
        <f t="shared" si="36"/>
        <v>877911</v>
      </c>
      <c r="N30" s="16">
        <f t="shared" si="36"/>
        <v>878927</v>
      </c>
      <c r="O30" s="16">
        <f t="shared" si="36"/>
        <v>879534</v>
      </c>
      <c r="P30" s="16">
        <f t="shared" si="36"/>
        <v>879843</v>
      </c>
      <c r="Q30" s="16">
        <f t="shared" si="36"/>
        <v>879736</v>
      </c>
      <c r="R30" s="16">
        <f t="shared" si="36"/>
        <v>880001</v>
      </c>
      <c r="S30" s="16">
        <f t="shared" si="36"/>
        <v>880256</v>
      </c>
      <c r="T30" s="16">
        <f t="shared" si="36"/>
        <v>880514</v>
      </c>
      <c r="U30" s="16">
        <f t="shared" si="36"/>
        <v>880770</v>
      </c>
      <c r="V30" s="16">
        <f t="shared" si="36"/>
        <v>881729</v>
      </c>
      <c r="W30" s="16">
        <f t="shared" si="36"/>
        <v>884354</v>
      </c>
      <c r="X30" s="16">
        <f t="shared" si="36"/>
        <v>886541</v>
      </c>
      <c r="Y30" s="16">
        <f t="shared" si="36"/>
        <v>887971</v>
      </c>
      <c r="Z30" s="16">
        <f t="shared" si="36"/>
        <v>888952</v>
      </c>
      <c r="AA30" s="16">
        <f t="shared" si="36"/>
        <v>889520</v>
      </c>
      <c r="AB30" s="16">
        <f t="shared" si="36"/>
        <v>889792</v>
      </c>
      <c r="AC30" s="16">
        <f t="shared" si="36"/>
        <v>889649</v>
      </c>
      <c r="AD30" s="16">
        <f t="shared" si="36"/>
        <v>889879</v>
      </c>
      <c r="AE30" s="16">
        <f t="shared" si="36"/>
        <v>890100</v>
      </c>
      <c r="AF30" s="16">
        <f t="shared" si="36"/>
        <v>890326</v>
      </c>
      <c r="AG30" s="16">
        <f t="shared" si="36"/>
        <v>890550</v>
      </c>
      <c r="AH30" s="16">
        <f t="shared" si="36"/>
        <v>891477</v>
      </c>
      <c r="AI30" s="16">
        <f t="shared" si="36"/>
        <v>894070</v>
      </c>
      <c r="AJ30" s="16">
        <f t="shared" si="36"/>
        <v>896223</v>
      </c>
      <c r="AK30" s="16">
        <f t="shared" si="36"/>
        <v>897622</v>
      </c>
      <c r="AL30" s="16">
        <f t="shared" si="36"/>
        <v>898574</v>
      </c>
      <c r="AM30" s="16">
        <f t="shared" si="36"/>
        <v>899115</v>
      </c>
      <c r="AN30" s="16">
        <f t="shared" si="36"/>
        <v>899361</v>
      </c>
      <c r="AO30" s="16">
        <f t="shared" si="36"/>
        <v>899195</v>
      </c>
      <c r="AP30" s="16">
        <f t="shared" si="36"/>
        <v>899400</v>
      </c>
      <c r="AQ30" s="16">
        <f t="shared" si="36"/>
        <v>899600</v>
      </c>
      <c r="AR30" s="16">
        <f t="shared" si="36"/>
        <v>899807</v>
      </c>
      <c r="AS30" s="16">
        <f t="shared" si="36"/>
        <v>900013</v>
      </c>
      <c r="AT30" s="16">
        <f t="shared" si="36"/>
        <v>900925</v>
      </c>
      <c r="AU30" s="16">
        <f t="shared" si="36"/>
        <v>903503</v>
      </c>
      <c r="AV30" s="16">
        <f t="shared" si="36"/>
        <v>905644</v>
      </c>
      <c r="AW30" s="16">
        <f t="shared" si="36"/>
        <v>907031</v>
      </c>
      <c r="AX30" s="16">
        <f t="shared" si="36"/>
        <v>907961</v>
      </c>
      <c r="AY30" s="16">
        <f t="shared" si="36"/>
        <v>908484</v>
      </c>
      <c r="AZ30" s="16">
        <f t="shared" si="36"/>
        <v>908710</v>
      </c>
      <c r="BA30" s="16">
        <f t="shared" si="36"/>
        <v>908526</v>
      </c>
      <c r="BB30" s="16">
        <f t="shared" si="36"/>
        <v>908715</v>
      </c>
      <c r="BC30" s="16">
        <f t="shared" si="36"/>
        <v>908897</v>
      </c>
      <c r="BD30" s="16">
        <f t="shared" si="36"/>
        <v>909085</v>
      </c>
      <c r="BE30" s="16">
        <f t="shared" si="36"/>
        <v>909275</v>
      </c>
      <c r="BF30" s="16">
        <f t="shared" si="36"/>
        <v>910169</v>
      </c>
      <c r="BG30" s="16">
        <f t="shared" si="36"/>
        <v>912733</v>
      </c>
      <c r="BH30" s="16">
        <f t="shared" si="36"/>
        <v>914857</v>
      </c>
      <c r="BI30" s="16">
        <f t="shared" si="36"/>
        <v>916227</v>
      </c>
      <c r="BJ30" s="16">
        <f t="shared" si="36"/>
        <v>917158</v>
      </c>
      <c r="BK30" s="16">
        <f t="shared" si="36"/>
        <v>917679</v>
      </c>
      <c r="BL30" s="16">
        <f t="shared" si="36"/>
        <v>917906</v>
      </c>
      <c r="BM30" s="16">
        <f t="shared" si="36"/>
        <v>917721</v>
      </c>
      <c r="BN30" s="16">
        <f t="shared" ref="BN30:DY30" si="37">SUM(BN19:BN22,BN24,MAX(BN26:BN27),MAX(BN28:BN29))</f>
        <v>917911</v>
      </c>
      <c r="BO30" s="16">
        <f t="shared" si="37"/>
        <v>918095</v>
      </c>
      <c r="BP30" s="16">
        <f t="shared" si="37"/>
        <v>918285</v>
      </c>
      <c r="BQ30" s="16">
        <f t="shared" si="37"/>
        <v>918478</v>
      </c>
      <c r="BR30" s="16">
        <f t="shared" si="37"/>
        <v>919374</v>
      </c>
      <c r="BS30" s="16">
        <f t="shared" si="37"/>
        <v>921939</v>
      </c>
      <c r="BT30" s="16">
        <f t="shared" si="37"/>
        <v>924066</v>
      </c>
      <c r="BU30" s="16">
        <f t="shared" si="37"/>
        <v>925441</v>
      </c>
      <c r="BV30" s="16">
        <f t="shared" si="37"/>
        <v>926393</v>
      </c>
      <c r="BW30" s="16">
        <f t="shared" si="37"/>
        <v>926935</v>
      </c>
      <c r="BX30" s="16">
        <f t="shared" si="37"/>
        <v>927183</v>
      </c>
      <c r="BY30" s="16">
        <f t="shared" si="37"/>
        <v>927017</v>
      </c>
      <c r="BZ30" s="16">
        <f t="shared" si="37"/>
        <v>927224</v>
      </c>
      <c r="CA30" s="16">
        <f t="shared" si="37"/>
        <v>927426</v>
      </c>
      <c r="CB30" s="16">
        <f t="shared" si="37"/>
        <v>927636</v>
      </c>
      <c r="CC30" s="16">
        <f t="shared" si="37"/>
        <v>927846</v>
      </c>
      <c r="CD30" s="16">
        <f t="shared" si="37"/>
        <v>928761</v>
      </c>
      <c r="CE30" s="16">
        <f t="shared" si="37"/>
        <v>931344</v>
      </c>
      <c r="CF30" s="16">
        <f t="shared" si="37"/>
        <v>933488</v>
      </c>
      <c r="CG30" s="16">
        <f t="shared" si="37"/>
        <v>934878</v>
      </c>
      <c r="CH30" s="16">
        <f t="shared" si="37"/>
        <v>935830</v>
      </c>
      <c r="CI30" s="16">
        <f t="shared" si="37"/>
        <v>936370</v>
      </c>
      <c r="CJ30" s="16">
        <f t="shared" si="37"/>
        <v>936618</v>
      </c>
      <c r="CK30" s="16">
        <f t="shared" si="37"/>
        <v>936452</v>
      </c>
      <c r="CL30" s="16">
        <f t="shared" si="37"/>
        <v>936659</v>
      </c>
      <c r="CM30" s="16">
        <f t="shared" si="37"/>
        <v>936861</v>
      </c>
      <c r="CN30" s="16">
        <f t="shared" si="37"/>
        <v>937070</v>
      </c>
      <c r="CO30" s="16">
        <f t="shared" si="37"/>
        <v>937278</v>
      </c>
      <c r="CP30" s="16">
        <f t="shared" si="37"/>
        <v>938193</v>
      </c>
      <c r="CQ30" s="16">
        <f t="shared" si="37"/>
        <v>940774</v>
      </c>
      <c r="CR30" s="16">
        <f t="shared" si="37"/>
        <v>942917</v>
      </c>
      <c r="CS30" s="16">
        <f t="shared" si="37"/>
        <v>944306</v>
      </c>
      <c r="CT30" s="16">
        <f t="shared" si="37"/>
        <v>945253</v>
      </c>
      <c r="CU30" s="16">
        <f t="shared" si="37"/>
        <v>945791</v>
      </c>
      <c r="CV30" s="16">
        <f t="shared" si="37"/>
        <v>946035</v>
      </c>
      <c r="CW30" s="16">
        <f t="shared" si="37"/>
        <v>945866</v>
      </c>
      <c r="CX30" s="16">
        <f t="shared" si="37"/>
        <v>946070</v>
      </c>
      <c r="CY30" s="16">
        <f t="shared" si="37"/>
        <v>946267</v>
      </c>
      <c r="CZ30" s="16">
        <f t="shared" si="37"/>
        <v>946472</v>
      </c>
      <c r="DA30" s="16">
        <f t="shared" si="37"/>
        <v>946676</v>
      </c>
      <c r="DB30" s="16">
        <f t="shared" si="37"/>
        <v>947587</v>
      </c>
      <c r="DC30" s="16">
        <f t="shared" si="37"/>
        <v>950165</v>
      </c>
      <c r="DD30" s="16">
        <f t="shared" si="37"/>
        <v>952306</v>
      </c>
      <c r="DE30" s="16">
        <f t="shared" si="37"/>
        <v>953693</v>
      </c>
      <c r="DF30" s="16">
        <f t="shared" si="37"/>
        <v>954641</v>
      </c>
      <c r="DG30" s="16">
        <f t="shared" si="37"/>
        <v>955180</v>
      </c>
      <c r="DH30" s="16">
        <f t="shared" si="37"/>
        <v>955424</v>
      </c>
      <c r="DI30" s="16">
        <f t="shared" si="37"/>
        <v>955257</v>
      </c>
      <c r="DJ30" s="16">
        <f t="shared" si="37"/>
        <v>955463</v>
      </c>
      <c r="DK30" s="16">
        <f t="shared" si="37"/>
        <v>955664</v>
      </c>
      <c r="DL30" s="16">
        <f t="shared" si="37"/>
        <v>955871</v>
      </c>
      <c r="DM30" s="16">
        <f t="shared" si="37"/>
        <v>956080</v>
      </c>
      <c r="DN30" s="16">
        <f t="shared" si="37"/>
        <v>956994</v>
      </c>
      <c r="DO30" s="16">
        <f t="shared" si="37"/>
        <v>959573</v>
      </c>
      <c r="DP30" s="16">
        <f t="shared" si="37"/>
        <v>961713</v>
      </c>
      <c r="DQ30" s="16">
        <f t="shared" si="37"/>
        <v>963100</v>
      </c>
      <c r="DR30" s="16">
        <f t="shared" si="37"/>
        <v>964046</v>
      </c>
      <c r="DS30" s="16">
        <f t="shared" si="37"/>
        <v>964583</v>
      </c>
      <c r="DT30" s="16">
        <f t="shared" si="37"/>
        <v>964824</v>
      </c>
      <c r="DU30" s="16">
        <f t="shared" si="37"/>
        <v>964652</v>
      </c>
      <c r="DV30" s="16">
        <f t="shared" si="37"/>
        <v>964853</v>
      </c>
      <c r="DW30" s="16">
        <f t="shared" si="37"/>
        <v>965047</v>
      </c>
      <c r="DX30" s="16">
        <f t="shared" si="37"/>
        <v>965246</v>
      </c>
      <c r="DY30" s="16">
        <f t="shared" si="37"/>
        <v>965447</v>
      </c>
      <c r="DZ30" s="16">
        <f t="shared" ref="DZ30:GK30" si="38">SUM(DZ19:DZ22,DZ24,MAX(DZ26:DZ27),MAX(DZ28:DZ29))</f>
        <v>966352</v>
      </c>
      <c r="EA30" s="16">
        <f t="shared" si="38"/>
        <v>968927</v>
      </c>
      <c r="EB30" s="16">
        <f t="shared" si="38"/>
        <v>971062</v>
      </c>
      <c r="EC30" s="16">
        <f t="shared" si="38"/>
        <v>972444</v>
      </c>
      <c r="ED30" s="16">
        <f t="shared" si="38"/>
        <v>973386</v>
      </c>
      <c r="EE30" s="16">
        <f t="shared" si="38"/>
        <v>973918</v>
      </c>
      <c r="EF30" s="16">
        <f t="shared" si="38"/>
        <v>974156</v>
      </c>
      <c r="EG30" s="16">
        <f t="shared" si="38"/>
        <v>973980</v>
      </c>
      <c r="EH30" s="16">
        <f t="shared" si="38"/>
        <v>974180</v>
      </c>
      <c r="EI30" s="16">
        <f t="shared" si="38"/>
        <v>974373</v>
      </c>
      <c r="EJ30" s="16">
        <f t="shared" si="38"/>
        <v>974573</v>
      </c>
      <c r="EK30" s="16">
        <f t="shared" si="38"/>
        <v>974774</v>
      </c>
      <c r="EL30" s="16">
        <f t="shared" si="38"/>
        <v>975679</v>
      </c>
      <c r="EM30" s="16">
        <f t="shared" si="38"/>
        <v>978252</v>
      </c>
      <c r="EN30" s="16">
        <f t="shared" si="38"/>
        <v>980386</v>
      </c>
      <c r="EO30" s="16">
        <f t="shared" si="38"/>
        <v>981766</v>
      </c>
      <c r="EP30" s="16">
        <f t="shared" si="38"/>
        <v>982707</v>
      </c>
      <c r="EQ30" s="16">
        <f t="shared" si="38"/>
        <v>983237</v>
      </c>
      <c r="ER30" s="16">
        <f t="shared" si="38"/>
        <v>983472</v>
      </c>
      <c r="ES30" s="16">
        <f t="shared" si="38"/>
        <v>983292</v>
      </c>
      <c r="ET30" s="16">
        <f t="shared" si="38"/>
        <v>983485</v>
      </c>
      <c r="EU30" s="16">
        <f t="shared" si="38"/>
        <v>983672</v>
      </c>
      <c r="EV30" s="16">
        <f t="shared" si="38"/>
        <v>983865</v>
      </c>
      <c r="EW30" s="16">
        <f t="shared" si="38"/>
        <v>984058</v>
      </c>
      <c r="EX30" s="16">
        <f t="shared" si="38"/>
        <v>984957</v>
      </c>
      <c r="EY30" s="16">
        <f t="shared" si="38"/>
        <v>987521</v>
      </c>
      <c r="EZ30" s="16">
        <f t="shared" si="38"/>
        <v>989647</v>
      </c>
      <c r="FA30" s="16">
        <f t="shared" si="38"/>
        <v>991020</v>
      </c>
      <c r="FB30" s="16">
        <f t="shared" si="38"/>
        <v>991951</v>
      </c>
      <c r="FC30" s="16">
        <f t="shared" si="38"/>
        <v>992474</v>
      </c>
      <c r="FD30" s="16">
        <f t="shared" si="38"/>
        <v>992701</v>
      </c>
      <c r="FE30" s="16">
        <f t="shared" si="38"/>
        <v>992516</v>
      </c>
      <c r="FF30" s="16">
        <f t="shared" si="38"/>
        <v>992702</v>
      </c>
      <c r="FG30" s="16">
        <f t="shared" si="38"/>
        <v>992883</v>
      </c>
      <c r="FH30" s="16">
        <f t="shared" si="38"/>
        <v>993071</v>
      </c>
      <c r="FI30" s="16">
        <f t="shared" si="38"/>
        <v>993259</v>
      </c>
      <c r="FJ30" s="16">
        <f t="shared" si="38"/>
        <v>994152</v>
      </c>
      <c r="FK30" s="16">
        <f t="shared" si="38"/>
        <v>996712</v>
      </c>
      <c r="FL30" s="16">
        <f t="shared" si="38"/>
        <v>998832</v>
      </c>
      <c r="FM30" s="16">
        <f t="shared" si="38"/>
        <v>1000199</v>
      </c>
      <c r="FN30" s="16">
        <f t="shared" si="38"/>
        <v>1001123</v>
      </c>
      <c r="FO30" s="16">
        <f t="shared" si="38"/>
        <v>1001639</v>
      </c>
      <c r="FP30" s="16">
        <f t="shared" si="38"/>
        <v>1001858</v>
      </c>
      <c r="FQ30" s="16">
        <f t="shared" si="38"/>
        <v>1001666</v>
      </c>
      <c r="FR30" s="16">
        <f t="shared" si="38"/>
        <v>1001845</v>
      </c>
      <c r="FS30" s="16">
        <f t="shared" si="38"/>
        <v>1002018</v>
      </c>
      <c r="FT30" s="16">
        <f t="shared" si="38"/>
        <v>1002196</v>
      </c>
      <c r="FU30" s="16">
        <f t="shared" si="38"/>
        <v>1002375</v>
      </c>
      <c r="FV30" s="16">
        <f t="shared" si="38"/>
        <v>1003259</v>
      </c>
      <c r="FW30" s="16">
        <f t="shared" si="38"/>
        <v>1005808</v>
      </c>
      <c r="FX30" s="16">
        <f t="shared" si="38"/>
        <v>1007920</v>
      </c>
      <c r="FY30" s="16">
        <f t="shared" si="38"/>
        <v>1009276</v>
      </c>
      <c r="FZ30" s="16">
        <f t="shared" si="38"/>
        <v>1010194</v>
      </c>
      <c r="GA30" s="16">
        <f t="shared" si="38"/>
        <v>1010702</v>
      </c>
      <c r="GB30" s="16">
        <f t="shared" si="38"/>
        <v>1010914</v>
      </c>
      <c r="GC30" s="16">
        <f t="shared" si="38"/>
        <v>1010715</v>
      </c>
      <c r="GD30" s="16">
        <f t="shared" si="38"/>
        <v>1010887</v>
      </c>
      <c r="GE30" s="16">
        <f t="shared" si="38"/>
        <v>1011054</v>
      </c>
      <c r="GF30" s="16">
        <f t="shared" si="38"/>
        <v>1011227</v>
      </c>
      <c r="GG30" s="16">
        <f t="shared" si="38"/>
        <v>1011402</v>
      </c>
      <c r="GH30" s="16">
        <f t="shared" si="38"/>
        <v>1012279</v>
      </c>
      <c r="GI30" s="16">
        <f t="shared" si="38"/>
        <v>1014826</v>
      </c>
      <c r="GJ30" s="16">
        <f t="shared" si="38"/>
        <v>1016932</v>
      </c>
      <c r="GK30" s="16">
        <f t="shared" si="38"/>
        <v>1018287</v>
      </c>
      <c r="GL30" s="16">
        <f t="shared" ref="GL30:IW30" si="39">SUM(GL19:GL22,GL24,MAX(GL26:GL27),MAX(GL28:GL29))</f>
        <v>1019200</v>
      </c>
      <c r="GM30" s="16">
        <f t="shared" si="39"/>
        <v>1019704</v>
      </c>
      <c r="GN30" s="16">
        <f t="shared" si="39"/>
        <v>1019912</v>
      </c>
      <c r="GO30" s="16">
        <f t="shared" si="39"/>
        <v>1019709</v>
      </c>
      <c r="GP30" s="16">
        <f t="shared" si="39"/>
        <v>1019878</v>
      </c>
      <c r="GQ30" s="16">
        <f t="shared" si="39"/>
        <v>1020041</v>
      </c>
      <c r="GR30" s="16">
        <f t="shared" si="39"/>
        <v>1020210</v>
      </c>
      <c r="GS30" s="16">
        <f t="shared" si="39"/>
        <v>1020381</v>
      </c>
      <c r="GT30" s="16">
        <f t="shared" si="39"/>
        <v>1021255</v>
      </c>
      <c r="GU30" s="16">
        <f t="shared" si="39"/>
        <v>1023797</v>
      </c>
      <c r="GV30" s="16">
        <f t="shared" si="39"/>
        <v>1025899</v>
      </c>
      <c r="GW30" s="16">
        <f t="shared" si="39"/>
        <v>1027249</v>
      </c>
      <c r="GX30" s="16">
        <f t="shared" si="39"/>
        <v>1028158</v>
      </c>
      <c r="GY30" s="16">
        <f t="shared" si="39"/>
        <v>1028656</v>
      </c>
      <c r="GZ30" s="16">
        <f t="shared" si="39"/>
        <v>1028860</v>
      </c>
      <c r="HA30" s="16">
        <f t="shared" si="39"/>
        <v>1028650</v>
      </c>
      <c r="HB30" s="16">
        <f t="shared" si="39"/>
        <v>1028813</v>
      </c>
      <c r="HC30" s="16">
        <f t="shared" si="39"/>
        <v>1028970</v>
      </c>
      <c r="HD30" s="16">
        <f t="shared" si="39"/>
        <v>1029134</v>
      </c>
      <c r="HE30" s="16">
        <f t="shared" si="39"/>
        <v>1029299</v>
      </c>
      <c r="HF30" s="16">
        <f t="shared" si="39"/>
        <v>1030169</v>
      </c>
      <c r="HG30" s="16">
        <f t="shared" si="39"/>
        <v>1032707</v>
      </c>
      <c r="HH30" s="16">
        <f t="shared" si="39"/>
        <v>1034807</v>
      </c>
      <c r="HI30" s="16">
        <f t="shared" si="39"/>
        <v>1036154</v>
      </c>
      <c r="HJ30" s="16">
        <f t="shared" si="39"/>
        <v>1037062</v>
      </c>
      <c r="HK30" s="16">
        <f t="shared" si="39"/>
        <v>1037560</v>
      </c>
      <c r="HL30" s="16">
        <f t="shared" si="39"/>
        <v>1037766</v>
      </c>
      <c r="HM30" s="16">
        <f t="shared" si="39"/>
        <v>1037561</v>
      </c>
      <c r="HN30" s="16">
        <f t="shared" si="39"/>
        <v>1037730</v>
      </c>
      <c r="HO30" s="16">
        <f t="shared" si="39"/>
        <v>1037894</v>
      </c>
      <c r="HP30" s="16">
        <f t="shared" si="39"/>
        <v>1038067</v>
      </c>
      <c r="HQ30" s="16">
        <f t="shared" si="39"/>
        <v>1038240</v>
      </c>
      <c r="HR30" s="16">
        <f t="shared" si="39"/>
        <v>1039118</v>
      </c>
      <c r="HS30" s="16">
        <f t="shared" si="39"/>
        <v>1041665</v>
      </c>
      <c r="HT30" s="16">
        <f t="shared" si="39"/>
        <v>1043774</v>
      </c>
      <c r="HU30" s="16">
        <f t="shared" si="39"/>
        <v>1045129</v>
      </c>
      <c r="HV30" s="16">
        <f t="shared" si="39"/>
        <v>1046044</v>
      </c>
      <c r="HW30" s="16">
        <f t="shared" si="39"/>
        <v>1046550</v>
      </c>
      <c r="HX30" s="16">
        <f t="shared" si="39"/>
        <v>1046760</v>
      </c>
      <c r="HY30" s="16">
        <f t="shared" si="39"/>
        <v>1046559</v>
      </c>
      <c r="HZ30" s="16">
        <f t="shared" si="39"/>
        <v>1046730</v>
      </c>
      <c r="IA30" s="16">
        <f t="shared" si="39"/>
        <v>1046895</v>
      </c>
      <c r="IB30" s="16">
        <f t="shared" si="39"/>
        <v>1047066</v>
      </c>
      <c r="IC30" s="16">
        <f t="shared" si="39"/>
        <v>1047239</v>
      </c>
      <c r="ID30" s="16">
        <f t="shared" si="39"/>
        <v>1048117</v>
      </c>
      <c r="IE30" s="16">
        <f t="shared" si="39"/>
        <v>1050660</v>
      </c>
      <c r="IF30" s="16">
        <f t="shared" si="39"/>
        <v>1052767</v>
      </c>
      <c r="IG30" s="16">
        <f t="shared" si="39"/>
        <v>1054119</v>
      </c>
      <c r="IH30" s="16">
        <f t="shared" si="39"/>
        <v>1055033</v>
      </c>
      <c r="II30" s="16">
        <f t="shared" si="39"/>
        <v>1055536</v>
      </c>
      <c r="IJ30" s="16">
        <f t="shared" si="39"/>
        <v>1055744</v>
      </c>
      <c r="IK30" s="16">
        <f t="shared" si="39"/>
        <v>1055541</v>
      </c>
      <c r="IL30" s="16">
        <f t="shared" si="39"/>
        <v>1055712</v>
      </c>
      <c r="IM30" s="16">
        <f t="shared" si="39"/>
        <v>1055876</v>
      </c>
      <c r="IN30" s="16">
        <f t="shared" si="39"/>
        <v>1056046</v>
      </c>
      <c r="IO30" s="16">
        <f t="shared" si="39"/>
        <v>1056220</v>
      </c>
      <c r="IP30" s="16">
        <f t="shared" si="39"/>
        <v>1057096</v>
      </c>
      <c r="IQ30" s="16">
        <f t="shared" si="39"/>
        <v>1059642</v>
      </c>
      <c r="IR30" s="16">
        <f t="shared" si="39"/>
        <v>1061749</v>
      </c>
      <c r="IS30" s="16">
        <f t="shared" si="39"/>
        <v>1063102</v>
      </c>
      <c r="IT30" s="16">
        <f t="shared" si="39"/>
        <v>1064017</v>
      </c>
      <c r="IU30" s="16">
        <f t="shared" si="39"/>
        <v>1064522</v>
      </c>
      <c r="IV30" s="16">
        <f t="shared" si="39"/>
        <v>1064731</v>
      </c>
      <c r="IW30" s="16">
        <f t="shared" si="39"/>
        <v>1064528</v>
      </c>
      <c r="IX30" s="16">
        <f t="shared" ref="IX30:LI30" si="40">SUM(IX19:IX22,IX24,MAX(IX26:IX27),MAX(IX28:IX29))</f>
        <v>1064701</v>
      </c>
      <c r="IY30" s="16">
        <f t="shared" si="40"/>
        <v>1064867</v>
      </c>
      <c r="IZ30" s="16">
        <f t="shared" si="40"/>
        <v>1065039</v>
      </c>
      <c r="JA30" s="16">
        <f t="shared" si="40"/>
        <v>1065213</v>
      </c>
      <c r="JB30" s="16">
        <f t="shared" si="40"/>
        <v>1066091</v>
      </c>
      <c r="JC30" s="16">
        <f t="shared" si="40"/>
        <v>1068638</v>
      </c>
      <c r="JD30" s="16">
        <f t="shared" si="40"/>
        <v>1070746</v>
      </c>
      <c r="JE30" s="16">
        <f t="shared" si="40"/>
        <v>1072101</v>
      </c>
      <c r="JF30" s="16">
        <f t="shared" si="40"/>
        <v>1073017</v>
      </c>
      <c r="JG30" s="16">
        <f t="shared" si="40"/>
        <v>1073524</v>
      </c>
      <c r="JH30" s="16">
        <f t="shared" si="40"/>
        <v>1073736</v>
      </c>
      <c r="JI30" s="16">
        <f t="shared" si="40"/>
        <v>1073535</v>
      </c>
      <c r="JJ30" s="16">
        <f t="shared" si="40"/>
        <v>1073708</v>
      </c>
      <c r="JK30" s="16">
        <f t="shared" si="40"/>
        <v>1073875</v>
      </c>
      <c r="JL30" s="16">
        <f t="shared" si="40"/>
        <v>1074050</v>
      </c>
      <c r="JM30" s="16">
        <f t="shared" si="40"/>
        <v>1074224</v>
      </c>
      <c r="JN30" s="16">
        <f t="shared" si="40"/>
        <v>1075104</v>
      </c>
      <c r="JO30" s="16">
        <f t="shared" si="40"/>
        <v>1077651</v>
      </c>
      <c r="JP30" s="16">
        <f t="shared" si="40"/>
        <v>1079760</v>
      </c>
      <c r="JQ30" s="16">
        <f t="shared" si="40"/>
        <v>1081114</v>
      </c>
      <c r="JR30" s="16">
        <f t="shared" si="40"/>
        <v>1082030</v>
      </c>
      <c r="JS30" s="16">
        <f t="shared" si="40"/>
        <v>1082533</v>
      </c>
      <c r="JT30" s="16">
        <f t="shared" si="40"/>
        <v>1082743</v>
      </c>
      <c r="JU30" s="16">
        <f t="shared" si="40"/>
        <v>1082541</v>
      </c>
      <c r="JV30" s="16">
        <f t="shared" si="40"/>
        <v>1082712</v>
      </c>
      <c r="JW30" s="16">
        <f t="shared" si="40"/>
        <v>1082877</v>
      </c>
      <c r="JX30" s="16">
        <f t="shared" si="40"/>
        <v>1083049</v>
      </c>
      <c r="JY30" s="16">
        <f t="shared" si="40"/>
        <v>1083220</v>
      </c>
      <c r="JZ30" s="16">
        <f t="shared" si="40"/>
        <v>1084097</v>
      </c>
      <c r="KA30" s="16">
        <f t="shared" si="40"/>
        <v>1086639</v>
      </c>
      <c r="KB30" s="16">
        <f t="shared" si="40"/>
        <v>1088745</v>
      </c>
      <c r="KC30" s="16">
        <f t="shared" si="40"/>
        <v>1090096</v>
      </c>
      <c r="KD30" s="16">
        <f t="shared" si="40"/>
        <v>1091005</v>
      </c>
      <c r="KE30" s="16">
        <f t="shared" si="40"/>
        <v>1091506</v>
      </c>
      <c r="KF30" s="16">
        <f t="shared" si="40"/>
        <v>1091711</v>
      </c>
      <c r="KG30" s="16">
        <f t="shared" si="40"/>
        <v>1091504</v>
      </c>
      <c r="KH30" s="16">
        <f t="shared" si="40"/>
        <v>1091669</v>
      </c>
      <c r="KI30" s="16">
        <f t="shared" si="40"/>
        <v>1091826</v>
      </c>
      <c r="KJ30" s="16">
        <f t="shared" si="40"/>
        <v>1091991</v>
      </c>
      <c r="KK30" s="16">
        <f t="shared" si="40"/>
        <v>1092155</v>
      </c>
      <c r="KL30" s="16">
        <f t="shared" si="40"/>
        <v>1093024</v>
      </c>
      <c r="KM30" s="16">
        <f t="shared" si="40"/>
        <v>1095559</v>
      </c>
      <c r="KN30" s="16">
        <f t="shared" si="40"/>
        <v>1097655</v>
      </c>
      <c r="KO30" s="16">
        <f t="shared" si="40"/>
        <v>1098996</v>
      </c>
      <c r="KP30" s="16">
        <f t="shared" si="40"/>
        <v>1099868</v>
      </c>
      <c r="KQ30" s="16">
        <f t="shared" si="40"/>
        <v>1100359</v>
      </c>
      <c r="KR30" s="16">
        <f t="shared" si="40"/>
        <v>1100554</v>
      </c>
      <c r="KS30" s="16">
        <f t="shared" si="40"/>
        <v>1100337</v>
      </c>
      <c r="KT30" s="16">
        <f t="shared" si="40"/>
        <v>1100491</v>
      </c>
      <c r="KU30" s="16">
        <f t="shared" si="40"/>
        <v>1100639</v>
      </c>
      <c r="KV30" s="16">
        <f t="shared" si="40"/>
        <v>1100794</v>
      </c>
      <c r="KW30" s="16">
        <f t="shared" si="40"/>
        <v>1100948</v>
      </c>
      <c r="KX30" s="16">
        <f t="shared" si="40"/>
        <v>1101806</v>
      </c>
      <c r="KY30" s="16">
        <f t="shared" si="40"/>
        <v>1104331</v>
      </c>
      <c r="KZ30" s="16">
        <f t="shared" si="40"/>
        <v>1106417</v>
      </c>
      <c r="LA30" s="16">
        <f t="shared" si="40"/>
        <v>1107748</v>
      </c>
      <c r="LB30" s="16">
        <f t="shared" si="40"/>
        <v>1108602</v>
      </c>
      <c r="LC30" s="16">
        <f t="shared" si="40"/>
        <v>1109081</v>
      </c>
      <c r="LD30" s="16">
        <f t="shared" si="40"/>
        <v>1109266</v>
      </c>
      <c r="LE30" s="16">
        <f t="shared" si="40"/>
        <v>1109036</v>
      </c>
      <c r="LF30" s="16">
        <f t="shared" si="40"/>
        <v>1109181</v>
      </c>
      <c r="LG30" s="16">
        <f t="shared" si="40"/>
        <v>1109317</v>
      </c>
      <c r="LH30" s="16">
        <f t="shared" si="40"/>
        <v>1109459</v>
      </c>
      <c r="LI30" s="16">
        <f t="shared" si="40"/>
        <v>1109602</v>
      </c>
      <c r="LJ30" s="16">
        <f t="shared" ref="LJ30:MK30" si="41">SUM(LJ19:LJ22,LJ24,MAX(LJ26:LJ27),MAX(LJ28:LJ29))</f>
        <v>1110448</v>
      </c>
      <c r="LK30" s="16">
        <f t="shared" si="41"/>
        <v>1112960</v>
      </c>
      <c r="LL30" s="16">
        <f t="shared" si="41"/>
        <v>1115034</v>
      </c>
      <c r="LM30" s="16">
        <f t="shared" si="41"/>
        <v>1116352</v>
      </c>
      <c r="LN30" s="16">
        <f t="shared" si="41"/>
        <v>1117183</v>
      </c>
      <c r="LO30" s="16">
        <f t="shared" si="41"/>
        <v>1117649</v>
      </c>
      <c r="LP30" s="16">
        <f t="shared" si="41"/>
        <v>1117820</v>
      </c>
      <c r="LQ30" s="16">
        <f t="shared" si="41"/>
        <v>1117576</v>
      </c>
      <c r="LR30" s="16">
        <f t="shared" si="41"/>
        <v>1117706</v>
      </c>
      <c r="LS30" s="16">
        <f t="shared" si="41"/>
        <v>1117828</v>
      </c>
      <c r="LT30" s="16">
        <f t="shared" si="41"/>
        <v>1117956</v>
      </c>
      <c r="LU30" s="16">
        <f t="shared" si="41"/>
        <v>1118082</v>
      </c>
      <c r="LV30" s="16">
        <f t="shared" si="41"/>
        <v>1118913</v>
      </c>
      <c r="LW30" s="16">
        <f t="shared" si="41"/>
        <v>1121408</v>
      </c>
      <c r="LX30" s="16">
        <f t="shared" si="41"/>
        <v>1123466</v>
      </c>
      <c r="LY30" s="16">
        <f t="shared" si="41"/>
        <v>1124767</v>
      </c>
      <c r="LZ30" s="16">
        <f t="shared" si="41"/>
        <v>1125570</v>
      </c>
      <c r="MA30" s="16">
        <f t="shared" si="41"/>
        <v>1126018</v>
      </c>
      <c r="MB30" s="16">
        <f t="shared" si="41"/>
        <v>1126172</v>
      </c>
      <c r="MC30" s="16">
        <f t="shared" si="41"/>
        <v>1125912</v>
      </c>
      <c r="MD30" s="16">
        <f t="shared" si="41"/>
        <v>1126024</v>
      </c>
      <c r="ME30" s="16">
        <f t="shared" si="41"/>
        <v>1126129</v>
      </c>
      <c r="MF30" s="16">
        <f t="shared" si="41"/>
        <v>1126240</v>
      </c>
      <c r="MG30" s="16">
        <f t="shared" si="41"/>
        <v>1126349</v>
      </c>
      <c r="MH30" s="16">
        <f t="shared" si="41"/>
        <v>1127162</v>
      </c>
      <c r="MI30" s="16">
        <f t="shared" si="41"/>
        <v>1129640</v>
      </c>
      <c r="MJ30" s="16">
        <f t="shared" si="41"/>
        <v>1131681</v>
      </c>
      <c r="MK30" s="16">
        <f t="shared" si="41"/>
        <v>1132965</v>
      </c>
    </row>
    <row r="32" spans="1:349" ht="18.75" x14ac:dyDescent="0.3">
      <c r="A32" s="215" t="s">
        <v>141</v>
      </c>
      <c r="B32" s="183">
        <v>44562</v>
      </c>
      <c r="C32" s="183">
        <v>44593</v>
      </c>
      <c r="D32" s="183">
        <v>44621</v>
      </c>
      <c r="E32" s="183">
        <v>44652</v>
      </c>
      <c r="F32" s="183">
        <v>44682</v>
      </c>
      <c r="G32" s="183">
        <v>44713</v>
      </c>
      <c r="H32" s="183">
        <v>44743</v>
      </c>
      <c r="I32" s="183">
        <v>44774</v>
      </c>
      <c r="J32" s="183">
        <v>44805</v>
      </c>
      <c r="K32" s="183">
        <v>44835</v>
      </c>
      <c r="L32" s="183">
        <v>44866</v>
      </c>
      <c r="M32" s="183">
        <v>44896</v>
      </c>
      <c r="N32" s="183">
        <v>44927</v>
      </c>
      <c r="O32" s="183">
        <v>44958</v>
      </c>
      <c r="P32" s="183">
        <v>44986</v>
      </c>
      <c r="Q32" s="183">
        <v>45017</v>
      </c>
      <c r="R32" s="183">
        <v>45047</v>
      </c>
      <c r="S32" s="183">
        <v>45078</v>
      </c>
      <c r="T32" s="183">
        <v>45108</v>
      </c>
      <c r="U32" s="183">
        <v>45139</v>
      </c>
      <c r="V32" s="183">
        <v>45170</v>
      </c>
      <c r="W32" s="183">
        <v>45200</v>
      </c>
      <c r="X32" s="183">
        <v>45231</v>
      </c>
      <c r="Y32" s="183">
        <v>45261</v>
      </c>
      <c r="Z32" s="183">
        <v>45292</v>
      </c>
      <c r="AA32" s="183">
        <v>45323</v>
      </c>
      <c r="AB32" s="183">
        <v>45352</v>
      </c>
      <c r="AC32" s="183">
        <v>45383</v>
      </c>
      <c r="AD32" s="183">
        <v>45413</v>
      </c>
      <c r="AE32" s="183">
        <v>45444</v>
      </c>
      <c r="AF32" s="183">
        <v>45474</v>
      </c>
      <c r="AG32" s="183">
        <v>45505</v>
      </c>
      <c r="AH32" s="183">
        <v>45536</v>
      </c>
      <c r="AI32" s="183">
        <v>45566</v>
      </c>
      <c r="AJ32" s="183">
        <v>45597</v>
      </c>
      <c r="AK32" s="183">
        <v>45627</v>
      </c>
      <c r="AL32" s="183">
        <v>45658</v>
      </c>
      <c r="AM32" s="183">
        <v>45689</v>
      </c>
      <c r="AN32" s="183">
        <v>45717</v>
      </c>
      <c r="AO32" s="183">
        <v>45748</v>
      </c>
      <c r="AP32" s="183">
        <v>45778</v>
      </c>
      <c r="AQ32" s="183">
        <v>45809</v>
      </c>
      <c r="AR32" s="183">
        <v>45839</v>
      </c>
      <c r="AS32" s="183">
        <v>45870</v>
      </c>
      <c r="AT32" s="183">
        <v>45901</v>
      </c>
      <c r="AU32" s="183">
        <v>45931</v>
      </c>
      <c r="AV32" s="183">
        <v>45962</v>
      </c>
      <c r="AW32" s="183">
        <v>45992</v>
      </c>
      <c r="AX32" s="183">
        <v>46023</v>
      </c>
      <c r="AY32" s="183">
        <v>46054</v>
      </c>
      <c r="AZ32" s="183">
        <v>46082</v>
      </c>
      <c r="BA32" s="183">
        <v>46113</v>
      </c>
      <c r="BB32" s="183">
        <v>46143</v>
      </c>
      <c r="BC32" s="183">
        <v>46174</v>
      </c>
      <c r="BD32" s="183">
        <v>46204</v>
      </c>
      <c r="BE32" s="183">
        <v>46235</v>
      </c>
      <c r="BF32" s="183">
        <v>46266</v>
      </c>
      <c r="BG32" s="183">
        <v>46296</v>
      </c>
      <c r="BH32" s="183">
        <v>46327</v>
      </c>
      <c r="BI32" s="183">
        <v>46357</v>
      </c>
      <c r="BJ32" s="183">
        <v>46388</v>
      </c>
      <c r="BK32" s="183">
        <v>46419</v>
      </c>
      <c r="BL32" s="183">
        <v>46447</v>
      </c>
      <c r="BM32" s="183">
        <v>46478</v>
      </c>
      <c r="BN32" s="183">
        <v>46508</v>
      </c>
      <c r="BO32" s="183">
        <v>46539</v>
      </c>
      <c r="BP32" s="183">
        <v>46569</v>
      </c>
      <c r="BQ32" s="183">
        <v>46600</v>
      </c>
      <c r="BR32" s="183">
        <v>46631</v>
      </c>
      <c r="BS32" s="183">
        <v>46661</v>
      </c>
      <c r="BT32" s="183">
        <v>46692</v>
      </c>
      <c r="BU32" s="183">
        <v>46722</v>
      </c>
      <c r="BV32" s="183">
        <v>46753</v>
      </c>
      <c r="BW32" s="183">
        <v>46784</v>
      </c>
      <c r="BX32" s="183">
        <v>46813</v>
      </c>
      <c r="BY32" s="183">
        <v>46844</v>
      </c>
      <c r="BZ32" s="183">
        <v>46874</v>
      </c>
      <c r="CA32" s="183">
        <v>46905</v>
      </c>
      <c r="CB32" s="183">
        <v>46935</v>
      </c>
      <c r="CC32" s="183">
        <v>46966</v>
      </c>
      <c r="CD32" s="183">
        <v>46997</v>
      </c>
      <c r="CE32" s="183">
        <v>47027</v>
      </c>
      <c r="CF32" s="183">
        <v>47058</v>
      </c>
      <c r="CG32" s="183">
        <v>47088</v>
      </c>
      <c r="CH32" s="183">
        <v>47119</v>
      </c>
      <c r="CI32" s="183">
        <v>47150</v>
      </c>
      <c r="CJ32" s="183">
        <v>47178</v>
      </c>
      <c r="CK32" s="183">
        <v>47209</v>
      </c>
      <c r="CL32" s="183">
        <v>47239</v>
      </c>
      <c r="CM32" s="183">
        <v>47270</v>
      </c>
      <c r="CN32" s="183">
        <v>47300</v>
      </c>
      <c r="CO32" s="183">
        <v>47331</v>
      </c>
      <c r="CP32" s="183">
        <v>47362</v>
      </c>
      <c r="CQ32" s="183">
        <v>47392</v>
      </c>
      <c r="CR32" s="183">
        <v>47423</v>
      </c>
      <c r="CS32" s="183">
        <v>47453</v>
      </c>
      <c r="CT32" s="183">
        <v>47484</v>
      </c>
      <c r="CU32" s="183">
        <v>47515</v>
      </c>
      <c r="CV32" s="183">
        <v>47543</v>
      </c>
      <c r="CW32" s="183">
        <v>47574</v>
      </c>
      <c r="CX32" s="183">
        <v>47604</v>
      </c>
      <c r="CY32" s="183">
        <v>47635</v>
      </c>
      <c r="CZ32" s="183">
        <v>47665</v>
      </c>
      <c r="DA32" s="183">
        <v>47696</v>
      </c>
      <c r="DB32" s="183">
        <v>47727</v>
      </c>
      <c r="DC32" s="183">
        <v>47757</v>
      </c>
      <c r="DD32" s="183">
        <v>47788</v>
      </c>
      <c r="DE32" s="183">
        <v>47818</v>
      </c>
      <c r="DF32" s="183">
        <v>47849</v>
      </c>
      <c r="DG32" s="183">
        <v>47880</v>
      </c>
      <c r="DH32" s="183">
        <v>47908</v>
      </c>
      <c r="DI32" s="183">
        <v>47939</v>
      </c>
      <c r="DJ32" s="183">
        <v>47969</v>
      </c>
      <c r="DK32" s="183">
        <v>48000</v>
      </c>
      <c r="DL32" s="183">
        <v>48030</v>
      </c>
      <c r="DM32" s="183">
        <v>48061</v>
      </c>
      <c r="DN32" s="183">
        <v>48092</v>
      </c>
      <c r="DO32" s="183">
        <v>48122</v>
      </c>
      <c r="DP32" s="183">
        <v>48153</v>
      </c>
      <c r="DQ32" s="183">
        <v>48183</v>
      </c>
      <c r="DR32" s="183">
        <v>48214</v>
      </c>
      <c r="DS32" s="183">
        <v>48245</v>
      </c>
      <c r="DT32" s="183">
        <v>48274</v>
      </c>
      <c r="DU32" s="183">
        <v>48305</v>
      </c>
      <c r="DV32" s="183">
        <v>48335</v>
      </c>
      <c r="DW32" s="183">
        <v>48366</v>
      </c>
      <c r="DX32" s="183">
        <v>48396</v>
      </c>
      <c r="DY32" s="183">
        <v>48427</v>
      </c>
      <c r="DZ32" s="183">
        <v>48458</v>
      </c>
      <c r="EA32" s="183">
        <v>48488</v>
      </c>
      <c r="EB32" s="183">
        <v>48519</v>
      </c>
      <c r="EC32" s="183">
        <v>48549</v>
      </c>
      <c r="ED32" s="183">
        <v>48580</v>
      </c>
      <c r="EE32" s="183">
        <v>48611</v>
      </c>
      <c r="EF32" s="183">
        <v>48639</v>
      </c>
      <c r="EG32" s="183">
        <v>48670</v>
      </c>
      <c r="EH32" s="183">
        <v>48700</v>
      </c>
      <c r="EI32" s="183">
        <v>48731</v>
      </c>
      <c r="EJ32" s="183">
        <v>48761</v>
      </c>
      <c r="EK32" s="183">
        <v>48792</v>
      </c>
      <c r="EL32" s="183">
        <v>48823</v>
      </c>
      <c r="EM32" s="183">
        <v>48853</v>
      </c>
      <c r="EN32" s="183">
        <v>48884</v>
      </c>
      <c r="EO32" s="183">
        <v>48914</v>
      </c>
      <c r="EP32" s="183">
        <v>48945</v>
      </c>
      <c r="EQ32" s="183">
        <v>48976</v>
      </c>
      <c r="ER32" s="183">
        <v>49004</v>
      </c>
      <c r="ES32" s="183">
        <v>49035</v>
      </c>
      <c r="ET32" s="183">
        <v>49065</v>
      </c>
      <c r="EU32" s="183">
        <v>49096</v>
      </c>
      <c r="EV32" s="183">
        <v>49126</v>
      </c>
      <c r="EW32" s="183">
        <v>49157</v>
      </c>
      <c r="EX32" s="183">
        <v>49188</v>
      </c>
      <c r="EY32" s="183">
        <v>49218</v>
      </c>
      <c r="EZ32" s="183">
        <v>49249</v>
      </c>
      <c r="FA32" s="183">
        <v>49279</v>
      </c>
      <c r="FB32" s="183">
        <v>49310</v>
      </c>
      <c r="FC32" s="183">
        <v>49341</v>
      </c>
      <c r="FD32" s="183">
        <v>49369</v>
      </c>
      <c r="FE32" s="183">
        <v>49400</v>
      </c>
      <c r="FF32" s="183">
        <v>49430</v>
      </c>
      <c r="FG32" s="183">
        <v>49461</v>
      </c>
      <c r="FH32" s="183">
        <v>49491</v>
      </c>
      <c r="FI32" s="183">
        <v>49522</v>
      </c>
      <c r="FJ32" s="183">
        <v>49553</v>
      </c>
      <c r="FK32" s="183">
        <v>49583</v>
      </c>
      <c r="FL32" s="183">
        <v>49614</v>
      </c>
      <c r="FM32" s="183">
        <v>49644</v>
      </c>
      <c r="FN32" s="183">
        <v>49675</v>
      </c>
      <c r="FO32" s="183">
        <v>49706</v>
      </c>
      <c r="FP32" s="183">
        <v>49735</v>
      </c>
      <c r="FQ32" s="183">
        <v>49766</v>
      </c>
      <c r="FR32" s="183">
        <v>49796</v>
      </c>
      <c r="FS32" s="183">
        <v>49827</v>
      </c>
      <c r="FT32" s="183">
        <v>49857</v>
      </c>
      <c r="FU32" s="183">
        <v>49888</v>
      </c>
      <c r="FV32" s="183">
        <v>49919</v>
      </c>
      <c r="FW32" s="183">
        <v>49949</v>
      </c>
      <c r="FX32" s="183">
        <v>49980</v>
      </c>
      <c r="FY32" s="183">
        <v>50010</v>
      </c>
      <c r="FZ32" s="183">
        <v>50041</v>
      </c>
      <c r="GA32" s="183">
        <v>50072</v>
      </c>
      <c r="GB32" s="183">
        <v>50100</v>
      </c>
      <c r="GC32" s="183">
        <v>50131</v>
      </c>
      <c r="GD32" s="183">
        <v>50161</v>
      </c>
      <c r="GE32" s="183">
        <v>50192</v>
      </c>
      <c r="GF32" s="183">
        <v>50222</v>
      </c>
      <c r="GG32" s="183">
        <v>50253</v>
      </c>
      <c r="GH32" s="183">
        <v>50284</v>
      </c>
      <c r="GI32" s="183">
        <v>50314</v>
      </c>
      <c r="GJ32" s="183">
        <v>50345</v>
      </c>
      <c r="GK32" s="183">
        <v>50375</v>
      </c>
      <c r="GL32" s="183">
        <v>50406</v>
      </c>
      <c r="GM32" s="183">
        <v>50437</v>
      </c>
      <c r="GN32" s="183">
        <v>50465</v>
      </c>
      <c r="GO32" s="183">
        <v>50496</v>
      </c>
      <c r="GP32" s="183">
        <v>50526</v>
      </c>
      <c r="GQ32" s="183">
        <v>50557</v>
      </c>
      <c r="GR32" s="183">
        <v>50587</v>
      </c>
      <c r="GS32" s="183">
        <v>50618</v>
      </c>
      <c r="GT32" s="183">
        <v>50649</v>
      </c>
      <c r="GU32" s="183">
        <v>50679</v>
      </c>
      <c r="GV32" s="183">
        <v>50710</v>
      </c>
      <c r="GW32" s="183">
        <v>50740</v>
      </c>
      <c r="GX32" s="183">
        <v>50771</v>
      </c>
      <c r="GY32" s="183">
        <v>50802</v>
      </c>
      <c r="GZ32" s="183">
        <v>50830</v>
      </c>
      <c r="HA32" s="183">
        <v>50861</v>
      </c>
      <c r="HB32" s="183">
        <v>50891</v>
      </c>
      <c r="HC32" s="183">
        <v>50922</v>
      </c>
      <c r="HD32" s="183">
        <v>50952</v>
      </c>
      <c r="HE32" s="183">
        <v>50983</v>
      </c>
      <c r="HF32" s="183">
        <v>51014</v>
      </c>
      <c r="HG32" s="183">
        <v>51044</v>
      </c>
      <c r="HH32" s="183">
        <v>51075</v>
      </c>
      <c r="HI32" s="183">
        <v>51105</v>
      </c>
      <c r="HJ32" s="183">
        <v>51136</v>
      </c>
      <c r="HK32" s="183">
        <v>51167</v>
      </c>
      <c r="HL32" s="183">
        <v>51196</v>
      </c>
      <c r="HM32" s="183">
        <v>51227</v>
      </c>
      <c r="HN32" s="183">
        <v>51257</v>
      </c>
      <c r="HO32" s="183">
        <v>51288</v>
      </c>
      <c r="HP32" s="183">
        <v>51318</v>
      </c>
      <c r="HQ32" s="183">
        <v>51349</v>
      </c>
      <c r="HR32" s="183">
        <v>51380</v>
      </c>
      <c r="HS32" s="183">
        <v>51410</v>
      </c>
      <c r="HT32" s="183">
        <v>51441</v>
      </c>
      <c r="HU32" s="183">
        <v>51471</v>
      </c>
      <c r="HV32" s="183">
        <v>51502</v>
      </c>
      <c r="HW32" s="183">
        <v>51533</v>
      </c>
      <c r="HX32" s="183">
        <v>51561</v>
      </c>
      <c r="HY32" s="183">
        <v>51592</v>
      </c>
      <c r="HZ32" s="183">
        <v>51622</v>
      </c>
      <c r="IA32" s="183">
        <v>51653</v>
      </c>
      <c r="IB32" s="183">
        <v>51683</v>
      </c>
      <c r="IC32" s="183">
        <v>51714</v>
      </c>
      <c r="ID32" s="183">
        <v>51745</v>
      </c>
      <c r="IE32" s="183">
        <v>51775</v>
      </c>
      <c r="IF32" s="183">
        <v>51806</v>
      </c>
      <c r="IG32" s="183">
        <v>51836</v>
      </c>
      <c r="IH32" s="183">
        <v>51867</v>
      </c>
      <c r="II32" s="183">
        <v>51898</v>
      </c>
      <c r="IJ32" s="183">
        <v>51926</v>
      </c>
      <c r="IK32" s="183">
        <v>51957</v>
      </c>
      <c r="IL32" s="183">
        <v>51987</v>
      </c>
      <c r="IM32" s="183">
        <v>52018</v>
      </c>
      <c r="IN32" s="183">
        <v>52048</v>
      </c>
      <c r="IO32" s="183">
        <v>52079</v>
      </c>
      <c r="IP32" s="183">
        <v>52110</v>
      </c>
      <c r="IQ32" s="183">
        <v>52140</v>
      </c>
      <c r="IR32" s="183">
        <v>52171</v>
      </c>
      <c r="IS32" s="183">
        <v>52201</v>
      </c>
      <c r="IT32" s="183">
        <v>52232</v>
      </c>
      <c r="IU32" s="183">
        <v>52263</v>
      </c>
      <c r="IV32" s="183">
        <v>52291</v>
      </c>
      <c r="IW32" s="183">
        <v>52322</v>
      </c>
      <c r="IX32" s="183">
        <v>52352</v>
      </c>
      <c r="IY32" s="183">
        <v>52383</v>
      </c>
      <c r="IZ32" s="183">
        <v>52413</v>
      </c>
      <c r="JA32" s="183">
        <v>52444</v>
      </c>
      <c r="JB32" s="183">
        <v>52475</v>
      </c>
      <c r="JC32" s="183">
        <v>52505</v>
      </c>
      <c r="JD32" s="183">
        <v>52536</v>
      </c>
      <c r="JE32" s="183">
        <v>52566</v>
      </c>
      <c r="JF32" s="183">
        <v>52597</v>
      </c>
      <c r="JG32" s="183">
        <v>52628</v>
      </c>
      <c r="JH32" s="183">
        <v>52657</v>
      </c>
      <c r="JI32" s="183">
        <v>52688</v>
      </c>
      <c r="JJ32" s="183">
        <v>52718</v>
      </c>
      <c r="JK32" s="183">
        <v>52749</v>
      </c>
      <c r="JL32" s="183">
        <v>52779</v>
      </c>
      <c r="JM32" s="183">
        <v>52810</v>
      </c>
      <c r="JN32" s="183">
        <v>52841</v>
      </c>
      <c r="JO32" s="183">
        <v>52871</v>
      </c>
      <c r="JP32" s="183">
        <v>52902</v>
      </c>
      <c r="JQ32" s="183">
        <v>52932</v>
      </c>
      <c r="JR32" s="183">
        <v>52963</v>
      </c>
      <c r="JS32" s="183">
        <v>52994</v>
      </c>
      <c r="JT32" s="183">
        <v>53022</v>
      </c>
      <c r="JU32" s="183">
        <v>53053</v>
      </c>
      <c r="JV32" s="183">
        <v>53083</v>
      </c>
      <c r="JW32" s="183">
        <v>53114</v>
      </c>
      <c r="JX32" s="183">
        <v>53144</v>
      </c>
      <c r="JY32" s="183">
        <v>53175</v>
      </c>
      <c r="JZ32" s="183">
        <v>53206</v>
      </c>
      <c r="KA32" s="183">
        <v>53236</v>
      </c>
      <c r="KB32" s="183">
        <v>53267</v>
      </c>
      <c r="KC32" s="183">
        <v>53297</v>
      </c>
      <c r="KD32" s="183">
        <v>53328</v>
      </c>
      <c r="KE32" s="183">
        <v>53359</v>
      </c>
      <c r="KF32" s="183">
        <v>53387</v>
      </c>
      <c r="KG32" s="183">
        <v>53418</v>
      </c>
      <c r="KH32" s="183">
        <v>53448</v>
      </c>
      <c r="KI32" s="183">
        <v>53479</v>
      </c>
      <c r="KJ32" s="183">
        <v>53509</v>
      </c>
      <c r="KK32" s="183">
        <v>53540</v>
      </c>
      <c r="KL32" s="183">
        <v>53571</v>
      </c>
      <c r="KM32" s="183">
        <v>53601</v>
      </c>
      <c r="KN32" s="183">
        <v>53632</v>
      </c>
      <c r="KO32" s="183">
        <v>53662</v>
      </c>
      <c r="KP32" s="183">
        <v>53693</v>
      </c>
      <c r="KQ32" s="183">
        <v>53724</v>
      </c>
      <c r="KR32" s="183">
        <v>53752</v>
      </c>
      <c r="KS32" s="183">
        <v>53783</v>
      </c>
      <c r="KT32" s="183">
        <v>53813</v>
      </c>
      <c r="KU32" s="183">
        <v>53844</v>
      </c>
      <c r="KV32" s="183">
        <v>53874</v>
      </c>
      <c r="KW32" s="183">
        <v>53905</v>
      </c>
      <c r="KX32" s="183">
        <v>53936</v>
      </c>
      <c r="KY32" s="183">
        <v>53966</v>
      </c>
      <c r="KZ32" s="183">
        <v>53997</v>
      </c>
      <c r="LA32" s="183">
        <v>54027</v>
      </c>
      <c r="LB32" s="183">
        <v>54058</v>
      </c>
      <c r="LC32" s="183">
        <v>54089</v>
      </c>
      <c r="LD32" s="183">
        <v>54118</v>
      </c>
      <c r="LE32" s="183">
        <v>54149</v>
      </c>
      <c r="LF32" s="183">
        <v>54179</v>
      </c>
      <c r="LG32" s="183">
        <v>54210</v>
      </c>
      <c r="LH32" s="183">
        <v>54240</v>
      </c>
      <c r="LI32" s="183">
        <v>54271</v>
      </c>
      <c r="LJ32" s="183">
        <v>54302</v>
      </c>
      <c r="LK32" s="183">
        <v>54332</v>
      </c>
      <c r="LL32" s="183">
        <v>54363</v>
      </c>
      <c r="LM32" s="183">
        <v>54393</v>
      </c>
      <c r="LN32" s="183">
        <v>54424</v>
      </c>
      <c r="LO32" s="183">
        <v>54455</v>
      </c>
      <c r="LP32" s="183">
        <v>54483</v>
      </c>
      <c r="LQ32" s="183">
        <v>54514</v>
      </c>
      <c r="LR32" s="183">
        <v>54544</v>
      </c>
      <c r="LS32" s="183">
        <v>54575</v>
      </c>
      <c r="LT32" s="183">
        <v>54605</v>
      </c>
      <c r="LU32" s="183">
        <v>54636</v>
      </c>
      <c r="LV32" s="183">
        <v>54667</v>
      </c>
      <c r="LW32" s="183">
        <v>54697</v>
      </c>
      <c r="LX32" s="183">
        <v>54728</v>
      </c>
      <c r="LY32" s="183">
        <v>54758</v>
      </c>
      <c r="LZ32" s="183">
        <v>54789</v>
      </c>
      <c r="MA32" s="183">
        <v>54820</v>
      </c>
      <c r="MB32" s="183">
        <v>54848</v>
      </c>
      <c r="MC32" s="183">
        <v>54879</v>
      </c>
      <c r="MD32" s="183">
        <v>54909</v>
      </c>
      <c r="ME32" s="183">
        <v>54940</v>
      </c>
      <c r="MF32" s="183">
        <v>54970</v>
      </c>
      <c r="MG32" s="183">
        <v>55001</v>
      </c>
      <c r="MH32" s="183">
        <v>55032</v>
      </c>
      <c r="MI32" s="183">
        <v>55062</v>
      </c>
      <c r="MJ32" s="183">
        <v>55093</v>
      </c>
      <c r="MK32" s="183">
        <v>55123</v>
      </c>
    </row>
    <row r="33" spans="1:349" x14ac:dyDescent="0.2">
      <c r="A33" t="s">
        <v>9</v>
      </c>
      <c r="B33" s="111">
        <v>6036763.4259109879</v>
      </c>
      <c r="C33" s="111">
        <v>6055162.3819480902</v>
      </c>
      <c r="D33" s="111">
        <v>0</v>
      </c>
      <c r="E33" s="111">
        <v>0</v>
      </c>
      <c r="F33" s="111">
        <v>0</v>
      </c>
      <c r="G33" s="111">
        <v>0</v>
      </c>
      <c r="H33" s="111">
        <v>0</v>
      </c>
      <c r="I33" s="111">
        <v>0</v>
      </c>
      <c r="J33" s="111">
        <v>0</v>
      </c>
      <c r="K33" s="111">
        <v>0</v>
      </c>
      <c r="L33" s="111">
        <v>6146952.5737077473</v>
      </c>
      <c r="M33" s="111">
        <v>6104546.7698283801</v>
      </c>
      <c r="N33" s="111">
        <v>6091157.2638691003</v>
      </c>
      <c r="O33" s="111">
        <v>6113962.5377313271</v>
      </c>
      <c r="P33" s="111">
        <v>0</v>
      </c>
      <c r="Q33" s="111">
        <v>0</v>
      </c>
      <c r="R33" s="111">
        <v>0</v>
      </c>
      <c r="S33" s="111">
        <v>0</v>
      </c>
      <c r="T33" s="111">
        <v>0</v>
      </c>
      <c r="U33" s="111">
        <v>0</v>
      </c>
      <c r="V33" s="111">
        <v>0</v>
      </c>
      <c r="W33" s="111">
        <v>0</v>
      </c>
      <c r="X33" s="111">
        <v>6196011.9270996107</v>
      </c>
      <c r="Y33" s="111">
        <v>6154470.6709410707</v>
      </c>
      <c r="Z33" s="111">
        <v>6132446.748869258</v>
      </c>
      <c r="AA33" s="111">
        <v>6161827.6978521887</v>
      </c>
      <c r="AB33" s="111">
        <v>0</v>
      </c>
      <c r="AC33" s="111">
        <v>0</v>
      </c>
      <c r="AD33" s="111">
        <v>0</v>
      </c>
      <c r="AE33" s="111">
        <v>0</v>
      </c>
      <c r="AF33" s="111">
        <v>0</v>
      </c>
      <c r="AG33" s="111">
        <v>0</v>
      </c>
      <c r="AH33" s="111">
        <v>0</v>
      </c>
      <c r="AI33" s="111">
        <v>0</v>
      </c>
      <c r="AJ33" s="111">
        <v>6236580.9049237985</v>
      </c>
      <c r="AK33" s="111">
        <v>6187282.7090086164</v>
      </c>
      <c r="AL33" s="111">
        <v>6193682.0211285176</v>
      </c>
      <c r="AM33" s="111">
        <v>6224474.1372975362</v>
      </c>
      <c r="AN33" s="111">
        <v>0</v>
      </c>
      <c r="AO33" s="111">
        <v>0</v>
      </c>
      <c r="AP33" s="111">
        <v>0</v>
      </c>
      <c r="AQ33" s="111">
        <v>0</v>
      </c>
      <c r="AR33" s="111">
        <v>0</v>
      </c>
      <c r="AS33" s="111">
        <v>0</v>
      </c>
      <c r="AT33" s="111">
        <v>0</v>
      </c>
      <c r="AU33" s="111">
        <v>0</v>
      </c>
      <c r="AV33" s="111">
        <v>6309610.9680868089</v>
      </c>
      <c r="AW33" s="111">
        <v>6260082.5752723888</v>
      </c>
      <c r="AX33" s="111">
        <v>6265812.2233647639</v>
      </c>
      <c r="AY33" s="111">
        <v>6296584.8216425562</v>
      </c>
      <c r="AZ33" s="111">
        <v>0</v>
      </c>
      <c r="BA33" s="111">
        <v>0</v>
      </c>
      <c r="BB33" s="111">
        <v>0</v>
      </c>
      <c r="BC33" s="111">
        <v>0</v>
      </c>
      <c r="BD33" s="111">
        <v>0</v>
      </c>
      <c r="BE33" s="111">
        <v>0</v>
      </c>
      <c r="BF33" s="111">
        <v>0</v>
      </c>
      <c r="BG33" s="111">
        <v>0</v>
      </c>
      <c r="BH33" s="111">
        <v>6378261.2130251909</v>
      </c>
      <c r="BI33" s="111">
        <v>6327000.3338996656</v>
      </c>
      <c r="BJ33" s="111">
        <v>6332537.0208275598</v>
      </c>
      <c r="BK33" s="111">
        <v>6363735.6536544804</v>
      </c>
      <c r="BL33" s="111">
        <v>0</v>
      </c>
      <c r="BM33" s="111">
        <v>0</v>
      </c>
      <c r="BN33" s="111">
        <v>0</v>
      </c>
      <c r="BO33" s="111">
        <v>0</v>
      </c>
      <c r="BP33" s="111">
        <v>0</v>
      </c>
      <c r="BQ33" s="111">
        <v>0</v>
      </c>
      <c r="BR33" s="111">
        <v>0</v>
      </c>
      <c r="BS33" s="111">
        <v>0</v>
      </c>
      <c r="BT33" s="111">
        <v>6446128.1010563169</v>
      </c>
      <c r="BU33" s="111">
        <v>6393653.606243033</v>
      </c>
      <c r="BV33" s="111">
        <v>6398578.7785510113</v>
      </c>
      <c r="BW33" s="111">
        <v>6429759.5791724967</v>
      </c>
      <c r="BX33" s="111">
        <v>0</v>
      </c>
      <c r="BY33" s="111">
        <v>0</v>
      </c>
      <c r="BZ33" s="111">
        <v>0</v>
      </c>
      <c r="CA33" s="111">
        <v>0</v>
      </c>
      <c r="CB33" s="111">
        <v>0</v>
      </c>
      <c r="CC33" s="111">
        <v>0</v>
      </c>
      <c r="CD33" s="111">
        <v>0</v>
      </c>
      <c r="CE33" s="111">
        <v>0</v>
      </c>
      <c r="CF33" s="111">
        <v>6508969.6288894499</v>
      </c>
      <c r="CG33" s="111">
        <v>6454937.0157811316</v>
      </c>
      <c r="CH33" s="111">
        <v>6460628.7227018913</v>
      </c>
      <c r="CI33" s="111">
        <v>6493137.5798851261</v>
      </c>
      <c r="CJ33" s="111">
        <v>0</v>
      </c>
      <c r="CK33" s="111">
        <v>0</v>
      </c>
      <c r="CL33" s="111">
        <v>0</v>
      </c>
      <c r="CM33" s="111">
        <v>0</v>
      </c>
      <c r="CN33" s="111">
        <v>0</v>
      </c>
      <c r="CO33" s="111">
        <v>0</v>
      </c>
      <c r="CP33" s="111">
        <v>0</v>
      </c>
      <c r="CQ33" s="111">
        <v>0</v>
      </c>
      <c r="CR33" s="111">
        <v>6581565.7470270339</v>
      </c>
      <c r="CS33" s="111">
        <v>6527277.5638667354</v>
      </c>
      <c r="CT33" s="111">
        <v>6532488.5529930592</v>
      </c>
      <c r="CU33" s="111">
        <v>6565117.3176087542</v>
      </c>
      <c r="CV33" s="111">
        <v>0</v>
      </c>
      <c r="CW33" s="111">
        <v>0</v>
      </c>
      <c r="CX33" s="111">
        <v>0</v>
      </c>
      <c r="CY33" s="111">
        <v>0</v>
      </c>
      <c r="CZ33" s="111">
        <v>0</v>
      </c>
      <c r="DA33" s="111">
        <v>0</v>
      </c>
      <c r="DB33" s="111">
        <v>0</v>
      </c>
      <c r="DC33" s="111">
        <v>0</v>
      </c>
      <c r="DD33" s="111">
        <v>6651610.7737026615</v>
      </c>
      <c r="DE33" s="111">
        <v>6595840.8008499965</v>
      </c>
      <c r="DF33" s="111">
        <v>6600953.2800949374</v>
      </c>
      <c r="DG33" s="111">
        <v>6634074.2657316914</v>
      </c>
      <c r="DH33" s="111">
        <v>0</v>
      </c>
      <c r="DI33" s="111">
        <v>0</v>
      </c>
      <c r="DJ33" s="111">
        <v>0</v>
      </c>
      <c r="DK33" s="111">
        <v>0</v>
      </c>
      <c r="DL33" s="111">
        <v>0</v>
      </c>
      <c r="DM33" s="111">
        <v>0</v>
      </c>
      <c r="DN33" s="111">
        <v>0</v>
      </c>
      <c r="DO33" s="111">
        <v>0</v>
      </c>
      <c r="DP33" s="111">
        <v>6722062.7822825015</v>
      </c>
      <c r="DQ33" s="111">
        <v>6665178.8556820694</v>
      </c>
      <c r="DR33" s="111">
        <v>6669546.1480026767</v>
      </c>
      <c r="DS33" s="111">
        <v>6702515.2891800366</v>
      </c>
      <c r="DT33" s="111">
        <v>0</v>
      </c>
      <c r="DU33" s="111">
        <v>0</v>
      </c>
      <c r="DV33" s="111">
        <v>0</v>
      </c>
      <c r="DW33" s="111">
        <v>0</v>
      </c>
      <c r="DX33" s="111">
        <v>0</v>
      </c>
      <c r="DY33" s="111">
        <v>0</v>
      </c>
      <c r="DZ33" s="111">
        <v>0</v>
      </c>
      <c r="EA33" s="111">
        <v>0</v>
      </c>
      <c r="EB33" s="111">
        <v>6786136.8813695051</v>
      </c>
      <c r="EC33" s="111">
        <v>6727541.5434268732</v>
      </c>
      <c r="ED33" s="111">
        <v>6732462.1762567442</v>
      </c>
      <c r="EE33" s="111">
        <v>6766553.4473608909</v>
      </c>
      <c r="EF33" s="111">
        <v>0</v>
      </c>
      <c r="EG33" s="111">
        <v>0</v>
      </c>
      <c r="EH33" s="111">
        <v>0</v>
      </c>
      <c r="EI33" s="111">
        <v>0</v>
      </c>
      <c r="EJ33" s="111">
        <v>0</v>
      </c>
      <c r="EK33" s="111">
        <v>0</v>
      </c>
      <c r="EL33" s="111">
        <v>0</v>
      </c>
      <c r="EM33" s="111">
        <v>0</v>
      </c>
      <c r="EN33" s="111">
        <v>6857466.0557940146</v>
      </c>
      <c r="EO33" s="111">
        <v>6798428.4992828993</v>
      </c>
      <c r="EP33" s="111">
        <v>6802576.2702057539</v>
      </c>
      <c r="EQ33" s="111">
        <v>6836476.1242256463</v>
      </c>
      <c r="ER33" s="111">
        <v>0</v>
      </c>
      <c r="ES33" s="111">
        <v>0</v>
      </c>
      <c r="ET33" s="111">
        <v>0</v>
      </c>
      <c r="EU33" s="111">
        <v>0</v>
      </c>
      <c r="EV33" s="111">
        <v>0</v>
      </c>
      <c r="EW33" s="111">
        <v>0</v>
      </c>
      <c r="EX33" s="111">
        <v>0</v>
      </c>
      <c r="EY33" s="111">
        <v>0</v>
      </c>
      <c r="EZ33" s="111">
        <v>6922698.898329231</v>
      </c>
      <c r="FA33" s="111">
        <v>6861971.1499020597</v>
      </c>
      <c r="FB33" s="111">
        <v>6865998.4043711033</v>
      </c>
      <c r="FC33" s="111">
        <v>6900320.8945977679</v>
      </c>
      <c r="FD33" s="111">
        <v>0</v>
      </c>
      <c r="FE33" s="111">
        <v>0</v>
      </c>
      <c r="FF33" s="111">
        <v>0</v>
      </c>
      <c r="FG33" s="111">
        <v>0</v>
      </c>
      <c r="FH33" s="111">
        <v>0</v>
      </c>
      <c r="FI33" s="111">
        <v>0</v>
      </c>
      <c r="FJ33" s="111">
        <v>0</v>
      </c>
      <c r="FK33" s="111">
        <v>0</v>
      </c>
      <c r="FL33" s="111">
        <v>6987652.46196278</v>
      </c>
      <c r="FM33" s="111">
        <v>6925867.2846724233</v>
      </c>
      <c r="FN33" s="111">
        <v>6929320.3777052276</v>
      </c>
      <c r="FO33" s="111">
        <v>6963616.7655150853</v>
      </c>
      <c r="FP33" s="111">
        <v>0</v>
      </c>
      <c r="FQ33" s="111">
        <v>0</v>
      </c>
      <c r="FR33" s="111">
        <v>0</v>
      </c>
      <c r="FS33" s="111">
        <v>0</v>
      </c>
      <c r="FT33" s="111">
        <v>0</v>
      </c>
      <c r="FU33" s="111">
        <v>0</v>
      </c>
      <c r="FV33" s="111">
        <v>0</v>
      </c>
      <c r="FW33" s="111">
        <v>0</v>
      </c>
      <c r="FX33" s="111">
        <v>7047959.9290181957</v>
      </c>
      <c r="FY33" s="111">
        <v>6984689.2134912796</v>
      </c>
      <c r="FZ33" s="111">
        <v>6989006.3465822823</v>
      </c>
      <c r="GA33" s="111">
        <v>7024707.3013157845</v>
      </c>
      <c r="GB33" s="111">
        <v>0</v>
      </c>
      <c r="GC33" s="111">
        <v>0</v>
      </c>
      <c r="GD33" s="111">
        <v>0</v>
      </c>
      <c r="GE33" s="111">
        <v>0</v>
      </c>
      <c r="GF33" s="111">
        <v>0</v>
      </c>
      <c r="GG33" s="111">
        <v>0</v>
      </c>
      <c r="GH33" s="111">
        <v>0</v>
      </c>
      <c r="GI33" s="111">
        <v>0</v>
      </c>
      <c r="GJ33" s="111">
        <v>7119086.0745488852</v>
      </c>
      <c r="GK33" s="111">
        <v>7055666.9846312543</v>
      </c>
      <c r="GL33" s="111">
        <v>7059446.1210294962</v>
      </c>
      <c r="GM33" s="111">
        <v>7095199.7724196929</v>
      </c>
      <c r="GN33" s="111">
        <v>0</v>
      </c>
      <c r="GO33" s="111">
        <v>0</v>
      </c>
      <c r="GP33" s="111">
        <v>0</v>
      </c>
      <c r="GQ33" s="111">
        <v>0</v>
      </c>
      <c r="GR33" s="111">
        <v>0</v>
      </c>
      <c r="GS33" s="111">
        <v>0</v>
      </c>
      <c r="GT33" s="111">
        <v>0</v>
      </c>
      <c r="GU33" s="111">
        <v>0</v>
      </c>
      <c r="GV33" s="111">
        <v>7187076.6401665108</v>
      </c>
      <c r="GW33" s="111">
        <v>7122147.7499280795</v>
      </c>
      <c r="GX33" s="111">
        <v>7125682.4252115823</v>
      </c>
      <c r="GY33" s="111">
        <v>7161761.6528762607</v>
      </c>
      <c r="GZ33" s="111">
        <v>0</v>
      </c>
      <c r="HA33" s="111">
        <v>0</v>
      </c>
      <c r="HB33" s="111">
        <v>0</v>
      </c>
      <c r="HC33" s="111">
        <v>0</v>
      </c>
      <c r="HD33" s="111">
        <v>0</v>
      </c>
      <c r="HE33" s="111">
        <v>0</v>
      </c>
      <c r="HF33" s="111">
        <v>0</v>
      </c>
      <c r="HG33" s="111">
        <v>0</v>
      </c>
      <c r="HH33" s="111">
        <v>7253707.9100214075</v>
      </c>
      <c r="HI33" s="111">
        <v>7187584.3214689502</v>
      </c>
      <c r="HJ33" s="111">
        <v>7190293.6205063201</v>
      </c>
      <c r="HK33" s="111">
        <v>7226100.2131918455</v>
      </c>
      <c r="HL33" s="111">
        <v>0</v>
      </c>
      <c r="HM33" s="111">
        <v>0</v>
      </c>
      <c r="HN33" s="111">
        <v>0</v>
      </c>
      <c r="HO33" s="111">
        <v>0</v>
      </c>
      <c r="HP33" s="111">
        <v>0</v>
      </c>
      <c r="HQ33" s="111">
        <v>0</v>
      </c>
      <c r="HR33" s="111">
        <v>0</v>
      </c>
      <c r="HS33" s="111">
        <v>0</v>
      </c>
      <c r="HT33" s="111">
        <v>7312770.1376112401</v>
      </c>
      <c r="HU33" s="111">
        <v>7244950.0372783504</v>
      </c>
      <c r="HV33" s="111">
        <v>7248555.6698822584</v>
      </c>
      <c r="HW33" s="111">
        <v>7285776.0076329764</v>
      </c>
      <c r="HX33" s="111">
        <v>0</v>
      </c>
      <c r="HY33" s="111">
        <v>0</v>
      </c>
      <c r="HZ33" s="111">
        <v>0</v>
      </c>
      <c r="IA33" s="111">
        <v>0</v>
      </c>
      <c r="IB33" s="111">
        <v>0</v>
      </c>
      <c r="IC33" s="111">
        <v>0</v>
      </c>
      <c r="ID33" s="111">
        <v>0</v>
      </c>
      <c r="IE33" s="111">
        <v>0</v>
      </c>
      <c r="IF33" s="111">
        <v>7382658.7533746716</v>
      </c>
      <c r="IG33" s="111">
        <v>7314783.3704788005</v>
      </c>
      <c r="IH33" s="111">
        <v>7317848.9997870615</v>
      </c>
      <c r="II33" s="111">
        <v>7355087.1217798125</v>
      </c>
      <c r="IJ33" s="111">
        <v>0</v>
      </c>
      <c r="IK33" s="111">
        <v>0</v>
      </c>
      <c r="IL33" s="111">
        <v>0</v>
      </c>
      <c r="IM33" s="111">
        <v>0</v>
      </c>
      <c r="IN33" s="111">
        <v>0</v>
      </c>
      <c r="IO33" s="111">
        <v>0</v>
      </c>
      <c r="IP33" s="111">
        <v>0</v>
      </c>
      <c r="IQ33" s="111">
        <v>0</v>
      </c>
      <c r="IR33" s="111">
        <v>7449318.5879176361</v>
      </c>
      <c r="IS33" s="111">
        <v>7379986.677474766</v>
      </c>
      <c r="IT33" s="111">
        <v>7382909.633437654</v>
      </c>
      <c r="IU33" s="111">
        <v>7420546.3796142209</v>
      </c>
      <c r="IV33" s="111">
        <v>0</v>
      </c>
      <c r="IW33" s="111">
        <v>0</v>
      </c>
      <c r="IX33" s="111">
        <v>0</v>
      </c>
      <c r="IY33" s="111">
        <v>0</v>
      </c>
      <c r="IZ33" s="111">
        <v>0</v>
      </c>
      <c r="JA33" s="111">
        <v>0</v>
      </c>
      <c r="JB33" s="111">
        <v>0</v>
      </c>
      <c r="JC33" s="111">
        <v>0</v>
      </c>
      <c r="JD33" s="111">
        <v>7515669.7006796198</v>
      </c>
      <c r="JE33" s="111">
        <v>7445272.6036814973</v>
      </c>
      <c r="JF33" s="111">
        <v>7447553.9271303648</v>
      </c>
      <c r="JG33" s="111">
        <v>7485088.5939443698</v>
      </c>
      <c r="JH33" s="111">
        <v>0</v>
      </c>
      <c r="JI33" s="111">
        <v>0</v>
      </c>
      <c r="JJ33" s="111">
        <v>0</v>
      </c>
      <c r="JK33" s="111">
        <v>0</v>
      </c>
      <c r="JL33" s="111">
        <v>0</v>
      </c>
      <c r="JM33" s="111">
        <v>0</v>
      </c>
      <c r="JN33" s="111">
        <v>0</v>
      </c>
      <c r="JO33" s="111">
        <v>0</v>
      </c>
      <c r="JP33" s="111">
        <v>7576564.2480769772</v>
      </c>
      <c r="JQ33" s="111">
        <v>7504648.763892455</v>
      </c>
      <c r="JR33" s="111">
        <v>7507803.5454993201</v>
      </c>
      <c r="JS33" s="111">
        <v>7546731.9395275088</v>
      </c>
      <c r="JT33" s="111">
        <v>0</v>
      </c>
      <c r="JU33" s="111">
        <v>0</v>
      </c>
      <c r="JV33" s="111">
        <v>0</v>
      </c>
      <c r="JW33" s="111">
        <v>0</v>
      </c>
      <c r="JX33" s="111">
        <v>0</v>
      </c>
      <c r="JY33" s="111">
        <v>0</v>
      </c>
      <c r="JZ33" s="111">
        <v>0</v>
      </c>
      <c r="KA33" s="111">
        <v>0</v>
      </c>
      <c r="KB33" s="111">
        <v>7648217.6203678595</v>
      </c>
      <c r="KC33" s="111">
        <v>7576228.0471599298</v>
      </c>
      <c r="KD33" s="111">
        <v>7578692.0652393037</v>
      </c>
      <c r="KE33" s="111">
        <v>7617485.3340818249</v>
      </c>
      <c r="KF33" s="111">
        <v>0</v>
      </c>
      <c r="KG33" s="111">
        <v>0</v>
      </c>
      <c r="KH33" s="111">
        <v>0</v>
      </c>
      <c r="KI33" s="111">
        <v>0</v>
      </c>
      <c r="KJ33" s="111">
        <v>0</v>
      </c>
      <c r="KK33" s="111">
        <v>0</v>
      </c>
      <c r="KL33" s="111">
        <v>0</v>
      </c>
      <c r="KM33" s="111">
        <v>0</v>
      </c>
      <c r="KN33" s="111">
        <v>7714938.4434414282</v>
      </c>
      <c r="KO33" s="111">
        <v>7641362.4474165374</v>
      </c>
      <c r="KP33" s="111">
        <v>7643596.1536675757</v>
      </c>
      <c r="KQ33" s="111">
        <v>7682689.2413152251</v>
      </c>
      <c r="KR33" s="111">
        <v>0</v>
      </c>
      <c r="KS33" s="111">
        <v>0</v>
      </c>
      <c r="KT33" s="111">
        <v>0</v>
      </c>
      <c r="KU33" s="111">
        <v>0</v>
      </c>
      <c r="KV33" s="111">
        <v>0</v>
      </c>
      <c r="KW33" s="111">
        <v>0</v>
      </c>
      <c r="KX33" s="111">
        <v>0</v>
      </c>
      <c r="KY33" s="111">
        <v>0</v>
      </c>
      <c r="KZ33" s="111">
        <v>7780205.1796108177</v>
      </c>
      <c r="LA33" s="111">
        <v>7705489.1783123026</v>
      </c>
      <c r="LB33" s="111">
        <v>7706973.2640000014</v>
      </c>
      <c r="LC33" s="111">
        <v>7745847.4666757639</v>
      </c>
      <c r="LD33" s="111">
        <v>0</v>
      </c>
      <c r="LE33" s="111">
        <v>0</v>
      </c>
      <c r="LF33" s="111">
        <v>0</v>
      </c>
      <c r="LG33" s="111">
        <v>0</v>
      </c>
      <c r="LH33" s="111">
        <v>0</v>
      </c>
      <c r="LI33" s="111">
        <v>0</v>
      </c>
      <c r="LJ33" s="111">
        <v>0</v>
      </c>
      <c r="LK33" s="111">
        <v>0</v>
      </c>
      <c r="LL33" s="111">
        <v>7838706.1753425067</v>
      </c>
      <c r="LM33" s="111">
        <v>7762380.9579204274</v>
      </c>
      <c r="LN33" s="111">
        <v>7764666.8946406851</v>
      </c>
      <c r="LO33" s="111">
        <v>7804851.6439936496</v>
      </c>
      <c r="LP33" s="111">
        <v>0</v>
      </c>
      <c r="LQ33" s="111">
        <v>0</v>
      </c>
      <c r="LR33" s="111">
        <v>0</v>
      </c>
      <c r="LS33" s="111">
        <v>0</v>
      </c>
      <c r="LT33" s="111">
        <v>0</v>
      </c>
      <c r="LU33" s="111">
        <v>0</v>
      </c>
      <c r="LV33" s="111">
        <v>0</v>
      </c>
      <c r="LW33" s="111">
        <v>0</v>
      </c>
      <c r="LX33" s="111">
        <v>7907031.4761561109</v>
      </c>
      <c r="LY33" s="111">
        <v>7830578.3632881325</v>
      </c>
      <c r="LZ33" s="111">
        <v>7832062.2735691201</v>
      </c>
      <c r="MA33" s="111">
        <v>7871986.5674817935</v>
      </c>
      <c r="MB33" s="111">
        <v>0</v>
      </c>
      <c r="MC33" s="111">
        <v>0</v>
      </c>
      <c r="MD33" s="111">
        <v>0</v>
      </c>
      <c r="ME33" s="111">
        <v>0</v>
      </c>
      <c r="MF33" s="111">
        <v>0</v>
      </c>
      <c r="MG33" s="111">
        <v>0</v>
      </c>
      <c r="MH33" s="111">
        <v>0</v>
      </c>
      <c r="MI33" s="111">
        <v>0</v>
      </c>
      <c r="MJ33" s="111">
        <v>7969066.3995817294</v>
      </c>
      <c r="MK33" s="111">
        <v>7890949.0418262975</v>
      </c>
    </row>
    <row r="34" spans="1:349" x14ac:dyDescent="0.2">
      <c r="A34" t="s">
        <v>10</v>
      </c>
      <c r="B34" s="111">
        <v>2728417.1916561467</v>
      </c>
      <c r="C34" s="111">
        <v>2681161.9940562774</v>
      </c>
      <c r="D34" s="111">
        <v>0</v>
      </c>
      <c r="E34" s="111">
        <v>0</v>
      </c>
      <c r="F34" s="111">
        <v>0</v>
      </c>
      <c r="G34" s="111">
        <v>0</v>
      </c>
      <c r="H34" s="111">
        <v>0</v>
      </c>
      <c r="I34" s="111">
        <v>0</v>
      </c>
      <c r="J34" s="111">
        <v>0</v>
      </c>
      <c r="K34" s="111">
        <v>0</v>
      </c>
      <c r="L34" s="111">
        <v>2593271.2286586366</v>
      </c>
      <c r="M34" s="111">
        <v>2723837.9865232296</v>
      </c>
      <c r="N34" s="111">
        <v>2749119.3101782086</v>
      </c>
      <c r="O34" s="111">
        <v>2713956.5901315906</v>
      </c>
      <c r="P34" s="111">
        <v>0</v>
      </c>
      <c r="Q34" s="111">
        <v>0</v>
      </c>
      <c r="R34" s="111">
        <v>0</v>
      </c>
      <c r="S34" s="111">
        <v>0</v>
      </c>
      <c r="T34" s="111">
        <v>0</v>
      </c>
      <c r="U34" s="111">
        <v>0</v>
      </c>
      <c r="V34" s="111">
        <v>0</v>
      </c>
      <c r="W34" s="111">
        <v>0</v>
      </c>
      <c r="X34" s="111">
        <v>2599055.8259675479</v>
      </c>
      <c r="Y34" s="111">
        <v>2716149.5883922535</v>
      </c>
      <c r="Z34" s="111">
        <v>2742651.960596994</v>
      </c>
      <c r="AA34" s="111">
        <v>2721833.2493346161</v>
      </c>
      <c r="AB34" s="111">
        <v>0</v>
      </c>
      <c r="AC34" s="111">
        <v>0</v>
      </c>
      <c r="AD34" s="111">
        <v>0</v>
      </c>
      <c r="AE34" s="111">
        <v>0</v>
      </c>
      <c r="AF34" s="111">
        <v>0</v>
      </c>
      <c r="AG34" s="111">
        <v>0</v>
      </c>
      <c r="AH34" s="111">
        <v>0</v>
      </c>
      <c r="AI34" s="111">
        <v>0</v>
      </c>
      <c r="AJ34" s="111">
        <v>2609938.8321889304</v>
      </c>
      <c r="AK34" s="111">
        <v>2725651.1467729239</v>
      </c>
      <c r="AL34" s="111">
        <v>2758620.6625105902</v>
      </c>
      <c r="AM34" s="111">
        <v>2737493.1989859636</v>
      </c>
      <c r="AN34" s="111">
        <v>0</v>
      </c>
      <c r="AO34" s="111">
        <v>0</v>
      </c>
      <c r="AP34" s="111">
        <v>0</v>
      </c>
      <c r="AQ34" s="111">
        <v>0</v>
      </c>
      <c r="AR34" s="111">
        <v>0</v>
      </c>
      <c r="AS34" s="111">
        <v>0</v>
      </c>
      <c r="AT34" s="111">
        <v>0</v>
      </c>
      <c r="AU34" s="111">
        <v>0</v>
      </c>
      <c r="AV34" s="111">
        <v>2623474.2043138165</v>
      </c>
      <c r="AW34" s="111">
        <v>2739584.7412985405</v>
      </c>
      <c r="AX34" s="111">
        <v>2772391.7296737861</v>
      </c>
      <c r="AY34" s="111">
        <v>2750809.4200932062</v>
      </c>
      <c r="AZ34" s="111">
        <v>0</v>
      </c>
      <c r="BA34" s="111">
        <v>0</v>
      </c>
      <c r="BB34" s="111">
        <v>0</v>
      </c>
      <c r="BC34" s="111">
        <v>0</v>
      </c>
      <c r="BD34" s="111">
        <v>0</v>
      </c>
      <c r="BE34" s="111">
        <v>0</v>
      </c>
      <c r="BF34" s="111">
        <v>0</v>
      </c>
      <c r="BG34" s="111">
        <v>0</v>
      </c>
      <c r="BH34" s="111">
        <v>2634129.6994918045</v>
      </c>
      <c r="BI34" s="111">
        <v>2750607.3618528233</v>
      </c>
      <c r="BJ34" s="111">
        <v>2783573.5456378399</v>
      </c>
      <c r="BK34" s="111">
        <v>2761858.3882514974</v>
      </c>
      <c r="BL34" s="111">
        <v>0</v>
      </c>
      <c r="BM34" s="111">
        <v>0</v>
      </c>
      <c r="BN34" s="111">
        <v>0</v>
      </c>
      <c r="BO34" s="111">
        <v>0</v>
      </c>
      <c r="BP34" s="111">
        <v>0</v>
      </c>
      <c r="BQ34" s="111">
        <v>0</v>
      </c>
      <c r="BR34" s="111">
        <v>0</v>
      </c>
      <c r="BS34" s="111">
        <v>0</v>
      </c>
      <c r="BT34" s="111">
        <v>2645453.4208010421</v>
      </c>
      <c r="BU34" s="111">
        <v>2762577.4825585927</v>
      </c>
      <c r="BV34" s="111">
        <v>2795491.7716900394</v>
      </c>
      <c r="BW34" s="111">
        <v>2773453.7261606688</v>
      </c>
      <c r="BX34" s="111">
        <v>0</v>
      </c>
      <c r="BY34" s="111">
        <v>0</v>
      </c>
      <c r="BZ34" s="111">
        <v>0</v>
      </c>
      <c r="CA34" s="111">
        <v>0</v>
      </c>
      <c r="CB34" s="111">
        <v>0</v>
      </c>
      <c r="CC34" s="111">
        <v>0</v>
      </c>
      <c r="CD34" s="111">
        <v>0</v>
      </c>
      <c r="CE34" s="111">
        <v>0</v>
      </c>
      <c r="CF34" s="111">
        <v>2655502.9823627379</v>
      </c>
      <c r="CG34" s="111">
        <v>2773032.4019977413</v>
      </c>
      <c r="CH34" s="111">
        <v>2806412.5258833179</v>
      </c>
      <c r="CI34" s="111">
        <v>2784584.6372950366</v>
      </c>
      <c r="CJ34" s="111">
        <v>0</v>
      </c>
      <c r="CK34" s="111">
        <v>0</v>
      </c>
      <c r="CL34" s="111">
        <v>0</v>
      </c>
      <c r="CM34" s="111">
        <v>0</v>
      </c>
      <c r="CN34" s="111">
        <v>0</v>
      </c>
      <c r="CO34" s="111">
        <v>0</v>
      </c>
      <c r="CP34" s="111">
        <v>0</v>
      </c>
      <c r="CQ34" s="111">
        <v>0</v>
      </c>
      <c r="CR34" s="111">
        <v>2669789.5368430889</v>
      </c>
      <c r="CS34" s="111">
        <v>2788234.3721957346</v>
      </c>
      <c r="CT34" s="111">
        <v>2821476.5358652351</v>
      </c>
      <c r="CU34" s="111">
        <v>2799255.6892324649</v>
      </c>
      <c r="CV34" s="111">
        <v>0</v>
      </c>
      <c r="CW34" s="111">
        <v>0</v>
      </c>
      <c r="CX34" s="111">
        <v>0</v>
      </c>
      <c r="CY34" s="111">
        <v>0</v>
      </c>
      <c r="CZ34" s="111">
        <v>0</v>
      </c>
      <c r="DA34" s="111">
        <v>0</v>
      </c>
      <c r="DB34" s="111">
        <v>0</v>
      </c>
      <c r="DC34" s="111">
        <v>0</v>
      </c>
      <c r="DD34" s="111">
        <v>2682161.6002643458</v>
      </c>
      <c r="DE34" s="111">
        <v>2800941.0438097804</v>
      </c>
      <c r="DF34" s="111">
        <v>2834223.8884268408</v>
      </c>
      <c r="DG34" s="111">
        <v>2811777.6213077884</v>
      </c>
      <c r="DH34" s="111">
        <v>0</v>
      </c>
      <c r="DI34" s="111">
        <v>0</v>
      </c>
      <c r="DJ34" s="111">
        <v>0</v>
      </c>
      <c r="DK34" s="111">
        <v>0</v>
      </c>
      <c r="DL34" s="111">
        <v>0</v>
      </c>
      <c r="DM34" s="111">
        <v>0</v>
      </c>
      <c r="DN34" s="111">
        <v>0</v>
      </c>
      <c r="DO34" s="111">
        <v>0</v>
      </c>
      <c r="DP34" s="111">
        <v>2693951.8515814026</v>
      </c>
      <c r="DQ34" s="111">
        <v>2813260.7214698535</v>
      </c>
      <c r="DR34" s="111">
        <v>2846324.6055275616</v>
      </c>
      <c r="DS34" s="111">
        <v>2823384.6762211956</v>
      </c>
      <c r="DT34" s="111">
        <v>0</v>
      </c>
      <c r="DU34" s="111">
        <v>0</v>
      </c>
      <c r="DV34" s="111">
        <v>0</v>
      </c>
      <c r="DW34" s="111">
        <v>0</v>
      </c>
      <c r="DX34" s="111">
        <v>0</v>
      </c>
      <c r="DY34" s="111">
        <v>0</v>
      </c>
      <c r="DZ34" s="111">
        <v>0</v>
      </c>
      <c r="EA34" s="111">
        <v>0</v>
      </c>
      <c r="EB34" s="111">
        <v>2702456.8520584479</v>
      </c>
      <c r="EC34" s="111">
        <v>2822049.8667275286</v>
      </c>
      <c r="ED34" s="111">
        <v>2855557.2733180583</v>
      </c>
      <c r="EE34" s="111">
        <v>2832782.0734084737</v>
      </c>
      <c r="EF34" s="111">
        <v>0</v>
      </c>
      <c r="EG34" s="111">
        <v>0</v>
      </c>
      <c r="EH34" s="111">
        <v>0</v>
      </c>
      <c r="EI34" s="111">
        <v>0</v>
      </c>
      <c r="EJ34" s="111">
        <v>0</v>
      </c>
      <c r="EK34" s="111">
        <v>0</v>
      </c>
      <c r="EL34" s="111">
        <v>0</v>
      </c>
      <c r="EM34" s="111">
        <v>0</v>
      </c>
      <c r="EN34" s="111">
        <v>2714734.7415984436</v>
      </c>
      <c r="EO34" s="111">
        <v>2835240.2401721193</v>
      </c>
      <c r="EP34" s="111">
        <v>2868595.1393897529</v>
      </c>
      <c r="EQ34" s="111">
        <v>2845403.5514764152</v>
      </c>
      <c r="ER34" s="111">
        <v>0</v>
      </c>
      <c r="ES34" s="111">
        <v>0</v>
      </c>
      <c r="ET34" s="111">
        <v>0</v>
      </c>
      <c r="EU34" s="111">
        <v>0</v>
      </c>
      <c r="EV34" s="111">
        <v>0</v>
      </c>
      <c r="EW34" s="111">
        <v>0</v>
      </c>
      <c r="EX34" s="111">
        <v>0</v>
      </c>
      <c r="EY34" s="111">
        <v>0</v>
      </c>
      <c r="EZ34" s="111">
        <v>2724923.8916311678</v>
      </c>
      <c r="FA34" s="111">
        <v>2845730.703089769</v>
      </c>
      <c r="FB34" s="111">
        <v>2879095.5971085629</v>
      </c>
      <c r="FC34" s="111">
        <v>2855657.3173044245</v>
      </c>
      <c r="FD34" s="111">
        <v>0</v>
      </c>
      <c r="FE34" s="111">
        <v>0</v>
      </c>
      <c r="FF34" s="111">
        <v>0</v>
      </c>
      <c r="FG34" s="111">
        <v>0</v>
      </c>
      <c r="FH34" s="111">
        <v>0</v>
      </c>
      <c r="FI34" s="111">
        <v>0</v>
      </c>
      <c r="FJ34" s="111">
        <v>0</v>
      </c>
      <c r="FK34" s="111">
        <v>0</v>
      </c>
      <c r="FL34" s="111">
        <v>2734202.9854429062</v>
      </c>
      <c r="FM34" s="111">
        <v>2855496.9292446361</v>
      </c>
      <c r="FN34" s="111">
        <v>2888697.8896199833</v>
      </c>
      <c r="FO34" s="111">
        <v>2864827.1042451696</v>
      </c>
      <c r="FP34" s="111">
        <v>0</v>
      </c>
      <c r="FQ34" s="111">
        <v>0</v>
      </c>
      <c r="FR34" s="111">
        <v>0</v>
      </c>
      <c r="FS34" s="111">
        <v>0</v>
      </c>
      <c r="FT34" s="111">
        <v>0</v>
      </c>
      <c r="FU34" s="111">
        <v>0</v>
      </c>
      <c r="FV34" s="111">
        <v>0</v>
      </c>
      <c r="FW34" s="111">
        <v>0</v>
      </c>
      <c r="FX34" s="111">
        <v>2740787.2218155465</v>
      </c>
      <c r="FY34" s="111">
        <v>2862413.1437969808</v>
      </c>
      <c r="FZ34" s="111">
        <v>2896030.2764155227</v>
      </c>
      <c r="GA34" s="111">
        <v>2872297.1732849977</v>
      </c>
      <c r="GB34" s="111">
        <v>0</v>
      </c>
      <c r="GC34" s="111">
        <v>0</v>
      </c>
      <c r="GD34" s="111">
        <v>0</v>
      </c>
      <c r="GE34" s="111">
        <v>0</v>
      </c>
      <c r="GF34" s="111">
        <v>0</v>
      </c>
      <c r="GG34" s="111">
        <v>0</v>
      </c>
      <c r="GH34" s="111">
        <v>0</v>
      </c>
      <c r="GI34" s="111">
        <v>0</v>
      </c>
      <c r="GJ34" s="111">
        <v>2750845.957378584</v>
      </c>
      <c r="GK34" s="111">
        <v>2873405.2614685078</v>
      </c>
      <c r="GL34" s="111">
        <v>2906927.9181518075</v>
      </c>
      <c r="GM34" s="111">
        <v>2882809.9383326094</v>
      </c>
      <c r="GN34" s="111">
        <v>0</v>
      </c>
      <c r="GO34" s="111">
        <v>0</v>
      </c>
      <c r="GP34" s="111">
        <v>0</v>
      </c>
      <c r="GQ34" s="111">
        <v>0</v>
      </c>
      <c r="GR34" s="111">
        <v>0</v>
      </c>
      <c r="GS34" s="111">
        <v>0</v>
      </c>
      <c r="GT34" s="111">
        <v>0</v>
      </c>
      <c r="GU34" s="111">
        <v>0</v>
      </c>
      <c r="GV34" s="111">
        <v>2759325.235212096</v>
      </c>
      <c r="GW34" s="111">
        <v>2882308.1560796374</v>
      </c>
      <c r="GX34" s="111">
        <v>2915890.8764169849</v>
      </c>
      <c r="GY34" s="111">
        <v>2891542.9370016395</v>
      </c>
      <c r="GZ34" s="111">
        <v>0</v>
      </c>
      <c r="HA34" s="111">
        <v>0</v>
      </c>
      <c r="HB34" s="111">
        <v>0</v>
      </c>
      <c r="HC34" s="111">
        <v>0</v>
      </c>
      <c r="HD34" s="111">
        <v>0</v>
      </c>
      <c r="HE34" s="111">
        <v>0</v>
      </c>
      <c r="HF34" s="111">
        <v>0</v>
      </c>
      <c r="HG34" s="111">
        <v>0</v>
      </c>
      <c r="HH34" s="111">
        <v>2767426.4763241201</v>
      </c>
      <c r="HI34" s="111">
        <v>2890975.7695402252</v>
      </c>
      <c r="HJ34" s="111">
        <v>2924410.412704125</v>
      </c>
      <c r="HK34" s="111">
        <v>2899631.1622688645</v>
      </c>
      <c r="HL34" s="111">
        <v>0</v>
      </c>
      <c r="HM34" s="111">
        <v>0</v>
      </c>
      <c r="HN34" s="111">
        <v>0</v>
      </c>
      <c r="HO34" s="111">
        <v>0</v>
      </c>
      <c r="HP34" s="111">
        <v>0</v>
      </c>
      <c r="HQ34" s="111">
        <v>0</v>
      </c>
      <c r="HR34" s="111">
        <v>0</v>
      </c>
      <c r="HS34" s="111">
        <v>0</v>
      </c>
      <c r="HT34" s="111">
        <v>2773047.2298834529</v>
      </c>
      <c r="HU34" s="111">
        <v>2896933.8859113613</v>
      </c>
      <c r="HV34" s="111">
        <v>2930855.1538006207</v>
      </c>
      <c r="HW34" s="111">
        <v>2906290.1951296707</v>
      </c>
      <c r="HX34" s="111">
        <v>0</v>
      </c>
      <c r="HY34" s="111">
        <v>0</v>
      </c>
      <c r="HZ34" s="111">
        <v>0</v>
      </c>
      <c r="IA34" s="111">
        <v>0</v>
      </c>
      <c r="IB34" s="111">
        <v>0</v>
      </c>
      <c r="IC34" s="111">
        <v>0</v>
      </c>
      <c r="ID34" s="111">
        <v>0</v>
      </c>
      <c r="IE34" s="111">
        <v>0</v>
      </c>
      <c r="IF34" s="111">
        <v>2782976.9962309501</v>
      </c>
      <c r="IG34" s="111">
        <v>2907832.0319875721</v>
      </c>
      <c r="IH34" s="111">
        <v>2941640.9625958614</v>
      </c>
      <c r="II34" s="111">
        <v>2916691.2330464474</v>
      </c>
      <c r="IJ34" s="111">
        <v>0</v>
      </c>
      <c r="IK34" s="111">
        <v>0</v>
      </c>
      <c r="IL34" s="111">
        <v>0</v>
      </c>
      <c r="IM34" s="111">
        <v>0</v>
      </c>
      <c r="IN34" s="111">
        <v>0</v>
      </c>
      <c r="IO34" s="111">
        <v>0</v>
      </c>
      <c r="IP34" s="111">
        <v>0</v>
      </c>
      <c r="IQ34" s="111">
        <v>0</v>
      </c>
      <c r="IR34" s="111">
        <v>2791254.2741356795</v>
      </c>
      <c r="IS34" s="111">
        <v>2916485.4149016733</v>
      </c>
      <c r="IT34" s="111">
        <v>2950329.5544046774</v>
      </c>
      <c r="IU34" s="111">
        <v>2925139.2947647991</v>
      </c>
      <c r="IV34" s="111">
        <v>0</v>
      </c>
      <c r="IW34" s="111">
        <v>0</v>
      </c>
      <c r="IX34" s="111">
        <v>0</v>
      </c>
      <c r="IY34" s="111">
        <v>0</v>
      </c>
      <c r="IZ34" s="111">
        <v>0</v>
      </c>
      <c r="JA34" s="111">
        <v>0</v>
      </c>
      <c r="JB34" s="111">
        <v>0</v>
      </c>
      <c r="JC34" s="111">
        <v>0</v>
      </c>
      <c r="JD34" s="111">
        <v>2798888.0485970932</v>
      </c>
      <c r="JE34" s="111">
        <v>2924653.26295882</v>
      </c>
      <c r="JF34" s="111">
        <v>2958373.7663377877</v>
      </c>
      <c r="JG34" s="111">
        <v>2932779.2351404247</v>
      </c>
      <c r="JH34" s="111">
        <v>0</v>
      </c>
      <c r="JI34" s="111">
        <v>0</v>
      </c>
      <c r="JJ34" s="111">
        <v>0</v>
      </c>
      <c r="JK34" s="111">
        <v>0</v>
      </c>
      <c r="JL34" s="111">
        <v>0</v>
      </c>
      <c r="JM34" s="111">
        <v>0</v>
      </c>
      <c r="JN34" s="111">
        <v>0</v>
      </c>
      <c r="JO34" s="111">
        <v>0</v>
      </c>
      <c r="JP34" s="111">
        <v>2804275.2601301302</v>
      </c>
      <c r="JQ34" s="111">
        <v>2930412.8513838663</v>
      </c>
      <c r="JR34" s="111">
        <v>2964613.292774186</v>
      </c>
      <c r="JS34" s="111">
        <v>2939220.4629593422</v>
      </c>
      <c r="JT34" s="111">
        <v>0</v>
      </c>
      <c r="JU34" s="111">
        <v>0</v>
      </c>
      <c r="JV34" s="111">
        <v>0</v>
      </c>
      <c r="JW34" s="111">
        <v>0</v>
      </c>
      <c r="JX34" s="111">
        <v>0</v>
      </c>
      <c r="JY34" s="111">
        <v>0</v>
      </c>
      <c r="JZ34" s="111">
        <v>0</v>
      </c>
      <c r="KA34" s="111">
        <v>0</v>
      </c>
      <c r="KB34" s="111">
        <v>2813907.135067848</v>
      </c>
      <c r="KC34" s="111">
        <v>2941013.334225974</v>
      </c>
      <c r="KD34" s="111">
        <v>2975065.9244947326</v>
      </c>
      <c r="KE34" s="111">
        <v>2949248.620094093</v>
      </c>
      <c r="KF34" s="111">
        <v>0</v>
      </c>
      <c r="KG34" s="111">
        <v>0</v>
      </c>
      <c r="KH34" s="111">
        <v>0</v>
      </c>
      <c r="KI34" s="111">
        <v>0</v>
      </c>
      <c r="KJ34" s="111">
        <v>0</v>
      </c>
      <c r="KK34" s="111">
        <v>0</v>
      </c>
      <c r="KL34" s="111">
        <v>0</v>
      </c>
      <c r="KM34" s="111">
        <v>0</v>
      </c>
      <c r="KN34" s="111">
        <v>2821481.6854963833</v>
      </c>
      <c r="KO34" s="111">
        <v>2948928.3244079896</v>
      </c>
      <c r="KP34" s="111">
        <v>2982935.6048081047</v>
      </c>
      <c r="KQ34" s="111">
        <v>2956795.4093808276</v>
      </c>
      <c r="KR34" s="111">
        <v>0</v>
      </c>
      <c r="KS34" s="111">
        <v>0</v>
      </c>
      <c r="KT34" s="111">
        <v>0</v>
      </c>
      <c r="KU34" s="111">
        <v>0</v>
      </c>
      <c r="KV34" s="111">
        <v>0</v>
      </c>
      <c r="KW34" s="111">
        <v>0</v>
      </c>
      <c r="KX34" s="111">
        <v>0</v>
      </c>
      <c r="KY34" s="111">
        <v>0</v>
      </c>
      <c r="KZ34" s="111">
        <v>2827467.8405379388</v>
      </c>
      <c r="LA34" s="111">
        <v>2955385.7990361368</v>
      </c>
      <c r="LB34" s="111">
        <v>2989225.3001962355</v>
      </c>
      <c r="LC34" s="111">
        <v>2962627.2275693459</v>
      </c>
      <c r="LD34" s="111">
        <v>0</v>
      </c>
      <c r="LE34" s="111">
        <v>0</v>
      </c>
      <c r="LF34" s="111">
        <v>0</v>
      </c>
      <c r="LG34" s="111">
        <v>0</v>
      </c>
      <c r="LH34" s="111">
        <v>0</v>
      </c>
      <c r="LI34" s="111">
        <v>0</v>
      </c>
      <c r="LJ34" s="111">
        <v>0</v>
      </c>
      <c r="LK34" s="111">
        <v>0</v>
      </c>
      <c r="LL34" s="111">
        <v>2830609.2690592632</v>
      </c>
      <c r="LM34" s="111">
        <v>2958875.9520765198</v>
      </c>
      <c r="LN34" s="111">
        <v>2993138.2831500946</v>
      </c>
      <c r="LO34" s="111">
        <v>2966672.8666702653</v>
      </c>
      <c r="LP34" s="111">
        <v>0</v>
      </c>
      <c r="LQ34" s="111">
        <v>0</v>
      </c>
      <c r="LR34" s="111">
        <v>0</v>
      </c>
      <c r="LS34" s="111">
        <v>0</v>
      </c>
      <c r="LT34" s="111">
        <v>0</v>
      </c>
      <c r="LU34" s="111">
        <v>0</v>
      </c>
      <c r="LV34" s="111">
        <v>0</v>
      </c>
      <c r="LW34" s="111">
        <v>0</v>
      </c>
      <c r="LX34" s="111">
        <v>2837274.2445275374</v>
      </c>
      <c r="LY34" s="111">
        <v>2966481.9765132805</v>
      </c>
      <c r="LZ34" s="111">
        <v>3000592.0034966161</v>
      </c>
      <c r="MA34" s="111">
        <v>2973682.5447972678</v>
      </c>
      <c r="MB34" s="111">
        <v>0</v>
      </c>
      <c r="MC34" s="111">
        <v>0</v>
      </c>
      <c r="MD34" s="111">
        <v>0</v>
      </c>
      <c r="ME34" s="111">
        <v>0</v>
      </c>
      <c r="MF34" s="111">
        <v>0</v>
      </c>
      <c r="MG34" s="111">
        <v>0</v>
      </c>
      <c r="MH34" s="111">
        <v>0</v>
      </c>
      <c r="MI34" s="111">
        <v>0</v>
      </c>
      <c r="MJ34" s="111">
        <v>2841736.6443975703</v>
      </c>
      <c r="MK34" s="111">
        <v>2971299.1883777231</v>
      </c>
    </row>
    <row r="35" spans="1:349" x14ac:dyDescent="0.2">
      <c r="A35" t="s">
        <v>11</v>
      </c>
      <c r="B35" s="111">
        <v>1072072.8824328652</v>
      </c>
      <c r="C35" s="111">
        <v>989196.62399563182</v>
      </c>
      <c r="D35" s="111">
        <v>0</v>
      </c>
      <c r="E35" s="111">
        <v>0</v>
      </c>
      <c r="F35" s="111">
        <v>0</v>
      </c>
      <c r="G35" s="111">
        <v>0</v>
      </c>
      <c r="H35" s="111">
        <v>0</v>
      </c>
      <c r="I35" s="111">
        <v>0</v>
      </c>
      <c r="J35" s="111">
        <v>0</v>
      </c>
      <c r="K35" s="111">
        <v>0</v>
      </c>
      <c r="L35" s="111">
        <v>805440.49857234559</v>
      </c>
      <c r="M35" s="111">
        <v>1039897.5445871201</v>
      </c>
      <c r="N35" s="111">
        <v>1071443.6259526911</v>
      </c>
      <c r="O35" s="111">
        <v>989104.87307581236</v>
      </c>
      <c r="P35" s="111">
        <v>0</v>
      </c>
      <c r="Q35" s="111">
        <v>0</v>
      </c>
      <c r="R35" s="111">
        <v>0</v>
      </c>
      <c r="S35" s="111">
        <v>0</v>
      </c>
      <c r="T35" s="111">
        <v>0</v>
      </c>
      <c r="U35" s="111">
        <v>0</v>
      </c>
      <c r="V35" s="111">
        <v>0</v>
      </c>
      <c r="W35" s="111">
        <v>0</v>
      </c>
      <c r="X35" s="111">
        <v>802908.046932842</v>
      </c>
      <c r="Y35" s="111">
        <v>1037219.6416054065</v>
      </c>
      <c r="Z35" s="111">
        <v>1069590.4905337482</v>
      </c>
      <c r="AA35" s="111">
        <v>987919.75375192543</v>
      </c>
      <c r="AB35" s="111">
        <v>0</v>
      </c>
      <c r="AC35" s="111">
        <v>0</v>
      </c>
      <c r="AD35" s="111">
        <v>0</v>
      </c>
      <c r="AE35" s="111">
        <v>0</v>
      </c>
      <c r="AF35" s="111">
        <v>0</v>
      </c>
      <c r="AG35" s="111">
        <v>0</v>
      </c>
      <c r="AH35" s="111">
        <v>0</v>
      </c>
      <c r="AI35" s="111">
        <v>0</v>
      </c>
      <c r="AJ35" s="111">
        <v>801748.66288727056</v>
      </c>
      <c r="AK35" s="111">
        <v>1036908.4451571899</v>
      </c>
      <c r="AL35" s="111">
        <v>1069421.516360892</v>
      </c>
      <c r="AM35" s="111">
        <v>987554.76371650014</v>
      </c>
      <c r="AN35" s="111">
        <v>0</v>
      </c>
      <c r="AO35" s="111">
        <v>0</v>
      </c>
      <c r="AP35" s="111">
        <v>0</v>
      </c>
      <c r="AQ35" s="111">
        <v>0</v>
      </c>
      <c r="AR35" s="111">
        <v>0</v>
      </c>
      <c r="AS35" s="111">
        <v>0</v>
      </c>
      <c r="AT35" s="111">
        <v>0</v>
      </c>
      <c r="AU35" s="111">
        <v>0</v>
      </c>
      <c r="AV35" s="111">
        <v>801282.82853810489</v>
      </c>
      <c r="AW35" s="111">
        <v>1037180.7824903401</v>
      </c>
      <c r="AX35" s="111">
        <v>1069769.04696145</v>
      </c>
      <c r="AY35" s="111">
        <v>987619.45826423797</v>
      </c>
      <c r="AZ35" s="111">
        <v>0</v>
      </c>
      <c r="BA35" s="111">
        <v>0</v>
      </c>
      <c r="BB35" s="111">
        <v>0</v>
      </c>
      <c r="BC35" s="111">
        <v>0</v>
      </c>
      <c r="BD35" s="111">
        <v>0</v>
      </c>
      <c r="BE35" s="111">
        <v>0</v>
      </c>
      <c r="BF35" s="111">
        <v>0</v>
      </c>
      <c r="BG35" s="111">
        <v>0</v>
      </c>
      <c r="BH35" s="111">
        <v>800654.78748300462</v>
      </c>
      <c r="BI35" s="111">
        <v>1037161.204247511</v>
      </c>
      <c r="BJ35" s="111">
        <v>1069841.8335345993</v>
      </c>
      <c r="BK35" s="111">
        <v>987457.65809402254</v>
      </c>
      <c r="BL35" s="111">
        <v>0</v>
      </c>
      <c r="BM35" s="111">
        <v>0</v>
      </c>
      <c r="BN35" s="111">
        <v>0</v>
      </c>
      <c r="BO35" s="111">
        <v>0</v>
      </c>
      <c r="BP35" s="111">
        <v>0</v>
      </c>
      <c r="BQ35" s="111">
        <v>0</v>
      </c>
      <c r="BR35" s="111">
        <v>0</v>
      </c>
      <c r="BS35" s="111">
        <v>0</v>
      </c>
      <c r="BT35" s="111">
        <v>800029.77814264176</v>
      </c>
      <c r="BU35" s="111">
        <v>1037162.0111983742</v>
      </c>
      <c r="BV35" s="111">
        <v>1069908.6497589492</v>
      </c>
      <c r="BW35" s="111">
        <v>987267.99466683564</v>
      </c>
      <c r="BX35" s="111">
        <v>0</v>
      </c>
      <c r="BY35" s="111">
        <v>0</v>
      </c>
      <c r="BZ35" s="111">
        <v>0</v>
      </c>
      <c r="CA35" s="111">
        <v>0</v>
      </c>
      <c r="CB35" s="111">
        <v>0</v>
      </c>
      <c r="CC35" s="111">
        <v>0</v>
      </c>
      <c r="CD35" s="111">
        <v>0</v>
      </c>
      <c r="CE35" s="111">
        <v>0</v>
      </c>
      <c r="CF35" s="111">
        <v>799192.18874781171</v>
      </c>
      <c r="CG35" s="111">
        <v>1036879.7822211273</v>
      </c>
      <c r="CH35" s="111">
        <v>1069758.5504760612</v>
      </c>
      <c r="CI35" s="111">
        <v>986944.28188110713</v>
      </c>
      <c r="CJ35" s="111">
        <v>0</v>
      </c>
      <c r="CK35" s="111">
        <v>0</v>
      </c>
      <c r="CL35" s="111">
        <v>0</v>
      </c>
      <c r="CM35" s="111">
        <v>0</v>
      </c>
      <c r="CN35" s="111">
        <v>0</v>
      </c>
      <c r="CO35" s="111">
        <v>0</v>
      </c>
      <c r="CP35" s="111">
        <v>0</v>
      </c>
      <c r="CQ35" s="111">
        <v>0</v>
      </c>
      <c r="CR35" s="111">
        <v>798776.11612987646</v>
      </c>
      <c r="CS35" s="111">
        <v>1037168.4639375305</v>
      </c>
      <c r="CT35" s="111">
        <v>1070119.2102029754</v>
      </c>
      <c r="CU35" s="111">
        <v>987031.1940975117</v>
      </c>
      <c r="CV35" s="111">
        <v>0</v>
      </c>
      <c r="CW35" s="111">
        <v>0</v>
      </c>
      <c r="CX35" s="111">
        <v>0</v>
      </c>
      <c r="CY35" s="111">
        <v>0</v>
      </c>
      <c r="CZ35" s="111">
        <v>0</v>
      </c>
      <c r="DA35" s="111">
        <v>0</v>
      </c>
      <c r="DB35" s="111">
        <v>0</v>
      </c>
      <c r="DC35" s="111">
        <v>0</v>
      </c>
      <c r="DD35" s="111">
        <v>798174.92603299208</v>
      </c>
      <c r="DE35" s="111">
        <v>1037167.656278953</v>
      </c>
      <c r="DF35" s="111">
        <v>1070207.4314782217</v>
      </c>
      <c r="DG35" s="111">
        <v>986883.51296052104</v>
      </c>
      <c r="DH35" s="111">
        <v>0</v>
      </c>
      <c r="DI35" s="111">
        <v>0</v>
      </c>
      <c r="DJ35" s="111">
        <v>0</v>
      </c>
      <c r="DK35" s="111">
        <v>0</v>
      </c>
      <c r="DL35" s="111">
        <v>0</v>
      </c>
      <c r="DM35" s="111">
        <v>0</v>
      </c>
      <c r="DN35" s="111">
        <v>0</v>
      </c>
      <c r="DO35" s="111">
        <v>0</v>
      </c>
      <c r="DP35" s="111">
        <v>797544.76613609551</v>
      </c>
      <c r="DQ35" s="111">
        <v>1037153.1228480776</v>
      </c>
      <c r="DR35" s="111">
        <v>1070252.8464697606</v>
      </c>
      <c r="DS35" s="111">
        <v>986670.43459876708</v>
      </c>
      <c r="DT35" s="111">
        <v>0</v>
      </c>
      <c r="DU35" s="111">
        <v>0</v>
      </c>
      <c r="DV35" s="111">
        <v>0</v>
      </c>
      <c r="DW35" s="111">
        <v>0</v>
      </c>
      <c r="DX35" s="111">
        <v>0</v>
      </c>
      <c r="DY35" s="111">
        <v>0</v>
      </c>
      <c r="DZ35" s="111">
        <v>0</v>
      </c>
      <c r="EA35" s="111">
        <v>0</v>
      </c>
      <c r="EB35" s="111">
        <v>796662.86563331645</v>
      </c>
      <c r="EC35" s="111">
        <v>1036794.3889068679</v>
      </c>
      <c r="ED35" s="111">
        <v>1070016.5504251984</v>
      </c>
      <c r="EE35" s="111">
        <v>986266.57923063496</v>
      </c>
      <c r="EF35" s="111">
        <v>0</v>
      </c>
      <c r="EG35" s="111">
        <v>0</v>
      </c>
      <c r="EH35" s="111">
        <v>0</v>
      </c>
      <c r="EI35" s="111">
        <v>0</v>
      </c>
      <c r="EJ35" s="111">
        <v>0</v>
      </c>
      <c r="EK35" s="111">
        <v>0</v>
      </c>
      <c r="EL35" s="111">
        <v>0</v>
      </c>
      <c r="EM35" s="111">
        <v>0</v>
      </c>
      <c r="EN35" s="111">
        <v>796161.20166881196</v>
      </c>
      <c r="EO35" s="111">
        <v>1036941.6596062519</v>
      </c>
      <c r="EP35" s="111">
        <v>1070224.6913432232</v>
      </c>
      <c r="EQ35" s="111">
        <v>986217.82523666811</v>
      </c>
      <c r="ER35" s="111">
        <v>0</v>
      </c>
      <c r="ES35" s="111">
        <v>0</v>
      </c>
      <c r="ET35" s="111">
        <v>0</v>
      </c>
      <c r="EU35" s="111">
        <v>0</v>
      </c>
      <c r="EV35" s="111">
        <v>0</v>
      </c>
      <c r="EW35" s="111">
        <v>0</v>
      </c>
      <c r="EX35" s="111">
        <v>0</v>
      </c>
      <c r="EY35" s="111">
        <v>0</v>
      </c>
      <c r="EZ35" s="111">
        <v>795452.71003960201</v>
      </c>
      <c r="FA35" s="111">
        <v>1036757.4470081711</v>
      </c>
      <c r="FB35" s="111">
        <v>1070117.697581603</v>
      </c>
      <c r="FC35" s="111">
        <v>985901.88903653785</v>
      </c>
      <c r="FD35" s="111">
        <v>0</v>
      </c>
      <c r="FE35" s="111">
        <v>0</v>
      </c>
      <c r="FF35" s="111">
        <v>0</v>
      </c>
      <c r="FG35" s="111">
        <v>0</v>
      </c>
      <c r="FH35" s="111">
        <v>0</v>
      </c>
      <c r="FI35" s="111">
        <v>0</v>
      </c>
      <c r="FJ35" s="111">
        <v>0</v>
      </c>
      <c r="FK35" s="111">
        <v>0</v>
      </c>
      <c r="FL35" s="111">
        <v>794704.65259431407</v>
      </c>
      <c r="FM35" s="111">
        <v>1036546.5860829405</v>
      </c>
      <c r="FN35" s="111">
        <v>1069960.5326747892</v>
      </c>
      <c r="FO35" s="111">
        <v>985518.93023974507</v>
      </c>
      <c r="FP35" s="111">
        <v>0</v>
      </c>
      <c r="FQ35" s="111">
        <v>0</v>
      </c>
      <c r="FR35" s="111">
        <v>0</v>
      </c>
      <c r="FS35" s="111">
        <v>0</v>
      </c>
      <c r="FT35" s="111">
        <v>0</v>
      </c>
      <c r="FU35" s="111">
        <v>0</v>
      </c>
      <c r="FV35" s="111">
        <v>0</v>
      </c>
      <c r="FW35" s="111">
        <v>0</v>
      </c>
      <c r="FX35" s="111">
        <v>793736.34822752804</v>
      </c>
      <c r="FY35" s="111">
        <v>1036047.5427117397</v>
      </c>
      <c r="FZ35" s="111">
        <v>1069578.3770021943</v>
      </c>
      <c r="GA35" s="111">
        <v>984991.72633794823</v>
      </c>
      <c r="GB35" s="111">
        <v>0</v>
      </c>
      <c r="GC35" s="111">
        <v>0</v>
      </c>
      <c r="GD35" s="111">
        <v>0</v>
      </c>
      <c r="GE35" s="111">
        <v>0</v>
      </c>
      <c r="GF35" s="111">
        <v>0</v>
      </c>
      <c r="GG35" s="111">
        <v>0</v>
      </c>
      <c r="GH35" s="111">
        <v>0</v>
      </c>
      <c r="GI35" s="111">
        <v>0</v>
      </c>
      <c r="GJ35" s="111">
        <v>793158.16807253088</v>
      </c>
      <c r="GK35" s="111">
        <v>1036081.4548389685</v>
      </c>
      <c r="GL35" s="111">
        <v>1069673.660818696</v>
      </c>
      <c r="GM35" s="111">
        <v>984847.98830896686</v>
      </c>
      <c r="GN35" s="111">
        <v>0</v>
      </c>
      <c r="GO35" s="111">
        <v>0</v>
      </c>
      <c r="GP35" s="111">
        <v>0</v>
      </c>
      <c r="GQ35" s="111">
        <v>0</v>
      </c>
      <c r="GR35" s="111">
        <v>0</v>
      </c>
      <c r="GS35" s="111">
        <v>0</v>
      </c>
      <c r="GT35" s="111">
        <v>0</v>
      </c>
      <c r="GU35" s="111">
        <v>0</v>
      </c>
      <c r="GV35" s="111">
        <v>792410.92462139425</v>
      </c>
      <c r="GW35" s="111">
        <v>1035849.1939922838</v>
      </c>
      <c r="GX35" s="111">
        <v>1069516.298371433</v>
      </c>
      <c r="GY35" s="111">
        <v>984485.51106082904</v>
      </c>
      <c r="GZ35" s="111">
        <v>0</v>
      </c>
      <c r="HA35" s="111">
        <v>0</v>
      </c>
      <c r="HB35" s="111">
        <v>0</v>
      </c>
      <c r="HC35" s="111">
        <v>0</v>
      </c>
      <c r="HD35" s="111">
        <v>0</v>
      </c>
      <c r="HE35" s="111">
        <v>0</v>
      </c>
      <c r="HF35" s="111">
        <v>0</v>
      </c>
      <c r="HG35" s="111">
        <v>0</v>
      </c>
      <c r="HH35" s="111">
        <v>791624.81365447189</v>
      </c>
      <c r="HI35" s="111">
        <v>1035581.808990824</v>
      </c>
      <c r="HJ35" s="111">
        <v>1069297.6667895557</v>
      </c>
      <c r="HK35" s="111">
        <v>984045.82360056043</v>
      </c>
      <c r="HL35" s="111">
        <v>0</v>
      </c>
      <c r="HM35" s="111">
        <v>0</v>
      </c>
      <c r="HN35" s="111">
        <v>0</v>
      </c>
      <c r="HO35" s="111">
        <v>0</v>
      </c>
      <c r="HP35" s="111">
        <v>0</v>
      </c>
      <c r="HQ35" s="111">
        <v>0</v>
      </c>
      <c r="HR35" s="111">
        <v>0</v>
      </c>
      <c r="HS35" s="111">
        <v>0</v>
      </c>
      <c r="HT35" s="111">
        <v>790606.03344403731</v>
      </c>
      <c r="HU35" s="111">
        <v>1034997.3758715583</v>
      </c>
      <c r="HV35" s="111">
        <v>1068825.3763171213</v>
      </c>
      <c r="HW35" s="111">
        <v>983440.79817608232</v>
      </c>
      <c r="HX35" s="111">
        <v>0</v>
      </c>
      <c r="HY35" s="111">
        <v>0</v>
      </c>
      <c r="HZ35" s="111">
        <v>0</v>
      </c>
      <c r="IA35" s="111">
        <v>0</v>
      </c>
      <c r="IB35" s="111">
        <v>0</v>
      </c>
      <c r="IC35" s="111">
        <v>0</v>
      </c>
      <c r="ID35" s="111">
        <v>0</v>
      </c>
      <c r="IE35" s="111">
        <v>0</v>
      </c>
      <c r="IF35" s="111">
        <v>789972.85039437807</v>
      </c>
      <c r="IG35" s="111">
        <v>1034946.1975336259</v>
      </c>
      <c r="IH35" s="111">
        <v>1068832.0385558072</v>
      </c>
      <c r="II35" s="111">
        <v>983219.84611247072</v>
      </c>
      <c r="IJ35" s="111">
        <v>0</v>
      </c>
      <c r="IK35" s="111">
        <v>0</v>
      </c>
      <c r="IL35" s="111">
        <v>0</v>
      </c>
      <c r="IM35" s="111">
        <v>0</v>
      </c>
      <c r="IN35" s="111">
        <v>0</v>
      </c>
      <c r="IO35" s="111">
        <v>0</v>
      </c>
      <c r="IP35" s="111">
        <v>0</v>
      </c>
      <c r="IQ35" s="111">
        <v>0</v>
      </c>
      <c r="IR35" s="111">
        <v>789175.83794668468</v>
      </c>
      <c r="IS35" s="111">
        <v>1034635.2076235617</v>
      </c>
      <c r="IT35" s="111">
        <v>1068593.2130963979</v>
      </c>
      <c r="IU35" s="111">
        <v>982787.72562098026</v>
      </c>
      <c r="IV35" s="111">
        <v>0</v>
      </c>
      <c r="IW35" s="111">
        <v>0</v>
      </c>
      <c r="IX35" s="111">
        <v>0</v>
      </c>
      <c r="IY35" s="111">
        <v>0</v>
      </c>
      <c r="IZ35" s="111">
        <v>0</v>
      </c>
      <c r="JA35" s="111">
        <v>0</v>
      </c>
      <c r="JB35" s="111">
        <v>0</v>
      </c>
      <c r="JC35" s="111">
        <v>0</v>
      </c>
      <c r="JD35" s="111">
        <v>788349.95166201738</v>
      </c>
      <c r="JE35" s="111">
        <v>1034305.1333596833</v>
      </c>
      <c r="JF35" s="111">
        <v>1068313.007470578</v>
      </c>
      <c r="JG35" s="111">
        <v>982298.26997647539</v>
      </c>
      <c r="JH35" s="111">
        <v>0</v>
      </c>
      <c r="JI35" s="111">
        <v>0</v>
      </c>
      <c r="JJ35" s="111">
        <v>0</v>
      </c>
      <c r="JK35" s="111">
        <v>0</v>
      </c>
      <c r="JL35" s="111">
        <v>0</v>
      </c>
      <c r="JM35" s="111">
        <v>0</v>
      </c>
      <c r="JN35" s="111">
        <v>0</v>
      </c>
      <c r="JO35" s="111">
        <v>0</v>
      </c>
      <c r="JP35" s="111">
        <v>787321.69179289148</v>
      </c>
      <c r="JQ35" s="111">
        <v>1033707.5847236785</v>
      </c>
      <c r="JR35" s="111">
        <v>1067824.3626652234</v>
      </c>
      <c r="JS35" s="111">
        <v>981676.69751314947</v>
      </c>
      <c r="JT35" s="111">
        <v>0</v>
      </c>
      <c r="JU35" s="111">
        <v>0</v>
      </c>
      <c r="JV35" s="111">
        <v>0</v>
      </c>
      <c r="JW35" s="111">
        <v>0</v>
      </c>
      <c r="JX35" s="111">
        <v>0</v>
      </c>
      <c r="JY35" s="111">
        <v>0</v>
      </c>
      <c r="JZ35" s="111">
        <v>0</v>
      </c>
      <c r="KA35" s="111">
        <v>0</v>
      </c>
      <c r="KB35" s="111">
        <v>786660.74456429319</v>
      </c>
      <c r="KC35" s="111">
        <v>1033614.4176753655</v>
      </c>
      <c r="KD35" s="111">
        <v>1067785.5093272333</v>
      </c>
      <c r="KE35" s="111">
        <v>981413.24582408206</v>
      </c>
      <c r="KF35" s="111">
        <v>0</v>
      </c>
      <c r="KG35" s="111">
        <v>0</v>
      </c>
      <c r="KH35" s="111">
        <v>0</v>
      </c>
      <c r="KI35" s="111">
        <v>0</v>
      </c>
      <c r="KJ35" s="111">
        <v>0</v>
      </c>
      <c r="KK35" s="111">
        <v>0</v>
      </c>
      <c r="KL35" s="111">
        <v>0</v>
      </c>
      <c r="KM35" s="111">
        <v>0</v>
      </c>
      <c r="KN35" s="111">
        <v>785824.67106218799</v>
      </c>
      <c r="KO35" s="111">
        <v>1033239.9281754738</v>
      </c>
      <c r="KP35" s="111">
        <v>1067477.4415243191</v>
      </c>
      <c r="KQ35" s="111">
        <v>980918.95024267759</v>
      </c>
      <c r="KR35" s="111">
        <v>0</v>
      </c>
      <c r="KS35" s="111">
        <v>0</v>
      </c>
      <c r="KT35" s="111">
        <v>0</v>
      </c>
      <c r="KU35" s="111">
        <v>0</v>
      </c>
      <c r="KV35" s="111">
        <v>0</v>
      </c>
      <c r="KW35" s="111">
        <v>0</v>
      </c>
      <c r="KX35" s="111">
        <v>0</v>
      </c>
      <c r="KY35" s="111">
        <v>0</v>
      </c>
      <c r="KZ35" s="111">
        <v>784944.48078997398</v>
      </c>
      <c r="LA35" s="111">
        <v>1032819.3235902918</v>
      </c>
      <c r="LB35" s="111">
        <v>1067100.4358037626</v>
      </c>
      <c r="LC35" s="111">
        <v>980344.90575489006</v>
      </c>
      <c r="LD35" s="111">
        <v>0</v>
      </c>
      <c r="LE35" s="111">
        <v>0</v>
      </c>
      <c r="LF35" s="111">
        <v>0</v>
      </c>
      <c r="LG35" s="111">
        <v>0</v>
      </c>
      <c r="LH35" s="111">
        <v>0</v>
      </c>
      <c r="LI35" s="111">
        <v>0</v>
      </c>
      <c r="LJ35" s="111">
        <v>0</v>
      </c>
      <c r="LK35" s="111">
        <v>0</v>
      </c>
      <c r="LL35" s="111">
        <v>783855.35559823026</v>
      </c>
      <c r="LM35" s="111">
        <v>1032116.9900030526</v>
      </c>
      <c r="LN35" s="111">
        <v>1066497.1222092207</v>
      </c>
      <c r="LO35" s="111">
        <v>979622.18933608546</v>
      </c>
      <c r="LP35" s="111">
        <v>0</v>
      </c>
      <c r="LQ35" s="111">
        <v>0</v>
      </c>
      <c r="LR35" s="111">
        <v>0</v>
      </c>
      <c r="LS35" s="111">
        <v>0</v>
      </c>
      <c r="LT35" s="111">
        <v>0</v>
      </c>
      <c r="LU35" s="111">
        <v>0</v>
      </c>
      <c r="LV35" s="111">
        <v>0</v>
      </c>
      <c r="LW35" s="111">
        <v>0</v>
      </c>
      <c r="LX35" s="111">
        <v>783105.4793163517</v>
      </c>
      <c r="LY35" s="111">
        <v>1031877.5592598569</v>
      </c>
      <c r="LZ35" s="111">
        <v>1066303.5219955347</v>
      </c>
      <c r="MA35" s="111">
        <v>979224.48678220762</v>
      </c>
      <c r="MB35" s="111">
        <v>0</v>
      </c>
      <c r="MC35" s="111">
        <v>0</v>
      </c>
      <c r="MD35" s="111">
        <v>0</v>
      </c>
      <c r="ME35" s="111">
        <v>0</v>
      </c>
      <c r="MF35" s="111">
        <v>0</v>
      </c>
      <c r="MG35" s="111">
        <v>0</v>
      </c>
      <c r="MH35" s="111">
        <v>0</v>
      </c>
      <c r="MI35" s="111">
        <v>0</v>
      </c>
      <c r="MJ35" s="111">
        <v>782178.25602070068</v>
      </c>
      <c r="MK35" s="111">
        <v>1031351.3697959781</v>
      </c>
    </row>
    <row r="36" spans="1:349" x14ac:dyDescent="0.2">
      <c r="A36" t="s">
        <v>96</v>
      </c>
      <c r="B36" s="111">
        <v>9837253.5</v>
      </c>
      <c r="C36" s="111">
        <v>9725521</v>
      </c>
      <c r="D36" s="111">
        <v>0</v>
      </c>
      <c r="E36" s="111">
        <v>0</v>
      </c>
      <c r="F36" s="111">
        <v>0</v>
      </c>
      <c r="G36" s="111">
        <v>0</v>
      </c>
      <c r="H36" s="111">
        <v>0</v>
      </c>
      <c r="I36" s="111">
        <v>0</v>
      </c>
      <c r="J36" s="111">
        <v>0</v>
      </c>
      <c r="K36" s="111">
        <v>0</v>
      </c>
      <c r="L36" s="111">
        <v>9545664.3009387292</v>
      </c>
      <c r="M36" s="111">
        <v>9868282.3009387292</v>
      </c>
      <c r="N36" s="111">
        <v>9911720.1999999993</v>
      </c>
      <c r="O36" s="111">
        <v>9817024.0009387303</v>
      </c>
      <c r="P36" s="111">
        <v>0</v>
      </c>
      <c r="Q36" s="111">
        <v>0</v>
      </c>
      <c r="R36" s="111">
        <v>0</v>
      </c>
      <c r="S36" s="111">
        <v>0</v>
      </c>
      <c r="T36" s="111">
        <v>0</v>
      </c>
      <c r="U36" s="111">
        <v>0</v>
      </c>
      <c r="V36" s="111">
        <v>0</v>
      </c>
      <c r="W36" s="111">
        <v>0</v>
      </c>
      <c r="X36" s="111">
        <v>9597975.8000000007</v>
      </c>
      <c r="Y36" s="111">
        <v>9907839.9009387307</v>
      </c>
      <c r="Z36" s="111">
        <v>9944689.2000000011</v>
      </c>
      <c r="AA36" s="111">
        <v>9871580.7009387314</v>
      </c>
      <c r="AB36" s="111">
        <v>0</v>
      </c>
      <c r="AC36" s="111">
        <v>0</v>
      </c>
      <c r="AD36" s="111">
        <v>0</v>
      </c>
      <c r="AE36" s="111">
        <v>0</v>
      </c>
      <c r="AF36" s="111">
        <v>0</v>
      </c>
      <c r="AG36" s="111">
        <v>0</v>
      </c>
      <c r="AH36" s="111">
        <v>0</v>
      </c>
      <c r="AI36" s="111">
        <v>0</v>
      </c>
      <c r="AJ36" s="111">
        <v>9648268.3999999985</v>
      </c>
      <c r="AK36" s="111">
        <v>9949842.3009387292</v>
      </c>
      <c r="AL36" s="111">
        <v>10021724.199999999</v>
      </c>
      <c r="AM36" s="111">
        <v>9949522.0999999996</v>
      </c>
      <c r="AN36" s="111">
        <v>0</v>
      </c>
      <c r="AO36" s="111">
        <v>0</v>
      </c>
      <c r="AP36" s="111">
        <v>0</v>
      </c>
      <c r="AQ36" s="111">
        <v>0</v>
      </c>
      <c r="AR36" s="111">
        <v>0</v>
      </c>
      <c r="AS36" s="111">
        <v>0</v>
      </c>
      <c r="AT36" s="111">
        <v>0</v>
      </c>
      <c r="AU36" s="111">
        <v>0</v>
      </c>
      <c r="AV36" s="111">
        <v>9734368.0009387303</v>
      </c>
      <c r="AW36" s="111">
        <v>10036848.099061269</v>
      </c>
      <c r="AX36" s="111">
        <v>10107973</v>
      </c>
      <c r="AY36" s="111">
        <v>10035013.699999999</v>
      </c>
      <c r="AZ36" s="111">
        <v>0</v>
      </c>
      <c r="BA36" s="111">
        <v>0</v>
      </c>
      <c r="BB36" s="111">
        <v>0</v>
      </c>
      <c r="BC36" s="111">
        <v>0</v>
      </c>
      <c r="BD36" s="111">
        <v>0</v>
      </c>
      <c r="BE36" s="111">
        <v>0</v>
      </c>
      <c r="BF36" s="111">
        <v>0</v>
      </c>
      <c r="BG36" s="111">
        <v>0</v>
      </c>
      <c r="BH36" s="111">
        <v>9813045.7000000011</v>
      </c>
      <c r="BI36" s="111">
        <v>10114768.899999999</v>
      </c>
      <c r="BJ36" s="111">
        <v>10185952.399999999</v>
      </c>
      <c r="BK36" s="111">
        <v>10113051.699999999</v>
      </c>
      <c r="BL36" s="111">
        <v>0</v>
      </c>
      <c r="BM36" s="111">
        <v>0</v>
      </c>
      <c r="BN36" s="111">
        <v>0</v>
      </c>
      <c r="BO36" s="111">
        <v>0</v>
      </c>
      <c r="BP36" s="111">
        <v>0</v>
      </c>
      <c r="BQ36" s="111">
        <v>0</v>
      </c>
      <c r="BR36" s="111">
        <v>0</v>
      </c>
      <c r="BS36" s="111">
        <v>0</v>
      </c>
      <c r="BT36" s="111">
        <v>9891611.3000000007</v>
      </c>
      <c r="BU36" s="111">
        <v>10193393.1</v>
      </c>
      <c r="BV36" s="111">
        <v>10263979.200000001</v>
      </c>
      <c r="BW36" s="111">
        <v>10190481.300000001</v>
      </c>
      <c r="BX36" s="111">
        <v>0</v>
      </c>
      <c r="BY36" s="111">
        <v>0</v>
      </c>
      <c r="BZ36" s="111">
        <v>0</v>
      </c>
      <c r="CA36" s="111">
        <v>0</v>
      </c>
      <c r="CB36" s="111">
        <v>0</v>
      </c>
      <c r="CC36" s="111">
        <v>0</v>
      </c>
      <c r="CD36" s="111">
        <v>0</v>
      </c>
      <c r="CE36" s="111">
        <v>0</v>
      </c>
      <c r="CF36" s="111">
        <v>9963664.8000000007</v>
      </c>
      <c r="CG36" s="111">
        <v>10264849.199999999</v>
      </c>
      <c r="CH36" s="111">
        <v>10336799.79906127</v>
      </c>
      <c r="CI36" s="111">
        <v>10264666.49906127</v>
      </c>
      <c r="CJ36" s="111">
        <v>0</v>
      </c>
      <c r="CK36" s="111">
        <v>0</v>
      </c>
      <c r="CL36" s="111">
        <v>0</v>
      </c>
      <c r="CM36" s="111">
        <v>0</v>
      </c>
      <c r="CN36" s="111">
        <v>0</v>
      </c>
      <c r="CO36" s="111">
        <v>0</v>
      </c>
      <c r="CP36" s="111">
        <v>0</v>
      </c>
      <c r="CQ36" s="111">
        <v>0</v>
      </c>
      <c r="CR36" s="111">
        <v>10050131.4</v>
      </c>
      <c r="CS36" s="111">
        <v>10352680.4</v>
      </c>
      <c r="CT36" s="111">
        <v>10424084.29906127</v>
      </c>
      <c r="CU36" s="111">
        <v>10351404.200938731</v>
      </c>
      <c r="CV36" s="111">
        <v>0</v>
      </c>
      <c r="CW36" s="111">
        <v>0</v>
      </c>
      <c r="CX36" s="111">
        <v>0</v>
      </c>
      <c r="CY36" s="111">
        <v>0</v>
      </c>
      <c r="CZ36" s="111">
        <v>0</v>
      </c>
      <c r="DA36" s="111">
        <v>0</v>
      </c>
      <c r="DB36" s="111">
        <v>0</v>
      </c>
      <c r="DC36" s="111">
        <v>0</v>
      </c>
      <c r="DD36" s="111">
        <v>10131947.299999999</v>
      </c>
      <c r="DE36" s="111">
        <v>10433949.50093873</v>
      </c>
      <c r="DF36" s="111">
        <v>10505384.6</v>
      </c>
      <c r="DG36" s="111">
        <v>10432735.4</v>
      </c>
      <c r="DH36" s="111">
        <v>0</v>
      </c>
      <c r="DI36" s="111">
        <v>0</v>
      </c>
      <c r="DJ36" s="111">
        <v>0</v>
      </c>
      <c r="DK36" s="111">
        <v>0</v>
      </c>
      <c r="DL36" s="111">
        <v>0</v>
      </c>
      <c r="DM36" s="111">
        <v>0</v>
      </c>
      <c r="DN36" s="111">
        <v>0</v>
      </c>
      <c r="DO36" s="111">
        <v>0</v>
      </c>
      <c r="DP36" s="111">
        <v>10213559.399999999</v>
      </c>
      <c r="DQ36" s="111">
        <v>10515592.699999999</v>
      </c>
      <c r="DR36" s="111">
        <v>10586123.599999998</v>
      </c>
      <c r="DS36" s="111">
        <v>10512570.399999999</v>
      </c>
      <c r="DT36" s="111">
        <v>0</v>
      </c>
      <c r="DU36" s="111">
        <v>0</v>
      </c>
      <c r="DV36" s="111">
        <v>0</v>
      </c>
      <c r="DW36" s="111">
        <v>0</v>
      </c>
      <c r="DX36" s="111">
        <v>0</v>
      </c>
      <c r="DY36" s="111">
        <v>0</v>
      </c>
      <c r="DZ36" s="111">
        <v>0</v>
      </c>
      <c r="EA36" s="111">
        <v>0</v>
      </c>
      <c r="EB36" s="111">
        <v>10285256.599061269</v>
      </c>
      <c r="EC36" s="111">
        <v>10586385.79906127</v>
      </c>
      <c r="ED36" s="111">
        <v>10658036</v>
      </c>
      <c r="EE36" s="111">
        <v>10585602.1</v>
      </c>
      <c r="EF36" s="111">
        <v>0</v>
      </c>
      <c r="EG36" s="111">
        <v>0</v>
      </c>
      <c r="EH36" s="111">
        <v>0</v>
      </c>
      <c r="EI36" s="111">
        <v>0</v>
      </c>
      <c r="EJ36" s="111">
        <v>0</v>
      </c>
      <c r="EK36" s="111">
        <v>0</v>
      </c>
      <c r="EL36" s="111">
        <v>0</v>
      </c>
      <c r="EM36" s="111">
        <v>0</v>
      </c>
      <c r="EN36" s="111">
        <v>10368361.99906127</v>
      </c>
      <c r="EO36" s="111">
        <v>10670610.39906127</v>
      </c>
      <c r="EP36" s="111">
        <v>10741396.10093873</v>
      </c>
      <c r="EQ36" s="111">
        <v>10668097.50093873</v>
      </c>
      <c r="ER36" s="111">
        <v>0</v>
      </c>
      <c r="ES36" s="111">
        <v>0</v>
      </c>
      <c r="ET36" s="111">
        <v>0</v>
      </c>
      <c r="EU36" s="111">
        <v>0</v>
      </c>
      <c r="EV36" s="111">
        <v>0</v>
      </c>
      <c r="EW36" s="111">
        <v>0</v>
      </c>
      <c r="EX36" s="111">
        <v>0</v>
      </c>
      <c r="EY36" s="111">
        <v>0</v>
      </c>
      <c r="EZ36" s="111">
        <v>10443075.500000002</v>
      </c>
      <c r="FA36" s="111">
        <v>10744459.300000001</v>
      </c>
      <c r="FB36" s="111">
        <v>10815211.699061269</v>
      </c>
      <c r="FC36" s="111">
        <v>10741880.10093873</v>
      </c>
      <c r="FD36" s="111">
        <v>0</v>
      </c>
      <c r="FE36" s="111">
        <v>0</v>
      </c>
      <c r="FF36" s="111">
        <v>0</v>
      </c>
      <c r="FG36" s="111">
        <v>0</v>
      </c>
      <c r="FH36" s="111">
        <v>0</v>
      </c>
      <c r="FI36" s="111">
        <v>0</v>
      </c>
      <c r="FJ36" s="111">
        <v>0</v>
      </c>
      <c r="FK36" s="111">
        <v>0</v>
      </c>
      <c r="FL36" s="111">
        <v>10516560.100000001</v>
      </c>
      <c r="FM36" s="111">
        <v>10817910.800000001</v>
      </c>
      <c r="FN36" s="111">
        <v>10887978.800000001</v>
      </c>
      <c r="FO36" s="111">
        <v>10813962.799999999</v>
      </c>
      <c r="FP36" s="111">
        <v>0</v>
      </c>
      <c r="FQ36" s="111">
        <v>0</v>
      </c>
      <c r="FR36" s="111">
        <v>0</v>
      </c>
      <c r="FS36" s="111">
        <v>0</v>
      </c>
      <c r="FT36" s="111">
        <v>0</v>
      </c>
      <c r="FU36" s="111">
        <v>0</v>
      </c>
      <c r="FV36" s="111">
        <v>0</v>
      </c>
      <c r="FW36" s="111">
        <v>0</v>
      </c>
      <c r="FX36" s="111">
        <v>10582483.499061272</v>
      </c>
      <c r="FY36" s="111">
        <v>10883149.9</v>
      </c>
      <c r="FZ36" s="111">
        <v>10954615</v>
      </c>
      <c r="GA36" s="111">
        <v>10881996.200938731</v>
      </c>
      <c r="GB36" s="111">
        <v>0</v>
      </c>
      <c r="GC36" s="111">
        <v>0</v>
      </c>
      <c r="GD36" s="111">
        <v>0</v>
      </c>
      <c r="GE36" s="111">
        <v>0</v>
      </c>
      <c r="GF36" s="111">
        <v>0</v>
      </c>
      <c r="GG36" s="111">
        <v>0</v>
      </c>
      <c r="GH36" s="111">
        <v>0</v>
      </c>
      <c r="GI36" s="111">
        <v>0</v>
      </c>
      <c r="GJ36" s="111">
        <v>10663090.200000001</v>
      </c>
      <c r="GK36" s="111">
        <v>10965153.700938731</v>
      </c>
      <c r="GL36" s="111">
        <v>11036047.699999999</v>
      </c>
      <c r="GM36" s="111">
        <v>10962857.699061269</v>
      </c>
      <c r="GN36" s="111">
        <v>0</v>
      </c>
      <c r="GO36" s="111">
        <v>0</v>
      </c>
      <c r="GP36" s="111">
        <v>0</v>
      </c>
      <c r="GQ36" s="111">
        <v>0</v>
      </c>
      <c r="GR36" s="111">
        <v>0</v>
      </c>
      <c r="GS36" s="111">
        <v>0</v>
      </c>
      <c r="GT36" s="111">
        <v>0</v>
      </c>
      <c r="GU36" s="111">
        <v>0</v>
      </c>
      <c r="GV36" s="111">
        <v>10738812.800000001</v>
      </c>
      <c r="GW36" s="111">
        <v>11040305.1</v>
      </c>
      <c r="GX36" s="111">
        <v>11111089.6</v>
      </c>
      <c r="GY36" s="111">
        <v>11037790.100938728</v>
      </c>
      <c r="GZ36" s="111">
        <v>0</v>
      </c>
      <c r="HA36" s="111">
        <v>0</v>
      </c>
      <c r="HB36" s="111">
        <v>0</v>
      </c>
      <c r="HC36" s="111">
        <v>0</v>
      </c>
      <c r="HD36" s="111">
        <v>0</v>
      </c>
      <c r="HE36" s="111">
        <v>0</v>
      </c>
      <c r="HF36" s="111">
        <v>0</v>
      </c>
      <c r="HG36" s="111">
        <v>0</v>
      </c>
      <c r="HH36" s="111">
        <v>10812759.199999999</v>
      </c>
      <c r="HI36" s="111">
        <v>11114141.899999999</v>
      </c>
      <c r="HJ36" s="111">
        <v>11184001.700000001</v>
      </c>
      <c r="HK36" s="111">
        <v>11109777.199061271</v>
      </c>
      <c r="HL36" s="111">
        <v>0</v>
      </c>
      <c r="HM36" s="111">
        <v>0</v>
      </c>
      <c r="HN36" s="111">
        <v>0</v>
      </c>
      <c r="HO36" s="111">
        <v>0</v>
      </c>
      <c r="HP36" s="111">
        <v>0</v>
      </c>
      <c r="HQ36" s="111">
        <v>0</v>
      </c>
      <c r="HR36" s="111">
        <v>0</v>
      </c>
      <c r="HS36" s="111">
        <v>0</v>
      </c>
      <c r="HT36" s="111">
        <v>10876423.400938731</v>
      </c>
      <c r="HU36" s="111">
        <v>11176881.299061269</v>
      </c>
      <c r="HV36" s="111">
        <v>11248236.199999999</v>
      </c>
      <c r="HW36" s="111">
        <v>11175507.000938728</v>
      </c>
      <c r="HX36" s="111">
        <v>0</v>
      </c>
      <c r="HY36" s="111">
        <v>0</v>
      </c>
      <c r="HZ36" s="111">
        <v>0</v>
      </c>
      <c r="IA36" s="111">
        <v>0</v>
      </c>
      <c r="IB36" s="111">
        <v>0</v>
      </c>
      <c r="IC36" s="111">
        <v>0</v>
      </c>
      <c r="ID36" s="111">
        <v>0</v>
      </c>
      <c r="IE36" s="111">
        <v>0</v>
      </c>
      <c r="IF36" s="111">
        <v>10955608.6</v>
      </c>
      <c r="IG36" s="111">
        <v>11257561.599999998</v>
      </c>
      <c r="IH36" s="111">
        <v>11328322.00093873</v>
      </c>
      <c r="II36" s="111">
        <v>11254998.200938731</v>
      </c>
      <c r="IJ36" s="111">
        <v>0</v>
      </c>
      <c r="IK36" s="111">
        <v>0</v>
      </c>
      <c r="IL36" s="111">
        <v>0</v>
      </c>
      <c r="IM36" s="111">
        <v>0</v>
      </c>
      <c r="IN36" s="111">
        <v>0</v>
      </c>
      <c r="IO36" s="111">
        <v>0</v>
      </c>
      <c r="IP36" s="111">
        <v>0</v>
      </c>
      <c r="IQ36" s="111">
        <v>0</v>
      </c>
      <c r="IR36" s="111">
        <v>11029748.700000001</v>
      </c>
      <c r="IS36" s="111">
        <v>11331107.300000001</v>
      </c>
      <c r="IT36" s="111">
        <v>11401832.400938731</v>
      </c>
      <c r="IU36" s="111">
        <v>11328473.4</v>
      </c>
      <c r="IV36" s="111">
        <v>0</v>
      </c>
      <c r="IW36" s="111">
        <v>0</v>
      </c>
      <c r="IX36" s="111">
        <v>0</v>
      </c>
      <c r="IY36" s="111">
        <v>0</v>
      </c>
      <c r="IZ36" s="111">
        <v>0</v>
      </c>
      <c r="JA36" s="111">
        <v>0</v>
      </c>
      <c r="JB36" s="111">
        <v>0</v>
      </c>
      <c r="JC36" s="111">
        <v>0</v>
      </c>
      <c r="JD36" s="111">
        <v>11102907.70093873</v>
      </c>
      <c r="JE36" s="111">
        <v>11404231.000000002</v>
      </c>
      <c r="JF36" s="111">
        <v>11474240.700938731</v>
      </c>
      <c r="JG36" s="111">
        <v>11400166.099061271</v>
      </c>
      <c r="JH36" s="111">
        <v>0</v>
      </c>
      <c r="JI36" s="111">
        <v>0</v>
      </c>
      <c r="JJ36" s="111">
        <v>0</v>
      </c>
      <c r="JK36" s="111">
        <v>0</v>
      </c>
      <c r="JL36" s="111">
        <v>0</v>
      </c>
      <c r="JM36" s="111">
        <v>0</v>
      </c>
      <c r="JN36" s="111">
        <v>0</v>
      </c>
      <c r="JO36" s="111">
        <v>0</v>
      </c>
      <c r="JP36" s="111">
        <v>11168161.199999999</v>
      </c>
      <c r="JQ36" s="111">
        <v>11468769.200000001</v>
      </c>
      <c r="JR36" s="111">
        <v>11540241.20093873</v>
      </c>
      <c r="JS36" s="111">
        <v>11467629.100000001</v>
      </c>
      <c r="JT36" s="111">
        <v>0</v>
      </c>
      <c r="JU36" s="111">
        <v>0</v>
      </c>
      <c r="JV36" s="111">
        <v>0</v>
      </c>
      <c r="JW36" s="111">
        <v>0</v>
      </c>
      <c r="JX36" s="111">
        <v>0</v>
      </c>
      <c r="JY36" s="111">
        <v>0</v>
      </c>
      <c r="JZ36" s="111">
        <v>0</v>
      </c>
      <c r="KA36" s="111">
        <v>0</v>
      </c>
      <c r="KB36" s="111">
        <v>11248785.5</v>
      </c>
      <c r="KC36" s="111">
        <v>11550855.799061269</v>
      </c>
      <c r="KD36" s="111">
        <v>11621543.49906127</v>
      </c>
      <c r="KE36" s="111">
        <v>11548147.199999999</v>
      </c>
      <c r="KF36" s="111">
        <v>0</v>
      </c>
      <c r="KG36" s="111">
        <v>0</v>
      </c>
      <c r="KH36" s="111">
        <v>0</v>
      </c>
      <c r="KI36" s="111">
        <v>0</v>
      </c>
      <c r="KJ36" s="111">
        <v>0</v>
      </c>
      <c r="KK36" s="111">
        <v>0</v>
      </c>
      <c r="KL36" s="111">
        <v>0</v>
      </c>
      <c r="KM36" s="111">
        <v>0</v>
      </c>
      <c r="KN36" s="111">
        <v>11322244.799999999</v>
      </c>
      <c r="KO36" s="111">
        <v>11623530.700000001</v>
      </c>
      <c r="KP36" s="111">
        <v>11694009.199999999</v>
      </c>
      <c r="KQ36" s="111">
        <v>11620403.60093873</v>
      </c>
      <c r="KR36" s="111">
        <v>0</v>
      </c>
      <c r="KS36" s="111">
        <v>0</v>
      </c>
      <c r="KT36" s="111">
        <v>0</v>
      </c>
      <c r="KU36" s="111">
        <v>0</v>
      </c>
      <c r="KV36" s="111">
        <v>0</v>
      </c>
      <c r="KW36" s="111">
        <v>0</v>
      </c>
      <c r="KX36" s="111">
        <v>0</v>
      </c>
      <c r="KY36" s="111">
        <v>0</v>
      </c>
      <c r="KZ36" s="111">
        <v>11392617.50093873</v>
      </c>
      <c r="LA36" s="111">
        <v>11693694.300938731</v>
      </c>
      <c r="LB36" s="111">
        <v>11763299</v>
      </c>
      <c r="LC36" s="111">
        <v>11688819.6</v>
      </c>
      <c r="LD36" s="111">
        <v>0</v>
      </c>
      <c r="LE36" s="111">
        <v>0</v>
      </c>
      <c r="LF36" s="111">
        <v>0</v>
      </c>
      <c r="LG36" s="111">
        <v>0</v>
      </c>
      <c r="LH36" s="111">
        <v>0</v>
      </c>
      <c r="LI36" s="111">
        <v>0</v>
      </c>
      <c r="LJ36" s="111">
        <v>0</v>
      </c>
      <c r="LK36" s="111">
        <v>0</v>
      </c>
      <c r="LL36" s="111">
        <v>11453170.800000001</v>
      </c>
      <c r="LM36" s="111">
        <v>11753373.9</v>
      </c>
      <c r="LN36" s="111">
        <v>11824302.300000001</v>
      </c>
      <c r="LO36" s="111">
        <v>11751146.700000001</v>
      </c>
      <c r="LP36" s="111">
        <v>0</v>
      </c>
      <c r="LQ36" s="111">
        <v>0</v>
      </c>
      <c r="LR36" s="111">
        <v>0</v>
      </c>
      <c r="LS36" s="111">
        <v>0</v>
      </c>
      <c r="LT36" s="111">
        <v>0</v>
      </c>
      <c r="LU36" s="111">
        <v>0</v>
      </c>
      <c r="LV36" s="111">
        <v>0</v>
      </c>
      <c r="LW36" s="111">
        <v>0</v>
      </c>
      <c r="LX36" s="111">
        <v>11527411.200000001</v>
      </c>
      <c r="LY36" s="111">
        <v>11828937.899061268</v>
      </c>
      <c r="LZ36" s="111">
        <v>11898957.79906127</v>
      </c>
      <c r="MA36" s="111">
        <v>11824893.599061269</v>
      </c>
      <c r="MB36" s="111">
        <v>0</v>
      </c>
      <c r="MC36" s="111">
        <v>0</v>
      </c>
      <c r="MD36" s="111">
        <v>0</v>
      </c>
      <c r="ME36" s="111">
        <v>0</v>
      </c>
      <c r="MF36" s="111">
        <v>0</v>
      </c>
      <c r="MG36" s="111">
        <v>0</v>
      </c>
      <c r="MH36" s="111">
        <v>0</v>
      </c>
      <c r="MI36" s="111">
        <v>0</v>
      </c>
      <c r="MJ36" s="111">
        <v>11592981.300000001</v>
      </c>
      <c r="MK36" s="111">
        <v>11893599.599999998</v>
      </c>
    </row>
  </sheetData>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LM5"/>
  <sheetViews>
    <sheetView workbookViewId="0">
      <selection activeCell="B5" sqref="B5"/>
    </sheetView>
  </sheetViews>
  <sheetFormatPr defaultRowHeight="12.75" x14ac:dyDescent="0.2"/>
  <cols>
    <col min="1" max="1" width="16" customWidth="1"/>
  </cols>
  <sheetData>
    <row r="2" spans="1:325" ht="15" x14ac:dyDescent="0.2">
      <c r="B2" s="250">
        <v>2024</v>
      </c>
      <c r="C2" s="251"/>
      <c r="D2" s="251"/>
      <c r="E2" s="251"/>
      <c r="F2" s="251"/>
      <c r="G2" s="251"/>
      <c r="H2" s="251"/>
      <c r="I2" s="251"/>
      <c r="J2" s="251"/>
      <c r="K2" s="251"/>
      <c r="L2" s="251"/>
      <c r="M2" s="252"/>
      <c r="N2" s="250">
        <v>2025</v>
      </c>
      <c r="O2" s="251"/>
      <c r="P2" s="251"/>
      <c r="Q2" s="251"/>
      <c r="R2" s="251"/>
      <c r="S2" s="251"/>
      <c r="T2" s="251"/>
      <c r="U2" s="251"/>
      <c r="V2" s="251"/>
      <c r="W2" s="251"/>
      <c r="X2" s="251"/>
      <c r="Y2" s="252"/>
      <c r="Z2" s="250">
        <v>2026</v>
      </c>
      <c r="AA2" s="251"/>
      <c r="AB2" s="251"/>
      <c r="AC2" s="251"/>
      <c r="AD2" s="251"/>
      <c r="AE2" s="251"/>
      <c r="AF2" s="251"/>
      <c r="AG2" s="251"/>
      <c r="AH2" s="251"/>
      <c r="AI2" s="251"/>
      <c r="AJ2" s="251"/>
      <c r="AK2" s="252"/>
      <c r="AL2" s="250">
        <v>2027</v>
      </c>
      <c r="AM2" s="251"/>
      <c r="AN2" s="251"/>
      <c r="AO2" s="251"/>
      <c r="AP2" s="251"/>
      <c r="AQ2" s="251"/>
      <c r="AR2" s="251"/>
      <c r="AS2" s="251"/>
      <c r="AT2" s="251"/>
      <c r="AU2" s="251"/>
      <c r="AV2" s="251"/>
      <c r="AW2" s="252"/>
      <c r="AX2" s="250">
        <v>2028</v>
      </c>
      <c r="AY2" s="251"/>
      <c r="AZ2" s="251"/>
      <c r="BA2" s="251"/>
      <c r="BB2" s="251"/>
      <c r="BC2" s="251"/>
      <c r="BD2" s="251"/>
      <c r="BE2" s="251"/>
      <c r="BF2" s="251"/>
      <c r="BG2" s="251"/>
      <c r="BH2" s="251"/>
      <c r="BI2" s="252"/>
      <c r="BJ2" s="250">
        <v>2029</v>
      </c>
      <c r="BK2" s="251"/>
      <c r="BL2" s="251"/>
      <c r="BM2" s="251"/>
      <c r="BN2" s="251"/>
      <c r="BO2" s="251"/>
      <c r="BP2" s="251"/>
      <c r="BQ2" s="251"/>
      <c r="BR2" s="251"/>
      <c r="BS2" s="251"/>
      <c r="BT2" s="251"/>
      <c r="BU2" s="252"/>
      <c r="BV2" s="250">
        <v>2030</v>
      </c>
      <c r="BW2" s="251"/>
      <c r="BX2" s="251"/>
      <c r="BY2" s="251"/>
      <c r="BZ2" s="251"/>
      <c r="CA2" s="251"/>
      <c r="CB2" s="251"/>
      <c r="CC2" s="251"/>
      <c r="CD2" s="251"/>
      <c r="CE2" s="251"/>
      <c r="CF2" s="251"/>
      <c r="CG2" s="252"/>
      <c r="CH2" s="250">
        <v>2031</v>
      </c>
      <c r="CI2" s="251"/>
      <c r="CJ2" s="251"/>
      <c r="CK2" s="251"/>
      <c r="CL2" s="251"/>
      <c r="CM2" s="251"/>
      <c r="CN2" s="251"/>
      <c r="CO2" s="251"/>
      <c r="CP2" s="251"/>
      <c r="CQ2" s="251"/>
      <c r="CR2" s="251"/>
      <c r="CS2" s="252"/>
      <c r="CT2" s="250">
        <v>2032</v>
      </c>
      <c r="CU2" s="251"/>
      <c r="CV2" s="251"/>
      <c r="CW2" s="251"/>
      <c r="CX2" s="251"/>
      <c r="CY2" s="251"/>
      <c r="CZ2" s="251"/>
      <c r="DA2" s="251"/>
      <c r="DB2" s="251"/>
      <c r="DC2" s="251"/>
      <c r="DD2" s="251"/>
      <c r="DE2" s="252"/>
      <c r="DF2" s="250">
        <v>2033</v>
      </c>
      <c r="DG2" s="251"/>
      <c r="DH2" s="251"/>
      <c r="DI2" s="251"/>
      <c r="DJ2" s="251"/>
      <c r="DK2" s="251"/>
      <c r="DL2" s="251"/>
      <c r="DM2" s="251"/>
      <c r="DN2" s="251"/>
      <c r="DO2" s="251"/>
      <c r="DP2" s="251"/>
      <c r="DQ2" s="252"/>
      <c r="DR2" s="250">
        <v>2034</v>
      </c>
      <c r="DS2" s="251"/>
      <c r="DT2" s="251"/>
      <c r="DU2" s="251"/>
      <c r="DV2" s="251"/>
      <c r="DW2" s="251"/>
      <c r="DX2" s="251"/>
      <c r="DY2" s="251"/>
      <c r="DZ2" s="251"/>
      <c r="EA2" s="251"/>
      <c r="EB2" s="251"/>
      <c r="EC2" s="252"/>
      <c r="ED2" s="250">
        <v>2035</v>
      </c>
      <c r="EE2" s="251"/>
      <c r="EF2" s="251"/>
      <c r="EG2" s="251"/>
      <c r="EH2" s="251"/>
      <c r="EI2" s="251"/>
      <c r="EJ2" s="251"/>
      <c r="EK2" s="251"/>
      <c r="EL2" s="251"/>
      <c r="EM2" s="251"/>
      <c r="EN2" s="251"/>
      <c r="EO2" s="252"/>
      <c r="EP2" s="250">
        <v>2036</v>
      </c>
      <c r="EQ2" s="251"/>
      <c r="ER2" s="251"/>
      <c r="ES2" s="251"/>
      <c r="ET2" s="251"/>
      <c r="EU2" s="251"/>
      <c r="EV2" s="251"/>
      <c r="EW2" s="251"/>
      <c r="EX2" s="251"/>
      <c r="EY2" s="251"/>
      <c r="EZ2" s="251"/>
      <c r="FA2" s="252"/>
      <c r="FB2" s="250">
        <v>2037</v>
      </c>
      <c r="FC2" s="251"/>
      <c r="FD2" s="251"/>
      <c r="FE2" s="251"/>
      <c r="FF2" s="251"/>
      <c r="FG2" s="251"/>
      <c r="FH2" s="251"/>
      <c r="FI2" s="251"/>
      <c r="FJ2" s="251"/>
      <c r="FK2" s="251"/>
      <c r="FL2" s="251"/>
      <c r="FM2" s="252"/>
      <c r="FN2" s="250">
        <v>2038</v>
      </c>
      <c r="FO2" s="251"/>
      <c r="FP2" s="251"/>
      <c r="FQ2" s="251"/>
      <c r="FR2" s="251"/>
      <c r="FS2" s="251"/>
      <c r="FT2" s="251"/>
      <c r="FU2" s="251"/>
      <c r="FV2" s="251"/>
      <c r="FW2" s="251"/>
      <c r="FX2" s="251"/>
      <c r="FY2" s="252"/>
      <c r="FZ2" s="250">
        <v>2039</v>
      </c>
      <c r="GA2" s="251"/>
      <c r="GB2" s="251"/>
      <c r="GC2" s="251"/>
      <c r="GD2" s="251"/>
      <c r="GE2" s="251"/>
      <c r="GF2" s="251"/>
      <c r="GG2" s="251"/>
      <c r="GH2" s="251"/>
      <c r="GI2" s="251"/>
      <c r="GJ2" s="251"/>
      <c r="GK2" s="252"/>
      <c r="GL2" s="250">
        <v>2040</v>
      </c>
      <c r="GM2" s="251"/>
      <c r="GN2" s="251"/>
      <c r="GO2" s="251"/>
      <c r="GP2" s="251"/>
      <c r="GQ2" s="251"/>
      <c r="GR2" s="251"/>
      <c r="GS2" s="251"/>
      <c r="GT2" s="251"/>
      <c r="GU2" s="251"/>
      <c r="GV2" s="251"/>
      <c r="GW2" s="252"/>
      <c r="GX2" s="250">
        <v>2041</v>
      </c>
      <c r="GY2" s="251"/>
      <c r="GZ2" s="251"/>
      <c r="HA2" s="251"/>
      <c r="HB2" s="251"/>
      <c r="HC2" s="251"/>
      <c r="HD2" s="251"/>
      <c r="HE2" s="251"/>
      <c r="HF2" s="251"/>
      <c r="HG2" s="251"/>
      <c r="HH2" s="251"/>
      <c r="HI2" s="252"/>
      <c r="HJ2" s="250">
        <v>2042</v>
      </c>
      <c r="HK2" s="251"/>
      <c r="HL2" s="251"/>
      <c r="HM2" s="251"/>
      <c r="HN2" s="251"/>
      <c r="HO2" s="251"/>
      <c r="HP2" s="251"/>
      <c r="HQ2" s="251"/>
      <c r="HR2" s="251"/>
      <c r="HS2" s="251"/>
      <c r="HT2" s="251"/>
      <c r="HU2" s="252"/>
      <c r="HV2" s="250">
        <v>2043</v>
      </c>
      <c r="HW2" s="251"/>
      <c r="HX2" s="251"/>
      <c r="HY2" s="251"/>
      <c r="HZ2" s="251"/>
      <c r="IA2" s="251"/>
      <c r="IB2" s="251"/>
      <c r="IC2" s="251"/>
      <c r="ID2" s="251"/>
      <c r="IE2" s="251"/>
      <c r="IF2" s="251"/>
      <c r="IG2" s="252"/>
      <c r="IH2" s="250">
        <v>2044</v>
      </c>
      <c r="II2" s="251"/>
      <c r="IJ2" s="251"/>
      <c r="IK2" s="251"/>
      <c r="IL2" s="251"/>
      <c r="IM2" s="251"/>
      <c r="IN2" s="251"/>
      <c r="IO2" s="251"/>
      <c r="IP2" s="251"/>
      <c r="IQ2" s="251"/>
      <c r="IR2" s="251"/>
      <c r="IS2" s="252"/>
      <c r="IT2" s="250">
        <v>2045</v>
      </c>
      <c r="IU2" s="251"/>
      <c r="IV2" s="251"/>
      <c r="IW2" s="251"/>
      <c r="IX2" s="251"/>
      <c r="IY2" s="251"/>
      <c r="IZ2" s="251"/>
      <c r="JA2" s="251"/>
      <c r="JB2" s="251"/>
      <c r="JC2" s="251"/>
      <c r="JD2" s="251"/>
      <c r="JE2" s="252"/>
      <c r="JF2" s="250">
        <v>2046</v>
      </c>
      <c r="JG2" s="251"/>
      <c r="JH2" s="251"/>
      <c r="JI2" s="251"/>
      <c r="JJ2" s="251"/>
      <c r="JK2" s="251"/>
      <c r="JL2" s="251"/>
      <c r="JM2" s="251"/>
      <c r="JN2" s="251"/>
      <c r="JO2" s="251"/>
      <c r="JP2" s="251"/>
      <c r="JQ2" s="252"/>
      <c r="JR2" s="250">
        <v>2047</v>
      </c>
      <c r="JS2" s="251"/>
      <c r="JT2" s="251"/>
      <c r="JU2" s="251"/>
      <c r="JV2" s="251"/>
      <c r="JW2" s="251"/>
      <c r="JX2" s="251"/>
      <c r="JY2" s="251"/>
      <c r="JZ2" s="251"/>
      <c r="KA2" s="251"/>
      <c r="KB2" s="251"/>
      <c r="KC2" s="252"/>
      <c r="KD2" s="250">
        <v>2048</v>
      </c>
      <c r="KE2" s="251"/>
      <c r="KF2" s="251"/>
      <c r="KG2" s="251"/>
      <c r="KH2" s="251"/>
      <c r="KI2" s="251"/>
      <c r="KJ2" s="251"/>
      <c r="KK2" s="251"/>
      <c r="KL2" s="251"/>
      <c r="KM2" s="251"/>
      <c r="KN2" s="251"/>
      <c r="KO2" s="252"/>
      <c r="KP2" s="250">
        <v>2049</v>
      </c>
      <c r="KQ2" s="251"/>
      <c r="KR2" s="251"/>
      <c r="KS2" s="251"/>
      <c r="KT2" s="251"/>
      <c r="KU2" s="251"/>
      <c r="KV2" s="251"/>
      <c r="KW2" s="251"/>
      <c r="KX2" s="251"/>
      <c r="KY2" s="251"/>
      <c r="KZ2" s="251"/>
      <c r="LA2" s="252"/>
      <c r="LB2" s="250">
        <v>2050</v>
      </c>
      <c r="LC2" s="251"/>
      <c r="LD2" s="251"/>
      <c r="LE2" s="251"/>
      <c r="LF2" s="251"/>
      <c r="LG2" s="251"/>
      <c r="LH2" s="251"/>
      <c r="LI2" s="251"/>
      <c r="LJ2" s="251"/>
      <c r="LK2" s="251"/>
      <c r="LL2" s="251"/>
      <c r="LM2" s="252"/>
    </row>
    <row r="3" spans="1:325" ht="15" x14ac:dyDescent="0.25">
      <c r="B3" s="230" t="s">
        <v>102</v>
      </c>
      <c r="C3" s="230" t="s">
        <v>103</v>
      </c>
      <c r="D3" s="230" t="s">
        <v>104</v>
      </c>
      <c r="E3" s="230" t="s">
        <v>105</v>
      </c>
      <c r="F3" s="230" t="s">
        <v>106</v>
      </c>
      <c r="G3" s="230" t="s">
        <v>107</v>
      </c>
      <c r="H3" s="230" t="s">
        <v>108</v>
      </c>
      <c r="I3" s="230" t="s">
        <v>109</v>
      </c>
      <c r="J3" s="230" t="s">
        <v>110</v>
      </c>
      <c r="K3" s="230" t="s">
        <v>111</v>
      </c>
      <c r="L3" s="230" t="s">
        <v>112</v>
      </c>
      <c r="M3" s="230" t="s">
        <v>113</v>
      </c>
      <c r="N3" s="231" t="s">
        <v>102</v>
      </c>
      <c r="O3" s="230" t="s">
        <v>103</v>
      </c>
      <c r="P3" s="230" t="s">
        <v>104</v>
      </c>
      <c r="Q3" s="230" t="s">
        <v>105</v>
      </c>
      <c r="R3" s="230" t="s">
        <v>106</v>
      </c>
      <c r="S3" s="230" t="s">
        <v>107</v>
      </c>
      <c r="T3" s="230" t="s">
        <v>108</v>
      </c>
      <c r="U3" s="230" t="s">
        <v>109</v>
      </c>
      <c r="V3" s="230" t="s">
        <v>110</v>
      </c>
      <c r="W3" s="230" t="s">
        <v>111</v>
      </c>
      <c r="X3" s="230" t="s">
        <v>112</v>
      </c>
      <c r="Y3" s="230" t="s">
        <v>113</v>
      </c>
      <c r="Z3" s="231" t="s">
        <v>102</v>
      </c>
      <c r="AA3" s="230" t="s">
        <v>103</v>
      </c>
      <c r="AB3" s="230" t="s">
        <v>104</v>
      </c>
      <c r="AC3" s="230" t="s">
        <v>105</v>
      </c>
      <c r="AD3" s="230" t="s">
        <v>106</v>
      </c>
      <c r="AE3" s="230" t="s">
        <v>107</v>
      </c>
      <c r="AF3" s="230" t="s">
        <v>108</v>
      </c>
      <c r="AG3" s="230" t="s">
        <v>109</v>
      </c>
      <c r="AH3" s="230" t="s">
        <v>110</v>
      </c>
      <c r="AI3" s="230" t="s">
        <v>111</v>
      </c>
      <c r="AJ3" s="230" t="s">
        <v>112</v>
      </c>
      <c r="AK3" s="230" t="s">
        <v>113</v>
      </c>
      <c r="AL3" s="231" t="s">
        <v>102</v>
      </c>
      <c r="AM3" s="230" t="s">
        <v>103</v>
      </c>
      <c r="AN3" s="230" t="s">
        <v>104</v>
      </c>
      <c r="AO3" s="230" t="s">
        <v>105</v>
      </c>
      <c r="AP3" s="230" t="s">
        <v>106</v>
      </c>
      <c r="AQ3" s="230" t="s">
        <v>107</v>
      </c>
      <c r="AR3" s="230" t="s">
        <v>108</v>
      </c>
      <c r="AS3" s="230" t="s">
        <v>109</v>
      </c>
      <c r="AT3" s="230" t="s">
        <v>110</v>
      </c>
      <c r="AU3" s="230" t="s">
        <v>111</v>
      </c>
      <c r="AV3" s="230" t="s">
        <v>112</v>
      </c>
      <c r="AW3" s="230" t="s">
        <v>113</v>
      </c>
      <c r="AX3" s="231" t="s">
        <v>102</v>
      </c>
      <c r="AY3" s="230" t="s">
        <v>103</v>
      </c>
      <c r="AZ3" s="230" t="s">
        <v>104</v>
      </c>
      <c r="BA3" s="230" t="s">
        <v>105</v>
      </c>
      <c r="BB3" s="230" t="s">
        <v>106</v>
      </c>
      <c r="BC3" s="230" t="s">
        <v>107</v>
      </c>
      <c r="BD3" s="230" t="s">
        <v>108</v>
      </c>
      <c r="BE3" s="230" t="s">
        <v>109</v>
      </c>
      <c r="BF3" s="230" t="s">
        <v>110</v>
      </c>
      <c r="BG3" s="230" t="s">
        <v>111</v>
      </c>
      <c r="BH3" s="230" t="s">
        <v>112</v>
      </c>
      <c r="BI3" s="230" t="s">
        <v>113</v>
      </c>
      <c r="BJ3" s="231" t="s">
        <v>102</v>
      </c>
      <c r="BK3" s="230" t="s">
        <v>103</v>
      </c>
      <c r="BL3" s="230" t="s">
        <v>104</v>
      </c>
      <c r="BM3" s="230" t="s">
        <v>105</v>
      </c>
      <c r="BN3" s="230" t="s">
        <v>106</v>
      </c>
      <c r="BO3" s="230" t="s">
        <v>107</v>
      </c>
      <c r="BP3" s="230" t="s">
        <v>108</v>
      </c>
      <c r="BQ3" s="230" t="s">
        <v>109</v>
      </c>
      <c r="BR3" s="230" t="s">
        <v>110</v>
      </c>
      <c r="BS3" s="230" t="s">
        <v>111</v>
      </c>
      <c r="BT3" s="230" t="s">
        <v>112</v>
      </c>
      <c r="BU3" s="230" t="s">
        <v>113</v>
      </c>
      <c r="BV3" s="231" t="s">
        <v>102</v>
      </c>
      <c r="BW3" s="230" t="s">
        <v>103</v>
      </c>
      <c r="BX3" s="230" t="s">
        <v>104</v>
      </c>
      <c r="BY3" s="230" t="s">
        <v>105</v>
      </c>
      <c r="BZ3" s="230" t="s">
        <v>106</v>
      </c>
      <c r="CA3" s="230" t="s">
        <v>107</v>
      </c>
      <c r="CB3" s="230" t="s">
        <v>108</v>
      </c>
      <c r="CC3" s="230" t="s">
        <v>109</v>
      </c>
      <c r="CD3" s="230" t="s">
        <v>110</v>
      </c>
      <c r="CE3" s="230" t="s">
        <v>111</v>
      </c>
      <c r="CF3" s="230" t="s">
        <v>112</v>
      </c>
      <c r="CG3" s="230" t="s">
        <v>113</v>
      </c>
      <c r="CH3" s="231" t="s">
        <v>102</v>
      </c>
      <c r="CI3" s="230" t="s">
        <v>103</v>
      </c>
      <c r="CJ3" s="230" t="s">
        <v>104</v>
      </c>
      <c r="CK3" s="230" t="s">
        <v>105</v>
      </c>
      <c r="CL3" s="230" t="s">
        <v>106</v>
      </c>
      <c r="CM3" s="230" t="s">
        <v>107</v>
      </c>
      <c r="CN3" s="230" t="s">
        <v>108</v>
      </c>
      <c r="CO3" s="230" t="s">
        <v>109</v>
      </c>
      <c r="CP3" s="230" t="s">
        <v>110</v>
      </c>
      <c r="CQ3" s="230" t="s">
        <v>111</v>
      </c>
      <c r="CR3" s="230" t="s">
        <v>112</v>
      </c>
      <c r="CS3" s="230" t="s">
        <v>113</v>
      </c>
      <c r="CT3" s="231" t="s">
        <v>102</v>
      </c>
      <c r="CU3" s="230" t="s">
        <v>103</v>
      </c>
      <c r="CV3" s="230" t="s">
        <v>104</v>
      </c>
      <c r="CW3" s="230" t="s">
        <v>105</v>
      </c>
      <c r="CX3" s="230" t="s">
        <v>106</v>
      </c>
      <c r="CY3" s="230" t="s">
        <v>107</v>
      </c>
      <c r="CZ3" s="230" t="s">
        <v>108</v>
      </c>
      <c r="DA3" s="230" t="s">
        <v>109</v>
      </c>
      <c r="DB3" s="230" t="s">
        <v>110</v>
      </c>
      <c r="DC3" s="230" t="s">
        <v>111</v>
      </c>
      <c r="DD3" s="230" t="s">
        <v>112</v>
      </c>
      <c r="DE3" s="230" t="s">
        <v>113</v>
      </c>
      <c r="DF3" s="231" t="s">
        <v>102</v>
      </c>
      <c r="DG3" s="230" t="s">
        <v>103</v>
      </c>
      <c r="DH3" s="230" t="s">
        <v>104</v>
      </c>
      <c r="DI3" s="230" t="s">
        <v>105</v>
      </c>
      <c r="DJ3" s="230" t="s">
        <v>106</v>
      </c>
      <c r="DK3" s="230" t="s">
        <v>107</v>
      </c>
      <c r="DL3" s="230" t="s">
        <v>108</v>
      </c>
      <c r="DM3" s="230" t="s">
        <v>109</v>
      </c>
      <c r="DN3" s="230" t="s">
        <v>110</v>
      </c>
      <c r="DO3" s="230" t="s">
        <v>111</v>
      </c>
      <c r="DP3" s="230" t="s">
        <v>112</v>
      </c>
      <c r="DQ3" s="230" t="s">
        <v>113</v>
      </c>
      <c r="DR3" s="231" t="s">
        <v>102</v>
      </c>
      <c r="DS3" s="230" t="s">
        <v>103</v>
      </c>
      <c r="DT3" s="230" t="s">
        <v>104</v>
      </c>
      <c r="DU3" s="230" t="s">
        <v>105</v>
      </c>
      <c r="DV3" s="230" t="s">
        <v>106</v>
      </c>
      <c r="DW3" s="230" t="s">
        <v>107</v>
      </c>
      <c r="DX3" s="230" t="s">
        <v>108</v>
      </c>
      <c r="DY3" s="230" t="s">
        <v>109</v>
      </c>
      <c r="DZ3" s="230" t="s">
        <v>110</v>
      </c>
      <c r="EA3" s="230" t="s">
        <v>111</v>
      </c>
      <c r="EB3" s="230" t="s">
        <v>112</v>
      </c>
      <c r="EC3" s="230" t="s">
        <v>113</v>
      </c>
      <c r="ED3" s="231" t="s">
        <v>102</v>
      </c>
      <c r="EE3" s="230" t="s">
        <v>103</v>
      </c>
      <c r="EF3" s="230" t="s">
        <v>104</v>
      </c>
      <c r="EG3" s="230" t="s">
        <v>105</v>
      </c>
      <c r="EH3" s="230" t="s">
        <v>106</v>
      </c>
      <c r="EI3" s="230" t="s">
        <v>107</v>
      </c>
      <c r="EJ3" s="230" t="s">
        <v>108</v>
      </c>
      <c r="EK3" s="230" t="s">
        <v>109</v>
      </c>
      <c r="EL3" s="230" t="s">
        <v>110</v>
      </c>
      <c r="EM3" s="230" t="s">
        <v>111</v>
      </c>
      <c r="EN3" s="230" t="s">
        <v>112</v>
      </c>
      <c r="EO3" s="230" t="s">
        <v>113</v>
      </c>
      <c r="EP3" s="231" t="s">
        <v>102</v>
      </c>
      <c r="EQ3" s="230" t="s">
        <v>103</v>
      </c>
      <c r="ER3" s="230" t="s">
        <v>104</v>
      </c>
      <c r="ES3" s="230" t="s">
        <v>105</v>
      </c>
      <c r="ET3" s="230" t="s">
        <v>106</v>
      </c>
      <c r="EU3" s="230" t="s">
        <v>107</v>
      </c>
      <c r="EV3" s="230" t="s">
        <v>108</v>
      </c>
      <c r="EW3" s="230" t="s">
        <v>109</v>
      </c>
      <c r="EX3" s="230" t="s">
        <v>110</v>
      </c>
      <c r="EY3" s="230" t="s">
        <v>111</v>
      </c>
      <c r="EZ3" s="230" t="s">
        <v>112</v>
      </c>
      <c r="FA3" s="230" t="s">
        <v>113</v>
      </c>
      <c r="FB3" s="231" t="s">
        <v>102</v>
      </c>
      <c r="FC3" s="230" t="s">
        <v>103</v>
      </c>
      <c r="FD3" s="230" t="s">
        <v>104</v>
      </c>
      <c r="FE3" s="230" t="s">
        <v>105</v>
      </c>
      <c r="FF3" s="230" t="s">
        <v>106</v>
      </c>
      <c r="FG3" s="230" t="s">
        <v>107</v>
      </c>
      <c r="FH3" s="230" t="s">
        <v>108</v>
      </c>
      <c r="FI3" s="230" t="s">
        <v>109</v>
      </c>
      <c r="FJ3" s="230" t="s">
        <v>110</v>
      </c>
      <c r="FK3" s="230" t="s">
        <v>111</v>
      </c>
      <c r="FL3" s="230" t="s">
        <v>112</v>
      </c>
      <c r="FM3" s="230" t="s">
        <v>113</v>
      </c>
      <c r="FN3" s="231" t="s">
        <v>102</v>
      </c>
      <c r="FO3" s="230" t="s">
        <v>103</v>
      </c>
      <c r="FP3" s="230" t="s">
        <v>104</v>
      </c>
      <c r="FQ3" s="230" t="s">
        <v>105</v>
      </c>
      <c r="FR3" s="230" t="s">
        <v>106</v>
      </c>
      <c r="FS3" s="230" t="s">
        <v>107</v>
      </c>
      <c r="FT3" s="230" t="s">
        <v>108</v>
      </c>
      <c r="FU3" s="230" t="s">
        <v>109</v>
      </c>
      <c r="FV3" s="230" t="s">
        <v>110</v>
      </c>
      <c r="FW3" s="230" t="s">
        <v>111</v>
      </c>
      <c r="FX3" s="230" t="s">
        <v>112</v>
      </c>
      <c r="FY3" s="230" t="s">
        <v>113</v>
      </c>
      <c r="FZ3" s="231" t="s">
        <v>102</v>
      </c>
      <c r="GA3" s="230" t="s">
        <v>103</v>
      </c>
      <c r="GB3" s="230" t="s">
        <v>104</v>
      </c>
      <c r="GC3" s="230" t="s">
        <v>105</v>
      </c>
      <c r="GD3" s="230" t="s">
        <v>106</v>
      </c>
      <c r="GE3" s="230" t="s">
        <v>107</v>
      </c>
      <c r="GF3" s="230" t="s">
        <v>108</v>
      </c>
      <c r="GG3" s="230" t="s">
        <v>109</v>
      </c>
      <c r="GH3" s="230" t="s">
        <v>110</v>
      </c>
      <c r="GI3" s="230" t="s">
        <v>111</v>
      </c>
      <c r="GJ3" s="230" t="s">
        <v>112</v>
      </c>
      <c r="GK3" s="230" t="s">
        <v>113</v>
      </c>
      <c r="GL3" s="231" t="s">
        <v>102</v>
      </c>
      <c r="GM3" s="230" t="s">
        <v>103</v>
      </c>
      <c r="GN3" s="230" t="s">
        <v>104</v>
      </c>
      <c r="GO3" s="230" t="s">
        <v>105</v>
      </c>
      <c r="GP3" s="230" t="s">
        <v>106</v>
      </c>
      <c r="GQ3" s="230" t="s">
        <v>107</v>
      </c>
      <c r="GR3" s="230" t="s">
        <v>108</v>
      </c>
      <c r="GS3" s="230" t="s">
        <v>109</v>
      </c>
      <c r="GT3" s="230" t="s">
        <v>110</v>
      </c>
      <c r="GU3" s="230" t="s">
        <v>111</v>
      </c>
      <c r="GV3" s="230" t="s">
        <v>112</v>
      </c>
      <c r="GW3" s="230" t="s">
        <v>113</v>
      </c>
      <c r="GX3" s="231" t="s">
        <v>102</v>
      </c>
      <c r="GY3" s="230" t="s">
        <v>103</v>
      </c>
      <c r="GZ3" s="230" t="s">
        <v>104</v>
      </c>
      <c r="HA3" s="230" t="s">
        <v>105</v>
      </c>
      <c r="HB3" s="230" t="s">
        <v>106</v>
      </c>
      <c r="HC3" s="230" t="s">
        <v>107</v>
      </c>
      <c r="HD3" s="230" t="s">
        <v>108</v>
      </c>
      <c r="HE3" s="230" t="s">
        <v>109</v>
      </c>
      <c r="HF3" s="230" t="s">
        <v>110</v>
      </c>
      <c r="HG3" s="230" t="s">
        <v>111</v>
      </c>
      <c r="HH3" s="230" t="s">
        <v>112</v>
      </c>
      <c r="HI3" s="230" t="s">
        <v>113</v>
      </c>
      <c r="HJ3" s="231" t="s">
        <v>102</v>
      </c>
      <c r="HK3" s="230" t="s">
        <v>103</v>
      </c>
      <c r="HL3" s="230" t="s">
        <v>104</v>
      </c>
      <c r="HM3" s="230" t="s">
        <v>105</v>
      </c>
      <c r="HN3" s="230" t="s">
        <v>106</v>
      </c>
      <c r="HO3" s="230" t="s">
        <v>107</v>
      </c>
      <c r="HP3" s="230" t="s">
        <v>108</v>
      </c>
      <c r="HQ3" s="230" t="s">
        <v>109</v>
      </c>
      <c r="HR3" s="230" t="s">
        <v>110</v>
      </c>
      <c r="HS3" s="230" t="s">
        <v>111</v>
      </c>
      <c r="HT3" s="230" t="s">
        <v>112</v>
      </c>
      <c r="HU3" s="230" t="s">
        <v>113</v>
      </c>
      <c r="HV3" s="231" t="s">
        <v>102</v>
      </c>
      <c r="HW3" s="230" t="s">
        <v>103</v>
      </c>
      <c r="HX3" s="230" t="s">
        <v>104</v>
      </c>
      <c r="HY3" s="230" t="s">
        <v>105</v>
      </c>
      <c r="HZ3" s="230" t="s">
        <v>106</v>
      </c>
      <c r="IA3" s="230" t="s">
        <v>107</v>
      </c>
      <c r="IB3" s="230" t="s">
        <v>108</v>
      </c>
      <c r="IC3" s="230" t="s">
        <v>109</v>
      </c>
      <c r="ID3" s="230" t="s">
        <v>110</v>
      </c>
      <c r="IE3" s="230" t="s">
        <v>111</v>
      </c>
      <c r="IF3" s="230" t="s">
        <v>112</v>
      </c>
      <c r="IG3" s="230" t="s">
        <v>113</v>
      </c>
      <c r="IH3" s="231" t="s">
        <v>102</v>
      </c>
      <c r="II3" s="230" t="s">
        <v>103</v>
      </c>
      <c r="IJ3" s="230" t="s">
        <v>104</v>
      </c>
      <c r="IK3" s="230" t="s">
        <v>105</v>
      </c>
      <c r="IL3" s="230" t="s">
        <v>106</v>
      </c>
      <c r="IM3" s="230" t="s">
        <v>107</v>
      </c>
      <c r="IN3" s="230" t="s">
        <v>108</v>
      </c>
      <c r="IO3" s="230" t="s">
        <v>109</v>
      </c>
      <c r="IP3" s="230" t="s">
        <v>110</v>
      </c>
      <c r="IQ3" s="230" t="s">
        <v>111</v>
      </c>
      <c r="IR3" s="230" t="s">
        <v>112</v>
      </c>
      <c r="IS3" s="230" t="s">
        <v>113</v>
      </c>
      <c r="IT3" s="231" t="s">
        <v>102</v>
      </c>
      <c r="IU3" s="230" t="s">
        <v>103</v>
      </c>
      <c r="IV3" s="230" t="s">
        <v>104</v>
      </c>
      <c r="IW3" s="230" t="s">
        <v>105</v>
      </c>
      <c r="IX3" s="230" t="s">
        <v>106</v>
      </c>
      <c r="IY3" s="230" t="s">
        <v>107</v>
      </c>
      <c r="IZ3" s="230" t="s">
        <v>108</v>
      </c>
      <c r="JA3" s="230" t="s">
        <v>109</v>
      </c>
      <c r="JB3" s="230" t="s">
        <v>110</v>
      </c>
      <c r="JC3" s="230" t="s">
        <v>111</v>
      </c>
      <c r="JD3" s="230" t="s">
        <v>112</v>
      </c>
      <c r="JE3" s="230" t="s">
        <v>113</v>
      </c>
      <c r="JF3" s="231" t="s">
        <v>102</v>
      </c>
      <c r="JG3" s="230" t="s">
        <v>103</v>
      </c>
      <c r="JH3" s="230" t="s">
        <v>104</v>
      </c>
      <c r="JI3" s="230" t="s">
        <v>105</v>
      </c>
      <c r="JJ3" s="230" t="s">
        <v>106</v>
      </c>
      <c r="JK3" s="230" t="s">
        <v>107</v>
      </c>
      <c r="JL3" s="230" t="s">
        <v>108</v>
      </c>
      <c r="JM3" s="230" t="s">
        <v>109</v>
      </c>
      <c r="JN3" s="230" t="s">
        <v>110</v>
      </c>
      <c r="JO3" s="230" t="s">
        <v>111</v>
      </c>
      <c r="JP3" s="230" t="s">
        <v>112</v>
      </c>
      <c r="JQ3" s="230" t="s">
        <v>113</v>
      </c>
      <c r="JR3" s="231" t="s">
        <v>102</v>
      </c>
      <c r="JS3" s="230" t="s">
        <v>103</v>
      </c>
      <c r="JT3" s="230" t="s">
        <v>104</v>
      </c>
      <c r="JU3" s="230" t="s">
        <v>105</v>
      </c>
      <c r="JV3" s="230" t="s">
        <v>106</v>
      </c>
      <c r="JW3" s="230" t="s">
        <v>107</v>
      </c>
      <c r="JX3" s="230" t="s">
        <v>108</v>
      </c>
      <c r="JY3" s="230" t="s">
        <v>109</v>
      </c>
      <c r="JZ3" s="230" t="s">
        <v>110</v>
      </c>
      <c r="KA3" s="230" t="s">
        <v>111</v>
      </c>
      <c r="KB3" s="230" t="s">
        <v>112</v>
      </c>
      <c r="KC3" s="230" t="s">
        <v>113</v>
      </c>
      <c r="KD3" s="231" t="s">
        <v>102</v>
      </c>
      <c r="KE3" s="230" t="s">
        <v>103</v>
      </c>
      <c r="KF3" s="230" t="s">
        <v>104</v>
      </c>
      <c r="KG3" s="230" t="s">
        <v>105</v>
      </c>
      <c r="KH3" s="230" t="s">
        <v>106</v>
      </c>
      <c r="KI3" s="230" t="s">
        <v>107</v>
      </c>
      <c r="KJ3" s="230" t="s">
        <v>108</v>
      </c>
      <c r="KK3" s="230" t="s">
        <v>109</v>
      </c>
      <c r="KL3" s="230" t="s">
        <v>110</v>
      </c>
      <c r="KM3" s="230" t="s">
        <v>111</v>
      </c>
      <c r="KN3" s="230" t="s">
        <v>112</v>
      </c>
      <c r="KO3" s="230" t="s">
        <v>113</v>
      </c>
      <c r="KP3" s="231" t="s">
        <v>102</v>
      </c>
      <c r="KQ3" s="230" t="s">
        <v>103</v>
      </c>
      <c r="KR3" s="230" t="s">
        <v>104</v>
      </c>
      <c r="KS3" s="230" t="s">
        <v>105</v>
      </c>
      <c r="KT3" s="230" t="s">
        <v>106</v>
      </c>
      <c r="KU3" s="230" t="s">
        <v>107</v>
      </c>
      <c r="KV3" s="230" t="s">
        <v>108</v>
      </c>
      <c r="KW3" s="230" t="s">
        <v>109</v>
      </c>
      <c r="KX3" s="230" t="s">
        <v>110</v>
      </c>
      <c r="KY3" s="230" t="s">
        <v>111</v>
      </c>
      <c r="KZ3" s="230" t="s">
        <v>112</v>
      </c>
      <c r="LA3" s="230" t="s">
        <v>113</v>
      </c>
      <c r="LB3" s="231" t="s">
        <v>102</v>
      </c>
      <c r="LC3" s="230" t="s">
        <v>103</v>
      </c>
      <c r="LD3" s="230" t="s">
        <v>104</v>
      </c>
      <c r="LE3" s="230" t="s">
        <v>105</v>
      </c>
      <c r="LF3" s="230" t="s">
        <v>106</v>
      </c>
      <c r="LG3" s="230" t="s">
        <v>107</v>
      </c>
      <c r="LH3" s="230" t="s">
        <v>108</v>
      </c>
      <c r="LI3" s="230" t="s">
        <v>109</v>
      </c>
      <c r="LJ3" s="230" t="s">
        <v>110</v>
      </c>
      <c r="LK3" s="230" t="s">
        <v>111</v>
      </c>
      <c r="LL3" s="230" t="s">
        <v>112</v>
      </c>
      <c r="LM3" s="232" t="s">
        <v>113</v>
      </c>
    </row>
    <row r="4" spans="1:325" x14ac:dyDescent="0.2">
      <c r="A4" t="s">
        <v>146</v>
      </c>
      <c r="B4">
        <v>664.7</v>
      </c>
      <c r="C4">
        <v>604</v>
      </c>
      <c r="D4">
        <v>554.1</v>
      </c>
      <c r="E4">
        <v>406.9</v>
      </c>
      <c r="F4">
        <v>237.2</v>
      </c>
      <c r="G4">
        <v>110.1</v>
      </c>
      <c r="H4">
        <v>30.2</v>
      </c>
      <c r="I4">
        <v>21.9</v>
      </c>
      <c r="J4">
        <v>110.2</v>
      </c>
      <c r="K4">
        <v>347</v>
      </c>
      <c r="L4">
        <v>535.5</v>
      </c>
      <c r="M4">
        <v>686.9</v>
      </c>
      <c r="N4">
        <v>656.6</v>
      </c>
      <c r="O4">
        <v>576.70000000000005</v>
      </c>
      <c r="P4">
        <v>547.20000000000005</v>
      </c>
      <c r="Q4">
        <v>402.2</v>
      </c>
      <c r="R4">
        <v>231.7</v>
      </c>
      <c r="S4">
        <v>108.3</v>
      </c>
      <c r="T4">
        <v>29</v>
      </c>
      <c r="U4">
        <v>20.8</v>
      </c>
      <c r="V4">
        <v>108.9</v>
      </c>
      <c r="W4">
        <v>343.4</v>
      </c>
      <c r="X4">
        <v>530.9</v>
      </c>
      <c r="Y4">
        <v>679.2</v>
      </c>
      <c r="Z4">
        <v>662.1</v>
      </c>
      <c r="AA4">
        <v>577.1</v>
      </c>
      <c r="AB4">
        <v>547.4</v>
      </c>
      <c r="AC4">
        <v>399.6</v>
      </c>
      <c r="AD4">
        <v>227.4</v>
      </c>
      <c r="AE4">
        <v>104.2</v>
      </c>
      <c r="AF4">
        <v>26.2</v>
      </c>
      <c r="AG4">
        <v>18</v>
      </c>
      <c r="AH4">
        <v>108.6</v>
      </c>
      <c r="AI4">
        <v>341.9</v>
      </c>
      <c r="AJ4">
        <v>528.1</v>
      </c>
      <c r="AK4">
        <v>676.4</v>
      </c>
      <c r="AL4">
        <v>661</v>
      </c>
      <c r="AM4">
        <v>568.5</v>
      </c>
      <c r="AN4">
        <v>542.79999999999995</v>
      </c>
      <c r="AO4">
        <v>393.3</v>
      </c>
      <c r="AP4">
        <v>222.4</v>
      </c>
      <c r="AQ4">
        <v>100.2</v>
      </c>
      <c r="AR4">
        <v>24.5</v>
      </c>
      <c r="AS4">
        <v>17</v>
      </c>
      <c r="AT4">
        <v>108.2</v>
      </c>
      <c r="AU4">
        <v>339.1</v>
      </c>
      <c r="AV4">
        <v>521.29999999999995</v>
      </c>
      <c r="AW4">
        <v>671.6</v>
      </c>
      <c r="AX4">
        <v>656.5</v>
      </c>
      <c r="AY4">
        <v>582.9</v>
      </c>
      <c r="AZ4">
        <v>537.20000000000005</v>
      </c>
      <c r="BA4">
        <v>390</v>
      </c>
      <c r="BB4">
        <v>220</v>
      </c>
      <c r="BC4">
        <v>94.7</v>
      </c>
      <c r="BD4">
        <v>22.4</v>
      </c>
      <c r="BE4">
        <v>16.5</v>
      </c>
      <c r="BF4">
        <v>107.5</v>
      </c>
      <c r="BG4">
        <v>338</v>
      </c>
      <c r="BH4">
        <v>520.70000000000005</v>
      </c>
      <c r="BI4">
        <v>668.7</v>
      </c>
      <c r="BJ4">
        <v>652.29999999999995</v>
      </c>
      <c r="BK4">
        <v>564.29999999999995</v>
      </c>
      <c r="BL4">
        <v>539.1</v>
      </c>
      <c r="BM4">
        <v>389.6</v>
      </c>
      <c r="BN4">
        <v>219.2</v>
      </c>
      <c r="BO4">
        <v>95.6</v>
      </c>
      <c r="BP4">
        <v>21.8</v>
      </c>
      <c r="BQ4">
        <v>16.399999999999999</v>
      </c>
      <c r="BR4">
        <v>106.1</v>
      </c>
      <c r="BS4">
        <v>333.2</v>
      </c>
      <c r="BT4">
        <v>520.79999999999995</v>
      </c>
      <c r="BU4">
        <v>664.5</v>
      </c>
      <c r="BV4">
        <v>650.6</v>
      </c>
      <c r="BW4">
        <v>559</v>
      </c>
      <c r="BX4">
        <v>539.5</v>
      </c>
      <c r="BY4">
        <v>388.8</v>
      </c>
      <c r="BZ4">
        <v>219.4</v>
      </c>
      <c r="CA4">
        <v>94.6</v>
      </c>
      <c r="CB4">
        <v>21.7</v>
      </c>
      <c r="CC4">
        <v>16.100000000000001</v>
      </c>
      <c r="CD4">
        <v>106.6</v>
      </c>
      <c r="CE4">
        <v>335.6</v>
      </c>
      <c r="CF4">
        <v>517.20000000000005</v>
      </c>
      <c r="CG4">
        <v>666.7</v>
      </c>
      <c r="CH4">
        <v>650.70000000000005</v>
      </c>
      <c r="CI4">
        <v>562</v>
      </c>
      <c r="CJ4">
        <v>540.9</v>
      </c>
      <c r="CK4">
        <v>387.3</v>
      </c>
      <c r="CL4">
        <v>220</v>
      </c>
      <c r="CM4">
        <v>96.8</v>
      </c>
      <c r="CN4">
        <v>21.9</v>
      </c>
      <c r="CO4">
        <v>16</v>
      </c>
      <c r="CP4">
        <v>103</v>
      </c>
      <c r="CQ4">
        <v>337</v>
      </c>
      <c r="CR4">
        <v>512.70000000000005</v>
      </c>
      <c r="CS4">
        <v>663.7</v>
      </c>
      <c r="CT4">
        <v>647.1</v>
      </c>
      <c r="CU4">
        <v>578.70000000000005</v>
      </c>
      <c r="CV4">
        <v>540.20000000000005</v>
      </c>
      <c r="CW4">
        <v>390.1</v>
      </c>
      <c r="CX4">
        <v>219.4</v>
      </c>
      <c r="CY4">
        <v>95</v>
      </c>
      <c r="CZ4">
        <v>21.5</v>
      </c>
      <c r="DA4">
        <v>16.100000000000001</v>
      </c>
      <c r="DB4">
        <v>99.9</v>
      </c>
      <c r="DC4">
        <v>336.5</v>
      </c>
      <c r="DD4">
        <v>514.6</v>
      </c>
      <c r="DE4">
        <v>655.9</v>
      </c>
      <c r="DF4">
        <v>641.5</v>
      </c>
      <c r="DG4">
        <v>554.5</v>
      </c>
      <c r="DH4">
        <v>535.4</v>
      </c>
      <c r="DI4">
        <v>386.1</v>
      </c>
      <c r="DJ4">
        <v>218.5</v>
      </c>
      <c r="DK4">
        <v>93.5</v>
      </c>
      <c r="DL4">
        <v>21.3</v>
      </c>
      <c r="DM4">
        <v>16.100000000000001</v>
      </c>
      <c r="DN4">
        <v>97.8</v>
      </c>
      <c r="DO4">
        <v>332.5</v>
      </c>
      <c r="DP4">
        <v>509.6</v>
      </c>
      <c r="DQ4">
        <v>649.6</v>
      </c>
      <c r="DR4">
        <v>642.20000000000005</v>
      </c>
      <c r="DS4">
        <v>550.79999999999995</v>
      </c>
      <c r="DT4">
        <v>532.20000000000005</v>
      </c>
      <c r="DU4">
        <v>383.2</v>
      </c>
      <c r="DV4">
        <v>220.5</v>
      </c>
      <c r="DW4">
        <v>91.6</v>
      </c>
      <c r="DX4">
        <v>21</v>
      </c>
      <c r="DY4">
        <v>15.7</v>
      </c>
      <c r="DZ4">
        <v>96.5</v>
      </c>
      <c r="EA4">
        <v>330</v>
      </c>
      <c r="EB4">
        <v>511.5</v>
      </c>
      <c r="EC4">
        <v>649</v>
      </c>
      <c r="ED4">
        <v>645.4</v>
      </c>
      <c r="EE4">
        <v>542.20000000000005</v>
      </c>
      <c r="EF4">
        <v>530.70000000000005</v>
      </c>
      <c r="EG4">
        <v>382.8</v>
      </c>
      <c r="EH4">
        <v>222.5</v>
      </c>
      <c r="EI4">
        <v>89.7</v>
      </c>
      <c r="EJ4">
        <v>20.7</v>
      </c>
      <c r="EK4">
        <v>15.5</v>
      </c>
      <c r="EL4">
        <v>93.7</v>
      </c>
      <c r="EM4">
        <v>324.5</v>
      </c>
      <c r="EN4">
        <v>509</v>
      </c>
      <c r="EO4">
        <v>648</v>
      </c>
      <c r="EP4">
        <v>647.6</v>
      </c>
      <c r="EQ4">
        <v>559.1</v>
      </c>
      <c r="ER4">
        <v>525.1</v>
      </c>
      <c r="ES4">
        <v>381.1</v>
      </c>
      <c r="ET4">
        <v>222.2</v>
      </c>
      <c r="EU4">
        <v>86.5</v>
      </c>
      <c r="EV4">
        <v>19.600000000000001</v>
      </c>
      <c r="EW4">
        <v>15.1</v>
      </c>
      <c r="EX4">
        <v>93.3</v>
      </c>
      <c r="EY4">
        <v>322.5</v>
      </c>
      <c r="EZ4">
        <v>506.4</v>
      </c>
      <c r="FA4">
        <v>649.4</v>
      </c>
      <c r="FB4">
        <v>646.4</v>
      </c>
      <c r="FC4">
        <v>536.20000000000005</v>
      </c>
      <c r="FD4">
        <v>522</v>
      </c>
      <c r="FE4">
        <v>377.2</v>
      </c>
      <c r="FF4">
        <v>220.8</v>
      </c>
      <c r="FG4">
        <v>81.599999999999994</v>
      </c>
      <c r="FH4">
        <v>17.7</v>
      </c>
      <c r="FI4">
        <v>14.4</v>
      </c>
      <c r="FJ4">
        <v>93.4</v>
      </c>
      <c r="FK4">
        <v>320.10000000000002</v>
      </c>
      <c r="FL4">
        <v>500.9</v>
      </c>
      <c r="FM4">
        <v>648.20000000000005</v>
      </c>
      <c r="FN4">
        <v>642.4</v>
      </c>
      <c r="FO4">
        <v>532.4</v>
      </c>
      <c r="FP4">
        <v>518.5</v>
      </c>
      <c r="FQ4">
        <v>374.7</v>
      </c>
      <c r="FR4">
        <v>218.8</v>
      </c>
      <c r="FS4">
        <v>79.5</v>
      </c>
      <c r="FT4">
        <v>16.899999999999999</v>
      </c>
      <c r="FU4">
        <v>13.5</v>
      </c>
      <c r="FV4">
        <v>91.3</v>
      </c>
      <c r="FW4">
        <v>320.89999999999998</v>
      </c>
      <c r="FX4">
        <v>499.4</v>
      </c>
      <c r="FY4">
        <v>644.5</v>
      </c>
      <c r="FZ4">
        <v>644.6</v>
      </c>
      <c r="GA4">
        <v>533.29999999999995</v>
      </c>
      <c r="GB4">
        <v>517.1</v>
      </c>
      <c r="GC4">
        <v>373.3</v>
      </c>
      <c r="GD4">
        <v>220.2</v>
      </c>
      <c r="GE4">
        <v>78.7</v>
      </c>
      <c r="GF4">
        <v>16.3</v>
      </c>
      <c r="GG4">
        <v>13.2</v>
      </c>
      <c r="GH4">
        <v>89</v>
      </c>
      <c r="GI4">
        <v>318.60000000000002</v>
      </c>
      <c r="GJ4">
        <v>496</v>
      </c>
      <c r="GK4">
        <v>642.79999999999995</v>
      </c>
      <c r="GL4">
        <v>646.20000000000005</v>
      </c>
      <c r="GM4">
        <v>548.9</v>
      </c>
      <c r="GN4">
        <v>513.70000000000005</v>
      </c>
      <c r="GO4">
        <v>372.7</v>
      </c>
      <c r="GP4">
        <v>222.2</v>
      </c>
      <c r="GQ4">
        <v>77.900000000000006</v>
      </c>
      <c r="GR4">
        <v>15.7</v>
      </c>
      <c r="GS4">
        <v>12.5</v>
      </c>
      <c r="GT4">
        <v>85.4</v>
      </c>
      <c r="GU4">
        <v>318</v>
      </c>
      <c r="GV4">
        <v>493.5</v>
      </c>
      <c r="GW4">
        <v>637.6</v>
      </c>
      <c r="GX4">
        <v>644</v>
      </c>
      <c r="GY4">
        <v>526.20000000000005</v>
      </c>
      <c r="GZ4">
        <v>512.79999999999995</v>
      </c>
      <c r="HA4">
        <v>372.4</v>
      </c>
      <c r="HB4">
        <v>221.3</v>
      </c>
      <c r="HC4">
        <v>76.900000000000006</v>
      </c>
      <c r="HD4">
        <v>16</v>
      </c>
      <c r="HE4">
        <v>11.5</v>
      </c>
      <c r="HF4">
        <v>83.9</v>
      </c>
      <c r="HG4">
        <v>316.39999999999998</v>
      </c>
      <c r="HH4">
        <v>491.4</v>
      </c>
      <c r="HI4">
        <v>638.6</v>
      </c>
      <c r="HJ4">
        <v>633.20000000000005</v>
      </c>
      <c r="HK4">
        <v>518.20000000000005</v>
      </c>
      <c r="HL4">
        <v>502.1</v>
      </c>
      <c r="HM4">
        <v>369.8</v>
      </c>
      <c r="HN4">
        <v>213.6</v>
      </c>
      <c r="HO4">
        <v>73.7</v>
      </c>
      <c r="HP4">
        <v>15.1</v>
      </c>
      <c r="HQ4">
        <v>10.4</v>
      </c>
      <c r="HR4">
        <v>78.599999999999994</v>
      </c>
      <c r="HS4">
        <v>314.5</v>
      </c>
      <c r="HT4">
        <v>478.6</v>
      </c>
      <c r="HU4">
        <v>631.5</v>
      </c>
      <c r="HV4">
        <v>638.6</v>
      </c>
      <c r="HW4">
        <v>522.6</v>
      </c>
      <c r="HX4">
        <v>505.1</v>
      </c>
      <c r="HY4">
        <v>373</v>
      </c>
      <c r="HZ4">
        <v>215.2</v>
      </c>
      <c r="IA4">
        <v>75.099999999999994</v>
      </c>
      <c r="IB4">
        <v>15.2</v>
      </c>
      <c r="IC4">
        <v>10.5</v>
      </c>
      <c r="ID4">
        <v>80.400000000000006</v>
      </c>
      <c r="IE4">
        <v>315</v>
      </c>
      <c r="IF4">
        <v>485.6</v>
      </c>
      <c r="IG4">
        <v>637</v>
      </c>
      <c r="IH4">
        <v>633.20000000000005</v>
      </c>
      <c r="II4">
        <v>535.4</v>
      </c>
      <c r="IJ4">
        <v>502.1</v>
      </c>
      <c r="IK4">
        <v>369.8</v>
      </c>
      <c r="IL4">
        <v>213.6</v>
      </c>
      <c r="IM4">
        <v>73.7</v>
      </c>
      <c r="IN4">
        <v>15.1</v>
      </c>
      <c r="IO4">
        <v>10.4</v>
      </c>
      <c r="IP4">
        <v>78.599999999999994</v>
      </c>
      <c r="IQ4">
        <v>314.5</v>
      </c>
      <c r="IR4">
        <v>478.6</v>
      </c>
      <c r="IS4">
        <v>631.5</v>
      </c>
      <c r="IT4">
        <v>629.6</v>
      </c>
      <c r="IU4">
        <v>516.79999999999995</v>
      </c>
      <c r="IV4">
        <v>500.1</v>
      </c>
      <c r="IW4">
        <v>368</v>
      </c>
      <c r="IX4">
        <v>211.8</v>
      </c>
      <c r="IY4">
        <v>70.3</v>
      </c>
      <c r="IZ4">
        <v>14.6</v>
      </c>
      <c r="JA4">
        <v>10.1</v>
      </c>
      <c r="JB4">
        <v>76.2</v>
      </c>
      <c r="JC4">
        <v>311.60000000000002</v>
      </c>
      <c r="JD4">
        <v>476.7</v>
      </c>
      <c r="JE4">
        <v>629.70000000000005</v>
      </c>
      <c r="JF4">
        <v>630.4</v>
      </c>
      <c r="JG4">
        <v>513.20000000000005</v>
      </c>
      <c r="JH4">
        <v>499.9</v>
      </c>
      <c r="JI4">
        <v>366.6</v>
      </c>
      <c r="JJ4">
        <v>212.3</v>
      </c>
      <c r="JK4">
        <v>70.5</v>
      </c>
      <c r="JL4">
        <v>14.4</v>
      </c>
      <c r="JM4">
        <v>9.1999999999999993</v>
      </c>
      <c r="JN4">
        <v>74.599999999999994</v>
      </c>
      <c r="JO4">
        <v>310.39999999999998</v>
      </c>
      <c r="JP4">
        <v>476.4</v>
      </c>
      <c r="JQ4">
        <v>628.4</v>
      </c>
      <c r="JR4">
        <v>628.1</v>
      </c>
      <c r="JS4">
        <v>508.9</v>
      </c>
      <c r="JT4">
        <v>499.5</v>
      </c>
      <c r="JU4">
        <v>365.2</v>
      </c>
      <c r="JV4">
        <v>210.1</v>
      </c>
      <c r="JW4">
        <v>70.099999999999994</v>
      </c>
      <c r="JX4">
        <v>12.7</v>
      </c>
      <c r="JY4">
        <v>9.1</v>
      </c>
      <c r="JZ4">
        <v>74.3</v>
      </c>
      <c r="KA4">
        <v>310.7</v>
      </c>
      <c r="KB4">
        <v>476.6</v>
      </c>
      <c r="KC4">
        <v>629.20000000000005</v>
      </c>
      <c r="KD4">
        <v>628.4</v>
      </c>
      <c r="KE4">
        <v>523.6</v>
      </c>
      <c r="KF4">
        <v>496.6</v>
      </c>
      <c r="KG4">
        <v>363.7</v>
      </c>
      <c r="KH4">
        <v>209.5</v>
      </c>
      <c r="KI4">
        <v>69.5</v>
      </c>
      <c r="KJ4">
        <v>13.1</v>
      </c>
      <c r="KK4">
        <v>9.3000000000000007</v>
      </c>
      <c r="KL4">
        <v>70.8</v>
      </c>
      <c r="KM4">
        <v>308.5</v>
      </c>
      <c r="KN4">
        <v>474.9</v>
      </c>
      <c r="KO4">
        <v>624</v>
      </c>
      <c r="KP4">
        <v>632.1</v>
      </c>
      <c r="KQ4">
        <v>506</v>
      </c>
      <c r="KR4">
        <v>495.8</v>
      </c>
      <c r="KS4">
        <v>361.6</v>
      </c>
      <c r="KT4">
        <v>210.3</v>
      </c>
      <c r="KU4">
        <v>68.599999999999994</v>
      </c>
      <c r="KV4">
        <v>13</v>
      </c>
      <c r="KW4">
        <v>8.8000000000000007</v>
      </c>
      <c r="KX4">
        <v>69.8</v>
      </c>
      <c r="KY4">
        <v>307.7</v>
      </c>
      <c r="KZ4">
        <v>474.4</v>
      </c>
      <c r="LA4">
        <v>624.29999999999995</v>
      </c>
      <c r="LB4">
        <v>634.29999999999995</v>
      </c>
      <c r="LC4">
        <v>502.2</v>
      </c>
      <c r="LD4">
        <v>493.1</v>
      </c>
      <c r="LE4">
        <v>357.2</v>
      </c>
      <c r="LF4">
        <v>210.2</v>
      </c>
      <c r="LG4">
        <v>67.8</v>
      </c>
      <c r="LH4">
        <v>12.6</v>
      </c>
      <c r="LI4">
        <v>8.8000000000000007</v>
      </c>
      <c r="LJ4">
        <v>67.5</v>
      </c>
      <c r="LK4">
        <v>308.3</v>
      </c>
      <c r="LL4">
        <v>472</v>
      </c>
      <c r="LM4">
        <v>623.6</v>
      </c>
    </row>
    <row r="5" spans="1:325" x14ac:dyDescent="0.2">
      <c r="A5" t="s">
        <v>158</v>
      </c>
      <c r="B5">
        <f>'Sendout Temp input'!B69</f>
        <v>664.5</v>
      </c>
      <c r="C5">
        <f>'Sendout Temp input'!C69</f>
        <v>604.19999999999982</v>
      </c>
      <c r="D5">
        <f>'Sendout Temp input'!D69</f>
        <v>554.1</v>
      </c>
      <c r="E5">
        <f>'Sendout Temp input'!E69</f>
        <v>407.09999999999997</v>
      </c>
      <c r="F5">
        <f>'Sendout Temp input'!F69</f>
        <v>237.00000000000006</v>
      </c>
      <c r="G5">
        <f>'Sendout Temp input'!G69</f>
        <v>110.10000000000004</v>
      </c>
      <c r="H5">
        <f>'Sendout Temp input'!H69</f>
        <v>30.100000000000009</v>
      </c>
      <c r="I5">
        <f>'Sendout Temp input'!I69</f>
        <v>21.90000000000002</v>
      </c>
      <c r="J5">
        <f>'Sendout Temp input'!J69</f>
        <v>110.1</v>
      </c>
      <c r="K5">
        <f>'Sendout Temp input'!K69</f>
        <v>346.89999999999992</v>
      </c>
      <c r="L5">
        <f>'Sendout Temp input'!L69</f>
        <v>535.70000000000005</v>
      </c>
      <c r="M5">
        <f>'Sendout Temp input'!M69</f>
        <v>715.10000000000014</v>
      </c>
      <c r="N5">
        <f>'Sendout Temp input'!N69</f>
        <v>656.49999999999989</v>
      </c>
      <c r="O5">
        <f>'Sendout Temp input'!O69</f>
        <v>576.79999999999995</v>
      </c>
      <c r="P5">
        <f>'Sendout Temp input'!P69</f>
        <v>547</v>
      </c>
      <c r="Q5">
        <f>'Sendout Temp input'!Q69</f>
        <v>402.40000000000003</v>
      </c>
      <c r="R5">
        <f>'Sendout Temp input'!R69</f>
        <v>231.69999999999996</v>
      </c>
      <c r="S5">
        <f>'Sendout Temp input'!S69</f>
        <v>108.7</v>
      </c>
      <c r="T5">
        <f>'Sendout Temp input'!T69</f>
        <v>28.900000000000027</v>
      </c>
      <c r="U5">
        <f>'Sendout Temp input'!U69</f>
        <v>20.799999999999969</v>
      </c>
      <c r="V5">
        <f>'Sendout Temp input'!V69</f>
        <v>108.9</v>
      </c>
      <c r="W5">
        <f>'Sendout Temp input'!W69</f>
        <v>343.09999999999991</v>
      </c>
      <c r="X5">
        <f>'Sendout Temp input'!X69</f>
        <v>531.19999999999993</v>
      </c>
      <c r="Y5">
        <f>'Sendout Temp input'!Y69</f>
        <v>707.50000000000011</v>
      </c>
      <c r="Z5">
        <f>'Sendout Temp input'!Z69</f>
        <v>661.99999999999989</v>
      </c>
      <c r="AA5">
        <f>'Sendout Temp input'!AA69</f>
        <v>577.09999999999991</v>
      </c>
      <c r="AB5">
        <f>'Sendout Temp input'!AB69</f>
        <v>547.5</v>
      </c>
      <c r="AC5">
        <f>'Sendout Temp input'!AC69</f>
        <v>399.5</v>
      </c>
      <c r="AD5">
        <f>'Sendout Temp input'!AD69</f>
        <v>227.59999999999997</v>
      </c>
      <c r="AE5">
        <f>'Sendout Temp input'!AE69</f>
        <v>104.20000000000002</v>
      </c>
      <c r="AF5">
        <f>'Sendout Temp input'!AF69</f>
        <v>26.000000000000007</v>
      </c>
      <c r="AG5">
        <f>'Sendout Temp input'!AG69</f>
        <v>18.099999999999973</v>
      </c>
      <c r="AH5">
        <f>'Sendout Temp input'!AH69</f>
        <v>108.6</v>
      </c>
      <c r="AI5">
        <f>'Sendout Temp input'!AI69</f>
        <v>342.00000000000006</v>
      </c>
      <c r="AJ5">
        <f>'Sendout Temp input'!AJ69</f>
        <v>528.20000000000005</v>
      </c>
      <c r="AK5">
        <f>'Sendout Temp input'!AK69</f>
        <v>704.69999999999993</v>
      </c>
      <c r="AL5">
        <f>'Sendout Temp input'!AL69</f>
        <v>660.59999999999991</v>
      </c>
      <c r="AM5">
        <f>'Sendout Temp input'!AM69</f>
        <v>568.4</v>
      </c>
      <c r="AN5">
        <f>'Sendout Temp input'!AN69</f>
        <v>542.80000000000018</v>
      </c>
      <c r="AO5">
        <f>'Sendout Temp input'!AO69</f>
        <v>393.4</v>
      </c>
      <c r="AP5">
        <f>'Sendout Temp input'!AP69</f>
        <v>222.39999999999998</v>
      </c>
      <c r="AQ5">
        <f>'Sendout Temp input'!AQ69</f>
        <v>100.29999999999998</v>
      </c>
      <c r="AR5">
        <f>'Sendout Temp input'!AR69</f>
        <v>24.600000000000023</v>
      </c>
      <c r="AS5">
        <f>'Sendout Temp input'!AS69</f>
        <v>17.29999999999999</v>
      </c>
      <c r="AT5">
        <f>'Sendout Temp input'!AT69</f>
        <v>108.3</v>
      </c>
      <c r="AU5">
        <f>'Sendout Temp input'!AU69</f>
        <v>339.39999999999992</v>
      </c>
      <c r="AV5">
        <f>'Sendout Temp input'!AV69</f>
        <v>521.29999999999984</v>
      </c>
      <c r="AW5">
        <f>'Sendout Temp input'!AW69</f>
        <v>700.3</v>
      </c>
      <c r="AX5">
        <f>'Sendout Temp input'!AX69</f>
        <v>656.69999999999993</v>
      </c>
      <c r="AY5">
        <f>'Sendout Temp input'!AY69</f>
        <v>583.09999999999991</v>
      </c>
      <c r="AZ5">
        <f>'Sendout Temp input'!AZ69</f>
        <v>537.29999999999995</v>
      </c>
      <c r="BA5">
        <f>'Sendout Temp input'!BA69</f>
        <v>389.9</v>
      </c>
      <c r="BB5">
        <f>'Sendout Temp input'!BB69</f>
        <v>219.9</v>
      </c>
      <c r="BC5">
        <f>'Sendout Temp input'!BC69</f>
        <v>94.59999999999998</v>
      </c>
      <c r="BD5">
        <f>'Sendout Temp input'!BD69</f>
        <v>22.400000000000027</v>
      </c>
      <c r="BE5">
        <f>'Sendout Temp input'!BE69</f>
        <v>16.600000000000023</v>
      </c>
      <c r="BF5">
        <f>'Sendout Temp input'!BF69</f>
        <v>107.5</v>
      </c>
      <c r="BG5">
        <f>'Sendout Temp input'!BG69</f>
        <v>337.80000000000007</v>
      </c>
      <c r="BH5">
        <f>'Sendout Temp input'!BH69</f>
        <v>520.6</v>
      </c>
      <c r="BI5">
        <f>'Sendout Temp input'!BI69</f>
        <v>697</v>
      </c>
      <c r="BJ5">
        <f>'Sendout Temp input'!BJ69</f>
        <v>652.09999999999991</v>
      </c>
      <c r="BK5">
        <f>'Sendout Temp input'!BK69</f>
        <v>564.29999999999995</v>
      </c>
      <c r="BL5">
        <f>'Sendout Temp input'!BL69</f>
        <v>538.80000000000007</v>
      </c>
      <c r="BM5">
        <f>'Sendout Temp input'!BM69</f>
        <v>389.8</v>
      </c>
      <c r="BN5">
        <f>'Sendout Temp input'!BN69</f>
        <v>219.1</v>
      </c>
      <c r="BO5">
        <f>'Sendout Temp input'!BO69</f>
        <v>95.7</v>
      </c>
      <c r="BP5">
        <f>'Sendout Temp input'!BP69</f>
        <v>21.800000000000047</v>
      </c>
      <c r="BQ5">
        <f>'Sendout Temp input'!BQ69</f>
        <v>16.500000000000014</v>
      </c>
      <c r="BR5">
        <f>'Sendout Temp input'!BR69</f>
        <v>106.29999999999998</v>
      </c>
      <c r="BS5">
        <f>'Sendout Temp input'!BS69</f>
        <v>333.2000000000001</v>
      </c>
      <c r="BT5">
        <f>'Sendout Temp input'!BT69</f>
        <v>520.70000000000005</v>
      </c>
      <c r="BU5">
        <f>'Sendout Temp input'!BU69</f>
        <v>692.7</v>
      </c>
      <c r="BV5">
        <f>'Sendout Temp input'!BV69</f>
        <v>650.59999999999991</v>
      </c>
      <c r="BW5">
        <f>'Sendout Temp input'!BW69</f>
        <v>559.20000000000005</v>
      </c>
      <c r="BX5">
        <f>'Sendout Temp input'!BX69</f>
        <v>539.5</v>
      </c>
      <c r="BY5">
        <f>'Sendout Temp input'!BY69</f>
        <v>388.7000000000001</v>
      </c>
      <c r="BZ5">
        <f>'Sendout Temp input'!BZ69</f>
        <v>219.3</v>
      </c>
      <c r="CA5">
        <f>'Sendout Temp input'!CA69</f>
        <v>94.4</v>
      </c>
      <c r="CB5">
        <f>'Sendout Temp input'!CB69</f>
        <v>21.700000000000038</v>
      </c>
      <c r="CC5">
        <f>'Sendout Temp input'!CC69</f>
        <v>16.200000000000017</v>
      </c>
      <c r="CD5">
        <f>'Sendout Temp input'!CD69</f>
        <v>106.59999999999998</v>
      </c>
      <c r="CE5">
        <f>'Sendout Temp input'!CE69</f>
        <v>335.6</v>
      </c>
      <c r="CF5">
        <f>'Sendout Temp input'!CF69</f>
        <v>517.20000000000005</v>
      </c>
      <c r="CG5">
        <f>'Sendout Temp input'!CG69</f>
        <v>695.1</v>
      </c>
      <c r="CH5">
        <f>'Sendout Temp input'!CH69</f>
        <v>650.9000000000002</v>
      </c>
      <c r="CI5">
        <f>'Sendout Temp input'!CI69</f>
        <v>562</v>
      </c>
      <c r="CJ5">
        <f>'Sendout Temp input'!CJ69</f>
        <v>540.6</v>
      </c>
      <c r="CK5">
        <f>'Sendout Temp input'!CK69</f>
        <v>387.29999999999995</v>
      </c>
      <c r="CL5">
        <f>'Sendout Temp input'!CL69</f>
        <v>220.00000000000003</v>
      </c>
      <c r="CM5">
        <f>'Sendout Temp input'!CM69</f>
        <v>96.899999999999977</v>
      </c>
      <c r="CN5">
        <f>'Sendout Temp input'!CN69</f>
        <v>21.900000000000048</v>
      </c>
      <c r="CO5">
        <f>'Sendout Temp input'!CO69</f>
        <v>16.000000000000036</v>
      </c>
      <c r="CP5">
        <f>'Sendout Temp input'!CP69</f>
        <v>102.7</v>
      </c>
      <c r="CQ5">
        <f>'Sendout Temp input'!CQ69</f>
        <v>337.09999999999997</v>
      </c>
      <c r="CR5">
        <f>'Sendout Temp input'!CR69</f>
        <v>512.6</v>
      </c>
      <c r="CS5">
        <f>'Sendout Temp input'!CS69</f>
        <v>692</v>
      </c>
      <c r="CT5">
        <f>'Sendout Temp input'!CT69</f>
        <v>647.19999999999993</v>
      </c>
      <c r="CU5">
        <f>'Sendout Temp input'!CU69</f>
        <v>578.79999999999995</v>
      </c>
      <c r="CV5">
        <f>'Sendout Temp input'!CV69</f>
        <v>540.1</v>
      </c>
      <c r="CW5">
        <f>'Sendout Temp input'!CW69</f>
        <v>389.90000000000003</v>
      </c>
      <c r="CX5">
        <f>'Sendout Temp input'!CX69</f>
        <v>219.29999999999993</v>
      </c>
      <c r="CY5">
        <f>'Sendout Temp input'!CY69</f>
        <v>94.799999999999983</v>
      </c>
      <c r="CZ5">
        <f>'Sendout Temp input'!CZ69</f>
        <v>21.600000000000037</v>
      </c>
      <c r="DA5">
        <f>'Sendout Temp input'!DA69</f>
        <v>15.899999999999991</v>
      </c>
      <c r="DB5">
        <f>'Sendout Temp input'!DB69</f>
        <v>100.19999999999999</v>
      </c>
      <c r="DC5">
        <f>'Sendout Temp input'!DC69</f>
        <v>336.3</v>
      </c>
      <c r="DD5">
        <f>'Sendout Temp input'!DD69</f>
        <v>514.69999999999993</v>
      </c>
      <c r="DE5">
        <f>'Sendout Temp input'!DE69</f>
        <v>684.59999999999991</v>
      </c>
      <c r="DF5">
        <f>'Sendout Temp input'!DF69</f>
        <v>641.79999999999984</v>
      </c>
      <c r="DG5">
        <f>'Sendout Temp input'!DG69</f>
        <v>554.20000000000005</v>
      </c>
      <c r="DH5">
        <f>'Sendout Temp input'!DH69</f>
        <v>535.6</v>
      </c>
      <c r="DI5">
        <f>'Sendout Temp input'!DI69</f>
        <v>386.2</v>
      </c>
      <c r="DJ5">
        <f>'Sendout Temp input'!DJ69</f>
        <v>218.70000000000002</v>
      </c>
      <c r="DK5">
        <f>'Sendout Temp input'!DK69</f>
        <v>93.5</v>
      </c>
      <c r="DL5">
        <f>'Sendout Temp input'!DL69</f>
        <v>21.500000000000028</v>
      </c>
      <c r="DM5">
        <f>'Sendout Temp input'!DM69</f>
        <v>15.899999999999991</v>
      </c>
      <c r="DN5">
        <f>'Sendout Temp input'!DN69</f>
        <v>98</v>
      </c>
      <c r="DO5">
        <f>'Sendout Temp input'!DO69</f>
        <v>332.5</v>
      </c>
      <c r="DP5">
        <f>'Sendout Temp input'!DP69</f>
        <v>509.50000000000011</v>
      </c>
      <c r="DQ5">
        <f>'Sendout Temp input'!DQ69</f>
        <v>678.8</v>
      </c>
      <c r="DR5">
        <f>'Sendout Temp input'!DR69</f>
        <v>642.09999999999991</v>
      </c>
      <c r="DS5">
        <f>'Sendout Temp input'!DS69</f>
        <v>551.00000000000011</v>
      </c>
      <c r="DT5">
        <f>'Sendout Temp input'!DT69</f>
        <v>532.29999999999995</v>
      </c>
      <c r="DU5">
        <f>'Sendout Temp input'!DU69</f>
        <v>383.39999999999992</v>
      </c>
      <c r="DV5">
        <f>'Sendout Temp input'!DV69</f>
        <v>220.3</v>
      </c>
      <c r="DW5">
        <f>'Sendout Temp input'!DW69</f>
        <v>91.700000000000031</v>
      </c>
      <c r="DX5">
        <f>'Sendout Temp input'!DX69</f>
        <v>21.200000000000003</v>
      </c>
      <c r="DY5">
        <f>'Sendout Temp input'!DY69</f>
        <v>15.899999999999999</v>
      </c>
      <c r="DZ5">
        <f>'Sendout Temp input'!DZ69</f>
        <v>96.299999999999983</v>
      </c>
      <c r="EA5">
        <f>'Sendout Temp input'!EA69</f>
        <v>330.20000000000005</v>
      </c>
      <c r="EB5">
        <f>'Sendout Temp input'!EB69</f>
        <v>511.29999999999995</v>
      </c>
      <c r="EC5">
        <f>'Sendout Temp input'!EC69</f>
        <v>678.09999999999991</v>
      </c>
      <c r="ED5">
        <f>'Sendout Temp input'!ED69</f>
        <v>645.30000000000018</v>
      </c>
      <c r="EE5">
        <f>'Sendout Temp input'!EE69</f>
        <v>542.1</v>
      </c>
      <c r="EF5">
        <f>'Sendout Temp input'!EF69</f>
        <v>530.70000000000005</v>
      </c>
      <c r="EG5">
        <f>'Sendout Temp input'!EG69</f>
        <v>382.99999999999994</v>
      </c>
      <c r="EH5">
        <f>'Sendout Temp input'!EH69</f>
        <v>222.5</v>
      </c>
      <c r="EI5">
        <f>'Sendout Temp input'!EI69</f>
        <v>89.9</v>
      </c>
      <c r="EJ5">
        <f>'Sendout Temp input'!EJ69</f>
        <v>20.79999999999999</v>
      </c>
      <c r="EK5">
        <f>'Sendout Temp input'!EK69</f>
        <v>15.699999999999996</v>
      </c>
      <c r="EL5">
        <f>'Sendout Temp input'!EL69</f>
        <v>93.5</v>
      </c>
      <c r="EM5">
        <f>'Sendout Temp input'!EM69</f>
        <v>324.59999999999991</v>
      </c>
      <c r="EN5">
        <f>'Sendout Temp input'!EN69</f>
        <v>509.10000000000014</v>
      </c>
      <c r="EO5">
        <f>'Sendout Temp input'!EO69</f>
        <v>677.4</v>
      </c>
      <c r="EP5">
        <f>'Sendout Temp input'!EP69</f>
        <v>647.49999999999989</v>
      </c>
      <c r="EQ5">
        <f>'Sendout Temp input'!EQ69</f>
        <v>558.9</v>
      </c>
      <c r="ER5">
        <f>'Sendout Temp input'!ER69</f>
        <v>525.1</v>
      </c>
      <c r="ES5">
        <f>'Sendout Temp input'!ES69</f>
        <v>381</v>
      </c>
      <c r="ET5">
        <f>'Sendout Temp input'!ET69</f>
        <v>222.10000000000002</v>
      </c>
      <c r="EU5">
        <f>'Sendout Temp input'!EU69</f>
        <v>86.299999999999983</v>
      </c>
      <c r="EV5">
        <f>'Sendout Temp input'!EV69</f>
        <v>19.699999999999989</v>
      </c>
      <c r="EW5">
        <f>'Sendout Temp input'!EW69</f>
        <v>15.399999999999999</v>
      </c>
      <c r="EX5">
        <f>'Sendout Temp input'!EX69</f>
        <v>93.300000000000011</v>
      </c>
      <c r="EY5">
        <f>'Sendout Temp input'!EY69</f>
        <v>322.5</v>
      </c>
      <c r="EZ5">
        <f>'Sendout Temp input'!EZ69</f>
        <v>506.39999999999986</v>
      </c>
      <c r="FA5">
        <f>'Sendout Temp input'!FA69</f>
        <v>678.5</v>
      </c>
      <c r="FB5">
        <f>'Sendout Temp input'!FB69</f>
        <v>646.39999999999986</v>
      </c>
      <c r="FC5">
        <f>'Sendout Temp input'!FC69</f>
        <v>536.30000000000007</v>
      </c>
      <c r="FD5">
        <f>'Sendout Temp input'!FD69</f>
        <v>521.79999999999995</v>
      </c>
      <c r="FE5">
        <f>'Sendout Temp input'!FE69</f>
        <v>377.09999999999997</v>
      </c>
      <c r="FF5">
        <f>'Sendout Temp input'!FF69</f>
        <v>220.6</v>
      </c>
      <c r="FG5">
        <f>'Sendout Temp input'!FG69</f>
        <v>81.7</v>
      </c>
      <c r="FH5">
        <f>'Sendout Temp input'!FH69</f>
        <v>17.899999999999999</v>
      </c>
      <c r="FI5">
        <f>'Sendout Temp input'!FI69</f>
        <v>14.500000000000007</v>
      </c>
      <c r="FJ5">
        <f>'Sendout Temp input'!FJ69</f>
        <v>93.600000000000009</v>
      </c>
      <c r="FK5">
        <f>'Sendout Temp input'!FK69</f>
        <v>320.40000000000003</v>
      </c>
      <c r="FL5">
        <f>'Sendout Temp input'!FL69</f>
        <v>501.2</v>
      </c>
      <c r="FM5">
        <f>'Sendout Temp input'!FM69</f>
        <v>677.09999999999991</v>
      </c>
      <c r="FN5">
        <f>'Sendout Temp input'!FN69</f>
        <v>642.5</v>
      </c>
      <c r="FO5">
        <f>'Sendout Temp input'!FO69</f>
        <v>532.50000000000011</v>
      </c>
      <c r="FP5">
        <f>'Sendout Temp input'!FP69</f>
        <v>518.5</v>
      </c>
      <c r="FQ5">
        <f>'Sendout Temp input'!FQ69</f>
        <v>374.6</v>
      </c>
      <c r="FR5">
        <f>'Sendout Temp input'!FR69</f>
        <v>218.8</v>
      </c>
      <c r="FS5">
        <f>'Sendout Temp input'!FS69</f>
        <v>79.300000000000011</v>
      </c>
      <c r="FT5">
        <f>'Sendout Temp input'!FT69</f>
        <v>16.799999999999983</v>
      </c>
      <c r="FU5">
        <f>'Sendout Temp input'!FU69</f>
        <v>13.599999999999994</v>
      </c>
      <c r="FV5">
        <f>'Sendout Temp input'!FV69</f>
        <v>91.200000000000017</v>
      </c>
      <c r="FW5">
        <f>'Sendout Temp input'!FW69</f>
        <v>320.89999999999992</v>
      </c>
      <c r="FX5">
        <f>'Sendout Temp input'!FX69</f>
        <v>499.70000000000005</v>
      </c>
      <c r="FY5">
        <f>'Sendout Temp input'!FY69</f>
        <v>673.5</v>
      </c>
      <c r="FZ5">
        <f>'Sendout Temp input'!FZ69</f>
        <v>644.6</v>
      </c>
      <c r="GA5">
        <f>'Sendout Temp input'!GA69</f>
        <v>533.50000000000011</v>
      </c>
      <c r="GB5">
        <f>'Sendout Temp input'!GB69</f>
        <v>517.09999999999991</v>
      </c>
      <c r="GC5">
        <f>'Sendout Temp input'!GC69</f>
        <v>373.20000000000005</v>
      </c>
      <c r="GD5">
        <f>'Sendout Temp input'!GD69</f>
        <v>220.09999999999997</v>
      </c>
      <c r="GE5">
        <f>'Sendout Temp input'!GE69</f>
        <v>78.700000000000017</v>
      </c>
      <c r="GF5">
        <f>'Sendout Temp input'!GF69</f>
        <v>16.09999999999998</v>
      </c>
      <c r="GG5">
        <f>'Sendout Temp input'!GG69</f>
        <v>13.300000000000011</v>
      </c>
      <c r="GH5">
        <f>'Sendout Temp input'!GH69</f>
        <v>89.000000000000014</v>
      </c>
      <c r="GI5">
        <f>'Sendout Temp input'!GI69</f>
        <v>318.3</v>
      </c>
      <c r="GJ5">
        <f>'Sendout Temp input'!GJ69</f>
        <v>495.9</v>
      </c>
      <c r="GK5">
        <f>'Sendout Temp input'!GK69</f>
        <v>671.69999999999993</v>
      </c>
      <c r="GL5">
        <f>'Sendout Temp input'!GL69</f>
        <v>646.30000000000007</v>
      </c>
      <c r="GM5">
        <f>'Sendout Temp input'!GM69</f>
        <v>548.80000000000018</v>
      </c>
      <c r="GN5">
        <f>'Sendout Temp input'!GN69</f>
        <v>513.70000000000005</v>
      </c>
      <c r="GO5">
        <f>'Sendout Temp input'!GO69</f>
        <v>372.9</v>
      </c>
      <c r="GP5">
        <f>'Sendout Temp input'!GP69</f>
        <v>222.50000000000003</v>
      </c>
      <c r="GQ5">
        <f>'Sendout Temp input'!GQ69</f>
        <v>77.7</v>
      </c>
      <c r="GR5">
        <f>'Sendout Temp input'!GR69</f>
        <v>15.899999999999991</v>
      </c>
      <c r="GS5">
        <f>'Sendout Temp input'!GS69</f>
        <v>12.699999999999982</v>
      </c>
      <c r="GT5">
        <f>'Sendout Temp input'!GT69</f>
        <v>85.199999999999989</v>
      </c>
      <c r="GU5">
        <f>'Sendout Temp input'!GU69</f>
        <v>318</v>
      </c>
      <c r="GV5">
        <f>'Sendout Temp input'!GV69</f>
        <v>493.40000000000003</v>
      </c>
      <c r="GW5">
        <f>'Sendout Temp input'!GW69</f>
        <v>666.9</v>
      </c>
      <c r="GX5">
        <f>'Sendout Temp input'!GX69</f>
        <v>644.09999999999991</v>
      </c>
      <c r="GY5">
        <f>'Sendout Temp input'!GY69</f>
        <v>526.4</v>
      </c>
      <c r="GZ5">
        <f>'Sendout Temp input'!GZ69</f>
        <v>512.80000000000007</v>
      </c>
      <c r="HA5">
        <f>'Sendout Temp input'!HA69</f>
        <v>372.7</v>
      </c>
      <c r="HB5">
        <f>'Sendout Temp input'!HB69</f>
        <v>221.5</v>
      </c>
      <c r="HC5">
        <f>'Sendout Temp input'!HC69</f>
        <v>76.899999999999991</v>
      </c>
      <c r="HD5">
        <f>'Sendout Temp input'!HD69</f>
        <v>16.399999999999949</v>
      </c>
      <c r="HE5">
        <f>'Sendout Temp input'!HE69</f>
        <v>11.399999999999963</v>
      </c>
      <c r="HF5">
        <f>'Sendout Temp input'!HF69</f>
        <v>84</v>
      </c>
      <c r="HG5">
        <f>'Sendout Temp input'!HG69</f>
        <v>316.49999999999994</v>
      </c>
      <c r="HH5">
        <f>'Sendout Temp input'!HH69</f>
        <v>491.49999999999989</v>
      </c>
      <c r="HI5">
        <f>'Sendout Temp input'!HI69</f>
        <v>668.00000000000011</v>
      </c>
      <c r="HJ5">
        <f>'Sendout Temp input'!HJ69</f>
        <v>633.09999999999991</v>
      </c>
      <c r="HK5">
        <f>'Sendout Temp input'!HK69</f>
        <v>518.20000000000005</v>
      </c>
      <c r="HL5">
        <f>'Sendout Temp input'!HL69</f>
        <v>501.99999999999994</v>
      </c>
      <c r="HM5">
        <f>'Sendout Temp input'!HM69</f>
        <v>369.80000000000007</v>
      </c>
      <c r="HN5">
        <f>'Sendout Temp input'!HN69</f>
        <v>213.5</v>
      </c>
      <c r="HO5">
        <f>'Sendout Temp input'!HO69</f>
        <v>73.499999999999986</v>
      </c>
      <c r="HP5">
        <f>'Sendout Temp input'!HP69</f>
        <v>15.199999999999967</v>
      </c>
      <c r="HQ5">
        <f>'Sendout Temp input'!HQ69</f>
        <v>10.19999999999996</v>
      </c>
      <c r="HR5">
        <f>'Sendout Temp input'!HR69</f>
        <v>78.600000000000009</v>
      </c>
      <c r="HS5">
        <f>'Sendout Temp input'!HS69</f>
        <v>314.5</v>
      </c>
      <c r="HT5">
        <f>'Sendout Temp input'!HT69</f>
        <v>478.3</v>
      </c>
      <c r="HU5">
        <f>'Sendout Temp input'!HU69</f>
        <v>661.00000000000011</v>
      </c>
      <c r="HV5">
        <f>'Sendout Temp input'!HV69</f>
        <v>638.80000000000007</v>
      </c>
      <c r="HW5">
        <f>'Sendout Temp input'!HW69</f>
        <v>522.79999999999995</v>
      </c>
      <c r="HX5">
        <f>'Sendout Temp input'!HX69</f>
        <v>505.4</v>
      </c>
      <c r="HY5">
        <f>'Sendout Temp input'!HY69</f>
        <v>373.10000000000014</v>
      </c>
      <c r="HZ5">
        <f>'Sendout Temp input'!HZ69</f>
        <v>215.4</v>
      </c>
      <c r="IA5">
        <f>'Sendout Temp input'!IA69</f>
        <v>75.100000000000009</v>
      </c>
      <c r="IB5">
        <f>'Sendout Temp input'!IB69</f>
        <v>15.09999999999998</v>
      </c>
      <c r="IC5">
        <f>'Sendout Temp input'!IC69</f>
        <v>10.199999999999989</v>
      </c>
      <c r="ID5">
        <f>'Sendout Temp input'!ID69</f>
        <v>80.2</v>
      </c>
      <c r="IE5">
        <f>'Sendout Temp input'!IE69</f>
        <v>315.09999999999997</v>
      </c>
      <c r="IF5">
        <f>'Sendout Temp input'!IF69</f>
        <v>485.6</v>
      </c>
      <c r="IG5">
        <f>'Sendout Temp input'!IG69</f>
        <v>666.6</v>
      </c>
      <c r="IH5">
        <f>'Sendout Temp input'!IH69</f>
        <v>633.4</v>
      </c>
      <c r="II5">
        <f>'Sendout Temp input'!II69</f>
        <v>535.20000000000005</v>
      </c>
      <c r="IJ5">
        <f>'Sendout Temp input'!IJ69</f>
        <v>501.90000000000009</v>
      </c>
      <c r="IK5">
        <f>'Sendout Temp input'!IK69</f>
        <v>369.99999999999989</v>
      </c>
      <c r="IL5">
        <f>'Sendout Temp input'!IL69</f>
        <v>213.69999999999993</v>
      </c>
      <c r="IM5">
        <f>'Sendout Temp input'!IM69</f>
        <v>73.500000000000014</v>
      </c>
      <c r="IN5">
        <f>'Sendout Temp input'!IN69</f>
        <v>14.999999999999972</v>
      </c>
      <c r="IO5">
        <f>'Sendout Temp input'!IO69</f>
        <v>10.09999999999998</v>
      </c>
      <c r="IP5">
        <f>'Sendout Temp input'!IP69</f>
        <v>78.699999999999989</v>
      </c>
      <c r="IQ5">
        <f>'Sendout Temp input'!IQ69</f>
        <v>314.5</v>
      </c>
      <c r="IR5">
        <f>'Sendout Temp input'!IR69</f>
        <v>478.5</v>
      </c>
      <c r="IS5">
        <f>'Sendout Temp input'!IS69</f>
        <v>661.30000000000007</v>
      </c>
      <c r="IT5">
        <f>'Sendout Temp input'!IT69</f>
        <v>629.60000000000014</v>
      </c>
      <c r="IU5">
        <f>'Sendout Temp input'!IU69</f>
        <v>516.79999999999984</v>
      </c>
      <c r="IV5">
        <f>'Sendout Temp input'!IV69</f>
        <v>500.00000000000011</v>
      </c>
      <c r="IW5">
        <f>'Sendout Temp input'!IW69</f>
        <v>368</v>
      </c>
      <c r="IX5">
        <f>'Sendout Temp input'!IX69</f>
        <v>211.99999999999994</v>
      </c>
      <c r="IY5">
        <f>'Sendout Temp input'!IY69</f>
        <v>70.399999999999991</v>
      </c>
      <c r="IZ5">
        <f>'Sendout Temp input'!IZ69</f>
        <v>14.89999999999997</v>
      </c>
      <c r="JA5">
        <f>'Sendout Temp input'!JA69</f>
        <v>9.9999999999999858</v>
      </c>
      <c r="JB5">
        <f>'Sendout Temp input'!JB69</f>
        <v>76.300000000000011</v>
      </c>
      <c r="JC5">
        <f>'Sendout Temp input'!JC69</f>
        <v>312</v>
      </c>
      <c r="JD5">
        <f>'Sendout Temp input'!JD69</f>
        <v>476.60000000000008</v>
      </c>
      <c r="JE5">
        <f>'Sendout Temp input'!JE69</f>
        <v>659.60000000000014</v>
      </c>
      <c r="JF5">
        <f>'Sendout Temp input'!JF69</f>
        <v>630.49999999999989</v>
      </c>
      <c r="JG5">
        <f>'Sendout Temp input'!JG69</f>
        <v>513.1</v>
      </c>
      <c r="JH5">
        <f>'Sendout Temp input'!JH69</f>
        <v>500.09999999999997</v>
      </c>
      <c r="JI5">
        <f>'Sendout Temp input'!JI69</f>
        <v>366.39999999999992</v>
      </c>
      <c r="JJ5">
        <f>'Sendout Temp input'!JJ69</f>
        <v>211.89999999999995</v>
      </c>
      <c r="JK5">
        <f>'Sendout Temp input'!JK69</f>
        <v>70.5</v>
      </c>
      <c r="JL5">
        <f>'Sendout Temp input'!JL69</f>
        <v>14.09999999999998</v>
      </c>
      <c r="JM5">
        <f>'Sendout Temp input'!JM69</f>
        <v>9.0999999999999943</v>
      </c>
      <c r="JN5">
        <f>'Sendout Temp input'!JN69</f>
        <v>74.5</v>
      </c>
      <c r="JO5">
        <f>'Sendout Temp input'!JO69</f>
        <v>310.5</v>
      </c>
      <c r="JP5">
        <f>'Sendout Temp input'!JP69</f>
        <v>476.59999999999997</v>
      </c>
      <c r="JQ5">
        <f>'Sendout Temp input'!JQ69</f>
        <v>658.69999999999993</v>
      </c>
      <c r="JR5">
        <f>'Sendout Temp input'!JR69</f>
        <v>628</v>
      </c>
      <c r="JS5">
        <f>'Sendout Temp input'!JS69</f>
        <v>509.00000000000006</v>
      </c>
      <c r="JT5">
        <f>'Sendout Temp input'!JT69</f>
        <v>499.70000000000005</v>
      </c>
      <c r="JU5">
        <f>'Sendout Temp input'!JU69</f>
        <v>365.09999999999997</v>
      </c>
      <c r="JV5">
        <f>'Sendout Temp input'!JV69</f>
        <v>210.10000000000002</v>
      </c>
      <c r="JW5">
        <f>'Sendout Temp input'!JW69</f>
        <v>70.100000000000009</v>
      </c>
      <c r="JX5">
        <f>'Sendout Temp input'!JX69</f>
        <v>12.79999999999994</v>
      </c>
      <c r="JY5">
        <f>'Sendout Temp input'!JY69</f>
        <v>8.7999999999999829</v>
      </c>
      <c r="JZ5">
        <f>'Sendout Temp input'!JZ69</f>
        <v>74.400000000000006</v>
      </c>
      <c r="KA5">
        <f>'Sendout Temp input'!KA69</f>
        <v>310.90000000000009</v>
      </c>
      <c r="KB5">
        <f>'Sendout Temp input'!KB69</f>
        <v>476.6</v>
      </c>
      <c r="KC5">
        <f>'Sendout Temp input'!KC69</f>
        <v>659.39999999999986</v>
      </c>
      <c r="KD5">
        <f>'Sendout Temp input'!KD69</f>
        <v>628.10000000000014</v>
      </c>
      <c r="KE5">
        <f>'Sendout Temp input'!KE69</f>
        <v>523.50000000000011</v>
      </c>
      <c r="KF5">
        <f>'Sendout Temp input'!KF69</f>
        <v>496.5</v>
      </c>
      <c r="KG5">
        <f>'Sendout Temp input'!KG69</f>
        <v>363.89999999999992</v>
      </c>
      <c r="KH5">
        <f>'Sendout Temp input'!KH69</f>
        <v>209.5</v>
      </c>
      <c r="KI5">
        <f>'Sendout Temp input'!KI69</f>
        <v>69.500000000000028</v>
      </c>
      <c r="KJ5">
        <f>'Sendout Temp input'!KJ69</f>
        <v>13.499999999999957</v>
      </c>
      <c r="KK5">
        <f>'Sendout Temp input'!KK69</f>
        <v>9.1999999999999886</v>
      </c>
      <c r="KL5">
        <f>'Sendout Temp input'!KL69</f>
        <v>70.800000000000026</v>
      </c>
      <c r="KM5">
        <f>'Sendout Temp input'!KM69</f>
        <v>308.39999999999992</v>
      </c>
      <c r="KN5">
        <f>'Sendout Temp input'!KN69</f>
        <v>474.90000000000009</v>
      </c>
      <c r="KO5">
        <f>'Sendout Temp input'!KO69</f>
        <v>654.69999999999993</v>
      </c>
      <c r="KP5">
        <f>'Sendout Temp input'!KP69</f>
        <v>632.30000000000007</v>
      </c>
      <c r="KQ5">
        <f>'Sendout Temp input'!KQ69</f>
        <v>506.00000000000006</v>
      </c>
      <c r="KR5">
        <f>'Sendout Temp input'!KR69</f>
        <v>495.90000000000003</v>
      </c>
      <c r="KS5">
        <f>'Sendout Temp input'!KS69</f>
        <v>361.89999999999992</v>
      </c>
      <c r="KT5">
        <f>'Sendout Temp input'!KT69</f>
        <v>210.3</v>
      </c>
      <c r="KU5">
        <f>'Sendout Temp input'!KU69</f>
        <v>68.600000000000037</v>
      </c>
      <c r="KV5">
        <f>'Sendout Temp input'!KV69</f>
        <v>13.099999999999959</v>
      </c>
      <c r="KW5">
        <f>'Sendout Temp input'!KW69</f>
        <v>8.6999999999999886</v>
      </c>
      <c r="KX5">
        <f>'Sendout Temp input'!KX69</f>
        <v>69.700000000000017</v>
      </c>
      <c r="KY5">
        <f>'Sendout Temp input'!KY69</f>
        <v>307.7</v>
      </c>
      <c r="KZ5">
        <f>'Sendout Temp input'!KZ69</f>
        <v>474.3</v>
      </c>
      <c r="LA5">
        <f>'Sendout Temp input'!LA69</f>
        <v>654.6</v>
      </c>
      <c r="LB5">
        <f>'Sendout Temp input'!LB69</f>
        <v>634.5</v>
      </c>
      <c r="LC5">
        <f>'Sendout Temp input'!LC69</f>
        <v>502.40000000000003</v>
      </c>
      <c r="LD5">
        <f>'Sendout Temp input'!LD69</f>
        <v>493.09999999999997</v>
      </c>
      <c r="LE5">
        <f>'Sendout Temp input'!LE69</f>
        <v>357.40000000000003</v>
      </c>
      <c r="LF5">
        <f>'Sendout Temp input'!LF69</f>
        <v>210.3</v>
      </c>
      <c r="LG5">
        <f>'Sendout Temp input'!LG69</f>
        <v>67.900000000000006</v>
      </c>
      <c r="LH5">
        <f>'Sendout Temp input'!LH69</f>
        <v>12.399999999999949</v>
      </c>
      <c r="LI5">
        <f>'Sendout Temp input'!LI69</f>
        <v>8.6999999999999886</v>
      </c>
      <c r="LJ5">
        <f>'Sendout Temp input'!LJ69</f>
        <v>67.399999999999977</v>
      </c>
      <c r="LK5">
        <f>'Sendout Temp input'!LK69</f>
        <v>308.10000000000002</v>
      </c>
      <c r="LL5">
        <f>'Sendout Temp input'!LL69</f>
        <v>472.00000000000011</v>
      </c>
      <c r="LM5">
        <f>'Sendout Temp input'!LM69</f>
        <v>653.59999999999991</v>
      </c>
    </row>
  </sheetData>
  <mergeCells count="27">
    <mergeCell ref="BJ2:BU2"/>
    <mergeCell ref="B2:M2"/>
    <mergeCell ref="N2:Y2"/>
    <mergeCell ref="Z2:AK2"/>
    <mergeCell ref="AL2:AW2"/>
    <mergeCell ref="AX2:BI2"/>
    <mergeCell ref="GX2:HI2"/>
    <mergeCell ref="BV2:CG2"/>
    <mergeCell ref="CH2:CS2"/>
    <mergeCell ref="CT2:DE2"/>
    <mergeCell ref="DF2:DQ2"/>
    <mergeCell ref="DR2:EC2"/>
    <mergeCell ref="ED2:EO2"/>
    <mergeCell ref="EP2:FA2"/>
    <mergeCell ref="FB2:FM2"/>
    <mergeCell ref="FN2:FY2"/>
    <mergeCell ref="FZ2:GK2"/>
    <mergeCell ref="GL2:GW2"/>
    <mergeCell ref="KD2:KO2"/>
    <mergeCell ref="KP2:LA2"/>
    <mergeCell ref="LB2:LM2"/>
    <mergeCell ref="HJ2:HU2"/>
    <mergeCell ref="HV2:IG2"/>
    <mergeCell ref="IH2:IS2"/>
    <mergeCell ref="IT2:JE2"/>
    <mergeCell ref="JF2:JQ2"/>
    <mergeCell ref="JR2:K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M71"/>
  <sheetViews>
    <sheetView workbookViewId="0">
      <pane xSplit="1" ySplit="2" topLeftCell="B69" activePane="bottomRight" state="frozen"/>
      <selection pane="topRight" activeCell="B1" sqref="B1"/>
      <selection pane="bottomLeft" activeCell="A2" sqref="A2"/>
      <selection pane="bottomRight" activeCell="B69" sqref="B69:LM69"/>
    </sheetView>
  </sheetViews>
  <sheetFormatPr defaultColWidth="8.85546875" defaultRowHeight="15" x14ac:dyDescent="0.25"/>
  <cols>
    <col min="1" max="1" width="27.28515625" style="244" customWidth="1"/>
    <col min="2" max="10" width="9.7109375" style="244" bestFit="1" customWidth="1"/>
    <col min="11" max="13" width="10.42578125" style="244" bestFit="1" customWidth="1"/>
    <col min="14" max="22" width="9.7109375" style="244" bestFit="1" customWidth="1"/>
    <col min="23" max="25" width="10.42578125" style="244" bestFit="1" customWidth="1"/>
    <col min="26" max="34" width="9.7109375" style="244" bestFit="1" customWidth="1"/>
    <col min="35" max="37" width="10.42578125" style="244" bestFit="1" customWidth="1"/>
    <col min="38" max="46" width="9.7109375" style="244" bestFit="1" customWidth="1"/>
    <col min="47" max="49" width="10.42578125" style="244" bestFit="1" customWidth="1"/>
    <col min="50" max="58" width="9.7109375" style="244" bestFit="1" customWidth="1"/>
    <col min="59" max="61" width="10.42578125" style="244" bestFit="1" customWidth="1"/>
    <col min="62" max="70" width="9.7109375" style="244" bestFit="1" customWidth="1"/>
    <col min="71" max="73" width="10.42578125" style="244" bestFit="1" customWidth="1"/>
    <col min="74" max="82" width="9.7109375" style="244" bestFit="1" customWidth="1"/>
    <col min="83" max="85" width="10.42578125" style="244" bestFit="1" customWidth="1"/>
    <col min="86" max="94" width="9.7109375" style="244" bestFit="1" customWidth="1"/>
    <col min="95" max="97" width="10.42578125" style="244" bestFit="1" customWidth="1"/>
    <col min="98" max="106" width="9.7109375" style="244" bestFit="1" customWidth="1"/>
    <col min="107" max="109" width="10.42578125" style="244" bestFit="1" customWidth="1"/>
    <col min="110" max="118" width="9.7109375" style="244" bestFit="1" customWidth="1"/>
    <col min="119" max="121" width="10.42578125" style="244" bestFit="1" customWidth="1"/>
    <col min="122" max="130" width="9.7109375" style="244" bestFit="1" customWidth="1"/>
    <col min="131" max="133" width="10.42578125" style="244" bestFit="1" customWidth="1"/>
    <col min="134" max="142" width="9.7109375" style="244" bestFit="1" customWidth="1"/>
    <col min="143" max="145" width="10.42578125" style="244" bestFit="1" customWidth="1"/>
    <col min="146" max="154" width="9.7109375" style="244" bestFit="1" customWidth="1"/>
    <col min="155" max="157" width="10.42578125" style="244" bestFit="1" customWidth="1"/>
    <col min="158" max="166" width="9.7109375" style="244" bestFit="1" customWidth="1"/>
    <col min="167" max="169" width="10.42578125" style="244" bestFit="1" customWidth="1"/>
    <col min="170" max="178" width="9.7109375" style="244" bestFit="1" customWidth="1"/>
    <col min="179" max="181" width="10.42578125" style="244" bestFit="1" customWidth="1"/>
    <col min="182" max="190" width="9.7109375" style="244" bestFit="1" customWidth="1"/>
    <col min="191" max="193" width="10.42578125" style="244" bestFit="1" customWidth="1"/>
    <col min="194" max="202" width="9.7109375" style="244" bestFit="1" customWidth="1"/>
    <col min="203" max="205" width="10.42578125" style="244" bestFit="1" customWidth="1"/>
    <col min="206" max="214" width="9.7109375" style="244" bestFit="1" customWidth="1"/>
    <col min="215" max="217" width="10.42578125" style="244" bestFit="1" customWidth="1"/>
    <col min="218" max="226" width="9.7109375" style="244" bestFit="1" customWidth="1"/>
    <col min="227" max="229" width="10.42578125" style="244" bestFit="1" customWidth="1"/>
    <col min="230" max="238" width="9.7109375" style="244" bestFit="1" customWidth="1"/>
    <col min="239" max="241" width="10.42578125" style="244" bestFit="1" customWidth="1"/>
    <col min="242" max="250" width="9.7109375" style="244" bestFit="1" customWidth="1"/>
    <col min="251" max="253" width="10.42578125" style="244" bestFit="1" customWidth="1"/>
    <col min="254" max="262" width="9.7109375" style="244" bestFit="1" customWidth="1"/>
    <col min="263" max="265" width="10.42578125" style="244" bestFit="1" customWidth="1"/>
    <col min="266" max="274" width="9.7109375" style="244" bestFit="1" customWidth="1"/>
    <col min="275" max="277" width="10.42578125" style="244" bestFit="1" customWidth="1"/>
    <col min="278" max="286" width="9.7109375" style="244" bestFit="1" customWidth="1"/>
    <col min="287" max="289" width="10.42578125" style="244" bestFit="1" customWidth="1"/>
    <col min="290" max="298" width="9.7109375" style="244" bestFit="1" customWidth="1"/>
    <col min="299" max="301" width="10.42578125" style="244" bestFit="1" customWidth="1"/>
    <col min="302" max="310" width="9.7109375" style="244" bestFit="1" customWidth="1"/>
    <col min="311" max="313" width="10.42578125" style="244" bestFit="1" customWidth="1"/>
    <col min="314" max="322" width="9.7109375" style="244" bestFit="1" customWidth="1"/>
    <col min="323" max="325" width="10.42578125" style="244" bestFit="1" customWidth="1"/>
    <col min="326" max="16384" width="8.85546875" style="244"/>
  </cols>
  <sheetData>
    <row r="1" spans="1:325" ht="18.75" x14ac:dyDescent="0.3">
      <c r="A1" s="243" t="s">
        <v>159</v>
      </c>
    </row>
    <row r="2" spans="1:325" x14ac:dyDescent="0.25">
      <c r="B2" s="245">
        <v>45292</v>
      </c>
      <c r="C2" s="245">
        <v>45323</v>
      </c>
      <c r="D2" s="245">
        <v>45352</v>
      </c>
      <c r="E2" s="245">
        <v>45383</v>
      </c>
      <c r="F2" s="245">
        <v>45413</v>
      </c>
      <c r="G2" s="245">
        <v>45444</v>
      </c>
      <c r="H2" s="245">
        <v>45474</v>
      </c>
      <c r="I2" s="245">
        <v>45505</v>
      </c>
      <c r="J2" s="245">
        <v>45536</v>
      </c>
      <c r="K2" s="245">
        <v>45566</v>
      </c>
      <c r="L2" s="245">
        <v>45597</v>
      </c>
      <c r="M2" s="245">
        <v>45627</v>
      </c>
      <c r="N2" s="245">
        <v>45658</v>
      </c>
      <c r="O2" s="245">
        <v>45689</v>
      </c>
      <c r="P2" s="245">
        <v>45717</v>
      </c>
      <c r="Q2" s="245">
        <v>45748</v>
      </c>
      <c r="R2" s="245">
        <v>45778</v>
      </c>
      <c r="S2" s="245">
        <v>45809</v>
      </c>
      <c r="T2" s="245">
        <v>45839</v>
      </c>
      <c r="U2" s="245">
        <v>45870</v>
      </c>
      <c r="V2" s="245">
        <v>45901</v>
      </c>
      <c r="W2" s="245">
        <v>45931</v>
      </c>
      <c r="X2" s="245">
        <v>45962</v>
      </c>
      <c r="Y2" s="245">
        <v>45992</v>
      </c>
      <c r="Z2" s="245">
        <v>46023</v>
      </c>
      <c r="AA2" s="245">
        <v>46054</v>
      </c>
      <c r="AB2" s="245">
        <v>46082</v>
      </c>
      <c r="AC2" s="245">
        <v>46113</v>
      </c>
      <c r="AD2" s="245">
        <v>46143</v>
      </c>
      <c r="AE2" s="245">
        <v>46174</v>
      </c>
      <c r="AF2" s="245">
        <v>46204</v>
      </c>
      <c r="AG2" s="245">
        <v>46235</v>
      </c>
      <c r="AH2" s="245">
        <v>46266</v>
      </c>
      <c r="AI2" s="245">
        <v>46296</v>
      </c>
      <c r="AJ2" s="245">
        <v>46327</v>
      </c>
      <c r="AK2" s="245">
        <v>46357</v>
      </c>
      <c r="AL2" s="245">
        <v>46388</v>
      </c>
      <c r="AM2" s="245">
        <v>46419</v>
      </c>
      <c r="AN2" s="245">
        <v>46447</v>
      </c>
      <c r="AO2" s="245">
        <v>46478</v>
      </c>
      <c r="AP2" s="245">
        <v>46508</v>
      </c>
      <c r="AQ2" s="245">
        <v>46539</v>
      </c>
      <c r="AR2" s="245">
        <v>46569</v>
      </c>
      <c r="AS2" s="245">
        <v>46600</v>
      </c>
      <c r="AT2" s="245">
        <v>46631</v>
      </c>
      <c r="AU2" s="245">
        <v>46661</v>
      </c>
      <c r="AV2" s="245">
        <v>46692</v>
      </c>
      <c r="AW2" s="245">
        <v>46722</v>
      </c>
      <c r="AX2" s="245">
        <v>46753</v>
      </c>
      <c r="AY2" s="245">
        <v>46784</v>
      </c>
      <c r="AZ2" s="245">
        <v>46813</v>
      </c>
      <c r="BA2" s="245">
        <v>46844</v>
      </c>
      <c r="BB2" s="245">
        <v>46874</v>
      </c>
      <c r="BC2" s="245">
        <v>46905</v>
      </c>
      <c r="BD2" s="245">
        <v>46935</v>
      </c>
      <c r="BE2" s="245">
        <v>46966</v>
      </c>
      <c r="BF2" s="245">
        <v>46997</v>
      </c>
      <c r="BG2" s="245">
        <v>47027</v>
      </c>
      <c r="BH2" s="245">
        <v>47058</v>
      </c>
      <c r="BI2" s="245">
        <v>47088</v>
      </c>
      <c r="BJ2" s="245">
        <v>47119</v>
      </c>
      <c r="BK2" s="245">
        <v>47150</v>
      </c>
      <c r="BL2" s="245">
        <v>47178</v>
      </c>
      <c r="BM2" s="245">
        <v>47209</v>
      </c>
      <c r="BN2" s="245">
        <v>47239</v>
      </c>
      <c r="BO2" s="245">
        <v>47270</v>
      </c>
      <c r="BP2" s="245">
        <v>47300</v>
      </c>
      <c r="BQ2" s="245">
        <v>47331</v>
      </c>
      <c r="BR2" s="245">
        <v>47362</v>
      </c>
      <c r="BS2" s="245">
        <v>47392</v>
      </c>
      <c r="BT2" s="245">
        <v>47423</v>
      </c>
      <c r="BU2" s="245">
        <v>47453</v>
      </c>
      <c r="BV2" s="245">
        <v>47484</v>
      </c>
      <c r="BW2" s="245">
        <v>47515</v>
      </c>
      <c r="BX2" s="245">
        <v>47543</v>
      </c>
      <c r="BY2" s="245">
        <v>47574</v>
      </c>
      <c r="BZ2" s="245">
        <v>47604</v>
      </c>
      <c r="CA2" s="245">
        <v>47635</v>
      </c>
      <c r="CB2" s="245">
        <v>47665</v>
      </c>
      <c r="CC2" s="245">
        <v>47696</v>
      </c>
      <c r="CD2" s="245">
        <v>47727</v>
      </c>
      <c r="CE2" s="245">
        <v>47757</v>
      </c>
      <c r="CF2" s="245">
        <v>47788</v>
      </c>
      <c r="CG2" s="245">
        <v>47818</v>
      </c>
      <c r="CH2" s="245">
        <v>47849</v>
      </c>
      <c r="CI2" s="245">
        <v>47880</v>
      </c>
      <c r="CJ2" s="245">
        <v>47908</v>
      </c>
      <c r="CK2" s="245">
        <v>47939</v>
      </c>
      <c r="CL2" s="245">
        <v>47969</v>
      </c>
      <c r="CM2" s="245">
        <v>48000</v>
      </c>
      <c r="CN2" s="245">
        <v>48030</v>
      </c>
      <c r="CO2" s="245">
        <v>48061</v>
      </c>
      <c r="CP2" s="245">
        <v>48092</v>
      </c>
      <c r="CQ2" s="245">
        <v>48122</v>
      </c>
      <c r="CR2" s="245">
        <v>48153</v>
      </c>
      <c r="CS2" s="245">
        <v>48183</v>
      </c>
      <c r="CT2" s="245">
        <v>48214</v>
      </c>
      <c r="CU2" s="245">
        <v>48245</v>
      </c>
      <c r="CV2" s="245">
        <v>48274</v>
      </c>
      <c r="CW2" s="245">
        <v>48305</v>
      </c>
      <c r="CX2" s="245">
        <v>48335</v>
      </c>
      <c r="CY2" s="245">
        <v>48366</v>
      </c>
      <c r="CZ2" s="245">
        <v>48396</v>
      </c>
      <c r="DA2" s="245">
        <v>48427</v>
      </c>
      <c r="DB2" s="245">
        <v>48458</v>
      </c>
      <c r="DC2" s="245">
        <v>48488</v>
      </c>
      <c r="DD2" s="245">
        <v>48519</v>
      </c>
      <c r="DE2" s="245">
        <v>48549</v>
      </c>
      <c r="DF2" s="245">
        <v>48580</v>
      </c>
      <c r="DG2" s="245">
        <v>48611</v>
      </c>
      <c r="DH2" s="245">
        <v>48639</v>
      </c>
      <c r="DI2" s="245">
        <v>48670</v>
      </c>
      <c r="DJ2" s="245">
        <v>48700</v>
      </c>
      <c r="DK2" s="245">
        <v>48731</v>
      </c>
      <c r="DL2" s="245">
        <v>48761</v>
      </c>
      <c r="DM2" s="245">
        <v>48792</v>
      </c>
      <c r="DN2" s="245">
        <v>48823</v>
      </c>
      <c r="DO2" s="245">
        <v>48853</v>
      </c>
      <c r="DP2" s="245">
        <v>48884</v>
      </c>
      <c r="DQ2" s="245">
        <v>48914</v>
      </c>
      <c r="DR2" s="245">
        <v>48945</v>
      </c>
      <c r="DS2" s="245">
        <v>48976</v>
      </c>
      <c r="DT2" s="245">
        <v>49004</v>
      </c>
      <c r="DU2" s="245">
        <v>49035</v>
      </c>
      <c r="DV2" s="245">
        <v>49065</v>
      </c>
      <c r="DW2" s="245">
        <v>49096</v>
      </c>
      <c r="DX2" s="245">
        <v>49126</v>
      </c>
      <c r="DY2" s="245">
        <v>49157</v>
      </c>
      <c r="DZ2" s="245">
        <v>49188</v>
      </c>
      <c r="EA2" s="245">
        <v>49218</v>
      </c>
      <c r="EB2" s="245">
        <v>49249</v>
      </c>
      <c r="EC2" s="245">
        <v>49279</v>
      </c>
      <c r="ED2" s="245">
        <v>49310</v>
      </c>
      <c r="EE2" s="245">
        <v>49341</v>
      </c>
      <c r="EF2" s="245">
        <v>49369</v>
      </c>
      <c r="EG2" s="245">
        <v>49400</v>
      </c>
      <c r="EH2" s="245">
        <v>49430</v>
      </c>
      <c r="EI2" s="245">
        <v>49461</v>
      </c>
      <c r="EJ2" s="245">
        <v>49491</v>
      </c>
      <c r="EK2" s="245">
        <v>49522</v>
      </c>
      <c r="EL2" s="245">
        <v>49553</v>
      </c>
      <c r="EM2" s="245">
        <v>49583</v>
      </c>
      <c r="EN2" s="245">
        <v>49614</v>
      </c>
      <c r="EO2" s="245">
        <v>49644</v>
      </c>
      <c r="EP2" s="245">
        <v>49675</v>
      </c>
      <c r="EQ2" s="245">
        <v>49706</v>
      </c>
      <c r="ER2" s="245">
        <v>49735</v>
      </c>
      <c r="ES2" s="245">
        <v>49766</v>
      </c>
      <c r="ET2" s="245">
        <v>49796</v>
      </c>
      <c r="EU2" s="245">
        <v>49827</v>
      </c>
      <c r="EV2" s="245">
        <v>49857</v>
      </c>
      <c r="EW2" s="245">
        <v>49888</v>
      </c>
      <c r="EX2" s="245">
        <v>49919</v>
      </c>
      <c r="EY2" s="245">
        <v>49949</v>
      </c>
      <c r="EZ2" s="245">
        <v>49980</v>
      </c>
      <c r="FA2" s="245">
        <v>50010</v>
      </c>
      <c r="FB2" s="245">
        <v>50041</v>
      </c>
      <c r="FC2" s="245">
        <v>50072</v>
      </c>
      <c r="FD2" s="245">
        <v>50100</v>
      </c>
      <c r="FE2" s="245">
        <v>50131</v>
      </c>
      <c r="FF2" s="245">
        <v>50161</v>
      </c>
      <c r="FG2" s="245">
        <v>50192</v>
      </c>
      <c r="FH2" s="245">
        <v>50222</v>
      </c>
      <c r="FI2" s="245">
        <v>50253</v>
      </c>
      <c r="FJ2" s="245">
        <v>50284</v>
      </c>
      <c r="FK2" s="245">
        <v>50314</v>
      </c>
      <c r="FL2" s="245">
        <v>50345</v>
      </c>
      <c r="FM2" s="245">
        <v>50375</v>
      </c>
      <c r="FN2" s="245">
        <v>50406</v>
      </c>
      <c r="FO2" s="245">
        <v>50437</v>
      </c>
      <c r="FP2" s="245">
        <v>50465</v>
      </c>
      <c r="FQ2" s="245">
        <v>50496</v>
      </c>
      <c r="FR2" s="245">
        <v>50526</v>
      </c>
      <c r="FS2" s="245">
        <v>50557</v>
      </c>
      <c r="FT2" s="245">
        <v>50587</v>
      </c>
      <c r="FU2" s="245">
        <v>50618</v>
      </c>
      <c r="FV2" s="245">
        <v>50649</v>
      </c>
      <c r="FW2" s="245">
        <v>50679</v>
      </c>
      <c r="FX2" s="245">
        <v>50710</v>
      </c>
      <c r="FY2" s="245">
        <v>50740</v>
      </c>
      <c r="FZ2" s="245">
        <v>50771</v>
      </c>
      <c r="GA2" s="245">
        <v>50802</v>
      </c>
      <c r="GB2" s="245">
        <v>50830</v>
      </c>
      <c r="GC2" s="245">
        <v>50861</v>
      </c>
      <c r="GD2" s="245">
        <v>50891</v>
      </c>
      <c r="GE2" s="245">
        <v>50922</v>
      </c>
      <c r="GF2" s="245">
        <v>50952</v>
      </c>
      <c r="GG2" s="245">
        <v>50983</v>
      </c>
      <c r="GH2" s="245">
        <v>51014</v>
      </c>
      <c r="GI2" s="245">
        <v>51044</v>
      </c>
      <c r="GJ2" s="245">
        <v>51075</v>
      </c>
      <c r="GK2" s="245">
        <v>51105</v>
      </c>
      <c r="GL2" s="245">
        <v>51136</v>
      </c>
      <c r="GM2" s="245">
        <v>51167</v>
      </c>
      <c r="GN2" s="245">
        <v>51196</v>
      </c>
      <c r="GO2" s="245">
        <v>51227</v>
      </c>
      <c r="GP2" s="245">
        <v>51257</v>
      </c>
      <c r="GQ2" s="245">
        <v>51288</v>
      </c>
      <c r="GR2" s="245">
        <v>51318</v>
      </c>
      <c r="GS2" s="245">
        <v>51349</v>
      </c>
      <c r="GT2" s="245">
        <v>51380</v>
      </c>
      <c r="GU2" s="245">
        <v>51410</v>
      </c>
      <c r="GV2" s="245">
        <v>51441</v>
      </c>
      <c r="GW2" s="245">
        <v>51471</v>
      </c>
      <c r="GX2" s="245">
        <v>51502</v>
      </c>
      <c r="GY2" s="245">
        <v>51533</v>
      </c>
      <c r="GZ2" s="245">
        <v>51561</v>
      </c>
      <c r="HA2" s="245">
        <v>51592</v>
      </c>
      <c r="HB2" s="245">
        <v>51622</v>
      </c>
      <c r="HC2" s="245">
        <v>51653</v>
      </c>
      <c r="HD2" s="245">
        <v>51683</v>
      </c>
      <c r="HE2" s="245">
        <v>51714</v>
      </c>
      <c r="HF2" s="245">
        <v>51745</v>
      </c>
      <c r="HG2" s="245">
        <v>51775</v>
      </c>
      <c r="HH2" s="245">
        <v>51806</v>
      </c>
      <c r="HI2" s="245">
        <v>51836</v>
      </c>
      <c r="HJ2" s="245">
        <v>51867</v>
      </c>
      <c r="HK2" s="245">
        <v>51898</v>
      </c>
      <c r="HL2" s="245">
        <v>51926</v>
      </c>
      <c r="HM2" s="245">
        <v>51957</v>
      </c>
      <c r="HN2" s="245">
        <v>51987</v>
      </c>
      <c r="HO2" s="245">
        <v>52018</v>
      </c>
      <c r="HP2" s="245">
        <v>52048</v>
      </c>
      <c r="HQ2" s="245">
        <v>52079</v>
      </c>
      <c r="HR2" s="245">
        <v>52110</v>
      </c>
      <c r="HS2" s="245">
        <v>52140</v>
      </c>
      <c r="HT2" s="245">
        <v>52171</v>
      </c>
      <c r="HU2" s="245">
        <v>52201</v>
      </c>
      <c r="HV2" s="245">
        <v>52232</v>
      </c>
      <c r="HW2" s="245">
        <v>52263</v>
      </c>
      <c r="HX2" s="245">
        <v>52291</v>
      </c>
      <c r="HY2" s="245">
        <v>52322</v>
      </c>
      <c r="HZ2" s="245">
        <v>52352</v>
      </c>
      <c r="IA2" s="245">
        <v>52383</v>
      </c>
      <c r="IB2" s="245">
        <v>52413</v>
      </c>
      <c r="IC2" s="245">
        <v>52444</v>
      </c>
      <c r="ID2" s="245">
        <v>52475</v>
      </c>
      <c r="IE2" s="245">
        <v>52505</v>
      </c>
      <c r="IF2" s="245">
        <v>52536</v>
      </c>
      <c r="IG2" s="245">
        <v>52566</v>
      </c>
      <c r="IH2" s="245">
        <v>52597</v>
      </c>
      <c r="II2" s="245">
        <v>52628</v>
      </c>
      <c r="IJ2" s="245">
        <v>52657</v>
      </c>
      <c r="IK2" s="245">
        <v>52688</v>
      </c>
      <c r="IL2" s="245">
        <v>52718</v>
      </c>
      <c r="IM2" s="245">
        <v>52749</v>
      </c>
      <c r="IN2" s="245">
        <v>52779</v>
      </c>
      <c r="IO2" s="245">
        <v>52810</v>
      </c>
      <c r="IP2" s="245">
        <v>52841</v>
      </c>
      <c r="IQ2" s="245">
        <v>52871</v>
      </c>
      <c r="IR2" s="245">
        <v>52902</v>
      </c>
      <c r="IS2" s="245">
        <v>52932</v>
      </c>
      <c r="IT2" s="245">
        <v>52963</v>
      </c>
      <c r="IU2" s="245">
        <v>52994</v>
      </c>
      <c r="IV2" s="245">
        <v>53022</v>
      </c>
      <c r="IW2" s="245">
        <v>53053</v>
      </c>
      <c r="IX2" s="245">
        <v>53083</v>
      </c>
      <c r="IY2" s="245">
        <v>53114</v>
      </c>
      <c r="IZ2" s="245">
        <v>53144</v>
      </c>
      <c r="JA2" s="245">
        <v>53175</v>
      </c>
      <c r="JB2" s="245">
        <v>53206</v>
      </c>
      <c r="JC2" s="245">
        <v>53236</v>
      </c>
      <c r="JD2" s="245">
        <v>53267</v>
      </c>
      <c r="JE2" s="245">
        <v>53297</v>
      </c>
      <c r="JF2" s="245">
        <v>53328</v>
      </c>
      <c r="JG2" s="245">
        <v>53359</v>
      </c>
      <c r="JH2" s="245">
        <v>53387</v>
      </c>
      <c r="JI2" s="245">
        <v>53418</v>
      </c>
      <c r="JJ2" s="245">
        <v>53448</v>
      </c>
      <c r="JK2" s="245">
        <v>53479</v>
      </c>
      <c r="JL2" s="245">
        <v>53509</v>
      </c>
      <c r="JM2" s="245">
        <v>53540</v>
      </c>
      <c r="JN2" s="245">
        <v>53571</v>
      </c>
      <c r="JO2" s="245">
        <v>53601</v>
      </c>
      <c r="JP2" s="245">
        <v>53632</v>
      </c>
      <c r="JQ2" s="245">
        <v>53662</v>
      </c>
      <c r="JR2" s="245">
        <v>53693</v>
      </c>
      <c r="JS2" s="245">
        <v>53724</v>
      </c>
      <c r="JT2" s="245">
        <v>53752</v>
      </c>
      <c r="JU2" s="245">
        <v>53783</v>
      </c>
      <c r="JV2" s="245">
        <v>53813</v>
      </c>
      <c r="JW2" s="245">
        <v>53844</v>
      </c>
      <c r="JX2" s="245">
        <v>53874</v>
      </c>
      <c r="JY2" s="245">
        <v>53905</v>
      </c>
      <c r="JZ2" s="245">
        <v>53936</v>
      </c>
      <c r="KA2" s="245">
        <v>53966</v>
      </c>
      <c r="KB2" s="245">
        <v>53997</v>
      </c>
      <c r="KC2" s="245">
        <v>54027</v>
      </c>
      <c r="KD2" s="245">
        <v>54058</v>
      </c>
      <c r="KE2" s="245">
        <v>54089</v>
      </c>
      <c r="KF2" s="245">
        <v>54118</v>
      </c>
      <c r="KG2" s="245">
        <v>54149</v>
      </c>
      <c r="KH2" s="245">
        <v>54179</v>
      </c>
      <c r="KI2" s="245">
        <v>54210</v>
      </c>
      <c r="KJ2" s="245">
        <v>54240</v>
      </c>
      <c r="KK2" s="245">
        <v>54271</v>
      </c>
      <c r="KL2" s="245">
        <v>54302</v>
      </c>
      <c r="KM2" s="245">
        <v>54332</v>
      </c>
      <c r="KN2" s="245">
        <v>54363</v>
      </c>
      <c r="KO2" s="245">
        <v>54393</v>
      </c>
      <c r="KP2" s="245">
        <v>54424</v>
      </c>
      <c r="KQ2" s="245">
        <v>54455</v>
      </c>
      <c r="KR2" s="245">
        <v>54483</v>
      </c>
      <c r="KS2" s="245">
        <v>54514</v>
      </c>
      <c r="KT2" s="245">
        <v>54544</v>
      </c>
      <c r="KU2" s="245">
        <v>54575</v>
      </c>
      <c r="KV2" s="245">
        <v>54605</v>
      </c>
      <c r="KW2" s="245">
        <v>54636</v>
      </c>
      <c r="KX2" s="245">
        <v>54667</v>
      </c>
      <c r="KY2" s="245">
        <v>54697</v>
      </c>
      <c r="KZ2" s="245">
        <v>54728</v>
      </c>
      <c r="LA2" s="245">
        <v>54758</v>
      </c>
      <c r="LB2" s="245">
        <v>54789</v>
      </c>
      <c r="LC2" s="245">
        <v>54820</v>
      </c>
      <c r="LD2" s="245">
        <v>54848</v>
      </c>
      <c r="LE2" s="245">
        <v>54879</v>
      </c>
      <c r="LF2" s="245">
        <v>54909</v>
      </c>
      <c r="LG2" s="245">
        <v>54940</v>
      </c>
      <c r="LH2" s="245">
        <v>54970</v>
      </c>
      <c r="LI2" s="245">
        <v>55001</v>
      </c>
      <c r="LJ2" s="245">
        <v>55032</v>
      </c>
      <c r="LK2" s="245">
        <v>55062</v>
      </c>
      <c r="LL2" s="245">
        <v>55093</v>
      </c>
      <c r="LM2" s="245">
        <v>55123</v>
      </c>
    </row>
    <row r="3" spans="1:325" x14ac:dyDescent="0.25">
      <c r="A3" s="244">
        <v>1</v>
      </c>
      <c r="B3" s="246">
        <f>'[1]Daily Pivot'!FZ6</f>
        <v>42.2</v>
      </c>
      <c r="C3" s="246">
        <f>'[1]Daily Pivot'!FZ37</f>
        <v>43.7</v>
      </c>
      <c r="D3" s="246">
        <f>'[1]Daily Pivot'!FZ66</f>
        <v>46.3</v>
      </c>
      <c r="E3" s="246">
        <f>'[1]Daily Pivot'!FZ97</f>
        <v>49.6</v>
      </c>
      <c r="F3" s="246">
        <f>'[1]Daily Pivot'!FZ127</f>
        <v>54.8</v>
      </c>
      <c r="G3" s="246">
        <f>'[1]Daily Pivot'!FZ158</f>
        <v>59.9</v>
      </c>
      <c r="H3" s="246">
        <f>'[1]Daily Pivot'!FZ188</f>
        <v>62.9</v>
      </c>
      <c r="I3" s="246">
        <f>'[1]Daily Pivot'!FZ219</f>
        <v>64.400000000000006</v>
      </c>
      <c r="J3" s="246">
        <f>'[1]Daily Pivot'!FZ250</f>
        <v>62.8</v>
      </c>
      <c r="K3" s="246">
        <f>'[1]Daily Pivot'!FZ280</f>
        <v>57.6</v>
      </c>
      <c r="L3" s="246">
        <f>'[1]Daily Pivot'!FZ311</f>
        <v>50.3</v>
      </c>
      <c r="M3" s="246">
        <f>'[1]Daily Pivot'!FZ341</f>
        <v>44.3</v>
      </c>
      <c r="N3" s="246">
        <f>'[1]Daily Pivot'!GA6</f>
        <v>42.1</v>
      </c>
      <c r="O3" s="246">
        <f>'[1]Daily Pivot'!GA37</f>
        <v>44</v>
      </c>
      <c r="P3" s="246">
        <f>'[1]Daily Pivot'!GA66</f>
        <v>46.4</v>
      </c>
      <c r="Q3" s="246">
        <f>'[1]Daily Pivot'!GA97</f>
        <v>50</v>
      </c>
      <c r="R3" s="246">
        <f>'[1]Daily Pivot'!GA127</f>
        <v>54.5</v>
      </c>
      <c r="S3" s="246">
        <f>'[1]Daily Pivot'!GA158</f>
        <v>59.8</v>
      </c>
      <c r="T3" s="246">
        <f>'[1]Daily Pivot'!GA188</f>
        <v>62.9</v>
      </c>
      <c r="U3" s="246">
        <f>'[1]Daily Pivot'!GA219</f>
        <v>64.400000000000006</v>
      </c>
      <c r="V3" s="246">
        <f>'[1]Daily Pivot'!GA250</f>
        <v>63</v>
      </c>
      <c r="W3" s="246">
        <f>'[1]Daily Pivot'!GA280</f>
        <v>57.7</v>
      </c>
      <c r="X3" s="246">
        <f>'[1]Daily Pivot'!GA311</f>
        <v>50.5</v>
      </c>
      <c r="Y3" s="246">
        <f>'[1]Daily Pivot'!GA341</f>
        <v>44.8</v>
      </c>
      <c r="Z3" s="246">
        <f>'[1]Daily Pivot'!GB6</f>
        <v>41.8</v>
      </c>
      <c r="AA3" s="246">
        <f>'[1]Daily Pivot'!GB37</f>
        <v>44</v>
      </c>
      <c r="AB3" s="246">
        <f>'[1]Daily Pivot'!GB66</f>
        <v>46.4</v>
      </c>
      <c r="AC3" s="246">
        <f>'[1]Daily Pivot'!GB97</f>
        <v>50.2</v>
      </c>
      <c r="AD3" s="246">
        <f>'[1]Daily Pivot'!GB127</f>
        <v>54.7</v>
      </c>
      <c r="AE3" s="246">
        <f>'[1]Daily Pivot'!GB158</f>
        <v>60</v>
      </c>
      <c r="AF3" s="246">
        <f>'[1]Daily Pivot'!GB188</f>
        <v>63.1</v>
      </c>
      <c r="AG3" s="246">
        <f>'[1]Daily Pivot'!GB219</f>
        <v>64.5</v>
      </c>
      <c r="AH3" s="246">
        <f>'[1]Daily Pivot'!GB250</f>
        <v>63</v>
      </c>
      <c r="AI3" s="246">
        <f>'[1]Daily Pivot'!GB280</f>
        <v>57.6</v>
      </c>
      <c r="AJ3" s="246">
        <f>'[1]Daily Pivot'!GB311</f>
        <v>50.3</v>
      </c>
      <c r="AK3" s="246">
        <f>'[1]Daily Pivot'!GB341</f>
        <v>44.8</v>
      </c>
      <c r="AL3" s="246">
        <f>'[1]Daily Pivot'!GC6</f>
        <v>41.8</v>
      </c>
      <c r="AM3" s="246">
        <f>'[1]Daily Pivot'!GC37</f>
        <v>44.4</v>
      </c>
      <c r="AN3" s="246">
        <f>'[1]Daily Pivot'!GC66</f>
        <v>46.7</v>
      </c>
      <c r="AO3" s="246">
        <f>'[1]Daily Pivot'!GC97</f>
        <v>50.1</v>
      </c>
      <c r="AP3" s="246">
        <f>'[1]Daily Pivot'!GC127</f>
        <v>54.8</v>
      </c>
      <c r="AQ3" s="246">
        <f>'[1]Daily Pivot'!GC158</f>
        <v>60.2</v>
      </c>
      <c r="AR3" s="246">
        <f>'[1]Daily Pivot'!GC188</f>
        <v>63.1</v>
      </c>
      <c r="AS3" s="246">
        <f>'[1]Daily Pivot'!GC219</f>
        <v>64.5</v>
      </c>
      <c r="AT3" s="246">
        <f>'[1]Daily Pivot'!GC250</f>
        <v>63</v>
      </c>
      <c r="AU3" s="246">
        <f>'[1]Daily Pivot'!GC280</f>
        <v>57.9</v>
      </c>
      <c r="AV3" s="246">
        <f>'[1]Daily Pivot'!GC311</f>
        <v>50.6</v>
      </c>
      <c r="AW3" s="246">
        <f>'[1]Daily Pivot'!GC341</f>
        <v>45.1</v>
      </c>
      <c r="AX3" s="246">
        <f>'[1]Daily Pivot'!GD6</f>
        <v>42</v>
      </c>
      <c r="AY3" s="246">
        <f>'[1]Daily Pivot'!GD37</f>
        <v>44.5</v>
      </c>
      <c r="AZ3" s="246">
        <f>'[1]Daily Pivot'!GD66</f>
        <v>46.9</v>
      </c>
      <c r="BA3" s="246">
        <f>'[1]Daily Pivot'!GD97</f>
        <v>50.5</v>
      </c>
      <c r="BB3" s="246">
        <f>'[1]Daily Pivot'!GD127</f>
        <v>54.9</v>
      </c>
      <c r="BC3" s="246">
        <f>'[1]Daily Pivot'!GD158</f>
        <v>60.3</v>
      </c>
      <c r="BD3" s="246">
        <f>'[1]Daily Pivot'!GD188</f>
        <v>63.3</v>
      </c>
      <c r="BE3" s="246">
        <f>'[1]Daily Pivot'!GD219</f>
        <v>64.599999999999994</v>
      </c>
      <c r="BF3" s="246">
        <f>'[1]Daily Pivot'!GD250</f>
        <v>63.2</v>
      </c>
      <c r="BG3" s="246">
        <f>'[1]Daily Pivot'!GD280</f>
        <v>57.6</v>
      </c>
      <c r="BH3" s="246">
        <f>'[1]Daily Pivot'!GD311</f>
        <v>50.2</v>
      </c>
      <c r="BI3" s="246">
        <f>'[1]Daily Pivot'!GD341</f>
        <v>45.1</v>
      </c>
      <c r="BJ3" s="246">
        <f>'[1]Daily Pivot'!GE6</f>
        <v>42</v>
      </c>
      <c r="BK3" s="246">
        <f>'[1]Daily Pivot'!GE37</f>
        <v>44.5</v>
      </c>
      <c r="BL3" s="246">
        <f>'[1]Daily Pivot'!GE66</f>
        <v>46.8</v>
      </c>
      <c r="BM3" s="246">
        <f>'[1]Daily Pivot'!GE97</f>
        <v>50.5</v>
      </c>
      <c r="BN3" s="246">
        <f>'[1]Daily Pivot'!GE127</f>
        <v>54.9</v>
      </c>
      <c r="BO3" s="246">
        <f>'[1]Daily Pivot'!GE158</f>
        <v>60.3</v>
      </c>
      <c r="BP3" s="246">
        <f>'[1]Daily Pivot'!GE188</f>
        <v>63.2</v>
      </c>
      <c r="BQ3" s="246">
        <f>'[1]Daily Pivot'!GE219</f>
        <v>64.7</v>
      </c>
      <c r="BR3" s="246">
        <f>'[1]Daily Pivot'!GE250</f>
        <v>63.1</v>
      </c>
      <c r="BS3" s="246">
        <f>'[1]Daily Pivot'!GE280</f>
        <v>58</v>
      </c>
      <c r="BT3" s="246">
        <f>'[1]Daily Pivot'!GE311</f>
        <v>49.9</v>
      </c>
      <c r="BU3" s="246">
        <f>'[1]Daily Pivot'!GE341</f>
        <v>45</v>
      </c>
      <c r="BV3" s="246">
        <f>'[1]Daily Pivot'!GF6</f>
        <v>42.1</v>
      </c>
      <c r="BW3" s="246">
        <f>'[1]Daily Pivot'!GF37</f>
        <v>44.5</v>
      </c>
      <c r="BX3" s="246">
        <f>'[1]Daily Pivot'!GF66</f>
        <v>46.8</v>
      </c>
      <c r="BY3" s="246">
        <f>'[1]Daily Pivot'!GF97</f>
        <v>50.4</v>
      </c>
      <c r="BZ3" s="246">
        <f>'[1]Daily Pivot'!GF127</f>
        <v>54.6</v>
      </c>
      <c r="CA3" s="246">
        <f>'[1]Daily Pivot'!GF158</f>
        <v>60.1</v>
      </c>
      <c r="CB3" s="246">
        <f>'[1]Daily Pivot'!GF188</f>
        <v>63.1</v>
      </c>
      <c r="CC3" s="246">
        <f>'[1]Daily Pivot'!GF219</f>
        <v>64.7</v>
      </c>
      <c r="CD3" s="246">
        <f>'[1]Daily Pivot'!GF250</f>
        <v>63.1</v>
      </c>
      <c r="CE3" s="246">
        <f>'[1]Daily Pivot'!GF280</f>
        <v>58.1</v>
      </c>
      <c r="CF3" s="246">
        <f>'[1]Daily Pivot'!GF311</f>
        <v>50.1</v>
      </c>
      <c r="CG3" s="246">
        <f>'[1]Daily Pivot'!GF341</f>
        <v>45.3</v>
      </c>
      <c r="CH3" s="246">
        <f>'[1]Daily Pivot'!GG6</f>
        <v>42.8</v>
      </c>
      <c r="CI3" s="246">
        <f>'[1]Daily Pivot'!GG37</f>
        <v>44.4</v>
      </c>
      <c r="CJ3" s="246">
        <f>'[1]Daily Pivot'!GG66</f>
        <v>47.2</v>
      </c>
      <c r="CK3" s="246">
        <f>'[1]Daily Pivot'!GG97</f>
        <v>50.7</v>
      </c>
      <c r="CL3" s="246">
        <f>'[1]Daily Pivot'!GG127</f>
        <v>54.4</v>
      </c>
      <c r="CM3" s="246">
        <f>'[1]Daily Pivot'!GG158</f>
        <v>60.3</v>
      </c>
      <c r="CN3" s="246">
        <f>'[1]Daily Pivot'!GG188</f>
        <v>63</v>
      </c>
      <c r="CO3" s="246">
        <f>'[1]Daily Pivot'!GG219</f>
        <v>64.7</v>
      </c>
      <c r="CP3" s="246">
        <f>'[1]Daily Pivot'!GG250</f>
        <v>63.3</v>
      </c>
      <c r="CQ3" s="246">
        <f>'[1]Daily Pivot'!GG280</f>
        <v>58.2</v>
      </c>
      <c r="CR3" s="246">
        <f>'[1]Daily Pivot'!GG311</f>
        <v>50</v>
      </c>
      <c r="CS3" s="246">
        <f>'[1]Daily Pivot'!GG341</f>
        <v>45.5</v>
      </c>
      <c r="CT3" s="246">
        <f>'[1]Daily Pivot'!GH6</f>
        <v>43.2</v>
      </c>
      <c r="CU3" s="246">
        <f>'[1]Daily Pivot'!GH37</f>
        <v>44.2</v>
      </c>
      <c r="CV3" s="246">
        <f>'[1]Daily Pivot'!GH66</f>
        <v>47.3</v>
      </c>
      <c r="CW3" s="246">
        <f>'[1]Daily Pivot'!GH97</f>
        <v>50.5</v>
      </c>
      <c r="CX3" s="246">
        <f>'[1]Daily Pivot'!GH127</f>
        <v>54.2</v>
      </c>
      <c r="CY3" s="246">
        <f>'[1]Daily Pivot'!GH158</f>
        <v>60.2</v>
      </c>
      <c r="CZ3" s="246">
        <f>'[1]Daily Pivot'!GH188</f>
        <v>63</v>
      </c>
      <c r="DA3" s="246">
        <f>'[1]Daily Pivot'!GH219</f>
        <v>64.8</v>
      </c>
      <c r="DB3" s="246">
        <f>'[1]Daily Pivot'!GH250</f>
        <v>63.4</v>
      </c>
      <c r="DC3" s="246">
        <f>'[1]Daily Pivot'!GH280</f>
        <v>58.5</v>
      </c>
      <c r="DD3" s="246">
        <f>'[1]Daily Pivot'!GH311</f>
        <v>50</v>
      </c>
      <c r="DE3" s="246">
        <f>'[1]Daily Pivot'!GH341</f>
        <v>45.7</v>
      </c>
      <c r="DF3" s="246">
        <f>'[1]Daily Pivot'!GI6</f>
        <v>43.8</v>
      </c>
      <c r="DG3" s="246">
        <f>'[1]Daily Pivot'!GI37</f>
        <v>44.7</v>
      </c>
      <c r="DH3" s="246">
        <f>'[1]Daily Pivot'!GI66</f>
        <v>47.4</v>
      </c>
      <c r="DI3" s="246">
        <f>'[1]Daily Pivot'!GI97</f>
        <v>50.7</v>
      </c>
      <c r="DJ3" s="246">
        <f>'[1]Daily Pivot'!GI127</f>
        <v>54.4</v>
      </c>
      <c r="DK3" s="246">
        <f>'[1]Daily Pivot'!GI158</f>
        <v>60.1</v>
      </c>
      <c r="DL3" s="246">
        <f>'[1]Daily Pivot'!GI188</f>
        <v>63</v>
      </c>
      <c r="DM3" s="246">
        <f>'[1]Daily Pivot'!GI219</f>
        <v>64.8</v>
      </c>
      <c r="DN3" s="246">
        <f>'[1]Daily Pivot'!GI250</f>
        <v>63.4</v>
      </c>
      <c r="DO3" s="246">
        <f>'[1]Daily Pivot'!GI280</f>
        <v>58.6</v>
      </c>
      <c r="DP3" s="246">
        <f>'[1]Daily Pivot'!GI311</f>
        <v>50.3</v>
      </c>
      <c r="DQ3" s="246">
        <f>'[1]Daily Pivot'!GI341</f>
        <v>46</v>
      </c>
      <c r="DR3" s="246">
        <f>'[1]Daily Pivot'!GJ6</f>
        <v>44.1</v>
      </c>
      <c r="DS3" s="246">
        <f>'[1]Daily Pivot'!GJ37</f>
        <v>44.7</v>
      </c>
      <c r="DT3" s="246">
        <f>'[1]Daily Pivot'!GJ66</f>
        <v>47.5</v>
      </c>
      <c r="DU3" s="246">
        <f>'[1]Daily Pivot'!GJ97</f>
        <v>51</v>
      </c>
      <c r="DV3" s="246">
        <f>'[1]Daily Pivot'!GJ127</f>
        <v>54.6</v>
      </c>
      <c r="DW3" s="246">
        <f>'[1]Daily Pivot'!GJ158</f>
        <v>60.2</v>
      </c>
      <c r="DX3" s="246">
        <f>'[1]Daily Pivot'!GJ188</f>
        <v>63.1</v>
      </c>
      <c r="DY3" s="246">
        <f>'[1]Daily Pivot'!GJ219</f>
        <v>64.8</v>
      </c>
      <c r="DZ3" s="246">
        <f>'[1]Daily Pivot'!GJ250</f>
        <v>63.5</v>
      </c>
      <c r="EA3" s="246">
        <f>'[1]Daily Pivot'!GJ280</f>
        <v>58.6</v>
      </c>
      <c r="EB3" s="246">
        <f>'[1]Daily Pivot'!GJ311</f>
        <v>49.8</v>
      </c>
      <c r="EC3" s="246">
        <f>'[1]Daily Pivot'!GJ341</f>
        <v>46.2</v>
      </c>
      <c r="ED3" s="246">
        <f>'[1]Daily Pivot'!GK6</f>
        <v>44.1</v>
      </c>
      <c r="EE3" s="246">
        <f>'[1]Daily Pivot'!GK37</f>
        <v>44.4</v>
      </c>
      <c r="EF3" s="246">
        <f>'[1]Daily Pivot'!GK66</f>
        <v>47.7</v>
      </c>
      <c r="EG3" s="246">
        <f>'[1]Daily Pivot'!GK97</f>
        <v>50.8</v>
      </c>
      <c r="EH3" s="246">
        <f>'[1]Daily Pivot'!GK127</f>
        <v>54.5</v>
      </c>
      <c r="EI3" s="246">
        <f>'[1]Daily Pivot'!GK158</f>
        <v>60.3</v>
      </c>
      <c r="EJ3" s="246">
        <f>'[1]Daily Pivot'!GK188</f>
        <v>63</v>
      </c>
      <c r="EK3" s="246">
        <f>'[1]Daily Pivot'!GK219</f>
        <v>64.8</v>
      </c>
      <c r="EL3" s="246">
        <f>'[1]Daily Pivot'!GK250</f>
        <v>63.5</v>
      </c>
      <c r="EM3" s="246">
        <f>'[1]Daily Pivot'!GK280</f>
        <v>58.8</v>
      </c>
      <c r="EN3" s="246">
        <f>'[1]Daily Pivot'!GK311</f>
        <v>49.9</v>
      </c>
      <c r="EO3" s="246">
        <f>'[1]Daily Pivot'!GK341</f>
        <v>46.5</v>
      </c>
      <c r="EP3" s="246">
        <f>'[1]Daily Pivot'!GL6</f>
        <v>44</v>
      </c>
      <c r="EQ3" s="246">
        <f>'[1]Daily Pivot'!GL37</f>
        <v>44.5</v>
      </c>
      <c r="ER3" s="246">
        <f>'[1]Daily Pivot'!GL66</f>
        <v>47.9</v>
      </c>
      <c r="ES3" s="246">
        <f>'[1]Daily Pivot'!GL97</f>
        <v>51.2</v>
      </c>
      <c r="ET3" s="246">
        <f>'[1]Daily Pivot'!GL127</f>
        <v>54.7</v>
      </c>
      <c r="EU3" s="246">
        <f>'[1]Daily Pivot'!GL158</f>
        <v>60.3</v>
      </c>
      <c r="EV3" s="246">
        <f>'[1]Daily Pivot'!GL188</f>
        <v>63.3</v>
      </c>
      <c r="EW3" s="246">
        <f>'[1]Daily Pivot'!GL219</f>
        <v>64.8</v>
      </c>
      <c r="EX3" s="246">
        <f>'[1]Daily Pivot'!GL250</f>
        <v>63.5</v>
      </c>
      <c r="EY3" s="246">
        <f>'[1]Daily Pivot'!GL280</f>
        <v>58.8</v>
      </c>
      <c r="EZ3" s="246">
        <f>'[1]Daily Pivot'!GL311</f>
        <v>49.8</v>
      </c>
      <c r="FA3" s="246">
        <f>'[1]Daily Pivot'!GL341</f>
        <v>46.6</v>
      </c>
      <c r="FB3" s="246">
        <f>'[1]Daily Pivot'!GM6</f>
        <v>44</v>
      </c>
      <c r="FC3" s="246">
        <f>'[1]Daily Pivot'!GM37</f>
        <v>44.1</v>
      </c>
      <c r="FD3" s="246">
        <f>'[1]Daily Pivot'!GM66</f>
        <v>47.8</v>
      </c>
      <c r="FE3" s="246">
        <f>'[1]Daily Pivot'!GM97</f>
        <v>51.4</v>
      </c>
      <c r="FF3" s="246">
        <f>'[1]Daily Pivot'!GM127</f>
        <v>54.9</v>
      </c>
      <c r="FG3" s="246">
        <f>'[1]Daily Pivot'!GM158</f>
        <v>60.5</v>
      </c>
      <c r="FH3" s="246">
        <f>'[1]Daily Pivot'!GM188</f>
        <v>63.4</v>
      </c>
      <c r="FI3" s="246">
        <f>'[1]Daily Pivot'!GM219</f>
        <v>64.8</v>
      </c>
      <c r="FJ3" s="246">
        <f>'[1]Daily Pivot'!GM250</f>
        <v>63.5</v>
      </c>
      <c r="FK3" s="246">
        <f>'[1]Daily Pivot'!GM280</f>
        <v>59</v>
      </c>
      <c r="FL3" s="246">
        <f>'[1]Daily Pivot'!GM311</f>
        <v>49.8</v>
      </c>
      <c r="FM3" s="246">
        <f>'[1]Daily Pivot'!GM341</f>
        <v>46.9</v>
      </c>
      <c r="FN3" s="246">
        <f>'[1]Daily Pivot'!GN6</f>
        <v>44.2</v>
      </c>
      <c r="FO3" s="246">
        <f>'[1]Daily Pivot'!GN37</f>
        <v>43.9</v>
      </c>
      <c r="FP3" s="246">
        <f>'[1]Daily Pivot'!GN66</f>
        <v>47.7</v>
      </c>
      <c r="FQ3" s="246">
        <f>'[1]Daily Pivot'!GN97</f>
        <v>51.3</v>
      </c>
      <c r="FR3" s="246">
        <f>'[1]Daily Pivot'!GN127</f>
        <v>54.8</v>
      </c>
      <c r="FS3" s="246">
        <f>'[1]Daily Pivot'!GN158</f>
        <v>60.6</v>
      </c>
      <c r="FT3" s="246">
        <f>'[1]Daily Pivot'!GN188</f>
        <v>63.5</v>
      </c>
      <c r="FU3" s="246">
        <f>'[1]Daily Pivot'!GN219</f>
        <v>64.8</v>
      </c>
      <c r="FV3" s="246">
        <f>'[1]Daily Pivot'!GN250</f>
        <v>63.5</v>
      </c>
      <c r="FW3" s="246">
        <f>'[1]Daily Pivot'!GN280</f>
        <v>58.9</v>
      </c>
      <c r="FX3" s="246">
        <f>'[1]Daily Pivot'!GN311</f>
        <v>49.7</v>
      </c>
      <c r="FY3" s="246">
        <f>'[1]Daily Pivot'!GN341</f>
        <v>47.1</v>
      </c>
      <c r="FZ3" s="246">
        <f>'[1]Daily Pivot'!GO6</f>
        <v>44</v>
      </c>
      <c r="GA3" s="246">
        <f>'[1]Daily Pivot'!GO37</f>
        <v>44</v>
      </c>
      <c r="GB3" s="246">
        <f>'[1]Daily Pivot'!GO66</f>
        <v>47.7</v>
      </c>
      <c r="GC3" s="246">
        <f>'[1]Daily Pivot'!GO97</f>
        <v>51.3</v>
      </c>
      <c r="GD3" s="246">
        <f>'[1]Daily Pivot'!GO127</f>
        <v>54.8</v>
      </c>
      <c r="GE3" s="246">
        <f>'[1]Daily Pivot'!GO158</f>
        <v>60.8</v>
      </c>
      <c r="GF3" s="246">
        <f>'[1]Daily Pivot'!GO188</f>
        <v>63.6</v>
      </c>
      <c r="GG3" s="246">
        <f>'[1]Daily Pivot'!GO219</f>
        <v>64.8</v>
      </c>
      <c r="GH3" s="246">
        <f>'[1]Daily Pivot'!GO250</f>
        <v>63.5</v>
      </c>
      <c r="GI3" s="246">
        <f>'[1]Daily Pivot'!GO280</f>
        <v>59.2</v>
      </c>
      <c r="GJ3" s="246">
        <f>'[1]Daily Pivot'!GO311</f>
        <v>49.7</v>
      </c>
      <c r="GK3" s="246">
        <f>'[1]Daily Pivot'!GO341</f>
        <v>46.9</v>
      </c>
      <c r="GL3" s="246">
        <f>'[1]Daily Pivot'!GP6</f>
        <v>43.7</v>
      </c>
      <c r="GM3" s="246">
        <f>'[1]Daily Pivot'!GP37</f>
        <v>43.7</v>
      </c>
      <c r="GN3" s="246">
        <f>'[1]Daily Pivot'!GP66</f>
        <v>47.7</v>
      </c>
      <c r="GO3" s="246">
        <f>'[1]Daily Pivot'!GP97</f>
        <v>51.4</v>
      </c>
      <c r="GP3" s="246">
        <f>'[1]Daily Pivot'!GP127</f>
        <v>54.7</v>
      </c>
      <c r="GQ3" s="246">
        <f>'[1]Daily Pivot'!GP158</f>
        <v>60.8</v>
      </c>
      <c r="GR3" s="246">
        <f>'[1]Daily Pivot'!GP188</f>
        <v>63.6</v>
      </c>
      <c r="GS3" s="246">
        <f>'[1]Daily Pivot'!GP219</f>
        <v>64.8</v>
      </c>
      <c r="GT3" s="246">
        <f>'[1]Daily Pivot'!GP250</f>
        <v>63.6</v>
      </c>
      <c r="GU3" s="246">
        <f>'[1]Daily Pivot'!GP280</f>
        <v>59.3</v>
      </c>
      <c r="GV3" s="246">
        <f>'[1]Daily Pivot'!GP311</f>
        <v>49.8</v>
      </c>
      <c r="GW3" s="246">
        <f>'[1]Daily Pivot'!GP341</f>
        <v>47.3</v>
      </c>
      <c r="GX3" s="246">
        <f>'[1]Daily Pivot'!GQ6</f>
        <v>43.8</v>
      </c>
      <c r="GY3" s="246">
        <f>'[1]Daily Pivot'!GQ37</f>
        <v>44.4</v>
      </c>
      <c r="GZ3" s="246">
        <f>'[1]Daily Pivot'!GQ66</f>
        <v>47.8</v>
      </c>
      <c r="HA3" s="246">
        <f>'[1]Daily Pivot'!GQ97</f>
        <v>51.1</v>
      </c>
      <c r="HB3" s="246">
        <f>'[1]Daily Pivot'!GQ127</f>
        <v>54.6</v>
      </c>
      <c r="HC3" s="246">
        <f>'[1]Daily Pivot'!GQ158</f>
        <v>60.9</v>
      </c>
      <c r="HD3" s="246">
        <f>'[1]Daily Pivot'!GQ188</f>
        <v>63.5</v>
      </c>
      <c r="HE3" s="246">
        <f>'[1]Daily Pivot'!GQ219</f>
        <v>64.900000000000006</v>
      </c>
      <c r="HF3" s="246">
        <f>'[1]Daily Pivot'!GQ250</f>
        <v>63.7</v>
      </c>
      <c r="HG3" s="246">
        <f>'[1]Daily Pivot'!GQ280</f>
        <v>59.2</v>
      </c>
      <c r="HH3" s="246">
        <f>'[1]Daily Pivot'!GQ311</f>
        <v>50</v>
      </c>
      <c r="HI3" s="246">
        <f>'[1]Daily Pivot'!GQ341</f>
        <v>47.3</v>
      </c>
      <c r="HJ3" s="246">
        <f>'[1]Daily Pivot'!GR6</f>
        <v>44.2</v>
      </c>
      <c r="HK3" s="246">
        <f>'[1]Daily Pivot'!GR37</f>
        <v>44.3</v>
      </c>
      <c r="HL3" s="246">
        <f>'[1]Daily Pivot'!GR66</f>
        <v>48</v>
      </c>
      <c r="HM3" s="246">
        <f>'[1]Daily Pivot'!GR97</f>
        <v>51.4</v>
      </c>
      <c r="HN3" s="246">
        <f>'[1]Daily Pivot'!GR127</f>
        <v>54.9</v>
      </c>
      <c r="HO3" s="246">
        <f>'[1]Daily Pivot'!GR158</f>
        <v>61</v>
      </c>
      <c r="HP3" s="246">
        <f>'[1]Daily Pivot'!GR188</f>
        <v>63.5</v>
      </c>
      <c r="HQ3" s="246">
        <f>'[1]Daily Pivot'!GR219</f>
        <v>64.900000000000006</v>
      </c>
      <c r="HR3" s="246">
        <f>'[1]Daily Pivot'!GR250</f>
        <v>63.9</v>
      </c>
      <c r="HS3" s="246">
        <f>'[1]Daily Pivot'!GR280</f>
        <v>59.2</v>
      </c>
      <c r="HT3" s="246">
        <f>'[1]Daily Pivot'!GR311</f>
        <v>50.4</v>
      </c>
      <c r="HU3" s="246">
        <f>'[1]Daily Pivot'!GR341</f>
        <v>47.7</v>
      </c>
      <c r="HV3" s="246">
        <f>'[1]Daily Pivot'!GS6</f>
        <v>43.6</v>
      </c>
      <c r="HW3" s="246">
        <f>'[1]Daily Pivot'!GS37</f>
        <v>44.1</v>
      </c>
      <c r="HX3" s="246">
        <f>'[1]Daily Pivot'!GS66</f>
        <v>47.8</v>
      </c>
      <c r="HY3" s="246">
        <f>'[1]Daily Pivot'!GS97</f>
        <v>51.3</v>
      </c>
      <c r="HZ3" s="246">
        <f>'[1]Daily Pivot'!GS127</f>
        <v>54.8</v>
      </c>
      <c r="IA3" s="246">
        <f>'[1]Daily Pivot'!GS158</f>
        <v>61.1</v>
      </c>
      <c r="IB3" s="246">
        <f>'[1]Daily Pivot'!GS188</f>
        <v>63.6</v>
      </c>
      <c r="IC3" s="246">
        <f>'[1]Daily Pivot'!GS219</f>
        <v>64.900000000000006</v>
      </c>
      <c r="ID3" s="246">
        <f>'[1]Daily Pivot'!GS250</f>
        <v>63.9</v>
      </c>
      <c r="IE3" s="246">
        <f>'[1]Daily Pivot'!GS280</f>
        <v>59.2</v>
      </c>
      <c r="IF3" s="246">
        <f>'[1]Daily Pivot'!GS311</f>
        <v>50.2</v>
      </c>
      <c r="IG3" s="246">
        <f>'[1]Daily Pivot'!GS341</f>
        <v>47.4</v>
      </c>
      <c r="IH3" s="246">
        <f>'[1]Daily Pivot'!GT6</f>
        <v>43.6</v>
      </c>
      <c r="II3" s="246">
        <f>'[1]Daily Pivot'!GT37</f>
        <v>44.3</v>
      </c>
      <c r="IJ3" s="246">
        <f>'[1]Daily Pivot'!GT66</f>
        <v>48.1</v>
      </c>
      <c r="IK3" s="246">
        <f>'[1]Daily Pivot'!GT97</f>
        <v>51.7</v>
      </c>
      <c r="IL3" s="246">
        <f>'[1]Daily Pivot'!GT127</f>
        <v>54.9</v>
      </c>
      <c r="IM3" s="246">
        <f>'[1]Daily Pivot'!GT158</f>
        <v>61.1</v>
      </c>
      <c r="IN3" s="246">
        <f>'[1]Daily Pivot'!GT188</f>
        <v>63.6</v>
      </c>
      <c r="IO3" s="246">
        <f>'[1]Daily Pivot'!GT219</f>
        <v>64.900000000000006</v>
      </c>
      <c r="IP3" s="246">
        <f>'[1]Daily Pivot'!GT250</f>
        <v>63.9</v>
      </c>
      <c r="IQ3" s="246">
        <f>'[1]Daily Pivot'!GT280</f>
        <v>59</v>
      </c>
      <c r="IR3" s="246">
        <f>'[1]Daily Pivot'!GT311</f>
        <v>50.5</v>
      </c>
      <c r="IS3" s="246">
        <f>'[1]Daily Pivot'!GT341</f>
        <v>47.5</v>
      </c>
      <c r="IT3" s="246">
        <f>'[1]Daily Pivot'!GU6</f>
        <v>43.7</v>
      </c>
      <c r="IU3" s="246">
        <f>'[1]Daily Pivot'!GU37</f>
        <v>44.1</v>
      </c>
      <c r="IV3" s="246">
        <f>'[1]Daily Pivot'!GU66</f>
        <v>48.2</v>
      </c>
      <c r="IW3" s="246">
        <f>'[1]Daily Pivot'!GU97</f>
        <v>51.5</v>
      </c>
      <c r="IX3" s="246">
        <f>'[1]Daily Pivot'!GU127</f>
        <v>55</v>
      </c>
      <c r="IY3" s="246">
        <f>'[1]Daily Pivot'!GU158</f>
        <v>61.2</v>
      </c>
      <c r="IZ3" s="246">
        <f>'[1]Daily Pivot'!GU188</f>
        <v>63.6</v>
      </c>
      <c r="JA3" s="246">
        <f>'[1]Daily Pivot'!GU219</f>
        <v>64.900000000000006</v>
      </c>
      <c r="JB3" s="246">
        <f>'[1]Daily Pivot'!GU250</f>
        <v>64.099999999999994</v>
      </c>
      <c r="JC3" s="246">
        <f>'[1]Daily Pivot'!GU280</f>
        <v>59.3</v>
      </c>
      <c r="JD3" s="246">
        <f>'[1]Daily Pivot'!GU311</f>
        <v>50.5</v>
      </c>
      <c r="JE3" s="246">
        <f>'[1]Daily Pivot'!GU341</f>
        <v>47.8</v>
      </c>
      <c r="JF3" s="246">
        <f>'[1]Daily Pivot'!GV6</f>
        <v>43.7</v>
      </c>
      <c r="JG3" s="246">
        <f>'[1]Daily Pivot'!GV37</f>
        <v>43.9</v>
      </c>
      <c r="JH3" s="246">
        <f>'[1]Daily Pivot'!GV66</f>
        <v>48.2</v>
      </c>
      <c r="JI3" s="246">
        <f>'[1]Daily Pivot'!GV97</f>
        <v>51.5</v>
      </c>
      <c r="JJ3" s="246">
        <f>'[1]Daily Pivot'!GV127</f>
        <v>55.2</v>
      </c>
      <c r="JK3" s="246">
        <f>'[1]Daily Pivot'!GV158</f>
        <v>61.2</v>
      </c>
      <c r="JL3" s="246">
        <f>'[1]Daily Pivot'!GV188</f>
        <v>63.6</v>
      </c>
      <c r="JM3" s="246">
        <f>'[1]Daily Pivot'!GV219</f>
        <v>64.900000000000006</v>
      </c>
      <c r="JN3" s="246">
        <f>'[1]Daily Pivot'!GV250</f>
        <v>64.099999999999994</v>
      </c>
      <c r="JO3" s="246">
        <f>'[1]Daily Pivot'!GV280</f>
        <v>59.3</v>
      </c>
      <c r="JP3" s="246">
        <f>'[1]Daily Pivot'!GV311</f>
        <v>50.3</v>
      </c>
      <c r="JQ3" s="246">
        <f>'[1]Daily Pivot'!GV341</f>
        <v>47.5</v>
      </c>
      <c r="JR3" s="246">
        <f>'[1]Daily Pivot'!GW6</f>
        <v>43.7</v>
      </c>
      <c r="JS3" s="246">
        <f>'[1]Daily Pivot'!GW37</f>
        <v>43.9</v>
      </c>
      <c r="JT3" s="246">
        <f>'[1]Daily Pivot'!GW66</f>
        <v>48.2</v>
      </c>
      <c r="JU3" s="246">
        <f>'[1]Daily Pivot'!GW97</f>
        <v>51.4</v>
      </c>
      <c r="JV3" s="246">
        <f>'[1]Daily Pivot'!GW127</f>
        <v>55.2</v>
      </c>
      <c r="JW3" s="246">
        <f>'[1]Daily Pivot'!GW158</f>
        <v>61.2</v>
      </c>
      <c r="JX3" s="246">
        <f>'[1]Daily Pivot'!GW188</f>
        <v>63.7</v>
      </c>
      <c r="JY3" s="246">
        <f>'[1]Daily Pivot'!GW219</f>
        <v>64.900000000000006</v>
      </c>
      <c r="JZ3" s="246">
        <f>'[1]Daily Pivot'!GW250</f>
        <v>64.099999999999994</v>
      </c>
      <c r="KA3" s="246">
        <f>'[1]Daily Pivot'!GW280</f>
        <v>59</v>
      </c>
      <c r="KB3" s="246">
        <f>'[1]Daily Pivot'!GW311</f>
        <v>50.3</v>
      </c>
      <c r="KC3" s="246">
        <f>'[1]Daily Pivot'!GW341</f>
        <v>47.6</v>
      </c>
      <c r="KD3" s="246">
        <f>'[1]Daily Pivot'!GX6</f>
        <v>43.9</v>
      </c>
      <c r="KE3" s="246">
        <f>'[1]Daily Pivot'!GX37</f>
        <v>44.3</v>
      </c>
      <c r="KF3" s="246">
        <f>'[1]Daily Pivot'!GX66</f>
        <v>48.5</v>
      </c>
      <c r="KG3" s="246">
        <f>'[1]Daily Pivot'!GX97</f>
        <v>51.5</v>
      </c>
      <c r="KH3" s="246">
        <f>'[1]Daily Pivot'!GX127</f>
        <v>55.1</v>
      </c>
      <c r="KI3" s="246">
        <f>'[1]Daily Pivot'!GX158</f>
        <v>61.3</v>
      </c>
      <c r="KJ3" s="246">
        <f>'[1]Daily Pivot'!GX188</f>
        <v>63.6</v>
      </c>
      <c r="KK3" s="246">
        <f>'[1]Daily Pivot'!GX219</f>
        <v>64.900000000000006</v>
      </c>
      <c r="KL3" s="246">
        <f>'[1]Daily Pivot'!GX250</f>
        <v>64.3</v>
      </c>
      <c r="KM3" s="246">
        <f>'[1]Daily Pivot'!GX280</f>
        <v>58.9</v>
      </c>
      <c r="KN3" s="246">
        <f>'[1]Daily Pivot'!GX311</f>
        <v>50.4</v>
      </c>
      <c r="KO3" s="246">
        <f>'[1]Daily Pivot'!GX341</f>
        <v>48.1</v>
      </c>
      <c r="KP3" s="246">
        <f>'[1]Daily Pivot'!GY6</f>
        <v>43.8</v>
      </c>
      <c r="KQ3" s="246">
        <f>'[1]Daily Pivot'!GY37</f>
        <v>44.3</v>
      </c>
      <c r="KR3" s="246">
        <f>'[1]Daily Pivot'!GY66</f>
        <v>48.6</v>
      </c>
      <c r="KS3" s="246">
        <f>'[1]Daily Pivot'!GY97</f>
        <v>51.3</v>
      </c>
      <c r="KT3" s="246">
        <f>'[1]Daily Pivot'!GY127</f>
        <v>55.1</v>
      </c>
      <c r="KU3" s="246">
        <f>'[1]Daily Pivot'!GY158</f>
        <v>61.2</v>
      </c>
      <c r="KV3" s="246">
        <f>'[1]Daily Pivot'!GY188</f>
        <v>63.6</v>
      </c>
      <c r="KW3" s="246">
        <f>'[1]Daily Pivot'!GY219</f>
        <v>65</v>
      </c>
      <c r="KX3" s="246">
        <f>'[1]Daily Pivot'!GY250</f>
        <v>64.3</v>
      </c>
      <c r="KY3" s="246">
        <f>'[1]Daily Pivot'!GY280</f>
        <v>58.7</v>
      </c>
      <c r="KZ3" s="246">
        <f>'[1]Daily Pivot'!GY311</f>
        <v>50.6</v>
      </c>
      <c r="LA3" s="246">
        <f>'[1]Daily Pivot'!GY341</f>
        <v>48</v>
      </c>
      <c r="LB3" s="246">
        <f>'[1]Daily Pivot'!GZ6</f>
        <v>43.5</v>
      </c>
      <c r="LC3" s="246">
        <f>'[1]Daily Pivot'!GZ37</f>
        <v>44.7</v>
      </c>
      <c r="LD3" s="246">
        <f>'[1]Daily Pivot'!GZ66</f>
        <v>48.7</v>
      </c>
      <c r="LE3" s="246">
        <f>'[1]Daily Pivot'!GZ97</f>
        <v>51.3</v>
      </c>
      <c r="LF3" s="246">
        <f>'[1]Daily Pivot'!GZ127</f>
        <v>55.3</v>
      </c>
      <c r="LG3" s="246">
        <f>'[1]Daily Pivot'!GZ158</f>
        <v>61.1</v>
      </c>
      <c r="LH3" s="246">
        <f>'[1]Daily Pivot'!GZ188</f>
        <v>63.7</v>
      </c>
      <c r="LI3" s="246">
        <f>'[1]Daily Pivot'!GZ219</f>
        <v>65</v>
      </c>
      <c r="LJ3" s="246">
        <f>'[1]Daily Pivot'!GZ250</f>
        <v>64.2</v>
      </c>
      <c r="LK3" s="246">
        <f>'[1]Daily Pivot'!GZ280</f>
        <v>58.9</v>
      </c>
      <c r="LL3" s="246">
        <f>'[1]Daily Pivot'!GZ311</f>
        <v>51</v>
      </c>
      <c r="LM3" s="246">
        <f>'[1]Daily Pivot'!GZ341</f>
        <v>47.6</v>
      </c>
    </row>
    <row r="4" spans="1:325" x14ac:dyDescent="0.25">
      <c r="A4" s="244">
        <f>A3+1</f>
        <v>2</v>
      </c>
      <c r="B4" s="246">
        <f>'[1]Daily Pivot'!FZ7</f>
        <v>41.9</v>
      </c>
      <c r="C4" s="246">
        <f>'[1]Daily Pivot'!FZ38</f>
        <v>44.1</v>
      </c>
      <c r="D4" s="246">
        <f>'[1]Daily Pivot'!FZ67</f>
        <v>46</v>
      </c>
      <c r="E4" s="246">
        <f>'[1]Daily Pivot'!FZ98</f>
        <v>49.7</v>
      </c>
      <c r="F4" s="246">
        <f>'[1]Daily Pivot'!FZ128</f>
        <v>54.9</v>
      </c>
      <c r="G4" s="246">
        <f>'[1]Daily Pivot'!FZ159</f>
        <v>60.3</v>
      </c>
      <c r="H4" s="246">
        <f>'[1]Daily Pivot'!FZ189</f>
        <v>63.2</v>
      </c>
      <c r="I4" s="246">
        <f>'[1]Daily Pivot'!FZ220</f>
        <v>64.3</v>
      </c>
      <c r="J4" s="246">
        <f>'[1]Daily Pivot'!FZ251</f>
        <v>63.3</v>
      </c>
      <c r="K4" s="246">
        <f>'[1]Daily Pivot'!FZ281</f>
        <v>57.4</v>
      </c>
      <c r="L4" s="246">
        <f>'[1]Daily Pivot'!FZ312</f>
        <v>51.6</v>
      </c>
      <c r="M4" s="246">
        <f>'[1]Daily Pivot'!FZ342</f>
        <v>44.6</v>
      </c>
      <c r="N4" s="246">
        <f>'[1]Daily Pivot'!GA7</f>
        <v>42</v>
      </c>
      <c r="O4" s="246">
        <f>'[1]Daily Pivot'!GA38</f>
        <v>44.2</v>
      </c>
      <c r="P4" s="246">
        <f>'[1]Daily Pivot'!GA67</f>
        <v>46</v>
      </c>
      <c r="Q4" s="246">
        <f>'[1]Daily Pivot'!GA98</f>
        <v>49.9</v>
      </c>
      <c r="R4" s="246">
        <f>'[1]Daily Pivot'!GA128</f>
        <v>54.8</v>
      </c>
      <c r="S4" s="246">
        <f>'[1]Daily Pivot'!GA159</f>
        <v>60.1</v>
      </c>
      <c r="T4" s="246">
        <f>'[1]Daily Pivot'!GA189</f>
        <v>63.2</v>
      </c>
      <c r="U4" s="246">
        <f>'[1]Daily Pivot'!GA220</f>
        <v>64.3</v>
      </c>
      <c r="V4" s="246">
        <f>'[1]Daily Pivot'!GA251</f>
        <v>63.4</v>
      </c>
      <c r="W4" s="246">
        <f>'[1]Daily Pivot'!GA281</f>
        <v>57.6</v>
      </c>
      <c r="X4" s="246">
        <f>'[1]Daily Pivot'!GA312</f>
        <v>51.9</v>
      </c>
      <c r="Y4" s="246">
        <f>'[1]Daily Pivot'!GA342</f>
        <v>45</v>
      </c>
      <c r="Z4" s="246">
        <f>'[1]Daily Pivot'!GB7</f>
        <v>41.7</v>
      </c>
      <c r="AA4" s="246">
        <f>'[1]Daily Pivot'!GB38</f>
        <v>44</v>
      </c>
      <c r="AB4" s="246">
        <f>'[1]Daily Pivot'!GB67</f>
        <v>46.1</v>
      </c>
      <c r="AC4" s="246">
        <f>'[1]Daily Pivot'!GB98</f>
        <v>50.2</v>
      </c>
      <c r="AD4" s="246">
        <f>'[1]Daily Pivot'!GB128</f>
        <v>54.9</v>
      </c>
      <c r="AE4" s="246">
        <f>'[1]Daily Pivot'!GB159</f>
        <v>60.3</v>
      </c>
      <c r="AF4" s="246">
        <f>'[1]Daily Pivot'!GB189</f>
        <v>63.5</v>
      </c>
      <c r="AG4" s="246">
        <f>'[1]Daily Pivot'!GB220</f>
        <v>64.400000000000006</v>
      </c>
      <c r="AH4" s="246">
        <f>'[1]Daily Pivot'!GB251</f>
        <v>63.3</v>
      </c>
      <c r="AI4" s="246">
        <f>'[1]Daily Pivot'!GB281</f>
        <v>57.6</v>
      </c>
      <c r="AJ4" s="246">
        <f>'[1]Daily Pivot'!GB312</f>
        <v>51.8</v>
      </c>
      <c r="AK4" s="246">
        <f>'[1]Daily Pivot'!GB342</f>
        <v>45.3</v>
      </c>
      <c r="AL4" s="246">
        <f>'[1]Daily Pivot'!GC7</f>
        <v>41.8</v>
      </c>
      <c r="AM4" s="246">
        <f>'[1]Daily Pivot'!GC38</f>
        <v>44.3</v>
      </c>
      <c r="AN4" s="246">
        <f>'[1]Daily Pivot'!GC67</f>
        <v>46.2</v>
      </c>
      <c r="AO4" s="246">
        <f>'[1]Daily Pivot'!GC98</f>
        <v>50.2</v>
      </c>
      <c r="AP4" s="246">
        <f>'[1]Daily Pivot'!GC128</f>
        <v>55.1</v>
      </c>
      <c r="AQ4" s="246">
        <f>'[1]Daily Pivot'!GC159</f>
        <v>60.4</v>
      </c>
      <c r="AR4" s="246">
        <f>'[1]Daily Pivot'!GC189</f>
        <v>63.3</v>
      </c>
      <c r="AS4" s="246">
        <f>'[1]Daily Pivot'!GC220</f>
        <v>64.400000000000006</v>
      </c>
      <c r="AT4" s="246">
        <f>'[1]Daily Pivot'!GC251</f>
        <v>63.3</v>
      </c>
      <c r="AU4" s="246">
        <f>'[1]Daily Pivot'!GC281</f>
        <v>57.7</v>
      </c>
      <c r="AV4" s="246">
        <f>'[1]Daily Pivot'!GC312</f>
        <v>52.2</v>
      </c>
      <c r="AW4" s="246">
        <f>'[1]Daily Pivot'!GC342</f>
        <v>45.7</v>
      </c>
      <c r="AX4" s="246">
        <f>'[1]Daily Pivot'!GD7</f>
        <v>42</v>
      </c>
      <c r="AY4" s="246">
        <f>'[1]Daily Pivot'!GD38</f>
        <v>44.6</v>
      </c>
      <c r="AZ4" s="246">
        <f>'[1]Daily Pivot'!GD67</f>
        <v>46.2</v>
      </c>
      <c r="BA4" s="246">
        <f>'[1]Daily Pivot'!GD98</f>
        <v>50.4</v>
      </c>
      <c r="BB4" s="246">
        <f>'[1]Daily Pivot'!GD128</f>
        <v>55.1</v>
      </c>
      <c r="BC4" s="246">
        <f>'[1]Daily Pivot'!GD159</f>
        <v>60.6</v>
      </c>
      <c r="BD4" s="246">
        <f>'[1]Daily Pivot'!GD189</f>
        <v>63.6</v>
      </c>
      <c r="BE4" s="246">
        <f>'[1]Daily Pivot'!GD220</f>
        <v>64.5</v>
      </c>
      <c r="BF4" s="246">
        <f>'[1]Daily Pivot'!GD251</f>
        <v>63.4</v>
      </c>
      <c r="BG4" s="246">
        <f>'[1]Daily Pivot'!GD281</f>
        <v>57.7</v>
      </c>
      <c r="BH4" s="246">
        <f>'[1]Daily Pivot'!GD312</f>
        <v>51.9</v>
      </c>
      <c r="BI4" s="246">
        <f>'[1]Daily Pivot'!GD342</f>
        <v>45.8</v>
      </c>
      <c r="BJ4" s="246">
        <f>'[1]Daily Pivot'!GE7</f>
        <v>42.1</v>
      </c>
      <c r="BK4" s="246">
        <f>'[1]Daily Pivot'!GE38</f>
        <v>44.7</v>
      </c>
      <c r="BL4" s="246">
        <f>'[1]Daily Pivot'!GE67</f>
        <v>46.2</v>
      </c>
      <c r="BM4" s="246">
        <f>'[1]Daily Pivot'!GE98</f>
        <v>50.2</v>
      </c>
      <c r="BN4" s="246">
        <f>'[1]Daily Pivot'!GE128</f>
        <v>55</v>
      </c>
      <c r="BO4" s="246">
        <f>'[1]Daily Pivot'!GE159</f>
        <v>60.6</v>
      </c>
      <c r="BP4" s="246">
        <f>'[1]Daily Pivot'!GE189</f>
        <v>63.6</v>
      </c>
      <c r="BQ4" s="246">
        <f>'[1]Daily Pivot'!GE220</f>
        <v>64.599999999999994</v>
      </c>
      <c r="BR4" s="246">
        <f>'[1]Daily Pivot'!GE251</f>
        <v>63.4</v>
      </c>
      <c r="BS4" s="246">
        <f>'[1]Daily Pivot'!GE281</f>
        <v>58</v>
      </c>
      <c r="BT4" s="246">
        <f>'[1]Daily Pivot'!GE312</f>
        <v>52</v>
      </c>
      <c r="BU4" s="246">
        <f>'[1]Daily Pivot'!GE342</f>
        <v>46</v>
      </c>
      <c r="BV4" s="246">
        <f>'[1]Daily Pivot'!GF7</f>
        <v>42.1</v>
      </c>
      <c r="BW4" s="246">
        <f>'[1]Daily Pivot'!GF38</f>
        <v>44.8</v>
      </c>
      <c r="BX4" s="246">
        <f>'[1]Daily Pivot'!GF67</f>
        <v>46.3</v>
      </c>
      <c r="BY4" s="246">
        <f>'[1]Daily Pivot'!GF98</f>
        <v>50.2</v>
      </c>
      <c r="BZ4" s="246">
        <f>'[1]Daily Pivot'!GF128</f>
        <v>54.9</v>
      </c>
      <c r="CA4" s="246">
        <f>'[1]Daily Pivot'!GF159</f>
        <v>60.6</v>
      </c>
      <c r="CB4" s="246">
        <f>'[1]Daily Pivot'!GF189</f>
        <v>63.5</v>
      </c>
      <c r="CC4" s="246">
        <f>'[1]Daily Pivot'!GF220</f>
        <v>64.599999999999994</v>
      </c>
      <c r="CD4" s="246">
        <f>'[1]Daily Pivot'!GF251</f>
        <v>63.5</v>
      </c>
      <c r="CE4" s="246">
        <f>'[1]Daily Pivot'!GF281</f>
        <v>58.1</v>
      </c>
      <c r="CF4" s="246">
        <f>'[1]Daily Pivot'!GF312</f>
        <v>52.1</v>
      </c>
      <c r="CG4" s="246">
        <f>'[1]Daily Pivot'!GF342</f>
        <v>46.4</v>
      </c>
      <c r="CH4" s="246">
        <f>'[1]Daily Pivot'!GG7</f>
        <v>42.6</v>
      </c>
      <c r="CI4" s="246">
        <f>'[1]Daily Pivot'!GG38</f>
        <v>44.6</v>
      </c>
      <c r="CJ4" s="246">
        <f>'[1]Daily Pivot'!GG67</f>
        <v>46.6</v>
      </c>
      <c r="CK4" s="246">
        <f>'[1]Daily Pivot'!GG98</f>
        <v>50.5</v>
      </c>
      <c r="CL4" s="246">
        <f>'[1]Daily Pivot'!GG128</f>
        <v>54.8</v>
      </c>
      <c r="CM4" s="246">
        <f>'[1]Daily Pivot'!GG159</f>
        <v>60.6</v>
      </c>
      <c r="CN4" s="246">
        <f>'[1]Daily Pivot'!GG189</f>
        <v>63.5</v>
      </c>
      <c r="CO4" s="246">
        <f>'[1]Daily Pivot'!GG220</f>
        <v>64.599999999999994</v>
      </c>
      <c r="CP4" s="246">
        <f>'[1]Daily Pivot'!GG251</f>
        <v>63.7</v>
      </c>
      <c r="CQ4" s="246">
        <f>'[1]Daily Pivot'!GG281</f>
        <v>58.3</v>
      </c>
      <c r="CR4" s="246">
        <f>'[1]Daily Pivot'!GG312</f>
        <v>52.3</v>
      </c>
      <c r="CS4" s="246">
        <f>'[1]Daily Pivot'!GG342</f>
        <v>46.5</v>
      </c>
      <c r="CT4" s="246">
        <f>'[1]Daily Pivot'!GH7</f>
        <v>43.1</v>
      </c>
      <c r="CU4" s="246">
        <f>'[1]Daily Pivot'!GH38</f>
        <v>44.6</v>
      </c>
      <c r="CV4" s="246">
        <f>'[1]Daily Pivot'!GH67</f>
        <v>46.6</v>
      </c>
      <c r="CW4" s="246">
        <f>'[1]Daily Pivot'!GH98</f>
        <v>50.5</v>
      </c>
      <c r="CX4" s="246">
        <f>'[1]Daily Pivot'!GH128</f>
        <v>54.5</v>
      </c>
      <c r="CY4" s="246">
        <f>'[1]Daily Pivot'!GH159</f>
        <v>60.6</v>
      </c>
      <c r="CZ4" s="246">
        <f>'[1]Daily Pivot'!GH189</f>
        <v>63.4</v>
      </c>
      <c r="DA4" s="246">
        <f>'[1]Daily Pivot'!GH220</f>
        <v>64.7</v>
      </c>
      <c r="DB4" s="246">
        <f>'[1]Daily Pivot'!GH251</f>
        <v>63.8</v>
      </c>
      <c r="DC4" s="246">
        <f>'[1]Daily Pivot'!GH281</f>
        <v>58.6</v>
      </c>
      <c r="DD4" s="246">
        <f>'[1]Daily Pivot'!GH312</f>
        <v>52.2</v>
      </c>
      <c r="DE4" s="246">
        <f>'[1]Daily Pivot'!GH342</f>
        <v>46.7</v>
      </c>
      <c r="DF4" s="246">
        <f>'[1]Daily Pivot'!GI7</f>
        <v>43.7</v>
      </c>
      <c r="DG4" s="246">
        <f>'[1]Daily Pivot'!GI38</f>
        <v>44.9</v>
      </c>
      <c r="DH4" s="246">
        <f>'[1]Daily Pivot'!GI67</f>
        <v>46.7</v>
      </c>
      <c r="DI4" s="246">
        <f>'[1]Daily Pivot'!GI98</f>
        <v>50.7</v>
      </c>
      <c r="DJ4" s="246">
        <f>'[1]Daily Pivot'!GI128</f>
        <v>54.4</v>
      </c>
      <c r="DK4" s="246">
        <f>'[1]Daily Pivot'!GI159</f>
        <v>60.5</v>
      </c>
      <c r="DL4" s="246">
        <f>'[1]Daily Pivot'!GI189</f>
        <v>63.4</v>
      </c>
      <c r="DM4" s="246">
        <f>'[1]Daily Pivot'!GI220</f>
        <v>64.7</v>
      </c>
      <c r="DN4" s="246">
        <f>'[1]Daily Pivot'!GI251</f>
        <v>63.8</v>
      </c>
      <c r="DO4" s="246">
        <f>'[1]Daily Pivot'!GI281</f>
        <v>58.8</v>
      </c>
      <c r="DP4" s="246">
        <f>'[1]Daily Pivot'!GI312</f>
        <v>52.5</v>
      </c>
      <c r="DQ4" s="246">
        <f>'[1]Daily Pivot'!GI342</f>
        <v>47.1</v>
      </c>
      <c r="DR4" s="246">
        <f>'[1]Daily Pivot'!GJ7</f>
        <v>44</v>
      </c>
      <c r="DS4" s="246">
        <f>'[1]Daily Pivot'!GJ38</f>
        <v>44.7</v>
      </c>
      <c r="DT4" s="246">
        <f>'[1]Daily Pivot'!GJ67</f>
        <v>46.7</v>
      </c>
      <c r="DU4" s="246">
        <f>'[1]Daily Pivot'!GJ98</f>
        <v>51</v>
      </c>
      <c r="DV4" s="246">
        <f>'[1]Daily Pivot'!GJ128</f>
        <v>54.3</v>
      </c>
      <c r="DW4" s="246">
        <f>'[1]Daily Pivot'!GJ159</f>
        <v>60.4</v>
      </c>
      <c r="DX4" s="246">
        <f>'[1]Daily Pivot'!GJ189</f>
        <v>63.5</v>
      </c>
      <c r="DY4" s="246">
        <f>'[1]Daily Pivot'!GJ220</f>
        <v>64.8</v>
      </c>
      <c r="DZ4" s="246">
        <f>'[1]Daily Pivot'!GJ251</f>
        <v>63.8</v>
      </c>
      <c r="EA4" s="246">
        <f>'[1]Daily Pivot'!GJ281</f>
        <v>58.9</v>
      </c>
      <c r="EB4" s="246">
        <f>'[1]Daily Pivot'!GJ312</f>
        <v>52.3</v>
      </c>
      <c r="EC4" s="246">
        <f>'[1]Daily Pivot'!GJ342</f>
        <v>47.2</v>
      </c>
      <c r="ED4" s="246">
        <f>'[1]Daily Pivot'!GK7</f>
        <v>43.9</v>
      </c>
      <c r="EE4" s="246">
        <f>'[1]Daily Pivot'!GK38</f>
        <v>44.6</v>
      </c>
      <c r="EF4" s="246">
        <f>'[1]Daily Pivot'!GK67</f>
        <v>46.9</v>
      </c>
      <c r="EG4" s="246">
        <f>'[1]Daily Pivot'!GK98</f>
        <v>50.9</v>
      </c>
      <c r="EH4" s="246">
        <f>'[1]Daily Pivot'!GK128</f>
        <v>54.3</v>
      </c>
      <c r="EI4" s="246">
        <f>'[1]Daily Pivot'!GK159</f>
        <v>60.4</v>
      </c>
      <c r="EJ4" s="246">
        <f>'[1]Daily Pivot'!GK189</f>
        <v>63.7</v>
      </c>
      <c r="EK4" s="246">
        <f>'[1]Daily Pivot'!GK220</f>
        <v>64.7</v>
      </c>
      <c r="EL4" s="246">
        <f>'[1]Daily Pivot'!GK251</f>
        <v>63.8</v>
      </c>
      <c r="EM4" s="246">
        <f>'[1]Daily Pivot'!GK281</f>
        <v>59.1</v>
      </c>
      <c r="EN4" s="246">
        <f>'[1]Daily Pivot'!GK312</f>
        <v>52.4</v>
      </c>
      <c r="EO4" s="246">
        <f>'[1]Daily Pivot'!GK342</f>
        <v>47.3</v>
      </c>
      <c r="EP4" s="246">
        <f>'[1]Daily Pivot'!GL7</f>
        <v>43.9</v>
      </c>
      <c r="EQ4" s="246">
        <f>'[1]Daily Pivot'!GL38</f>
        <v>45.1</v>
      </c>
      <c r="ER4" s="246">
        <f>'[1]Daily Pivot'!GL67</f>
        <v>47</v>
      </c>
      <c r="ES4" s="246">
        <f>'[1]Daily Pivot'!GL98</f>
        <v>51.2</v>
      </c>
      <c r="ET4" s="246">
        <f>'[1]Daily Pivot'!GL128</f>
        <v>54.5</v>
      </c>
      <c r="EU4" s="246">
        <f>'[1]Daily Pivot'!GL159</f>
        <v>60.6</v>
      </c>
      <c r="EV4" s="246">
        <f>'[1]Daily Pivot'!GL189</f>
        <v>63.8</v>
      </c>
      <c r="EW4" s="246">
        <f>'[1]Daily Pivot'!GL220</f>
        <v>64.7</v>
      </c>
      <c r="EX4" s="246">
        <f>'[1]Daily Pivot'!GL251</f>
        <v>63.8</v>
      </c>
      <c r="EY4" s="246">
        <f>'[1]Daily Pivot'!GL281</f>
        <v>59</v>
      </c>
      <c r="EZ4" s="246">
        <f>'[1]Daily Pivot'!GL312</f>
        <v>52.3</v>
      </c>
      <c r="FA4" s="246">
        <f>'[1]Daily Pivot'!GL342</f>
        <v>47.3</v>
      </c>
      <c r="FB4" s="246">
        <f>'[1]Daily Pivot'!GM7</f>
        <v>44</v>
      </c>
      <c r="FC4" s="246">
        <f>'[1]Daily Pivot'!GM38</f>
        <v>44.9</v>
      </c>
      <c r="FD4" s="246">
        <f>'[1]Daily Pivot'!GM67</f>
        <v>47</v>
      </c>
      <c r="FE4" s="246">
        <f>'[1]Daily Pivot'!GM98</f>
        <v>51.3</v>
      </c>
      <c r="FF4" s="246">
        <f>'[1]Daily Pivot'!GM128</f>
        <v>54.6</v>
      </c>
      <c r="FG4" s="246">
        <f>'[1]Daily Pivot'!GM159</f>
        <v>60.7</v>
      </c>
      <c r="FH4" s="246">
        <f>'[1]Daily Pivot'!GM189</f>
        <v>63.9</v>
      </c>
      <c r="FI4" s="246">
        <f>'[1]Daily Pivot'!GM220</f>
        <v>64.8</v>
      </c>
      <c r="FJ4" s="246">
        <f>'[1]Daily Pivot'!GM251</f>
        <v>63.8</v>
      </c>
      <c r="FK4" s="246">
        <f>'[1]Daily Pivot'!GM281</f>
        <v>59.2</v>
      </c>
      <c r="FL4" s="246">
        <f>'[1]Daily Pivot'!GM312</f>
        <v>52.6</v>
      </c>
      <c r="FM4" s="246">
        <f>'[1]Daily Pivot'!GM342</f>
        <v>47.7</v>
      </c>
      <c r="FN4" s="246">
        <f>'[1]Daily Pivot'!GN7</f>
        <v>44.2</v>
      </c>
      <c r="FO4" s="246">
        <f>'[1]Daily Pivot'!GN38</f>
        <v>44.9</v>
      </c>
      <c r="FP4" s="246">
        <f>'[1]Daily Pivot'!GN67</f>
        <v>46.7</v>
      </c>
      <c r="FQ4" s="246">
        <f>'[1]Daily Pivot'!GN98</f>
        <v>51.3</v>
      </c>
      <c r="FR4" s="246">
        <f>'[1]Daily Pivot'!GN128</f>
        <v>54.7</v>
      </c>
      <c r="FS4" s="246">
        <f>'[1]Daily Pivot'!GN159</f>
        <v>60.9</v>
      </c>
      <c r="FT4" s="246">
        <f>'[1]Daily Pivot'!GN189</f>
        <v>64</v>
      </c>
      <c r="FU4" s="246">
        <f>'[1]Daily Pivot'!GN220</f>
        <v>64.8</v>
      </c>
      <c r="FV4" s="246">
        <f>'[1]Daily Pivot'!GN251</f>
        <v>63.8</v>
      </c>
      <c r="FW4" s="246">
        <f>'[1]Daily Pivot'!GN281</f>
        <v>59.2</v>
      </c>
      <c r="FX4" s="246">
        <f>'[1]Daily Pivot'!GN312</f>
        <v>52.6</v>
      </c>
      <c r="FY4" s="246">
        <f>'[1]Daily Pivot'!GN342</f>
        <v>47.9</v>
      </c>
      <c r="FZ4" s="246">
        <f>'[1]Daily Pivot'!GO7</f>
        <v>43.7</v>
      </c>
      <c r="GA4" s="246">
        <f>'[1]Daily Pivot'!GO38</f>
        <v>44.9</v>
      </c>
      <c r="GB4" s="246">
        <f>'[1]Daily Pivot'!GO67</f>
        <v>46.9</v>
      </c>
      <c r="GC4" s="246">
        <f>'[1]Daily Pivot'!GO98</f>
        <v>51.3</v>
      </c>
      <c r="GD4" s="246">
        <f>'[1]Daily Pivot'!GO128</f>
        <v>54.6</v>
      </c>
      <c r="GE4" s="246">
        <f>'[1]Daily Pivot'!GO159</f>
        <v>61</v>
      </c>
      <c r="GF4" s="246">
        <f>'[1]Daily Pivot'!GO189</f>
        <v>64</v>
      </c>
      <c r="GG4" s="246">
        <f>'[1]Daily Pivot'!GO220</f>
        <v>64.8</v>
      </c>
      <c r="GH4" s="246">
        <f>'[1]Daily Pivot'!GO251</f>
        <v>63.9</v>
      </c>
      <c r="GI4" s="246">
        <f>'[1]Daily Pivot'!GO281</f>
        <v>59.5</v>
      </c>
      <c r="GJ4" s="246">
        <f>'[1]Daily Pivot'!GO312</f>
        <v>52.7</v>
      </c>
      <c r="GK4" s="246">
        <f>'[1]Daily Pivot'!GO342</f>
        <v>47.7</v>
      </c>
      <c r="GL4" s="246">
        <f>'[1]Daily Pivot'!GP7</f>
        <v>43.4</v>
      </c>
      <c r="GM4" s="246">
        <f>'[1]Daily Pivot'!GP38</f>
        <v>44.8</v>
      </c>
      <c r="GN4" s="246">
        <f>'[1]Daily Pivot'!GP67</f>
        <v>46.9</v>
      </c>
      <c r="GO4" s="246">
        <f>'[1]Daily Pivot'!GP98</f>
        <v>51.4</v>
      </c>
      <c r="GP4" s="246">
        <f>'[1]Daily Pivot'!GP128</f>
        <v>54.5</v>
      </c>
      <c r="GQ4" s="246">
        <f>'[1]Daily Pivot'!GP159</f>
        <v>61.1</v>
      </c>
      <c r="GR4" s="246">
        <f>'[1]Daily Pivot'!GP189</f>
        <v>64</v>
      </c>
      <c r="GS4" s="246">
        <f>'[1]Daily Pivot'!GP220</f>
        <v>64.8</v>
      </c>
      <c r="GT4" s="246">
        <f>'[1]Daily Pivot'!GP251</f>
        <v>63.9</v>
      </c>
      <c r="GU4" s="246">
        <f>'[1]Daily Pivot'!GP281</f>
        <v>59.6</v>
      </c>
      <c r="GV4" s="246">
        <f>'[1]Daily Pivot'!GP312</f>
        <v>52.9</v>
      </c>
      <c r="GW4" s="246">
        <f>'[1]Daily Pivot'!GP342</f>
        <v>48.2</v>
      </c>
      <c r="GX4" s="246">
        <f>'[1]Daily Pivot'!GQ7</f>
        <v>43.6</v>
      </c>
      <c r="GY4" s="246">
        <f>'[1]Daily Pivot'!GQ38</f>
        <v>45.4</v>
      </c>
      <c r="GZ4" s="246">
        <f>'[1]Daily Pivot'!GQ67</f>
        <v>46.9</v>
      </c>
      <c r="HA4" s="246">
        <f>'[1]Daily Pivot'!GQ98</f>
        <v>51.1</v>
      </c>
      <c r="HB4" s="246">
        <f>'[1]Daily Pivot'!GQ128</f>
        <v>54.5</v>
      </c>
      <c r="HC4" s="246">
        <f>'[1]Daily Pivot'!GQ159</f>
        <v>61.3</v>
      </c>
      <c r="HD4" s="246">
        <f>'[1]Daily Pivot'!GQ189</f>
        <v>64</v>
      </c>
      <c r="HE4" s="246">
        <f>'[1]Daily Pivot'!GQ220</f>
        <v>64.8</v>
      </c>
      <c r="HF4" s="246">
        <f>'[1]Daily Pivot'!GQ251</f>
        <v>63.9</v>
      </c>
      <c r="HG4" s="246">
        <f>'[1]Daily Pivot'!GQ281</f>
        <v>59.5</v>
      </c>
      <c r="HH4" s="246">
        <f>'[1]Daily Pivot'!GQ312</f>
        <v>53</v>
      </c>
      <c r="HI4" s="246">
        <f>'[1]Daily Pivot'!GQ342</f>
        <v>48.3</v>
      </c>
      <c r="HJ4" s="246">
        <f>'[1]Daily Pivot'!GR7</f>
        <v>44</v>
      </c>
      <c r="HK4" s="246">
        <f>'[1]Daily Pivot'!GR38</f>
        <v>45.4</v>
      </c>
      <c r="HL4" s="246">
        <f>'[1]Daily Pivot'!GR67</f>
        <v>47</v>
      </c>
      <c r="HM4" s="246">
        <f>'[1]Daily Pivot'!GR98</f>
        <v>51.4</v>
      </c>
      <c r="HN4" s="246">
        <f>'[1]Daily Pivot'!GR128</f>
        <v>54.8</v>
      </c>
      <c r="HO4" s="246">
        <f>'[1]Daily Pivot'!GR159</f>
        <v>61.5</v>
      </c>
      <c r="HP4" s="246">
        <f>'[1]Daily Pivot'!GR189</f>
        <v>64</v>
      </c>
      <c r="HQ4" s="246">
        <f>'[1]Daily Pivot'!GR220</f>
        <v>64.8</v>
      </c>
      <c r="HR4" s="246">
        <f>'[1]Daily Pivot'!GR251</f>
        <v>64</v>
      </c>
      <c r="HS4" s="246">
        <f>'[1]Daily Pivot'!GR281</f>
        <v>59.5</v>
      </c>
      <c r="HT4" s="246">
        <f>'[1]Daily Pivot'!GR312</f>
        <v>53.4</v>
      </c>
      <c r="HU4" s="246">
        <f>'[1]Daily Pivot'!GR342</f>
        <v>48.7</v>
      </c>
      <c r="HV4" s="246">
        <f>'[1]Daily Pivot'!GS7</f>
        <v>43.5</v>
      </c>
      <c r="HW4" s="246">
        <f>'[1]Daily Pivot'!GS38</f>
        <v>45.3</v>
      </c>
      <c r="HX4" s="246">
        <f>'[1]Daily Pivot'!GS67</f>
        <v>46.8</v>
      </c>
      <c r="HY4" s="246">
        <f>'[1]Daily Pivot'!GS98</f>
        <v>51.4</v>
      </c>
      <c r="HZ4" s="246">
        <f>'[1]Daily Pivot'!GS128</f>
        <v>54.6</v>
      </c>
      <c r="IA4" s="246">
        <f>'[1]Daily Pivot'!GS159</f>
        <v>61.6</v>
      </c>
      <c r="IB4" s="246">
        <f>'[1]Daily Pivot'!GS189</f>
        <v>64.099999999999994</v>
      </c>
      <c r="IC4" s="246">
        <f>'[1]Daily Pivot'!GS220</f>
        <v>64.900000000000006</v>
      </c>
      <c r="ID4" s="246">
        <f>'[1]Daily Pivot'!GS251</f>
        <v>64.099999999999994</v>
      </c>
      <c r="IE4" s="246">
        <f>'[1]Daily Pivot'!GS281</f>
        <v>59.5</v>
      </c>
      <c r="IF4" s="246">
        <f>'[1]Daily Pivot'!GS312</f>
        <v>53.1</v>
      </c>
      <c r="IG4" s="246">
        <f>'[1]Daily Pivot'!GS342</f>
        <v>48.3</v>
      </c>
      <c r="IH4" s="246">
        <f>'[1]Daily Pivot'!GT7</f>
        <v>43.8</v>
      </c>
      <c r="II4" s="246">
        <f>'[1]Daily Pivot'!GT38</f>
        <v>45.4</v>
      </c>
      <c r="IJ4" s="246">
        <f>'[1]Daily Pivot'!GT67</f>
        <v>47.2</v>
      </c>
      <c r="IK4" s="246">
        <f>'[1]Daily Pivot'!GT98</f>
        <v>51.7</v>
      </c>
      <c r="IL4" s="246">
        <f>'[1]Daily Pivot'!GT128</f>
        <v>54.7</v>
      </c>
      <c r="IM4" s="246">
        <f>'[1]Daily Pivot'!GT159</f>
        <v>61.5</v>
      </c>
      <c r="IN4" s="246">
        <f>'[1]Daily Pivot'!GT189</f>
        <v>64.099999999999994</v>
      </c>
      <c r="IO4" s="246">
        <f>'[1]Daily Pivot'!GT220</f>
        <v>64.900000000000006</v>
      </c>
      <c r="IP4" s="246">
        <f>'[1]Daily Pivot'!GT251</f>
        <v>64.099999999999994</v>
      </c>
      <c r="IQ4" s="246">
        <f>'[1]Daily Pivot'!GT281</f>
        <v>59.5</v>
      </c>
      <c r="IR4" s="246">
        <f>'[1]Daily Pivot'!GT312</f>
        <v>53.5</v>
      </c>
      <c r="IS4" s="246">
        <f>'[1]Daily Pivot'!GT342</f>
        <v>48.4</v>
      </c>
      <c r="IT4" s="246">
        <f>'[1]Daily Pivot'!GU7</f>
        <v>43.9</v>
      </c>
      <c r="IU4" s="246">
        <f>'[1]Daily Pivot'!GU38</f>
        <v>45.3</v>
      </c>
      <c r="IV4" s="246">
        <f>'[1]Daily Pivot'!GU67</f>
        <v>47.4</v>
      </c>
      <c r="IW4" s="246">
        <f>'[1]Daily Pivot'!GU98</f>
        <v>51.5</v>
      </c>
      <c r="IX4" s="246">
        <f>'[1]Daily Pivot'!GU128</f>
        <v>54.7</v>
      </c>
      <c r="IY4" s="246">
        <f>'[1]Daily Pivot'!GU159</f>
        <v>61.7</v>
      </c>
      <c r="IZ4" s="246">
        <f>'[1]Daily Pivot'!GU189</f>
        <v>64.099999999999994</v>
      </c>
      <c r="JA4" s="246">
        <f>'[1]Daily Pivot'!GU220</f>
        <v>64.900000000000006</v>
      </c>
      <c r="JB4" s="246">
        <f>'[1]Daily Pivot'!GU251</f>
        <v>64.099999999999994</v>
      </c>
      <c r="JC4" s="246">
        <f>'[1]Daily Pivot'!GU281</f>
        <v>59.7</v>
      </c>
      <c r="JD4" s="246">
        <f>'[1]Daily Pivot'!GU312</f>
        <v>53.5</v>
      </c>
      <c r="JE4" s="246">
        <f>'[1]Daily Pivot'!GU342</f>
        <v>48.5</v>
      </c>
      <c r="JF4" s="246">
        <f>'[1]Daily Pivot'!GV7</f>
        <v>44.2</v>
      </c>
      <c r="JG4" s="246">
        <f>'[1]Daily Pivot'!GV38</f>
        <v>45.1</v>
      </c>
      <c r="JH4" s="246">
        <f>'[1]Daily Pivot'!GV67</f>
        <v>47.5</v>
      </c>
      <c r="JI4" s="246">
        <f>'[1]Daily Pivot'!GV98</f>
        <v>51.4</v>
      </c>
      <c r="JJ4" s="246">
        <f>'[1]Daily Pivot'!GV128</f>
        <v>54.7</v>
      </c>
      <c r="JK4" s="246">
        <f>'[1]Daily Pivot'!GV159</f>
        <v>61.9</v>
      </c>
      <c r="JL4" s="246">
        <f>'[1]Daily Pivot'!GV189</f>
        <v>64</v>
      </c>
      <c r="JM4" s="246">
        <f>'[1]Daily Pivot'!GV220</f>
        <v>64.900000000000006</v>
      </c>
      <c r="JN4" s="246">
        <f>'[1]Daily Pivot'!GV251</f>
        <v>64.099999999999994</v>
      </c>
      <c r="JO4" s="246">
        <f>'[1]Daily Pivot'!GV281</f>
        <v>59.7</v>
      </c>
      <c r="JP4" s="246">
        <f>'[1]Daily Pivot'!GV312</f>
        <v>53.1</v>
      </c>
      <c r="JQ4" s="246">
        <f>'[1]Daily Pivot'!GV342</f>
        <v>48.1</v>
      </c>
      <c r="JR4" s="246">
        <f>'[1]Daily Pivot'!GW7</f>
        <v>44.2</v>
      </c>
      <c r="JS4" s="246">
        <f>'[1]Daily Pivot'!GW38</f>
        <v>45</v>
      </c>
      <c r="JT4" s="246">
        <f>'[1]Daily Pivot'!GW67</f>
        <v>47.6</v>
      </c>
      <c r="JU4" s="246">
        <f>'[1]Daily Pivot'!GW98</f>
        <v>51.3</v>
      </c>
      <c r="JV4" s="246">
        <f>'[1]Daily Pivot'!GW128</f>
        <v>54.8</v>
      </c>
      <c r="JW4" s="246">
        <f>'[1]Daily Pivot'!GW159</f>
        <v>61.8</v>
      </c>
      <c r="JX4" s="246">
        <f>'[1]Daily Pivot'!GW189</f>
        <v>64.2</v>
      </c>
      <c r="JY4" s="246">
        <f>'[1]Daily Pivot'!GW220</f>
        <v>64.900000000000006</v>
      </c>
      <c r="JZ4" s="246">
        <f>'[1]Daily Pivot'!GW251</f>
        <v>64.099999999999994</v>
      </c>
      <c r="KA4" s="246">
        <f>'[1]Daily Pivot'!GW281</f>
        <v>59.6</v>
      </c>
      <c r="KB4" s="246">
        <f>'[1]Daily Pivot'!GW312</f>
        <v>53</v>
      </c>
      <c r="KC4" s="246">
        <f>'[1]Daily Pivot'!GW342</f>
        <v>48</v>
      </c>
      <c r="KD4" s="246">
        <f>'[1]Daily Pivot'!GX7</f>
        <v>44.2</v>
      </c>
      <c r="KE4" s="246">
        <f>'[1]Daily Pivot'!GX38</f>
        <v>45.2</v>
      </c>
      <c r="KF4" s="246">
        <f>'[1]Daily Pivot'!GX67</f>
        <v>47.8</v>
      </c>
      <c r="KG4" s="246">
        <f>'[1]Daily Pivot'!GX98</f>
        <v>51.3</v>
      </c>
      <c r="KH4" s="246">
        <f>'[1]Daily Pivot'!GX128</f>
        <v>54.8</v>
      </c>
      <c r="KI4" s="246">
        <f>'[1]Daily Pivot'!GX159</f>
        <v>61.9</v>
      </c>
      <c r="KJ4" s="246">
        <f>'[1]Daily Pivot'!GX189</f>
        <v>64.2</v>
      </c>
      <c r="KK4" s="246">
        <f>'[1]Daily Pivot'!GX220</f>
        <v>64.900000000000006</v>
      </c>
      <c r="KL4" s="246">
        <f>'[1]Daily Pivot'!GX251</f>
        <v>64.3</v>
      </c>
      <c r="KM4" s="246">
        <f>'[1]Daily Pivot'!GX281</f>
        <v>59.5</v>
      </c>
      <c r="KN4" s="246">
        <f>'[1]Daily Pivot'!GX312</f>
        <v>53.1</v>
      </c>
      <c r="KO4" s="246">
        <f>'[1]Daily Pivot'!GX342</f>
        <v>48.3</v>
      </c>
      <c r="KP4" s="246">
        <f>'[1]Daily Pivot'!GY7</f>
        <v>43.7</v>
      </c>
      <c r="KQ4" s="246">
        <f>'[1]Daily Pivot'!GY38</f>
        <v>45.1</v>
      </c>
      <c r="KR4" s="246">
        <f>'[1]Daily Pivot'!GY67</f>
        <v>47.9</v>
      </c>
      <c r="KS4" s="246">
        <f>'[1]Daily Pivot'!GY98</f>
        <v>51.2</v>
      </c>
      <c r="KT4" s="246">
        <f>'[1]Daily Pivot'!GY128</f>
        <v>55</v>
      </c>
      <c r="KU4" s="246">
        <f>'[1]Daily Pivot'!GY159</f>
        <v>61.8</v>
      </c>
      <c r="KV4" s="246">
        <f>'[1]Daily Pivot'!GY189</f>
        <v>64.2</v>
      </c>
      <c r="KW4" s="246">
        <f>'[1]Daily Pivot'!GY220</f>
        <v>64.900000000000006</v>
      </c>
      <c r="KX4" s="246">
        <f>'[1]Daily Pivot'!GY251</f>
        <v>64.2</v>
      </c>
      <c r="KY4" s="246">
        <f>'[1]Daily Pivot'!GY281</f>
        <v>59.5</v>
      </c>
      <c r="KZ4" s="246">
        <f>'[1]Daily Pivot'!GY312</f>
        <v>53.2</v>
      </c>
      <c r="LA4" s="246">
        <f>'[1]Daily Pivot'!GY342</f>
        <v>48.2</v>
      </c>
      <c r="LB4" s="246">
        <f>'[1]Daily Pivot'!GZ7</f>
        <v>43.4</v>
      </c>
      <c r="LC4" s="246">
        <f>'[1]Daily Pivot'!GZ38</f>
        <v>45.3</v>
      </c>
      <c r="LD4" s="246">
        <f>'[1]Daily Pivot'!GZ67</f>
        <v>48.1</v>
      </c>
      <c r="LE4" s="246">
        <f>'[1]Daily Pivot'!GZ98</f>
        <v>51.3</v>
      </c>
      <c r="LF4" s="246">
        <f>'[1]Daily Pivot'!GZ128</f>
        <v>55</v>
      </c>
      <c r="LG4" s="246">
        <f>'[1]Daily Pivot'!GZ159</f>
        <v>61.8</v>
      </c>
      <c r="LH4" s="246">
        <f>'[1]Daily Pivot'!GZ189</f>
        <v>64.2</v>
      </c>
      <c r="LI4" s="246">
        <f>'[1]Daily Pivot'!GZ220</f>
        <v>64.900000000000006</v>
      </c>
      <c r="LJ4" s="246">
        <f>'[1]Daily Pivot'!GZ251</f>
        <v>64.2</v>
      </c>
      <c r="LK4" s="246">
        <f>'[1]Daily Pivot'!GZ281</f>
        <v>59.6</v>
      </c>
      <c r="LL4" s="246">
        <f>'[1]Daily Pivot'!GZ312</f>
        <v>53.6</v>
      </c>
      <c r="LM4" s="246">
        <f>'[1]Daily Pivot'!GZ342</f>
        <v>48.1</v>
      </c>
    </row>
    <row r="5" spans="1:325" x14ac:dyDescent="0.25">
      <c r="A5" s="244">
        <f t="shared" ref="A5:A33" si="0">A4+1</f>
        <v>3</v>
      </c>
      <c r="B5" s="246">
        <f>'[1]Daily Pivot'!FZ8</f>
        <v>43</v>
      </c>
      <c r="C5" s="246">
        <f>'[1]Daily Pivot'!FZ39</f>
        <v>43.9</v>
      </c>
      <c r="D5" s="246">
        <f>'[1]Daily Pivot'!FZ68</f>
        <v>47.9</v>
      </c>
      <c r="E5" s="246">
        <f>'[1]Daily Pivot'!FZ99</f>
        <v>48.4</v>
      </c>
      <c r="F5" s="246">
        <f>'[1]Daily Pivot'!FZ129</f>
        <v>55.4</v>
      </c>
      <c r="G5" s="246">
        <f>'[1]Daily Pivot'!FZ160</f>
        <v>60.4</v>
      </c>
      <c r="H5" s="246">
        <f>'[1]Daily Pivot'!FZ190</f>
        <v>62.9</v>
      </c>
      <c r="I5" s="246">
        <f>'[1]Daily Pivot'!FZ221</f>
        <v>64.8</v>
      </c>
      <c r="J5" s="246">
        <f>'[1]Daily Pivot'!FZ252</f>
        <v>63.5</v>
      </c>
      <c r="K5" s="246">
        <f>'[1]Daily Pivot'!FZ282</f>
        <v>56.2</v>
      </c>
      <c r="L5" s="246">
        <f>'[1]Daily Pivot'!FZ313</f>
        <v>49.9</v>
      </c>
      <c r="M5" s="246">
        <f>'[1]Daily Pivot'!FZ343</f>
        <v>43.1</v>
      </c>
      <c r="N5" s="246">
        <f>'[1]Daily Pivot'!GA8</f>
        <v>43.1</v>
      </c>
      <c r="O5" s="246">
        <f>'[1]Daily Pivot'!GA39</f>
        <v>44</v>
      </c>
      <c r="P5" s="246">
        <f>'[1]Daily Pivot'!GA68</f>
        <v>48.1</v>
      </c>
      <c r="Q5" s="246">
        <f>'[1]Daily Pivot'!GA99</f>
        <v>48.7</v>
      </c>
      <c r="R5" s="246">
        <f>'[1]Daily Pivot'!GA129</f>
        <v>55.4</v>
      </c>
      <c r="S5" s="246">
        <f>'[1]Daily Pivot'!GA160</f>
        <v>60.2</v>
      </c>
      <c r="T5" s="246">
        <f>'[1]Daily Pivot'!GA190</f>
        <v>62.9</v>
      </c>
      <c r="U5" s="246">
        <f>'[1]Daily Pivot'!GA221</f>
        <v>64.8</v>
      </c>
      <c r="V5" s="246">
        <f>'[1]Daily Pivot'!GA252</f>
        <v>63.5</v>
      </c>
      <c r="W5" s="246">
        <f>'[1]Daily Pivot'!GA282</f>
        <v>56.6</v>
      </c>
      <c r="X5" s="246">
        <f>'[1]Daily Pivot'!GA313</f>
        <v>50.2</v>
      </c>
      <c r="Y5" s="246">
        <f>'[1]Daily Pivot'!GA343</f>
        <v>43.4</v>
      </c>
      <c r="Z5" s="246">
        <f>'[1]Daily Pivot'!GB8</f>
        <v>42.9</v>
      </c>
      <c r="AA5" s="246">
        <f>'[1]Daily Pivot'!GB39</f>
        <v>43.8</v>
      </c>
      <c r="AB5" s="246">
        <f>'[1]Daily Pivot'!GB68</f>
        <v>48.3</v>
      </c>
      <c r="AC5" s="246">
        <f>'[1]Daily Pivot'!GB99</f>
        <v>49.1</v>
      </c>
      <c r="AD5" s="246">
        <f>'[1]Daily Pivot'!GB129</f>
        <v>55.6</v>
      </c>
      <c r="AE5" s="246">
        <f>'[1]Daily Pivot'!GB160</f>
        <v>60.5</v>
      </c>
      <c r="AF5" s="246">
        <f>'[1]Daily Pivot'!GB190</f>
        <v>63.1</v>
      </c>
      <c r="AG5" s="246">
        <f>'[1]Daily Pivot'!GB221</f>
        <v>64.900000000000006</v>
      </c>
      <c r="AH5" s="246">
        <f>'[1]Daily Pivot'!GB252</f>
        <v>63.4</v>
      </c>
      <c r="AI5" s="246">
        <f>'[1]Daily Pivot'!GB282</f>
        <v>56.5</v>
      </c>
      <c r="AJ5" s="246">
        <f>'[1]Daily Pivot'!GB313</f>
        <v>49.9</v>
      </c>
      <c r="AK5" s="246">
        <f>'[1]Daily Pivot'!GB343</f>
        <v>43.5</v>
      </c>
      <c r="AL5" s="246">
        <f>'[1]Daily Pivot'!GC8</f>
        <v>43.1</v>
      </c>
      <c r="AM5" s="246">
        <f>'[1]Daily Pivot'!GC39</f>
        <v>43.9</v>
      </c>
      <c r="AN5" s="246">
        <f>'[1]Daily Pivot'!GC68</f>
        <v>48.9</v>
      </c>
      <c r="AO5" s="246">
        <f>'[1]Daily Pivot'!GC99</f>
        <v>49.1</v>
      </c>
      <c r="AP5" s="246">
        <f>'[1]Daily Pivot'!GC129</f>
        <v>55.7</v>
      </c>
      <c r="AQ5" s="246">
        <f>'[1]Daily Pivot'!GC160</f>
        <v>60.5</v>
      </c>
      <c r="AR5" s="246">
        <f>'[1]Daily Pivot'!GC190</f>
        <v>63</v>
      </c>
      <c r="AS5" s="246">
        <f>'[1]Daily Pivot'!GC221</f>
        <v>64.900000000000006</v>
      </c>
      <c r="AT5" s="246">
        <f>'[1]Daily Pivot'!GC252</f>
        <v>63.3</v>
      </c>
      <c r="AU5" s="246">
        <f>'[1]Daily Pivot'!GC282</f>
        <v>56.5</v>
      </c>
      <c r="AV5" s="246">
        <f>'[1]Daily Pivot'!GC313</f>
        <v>50.2</v>
      </c>
      <c r="AW5" s="246">
        <f>'[1]Daily Pivot'!GC343</f>
        <v>43.9</v>
      </c>
      <c r="AX5" s="246">
        <f>'[1]Daily Pivot'!GD8</f>
        <v>43.2</v>
      </c>
      <c r="AY5" s="246">
        <f>'[1]Daily Pivot'!GD39</f>
        <v>43.8</v>
      </c>
      <c r="AZ5" s="246">
        <f>'[1]Daily Pivot'!GD68</f>
        <v>48.9</v>
      </c>
      <c r="BA5" s="246">
        <f>'[1]Daily Pivot'!GD99</f>
        <v>49.3</v>
      </c>
      <c r="BB5" s="246">
        <f>'[1]Daily Pivot'!GD129</f>
        <v>55.9</v>
      </c>
      <c r="BC5" s="246">
        <f>'[1]Daily Pivot'!GD160</f>
        <v>60.7</v>
      </c>
      <c r="BD5" s="246">
        <f>'[1]Daily Pivot'!GD190</f>
        <v>63.3</v>
      </c>
      <c r="BE5" s="246">
        <f>'[1]Daily Pivot'!GD221</f>
        <v>64.900000000000006</v>
      </c>
      <c r="BF5" s="246">
        <f>'[1]Daily Pivot'!GD252</f>
        <v>63.4</v>
      </c>
      <c r="BG5" s="246">
        <f>'[1]Daily Pivot'!GD282</f>
        <v>56.4</v>
      </c>
      <c r="BH5" s="246">
        <f>'[1]Daily Pivot'!GD313</f>
        <v>49.8</v>
      </c>
      <c r="BI5" s="246">
        <f>'[1]Daily Pivot'!GD343</f>
        <v>43.9</v>
      </c>
      <c r="BJ5" s="246">
        <f>'[1]Daily Pivot'!GE8</f>
        <v>43.3</v>
      </c>
      <c r="BK5" s="246">
        <f>'[1]Daily Pivot'!GE39</f>
        <v>43.9</v>
      </c>
      <c r="BL5" s="246">
        <f>'[1]Daily Pivot'!GE68</f>
        <v>49.2</v>
      </c>
      <c r="BM5" s="246">
        <f>'[1]Daily Pivot'!GE99</f>
        <v>49</v>
      </c>
      <c r="BN5" s="246">
        <f>'[1]Daily Pivot'!GE129</f>
        <v>55.7</v>
      </c>
      <c r="BO5" s="246">
        <f>'[1]Daily Pivot'!GE160</f>
        <v>60.7</v>
      </c>
      <c r="BP5" s="246">
        <f>'[1]Daily Pivot'!GE190</f>
        <v>63.3</v>
      </c>
      <c r="BQ5" s="246">
        <f>'[1]Daily Pivot'!GE221</f>
        <v>64.900000000000006</v>
      </c>
      <c r="BR5" s="246">
        <f>'[1]Daily Pivot'!GE252</f>
        <v>63.4</v>
      </c>
      <c r="BS5" s="246">
        <f>'[1]Daily Pivot'!GE282</f>
        <v>56.8</v>
      </c>
      <c r="BT5" s="246">
        <f>'[1]Daily Pivot'!GE313</f>
        <v>49.9</v>
      </c>
      <c r="BU5" s="246">
        <f>'[1]Daily Pivot'!GE343</f>
        <v>44.1</v>
      </c>
      <c r="BV5" s="246">
        <f>'[1]Daily Pivot'!GF8</f>
        <v>43.5</v>
      </c>
      <c r="BW5" s="246">
        <f>'[1]Daily Pivot'!GF39</f>
        <v>44.1</v>
      </c>
      <c r="BX5" s="246">
        <f>'[1]Daily Pivot'!GF68</f>
        <v>49.1</v>
      </c>
      <c r="BY5" s="246">
        <f>'[1]Daily Pivot'!GF99</f>
        <v>49.1</v>
      </c>
      <c r="BZ5" s="246">
        <f>'[1]Daily Pivot'!GF129</f>
        <v>55.8</v>
      </c>
      <c r="CA5" s="246">
        <f>'[1]Daily Pivot'!GF160</f>
        <v>60.8</v>
      </c>
      <c r="CB5" s="246">
        <f>'[1]Daily Pivot'!GF190</f>
        <v>63.3</v>
      </c>
      <c r="CC5" s="246">
        <f>'[1]Daily Pivot'!GF221</f>
        <v>64.900000000000006</v>
      </c>
      <c r="CD5" s="246">
        <f>'[1]Daily Pivot'!GF252</f>
        <v>63.5</v>
      </c>
      <c r="CE5" s="246">
        <f>'[1]Daily Pivot'!GF282</f>
        <v>56.8</v>
      </c>
      <c r="CF5" s="246">
        <f>'[1]Daily Pivot'!GF313</f>
        <v>49.8</v>
      </c>
      <c r="CG5" s="246">
        <f>'[1]Daily Pivot'!GF343</f>
        <v>44.3</v>
      </c>
      <c r="CH5" s="246">
        <f>'[1]Daily Pivot'!GG8</f>
        <v>43.9</v>
      </c>
      <c r="CI5" s="246">
        <f>'[1]Daily Pivot'!GG39</f>
        <v>43.8</v>
      </c>
      <c r="CJ5" s="246">
        <f>'[1]Daily Pivot'!GG68</f>
        <v>49.5</v>
      </c>
      <c r="CK5" s="246">
        <f>'[1]Daily Pivot'!GG99</f>
        <v>49.4</v>
      </c>
      <c r="CL5" s="246">
        <f>'[1]Daily Pivot'!GG129</f>
        <v>55.6</v>
      </c>
      <c r="CM5" s="246">
        <f>'[1]Daily Pivot'!GG160</f>
        <v>61</v>
      </c>
      <c r="CN5" s="246">
        <f>'[1]Daily Pivot'!GG190</f>
        <v>63.3</v>
      </c>
      <c r="CO5" s="246">
        <f>'[1]Daily Pivot'!GG221</f>
        <v>64.900000000000006</v>
      </c>
      <c r="CP5" s="246">
        <f>'[1]Daily Pivot'!GG252</f>
        <v>63.7</v>
      </c>
      <c r="CQ5" s="246">
        <f>'[1]Daily Pivot'!GG282</f>
        <v>56.9</v>
      </c>
      <c r="CR5" s="246">
        <f>'[1]Daily Pivot'!GG313</f>
        <v>49.9</v>
      </c>
      <c r="CS5" s="246">
        <f>'[1]Daily Pivot'!GG343</f>
        <v>44.2</v>
      </c>
      <c r="CT5" s="246">
        <f>'[1]Daily Pivot'!GH8</f>
        <v>44.5</v>
      </c>
      <c r="CU5" s="246">
        <f>'[1]Daily Pivot'!GH39</f>
        <v>44</v>
      </c>
      <c r="CV5" s="246">
        <f>'[1]Daily Pivot'!GH68</f>
        <v>49.5</v>
      </c>
      <c r="CW5" s="246">
        <f>'[1]Daily Pivot'!GH99</f>
        <v>49.1</v>
      </c>
      <c r="CX5" s="246">
        <f>'[1]Daily Pivot'!GH129</f>
        <v>55.4</v>
      </c>
      <c r="CY5" s="246">
        <f>'[1]Daily Pivot'!GH160</f>
        <v>60.9</v>
      </c>
      <c r="CZ5" s="246">
        <f>'[1]Daily Pivot'!GH190</f>
        <v>63.3</v>
      </c>
      <c r="DA5" s="246">
        <f>'[1]Daily Pivot'!GH221</f>
        <v>64.900000000000006</v>
      </c>
      <c r="DB5" s="246">
        <f>'[1]Daily Pivot'!GH252</f>
        <v>63.9</v>
      </c>
      <c r="DC5" s="246">
        <f>'[1]Daily Pivot'!GH282</f>
        <v>57.1</v>
      </c>
      <c r="DD5" s="246">
        <f>'[1]Daily Pivot'!GH313</f>
        <v>49.8</v>
      </c>
      <c r="DE5" s="246">
        <f>'[1]Daily Pivot'!GH343</f>
        <v>44.3</v>
      </c>
      <c r="DF5" s="246">
        <f>'[1]Daily Pivot'!GI8</f>
        <v>45.3</v>
      </c>
      <c r="DG5" s="246">
        <f>'[1]Daily Pivot'!GI39</f>
        <v>44.3</v>
      </c>
      <c r="DH5" s="246">
        <f>'[1]Daily Pivot'!GI68</f>
        <v>49.8</v>
      </c>
      <c r="DI5" s="246">
        <f>'[1]Daily Pivot'!GI99</f>
        <v>49.2</v>
      </c>
      <c r="DJ5" s="246">
        <f>'[1]Daily Pivot'!GI129</f>
        <v>55.2</v>
      </c>
      <c r="DK5" s="246">
        <f>'[1]Daily Pivot'!GI160</f>
        <v>61</v>
      </c>
      <c r="DL5" s="246">
        <f>'[1]Daily Pivot'!GI190</f>
        <v>63.3</v>
      </c>
      <c r="DM5" s="246">
        <f>'[1]Daily Pivot'!GI221</f>
        <v>64.900000000000006</v>
      </c>
      <c r="DN5" s="246">
        <f>'[1]Daily Pivot'!GI252</f>
        <v>63.9</v>
      </c>
      <c r="DO5" s="246">
        <f>'[1]Daily Pivot'!GI282</f>
        <v>57.1</v>
      </c>
      <c r="DP5" s="246">
        <f>'[1]Daily Pivot'!GI313</f>
        <v>50.4</v>
      </c>
      <c r="DQ5" s="246">
        <f>'[1]Daily Pivot'!GI343</f>
        <v>44.6</v>
      </c>
      <c r="DR5" s="246">
        <f>'[1]Daily Pivot'!GJ8</f>
        <v>45.6</v>
      </c>
      <c r="DS5" s="246">
        <f>'[1]Daily Pivot'!GJ39</f>
        <v>44</v>
      </c>
      <c r="DT5" s="246">
        <f>'[1]Daily Pivot'!GJ68</f>
        <v>49.8</v>
      </c>
      <c r="DU5" s="246">
        <f>'[1]Daily Pivot'!GJ99</f>
        <v>49.4</v>
      </c>
      <c r="DV5" s="246">
        <f>'[1]Daily Pivot'!GJ129</f>
        <v>55</v>
      </c>
      <c r="DW5" s="246">
        <f>'[1]Daily Pivot'!GJ160</f>
        <v>61.1</v>
      </c>
      <c r="DX5" s="246">
        <f>'[1]Daily Pivot'!GJ190</f>
        <v>63.4</v>
      </c>
      <c r="DY5" s="246">
        <f>'[1]Daily Pivot'!GJ221</f>
        <v>64.900000000000006</v>
      </c>
      <c r="DZ5" s="246">
        <f>'[1]Daily Pivot'!GJ252</f>
        <v>63.9</v>
      </c>
      <c r="EA5" s="246">
        <f>'[1]Daily Pivot'!GJ282</f>
        <v>57.4</v>
      </c>
      <c r="EB5" s="246">
        <f>'[1]Daily Pivot'!GJ313</f>
        <v>50.4</v>
      </c>
      <c r="EC5" s="246">
        <f>'[1]Daily Pivot'!GJ343</f>
        <v>44.8</v>
      </c>
      <c r="ED5" s="246">
        <f>'[1]Daily Pivot'!GK8</f>
        <v>45.1</v>
      </c>
      <c r="EE5" s="246">
        <f>'[1]Daily Pivot'!GK39</f>
        <v>44.1</v>
      </c>
      <c r="EF5" s="246">
        <f>'[1]Daily Pivot'!GK68</f>
        <v>50.2</v>
      </c>
      <c r="EG5" s="246">
        <f>'[1]Daily Pivot'!GK99</f>
        <v>49.3</v>
      </c>
      <c r="EH5" s="246">
        <f>'[1]Daily Pivot'!GK129</f>
        <v>54.9</v>
      </c>
      <c r="EI5" s="246">
        <f>'[1]Daily Pivot'!GK160</f>
        <v>61.2</v>
      </c>
      <c r="EJ5" s="246">
        <f>'[1]Daily Pivot'!GK190</f>
        <v>63.5</v>
      </c>
      <c r="EK5" s="246">
        <f>'[1]Daily Pivot'!GK221</f>
        <v>64.900000000000006</v>
      </c>
      <c r="EL5" s="246">
        <f>'[1]Daily Pivot'!GK252</f>
        <v>63.9</v>
      </c>
      <c r="EM5" s="246">
        <f>'[1]Daily Pivot'!GK282</f>
        <v>57.5</v>
      </c>
      <c r="EN5" s="246">
        <f>'[1]Daily Pivot'!GK313</f>
        <v>50.3</v>
      </c>
      <c r="EO5" s="246">
        <f>'[1]Daily Pivot'!GK343</f>
        <v>44.7</v>
      </c>
      <c r="EP5" s="246">
        <f>'[1]Daily Pivot'!GL8</f>
        <v>44.7</v>
      </c>
      <c r="EQ5" s="246">
        <f>'[1]Daily Pivot'!GL39</f>
        <v>44.6</v>
      </c>
      <c r="ER5" s="246">
        <f>'[1]Daily Pivot'!GL68</f>
        <v>50.3</v>
      </c>
      <c r="ES5" s="246">
        <f>'[1]Daily Pivot'!GL99</f>
        <v>49.5</v>
      </c>
      <c r="ET5" s="246">
        <f>'[1]Daily Pivot'!GL129</f>
        <v>55.2</v>
      </c>
      <c r="EU5" s="246">
        <f>'[1]Daily Pivot'!GL160</f>
        <v>61.4</v>
      </c>
      <c r="EV5" s="246">
        <f>'[1]Daily Pivot'!GL190</f>
        <v>63.6</v>
      </c>
      <c r="EW5" s="246">
        <f>'[1]Daily Pivot'!GL221</f>
        <v>64.900000000000006</v>
      </c>
      <c r="EX5" s="246">
        <f>'[1]Daily Pivot'!GL252</f>
        <v>63.8</v>
      </c>
      <c r="EY5" s="246">
        <f>'[1]Daily Pivot'!GL282</f>
        <v>57.6</v>
      </c>
      <c r="EZ5" s="246">
        <f>'[1]Daily Pivot'!GL313</f>
        <v>50.3</v>
      </c>
      <c r="FA5" s="246">
        <f>'[1]Daily Pivot'!GL343</f>
        <v>44.7</v>
      </c>
      <c r="FB5" s="246">
        <f>'[1]Daily Pivot'!GM8</f>
        <v>44.7</v>
      </c>
      <c r="FC5" s="246">
        <f>'[1]Daily Pivot'!GM39</f>
        <v>44.5</v>
      </c>
      <c r="FD5" s="246">
        <f>'[1]Daily Pivot'!GM68</f>
        <v>50.5</v>
      </c>
      <c r="FE5" s="246">
        <f>'[1]Daily Pivot'!GM99</f>
        <v>49.6</v>
      </c>
      <c r="FF5" s="246">
        <f>'[1]Daily Pivot'!GM129</f>
        <v>55.1</v>
      </c>
      <c r="FG5" s="246">
        <f>'[1]Daily Pivot'!GM160</f>
        <v>61.5</v>
      </c>
      <c r="FH5" s="246">
        <f>'[1]Daily Pivot'!GM190</f>
        <v>63.6</v>
      </c>
      <c r="FI5" s="246">
        <f>'[1]Daily Pivot'!GM221</f>
        <v>64.900000000000006</v>
      </c>
      <c r="FJ5" s="246">
        <f>'[1]Daily Pivot'!GM252</f>
        <v>63.8</v>
      </c>
      <c r="FK5" s="246">
        <f>'[1]Daily Pivot'!GM282</f>
        <v>57.6</v>
      </c>
      <c r="FL5" s="246">
        <f>'[1]Daily Pivot'!GM313</f>
        <v>50.6</v>
      </c>
      <c r="FM5" s="246">
        <f>'[1]Daily Pivot'!GM343</f>
        <v>45</v>
      </c>
      <c r="FN5" s="246">
        <f>'[1]Daily Pivot'!GN8</f>
        <v>44.7</v>
      </c>
      <c r="FO5" s="246">
        <f>'[1]Daily Pivot'!GN39</f>
        <v>44.4</v>
      </c>
      <c r="FP5" s="246">
        <f>'[1]Daily Pivot'!GN68</f>
        <v>50.3</v>
      </c>
      <c r="FQ5" s="246">
        <f>'[1]Daily Pivot'!GN99</f>
        <v>49.5</v>
      </c>
      <c r="FR5" s="246">
        <f>'[1]Daily Pivot'!GN129</f>
        <v>55.2</v>
      </c>
      <c r="FS5" s="246">
        <f>'[1]Daily Pivot'!GN160</f>
        <v>61.5</v>
      </c>
      <c r="FT5" s="246">
        <f>'[1]Daily Pivot'!GN190</f>
        <v>63.7</v>
      </c>
      <c r="FU5" s="246">
        <f>'[1]Daily Pivot'!GN221</f>
        <v>64.900000000000006</v>
      </c>
      <c r="FV5" s="246">
        <f>'[1]Daily Pivot'!GN252</f>
        <v>63.9</v>
      </c>
      <c r="FW5" s="246">
        <f>'[1]Daily Pivot'!GN282</f>
        <v>57.5</v>
      </c>
      <c r="FX5" s="246">
        <f>'[1]Daily Pivot'!GN313</f>
        <v>50.8</v>
      </c>
      <c r="FY5" s="246">
        <f>'[1]Daily Pivot'!GN343</f>
        <v>45.2</v>
      </c>
      <c r="FZ5" s="246">
        <f>'[1]Daily Pivot'!GO8</f>
        <v>44.3</v>
      </c>
      <c r="GA5" s="246">
        <f>'[1]Daily Pivot'!GO39</f>
        <v>44.1</v>
      </c>
      <c r="GB5" s="246">
        <f>'[1]Daily Pivot'!GO68</f>
        <v>50.5</v>
      </c>
      <c r="GC5" s="246">
        <f>'[1]Daily Pivot'!GO99</f>
        <v>49.6</v>
      </c>
      <c r="GD5" s="246">
        <f>'[1]Daily Pivot'!GO129</f>
        <v>55</v>
      </c>
      <c r="GE5" s="246">
        <f>'[1]Daily Pivot'!GO160</f>
        <v>61.5</v>
      </c>
      <c r="GF5" s="246">
        <f>'[1]Daily Pivot'!GO190</f>
        <v>63.8</v>
      </c>
      <c r="GG5" s="246">
        <f>'[1]Daily Pivot'!GO221</f>
        <v>64.900000000000006</v>
      </c>
      <c r="GH5" s="246">
        <f>'[1]Daily Pivot'!GO252</f>
        <v>63.9</v>
      </c>
      <c r="GI5" s="246">
        <f>'[1]Daily Pivot'!GO282</f>
        <v>57.7</v>
      </c>
      <c r="GJ5" s="246">
        <f>'[1]Daily Pivot'!GO313</f>
        <v>50.7</v>
      </c>
      <c r="GK5" s="246">
        <f>'[1]Daily Pivot'!GO343</f>
        <v>45.2</v>
      </c>
      <c r="GL5" s="246">
        <f>'[1]Daily Pivot'!GP8</f>
        <v>43.9</v>
      </c>
      <c r="GM5" s="246">
        <f>'[1]Daily Pivot'!GP39</f>
        <v>44.5</v>
      </c>
      <c r="GN5" s="246">
        <f>'[1]Daily Pivot'!GP68</f>
        <v>50.4</v>
      </c>
      <c r="GO5" s="246">
        <f>'[1]Daily Pivot'!GP99</f>
        <v>49.6</v>
      </c>
      <c r="GP5" s="246">
        <f>'[1]Daily Pivot'!GP129</f>
        <v>54.8</v>
      </c>
      <c r="GQ5" s="246">
        <f>'[1]Daily Pivot'!GP160</f>
        <v>61.5</v>
      </c>
      <c r="GR5" s="246">
        <f>'[1]Daily Pivot'!GP190</f>
        <v>63.8</v>
      </c>
      <c r="GS5" s="246">
        <f>'[1]Daily Pivot'!GP221</f>
        <v>64.900000000000006</v>
      </c>
      <c r="GT5" s="246">
        <f>'[1]Daily Pivot'!GP252</f>
        <v>63.9</v>
      </c>
      <c r="GU5" s="246">
        <f>'[1]Daily Pivot'!GP282</f>
        <v>57.9</v>
      </c>
      <c r="GV5" s="246">
        <f>'[1]Daily Pivot'!GP313</f>
        <v>51.1</v>
      </c>
      <c r="GW5" s="246">
        <f>'[1]Daily Pivot'!GP343</f>
        <v>45.7</v>
      </c>
      <c r="GX5" s="246">
        <f>'[1]Daily Pivot'!GQ8</f>
        <v>44.1</v>
      </c>
      <c r="GY5" s="246">
        <f>'[1]Daily Pivot'!GQ39</f>
        <v>44.8</v>
      </c>
      <c r="GZ5" s="246">
        <f>'[1]Daily Pivot'!GQ68</f>
        <v>50.4</v>
      </c>
      <c r="HA5" s="246">
        <f>'[1]Daily Pivot'!GQ99</f>
        <v>49.5</v>
      </c>
      <c r="HB5" s="246">
        <f>'[1]Daily Pivot'!GQ129</f>
        <v>54.8</v>
      </c>
      <c r="HC5" s="246">
        <f>'[1]Daily Pivot'!GQ160</f>
        <v>61.7</v>
      </c>
      <c r="HD5" s="246">
        <f>'[1]Daily Pivot'!GQ190</f>
        <v>63.8</v>
      </c>
      <c r="HE5" s="246">
        <f>'[1]Daily Pivot'!GQ221</f>
        <v>64.900000000000006</v>
      </c>
      <c r="HF5" s="246">
        <f>'[1]Daily Pivot'!GQ252</f>
        <v>63.9</v>
      </c>
      <c r="HG5" s="246">
        <f>'[1]Daily Pivot'!GQ282</f>
        <v>58</v>
      </c>
      <c r="HH5" s="246">
        <f>'[1]Daily Pivot'!GQ313</f>
        <v>51.2</v>
      </c>
      <c r="HI5" s="246">
        <f>'[1]Daily Pivot'!GQ343</f>
        <v>45.6</v>
      </c>
      <c r="HJ5" s="246">
        <f>'[1]Daily Pivot'!GR8</f>
        <v>44.5</v>
      </c>
      <c r="HK5" s="246">
        <f>'[1]Daily Pivot'!GR39</f>
        <v>44.7</v>
      </c>
      <c r="HL5" s="246">
        <f>'[1]Daily Pivot'!GR68</f>
        <v>50.6</v>
      </c>
      <c r="HM5" s="246">
        <f>'[1]Daily Pivot'!GR99</f>
        <v>49.8</v>
      </c>
      <c r="HN5" s="246">
        <f>'[1]Daily Pivot'!GR129</f>
        <v>55.1</v>
      </c>
      <c r="HO5" s="246">
        <f>'[1]Daily Pivot'!GR160</f>
        <v>61.8</v>
      </c>
      <c r="HP5" s="246">
        <f>'[1]Daily Pivot'!GR190</f>
        <v>63.9</v>
      </c>
      <c r="HQ5" s="246">
        <f>'[1]Daily Pivot'!GR221</f>
        <v>65</v>
      </c>
      <c r="HR5" s="246">
        <f>'[1]Daily Pivot'!GR252</f>
        <v>64</v>
      </c>
      <c r="HS5" s="246">
        <f>'[1]Daily Pivot'!GR282</f>
        <v>58.1</v>
      </c>
      <c r="HT5" s="246">
        <f>'[1]Daily Pivot'!GR313</f>
        <v>51.7</v>
      </c>
      <c r="HU5" s="246">
        <f>'[1]Daily Pivot'!GR343</f>
        <v>45.8</v>
      </c>
      <c r="HV5" s="246">
        <f>'[1]Daily Pivot'!GS8</f>
        <v>44.3</v>
      </c>
      <c r="HW5" s="246">
        <f>'[1]Daily Pivot'!GS39</f>
        <v>44.4</v>
      </c>
      <c r="HX5" s="246">
        <f>'[1]Daily Pivot'!GS68</f>
        <v>50.4</v>
      </c>
      <c r="HY5" s="246">
        <f>'[1]Daily Pivot'!GS99</f>
        <v>49.8</v>
      </c>
      <c r="HZ5" s="246">
        <f>'[1]Daily Pivot'!GS129</f>
        <v>54.9</v>
      </c>
      <c r="IA5" s="246">
        <f>'[1]Daily Pivot'!GS160</f>
        <v>61.9</v>
      </c>
      <c r="IB5" s="246">
        <f>'[1]Daily Pivot'!GS190</f>
        <v>63.9</v>
      </c>
      <c r="IC5" s="246">
        <f>'[1]Daily Pivot'!GS221</f>
        <v>64.900000000000006</v>
      </c>
      <c r="ID5" s="246">
        <f>'[1]Daily Pivot'!GS252</f>
        <v>64</v>
      </c>
      <c r="IE5" s="246">
        <f>'[1]Daily Pivot'!GS282</f>
        <v>58.2</v>
      </c>
      <c r="IF5" s="246">
        <f>'[1]Daily Pivot'!GS313</f>
        <v>51.6</v>
      </c>
      <c r="IG5" s="246">
        <f>'[1]Daily Pivot'!GS343</f>
        <v>45.4</v>
      </c>
      <c r="IH5" s="246">
        <f>'[1]Daily Pivot'!GT8</f>
        <v>44.7</v>
      </c>
      <c r="II5" s="246">
        <f>'[1]Daily Pivot'!GT39</f>
        <v>44.4</v>
      </c>
      <c r="IJ5" s="246">
        <f>'[1]Daily Pivot'!GT68</f>
        <v>50.9</v>
      </c>
      <c r="IK5" s="246">
        <f>'[1]Daily Pivot'!GT99</f>
        <v>50</v>
      </c>
      <c r="IL5" s="246">
        <f>'[1]Daily Pivot'!GT129</f>
        <v>54.7</v>
      </c>
      <c r="IM5" s="246">
        <f>'[1]Daily Pivot'!GT160</f>
        <v>61.9</v>
      </c>
      <c r="IN5" s="246">
        <f>'[1]Daily Pivot'!GT190</f>
        <v>63.9</v>
      </c>
      <c r="IO5" s="246">
        <f>'[1]Daily Pivot'!GT221</f>
        <v>64.900000000000006</v>
      </c>
      <c r="IP5" s="246">
        <f>'[1]Daily Pivot'!GT252</f>
        <v>64</v>
      </c>
      <c r="IQ5" s="246">
        <f>'[1]Daily Pivot'!GT282</f>
        <v>58.1</v>
      </c>
      <c r="IR5" s="246">
        <f>'[1]Daily Pivot'!GT313</f>
        <v>52</v>
      </c>
      <c r="IS5" s="246">
        <f>'[1]Daily Pivot'!GT343</f>
        <v>45.5</v>
      </c>
      <c r="IT5" s="246">
        <f>'[1]Daily Pivot'!GU8</f>
        <v>44.7</v>
      </c>
      <c r="IU5" s="246">
        <f>'[1]Daily Pivot'!GU39</f>
        <v>44.4</v>
      </c>
      <c r="IV5" s="246">
        <f>'[1]Daily Pivot'!GU68</f>
        <v>51.2</v>
      </c>
      <c r="IW5" s="246">
        <f>'[1]Daily Pivot'!GU99</f>
        <v>49.9</v>
      </c>
      <c r="IX5" s="246">
        <f>'[1]Daily Pivot'!GU129</f>
        <v>54.7</v>
      </c>
      <c r="IY5" s="246">
        <f>'[1]Daily Pivot'!GU160</f>
        <v>62.1</v>
      </c>
      <c r="IZ5" s="246">
        <f>'[1]Daily Pivot'!GU190</f>
        <v>63.9</v>
      </c>
      <c r="JA5" s="246">
        <f>'[1]Daily Pivot'!GU221</f>
        <v>64.900000000000006</v>
      </c>
      <c r="JB5" s="246">
        <f>'[1]Daily Pivot'!GU252</f>
        <v>64</v>
      </c>
      <c r="JC5" s="246">
        <f>'[1]Daily Pivot'!GU282</f>
        <v>58.2</v>
      </c>
      <c r="JD5" s="246">
        <f>'[1]Daily Pivot'!GU313</f>
        <v>52.2</v>
      </c>
      <c r="JE5" s="246">
        <f>'[1]Daily Pivot'!GU343</f>
        <v>45.7</v>
      </c>
      <c r="JF5" s="246">
        <f>'[1]Daily Pivot'!GV8</f>
        <v>45</v>
      </c>
      <c r="JG5" s="246">
        <f>'[1]Daily Pivot'!GV39</f>
        <v>44.2</v>
      </c>
      <c r="JH5" s="246">
        <f>'[1]Daily Pivot'!GV68</f>
        <v>51.1</v>
      </c>
      <c r="JI5" s="246">
        <f>'[1]Daily Pivot'!GV99</f>
        <v>49.9</v>
      </c>
      <c r="JJ5" s="246">
        <f>'[1]Daily Pivot'!GV129</f>
        <v>54.8</v>
      </c>
      <c r="JK5" s="246">
        <f>'[1]Daily Pivot'!GV160</f>
        <v>62.2</v>
      </c>
      <c r="JL5" s="246">
        <f>'[1]Daily Pivot'!GV190</f>
        <v>63.9</v>
      </c>
      <c r="JM5" s="246">
        <f>'[1]Daily Pivot'!GV221</f>
        <v>64.900000000000006</v>
      </c>
      <c r="JN5" s="246">
        <f>'[1]Daily Pivot'!GV252</f>
        <v>64</v>
      </c>
      <c r="JO5" s="246">
        <f>'[1]Daily Pivot'!GV282</f>
        <v>58.3</v>
      </c>
      <c r="JP5" s="246">
        <f>'[1]Daily Pivot'!GV313</f>
        <v>51.8</v>
      </c>
      <c r="JQ5" s="246">
        <f>'[1]Daily Pivot'!GV343</f>
        <v>45.5</v>
      </c>
      <c r="JR5" s="246">
        <f>'[1]Daily Pivot'!GW8</f>
        <v>45.1</v>
      </c>
      <c r="JS5" s="246">
        <f>'[1]Daily Pivot'!GW39</f>
        <v>43.9</v>
      </c>
      <c r="JT5" s="246">
        <f>'[1]Daily Pivot'!GW68</f>
        <v>51</v>
      </c>
      <c r="JU5" s="246">
        <f>'[1]Daily Pivot'!GW99</f>
        <v>49.8</v>
      </c>
      <c r="JV5" s="246">
        <f>'[1]Daily Pivot'!GW129</f>
        <v>54.5</v>
      </c>
      <c r="JW5" s="246">
        <f>'[1]Daily Pivot'!GW160</f>
        <v>62.1</v>
      </c>
      <c r="JX5" s="246">
        <f>'[1]Daily Pivot'!GW190</f>
        <v>64</v>
      </c>
      <c r="JY5" s="246">
        <f>'[1]Daily Pivot'!GW221</f>
        <v>65</v>
      </c>
      <c r="JZ5" s="246">
        <f>'[1]Daily Pivot'!GW252</f>
        <v>64</v>
      </c>
      <c r="KA5" s="246">
        <f>'[1]Daily Pivot'!GW282</f>
        <v>58.2</v>
      </c>
      <c r="KB5" s="246">
        <f>'[1]Daily Pivot'!GW313</f>
        <v>51.7</v>
      </c>
      <c r="KC5" s="246">
        <f>'[1]Daily Pivot'!GW343</f>
        <v>45.3</v>
      </c>
      <c r="KD5" s="246">
        <f>'[1]Daily Pivot'!GX8</f>
        <v>45</v>
      </c>
      <c r="KE5" s="246">
        <f>'[1]Daily Pivot'!GX39</f>
        <v>44</v>
      </c>
      <c r="KF5" s="246">
        <f>'[1]Daily Pivot'!GX68</f>
        <v>51.5</v>
      </c>
      <c r="KG5" s="246">
        <f>'[1]Daily Pivot'!GX99</f>
        <v>49.8</v>
      </c>
      <c r="KH5" s="246">
        <f>'[1]Daily Pivot'!GX129</f>
        <v>54.7</v>
      </c>
      <c r="KI5" s="246">
        <f>'[1]Daily Pivot'!GX160</f>
        <v>62.2</v>
      </c>
      <c r="KJ5" s="246">
        <f>'[1]Daily Pivot'!GX190</f>
        <v>64</v>
      </c>
      <c r="KK5" s="246">
        <f>'[1]Daily Pivot'!GX221</f>
        <v>64.900000000000006</v>
      </c>
      <c r="KL5" s="246">
        <f>'[1]Daily Pivot'!GX252</f>
        <v>64.099999999999994</v>
      </c>
      <c r="KM5" s="246">
        <f>'[1]Daily Pivot'!GX282</f>
        <v>58.4</v>
      </c>
      <c r="KN5" s="246">
        <f>'[1]Daily Pivot'!GX313</f>
        <v>51.7</v>
      </c>
      <c r="KO5" s="246">
        <f>'[1]Daily Pivot'!GX343</f>
        <v>45.6</v>
      </c>
      <c r="KP5" s="246">
        <f>'[1]Daily Pivot'!GY8</f>
        <v>44.5</v>
      </c>
      <c r="KQ5" s="246">
        <f>'[1]Daily Pivot'!GY39</f>
        <v>44</v>
      </c>
      <c r="KR5" s="246">
        <f>'[1]Daily Pivot'!GY68</f>
        <v>51.3</v>
      </c>
      <c r="KS5" s="246">
        <f>'[1]Daily Pivot'!GY99</f>
        <v>50</v>
      </c>
      <c r="KT5" s="246">
        <f>'[1]Daily Pivot'!GY129</f>
        <v>54.8</v>
      </c>
      <c r="KU5" s="246">
        <f>'[1]Daily Pivot'!GY160</f>
        <v>62.1</v>
      </c>
      <c r="KV5" s="246">
        <f>'[1]Daily Pivot'!GY190</f>
        <v>64</v>
      </c>
      <c r="KW5" s="246">
        <f>'[1]Daily Pivot'!GY221</f>
        <v>64.900000000000006</v>
      </c>
      <c r="KX5" s="246">
        <f>'[1]Daily Pivot'!GY252</f>
        <v>64.099999999999994</v>
      </c>
      <c r="KY5" s="246">
        <f>'[1]Daily Pivot'!GY282</f>
        <v>58.3</v>
      </c>
      <c r="KZ5" s="246">
        <f>'[1]Daily Pivot'!GY313</f>
        <v>51.8</v>
      </c>
      <c r="LA5" s="246">
        <f>'[1]Daily Pivot'!GY343</f>
        <v>45.4</v>
      </c>
      <c r="LB5" s="246">
        <f>'[1]Daily Pivot'!GZ8</f>
        <v>44.3</v>
      </c>
      <c r="LC5" s="246">
        <f>'[1]Daily Pivot'!GZ39</f>
        <v>44.2</v>
      </c>
      <c r="LD5" s="246">
        <f>'[1]Daily Pivot'!GZ68</f>
        <v>51.5</v>
      </c>
      <c r="LE5" s="246">
        <f>'[1]Daily Pivot'!GZ99</f>
        <v>50.1</v>
      </c>
      <c r="LF5" s="246">
        <f>'[1]Daily Pivot'!GZ129</f>
        <v>54.7</v>
      </c>
      <c r="LG5" s="246">
        <f>'[1]Daily Pivot'!GZ160</f>
        <v>62.1</v>
      </c>
      <c r="LH5" s="246">
        <f>'[1]Daily Pivot'!GZ190</f>
        <v>64</v>
      </c>
      <c r="LI5" s="246">
        <f>'[1]Daily Pivot'!GZ221</f>
        <v>64.900000000000006</v>
      </c>
      <c r="LJ5" s="246">
        <f>'[1]Daily Pivot'!GZ252</f>
        <v>64.2</v>
      </c>
      <c r="LK5" s="246">
        <f>'[1]Daily Pivot'!GZ282</f>
        <v>58.4</v>
      </c>
      <c r="LL5" s="246">
        <f>'[1]Daily Pivot'!GZ313</f>
        <v>52.3</v>
      </c>
      <c r="LM5" s="246">
        <f>'[1]Daily Pivot'!GZ343</f>
        <v>45.5</v>
      </c>
    </row>
    <row r="6" spans="1:325" x14ac:dyDescent="0.25">
      <c r="A6" s="244">
        <f t="shared" si="0"/>
        <v>4</v>
      </c>
      <c r="B6" s="246">
        <f>'[1]Daily Pivot'!FZ9</f>
        <v>43.3</v>
      </c>
      <c r="C6" s="246">
        <f>'[1]Daily Pivot'!FZ40</f>
        <v>43.4</v>
      </c>
      <c r="D6" s="246">
        <f>'[1]Daily Pivot'!FZ69</f>
        <v>44.3</v>
      </c>
      <c r="E6" s="246">
        <f>'[1]Daily Pivot'!FZ100</f>
        <v>48.3</v>
      </c>
      <c r="F6" s="246">
        <f>'[1]Daily Pivot'!FZ130</f>
        <v>55.1</v>
      </c>
      <c r="G6" s="246">
        <f>'[1]Daily Pivot'!FZ161</f>
        <v>60.4</v>
      </c>
      <c r="H6" s="246">
        <f>'[1]Daily Pivot'!FZ191</f>
        <v>63</v>
      </c>
      <c r="I6" s="246">
        <f>'[1]Daily Pivot'!FZ222</f>
        <v>64.8</v>
      </c>
      <c r="J6" s="246">
        <f>'[1]Daily Pivot'!FZ253</f>
        <v>63.5</v>
      </c>
      <c r="K6" s="246">
        <f>'[1]Daily Pivot'!FZ283</f>
        <v>56.5</v>
      </c>
      <c r="L6" s="246">
        <f>'[1]Daily Pivot'!FZ314</f>
        <v>51</v>
      </c>
      <c r="M6" s="246">
        <f>'[1]Daily Pivot'!FZ344</f>
        <v>43.7</v>
      </c>
      <c r="N6" s="246">
        <f>'[1]Daily Pivot'!GA9</f>
        <v>43.6</v>
      </c>
      <c r="O6" s="246">
        <f>'[1]Daily Pivot'!GA40</f>
        <v>43.3</v>
      </c>
      <c r="P6" s="246">
        <f>'[1]Daily Pivot'!GA69</f>
        <v>44.6</v>
      </c>
      <c r="Q6" s="246">
        <f>'[1]Daily Pivot'!GA100</f>
        <v>48.4</v>
      </c>
      <c r="R6" s="246">
        <f>'[1]Daily Pivot'!GA130</f>
        <v>55.2</v>
      </c>
      <c r="S6" s="246">
        <f>'[1]Daily Pivot'!GA161</f>
        <v>60.3</v>
      </c>
      <c r="T6" s="246">
        <f>'[1]Daily Pivot'!GA191</f>
        <v>63</v>
      </c>
      <c r="U6" s="246">
        <f>'[1]Daily Pivot'!GA222</f>
        <v>64.900000000000006</v>
      </c>
      <c r="V6" s="246">
        <f>'[1]Daily Pivot'!GA253</f>
        <v>63.5</v>
      </c>
      <c r="W6" s="246">
        <f>'[1]Daily Pivot'!GA283</f>
        <v>56.7</v>
      </c>
      <c r="X6" s="246">
        <f>'[1]Daily Pivot'!GA314</f>
        <v>51.3</v>
      </c>
      <c r="Y6" s="246">
        <f>'[1]Daily Pivot'!GA344</f>
        <v>44.3</v>
      </c>
      <c r="Z6" s="246">
        <f>'[1]Daily Pivot'!GB9</f>
        <v>43.4</v>
      </c>
      <c r="AA6" s="246">
        <f>'[1]Daily Pivot'!GB40</f>
        <v>42.9</v>
      </c>
      <c r="AB6" s="246">
        <f>'[1]Daily Pivot'!GB69</f>
        <v>44.6</v>
      </c>
      <c r="AC6" s="246">
        <f>'[1]Daily Pivot'!GB100</f>
        <v>48.6</v>
      </c>
      <c r="AD6" s="246">
        <f>'[1]Daily Pivot'!GB130</f>
        <v>55.5</v>
      </c>
      <c r="AE6" s="246">
        <f>'[1]Daily Pivot'!GB161</f>
        <v>60.5</v>
      </c>
      <c r="AF6" s="246">
        <f>'[1]Daily Pivot'!GB191</f>
        <v>63.2</v>
      </c>
      <c r="AG6" s="246">
        <f>'[1]Daily Pivot'!GB222</f>
        <v>64.900000000000006</v>
      </c>
      <c r="AH6" s="246">
        <f>'[1]Daily Pivot'!GB253</f>
        <v>63.6</v>
      </c>
      <c r="AI6" s="246">
        <f>'[1]Daily Pivot'!GB283</f>
        <v>56.7</v>
      </c>
      <c r="AJ6" s="246">
        <f>'[1]Daily Pivot'!GB314</f>
        <v>51.1</v>
      </c>
      <c r="AK6" s="246">
        <f>'[1]Daily Pivot'!GB344</f>
        <v>44.6</v>
      </c>
      <c r="AL6" s="246">
        <f>'[1]Daily Pivot'!GC9</f>
        <v>43.8</v>
      </c>
      <c r="AM6" s="246">
        <f>'[1]Daily Pivot'!GC40</f>
        <v>42.8</v>
      </c>
      <c r="AN6" s="246">
        <f>'[1]Daily Pivot'!GC69</f>
        <v>44.9</v>
      </c>
      <c r="AO6" s="246">
        <f>'[1]Daily Pivot'!GC100</f>
        <v>48.5</v>
      </c>
      <c r="AP6" s="246">
        <f>'[1]Daily Pivot'!GC130</f>
        <v>55.6</v>
      </c>
      <c r="AQ6" s="246">
        <f>'[1]Daily Pivot'!GC161</f>
        <v>60.4</v>
      </c>
      <c r="AR6" s="246">
        <f>'[1]Daily Pivot'!GC191</f>
        <v>63.1</v>
      </c>
      <c r="AS6" s="246">
        <f>'[1]Daily Pivot'!GC222</f>
        <v>64.900000000000006</v>
      </c>
      <c r="AT6" s="246">
        <f>'[1]Daily Pivot'!GC253</f>
        <v>63.6</v>
      </c>
      <c r="AU6" s="246">
        <f>'[1]Daily Pivot'!GC283</f>
        <v>56.8</v>
      </c>
      <c r="AV6" s="246">
        <f>'[1]Daily Pivot'!GC314</f>
        <v>51.5</v>
      </c>
      <c r="AW6" s="246">
        <f>'[1]Daily Pivot'!GC344</f>
        <v>44.9</v>
      </c>
      <c r="AX6" s="246">
        <f>'[1]Daily Pivot'!GD9</f>
        <v>43.7</v>
      </c>
      <c r="AY6" s="246">
        <f>'[1]Daily Pivot'!GD40</f>
        <v>42.7</v>
      </c>
      <c r="AZ6" s="246">
        <f>'[1]Daily Pivot'!GD69</f>
        <v>44.7</v>
      </c>
      <c r="BA6" s="246">
        <f>'[1]Daily Pivot'!GD100</f>
        <v>48.7</v>
      </c>
      <c r="BB6" s="246">
        <f>'[1]Daily Pivot'!GD130</f>
        <v>55.8</v>
      </c>
      <c r="BC6" s="246">
        <f>'[1]Daily Pivot'!GD161</f>
        <v>60.8</v>
      </c>
      <c r="BD6" s="246">
        <f>'[1]Daily Pivot'!GD191</f>
        <v>63.2</v>
      </c>
      <c r="BE6" s="246">
        <f>'[1]Daily Pivot'!GD222</f>
        <v>64.900000000000006</v>
      </c>
      <c r="BF6" s="246">
        <f>'[1]Daily Pivot'!GD253</f>
        <v>63.5</v>
      </c>
      <c r="BG6" s="246">
        <f>'[1]Daily Pivot'!GD283</f>
        <v>56.8</v>
      </c>
      <c r="BH6" s="246">
        <f>'[1]Daily Pivot'!GD314</f>
        <v>51</v>
      </c>
      <c r="BI6" s="246">
        <f>'[1]Daily Pivot'!GD344</f>
        <v>44.8</v>
      </c>
      <c r="BJ6" s="246">
        <f>'[1]Daily Pivot'!GE9</f>
        <v>43.5</v>
      </c>
      <c r="BK6" s="246">
        <f>'[1]Daily Pivot'!GE40</f>
        <v>42.7</v>
      </c>
      <c r="BL6" s="246">
        <f>'[1]Daily Pivot'!GE69</f>
        <v>44.8</v>
      </c>
      <c r="BM6" s="246">
        <f>'[1]Daily Pivot'!GE100</f>
        <v>48.5</v>
      </c>
      <c r="BN6" s="246">
        <f>'[1]Daily Pivot'!GE130</f>
        <v>55.4</v>
      </c>
      <c r="BO6" s="246">
        <f>'[1]Daily Pivot'!GE161</f>
        <v>60.6</v>
      </c>
      <c r="BP6" s="246">
        <f>'[1]Daily Pivot'!GE191</f>
        <v>63.3</v>
      </c>
      <c r="BQ6" s="246">
        <f>'[1]Daily Pivot'!GE222</f>
        <v>64.900000000000006</v>
      </c>
      <c r="BR6" s="246">
        <f>'[1]Daily Pivot'!GE253</f>
        <v>63.5</v>
      </c>
      <c r="BS6" s="246">
        <f>'[1]Daily Pivot'!GE283</f>
        <v>57.1</v>
      </c>
      <c r="BT6" s="246">
        <f>'[1]Daily Pivot'!GE314</f>
        <v>51.4</v>
      </c>
      <c r="BU6" s="246">
        <f>'[1]Daily Pivot'!GE344</f>
        <v>45.1</v>
      </c>
      <c r="BV6" s="246">
        <f>'[1]Daily Pivot'!GF9</f>
        <v>43.8</v>
      </c>
      <c r="BW6" s="246">
        <f>'[1]Daily Pivot'!GF40</f>
        <v>43</v>
      </c>
      <c r="BX6" s="246">
        <f>'[1]Daily Pivot'!GF69</f>
        <v>44.5</v>
      </c>
      <c r="BY6" s="246">
        <f>'[1]Daily Pivot'!GF100</f>
        <v>48.5</v>
      </c>
      <c r="BZ6" s="246">
        <f>'[1]Daily Pivot'!GF130</f>
        <v>55.5</v>
      </c>
      <c r="CA6" s="246">
        <f>'[1]Daily Pivot'!GF161</f>
        <v>60.7</v>
      </c>
      <c r="CB6" s="246">
        <f>'[1]Daily Pivot'!GF191</f>
        <v>63.3</v>
      </c>
      <c r="CC6" s="246">
        <f>'[1]Daily Pivot'!GF222</f>
        <v>64.900000000000006</v>
      </c>
      <c r="CD6" s="246">
        <f>'[1]Daily Pivot'!GF253</f>
        <v>63.6</v>
      </c>
      <c r="CE6" s="246">
        <f>'[1]Daily Pivot'!GF283</f>
        <v>57</v>
      </c>
      <c r="CF6" s="246">
        <f>'[1]Daily Pivot'!GF314</f>
        <v>51.3</v>
      </c>
      <c r="CG6" s="246">
        <f>'[1]Daily Pivot'!GF344</f>
        <v>45.2</v>
      </c>
      <c r="CH6" s="246">
        <f>'[1]Daily Pivot'!GG9</f>
        <v>43.9</v>
      </c>
      <c r="CI6" s="246">
        <f>'[1]Daily Pivot'!GG40</f>
        <v>42.6</v>
      </c>
      <c r="CJ6" s="246">
        <f>'[1]Daily Pivot'!GG69</f>
        <v>44.7</v>
      </c>
      <c r="CK6" s="246">
        <f>'[1]Daily Pivot'!GG100</f>
        <v>48.8</v>
      </c>
      <c r="CL6" s="246">
        <f>'[1]Daily Pivot'!GG130</f>
        <v>55.5</v>
      </c>
      <c r="CM6" s="246">
        <f>'[1]Daily Pivot'!GG161</f>
        <v>60.7</v>
      </c>
      <c r="CN6" s="246">
        <f>'[1]Daily Pivot'!GG191</f>
        <v>63.3</v>
      </c>
      <c r="CO6" s="246">
        <f>'[1]Daily Pivot'!GG222</f>
        <v>64.900000000000006</v>
      </c>
      <c r="CP6" s="246">
        <f>'[1]Daily Pivot'!GG253</f>
        <v>63.9</v>
      </c>
      <c r="CQ6" s="246">
        <f>'[1]Daily Pivot'!GG283</f>
        <v>56.9</v>
      </c>
      <c r="CR6" s="246">
        <f>'[1]Daily Pivot'!GG314</f>
        <v>51.5</v>
      </c>
      <c r="CS6" s="246">
        <f>'[1]Daily Pivot'!GG344</f>
        <v>45.3</v>
      </c>
      <c r="CT6" s="246">
        <f>'[1]Daily Pivot'!GH9</f>
        <v>44.5</v>
      </c>
      <c r="CU6" s="246">
        <f>'[1]Daily Pivot'!GH40</f>
        <v>42.7</v>
      </c>
      <c r="CV6" s="246">
        <f>'[1]Daily Pivot'!GH69</f>
        <v>44.6</v>
      </c>
      <c r="CW6" s="246">
        <f>'[1]Daily Pivot'!GH100</f>
        <v>48.6</v>
      </c>
      <c r="CX6" s="246">
        <f>'[1]Daily Pivot'!GH130</f>
        <v>55.5</v>
      </c>
      <c r="CY6" s="246">
        <f>'[1]Daily Pivot'!GH161</f>
        <v>60.6</v>
      </c>
      <c r="CZ6" s="246">
        <f>'[1]Daily Pivot'!GH191</f>
        <v>63.3</v>
      </c>
      <c r="DA6" s="246">
        <f>'[1]Daily Pivot'!GH222</f>
        <v>64.900000000000006</v>
      </c>
      <c r="DB6" s="246">
        <f>'[1]Daily Pivot'!GH253</f>
        <v>64.099999999999994</v>
      </c>
      <c r="DC6" s="246">
        <f>'[1]Daily Pivot'!GH283</f>
        <v>57.1</v>
      </c>
      <c r="DD6" s="246">
        <f>'[1]Daily Pivot'!GH314</f>
        <v>51.3</v>
      </c>
      <c r="DE6" s="246">
        <f>'[1]Daily Pivot'!GH344</f>
        <v>45.6</v>
      </c>
      <c r="DF6" s="246">
        <f>'[1]Daily Pivot'!GI9</f>
        <v>45.3</v>
      </c>
      <c r="DG6" s="246">
        <f>'[1]Daily Pivot'!GI40</f>
        <v>42.7</v>
      </c>
      <c r="DH6" s="246">
        <f>'[1]Daily Pivot'!GI69</f>
        <v>44.8</v>
      </c>
      <c r="DI6" s="246">
        <f>'[1]Daily Pivot'!GI100</f>
        <v>48.7</v>
      </c>
      <c r="DJ6" s="246">
        <f>'[1]Daily Pivot'!GI130</f>
        <v>55.3</v>
      </c>
      <c r="DK6" s="246">
        <f>'[1]Daily Pivot'!GI161</f>
        <v>60.7</v>
      </c>
      <c r="DL6" s="246">
        <f>'[1]Daily Pivot'!GI191</f>
        <v>63.3</v>
      </c>
      <c r="DM6" s="246">
        <f>'[1]Daily Pivot'!GI222</f>
        <v>64.8</v>
      </c>
      <c r="DN6" s="246">
        <f>'[1]Daily Pivot'!GI253</f>
        <v>64.099999999999994</v>
      </c>
      <c r="DO6" s="246">
        <f>'[1]Daily Pivot'!GI283</f>
        <v>57.1</v>
      </c>
      <c r="DP6" s="246">
        <f>'[1]Daily Pivot'!GI314</f>
        <v>51.9</v>
      </c>
      <c r="DQ6" s="246">
        <f>'[1]Daily Pivot'!GI344</f>
        <v>46</v>
      </c>
      <c r="DR6" s="246">
        <f>'[1]Daily Pivot'!GJ9</f>
        <v>45.5</v>
      </c>
      <c r="DS6" s="246">
        <f>'[1]Daily Pivot'!GJ40</f>
        <v>42.2</v>
      </c>
      <c r="DT6" s="246">
        <f>'[1]Daily Pivot'!GJ69</f>
        <v>44.8</v>
      </c>
      <c r="DU6" s="246">
        <f>'[1]Daily Pivot'!GJ100</f>
        <v>48.7</v>
      </c>
      <c r="DV6" s="246">
        <f>'[1]Daily Pivot'!GJ130</f>
        <v>55.2</v>
      </c>
      <c r="DW6" s="246">
        <f>'[1]Daily Pivot'!GJ161</f>
        <v>60.8</v>
      </c>
      <c r="DX6" s="246">
        <f>'[1]Daily Pivot'!GJ191</f>
        <v>63.3</v>
      </c>
      <c r="DY6" s="246">
        <f>'[1]Daily Pivot'!GJ222</f>
        <v>64.8</v>
      </c>
      <c r="DZ6" s="246">
        <f>'[1]Daily Pivot'!GJ253</f>
        <v>64.099999999999994</v>
      </c>
      <c r="EA6" s="246">
        <f>'[1]Daily Pivot'!GJ283</f>
        <v>57.3</v>
      </c>
      <c r="EB6" s="246">
        <f>'[1]Daily Pivot'!GJ314</f>
        <v>51.9</v>
      </c>
      <c r="EC6" s="246">
        <f>'[1]Daily Pivot'!GJ344</f>
        <v>46.3</v>
      </c>
      <c r="ED6" s="246">
        <f>'[1]Daily Pivot'!GK9</f>
        <v>45</v>
      </c>
      <c r="EE6" s="246">
        <f>'[1]Daily Pivot'!GK40</f>
        <v>42.5</v>
      </c>
      <c r="EF6" s="246">
        <f>'[1]Daily Pivot'!GK69</f>
        <v>45.1</v>
      </c>
      <c r="EG6" s="246">
        <f>'[1]Daily Pivot'!GK100</f>
        <v>48.7</v>
      </c>
      <c r="EH6" s="246">
        <f>'[1]Daily Pivot'!GK130</f>
        <v>55.1</v>
      </c>
      <c r="EI6" s="246">
        <f>'[1]Daily Pivot'!GK161</f>
        <v>60.9</v>
      </c>
      <c r="EJ6" s="246">
        <f>'[1]Daily Pivot'!GK191</f>
        <v>63.3</v>
      </c>
      <c r="EK6" s="246">
        <f>'[1]Daily Pivot'!GK222</f>
        <v>64.8</v>
      </c>
      <c r="EL6" s="246">
        <f>'[1]Daily Pivot'!GK253</f>
        <v>64.099999999999994</v>
      </c>
      <c r="EM6" s="246">
        <f>'[1]Daily Pivot'!GK283</f>
        <v>57.5</v>
      </c>
      <c r="EN6" s="246">
        <f>'[1]Daily Pivot'!GK314</f>
        <v>52</v>
      </c>
      <c r="EO6" s="246">
        <f>'[1]Daily Pivot'!GK344</f>
        <v>46.1</v>
      </c>
      <c r="EP6" s="246">
        <f>'[1]Daily Pivot'!GL9</f>
        <v>44.8</v>
      </c>
      <c r="EQ6" s="246">
        <f>'[1]Daily Pivot'!GL40</f>
        <v>42.8</v>
      </c>
      <c r="ER6" s="246">
        <f>'[1]Daily Pivot'!GL69</f>
        <v>45</v>
      </c>
      <c r="ES6" s="246">
        <f>'[1]Daily Pivot'!GL100</f>
        <v>48.8</v>
      </c>
      <c r="ET6" s="246">
        <f>'[1]Daily Pivot'!GL130</f>
        <v>55.2</v>
      </c>
      <c r="EU6" s="246">
        <f>'[1]Daily Pivot'!GL161</f>
        <v>61</v>
      </c>
      <c r="EV6" s="246">
        <f>'[1]Daily Pivot'!GL191</f>
        <v>63.3</v>
      </c>
      <c r="EW6" s="246">
        <f>'[1]Daily Pivot'!GL222</f>
        <v>64.8</v>
      </c>
      <c r="EX6" s="246">
        <f>'[1]Daily Pivot'!GL253</f>
        <v>64</v>
      </c>
      <c r="EY6" s="246">
        <f>'[1]Daily Pivot'!GL283</f>
        <v>57.6</v>
      </c>
      <c r="EZ6" s="246">
        <f>'[1]Daily Pivot'!GL314</f>
        <v>51.8</v>
      </c>
      <c r="FA6" s="246">
        <f>'[1]Daily Pivot'!GL344</f>
        <v>46.2</v>
      </c>
      <c r="FB6" s="246">
        <f>'[1]Daily Pivot'!GM9</f>
        <v>44.8</v>
      </c>
      <c r="FC6" s="246">
        <f>'[1]Daily Pivot'!GM40</f>
        <v>43.1</v>
      </c>
      <c r="FD6" s="246">
        <f>'[1]Daily Pivot'!GM69</f>
        <v>44.8</v>
      </c>
      <c r="FE6" s="246">
        <f>'[1]Daily Pivot'!GM100</f>
        <v>49.1</v>
      </c>
      <c r="FF6" s="246">
        <f>'[1]Daily Pivot'!GM130</f>
        <v>55</v>
      </c>
      <c r="FG6" s="246">
        <f>'[1]Daily Pivot'!GM161</f>
        <v>61</v>
      </c>
      <c r="FH6" s="246">
        <f>'[1]Daily Pivot'!GM191</f>
        <v>63.4</v>
      </c>
      <c r="FI6" s="246">
        <f>'[1]Daily Pivot'!GM222</f>
        <v>64.8</v>
      </c>
      <c r="FJ6" s="246">
        <f>'[1]Daily Pivot'!GM253</f>
        <v>64</v>
      </c>
      <c r="FK6" s="246">
        <f>'[1]Daily Pivot'!GM283</f>
        <v>57.6</v>
      </c>
      <c r="FL6" s="246">
        <f>'[1]Daily Pivot'!GM314</f>
        <v>52</v>
      </c>
      <c r="FM6" s="246">
        <f>'[1]Daily Pivot'!GM344</f>
        <v>46.5</v>
      </c>
      <c r="FN6" s="246">
        <f>'[1]Daily Pivot'!GN9</f>
        <v>44.7</v>
      </c>
      <c r="FO6" s="246">
        <f>'[1]Daily Pivot'!GN40</f>
        <v>43.2</v>
      </c>
      <c r="FP6" s="246">
        <f>'[1]Daily Pivot'!GN69</f>
        <v>44.6</v>
      </c>
      <c r="FQ6" s="246">
        <f>'[1]Daily Pivot'!GN100</f>
        <v>49</v>
      </c>
      <c r="FR6" s="246">
        <f>'[1]Daily Pivot'!GN130</f>
        <v>55.1</v>
      </c>
      <c r="FS6" s="246">
        <f>'[1]Daily Pivot'!GN161</f>
        <v>61.1</v>
      </c>
      <c r="FT6" s="246">
        <f>'[1]Daily Pivot'!GN191</f>
        <v>63.5</v>
      </c>
      <c r="FU6" s="246">
        <f>'[1]Daily Pivot'!GN222</f>
        <v>64.900000000000006</v>
      </c>
      <c r="FV6" s="246">
        <f>'[1]Daily Pivot'!GN253</f>
        <v>64.099999999999994</v>
      </c>
      <c r="FW6" s="246">
        <f>'[1]Daily Pivot'!GN283</f>
        <v>57.4</v>
      </c>
      <c r="FX6" s="246">
        <f>'[1]Daily Pivot'!GN314</f>
        <v>52.1</v>
      </c>
      <c r="FY6" s="246">
        <f>'[1]Daily Pivot'!GN344</f>
        <v>46.5</v>
      </c>
      <c r="FZ6" s="246">
        <f>'[1]Daily Pivot'!GO9</f>
        <v>44.4</v>
      </c>
      <c r="GA6" s="246">
        <f>'[1]Daily Pivot'!GO40</f>
        <v>42.9</v>
      </c>
      <c r="GB6" s="246">
        <f>'[1]Daily Pivot'!GO69</f>
        <v>44.6</v>
      </c>
      <c r="GC6" s="246">
        <f>'[1]Daily Pivot'!GO100</f>
        <v>49.1</v>
      </c>
      <c r="GD6" s="246">
        <f>'[1]Daily Pivot'!GO130</f>
        <v>54.9</v>
      </c>
      <c r="GE6" s="246">
        <f>'[1]Daily Pivot'!GO161</f>
        <v>61.2</v>
      </c>
      <c r="GF6" s="246">
        <f>'[1]Daily Pivot'!GO191</f>
        <v>63.6</v>
      </c>
      <c r="GG6" s="246">
        <f>'[1]Daily Pivot'!GO222</f>
        <v>64.900000000000006</v>
      </c>
      <c r="GH6" s="246">
        <f>'[1]Daily Pivot'!GO253</f>
        <v>64.099999999999994</v>
      </c>
      <c r="GI6" s="246">
        <f>'[1]Daily Pivot'!GO283</f>
        <v>57.6</v>
      </c>
      <c r="GJ6" s="246">
        <f>'[1]Daily Pivot'!GO314</f>
        <v>52.3</v>
      </c>
      <c r="GK6" s="246">
        <f>'[1]Daily Pivot'!GO344</f>
        <v>46.8</v>
      </c>
      <c r="GL6" s="246">
        <f>'[1]Daily Pivot'!GP9</f>
        <v>44</v>
      </c>
      <c r="GM6" s="246">
        <f>'[1]Daily Pivot'!GP40</f>
        <v>43</v>
      </c>
      <c r="GN6" s="246">
        <f>'[1]Daily Pivot'!GP69</f>
        <v>44.5</v>
      </c>
      <c r="GO6" s="246">
        <f>'[1]Daily Pivot'!GP100</f>
        <v>49.1</v>
      </c>
      <c r="GP6" s="246">
        <f>'[1]Daily Pivot'!GP130</f>
        <v>54.8</v>
      </c>
      <c r="GQ6" s="246">
        <f>'[1]Daily Pivot'!GP161</f>
        <v>61.3</v>
      </c>
      <c r="GR6" s="246">
        <f>'[1]Daily Pivot'!GP191</f>
        <v>63.7</v>
      </c>
      <c r="GS6" s="246">
        <f>'[1]Daily Pivot'!GP222</f>
        <v>64.900000000000006</v>
      </c>
      <c r="GT6" s="246">
        <f>'[1]Daily Pivot'!GP253</f>
        <v>64.099999999999994</v>
      </c>
      <c r="GU6" s="246">
        <f>'[1]Daily Pivot'!GP283</f>
        <v>57.7</v>
      </c>
      <c r="GV6" s="246">
        <f>'[1]Daily Pivot'!GP314</f>
        <v>52.6</v>
      </c>
      <c r="GW6" s="246">
        <f>'[1]Daily Pivot'!GP344</f>
        <v>47</v>
      </c>
      <c r="GX6" s="246">
        <f>'[1]Daily Pivot'!GQ9</f>
        <v>44.1</v>
      </c>
      <c r="GY6" s="246">
        <f>'[1]Daily Pivot'!GQ40</f>
        <v>43.2</v>
      </c>
      <c r="GZ6" s="246">
        <f>'[1]Daily Pivot'!GQ69</f>
        <v>44.6</v>
      </c>
      <c r="HA6" s="246">
        <f>'[1]Daily Pivot'!GQ100</f>
        <v>49.2</v>
      </c>
      <c r="HB6" s="246">
        <f>'[1]Daily Pivot'!GQ130</f>
        <v>54.9</v>
      </c>
      <c r="HC6" s="246">
        <f>'[1]Daily Pivot'!GQ161</f>
        <v>61.3</v>
      </c>
      <c r="HD6" s="246">
        <f>'[1]Daily Pivot'!GQ191</f>
        <v>63.7</v>
      </c>
      <c r="HE6" s="246">
        <f>'[1]Daily Pivot'!GQ222</f>
        <v>64.900000000000006</v>
      </c>
      <c r="HF6" s="246">
        <f>'[1]Daily Pivot'!GQ253</f>
        <v>64.2</v>
      </c>
      <c r="HG6" s="246">
        <f>'[1]Daily Pivot'!GQ283</f>
        <v>57.7</v>
      </c>
      <c r="HH6" s="246">
        <f>'[1]Daily Pivot'!GQ314</f>
        <v>52.7</v>
      </c>
      <c r="HI6" s="246">
        <f>'[1]Daily Pivot'!GQ344</f>
        <v>46.8</v>
      </c>
      <c r="HJ6" s="246">
        <f>'[1]Daily Pivot'!GR9</f>
        <v>44.7</v>
      </c>
      <c r="HK6" s="246">
        <f>'[1]Daily Pivot'!GR40</f>
        <v>43.1</v>
      </c>
      <c r="HL6" s="246">
        <f>'[1]Daily Pivot'!GR69</f>
        <v>44.9</v>
      </c>
      <c r="HM6" s="246">
        <f>'[1]Daily Pivot'!GR100</f>
        <v>49.4</v>
      </c>
      <c r="HN6" s="246">
        <f>'[1]Daily Pivot'!GR130</f>
        <v>55</v>
      </c>
      <c r="HO6" s="246">
        <f>'[1]Daily Pivot'!GR161</f>
        <v>61.4</v>
      </c>
      <c r="HP6" s="246">
        <f>'[1]Daily Pivot'!GR191</f>
        <v>63.8</v>
      </c>
      <c r="HQ6" s="246">
        <f>'[1]Daily Pivot'!GR222</f>
        <v>64.900000000000006</v>
      </c>
      <c r="HR6" s="246">
        <f>'[1]Daily Pivot'!GR253</f>
        <v>64.5</v>
      </c>
      <c r="HS6" s="246">
        <f>'[1]Daily Pivot'!GR283</f>
        <v>58</v>
      </c>
      <c r="HT6" s="246">
        <f>'[1]Daily Pivot'!GR314</f>
        <v>53.2</v>
      </c>
      <c r="HU6" s="246">
        <f>'[1]Daily Pivot'!GR344</f>
        <v>46.8</v>
      </c>
      <c r="HV6" s="246">
        <f>'[1]Daily Pivot'!GS9</f>
        <v>44.6</v>
      </c>
      <c r="HW6" s="246">
        <f>'[1]Daily Pivot'!GS40</f>
        <v>42.8</v>
      </c>
      <c r="HX6" s="246">
        <f>'[1]Daily Pivot'!GS69</f>
        <v>44.7</v>
      </c>
      <c r="HY6" s="246">
        <f>'[1]Daily Pivot'!GS100</f>
        <v>49.4</v>
      </c>
      <c r="HZ6" s="246">
        <f>'[1]Daily Pivot'!GS130</f>
        <v>54.8</v>
      </c>
      <c r="IA6" s="246">
        <f>'[1]Daily Pivot'!GS161</f>
        <v>61.4</v>
      </c>
      <c r="IB6" s="246">
        <f>'[1]Daily Pivot'!GS191</f>
        <v>63.8</v>
      </c>
      <c r="IC6" s="246">
        <f>'[1]Daily Pivot'!GS222</f>
        <v>64.900000000000006</v>
      </c>
      <c r="ID6" s="246">
        <f>'[1]Daily Pivot'!GS253</f>
        <v>64.400000000000006</v>
      </c>
      <c r="IE6" s="246">
        <f>'[1]Daily Pivot'!GS283</f>
        <v>58.2</v>
      </c>
      <c r="IF6" s="246">
        <f>'[1]Daily Pivot'!GS314</f>
        <v>53.1</v>
      </c>
      <c r="IG6" s="246">
        <f>'[1]Daily Pivot'!GS344</f>
        <v>46.8</v>
      </c>
      <c r="IH6" s="246">
        <f>'[1]Daily Pivot'!GT9</f>
        <v>45</v>
      </c>
      <c r="II6" s="246">
        <f>'[1]Daily Pivot'!GT40</f>
        <v>42.9</v>
      </c>
      <c r="IJ6" s="246">
        <f>'[1]Daily Pivot'!GT69</f>
        <v>44.9</v>
      </c>
      <c r="IK6" s="246">
        <f>'[1]Daily Pivot'!GT100</f>
        <v>49.5</v>
      </c>
      <c r="IL6" s="246">
        <f>'[1]Daily Pivot'!GT130</f>
        <v>54.8</v>
      </c>
      <c r="IM6" s="246">
        <f>'[1]Daily Pivot'!GT161</f>
        <v>61.5</v>
      </c>
      <c r="IN6" s="246">
        <f>'[1]Daily Pivot'!GT191</f>
        <v>63.7</v>
      </c>
      <c r="IO6" s="246">
        <f>'[1]Daily Pivot'!GT222</f>
        <v>64.900000000000006</v>
      </c>
      <c r="IP6" s="246">
        <f>'[1]Daily Pivot'!GT253</f>
        <v>64.400000000000006</v>
      </c>
      <c r="IQ6" s="246">
        <f>'[1]Daily Pivot'!GT283</f>
        <v>58.3</v>
      </c>
      <c r="IR6" s="246">
        <f>'[1]Daily Pivot'!GT314</f>
        <v>53.4</v>
      </c>
      <c r="IS6" s="246">
        <f>'[1]Daily Pivot'!GT344</f>
        <v>47</v>
      </c>
      <c r="IT6" s="246">
        <f>'[1]Daily Pivot'!GU9</f>
        <v>45.3</v>
      </c>
      <c r="IU6" s="246">
        <f>'[1]Daily Pivot'!GU40</f>
        <v>43</v>
      </c>
      <c r="IV6" s="246">
        <f>'[1]Daily Pivot'!GU69</f>
        <v>45.2</v>
      </c>
      <c r="IW6" s="246">
        <f>'[1]Daily Pivot'!GU100</f>
        <v>49.7</v>
      </c>
      <c r="IX6" s="246">
        <f>'[1]Daily Pivot'!GU130</f>
        <v>54.7</v>
      </c>
      <c r="IY6" s="246">
        <f>'[1]Daily Pivot'!GU161</f>
        <v>61.7</v>
      </c>
      <c r="IZ6" s="246">
        <f>'[1]Daily Pivot'!GU191</f>
        <v>63.7</v>
      </c>
      <c r="JA6" s="246">
        <f>'[1]Daily Pivot'!GU222</f>
        <v>64.900000000000006</v>
      </c>
      <c r="JB6" s="246">
        <f>'[1]Daily Pivot'!GU253</f>
        <v>64.400000000000006</v>
      </c>
      <c r="JC6" s="246">
        <f>'[1]Daily Pivot'!GU283</f>
        <v>58.4</v>
      </c>
      <c r="JD6" s="246">
        <f>'[1]Daily Pivot'!GU314</f>
        <v>53.5</v>
      </c>
      <c r="JE6" s="246">
        <f>'[1]Daily Pivot'!GU344</f>
        <v>47.1</v>
      </c>
      <c r="JF6" s="246">
        <f>'[1]Daily Pivot'!GV9</f>
        <v>45.3</v>
      </c>
      <c r="JG6" s="246">
        <f>'[1]Daily Pivot'!GV40</f>
        <v>42.8</v>
      </c>
      <c r="JH6" s="246">
        <f>'[1]Daily Pivot'!GV69</f>
        <v>45.2</v>
      </c>
      <c r="JI6" s="246">
        <f>'[1]Daily Pivot'!GV100</f>
        <v>49.7</v>
      </c>
      <c r="JJ6" s="246">
        <f>'[1]Daily Pivot'!GV130</f>
        <v>54.7</v>
      </c>
      <c r="JK6" s="246">
        <f>'[1]Daily Pivot'!GV161</f>
        <v>61.7</v>
      </c>
      <c r="JL6" s="246">
        <f>'[1]Daily Pivot'!GV191</f>
        <v>63.7</v>
      </c>
      <c r="JM6" s="246">
        <f>'[1]Daily Pivot'!GV222</f>
        <v>64.900000000000006</v>
      </c>
      <c r="JN6" s="246">
        <f>'[1]Daily Pivot'!GV253</f>
        <v>64.400000000000006</v>
      </c>
      <c r="JO6" s="246">
        <f>'[1]Daily Pivot'!GV283</f>
        <v>58.4</v>
      </c>
      <c r="JP6" s="246">
        <f>'[1]Daily Pivot'!GV314</f>
        <v>53.2</v>
      </c>
      <c r="JQ6" s="246">
        <f>'[1]Daily Pivot'!GV344</f>
        <v>46.9</v>
      </c>
      <c r="JR6" s="246">
        <f>'[1]Daily Pivot'!GW9</f>
        <v>45.4</v>
      </c>
      <c r="JS6" s="246">
        <f>'[1]Daily Pivot'!GW40</f>
        <v>42.8</v>
      </c>
      <c r="JT6" s="246">
        <f>'[1]Daily Pivot'!GW69</f>
        <v>45.4</v>
      </c>
      <c r="JU6" s="246">
        <f>'[1]Daily Pivot'!GW100</f>
        <v>49.7</v>
      </c>
      <c r="JV6" s="246">
        <f>'[1]Daily Pivot'!GW130</f>
        <v>54.5</v>
      </c>
      <c r="JW6" s="246">
        <f>'[1]Daily Pivot'!GW161</f>
        <v>61.7</v>
      </c>
      <c r="JX6" s="246">
        <f>'[1]Daily Pivot'!GW191</f>
        <v>63.8</v>
      </c>
      <c r="JY6" s="246">
        <f>'[1]Daily Pivot'!GW222</f>
        <v>64.900000000000006</v>
      </c>
      <c r="JZ6" s="246">
        <f>'[1]Daily Pivot'!GW253</f>
        <v>64.400000000000006</v>
      </c>
      <c r="KA6" s="246">
        <f>'[1]Daily Pivot'!GW283</f>
        <v>58.2</v>
      </c>
      <c r="KB6" s="246">
        <f>'[1]Daily Pivot'!GW314</f>
        <v>53.1</v>
      </c>
      <c r="KC6" s="246">
        <f>'[1]Daily Pivot'!GW344</f>
        <v>46.5</v>
      </c>
      <c r="KD6" s="246">
        <f>'[1]Daily Pivot'!GX9</f>
        <v>45.3</v>
      </c>
      <c r="KE6" s="246">
        <f>'[1]Daily Pivot'!GX40</f>
        <v>42.9</v>
      </c>
      <c r="KF6" s="246">
        <f>'[1]Daily Pivot'!GX69</f>
        <v>45.7</v>
      </c>
      <c r="KG6" s="246">
        <f>'[1]Daily Pivot'!GX100</f>
        <v>49.7</v>
      </c>
      <c r="KH6" s="246">
        <f>'[1]Daily Pivot'!GX130</f>
        <v>54.5</v>
      </c>
      <c r="KI6" s="246">
        <f>'[1]Daily Pivot'!GX161</f>
        <v>61.8</v>
      </c>
      <c r="KJ6" s="246">
        <f>'[1]Daily Pivot'!GX191</f>
        <v>63.7</v>
      </c>
      <c r="KK6" s="246">
        <f>'[1]Daily Pivot'!GX222</f>
        <v>64.900000000000006</v>
      </c>
      <c r="KL6" s="246">
        <f>'[1]Daily Pivot'!GX253</f>
        <v>64.5</v>
      </c>
      <c r="KM6" s="246">
        <f>'[1]Daily Pivot'!GX283</f>
        <v>58.4</v>
      </c>
      <c r="KN6" s="246">
        <f>'[1]Daily Pivot'!GX314</f>
        <v>53.3</v>
      </c>
      <c r="KO6" s="246">
        <f>'[1]Daily Pivot'!GX344</f>
        <v>46.7</v>
      </c>
      <c r="KP6" s="246">
        <f>'[1]Daily Pivot'!GY9</f>
        <v>44.9</v>
      </c>
      <c r="KQ6" s="246">
        <f>'[1]Daily Pivot'!GY40</f>
        <v>42.8</v>
      </c>
      <c r="KR6" s="246">
        <f>'[1]Daily Pivot'!GY69</f>
        <v>45.6</v>
      </c>
      <c r="KS6" s="246">
        <f>'[1]Daily Pivot'!GY100</f>
        <v>49.8</v>
      </c>
      <c r="KT6" s="246">
        <f>'[1]Daily Pivot'!GY130</f>
        <v>54.5</v>
      </c>
      <c r="KU6" s="246">
        <f>'[1]Daily Pivot'!GY161</f>
        <v>61.8</v>
      </c>
      <c r="KV6" s="246">
        <f>'[1]Daily Pivot'!GY191</f>
        <v>63.7</v>
      </c>
      <c r="KW6" s="246">
        <f>'[1]Daily Pivot'!GY222</f>
        <v>64.900000000000006</v>
      </c>
      <c r="KX6" s="246">
        <f>'[1]Daily Pivot'!GY253</f>
        <v>64.5</v>
      </c>
      <c r="KY6" s="246">
        <f>'[1]Daily Pivot'!GY283</f>
        <v>58.4</v>
      </c>
      <c r="KZ6" s="246">
        <f>'[1]Daily Pivot'!GY314</f>
        <v>53.5</v>
      </c>
      <c r="LA6" s="246">
        <f>'[1]Daily Pivot'!GY344</f>
        <v>46.5</v>
      </c>
      <c r="LB6" s="246">
        <f>'[1]Daily Pivot'!GZ9</f>
        <v>44.6</v>
      </c>
      <c r="LC6" s="246">
        <f>'[1]Daily Pivot'!GZ40</f>
        <v>42.7</v>
      </c>
      <c r="LD6" s="246">
        <f>'[1]Daily Pivot'!GZ69</f>
        <v>45.7</v>
      </c>
      <c r="LE6" s="246">
        <f>'[1]Daily Pivot'!GZ100</f>
        <v>50</v>
      </c>
      <c r="LF6" s="246">
        <f>'[1]Daily Pivot'!GZ130</f>
        <v>54.5</v>
      </c>
      <c r="LG6" s="246">
        <f>'[1]Daily Pivot'!GZ161</f>
        <v>61.7</v>
      </c>
      <c r="LH6" s="246">
        <f>'[1]Daily Pivot'!GZ191</f>
        <v>63.7</v>
      </c>
      <c r="LI6" s="246">
        <f>'[1]Daily Pivot'!GZ222</f>
        <v>64.900000000000006</v>
      </c>
      <c r="LJ6" s="246">
        <f>'[1]Daily Pivot'!GZ253</f>
        <v>64.5</v>
      </c>
      <c r="LK6" s="246">
        <f>'[1]Daily Pivot'!GZ283</f>
        <v>58.5</v>
      </c>
      <c r="LL6" s="246">
        <f>'[1]Daily Pivot'!GZ314</f>
        <v>54</v>
      </c>
      <c r="LM6" s="246">
        <f>'[1]Daily Pivot'!GZ344</f>
        <v>46.8</v>
      </c>
    </row>
    <row r="7" spans="1:325" x14ac:dyDescent="0.25">
      <c r="A7" s="244">
        <f t="shared" si="0"/>
        <v>5</v>
      </c>
      <c r="B7" s="246">
        <f>'[1]Daily Pivot'!FZ10</f>
        <v>44</v>
      </c>
      <c r="C7" s="246">
        <f>'[1]Daily Pivot'!FZ41</f>
        <v>44.3</v>
      </c>
      <c r="D7" s="246">
        <f>'[1]Daily Pivot'!FZ70</f>
        <v>46.4</v>
      </c>
      <c r="E7" s="246">
        <f>'[1]Daily Pivot'!FZ101</f>
        <v>48.3</v>
      </c>
      <c r="F7" s="246">
        <f>'[1]Daily Pivot'!FZ131</f>
        <v>56.4</v>
      </c>
      <c r="G7" s="246">
        <f>'[1]Daily Pivot'!FZ162</f>
        <v>60.4</v>
      </c>
      <c r="H7" s="246">
        <f>'[1]Daily Pivot'!FZ192</f>
        <v>63.4</v>
      </c>
      <c r="I7" s="246">
        <f>'[1]Daily Pivot'!FZ223</f>
        <v>64.599999999999994</v>
      </c>
      <c r="J7" s="246">
        <f>'[1]Daily Pivot'!FZ254</f>
        <v>62.8</v>
      </c>
      <c r="K7" s="246">
        <f>'[1]Daily Pivot'!FZ284</f>
        <v>56.3</v>
      </c>
      <c r="L7" s="246">
        <f>'[1]Daily Pivot'!FZ315</f>
        <v>48.6</v>
      </c>
      <c r="M7" s="246">
        <f>'[1]Daily Pivot'!FZ345</f>
        <v>43.8</v>
      </c>
      <c r="N7" s="246">
        <f>'[1]Daily Pivot'!GA10</f>
        <v>44</v>
      </c>
      <c r="O7" s="246">
        <f>'[1]Daily Pivot'!GA41</f>
        <v>44.3</v>
      </c>
      <c r="P7" s="246">
        <f>'[1]Daily Pivot'!GA70</f>
        <v>46.7</v>
      </c>
      <c r="Q7" s="246">
        <f>'[1]Daily Pivot'!GA101</f>
        <v>48.1</v>
      </c>
      <c r="R7" s="246">
        <f>'[1]Daily Pivot'!GA131</f>
        <v>56.6</v>
      </c>
      <c r="S7" s="246">
        <f>'[1]Daily Pivot'!GA162</f>
        <v>60.5</v>
      </c>
      <c r="T7" s="246">
        <f>'[1]Daily Pivot'!GA192</f>
        <v>63.4</v>
      </c>
      <c r="U7" s="246">
        <f>'[1]Daily Pivot'!GA223</f>
        <v>64.7</v>
      </c>
      <c r="V7" s="246">
        <f>'[1]Daily Pivot'!GA254</f>
        <v>62.9</v>
      </c>
      <c r="W7" s="246">
        <f>'[1]Daily Pivot'!GA284</f>
        <v>56.5</v>
      </c>
      <c r="X7" s="246">
        <f>'[1]Daily Pivot'!GA315</f>
        <v>48.6</v>
      </c>
      <c r="Y7" s="246">
        <f>'[1]Daily Pivot'!GA345</f>
        <v>44.3</v>
      </c>
      <c r="Z7" s="246">
        <f>'[1]Daily Pivot'!GB10</f>
        <v>43.8</v>
      </c>
      <c r="AA7" s="246">
        <f>'[1]Daily Pivot'!GB41</f>
        <v>44.1</v>
      </c>
      <c r="AB7" s="246">
        <f>'[1]Daily Pivot'!GB70</f>
        <v>46.8</v>
      </c>
      <c r="AC7" s="246">
        <f>'[1]Daily Pivot'!GB101</f>
        <v>48.2</v>
      </c>
      <c r="AD7" s="246">
        <f>'[1]Daily Pivot'!GB131</f>
        <v>57.1</v>
      </c>
      <c r="AE7" s="246">
        <f>'[1]Daily Pivot'!GB162</f>
        <v>60.6</v>
      </c>
      <c r="AF7" s="246">
        <f>'[1]Daily Pivot'!GB192</f>
        <v>63.6</v>
      </c>
      <c r="AG7" s="246">
        <f>'[1]Daily Pivot'!GB223</f>
        <v>64.7</v>
      </c>
      <c r="AH7" s="246">
        <f>'[1]Daily Pivot'!GB254</f>
        <v>63</v>
      </c>
      <c r="AI7" s="246">
        <f>'[1]Daily Pivot'!GB284</f>
        <v>56.6</v>
      </c>
      <c r="AJ7" s="246">
        <f>'[1]Daily Pivot'!GB315</f>
        <v>48.5</v>
      </c>
      <c r="AK7" s="246">
        <f>'[1]Daily Pivot'!GB345</f>
        <v>44.4</v>
      </c>
      <c r="AL7" s="246">
        <f>'[1]Daily Pivot'!GC10</f>
        <v>43.9</v>
      </c>
      <c r="AM7" s="246">
        <f>'[1]Daily Pivot'!GC41</f>
        <v>44.1</v>
      </c>
      <c r="AN7" s="246">
        <f>'[1]Daily Pivot'!GC70</f>
        <v>47</v>
      </c>
      <c r="AO7" s="246">
        <f>'[1]Daily Pivot'!GC101</f>
        <v>48.2</v>
      </c>
      <c r="AP7" s="246">
        <f>'[1]Daily Pivot'!GC131</f>
        <v>57.4</v>
      </c>
      <c r="AQ7" s="246">
        <f>'[1]Daily Pivot'!GC162</f>
        <v>60.5</v>
      </c>
      <c r="AR7" s="246">
        <f>'[1]Daily Pivot'!GC192</f>
        <v>63.5</v>
      </c>
      <c r="AS7" s="246">
        <f>'[1]Daily Pivot'!GC223</f>
        <v>64.8</v>
      </c>
      <c r="AT7" s="246">
        <f>'[1]Daily Pivot'!GC254</f>
        <v>63</v>
      </c>
      <c r="AU7" s="246">
        <f>'[1]Daily Pivot'!GC284</f>
        <v>56.9</v>
      </c>
      <c r="AV7" s="246">
        <f>'[1]Daily Pivot'!GC315</f>
        <v>48.9</v>
      </c>
      <c r="AW7" s="246">
        <f>'[1]Daily Pivot'!GC345</f>
        <v>44.8</v>
      </c>
      <c r="AX7" s="246">
        <f>'[1]Daily Pivot'!GD10</f>
        <v>43.9</v>
      </c>
      <c r="AY7" s="246">
        <f>'[1]Daily Pivot'!GD41</f>
        <v>44.2</v>
      </c>
      <c r="AZ7" s="246">
        <f>'[1]Daily Pivot'!GD70</f>
        <v>47.2</v>
      </c>
      <c r="BA7" s="246">
        <f>'[1]Daily Pivot'!GD101</f>
        <v>48.4</v>
      </c>
      <c r="BB7" s="246">
        <f>'[1]Daily Pivot'!GD131</f>
        <v>57.8</v>
      </c>
      <c r="BC7" s="246">
        <f>'[1]Daily Pivot'!GD162</f>
        <v>61</v>
      </c>
      <c r="BD7" s="246">
        <f>'[1]Daily Pivot'!GD192</f>
        <v>63.5</v>
      </c>
      <c r="BE7" s="246">
        <f>'[1]Daily Pivot'!GD223</f>
        <v>64.8</v>
      </c>
      <c r="BF7" s="246">
        <f>'[1]Daily Pivot'!GD254</f>
        <v>63</v>
      </c>
      <c r="BG7" s="246">
        <f>'[1]Daily Pivot'!GD284</f>
        <v>56.7</v>
      </c>
      <c r="BH7" s="246">
        <f>'[1]Daily Pivot'!GD315</f>
        <v>48.8</v>
      </c>
      <c r="BI7" s="246">
        <f>'[1]Daily Pivot'!GD345</f>
        <v>44.8</v>
      </c>
      <c r="BJ7" s="246">
        <f>'[1]Daily Pivot'!GE10</f>
        <v>43.7</v>
      </c>
      <c r="BK7" s="246">
        <f>'[1]Daily Pivot'!GE41</f>
        <v>44.1</v>
      </c>
      <c r="BL7" s="246">
        <f>'[1]Daily Pivot'!GE70</f>
        <v>47.3</v>
      </c>
      <c r="BM7" s="246">
        <f>'[1]Daily Pivot'!GE101</f>
        <v>48.3</v>
      </c>
      <c r="BN7" s="246">
        <f>'[1]Daily Pivot'!GE131</f>
        <v>57.3</v>
      </c>
      <c r="BO7" s="246">
        <f>'[1]Daily Pivot'!GE162</f>
        <v>60.8</v>
      </c>
      <c r="BP7" s="246">
        <f>'[1]Daily Pivot'!GE192</f>
        <v>63.5</v>
      </c>
      <c r="BQ7" s="246">
        <f>'[1]Daily Pivot'!GE223</f>
        <v>64.8</v>
      </c>
      <c r="BR7" s="246">
        <f>'[1]Daily Pivot'!GE254</f>
        <v>63</v>
      </c>
      <c r="BS7" s="246">
        <f>'[1]Daily Pivot'!GE284</f>
        <v>56.8</v>
      </c>
      <c r="BT7" s="246">
        <f>'[1]Daily Pivot'!GE315</f>
        <v>48.8</v>
      </c>
      <c r="BU7" s="246">
        <f>'[1]Daily Pivot'!GE345</f>
        <v>45.2</v>
      </c>
      <c r="BV7" s="246">
        <f>'[1]Daily Pivot'!GF10</f>
        <v>43.9</v>
      </c>
      <c r="BW7" s="246">
        <f>'[1]Daily Pivot'!GF41</f>
        <v>44.8</v>
      </c>
      <c r="BX7" s="246">
        <f>'[1]Daily Pivot'!GF70</f>
        <v>46.8</v>
      </c>
      <c r="BY7" s="246">
        <f>'[1]Daily Pivot'!GF101</f>
        <v>48.3</v>
      </c>
      <c r="BZ7" s="246">
        <f>'[1]Daily Pivot'!GF131</f>
        <v>57.4</v>
      </c>
      <c r="CA7" s="246">
        <f>'[1]Daily Pivot'!GF162</f>
        <v>60.8</v>
      </c>
      <c r="CB7" s="246">
        <f>'[1]Daily Pivot'!GF192</f>
        <v>63.5</v>
      </c>
      <c r="CC7" s="246">
        <f>'[1]Daily Pivot'!GF223</f>
        <v>64.8</v>
      </c>
      <c r="CD7" s="246">
        <f>'[1]Daily Pivot'!GF254</f>
        <v>63</v>
      </c>
      <c r="CE7" s="246">
        <f>'[1]Daily Pivot'!GF284</f>
        <v>56.6</v>
      </c>
      <c r="CF7" s="246">
        <f>'[1]Daily Pivot'!GF315</f>
        <v>48.4</v>
      </c>
      <c r="CG7" s="246">
        <f>'[1]Daily Pivot'!GF345</f>
        <v>45</v>
      </c>
      <c r="CH7" s="246">
        <f>'[1]Daily Pivot'!GG10</f>
        <v>43.7</v>
      </c>
      <c r="CI7" s="246">
        <f>'[1]Daily Pivot'!GG41</f>
        <v>44.4</v>
      </c>
      <c r="CJ7" s="246">
        <f>'[1]Daily Pivot'!GG70</f>
        <v>47.1</v>
      </c>
      <c r="CK7" s="246">
        <f>'[1]Daily Pivot'!GG101</f>
        <v>48.4</v>
      </c>
      <c r="CL7" s="246">
        <f>'[1]Daily Pivot'!GG131</f>
        <v>57.5</v>
      </c>
      <c r="CM7" s="246">
        <f>'[1]Daily Pivot'!GG162</f>
        <v>60.7</v>
      </c>
      <c r="CN7" s="246">
        <f>'[1]Daily Pivot'!GG192</f>
        <v>63.5</v>
      </c>
      <c r="CO7" s="246">
        <f>'[1]Daily Pivot'!GG223</f>
        <v>64.8</v>
      </c>
      <c r="CP7" s="246">
        <f>'[1]Daily Pivot'!GG254</f>
        <v>63.2</v>
      </c>
      <c r="CQ7" s="246">
        <f>'[1]Daily Pivot'!GG284</f>
        <v>56.5</v>
      </c>
      <c r="CR7" s="246">
        <f>'[1]Daily Pivot'!GG315</f>
        <v>48.2</v>
      </c>
      <c r="CS7" s="246">
        <f>'[1]Daily Pivot'!GG345</f>
        <v>45</v>
      </c>
      <c r="CT7" s="246">
        <f>'[1]Daily Pivot'!GH10</f>
        <v>43.9</v>
      </c>
      <c r="CU7" s="246">
        <f>'[1]Daily Pivot'!GH41</f>
        <v>44.5</v>
      </c>
      <c r="CV7" s="246">
        <f>'[1]Daily Pivot'!GH70</f>
        <v>46.7</v>
      </c>
      <c r="CW7" s="246">
        <f>'[1]Daily Pivot'!GH101</f>
        <v>48.4</v>
      </c>
      <c r="CX7" s="246">
        <f>'[1]Daily Pivot'!GH131</f>
        <v>57.3</v>
      </c>
      <c r="CY7" s="246">
        <f>'[1]Daily Pivot'!GH162</f>
        <v>60.7</v>
      </c>
      <c r="CZ7" s="246">
        <f>'[1]Daily Pivot'!GH192</f>
        <v>63.6</v>
      </c>
      <c r="DA7" s="246">
        <f>'[1]Daily Pivot'!GH223</f>
        <v>64.8</v>
      </c>
      <c r="DB7" s="246">
        <f>'[1]Daily Pivot'!GH254</f>
        <v>63.4</v>
      </c>
      <c r="DC7" s="246">
        <f>'[1]Daily Pivot'!GH284</f>
        <v>56.5</v>
      </c>
      <c r="DD7" s="246">
        <f>'[1]Daily Pivot'!GH315</f>
        <v>48</v>
      </c>
      <c r="DE7" s="246">
        <f>'[1]Daily Pivot'!GH345</f>
        <v>45.7</v>
      </c>
      <c r="DF7" s="246">
        <f>'[1]Daily Pivot'!GI10</f>
        <v>44.6</v>
      </c>
      <c r="DG7" s="246">
        <f>'[1]Daily Pivot'!GI41</f>
        <v>44.8</v>
      </c>
      <c r="DH7" s="246">
        <f>'[1]Daily Pivot'!GI70</f>
        <v>47</v>
      </c>
      <c r="DI7" s="246">
        <f>'[1]Daily Pivot'!GI101</f>
        <v>48.5</v>
      </c>
      <c r="DJ7" s="246">
        <f>'[1]Daily Pivot'!GI131</f>
        <v>57.5</v>
      </c>
      <c r="DK7" s="246">
        <f>'[1]Daily Pivot'!GI162</f>
        <v>60.7</v>
      </c>
      <c r="DL7" s="246">
        <f>'[1]Daily Pivot'!GI192</f>
        <v>63.6</v>
      </c>
      <c r="DM7" s="246">
        <f>'[1]Daily Pivot'!GI223</f>
        <v>64.8</v>
      </c>
      <c r="DN7" s="246">
        <f>'[1]Daily Pivot'!GI254</f>
        <v>63.4</v>
      </c>
      <c r="DO7" s="246">
        <f>'[1]Daily Pivot'!GI284</f>
        <v>56.5</v>
      </c>
      <c r="DP7" s="246">
        <f>'[1]Daily Pivot'!GI315</f>
        <v>48.7</v>
      </c>
      <c r="DQ7" s="246">
        <f>'[1]Daily Pivot'!GI345</f>
        <v>45.9</v>
      </c>
      <c r="DR7" s="246">
        <f>'[1]Daily Pivot'!GJ10</f>
        <v>44.5</v>
      </c>
      <c r="DS7" s="246">
        <f>'[1]Daily Pivot'!GJ41</f>
        <v>44.6</v>
      </c>
      <c r="DT7" s="246">
        <f>'[1]Daily Pivot'!GJ70</f>
        <v>47.2</v>
      </c>
      <c r="DU7" s="246">
        <f>'[1]Daily Pivot'!GJ101</f>
        <v>48.3</v>
      </c>
      <c r="DV7" s="246">
        <f>'[1]Daily Pivot'!GJ131</f>
        <v>57.4</v>
      </c>
      <c r="DW7" s="246">
        <f>'[1]Daily Pivot'!GJ162</f>
        <v>60.7</v>
      </c>
      <c r="DX7" s="246">
        <f>'[1]Daily Pivot'!GJ192</f>
        <v>63.5</v>
      </c>
      <c r="DY7" s="246">
        <f>'[1]Daily Pivot'!GJ223</f>
        <v>64.8</v>
      </c>
      <c r="DZ7" s="246">
        <f>'[1]Daily Pivot'!GJ254</f>
        <v>63.4</v>
      </c>
      <c r="EA7" s="246">
        <f>'[1]Daily Pivot'!GJ284</f>
        <v>56.8</v>
      </c>
      <c r="EB7" s="246">
        <f>'[1]Daily Pivot'!GJ315</f>
        <v>48.7</v>
      </c>
      <c r="EC7" s="246">
        <f>'[1]Daily Pivot'!GJ345</f>
        <v>46.1</v>
      </c>
      <c r="ED7" s="246">
        <f>'[1]Daily Pivot'!GK10</f>
        <v>44</v>
      </c>
      <c r="EE7" s="246">
        <f>'[1]Daily Pivot'!GK41</f>
        <v>45</v>
      </c>
      <c r="EF7" s="246">
        <f>'[1]Daily Pivot'!GK70</f>
        <v>47.6</v>
      </c>
      <c r="EG7" s="246">
        <f>'[1]Daily Pivot'!GK101</f>
        <v>48.3</v>
      </c>
      <c r="EH7" s="246">
        <f>'[1]Daily Pivot'!GK131</f>
        <v>57.4</v>
      </c>
      <c r="EI7" s="246">
        <f>'[1]Daily Pivot'!GK162</f>
        <v>60.9</v>
      </c>
      <c r="EJ7" s="246">
        <f>'[1]Daily Pivot'!GK192</f>
        <v>63.6</v>
      </c>
      <c r="EK7" s="246">
        <f>'[1]Daily Pivot'!GK223</f>
        <v>64.8</v>
      </c>
      <c r="EL7" s="246">
        <f>'[1]Daily Pivot'!GK254</f>
        <v>63.4</v>
      </c>
      <c r="EM7" s="246">
        <f>'[1]Daily Pivot'!GK284</f>
        <v>56.9</v>
      </c>
      <c r="EN7" s="246">
        <f>'[1]Daily Pivot'!GK315</f>
        <v>48.8</v>
      </c>
      <c r="EO7" s="246">
        <f>'[1]Daily Pivot'!GK345</f>
        <v>46.1</v>
      </c>
      <c r="EP7" s="246">
        <f>'[1]Daily Pivot'!GL10</f>
        <v>43.7</v>
      </c>
      <c r="EQ7" s="246">
        <f>'[1]Daily Pivot'!GL41</f>
        <v>44.7</v>
      </c>
      <c r="ER7" s="246">
        <f>'[1]Daily Pivot'!GL70</f>
        <v>47.6</v>
      </c>
      <c r="ES7" s="246">
        <f>'[1]Daily Pivot'!GL101</f>
        <v>48.3</v>
      </c>
      <c r="ET7" s="246">
        <f>'[1]Daily Pivot'!GL131</f>
        <v>57.4</v>
      </c>
      <c r="EU7" s="246">
        <f>'[1]Daily Pivot'!GL162</f>
        <v>61.1</v>
      </c>
      <c r="EV7" s="246">
        <f>'[1]Daily Pivot'!GL192</f>
        <v>63.5</v>
      </c>
      <c r="EW7" s="246">
        <f>'[1]Daily Pivot'!GL223</f>
        <v>64.8</v>
      </c>
      <c r="EX7" s="246">
        <f>'[1]Daily Pivot'!GL254</f>
        <v>63.3</v>
      </c>
      <c r="EY7" s="246">
        <f>'[1]Daily Pivot'!GL284</f>
        <v>56.8</v>
      </c>
      <c r="EZ7" s="246">
        <f>'[1]Daily Pivot'!GL315</f>
        <v>48.7</v>
      </c>
      <c r="FA7" s="246">
        <f>'[1]Daily Pivot'!GL345</f>
        <v>46.1</v>
      </c>
      <c r="FB7" s="246">
        <f>'[1]Daily Pivot'!GM10</f>
        <v>43.8</v>
      </c>
      <c r="FC7" s="246">
        <f>'[1]Daily Pivot'!GM41</f>
        <v>45</v>
      </c>
      <c r="FD7" s="246">
        <f>'[1]Daily Pivot'!GM70</f>
        <v>47.5</v>
      </c>
      <c r="FE7" s="246">
        <f>'[1]Daily Pivot'!GM101</f>
        <v>48.5</v>
      </c>
      <c r="FF7" s="246">
        <f>'[1]Daily Pivot'!GM131</f>
        <v>57.2</v>
      </c>
      <c r="FG7" s="246">
        <f>'[1]Daily Pivot'!GM162</f>
        <v>61.1</v>
      </c>
      <c r="FH7" s="246">
        <f>'[1]Daily Pivot'!GM192</f>
        <v>63.7</v>
      </c>
      <c r="FI7" s="246">
        <f>'[1]Daily Pivot'!GM223</f>
        <v>64.8</v>
      </c>
      <c r="FJ7" s="246">
        <f>'[1]Daily Pivot'!GM254</f>
        <v>63.3</v>
      </c>
      <c r="FK7" s="246">
        <f>'[1]Daily Pivot'!GM284</f>
        <v>56.8</v>
      </c>
      <c r="FL7" s="246">
        <f>'[1]Daily Pivot'!GM315</f>
        <v>48.9</v>
      </c>
      <c r="FM7" s="246">
        <f>'[1]Daily Pivot'!GM345</f>
        <v>46.2</v>
      </c>
      <c r="FN7" s="246">
        <f>'[1]Daily Pivot'!GN10</f>
        <v>43.7</v>
      </c>
      <c r="FO7" s="246">
        <f>'[1]Daily Pivot'!GN41</f>
        <v>45.2</v>
      </c>
      <c r="FP7" s="246">
        <f>'[1]Daily Pivot'!GN70</f>
        <v>47.5</v>
      </c>
      <c r="FQ7" s="246">
        <f>'[1]Daily Pivot'!GN101</f>
        <v>48.5</v>
      </c>
      <c r="FR7" s="246">
        <f>'[1]Daily Pivot'!GN131</f>
        <v>57.2</v>
      </c>
      <c r="FS7" s="246">
        <f>'[1]Daily Pivot'!GN162</f>
        <v>61.1</v>
      </c>
      <c r="FT7" s="246">
        <f>'[1]Daily Pivot'!GN192</f>
        <v>63.8</v>
      </c>
      <c r="FU7" s="246">
        <f>'[1]Daily Pivot'!GN223</f>
        <v>64.8</v>
      </c>
      <c r="FV7" s="246">
        <f>'[1]Daily Pivot'!GN254</f>
        <v>63.4</v>
      </c>
      <c r="FW7" s="246">
        <f>'[1]Daily Pivot'!GN284</f>
        <v>56.6</v>
      </c>
      <c r="FX7" s="246">
        <f>'[1]Daily Pivot'!GN315</f>
        <v>48.9</v>
      </c>
      <c r="FY7" s="246">
        <f>'[1]Daily Pivot'!GN345</f>
        <v>46.4</v>
      </c>
      <c r="FZ7" s="246">
        <f>'[1]Daily Pivot'!GO10</f>
        <v>43.4</v>
      </c>
      <c r="GA7" s="246">
        <f>'[1]Daily Pivot'!GO41</f>
        <v>45</v>
      </c>
      <c r="GB7" s="246">
        <f>'[1]Daily Pivot'!GO70</f>
        <v>47.8</v>
      </c>
      <c r="GC7" s="246">
        <f>'[1]Daily Pivot'!GO101</f>
        <v>48.5</v>
      </c>
      <c r="GD7" s="246">
        <f>'[1]Daily Pivot'!GO131</f>
        <v>57</v>
      </c>
      <c r="GE7" s="246">
        <f>'[1]Daily Pivot'!GO162</f>
        <v>61.2</v>
      </c>
      <c r="GF7" s="246">
        <f>'[1]Daily Pivot'!GO192</f>
        <v>63.9</v>
      </c>
      <c r="GG7" s="246">
        <f>'[1]Daily Pivot'!GO223</f>
        <v>64.8</v>
      </c>
      <c r="GH7" s="246">
        <f>'[1]Daily Pivot'!GO254</f>
        <v>63.6</v>
      </c>
      <c r="GI7" s="246">
        <f>'[1]Daily Pivot'!GO284</f>
        <v>56.7</v>
      </c>
      <c r="GJ7" s="246">
        <f>'[1]Daily Pivot'!GO315</f>
        <v>49</v>
      </c>
      <c r="GK7" s="246">
        <f>'[1]Daily Pivot'!GO345</f>
        <v>46.6</v>
      </c>
      <c r="GL7" s="246">
        <f>'[1]Daily Pivot'!GP10</f>
        <v>43</v>
      </c>
      <c r="GM7" s="246">
        <f>'[1]Daily Pivot'!GP41</f>
        <v>45</v>
      </c>
      <c r="GN7" s="246">
        <f>'[1]Daily Pivot'!GP70</f>
        <v>48</v>
      </c>
      <c r="GO7" s="246">
        <f>'[1]Daily Pivot'!GP101</f>
        <v>48.4</v>
      </c>
      <c r="GP7" s="246">
        <f>'[1]Daily Pivot'!GP131</f>
        <v>57.1</v>
      </c>
      <c r="GQ7" s="246">
        <f>'[1]Daily Pivot'!GP162</f>
        <v>61.3</v>
      </c>
      <c r="GR7" s="246">
        <f>'[1]Daily Pivot'!GP192</f>
        <v>63.9</v>
      </c>
      <c r="GS7" s="246">
        <f>'[1]Daily Pivot'!GP223</f>
        <v>64.900000000000006</v>
      </c>
      <c r="GT7" s="246">
        <f>'[1]Daily Pivot'!GP254</f>
        <v>63.6</v>
      </c>
      <c r="GU7" s="246">
        <f>'[1]Daily Pivot'!GP284</f>
        <v>56.6</v>
      </c>
      <c r="GV7" s="246">
        <f>'[1]Daily Pivot'!GP315</f>
        <v>49</v>
      </c>
      <c r="GW7" s="246">
        <f>'[1]Daily Pivot'!GP345</f>
        <v>46.5</v>
      </c>
      <c r="GX7" s="246">
        <f>'[1]Daily Pivot'!GQ10</f>
        <v>43.1</v>
      </c>
      <c r="GY7" s="246">
        <f>'[1]Daily Pivot'!GQ41</f>
        <v>45.2</v>
      </c>
      <c r="GZ7" s="246">
        <f>'[1]Daily Pivot'!GQ70</f>
        <v>47.9</v>
      </c>
      <c r="HA7" s="246">
        <f>'[1]Daily Pivot'!GQ101</f>
        <v>48.5</v>
      </c>
      <c r="HB7" s="246">
        <f>'[1]Daily Pivot'!GQ131</f>
        <v>57.2</v>
      </c>
      <c r="HC7" s="246">
        <f>'[1]Daily Pivot'!GQ162</f>
        <v>61.2</v>
      </c>
      <c r="HD7" s="246">
        <f>'[1]Daily Pivot'!GQ192</f>
        <v>63.8</v>
      </c>
      <c r="HE7" s="246">
        <f>'[1]Daily Pivot'!GQ223</f>
        <v>64.900000000000006</v>
      </c>
      <c r="HF7" s="246">
        <f>'[1]Daily Pivot'!GQ254</f>
        <v>63.8</v>
      </c>
      <c r="HG7" s="246">
        <f>'[1]Daily Pivot'!GQ284</f>
        <v>56.6</v>
      </c>
      <c r="HH7" s="246">
        <f>'[1]Daily Pivot'!GQ315</f>
        <v>49.2</v>
      </c>
      <c r="HI7" s="246">
        <f>'[1]Daily Pivot'!GQ345</f>
        <v>46.3</v>
      </c>
      <c r="HJ7" s="246">
        <f>'[1]Daily Pivot'!GR10</f>
        <v>43.5</v>
      </c>
      <c r="HK7" s="246">
        <f>'[1]Daily Pivot'!GR41</f>
        <v>45.1</v>
      </c>
      <c r="HL7" s="246">
        <f>'[1]Daily Pivot'!GR70</f>
        <v>48.5</v>
      </c>
      <c r="HM7" s="246">
        <f>'[1]Daily Pivot'!GR101</f>
        <v>48.7</v>
      </c>
      <c r="HN7" s="246">
        <f>'[1]Daily Pivot'!GR131</f>
        <v>57.3</v>
      </c>
      <c r="HO7" s="246">
        <f>'[1]Daily Pivot'!GR162</f>
        <v>61.2</v>
      </c>
      <c r="HP7" s="246">
        <f>'[1]Daily Pivot'!GR192</f>
        <v>63.9</v>
      </c>
      <c r="HQ7" s="246">
        <f>'[1]Daily Pivot'!GR223</f>
        <v>64.900000000000006</v>
      </c>
      <c r="HR7" s="246">
        <f>'[1]Daily Pivot'!GR254</f>
        <v>64</v>
      </c>
      <c r="HS7" s="246">
        <f>'[1]Daily Pivot'!GR284</f>
        <v>57</v>
      </c>
      <c r="HT7" s="246">
        <f>'[1]Daily Pivot'!GR315</f>
        <v>49.7</v>
      </c>
      <c r="HU7" s="246">
        <f>'[1]Daily Pivot'!GR345</f>
        <v>46.2</v>
      </c>
      <c r="HV7" s="246">
        <f>'[1]Daily Pivot'!GS10</f>
        <v>43.3</v>
      </c>
      <c r="HW7" s="246">
        <f>'[1]Daily Pivot'!GS41</f>
        <v>45</v>
      </c>
      <c r="HX7" s="246">
        <f>'[1]Daily Pivot'!GS70</f>
        <v>48.4</v>
      </c>
      <c r="HY7" s="246">
        <f>'[1]Daily Pivot'!GS101</f>
        <v>48.4</v>
      </c>
      <c r="HZ7" s="246">
        <f>'[1]Daily Pivot'!GS131</f>
        <v>57.3</v>
      </c>
      <c r="IA7" s="246">
        <f>'[1]Daily Pivot'!GS162</f>
        <v>61.3</v>
      </c>
      <c r="IB7" s="246">
        <f>'[1]Daily Pivot'!GS192</f>
        <v>63.9</v>
      </c>
      <c r="IC7" s="246">
        <f>'[1]Daily Pivot'!GS223</f>
        <v>64.900000000000006</v>
      </c>
      <c r="ID7" s="246">
        <f>'[1]Daily Pivot'!GS254</f>
        <v>64</v>
      </c>
      <c r="IE7" s="246">
        <f>'[1]Daily Pivot'!GS284</f>
        <v>56.9</v>
      </c>
      <c r="IF7" s="246">
        <f>'[1]Daily Pivot'!GS315</f>
        <v>49.7</v>
      </c>
      <c r="IG7" s="246">
        <f>'[1]Daily Pivot'!GS345</f>
        <v>46.1</v>
      </c>
      <c r="IH7" s="246">
        <f>'[1]Daily Pivot'!GT10</f>
        <v>43.5</v>
      </c>
      <c r="II7" s="246">
        <f>'[1]Daily Pivot'!GT41</f>
        <v>45.2</v>
      </c>
      <c r="IJ7" s="246">
        <f>'[1]Daily Pivot'!GT70</f>
        <v>48.5</v>
      </c>
      <c r="IK7" s="246">
        <f>'[1]Daily Pivot'!GT101</f>
        <v>48.5</v>
      </c>
      <c r="IL7" s="246">
        <f>'[1]Daily Pivot'!GT131</f>
        <v>57.1</v>
      </c>
      <c r="IM7" s="246">
        <f>'[1]Daily Pivot'!GT162</f>
        <v>61.4</v>
      </c>
      <c r="IN7" s="246">
        <f>'[1]Daily Pivot'!GT192</f>
        <v>63.9</v>
      </c>
      <c r="IO7" s="246">
        <f>'[1]Daily Pivot'!GT223</f>
        <v>64.900000000000006</v>
      </c>
      <c r="IP7" s="246">
        <f>'[1]Daily Pivot'!GT254</f>
        <v>64</v>
      </c>
      <c r="IQ7" s="246">
        <f>'[1]Daily Pivot'!GT284</f>
        <v>57.1</v>
      </c>
      <c r="IR7" s="246">
        <f>'[1]Daily Pivot'!GT315</f>
        <v>49.9</v>
      </c>
      <c r="IS7" s="246">
        <f>'[1]Daily Pivot'!GT345</f>
        <v>46.4</v>
      </c>
      <c r="IT7" s="246">
        <f>'[1]Daily Pivot'!GU10</f>
        <v>43.8</v>
      </c>
      <c r="IU7" s="246">
        <f>'[1]Daily Pivot'!GU41</f>
        <v>45.3</v>
      </c>
      <c r="IV7" s="246">
        <f>'[1]Daily Pivot'!GU70</f>
        <v>48.8</v>
      </c>
      <c r="IW7" s="246">
        <f>'[1]Daily Pivot'!GU101</f>
        <v>48.8</v>
      </c>
      <c r="IX7" s="246">
        <f>'[1]Daily Pivot'!GU131</f>
        <v>57.3</v>
      </c>
      <c r="IY7" s="246">
        <f>'[1]Daily Pivot'!GU162</f>
        <v>61.7</v>
      </c>
      <c r="IZ7" s="246">
        <f>'[1]Daily Pivot'!GU192</f>
        <v>63.9</v>
      </c>
      <c r="JA7" s="246">
        <f>'[1]Daily Pivot'!GU223</f>
        <v>64.900000000000006</v>
      </c>
      <c r="JB7" s="246">
        <f>'[1]Daily Pivot'!GU254</f>
        <v>64</v>
      </c>
      <c r="JC7" s="246">
        <f>'[1]Daily Pivot'!GU284</f>
        <v>57.1</v>
      </c>
      <c r="JD7" s="246">
        <f>'[1]Daily Pivot'!GU315</f>
        <v>49.8</v>
      </c>
      <c r="JE7" s="246">
        <f>'[1]Daily Pivot'!GU345</f>
        <v>46.6</v>
      </c>
      <c r="JF7" s="246">
        <f>'[1]Daily Pivot'!GV10</f>
        <v>43.6</v>
      </c>
      <c r="JG7" s="246">
        <f>'[1]Daily Pivot'!GV41</f>
        <v>45</v>
      </c>
      <c r="JH7" s="246">
        <f>'[1]Daily Pivot'!GV70</f>
        <v>48.9</v>
      </c>
      <c r="JI7" s="246">
        <f>'[1]Daily Pivot'!GV101</f>
        <v>48.8</v>
      </c>
      <c r="JJ7" s="246">
        <f>'[1]Daily Pivot'!GV131</f>
        <v>57.3</v>
      </c>
      <c r="JK7" s="246">
        <f>'[1]Daily Pivot'!GV162</f>
        <v>61.7</v>
      </c>
      <c r="JL7" s="246">
        <f>'[1]Daily Pivot'!GV192</f>
        <v>63.9</v>
      </c>
      <c r="JM7" s="246">
        <f>'[1]Daily Pivot'!GV223</f>
        <v>64.900000000000006</v>
      </c>
      <c r="JN7" s="246">
        <f>'[1]Daily Pivot'!GV254</f>
        <v>63.9</v>
      </c>
      <c r="JO7" s="246">
        <f>'[1]Daily Pivot'!GV284</f>
        <v>57.1</v>
      </c>
      <c r="JP7" s="246">
        <f>'[1]Daily Pivot'!GV315</f>
        <v>49.8</v>
      </c>
      <c r="JQ7" s="246">
        <f>'[1]Daily Pivot'!GV345</f>
        <v>46.4</v>
      </c>
      <c r="JR7" s="246">
        <f>'[1]Daily Pivot'!GW10</f>
        <v>43.5</v>
      </c>
      <c r="JS7" s="246">
        <f>'[1]Daily Pivot'!GW41</f>
        <v>45.1</v>
      </c>
      <c r="JT7" s="246">
        <f>'[1]Daily Pivot'!GW70</f>
        <v>48.8</v>
      </c>
      <c r="JU7" s="246">
        <f>'[1]Daily Pivot'!GW101</f>
        <v>48.8</v>
      </c>
      <c r="JV7" s="246">
        <f>'[1]Daily Pivot'!GW131</f>
        <v>57.1</v>
      </c>
      <c r="JW7" s="246">
        <f>'[1]Daily Pivot'!GW162</f>
        <v>61.7</v>
      </c>
      <c r="JX7" s="246">
        <f>'[1]Daily Pivot'!GW192</f>
        <v>64</v>
      </c>
      <c r="JY7" s="246">
        <f>'[1]Daily Pivot'!GW223</f>
        <v>64.900000000000006</v>
      </c>
      <c r="JZ7" s="246">
        <f>'[1]Daily Pivot'!GW254</f>
        <v>64</v>
      </c>
      <c r="KA7" s="246">
        <f>'[1]Daily Pivot'!GW284</f>
        <v>57.2</v>
      </c>
      <c r="KB7" s="246">
        <f>'[1]Daily Pivot'!GW315</f>
        <v>49.7</v>
      </c>
      <c r="KC7" s="246">
        <f>'[1]Daily Pivot'!GW345</f>
        <v>46.2</v>
      </c>
      <c r="KD7" s="246">
        <f>'[1]Daily Pivot'!GX10</f>
        <v>43.2</v>
      </c>
      <c r="KE7" s="246">
        <f>'[1]Daily Pivot'!GX41</f>
        <v>45.1</v>
      </c>
      <c r="KF7" s="246">
        <f>'[1]Daily Pivot'!GX70</f>
        <v>49.2</v>
      </c>
      <c r="KG7" s="246">
        <f>'[1]Daily Pivot'!GX101</f>
        <v>48.9</v>
      </c>
      <c r="KH7" s="246">
        <f>'[1]Daily Pivot'!GX131</f>
        <v>57.1</v>
      </c>
      <c r="KI7" s="246">
        <f>'[1]Daily Pivot'!GX162</f>
        <v>61.9</v>
      </c>
      <c r="KJ7" s="246">
        <f>'[1]Daily Pivot'!GX192</f>
        <v>64</v>
      </c>
      <c r="KK7" s="246">
        <f>'[1]Daily Pivot'!GX223</f>
        <v>64.900000000000006</v>
      </c>
      <c r="KL7" s="246">
        <f>'[1]Daily Pivot'!GX254</f>
        <v>64.099999999999994</v>
      </c>
      <c r="KM7" s="246">
        <f>'[1]Daily Pivot'!GX284</f>
        <v>57.3</v>
      </c>
      <c r="KN7" s="246">
        <f>'[1]Daily Pivot'!GX315</f>
        <v>49.8</v>
      </c>
      <c r="KO7" s="246">
        <f>'[1]Daily Pivot'!GX345</f>
        <v>46.3</v>
      </c>
      <c r="KP7" s="246">
        <f>'[1]Daily Pivot'!GY10</f>
        <v>43</v>
      </c>
      <c r="KQ7" s="246">
        <f>'[1]Daily Pivot'!GY41</f>
        <v>45.1</v>
      </c>
      <c r="KR7" s="246">
        <f>'[1]Daily Pivot'!GY70</f>
        <v>49.1</v>
      </c>
      <c r="KS7" s="246">
        <f>'[1]Daily Pivot'!GY101</f>
        <v>49</v>
      </c>
      <c r="KT7" s="246">
        <f>'[1]Daily Pivot'!GY131</f>
        <v>57</v>
      </c>
      <c r="KU7" s="246">
        <f>'[1]Daily Pivot'!GY162</f>
        <v>61.8</v>
      </c>
      <c r="KV7" s="246">
        <f>'[1]Daily Pivot'!GY192</f>
        <v>64</v>
      </c>
      <c r="KW7" s="246">
        <f>'[1]Daily Pivot'!GY223</f>
        <v>64.900000000000006</v>
      </c>
      <c r="KX7" s="246">
        <f>'[1]Daily Pivot'!GY254</f>
        <v>64.099999999999994</v>
      </c>
      <c r="KY7" s="246">
        <f>'[1]Daily Pivot'!GY284</f>
        <v>57.2</v>
      </c>
      <c r="KZ7" s="246">
        <f>'[1]Daily Pivot'!GY315</f>
        <v>50</v>
      </c>
      <c r="LA7" s="246">
        <f>'[1]Daily Pivot'!GY345</f>
        <v>46.3</v>
      </c>
      <c r="LB7" s="246">
        <f>'[1]Daily Pivot'!GZ10</f>
        <v>42.7</v>
      </c>
      <c r="LC7" s="246">
        <f>'[1]Daily Pivot'!GZ41</f>
        <v>44.9</v>
      </c>
      <c r="LD7" s="246">
        <f>'[1]Daily Pivot'!GZ70</f>
        <v>49.3</v>
      </c>
      <c r="LE7" s="246">
        <f>'[1]Daily Pivot'!GZ101</f>
        <v>49.2</v>
      </c>
      <c r="LF7" s="246">
        <f>'[1]Daily Pivot'!GZ131</f>
        <v>57</v>
      </c>
      <c r="LG7" s="246">
        <f>'[1]Daily Pivot'!GZ162</f>
        <v>61.8</v>
      </c>
      <c r="LH7" s="246">
        <f>'[1]Daily Pivot'!GZ192</f>
        <v>64</v>
      </c>
      <c r="LI7" s="246">
        <f>'[1]Daily Pivot'!GZ223</f>
        <v>64.900000000000006</v>
      </c>
      <c r="LJ7" s="246">
        <f>'[1]Daily Pivot'!GZ254</f>
        <v>64.099999999999994</v>
      </c>
      <c r="LK7" s="246">
        <f>'[1]Daily Pivot'!GZ284</f>
        <v>57.2</v>
      </c>
      <c r="LL7" s="246">
        <f>'[1]Daily Pivot'!GZ315</f>
        <v>50.5</v>
      </c>
      <c r="LM7" s="246">
        <f>'[1]Daily Pivot'!GZ345</f>
        <v>46.4</v>
      </c>
    </row>
    <row r="8" spans="1:325" x14ac:dyDescent="0.25">
      <c r="A8" s="244">
        <f t="shared" si="0"/>
        <v>6</v>
      </c>
      <c r="B8" s="246">
        <f>'[1]Daily Pivot'!FZ11</f>
        <v>44.7</v>
      </c>
      <c r="C8" s="246">
        <f>'[1]Daily Pivot'!FZ42</f>
        <v>44.7</v>
      </c>
      <c r="D8" s="246">
        <f>'[1]Daily Pivot'!FZ71</f>
        <v>43.7</v>
      </c>
      <c r="E8" s="246">
        <f>'[1]Daily Pivot'!FZ102</f>
        <v>49.9</v>
      </c>
      <c r="F8" s="246">
        <f>'[1]Daily Pivot'!FZ132</f>
        <v>56.5</v>
      </c>
      <c r="G8" s="246">
        <f>'[1]Daily Pivot'!FZ163</f>
        <v>60.9</v>
      </c>
      <c r="H8" s="246">
        <f>'[1]Daily Pivot'!FZ193</f>
        <v>64.099999999999994</v>
      </c>
      <c r="I8" s="246">
        <f>'[1]Daily Pivot'!FZ224</f>
        <v>64.3</v>
      </c>
      <c r="J8" s="246">
        <f>'[1]Daily Pivot'!FZ255</f>
        <v>63.1</v>
      </c>
      <c r="K8" s="246">
        <f>'[1]Daily Pivot'!FZ285</f>
        <v>56.6</v>
      </c>
      <c r="L8" s="246">
        <f>'[1]Daily Pivot'!FZ316</f>
        <v>50.5</v>
      </c>
      <c r="M8" s="246">
        <f>'[1]Daily Pivot'!FZ346</f>
        <v>43.8</v>
      </c>
      <c r="N8" s="246">
        <f>'[1]Daily Pivot'!GA11</f>
        <v>44.7</v>
      </c>
      <c r="O8" s="246">
        <f>'[1]Daily Pivot'!GA42</f>
        <v>44.8</v>
      </c>
      <c r="P8" s="246">
        <f>'[1]Daily Pivot'!GA71</f>
        <v>44</v>
      </c>
      <c r="Q8" s="246">
        <f>'[1]Daily Pivot'!GA102</f>
        <v>49.7</v>
      </c>
      <c r="R8" s="246">
        <f>'[1]Daily Pivot'!GA132</f>
        <v>56.8</v>
      </c>
      <c r="S8" s="246">
        <f>'[1]Daily Pivot'!GA163</f>
        <v>61.1</v>
      </c>
      <c r="T8" s="246">
        <f>'[1]Daily Pivot'!GA193</f>
        <v>64.2</v>
      </c>
      <c r="U8" s="246">
        <f>'[1]Daily Pivot'!GA224</f>
        <v>64.400000000000006</v>
      </c>
      <c r="V8" s="246">
        <f>'[1]Daily Pivot'!GA255</f>
        <v>63.4</v>
      </c>
      <c r="W8" s="246">
        <f>'[1]Daily Pivot'!GA285</f>
        <v>57</v>
      </c>
      <c r="X8" s="246">
        <f>'[1]Daily Pivot'!GA316</f>
        <v>50.7</v>
      </c>
      <c r="Y8" s="246">
        <f>'[1]Daily Pivot'!GA346</f>
        <v>44.3</v>
      </c>
      <c r="Z8" s="246">
        <f>'[1]Daily Pivot'!GB11</f>
        <v>44.6</v>
      </c>
      <c r="AA8" s="246">
        <f>'[1]Daily Pivot'!GB42</f>
        <v>44.6</v>
      </c>
      <c r="AB8" s="246">
        <f>'[1]Daily Pivot'!GB71</f>
        <v>43.9</v>
      </c>
      <c r="AC8" s="246">
        <f>'[1]Daily Pivot'!GB102</f>
        <v>49.7</v>
      </c>
      <c r="AD8" s="246">
        <f>'[1]Daily Pivot'!GB132</f>
        <v>57.2</v>
      </c>
      <c r="AE8" s="246">
        <f>'[1]Daily Pivot'!GB163</f>
        <v>61.4</v>
      </c>
      <c r="AF8" s="246">
        <f>'[1]Daily Pivot'!GB193</f>
        <v>64.2</v>
      </c>
      <c r="AG8" s="246">
        <f>'[1]Daily Pivot'!GB224</f>
        <v>64.5</v>
      </c>
      <c r="AH8" s="246">
        <f>'[1]Daily Pivot'!GB255</f>
        <v>63.7</v>
      </c>
      <c r="AI8" s="246">
        <f>'[1]Daily Pivot'!GB285</f>
        <v>57.1</v>
      </c>
      <c r="AJ8" s="246">
        <f>'[1]Daily Pivot'!GB316</f>
        <v>50.8</v>
      </c>
      <c r="AK8" s="246">
        <f>'[1]Daily Pivot'!GB346</f>
        <v>44.4</v>
      </c>
      <c r="AL8" s="246">
        <f>'[1]Daily Pivot'!GC11</f>
        <v>44.2</v>
      </c>
      <c r="AM8" s="246">
        <f>'[1]Daily Pivot'!GC42</f>
        <v>44.6</v>
      </c>
      <c r="AN8" s="246">
        <f>'[1]Daily Pivot'!GC71</f>
        <v>44</v>
      </c>
      <c r="AO8" s="246">
        <f>'[1]Daily Pivot'!GC102</f>
        <v>49.9</v>
      </c>
      <c r="AP8" s="246">
        <f>'[1]Daily Pivot'!GC132</f>
        <v>57.5</v>
      </c>
      <c r="AQ8" s="246">
        <f>'[1]Daily Pivot'!GC163</f>
        <v>61.5</v>
      </c>
      <c r="AR8" s="246">
        <f>'[1]Daily Pivot'!GC193</f>
        <v>64.2</v>
      </c>
      <c r="AS8" s="246">
        <f>'[1]Daily Pivot'!GC224</f>
        <v>64.5</v>
      </c>
      <c r="AT8" s="246">
        <f>'[1]Daily Pivot'!GC255</f>
        <v>63.7</v>
      </c>
      <c r="AU8" s="246">
        <f>'[1]Daily Pivot'!GC285</f>
        <v>57.3</v>
      </c>
      <c r="AV8" s="246">
        <f>'[1]Daily Pivot'!GC316</f>
        <v>51.4</v>
      </c>
      <c r="AW8" s="246">
        <f>'[1]Daily Pivot'!GC346</f>
        <v>44.7</v>
      </c>
      <c r="AX8" s="246">
        <f>'[1]Daily Pivot'!GD11</f>
        <v>44.5</v>
      </c>
      <c r="AY8" s="246">
        <f>'[1]Daily Pivot'!GD42</f>
        <v>44.5</v>
      </c>
      <c r="AZ8" s="246">
        <f>'[1]Daily Pivot'!GD71</f>
        <v>44.3</v>
      </c>
      <c r="BA8" s="246">
        <f>'[1]Daily Pivot'!GD102</f>
        <v>50.1</v>
      </c>
      <c r="BB8" s="246">
        <f>'[1]Daily Pivot'!GD132</f>
        <v>57.5</v>
      </c>
      <c r="BC8" s="246">
        <f>'[1]Daily Pivot'!GD163</f>
        <v>61.8</v>
      </c>
      <c r="BD8" s="246">
        <f>'[1]Daily Pivot'!GD193</f>
        <v>64.2</v>
      </c>
      <c r="BE8" s="246">
        <f>'[1]Daily Pivot'!GD224</f>
        <v>64.5</v>
      </c>
      <c r="BF8" s="246">
        <f>'[1]Daily Pivot'!GD255</f>
        <v>63.7</v>
      </c>
      <c r="BG8" s="246">
        <f>'[1]Daily Pivot'!GD285</f>
        <v>57</v>
      </c>
      <c r="BH8" s="246">
        <f>'[1]Daily Pivot'!GD316</f>
        <v>51.4</v>
      </c>
      <c r="BI8" s="246">
        <f>'[1]Daily Pivot'!GD346</f>
        <v>44.8</v>
      </c>
      <c r="BJ8" s="246">
        <f>'[1]Daily Pivot'!GE11</f>
        <v>44.4</v>
      </c>
      <c r="BK8" s="246">
        <f>'[1]Daily Pivot'!GE42</f>
        <v>44.6</v>
      </c>
      <c r="BL8" s="246">
        <f>'[1]Daily Pivot'!GE71</f>
        <v>44.3</v>
      </c>
      <c r="BM8" s="246">
        <f>'[1]Daily Pivot'!GE102</f>
        <v>50</v>
      </c>
      <c r="BN8" s="246">
        <f>'[1]Daily Pivot'!GE132</f>
        <v>57.1</v>
      </c>
      <c r="BO8" s="246">
        <f>'[1]Daily Pivot'!GE163</f>
        <v>61.7</v>
      </c>
      <c r="BP8" s="246">
        <f>'[1]Daily Pivot'!GE193</f>
        <v>64.2</v>
      </c>
      <c r="BQ8" s="246">
        <f>'[1]Daily Pivot'!GE224</f>
        <v>64.5</v>
      </c>
      <c r="BR8" s="246">
        <f>'[1]Daily Pivot'!GE255</f>
        <v>63.6</v>
      </c>
      <c r="BS8" s="246">
        <f>'[1]Daily Pivot'!GE285</f>
        <v>56.9</v>
      </c>
      <c r="BT8" s="246">
        <f>'[1]Daily Pivot'!GE316</f>
        <v>51.5</v>
      </c>
      <c r="BU8" s="246">
        <f>'[1]Daily Pivot'!GE346</f>
        <v>45.3</v>
      </c>
      <c r="BV8" s="246">
        <f>'[1]Daily Pivot'!GF11</f>
        <v>44.7</v>
      </c>
      <c r="BW8" s="246">
        <f>'[1]Daily Pivot'!GF42</f>
        <v>45.4</v>
      </c>
      <c r="BX8" s="246">
        <f>'[1]Daily Pivot'!GF71</f>
        <v>44</v>
      </c>
      <c r="BY8" s="246">
        <f>'[1]Daily Pivot'!GF102</f>
        <v>50</v>
      </c>
      <c r="BZ8" s="246">
        <f>'[1]Daily Pivot'!GF132</f>
        <v>57.2</v>
      </c>
      <c r="CA8" s="246">
        <f>'[1]Daily Pivot'!GF163</f>
        <v>61.7</v>
      </c>
      <c r="CB8" s="246">
        <f>'[1]Daily Pivot'!GF193</f>
        <v>64.2</v>
      </c>
      <c r="CC8" s="246">
        <f>'[1]Daily Pivot'!GF224</f>
        <v>64.5</v>
      </c>
      <c r="CD8" s="246">
        <f>'[1]Daily Pivot'!GF255</f>
        <v>63.6</v>
      </c>
      <c r="CE8" s="246">
        <f>'[1]Daily Pivot'!GF285</f>
        <v>56.6</v>
      </c>
      <c r="CF8" s="246">
        <f>'[1]Daily Pivot'!GF316</f>
        <v>51.3</v>
      </c>
      <c r="CG8" s="246">
        <f>'[1]Daily Pivot'!GF346</f>
        <v>45.2</v>
      </c>
      <c r="CH8" s="246">
        <f>'[1]Daily Pivot'!GG11</f>
        <v>44.6</v>
      </c>
      <c r="CI8" s="246">
        <f>'[1]Daily Pivot'!GG42</f>
        <v>45</v>
      </c>
      <c r="CJ8" s="246">
        <f>'[1]Daily Pivot'!GG71</f>
        <v>44</v>
      </c>
      <c r="CK8" s="246">
        <f>'[1]Daily Pivot'!GG102</f>
        <v>50.2</v>
      </c>
      <c r="CL8" s="246">
        <f>'[1]Daily Pivot'!GG132</f>
        <v>57.3</v>
      </c>
      <c r="CM8" s="246">
        <f>'[1]Daily Pivot'!GG163</f>
        <v>61.6</v>
      </c>
      <c r="CN8" s="246">
        <f>'[1]Daily Pivot'!GG193</f>
        <v>64.2</v>
      </c>
      <c r="CO8" s="246">
        <f>'[1]Daily Pivot'!GG224</f>
        <v>64.5</v>
      </c>
      <c r="CP8" s="246">
        <f>'[1]Daily Pivot'!GG255</f>
        <v>63.8</v>
      </c>
      <c r="CQ8" s="246">
        <f>'[1]Daily Pivot'!GG285</f>
        <v>56.6</v>
      </c>
      <c r="CR8" s="246">
        <f>'[1]Daily Pivot'!GG316</f>
        <v>51.2</v>
      </c>
      <c r="CS8" s="246">
        <f>'[1]Daily Pivot'!GG346</f>
        <v>45.1</v>
      </c>
      <c r="CT8" s="246">
        <f>'[1]Daily Pivot'!GH11</f>
        <v>44.6</v>
      </c>
      <c r="CU8" s="246">
        <f>'[1]Daily Pivot'!GH42</f>
        <v>45.3</v>
      </c>
      <c r="CV8" s="246">
        <f>'[1]Daily Pivot'!GH71</f>
        <v>43.9</v>
      </c>
      <c r="CW8" s="246">
        <f>'[1]Daily Pivot'!GH102</f>
        <v>50</v>
      </c>
      <c r="CX8" s="246">
        <f>'[1]Daily Pivot'!GH132</f>
        <v>56.9</v>
      </c>
      <c r="CY8" s="246">
        <f>'[1]Daily Pivot'!GH163</f>
        <v>61.6</v>
      </c>
      <c r="CZ8" s="246">
        <f>'[1]Daily Pivot'!GH193</f>
        <v>64.099999999999994</v>
      </c>
      <c r="DA8" s="246">
        <f>'[1]Daily Pivot'!GH224</f>
        <v>64.599999999999994</v>
      </c>
      <c r="DB8" s="246">
        <f>'[1]Daily Pivot'!GH255</f>
        <v>64</v>
      </c>
      <c r="DC8" s="246">
        <f>'[1]Daily Pivot'!GH285</f>
        <v>56.7</v>
      </c>
      <c r="DD8" s="246">
        <f>'[1]Daily Pivot'!GH316</f>
        <v>51.1</v>
      </c>
      <c r="DE8" s="246">
        <f>'[1]Daily Pivot'!GH346</f>
        <v>45.6</v>
      </c>
      <c r="DF8" s="246">
        <f>'[1]Daily Pivot'!GI11</f>
        <v>45.1</v>
      </c>
      <c r="DG8" s="246">
        <f>'[1]Daily Pivot'!GI42</f>
        <v>45.6</v>
      </c>
      <c r="DH8" s="246">
        <f>'[1]Daily Pivot'!GI71</f>
        <v>44.2</v>
      </c>
      <c r="DI8" s="246">
        <f>'[1]Daily Pivot'!GI102</f>
        <v>49.9</v>
      </c>
      <c r="DJ8" s="246">
        <f>'[1]Daily Pivot'!GI132</f>
        <v>57.2</v>
      </c>
      <c r="DK8" s="246">
        <f>'[1]Daily Pivot'!GI163</f>
        <v>61.4</v>
      </c>
      <c r="DL8" s="246">
        <f>'[1]Daily Pivot'!GI193</f>
        <v>64.099999999999994</v>
      </c>
      <c r="DM8" s="246">
        <f>'[1]Daily Pivot'!GI224</f>
        <v>64.599999999999994</v>
      </c>
      <c r="DN8" s="246">
        <f>'[1]Daily Pivot'!GI255</f>
        <v>64</v>
      </c>
      <c r="DO8" s="246">
        <f>'[1]Daily Pivot'!GI285</f>
        <v>56.8</v>
      </c>
      <c r="DP8" s="246">
        <f>'[1]Daily Pivot'!GI316</f>
        <v>51.7</v>
      </c>
      <c r="DQ8" s="246">
        <f>'[1]Daily Pivot'!GI346</f>
        <v>45.8</v>
      </c>
      <c r="DR8" s="246">
        <f>'[1]Daily Pivot'!GJ11</f>
        <v>44.9</v>
      </c>
      <c r="DS8" s="246">
        <f>'[1]Daily Pivot'!GJ42</f>
        <v>45.3</v>
      </c>
      <c r="DT8" s="246">
        <f>'[1]Daily Pivot'!GJ71</f>
        <v>44.3</v>
      </c>
      <c r="DU8" s="246">
        <f>'[1]Daily Pivot'!GJ102</f>
        <v>49.7</v>
      </c>
      <c r="DV8" s="246">
        <f>'[1]Daily Pivot'!GJ132</f>
        <v>57</v>
      </c>
      <c r="DW8" s="246">
        <f>'[1]Daily Pivot'!GJ163</f>
        <v>61.3</v>
      </c>
      <c r="DX8" s="246">
        <f>'[1]Daily Pivot'!GJ193</f>
        <v>64.099999999999994</v>
      </c>
      <c r="DY8" s="246">
        <f>'[1]Daily Pivot'!GJ224</f>
        <v>64.599999999999994</v>
      </c>
      <c r="DZ8" s="246">
        <f>'[1]Daily Pivot'!GJ255</f>
        <v>64</v>
      </c>
      <c r="EA8" s="246">
        <f>'[1]Daily Pivot'!GJ285</f>
        <v>57</v>
      </c>
      <c r="EB8" s="246">
        <f>'[1]Daily Pivot'!GJ316</f>
        <v>51.8</v>
      </c>
      <c r="EC8" s="246">
        <f>'[1]Daily Pivot'!GJ346</f>
        <v>45.8</v>
      </c>
      <c r="ED8" s="246">
        <f>'[1]Daily Pivot'!GK11</f>
        <v>44.6</v>
      </c>
      <c r="EE8" s="246">
        <f>'[1]Daily Pivot'!GK42</f>
        <v>45.7</v>
      </c>
      <c r="EF8" s="246">
        <f>'[1]Daily Pivot'!GK71</f>
        <v>44.7</v>
      </c>
      <c r="EG8" s="246">
        <f>'[1]Daily Pivot'!GK102</f>
        <v>49.7</v>
      </c>
      <c r="EH8" s="246">
        <f>'[1]Daily Pivot'!GK132</f>
        <v>56.6</v>
      </c>
      <c r="EI8" s="246">
        <f>'[1]Daily Pivot'!GK163</f>
        <v>61.5</v>
      </c>
      <c r="EJ8" s="246">
        <f>'[1]Daily Pivot'!GK193</f>
        <v>64.099999999999994</v>
      </c>
      <c r="EK8" s="246">
        <f>'[1]Daily Pivot'!GK224</f>
        <v>64.599999999999994</v>
      </c>
      <c r="EL8" s="246">
        <f>'[1]Daily Pivot'!GK255</f>
        <v>64</v>
      </c>
      <c r="EM8" s="246">
        <f>'[1]Daily Pivot'!GK285</f>
        <v>57.1</v>
      </c>
      <c r="EN8" s="246">
        <f>'[1]Daily Pivot'!GK316</f>
        <v>52</v>
      </c>
      <c r="EO8" s="246">
        <f>'[1]Daily Pivot'!GK346</f>
        <v>45.7</v>
      </c>
      <c r="EP8" s="246">
        <f>'[1]Daily Pivot'!GL11</f>
        <v>44.3</v>
      </c>
      <c r="EQ8" s="246">
        <f>'[1]Daily Pivot'!GL42</f>
        <v>45.4</v>
      </c>
      <c r="ER8" s="246">
        <f>'[1]Daily Pivot'!GL71</f>
        <v>44.8</v>
      </c>
      <c r="ES8" s="246">
        <f>'[1]Daily Pivot'!GL102</f>
        <v>49.8</v>
      </c>
      <c r="ET8" s="246">
        <f>'[1]Daily Pivot'!GL132</f>
        <v>56.7</v>
      </c>
      <c r="EU8" s="246">
        <f>'[1]Daily Pivot'!GL163</f>
        <v>61.8</v>
      </c>
      <c r="EV8" s="246">
        <f>'[1]Daily Pivot'!GL193</f>
        <v>64.2</v>
      </c>
      <c r="EW8" s="246">
        <f>'[1]Daily Pivot'!GL224</f>
        <v>64.599999999999994</v>
      </c>
      <c r="EX8" s="246">
        <f>'[1]Daily Pivot'!GL255</f>
        <v>63.9</v>
      </c>
      <c r="EY8" s="246">
        <f>'[1]Daily Pivot'!GL285</f>
        <v>56.9</v>
      </c>
      <c r="EZ8" s="246">
        <f>'[1]Daily Pivot'!GL316</f>
        <v>52.1</v>
      </c>
      <c r="FA8" s="246">
        <f>'[1]Daily Pivot'!GL346</f>
        <v>45.7</v>
      </c>
      <c r="FB8" s="246">
        <f>'[1]Daily Pivot'!GM11</f>
        <v>44.4</v>
      </c>
      <c r="FC8" s="246">
        <f>'[1]Daily Pivot'!GM42</f>
        <v>45.7</v>
      </c>
      <c r="FD8" s="246">
        <f>'[1]Daily Pivot'!GM71</f>
        <v>44.8</v>
      </c>
      <c r="FE8" s="246">
        <f>'[1]Daily Pivot'!GM102</f>
        <v>50</v>
      </c>
      <c r="FF8" s="246">
        <f>'[1]Daily Pivot'!GM132</f>
        <v>56.7</v>
      </c>
      <c r="FG8" s="246">
        <f>'[1]Daily Pivot'!GM163</f>
        <v>62</v>
      </c>
      <c r="FH8" s="246">
        <f>'[1]Daily Pivot'!GM193</f>
        <v>64.3</v>
      </c>
      <c r="FI8" s="246">
        <f>'[1]Daily Pivot'!GM224</f>
        <v>64.7</v>
      </c>
      <c r="FJ8" s="246">
        <f>'[1]Daily Pivot'!GM255</f>
        <v>64</v>
      </c>
      <c r="FK8" s="246">
        <f>'[1]Daily Pivot'!GM285</f>
        <v>56.8</v>
      </c>
      <c r="FL8" s="246">
        <f>'[1]Daily Pivot'!GM316</f>
        <v>52.5</v>
      </c>
      <c r="FM8" s="246">
        <f>'[1]Daily Pivot'!GM346</f>
        <v>45.9</v>
      </c>
      <c r="FN8" s="246">
        <f>'[1]Daily Pivot'!GN11</f>
        <v>44.5</v>
      </c>
      <c r="FO8" s="246">
        <f>'[1]Daily Pivot'!GN42</f>
        <v>45.9</v>
      </c>
      <c r="FP8" s="246">
        <f>'[1]Daily Pivot'!GN71</f>
        <v>44.8</v>
      </c>
      <c r="FQ8" s="246">
        <f>'[1]Daily Pivot'!GN102</f>
        <v>50</v>
      </c>
      <c r="FR8" s="246">
        <f>'[1]Daily Pivot'!GN132</f>
        <v>56.9</v>
      </c>
      <c r="FS8" s="246">
        <f>'[1]Daily Pivot'!GN163</f>
        <v>62</v>
      </c>
      <c r="FT8" s="246">
        <f>'[1]Daily Pivot'!GN193</f>
        <v>64.400000000000006</v>
      </c>
      <c r="FU8" s="246">
        <f>'[1]Daily Pivot'!GN224</f>
        <v>64.7</v>
      </c>
      <c r="FV8" s="246">
        <f>'[1]Daily Pivot'!GN255</f>
        <v>64.099999999999994</v>
      </c>
      <c r="FW8" s="246">
        <f>'[1]Daily Pivot'!GN285</f>
        <v>56.7</v>
      </c>
      <c r="FX8" s="246">
        <f>'[1]Daily Pivot'!GN316</f>
        <v>52.7</v>
      </c>
      <c r="FY8" s="246">
        <f>'[1]Daily Pivot'!GN346</f>
        <v>46.1</v>
      </c>
      <c r="FZ8" s="246">
        <f>'[1]Daily Pivot'!GO11</f>
        <v>44.2</v>
      </c>
      <c r="GA8" s="246">
        <f>'[1]Daily Pivot'!GO42</f>
        <v>45.7</v>
      </c>
      <c r="GB8" s="246">
        <f>'[1]Daily Pivot'!GO71</f>
        <v>45.2</v>
      </c>
      <c r="GC8" s="246">
        <f>'[1]Daily Pivot'!GO102</f>
        <v>49.9</v>
      </c>
      <c r="GD8" s="246">
        <f>'[1]Daily Pivot'!GO132</f>
        <v>56.6</v>
      </c>
      <c r="GE8" s="246">
        <f>'[1]Daily Pivot'!GO163</f>
        <v>62.1</v>
      </c>
      <c r="GF8" s="246">
        <f>'[1]Daily Pivot'!GO193</f>
        <v>64.400000000000006</v>
      </c>
      <c r="GG8" s="246">
        <f>'[1]Daily Pivot'!GO224</f>
        <v>64.7</v>
      </c>
      <c r="GH8" s="246">
        <f>'[1]Daily Pivot'!GO255</f>
        <v>64.099999999999994</v>
      </c>
      <c r="GI8" s="246">
        <f>'[1]Daily Pivot'!GO285</f>
        <v>56.7</v>
      </c>
      <c r="GJ8" s="246">
        <f>'[1]Daily Pivot'!GO316</f>
        <v>53</v>
      </c>
      <c r="GK8" s="246">
        <f>'[1]Daily Pivot'!GO346</f>
        <v>46.5</v>
      </c>
      <c r="GL8" s="246">
        <f>'[1]Daily Pivot'!GP11</f>
        <v>44</v>
      </c>
      <c r="GM8" s="246">
        <f>'[1]Daily Pivot'!GP42</f>
        <v>46</v>
      </c>
      <c r="GN8" s="246">
        <f>'[1]Daily Pivot'!GP71</f>
        <v>45.3</v>
      </c>
      <c r="GO8" s="246">
        <f>'[1]Daily Pivot'!GP102</f>
        <v>49.9</v>
      </c>
      <c r="GP8" s="246">
        <f>'[1]Daily Pivot'!GP132</f>
        <v>56.6</v>
      </c>
      <c r="GQ8" s="246">
        <f>'[1]Daily Pivot'!GP163</f>
        <v>62.1</v>
      </c>
      <c r="GR8" s="246">
        <f>'[1]Daily Pivot'!GP193</f>
        <v>64.400000000000006</v>
      </c>
      <c r="GS8" s="246">
        <f>'[1]Daily Pivot'!GP224</f>
        <v>64.7</v>
      </c>
      <c r="GT8" s="246">
        <f>'[1]Daily Pivot'!GP255</f>
        <v>64.2</v>
      </c>
      <c r="GU8" s="246">
        <f>'[1]Daily Pivot'!GP285</f>
        <v>56.6</v>
      </c>
      <c r="GV8" s="246">
        <f>'[1]Daily Pivot'!GP316</f>
        <v>53.1</v>
      </c>
      <c r="GW8" s="246">
        <f>'[1]Daily Pivot'!GP346</f>
        <v>46.3</v>
      </c>
      <c r="GX8" s="246">
        <f>'[1]Daily Pivot'!GQ11</f>
        <v>44</v>
      </c>
      <c r="GY8" s="246">
        <f>'[1]Daily Pivot'!GQ42</f>
        <v>46.3</v>
      </c>
      <c r="GZ8" s="246">
        <f>'[1]Daily Pivot'!GQ71</f>
        <v>45.4</v>
      </c>
      <c r="HA8" s="246">
        <f>'[1]Daily Pivot'!GQ102</f>
        <v>49.8</v>
      </c>
      <c r="HB8" s="246">
        <f>'[1]Daily Pivot'!GQ132</f>
        <v>56.8</v>
      </c>
      <c r="HC8" s="246">
        <f>'[1]Daily Pivot'!GQ163</f>
        <v>62</v>
      </c>
      <c r="HD8" s="246">
        <f>'[1]Daily Pivot'!GQ193</f>
        <v>64.400000000000006</v>
      </c>
      <c r="HE8" s="246">
        <f>'[1]Daily Pivot'!GQ224</f>
        <v>64.7</v>
      </c>
      <c r="HF8" s="246">
        <f>'[1]Daily Pivot'!GQ255</f>
        <v>64.099999999999994</v>
      </c>
      <c r="HG8" s="246">
        <f>'[1]Daily Pivot'!GQ285</f>
        <v>56.7</v>
      </c>
      <c r="HH8" s="246">
        <f>'[1]Daily Pivot'!GQ316</f>
        <v>53.1</v>
      </c>
      <c r="HI8" s="246">
        <f>'[1]Daily Pivot'!GQ346</f>
        <v>46.3</v>
      </c>
      <c r="HJ8" s="246">
        <f>'[1]Daily Pivot'!GR11</f>
        <v>44.2</v>
      </c>
      <c r="HK8" s="246">
        <f>'[1]Daily Pivot'!GR42</f>
        <v>46.3</v>
      </c>
      <c r="HL8" s="246">
        <f>'[1]Daily Pivot'!GR71</f>
        <v>46.1</v>
      </c>
      <c r="HM8" s="246">
        <f>'[1]Daily Pivot'!GR102</f>
        <v>49.9</v>
      </c>
      <c r="HN8" s="246">
        <f>'[1]Daily Pivot'!GR132</f>
        <v>56.8</v>
      </c>
      <c r="HO8" s="246">
        <f>'[1]Daily Pivot'!GR163</f>
        <v>62</v>
      </c>
      <c r="HP8" s="246">
        <f>'[1]Daily Pivot'!GR193</f>
        <v>64.400000000000006</v>
      </c>
      <c r="HQ8" s="246">
        <f>'[1]Daily Pivot'!GR224</f>
        <v>64.7</v>
      </c>
      <c r="HR8" s="246">
        <f>'[1]Daily Pivot'!GR255</f>
        <v>64.3</v>
      </c>
      <c r="HS8" s="246">
        <f>'[1]Daily Pivot'!GR285</f>
        <v>57</v>
      </c>
      <c r="HT8" s="246">
        <f>'[1]Daily Pivot'!GR316</f>
        <v>53.7</v>
      </c>
      <c r="HU8" s="246">
        <f>'[1]Daily Pivot'!GR346</f>
        <v>46.3</v>
      </c>
      <c r="HV8" s="246">
        <f>'[1]Daily Pivot'!GS11</f>
        <v>44.1</v>
      </c>
      <c r="HW8" s="246">
        <f>'[1]Daily Pivot'!GS42</f>
        <v>45.9</v>
      </c>
      <c r="HX8" s="246">
        <f>'[1]Daily Pivot'!GS71</f>
        <v>46</v>
      </c>
      <c r="HY8" s="246">
        <f>'[1]Daily Pivot'!GS102</f>
        <v>49.8</v>
      </c>
      <c r="HZ8" s="246">
        <f>'[1]Daily Pivot'!GS132</f>
        <v>56.8</v>
      </c>
      <c r="IA8" s="246">
        <f>'[1]Daily Pivot'!GS163</f>
        <v>62</v>
      </c>
      <c r="IB8" s="246">
        <f>'[1]Daily Pivot'!GS193</f>
        <v>64.400000000000006</v>
      </c>
      <c r="IC8" s="246">
        <f>'[1]Daily Pivot'!GS224</f>
        <v>64.7</v>
      </c>
      <c r="ID8" s="246">
        <f>'[1]Daily Pivot'!GS255</f>
        <v>64.3</v>
      </c>
      <c r="IE8" s="246">
        <f>'[1]Daily Pivot'!GS285</f>
        <v>56.9</v>
      </c>
      <c r="IF8" s="246">
        <f>'[1]Daily Pivot'!GS316</f>
        <v>53.6</v>
      </c>
      <c r="IG8" s="246">
        <f>'[1]Daily Pivot'!GS346</f>
        <v>46.1</v>
      </c>
      <c r="IH8" s="246">
        <f>'[1]Daily Pivot'!GT11</f>
        <v>44.1</v>
      </c>
      <c r="II8" s="246">
        <f>'[1]Daily Pivot'!GT42</f>
        <v>46.1</v>
      </c>
      <c r="IJ8" s="246">
        <f>'[1]Daily Pivot'!GT71</f>
        <v>46.1</v>
      </c>
      <c r="IK8" s="246">
        <f>'[1]Daily Pivot'!GT102</f>
        <v>50</v>
      </c>
      <c r="IL8" s="246">
        <f>'[1]Daily Pivot'!GT132</f>
        <v>56.7</v>
      </c>
      <c r="IM8" s="246">
        <f>'[1]Daily Pivot'!GT163</f>
        <v>62.1</v>
      </c>
      <c r="IN8" s="246">
        <f>'[1]Daily Pivot'!GT193</f>
        <v>64.400000000000006</v>
      </c>
      <c r="IO8" s="246">
        <f>'[1]Daily Pivot'!GT224</f>
        <v>64.7</v>
      </c>
      <c r="IP8" s="246">
        <f>'[1]Daily Pivot'!GT255</f>
        <v>64.3</v>
      </c>
      <c r="IQ8" s="246">
        <f>'[1]Daily Pivot'!GT285</f>
        <v>57</v>
      </c>
      <c r="IR8" s="246">
        <f>'[1]Daily Pivot'!GT316</f>
        <v>53.6</v>
      </c>
      <c r="IS8" s="246">
        <f>'[1]Daily Pivot'!GT346</f>
        <v>46.7</v>
      </c>
      <c r="IT8" s="246">
        <f>'[1]Daily Pivot'!GU11</f>
        <v>44.4</v>
      </c>
      <c r="IU8" s="246">
        <f>'[1]Daily Pivot'!GU42</f>
        <v>46.2</v>
      </c>
      <c r="IV8" s="246">
        <f>'[1]Daily Pivot'!GU71</f>
        <v>46.5</v>
      </c>
      <c r="IW8" s="246">
        <f>'[1]Daily Pivot'!GU102</f>
        <v>50.1</v>
      </c>
      <c r="IX8" s="246">
        <f>'[1]Daily Pivot'!GU132</f>
        <v>57</v>
      </c>
      <c r="IY8" s="246">
        <f>'[1]Daily Pivot'!GU163</f>
        <v>62.2</v>
      </c>
      <c r="IZ8" s="246">
        <f>'[1]Daily Pivot'!GU193</f>
        <v>64.400000000000006</v>
      </c>
      <c r="JA8" s="246">
        <f>'[1]Daily Pivot'!GU224</f>
        <v>64.7</v>
      </c>
      <c r="JB8" s="246">
        <f>'[1]Daily Pivot'!GU255</f>
        <v>64.3</v>
      </c>
      <c r="JC8" s="246">
        <f>'[1]Daily Pivot'!GU285</f>
        <v>57.1</v>
      </c>
      <c r="JD8" s="246">
        <f>'[1]Daily Pivot'!GU316</f>
        <v>53.8</v>
      </c>
      <c r="JE8" s="246">
        <f>'[1]Daily Pivot'!GU346</f>
        <v>46.8</v>
      </c>
      <c r="JF8" s="246">
        <f>'[1]Daily Pivot'!GV11</f>
        <v>44.2</v>
      </c>
      <c r="JG8" s="246">
        <f>'[1]Daily Pivot'!GV42</f>
        <v>46.1</v>
      </c>
      <c r="JH8" s="246">
        <f>'[1]Daily Pivot'!GV71</f>
        <v>46.4</v>
      </c>
      <c r="JI8" s="246">
        <f>'[1]Daily Pivot'!GV102</f>
        <v>50.1</v>
      </c>
      <c r="JJ8" s="246">
        <f>'[1]Daily Pivot'!GV132</f>
        <v>57</v>
      </c>
      <c r="JK8" s="246">
        <f>'[1]Daily Pivot'!GV163</f>
        <v>62.1</v>
      </c>
      <c r="JL8" s="246">
        <f>'[1]Daily Pivot'!GV193</f>
        <v>64.400000000000006</v>
      </c>
      <c r="JM8" s="246">
        <f>'[1]Daily Pivot'!GV224</f>
        <v>64.7</v>
      </c>
      <c r="JN8" s="246">
        <f>'[1]Daily Pivot'!GV255</f>
        <v>64.2</v>
      </c>
      <c r="JO8" s="246">
        <f>'[1]Daily Pivot'!GV285</f>
        <v>57.1</v>
      </c>
      <c r="JP8" s="246">
        <f>'[1]Daily Pivot'!GV316</f>
        <v>53.5</v>
      </c>
      <c r="JQ8" s="246">
        <f>'[1]Daily Pivot'!GV346</f>
        <v>46.5</v>
      </c>
      <c r="JR8" s="246">
        <f>'[1]Daily Pivot'!GW11</f>
        <v>43.8</v>
      </c>
      <c r="JS8" s="246">
        <f>'[1]Daily Pivot'!GW42</f>
        <v>46.1</v>
      </c>
      <c r="JT8" s="246">
        <f>'[1]Daily Pivot'!GW71</f>
        <v>46.4</v>
      </c>
      <c r="JU8" s="246">
        <f>'[1]Daily Pivot'!GW102</f>
        <v>50.1</v>
      </c>
      <c r="JV8" s="246">
        <f>'[1]Daily Pivot'!GW132</f>
        <v>56.9</v>
      </c>
      <c r="JW8" s="246">
        <f>'[1]Daily Pivot'!GW163</f>
        <v>62.2</v>
      </c>
      <c r="JX8" s="246">
        <f>'[1]Daily Pivot'!GW193</f>
        <v>64.5</v>
      </c>
      <c r="JY8" s="246">
        <f>'[1]Daily Pivot'!GW224</f>
        <v>64.7</v>
      </c>
      <c r="JZ8" s="246">
        <f>'[1]Daily Pivot'!GW255</f>
        <v>64.2</v>
      </c>
      <c r="KA8" s="246">
        <f>'[1]Daily Pivot'!GW285</f>
        <v>57</v>
      </c>
      <c r="KB8" s="246">
        <f>'[1]Daily Pivot'!GW316</f>
        <v>53.4</v>
      </c>
      <c r="KC8" s="246">
        <f>'[1]Daily Pivot'!GW346</f>
        <v>46.4</v>
      </c>
      <c r="KD8" s="246">
        <f>'[1]Daily Pivot'!GX11</f>
        <v>43.7</v>
      </c>
      <c r="KE8" s="246">
        <f>'[1]Daily Pivot'!GX42</f>
        <v>46.1</v>
      </c>
      <c r="KF8" s="246">
        <f>'[1]Daily Pivot'!GX71</f>
        <v>46.8</v>
      </c>
      <c r="KG8" s="246">
        <f>'[1]Daily Pivot'!GX102</f>
        <v>50.2</v>
      </c>
      <c r="KH8" s="246">
        <f>'[1]Daily Pivot'!GX132</f>
        <v>56.9</v>
      </c>
      <c r="KI8" s="246">
        <f>'[1]Daily Pivot'!GX163</f>
        <v>62.4</v>
      </c>
      <c r="KJ8" s="246">
        <f>'[1]Daily Pivot'!GX193</f>
        <v>64.5</v>
      </c>
      <c r="KK8" s="246">
        <f>'[1]Daily Pivot'!GX224</f>
        <v>64.7</v>
      </c>
      <c r="KL8" s="246">
        <f>'[1]Daily Pivot'!GX255</f>
        <v>64.3</v>
      </c>
      <c r="KM8" s="246">
        <f>'[1]Daily Pivot'!GX285</f>
        <v>57</v>
      </c>
      <c r="KN8" s="246">
        <f>'[1]Daily Pivot'!GX316</f>
        <v>53.4</v>
      </c>
      <c r="KO8" s="246">
        <f>'[1]Daily Pivot'!GX346</f>
        <v>46.3</v>
      </c>
      <c r="KP8" s="246">
        <f>'[1]Daily Pivot'!GY11</f>
        <v>43.8</v>
      </c>
      <c r="KQ8" s="246">
        <f>'[1]Daily Pivot'!GY42</f>
        <v>46.2</v>
      </c>
      <c r="KR8" s="246">
        <f>'[1]Daily Pivot'!GY71</f>
        <v>46.9</v>
      </c>
      <c r="KS8" s="246">
        <f>'[1]Daily Pivot'!GY102</f>
        <v>50.2</v>
      </c>
      <c r="KT8" s="246">
        <f>'[1]Daily Pivot'!GY132</f>
        <v>57</v>
      </c>
      <c r="KU8" s="246">
        <f>'[1]Daily Pivot'!GY163</f>
        <v>62.4</v>
      </c>
      <c r="KV8" s="246">
        <f>'[1]Daily Pivot'!GY193</f>
        <v>64.5</v>
      </c>
      <c r="KW8" s="246">
        <f>'[1]Daily Pivot'!GY224</f>
        <v>64.8</v>
      </c>
      <c r="KX8" s="246">
        <f>'[1]Daily Pivot'!GY255</f>
        <v>64.3</v>
      </c>
      <c r="KY8" s="246">
        <f>'[1]Daily Pivot'!GY285</f>
        <v>56.8</v>
      </c>
      <c r="KZ8" s="246">
        <f>'[1]Daily Pivot'!GY316</f>
        <v>53.5</v>
      </c>
      <c r="LA8" s="246">
        <f>'[1]Daily Pivot'!GY346</f>
        <v>46.5</v>
      </c>
      <c r="LB8" s="246">
        <f>'[1]Daily Pivot'!GZ11</f>
        <v>43.9</v>
      </c>
      <c r="LC8" s="246">
        <f>'[1]Daily Pivot'!GZ42</f>
        <v>46</v>
      </c>
      <c r="LD8" s="246">
        <f>'[1]Daily Pivot'!GZ71</f>
        <v>47.1</v>
      </c>
      <c r="LE8" s="246">
        <f>'[1]Daily Pivot'!GZ102</f>
        <v>50.4</v>
      </c>
      <c r="LF8" s="246">
        <f>'[1]Daily Pivot'!GZ132</f>
        <v>56.9</v>
      </c>
      <c r="LG8" s="246">
        <f>'[1]Daily Pivot'!GZ163</f>
        <v>62.4</v>
      </c>
      <c r="LH8" s="246">
        <f>'[1]Daily Pivot'!GZ193</f>
        <v>64.5</v>
      </c>
      <c r="LI8" s="246">
        <f>'[1]Daily Pivot'!GZ224</f>
        <v>64.8</v>
      </c>
      <c r="LJ8" s="246">
        <f>'[1]Daily Pivot'!GZ255</f>
        <v>64.2</v>
      </c>
      <c r="LK8" s="246">
        <f>'[1]Daily Pivot'!GZ285</f>
        <v>56.8</v>
      </c>
      <c r="LL8" s="246">
        <f>'[1]Daily Pivot'!GZ316</f>
        <v>53.7</v>
      </c>
      <c r="LM8" s="246">
        <f>'[1]Daily Pivot'!GZ346</f>
        <v>46.7</v>
      </c>
    </row>
    <row r="9" spans="1:325" x14ac:dyDescent="0.25">
      <c r="A9" s="244">
        <f t="shared" si="0"/>
        <v>7</v>
      </c>
      <c r="B9" s="246">
        <f>'[1]Daily Pivot'!FZ12</f>
        <v>45</v>
      </c>
      <c r="C9" s="246">
        <f>'[1]Daily Pivot'!FZ43</f>
        <v>44.6</v>
      </c>
      <c r="D9" s="246">
        <f>'[1]Daily Pivot'!FZ72</f>
        <v>44.4</v>
      </c>
      <c r="E9" s="246">
        <f>'[1]Daily Pivot'!FZ103</f>
        <v>51.4</v>
      </c>
      <c r="F9" s="246">
        <f>'[1]Daily Pivot'!FZ133</f>
        <v>57.2</v>
      </c>
      <c r="G9" s="246">
        <f>'[1]Daily Pivot'!FZ164</f>
        <v>60.8</v>
      </c>
      <c r="H9" s="246">
        <f>'[1]Daily Pivot'!FZ194</f>
        <v>63.2</v>
      </c>
      <c r="I9" s="246">
        <f>'[1]Daily Pivot'!FZ225</f>
        <v>64.3</v>
      </c>
      <c r="J9" s="246">
        <f>'[1]Daily Pivot'!FZ256</f>
        <v>62.2</v>
      </c>
      <c r="K9" s="246">
        <f>'[1]Daily Pivot'!FZ286</f>
        <v>56.4</v>
      </c>
      <c r="L9" s="246">
        <f>'[1]Daily Pivot'!FZ317</f>
        <v>47.6</v>
      </c>
      <c r="M9" s="246">
        <f>'[1]Daily Pivot'!FZ347</f>
        <v>42.5</v>
      </c>
      <c r="N9" s="246">
        <f>'[1]Daily Pivot'!GA12</f>
        <v>44.9</v>
      </c>
      <c r="O9" s="246">
        <f>'[1]Daily Pivot'!GA43</f>
        <v>45</v>
      </c>
      <c r="P9" s="246">
        <f>'[1]Daily Pivot'!GA72</f>
        <v>44.6</v>
      </c>
      <c r="Q9" s="246">
        <f>'[1]Daily Pivot'!GA103</f>
        <v>51.3</v>
      </c>
      <c r="R9" s="246">
        <f>'[1]Daily Pivot'!GA133</f>
        <v>57.6</v>
      </c>
      <c r="S9" s="246">
        <f>'[1]Daily Pivot'!GA164</f>
        <v>60.9</v>
      </c>
      <c r="T9" s="246">
        <f>'[1]Daily Pivot'!GA194</f>
        <v>63.3</v>
      </c>
      <c r="U9" s="246">
        <f>'[1]Daily Pivot'!GA225</f>
        <v>64.5</v>
      </c>
      <c r="V9" s="246">
        <f>'[1]Daily Pivot'!GA256</f>
        <v>62.4</v>
      </c>
      <c r="W9" s="246">
        <f>'[1]Daily Pivot'!GA286</f>
        <v>56.6</v>
      </c>
      <c r="X9" s="246">
        <f>'[1]Daily Pivot'!GA317</f>
        <v>47.7</v>
      </c>
      <c r="Y9" s="246">
        <f>'[1]Daily Pivot'!GA347</f>
        <v>43.3</v>
      </c>
      <c r="Z9" s="246">
        <f>'[1]Daily Pivot'!GB12</f>
        <v>44.7</v>
      </c>
      <c r="AA9" s="246">
        <f>'[1]Daily Pivot'!GB43</f>
        <v>44.9</v>
      </c>
      <c r="AB9" s="246">
        <f>'[1]Daily Pivot'!GB72</f>
        <v>44.7</v>
      </c>
      <c r="AC9" s="246">
        <f>'[1]Daily Pivot'!GB103</f>
        <v>51.5</v>
      </c>
      <c r="AD9" s="246">
        <f>'[1]Daily Pivot'!GB133</f>
        <v>57.9</v>
      </c>
      <c r="AE9" s="246">
        <f>'[1]Daily Pivot'!GB164</f>
        <v>61.1</v>
      </c>
      <c r="AF9" s="246">
        <f>'[1]Daily Pivot'!GB194</f>
        <v>63.2</v>
      </c>
      <c r="AG9" s="246">
        <f>'[1]Daily Pivot'!GB225</f>
        <v>64.7</v>
      </c>
      <c r="AH9" s="246">
        <f>'[1]Daily Pivot'!GB256</f>
        <v>62.5</v>
      </c>
      <c r="AI9" s="246">
        <f>'[1]Daily Pivot'!GB286</f>
        <v>56.7</v>
      </c>
      <c r="AJ9" s="246">
        <f>'[1]Daily Pivot'!GB317</f>
        <v>47.7</v>
      </c>
      <c r="AK9" s="246">
        <f>'[1]Daily Pivot'!GB347</f>
        <v>43.3</v>
      </c>
      <c r="AL9" s="246">
        <f>'[1]Daily Pivot'!GC12</f>
        <v>44.4</v>
      </c>
      <c r="AM9" s="246">
        <f>'[1]Daily Pivot'!GC43</f>
        <v>44.9</v>
      </c>
      <c r="AN9" s="246">
        <f>'[1]Daily Pivot'!GC72</f>
        <v>44.8</v>
      </c>
      <c r="AO9" s="246">
        <f>'[1]Daily Pivot'!GC103</f>
        <v>51.9</v>
      </c>
      <c r="AP9" s="246">
        <f>'[1]Daily Pivot'!GC133</f>
        <v>58.1</v>
      </c>
      <c r="AQ9" s="246">
        <f>'[1]Daily Pivot'!GC164</f>
        <v>61.4</v>
      </c>
      <c r="AR9" s="246">
        <f>'[1]Daily Pivot'!GC194</f>
        <v>63.3</v>
      </c>
      <c r="AS9" s="246">
        <f>'[1]Daily Pivot'!GC225</f>
        <v>64.7</v>
      </c>
      <c r="AT9" s="246">
        <f>'[1]Daily Pivot'!GC256</f>
        <v>62.5</v>
      </c>
      <c r="AU9" s="246">
        <f>'[1]Daily Pivot'!GC286</f>
        <v>56.8</v>
      </c>
      <c r="AV9" s="246">
        <f>'[1]Daily Pivot'!GC317</f>
        <v>48</v>
      </c>
      <c r="AW9" s="246">
        <f>'[1]Daily Pivot'!GC347</f>
        <v>43.4</v>
      </c>
      <c r="AX9" s="246">
        <f>'[1]Daily Pivot'!GD12</f>
        <v>44.6</v>
      </c>
      <c r="AY9" s="246">
        <f>'[1]Daily Pivot'!GD43</f>
        <v>44.7</v>
      </c>
      <c r="AZ9" s="246">
        <f>'[1]Daily Pivot'!GD72</f>
        <v>45.1</v>
      </c>
      <c r="BA9" s="246">
        <f>'[1]Daily Pivot'!GD103</f>
        <v>52</v>
      </c>
      <c r="BB9" s="246">
        <f>'[1]Daily Pivot'!GD133</f>
        <v>57.9</v>
      </c>
      <c r="BC9" s="246">
        <f>'[1]Daily Pivot'!GD164</f>
        <v>61.8</v>
      </c>
      <c r="BD9" s="246">
        <f>'[1]Daily Pivot'!GD194</f>
        <v>63.3</v>
      </c>
      <c r="BE9" s="246">
        <f>'[1]Daily Pivot'!GD225</f>
        <v>64.8</v>
      </c>
      <c r="BF9" s="246">
        <f>'[1]Daily Pivot'!GD256</f>
        <v>62.4</v>
      </c>
      <c r="BG9" s="246">
        <f>'[1]Daily Pivot'!GD286</f>
        <v>56.6</v>
      </c>
      <c r="BH9" s="246">
        <f>'[1]Daily Pivot'!GD317</f>
        <v>48</v>
      </c>
      <c r="BI9" s="246">
        <f>'[1]Daily Pivot'!GD347</f>
        <v>43.6</v>
      </c>
      <c r="BJ9" s="246">
        <f>'[1]Daily Pivot'!GE12</f>
        <v>44.3</v>
      </c>
      <c r="BK9" s="246">
        <f>'[1]Daily Pivot'!GE43</f>
        <v>44.9</v>
      </c>
      <c r="BL9" s="246">
        <f>'[1]Daily Pivot'!GE72</f>
        <v>45</v>
      </c>
      <c r="BM9" s="246">
        <f>'[1]Daily Pivot'!GE103</f>
        <v>52.1</v>
      </c>
      <c r="BN9" s="246">
        <f>'[1]Daily Pivot'!GE133</f>
        <v>57.9</v>
      </c>
      <c r="BO9" s="246">
        <f>'[1]Daily Pivot'!GE164</f>
        <v>61.8</v>
      </c>
      <c r="BP9" s="246">
        <f>'[1]Daily Pivot'!GE194</f>
        <v>63.3</v>
      </c>
      <c r="BQ9" s="246">
        <f>'[1]Daily Pivot'!GE225</f>
        <v>64.8</v>
      </c>
      <c r="BR9" s="246">
        <f>'[1]Daily Pivot'!GE256</f>
        <v>62.3</v>
      </c>
      <c r="BS9" s="246">
        <f>'[1]Daily Pivot'!GE286</f>
        <v>56.5</v>
      </c>
      <c r="BT9" s="246">
        <f>'[1]Daily Pivot'!GE317</f>
        <v>47.8</v>
      </c>
      <c r="BU9" s="246">
        <f>'[1]Daily Pivot'!GE347</f>
        <v>44.3</v>
      </c>
      <c r="BV9" s="246">
        <f>'[1]Daily Pivot'!GF12</f>
        <v>44.5</v>
      </c>
      <c r="BW9" s="246">
        <f>'[1]Daily Pivot'!GF43</f>
        <v>45.4</v>
      </c>
      <c r="BX9" s="246">
        <f>'[1]Daily Pivot'!GF72</f>
        <v>44.7</v>
      </c>
      <c r="BY9" s="246">
        <f>'[1]Daily Pivot'!GF103</f>
        <v>51.8</v>
      </c>
      <c r="BZ9" s="246">
        <f>'[1]Daily Pivot'!GF133</f>
        <v>58.1</v>
      </c>
      <c r="CA9" s="246">
        <f>'[1]Daily Pivot'!GF164</f>
        <v>61.7</v>
      </c>
      <c r="CB9" s="246">
        <f>'[1]Daily Pivot'!GF194</f>
        <v>63.3</v>
      </c>
      <c r="CC9" s="246">
        <f>'[1]Daily Pivot'!GF225</f>
        <v>64.7</v>
      </c>
      <c r="CD9" s="246">
        <f>'[1]Daily Pivot'!GF256</f>
        <v>62.2</v>
      </c>
      <c r="CE9" s="246">
        <f>'[1]Daily Pivot'!GF286</f>
        <v>56.5</v>
      </c>
      <c r="CF9" s="246">
        <f>'[1]Daily Pivot'!GF317</f>
        <v>47.7</v>
      </c>
      <c r="CG9" s="246">
        <f>'[1]Daily Pivot'!GF347</f>
        <v>43.9</v>
      </c>
      <c r="CH9" s="246">
        <f>'[1]Daily Pivot'!GG12</f>
        <v>44.4</v>
      </c>
      <c r="CI9" s="246">
        <f>'[1]Daily Pivot'!GG43</f>
        <v>45.3</v>
      </c>
      <c r="CJ9" s="246">
        <f>'[1]Daily Pivot'!GG72</f>
        <v>44.8</v>
      </c>
      <c r="CK9" s="246">
        <f>'[1]Daily Pivot'!GG103</f>
        <v>52.1</v>
      </c>
      <c r="CL9" s="246">
        <f>'[1]Daily Pivot'!GG133</f>
        <v>58.1</v>
      </c>
      <c r="CM9" s="246">
        <f>'[1]Daily Pivot'!GG164</f>
        <v>61.7</v>
      </c>
      <c r="CN9" s="246">
        <f>'[1]Daily Pivot'!GG194</f>
        <v>63.3</v>
      </c>
      <c r="CO9" s="246">
        <f>'[1]Daily Pivot'!GG225</f>
        <v>64.7</v>
      </c>
      <c r="CP9" s="246">
        <f>'[1]Daily Pivot'!GG256</f>
        <v>62.3</v>
      </c>
      <c r="CQ9" s="246">
        <f>'[1]Daily Pivot'!GG286</f>
        <v>56.5</v>
      </c>
      <c r="CR9" s="246">
        <f>'[1]Daily Pivot'!GG317</f>
        <v>47.5</v>
      </c>
      <c r="CS9" s="246">
        <f>'[1]Daily Pivot'!GG347</f>
        <v>43.9</v>
      </c>
      <c r="CT9" s="246">
        <f>'[1]Daily Pivot'!GH12</f>
        <v>44.7</v>
      </c>
      <c r="CU9" s="246">
        <f>'[1]Daily Pivot'!GH43</f>
        <v>45.5</v>
      </c>
      <c r="CV9" s="246">
        <f>'[1]Daily Pivot'!GH72</f>
        <v>44.8</v>
      </c>
      <c r="CW9" s="246">
        <f>'[1]Daily Pivot'!GH103</f>
        <v>51.8</v>
      </c>
      <c r="CX9" s="246">
        <f>'[1]Daily Pivot'!GH133</f>
        <v>57.7</v>
      </c>
      <c r="CY9" s="246">
        <f>'[1]Daily Pivot'!GH164</f>
        <v>61.7</v>
      </c>
      <c r="CZ9" s="246">
        <f>'[1]Daily Pivot'!GH194</f>
        <v>63.3</v>
      </c>
      <c r="DA9" s="246">
        <f>'[1]Daily Pivot'!GH225</f>
        <v>64.8</v>
      </c>
      <c r="DB9" s="246">
        <f>'[1]Daily Pivot'!GH256</f>
        <v>62.4</v>
      </c>
      <c r="DC9" s="246">
        <f>'[1]Daily Pivot'!GH286</f>
        <v>56.6</v>
      </c>
      <c r="DD9" s="246">
        <f>'[1]Daily Pivot'!GH317</f>
        <v>47.2</v>
      </c>
      <c r="DE9" s="246">
        <f>'[1]Daily Pivot'!GH347</f>
        <v>44.4</v>
      </c>
      <c r="DF9" s="246">
        <f>'[1]Daily Pivot'!GI12</f>
        <v>44.9</v>
      </c>
      <c r="DG9" s="246">
        <f>'[1]Daily Pivot'!GI43</f>
        <v>45.8</v>
      </c>
      <c r="DH9" s="246">
        <f>'[1]Daily Pivot'!GI72</f>
        <v>45.1</v>
      </c>
      <c r="DI9" s="246">
        <f>'[1]Daily Pivot'!GI103</f>
        <v>51.8</v>
      </c>
      <c r="DJ9" s="246">
        <f>'[1]Daily Pivot'!GI133</f>
        <v>57.8</v>
      </c>
      <c r="DK9" s="246">
        <f>'[1]Daily Pivot'!GI164</f>
        <v>61.5</v>
      </c>
      <c r="DL9" s="246">
        <f>'[1]Daily Pivot'!GI194</f>
        <v>63.3</v>
      </c>
      <c r="DM9" s="246">
        <f>'[1]Daily Pivot'!GI225</f>
        <v>64.8</v>
      </c>
      <c r="DN9" s="246">
        <f>'[1]Daily Pivot'!GI256</f>
        <v>62.4</v>
      </c>
      <c r="DO9" s="246">
        <f>'[1]Daily Pivot'!GI286</f>
        <v>56.7</v>
      </c>
      <c r="DP9" s="246">
        <f>'[1]Daily Pivot'!GI317</f>
        <v>47.4</v>
      </c>
      <c r="DQ9" s="246">
        <f>'[1]Daily Pivot'!GI347</f>
        <v>44.6</v>
      </c>
      <c r="DR9" s="246">
        <f>'[1]Daily Pivot'!GJ12</f>
        <v>44.9</v>
      </c>
      <c r="DS9" s="246">
        <f>'[1]Daily Pivot'!GJ43</f>
        <v>45.3</v>
      </c>
      <c r="DT9" s="246">
        <f>'[1]Daily Pivot'!GJ72</f>
        <v>45.2</v>
      </c>
      <c r="DU9" s="246">
        <f>'[1]Daily Pivot'!GJ103</f>
        <v>51.8</v>
      </c>
      <c r="DV9" s="246">
        <f>'[1]Daily Pivot'!GJ133</f>
        <v>57.8</v>
      </c>
      <c r="DW9" s="246">
        <f>'[1]Daily Pivot'!GJ164</f>
        <v>61.5</v>
      </c>
      <c r="DX9" s="246">
        <f>'[1]Daily Pivot'!GJ194</f>
        <v>63.2</v>
      </c>
      <c r="DY9" s="246">
        <f>'[1]Daily Pivot'!GJ225</f>
        <v>64.8</v>
      </c>
      <c r="DZ9" s="246">
        <f>'[1]Daily Pivot'!GJ256</f>
        <v>62.4</v>
      </c>
      <c r="EA9" s="246">
        <f>'[1]Daily Pivot'!GJ286</f>
        <v>56.9</v>
      </c>
      <c r="EB9" s="246">
        <f>'[1]Daily Pivot'!GJ317</f>
        <v>47.6</v>
      </c>
      <c r="EC9" s="246">
        <f>'[1]Daily Pivot'!GJ347</f>
        <v>44.6</v>
      </c>
      <c r="ED9" s="246">
        <f>'[1]Daily Pivot'!GK12</f>
        <v>44.8</v>
      </c>
      <c r="EE9" s="246">
        <f>'[1]Daily Pivot'!GK43</f>
        <v>45.6</v>
      </c>
      <c r="EF9" s="246">
        <f>'[1]Daily Pivot'!GK72</f>
        <v>45.6</v>
      </c>
      <c r="EG9" s="246">
        <f>'[1]Daily Pivot'!GK103</f>
        <v>52.1</v>
      </c>
      <c r="EH9" s="246">
        <f>'[1]Daily Pivot'!GK133</f>
        <v>57.4</v>
      </c>
      <c r="EI9" s="246">
        <f>'[1]Daily Pivot'!GK164</f>
        <v>61.8</v>
      </c>
      <c r="EJ9" s="246">
        <f>'[1]Daily Pivot'!GK194</f>
        <v>63.3</v>
      </c>
      <c r="EK9" s="246">
        <f>'[1]Daily Pivot'!GK225</f>
        <v>64.8</v>
      </c>
      <c r="EL9" s="246">
        <f>'[1]Daily Pivot'!GK256</f>
        <v>62.4</v>
      </c>
      <c r="EM9" s="246">
        <f>'[1]Daily Pivot'!GK286</f>
        <v>57</v>
      </c>
      <c r="EN9" s="246">
        <f>'[1]Daily Pivot'!GK317</f>
        <v>47.7</v>
      </c>
      <c r="EO9" s="246">
        <f>'[1]Daily Pivot'!GK347</f>
        <v>44.5</v>
      </c>
      <c r="EP9" s="246">
        <f>'[1]Daily Pivot'!GL12</f>
        <v>44.5</v>
      </c>
      <c r="EQ9" s="246">
        <f>'[1]Daily Pivot'!GL43</f>
        <v>45.5</v>
      </c>
      <c r="ER9" s="246">
        <f>'[1]Daily Pivot'!GL72</f>
        <v>45.8</v>
      </c>
      <c r="ES9" s="246">
        <f>'[1]Daily Pivot'!GL103</f>
        <v>52.4</v>
      </c>
      <c r="ET9" s="246">
        <f>'[1]Daily Pivot'!GL133</f>
        <v>57.6</v>
      </c>
      <c r="EU9" s="246">
        <f>'[1]Daily Pivot'!GL164</f>
        <v>62.1</v>
      </c>
      <c r="EV9" s="246">
        <f>'[1]Daily Pivot'!GL194</f>
        <v>63.4</v>
      </c>
      <c r="EW9" s="246">
        <f>'[1]Daily Pivot'!GL225</f>
        <v>64.8</v>
      </c>
      <c r="EX9" s="246">
        <f>'[1]Daily Pivot'!GL256</f>
        <v>62.2</v>
      </c>
      <c r="EY9" s="246">
        <f>'[1]Daily Pivot'!GL286</f>
        <v>56.9</v>
      </c>
      <c r="EZ9" s="246">
        <f>'[1]Daily Pivot'!GL317</f>
        <v>47.9</v>
      </c>
      <c r="FA9" s="246">
        <f>'[1]Daily Pivot'!GL347</f>
        <v>44.5</v>
      </c>
      <c r="FB9" s="246">
        <f>'[1]Daily Pivot'!GM12</f>
        <v>44.6</v>
      </c>
      <c r="FC9" s="246">
        <f>'[1]Daily Pivot'!GM43</f>
        <v>45.7</v>
      </c>
      <c r="FD9" s="246">
        <f>'[1]Daily Pivot'!GM72</f>
        <v>45.7</v>
      </c>
      <c r="FE9" s="246">
        <f>'[1]Daily Pivot'!GM103</f>
        <v>52.4</v>
      </c>
      <c r="FF9" s="246">
        <f>'[1]Daily Pivot'!GM133</f>
        <v>57.8</v>
      </c>
      <c r="FG9" s="246">
        <f>'[1]Daily Pivot'!GM164</f>
        <v>62.5</v>
      </c>
      <c r="FH9" s="246">
        <f>'[1]Daily Pivot'!GM194</f>
        <v>63.4</v>
      </c>
      <c r="FI9" s="246">
        <f>'[1]Daily Pivot'!GM225</f>
        <v>64.8</v>
      </c>
      <c r="FJ9" s="246">
        <f>'[1]Daily Pivot'!GM256</f>
        <v>62.4</v>
      </c>
      <c r="FK9" s="246">
        <f>'[1]Daily Pivot'!GM286</f>
        <v>56.8</v>
      </c>
      <c r="FL9" s="246">
        <f>'[1]Daily Pivot'!GM317</f>
        <v>48</v>
      </c>
      <c r="FM9" s="246">
        <f>'[1]Daily Pivot'!GM347</f>
        <v>44.7</v>
      </c>
      <c r="FN9" s="246">
        <f>'[1]Daily Pivot'!GN12</f>
        <v>44.7</v>
      </c>
      <c r="FO9" s="246">
        <f>'[1]Daily Pivot'!GN43</f>
        <v>45.8</v>
      </c>
      <c r="FP9" s="246">
        <f>'[1]Daily Pivot'!GN72</f>
        <v>45.7</v>
      </c>
      <c r="FQ9" s="246">
        <f>'[1]Daily Pivot'!GN103</f>
        <v>52.4</v>
      </c>
      <c r="FR9" s="246">
        <f>'[1]Daily Pivot'!GN133</f>
        <v>57.9</v>
      </c>
      <c r="FS9" s="246">
        <f>'[1]Daily Pivot'!GN164</f>
        <v>62.5</v>
      </c>
      <c r="FT9" s="246">
        <f>'[1]Daily Pivot'!GN194</f>
        <v>63.5</v>
      </c>
      <c r="FU9" s="246">
        <f>'[1]Daily Pivot'!GN225</f>
        <v>64.8</v>
      </c>
      <c r="FV9" s="246">
        <f>'[1]Daily Pivot'!GN256</f>
        <v>62.4</v>
      </c>
      <c r="FW9" s="246">
        <f>'[1]Daily Pivot'!GN286</f>
        <v>56.8</v>
      </c>
      <c r="FX9" s="246">
        <f>'[1]Daily Pivot'!GN317</f>
        <v>48.1</v>
      </c>
      <c r="FY9" s="246">
        <f>'[1]Daily Pivot'!GN347</f>
        <v>45</v>
      </c>
      <c r="FZ9" s="246">
        <f>'[1]Daily Pivot'!GO12</f>
        <v>44.5</v>
      </c>
      <c r="GA9" s="246">
        <f>'[1]Daily Pivot'!GO43</f>
        <v>45.9</v>
      </c>
      <c r="GB9" s="246">
        <f>'[1]Daily Pivot'!GO72</f>
        <v>46.1</v>
      </c>
      <c r="GC9" s="246">
        <f>'[1]Daily Pivot'!GO103</f>
        <v>52.4</v>
      </c>
      <c r="GD9" s="246">
        <f>'[1]Daily Pivot'!GO133</f>
        <v>57.7</v>
      </c>
      <c r="GE9" s="246">
        <f>'[1]Daily Pivot'!GO164</f>
        <v>62.6</v>
      </c>
      <c r="GF9" s="246">
        <f>'[1]Daily Pivot'!GO194</f>
        <v>63.6</v>
      </c>
      <c r="GG9" s="246">
        <f>'[1]Daily Pivot'!GO225</f>
        <v>64.8</v>
      </c>
      <c r="GH9" s="246">
        <f>'[1]Daily Pivot'!GO256</f>
        <v>62.5</v>
      </c>
      <c r="GI9" s="246">
        <f>'[1]Daily Pivot'!GO286</f>
        <v>56.8</v>
      </c>
      <c r="GJ9" s="246">
        <f>'[1]Daily Pivot'!GO317</f>
        <v>48.3</v>
      </c>
      <c r="GK9" s="246">
        <f>'[1]Daily Pivot'!GO347</f>
        <v>45.4</v>
      </c>
      <c r="GL9" s="246">
        <f>'[1]Daily Pivot'!GP12</f>
        <v>44.6</v>
      </c>
      <c r="GM9" s="246">
        <f>'[1]Daily Pivot'!GP43</f>
        <v>46.1</v>
      </c>
      <c r="GN9" s="246">
        <f>'[1]Daily Pivot'!GP72</f>
        <v>46.4</v>
      </c>
      <c r="GO9" s="246">
        <f>'[1]Daily Pivot'!GP103</f>
        <v>52.3</v>
      </c>
      <c r="GP9" s="246">
        <f>'[1]Daily Pivot'!GP133</f>
        <v>57.4</v>
      </c>
      <c r="GQ9" s="246">
        <f>'[1]Daily Pivot'!GP164</f>
        <v>62.6</v>
      </c>
      <c r="GR9" s="246">
        <f>'[1]Daily Pivot'!GP194</f>
        <v>63.5</v>
      </c>
      <c r="GS9" s="246">
        <f>'[1]Daily Pivot'!GP225</f>
        <v>64.8</v>
      </c>
      <c r="GT9" s="246">
        <f>'[1]Daily Pivot'!GP256</f>
        <v>62.6</v>
      </c>
      <c r="GU9" s="246">
        <f>'[1]Daily Pivot'!GP286</f>
        <v>56.7</v>
      </c>
      <c r="GV9" s="246">
        <f>'[1]Daily Pivot'!GP317</f>
        <v>48.4</v>
      </c>
      <c r="GW9" s="246">
        <f>'[1]Daily Pivot'!GP347</f>
        <v>45.4</v>
      </c>
      <c r="GX9" s="246">
        <f>'[1]Daily Pivot'!GQ12</f>
        <v>44.4</v>
      </c>
      <c r="GY9" s="246">
        <f>'[1]Daily Pivot'!GQ43</f>
        <v>46.5</v>
      </c>
      <c r="GZ9" s="246">
        <f>'[1]Daily Pivot'!GQ72</f>
        <v>46.4</v>
      </c>
      <c r="HA9" s="246">
        <f>'[1]Daily Pivot'!GQ103</f>
        <v>52.2</v>
      </c>
      <c r="HB9" s="246">
        <f>'[1]Daily Pivot'!GQ133</f>
        <v>57.6</v>
      </c>
      <c r="HC9" s="246">
        <f>'[1]Daily Pivot'!GQ164</f>
        <v>62.6</v>
      </c>
      <c r="HD9" s="246">
        <f>'[1]Daily Pivot'!GQ194</f>
        <v>63.5</v>
      </c>
      <c r="HE9" s="246">
        <f>'[1]Daily Pivot'!GQ225</f>
        <v>64.900000000000006</v>
      </c>
      <c r="HF9" s="246">
        <f>'[1]Daily Pivot'!GQ256</f>
        <v>62.6</v>
      </c>
      <c r="HG9" s="246">
        <f>'[1]Daily Pivot'!GQ286</f>
        <v>56.8</v>
      </c>
      <c r="HH9" s="246">
        <f>'[1]Daily Pivot'!GQ317</f>
        <v>48.5</v>
      </c>
      <c r="HI9" s="246">
        <f>'[1]Daily Pivot'!GQ347</f>
        <v>45.3</v>
      </c>
      <c r="HJ9" s="246">
        <f>'[1]Daily Pivot'!GR12</f>
        <v>44.5</v>
      </c>
      <c r="HK9" s="246">
        <f>'[1]Daily Pivot'!GR43</f>
        <v>46.6</v>
      </c>
      <c r="HL9" s="246">
        <f>'[1]Daily Pivot'!GR72</f>
        <v>46.9</v>
      </c>
      <c r="HM9" s="246">
        <f>'[1]Daily Pivot'!GR103</f>
        <v>52.2</v>
      </c>
      <c r="HN9" s="246">
        <f>'[1]Daily Pivot'!GR133</f>
        <v>57.9</v>
      </c>
      <c r="HO9" s="246">
        <f>'[1]Daily Pivot'!GR164</f>
        <v>62.7</v>
      </c>
      <c r="HP9" s="246">
        <f>'[1]Daily Pivot'!GR194</f>
        <v>63.6</v>
      </c>
      <c r="HQ9" s="246">
        <f>'[1]Daily Pivot'!GR225</f>
        <v>64.900000000000006</v>
      </c>
      <c r="HR9" s="246">
        <f>'[1]Daily Pivot'!GR256</f>
        <v>62.8</v>
      </c>
      <c r="HS9" s="246">
        <f>'[1]Daily Pivot'!GR286</f>
        <v>57.2</v>
      </c>
      <c r="HT9" s="246">
        <f>'[1]Daily Pivot'!GR317</f>
        <v>49.2</v>
      </c>
      <c r="HU9" s="246">
        <f>'[1]Daily Pivot'!GR347</f>
        <v>45.6</v>
      </c>
      <c r="HV9" s="246">
        <f>'[1]Daily Pivot'!GS12</f>
        <v>44.3</v>
      </c>
      <c r="HW9" s="246">
        <f>'[1]Daily Pivot'!GS43</f>
        <v>46.1</v>
      </c>
      <c r="HX9" s="246">
        <f>'[1]Daily Pivot'!GS72</f>
        <v>46.8</v>
      </c>
      <c r="HY9" s="246">
        <f>'[1]Daily Pivot'!GS103</f>
        <v>51.9</v>
      </c>
      <c r="HZ9" s="246">
        <f>'[1]Daily Pivot'!GS133</f>
        <v>58.2</v>
      </c>
      <c r="IA9" s="246">
        <f>'[1]Daily Pivot'!GS164</f>
        <v>62.7</v>
      </c>
      <c r="IB9" s="246">
        <f>'[1]Daily Pivot'!GS194</f>
        <v>63.6</v>
      </c>
      <c r="IC9" s="246">
        <f>'[1]Daily Pivot'!GS225</f>
        <v>64.900000000000006</v>
      </c>
      <c r="ID9" s="246">
        <f>'[1]Daily Pivot'!GS256</f>
        <v>62.8</v>
      </c>
      <c r="IE9" s="246">
        <f>'[1]Daily Pivot'!GS286</f>
        <v>56.9</v>
      </c>
      <c r="IF9" s="246">
        <f>'[1]Daily Pivot'!GS317</f>
        <v>48.9</v>
      </c>
      <c r="IG9" s="246">
        <f>'[1]Daily Pivot'!GS347</f>
        <v>45.4</v>
      </c>
      <c r="IH9" s="246">
        <f>'[1]Daily Pivot'!GT12</f>
        <v>44.3</v>
      </c>
      <c r="II9" s="246">
        <f>'[1]Daily Pivot'!GT43</f>
        <v>46.2</v>
      </c>
      <c r="IJ9" s="246">
        <f>'[1]Daily Pivot'!GT72</f>
        <v>47</v>
      </c>
      <c r="IK9" s="246">
        <f>'[1]Daily Pivot'!GT103</f>
        <v>52.1</v>
      </c>
      <c r="IL9" s="246">
        <f>'[1]Daily Pivot'!GT133</f>
        <v>58.2</v>
      </c>
      <c r="IM9" s="246">
        <f>'[1]Daily Pivot'!GT164</f>
        <v>62.6</v>
      </c>
      <c r="IN9" s="246">
        <f>'[1]Daily Pivot'!GT194</f>
        <v>63.6</v>
      </c>
      <c r="IO9" s="246">
        <f>'[1]Daily Pivot'!GT225</f>
        <v>64.900000000000006</v>
      </c>
      <c r="IP9" s="246">
        <f>'[1]Daily Pivot'!GT256</f>
        <v>62.8</v>
      </c>
      <c r="IQ9" s="246">
        <f>'[1]Daily Pivot'!GT286</f>
        <v>57</v>
      </c>
      <c r="IR9" s="246">
        <f>'[1]Daily Pivot'!GT317</f>
        <v>49.2</v>
      </c>
      <c r="IS9" s="246">
        <f>'[1]Daily Pivot'!GT347</f>
        <v>45.9</v>
      </c>
      <c r="IT9" s="246">
        <f>'[1]Daily Pivot'!GU12</f>
        <v>44.7</v>
      </c>
      <c r="IU9" s="246">
        <f>'[1]Daily Pivot'!GU43</f>
        <v>46.3</v>
      </c>
      <c r="IV9" s="246">
        <f>'[1]Daily Pivot'!GU72</f>
        <v>47.3</v>
      </c>
      <c r="IW9" s="246">
        <f>'[1]Daily Pivot'!GU103</f>
        <v>52.1</v>
      </c>
      <c r="IX9" s="246">
        <f>'[1]Daily Pivot'!GU133</f>
        <v>58.4</v>
      </c>
      <c r="IY9" s="246">
        <f>'[1]Daily Pivot'!GU164</f>
        <v>62.8</v>
      </c>
      <c r="IZ9" s="246">
        <f>'[1]Daily Pivot'!GU194</f>
        <v>63.5</v>
      </c>
      <c r="JA9" s="246">
        <f>'[1]Daily Pivot'!GU225</f>
        <v>64.900000000000006</v>
      </c>
      <c r="JB9" s="246">
        <f>'[1]Daily Pivot'!GU256</f>
        <v>62.9</v>
      </c>
      <c r="JC9" s="246">
        <f>'[1]Daily Pivot'!GU286</f>
        <v>57</v>
      </c>
      <c r="JD9" s="246">
        <f>'[1]Daily Pivot'!GU317</f>
        <v>49.4</v>
      </c>
      <c r="JE9" s="246">
        <f>'[1]Daily Pivot'!GU347</f>
        <v>46.1</v>
      </c>
      <c r="JF9" s="246">
        <f>'[1]Daily Pivot'!GV12</f>
        <v>44.6</v>
      </c>
      <c r="JG9" s="246">
        <f>'[1]Daily Pivot'!GV43</f>
        <v>46.2</v>
      </c>
      <c r="JH9" s="246">
        <f>'[1]Daily Pivot'!GV72</f>
        <v>47.2</v>
      </c>
      <c r="JI9" s="246">
        <f>'[1]Daily Pivot'!GV103</f>
        <v>52</v>
      </c>
      <c r="JJ9" s="246">
        <f>'[1]Daily Pivot'!GV133</f>
        <v>58.3</v>
      </c>
      <c r="JK9" s="246">
        <f>'[1]Daily Pivot'!GV164</f>
        <v>62.7</v>
      </c>
      <c r="JL9" s="246">
        <f>'[1]Daily Pivot'!GV194</f>
        <v>63.6</v>
      </c>
      <c r="JM9" s="246">
        <f>'[1]Daily Pivot'!GV225</f>
        <v>64.900000000000006</v>
      </c>
      <c r="JN9" s="246">
        <f>'[1]Daily Pivot'!GV256</f>
        <v>62.9</v>
      </c>
      <c r="JO9" s="246">
        <f>'[1]Daily Pivot'!GV286</f>
        <v>56.9</v>
      </c>
      <c r="JP9" s="246">
        <f>'[1]Daily Pivot'!GV317</f>
        <v>49.3</v>
      </c>
      <c r="JQ9" s="246">
        <f>'[1]Daily Pivot'!GV347</f>
        <v>46</v>
      </c>
      <c r="JR9" s="246">
        <f>'[1]Daily Pivot'!GW12</f>
        <v>44.2</v>
      </c>
      <c r="JS9" s="246">
        <f>'[1]Daily Pivot'!GW43</f>
        <v>46.3</v>
      </c>
      <c r="JT9" s="246">
        <f>'[1]Daily Pivot'!GW72</f>
        <v>47.2</v>
      </c>
      <c r="JU9" s="246">
        <f>'[1]Daily Pivot'!GW103</f>
        <v>51.9</v>
      </c>
      <c r="JV9" s="246">
        <f>'[1]Daily Pivot'!GW133</f>
        <v>58.3</v>
      </c>
      <c r="JW9" s="246">
        <f>'[1]Daily Pivot'!GW164</f>
        <v>62.8</v>
      </c>
      <c r="JX9" s="246">
        <f>'[1]Daily Pivot'!GW194</f>
        <v>63.7</v>
      </c>
      <c r="JY9" s="246">
        <f>'[1]Daily Pivot'!GW225</f>
        <v>64.900000000000006</v>
      </c>
      <c r="JZ9" s="246">
        <f>'[1]Daily Pivot'!GW256</f>
        <v>63</v>
      </c>
      <c r="KA9" s="246">
        <f>'[1]Daily Pivot'!GW286</f>
        <v>56.9</v>
      </c>
      <c r="KB9" s="246">
        <f>'[1]Daily Pivot'!GW317</f>
        <v>49.3</v>
      </c>
      <c r="KC9" s="246">
        <f>'[1]Daily Pivot'!GW347</f>
        <v>45.9</v>
      </c>
      <c r="KD9" s="246">
        <f>'[1]Daily Pivot'!GX12</f>
        <v>44.2</v>
      </c>
      <c r="KE9" s="246">
        <f>'[1]Daily Pivot'!GX43</f>
        <v>46.3</v>
      </c>
      <c r="KF9" s="246">
        <f>'[1]Daily Pivot'!GX72</f>
        <v>47.4</v>
      </c>
      <c r="KG9" s="246">
        <f>'[1]Daily Pivot'!GX103</f>
        <v>51.8</v>
      </c>
      <c r="KH9" s="246">
        <f>'[1]Daily Pivot'!GX133</f>
        <v>58.4</v>
      </c>
      <c r="KI9" s="246">
        <f>'[1]Daily Pivot'!GX164</f>
        <v>62.9</v>
      </c>
      <c r="KJ9" s="246">
        <f>'[1]Daily Pivot'!GX194</f>
        <v>63.6</v>
      </c>
      <c r="KK9" s="246">
        <f>'[1]Daily Pivot'!GX225</f>
        <v>64.900000000000006</v>
      </c>
      <c r="KL9" s="246">
        <f>'[1]Daily Pivot'!GX256</f>
        <v>63.2</v>
      </c>
      <c r="KM9" s="246">
        <f>'[1]Daily Pivot'!GX286</f>
        <v>57.1</v>
      </c>
      <c r="KN9" s="246">
        <f>'[1]Daily Pivot'!GX317</f>
        <v>49.4</v>
      </c>
      <c r="KO9" s="246">
        <f>'[1]Daily Pivot'!GX347</f>
        <v>46</v>
      </c>
      <c r="KP9" s="246">
        <f>'[1]Daily Pivot'!GY12</f>
        <v>44.2</v>
      </c>
      <c r="KQ9" s="246">
        <f>'[1]Daily Pivot'!GY43</f>
        <v>46.4</v>
      </c>
      <c r="KR9" s="246">
        <f>'[1]Daily Pivot'!GY72</f>
        <v>47.4</v>
      </c>
      <c r="KS9" s="246">
        <f>'[1]Daily Pivot'!GY103</f>
        <v>51.9</v>
      </c>
      <c r="KT9" s="246">
        <f>'[1]Daily Pivot'!GY133</f>
        <v>58.6</v>
      </c>
      <c r="KU9" s="246">
        <f>'[1]Daily Pivot'!GY164</f>
        <v>62.9</v>
      </c>
      <c r="KV9" s="246">
        <f>'[1]Daily Pivot'!GY194</f>
        <v>63.7</v>
      </c>
      <c r="KW9" s="246">
        <f>'[1]Daily Pivot'!GY225</f>
        <v>64.900000000000006</v>
      </c>
      <c r="KX9" s="246">
        <f>'[1]Daily Pivot'!GY256</f>
        <v>63.1</v>
      </c>
      <c r="KY9" s="246">
        <f>'[1]Daily Pivot'!GY286</f>
        <v>57</v>
      </c>
      <c r="KZ9" s="246">
        <f>'[1]Daily Pivot'!GY317</f>
        <v>49.6</v>
      </c>
      <c r="LA9" s="246">
        <f>'[1]Daily Pivot'!GY347</f>
        <v>46.1</v>
      </c>
      <c r="LB9" s="246">
        <f>'[1]Daily Pivot'!GZ12</f>
        <v>44.3</v>
      </c>
      <c r="LC9" s="246">
        <f>'[1]Daily Pivot'!GZ43</f>
        <v>46.4</v>
      </c>
      <c r="LD9" s="246">
        <f>'[1]Daily Pivot'!GZ72</f>
        <v>47.5</v>
      </c>
      <c r="LE9" s="246">
        <f>'[1]Daily Pivot'!GZ103</f>
        <v>52.3</v>
      </c>
      <c r="LF9" s="246">
        <f>'[1]Daily Pivot'!GZ133</f>
        <v>58.5</v>
      </c>
      <c r="LG9" s="246">
        <f>'[1]Daily Pivot'!GZ164</f>
        <v>62.9</v>
      </c>
      <c r="LH9" s="246">
        <f>'[1]Daily Pivot'!GZ194</f>
        <v>63.8</v>
      </c>
      <c r="LI9" s="246">
        <f>'[1]Daily Pivot'!GZ225</f>
        <v>64.900000000000006</v>
      </c>
      <c r="LJ9" s="246">
        <f>'[1]Daily Pivot'!GZ256</f>
        <v>63.2</v>
      </c>
      <c r="LK9" s="246">
        <f>'[1]Daily Pivot'!GZ286</f>
        <v>56.9</v>
      </c>
      <c r="LL9" s="246">
        <f>'[1]Daily Pivot'!GZ317</f>
        <v>49.5</v>
      </c>
      <c r="LM9" s="246">
        <f>'[1]Daily Pivot'!GZ347</f>
        <v>46.3</v>
      </c>
    </row>
    <row r="10" spans="1:325" x14ac:dyDescent="0.25">
      <c r="A10" s="244">
        <f t="shared" si="0"/>
        <v>8</v>
      </c>
      <c r="B10" s="246">
        <f>'[1]Daily Pivot'!FZ13</f>
        <v>44.8</v>
      </c>
      <c r="C10" s="246">
        <f>'[1]Daily Pivot'!FZ44</f>
        <v>43.9</v>
      </c>
      <c r="D10" s="246">
        <f>'[1]Daily Pivot'!FZ73</f>
        <v>45.1</v>
      </c>
      <c r="E10" s="246">
        <f>'[1]Daily Pivot'!FZ104</f>
        <v>51.9</v>
      </c>
      <c r="F10" s="246">
        <f>'[1]Daily Pivot'!FZ134</f>
        <v>56.4</v>
      </c>
      <c r="G10" s="246">
        <f>'[1]Daily Pivot'!FZ165</f>
        <v>59.4</v>
      </c>
      <c r="H10" s="246">
        <f>'[1]Daily Pivot'!FZ195</f>
        <v>64.2</v>
      </c>
      <c r="I10" s="246">
        <f>'[1]Daily Pivot'!FZ226</f>
        <v>64.2</v>
      </c>
      <c r="J10" s="246">
        <f>'[1]Daily Pivot'!FZ257</f>
        <v>61.7</v>
      </c>
      <c r="K10" s="246">
        <f>'[1]Daily Pivot'!FZ287</f>
        <v>55.8</v>
      </c>
      <c r="L10" s="246">
        <f>'[1]Daily Pivot'!FZ318</f>
        <v>48.6</v>
      </c>
      <c r="M10" s="246">
        <f>'[1]Daily Pivot'!FZ348</f>
        <v>41.9</v>
      </c>
      <c r="N10" s="246">
        <f>'[1]Daily Pivot'!GA13</f>
        <v>44.9</v>
      </c>
      <c r="O10" s="246">
        <f>'[1]Daily Pivot'!GA44</f>
        <v>44.2</v>
      </c>
      <c r="P10" s="246">
        <f>'[1]Daily Pivot'!GA73</f>
        <v>45.5</v>
      </c>
      <c r="Q10" s="246">
        <f>'[1]Daily Pivot'!GA104</f>
        <v>52.1</v>
      </c>
      <c r="R10" s="246">
        <f>'[1]Daily Pivot'!GA134</f>
        <v>56.8</v>
      </c>
      <c r="S10" s="246">
        <f>'[1]Daily Pivot'!GA165</f>
        <v>59.4</v>
      </c>
      <c r="T10" s="246">
        <f>'[1]Daily Pivot'!GA195</f>
        <v>64.3</v>
      </c>
      <c r="U10" s="246">
        <f>'[1]Daily Pivot'!GA226</f>
        <v>64.400000000000006</v>
      </c>
      <c r="V10" s="246">
        <f>'[1]Daily Pivot'!GA257</f>
        <v>61.7</v>
      </c>
      <c r="W10" s="246">
        <f>'[1]Daily Pivot'!GA287</f>
        <v>56.1</v>
      </c>
      <c r="X10" s="246">
        <f>'[1]Daily Pivot'!GA318</f>
        <v>48.8</v>
      </c>
      <c r="Y10" s="246">
        <f>'[1]Daily Pivot'!GA348</f>
        <v>42.5</v>
      </c>
      <c r="Z10" s="246">
        <f>'[1]Daily Pivot'!GB13</f>
        <v>44.8</v>
      </c>
      <c r="AA10" s="246">
        <f>'[1]Daily Pivot'!GB44</f>
        <v>44.2</v>
      </c>
      <c r="AB10" s="246">
        <f>'[1]Daily Pivot'!GB73</f>
        <v>45.8</v>
      </c>
      <c r="AC10" s="246">
        <f>'[1]Daily Pivot'!GB104</f>
        <v>52.3</v>
      </c>
      <c r="AD10" s="246">
        <f>'[1]Daily Pivot'!GB134</f>
        <v>56.9</v>
      </c>
      <c r="AE10" s="246">
        <f>'[1]Daily Pivot'!GB165</f>
        <v>59.5</v>
      </c>
      <c r="AF10" s="246">
        <f>'[1]Daily Pivot'!GB195</f>
        <v>64.3</v>
      </c>
      <c r="AG10" s="246">
        <f>'[1]Daily Pivot'!GB226</f>
        <v>64.5</v>
      </c>
      <c r="AH10" s="246">
        <f>'[1]Daily Pivot'!GB257</f>
        <v>61.8</v>
      </c>
      <c r="AI10" s="246">
        <f>'[1]Daily Pivot'!GB287</f>
        <v>56</v>
      </c>
      <c r="AJ10" s="246">
        <f>'[1]Daily Pivot'!GB318</f>
        <v>49.2</v>
      </c>
      <c r="AK10" s="246">
        <f>'[1]Daily Pivot'!GB348</f>
        <v>42.6</v>
      </c>
      <c r="AL10" s="246">
        <f>'[1]Daily Pivot'!GC13</f>
        <v>45</v>
      </c>
      <c r="AM10" s="246">
        <f>'[1]Daily Pivot'!GC44</f>
        <v>44.3</v>
      </c>
      <c r="AN10" s="246">
        <f>'[1]Daily Pivot'!GC73</f>
        <v>45.8</v>
      </c>
      <c r="AO10" s="246">
        <f>'[1]Daily Pivot'!GC104</f>
        <v>52.5</v>
      </c>
      <c r="AP10" s="246">
        <f>'[1]Daily Pivot'!GC134</f>
        <v>57.1</v>
      </c>
      <c r="AQ10" s="246">
        <f>'[1]Daily Pivot'!GC165</f>
        <v>59.7</v>
      </c>
      <c r="AR10" s="246">
        <f>'[1]Daily Pivot'!GC195</f>
        <v>64.5</v>
      </c>
      <c r="AS10" s="246">
        <f>'[1]Daily Pivot'!GC226</f>
        <v>64.599999999999994</v>
      </c>
      <c r="AT10" s="246">
        <f>'[1]Daily Pivot'!GC257</f>
        <v>61.7</v>
      </c>
      <c r="AU10" s="246">
        <f>'[1]Daily Pivot'!GC287</f>
        <v>56</v>
      </c>
      <c r="AV10" s="246">
        <f>'[1]Daily Pivot'!GC318</f>
        <v>49.6</v>
      </c>
      <c r="AW10" s="246">
        <f>'[1]Daily Pivot'!GC348</f>
        <v>42.8</v>
      </c>
      <c r="AX10" s="246">
        <f>'[1]Daily Pivot'!GD13</f>
        <v>45.1</v>
      </c>
      <c r="AY10" s="246">
        <f>'[1]Daily Pivot'!GD44</f>
        <v>44.3</v>
      </c>
      <c r="AZ10" s="246">
        <f>'[1]Daily Pivot'!GD73</f>
        <v>45.9</v>
      </c>
      <c r="BA10" s="246">
        <f>'[1]Daily Pivot'!GD104</f>
        <v>52.4</v>
      </c>
      <c r="BB10" s="246">
        <f>'[1]Daily Pivot'!GD134</f>
        <v>57.1</v>
      </c>
      <c r="BC10" s="246">
        <f>'[1]Daily Pivot'!GD165</f>
        <v>60</v>
      </c>
      <c r="BD10" s="246">
        <f>'[1]Daily Pivot'!GD195</f>
        <v>64.5</v>
      </c>
      <c r="BE10" s="246">
        <f>'[1]Daily Pivot'!GD226</f>
        <v>64.599999999999994</v>
      </c>
      <c r="BF10" s="246">
        <f>'[1]Daily Pivot'!GD257</f>
        <v>61.6</v>
      </c>
      <c r="BG10" s="246">
        <f>'[1]Daily Pivot'!GD287</f>
        <v>56</v>
      </c>
      <c r="BH10" s="246">
        <f>'[1]Daily Pivot'!GD318</f>
        <v>49.8</v>
      </c>
      <c r="BI10" s="246">
        <f>'[1]Daily Pivot'!GD348</f>
        <v>43.1</v>
      </c>
      <c r="BJ10" s="246">
        <f>'[1]Daily Pivot'!GE13</f>
        <v>44.8</v>
      </c>
      <c r="BK10" s="246">
        <f>'[1]Daily Pivot'!GE44</f>
        <v>44.5</v>
      </c>
      <c r="BL10" s="246">
        <f>'[1]Daily Pivot'!GE73</f>
        <v>45.7</v>
      </c>
      <c r="BM10" s="246">
        <f>'[1]Daily Pivot'!GE104</f>
        <v>52.5</v>
      </c>
      <c r="BN10" s="246">
        <f>'[1]Daily Pivot'!GE134</f>
        <v>57.1</v>
      </c>
      <c r="BO10" s="246">
        <f>'[1]Daily Pivot'!GE165</f>
        <v>60</v>
      </c>
      <c r="BP10" s="246">
        <f>'[1]Daily Pivot'!GE195</f>
        <v>64.5</v>
      </c>
      <c r="BQ10" s="246">
        <f>'[1]Daily Pivot'!GE226</f>
        <v>64.599999999999994</v>
      </c>
      <c r="BR10" s="246">
        <f>'[1]Daily Pivot'!GE257</f>
        <v>61.4</v>
      </c>
      <c r="BS10" s="246">
        <f>'[1]Daily Pivot'!GE287</f>
        <v>56.1</v>
      </c>
      <c r="BT10" s="246">
        <f>'[1]Daily Pivot'!GE318</f>
        <v>49.8</v>
      </c>
      <c r="BU10" s="246">
        <f>'[1]Daily Pivot'!GE348</f>
        <v>43.7</v>
      </c>
      <c r="BV10" s="246">
        <f>'[1]Daily Pivot'!GF13</f>
        <v>44.8</v>
      </c>
      <c r="BW10" s="246">
        <f>'[1]Daily Pivot'!GF44</f>
        <v>44.9</v>
      </c>
      <c r="BX10" s="246">
        <f>'[1]Daily Pivot'!GF73</f>
        <v>45.3</v>
      </c>
      <c r="BY10" s="246">
        <f>'[1]Daily Pivot'!GF104</f>
        <v>52.5</v>
      </c>
      <c r="BZ10" s="246">
        <f>'[1]Daily Pivot'!GF134</f>
        <v>57.3</v>
      </c>
      <c r="CA10" s="246">
        <f>'[1]Daily Pivot'!GF165</f>
        <v>60</v>
      </c>
      <c r="CB10" s="246">
        <f>'[1]Daily Pivot'!GF195</f>
        <v>64.400000000000006</v>
      </c>
      <c r="CC10" s="246">
        <f>'[1]Daily Pivot'!GF226</f>
        <v>64.599999999999994</v>
      </c>
      <c r="CD10" s="246">
        <f>'[1]Daily Pivot'!GF257</f>
        <v>61.4</v>
      </c>
      <c r="CE10" s="246">
        <f>'[1]Daily Pivot'!GF287</f>
        <v>56.2</v>
      </c>
      <c r="CF10" s="246">
        <f>'[1]Daily Pivot'!GF318</f>
        <v>49.7</v>
      </c>
      <c r="CG10" s="246">
        <f>'[1]Daily Pivot'!GF348</f>
        <v>43.3</v>
      </c>
      <c r="CH10" s="246">
        <f>'[1]Daily Pivot'!GG13</f>
        <v>45.1</v>
      </c>
      <c r="CI10" s="246">
        <f>'[1]Daily Pivot'!GG44</f>
        <v>44.8</v>
      </c>
      <c r="CJ10" s="246">
        <f>'[1]Daily Pivot'!GG73</f>
        <v>45.3</v>
      </c>
      <c r="CK10" s="246">
        <f>'[1]Daily Pivot'!GG104</f>
        <v>52.6</v>
      </c>
      <c r="CL10" s="246">
        <f>'[1]Daily Pivot'!GG134</f>
        <v>57.1</v>
      </c>
      <c r="CM10" s="246">
        <f>'[1]Daily Pivot'!GG165</f>
        <v>59.8</v>
      </c>
      <c r="CN10" s="246">
        <f>'[1]Daily Pivot'!GG195</f>
        <v>64.400000000000006</v>
      </c>
      <c r="CO10" s="246">
        <f>'[1]Daily Pivot'!GG226</f>
        <v>64.599999999999994</v>
      </c>
      <c r="CP10" s="246">
        <f>'[1]Daily Pivot'!GG257</f>
        <v>61.3</v>
      </c>
      <c r="CQ10" s="246">
        <f>'[1]Daily Pivot'!GG287</f>
        <v>56.2</v>
      </c>
      <c r="CR10" s="246">
        <f>'[1]Daily Pivot'!GG318</f>
        <v>49.7</v>
      </c>
      <c r="CS10" s="246">
        <f>'[1]Daily Pivot'!GG348</f>
        <v>43</v>
      </c>
      <c r="CT10" s="246">
        <f>'[1]Daily Pivot'!GH13</f>
        <v>45.4</v>
      </c>
      <c r="CU10" s="246">
        <f>'[1]Daily Pivot'!GH44</f>
        <v>44.8</v>
      </c>
      <c r="CV10" s="246">
        <f>'[1]Daily Pivot'!GH73</f>
        <v>45.3</v>
      </c>
      <c r="CW10" s="246">
        <f>'[1]Daily Pivot'!GH104</f>
        <v>52.4</v>
      </c>
      <c r="CX10" s="246">
        <f>'[1]Daily Pivot'!GH134</f>
        <v>57.1</v>
      </c>
      <c r="CY10" s="246">
        <f>'[1]Daily Pivot'!GH165</f>
        <v>59.9</v>
      </c>
      <c r="CZ10" s="246">
        <f>'[1]Daily Pivot'!GH195</f>
        <v>64.5</v>
      </c>
      <c r="DA10" s="246">
        <f>'[1]Daily Pivot'!GH226</f>
        <v>64.7</v>
      </c>
      <c r="DB10" s="246">
        <f>'[1]Daily Pivot'!GH257</f>
        <v>61.3</v>
      </c>
      <c r="DC10" s="246">
        <f>'[1]Daily Pivot'!GH287</f>
        <v>56.1</v>
      </c>
      <c r="DD10" s="246">
        <f>'[1]Daily Pivot'!GH318</f>
        <v>49.4</v>
      </c>
      <c r="DE10" s="246">
        <f>'[1]Daily Pivot'!GH348</f>
        <v>43.3</v>
      </c>
      <c r="DF10" s="246">
        <f>'[1]Daily Pivot'!GI13</f>
        <v>45.3</v>
      </c>
      <c r="DG10" s="246">
        <f>'[1]Daily Pivot'!GI44</f>
        <v>44.9</v>
      </c>
      <c r="DH10" s="246">
        <f>'[1]Daily Pivot'!GI73</f>
        <v>45.7</v>
      </c>
      <c r="DI10" s="246">
        <f>'[1]Daily Pivot'!GI104</f>
        <v>52.7</v>
      </c>
      <c r="DJ10" s="246">
        <f>'[1]Daily Pivot'!GI134</f>
        <v>57.2</v>
      </c>
      <c r="DK10" s="246">
        <f>'[1]Daily Pivot'!GI165</f>
        <v>59.9</v>
      </c>
      <c r="DL10" s="246">
        <f>'[1]Daily Pivot'!GI195</f>
        <v>64.5</v>
      </c>
      <c r="DM10" s="246">
        <f>'[1]Daily Pivot'!GI226</f>
        <v>64.7</v>
      </c>
      <c r="DN10" s="246">
        <f>'[1]Daily Pivot'!GI257</f>
        <v>61.3</v>
      </c>
      <c r="DO10" s="246">
        <f>'[1]Daily Pivot'!GI287</f>
        <v>56.4</v>
      </c>
      <c r="DP10" s="246">
        <f>'[1]Daily Pivot'!GI318</f>
        <v>49.6</v>
      </c>
      <c r="DQ10" s="246">
        <f>'[1]Daily Pivot'!GI348</f>
        <v>43.7</v>
      </c>
      <c r="DR10" s="246">
        <f>'[1]Daily Pivot'!GJ13</f>
        <v>45.3</v>
      </c>
      <c r="DS10" s="246">
        <f>'[1]Daily Pivot'!GJ44</f>
        <v>44.5</v>
      </c>
      <c r="DT10" s="246">
        <f>'[1]Daily Pivot'!GJ73</f>
        <v>45.9</v>
      </c>
      <c r="DU10" s="246">
        <f>'[1]Daily Pivot'!GJ104</f>
        <v>52.9</v>
      </c>
      <c r="DV10" s="246">
        <f>'[1]Daily Pivot'!GJ134</f>
        <v>56.9</v>
      </c>
      <c r="DW10" s="246">
        <f>'[1]Daily Pivot'!GJ165</f>
        <v>60</v>
      </c>
      <c r="DX10" s="246">
        <f>'[1]Daily Pivot'!GJ195</f>
        <v>64.5</v>
      </c>
      <c r="DY10" s="246">
        <f>'[1]Daily Pivot'!GJ226</f>
        <v>64.599999999999994</v>
      </c>
      <c r="DZ10" s="246">
        <f>'[1]Daily Pivot'!GJ257</f>
        <v>61.2</v>
      </c>
      <c r="EA10" s="246">
        <f>'[1]Daily Pivot'!GJ287</f>
        <v>56.5</v>
      </c>
      <c r="EB10" s="246">
        <f>'[1]Daily Pivot'!GJ318</f>
        <v>50</v>
      </c>
      <c r="EC10" s="246">
        <f>'[1]Daily Pivot'!GJ348</f>
        <v>43.6</v>
      </c>
      <c r="ED10" s="246">
        <f>'[1]Daily Pivot'!GK13</f>
        <v>45.3</v>
      </c>
      <c r="EE10" s="246">
        <f>'[1]Daily Pivot'!GK44</f>
        <v>44.8</v>
      </c>
      <c r="EF10" s="246">
        <f>'[1]Daily Pivot'!GK73</f>
        <v>46.3</v>
      </c>
      <c r="EG10" s="246">
        <f>'[1]Daily Pivot'!GK104</f>
        <v>53.1</v>
      </c>
      <c r="EH10" s="246">
        <f>'[1]Daily Pivot'!GK134</f>
        <v>56.6</v>
      </c>
      <c r="EI10" s="246">
        <f>'[1]Daily Pivot'!GK165</f>
        <v>60</v>
      </c>
      <c r="EJ10" s="246">
        <f>'[1]Daily Pivot'!GK195</f>
        <v>64.400000000000006</v>
      </c>
      <c r="EK10" s="246">
        <f>'[1]Daily Pivot'!GK226</f>
        <v>64.599999999999994</v>
      </c>
      <c r="EL10" s="246">
        <f>'[1]Daily Pivot'!GK257</f>
        <v>61.2</v>
      </c>
      <c r="EM10" s="246">
        <f>'[1]Daily Pivot'!GK287</f>
        <v>56.8</v>
      </c>
      <c r="EN10" s="246">
        <f>'[1]Daily Pivot'!GK318</f>
        <v>50</v>
      </c>
      <c r="EO10" s="246">
        <f>'[1]Daily Pivot'!GK348</f>
        <v>43.5</v>
      </c>
      <c r="EP10" s="246">
        <f>'[1]Daily Pivot'!GL13</f>
        <v>45.4</v>
      </c>
      <c r="EQ10" s="246">
        <f>'[1]Daily Pivot'!GL44</f>
        <v>44.8</v>
      </c>
      <c r="ER10" s="246">
        <f>'[1]Daily Pivot'!GL73</f>
        <v>46.6</v>
      </c>
      <c r="ES10" s="246">
        <f>'[1]Daily Pivot'!GL104</f>
        <v>53.3</v>
      </c>
      <c r="ET10" s="246">
        <f>'[1]Daily Pivot'!GL134</f>
        <v>56.3</v>
      </c>
      <c r="EU10" s="246">
        <f>'[1]Daily Pivot'!GL165</f>
        <v>60.2</v>
      </c>
      <c r="EV10" s="246">
        <f>'[1]Daily Pivot'!GL195</f>
        <v>64.5</v>
      </c>
      <c r="EW10" s="246">
        <f>'[1]Daily Pivot'!GL226</f>
        <v>64.7</v>
      </c>
      <c r="EX10" s="246">
        <f>'[1]Daily Pivot'!GL257</f>
        <v>61.1</v>
      </c>
      <c r="EY10" s="246">
        <f>'[1]Daily Pivot'!GL287</f>
        <v>56.7</v>
      </c>
      <c r="EZ10" s="246">
        <f>'[1]Daily Pivot'!GL318</f>
        <v>50.5</v>
      </c>
      <c r="FA10" s="246">
        <f>'[1]Daily Pivot'!GL348</f>
        <v>43.4</v>
      </c>
      <c r="FB10" s="246">
        <f>'[1]Daily Pivot'!GM13</f>
        <v>45.5</v>
      </c>
      <c r="FC10" s="246">
        <f>'[1]Daily Pivot'!GM44</f>
        <v>45</v>
      </c>
      <c r="FD10" s="246">
        <f>'[1]Daily Pivot'!GM73</f>
        <v>46.9</v>
      </c>
      <c r="FE10" s="246">
        <f>'[1]Daily Pivot'!GM104</f>
        <v>53.4</v>
      </c>
      <c r="FF10" s="246">
        <f>'[1]Daily Pivot'!GM134</f>
        <v>56.3</v>
      </c>
      <c r="FG10" s="246">
        <f>'[1]Daily Pivot'!GM165</f>
        <v>60.7</v>
      </c>
      <c r="FH10" s="246">
        <f>'[1]Daily Pivot'!GM195</f>
        <v>64.5</v>
      </c>
      <c r="FI10" s="246">
        <f>'[1]Daily Pivot'!GM226</f>
        <v>64.8</v>
      </c>
      <c r="FJ10" s="246">
        <f>'[1]Daily Pivot'!GM257</f>
        <v>61.2</v>
      </c>
      <c r="FK10" s="246">
        <f>'[1]Daily Pivot'!GM287</f>
        <v>56.9</v>
      </c>
      <c r="FL10" s="246">
        <f>'[1]Daily Pivot'!GM318</f>
        <v>50.5</v>
      </c>
      <c r="FM10" s="246">
        <f>'[1]Daily Pivot'!GM348</f>
        <v>43.6</v>
      </c>
      <c r="FN10" s="246">
        <f>'[1]Daily Pivot'!GN13</f>
        <v>45.5</v>
      </c>
      <c r="FO10" s="246">
        <f>'[1]Daily Pivot'!GN44</f>
        <v>45.2</v>
      </c>
      <c r="FP10" s="246">
        <f>'[1]Daily Pivot'!GN73</f>
        <v>47.1</v>
      </c>
      <c r="FQ10" s="246">
        <f>'[1]Daily Pivot'!GN104</f>
        <v>53.6</v>
      </c>
      <c r="FR10" s="246">
        <f>'[1]Daily Pivot'!GN134</f>
        <v>56.4</v>
      </c>
      <c r="FS10" s="246">
        <f>'[1]Daily Pivot'!GN165</f>
        <v>60.8</v>
      </c>
      <c r="FT10" s="246">
        <f>'[1]Daily Pivot'!GN195</f>
        <v>64.5</v>
      </c>
      <c r="FU10" s="246">
        <f>'[1]Daily Pivot'!GN226</f>
        <v>64.8</v>
      </c>
      <c r="FV10" s="246">
        <f>'[1]Daily Pivot'!GN257</f>
        <v>61.3</v>
      </c>
      <c r="FW10" s="246">
        <f>'[1]Daily Pivot'!GN287</f>
        <v>57</v>
      </c>
      <c r="FX10" s="246">
        <f>'[1]Daily Pivot'!GN318</f>
        <v>50.5</v>
      </c>
      <c r="FY10" s="246">
        <f>'[1]Daily Pivot'!GN348</f>
        <v>43.9</v>
      </c>
      <c r="FZ10" s="246">
        <f>'[1]Daily Pivot'!GO13</f>
        <v>45.2</v>
      </c>
      <c r="GA10" s="246">
        <f>'[1]Daily Pivot'!GO44</f>
        <v>45.2</v>
      </c>
      <c r="GB10" s="246">
        <f>'[1]Daily Pivot'!GO73</f>
        <v>47.3</v>
      </c>
      <c r="GC10" s="246">
        <f>'[1]Daily Pivot'!GO104</f>
        <v>53.4</v>
      </c>
      <c r="GD10" s="246">
        <f>'[1]Daily Pivot'!GO134</f>
        <v>56.3</v>
      </c>
      <c r="GE10" s="246">
        <f>'[1]Daily Pivot'!GO165</f>
        <v>60.9</v>
      </c>
      <c r="GF10" s="246">
        <f>'[1]Daily Pivot'!GO195</f>
        <v>64.5</v>
      </c>
      <c r="GG10" s="246">
        <f>'[1]Daily Pivot'!GO226</f>
        <v>64.8</v>
      </c>
      <c r="GH10" s="246">
        <f>'[1]Daily Pivot'!GO257</f>
        <v>61.4</v>
      </c>
      <c r="GI10" s="246">
        <f>'[1]Daily Pivot'!GO287</f>
        <v>57</v>
      </c>
      <c r="GJ10" s="246">
        <f>'[1]Daily Pivot'!GO318</f>
        <v>50.7</v>
      </c>
      <c r="GK10" s="246">
        <f>'[1]Daily Pivot'!GO348</f>
        <v>44</v>
      </c>
      <c r="GL10" s="246">
        <f>'[1]Daily Pivot'!GP13</f>
        <v>45.3</v>
      </c>
      <c r="GM10" s="246">
        <f>'[1]Daily Pivot'!GP44</f>
        <v>45.5</v>
      </c>
      <c r="GN10" s="246">
        <f>'[1]Daily Pivot'!GP73</f>
        <v>47.6</v>
      </c>
      <c r="GO10" s="246">
        <f>'[1]Daily Pivot'!GP104</f>
        <v>53.3</v>
      </c>
      <c r="GP10" s="246">
        <f>'[1]Daily Pivot'!GP134</f>
        <v>56.1</v>
      </c>
      <c r="GQ10" s="246">
        <f>'[1]Daily Pivot'!GP165</f>
        <v>61</v>
      </c>
      <c r="GR10" s="246">
        <f>'[1]Daily Pivot'!GP195</f>
        <v>64.5</v>
      </c>
      <c r="GS10" s="246">
        <f>'[1]Daily Pivot'!GP226</f>
        <v>64.8</v>
      </c>
      <c r="GT10" s="246">
        <f>'[1]Daily Pivot'!GP257</f>
        <v>61.4</v>
      </c>
      <c r="GU10" s="246">
        <f>'[1]Daily Pivot'!GP287</f>
        <v>57</v>
      </c>
      <c r="GV10" s="246">
        <f>'[1]Daily Pivot'!GP318</f>
        <v>50.7</v>
      </c>
      <c r="GW10" s="246">
        <f>'[1]Daily Pivot'!GP348</f>
        <v>44.3</v>
      </c>
      <c r="GX10" s="246">
        <f>'[1]Daily Pivot'!GQ13</f>
        <v>45.3</v>
      </c>
      <c r="GY10" s="246">
        <f>'[1]Daily Pivot'!GQ44</f>
        <v>45.9</v>
      </c>
      <c r="GZ10" s="246">
        <f>'[1]Daily Pivot'!GQ73</f>
        <v>47.6</v>
      </c>
      <c r="HA10" s="246">
        <f>'[1]Daily Pivot'!GQ104</f>
        <v>53.3</v>
      </c>
      <c r="HB10" s="246">
        <f>'[1]Daily Pivot'!GQ134</f>
        <v>56.2</v>
      </c>
      <c r="HC10" s="246">
        <f>'[1]Daily Pivot'!GQ165</f>
        <v>61</v>
      </c>
      <c r="HD10" s="246">
        <f>'[1]Daily Pivot'!GQ195</f>
        <v>64.5</v>
      </c>
      <c r="HE10" s="246">
        <f>'[1]Daily Pivot'!GQ226</f>
        <v>64.8</v>
      </c>
      <c r="HF10" s="246">
        <f>'[1]Daily Pivot'!GQ257</f>
        <v>61.3</v>
      </c>
      <c r="HG10" s="246">
        <f>'[1]Daily Pivot'!GQ287</f>
        <v>57</v>
      </c>
      <c r="HH10" s="246">
        <f>'[1]Daily Pivot'!GQ318</f>
        <v>50.9</v>
      </c>
      <c r="HI10" s="246">
        <f>'[1]Daily Pivot'!GQ348</f>
        <v>44.2</v>
      </c>
      <c r="HJ10" s="246">
        <f>'[1]Daily Pivot'!GR13</f>
        <v>45.6</v>
      </c>
      <c r="HK10" s="246">
        <f>'[1]Daily Pivot'!GR44</f>
        <v>46.1</v>
      </c>
      <c r="HL10" s="246">
        <f>'[1]Daily Pivot'!GR73</f>
        <v>48.1</v>
      </c>
      <c r="HM10" s="246">
        <f>'[1]Daily Pivot'!GR104</f>
        <v>53.4</v>
      </c>
      <c r="HN10" s="246">
        <f>'[1]Daily Pivot'!GR134</f>
        <v>56.6</v>
      </c>
      <c r="HO10" s="246">
        <f>'[1]Daily Pivot'!GR165</f>
        <v>61.1</v>
      </c>
      <c r="HP10" s="246">
        <f>'[1]Daily Pivot'!GR195</f>
        <v>64.5</v>
      </c>
      <c r="HQ10" s="246">
        <f>'[1]Daily Pivot'!GR226</f>
        <v>64.900000000000006</v>
      </c>
      <c r="HR10" s="246">
        <f>'[1]Daily Pivot'!GR257</f>
        <v>61.6</v>
      </c>
      <c r="HS10" s="246">
        <f>'[1]Daily Pivot'!GR287</f>
        <v>57.2</v>
      </c>
      <c r="HT10" s="246">
        <f>'[1]Daily Pivot'!GR318</f>
        <v>51.5</v>
      </c>
      <c r="HU10" s="246">
        <f>'[1]Daily Pivot'!GR348</f>
        <v>44.6</v>
      </c>
      <c r="HV10" s="246">
        <f>'[1]Daily Pivot'!GS13</f>
        <v>45.5</v>
      </c>
      <c r="HW10" s="246">
        <f>'[1]Daily Pivot'!GS44</f>
        <v>45.7</v>
      </c>
      <c r="HX10" s="246">
        <f>'[1]Daily Pivot'!GS73</f>
        <v>48.1</v>
      </c>
      <c r="HY10" s="246">
        <f>'[1]Daily Pivot'!GS104</f>
        <v>53.1</v>
      </c>
      <c r="HZ10" s="246">
        <f>'[1]Daily Pivot'!GS134</f>
        <v>56.9</v>
      </c>
      <c r="IA10" s="246">
        <f>'[1]Daily Pivot'!GS165</f>
        <v>61</v>
      </c>
      <c r="IB10" s="246">
        <f>'[1]Daily Pivot'!GS195</f>
        <v>64.5</v>
      </c>
      <c r="IC10" s="246">
        <f>'[1]Daily Pivot'!GS226</f>
        <v>64.900000000000006</v>
      </c>
      <c r="ID10" s="246">
        <f>'[1]Daily Pivot'!GS257</f>
        <v>61.5</v>
      </c>
      <c r="IE10" s="246">
        <f>'[1]Daily Pivot'!GS287</f>
        <v>57.1</v>
      </c>
      <c r="IF10" s="246">
        <f>'[1]Daily Pivot'!GS318</f>
        <v>51.4</v>
      </c>
      <c r="IG10" s="246">
        <f>'[1]Daily Pivot'!GS348</f>
        <v>44.6</v>
      </c>
      <c r="IH10" s="246">
        <f>'[1]Daily Pivot'!GT13</f>
        <v>45.5</v>
      </c>
      <c r="II10" s="246">
        <f>'[1]Daily Pivot'!GT44</f>
        <v>45.7</v>
      </c>
      <c r="IJ10" s="246">
        <f>'[1]Daily Pivot'!GT73</f>
        <v>48</v>
      </c>
      <c r="IK10" s="246">
        <f>'[1]Daily Pivot'!GT104</f>
        <v>53.2</v>
      </c>
      <c r="IL10" s="246">
        <f>'[1]Daily Pivot'!GT134</f>
        <v>56.9</v>
      </c>
      <c r="IM10" s="246">
        <f>'[1]Daily Pivot'!GT165</f>
        <v>61</v>
      </c>
      <c r="IN10" s="246">
        <f>'[1]Daily Pivot'!GT195</f>
        <v>64.5</v>
      </c>
      <c r="IO10" s="246">
        <f>'[1]Daily Pivot'!GT226</f>
        <v>64.900000000000006</v>
      </c>
      <c r="IP10" s="246">
        <f>'[1]Daily Pivot'!GT257</f>
        <v>61.6</v>
      </c>
      <c r="IQ10" s="246">
        <f>'[1]Daily Pivot'!GT287</f>
        <v>57.2</v>
      </c>
      <c r="IR10" s="246">
        <f>'[1]Daily Pivot'!GT318</f>
        <v>51.6</v>
      </c>
      <c r="IS10" s="246">
        <f>'[1]Daily Pivot'!GT348</f>
        <v>44.9</v>
      </c>
      <c r="IT10" s="246">
        <f>'[1]Daily Pivot'!GU13</f>
        <v>45.9</v>
      </c>
      <c r="IU10" s="246">
        <f>'[1]Daily Pivot'!GU44</f>
        <v>46</v>
      </c>
      <c r="IV10" s="246">
        <f>'[1]Daily Pivot'!GU73</f>
        <v>48.3</v>
      </c>
      <c r="IW10" s="246">
        <f>'[1]Daily Pivot'!GU104</f>
        <v>53.1</v>
      </c>
      <c r="IX10" s="246">
        <f>'[1]Daily Pivot'!GU134</f>
        <v>57</v>
      </c>
      <c r="IY10" s="246">
        <f>'[1]Daily Pivot'!GU165</f>
        <v>61.2</v>
      </c>
      <c r="IZ10" s="246">
        <f>'[1]Daily Pivot'!GU195</f>
        <v>64.5</v>
      </c>
      <c r="JA10" s="246">
        <f>'[1]Daily Pivot'!GU226</f>
        <v>64.900000000000006</v>
      </c>
      <c r="JB10" s="246">
        <f>'[1]Daily Pivot'!GU257</f>
        <v>61.8</v>
      </c>
      <c r="JC10" s="246">
        <f>'[1]Daily Pivot'!GU287</f>
        <v>57.3</v>
      </c>
      <c r="JD10" s="246">
        <f>'[1]Daily Pivot'!GU318</f>
        <v>51.9</v>
      </c>
      <c r="JE10" s="246">
        <f>'[1]Daily Pivot'!GU348</f>
        <v>45.4</v>
      </c>
      <c r="JF10" s="246">
        <f>'[1]Daily Pivot'!GV13</f>
        <v>45.8</v>
      </c>
      <c r="JG10" s="246">
        <f>'[1]Daily Pivot'!GV44</f>
        <v>46</v>
      </c>
      <c r="JH10" s="246">
        <f>'[1]Daily Pivot'!GV73</f>
        <v>48.3</v>
      </c>
      <c r="JI10" s="246">
        <f>'[1]Daily Pivot'!GV104</f>
        <v>53.1</v>
      </c>
      <c r="JJ10" s="246">
        <f>'[1]Daily Pivot'!GV134</f>
        <v>56.9</v>
      </c>
      <c r="JK10" s="246">
        <f>'[1]Daily Pivot'!GV165</f>
        <v>61.1</v>
      </c>
      <c r="JL10" s="246">
        <f>'[1]Daily Pivot'!GV195</f>
        <v>64.400000000000006</v>
      </c>
      <c r="JM10" s="246">
        <f>'[1]Daily Pivot'!GV226</f>
        <v>64.8</v>
      </c>
      <c r="JN10" s="246">
        <f>'[1]Daily Pivot'!GV257</f>
        <v>61.8</v>
      </c>
      <c r="JO10" s="246">
        <f>'[1]Daily Pivot'!GV287</f>
        <v>57.4</v>
      </c>
      <c r="JP10" s="246">
        <f>'[1]Daily Pivot'!GV318</f>
        <v>52</v>
      </c>
      <c r="JQ10" s="246">
        <f>'[1]Daily Pivot'!GV348</f>
        <v>45.4</v>
      </c>
      <c r="JR10" s="246">
        <f>'[1]Daily Pivot'!GW13</f>
        <v>45.6</v>
      </c>
      <c r="JS10" s="246">
        <f>'[1]Daily Pivot'!GW44</f>
        <v>46.1</v>
      </c>
      <c r="JT10" s="246">
        <f>'[1]Daily Pivot'!GW73</f>
        <v>48.2</v>
      </c>
      <c r="JU10" s="246">
        <f>'[1]Daily Pivot'!GW104</f>
        <v>53.1</v>
      </c>
      <c r="JV10" s="246">
        <f>'[1]Daily Pivot'!GW134</f>
        <v>57</v>
      </c>
      <c r="JW10" s="246">
        <f>'[1]Daily Pivot'!GW165</f>
        <v>61.2</v>
      </c>
      <c r="JX10" s="246">
        <f>'[1]Daily Pivot'!GW195</f>
        <v>64.5</v>
      </c>
      <c r="JY10" s="246">
        <f>'[1]Daily Pivot'!GW226</f>
        <v>64.8</v>
      </c>
      <c r="JZ10" s="246">
        <f>'[1]Daily Pivot'!GW257</f>
        <v>61.8</v>
      </c>
      <c r="KA10" s="246">
        <f>'[1]Daily Pivot'!GW287</f>
        <v>57.5</v>
      </c>
      <c r="KB10" s="246">
        <f>'[1]Daily Pivot'!GW318</f>
        <v>51.9</v>
      </c>
      <c r="KC10" s="246">
        <f>'[1]Daily Pivot'!GW348</f>
        <v>45.4</v>
      </c>
      <c r="KD10" s="246">
        <f>'[1]Daily Pivot'!GX13</f>
        <v>45.7</v>
      </c>
      <c r="KE10" s="246">
        <f>'[1]Daily Pivot'!GX44</f>
        <v>46.3</v>
      </c>
      <c r="KF10" s="246">
        <f>'[1]Daily Pivot'!GX73</f>
        <v>48.2</v>
      </c>
      <c r="KG10" s="246">
        <f>'[1]Daily Pivot'!GX104</f>
        <v>53</v>
      </c>
      <c r="KH10" s="246">
        <f>'[1]Daily Pivot'!GX134</f>
        <v>57</v>
      </c>
      <c r="KI10" s="246">
        <f>'[1]Daily Pivot'!GX165</f>
        <v>61.3</v>
      </c>
      <c r="KJ10" s="246">
        <f>'[1]Daily Pivot'!GX195</f>
        <v>64.400000000000006</v>
      </c>
      <c r="KK10" s="246">
        <f>'[1]Daily Pivot'!GX226</f>
        <v>64.8</v>
      </c>
      <c r="KL10" s="246">
        <f>'[1]Daily Pivot'!GX257</f>
        <v>61.9</v>
      </c>
      <c r="KM10" s="246">
        <f>'[1]Daily Pivot'!GX287</f>
        <v>57.7</v>
      </c>
      <c r="KN10" s="246">
        <f>'[1]Daily Pivot'!GX318</f>
        <v>51.9</v>
      </c>
      <c r="KO10" s="246">
        <f>'[1]Daily Pivot'!GX348</f>
        <v>45.5</v>
      </c>
      <c r="KP10" s="246">
        <f>'[1]Daily Pivot'!GY13</f>
        <v>45.7</v>
      </c>
      <c r="KQ10" s="246">
        <f>'[1]Daily Pivot'!GY44</f>
        <v>46.5</v>
      </c>
      <c r="KR10" s="246">
        <f>'[1]Daily Pivot'!GY73</f>
        <v>48</v>
      </c>
      <c r="KS10" s="246">
        <f>'[1]Daily Pivot'!GY104</f>
        <v>53.1</v>
      </c>
      <c r="KT10" s="246">
        <f>'[1]Daily Pivot'!GY134</f>
        <v>57.2</v>
      </c>
      <c r="KU10" s="246">
        <f>'[1]Daily Pivot'!GY165</f>
        <v>61.4</v>
      </c>
      <c r="KV10" s="246">
        <f>'[1]Daily Pivot'!GY195</f>
        <v>64.400000000000006</v>
      </c>
      <c r="KW10" s="246">
        <f>'[1]Daily Pivot'!GY226</f>
        <v>64.900000000000006</v>
      </c>
      <c r="KX10" s="246">
        <f>'[1]Daily Pivot'!GY257</f>
        <v>61.8</v>
      </c>
      <c r="KY10" s="246">
        <f>'[1]Daily Pivot'!GY287</f>
        <v>57.7</v>
      </c>
      <c r="KZ10" s="246">
        <f>'[1]Daily Pivot'!GY318</f>
        <v>52</v>
      </c>
      <c r="LA10" s="246">
        <f>'[1]Daily Pivot'!GY348</f>
        <v>45.3</v>
      </c>
      <c r="LB10" s="246">
        <f>'[1]Daily Pivot'!GZ13</f>
        <v>45.7</v>
      </c>
      <c r="LC10" s="246">
        <f>'[1]Daily Pivot'!GZ44</f>
        <v>46.3</v>
      </c>
      <c r="LD10" s="246">
        <f>'[1]Daily Pivot'!GZ73</f>
        <v>48.1</v>
      </c>
      <c r="LE10" s="246">
        <f>'[1]Daily Pivot'!GZ104</f>
        <v>53.4</v>
      </c>
      <c r="LF10" s="246">
        <f>'[1]Daily Pivot'!GZ134</f>
        <v>57.1</v>
      </c>
      <c r="LG10" s="246">
        <f>'[1]Daily Pivot'!GZ165</f>
        <v>61.4</v>
      </c>
      <c r="LH10" s="246">
        <f>'[1]Daily Pivot'!GZ195</f>
        <v>64.5</v>
      </c>
      <c r="LI10" s="246">
        <f>'[1]Daily Pivot'!GZ226</f>
        <v>64.900000000000006</v>
      </c>
      <c r="LJ10" s="246">
        <f>'[1]Daily Pivot'!GZ257</f>
        <v>61.9</v>
      </c>
      <c r="LK10" s="246">
        <f>'[1]Daily Pivot'!GZ287</f>
        <v>57.7</v>
      </c>
      <c r="LL10" s="246">
        <f>'[1]Daily Pivot'!GZ318</f>
        <v>52.1</v>
      </c>
      <c r="LM10" s="246">
        <f>'[1]Daily Pivot'!GZ348</f>
        <v>45.4</v>
      </c>
    </row>
    <row r="11" spans="1:325" x14ac:dyDescent="0.25">
      <c r="A11" s="244">
        <f t="shared" si="0"/>
        <v>9</v>
      </c>
      <c r="B11" s="246">
        <f>'[1]Daily Pivot'!FZ14</f>
        <v>44.1</v>
      </c>
      <c r="C11" s="246">
        <f>'[1]Daily Pivot'!FZ45</f>
        <v>42</v>
      </c>
      <c r="D11" s="246">
        <f>'[1]Daily Pivot'!FZ74</f>
        <v>45.8</v>
      </c>
      <c r="E11" s="246">
        <f>'[1]Daily Pivot'!FZ105</f>
        <v>50.8</v>
      </c>
      <c r="F11" s="246">
        <f>'[1]Daily Pivot'!FZ135</f>
        <v>56.3</v>
      </c>
      <c r="G11" s="246">
        <f>'[1]Daily Pivot'!FZ166</f>
        <v>60.2</v>
      </c>
      <c r="H11" s="246">
        <f>'[1]Daily Pivot'!FZ196</f>
        <v>64.2</v>
      </c>
      <c r="I11" s="246">
        <f>'[1]Daily Pivot'!FZ227</f>
        <v>64.5</v>
      </c>
      <c r="J11" s="246">
        <f>'[1]Daily Pivot'!FZ258</f>
        <v>63.5</v>
      </c>
      <c r="K11" s="246">
        <f>'[1]Daily Pivot'!FZ288</f>
        <v>55.6</v>
      </c>
      <c r="L11" s="246">
        <f>'[1]Daily Pivot'!FZ319</f>
        <v>47.6</v>
      </c>
      <c r="M11" s="246">
        <f>'[1]Daily Pivot'!FZ349</f>
        <v>42.9</v>
      </c>
      <c r="N11" s="246">
        <f>'[1]Daily Pivot'!GA14</f>
        <v>44.4</v>
      </c>
      <c r="O11" s="246">
        <f>'[1]Daily Pivot'!GA45</f>
        <v>42.4</v>
      </c>
      <c r="P11" s="246">
        <f>'[1]Daily Pivot'!GA74</f>
        <v>46.1</v>
      </c>
      <c r="Q11" s="246">
        <f>'[1]Daily Pivot'!GA105</f>
        <v>50.9</v>
      </c>
      <c r="R11" s="246">
        <f>'[1]Daily Pivot'!GA135</f>
        <v>56.6</v>
      </c>
      <c r="S11" s="246">
        <f>'[1]Daily Pivot'!GA166</f>
        <v>60.2</v>
      </c>
      <c r="T11" s="246">
        <f>'[1]Daily Pivot'!GA196</f>
        <v>64.2</v>
      </c>
      <c r="U11" s="246">
        <f>'[1]Daily Pivot'!GA227</f>
        <v>64.5</v>
      </c>
      <c r="V11" s="246">
        <f>'[1]Daily Pivot'!GA258</f>
        <v>63.5</v>
      </c>
      <c r="W11" s="246">
        <f>'[1]Daily Pivot'!GA288</f>
        <v>55.7</v>
      </c>
      <c r="X11" s="246">
        <f>'[1]Daily Pivot'!GA319</f>
        <v>47.5</v>
      </c>
      <c r="Y11" s="246">
        <f>'[1]Daily Pivot'!GA349</f>
        <v>43.7</v>
      </c>
      <c r="Z11" s="246">
        <f>'[1]Daily Pivot'!GB14</f>
        <v>44.3</v>
      </c>
      <c r="AA11" s="246">
        <f>'[1]Daily Pivot'!GB45</f>
        <v>42.5</v>
      </c>
      <c r="AB11" s="246">
        <f>'[1]Daily Pivot'!GB74</f>
        <v>46.5</v>
      </c>
      <c r="AC11" s="246">
        <f>'[1]Daily Pivot'!GB105</f>
        <v>51.1</v>
      </c>
      <c r="AD11" s="246">
        <f>'[1]Daily Pivot'!GB135</f>
        <v>56.5</v>
      </c>
      <c r="AE11" s="246">
        <f>'[1]Daily Pivot'!GB166</f>
        <v>60.5</v>
      </c>
      <c r="AF11" s="246">
        <f>'[1]Daily Pivot'!GB196</f>
        <v>64.2</v>
      </c>
      <c r="AG11" s="246">
        <f>'[1]Daily Pivot'!GB227</f>
        <v>64.7</v>
      </c>
      <c r="AH11" s="246">
        <f>'[1]Daily Pivot'!GB258</f>
        <v>63.5</v>
      </c>
      <c r="AI11" s="246">
        <f>'[1]Daily Pivot'!GB288</f>
        <v>55.6</v>
      </c>
      <c r="AJ11" s="246">
        <f>'[1]Daily Pivot'!GB319</f>
        <v>47.8</v>
      </c>
      <c r="AK11" s="246">
        <f>'[1]Daily Pivot'!GB349</f>
        <v>43.8</v>
      </c>
      <c r="AL11" s="246">
        <f>'[1]Daily Pivot'!GC14</f>
        <v>44.5</v>
      </c>
      <c r="AM11" s="246">
        <f>'[1]Daily Pivot'!GC45</f>
        <v>42.7</v>
      </c>
      <c r="AN11" s="246">
        <f>'[1]Daily Pivot'!GC74</f>
        <v>46.7</v>
      </c>
      <c r="AO11" s="246">
        <f>'[1]Daily Pivot'!GC105</f>
        <v>51.3</v>
      </c>
      <c r="AP11" s="246">
        <f>'[1]Daily Pivot'!GC135</f>
        <v>56.6</v>
      </c>
      <c r="AQ11" s="246">
        <f>'[1]Daily Pivot'!GC166</f>
        <v>60.6</v>
      </c>
      <c r="AR11" s="246">
        <f>'[1]Daily Pivot'!GC196</f>
        <v>64.3</v>
      </c>
      <c r="AS11" s="246">
        <f>'[1]Daily Pivot'!GC227</f>
        <v>64.8</v>
      </c>
      <c r="AT11" s="246">
        <f>'[1]Daily Pivot'!GC258</f>
        <v>63.5</v>
      </c>
      <c r="AU11" s="246">
        <f>'[1]Daily Pivot'!GC288</f>
        <v>55.7</v>
      </c>
      <c r="AV11" s="246">
        <f>'[1]Daily Pivot'!GC319</f>
        <v>47.9</v>
      </c>
      <c r="AW11" s="246">
        <f>'[1]Daily Pivot'!GC349</f>
        <v>44.2</v>
      </c>
      <c r="AX11" s="246">
        <f>'[1]Daily Pivot'!GD14</f>
        <v>44.5</v>
      </c>
      <c r="AY11" s="246">
        <f>'[1]Daily Pivot'!GD45</f>
        <v>42.4</v>
      </c>
      <c r="AZ11" s="246">
        <f>'[1]Daily Pivot'!GD74</f>
        <v>46.8</v>
      </c>
      <c r="BA11" s="246">
        <f>'[1]Daily Pivot'!GD105</f>
        <v>51.2</v>
      </c>
      <c r="BB11" s="246">
        <f>'[1]Daily Pivot'!GD135</f>
        <v>56.9</v>
      </c>
      <c r="BC11" s="246">
        <f>'[1]Daily Pivot'!GD166</f>
        <v>61</v>
      </c>
      <c r="BD11" s="246">
        <f>'[1]Daily Pivot'!GD196</f>
        <v>64.3</v>
      </c>
      <c r="BE11" s="246">
        <f>'[1]Daily Pivot'!GD227</f>
        <v>64.8</v>
      </c>
      <c r="BF11" s="246">
        <f>'[1]Daily Pivot'!GD258</f>
        <v>63.6</v>
      </c>
      <c r="BG11" s="246">
        <f>'[1]Daily Pivot'!GD288</f>
        <v>56</v>
      </c>
      <c r="BH11" s="246">
        <f>'[1]Daily Pivot'!GD319</f>
        <v>48.2</v>
      </c>
      <c r="BI11" s="246">
        <f>'[1]Daily Pivot'!GD349</f>
        <v>44.5</v>
      </c>
      <c r="BJ11" s="246">
        <f>'[1]Daily Pivot'!GE14</f>
        <v>44.5</v>
      </c>
      <c r="BK11" s="246">
        <f>'[1]Daily Pivot'!GE45</f>
        <v>42.6</v>
      </c>
      <c r="BL11" s="246">
        <f>'[1]Daily Pivot'!GE74</f>
        <v>46.6</v>
      </c>
      <c r="BM11" s="246">
        <f>'[1]Daily Pivot'!GE105</f>
        <v>51.3</v>
      </c>
      <c r="BN11" s="246">
        <f>'[1]Daily Pivot'!GE135</f>
        <v>57.1</v>
      </c>
      <c r="BO11" s="246">
        <f>'[1]Daily Pivot'!GE166</f>
        <v>61</v>
      </c>
      <c r="BP11" s="246">
        <f>'[1]Daily Pivot'!GE196</f>
        <v>64.3</v>
      </c>
      <c r="BQ11" s="246">
        <f>'[1]Daily Pivot'!GE227</f>
        <v>64.8</v>
      </c>
      <c r="BR11" s="246">
        <f>'[1]Daily Pivot'!GE258</f>
        <v>63.6</v>
      </c>
      <c r="BS11" s="246">
        <f>'[1]Daily Pivot'!GE288</f>
        <v>56.3</v>
      </c>
      <c r="BT11" s="246">
        <f>'[1]Daily Pivot'!GE319</f>
        <v>48.3</v>
      </c>
      <c r="BU11" s="246">
        <f>'[1]Daily Pivot'!GE349</f>
        <v>44.9</v>
      </c>
      <c r="BV11" s="246">
        <f>'[1]Daily Pivot'!GF14</f>
        <v>44.8</v>
      </c>
      <c r="BW11" s="246">
        <f>'[1]Daily Pivot'!GF45</f>
        <v>43</v>
      </c>
      <c r="BX11" s="246">
        <f>'[1]Daily Pivot'!GF74</f>
        <v>46.4</v>
      </c>
      <c r="BY11" s="246">
        <f>'[1]Daily Pivot'!GF105</f>
        <v>51.3</v>
      </c>
      <c r="BZ11" s="246">
        <f>'[1]Daily Pivot'!GF135</f>
        <v>57.4</v>
      </c>
      <c r="CA11" s="246">
        <f>'[1]Daily Pivot'!GF166</f>
        <v>61.1</v>
      </c>
      <c r="CB11" s="246">
        <f>'[1]Daily Pivot'!GF196</f>
        <v>64.3</v>
      </c>
      <c r="CC11" s="246">
        <f>'[1]Daily Pivot'!GF227</f>
        <v>64.8</v>
      </c>
      <c r="CD11" s="246">
        <f>'[1]Daily Pivot'!GF258</f>
        <v>63.6</v>
      </c>
      <c r="CE11" s="246">
        <f>'[1]Daily Pivot'!GF288</f>
        <v>56.3</v>
      </c>
      <c r="CF11" s="246">
        <f>'[1]Daily Pivot'!GF319</f>
        <v>48.1</v>
      </c>
      <c r="CG11" s="246">
        <f>'[1]Daily Pivot'!GF349</f>
        <v>44.5</v>
      </c>
      <c r="CH11" s="246">
        <f>'[1]Daily Pivot'!GG14</f>
        <v>45</v>
      </c>
      <c r="CI11" s="246">
        <f>'[1]Daily Pivot'!GG45</f>
        <v>42.7</v>
      </c>
      <c r="CJ11" s="246">
        <f>'[1]Daily Pivot'!GG74</f>
        <v>46.3</v>
      </c>
      <c r="CK11" s="246">
        <f>'[1]Daily Pivot'!GG105</f>
        <v>51.2</v>
      </c>
      <c r="CL11" s="246">
        <f>'[1]Daily Pivot'!GG135</f>
        <v>57.1</v>
      </c>
      <c r="CM11" s="246">
        <f>'[1]Daily Pivot'!GG166</f>
        <v>60.9</v>
      </c>
      <c r="CN11" s="246">
        <f>'[1]Daily Pivot'!GG196</f>
        <v>64.3</v>
      </c>
      <c r="CO11" s="246">
        <f>'[1]Daily Pivot'!GG227</f>
        <v>64.8</v>
      </c>
      <c r="CP11" s="246">
        <f>'[1]Daily Pivot'!GG258</f>
        <v>63.6</v>
      </c>
      <c r="CQ11" s="246">
        <f>'[1]Daily Pivot'!GG288</f>
        <v>56.3</v>
      </c>
      <c r="CR11" s="246">
        <f>'[1]Daily Pivot'!GG319</f>
        <v>48</v>
      </c>
      <c r="CS11" s="246">
        <f>'[1]Daily Pivot'!GG349</f>
        <v>44.4</v>
      </c>
      <c r="CT11" s="246">
        <f>'[1]Daily Pivot'!GH14</f>
        <v>45.3</v>
      </c>
      <c r="CU11" s="246">
        <f>'[1]Daily Pivot'!GH45</f>
        <v>42.6</v>
      </c>
      <c r="CV11" s="246">
        <f>'[1]Daily Pivot'!GH74</f>
        <v>46.3</v>
      </c>
      <c r="CW11" s="246">
        <f>'[1]Daily Pivot'!GH105</f>
        <v>51.2</v>
      </c>
      <c r="CX11" s="246">
        <f>'[1]Daily Pivot'!GH135</f>
        <v>57.2</v>
      </c>
      <c r="CY11" s="246">
        <f>'[1]Daily Pivot'!GH166</f>
        <v>61</v>
      </c>
      <c r="CZ11" s="246">
        <f>'[1]Daily Pivot'!GH196</f>
        <v>64.400000000000006</v>
      </c>
      <c r="DA11" s="246">
        <f>'[1]Daily Pivot'!GH227</f>
        <v>64.8</v>
      </c>
      <c r="DB11" s="246">
        <f>'[1]Daily Pivot'!GH258</f>
        <v>63.7</v>
      </c>
      <c r="DC11" s="246">
        <f>'[1]Daily Pivot'!GH288</f>
        <v>56.5</v>
      </c>
      <c r="DD11" s="246">
        <f>'[1]Daily Pivot'!GH319</f>
        <v>47.8</v>
      </c>
      <c r="DE11" s="246">
        <f>'[1]Daily Pivot'!GH349</f>
        <v>44.8</v>
      </c>
      <c r="DF11" s="246">
        <f>'[1]Daily Pivot'!GI14</f>
        <v>45.2</v>
      </c>
      <c r="DG11" s="246">
        <f>'[1]Daily Pivot'!GI45</f>
        <v>42.4</v>
      </c>
      <c r="DH11" s="246">
        <f>'[1]Daily Pivot'!GI74</f>
        <v>46.5</v>
      </c>
      <c r="DI11" s="246">
        <f>'[1]Daily Pivot'!GI105</f>
        <v>51.4</v>
      </c>
      <c r="DJ11" s="246">
        <f>'[1]Daily Pivot'!GI135</f>
        <v>57.2</v>
      </c>
      <c r="DK11" s="246">
        <f>'[1]Daily Pivot'!GI166</f>
        <v>61.3</v>
      </c>
      <c r="DL11" s="246">
        <f>'[1]Daily Pivot'!GI196</f>
        <v>64.400000000000006</v>
      </c>
      <c r="DM11" s="246">
        <f>'[1]Daily Pivot'!GI227</f>
        <v>64.8</v>
      </c>
      <c r="DN11" s="246">
        <f>'[1]Daily Pivot'!GI258</f>
        <v>63.8</v>
      </c>
      <c r="DO11" s="246">
        <f>'[1]Daily Pivot'!GI288</f>
        <v>56.8</v>
      </c>
      <c r="DP11" s="246">
        <f>'[1]Daily Pivot'!GI319</f>
        <v>47.8</v>
      </c>
      <c r="DQ11" s="246">
        <f>'[1]Daily Pivot'!GI349</f>
        <v>45.1</v>
      </c>
      <c r="DR11" s="246">
        <f>'[1]Daily Pivot'!GJ14</f>
        <v>45.1</v>
      </c>
      <c r="DS11" s="246">
        <f>'[1]Daily Pivot'!GJ45</f>
        <v>41.9</v>
      </c>
      <c r="DT11" s="246">
        <f>'[1]Daily Pivot'!GJ74</f>
        <v>46.8</v>
      </c>
      <c r="DU11" s="246">
        <f>'[1]Daily Pivot'!GJ105</f>
        <v>51.4</v>
      </c>
      <c r="DV11" s="246">
        <f>'[1]Daily Pivot'!GJ135</f>
        <v>57.1</v>
      </c>
      <c r="DW11" s="246">
        <f>'[1]Daily Pivot'!GJ166</f>
        <v>61.6</v>
      </c>
      <c r="DX11" s="246">
        <f>'[1]Daily Pivot'!GJ196</f>
        <v>64.400000000000006</v>
      </c>
      <c r="DY11" s="246">
        <f>'[1]Daily Pivot'!GJ227</f>
        <v>64.8</v>
      </c>
      <c r="DZ11" s="246">
        <f>'[1]Daily Pivot'!GJ258</f>
        <v>63.7</v>
      </c>
      <c r="EA11" s="246">
        <f>'[1]Daily Pivot'!GJ288</f>
        <v>57</v>
      </c>
      <c r="EB11" s="246">
        <f>'[1]Daily Pivot'!GJ319</f>
        <v>48.2</v>
      </c>
      <c r="EC11" s="246">
        <f>'[1]Daily Pivot'!GJ349</f>
        <v>45</v>
      </c>
      <c r="ED11" s="246">
        <f>'[1]Daily Pivot'!GK14</f>
        <v>45</v>
      </c>
      <c r="EE11" s="246">
        <f>'[1]Daily Pivot'!GK45</f>
        <v>42.4</v>
      </c>
      <c r="EF11" s="246">
        <f>'[1]Daily Pivot'!GK74</f>
        <v>47.1</v>
      </c>
      <c r="EG11" s="246">
        <f>'[1]Daily Pivot'!GK105</f>
        <v>51.5</v>
      </c>
      <c r="EH11" s="246">
        <f>'[1]Daily Pivot'!GK135</f>
        <v>56.7</v>
      </c>
      <c r="EI11" s="246">
        <f>'[1]Daily Pivot'!GK166</f>
        <v>61.7</v>
      </c>
      <c r="EJ11" s="246">
        <f>'[1]Daily Pivot'!GK196</f>
        <v>64.400000000000006</v>
      </c>
      <c r="EK11" s="246">
        <f>'[1]Daily Pivot'!GK227</f>
        <v>64.8</v>
      </c>
      <c r="EL11" s="246">
        <f>'[1]Daily Pivot'!GK258</f>
        <v>63.8</v>
      </c>
      <c r="EM11" s="246">
        <f>'[1]Daily Pivot'!GK288</f>
        <v>57.5</v>
      </c>
      <c r="EN11" s="246">
        <f>'[1]Daily Pivot'!GK319</f>
        <v>48.1</v>
      </c>
      <c r="EO11" s="246">
        <f>'[1]Daily Pivot'!GK349</f>
        <v>45.2</v>
      </c>
      <c r="EP11" s="246">
        <f>'[1]Daily Pivot'!GL14</f>
        <v>45.3</v>
      </c>
      <c r="EQ11" s="246">
        <f>'[1]Daily Pivot'!GL45</f>
        <v>42.5</v>
      </c>
      <c r="ER11" s="246">
        <f>'[1]Daily Pivot'!GL74</f>
        <v>47.6</v>
      </c>
      <c r="ES11" s="246">
        <f>'[1]Daily Pivot'!GL105</f>
        <v>51.5</v>
      </c>
      <c r="ET11" s="246">
        <f>'[1]Daily Pivot'!GL135</f>
        <v>56.3</v>
      </c>
      <c r="EU11" s="246">
        <f>'[1]Daily Pivot'!GL166</f>
        <v>61.9</v>
      </c>
      <c r="EV11" s="246">
        <f>'[1]Daily Pivot'!GL196</f>
        <v>64.5</v>
      </c>
      <c r="EW11" s="246">
        <f>'[1]Daily Pivot'!GL227</f>
        <v>64.7</v>
      </c>
      <c r="EX11" s="246">
        <f>'[1]Daily Pivot'!GL258</f>
        <v>63.6</v>
      </c>
      <c r="EY11" s="246">
        <f>'[1]Daily Pivot'!GL288</f>
        <v>57.2</v>
      </c>
      <c r="EZ11" s="246">
        <f>'[1]Daily Pivot'!GL319</f>
        <v>48.7</v>
      </c>
      <c r="FA11" s="246">
        <f>'[1]Daily Pivot'!GL349</f>
        <v>45.3</v>
      </c>
      <c r="FB11" s="246">
        <f>'[1]Daily Pivot'!GM14</f>
        <v>45.3</v>
      </c>
      <c r="FC11" s="246">
        <f>'[1]Daily Pivot'!GM45</f>
        <v>42.8</v>
      </c>
      <c r="FD11" s="246">
        <f>'[1]Daily Pivot'!GM74</f>
        <v>47.9</v>
      </c>
      <c r="FE11" s="246">
        <f>'[1]Daily Pivot'!GM105</f>
        <v>51.8</v>
      </c>
      <c r="FF11" s="246">
        <f>'[1]Daily Pivot'!GM135</f>
        <v>56.4</v>
      </c>
      <c r="FG11" s="246">
        <f>'[1]Daily Pivot'!GM166</f>
        <v>62.1</v>
      </c>
      <c r="FH11" s="246">
        <f>'[1]Daily Pivot'!GM196</f>
        <v>64.5</v>
      </c>
      <c r="FI11" s="246">
        <f>'[1]Daily Pivot'!GM227</f>
        <v>64.7</v>
      </c>
      <c r="FJ11" s="246">
        <f>'[1]Daily Pivot'!GM258</f>
        <v>63.5</v>
      </c>
      <c r="FK11" s="246">
        <f>'[1]Daily Pivot'!GM288</f>
        <v>57.3</v>
      </c>
      <c r="FL11" s="246">
        <f>'[1]Daily Pivot'!GM319</f>
        <v>48.8</v>
      </c>
      <c r="FM11" s="246">
        <f>'[1]Daily Pivot'!GM349</f>
        <v>45.4</v>
      </c>
      <c r="FN11" s="246">
        <f>'[1]Daily Pivot'!GN14</f>
        <v>45.3</v>
      </c>
      <c r="FO11" s="246">
        <f>'[1]Daily Pivot'!GN45</f>
        <v>43.1</v>
      </c>
      <c r="FP11" s="246">
        <f>'[1]Daily Pivot'!GN74</f>
        <v>48.1</v>
      </c>
      <c r="FQ11" s="246">
        <f>'[1]Daily Pivot'!GN105</f>
        <v>52</v>
      </c>
      <c r="FR11" s="246">
        <f>'[1]Daily Pivot'!GN135</f>
        <v>56.6</v>
      </c>
      <c r="FS11" s="246">
        <f>'[1]Daily Pivot'!GN166</f>
        <v>62.2</v>
      </c>
      <c r="FT11" s="246">
        <f>'[1]Daily Pivot'!GN196</f>
        <v>64.5</v>
      </c>
      <c r="FU11" s="246">
        <f>'[1]Daily Pivot'!GN227</f>
        <v>64.7</v>
      </c>
      <c r="FV11" s="246">
        <f>'[1]Daily Pivot'!GN258</f>
        <v>63.6</v>
      </c>
      <c r="FW11" s="246">
        <f>'[1]Daily Pivot'!GN288</f>
        <v>57.3</v>
      </c>
      <c r="FX11" s="246">
        <f>'[1]Daily Pivot'!GN319</f>
        <v>48.9</v>
      </c>
      <c r="FY11" s="246">
        <f>'[1]Daily Pivot'!GN349</f>
        <v>45.6</v>
      </c>
      <c r="FZ11" s="246">
        <f>'[1]Daily Pivot'!GO14</f>
        <v>45</v>
      </c>
      <c r="GA11" s="246">
        <f>'[1]Daily Pivot'!GO45</f>
        <v>43.1</v>
      </c>
      <c r="GB11" s="246">
        <f>'[1]Daily Pivot'!GO74</f>
        <v>48.1</v>
      </c>
      <c r="GC11" s="246">
        <f>'[1]Daily Pivot'!GO105</f>
        <v>51.8</v>
      </c>
      <c r="GD11" s="246">
        <f>'[1]Daily Pivot'!GO135</f>
        <v>56.5</v>
      </c>
      <c r="GE11" s="246">
        <f>'[1]Daily Pivot'!GO166</f>
        <v>62.3</v>
      </c>
      <c r="GF11" s="246">
        <f>'[1]Daily Pivot'!GO196</f>
        <v>64.5</v>
      </c>
      <c r="GG11" s="246">
        <f>'[1]Daily Pivot'!GO227</f>
        <v>64.7</v>
      </c>
      <c r="GH11" s="246">
        <f>'[1]Daily Pivot'!GO258</f>
        <v>63.5</v>
      </c>
      <c r="GI11" s="246">
        <f>'[1]Daily Pivot'!GO288</f>
        <v>57.4</v>
      </c>
      <c r="GJ11" s="246">
        <f>'[1]Daily Pivot'!GO319</f>
        <v>49.2</v>
      </c>
      <c r="GK11" s="246">
        <f>'[1]Daily Pivot'!GO349</f>
        <v>45.7</v>
      </c>
      <c r="GL11" s="246">
        <f>'[1]Daily Pivot'!GP14</f>
        <v>45.1</v>
      </c>
      <c r="GM11" s="246">
        <f>'[1]Daily Pivot'!GP45</f>
        <v>43.4</v>
      </c>
      <c r="GN11" s="246">
        <f>'[1]Daily Pivot'!GP74</f>
        <v>48.3</v>
      </c>
      <c r="GO11" s="246">
        <f>'[1]Daily Pivot'!GP105</f>
        <v>51.7</v>
      </c>
      <c r="GP11" s="246">
        <f>'[1]Daily Pivot'!GP135</f>
        <v>56.3</v>
      </c>
      <c r="GQ11" s="246">
        <f>'[1]Daily Pivot'!GP166</f>
        <v>62.3</v>
      </c>
      <c r="GR11" s="246">
        <f>'[1]Daily Pivot'!GP196</f>
        <v>64.5</v>
      </c>
      <c r="GS11" s="246">
        <f>'[1]Daily Pivot'!GP227</f>
        <v>64.7</v>
      </c>
      <c r="GT11" s="246">
        <f>'[1]Daily Pivot'!GP258</f>
        <v>63.5</v>
      </c>
      <c r="GU11" s="246">
        <f>'[1]Daily Pivot'!GP288</f>
        <v>57.3</v>
      </c>
      <c r="GV11" s="246">
        <f>'[1]Daily Pivot'!GP319</f>
        <v>49.2</v>
      </c>
      <c r="GW11" s="246">
        <f>'[1]Daily Pivot'!GP349</f>
        <v>45.7</v>
      </c>
      <c r="GX11" s="246">
        <f>'[1]Daily Pivot'!GQ14</f>
        <v>45.1</v>
      </c>
      <c r="GY11" s="246">
        <f>'[1]Daily Pivot'!GQ45</f>
        <v>43.6</v>
      </c>
      <c r="GZ11" s="246">
        <f>'[1]Daily Pivot'!GQ74</f>
        <v>48.2</v>
      </c>
      <c r="HA11" s="246">
        <f>'[1]Daily Pivot'!GQ105</f>
        <v>51.8</v>
      </c>
      <c r="HB11" s="246">
        <f>'[1]Daily Pivot'!GQ135</f>
        <v>56.4</v>
      </c>
      <c r="HC11" s="246">
        <f>'[1]Daily Pivot'!GQ166</f>
        <v>62.3</v>
      </c>
      <c r="HD11" s="246">
        <f>'[1]Daily Pivot'!GQ196</f>
        <v>64.5</v>
      </c>
      <c r="HE11" s="246">
        <f>'[1]Daily Pivot'!GQ227</f>
        <v>64.8</v>
      </c>
      <c r="HF11" s="246">
        <f>'[1]Daily Pivot'!GQ258</f>
        <v>63.3</v>
      </c>
      <c r="HG11" s="246">
        <f>'[1]Daily Pivot'!GQ288</f>
        <v>57.3</v>
      </c>
      <c r="HH11" s="246">
        <f>'[1]Daily Pivot'!GQ319</f>
        <v>49.4</v>
      </c>
      <c r="HI11" s="246">
        <f>'[1]Daily Pivot'!GQ349</f>
        <v>45.5</v>
      </c>
      <c r="HJ11" s="246">
        <f>'[1]Daily Pivot'!GR14</f>
        <v>45.6</v>
      </c>
      <c r="HK11" s="246">
        <f>'[1]Daily Pivot'!GR45</f>
        <v>43.8</v>
      </c>
      <c r="HL11" s="246">
        <f>'[1]Daily Pivot'!GR74</f>
        <v>48.7</v>
      </c>
      <c r="HM11" s="246">
        <f>'[1]Daily Pivot'!GR105</f>
        <v>52</v>
      </c>
      <c r="HN11" s="246">
        <f>'[1]Daily Pivot'!GR135</f>
        <v>56.9</v>
      </c>
      <c r="HO11" s="246">
        <f>'[1]Daily Pivot'!GR166</f>
        <v>62.5</v>
      </c>
      <c r="HP11" s="246">
        <f>'[1]Daily Pivot'!GR196</f>
        <v>64.599999999999994</v>
      </c>
      <c r="HQ11" s="246">
        <f>'[1]Daily Pivot'!GR227</f>
        <v>64.8</v>
      </c>
      <c r="HR11" s="246">
        <f>'[1]Daily Pivot'!GR258</f>
        <v>63.5</v>
      </c>
      <c r="HS11" s="246">
        <f>'[1]Daily Pivot'!GR288</f>
        <v>57.5</v>
      </c>
      <c r="HT11" s="246">
        <f>'[1]Daily Pivot'!GR319</f>
        <v>50.1</v>
      </c>
      <c r="HU11" s="246">
        <f>'[1]Daily Pivot'!GR349</f>
        <v>45.8</v>
      </c>
      <c r="HV11" s="246">
        <f>'[1]Daily Pivot'!GS14</f>
        <v>45.5</v>
      </c>
      <c r="HW11" s="246">
        <f>'[1]Daily Pivot'!GS45</f>
        <v>43.4</v>
      </c>
      <c r="HX11" s="246">
        <f>'[1]Daily Pivot'!GS74</f>
        <v>48.6</v>
      </c>
      <c r="HY11" s="246">
        <f>'[1]Daily Pivot'!GS105</f>
        <v>51.8</v>
      </c>
      <c r="HZ11" s="246">
        <f>'[1]Daily Pivot'!GS135</f>
        <v>57.2</v>
      </c>
      <c r="IA11" s="246">
        <f>'[1]Daily Pivot'!GS166</f>
        <v>62.3</v>
      </c>
      <c r="IB11" s="246">
        <f>'[1]Daily Pivot'!GS196</f>
        <v>64.599999999999994</v>
      </c>
      <c r="IC11" s="246">
        <f>'[1]Daily Pivot'!GS227</f>
        <v>64.8</v>
      </c>
      <c r="ID11" s="246">
        <f>'[1]Daily Pivot'!GS258</f>
        <v>63.4</v>
      </c>
      <c r="IE11" s="246">
        <f>'[1]Daily Pivot'!GS288</f>
        <v>57.4</v>
      </c>
      <c r="IF11" s="246">
        <f>'[1]Daily Pivot'!GS319</f>
        <v>49.8</v>
      </c>
      <c r="IG11" s="246">
        <f>'[1]Daily Pivot'!GS349</f>
        <v>45.8</v>
      </c>
      <c r="IH11" s="246">
        <f>'[1]Daily Pivot'!GT14</f>
        <v>45.7</v>
      </c>
      <c r="II11" s="246">
        <f>'[1]Daily Pivot'!GT45</f>
        <v>43.4</v>
      </c>
      <c r="IJ11" s="246">
        <f>'[1]Daily Pivot'!GT74</f>
        <v>48.4</v>
      </c>
      <c r="IK11" s="246">
        <f>'[1]Daily Pivot'!GT105</f>
        <v>51.9</v>
      </c>
      <c r="IL11" s="246">
        <f>'[1]Daily Pivot'!GT135</f>
        <v>57.1</v>
      </c>
      <c r="IM11" s="246">
        <f>'[1]Daily Pivot'!GT166</f>
        <v>62.3</v>
      </c>
      <c r="IN11" s="246">
        <f>'[1]Daily Pivot'!GT196</f>
        <v>64.599999999999994</v>
      </c>
      <c r="IO11" s="246">
        <f>'[1]Daily Pivot'!GT227</f>
        <v>64.8</v>
      </c>
      <c r="IP11" s="246">
        <f>'[1]Daily Pivot'!GT258</f>
        <v>63.5</v>
      </c>
      <c r="IQ11" s="246">
        <f>'[1]Daily Pivot'!GT288</f>
        <v>57.6</v>
      </c>
      <c r="IR11" s="246">
        <f>'[1]Daily Pivot'!GT319</f>
        <v>49.9</v>
      </c>
      <c r="IS11" s="246">
        <f>'[1]Daily Pivot'!GT349</f>
        <v>46</v>
      </c>
      <c r="IT11" s="246">
        <f>'[1]Daily Pivot'!GU14</f>
        <v>45.9</v>
      </c>
      <c r="IU11" s="246">
        <f>'[1]Daily Pivot'!GU45</f>
        <v>43.8</v>
      </c>
      <c r="IV11" s="246">
        <f>'[1]Daily Pivot'!GU74</f>
        <v>48.7</v>
      </c>
      <c r="IW11" s="246">
        <f>'[1]Daily Pivot'!GU105</f>
        <v>51.9</v>
      </c>
      <c r="IX11" s="246">
        <f>'[1]Daily Pivot'!GU135</f>
        <v>57.1</v>
      </c>
      <c r="IY11" s="246">
        <f>'[1]Daily Pivot'!GU166</f>
        <v>62.4</v>
      </c>
      <c r="IZ11" s="246">
        <f>'[1]Daily Pivot'!GU196</f>
        <v>64.599999999999994</v>
      </c>
      <c r="JA11" s="246">
        <f>'[1]Daily Pivot'!GU227</f>
        <v>64.8</v>
      </c>
      <c r="JB11" s="246">
        <f>'[1]Daily Pivot'!GU258</f>
        <v>63.4</v>
      </c>
      <c r="JC11" s="246">
        <f>'[1]Daily Pivot'!GU288</f>
        <v>57.7</v>
      </c>
      <c r="JD11" s="246">
        <f>'[1]Daily Pivot'!GU319</f>
        <v>50.1</v>
      </c>
      <c r="JE11" s="246">
        <f>'[1]Daily Pivot'!GU349</f>
        <v>46.4</v>
      </c>
      <c r="JF11" s="246">
        <f>'[1]Daily Pivot'!GV14</f>
        <v>45.8</v>
      </c>
      <c r="JG11" s="246">
        <f>'[1]Daily Pivot'!GV45</f>
        <v>44</v>
      </c>
      <c r="JH11" s="246">
        <f>'[1]Daily Pivot'!GV74</f>
        <v>48.5</v>
      </c>
      <c r="JI11" s="246">
        <f>'[1]Daily Pivot'!GV105</f>
        <v>52.1</v>
      </c>
      <c r="JJ11" s="246">
        <f>'[1]Daily Pivot'!GV135</f>
        <v>57</v>
      </c>
      <c r="JK11" s="246">
        <f>'[1]Daily Pivot'!GV166</f>
        <v>62.4</v>
      </c>
      <c r="JL11" s="246">
        <f>'[1]Daily Pivot'!GV196</f>
        <v>64.5</v>
      </c>
      <c r="JM11" s="246">
        <f>'[1]Daily Pivot'!GV227</f>
        <v>64.8</v>
      </c>
      <c r="JN11" s="246">
        <f>'[1]Daily Pivot'!GV258</f>
        <v>63.4</v>
      </c>
      <c r="JO11" s="246">
        <f>'[1]Daily Pivot'!GV288</f>
        <v>57.7</v>
      </c>
      <c r="JP11" s="246">
        <f>'[1]Daily Pivot'!GV319</f>
        <v>50.1</v>
      </c>
      <c r="JQ11" s="246">
        <f>'[1]Daily Pivot'!GV349</f>
        <v>46.4</v>
      </c>
      <c r="JR11" s="246">
        <f>'[1]Daily Pivot'!GW14</f>
        <v>45.8</v>
      </c>
      <c r="JS11" s="246">
        <f>'[1]Daily Pivot'!GW45</f>
        <v>44.4</v>
      </c>
      <c r="JT11" s="246">
        <f>'[1]Daily Pivot'!GW74</f>
        <v>48.5</v>
      </c>
      <c r="JU11" s="246">
        <f>'[1]Daily Pivot'!GW105</f>
        <v>52.4</v>
      </c>
      <c r="JV11" s="246">
        <f>'[1]Daily Pivot'!GW135</f>
        <v>57.1</v>
      </c>
      <c r="JW11" s="246">
        <f>'[1]Daily Pivot'!GW166</f>
        <v>62.4</v>
      </c>
      <c r="JX11" s="246">
        <f>'[1]Daily Pivot'!GW196</f>
        <v>64.5</v>
      </c>
      <c r="JY11" s="246">
        <f>'[1]Daily Pivot'!GW227</f>
        <v>64.8</v>
      </c>
      <c r="JZ11" s="246">
        <f>'[1]Daily Pivot'!GW258</f>
        <v>63.4</v>
      </c>
      <c r="KA11" s="246">
        <f>'[1]Daily Pivot'!GW288</f>
        <v>58</v>
      </c>
      <c r="KB11" s="246">
        <f>'[1]Daily Pivot'!GW319</f>
        <v>50.1</v>
      </c>
      <c r="KC11" s="246">
        <f>'[1]Daily Pivot'!GW349</f>
        <v>46.3</v>
      </c>
      <c r="KD11" s="246">
        <f>'[1]Daily Pivot'!GX14</f>
        <v>46</v>
      </c>
      <c r="KE11" s="246">
        <f>'[1]Daily Pivot'!GX45</f>
        <v>44.5</v>
      </c>
      <c r="KF11" s="246">
        <f>'[1]Daily Pivot'!GX74</f>
        <v>48.5</v>
      </c>
      <c r="KG11" s="246">
        <f>'[1]Daily Pivot'!GX105</f>
        <v>52.4</v>
      </c>
      <c r="KH11" s="246">
        <f>'[1]Daily Pivot'!GX135</f>
        <v>57.3</v>
      </c>
      <c r="KI11" s="246">
        <f>'[1]Daily Pivot'!GX166</f>
        <v>62.5</v>
      </c>
      <c r="KJ11" s="246">
        <f>'[1]Daily Pivot'!GX196</f>
        <v>64.5</v>
      </c>
      <c r="KK11" s="246">
        <f>'[1]Daily Pivot'!GX227</f>
        <v>64.8</v>
      </c>
      <c r="KL11" s="246">
        <f>'[1]Daily Pivot'!GX258</f>
        <v>63.4</v>
      </c>
      <c r="KM11" s="246">
        <f>'[1]Daily Pivot'!GX288</f>
        <v>58</v>
      </c>
      <c r="KN11" s="246">
        <f>'[1]Daily Pivot'!GX319</f>
        <v>50.1</v>
      </c>
      <c r="KO11" s="246">
        <f>'[1]Daily Pivot'!GX349</f>
        <v>46.2</v>
      </c>
      <c r="KP11" s="246">
        <f>'[1]Daily Pivot'!GY14</f>
        <v>46</v>
      </c>
      <c r="KQ11" s="246">
        <f>'[1]Daily Pivot'!GY45</f>
        <v>45</v>
      </c>
      <c r="KR11" s="246">
        <f>'[1]Daily Pivot'!GY74</f>
        <v>48.4</v>
      </c>
      <c r="KS11" s="246">
        <f>'[1]Daily Pivot'!GY105</f>
        <v>52.5</v>
      </c>
      <c r="KT11" s="246">
        <f>'[1]Daily Pivot'!GY135</f>
        <v>57.4</v>
      </c>
      <c r="KU11" s="246">
        <f>'[1]Daily Pivot'!GY166</f>
        <v>62.6</v>
      </c>
      <c r="KV11" s="246">
        <f>'[1]Daily Pivot'!GY196</f>
        <v>64.5</v>
      </c>
      <c r="KW11" s="246">
        <f>'[1]Daily Pivot'!GY227</f>
        <v>64.8</v>
      </c>
      <c r="KX11" s="246">
        <f>'[1]Daily Pivot'!GY258</f>
        <v>63.4</v>
      </c>
      <c r="KY11" s="246">
        <f>'[1]Daily Pivot'!GY288</f>
        <v>57.9</v>
      </c>
      <c r="KZ11" s="246">
        <f>'[1]Daily Pivot'!GY319</f>
        <v>50.1</v>
      </c>
      <c r="LA11" s="246">
        <f>'[1]Daily Pivot'!GY349</f>
        <v>46.1</v>
      </c>
      <c r="LB11" s="246">
        <f>'[1]Daily Pivot'!GZ14</f>
        <v>46</v>
      </c>
      <c r="LC11" s="246">
        <f>'[1]Daily Pivot'!GZ45</f>
        <v>44.8</v>
      </c>
      <c r="LD11" s="246">
        <f>'[1]Daily Pivot'!GZ74</f>
        <v>48.5</v>
      </c>
      <c r="LE11" s="246">
        <f>'[1]Daily Pivot'!GZ105</f>
        <v>52.5</v>
      </c>
      <c r="LF11" s="246">
        <f>'[1]Daily Pivot'!GZ135</f>
        <v>57.5</v>
      </c>
      <c r="LG11" s="246">
        <f>'[1]Daily Pivot'!GZ166</f>
        <v>62.6</v>
      </c>
      <c r="LH11" s="246">
        <f>'[1]Daily Pivot'!GZ196</f>
        <v>64.5</v>
      </c>
      <c r="LI11" s="246">
        <f>'[1]Daily Pivot'!GZ227</f>
        <v>64.8</v>
      </c>
      <c r="LJ11" s="246">
        <f>'[1]Daily Pivot'!GZ258</f>
        <v>63.2</v>
      </c>
      <c r="LK11" s="246">
        <f>'[1]Daily Pivot'!GZ288</f>
        <v>57.8</v>
      </c>
      <c r="LL11" s="246">
        <f>'[1]Daily Pivot'!GZ319</f>
        <v>50.2</v>
      </c>
      <c r="LM11" s="246">
        <f>'[1]Daily Pivot'!GZ349</f>
        <v>46.1</v>
      </c>
    </row>
    <row r="12" spans="1:325" x14ac:dyDescent="0.25">
      <c r="A12" s="244">
        <f t="shared" si="0"/>
        <v>10</v>
      </c>
      <c r="B12" s="246">
        <f>'[1]Daily Pivot'!FZ15</f>
        <v>44.3</v>
      </c>
      <c r="C12" s="246">
        <f>'[1]Daily Pivot'!FZ46</f>
        <v>43.6</v>
      </c>
      <c r="D12" s="246">
        <f>'[1]Daily Pivot'!FZ75</f>
        <v>46.3</v>
      </c>
      <c r="E12" s="246">
        <f>'[1]Daily Pivot'!FZ106</f>
        <v>51.2</v>
      </c>
      <c r="F12" s="246">
        <f>'[1]Daily Pivot'!FZ136</f>
        <v>56.6</v>
      </c>
      <c r="G12" s="246">
        <f>'[1]Daily Pivot'!FZ167</f>
        <v>60.2</v>
      </c>
      <c r="H12" s="246">
        <f>'[1]Daily Pivot'!FZ197</f>
        <v>64.400000000000006</v>
      </c>
      <c r="I12" s="246">
        <f>'[1]Daily Pivot'!FZ228</f>
        <v>64.599999999999994</v>
      </c>
      <c r="J12" s="246">
        <f>'[1]Daily Pivot'!FZ259</f>
        <v>63.3</v>
      </c>
      <c r="K12" s="246">
        <f>'[1]Daily Pivot'!FZ289</f>
        <v>55.4</v>
      </c>
      <c r="L12" s="246">
        <f>'[1]Daily Pivot'!FZ320</f>
        <v>48.2</v>
      </c>
      <c r="M12" s="246">
        <f>'[1]Daily Pivot'!FZ350</f>
        <v>42.9</v>
      </c>
      <c r="N12" s="246">
        <f>'[1]Daily Pivot'!GA15</f>
        <v>44.5</v>
      </c>
      <c r="O12" s="246">
        <f>'[1]Daily Pivot'!GA46</f>
        <v>44.1</v>
      </c>
      <c r="P12" s="246">
        <f>'[1]Daily Pivot'!GA75</f>
        <v>46.8</v>
      </c>
      <c r="Q12" s="246">
        <f>'[1]Daily Pivot'!GA106</f>
        <v>51.5</v>
      </c>
      <c r="R12" s="246">
        <f>'[1]Daily Pivot'!GA136</f>
        <v>56.8</v>
      </c>
      <c r="S12" s="246">
        <f>'[1]Daily Pivot'!GA167</f>
        <v>60.1</v>
      </c>
      <c r="T12" s="246">
        <f>'[1]Daily Pivot'!GA197</f>
        <v>64.400000000000006</v>
      </c>
      <c r="U12" s="246">
        <f>'[1]Daily Pivot'!GA228</f>
        <v>64.7</v>
      </c>
      <c r="V12" s="246">
        <f>'[1]Daily Pivot'!GA259</f>
        <v>63.2</v>
      </c>
      <c r="W12" s="246">
        <f>'[1]Daily Pivot'!GA289</f>
        <v>55.5</v>
      </c>
      <c r="X12" s="246">
        <f>'[1]Daily Pivot'!GA320</f>
        <v>48.4</v>
      </c>
      <c r="Y12" s="246">
        <f>'[1]Daily Pivot'!GA350</f>
        <v>43.4</v>
      </c>
      <c r="Z12" s="246">
        <f>'[1]Daily Pivot'!GB15</f>
        <v>44.3</v>
      </c>
      <c r="AA12" s="246">
        <f>'[1]Daily Pivot'!GB46</f>
        <v>44.3</v>
      </c>
      <c r="AB12" s="246">
        <f>'[1]Daily Pivot'!GB75</f>
        <v>47</v>
      </c>
      <c r="AC12" s="246">
        <f>'[1]Daily Pivot'!GB106</f>
        <v>51.7</v>
      </c>
      <c r="AD12" s="246">
        <f>'[1]Daily Pivot'!GB136</f>
        <v>57</v>
      </c>
      <c r="AE12" s="246">
        <f>'[1]Daily Pivot'!GB167</f>
        <v>60.5</v>
      </c>
      <c r="AF12" s="246">
        <f>'[1]Daily Pivot'!GB197</f>
        <v>64.400000000000006</v>
      </c>
      <c r="AG12" s="246">
        <f>'[1]Daily Pivot'!GB228</f>
        <v>64.8</v>
      </c>
      <c r="AH12" s="246">
        <f>'[1]Daily Pivot'!GB259</f>
        <v>63.2</v>
      </c>
      <c r="AI12" s="246">
        <f>'[1]Daily Pivot'!GB289</f>
        <v>55.6</v>
      </c>
      <c r="AJ12" s="246">
        <f>'[1]Daily Pivot'!GB320</f>
        <v>48.6</v>
      </c>
      <c r="AK12" s="246">
        <f>'[1]Daily Pivot'!GB350</f>
        <v>43.5</v>
      </c>
      <c r="AL12" s="246">
        <f>'[1]Daily Pivot'!GC15</f>
        <v>44.6</v>
      </c>
      <c r="AM12" s="246">
        <f>'[1]Daily Pivot'!GC46</f>
        <v>44.7</v>
      </c>
      <c r="AN12" s="246">
        <f>'[1]Daily Pivot'!GC75</f>
        <v>47.2</v>
      </c>
      <c r="AO12" s="246">
        <f>'[1]Daily Pivot'!GC106</f>
        <v>51.8</v>
      </c>
      <c r="AP12" s="246">
        <f>'[1]Daily Pivot'!GC136</f>
        <v>57</v>
      </c>
      <c r="AQ12" s="246">
        <f>'[1]Daily Pivot'!GC167</f>
        <v>60.7</v>
      </c>
      <c r="AR12" s="246">
        <f>'[1]Daily Pivot'!GC197</f>
        <v>64.400000000000006</v>
      </c>
      <c r="AS12" s="246">
        <f>'[1]Daily Pivot'!GC228</f>
        <v>64.900000000000006</v>
      </c>
      <c r="AT12" s="246">
        <f>'[1]Daily Pivot'!GC259</f>
        <v>63</v>
      </c>
      <c r="AU12" s="246">
        <f>'[1]Daily Pivot'!GC289</f>
        <v>55.6</v>
      </c>
      <c r="AV12" s="246">
        <f>'[1]Daily Pivot'!GC320</f>
        <v>48.8</v>
      </c>
      <c r="AW12" s="246">
        <f>'[1]Daily Pivot'!GC350</f>
        <v>43.7</v>
      </c>
      <c r="AX12" s="246">
        <f>'[1]Daily Pivot'!GD15</f>
        <v>44.5</v>
      </c>
      <c r="AY12" s="246">
        <f>'[1]Daily Pivot'!GD46</f>
        <v>44.4</v>
      </c>
      <c r="AZ12" s="246">
        <f>'[1]Daily Pivot'!GD75</f>
        <v>47.4</v>
      </c>
      <c r="BA12" s="246">
        <f>'[1]Daily Pivot'!GD106</f>
        <v>51.8</v>
      </c>
      <c r="BB12" s="246">
        <f>'[1]Daily Pivot'!GD136</f>
        <v>57.3</v>
      </c>
      <c r="BC12" s="246">
        <f>'[1]Daily Pivot'!GD167</f>
        <v>61</v>
      </c>
      <c r="BD12" s="246">
        <f>'[1]Daily Pivot'!GD197</f>
        <v>64.5</v>
      </c>
      <c r="BE12" s="246">
        <f>'[1]Daily Pivot'!GD228</f>
        <v>64.900000000000006</v>
      </c>
      <c r="BF12" s="246">
        <f>'[1]Daily Pivot'!GD259</f>
        <v>63.2</v>
      </c>
      <c r="BG12" s="246">
        <f>'[1]Daily Pivot'!GD289</f>
        <v>55.8</v>
      </c>
      <c r="BH12" s="246">
        <f>'[1]Daily Pivot'!GD320</f>
        <v>49.2</v>
      </c>
      <c r="BI12" s="246">
        <f>'[1]Daily Pivot'!GD350</f>
        <v>43.9</v>
      </c>
      <c r="BJ12" s="246">
        <f>'[1]Daily Pivot'!GE15</f>
        <v>44.8</v>
      </c>
      <c r="BK12" s="246">
        <f>'[1]Daily Pivot'!GE46</f>
        <v>44.5</v>
      </c>
      <c r="BL12" s="246">
        <f>'[1]Daily Pivot'!GE75</f>
        <v>47.4</v>
      </c>
      <c r="BM12" s="246">
        <f>'[1]Daily Pivot'!GE106</f>
        <v>51.8</v>
      </c>
      <c r="BN12" s="246">
        <f>'[1]Daily Pivot'!GE136</f>
        <v>57.2</v>
      </c>
      <c r="BO12" s="246">
        <f>'[1]Daily Pivot'!GE167</f>
        <v>60.9</v>
      </c>
      <c r="BP12" s="246">
        <f>'[1]Daily Pivot'!GE197</f>
        <v>64.599999999999994</v>
      </c>
      <c r="BQ12" s="246">
        <f>'[1]Daily Pivot'!GE228</f>
        <v>64.900000000000006</v>
      </c>
      <c r="BR12" s="246">
        <f>'[1]Daily Pivot'!GE259</f>
        <v>63.2</v>
      </c>
      <c r="BS12" s="246">
        <f>'[1]Daily Pivot'!GE289</f>
        <v>56.1</v>
      </c>
      <c r="BT12" s="246">
        <f>'[1]Daily Pivot'!GE320</f>
        <v>49.2</v>
      </c>
      <c r="BU12" s="246">
        <f>'[1]Daily Pivot'!GE350</f>
        <v>44.1</v>
      </c>
      <c r="BV12" s="246">
        <f>'[1]Daily Pivot'!GF15</f>
        <v>44.9</v>
      </c>
      <c r="BW12" s="246">
        <f>'[1]Daily Pivot'!GF46</f>
        <v>44.6</v>
      </c>
      <c r="BX12" s="246">
        <f>'[1]Daily Pivot'!GF75</f>
        <v>47.3</v>
      </c>
      <c r="BY12" s="246">
        <f>'[1]Daily Pivot'!GF106</f>
        <v>52</v>
      </c>
      <c r="BZ12" s="246">
        <f>'[1]Daily Pivot'!GF136</f>
        <v>57.5</v>
      </c>
      <c r="CA12" s="246">
        <f>'[1]Daily Pivot'!GF167</f>
        <v>61</v>
      </c>
      <c r="CB12" s="246">
        <f>'[1]Daily Pivot'!GF197</f>
        <v>64.599999999999994</v>
      </c>
      <c r="CC12" s="246">
        <f>'[1]Daily Pivot'!GF228</f>
        <v>64.900000000000006</v>
      </c>
      <c r="CD12" s="246">
        <f>'[1]Daily Pivot'!GF259</f>
        <v>63.3</v>
      </c>
      <c r="CE12" s="246">
        <f>'[1]Daily Pivot'!GF289</f>
        <v>56</v>
      </c>
      <c r="CF12" s="246">
        <f>'[1]Daily Pivot'!GF320</f>
        <v>49.3</v>
      </c>
      <c r="CG12" s="246">
        <f>'[1]Daily Pivot'!GF350</f>
        <v>43.7</v>
      </c>
      <c r="CH12" s="246">
        <f>'[1]Daily Pivot'!GG15</f>
        <v>44.7</v>
      </c>
      <c r="CI12" s="246">
        <f>'[1]Daily Pivot'!GG46</f>
        <v>44.4</v>
      </c>
      <c r="CJ12" s="246">
        <f>'[1]Daily Pivot'!GG75</f>
        <v>47.2</v>
      </c>
      <c r="CK12" s="246">
        <f>'[1]Daily Pivot'!GG106</f>
        <v>52.1</v>
      </c>
      <c r="CL12" s="246">
        <f>'[1]Daily Pivot'!GG136</f>
        <v>57.3</v>
      </c>
      <c r="CM12" s="246">
        <f>'[1]Daily Pivot'!GG167</f>
        <v>60.8</v>
      </c>
      <c r="CN12" s="246">
        <f>'[1]Daily Pivot'!GG197</f>
        <v>64.599999999999994</v>
      </c>
      <c r="CO12" s="246">
        <f>'[1]Daily Pivot'!GG228</f>
        <v>64.900000000000006</v>
      </c>
      <c r="CP12" s="246">
        <f>'[1]Daily Pivot'!GG259</f>
        <v>63.3</v>
      </c>
      <c r="CQ12" s="246">
        <f>'[1]Daily Pivot'!GG289</f>
        <v>56</v>
      </c>
      <c r="CR12" s="246">
        <f>'[1]Daily Pivot'!GG320</f>
        <v>49.2</v>
      </c>
      <c r="CS12" s="246">
        <f>'[1]Daily Pivot'!GG350</f>
        <v>43.9</v>
      </c>
      <c r="CT12" s="246">
        <f>'[1]Daily Pivot'!GH15</f>
        <v>45</v>
      </c>
      <c r="CU12" s="246">
        <f>'[1]Daily Pivot'!GH46</f>
        <v>44.4</v>
      </c>
      <c r="CV12" s="246">
        <f>'[1]Daily Pivot'!GH75</f>
        <v>47.1</v>
      </c>
      <c r="CW12" s="246">
        <f>'[1]Daily Pivot'!GH106</f>
        <v>52</v>
      </c>
      <c r="CX12" s="246">
        <f>'[1]Daily Pivot'!GH136</f>
        <v>57.2</v>
      </c>
      <c r="CY12" s="246">
        <f>'[1]Daily Pivot'!GH167</f>
        <v>61</v>
      </c>
      <c r="CZ12" s="246">
        <f>'[1]Daily Pivot'!GH197</f>
        <v>64.599999999999994</v>
      </c>
      <c r="DA12" s="246">
        <f>'[1]Daily Pivot'!GH228</f>
        <v>64.900000000000006</v>
      </c>
      <c r="DB12" s="246">
        <f>'[1]Daily Pivot'!GH259</f>
        <v>63.2</v>
      </c>
      <c r="DC12" s="246">
        <f>'[1]Daily Pivot'!GH289</f>
        <v>56.3</v>
      </c>
      <c r="DD12" s="246">
        <f>'[1]Daily Pivot'!GH320</f>
        <v>48.9</v>
      </c>
      <c r="DE12" s="246">
        <f>'[1]Daily Pivot'!GH350</f>
        <v>44</v>
      </c>
      <c r="DF12" s="246">
        <f>'[1]Daily Pivot'!GI15</f>
        <v>45</v>
      </c>
      <c r="DG12" s="246">
        <f>'[1]Daily Pivot'!GI46</f>
        <v>44.5</v>
      </c>
      <c r="DH12" s="246">
        <f>'[1]Daily Pivot'!GI75</f>
        <v>47.1</v>
      </c>
      <c r="DI12" s="246">
        <f>'[1]Daily Pivot'!GI106</f>
        <v>52.3</v>
      </c>
      <c r="DJ12" s="246">
        <f>'[1]Daily Pivot'!GI136</f>
        <v>57.2</v>
      </c>
      <c r="DK12" s="246">
        <f>'[1]Daily Pivot'!GI167</f>
        <v>61.2</v>
      </c>
      <c r="DL12" s="246">
        <f>'[1]Daily Pivot'!GI197</f>
        <v>64.599999999999994</v>
      </c>
      <c r="DM12" s="246">
        <f>'[1]Daily Pivot'!GI228</f>
        <v>64.900000000000006</v>
      </c>
      <c r="DN12" s="246">
        <f>'[1]Daily Pivot'!GI259</f>
        <v>63.2</v>
      </c>
      <c r="DO12" s="246">
        <f>'[1]Daily Pivot'!GI289</f>
        <v>56.4</v>
      </c>
      <c r="DP12" s="246">
        <f>'[1]Daily Pivot'!GI320</f>
        <v>49.2</v>
      </c>
      <c r="DQ12" s="246">
        <f>'[1]Daily Pivot'!GI350</f>
        <v>44.1</v>
      </c>
      <c r="DR12" s="246">
        <f>'[1]Daily Pivot'!GJ15</f>
        <v>45</v>
      </c>
      <c r="DS12" s="246">
        <f>'[1]Daily Pivot'!GJ46</f>
        <v>44.3</v>
      </c>
      <c r="DT12" s="246">
        <f>'[1]Daily Pivot'!GJ75</f>
        <v>47.4</v>
      </c>
      <c r="DU12" s="246">
        <f>'[1]Daily Pivot'!GJ106</f>
        <v>52.3</v>
      </c>
      <c r="DV12" s="246">
        <f>'[1]Daily Pivot'!GJ136</f>
        <v>57.2</v>
      </c>
      <c r="DW12" s="246">
        <f>'[1]Daily Pivot'!GJ167</f>
        <v>61.6</v>
      </c>
      <c r="DX12" s="246">
        <f>'[1]Daily Pivot'!GJ197</f>
        <v>64.7</v>
      </c>
      <c r="DY12" s="246">
        <f>'[1]Daily Pivot'!GJ228</f>
        <v>64.900000000000006</v>
      </c>
      <c r="DZ12" s="246">
        <f>'[1]Daily Pivot'!GJ259</f>
        <v>63.3</v>
      </c>
      <c r="EA12" s="246">
        <f>'[1]Daily Pivot'!GJ289</f>
        <v>56.7</v>
      </c>
      <c r="EB12" s="246">
        <f>'[1]Daily Pivot'!GJ320</f>
        <v>49.6</v>
      </c>
      <c r="EC12" s="246">
        <f>'[1]Daily Pivot'!GJ350</f>
        <v>44.1</v>
      </c>
      <c r="ED12" s="246">
        <f>'[1]Daily Pivot'!GK15</f>
        <v>44.8</v>
      </c>
      <c r="EE12" s="246">
        <f>'[1]Daily Pivot'!GK46</f>
        <v>44.9</v>
      </c>
      <c r="EF12" s="246">
        <f>'[1]Daily Pivot'!GK75</f>
        <v>47.6</v>
      </c>
      <c r="EG12" s="246">
        <f>'[1]Daily Pivot'!GK106</f>
        <v>52.4</v>
      </c>
      <c r="EH12" s="246">
        <f>'[1]Daily Pivot'!GK136</f>
        <v>56.8</v>
      </c>
      <c r="EI12" s="246">
        <f>'[1]Daily Pivot'!GK167</f>
        <v>61.5</v>
      </c>
      <c r="EJ12" s="246">
        <f>'[1]Daily Pivot'!GK197</f>
        <v>64.7</v>
      </c>
      <c r="EK12" s="246">
        <f>'[1]Daily Pivot'!GK228</f>
        <v>64.900000000000006</v>
      </c>
      <c r="EL12" s="246">
        <f>'[1]Daily Pivot'!GK259</f>
        <v>63.3</v>
      </c>
      <c r="EM12" s="246">
        <f>'[1]Daily Pivot'!GK289</f>
        <v>57.2</v>
      </c>
      <c r="EN12" s="246">
        <f>'[1]Daily Pivot'!GK320</f>
        <v>49.6</v>
      </c>
      <c r="EO12" s="246">
        <f>'[1]Daily Pivot'!GK350</f>
        <v>44.4</v>
      </c>
      <c r="EP12" s="246">
        <f>'[1]Daily Pivot'!GL15</f>
        <v>45</v>
      </c>
      <c r="EQ12" s="246">
        <f>'[1]Daily Pivot'!GL46</f>
        <v>45</v>
      </c>
      <c r="ER12" s="246">
        <f>'[1]Daily Pivot'!GL75</f>
        <v>47.8</v>
      </c>
      <c r="ES12" s="246">
        <f>'[1]Daily Pivot'!GL106</f>
        <v>52.6</v>
      </c>
      <c r="ET12" s="246">
        <f>'[1]Daily Pivot'!GL136</f>
        <v>56.5</v>
      </c>
      <c r="EU12" s="246">
        <f>'[1]Daily Pivot'!GL167</f>
        <v>61.4</v>
      </c>
      <c r="EV12" s="246">
        <f>'[1]Daily Pivot'!GL197</f>
        <v>64.7</v>
      </c>
      <c r="EW12" s="246">
        <f>'[1]Daily Pivot'!GL228</f>
        <v>64.900000000000006</v>
      </c>
      <c r="EX12" s="246">
        <f>'[1]Daily Pivot'!GL259</f>
        <v>63.1</v>
      </c>
      <c r="EY12" s="246">
        <f>'[1]Daily Pivot'!GL289</f>
        <v>57.1</v>
      </c>
      <c r="EZ12" s="246">
        <f>'[1]Daily Pivot'!GL320</f>
        <v>50</v>
      </c>
      <c r="FA12" s="246">
        <f>'[1]Daily Pivot'!GL350</f>
        <v>44.6</v>
      </c>
      <c r="FB12" s="246">
        <f>'[1]Daily Pivot'!GM15</f>
        <v>45</v>
      </c>
      <c r="FC12" s="246">
        <f>'[1]Daily Pivot'!GM46</f>
        <v>45.3</v>
      </c>
      <c r="FD12" s="246">
        <f>'[1]Daily Pivot'!GM75</f>
        <v>48.2</v>
      </c>
      <c r="FE12" s="246">
        <f>'[1]Daily Pivot'!GM106</f>
        <v>52.9</v>
      </c>
      <c r="FF12" s="246">
        <f>'[1]Daily Pivot'!GM136</f>
        <v>56.5</v>
      </c>
      <c r="FG12" s="246">
        <f>'[1]Daily Pivot'!GM167</f>
        <v>61.7</v>
      </c>
      <c r="FH12" s="246">
        <f>'[1]Daily Pivot'!GM197</f>
        <v>64.7</v>
      </c>
      <c r="FI12" s="246">
        <f>'[1]Daily Pivot'!GM228</f>
        <v>64.900000000000006</v>
      </c>
      <c r="FJ12" s="246">
        <f>'[1]Daily Pivot'!GM259</f>
        <v>63.1</v>
      </c>
      <c r="FK12" s="246">
        <f>'[1]Daily Pivot'!GM289</f>
        <v>57.2</v>
      </c>
      <c r="FL12" s="246">
        <f>'[1]Daily Pivot'!GM320</f>
        <v>50.2</v>
      </c>
      <c r="FM12" s="246">
        <f>'[1]Daily Pivot'!GM350</f>
        <v>44.8</v>
      </c>
      <c r="FN12" s="246">
        <f>'[1]Daily Pivot'!GN15</f>
        <v>45</v>
      </c>
      <c r="FO12" s="246">
        <f>'[1]Daily Pivot'!GN46</f>
        <v>45.4</v>
      </c>
      <c r="FP12" s="246">
        <f>'[1]Daily Pivot'!GN75</f>
        <v>48.5</v>
      </c>
      <c r="FQ12" s="246">
        <f>'[1]Daily Pivot'!GN106</f>
        <v>53.1</v>
      </c>
      <c r="FR12" s="246">
        <f>'[1]Daily Pivot'!GN136</f>
        <v>56.7</v>
      </c>
      <c r="FS12" s="246">
        <f>'[1]Daily Pivot'!GN167</f>
        <v>61.8</v>
      </c>
      <c r="FT12" s="246">
        <f>'[1]Daily Pivot'!GN197</f>
        <v>64.7</v>
      </c>
      <c r="FU12" s="246">
        <f>'[1]Daily Pivot'!GN228</f>
        <v>64.900000000000006</v>
      </c>
      <c r="FV12" s="246">
        <f>'[1]Daily Pivot'!GN259</f>
        <v>63.2</v>
      </c>
      <c r="FW12" s="246">
        <f>'[1]Daily Pivot'!GN289</f>
        <v>57.2</v>
      </c>
      <c r="FX12" s="246">
        <f>'[1]Daily Pivot'!GN320</f>
        <v>50.3</v>
      </c>
      <c r="FY12" s="246">
        <f>'[1]Daily Pivot'!GN350</f>
        <v>45.1</v>
      </c>
      <c r="FZ12" s="246">
        <f>'[1]Daily Pivot'!GO15</f>
        <v>44.8</v>
      </c>
      <c r="GA12" s="246">
        <f>'[1]Daily Pivot'!GO46</f>
        <v>45.4</v>
      </c>
      <c r="GB12" s="246">
        <f>'[1]Daily Pivot'!GO75</f>
        <v>48.3</v>
      </c>
      <c r="GC12" s="246">
        <f>'[1]Daily Pivot'!GO106</f>
        <v>52.9</v>
      </c>
      <c r="GD12" s="246">
        <f>'[1]Daily Pivot'!GO136</f>
        <v>56.6</v>
      </c>
      <c r="GE12" s="246">
        <f>'[1]Daily Pivot'!GO167</f>
        <v>61.9</v>
      </c>
      <c r="GF12" s="246">
        <f>'[1]Daily Pivot'!GO197</f>
        <v>64.7</v>
      </c>
      <c r="GG12" s="246">
        <f>'[1]Daily Pivot'!GO228</f>
        <v>64.900000000000006</v>
      </c>
      <c r="GH12" s="246">
        <f>'[1]Daily Pivot'!GO259</f>
        <v>63.2</v>
      </c>
      <c r="GI12" s="246">
        <f>'[1]Daily Pivot'!GO289</f>
        <v>57.4</v>
      </c>
      <c r="GJ12" s="246">
        <f>'[1]Daily Pivot'!GO320</f>
        <v>50.7</v>
      </c>
      <c r="GK12" s="246">
        <f>'[1]Daily Pivot'!GO350</f>
        <v>45.1</v>
      </c>
      <c r="GL12" s="246">
        <f>'[1]Daily Pivot'!GP15</f>
        <v>44.8</v>
      </c>
      <c r="GM12" s="246">
        <f>'[1]Daily Pivot'!GP46</f>
        <v>45.5</v>
      </c>
      <c r="GN12" s="246">
        <f>'[1]Daily Pivot'!GP75</f>
        <v>48.5</v>
      </c>
      <c r="GO12" s="246">
        <f>'[1]Daily Pivot'!GP106</f>
        <v>52.9</v>
      </c>
      <c r="GP12" s="246">
        <f>'[1]Daily Pivot'!GP136</f>
        <v>56.4</v>
      </c>
      <c r="GQ12" s="246">
        <f>'[1]Daily Pivot'!GP167</f>
        <v>61.9</v>
      </c>
      <c r="GR12" s="246">
        <f>'[1]Daily Pivot'!GP197</f>
        <v>64.7</v>
      </c>
      <c r="GS12" s="246">
        <f>'[1]Daily Pivot'!GP228</f>
        <v>64.900000000000006</v>
      </c>
      <c r="GT12" s="246">
        <f>'[1]Daily Pivot'!GP259</f>
        <v>63.1</v>
      </c>
      <c r="GU12" s="246">
        <f>'[1]Daily Pivot'!GP289</f>
        <v>57.4</v>
      </c>
      <c r="GV12" s="246">
        <f>'[1]Daily Pivot'!GP320</f>
        <v>50.6</v>
      </c>
      <c r="GW12" s="246">
        <f>'[1]Daily Pivot'!GP350</f>
        <v>45.1</v>
      </c>
      <c r="GX12" s="246">
        <f>'[1]Daily Pivot'!GQ15</f>
        <v>44.9</v>
      </c>
      <c r="GY12" s="246">
        <f>'[1]Daily Pivot'!GQ46</f>
        <v>45.9</v>
      </c>
      <c r="GZ12" s="246">
        <f>'[1]Daily Pivot'!GQ75</f>
        <v>48.4</v>
      </c>
      <c r="HA12" s="246">
        <f>'[1]Daily Pivot'!GQ106</f>
        <v>53</v>
      </c>
      <c r="HB12" s="246">
        <f>'[1]Daily Pivot'!GQ136</f>
        <v>56.5</v>
      </c>
      <c r="HC12" s="246">
        <f>'[1]Daily Pivot'!GQ167</f>
        <v>61.9</v>
      </c>
      <c r="HD12" s="246">
        <f>'[1]Daily Pivot'!GQ197</f>
        <v>64.7</v>
      </c>
      <c r="HE12" s="246">
        <f>'[1]Daily Pivot'!GQ228</f>
        <v>64.900000000000006</v>
      </c>
      <c r="HF12" s="246">
        <f>'[1]Daily Pivot'!GQ259</f>
        <v>63</v>
      </c>
      <c r="HG12" s="246">
        <f>'[1]Daily Pivot'!GQ289</f>
        <v>57.4</v>
      </c>
      <c r="HH12" s="246">
        <f>'[1]Daily Pivot'!GQ320</f>
        <v>50.7</v>
      </c>
      <c r="HI12" s="246">
        <f>'[1]Daily Pivot'!GQ350</f>
        <v>45.1</v>
      </c>
      <c r="HJ12" s="246">
        <f>'[1]Daily Pivot'!GR15</f>
        <v>45.2</v>
      </c>
      <c r="HK12" s="246">
        <f>'[1]Daily Pivot'!GR46</f>
        <v>46.1</v>
      </c>
      <c r="HL12" s="246">
        <f>'[1]Daily Pivot'!GR75</f>
        <v>49</v>
      </c>
      <c r="HM12" s="246">
        <f>'[1]Daily Pivot'!GR106</f>
        <v>53.1</v>
      </c>
      <c r="HN12" s="246">
        <f>'[1]Daily Pivot'!GR136</f>
        <v>56.9</v>
      </c>
      <c r="HO12" s="246">
        <f>'[1]Daily Pivot'!GR167</f>
        <v>62</v>
      </c>
      <c r="HP12" s="246">
        <f>'[1]Daily Pivot'!GR197</f>
        <v>64.8</v>
      </c>
      <c r="HQ12" s="246">
        <f>'[1]Daily Pivot'!GR228</f>
        <v>65</v>
      </c>
      <c r="HR12" s="246">
        <f>'[1]Daily Pivot'!GR259</f>
        <v>63.2</v>
      </c>
      <c r="HS12" s="246">
        <f>'[1]Daily Pivot'!GR289</f>
        <v>57.7</v>
      </c>
      <c r="HT12" s="246">
        <f>'[1]Daily Pivot'!GR320</f>
        <v>51.2</v>
      </c>
      <c r="HU12" s="246">
        <f>'[1]Daily Pivot'!GR350</f>
        <v>45.4</v>
      </c>
      <c r="HV12" s="246">
        <f>'[1]Daily Pivot'!GS15</f>
        <v>45.2</v>
      </c>
      <c r="HW12" s="246">
        <f>'[1]Daily Pivot'!GS46</f>
        <v>45.7</v>
      </c>
      <c r="HX12" s="246">
        <f>'[1]Daily Pivot'!GS75</f>
        <v>49</v>
      </c>
      <c r="HY12" s="246">
        <f>'[1]Daily Pivot'!GS106</f>
        <v>53.1</v>
      </c>
      <c r="HZ12" s="246">
        <f>'[1]Daily Pivot'!GS136</f>
        <v>57</v>
      </c>
      <c r="IA12" s="246">
        <f>'[1]Daily Pivot'!GS167</f>
        <v>62</v>
      </c>
      <c r="IB12" s="246">
        <f>'[1]Daily Pivot'!GS197</f>
        <v>64.7</v>
      </c>
      <c r="IC12" s="246">
        <f>'[1]Daily Pivot'!GS228</f>
        <v>65</v>
      </c>
      <c r="ID12" s="246">
        <f>'[1]Daily Pivot'!GS259</f>
        <v>63.1</v>
      </c>
      <c r="IE12" s="246">
        <f>'[1]Daily Pivot'!GS289</f>
        <v>57.5</v>
      </c>
      <c r="IF12" s="246">
        <f>'[1]Daily Pivot'!GS320</f>
        <v>51.1</v>
      </c>
      <c r="IG12" s="246">
        <f>'[1]Daily Pivot'!GS350</f>
        <v>45.1</v>
      </c>
      <c r="IH12" s="246">
        <f>'[1]Daily Pivot'!GT15</f>
        <v>45.3</v>
      </c>
      <c r="II12" s="246">
        <f>'[1]Daily Pivot'!GT46</f>
        <v>45.6</v>
      </c>
      <c r="IJ12" s="246">
        <f>'[1]Daily Pivot'!GT75</f>
        <v>48.7</v>
      </c>
      <c r="IK12" s="246">
        <f>'[1]Daily Pivot'!GT106</f>
        <v>53.2</v>
      </c>
      <c r="IL12" s="246">
        <f>'[1]Daily Pivot'!GT136</f>
        <v>57</v>
      </c>
      <c r="IM12" s="246">
        <f>'[1]Daily Pivot'!GT167</f>
        <v>62.1</v>
      </c>
      <c r="IN12" s="246">
        <f>'[1]Daily Pivot'!GT197</f>
        <v>64.7</v>
      </c>
      <c r="IO12" s="246">
        <f>'[1]Daily Pivot'!GT228</f>
        <v>65</v>
      </c>
      <c r="IP12" s="246">
        <f>'[1]Daily Pivot'!GT259</f>
        <v>63.2</v>
      </c>
      <c r="IQ12" s="246">
        <f>'[1]Daily Pivot'!GT289</f>
        <v>57.7</v>
      </c>
      <c r="IR12" s="246">
        <f>'[1]Daily Pivot'!GT320</f>
        <v>51.1</v>
      </c>
      <c r="IS12" s="246">
        <f>'[1]Daily Pivot'!GT350</f>
        <v>45.3</v>
      </c>
      <c r="IT12" s="246">
        <f>'[1]Daily Pivot'!GU15</f>
        <v>45.5</v>
      </c>
      <c r="IU12" s="246">
        <f>'[1]Daily Pivot'!GU46</f>
        <v>45.8</v>
      </c>
      <c r="IV12" s="246">
        <f>'[1]Daily Pivot'!GU75</f>
        <v>48.9</v>
      </c>
      <c r="IW12" s="246">
        <f>'[1]Daily Pivot'!GU106</f>
        <v>53.3</v>
      </c>
      <c r="IX12" s="246">
        <f>'[1]Daily Pivot'!GU136</f>
        <v>57</v>
      </c>
      <c r="IY12" s="246">
        <f>'[1]Daily Pivot'!GU167</f>
        <v>62.2</v>
      </c>
      <c r="IZ12" s="246">
        <f>'[1]Daily Pivot'!GU197</f>
        <v>64.7</v>
      </c>
      <c r="JA12" s="246">
        <f>'[1]Daily Pivot'!GU228</f>
        <v>65</v>
      </c>
      <c r="JB12" s="246">
        <f>'[1]Daily Pivot'!GU259</f>
        <v>63.2</v>
      </c>
      <c r="JC12" s="246">
        <f>'[1]Daily Pivot'!GU289</f>
        <v>57.7</v>
      </c>
      <c r="JD12" s="246">
        <f>'[1]Daily Pivot'!GU320</f>
        <v>51.3</v>
      </c>
      <c r="JE12" s="246">
        <f>'[1]Daily Pivot'!GU350</f>
        <v>45.5</v>
      </c>
      <c r="JF12" s="246">
        <f>'[1]Daily Pivot'!GV15</f>
        <v>45.4</v>
      </c>
      <c r="JG12" s="246">
        <f>'[1]Daily Pivot'!GV46</f>
        <v>46</v>
      </c>
      <c r="JH12" s="246">
        <f>'[1]Daily Pivot'!GV75</f>
        <v>48.7</v>
      </c>
      <c r="JI12" s="246">
        <f>'[1]Daily Pivot'!GV106</f>
        <v>53.4</v>
      </c>
      <c r="JJ12" s="246">
        <f>'[1]Daily Pivot'!GV136</f>
        <v>56.9</v>
      </c>
      <c r="JK12" s="246">
        <f>'[1]Daily Pivot'!GV167</f>
        <v>62.2</v>
      </c>
      <c r="JL12" s="246">
        <f>'[1]Daily Pivot'!GV197</f>
        <v>64.7</v>
      </c>
      <c r="JM12" s="246">
        <f>'[1]Daily Pivot'!GV228</f>
        <v>65</v>
      </c>
      <c r="JN12" s="246">
        <f>'[1]Daily Pivot'!GV259</f>
        <v>63.1</v>
      </c>
      <c r="JO12" s="246">
        <f>'[1]Daily Pivot'!GV289</f>
        <v>57.9</v>
      </c>
      <c r="JP12" s="246">
        <f>'[1]Daily Pivot'!GV320</f>
        <v>51.4</v>
      </c>
      <c r="JQ12" s="246">
        <f>'[1]Daily Pivot'!GV350</f>
        <v>45.5</v>
      </c>
      <c r="JR12" s="246">
        <f>'[1]Daily Pivot'!GW15</f>
        <v>45.3</v>
      </c>
      <c r="JS12" s="246">
        <f>'[1]Daily Pivot'!GW46</f>
        <v>46.1</v>
      </c>
      <c r="JT12" s="246">
        <f>'[1]Daily Pivot'!GW75</f>
        <v>48.7</v>
      </c>
      <c r="JU12" s="246">
        <f>'[1]Daily Pivot'!GW106</f>
        <v>53.6</v>
      </c>
      <c r="JV12" s="246">
        <f>'[1]Daily Pivot'!GW136</f>
        <v>57</v>
      </c>
      <c r="JW12" s="246">
        <f>'[1]Daily Pivot'!GW167</f>
        <v>62.2</v>
      </c>
      <c r="JX12" s="246">
        <f>'[1]Daily Pivot'!GW197</f>
        <v>64.7</v>
      </c>
      <c r="JY12" s="246">
        <f>'[1]Daily Pivot'!GW228</f>
        <v>65</v>
      </c>
      <c r="JZ12" s="246">
        <f>'[1]Daily Pivot'!GW259</f>
        <v>63.2</v>
      </c>
      <c r="KA12" s="246">
        <f>'[1]Daily Pivot'!GW289</f>
        <v>58.2</v>
      </c>
      <c r="KB12" s="246">
        <f>'[1]Daily Pivot'!GW320</f>
        <v>51.2</v>
      </c>
      <c r="KC12" s="246">
        <f>'[1]Daily Pivot'!GW350</f>
        <v>45.5</v>
      </c>
      <c r="KD12" s="246">
        <f>'[1]Daily Pivot'!GX15</f>
        <v>45.5</v>
      </c>
      <c r="KE12" s="246">
        <f>'[1]Daily Pivot'!GX46</f>
        <v>46.3</v>
      </c>
      <c r="KF12" s="246">
        <f>'[1]Daily Pivot'!GX75</f>
        <v>48.7</v>
      </c>
      <c r="KG12" s="246">
        <f>'[1]Daily Pivot'!GX106</f>
        <v>53.8</v>
      </c>
      <c r="KH12" s="246">
        <f>'[1]Daily Pivot'!GX136</f>
        <v>57.1</v>
      </c>
      <c r="KI12" s="246">
        <f>'[1]Daily Pivot'!GX167</f>
        <v>62.2</v>
      </c>
      <c r="KJ12" s="246">
        <f>'[1]Daily Pivot'!GX197</f>
        <v>64.7</v>
      </c>
      <c r="KK12" s="246">
        <f>'[1]Daily Pivot'!GX228</f>
        <v>65</v>
      </c>
      <c r="KL12" s="246">
        <f>'[1]Daily Pivot'!GX259</f>
        <v>63.3</v>
      </c>
      <c r="KM12" s="246">
        <f>'[1]Daily Pivot'!GX289</f>
        <v>58.4</v>
      </c>
      <c r="KN12" s="246">
        <f>'[1]Daily Pivot'!GX320</f>
        <v>51.3</v>
      </c>
      <c r="KO12" s="246">
        <f>'[1]Daily Pivot'!GX350</f>
        <v>45.6</v>
      </c>
      <c r="KP12" s="246">
        <f>'[1]Daily Pivot'!GY15</f>
        <v>45.5</v>
      </c>
      <c r="KQ12" s="246">
        <f>'[1]Daily Pivot'!GY46</f>
        <v>46.5</v>
      </c>
      <c r="KR12" s="246">
        <f>'[1]Daily Pivot'!GY75</f>
        <v>48.8</v>
      </c>
      <c r="KS12" s="246">
        <f>'[1]Daily Pivot'!GY106</f>
        <v>54.1</v>
      </c>
      <c r="KT12" s="246">
        <f>'[1]Daily Pivot'!GY136</f>
        <v>57.1</v>
      </c>
      <c r="KU12" s="246">
        <f>'[1]Daily Pivot'!GY167</f>
        <v>62.2</v>
      </c>
      <c r="KV12" s="246">
        <f>'[1]Daily Pivot'!GY197</f>
        <v>64.8</v>
      </c>
      <c r="KW12" s="246">
        <f>'[1]Daily Pivot'!GY228</f>
        <v>65</v>
      </c>
      <c r="KX12" s="246">
        <f>'[1]Daily Pivot'!GY259</f>
        <v>63.4</v>
      </c>
      <c r="KY12" s="246">
        <f>'[1]Daily Pivot'!GY289</f>
        <v>58.4</v>
      </c>
      <c r="KZ12" s="246">
        <f>'[1]Daily Pivot'!GY320</f>
        <v>51.4</v>
      </c>
      <c r="LA12" s="246">
        <f>'[1]Daily Pivot'!GY350</f>
        <v>45.6</v>
      </c>
      <c r="LB12" s="246">
        <f>'[1]Daily Pivot'!GZ15</f>
        <v>45.6</v>
      </c>
      <c r="LC12" s="246">
        <f>'[1]Daily Pivot'!GZ46</f>
        <v>46.5</v>
      </c>
      <c r="LD12" s="246">
        <f>'[1]Daily Pivot'!GZ75</f>
        <v>48.8</v>
      </c>
      <c r="LE12" s="246">
        <f>'[1]Daily Pivot'!GZ106</f>
        <v>54.1</v>
      </c>
      <c r="LF12" s="246">
        <f>'[1]Daily Pivot'!GZ136</f>
        <v>57.3</v>
      </c>
      <c r="LG12" s="246">
        <f>'[1]Daily Pivot'!GZ167</f>
        <v>62.3</v>
      </c>
      <c r="LH12" s="246">
        <f>'[1]Daily Pivot'!GZ197</f>
        <v>64.8</v>
      </c>
      <c r="LI12" s="246">
        <f>'[1]Daily Pivot'!GZ228</f>
        <v>64.900000000000006</v>
      </c>
      <c r="LJ12" s="246">
        <f>'[1]Daily Pivot'!GZ259</f>
        <v>63.2</v>
      </c>
      <c r="LK12" s="246">
        <f>'[1]Daily Pivot'!GZ289</f>
        <v>58.3</v>
      </c>
      <c r="LL12" s="246">
        <f>'[1]Daily Pivot'!GZ320</f>
        <v>51.7</v>
      </c>
      <c r="LM12" s="246">
        <f>'[1]Daily Pivot'!GZ350</f>
        <v>45.6</v>
      </c>
    </row>
    <row r="13" spans="1:325" x14ac:dyDescent="0.25">
      <c r="A13" s="244">
        <f t="shared" si="0"/>
        <v>11</v>
      </c>
      <c r="B13" s="246">
        <f>'[1]Daily Pivot'!FZ16</f>
        <v>43.1</v>
      </c>
      <c r="C13" s="246">
        <f>'[1]Daily Pivot'!FZ47</f>
        <v>43.3</v>
      </c>
      <c r="D13" s="246">
        <f>'[1]Daily Pivot'!FZ76</f>
        <v>46.9</v>
      </c>
      <c r="E13" s="246">
        <f>'[1]Daily Pivot'!FZ107</f>
        <v>49.1</v>
      </c>
      <c r="F13" s="246">
        <f>'[1]Daily Pivot'!FZ137</f>
        <v>57</v>
      </c>
      <c r="G13" s="246">
        <f>'[1]Daily Pivot'!FZ168</f>
        <v>61</v>
      </c>
      <c r="H13" s="246">
        <f>'[1]Daily Pivot'!FZ198</f>
        <v>64.2</v>
      </c>
      <c r="I13" s="246">
        <f>'[1]Daily Pivot'!FZ229</f>
        <v>64.7</v>
      </c>
      <c r="J13" s="246">
        <f>'[1]Daily Pivot'!FZ260</f>
        <v>63.2</v>
      </c>
      <c r="K13" s="246">
        <f>'[1]Daily Pivot'!FZ290</f>
        <v>54.8</v>
      </c>
      <c r="L13" s="246">
        <f>'[1]Daily Pivot'!FZ321</f>
        <v>46.5</v>
      </c>
      <c r="M13" s="246">
        <f>'[1]Daily Pivot'!FZ351</f>
        <v>42.2</v>
      </c>
      <c r="N13" s="246">
        <f>'[1]Daily Pivot'!GA16</f>
        <v>43</v>
      </c>
      <c r="O13" s="246">
        <f>'[1]Daily Pivot'!GA47</f>
        <v>43.8</v>
      </c>
      <c r="P13" s="246">
        <f>'[1]Daily Pivot'!GA76</f>
        <v>47.4</v>
      </c>
      <c r="Q13" s="246">
        <f>'[1]Daily Pivot'!GA107</f>
        <v>49.3</v>
      </c>
      <c r="R13" s="246">
        <f>'[1]Daily Pivot'!GA137</f>
        <v>57.4</v>
      </c>
      <c r="S13" s="246">
        <f>'[1]Daily Pivot'!GA168</f>
        <v>61.1</v>
      </c>
      <c r="T13" s="246">
        <f>'[1]Daily Pivot'!GA198</f>
        <v>64.2</v>
      </c>
      <c r="U13" s="246">
        <f>'[1]Daily Pivot'!GA229</f>
        <v>64.8</v>
      </c>
      <c r="V13" s="246">
        <f>'[1]Daily Pivot'!GA260</f>
        <v>63.1</v>
      </c>
      <c r="W13" s="246">
        <f>'[1]Daily Pivot'!GA290</f>
        <v>55</v>
      </c>
      <c r="X13" s="246">
        <f>'[1]Daily Pivot'!GA321</f>
        <v>46.7</v>
      </c>
      <c r="Y13" s="246">
        <f>'[1]Daily Pivot'!GA351</f>
        <v>42.6</v>
      </c>
      <c r="Z13" s="246">
        <f>'[1]Daily Pivot'!GB16</f>
        <v>42.8</v>
      </c>
      <c r="AA13" s="246">
        <f>'[1]Daily Pivot'!GB47</f>
        <v>43.6</v>
      </c>
      <c r="AB13" s="246">
        <f>'[1]Daily Pivot'!GB76</f>
        <v>47.4</v>
      </c>
      <c r="AC13" s="246">
        <f>'[1]Daily Pivot'!GB107</f>
        <v>49.3</v>
      </c>
      <c r="AD13" s="246">
        <f>'[1]Daily Pivot'!GB137</f>
        <v>57.5</v>
      </c>
      <c r="AE13" s="246">
        <f>'[1]Daily Pivot'!GB168</f>
        <v>61.2</v>
      </c>
      <c r="AF13" s="246">
        <f>'[1]Daily Pivot'!GB198</f>
        <v>64.099999999999994</v>
      </c>
      <c r="AG13" s="246">
        <f>'[1]Daily Pivot'!GB229</f>
        <v>64.8</v>
      </c>
      <c r="AH13" s="246">
        <f>'[1]Daily Pivot'!GB260</f>
        <v>63.2</v>
      </c>
      <c r="AI13" s="246">
        <f>'[1]Daily Pivot'!GB290</f>
        <v>55.1</v>
      </c>
      <c r="AJ13" s="246">
        <f>'[1]Daily Pivot'!GB321</f>
        <v>46.9</v>
      </c>
      <c r="AK13" s="246">
        <f>'[1]Daily Pivot'!GB351</f>
        <v>42.7</v>
      </c>
      <c r="AL13" s="246">
        <f>'[1]Daily Pivot'!GC16</f>
        <v>43.2</v>
      </c>
      <c r="AM13" s="246">
        <f>'[1]Daily Pivot'!GC47</f>
        <v>43.8</v>
      </c>
      <c r="AN13" s="246">
        <f>'[1]Daily Pivot'!GC76</f>
        <v>47.6</v>
      </c>
      <c r="AO13" s="246">
        <f>'[1]Daily Pivot'!GC107</f>
        <v>49.4</v>
      </c>
      <c r="AP13" s="246">
        <f>'[1]Daily Pivot'!GC137</f>
        <v>57.8</v>
      </c>
      <c r="AQ13" s="246">
        <f>'[1]Daily Pivot'!GC168</f>
        <v>61.4</v>
      </c>
      <c r="AR13" s="246">
        <f>'[1]Daily Pivot'!GC198</f>
        <v>64.2</v>
      </c>
      <c r="AS13" s="246">
        <f>'[1]Daily Pivot'!GC229</f>
        <v>64.900000000000006</v>
      </c>
      <c r="AT13" s="246">
        <f>'[1]Daily Pivot'!GC260</f>
        <v>63.1</v>
      </c>
      <c r="AU13" s="246">
        <f>'[1]Daily Pivot'!GC290</f>
        <v>55.2</v>
      </c>
      <c r="AV13" s="246">
        <f>'[1]Daily Pivot'!GC321</f>
        <v>47.2</v>
      </c>
      <c r="AW13" s="246">
        <f>'[1]Daily Pivot'!GC351</f>
        <v>42.9</v>
      </c>
      <c r="AX13" s="246">
        <f>'[1]Daily Pivot'!GD16</f>
        <v>43</v>
      </c>
      <c r="AY13" s="246">
        <f>'[1]Daily Pivot'!GD47</f>
        <v>43.8</v>
      </c>
      <c r="AZ13" s="246">
        <f>'[1]Daily Pivot'!GD76</f>
        <v>47.8</v>
      </c>
      <c r="BA13" s="246">
        <f>'[1]Daily Pivot'!GD107</f>
        <v>49.6</v>
      </c>
      <c r="BB13" s="246">
        <f>'[1]Daily Pivot'!GD137</f>
        <v>58.1</v>
      </c>
      <c r="BC13" s="246">
        <f>'[1]Daily Pivot'!GD168</f>
        <v>61.5</v>
      </c>
      <c r="BD13" s="246">
        <f>'[1]Daily Pivot'!GD198</f>
        <v>64.2</v>
      </c>
      <c r="BE13" s="246">
        <f>'[1]Daily Pivot'!GD229</f>
        <v>64.900000000000006</v>
      </c>
      <c r="BF13" s="246">
        <f>'[1]Daily Pivot'!GD260</f>
        <v>63.3</v>
      </c>
      <c r="BG13" s="246">
        <f>'[1]Daily Pivot'!GD290</f>
        <v>55.4</v>
      </c>
      <c r="BH13" s="246">
        <f>'[1]Daily Pivot'!GD321</f>
        <v>47.5</v>
      </c>
      <c r="BI13" s="246">
        <f>'[1]Daily Pivot'!GD351</f>
        <v>42.8</v>
      </c>
      <c r="BJ13" s="246">
        <f>'[1]Daily Pivot'!GE16</f>
        <v>43.4</v>
      </c>
      <c r="BK13" s="246">
        <f>'[1]Daily Pivot'!GE47</f>
        <v>43.9</v>
      </c>
      <c r="BL13" s="246">
        <f>'[1]Daily Pivot'!GE76</f>
        <v>47.7</v>
      </c>
      <c r="BM13" s="246">
        <f>'[1]Daily Pivot'!GE107</f>
        <v>49.6</v>
      </c>
      <c r="BN13" s="246">
        <f>'[1]Daily Pivot'!GE137</f>
        <v>57.9</v>
      </c>
      <c r="BO13" s="246">
        <f>'[1]Daily Pivot'!GE168</f>
        <v>61.5</v>
      </c>
      <c r="BP13" s="246">
        <f>'[1]Daily Pivot'!GE198</f>
        <v>64.3</v>
      </c>
      <c r="BQ13" s="246">
        <f>'[1]Daily Pivot'!GE229</f>
        <v>64.900000000000006</v>
      </c>
      <c r="BR13" s="246">
        <f>'[1]Daily Pivot'!GE260</f>
        <v>63.2</v>
      </c>
      <c r="BS13" s="246">
        <f>'[1]Daily Pivot'!GE290</f>
        <v>55.6</v>
      </c>
      <c r="BT13" s="246">
        <f>'[1]Daily Pivot'!GE321</f>
        <v>47.4</v>
      </c>
      <c r="BU13" s="246">
        <f>'[1]Daily Pivot'!GE351</f>
        <v>43.1</v>
      </c>
      <c r="BV13" s="246">
        <f>'[1]Daily Pivot'!GF16</f>
        <v>43.4</v>
      </c>
      <c r="BW13" s="246">
        <f>'[1]Daily Pivot'!GF47</f>
        <v>43.8</v>
      </c>
      <c r="BX13" s="246">
        <f>'[1]Daily Pivot'!GF76</f>
        <v>47.5</v>
      </c>
      <c r="BY13" s="246">
        <f>'[1]Daily Pivot'!GF107</f>
        <v>49.6</v>
      </c>
      <c r="BZ13" s="246">
        <f>'[1]Daily Pivot'!GF137</f>
        <v>58</v>
      </c>
      <c r="CA13" s="246">
        <f>'[1]Daily Pivot'!GF168</f>
        <v>61.3</v>
      </c>
      <c r="CB13" s="246">
        <f>'[1]Daily Pivot'!GF198</f>
        <v>64.3</v>
      </c>
      <c r="CC13" s="246">
        <f>'[1]Daily Pivot'!GF229</f>
        <v>64.8</v>
      </c>
      <c r="CD13" s="246">
        <f>'[1]Daily Pivot'!GF260</f>
        <v>63.1</v>
      </c>
      <c r="CE13" s="246">
        <f>'[1]Daily Pivot'!GF290</f>
        <v>55.5</v>
      </c>
      <c r="CF13" s="246">
        <f>'[1]Daily Pivot'!GF321</f>
        <v>47.6</v>
      </c>
      <c r="CG13" s="246">
        <f>'[1]Daily Pivot'!GF351</f>
        <v>42.7</v>
      </c>
      <c r="CH13" s="246">
        <f>'[1]Daily Pivot'!GG16</f>
        <v>43.1</v>
      </c>
      <c r="CI13" s="246">
        <f>'[1]Daily Pivot'!GG47</f>
        <v>43.7</v>
      </c>
      <c r="CJ13" s="246">
        <f>'[1]Daily Pivot'!GG76</f>
        <v>47.2</v>
      </c>
      <c r="CK13" s="246">
        <f>'[1]Daily Pivot'!GG107</f>
        <v>49.7</v>
      </c>
      <c r="CL13" s="246">
        <f>'[1]Daily Pivot'!GG137</f>
        <v>58.1</v>
      </c>
      <c r="CM13" s="246">
        <f>'[1]Daily Pivot'!GG168</f>
        <v>61.1</v>
      </c>
      <c r="CN13" s="246">
        <f>'[1]Daily Pivot'!GG198</f>
        <v>64.3</v>
      </c>
      <c r="CO13" s="246">
        <f>'[1]Daily Pivot'!GG229</f>
        <v>64.8</v>
      </c>
      <c r="CP13" s="246">
        <f>'[1]Daily Pivot'!GG260</f>
        <v>63.1</v>
      </c>
      <c r="CQ13" s="246">
        <f>'[1]Daily Pivot'!GG290</f>
        <v>55.6</v>
      </c>
      <c r="CR13" s="246">
        <f>'[1]Daily Pivot'!GG321</f>
        <v>47.5</v>
      </c>
      <c r="CS13" s="246">
        <f>'[1]Daily Pivot'!GG351</f>
        <v>43.2</v>
      </c>
      <c r="CT13" s="246">
        <f>'[1]Daily Pivot'!GH16</f>
        <v>43.4</v>
      </c>
      <c r="CU13" s="246">
        <f>'[1]Daily Pivot'!GH47</f>
        <v>43.5</v>
      </c>
      <c r="CV13" s="246">
        <f>'[1]Daily Pivot'!GH76</f>
        <v>47.1</v>
      </c>
      <c r="CW13" s="246">
        <f>'[1]Daily Pivot'!GH107</f>
        <v>49.5</v>
      </c>
      <c r="CX13" s="246">
        <f>'[1]Daily Pivot'!GH137</f>
        <v>57.9</v>
      </c>
      <c r="CY13" s="246">
        <f>'[1]Daily Pivot'!GH168</f>
        <v>61.2</v>
      </c>
      <c r="CZ13" s="246">
        <f>'[1]Daily Pivot'!GH198</f>
        <v>64.3</v>
      </c>
      <c r="DA13" s="246">
        <f>'[1]Daily Pivot'!GH229</f>
        <v>64.8</v>
      </c>
      <c r="DB13" s="246">
        <f>'[1]Daily Pivot'!GH260</f>
        <v>63.2</v>
      </c>
      <c r="DC13" s="246">
        <f>'[1]Daily Pivot'!GH290</f>
        <v>55.7</v>
      </c>
      <c r="DD13" s="246">
        <f>'[1]Daily Pivot'!GH321</f>
        <v>47.2</v>
      </c>
      <c r="DE13" s="246">
        <f>'[1]Daily Pivot'!GH351</f>
        <v>43.2</v>
      </c>
      <c r="DF13" s="246">
        <f>'[1]Daily Pivot'!GI16</f>
        <v>43.4</v>
      </c>
      <c r="DG13" s="246">
        <f>'[1]Daily Pivot'!GI47</f>
        <v>43.6</v>
      </c>
      <c r="DH13" s="246">
        <f>'[1]Daily Pivot'!GI76</f>
        <v>47.2</v>
      </c>
      <c r="DI13" s="246">
        <f>'[1]Daily Pivot'!GI107</f>
        <v>49.7</v>
      </c>
      <c r="DJ13" s="246">
        <f>'[1]Daily Pivot'!GI137</f>
        <v>58.1</v>
      </c>
      <c r="DK13" s="246">
        <f>'[1]Daily Pivot'!GI168</f>
        <v>61.4</v>
      </c>
      <c r="DL13" s="246">
        <f>'[1]Daily Pivot'!GI198</f>
        <v>64.400000000000006</v>
      </c>
      <c r="DM13" s="246">
        <f>'[1]Daily Pivot'!GI229</f>
        <v>64.8</v>
      </c>
      <c r="DN13" s="246">
        <f>'[1]Daily Pivot'!GI260</f>
        <v>63.1</v>
      </c>
      <c r="DO13" s="246">
        <f>'[1]Daily Pivot'!GI290</f>
        <v>55.9</v>
      </c>
      <c r="DP13" s="246">
        <f>'[1]Daily Pivot'!GI321</f>
        <v>47.4</v>
      </c>
      <c r="DQ13" s="246">
        <f>'[1]Daily Pivot'!GI351</f>
        <v>43.4</v>
      </c>
      <c r="DR13" s="246">
        <f>'[1]Daily Pivot'!GJ16</f>
        <v>43.2</v>
      </c>
      <c r="DS13" s="246">
        <f>'[1]Daily Pivot'!GJ47</f>
        <v>43.6</v>
      </c>
      <c r="DT13" s="246">
        <f>'[1]Daily Pivot'!GJ76</f>
        <v>47.2</v>
      </c>
      <c r="DU13" s="246">
        <f>'[1]Daily Pivot'!GJ107</f>
        <v>49.8</v>
      </c>
      <c r="DV13" s="246">
        <f>'[1]Daily Pivot'!GJ137</f>
        <v>58.1</v>
      </c>
      <c r="DW13" s="246">
        <f>'[1]Daily Pivot'!GJ168</f>
        <v>61.6</v>
      </c>
      <c r="DX13" s="246">
        <f>'[1]Daily Pivot'!GJ198</f>
        <v>64.400000000000006</v>
      </c>
      <c r="DY13" s="246">
        <f>'[1]Daily Pivot'!GJ229</f>
        <v>64.7</v>
      </c>
      <c r="DZ13" s="246">
        <f>'[1]Daily Pivot'!GJ260</f>
        <v>63.2</v>
      </c>
      <c r="EA13" s="246">
        <f>'[1]Daily Pivot'!GJ290</f>
        <v>56.1</v>
      </c>
      <c r="EB13" s="246">
        <f>'[1]Daily Pivot'!GJ321</f>
        <v>47.7</v>
      </c>
      <c r="EC13" s="246">
        <f>'[1]Daily Pivot'!GJ351</f>
        <v>43.6</v>
      </c>
      <c r="ED13" s="246">
        <f>'[1]Daily Pivot'!GK16</f>
        <v>42.8</v>
      </c>
      <c r="EE13" s="246">
        <f>'[1]Daily Pivot'!GK47</f>
        <v>44.1</v>
      </c>
      <c r="EF13" s="246">
        <f>'[1]Daily Pivot'!GK76</f>
        <v>47.3</v>
      </c>
      <c r="EG13" s="246">
        <f>'[1]Daily Pivot'!GK107</f>
        <v>49.7</v>
      </c>
      <c r="EH13" s="246">
        <f>'[1]Daily Pivot'!GK137</f>
        <v>57.7</v>
      </c>
      <c r="EI13" s="246">
        <f>'[1]Daily Pivot'!GK168</f>
        <v>61.5</v>
      </c>
      <c r="EJ13" s="246">
        <f>'[1]Daily Pivot'!GK198</f>
        <v>64.400000000000006</v>
      </c>
      <c r="EK13" s="246">
        <f>'[1]Daily Pivot'!GK229</f>
        <v>64.7</v>
      </c>
      <c r="EL13" s="246">
        <f>'[1]Daily Pivot'!GK260</f>
        <v>63.2</v>
      </c>
      <c r="EM13" s="246">
        <f>'[1]Daily Pivot'!GK290</f>
        <v>56.3</v>
      </c>
      <c r="EN13" s="246">
        <f>'[1]Daily Pivot'!GK321</f>
        <v>47.8</v>
      </c>
      <c r="EO13" s="246">
        <f>'[1]Daily Pivot'!GK351</f>
        <v>43.7</v>
      </c>
      <c r="EP13" s="246">
        <f>'[1]Daily Pivot'!GL16</f>
        <v>43</v>
      </c>
      <c r="EQ13" s="246">
        <f>'[1]Daily Pivot'!GL47</f>
        <v>44.1</v>
      </c>
      <c r="ER13" s="246">
        <f>'[1]Daily Pivot'!GL76</f>
        <v>47.4</v>
      </c>
      <c r="ES13" s="246">
        <f>'[1]Daily Pivot'!GL107</f>
        <v>49.9</v>
      </c>
      <c r="ET13" s="246">
        <f>'[1]Daily Pivot'!GL137</f>
        <v>57.6</v>
      </c>
      <c r="EU13" s="246">
        <f>'[1]Daily Pivot'!GL168</f>
        <v>61.5</v>
      </c>
      <c r="EV13" s="246">
        <f>'[1]Daily Pivot'!GL198</f>
        <v>64.5</v>
      </c>
      <c r="EW13" s="246">
        <f>'[1]Daily Pivot'!GL229</f>
        <v>64.8</v>
      </c>
      <c r="EX13" s="246">
        <f>'[1]Daily Pivot'!GL260</f>
        <v>63.1</v>
      </c>
      <c r="EY13" s="246">
        <f>'[1]Daily Pivot'!GL290</f>
        <v>56.5</v>
      </c>
      <c r="EZ13" s="246">
        <f>'[1]Daily Pivot'!GL321</f>
        <v>48.3</v>
      </c>
      <c r="FA13" s="246">
        <f>'[1]Daily Pivot'!GL351</f>
        <v>43.9</v>
      </c>
      <c r="FB13" s="246">
        <f>'[1]Daily Pivot'!GM16</f>
        <v>43</v>
      </c>
      <c r="FC13" s="246">
        <f>'[1]Daily Pivot'!GM47</f>
        <v>44.3</v>
      </c>
      <c r="FD13" s="246">
        <f>'[1]Daily Pivot'!GM76</f>
        <v>47.8</v>
      </c>
      <c r="FE13" s="246">
        <f>'[1]Daily Pivot'!GM107</f>
        <v>50.2</v>
      </c>
      <c r="FF13" s="246">
        <f>'[1]Daily Pivot'!GM137</f>
        <v>57.8</v>
      </c>
      <c r="FG13" s="246">
        <f>'[1]Daily Pivot'!GM168</f>
        <v>61.7</v>
      </c>
      <c r="FH13" s="246">
        <f>'[1]Daily Pivot'!GM198</f>
        <v>64.5</v>
      </c>
      <c r="FI13" s="246">
        <f>'[1]Daily Pivot'!GM229</f>
        <v>64.8</v>
      </c>
      <c r="FJ13" s="246">
        <f>'[1]Daily Pivot'!GM260</f>
        <v>63.1</v>
      </c>
      <c r="FK13" s="246">
        <f>'[1]Daily Pivot'!GM290</f>
        <v>56.7</v>
      </c>
      <c r="FL13" s="246">
        <f>'[1]Daily Pivot'!GM321</f>
        <v>48.6</v>
      </c>
      <c r="FM13" s="246">
        <f>'[1]Daily Pivot'!GM351</f>
        <v>43.9</v>
      </c>
      <c r="FN13" s="246">
        <f>'[1]Daily Pivot'!GN16</f>
        <v>43.2</v>
      </c>
      <c r="FO13" s="246">
        <f>'[1]Daily Pivot'!GN47</f>
        <v>44.5</v>
      </c>
      <c r="FP13" s="246">
        <f>'[1]Daily Pivot'!GN76</f>
        <v>48.1</v>
      </c>
      <c r="FQ13" s="246">
        <f>'[1]Daily Pivot'!GN107</f>
        <v>50.4</v>
      </c>
      <c r="FR13" s="246">
        <f>'[1]Daily Pivot'!GN137</f>
        <v>58</v>
      </c>
      <c r="FS13" s="246">
        <f>'[1]Daily Pivot'!GN168</f>
        <v>61.7</v>
      </c>
      <c r="FT13" s="246">
        <f>'[1]Daily Pivot'!GN198</f>
        <v>64.599999999999994</v>
      </c>
      <c r="FU13" s="246">
        <f>'[1]Daily Pivot'!GN229</f>
        <v>64.8</v>
      </c>
      <c r="FV13" s="246">
        <f>'[1]Daily Pivot'!GN260</f>
        <v>63</v>
      </c>
      <c r="FW13" s="246">
        <f>'[1]Daily Pivot'!GN290</f>
        <v>56.6</v>
      </c>
      <c r="FX13" s="246">
        <f>'[1]Daily Pivot'!GN321</f>
        <v>48.7</v>
      </c>
      <c r="FY13" s="246">
        <f>'[1]Daily Pivot'!GN351</f>
        <v>44.2</v>
      </c>
      <c r="FZ13" s="246">
        <f>'[1]Daily Pivot'!GO16</f>
        <v>42.8</v>
      </c>
      <c r="GA13" s="246">
        <f>'[1]Daily Pivot'!GO47</f>
        <v>44.5</v>
      </c>
      <c r="GB13" s="246">
        <f>'[1]Daily Pivot'!GO76</f>
        <v>48</v>
      </c>
      <c r="GC13" s="246">
        <f>'[1]Daily Pivot'!GO107</f>
        <v>50.2</v>
      </c>
      <c r="GD13" s="246">
        <f>'[1]Daily Pivot'!GO137</f>
        <v>58.1</v>
      </c>
      <c r="GE13" s="246">
        <f>'[1]Daily Pivot'!GO168</f>
        <v>61.7</v>
      </c>
      <c r="GF13" s="246">
        <f>'[1]Daily Pivot'!GO198</f>
        <v>64.599999999999994</v>
      </c>
      <c r="GG13" s="246">
        <f>'[1]Daily Pivot'!GO229</f>
        <v>64.8</v>
      </c>
      <c r="GH13" s="246">
        <f>'[1]Daily Pivot'!GO260</f>
        <v>63</v>
      </c>
      <c r="GI13" s="246">
        <f>'[1]Daily Pivot'!GO290</f>
        <v>56.8</v>
      </c>
      <c r="GJ13" s="246">
        <f>'[1]Daily Pivot'!GO321</f>
        <v>49.2</v>
      </c>
      <c r="GK13" s="246">
        <f>'[1]Daily Pivot'!GO351</f>
        <v>44.3</v>
      </c>
      <c r="GL13" s="246">
        <f>'[1]Daily Pivot'!GP16</f>
        <v>42.8</v>
      </c>
      <c r="GM13" s="246">
        <f>'[1]Daily Pivot'!GP47</f>
        <v>44.6</v>
      </c>
      <c r="GN13" s="246">
        <f>'[1]Daily Pivot'!GP76</f>
        <v>48.2</v>
      </c>
      <c r="GO13" s="246">
        <f>'[1]Daily Pivot'!GP107</f>
        <v>50.3</v>
      </c>
      <c r="GP13" s="246">
        <f>'[1]Daily Pivot'!GP137</f>
        <v>57.9</v>
      </c>
      <c r="GQ13" s="246">
        <f>'[1]Daily Pivot'!GP168</f>
        <v>61.7</v>
      </c>
      <c r="GR13" s="246">
        <f>'[1]Daily Pivot'!GP198</f>
        <v>64.599999999999994</v>
      </c>
      <c r="GS13" s="246">
        <f>'[1]Daily Pivot'!GP229</f>
        <v>64.8</v>
      </c>
      <c r="GT13" s="246">
        <f>'[1]Daily Pivot'!GP260</f>
        <v>63</v>
      </c>
      <c r="GU13" s="246">
        <f>'[1]Daily Pivot'!GP290</f>
        <v>56.7</v>
      </c>
      <c r="GV13" s="246">
        <f>'[1]Daily Pivot'!GP321</f>
        <v>49.1</v>
      </c>
      <c r="GW13" s="246">
        <f>'[1]Daily Pivot'!GP351</f>
        <v>44.1</v>
      </c>
      <c r="GX13" s="246">
        <f>'[1]Daily Pivot'!GQ16</f>
        <v>42.8</v>
      </c>
      <c r="GY13" s="246">
        <f>'[1]Daily Pivot'!GQ47</f>
        <v>45</v>
      </c>
      <c r="GZ13" s="246">
        <f>'[1]Daily Pivot'!GQ76</f>
        <v>48.2</v>
      </c>
      <c r="HA13" s="246">
        <f>'[1]Daily Pivot'!GQ107</f>
        <v>50.4</v>
      </c>
      <c r="HB13" s="246">
        <f>'[1]Daily Pivot'!GQ137</f>
        <v>58</v>
      </c>
      <c r="HC13" s="246">
        <f>'[1]Daily Pivot'!GQ168</f>
        <v>61.6</v>
      </c>
      <c r="HD13" s="246">
        <f>'[1]Daily Pivot'!GQ198</f>
        <v>64.5</v>
      </c>
      <c r="HE13" s="246">
        <f>'[1]Daily Pivot'!GQ229</f>
        <v>64.900000000000006</v>
      </c>
      <c r="HF13" s="246">
        <f>'[1]Daily Pivot'!GQ260</f>
        <v>62.9</v>
      </c>
      <c r="HG13" s="246">
        <f>'[1]Daily Pivot'!GQ290</f>
        <v>56.8</v>
      </c>
      <c r="HH13" s="246">
        <f>'[1]Daily Pivot'!GQ321</f>
        <v>49.2</v>
      </c>
      <c r="HI13" s="246">
        <f>'[1]Daily Pivot'!GQ351</f>
        <v>44.4</v>
      </c>
      <c r="HJ13" s="246">
        <f>'[1]Daily Pivot'!GR16</f>
        <v>43</v>
      </c>
      <c r="HK13" s="246">
        <f>'[1]Daily Pivot'!GR47</f>
        <v>45.3</v>
      </c>
      <c r="HL13" s="246">
        <f>'[1]Daily Pivot'!GR76</f>
        <v>48.8</v>
      </c>
      <c r="HM13" s="246">
        <f>'[1]Daily Pivot'!GR107</f>
        <v>50.6</v>
      </c>
      <c r="HN13" s="246">
        <f>'[1]Daily Pivot'!GR137</f>
        <v>58.4</v>
      </c>
      <c r="HO13" s="246">
        <f>'[1]Daily Pivot'!GR168</f>
        <v>61.8</v>
      </c>
      <c r="HP13" s="246">
        <f>'[1]Daily Pivot'!GR198</f>
        <v>64.599999999999994</v>
      </c>
      <c r="HQ13" s="246">
        <f>'[1]Daily Pivot'!GR229</f>
        <v>64.900000000000006</v>
      </c>
      <c r="HR13" s="246">
        <f>'[1]Daily Pivot'!GR260</f>
        <v>62.9</v>
      </c>
      <c r="HS13" s="246">
        <f>'[1]Daily Pivot'!GR290</f>
        <v>57</v>
      </c>
      <c r="HT13" s="246">
        <f>'[1]Daily Pivot'!GR321</f>
        <v>49.8</v>
      </c>
      <c r="HU13" s="246">
        <f>'[1]Daily Pivot'!GR351</f>
        <v>44.7</v>
      </c>
      <c r="HV13" s="246">
        <f>'[1]Daily Pivot'!GS16</f>
        <v>43</v>
      </c>
      <c r="HW13" s="246">
        <f>'[1]Daily Pivot'!GS47</f>
        <v>45.1</v>
      </c>
      <c r="HX13" s="246">
        <f>'[1]Daily Pivot'!GS76</f>
        <v>48.9</v>
      </c>
      <c r="HY13" s="246">
        <f>'[1]Daily Pivot'!GS107</f>
        <v>50.8</v>
      </c>
      <c r="HZ13" s="246">
        <f>'[1]Daily Pivot'!GS137</f>
        <v>58.4</v>
      </c>
      <c r="IA13" s="246">
        <f>'[1]Daily Pivot'!GS168</f>
        <v>61.9</v>
      </c>
      <c r="IB13" s="246">
        <f>'[1]Daily Pivot'!GS198</f>
        <v>64.5</v>
      </c>
      <c r="IC13" s="246">
        <f>'[1]Daily Pivot'!GS229</f>
        <v>64.900000000000006</v>
      </c>
      <c r="ID13" s="246">
        <f>'[1]Daily Pivot'!GS260</f>
        <v>62.8</v>
      </c>
      <c r="IE13" s="246">
        <f>'[1]Daily Pivot'!GS290</f>
        <v>56.7</v>
      </c>
      <c r="IF13" s="246">
        <f>'[1]Daily Pivot'!GS321</f>
        <v>49.6</v>
      </c>
      <c r="IG13" s="246">
        <f>'[1]Daily Pivot'!GS351</f>
        <v>44.3</v>
      </c>
      <c r="IH13" s="246">
        <f>'[1]Daily Pivot'!GT16</f>
        <v>43.1</v>
      </c>
      <c r="II13" s="246">
        <f>'[1]Daily Pivot'!GT47</f>
        <v>45.2</v>
      </c>
      <c r="IJ13" s="246">
        <f>'[1]Daily Pivot'!GT76</f>
        <v>48.6</v>
      </c>
      <c r="IK13" s="246">
        <f>'[1]Daily Pivot'!GT107</f>
        <v>50.8</v>
      </c>
      <c r="IL13" s="246">
        <f>'[1]Daily Pivot'!GT137</f>
        <v>58.4</v>
      </c>
      <c r="IM13" s="246">
        <f>'[1]Daily Pivot'!GT168</f>
        <v>62</v>
      </c>
      <c r="IN13" s="246">
        <f>'[1]Daily Pivot'!GT198</f>
        <v>64.5</v>
      </c>
      <c r="IO13" s="246">
        <f>'[1]Daily Pivot'!GT229</f>
        <v>64.900000000000006</v>
      </c>
      <c r="IP13" s="246">
        <f>'[1]Daily Pivot'!GT260</f>
        <v>63</v>
      </c>
      <c r="IQ13" s="246">
        <f>'[1]Daily Pivot'!GT290</f>
        <v>56.8</v>
      </c>
      <c r="IR13" s="246">
        <f>'[1]Daily Pivot'!GT321</f>
        <v>49.6</v>
      </c>
      <c r="IS13" s="246">
        <f>'[1]Daily Pivot'!GT351</f>
        <v>44.5</v>
      </c>
      <c r="IT13" s="246">
        <f>'[1]Daily Pivot'!GU16</f>
        <v>43.3</v>
      </c>
      <c r="IU13" s="246">
        <f>'[1]Daily Pivot'!GU47</f>
        <v>45.5</v>
      </c>
      <c r="IV13" s="246">
        <f>'[1]Daily Pivot'!GU76</f>
        <v>48.7</v>
      </c>
      <c r="IW13" s="246">
        <f>'[1]Daily Pivot'!GU107</f>
        <v>50.8</v>
      </c>
      <c r="IX13" s="246">
        <f>'[1]Daily Pivot'!GU137</f>
        <v>58.2</v>
      </c>
      <c r="IY13" s="246">
        <f>'[1]Daily Pivot'!GU168</f>
        <v>62.1</v>
      </c>
      <c r="IZ13" s="246">
        <f>'[1]Daily Pivot'!GU198</f>
        <v>64.5</v>
      </c>
      <c r="JA13" s="246">
        <f>'[1]Daily Pivot'!GU229</f>
        <v>64.900000000000006</v>
      </c>
      <c r="JB13" s="246">
        <f>'[1]Daily Pivot'!GU260</f>
        <v>63</v>
      </c>
      <c r="JC13" s="246">
        <f>'[1]Daily Pivot'!GU290</f>
        <v>56.7</v>
      </c>
      <c r="JD13" s="246">
        <f>'[1]Daily Pivot'!GU321</f>
        <v>49.8</v>
      </c>
      <c r="JE13" s="246">
        <f>'[1]Daily Pivot'!GU351</f>
        <v>44.7</v>
      </c>
      <c r="JF13" s="246">
        <f>'[1]Daily Pivot'!GV16</f>
        <v>43.1</v>
      </c>
      <c r="JG13" s="246">
        <f>'[1]Daily Pivot'!GV47</f>
        <v>45.5</v>
      </c>
      <c r="JH13" s="246">
        <f>'[1]Daily Pivot'!GV76</f>
        <v>48.6</v>
      </c>
      <c r="JI13" s="246">
        <f>'[1]Daily Pivot'!GV107</f>
        <v>51</v>
      </c>
      <c r="JJ13" s="246">
        <f>'[1]Daily Pivot'!GV137</f>
        <v>58.2</v>
      </c>
      <c r="JK13" s="246">
        <f>'[1]Daily Pivot'!GV168</f>
        <v>62.1</v>
      </c>
      <c r="JL13" s="246">
        <f>'[1]Daily Pivot'!GV198</f>
        <v>64.599999999999994</v>
      </c>
      <c r="JM13" s="246">
        <f>'[1]Daily Pivot'!GV229</f>
        <v>64.8</v>
      </c>
      <c r="JN13" s="246">
        <f>'[1]Daily Pivot'!GV260</f>
        <v>62.9</v>
      </c>
      <c r="JO13" s="246">
        <f>'[1]Daily Pivot'!GV290</f>
        <v>56.9</v>
      </c>
      <c r="JP13" s="246">
        <f>'[1]Daily Pivot'!GV321</f>
        <v>50</v>
      </c>
      <c r="JQ13" s="246">
        <f>'[1]Daily Pivot'!GV351</f>
        <v>44.7</v>
      </c>
      <c r="JR13" s="246">
        <f>'[1]Daily Pivot'!GW16</f>
        <v>42.9</v>
      </c>
      <c r="JS13" s="246">
        <f>'[1]Daily Pivot'!GW47</f>
        <v>45.6</v>
      </c>
      <c r="JT13" s="246">
        <f>'[1]Daily Pivot'!GW76</f>
        <v>48.7</v>
      </c>
      <c r="JU13" s="246">
        <f>'[1]Daily Pivot'!GW107</f>
        <v>51.1</v>
      </c>
      <c r="JV13" s="246">
        <f>'[1]Daily Pivot'!GW137</f>
        <v>58.4</v>
      </c>
      <c r="JW13" s="246">
        <f>'[1]Daily Pivot'!GW168</f>
        <v>62</v>
      </c>
      <c r="JX13" s="246">
        <f>'[1]Daily Pivot'!GW198</f>
        <v>64.599999999999994</v>
      </c>
      <c r="JY13" s="246">
        <f>'[1]Daily Pivot'!GW229</f>
        <v>64.8</v>
      </c>
      <c r="JZ13" s="246">
        <f>'[1]Daily Pivot'!GW260</f>
        <v>63</v>
      </c>
      <c r="KA13" s="246">
        <f>'[1]Daily Pivot'!GW290</f>
        <v>57.1</v>
      </c>
      <c r="KB13" s="246">
        <f>'[1]Daily Pivot'!GW321</f>
        <v>49.9</v>
      </c>
      <c r="KC13" s="246">
        <f>'[1]Daily Pivot'!GW351</f>
        <v>44.9</v>
      </c>
      <c r="KD13" s="246">
        <f>'[1]Daily Pivot'!GX16</f>
        <v>43.2</v>
      </c>
      <c r="KE13" s="246">
        <f>'[1]Daily Pivot'!GX47</f>
        <v>45.7</v>
      </c>
      <c r="KF13" s="246">
        <f>'[1]Daily Pivot'!GX76</f>
        <v>48.5</v>
      </c>
      <c r="KG13" s="246">
        <f>'[1]Daily Pivot'!GX107</f>
        <v>51.3</v>
      </c>
      <c r="KH13" s="246">
        <f>'[1]Daily Pivot'!GX137</f>
        <v>58.4</v>
      </c>
      <c r="KI13" s="246">
        <f>'[1]Daily Pivot'!GX168</f>
        <v>62</v>
      </c>
      <c r="KJ13" s="246">
        <f>'[1]Daily Pivot'!GX198</f>
        <v>64.599999999999994</v>
      </c>
      <c r="KK13" s="246">
        <f>'[1]Daily Pivot'!GX229</f>
        <v>64.8</v>
      </c>
      <c r="KL13" s="246">
        <f>'[1]Daily Pivot'!GX260</f>
        <v>63</v>
      </c>
      <c r="KM13" s="246">
        <f>'[1]Daily Pivot'!GX290</f>
        <v>57</v>
      </c>
      <c r="KN13" s="246">
        <f>'[1]Daily Pivot'!GX321</f>
        <v>50.1</v>
      </c>
      <c r="KO13" s="246">
        <f>'[1]Daily Pivot'!GX351</f>
        <v>44.9</v>
      </c>
      <c r="KP13" s="246">
        <f>'[1]Daily Pivot'!GY16</f>
        <v>43.3</v>
      </c>
      <c r="KQ13" s="246">
        <f>'[1]Daily Pivot'!GY47</f>
        <v>45.8</v>
      </c>
      <c r="KR13" s="246">
        <f>'[1]Daily Pivot'!GY76</f>
        <v>48.2</v>
      </c>
      <c r="KS13" s="246">
        <f>'[1]Daily Pivot'!GY107</f>
        <v>51.6</v>
      </c>
      <c r="KT13" s="246">
        <f>'[1]Daily Pivot'!GY137</f>
        <v>58.5</v>
      </c>
      <c r="KU13" s="246">
        <f>'[1]Daily Pivot'!GY168</f>
        <v>61.9</v>
      </c>
      <c r="KV13" s="246">
        <f>'[1]Daily Pivot'!GY198</f>
        <v>64.5</v>
      </c>
      <c r="KW13" s="246">
        <f>'[1]Daily Pivot'!GY229</f>
        <v>64.8</v>
      </c>
      <c r="KX13" s="246">
        <f>'[1]Daily Pivot'!GY260</f>
        <v>63.1</v>
      </c>
      <c r="KY13" s="246">
        <f>'[1]Daily Pivot'!GY290</f>
        <v>57.1</v>
      </c>
      <c r="KZ13" s="246">
        <f>'[1]Daily Pivot'!GY321</f>
        <v>50.1</v>
      </c>
      <c r="LA13" s="246">
        <f>'[1]Daily Pivot'!GY351</f>
        <v>44.9</v>
      </c>
      <c r="LB13" s="246">
        <f>'[1]Daily Pivot'!GZ16</f>
        <v>43.3</v>
      </c>
      <c r="LC13" s="246">
        <f>'[1]Daily Pivot'!GZ47</f>
        <v>45.9</v>
      </c>
      <c r="LD13" s="246">
        <f>'[1]Daily Pivot'!GZ76</f>
        <v>48.2</v>
      </c>
      <c r="LE13" s="246">
        <f>'[1]Daily Pivot'!GZ107</f>
        <v>51.6</v>
      </c>
      <c r="LF13" s="246">
        <f>'[1]Daily Pivot'!GZ137</f>
        <v>58.8</v>
      </c>
      <c r="LG13" s="246">
        <f>'[1]Daily Pivot'!GZ168</f>
        <v>62</v>
      </c>
      <c r="LH13" s="246">
        <f>'[1]Daily Pivot'!GZ198</f>
        <v>64.599999999999994</v>
      </c>
      <c r="LI13" s="246">
        <f>'[1]Daily Pivot'!GZ229</f>
        <v>64.8</v>
      </c>
      <c r="LJ13" s="246">
        <f>'[1]Daily Pivot'!GZ260</f>
        <v>63.1</v>
      </c>
      <c r="LK13" s="246">
        <f>'[1]Daily Pivot'!GZ290</f>
        <v>57.1</v>
      </c>
      <c r="LL13" s="246">
        <f>'[1]Daily Pivot'!GZ321</f>
        <v>50.4</v>
      </c>
      <c r="LM13" s="246">
        <f>'[1]Daily Pivot'!GZ351</f>
        <v>44.9</v>
      </c>
    </row>
    <row r="14" spans="1:325" x14ac:dyDescent="0.25">
      <c r="A14" s="244">
        <f t="shared" si="0"/>
        <v>12</v>
      </c>
      <c r="B14" s="246">
        <f>'[1]Daily Pivot'!FZ17</f>
        <v>43.5</v>
      </c>
      <c r="C14" s="246">
        <f>'[1]Daily Pivot'!FZ48</f>
        <v>43.7</v>
      </c>
      <c r="D14" s="246">
        <f>'[1]Daily Pivot'!FZ77</f>
        <v>48.2</v>
      </c>
      <c r="E14" s="246">
        <f>'[1]Daily Pivot'!FZ108</f>
        <v>50.8</v>
      </c>
      <c r="F14" s="246">
        <f>'[1]Daily Pivot'!FZ138</f>
        <v>57.3</v>
      </c>
      <c r="G14" s="246">
        <f>'[1]Daily Pivot'!FZ169</f>
        <v>60.7</v>
      </c>
      <c r="H14" s="246">
        <f>'[1]Daily Pivot'!FZ199</f>
        <v>63.9</v>
      </c>
      <c r="I14" s="246">
        <f>'[1]Daily Pivot'!FZ230</f>
        <v>64.2</v>
      </c>
      <c r="J14" s="246">
        <f>'[1]Daily Pivot'!FZ261</f>
        <v>61.6</v>
      </c>
      <c r="K14" s="246">
        <f>'[1]Daily Pivot'!FZ291</f>
        <v>54.6</v>
      </c>
      <c r="L14" s="246">
        <f>'[1]Daily Pivot'!FZ322</f>
        <v>47.1</v>
      </c>
      <c r="M14" s="246">
        <f>'[1]Daily Pivot'!FZ352</f>
        <v>44.4</v>
      </c>
      <c r="N14" s="246">
        <f>'[1]Daily Pivot'!GA17</f>
        <v>43.4</v>
      </c>
      <c r="O14" s="246">
        <f>'[1]Daily Pivot'!GA48</f>
        <v>44.1</v>
      </c>
      <c r="P14" s="246">
        <f>'[1]Daily Pivot'!GA77</f>
        <v>48.6</v>
      </c>
      <c r="Q14" s="246">
        <f>'[1]Daily Pivot'!GA108</f>
        <v>51</v>
      </c>
      <c r="R14" s="246">
        <f>'[1]Daily Pivot'!GA138</f>
        <v>57.9</v>
      </c>
      <c r="S14" s="246">
        <f>'[1]Daily Pivot'!GA169</f>
        <v>60.7</v>
      </c>
      <c r="T14" s="246">
        <f>'[1]Daily Pivot'!GA199</f>
        <v>64.099999999999994</v>
      </c>
      <c r="U14" s="246">
        <f>'[1]Daily Pivot'!GA230</f>
        <v>64.2</v>
      </c>
      <c r="V14" s="246">
        <f>'[1]Daily Pivot'!GA261</f>
        <v>61.3</v>
      </c>
      <c r="W14" s="246">
        <f>'[1]Daily Pivot'!GA291</f>
        <v>54.8</v>
      </c>
      <c r="X14" s="246">
        <f>'[1]Daily Pivot'!GA322</f>
        <v>47.3</v>
      </c>
      <c r="Y14" s="246">
        <f>'[1]Daily Pivot'!GA352</f>
        <v>44.9</v>
      </c>
      <c r="Z14" s="246">
        <f>'[1]Daily Pivot'!GB17</f>
        <v>43.2</v>
      </c>
      <c r="AA14" s="246">
        <f>'[1]Daily Pivot'!GB48</f>
        <v>44</v>
      </c>
      <c r="AB14" s="246">
        <f>'[1]Daily Pivot'!GB77</f>
        <v>48.6</v>
      </c>
      <c r="AC14" s="246">
        <f>'[1]Daily Pivot'!GB108</f>
        <v>51.1</v>
      </c>
      <c r="AD14" s="246">
        <f>'[1]Daily Pivot'!GB138</f>
        <v>58</v>
      </c>
      <c r="AE14" s="246">
        <f>'[1]Daily Pivot'!GB169</f>
        <v>60.7</v>
      </c>
      <c r="AF14" s="246">
        <f>'[1]Daily Pivot'!GB199</f>
        <v>64.3</v>
      </c>
      <c r="AG14" s="246">
        <f>'[1]Daily Pivot'!GB230</f>
        <v>64.3</v>
      </c>
      <c r="AH14" s="246">
        <f>'[1]Daily Pivot'!GB261</f>
        <v>61.2</v>
      </c>
      <c r="AI14" s="246">
        <f>'[1]Daily Pivot'!GB291</f>
        <v>54.9</v>
      </c>
      <c r="AJ14" s="246">
        <f>'[1]Daily Pivot'!GB322</f>
        <v>47.6</v>
      </c>
      <c r="AK14" s="246">
        <f>'[1]Daily Pivot'!GB352</f>
        <v>44.9</v>
      </c>
      <c r="AL14" s="246">
        <f>'[1]Daily Pivot'!GC17</f>
        <v>43.4</v>
      </c>
      <c r="AM14" s="246">
        <f>'[1]Daily Pivot'!GC48</f>
        <v>44.1</v>
      </c>
      <c r="AN14" s="246">
        <f>'[1]Daily Pivot'!GC77</f>
        <v>48.8</v>
      </c>
      <c r="AO14" s="246">
        <f>'[1]Daily Pivot'!GC108</f>
        <v>51.4</v>
      </c>
      <c r="AP14" s="246">
        <f>'[1]Daily Pivot'!GC138</f>
        <v>58.2</v>
      </c>
      <c r="AQ14" s="246">
        <f>'[1]Daily Pivot'!GC169</f>
        <v>60.8</v>
      </c>
      <c r="AR14" s="246">
        <f>'[1]Daily Pivot'!GC199</f>
        <v>64.400000000000006</v>
      </c>
      <c r="AS14" s="246">
        <f>'[1]Daily Pivot'!GC230</f>
        <v>64.3</v>
      </c>
      <c r="AT14" s="246">
        <f>'[1]Daily Pivot'!GC261</f>
        <v>61.2</v>
      </c>
      <c r="AU14" s="246">
        <f>'[1]Daily Pivot'!GC291</f>
        <v>54.9</v>
      </c>
      <c r="AV14" s="246">
        <f>'[1]Daily Pivot'!GC322</f>
        <v>47.9</v>
      </c>
      <c r="AW14" s="246">
        <f>'[1]Daily Pivot'!GC352</f>
        <v>45.4</v>
      </c>
      <c r="AX14" s="246">
        <f>'[1]Daily Pivot'!GD17</f>
        <v>43.2</v>
      </c>
      <c r="AY14" s="246">
        <f>'[1]Daily Pivot'!GD48</f>
        <v>44.1</v>
      </c>
      <c r="AZ14" s="246">
        <f>'[1]Daily Pivot'!GD77</f>
        <v>49</v>
      </c>
      <c r="BA14" s="246">
        <f>'[1]Daily Pivot'!GD108</f>
        <v>51.7</v>
      </c>
      <c r="BB14" s="246">
        <f>'[1]Daily Pivot'!GD138</f>
        <v>58.3</v>
      </c>
      <c r="BC14" s="246">
        <f>'[1]Daily Pivot'!GD169</f>
        <v>61</v>
      </c>
      <c r="BD14" s="246">
        <f>'[1]Daily Pivot'!GD199</f>
        <v>64.400000000000006</v>
      </c>
      <c r="BE14" s="246">
        <f>'[1]Daily Pivot'!GD230</f>
        <v>64.3</v>
      </c>
      <c r="BF14" s="246">
        <f>'[1]Daily Pivot'!GD261</f>
        <v>61.2</v>
      </c>
      <c r="BG14" s="246">
        <f>'[1]Daily Pivot'!GD291</f>
        <v>55.2</v>
      </c>
      <c r="BH14" s="246">
        <f>'[1]Daily Pivot'!GD322</f>
        <v>48.1</v>
      </c>
      <c r="BI14" s="246">
        <f>'[1]Daily Pivot'!GD352</f>
        <v>45.6</v>
      </c>
      <c r="BJ14" s="246">
        <f>'[1]Daily Pivot'!GE17</f>
        <v>43.6</v>
      </c>
      <c r="BK14" s="246">
        <f>'[1]Daily Pivot'!GE48</f>
        <v>44</v>
      </c>
      <c r="BL14" s="246">
        <f>'[1]Daily Pivot'!GE77</f>
        <v>48.6</v>
      </c>
      <c r="BM14" s="246">
        <f>'[1]Daily Pivot'!GE108</f>
        <v>52</v>
      </c>
      <c r="BN14" s="246">
        <f>'[1]Daily Pivot'!GE138</f>
        <v>58</v>
      </c>
      <c r="BO14" s="246">
        <f>'[1]Daily Pivot'!GE169</f>
        <v>60.9</v>
      </c>
      <c r="BP14" s="246">
        <f>'[1]Daily Pivot'!GE199</f>
        <v>64.599999999999994</v>
      </c>
      <c r="BQ14" s="246">
        <f>'[1]Daily Pivot'!GE230</f>
        <v>64.3</v>
      </c>
      <c r="BR14" s="246">
        <f>'[1]Daily Pivot'!GE261</f>
        <v>61</v>
      </c>
      <c r="BS14" s="246">
        <f>'[1]Daily Pivot'!GE291</f>
        <v>55.3</v>
      </c>
      <c r="BT14" s="246">
        <f>'[1]Daily Pivot'!GE322</f>
        <v>47.9</v>
      </c>
      <c r="BU14" s="246">
        <f>'[1]Daily Pivot'!GE352</f>
        <v>46</v>
      </c>
      <c r="BV14" s="246">
        <f>'[1]Daily Pivot'!GF17</f>
        <v>43.6</v>
      </c>
      <c r="BW14" s="246">
        <f>'[1]Daily Pivot'!GF48</f>
        <v>43.8</v>
      </c>
      <c r="BX14" s="246">
        <f>'[1]Daily Pivot'!GF77</f>
        <v>48.5</v>
      </c>
      <c r="BY14" s="246">
        <f>'[1]Daily Pivot'!GF108</f>
        <v>52.2</v>
      </c>
      <c r="BZ14" s="246">
        <f>'[1]Daily Pivot'!GF138</f>
        <v>57.9</v>
      </c>
      <c r="CA14" s="246">
        <f>'[1]Daily Pivot'!GF169</f>
        <v>60.9</v>
      </c>
      <c r="CB14" s="246">
        <f>'[1]Daily Pivot'!GF199</f>
        <v>64.5</v>
      </c>
      <c r="CC14" s="246">
        <f>'[1]Daily Pivot'!GF230</f>
        <v>64.3</v>
      </c>
      <c r="CD14" s="246">
        <f>'[1]Daily Pivot'!GF261</f>
        <v>60.8</v>
      </c>
      <c r="CE14" s="246">
        <f>'[1]Daily Pivot'!GF291</f>
        <v>55.4</v>
      </c>
      <c r="CF14" s="246">
        <f>'[1]Daily Pivot'!GF322</f>
        <v>48.3</v>
      </c>
      <c r="CG14" s="246">
        <f>'[1]Daily Pivot'!GF352</f>
        <v>45.8</v>
      </c>
      <c r="CH14" s="246">
        <f>'[1]Daily Pivot'!GG17</f>
        <v>43.3</v>
      </c>
      <c r="CI14" s="246">
        <f>'[1]Daily Pivot'!GG48</f>
        <v>43.5</v>
      </c>
      <c r="CJ14" s="246">
        <f>'[1]Daily Pivot'!GG77</f>
        <v>48.3</v>
      </c>
      <c r="CK14" s="246">
        <f>'[1]Daily Pivot'!GG108</f>
        <v>52.3</v>
      </c>
      <c r="CL14" s="246">
        <f>'[1]Daily Pivot'!GG138</f>
        <v>57.9</v>
      </c>
      <c r="CM14" s="246">
        <f>'[1]Daily Pivot'!GG169</f>
        <v>60.7</v>
      </c>
      <c r="CN14" s="246">
        <f>'[1]Daily Pivot'!GG199</f>
        <v>64.5</v>
      </c>
      <c r="CO14" s="246">
        <f>'[1]Daily Pivot'!GG230</f>
        <v>64.3</v>
      </c>
      <c r="CP14" s="246">
        <f>'[1]Daily Pivot'!GG261</f>
        <v>60.8</v>
      </c>
      <c r="CQ14" s="246">
        <f>'[1]Daily Pivot'!GG291</f>
        <v>55.5</v>
      </c>
      <c r="CR14" s="246">
        <f>'[1]Daily Pivot'!GG322</f>
        <v>48.2</v>
      </c>
      <c r="CS14" s="246">
        <f>'[1]Daily Pivot'!GG352</f>
        <v>46.3</v>
      </c>
      <c r="CT14" s="246">
        <f>'[1]Daily Pivot'!GH17</f>
        <v>43.6</v>
      </c>
      <c r="CU14" s="246">
        <f>'[1]Daily Pivot'!GH48</f>
        <v>43.3</v>
      </c>
      <c r="CV14" s="246">
        <f>'[1]Daily Pivot'!GH77</f>
        <v>48.3</v>
      </c>
      <c r="CW14" s="246">
        <f>'[1]Daily Pivot'!GH108</f>
        <v>52.4</v>
      </c>
      <c r="CX14" s="246">
        <f>'[1]Daily Pivot'!GH138</f>
        <v>58</v>
      </c>
      <c r="CY14" s="246">
        <f>'[1]Daily Pivot'!GH169</f>
        <v>60.8</v>
      </c>
      <c r="CZ14" s="246">
        <f>'[1]Daily Pivot'!GH199</f>
        <v>64.5</v>
      </c>
      <c r="DA14" s="246">
        <f>'[1]Daily Pivot'!GH230</f>
        <v>64.2</v>
      </c>
      <c r="DB14" s="246">
        <f>'[1]Daily Pivot'!GH261</f>
        <v>60.8</v>
      </c>
      <c r="DC14" s="246">
        <f>'[1]Daily Pivot'!GH291</f>
        <v>55.5</v>
      </c>
      <c r="DD14" s="246">
        <f>'[1]Daily Pivot'!GH322</f>
        <v>48.1</v>
      </c>
      <c r="DE14" s="246">
        <f>'[1]Daily Pivot'!GH352</f>
        <v>46.6</v>
      </c>
      <c r="DF14" s="246">
        <f>'[1]Daily Pivot'!GI17</f>
        <v>43.8</v>
      </c>
      <c r="DG14" s="246">
        <f>'[1]Daily Pivot'!GI48</f>
        <v>43.6</v>
      </c>
      <c r="DH14" s="246">
        <f>'[1]Daily Pivot'!GI77</f>
        <v>48.3</v>
      </c>
      <c r="DI14" s="246">
        <f>'[1]Daily Pivot'!GI108</f>
        <v>52.5</v>
      </c>
      <c r="DJ14" s="246">
        <f>'[1]Daily Pivot'!GI138</f>
        <v>58.3</v>
      </c>
      <c r="DK14" s="246">
        <f>'[1]Daily Pivot'!GI169</f>
        <v>61</v>
      </c>
      <c r="DL14" s="246">
        <f>'[1]Daily Pivot'!GI199</f>
        <v>64.599999999999994</v>
      </c>
      <c r="DM14" s="246">
        <f>'[1]Daily Pivot'!GI230</f>
        <v>64.3</v>
      </c>
      <c r="DN14" s="246">
        <f>'[1]Daily Pivot'!GI261</f>
        <v>60.5</v>
      </c>
      <c r="DO14" s="246">
        <f>'[1]Daily Pivot'!GI291</f>
        <v>55.7</v>
      </c>
      <c r="DP14" s="246">
        <f>'[1]Daily Pivot'!GI322</f>
        <v>48.1</v>
      </c>
      <c r="DQ14" s="246">
        <f>'[1]Daily Pivot'!GI352</f>
        <v>46.8</v>
      </c>
      <c r="DR14" s="246">
        <f>'[1]Daily Pivot'!GJ17</f>
        <v>43.4</v>
      </c>
      <c r="DS14" s="246">
        <f>'[1]Daily Pivot'!GJ48</f>
        <v>43.7</v>
      </c>
      <c r="DT14" s="246">
        <f>'[1]Daily Pivot'!GJ77</f>
        <v>48</v>
      </c>
      <c r="DU14" s="246">
        <f>'[1]Daily Pivot'!GJ108</f>
        <v>52.6</v>
      </c>
      <c r="DV14" s="246">
        <f>'[1]Daily Pivot'!GJ138</f>
        <v>57.9</v>
      </c>
      <c r="DW14" s="246">
        <f>'[1]Daily Pivot'!GJ169</f>
        <v>61.1</v>
      </c>
      <c r="DX14" s="246">
        <f>'[1]Daily Pivot'!GJ199</f>
        <v>64.5</v>
      </c>
      <c r="DY14" s="246">
        <f>'[1]Daily Pivot'!GJ230</f>
        <v>64.2</v>
      </c>
      <c r="DZ14" s="246">
        <f>'[1]Daily Pivot'!GJ261</f>
        <v>60.6</v>
      </c>
      <c r="EA14" s="246">
        <f>'[1]Daily Pivot'!GJ291</f>
        <v>55.8</v>
      </c>
      <c r="EB14" s="246">
        <f>'[1]Daily Pivot'!GJ322</f>
        <v>48.1</v>
      </c>
      <c r="EC14" s="246">
        <f>'[1]Daily Pivot'!GJ352</f>
        <v>47.1</v>
      </c>
      <c r="ED14" s="246">
        <f>'[1]Daily Pivot'!GK17</f>
        <v>43.2</v>
      </c>
      <c r="EE14" s="246">
        <f>'[1]Daily Pivot'!GK48</f>
        <v>43.9</v>
      </c>
      <c r="EF14" s="246">
        <f>'[1]Daily Pivot'!GK77</f>
        <v>48.1</v>
      </c>
      <c r="EG14" s="246">
        <f>'[1]Daily Pivot'!GK108</f>
        <v>52.6</v>
      </c>
      <c r="EH14" s="246">
        <f>'[1]Daily Pivot'!GK138</f>
        <v>57.8</v>
      </c>
      <c r="EI14" s="246">
        <f>'[1]Daily Pivot'!GK169</f>
        <v>60.9</v>
      </c>
      <c r="EJ14" s="246">
        <f>'[1]Daily Pivot'!GK199</f>
        <v>64.5</v>
      </c>
      <c r="EK14" s="246">
        <f>'[1]Daily Pivot'!GK230</f>
        <v>64.2</v>
      </c>
      <c r="EL14" s="246">
        <f>'[1]Daily Pivot'!GK261</f>
        <v>60.5</v>
      </c>
      <c r="EM14" s="246">
        <f>'[1]Daily Pivot'!GK291</f>
        <v>55.9</v>
      </c>
      <c r="EN14" s="246">
        <f>'[1]Daily Pivot'!GK322</f>
        <v>48.1</v>
      </c>
      <c r="EO14" s="246">
        <f>'[1]Daily Pivot'!GK352</f>
        <v>47.2</v>
      </c>
      <c r="EP14" s="246">
        <f>'[1]Daily Pivot'!GL17</f>
        <v>43.5</v>
      </c>
      <c r="EQ14" s="246">
        <f>'[1]Daily Pivot'!GL48</f>
        <v>43.9</v>
      </c>
      <c r="ER14" s="246">
        <f>'[1]Daily Pivot'!GL77</f>
        <v>48.2</v>
      </c>
      <c r="ES14" s="246">
        <f>'[1]Daily Pivot'!GL108</f>
        <v>52.9</v>
      </c>
      <c r="ET14" s="246">
        <f>'[1]Daily Pivot'!GL138</f>
        <v>57.9</v>
      </c>
      <c r="EU14" s="246">
        <f>'[1]Daily Pivot'!GL169</f>
        <v>61.1</v>
      </c>
      <c r="EV14" s="246">
        <f>'[1]Daily Pivot'!GL199</f>
        <v>64.599999999999994</v>
      </c>
      <c r="EW14" s="246">
        <f>'[1]Daily Pivot'!GL230</f>
        <v>64.3</v>
      </c>
      <c r="EX14" s="246">
        <f>'[1]Daily Pivot'!GL261</f>
        <v>60.7</v>
      </c>
      <c r="EY14" s="246">
        <f>'[1]Daily Pivot'!GL291</f>
        <v>56.1</v>
      </c>
      <c r="EZ14" s="246">
        <f>'[1]Daily Pivot'!GL322</f>
        <v>48.4</v>
      </c>
      <c r="FA14" s="246">
        <f>'[1]Daily Pivot'!GL352</f>
        <v>47.7</v>
      </c>
      <c r="FB14" s="246">
        <f>'[1]Daily Pivot'!GM17</f>
        <v>43.6</v>
      </c>
      <c r="FC14" s="246">
        <f>'[1]Daily Pivot'!GM48</f>
        <v>44.1</v>
      </c>
      <c r="FD14" s="246">
        <f>'[1]Daily Pivot'!GM77</f>
        <v>48.5</v>
      </c>
      <c r="FE14" s="246">
        <f>'[1]Daily Pivot'!GM108</f>
        <v>53.1</v>
      </c>
      <c r="FF14" s="246">
        <f>'[1]Daily Pivot'!GM138</f>
        <v>58.1</v>
      </c>
      <c r="FG14" s="246">
        <f>'[1]Daily Pivot'!GM169</f>
        <v>61.2</v>
      </c>
      <c r="FH14" s="246">
        <f>'[1]Daily Pivot'!GM199</f>
        <v>64.599999999999994</v>
      </c>
      <c r="FI14" s="246">
        <f>'[1]Daily Pivot'!GM230</f>
        <v>64.3</v>
      </c>
      <c r="FJ14" s="246">
        <f>'[1]Daily Pivot'!GM261</f>
        <v>60.8</v>
      </c>
      <c r="FK14" s="246">
        <f>'[1]Daily Pivot'!GM291</f>
        <v>56.2</v>
      </c>
      <c r="FL14" s="246">
        <f>'[1]Daily Pivot'!GM322</f>
        <v>48.7</v>
      </c>
      <c r="FM14" s="246">
        <f>'[1]Daily Pivot'!GM352</f>
        <v>47.8</v>
      </c>
      <c r="FN14" s="246">
        <f>'[1]Daily Pivot'!GN17</f>
        <v>43.7</v>
      </c>
      <c r="FO14" s="246">
        <f>'[1]Daily Pivot'!GN48</f>
        <v>44.1</v>
      </c>
      <c r="FP14" s="246">
        <f>'[1]Daily Pivot'!GN77</f>
        <v>48.8</v>
      </c>
      <c r="FQ14" s="246">
        <f>'[1]Daily Pivot'!GN108</f>
        <v>53.4</v>
      </c>
      <c r="FR14" s="246">
        <f>'[1]Daily Pivot'!GN138</f>
        <v>58.4</v>
      </c>
      <c r="FS14" s="246">
        <f>'[1]Daily Pivot'!GN169</f>
        <v>61.3</v>
      </c>
      <c r="FT14" s="246">
        <f>'[1]Daily Pivot'!GN199</f>
        <v>64.7</v>
      </c>
      <c r="FU14" s="246">
        <f>'[1]Daily Pivot'!GN230</f>
        <v>64.400000000000006</v>
      </c>
      <c r="FV14" s="246">
        <f>'[1]Daily Pivot'!GN261</f>
        <v>60.6</v>
      </c>
      <c r="FW14" s="246">
        <f>'[1]Daily Pivot'!GN291</f>
        <v>56.1</v>
      </c>
      <c r="FX14" s="246">
        <f>'[1]Daily Pivot'!GN322</f>
        <v>48.9</v>
      </c>
      <c r="FY14" s="246">
        <f>'[1]Daily Pivot'!GN352</f>
        <v>48.1</v>
      </c>
      <c r="FZ14" s="246">
        <f>'[1]Daily Pivot'!GO17</f>
        <v>43.5</v>
      </c>
      <c r="GA14" s="246">
        <f>'[1]Daily Pivot'!GO48</f>
        <v>44.1</v>
      </c>
      <c r="GB14" s="246">
        <f>'[1]Daily Pivot'!GO77</f>
        <v>48.8</v>
      </c>
      <c r="GC14" s="246">
        <f>'[1]Daily Pivot'!GO108</f>
        <v>53.3</v>
      </c>
      <c r="GD14" s="246">
        <f>'[1]Daily Pivot'!GO138</f>
        <v>58.4</v>
      </c>
      <c r="GE14" s="246">
        <f>'[1]Daily Pivot'!GO169</f>
        <v>61.3</v>
      </c>
      <c r="GF14" s="246">
        <f>'[1]Daily Pivot'!GO199</f>
        <v>64.7</v>
      </c>
      <c r="GG14" s="246">
        <f>'[1]Daily Pivot'!GO230</f>
        <v>64.5</v>
      </c>
      <c r="GH14" s="246">
        <f>'[1]Daily Pivot'!GO261</f>
        <v>60.5</v>
      </c>
      <c r="GI14" s="246">
        <f>'[1]Daily Pivot'!GO291</f>
        <v>56.3</v>
      </c>
      <c r="GJ14" s="246">
        <f>'[1]Daily Pivot'!GO322</f>
        <v>49.4</v>
      </c>
      <c r="GK14" s="246">
        <f>'[1]Daily Pivot'!GO352</f>
        <v>48.2</v>
      </c>
      <c r="GL14" s="246">
        <f>'[1]Daily Pivot'!GP17</f>
        <v>43.3</v>
      </c>
      <c r="GM14" s="246">
        <f>'[1]Daily Pivot'!GP48</f>
        <v>44.2</v>
      </c>
      <c r="GN14" s="246">
        <f>'[1]Daily Pivot'!GP77</f>
        <v>48.8</v>
      </c>
      <c r="GO14" s="246">
        <f>'[1]Daily Pivot'!GP108</f>
        <v>53.4</v>
      </c>
      <c r="GP14" s="246">
        <f>'[1]Daily Pivot'!GP138</f>
        <v>58.3</v>
      </c>
      <c r="GQ14" s="246">
        <f>'[1]Daily Pivot'!GP169</f>
        <v>61.4</v>
      </c>
      <c r="GR14" s="246">
        <f>'[1]Daily Pivot'!GP199</f>
        <v>64.7</v>
      </c>
      <c r="GS14" s="246">
        <f>'[1]Daily Pivot'!GP230</f>
        <v>64.5</v>
      </c>
      <c r="GT14" s="246">
        <f>'[1]Daily Pivot'!GP261</f>
        <v>60.4</v>
      </c>
      <c r="GU14" s="246">
        <f>'[1]Daily Pivot'!GP291</f>
        <v>56.2</v>
      </c>
      <c r="GV14" s="246">
        <f>'[1]Daily Pivot'!GP322</f>
        <v>49.3</v>
      </c>
      <c r="GW14" s="246">
        <f>'[1]Daily Pivot'!GP352</f>
        <v>47.9</v>
      </c>
      <c r="GX14" s="246">
        <f>'[1]Daily Pivot'!GQ17</f>
        <v>43.3</v>
      </c>
      <c r="GY14" s="246">
        <f>'[1]Daily Pivot'!GQ48</f>
        <v>44.6</v>
      </c>
      <c r="GZ14" s="246">
        <f>'[1]Daily Pivot'!GQ77</f>
        <v>48.9</v>
      </c>
      <c r="HA14" s="246">
        <f>'[1]Daily Pivot'!GQ108</f>
        <v>53.4</v>
      </c>
      <c r="HB14" s="246">
        <f>'[1]Daily Pivot'!GQ138</f>
        <v>58.4</v>
      </c>
      <c r="HC14" s="246">
        <f>'[1]Daily Pivot'!GQ169</f>
        <v>61.4</v>
      </c>
      <c r="HD14" s="246">
        <f>'[1]Daily Pivot'!GQ199</f>
        <v>64.599999999999994</v>
      </c>
      <c r="HE14" s="246">
        <f>'[1]Daily Pivot'!GQ230</f>
        <v>64.599999999999994</v>
      </c>
      <c r="HF14" s="246">
        <f>'[1]Daily Pivot'!GQ261</f>
        <v>60.2</v>
      </c>
      <c r="HG14" s="246">
        <f>'[1]Daily Pivot'!GQ291</f>
        <v>56.2</v>
      </c>
      <c r="HH14" s="246">
        <f>'[1]Daily Pivot'!GQ322</f>
        <v>49.4</v>
      </c>
      <c r="HI14" s="246">
        <f>'[1]Daily Pivot'!GQ352</f>
        <v>48.1</v>
      </c>
      <c r="HJ14" s="246">
        <f>'[1]Daily Pivot'!GR17</f>
        <v>43.5</v>
      </c>
      <c r="HK14" s="246">
        <f>'[1]Daily Pivot'!GR48</f>
        <v>45.2</v>
      </c>
      <c r="HL14" s="246">
        <f>'[1]Daily Pivot'!GR77</f>
        <v>49.4</v>
      </c>
      <c r="HM14" s="246">
        <f>'[1]Daily Pivot'!GR108</f>
        <v>53.5</v>
      </c>
      <c r="HN14" s="246">
        <f>'[1]Daily Pivot'!GR138</f>
        <v>58.7</v>
      </c>
      <c r="HO14" s="246">
        <f>'[1]Daily Pivot'!GR169</f>
        <v>61.5</v>
      </c>
      <c r="HP14" s="246">
        <f>'[1]Daily Pivot'!GR199</f>
        <v>64.7</v>
      </c>
      <c r="HQ14" s="246">
        <f>'[1]Daily Pivot'!GR230</f>
        <v>64.7</v>
      </c>
      <c r="HR14" s="246">
        <f>'[1]Daily Pivot'!GR261</f>
        <v>60.3</v>
      </c>
      <c r="HS14" s="246">
        <f>'[1]Daily Pivot'!GR291</f>
        <v>56.4</v>
      </c>
      <c r="HT14" s="246">
        <f>'[1]Daily Pivot'!GR322</f>
        <v>50</v>
      </c>
      <c r="HU14" s="246">
        <f>'[1]Daily Pivot'!GR352</f>
        <v>48.4</v>
      </c>
      <c r="HV14" s="246">
        <f>'[1]Daily Pivot'!GS17</f>
        <v>43.4</v>
      </c>
      <c r="HW14" s="246">
        <f>'[1]Daily Pivot'!GS48</f>
        <v>44.8</v>
      </c>
      <c r="HX14" s="246">
        <f>'[1]Daily Pivot'!GS77</f>
        <v>49.4</v>
      </c>
      <c r="HY14" s="246">
        <f>'[1]Daily Pivot'!GS108</f>
        <v>53.7</v>
      </c>
      <c r="HZ14" s="246">
        <f>'[1]Daily Pivot'!GS138</f>
        <v>58.7</v>
      </c>
      <c r="IA14" s="246">
        <f>'[1]Daily Pivot'!GS169</f>
        <v>61.5</v>
      </c>
      <c r="IB14" s="246">
        <f>'[1]Daily Pivot'!GS199</f>
        <v>64.7</v>
      </c>
      <c r="IC14" s="246">
        <f>'[1]Daily Pivot'!GS230</f>
        <v>64.599999999999994</v>
      </c>
      <c r="ID14" s="246">
        <f>'[1]Daily Pivot'!GS261</f>
        <v>60.3</v>
      </c>
      <c r="IE14" s="246">
        <f>'[1]Daily Pivot'!GS291</f>
        <v>56.3</v>
      </c>
      <c r="IF14" s="246">
        <f>'[1]Daily Pivot'!GS322</f>
        <v>49.9</v>
      </c>
      <c r="IG14" s="246">
        <f>'[1]Daily Pivot'!GS352</f>
        <v>48</v>
      </c>
      <c r="IH14" s="246">
        <f>'[1]Daily Pivot'!GT17</f>
        <v>43.8</v>
      </c>
      <c r="II14" s="246">
        <f>'[1]Daily Pivot'!GT48</f>
        <v>45</v>
      </c>
      <c r="IJ14" s="246">
        <f>'[1]Daily Pivot'!GT77</f>
        <v>49.3</v>
      </c>
      <c r="IK14" s="246">
        <f>'[1]Daily Pivot'!GT108</f>
        <v>53.7</v>
      </c>
      <c r="IL14" s="246">
        <f>'[1]Daily Pivot'!GT138</f>
        <v>58.8</v>
      </c>
      <c r="IM14" s="246">
        <f>'[1]Daily Pivot'!GT169</f>
        <v>61.6</v>
      </c>
      <c r="IN14" s="246">
        <f>'[1]Daily Pivot'!GT199</f>
        <v>64.7</v>
      </c>
      <c r="IO14" s="246">
        <f>'[1]Daily Pivot'!GT230</f>
        <v>64.599999999999994</v>
      </c>
      <c r="IP14" s="246">
        <f>'[1]Daily Pivot'!GT261</f>
        <v>60.5</v>
      </c>
      <c r="IQ14" s="246">
        <f>'[1]Daily Pivot'!GT291</f>
        <v>56.3</v>
      </c>
      <c r="IR14" s="246">
        <f>'[1]Daily Pivot'!GT322</f>
        <v>49.9</v>
      </c>
      <c r="IS14" s="246">
        <f>'[1]Daily Pivot'!GT352</f>
        <v>48</v>
      </c>
      <c r="IT14" s="246">
        <f>'[1]Daily Pivot'!GU17</f>
        <v>43.9</v>
      </c>
      <c r="IU14" s="246">
        <f>'[1]Daily Pivot'!GU48</f>
        <v>45.3</v>
      </c>
      <c r="IV14" s="246">
        <f>'[1]Daily Pivot'!GU77</f>
        <v>49.6</v>
      </c>
      <c r="IW14" s="246">
        <f>'[1]Daily Pivot'!GU108</f>
        <v>53.7</v>
      </c>
      <c r="IX14" s="246">
        <f>'[1]Daily Pivot'!GU138</f>
        <v>58.8</v>
      </c>
      <c r="IY14" s="246">
        <f>'[1]Daily Pivot'!GU169</f>
        <v>61.7</v>
      </c>
      <c r="IZ14" s="246">
        <f>'[1]Daily Pivot'!GU199</f>
        <v>64.7</v>
      </c>
      <c r="JA14" s="246">
        <f>'[1]Daily Pivot'!GU230</f>
        <v>64.7</v>
      </c>
      <c r="JB14" s="246">
        <f>'[1]Daily Pivot'!GU261</f>
        <v>60.6</v>
      </c>
      <c r="JC14" s="246">
        <f>'[1]Daily Pivot'!GU291</f>
        <v>56.3</v>
      </c>
      <c r="JD14" s="246">
        <f>'[1]Daily Pivot'!GU322</f>
        <v>50</v>
      </c>
      <c r="JE14" s="246">
        <f>'[1]Daily Pivot'!GU352</f>
        <v>48.1</v>
      </c>
      <c r="JF14" s="246">
        <f>'[1]Daily Pivot'!GV17</f>
        <v>43.7</v>
      </c>
      <c r="JG14" s="246">
        <f>'[1]Daily Pivot'!GV48</f>
        <v>45.3</v>
      </c>
      <c r="JH14" s="246">
        <f>'[1]Daily Pivot'!GV77</f>
        <v>49.5</v>
      </c>
      <c r="JI14" s="246">
        <f>'[1]Daily Pivot'!GV108</f>
        <v>53.8</v>
      </c>
      <c r="JJ14" s="246">
        <f>'[1]Daily Pivot'!GV138</f>
        <v>58.7</v>
      </c>
      <c r="JK14" s="246">
        <f>'[1]Daily Pivot'!GV169</f>
        <v>61.7</v>
      </c>
      <c r="JL14" s="246">
        <f>'[1]Daily Pivot'!GV199</f>
        <v>64.7</v>
      </c>
      <c r="JM14" s="246">
        <f>'[1]Daily Pivot'!GV230</f>
        <v>64.599999999999994</v>
      </c>
      <c r="JN14" s="246">
        <f>'[1]Daily Pivot'!GV261</f>
        <v>60.6</v>
      </c>
      <c r="JO14" s="246">
        <f>'[1]Daily Pivot'!GV291</f>
        <v>56.5</v>
      </c>
      <c r="JP14" s="246">
        <f>'[1]Daily Pivot'!GV322</f>
        <v>50.1</v>
      </c>
      <c r="JQ14" s="246">
        <f>'[1]Daily Pivot'!GV352</f>
        <v>48.3</v>
      </c>
      <c r="JR14" s="246">
        <f>'[1]Daily Pivot'!GW17</f>
        <v>43.6</v>
      </c>
      <c r="JS14" s="246">
        <f>'[1]Daily Pivot'!GW48</f>
        <v>45.4</v>
      </c>
      <c r="JT14" s="246">
        <f>'[1]Daily Pivot'!GW77</f>
        <v>49.5</v>
      </c>
      <c r="JU14" s="246">
        <f>'[1]Daily Pivot'!GW108</f>
        <v>54</v>
      </c>
      <c r="JV14" s="246">
        <f>'[1]Daily Pivot'!GW138</f>
        <v>58.7</v>
      </c>
      <c r="JW14" s="246">
        <f>'[1]Daily Pivot'!GW169</f>
        <v>61.6</v>
      </c>
      <c r="JX14" s="246">
        <f>'[1]Daily Pivot'!GW199</f>
        <v>64.7</v>
      </c>
      <c r="JY14" s="246">
        <f>'[1]Daily Pivot'!GW230</f>
        <v>64.7</v>
      </c>
      <c r="JZ14" s="246">
        <f>'[1]Daily Pivot'!GW261</f>
        <v>60.7</v>
      </c>
      <c r="KA14" s="246">
        <f>'[1]Daily Pivot'!GW291</f>
        <v>56.7</v>
      </c>
      <c r="KB14" s="246">
        <f>'[1]Daily Pivot'!GW322</f>
        <v>50.1</v>
      </c>
      <c r="KC14" s="246">
        <f>'[1]Daily Pivot'!GW352</f>
        <v>48.3</v>
      </c>
      <c r="KD14" s="246">
        <f>'[1]Daily Pivot'!GX17</f>
        <v>43.8</v>
      </c>
      <c r="KE14" s="246">
        <f>'[1]Daily Pivot'!GX48</f>
        <v>45.5</v>
      </c>
      <c r="KF14" s="246">
        <f>'[1]Daily Pivot'!GX77</f>
        <v>49.2</v>
      </c>
      <c r="KG14" s="246">
        <f>'[1]Daily Pivot'!GX108</f>
        <v>54.2</v>
      </c>
      <c r="KH14" s="246">
        <f>'[1]Daily Pivot'!GX138</f>
        <v>58.7</v>
      </c>
      <c r="KI14" s="246">
        <f>'[1]Daily Pivot'!GX169</f>
        <v>61.5</v>
      </c>
      <c r="KJ14" s="246">
        <f>'[1]Daily Pivot'!GX199</f>
        <v>64.7</v>
      </c>
      <c r="KK14" s="246">
        <f>'[1]Daily Pivot'!GX230</f>
        <v>64.7</v>
      </c>
      <c r="KL14" s="246">
        <f>'[1]Daily Pivot'!GX261</f>
        <v>60.9</v>
      </c>
      <c r="KM14" s="246">
        <f>'[1]Daily Pivot'!GX291</f>
        <v>56.8</v>
      </c>
      <c r="KN14" s="246">
        <f>'[1]Daily Pivot'!GX322</f>
        <v>50.3</v>
      </c>
      <c r="KO14" s="246">
        <f>'[1]Daily Pivot'!GX352</f>
        <v>48.4</v>
      </c>
      <c r="KP14" s="246">
        <f>'[1]Daily Pivot'!GY17</f>
        <v>43.7</v>
      </c>
      <c r="KQ14" s="246">
        <f>'[1]Daily Pivot'!GY48</f>
        <v>45.7</v>
      </c>
      <c r="KR14" s="246">
        <f>'[1]Daily Pivot'!GY77</f>
        <v>49</v>
      </c>
      <c r="KS14" s="246">
        <f>'[1]Daily Pivot'!GY108</f>
        <v>54.5</v>
      </c>
      <c r="KT14" s="246">
        <f>'[1]Daily Pivot'!GY138</f>
        <v>58.8</v>
      </c>
      <c r="KU14" s="246">
        <f>'[1]Daily Pivot'!GY169</f>
        <v>61.6</v>
      </c>
      <c r="KV14" s="246">
        <f>'[1]Daily Pivot'!GY199</f>
        <v>64.7</v>
      </c>
      <c r="KW14" s="246">
        <f>'[1]Daily Pivot'!GY230</f>
        <v>64.7</v>
      </c>
      <c r="KX14" s="246">
        <f>'[1]Daily Pivot'!GY261</f>
        <v>61.1</v>
      </c>
      <c r="KY14" s="246">
        <f>'[1]Daily Pivot'!GY291</f>
        <v>56.9</v>
      </c>
      <c r="KZ14" s="246">
        <f>'[1]Daily Pivot'!GY322</f>
        <v>50.3</v>
      </c>
      <c r="LA14" s="246">
        <f>'[1]Daily Pivot'!GY352</f>
        <v>48.5</v>
      </c>
      <c r="LB14" s="246">
        <f>'[1]Daily Pivot'!GZ17</f>
        <v>43.6</v>
      </c>
      <c r="LC14" s="246">
        <f>'[1]Daily Pivot'!GZ48</f>
        <v>46</v>
      </c>
      <c r="LD14" s="246">
        <f>'[1]Daily Pivot'!GZ77</f>
        <v>49</v>
      </c>
      <c r="LE14" s="246">
        <f>'[1]Daily Pivot'!GZ108</f>
        <v>54.6</v>
      </c>
      <c r="LF14" s="246">
        <f>'[1]Daily Pivot'!GZ138</f>
        <v>58.9</v>
      </c>
      <c r="LG14" s="246">
        <f>'[1]Daily Pivot'!GZ169</f>
        <v>61.7</v>
      </c>
      <c r="LH14" s="246">
        <f>'[1]Daily Pivot'!GZ199</f>
        <v>64.7</v>
      </c>
      <c r="LI14" s="246">
        <f>'[1]Daily Pivot'!GZ230</f>
        <v>64.7</v>
      </c>
      <c r="LJ14" s="246">
        <f>'[1]Daily Pivot'!GZ261</f>
        <v>61.2</v>
      </c>
      <c r="LK14" s="246">
        <f>'[1]Daily Pivot'!GZ291</f>
        <v>57</v>
      </c>
      <c r="LL14" s="246">
        <f>'[1]Daily Pivot'!GZ322</f>
        <v>50.4</v>
      </c>
      <c r="LM14" s="246">
        <f>'[1]Daily Pivot'!GZ352</f>
        <v>48.2</v>
      </c>
    </row>
    <row r="15" spans="1:325" x14ac:dyDescent="0.25">
      <c r="A15" s="244">
        <f t="shared" si="0"/>
        <v>13</v>
      </c>
      <c r="B15" s="246">
        <f>'[1]Daily Pivot'!FZ18</f>
        <v>43.3</v>
      </c>
      <c r="C15" s="246">
        <f>'[1]Daily Pivot'!FZ49</f>
        <v>44.4</v>
      </c>
      <c r="D15" s="246">
        <f>'[1]Daily Pivot'!FZ78</f>
        <v>47.9</v>
      </c>
      <c r="E15" s="246">
        <f>'[1]Daily Pivot'!FZ109</f>
        <v>50</v>
      </c>
      <c r="F15" s="246">
        <f>'[1]Daily Pivot'!FZ139</f>
        <v>57.6</v>
      </c>
      <c r="G15" s="246">
        <f>'[1]Daily Pivot'!FZ170</f>
        <v>60.7</v>
      </c>
      <c r="H15" s="246">
        <f>'[1]Daily Pivot'!FZ200</f>
        <v>64.099999999999994</v>
      </c>
      <c r="I15" s="246">
        <f>'[1]Daily Pivot'!FZ231</f>
        <v>64.2</v>
      </c>
      <c r="J15" s="246">
        <f>'[1]Daily Pivot'!FZ262</f>
        <v>62.3</v>
      </c>
      <c r="K15" s="246">
        <f>'[1]Daily Pivot'!FZ292</f>
        <v>54.4</v>
      </c>
      <c r="L15" s="246">
        <f>'[1]Daily Pivot'!FZ323</f>
        <v>48.5</v>
      </c>
      <c r="M15" s="246">
        <f>'[1]Daily Pivot'!FZ353</f>
        <v>44</v>
      </c>
      <c r="N15" s="246">
        <f>'[1]Daily Pivot'!GA18</f>
        <v>43.4</v>
      </c>
      <c r="O15" s="246">
        <f>'[1]Daily Pivot'!GA49</f>
        <v>44.8</v>
      </c>
      <c r="P15" s="246">
        <f>'[1]Daily Pivot'!GA78</f>
        <v>48</v>
      </c>
      <c r="Q15" s="246">
        <f>'[1]Daily Pivot'!GA109</f>
        <v>50.5</v>
      </c>
      <c r="R15" s="246">
        <f>'[1]Daily Pivot'!GA139</f>
        <v>58.2</v>
      </c>
      <c r="S15" s="246">
        <f>'[1]Daily Pivot'!GA170</f>
        <v>60.7</v>
      </c>
      <c r="T15" s="246">
        <f>'[1]Daily Pivot'!GA200</f>
        <v>64.3</v>
      </c>
      <c r="U15" s="246">
        <f>'[1]Daily Pivot'!GA231</f>
        <v>64.400000000000006</v>
      </c>
      <c r="V15" s="246">
        <f>'[1]Daily Pivot'!GA262</f>
        <v>62</v>
      </c>
      <c r="W15" s="246">
        <f>'[1]Daily Pivot'!GA292</f>
        <v>54.6</v>
      </c>
      <c r="X15" s="246">
        <f>'[1]Daily Pivot'!GA323</f>
        <v>48.9</v>
      </c>
      <c r="Y15" s="246">
        <f>'[1]Daily Pivot'!GA353</f>
        <v>44.5</v>
      </c>
      <c r="Z15" s="246">
        <f>'[1]Daily Pivot'!GB18</f>
        <v>43.2</v>
      </c>
      <c r="AA15" s="246">
        <f>'[1]Daily Pivot'!GB49</f>
        <v>44.7</v>
      </c>
      <c r="AB15" s="246">
        <f>'[1]Daily Pivot'!GB78</f>
        <v>48</v>
      </c>
      <c r="AC15" s="246">
        <f>'[1]Daily Pivot'!GB109</f>
        <v>50.6</v>
      </c>
      <c r="AD15" s="246">
        <f>'[1]Daily Pivot'!GB139</f>
        <v>58.1</v>
      </c>
      <c r="AE15" s="246">
        <f>'[1]Daily Pivot'!GB170</f>
        <v>60.7</v>
      </c>
      <c r="AF15" s="246">
        <f>'[1]Daily Pivot'!GB200</f>
        <v>64.5</v>
      </c>
      <c r="AG15" s="246">
        <f>'[1]Daily Pivot'!GB231</f>
        <v>64.400000000000006</v>
      </c>
      <c r="AH15" s="246">
        <f>'[1]Daily Pivot'!GB262</f>
        <v>62.1</v>
      </c>
      <c r="AI15" s="246">
        <f>'[1]Daily Pivot'!GB292</f>
        <v>54.6</v>
      </c>
      <c r="AJ15" s="246">
        <f>'[1]Daily Pivot'!GB323</f>
        <v>49.1</v>
      </c>
      <c r="AK15" s="246">
        <f>'[1]Daily Pivot'!GB353</f>
        <v>44.6</v>
      </c>
      <c r="AL15" s="246">
        <f>'[1]Daily Pivot'!GC18</f>
        <v>43.1</v>
      </c>
      <c r="AM15" s="246">
        <f>'[1]Daily Pivot'!GC49</f>
        <v>44.9</v>
      </c>
      <c r="AN15" s="246">
        <f>'[1]Daily Pivot'!GC78</f>
        <v>48.2</v>
      </c>
      <c r="AO15" s="246">
        <f>'[1]Daily Pivot'!GC109</f>
        <v>50.9</v>
      </c>
      <c r="AP15" s="246">
        <f>'[1]Daily Pivot'!GC139</f>
        <v>58.3</v>
      </c>
      <c r="AQ15" s="246">
        <f>'[1]Daily Pivot'!GC170</f>
        <v>60.9</v>
      </c>
      <c r="AR15" s="246">
        <f>'[1]Daily Pivot'!GC200</f>
        <v>64.599999999999994</v>
      </c>
      <c r="AS15" s="246">
        <f>'[1]Daily Pivot'!GC231</f>
        <v>64.5</v>
      </c>
      <c r="AT15" s="246">
        <f>'[1]Daily Pivot'!GC262</f>
        <v>62.2</v>
      </c>
      <c r="AU15" s="246">
        <f>'[1]Daily Pivot'!GC292</f>
        <v>54.7</v>
      </c>
      <c r="AV15" s="246">
        <f>'[1]Daily Pivot'!GC323</f>
        <v>49.2</v>
      </c>
      <c r="AW15" s="246">
        <f>'[1]Daily Pivot'!GC353</f>
        <v>45.1</v>
      </c>
      <c r="AX15" s="246">
        <f>'[1]Daily Pivot'!GD18</f>
        <v>43.2</v>
      </c>
      <c r="AY15" s="246">
        <f>'[1]Daily Pivot'!GD49</f>
        <v>45.1</v>
      </c>
      <c r="AZ15" s="246">
        <f>'[1]Daily Pivot'!GD78</f>
        <v>48.5</v>
      </c>
      <c r="BA15" s="246">
        <f>'[1]Daily Pivot'!GD109</f>
        <v>51.1</v>
      </c>
      <c r="BB15" s="246">
        <f>'[1]Daily Pivot'!GD139</f>
        <v>58.2</v>
      </c>
      <c r="BC15" s="246">
        <f>'[1]Daily Pivot'!GD170</f>
        <v>61.2</v>
      </c>
      <c r="BD15" s="246">
        <f>'[1]Daily Pivot'!GD200</f>
        <v>64.599999999999994</v>
      </c>
      <c r="BE15" s="246">
        <f>'[1]Daily Pivot'!GD231</f>
        <v>64.5</v>
      </c>
      <c r="BF15" s="246">
        <f>'[1]Daily Pivot'!GD262</f>
        <v>62.1</v>
      </c>
      <c r="BG15" s="246">
        <f>'[1]Daily Pivot'!GD292</f>
        <v>54.8</v>
      </c>
      <c r="BH15" s="246">
        <f>'[1]Daily Pivot'!GD323</f>
        <v>49.3</v>
      </c>
      <c r="BI15" s="246">
        <f>'[1]Daily Pivot'!GD353</f>
        <v>45.3</v>
      </c>
      <c r="BJ15" s="246">
        <f>'[1]Daily Pivot'!GE18</f>
        <v>43.6</v>
      </c>
      <c r="BK15" s="246">
        <f>'[1]Daily Pivot'!GE49</f>
        <v>44.9</v>
      </c>
      <c r="BL15" s="246">
        <f>'[1]Daily Pivot'!GE78</f>
        <v>48.3</v>
      </c>
      <c r="BM15" s="246">
        <f>'[1]Daily Pivot'!GE109</f>
        <v>51.4</v>
      </c>
      <c r="BN15" s="246">
        <f>'[1]Daily Pivot'!GE139</f>
        <v>58.1</v>
      </c>
      <c r="BO15" s="246">
        <f>'[1]Daily Pivot'!GE170</f>
        <v>61.3</v>
      </c>
      <c r="BP15" s="246">
        <f>'[1]Daily Pivot'!GE200</f>
        <v>64.599999999999994</v>
      </c>
      <c r="BQ15" s="246">
        <f>'[1]Daily Pivot'!GE231</f>
        <v>64.5</v>
      </c>
      <c r="BR15" s="246">
        <f>'[1]Daily Pivot'!GE262</f>
        <v>62</v>
      </c>
      <c r="BS15" s="246">
        <f>'[1]Daily Pivot'!GE292</f>
        <v>54.9</v>
      </c>
      <c r="BT15" s="246">
        <f>'[1]Daily Pivot'!GE323</f>
        <v>49.2</v>
      </c>
      <c r="BU15" s="246">
        <f>'[1]Daily Pivot'!GE353</f>
        <v>45.4</v>
      </c>
      <c r="BV15" s="246">
        <f>'[1]Daily Pivot'!GF18</f>
        <v>43.5</v>
      </c>
      <c r="BW15" s="246">
        <f>'[1]Daily Pivot'!GF49</f>
        <v>44.8</v>
      </c>
      <c r="BX15" s="246">
        <f>'[1]Daily Pivot'!GF78</f>
        <v>48.3</v>
      </c>
      <c r="BY15" s="246">
        <f>'[1]Daily Pivot'!GF109</f>
        <v>51.3</v>
      </c>
      <c r="BZ15" s="246">
        <f>'[1]Daily Pivot'!GF139</f>
        <v>57.9</v>
      </c>
      <c r="CA15" s="246">
        <f>'[1]Daily Pivot'!GF170</f>
        <v>61.4</v>
      </c>
      <c r="CB15" s="246">
        <f>'[1]Daily Pivot'!GF200</f>
        <v>64.599999999999994</v>
      </c>
      <c r="CC15" s="246">
        <f>'[1]Daily Pivot'!GF231</f>
        <v>64.5</v>
      </c>
      <c r="CD15" s="246">
        <f>'[1]Daily Pivot'!GF262</f>
        <v>61.8</v>
      </c>
      <c r="CE15" s="246">
        <f>'[1]Daily Pivot'!GF292</f>
        <v>54.8</v>
      </c>
      <c r="CF15" s="246">
        <f>'[1]Daily Pivot'!GF323</f>
        <v>49.7</v>
      </c>
      <c r="CG15" s="246">
        <f>'[1]Daily Pivot'!GF353</f>
        <v>45.3</v>
      </c>
      <c r="CH15" s="246">
        <f>'[1]Daily Pivot'!GG18</f>
        <v>43.4</v>
      </c>
      <c r="CI15" s="246">
        <f>'[1]Daily Pivot'!GG49</f>
        <v>44.6</v>
      </c>
      <c r="CJ15" s="246">
        <f>'[1]Daily Pivot'!GG78</f>
        <v>48</v>
      </c>
      <c r="CK15" s="246">
        <f>'[1]Daily Pivot'!GG109</f>
        <v>51.5</v>
      </c>
      <c r="CL15" s="246">
        <f>'[1]Daily Pivot'!GG139</f>
        <v>58.1</v>
      </c>
      <c r="CM15" s="246">
        <f>'[1]Daily Pivot'!GG170</f>
        <v>61.3</v>
      </c>
      <c r="CN15" s="246">
        <f>'[1]Daily Pivot'!GG200</f>
        <v>64.599999999999994</v>
      </c>
      <c r="CO15" s="246">
        <f>'[1]Daily Pivot'!GG231</f>
        <v>64.5</v>
      </c>
      <c r="CP15" s="246">
        <f>'[1]Daily Pivot'!GG262</f>
        <v>62</v>
      </c>
      <c r="CQ15" s="246">
        <f>'[1]Daily Pivot'!GG292</f>
        <v>55.1</v>
      </c>
      <c r="CR15" s="246">
        <f>'[1]Daily Pivot'!GG323</f>
        <v>49.4</v>
      </c>
      <c r="CS15" s="246">
        <f>'[1]Daily Pivot'!GG353</f>
        <v>45.9</v>
      </c>
      <c r="CT15" s="246">
        <f>'[1]Daily Pivot'!GH18</f>
        <v>43.6</v>
      </c>
      <c r="CU15" s="246">
        <f>'[1]Daily Pivot'!GH49</f>
        <v>44.5</v>
      </c>
      <c r="CV15" s="246">
        <f>'[1]Daily Pivot'!GH78</f>
        <v>48.1</v>
      </c>
      <c r="CW15" s="246">
        <f>'[1]Daily Pivot'!GH109</f>
        <v>51.5</v>
      </c>
      <c r="CX15" s="246">
        <f>'[1]Daily Pivot'!GH139</f>
        <v>58.1</v>
      </c>
      <c r="CY15" s="246">
        <f>'[1]Daily Pivot'!GH170</f>
        <v>61.4</v>
      </c>
      <c r="CZ15" s="246">
        <f>'[1]Daily Pivot'!GH200</f>
        <v>64.599999999999994</v>
      </c>
      <c r="DA15" s="246">
        <f>'[1]Daily Pivot'!GH231</f>
        <v>64.5</v>
      </c>
      <c r="DB15" s="246">
        <f>'[1]Daily Pivot'!GH262</f>
        <v>61.9</v>
      </c>
      <c r="DC15" s="246">
        <f>'[1]Daily Pivot'!GH292</f>
        <v>55</v>
      </c>
      <c r="DD15" s="246">
        <f>'[1]Daily Pivot'!GH323</f>
        <v>49.5</v>
      </c>
      <c r="DE15" s="246">
        <f>'[1]Daily Pivot'!GH353</f>
        <v>46.2</v>
      </c>
      <c r="DF15" s="246">
        <f>'[1]Daily Pivot'!GI18</f>
        <v>43.8</v>
      </c>
      <c r="DG15" s="246">
        <f>'[1]Daily Pivot'!GI49</f>
        <v>44.7</v>
      </c>
      <c r="DH15" s="246">
        <f>'[1]Daily Pivot'!GI78</f>
        <v>48.3</v>
      </c>
      <c r="DI15" s="246">
        <f>'[1]Daily Pivot'!GI109</f>
        <v>51.8</v>
      </c>
      <c r="DJ15" s="246">
        <f>'[1]Daily Pivot'!GI139</f>
        <v>58.3</v>
      </c>
      <c r="DK15" s="246">
        <f>'[1]Daily Pivot'!GI170</f>
        <v>61.6</v>
      </c>
      <c r="DL15" s="246">
        <f>'[1]Daily Pivot'!GI200</f>
        <v>64.599999999999994</v>
      </c>
      <c r="DM15" s="246">
        <f>'[1]Daily Pivot'!GI231</f>
        <v>64.5</v>
      </c>
      <c r="DN15" s="246">
        <f>'[1]Daily Pivot'!GI262</f>
        <v>62</v>
      </c>
      <c r="DO15" s="246">
        <f>'[1]Daily Pivot'!GI292</f>
        <v>55.2</v>
      </c>
      <c r="DP15" s="246">
        <f>'[1]Daily Pivot'!GI323</f>
        <v>49.7</v>
      </c>
      <c r="DQ15" s="246">
        <f>'[1]Daily Pivot'!GI353</f>
        <v>46.3</v>
      </c>
      <c r="DR15" s="246">
        <f>'[1]Daily Pivot'!GJ18</f>
        <v>43.5</v>
      </c>
      <c r="DS15" s="246">
        <f>'[1]Daily Pivot'!GJ49</f>
        <v>44.9</v>
      </c>
      <c r="DT15" s="246">
        <f>'[1]Daily Pivot'!GJ78</f>
        <v>48.2</v>
      </c>
      <c r="DU15" s="246">
        <f>'[1]Daily Pivot'!GJ109</f>
        <v>51.9</v>
      </c>
      <c r="DV15" s="246">
        <f>'[1]Daily Pivot'!GJ139</f>
        <v>58</v>
      </c>
      <c r="DW15" s="246">
        <f>'[1]Daily Pivot'!GJ170</f>
        <v>61.6</v>
      </c>
      <c r="DX15" s="246">
        <f>'[1]Daily Pivot'!GJ200</f>
        <v>64.599999999999994</v>
      </c>
      <c r="DY15" s="246">
        <f>'[1]Daily Pivot'!GJ231</f>
        <v>64.5</v>
      </c>
      <c r="DZ15" s="246">
        <f>'[1]Daily Pivot'!GJ262</f>
        <v>62.1</v>
      </c>
      <c r="EA15" s="246">
        <f>'[1]Daily Pivot'!GJ292</f>
        <v>55.2</v>
      </c>
      <c r="EB15" s="246">
        <f>'[1]Daily Pivot'!GJ323</f>
        <v>49.7</v>
      </c>
      <c r="EC15" s="246">
        <f>'[1]Daily Pivot'!GJ353</f>
        <v>46.3</v>
      </c>
      <c r="ED15" s="246">
        <f>'[1]Daily Pivot'!GK18</f>
        <v>43.5</v>
      </c>
      <c r="EE15" s="246">
        <f>'[1]Daily Pivot'!GK49</f>
        <v>45.1</v>
      </c>
      <c r="EF15" s="246">
        <f>'[1]Daily Pivot'!GK78</f>
        <v>48.2</v>
      </c>
      <c r="EG15" s="246">
        <f>'[1]Daily Pivot'!GK109</f>
        <v>52.1</v>
      </c>
      <c r="EH15" s="246">
        <f>'[1]Daily Pivot'!GK139</f>
        <v>58</v>
      </c>
      <c r="EI15" s="246">
        <f>'[1]Daily Pivot'!GK170</f>
        <v>61.5</v>
      </c>
      <c r="EJ15" s="246">
        <f>'[1]Daily Pivot'!GK200</f>
        <v>64.599999999999994</v>
      </c>
      <c r="EK15" s="246">
        <f>'[1]Daily Pivot'!GK231</f>
        <v>64.5</v>
      </c>
      <c r="EL15" s="246">
        <f>'[1]Daily Pivot'!GK262</f>
        <v>62</v>
      </c>
      <c r="EM15" s="246">
        <f>'[1]Daily Pivot'!GK292</f>
        <v>55.3</v>
      </c>
      <c r="EN15" s="246">
        <f>'[1]Daily Pivot'!GK323</f>
        <v>49.8</v>
      </c>
      <c r="EO15" s="246">
        <f>'[1]Daily Pivot'!GK353</f>
        <v>46.4</v>
      </c>
      <c r="EP15" s="246">
        <f>'[1]Daily Pivot'!GL18</f>
        <v>44.1</v>
      </c>
      <c r="EQ15" s="246">
        <f>'[1]Daily Pivot'!GL49</f>
        <v>45.2</v>
      </c>
      <c r="ER15" s="246">
        <f>'[1]Daily Pivot'!GL78</f>
        <v>48.7</v>
      </c>
      <c r="ES15" s="246">
        <f>'[1]Daily Pivot'!GL109</f>
        <v>52.2</v>
      </c>
      <c r="ET15" s="246">
        <f>'[1]Daily Pivot'!GL139</f>
        <v>58</v>
      </c>
      <c r="EU15" s="246">
        <f>'[1]Daily Pivot'!GL170</f>
        <v>61.6</v>
      </c>
      <c r="EV15" s="246">
        <f>'[1]Daily Pivot'!GL200</f>
        <v>64.599999999999994</v>
      </c>
      <c r="EW15" s="246">
        <f>'[1]Daily Pivot'!GL231</f>
        <v>64.5</v>
      </c>
      <c r="EX15" s="246">
        <f>'[1]Daily Pivot'!GL262</f>
        <v>62.1</v>
      </c>
      <c r="EY15" s="246">
        <f>'[1]Daily Pivot'!GL292</f>
        <v>55.3</v>
      </c>
      <c r="EZ15" s="246">
        <f>'[1]Daily Pivot'!GL323</f>
        <v>50</v>
      </c>
      <c r="FA15" s="246">
        <f>'[1]Daily Pivot'!GL353</f>
        <v>46.6</v>
      </c>
      <c r="FB15" s="246">
        <f>'[1]Daily Pivot'!GM18</f>
        <v>44</v>
      </c>
      <c r="FC15" s="246">
        <f>'[1]Daily Pivot'!GM49</f>
        <v>45.6</v>
      </c>
      <c r="FD15" s="246">
        <f>'[1]Daily Pivot'!GM78</f>
        <v>48.8</v>
      </c>
      <c r="FE15" s="246">
        <f>'[1]Daily Pivot'!GM109</f>
        <v>52.5</v>
      </c>
      <c r="FF15" s="246">
        <f>'[1]Daily Pivot'!GM139</f>
        <v>58.1</v>
      </c>
      <c r="FG15" s="246">
        <f>'[1]Daily Pivot'!GM170</f>
        <v>61.7</v>
      </c>
      <c r="FH15" s="246">
        <f>'[1]Daily Pivot'!GM200</f>
        <v>64.599999999999994</v>
      </c>
      <c r="FI15" s="246">
        <f>'[1]Daily Pivot'!GM231</f>
        <v>64.5</v>
      </c>
      <c r="FJ15" s="246">
        <f>'[1]Daily Pivot'!GM262</f>
        <v>62.1</v>
      </c>
      <c r="FK15" s="246">
        <f>'[1]Daily Pivot'!GM292</f>
        <v>55.5</v>
      </c>
      <c r="FL15" s="246">
        <f>'[1]Daily Pivot'!GM323</f>
        <v>50.3</v>
      </c>
      <c r="FM15" s="246">
        <f>'[1]Daily Pivot'!GM353</f>
        <v>46.5</v>
      </c>
      <c r="FN15" s="246">
        <f>'[1]Daily Pivot'!GN18</f>
        <v>44.2</v>
      </c>
      <c r="FO15" s="246">
        <f>'[1]Daily Pivot'!GN49</f>
        <v>45.6</v>
      </c>
      <c r="FP15" s="246">
        <f>'[1]Daily Pivot'!GN78</f>
        <v>49.2</v>
      </c>
      <c r="FQ15" s="246">
        <f>'[1]Daily Pivot'!GN109</f>
        <v>52.7</v>
      </c>
      <c r="FR15" s="246">
        <f>'[1]Daily Pivot'!GN139</f>
        <v>58.4</v>
      </c>
      <c r="FS15" s="246">
        <f>'[1]Daily Pivot'!GN170</f>
        <v>61.8</v>
      </c>
      <c r="FT15" s="246">
        <f>'[1]Daily Pivot'!GN200</f>
        <v>64.599999999999994</v>
      </c>
      <c r="FU15" s="246">
        <f>'[1]Daily Pivot'!GN231</f>
        <v>64.599999999999994</v>
      </c>
      <c r="FV15" s="246">
        <f>'[1]Daily Pivot'!GN262</f>
        <v>62</v>
      </c>
      <c r="FW15" s="246">
        <f>'[1]Daily Pivot'!GN292</f>
        <v>55.1</v>
      </c>
      <c r="FX15" s="246">
        <f>'[1]Daily Pivot'!GN323</f>
        <v>50.2</v>
      </c>
      <c r="FY15" s="246">
        <f>'[1]Daily Pivot'!GN353</f>
        <v>46.6</v>
      </c>
      <c r="FZ15" s="246">
        <f>'[1]Daily Pivot'!GO18</f>
        <v>44.3</v>
      </c>
      <c r="GA15" s="246">
        <f>'[1]Daily Pivot'!GO49</f>
        <v>45.5</v>
      </c>
      <c r="GB15" s="246">
        <f>'[1]Daily Pivot'!GO78</f>
        <v>49.2</v>
      </c>
      <c r="GC15" s="246">
        <f>'[1]Daily Pivot'!GO109</f>
        <v>52.8</v>
      </c>
      <c r="GD15" s="246">
        <f>'[1]Daily Pivot'!GO139</f>
        <v>58.5</v>
      </c>
      <c r="GE15" s="246">
        <f>'[1]Daily Pivot'!GO170</f>
        <v>61.8</v>
      </c>
      <c r="GF15" s="246">
        <f>'[1]Daily Pivot'!GO200</f>
        <v>64.599999999999994</v>
      </c>
      <c r="GG15" s="246">
        <f>'[1]Daily Pivot'!GO231</f>
        <v>64.5</v>
      </c>
      <c r="GH15" s="246">
        <f>'[1]Daily Pivot'!GO262</f>
        <v>62.1</v>
      </c>
      <c r="GI15" s="246">
        <f>'[1]Daily Pivot'!GO292</f>
        <v>55.3</v>
      </c>
      <c r="GJ15" s="246">
        <f>'[1]Daily Pivot'!GO323</f>
        <v>50.5</v>
      </c>
      <c r="GK15" s="246">
        <f>'[1]Daily Pivot'!GO353</f>
        <v>46.7</v>
      </c>
      <c r="GL15" s="246">
        <f>'[1]Daily Pivot'!GP18</f>
        <v>44.4</v>
      </c>
      <c r="GM15" s="246">
        <f>'[1]Daily Pivot'!GP49</f>
        <v>45.7</v>
      </c>
      <c r="GN15" s="246">
        <f>'[1]Daily Pivot'!GP78</f>
        <v>49.3</v>
      </c>
      <c r="GO15" s="246">
        <f>'[1]Daily Pivot'!GP109</f>
        <v>52.8</v>
      </c>
      <c r="GP15" s="246">
        <f>'[1]Daily Pivot'!GP139</f>
        <v>58.7</v>
      </c>
      <c r="GQ15" s="246">
        <f>'[1]Daily Pivot'!GP170</f>
        <v>62.1</v>
      </c>
      <c r="GR15" s="246">
        <f>'[1]Daily Pivot'!GP200</f>
        <v>64.599999999999994</v>
      </c>
      <c r="GS15" s="246">
        <f>'[1]Daily Pivot'!GP231</f>
        <v>64.599999999999994</v>
      </c>
      <c r="GT15" s="246">
        <f>'[1]Daily Pivot'!GP262</f>
        <v>62.1</v>
      </c>
      <c r="GU15" s="246">
        <f>'[1]Daily Pivot'!GP292</f>
        <v>55.2</v>
      </c>
      <c r="GV15" s="246">
        <f>'[1]Daily Pivot'!GP323</f>
        <v>50.3</v>
      </c>
      <c r="GW15" s="246">
        <f>'[1]Daily Pivot'!GP353</f>
        <v>46.7</v>
      </c>
      <c r="GX15" s="246">
        <f>'[1]Daily Pivot'!GQ18</f>
        <v>44.3</v>
      </c>
      <c r="GY15" s="246">
        <f>'[1]Daily Pivot'!GQ49</f>
        <v>46</v>
      </c>
      <c r="GZ15" s="246">
        <f>'[1]Daily Pivot'!GQ78</f>
        <v>49.3</v>
      </c>
      <c r="HA15" s="246">
        <f>'[1]Daily Pivot'!GQ109</f>
        <v>52.7</v>
      </c>
      <c r="HB15" s="246">
        <f>'[1]Daily Pivot'!GQ139</f>
        <v>58.7</v>
      </c>
      <c r="HC15" s="246">
        <f>'[1]Daily Pivot'!GQ170</f>
        <v>62</v>
      </c>
      <c r="HD15" s="246">
        <f>'[1]Daily Pivot'!GQ200</f>
        <v>64.7</v>
      </c>
      <c r="HE15" s="246">
        <f>'[1]Daily Pivot'!GQ231</f>
        <v>64.7</v>
      </c>
      <c r="HF15" s="246">
        <f>'[1]Daily Pivot'!GQ262</f>
        <v>62</v>
      </c>
      <c r="HG15" s="246">
        <f>'[1]Daily Pivot'!GQ292</f>
        <v>55.2</v>
      </c>
      <c r="HH15" s="246">
        <f>'[1]Daily Pivot'!GQ323</f>
        <v>50.5</v>
      </c>
      <c r="HI15" s="246">
        <f>'[1]Daily Pivot'!GQ353</f>
        <v>46.8</v>
      </c>
      <c r="HJ15" s="246">
        <f>'[1]Daily Pivot'!GR18</f>
        <v>44.6</v>
      </c>
      <c r="HK15" s="246">
        <f>'[1]Daily Pivot'!GR49</f>
        <v>46.4</v>
      </c>
      <c r="HL15" s="246">
        <f>'[1]Daily Pivot'!GR78</f>
        <v>49.7</v>
      </c>
      <c r="HM15" s="246">
        <f>'[1]Daily Pivot'!GR109</f>
        <v>52.7</v>
      </c>
      <c r="HN15" s="246">
        <f>'[1]Daily Pivot'!GR139</f>
        <v>59.1</v>
      </c>
      <c r="HO15" s="246">
        <f>'[1]Daily Pivot'!GR170</f>
        <v>62.2</v>
      </c>
      <c r="HP15" s="246">
        <f>'[1]Daily Pivot'!GR200</f>
        <v>64.7</v>
      </c>
      <c r="HQ15" s="246">
        <f>'[1]Daily Pivot'!GR231</f>
        <v>64.7</v>
      </c>
      <c r="HR15" s="246">
        <f>'[1]Daily Pivot'!GR262</f>
        <v>62.2</v>
      </c>
      <c r="HS15" s="246">
        <f>'[1]Daily Pivot'!GR292</f>
        <v>55.4</v>
      </c>
      <c r="HT15" s="246">
        <f>'[1]Daily Pivot'!GR323</f>
        <v>51.1</v>
      </c>
      <c r="HU15" s="246">
        <f>'[1]Daily Pivot'!GR353</f>
        <v>47.2</v>
      </c>
      <c r="HV15" s="246">
        <f>'[1]Daily Pivot'!GS18</f>
        <v>44.4</v>
      </c>
      <c r="HW15" s="246">
        <f>'[1]Daily Pivot'!GS49</f>
        <v>46.2</v>
      </c>
      <c r="HX15" s="246">
        <f>'[1]Daily Pivot'!GS78</f>
        <v>49.4</v>
      </c>
      <c r="HY15" s="246">
        <f>'[1]Daily Pivot'!GS109</f>
        <v>52.6</v>
      </c>
      <c r="HZ15" s="246">
        <f>'[1]Daily Pivot'!GS139</f>
        <v>59</v>
      </c>
      <c r="IA15" s="246">
        <f>'[1]Daily Pivot'!GS170</f>
        <v>62.2</v>
      </c>
      <c r="IB15" s="246">
        <f>'[1]Daily Pivot'!GS200</f>
        <v>64.7</v>
      </c>
      <c r="IC15" s="246">
        <f>'[1]Daily Pivot'!GS231</f>
        <v>64.7</v>
      </c>
      <c r="ID15" s="246">
        <f>'[1]Daily Pivot'!GS262</f>
        <v>62.1</v>
      </c>
      <c r="IE15" s="246">
        <f>'[1]Daily Pivot'!GS292</f>
        <v>55.4</v>
      </c>
      <c r="IF15" s="246">
        <f>'[1]Daily Pivot'!GS323</f>
        <v>51</v>
      </c>
      <c r="IG15" s="246">
        <f>'[1]Daily Pivot'!GS353</f>
        <v>46.7</v>
      </c>
      <c r="IH15" s="246">
        <f>'[1]Daily Pivot'!GT18</f>
        <v>44.6</v>
      </c>
      <c r="II15" s="246">
        <f>'[1]Daily Pivot'!GT49</f>
        <v>46.4</v>
      </c>
      <c r="IJ15" s="246">
        <f>'[1]Daily Pivot'!GT78</f>
        <v>49.4</v>
      </c>
      <c r="IK15" s="246">
        <f>'[1]Daily Pivot'!GT109</f>
        <v>52.7</v>
      </c>
      <c r="IL15" s="246">
        <f>'[1]Daily Pivot'!GT139</f>
        <v>59.1</v>
      </c>
      <c r="IM15" s="246">
        <f>'[1]Daily Pivot'!GT170</f>
        <v>62.3</v>
      </c>
      <c r="IN15" s="246">
        <f>'[1]Daily Pivot'!GT200</f>
        <v>64.7</v>
      </c>
      <c r="IO15" s="246">
        <f>'[1]Daily Pivot'!GT231</f>
        <v>64.7</v>
      </c>
      <c r="IP15" s="246">
        <f>'[1]Daily Pivot'!GT262</f>
        <v>62.3</v>
      </c>
      <c r="IQ15" s="246">
        <f>'[1]Daily Pivot'!GT292</f>
        <v>55.5</v>
      </c>
      <c r="IR15" s="246">
        <f>'[1]Daily Pivot'!GT323</f>
        <v>51.1</v>
      </c>
      <c r="IS15" s="246">
        <f>'[1]Daily Pivot'!GT353</f>
        <v>46.8</v>
      </c>
      <c r="IT15" s="246">
        <f>'[1]Daily Pivot'!GU18</f>
        <v>44.8</v>
      </c>
      <c r="IU15" s="246">
        <f>'[1]Daily Pivot'!GU49</f>
        <v>46.7</v>
      </c>
      <c r="IV15" s="246">
        <f>'[1]Daily Pivot'!GU78</f>
        <v>49.6</v>
      </c>
      <c r="IW15" s="246">
        <f>'[1]Daily Pivot'!GU109</f>
        <v>52.8</v>
      </c>
      <c r="IX15" s="246">
        <f>'[1]Daily Pivot'!GU139</f>
        <v>59</v>
      </c>
      <c r="IY15" s="246">
        <f>'[1]Daily Pivot'!GU170</f>
        <v>62.4</v>
      </c>
      <c r="IZ15" s="246">
        <f>'[1]Daily Pivot'!GU200</f>
        <v>64.7</v>
      </c>
      <c r="JA15" s="246">
        <f>'[1]Daily Pivot'!GU231</f>
        <v>64.7</v>
      </c>
      <c r="JB15" s="246">
        <f>'[1]Daily Pivot'!GU262</f>
        <v>62.4</v>
      </c>
      <c r="JC15" s="246">
        <f>'[1]Daily Pivot'!GU292</f>
        <v>55.7</v>
      </c>
      <c r="JD15" s="246">
        <f>'[1]Daily Pivot'!GU323</f>
        <v>51.3</v>
      </c>
      <c r="JE15" s="246">
        <f>'[1]Daily Pivot'!GU353</f>
        <v>46.9</v>
      </c>
      <c r="JF15" s="246">
        <f>'[1]Daily Pivot'!GV18</f>
        <v>44.8</v>
      </c>
      <c r="JG15" s="246">
        <f>'[1]Daily Pivot'!GV49</f>
        <v>46.6</v>
      </c>
      <c r="JH15" s="246">
        <f>'[1]Daily Pivot'!GV78</f>
        <v>49.5</v>
      </c>
      <c r="JI15" s="246">
        <f>'[1]Daily Pivot'!GV109</f>
        <v>52.9</v>
      </c>
      <c r="JJ15" s="246">
        <f>'[1]Daily Pivot'!GV139</f>
        <v>58.8</v>
      </c>
      <c r="JK15" s="246">
        <f>'[1]Daily Pivot'!GV170</f>
        <v>62.4</v>
      </c>
      <c r="JL15" s="246">
        <f>'[1]Daily Pivot'!GV200</f>
        <v>64.8</v>
      </c>
      <c r="JM15" s="246">
        <f>'[1]Daily Pivot'!GV231</f>
        <v>64.7</v>
      </c>
      <c r="JN15" s="246">
        <f>'[1]Daily Pivot'!GV262</f>
        <v>62.4</v>
      </c>
      <c r="JO15" s="246">
        <f>'[1]Daily Pivot'!GV292</f>
        <v>55.9</v>
      </c>
      <c r="JP15" s="246">
        <f>'[1]Daily Pivot'!GV323</f>
        <v>51.4</v>
      </c>
      <c r="JQ15" s="246">
        <f>'[1]Daily Pivot'!GV353</f>
        <v>47</v>
      </c>
      <c r="JR15" s="246">
        <f>'[1]Daily Pivot'!GW18</f>
        <v>44.9</v>
      </c>
      <c r="JS15" s="246">
        <f>'[1]Daily Pivot'!GW49</f>
        <v>46.8</v>
      </c>
      <c r="JT15" s="246">
        <f>'[1]Daily Pivot'!GW78</f>
        <v>49.4</v>
      </c>
      <c r="JU15" s="246">
        <f>'[1]Daily Pivot'!GW109</f>
        <v>53</v>
      </c>
      <c r="JV15" s="246">
        <f>'[1]Daily Pivot'!GW139</f>
        <v>58.9</v>
      </c>
      <c r="JW15" s="246">
        <f>'[1]Daily Pivot'!GW170</f>
        <v>62.3</v>
      </c>
      <c r="JX15" s="246">
        <f>'[1]Daily Pivot'!GW200</f>
        <v>64.7</v>
      </c>
      <c r="JY15" s="246">
        <f>'[1]Daily Pivot'!GW231</f>
        <v>64.7</v>
      </c>
      <c r="JZ15" s="246">
        <f>'[1]Daily Pivot'!GW262</f>
        <v>62.5</v>
      </c>
      <c r="KA15" s="246">
        <f>'[1]Daily Pivot'!GW292</f>
        <v>55.8</v>
      </c>
      <c r="KB15" s="246">
        <f>'[1]Daily Pivot'!GW323</f>
        <v>51.7</v>
      </c>
      <c r="KC15" s="246">
        <f>'[1]Daily Pivot'!GW353</f>
        <v>47.1</v>
      </c>
      <c r="KD15" s="246">
        <f>'[1]Daily Pivot'!GX18</f>
        <v>45</v>
      </c>
      <c r="KE15" s="246">
        <f>'[1]Daily Pivot'!GX49</f>
        <v>46.7</v>
      </c>
      <c r="KF15" s="246">
        <f>'[1]Daily Pivot'!GX78</f>
        <v>49.2</v>
      </c>
      <c r="KG15" s="246">
        <f>'[1]Daily Pivot'!GX109</f>
        <v>53.1</v>
      </c>
      <c r="KH15" s="246">
        <f>'[1]Daily Pivot'!GX139</f>
        <v>58.9</v>
      </c>
      <c r="KI15" s="246">
        <f>'[1]Daily Pivot'!GX170</f>
        <v>62.3</v>
      </c>
      <c r="KJ15" s="246">
        <f>'[1]Daily Pivot'!GX200</f>
        <v>64.7</v>
      </c>
      <c r="KK15" s="246">
        <f>'[1]Daily Pivot'!GX231</f>
        <v>64.7</v>
      </c>
      <c r="KL15" s="246">
        <f>'[1]Daily Pivot'!GX262</f>
        <v>62.5</v>
      </c>
      <c r="KM15" s="246">
        <f>'[1]Daily Pivot'!GX292</f>
        <v>55.8</v>
      </c>
      <c r="KN15" s="246">
        <f>'[1]Daily Pivot'!GX323</f>
        <v>52</v>
      </c>
      <c r="KO15" s="246">
        <f>'[1]Daily Pivot'!GX353</f>
        <v>47.2</v>
      </c>
      <c r="KP15" s="246">
        <f>'[1]Daily Pivot'!GY18</f>
        <v>44.7</v>
      </c>
      <c r="KQ15" s="246">
        <f>'[1]Daily Pivot'!GY49</f>
        <v>46.9</v>
      </c>
      <c r="KR15" s="246">
        <f>'[1]Daily Pivot'!GY78</f>
        <v>49</v>
      </c>
      <c r="KS15" s="246">
        <f>'[1]Daily Pivot'!GY109</f>
        <v>53.3</v>
      </c>
      <c r="KT15" s="246">
        <f>'[1]Daily Pivot'!GY139</f>
        <v>59</v>
      </c>
      <c r="KU15" s="246">
        <f>'[1]Daily Pivot'!GY170</f>
        <v>62.3</v>
      </c>
      <c r="KV15" s="246">
        <f>'[1]Daily Pivot'!GY200</f>
        <v>64.7</v>
      </c>
      <c r="KW15" s="246">
        <f>'[1]Daily Pivot'!GY231</f>
        <v>64.7</v>
      </c>
      <c r="KX15" s="246">
        <f>'[1]Daily Pivot'!GY262</f>
        <v>62.6</v>
      </c>
      <c r="KY15" s="246">
        <f>'[1]Daily Pivot'!GY292</f>
        <v>56</v>
      </c>
      <c r="KZ15" s="246">
        <f>'[1]Daily Pivot'!GY323</f>
        <v>51.9</v>
      </c>
      <c r="LA15" s="246">
        <f>'[1]Daily Pivot'!GY353</f>
        <v>47.4</v>
      </c>
      <c r="LB15" s="246">
        <f>'[1]Daily Pivot'!GZ18</f>
        <v>44.6</v>
      </c>
      <c r="LC15" s="246">
        <f>'[1]Daily Pivot'!GZ49</f>
        <v>47.1</v>
      </c>
      <c r="LD15" s="246">
        <f>'[1]Daily Pivot'!GZ78</f>
        <v>49</v>
      </c>
      <c r="LE15" s="246">
        <f>'[1]Daily Pivot'!GZ109</f>
        <v>53.5</v>
      </c>
      <c r="LF15" s="246">
        <f>'[1]Daily Pivot'!GZ139</f>
        <v>59.1</v>
      </c>
      <c r="LG15" s="246">
        <f>'[1]Daily Pivot'!GZ170</f>
        <v>62.5</v>
      </c>
      <c r="LH15" s="246">
        <f>'[1]Daily Pivot'!GZ200</f>
        <v>64.7</v>
      </c>
      <c r="LI15" s="246">
        <f>'[1]Daily Pivot'!GZ231</f>
        <v>64.7</v>
      </c>
      <c r="LJ15" s="246">
        <f>'[1]Daily Pivot'!GZ262</f>
        <v>62.5</v>
      </c>
      <c r="LK15" s="246">
        <f>'[1]Daily Pivot'!GZ292</f>
        <v>55.8</v>
      </c>
      <c r="LL15" s="246">
        <f>'[1]Daily Pivot'!GZ323</f>
        <v>52.1</v>
      </c>
      <c r="LM15" s="246">
        <f>'[1]Daily Pivot'!GZ353</f>
        <v>47.2</v>
      </c>
    </row>
    <row r="16" spans="1:325" x14ac:dyDescent="0.25">
      <c r="A16" s="244">
        <f t="shared" si="0"/>
        <v>14</v>
      </c>
      <c r="B16" s="246">
        <f>'[1]Daily Pivot'!FZ19</f>
        <v>42.1</v>
      </c>
      <c r="C16" s="246">
        <f>'[1]Daily Pivot'!FZ50</f>
        <v>45.3</v>
      </c>
      <c r="D16" s="246">
        <f>'[1]Daily Pivot'!FZ79</f>
        <v>46.8</v>
      </c>
      <c r="E16" s="246">
        <f>'[1]Daily Pivot'!FZ110</f>
        <v>49.4</v>
      </c>
      <c r="F16" s="246">
        <f>'[1]Daily Pivot'!FZ140</f>
        <v>56.4</v>
      </c>
      <c r="G16" s="246">
        <f>'[1]Daily Pivot'!FZ171</f>
        <v>60.4</v>
      </c>
      <c r="H16" s="246">
        <f>'[1]Daily Pivot'!FZ201</f>
        <v>64.400000000000006</v>
      </c>
      <c r="I16" s="246">
        <f>'[1]Daily Pivot'!FZ232</f>
        <v>64.3</v>
      </c>
      <c r="J16" s="246">
        <f>'[1]Daily Pivot'!FZ263</f>
        <v>62.4</v>
      </c>
      <c r="K16" s="246">
        <f>'[1]Daily Pivot'!FZ293</f>
        <v>53.8</v>
      </c>
      <c r="L16" s="246">
        <f>'[1]Daily Pivot'!FZ324</f>
        <v>46.1</v>
      </c>
      <c r="M16" s="246">
        <f>'[1]Daily Pivot'!FZ354</f>
        <v>43.2</v>
      </c>
      <c r="N16" s="246">
        <f>'[1]Daily Pivot'!GA19</f>
        <v>42.3</v>
      </c>
      <c r="O16" s="246">
        <f>'[1]Daily Pivot'!GA50</f>
        <v>45.6</v>
      </c>
      <c r="P16" s="246">
        <f>'[1]Daily Pivot'!GA79</f>
        <v>47</v>
      </c>
      <c r="Q16" s="246">
        <f>'[1]Daily Pivot'!GA110</f>
        <v>49.8</v>
      </c>
      <c r="R16" s="246">
        <f>'[1]Daily Pivot'!GA140</f>
        <v>56.7</v>
      </c>
      <c r="S16" s="246">
        <f>'[1]Daily Pivot'!GA171</f>
        <v>60.6</v>
      </c>
      <c r="T16" s="246">
        <f>'[1]Daily Pivot'!GA201</f>
        <v>64.599999999999994</v>
      </c>
      <c r="U16" s="246">
        <f>'[1]Daily Pivot'!GA232</f>
        <v>64.400000000000006</v>
      </c>
      <c r="V16" s="246">
        <f>'[1]Daily Pivot'!GA263</f>
        <v>62.3</v>
      </c>
      <c r="W16" s="246">
        <f>'[1]Daily Pivot'!GA293</f>
        <v>53.8</v>
      </c>
      <c r="X16" s="246">
        <f>'[1]Daily Pivot'!GA324</f>
        <v>46.3</v>
      </c>
      <c r="Y16" s="246">
        <f>'[1]Daily Pivot'!GA354</f>
        <v>43.5</v>
      </c>
      <c r="Z16" s="246">
        <f>'[1]Daily Pivot'!GB19</f>
        <v>42.2</v>
      </c>
      <c r="AA16" s="246">
        <f>'[1]Daily Pivot'!GB50</f>
        <v>45.6</v>
      </c>
      <c r="AB16" s="246">
        <f>'[1]Daily Pivot'!GB79</f>
        <v>46.9</v>
      </c>
      <c r="AC16" s="246">
        <f>'[1]Daily Pivot'!GB110</f>
        <v>49.8</v>
      </c>
      <c r="AD16" s="246">
        <f>'[1]Daily Pivot'!GB140</f>
        <v>56.5</v>
      </c>
      <c r="AE16" s="246">
        <f>'[1]Daily Pivot'!GB171</f>
        <v>60.8</v>
      </c>
      <c r="AF16" s="246">
        <f>'[1]Daily Pivot'!GB201</f>
        <v>64.599999999999994</v>
      </c>
      <c r="AG16" s="246">
        <f>'[1]Daily Pivot'!GB232</f>
        <v>64.400000000000006</v>
      </c>
      <c r="AH16" s="246">
        <f>'[1]Daily Pivot'!GB263</f>
        <v>62.4</v>
      </c>
      <c r="AI16" s="246">
        <f>'[1]Daily Pivot'!GB293</f>
        <v>53.8</v>
      </c>
      <c r="AJ16" s="246">
        <f>'[1]Daily Pivot'!GB324</f>
        <v>46.3</v>
      </c>
      <c r="AK16" s="246">
        <f>'[1]Daily Pivot'!GB354</f>
        <v>43.6</v>
      </c>
      <c r="AL16" s="246">
        <f>'[1]Daily Pivot'!GC19</f>
        <v>42.1</v>
      </c>
      <c r="AM16" s="246">
        <f>'[1]Daily Pivot'!GC50</f>
        <v>45.8</v>
      </c>
      <c r="AN16" s="246">
        <f>'[1]Daily Pivot'!GC79</f>
        <v>47</v>
      </c>
      <c r="AO16" s="246">
        <f>'[1]Daily Pivot'!GC110</f>
        <v>50.2</v>
      </c>
      <c r="AP16" s="246">
        <f>'[1]Daily Pivot'!GC140</f>
        <v>56.6</v>
      </c>
      <c r="AQ16" s="246">
        <f>'[1]Daily Pivot'!GC171</f>
        <v>60.9</v>
      </c>
      <c r="AR16" s="246">
        <f>'[1]Daily Pivot'!GC201</f>
        <v>64.8</v>
      </c>
      <c r="AS16" s="246">
        <f>'[1]Daily Pivot'!GC232</f>
        <v>64.5</v>
      </c>
      <c r="AT16" s="246">
        <f>'[1]Daily Pivot'!GC263</f>
        <v>62.4</v>
      </c>
      <c r="AU16" s="246">
        <f>'[1]Daily Pivot'!GC293</f>
        <v>53.9</v>
      </c>
      <c r="AV16" s="246">
        <f>'[1]Daily Pivot'!GC324</f>
        <v>46.4</v>
      </c>
      <c r="AW16" s="246">
        <f>'[1]Daily Pivot'!GC354</f>
        <v>43.8</v>
      </c>
      <c r="AX16" s="246">
        <f>'[1]Daily Pivot'!GD19</f>
        <v>42.2</v>
      </c>
      <c r="AY16" s="246">
        <f>'[1]Daily Pivot'!GD50</f>
        <v>46.1</v>
      </c>
      <c r="AZ16" s="246">
        <f>'[1]Daily Pivot'!GD79</f>
        <v>47.3</v>
      </c>
      <c r="BA16" s="246">
        <f>'[1]Daily Pivot'!GD110</f>
        <v>50.3</v>
      </c>
      <c r="BB16" s="246">
        <f>'[1]Daily Pivot'!GD140</f>
        <v>56.4</v>
      </c>
      <c r="BC16" s="246">
        <f>'[1]Daily Pivot'!GD171</f>
        <v>61.2</v>
      </c>
      <c r="BD16" s="246">
        <f>'[1]Daily Pivot'!GD201</f>
        <v>64.8</v>
      </c>
      <c r="BE16" s="246">
        <f>'[1]Daily Pivot'!GD232</f>
        <v>64.5</v>
      </c>
      <c r="BF16" s="246">
        <f>'[1]Daily Pivot'!GD263</f>
        <v>62.3</v>
      </c>
      <c r="BG16" s="246">
        <f>'[1]Daily Pivot'!GD293</f>
        <v>53.8</v>
      </c>
      <c r="BH16" s="246">
        <f>'[1]Daily Pivot'!GD324</f>
        <v>46.5</v>
      </c>
      <c r="BI16" s="246">
        <f>'[1]Daily Pivot'!GD354</f>
        <v>44.1</v>
      </c>
      <c r="BJ16" s="246">
        <f>'[1]Daily Pivot'!GE19</f>
        <v>42.6</v>
      </c>
      <c r="BK16" s="246">
        <f>'[1]Daily Pivot'!GE50</f>
        <v>46</v>
      </c>
      <c r="BL16" s="246">
        <f>'[1]Daily Pivot'!GE79</f>
        <v>47</v>
      </c>
      <c r="BM16" s="246">
        <f>'[1]Daily Pivot'!GE110</f>
        <v>50.4</v>
      </c>
      <c r="BN16" s="246">
        <f>'[1]Daily Pivot'!GE140</f>
        <v>56.3</v>
      </c>
      <c r="BO16" s="246">
        <f>'[1]Daily Pivot'!GE171</f>
        <v>61.4</v>
      </c>
      <c r="BP16" s="246">
        <f>'[1]Daily Pivot'!GE201</f>
        <v>64.8</v>
      </c>
      <c r="BQ16" s="246">
        <f>'[1]Daily Pivot'!GE232</f>
        <v>64.5</v>
      </c>
      <c r="BR16" s="246">
        <f>'[1]Daily Pivot'!GE263</f>
        <v>62.2</v>
      </c>
      <c r="BS16" s="246">
        <f>'[1]Daily Pivot'!GE293</f>
        <v>54</v>
      </c>
      <c r="BT16" s="246">
        <f>'[1]Daily Pivot'!GE324</f>
        <v>46.4</v>
      </c>
      <c r="BU16" s="246">
        <f>'[1]Daily Pivot'!GE354</f>
        <v>44</v>
      </c>
      <c r="BV16" s="246">
        <f>'[1]Daily Pivot'!GF19</f>
        <v>42.5</v>
      </c>
      <c r="BW16" s="246">
        <f>'[1]Daily Pivot'!GF50</f>
        <v>45.9</v>
      </c>
      <c r="BX16" s="246">
        <f>'[1]Daily Pivot'!GF79</f>
        <v>46.9</v>
      </c>
      <c r="BY16" s="246">
        <f>'[1]Daily Pivot'!GF110</f>
        <v>50.2</v>
      </c>
      <c r="BZ16" s="246">
        <f>'[1]Daily Pivot'!GF140</f>
        <v>56</v>
      </c>
      <c r="CA16" s="246">
        <f>'[1]Daily Pivot'!GF171</f>
        <v>61.6</v>
      </c>
      <c r="CB16" s="246">
        <f>'[1]Daily Pivot'!GF201</f>
        <v>64.8</v>
      </c>
      <c r="CC16" s="246">
        <f>'[1]Daily Pivot'!GF232</f>
        <v>64.5</v>
      </c>
      <c r="CD16" s="246">
        <f>'[1]Daily Pivot'!GF263</f>
        <v>62.1</v>
      </c>
      <c r="CE16" s="246">
        <f>'[1]Daily Pivot'!GF293</f>
        <v>54.2</v>
      </c>
      <c r="CF16" s="246">
        <f>'[1]Daily Pivot'!GF324</f>
        <v>46.8</v>
      </c>
      <c r="CG16" s="246">
        <f>'[1]Daily Pivot'!GF354</f>
        <v>44</v>
      </c>
      <c r="CH16" s="246">
        <f>'[1]Daily Pivot'!GG19</f>
        <v>42.6</v>
      </c>
      <c r="CI16" s="246">
        <f>'[1]Daily Pivot'!GG50</f>
        <v>45.7</v>
      </c>
      <c r="CJ16" s="246">
        <f>'[1]Daily Pivot'!GG79</f>
        <v>46.6</v>
      </c>
      <c r="CK16" s="246">
        <f>'[1]Daily Pivot'!GG110</f>
        <v>50.3</v>
      </c>
      <c r="CL16" s="246">
        <f>'[1]Daily Pivot'!GG140</f>
        <v>56.2</v>
      </c>
      <c r="CM16" s="246">
        <f>'[1]Daily Pivot'!GG171</f>
        <v>61.3</v>
      </c>
      <c r="CN16" s="246">
        <f>'[1]Daily Pivot'!GG201</f>
        <v>64.8</v>
      </c>
      <c r="CO16" s="246">
        <f>'[1]Daily Pivot'!GG232</f>
        <v>64.599999999999994</v>
      </c>
      <c r="CP16" s="246">
        <f>'[1]Daily Pivot'!GG263</f>
        <v>62.4</v>
      </c>
      <c r="CQ16" s="246">
        <f>'[1]Daily Pivot'!GG293</f>
        <v>54.5</v>
      </c>
      <c r="CR16" s="246">
        <f>'[1]Daily Pivot'!GG324</f>
        <v>46.9</v>
      </c>
      <c r="CS16" s="246">
        <f>'[1]Daily Pivot'!GG354</f>
        <v>44.4</v>
      </c>
      <c r="CT16" s="246">
        <f>'[1]Daily Pivot'!GH19</f>
        <v>42.9</v>
      </c>
      <c r="CU16" s="246">
        <f>'[1]Daily Pivot'!GH50</f>
        <v>45.6</v>
      </c>
      <c r="CV16" s="246">
        <f>'[1]Daily Pivot'!GH79</f>
        <v>46.8</v>
      </c>
      <c r="CW16" s="246">
        <f>'[1]Daily Pivot'!GH110</f>
        <v>50.3</v>
      </c>
      <c r="CX16" s="246">
        <f>'[1]Daily Pivot'!GH140</f>
        <v>56.3</v>
      </c>
      <c r="CY16" s="246">
        <f>'[1]Daily Pivot'!GH171</f>
        <v>61.7</v>
      </c>
      <c r="CZ16" s="246">
        <f>'[1]Daily Pivot'!GH201</f>
        <v>64.8</v>
      </c>
      <c r="DA16" s="246">
        <f>'[1]Daily Pivot'!GH232</f>
        <v>64.599999999999994</v>
      </c>
      <c r="DB16" s="246">
        <f>'[1]Daily Pivot'!GH263</f>
        <v>62.3</v>
      </c>
      <c r="DC16" s="246">
        <f>'[1]Daily Pivot'!GH293</f>
        <v>54.4</v>
      </c>
      <c r="DD16" s="246">
        <f>'[1]Daily Pivot'!GH324</f>
        <v>46.7</v>
      </c>
      <c r="DE16" s="246">
        <f>'[1]Daily Pivot'!GH354</f>
        <v>44.8</v>
      </c>
      <c r="DF16" s="246">
        <f>'[1]Daily Pivot'!GI19</f>
        <v>43.1</v>
      </c>
      <c r="DG16" s="246">
        <f>'[1]Daily Pivot'!GI50</f>
        <v>45.9</v>
      </c>
      <c r="DH16" s="246">
        <f>'[1]Daily Pivot'!GI79</f>
        <v>46.8</v>
      </c>
      <c r="DI16" s="246">
        <f>'[1]Daily Pivot'!GI110</f>
        <v>50.6</v>
      </c>
      <c r="DJ16" s="246">
        <f>'[1]Daily Pivot'!GI140</f>
        <v>56.5</v>
      </c>
      <c r="DK16" s="246">
        <f>'[1]Daily Pivot'!GI171</f>
        <v>61.8</v>
      </c>
      <c r="DL16" s="246">
        <f>'[1]Daily Pivot'!GI201</f>
        <v>64.8</v>
      </c>
      <c r="DM16" s="246">
        <f>'[1]Daily Pivot'!GI232</f>
        <v>64.599999999999994</v>
      </c>
      <c r="DN16" s="246">
        <f>'[1]Daily Pivot'!GI263</f>
        <v>62.2</v>
      </c>
      <c r="DO16" s="246">
        <f>'[1]Daily Pivot'!GI293</f>
        <v>54.7</v>
      </c>
      <c r="DP16" s="246">
        <f>'[1]Daily Pivot'!GI324</f>
        <v>46.7</v>
      </c>
      <c r="DQ16" s="246">
        <f>'[1]Daily Pivot'!GI354</f>
        <v>44.7</v>
      </c>
      <c r="DR16" s="246">
        <f>'[1]Daily Pivot'!GJ19</f>
        <v>43</v>
      </c>
      <c r="DS16" s="246">
        <f>'[1]Daily Pivot'!GJ50</f>
        <v>46.2</v>
      </c>
      <c r="DT16" s="246">
        <f>'[1]Daily Pivot'!GJ79</f>
        <v>46.9</v>
      </c>
      <c r="DU16" s="246">
        <f>'[1]Daily Pivot'!GJ110</f>
        <v>50.8</v>
      </c>
      <c r="DV16" s="246">
        <f>'[1]Daily Pivot'!GJ140</f>
        <v>56</v>
      </c>
      <c r="DW16" s="246">
        <f>'[1]Daily Pivot'!GJ171</f>
        <v>61.9</v>
      </c>
      <c r="DX16" s="246">
        <f>'[1]Daily Pivot'!GJ201</f>
        <v>64.8</v>
      </c>
      <c r="DY16" s="246">
        <f>'[1]Daily Pivot'!GJ232</f>
        <v>64.5</v>
      </c>
      <c r="DZ16" s="246">
        <f>'[1]Daily Pivot'!GJ263</f>
        <v>62.4</v>
      </c>
      <c r="EA16" s="246">
        <f>'[1]Daily Pivot'!GJ293</f>
        <v>54.6</v>
      </c>
      <c r="EB16" s="246">
        <f>'[1]Daily Pivot'!GJ324</f>
        <v>46.4</v>
      </c>
      <c r="EC16" s="246">
        <f>'[1]Daily Pivot'!GJ354</f>
        <v>44.6</v>
      </c>
      <c r="ED16" s="246">
        <f>'[1]Daily Pivot'!GK19</f>
        <v>43.2</v>
      </c>
      <c r="EE16" s="246">
        <f>'[1]Daily Pivot'!GK50</f>
        <v>46.4</v>
      </c>
      <c r="EF16" s="246">
        <f>'[1]Daily Pivot'!GK79</f>
        <v>46.9</v>
      </c>
      <c r="EG16" s="246">
        <f>'[1]Daily Pivot'!GK110</f>
        <v>51</v>
      </c>
      <c r="EH16" s="246">
        <f>'[1]Daily Pivot'!GK140</f>
        <v>56.2</v>
      </c>
      <c r="EI16" s="246">
        <f>'[1]Daily Pivot'!GK171</f>
        <v>61.9</v>
      </c>
      <c r="EJ16" s="246">
        <f>'[1]Daily Pivot'!GK201</f>
        <v>64.8</v>
      </c>
      <c r="EK16" s="246">
        <f>'[1]Daily Pivot'!GK232</f>
        <v>64.5</v>
      </c>
      <c r="EL16" s="246">
        <f>'[1]Daily Pivot'!GK263</f>
        <v>62.4</v>
      </c>
      <c r="EM16" s="246">
        <f>'[1]Daily Pivot'!GK293</f>
        <v>54.6</v>
      </c>
      <c r="EN16" s="246">
        <f>'[1]Daily Pivot'!GK324</f>
        <v>46.4</v>
      </c>
      <c r="EO16" s="246">
        <f>'[1]Daily Pivot'!GK354</f>
        <v>44.6</v>
      </c>
      <c r="EP16" s="246">
        <f>'[1]Daily Pivot'!GL19</f>
        <v>43.8</v>
      </c>
      <c r="EQ16" s="246">
        <f>'[1]Daily Pivot'!GL50</f>
        <v>46.5</v>
      </c>
      <c r="ER16" s="246">
        <f>'[1]Daily Pivot'!GL79</f>
        <v>47.3</v>
      </c>
      <c r="ES16" s="246">
        <f>'[1]Daily Pivot'!GL110</f>
        <v>51.1</v>
      </c>
      <c r="ET16" s="246">
        <f>'[1]Daily Pivot'!GL140</f>
        <v>56.1</v>
      </c>
      <c r="EU16" s="246">
        <f>'[1]Daily Pivot'!GL171</f>
        <v>62.1</v>
      </c>
      <c r="EV16" s="246">
        <f>'[1]Daily Pivot'!GL201</f>
        <v>64.8</v>
      </c>
      <c r="EW16" s="246">
        <f>'[1]Daily Pivot'!GL232</f>
        <v>64.5</v>
      </c>
      <c r="EX16" s="246">
        <f>'[1]Daily Pivot'!GL263</f>
        <v>62.5</v>
      </c>
      <c r="EY16" s="246">
        <f>'[1]Daily Pivot'!GL293</f>
        <v>54.8</v>
      </c>
      <c r="EZ16" s="246">
        <f>'[1]Daily Pivot'!GL324</f>
        <v>46.4</v>
      </c>
      <c r="FA16" s="246">
        <f>'[1]Daily Pivot'!GL354</f>
        <v>44.5</v>
      </c>
      <c r="FB16" s="246">
        <f>'[1]Daily Pivot'!GM19</f>
        <v>43.9</v>
      </c>
      <c r="FC16" s="246">
        <f>'[1]Daily Pivot'!GM50</f>
        <v>46.8</v>
      </c>
      <c r="FD16" s="246">
        <f>'[1]Daily Pivot'!GM79</f>
        <v>47.5</v>
      </c>
      <c r="FE16" s="246">
        <f>'[1]Daily Pivot'!GM110</f>
        <v>51.2</v>
      </c>
      <c r="FF16" s="246">
        <f>'[1]Daily Pivot'!GM140</f>
        <v>56.1</v>
      </c>
      <c r="FG16" s="246">
        <f>'[1]Daily Pivot'!GM171</f>
        <v>62.1</v>
      </c>
      <c r="FH16" s="246">
        <f>'[1]Daily Pivot'!GM201</f>
        <v>64.8</v>
      </c>
      <c r="FI16" s="246">
        <f>'[1]Daily Pivot'!GM232</f>
        <v>64.5</v>
      </c>
      <c r="FJ16" s="246">
        <f>'[1]Daily Pivot'!GM263</f>
        <v>62.5</v>
      </c>
      <c r="FK16" s="246">
        <f>'[1]Daily Pivot'!GM293</f>
        <v>54.8</v>
      </c>
      <c r="FL16" s="246">
        <f>'[1]Daily Pivot'!GM324</f>
        <v>46.8</v>
      </c>
      <c r="FM16" s="246">
        <f>'[1]Daily Pivot'!GM354</f>
        <v>44.2</v>
      </c>
      <c r="FN16" s="246">
        <f>'[1]Daily Pivot'!GN19</f>
        <v>44.1</v>
      </c>
      <c r="FO16" s="246">
        <f>'[1]Daily Pivot'!GN50</f>
        <v>46.8</v>
      </c>
      <c r="FP16" s="246">
        <f>'[1]Daily Pivot'!GN79</f>
        <v>47.6</v>
      </c>
      <c r="FQ16" s="246">
        <f>'[1]Daily Pivot'!GN110</f>
        <v>51.4</v>
      </c>
      <c r="FR16" s="246">
        <f>'[1]Daily Pivot'!GN140</f>
        <v>56.1</v>
      </c>
      <c r="FS16" s="246">
        <f>'[1]Daily Pivot'!GN171</f>
        <v>62.3</v>
      </c>
      <c r="FT16" s="246">
        <f>'[1]Daily Pivot'!GN201</f>
        <v>64.8</v>
      </c>
      <c r="FU16" s="246">
        <f>'[1]Daily Pivot'!GN232</f>
        <v>64.599999999999994</v>
      </c>
      <c r="FV16" s="246">
        <f>'[1]Daily Pivot'!GN263</f>
        <v>62.6</v>
      </c>
      <c r="FW16" s="246">
        <f>'[1]Daily Pivot'!GN293</f>
        <v>54.4</v>
      </c>
      <c r="FX16" s="246">
        <f>'[1]Daily Pivot'!GN324</f>
        <v>46.7</v>
      </c>
      <c r="FY16" s="246">
        <f>'[1]Daily Pivot'!GN354</f>
        <v>44.2</v>
      </c>
      <c r="FZ16" s="246">
        <f>'[1]Daily Pivot'!GO19</f>
        <v>44.3</v>
      </c>
      <c r="GA16" s="246">
        <f>'[1]Daily Pivot'!GO50</f>
        <v>46.7</v>
      </c>
      <c r="GB16" s="246">
        <f>'[1]Daily Pivot'!GO79</f>
        <v>47.6</v>
      </c>
      <c r="GC16" s="246">
        <f>'[1]Daily Pivot'!GO110</f>
        <v>51.5</v>
      </c>
      <c r="GD16" s="246">
        <f>'[1]Daily Pivot'!GO140</f>
        <v>56.3</v>
      </c>
      <c r="GE16" s="246">
        <f>'[1]Daily Pivot'!GO171</f>
        <v>62.3</v>
      </c>
      <c r="GF16" s="246">
        <f>'[1]Daily Pivot'!GO201</f>
        <v>64.8</v>
      </c>
      <c r="GG16" s="246">
        <f>'[1]Daily Pivot'!GO232</f>
        <v>64.599999999999994</v>
      </c>
      <c r="GH16" s="246">
        <f>'[1]Daily Pivot'!GO263</f>
        <v>62.6</v>
      </c>
      <c r="GI16" s="246">
        <f>'[1]Daily Pivot'!GO293</f>
        <v>54.6</v>
      </c>
      <c r="GJ16" s="246">
        <f>'[1]Daily Pivot'!GO324</f>
        <v>46.8</v>
      </c>
      <c r="GK16" s="246">
        <f>'[1]Daily Pivot'!GO354</f>
        <v>44</v>
      </c>
      <c r="GL16" s="246">
        <f>'[1]Daily Pivot'!GP19</f>
        <v>44.4</v>
      </c>
      <c r="GM16" s="246">
        <f>'[1]Daily Pivot'!GP50</f>
        <v>46.7</v>
      </c>
      <c r="GN16" s="246">
        <f>'[1]Daily Pivot'!GP79</f>
        <v>47.7</v>
      </c>
      <c r="GO16" s="246">
        <f>'[1]Daily Pivot'!GP110</f>
        <v>51.3</v>
      </c>
      <c r="GP16" s="246">
        <f>'[1]Daily Pivot'!GP140</f>
        <v>56.3</v>
      </c>
      <c r="GQ16" s="246">
        <f>'[1]Daily Pivot'!GP171</f>
        <v>62.4</v>
      </c>
      <c r="GR16" s="246">
        <f>'[1]Daily Pivot'!GP201</f>
        <v>64.8</v>
      </c>
      <c r="GS16" s="246">
        <f>'[1]Daily Pivot'!GP232</f>
        <v>64.599999999999994</v>
      </c>
      <c r="GT16" s="246">
        <f>'[1]Daily Pivot'!GP263</f>
        <v>62.7</v>
      </c>
      <c r="GU16" s="246">
        <f>'[1]Daily Pivot'!GP293</f>
        <v>54.7</v>
      </c>
      <c r="GV16" s="246">
        <f>'[1]Daily Pivot'!GP324</f>
        <v>46.5</v>
      </c>
      <c r="GW16" s="246">
        <f>'[1]Daily Pivot'!GP354</f>
        <v>44.3</v>
      </c>
      <c r="GX16" s="246">
        <f>'[1]Daily Pivot'!GQ19</f>
        <v>44.3</v>
      </c>
      <c r="GY16" s="246">
        <f>'[1]Daily Pivot'!GQ50</f>
        <v>47</v>
      </c>
      <c r="GZ16" s="246">
        <f>'[1]Daily Pivot'!GQ79</f>
        <v>47.5</v>
      </c>
      <c r="HA16" s="246">
        <f>'[1]Daily Pivot'!GQ110</f>
        <v>51.3</v>
      </c>
      <c r="HB16" s="246">
        <f>'[1]Daily Pivot'!GQ140</f>
        <v>56.3</v>
      </c>
      <c r="HC16" s="246">
        <f>'[1]Daily Pivot'!GQ171</f>
        <v>62.4</v>
      </c>
      <c r="HD16" s="246">
        <f>'[1]Daily Pivot'!GQ201</f>
        <v>64.8</v>
      </c>
      <c r="HE16" s="246">
        <f>'[1]Daily Pivot'!GQ232</f>
        <v>64.7</v>
      </c>
      <c r="HF16" s="246">
        <f>'[1]Daily Pivot'!GQ263</f>
        <v>62.7</v>
      </c>
      <c r="HG16" s="246">
        <f>'[1]Daily Pivot'!GQ293</f>
        <v>54.8</v>
      </c>
      <c r="HH16" s="246">
        <f>'[1]Daily Pivot'!GQ324</f>
        <v>46.7</v>
      </c>
      <c r="HI16" s="246">
        <f>'[1]Daily Pivot'!GQ354</f>
        <v>44.4</v>
      </c>
      <c r="HJ16" s="246">
        <f>'[1]Daily Pivot'!GR19</f>
        <v>44.7</v>
      </c>
      <c r="HK16" s="246">
        <f>'[1]Daily Pivot'!GR50</f>
        <v>47.5</v>
      </c>
      <c r="HL16" s="246">
        <f>'[1]Daily Pivot'!GR79</f>
        <v>47.9</v>
      </c>
      <c r="HM16" s="246">
        <f>'[1]Daily Pivot'!GR110</f>
        <v>51.3</v>
      </c>
      <c r="HN16" s="246">
        <f>'[1]Daily Pivot'!GR140</f>
        <v>56.6</v>
      </c>
      <c r="HO16" s="246">
        <f>'[1]Daily Pivot'!GR171</f>
        <v>62.5</v>
      </c>
      <c r="HP16" s="246">
        <f>'[1]Daily Pivot'!GR201</f>
        <v>64.8</v>
      </c>
      <c r="HQ16" s="246">
        <f>'[1]Daily Pivot'!GR232</f>
        <v>64.7</v>
      </c>
      <c r="HR16" s="246">
        <f>'[1]Daily Pivot'!GR263</f>
        <v>62.9</v>
      </c>
      <c r="HS16" s="246">
        <f>'[1]Daily Pivot'!GR293</f>
        <v>55</v>
      </c>
      <c r="HT16" s="246">
        <f>'[1]Daily Pivot'!GR324</f>
        <v>47.4</v>
      </c>
      <c r="HU16" s="246">
        <f>'[1]Daily Pivot'!GR354</f>
        <v>44.8</v>
      </c>
      <c r="HV16" s="246">
        <f>'[1]Daily Pivot'!GS19</f>
        <v>44.4</v>
      </c>
      <c r="HW16" s="246">
        <f>'[1]Daily Pivot'!GS50</f>
        <v>47.4</v>
      </c>
      <c r="HX16" s="246">
        <f>'[1]Daily Pivot'!GS79</f>
        <v>47.7</v>
      </c>
      <c r="HY16" s="246">
        <f>'[1]Daily Pivot'!GS110</f>
        <v>51.3</v>
      </c>
      <c r="HZ16" s="246">
        <f>'[1]Daily Pivot'!GS140</f>
        <v>56.6</v>
      </c>
      <c r="IA16" s="246">
        <f>'[1]Daily Pivot'!GS171</f>
        <v>62.4</v>
      </c>
      <c r="IB16" s="246">
        <f>'[1]Daily Pivot'!GS201</f>
        <v>64.8</v>
      </c>
      <c r="IC16" s="246">
        <f>'[1]Daily Pivot'!GS232</f>
        <v>64.7</v>
      </c>
      <c r="ID16" s="246">
        <f>'[1]Daily Pivot'!GS263</f>
        <v>62.9</v>
      </c>
      <c r="IE16" s="246">
        <f>'[1]Daily Pivot'!GS293</f>
        <v>55</v>
      </c>
      <c r="IF16" s="246">
        <f>'[1]Daily Pivot'!GS324</f>
        <v>47.3</v>
      </c>
      <c r="IG16" s="246">
        <f>'[1]Daily Pivot'!GS354</f>
        <v>44.3</v>
      </c>
      <c r="IH16" s="246">
        <f>'[1]Daily Pivot'!GT19</f>
        <v>44.6</v>
      </c>
      <c r="II16" s="246">
        <f>'[1]Daily Pivot'!GT50</f>
        <v>47.5</v>
      </c>
      <c r="IJ16" s="246">
        <f>'[1]Daily Pivot'!GT79</f>
        <v>47.7</v>
      </c>
      <c r="IK16" s="246">
        <f>'[1]Daily Pivot'!GT110</f>
        <v>51.5</v>
      </c>
      <c r="IL16" s="246">
        <f>'[1]Daily Pivot'!GT140</f>
        <v>56.7</v>
      </c>
      <c r="IM16" s="246">
        <f>'[1]Daily Pivot'!GT171</f>
        <v>62.5</v>
      </c>
      <c r="IN16" s="246">
        <f>'[1]Daily Pivot'!GT201</f>
        <v>64.8</v>
      </c>
      <c r="IO16" s="246">
        <f>'[1]Daily Pivot'!GT232</f>
        <v>64.7</v>
      </c>
      <c r="IP16" s="246">
        <f>'[1]Daily Pivot'!GT263</f>
        <v>63</v>
      </c>
      <c r="IQ16" s="246">
        <f>'[1]Daily Pivot'!GT293</f>
        <v>55</v>
      </c>
      <c r="IR16" s="246">
        <f>'[1]Daily Pivot'!GT324</f>
        <v>47.4</v>
      </c>
      <c r="IS16" s="246">
        <f>'[1]Daily Pivot'!GT354</f>
        <v>44.4</v>
      </c>
      <c r="IT16" s="246">
        <f>'[1]Daily Pivot'!GU19</f>
        <v>44.7</v>
      </c>
      <c r="IU16" s="246">
        <f>'[1]Daily Pivot'!GU50</f>
        <v>47.6</v>
      </c>
      <c r="IV16" s="246">
        <f>'[1]Daily Pivot'!GU79</f>
        <v>47.6</v>
      </c>
      <c r="IW16" s="246">
        <f>'[1]Daily Pivot'!GU110</f>
        <v>51.8</v>
      </c>
      <c r="IX16" s="246">
        <f>'[1]Daily Pivot'!GU140</f>
        <v>56.7</v>
      </c>
      <c r="IY16" s="246">
        <f>'[1]Daily Pivot'!GU171</f>
        <v>62.6</v>
      </c>
      <c r="IZ16" s="246">
        <f>'[1]Daily Pivot'!GU201</f>
        <v>64.8</v>
      </c>
      <c r="JA16" s="246">
        <f>'[1]Daily Pivot'!GU232</f>
        <v>64.7</v>
      </c>
      <c r="JB16" s="246">
        <f>'[1]Daily Pivot'!GU263</f>
        <v>63</v>
      </c>
      <c r="JC16" s="246">
        <f>'[1]Daily Pivot'!GU293</f>
        <v>55.3</v>
      </c>
      <c r="JD16" s="246">
        <f>'[1]Daily Pivot'!GU324</f>
        <v>47.8</v>
      </c>
      <c r="JE16" s="246">
        <f>'[1]Daily Pivot'!GU354</f>
        <v>44.5</v>
      </c>
      <c r="JF16" s="246">
        <f>'[1]Daily Pivot'!GV19</f>
        <v>44.8</v>
      </c>
      <c r="JG16" s="246">
        <f>'[1]Daily Pivot'!GV50</f>
        <v>47.7</v>
      </c>
      <c r="JH16" s="246">
        <f>'[1]Daily Pivot'!GV79</f>
        <v>47.7</v>
      </c>
      <c r="JI16" s="246">
        <f>'[1]Daily Pivot'!GV110</f>
        <v>51.9</v>
      </c>
      <c r="JJ16" s="246">
        <f>'[1]Daily Pivot'!GV140</f>
        <v>56.5</v>
      </c>
      <c r="JK16" s="246">
        <f>'[1]Daily Pivot'!GV171</f>
        <v>62.6</v>
      </c>
      <c r="JL16" s="246">
        <f>'[1]Daily Pivot'!GV201</f>
        <v>64.900000000000006</v>
      </c>
      <c r="JM16" s="246">
        <f>'[1]Daily Pivot'!GV232</f>
        <v>64.7</v>
      </c>
      <c r="JN16" s="246">
        <f>'[1]Daily Pivot'!GV263</f>
        <v>63</v>
      </c>
      <c r="JO16" s="246">
        <f>'[1]Daily Pivot'!GV293</f>
        <v>55.5</v>
      </c>
      <c r="JP16" s="246">
        <f>'[1]Daily Pivot'!GV324</f>
        <v>47.9</v>
      </c>
      <c r="JQ16" s="246">
        <f>'[1]Daily Pivot'!GV354</f>
        <v>44.7</v>
      </c>
      <c r="JR16" s="246">
        <f>'[1]Daily Pivot'!GW19</f>
        <v>45.1</v>
      </c>
      <c r="JS16" s="246">
        <f>'[1]Daily Pivot'!GW50</f>
        <v>47.9</v>
      </c>
      <c r="JT16" s="246">
        <f>'[1]Daily Pivot'!GW79</f>
        <v>47.6</v>
      </c>
      <c r="JU16" s="246">
        <f>'[1]Daily Pivot'!GW110</f>
        <v>52.2</v>
      </c>
      <c r="JV16" s="246">
        <f>'[1]Daily Pivot'!GW140</f>
        <v>56.5</v>
      </c>
      <c r="JW16" s="246">
        <f>'[1]Daily Pivot'!GW171</f>
        <v>62.6</v>
      </c>
      <c r="JX16" s="246">
        <f>'[1]Daily Pivot'!GW201</f>
        <v>64.900000000000006</v>
      </c>
      <c r="JY16" s="246">
        <f>'[1]Daily Pivot'!GW232</f>
        <v>64.7</v>
      </c>
      <c r="JZ16" s="246">
        <f>'[1]Daily Pivot'!GW263</f>
        <v>63.1</v>
      </c>
      <c r="KA16" s="246">
        <f>'[1]Daily Pivot'!GW293</f>
        <v>55.3</v>
      </c>
      <c r="KB16" s="246">
        <f>'[1]Daily Pivot'!GW324</f>
        <v>48.2</v>
      </c>
      <c r="KC16" s="246">
        <f>'[1]Daily Pivot'!GW354</f>
        <v>44.7</v>
      </c>
      <c r="KD16" s="246">
        <f>'[1]Daily Pivot'!GX19</f>
        <v>45.2</v>
      </c>
      <c r="KE16" s="246">
        <f>'[1]Daily Pivot'!GX50</f>
        <v>47.9</v>
      </c>
      <c r="KF16" s="246">
        <f>'[1]Daily Pivot'!GX79</f>
        <v>47.6</v>
      </c>
      <c r="KG16" s="246">
        <f>'[1]Daily Pivot'!GX110</f>
        <v>52.2</v>
      </c>
      <c r="KH16" s="246">
        <f>'[1]Daily Pivot'!GX140</f>
        <v>56.6</v>
      </c>
      <c r="KI16" s="246">
        <f>'[1]Daily Pivot'!GX171</f>
        <v>62.6</v>
      </c>
      <c r="KJ16" s="246">
        <f>'[1]Daily Pivot'!GX201</f>
        <v>64.900000000000006</v>
      </c>
      <c r="KK16" s="246">
        <f>'[1]Daily Pivot'!GX232</f>
        <v>64.7</v>
      </c>
      <c r="KL16" s="246">
        <f>'[1]Daily Pivot'!GX263</f>
        <v>63</v>
      </c>
      <c r="KM16" s="246">
        <f>'[1]Daily Pivot'!GX293</f>
        <v>55.4</v>
      </c>
      <c r="KN16" s="246">
        <f>'[1]Daily Pivot'!GX324</f>
        <v>48.5</v>
      </c>
      <c r="KO16" s="246">
        <f>'[1]Daily Pivot'!GX354</f>
        <v>45</v>
      </c>
      <c r="KP16" s="246">
        <f>'[1]Daily Pivot'!GY19</f>
        <v>44.9</v>
      </c>
      <c r="KQ16" s="246">
        <f>'[1]Daily Pivot'!GY50</f>
        <v>47.9</v>
      </c>
      <c r="KR16" s="246">
        <f>'[1]Daily Pivot'!GY79</f>
        <v>47.5</v>
      </c>
      <c r="KS16" s="246">
        <f>'[1]Daily Pivot'!GY110</f>
        <v>52.2</v>
      </c>
      <c r="KT16" s="246">
        <f>'[1]Daily Pivot'!GY140</f>
        <v>56.7</v>
      </c>
      <c r="KU16" s="246">
        <f>'[1]Daily Pivot'!GY171</f>
        <v>62.7</v>
      </c>
      <c r="KV16" s="246">
        <f>'[1]Daily Pivot'!GY201</f>
        <v>64.900000000000006</v>
      </c>
      <c r="KW16" s="246">
        <f>'[1]Daily Pivot'!GY232</f>
        <v>64.7</v>
      </c>
      <c r="KX16" s="246">
        <f>'[1]Daily Pivot'!GY263</f>
        <v>63.2</v>
      </c>
      <c r="KY16" s="246">
        <f>'[1]Daily Pivot'!GY293</f>
        <v>55.6</v>
      </c>
      <c r="KZ16" s="246">
        <f>'[1]Daily Pivot'!GY324</f>
        <v>48.3</v>
      </c>
      <c r="LA16" s="246">
        <f>'[1]Daily Pivot'!GY354</f>
        <v>45.4</v>
      </c>
      <c r="LB16" s="246">
        <f>'[1]Daily Pivot'!GZ19</f>
        <v>44.7</v>
      </c>
      <c r="LC16" s="246">
        <f>'[1]Daily Pivot'!GZ50</f>
        <v>48</v>
      </c>
      <c r="LD16" s="246">
        <f>'[1]Daily Pivot'!GZ79</f>
        <v>47.6</v>
      </c>
      <c r="LE16" s="246">
        <f>'[1]Daily Pivot'!GZ110</f>
        <v>52.4</v>
      </c>
      <c r="LF16" s="246">
        <f>'[1]Daily Pivot'!GZ140</f>
        <v>56.9</v>
      </c>
      <c r="LG16" s="246">
        <f>'[1]Daily Pivot'!GZ171</f>
        <v>62.8</v>
      </c>
      <c r="LH16" s="246">
        <f>'[1]Daily Pivot'!GZ201</f>
        <v>64.900000000000006</v>
      </c>
      <c r="LI16" s="246">
        <f>'[1]Daily Pivot'!GZ232</f>
        <v>64.7</v>
      </c>
      <c r="LJ16" s="246">
        <f>'[1]Daily Pivot'!GZ263</f>
        <v>63.2</v>
      </c>
      <c r="LK16" s="246">
        <f>'[1]Daily Pivot'!GZ293</f>
        <v>55.6</v>
      </c>
      <c r="LL16" s="246">
        <f>'[1]Daily Pivot'!GZ324</f>
        <v>48.5</v>
      </c>
      <c r="LM16" s="246">
        <f>'[1]Daily Pivot'!GZ354</f>
        <v>45.3</v>
      </c>
    </row>
    <row r="17" spans="1:325" x14ac:dyDescent="0.25">
      <c r="A17" s="244">
        <f t="shared" si="0"/>
        <v>15</v>
      </c>
      <c r="B17" s="246">
        <f>'[1]Daily Pivot'!FZ20</f>
        <v>42.3</v>
      </c>
      <c r="C17" s="246">
        <f>'[1]Daily Pivot'!FZ51</f>
        <v>44.7</v>
      </c>
      <c r="D17" s="246">
        <f>'[1]Daily Pivot'!FZ80</f>
        <v>46.7</v>
      </c>
      <c r="E17" s="246">
        <f>'[1]Daily Pivot'!FZ111</f>
        <v>50.2</v>
      </c>
      <c r="F17" s="246">
        <f>'[1]Daily Pivot'!FZ141</f>
        <v>57.1</v>
      </c>
      <c r="G17" s="246">
        <f>'[1]Daily Pivot'!FZ172</f>
        <v>60</v>
      </c>
      <c r="H17" s="246">
        <f>'[1]Daily Pivot'!FZ202</f>
        <v>64.099999999999994</v>
      </c>
      <c r="I17" s="246">
        <f>'[1]Daily Pivot'!FZ233</f>
        <v>63.9</v>
      </c>
      <c r="J17" s="246">
        <f>'[1]Daily Pivot'!FZ264</f>
        <v>61.7</v>
      </c>
      <c r="K17" s="246">
        <f>'[1]Daily Pivot'!FZ294</f>
        <v>54.3</v>
      </c>
      <c r="L17" s="246">
        <f>'[1]Daily Pivot'!FZ325</f>
        <v>45.6</v>
      </c>
      <c r="M17" s="246">
        <f>'[1]Daily Pivot'!FZ355</f>
        <v>44.2</v>
      </c>
      <c r="N17" s="246">
        <f>'[1]Daily Pivot'!GA20</f>
        <v>42.6</v>
      </c>
      <c r="O17" s="246">
        <f>'[1]Daily Pivot'!GA51</f>
        <v>45</v>
      </c>
      <c r="P17" s="246">
        <f>'[1]Daily Pivot'!GA80</f>
        <v>46.9</v>
      </c>
      <c r="Q17" s="246">
        <f>'[1]Daily Pivot'!GA111</f>
        <v>50.7</v>
      </c>
      <c r="R17" s="246">
        <f>'[1]Daily Pivot'!GA141</f>
        <v>57.4</v>
      </c>
      <c r="S17" s="246">
        <f>'[1]Daily Pivot'!GA172</f>
        <v>60</v>
      </c>
      <c r="T17" s="246">
        <f>'[1]Daily Pivot'!GA202</f>
        <v>64.099999999999994</v>
      </c>
      <c r="U17" s="246">
        <f>'[1]Daily Pivot'!GA233</f>
        <v>64</v>
      </c>
      <c r="V17" s="246">
        <f>'[1]Daily Pivot'!GA264</f>
        <v>61.5</v>
      </c>
      <c r="W17" s="246">
        <f>'[1]Daily Pivot'!GA294</f>
        <v>54</v>
      </c>
      <c r="X17" s="246">
        <f>'[1]Daily Pivot'!GA325</f>
        <v>45.7</v>
      </c>
      <c r="Y17" s="246">
        <f>'[1]Daily Pivot'!GA355</f>
        <v>44.2</v>
      </c>
      <c r="Z17" s="246">
        <f>'[1]Daily Pivot'!GB20</f>
        <v>42.5</v>
      </c>
      <c r="AA17" s="246">
        <f>'[1]Daily Pivot'!GB51</f>
        <v>45.1</v>
      </c>
      <c r="AB17" s="246">
        <f>'[1]Daily Pivot'!GB80</f>
        <v>46.6</v>
      </c>
      <c r="AC17" s="246">
        <f>'[1]Daily Pivot'!GB111</f>
        <v>50.7</v>
      </c>
      <c r="AD17" s="246">
        <f>'[1]Daily Pivot'!GB141</f>
        <v>57.4</v>
      </c>
      <c r="AE17" s="246">
        <f>'[1]Daily Pivot'!GB172</f>
        <v>60.3</v>
      </c>
      <c r="AF17" s="246">
        <f>'[1]Daily Pivot'!GB202</f>
        <v>64.099999999999994</v>
      </c>
      <c r="AG17" s="246">
        <f>'[1]Daily Pivot'!GB233</f>
        <v>63.9</v>
      </c>
      <c r="AH17" s="246">
        <f>'[1]Daily Pivot'!GB264</f>
        <v>61.5</v>
      </c>
      <c r="AI17" s="246">
        <f>'[1]Daily Pivot'!GB294</f>
        <v>53.9</v>
      </c>
      <c r="AJ17" s="246">
        <f>'[1]Daily Pivot'!GB325</f>
        <v>45.5</v>
      </c>
      <c r="AK17" s="246">
        <f>'[1]Daily Pivot'!GB355</f>
        <v>44.3</v>
      </c>
      <c r="AL17" s="246">
        <f>'[1]Daily Pivot'!GC20</f>
        <v>42.5</v>
      </c>
      <c r="AM17" s="246">
        <f>'[1]Daily Pivot'!GC51</f>
        <v>45.5</v>
      </c>
      <c r="AN17" s="246">
        <f>'[1]Daily Pivot'!GC80</f>
        <v>46.6</v>
      </c>
      <c r="AO17" s="246">
        <f>'[1]Daily Pivot'!GC111</f>
        <v>51.1</v>
      </c>
      <c r="AP17" s="246">
        <f>'[1]Daily Pivot'!GC141</f>
        <v>57.6</v>
      </c>
      <c r="AQ17" s="246">
        <f>'[1]Daily Pivot'!GC172</f>
        <v>60.4</v>
      </c>
      <c r="AR17" s="246">
        <f>'[1]Daily Pivot'!GC202</f>
        <v>64.099999999999994</v>
      </c>
      <c r="AS17" s="246">
        <f>'[1]Daily Pivot'!GC233</f>
        <v>63.9</v>
      </c>
      <c r="AT17" s="246">
        <f>'[1]Daily Pivot'!GC264</f>
        <v>61.7</v>
      </c>
      <c r="AU17" s="246">
        <f>'[1]Daily Pivot'!GC294</f>
        <v>54.3</v>
      </c>
      <c r="AV17" s="246">
        <f>'[1]Daily Pivot'!GC325</f>
        <v>45.7</v>
      </c>
      <c r="AW17" s="246">
        <f>'[1]Daily Pivot'!GC355</f>
        <v>44.4</v>
      </c>
      <c r="AX17" s="246">
        <f>'[1]Daily Pivot'!GD20</f>
        <v>43</v>
      </c>
      <c r="AY17" s="246">
        <f>'[1]Daily Pivot'!GD51</f>
        <v>45.7</v>
      </c>
      <c r="AZ17" s="246">
        <f>'[1]Daily Pivot'!GD80</f>
        <v>46.6</v>
      </c>
      <c r="BA17" s="246">
        <f>'[1]Daily Pivot'!GD111</f>
        <v>51.1</v>
      </c>
      <c r="BB17" s="246">
        <f>'[1]Daily Pivot'!GD141</f>
        <v>57.5</v>
      </c>
      <c r="BC17" s="246">
        <f>'[1]Daily Pivot'!GD172</f>
        <v>60.5</v>
      </c>
      <c r="BD17" s="246">
        <f>'[1]Daily Pivot'!GD202</f>
        <v>64.3</v>
      </c>
      <c r="BE17" s="246">
        <f>'[1]Daily Pivot'!GD233</f>
        <v>63.9</v>
      </c>
      <c r="BF17" s="246">
        <f>'[1]Daily Pivot'!GD264</f>
        <v>61.7</v>
      </c>
      <c r="BG17" s="246">
        <f>'[1]Daily Pivot'!GD294</f>
        <v>54.2</v>
      </c>
      <c r="BH17" s="246">
        <f>'[1]Daily Pivot'!GD325</f>
        <v>45.9</v>
      </c>
      <c r="BI17" s="246">
        <f>'[1]Daily Pivot'!GD355</f>
        <v>44.8</v>
      </c>
      <c r="BJ17" s="246">
        <f>'[1]Daily Pivot'!GE20</f>
        <v>43.1</v>
      </c>
      <c r="BK17" s="246">
        <f>'[1]Daily Pivot'!GE51</f>
        <v>45.6</v>
      </c>
      <c r="BL17" s="246">
        <f>'[1]Daily Pivot'!GE80</f>
        <v>46.5</v>
      </c>
      <c r="BM17" s="246">
        <f>'[1]Daily Pivot'!GE111</f>
        <v>51.3</v>
      </c>
      <c r="BN17" s="246">
        <f>'[1]Daily Pivot'!GE141</f>
        <v>57.6</v>
      </c>
      <c r="BO17" s="246">
        <f>'[1]Daily Pivot'!GE172</f>
        <v>60.3</v>
      </c>
      <c r="BP17" s="246">
        <f>'[1]Daily Pivot'!GE202</f>
        <v>64.3</v>
      </c>
      <c r="BQ17" s="246">
        <f>'[1]Daily Pivot'!GE233</f>
        <v>63.9</v>
      </c>
      <c r="BR17" s="246">
        <f>'[1]Daily Pivot'!GE264</f>
        <v>61.6</v>
      </c>
      <c r="BS17" s="246">
        <f>'[1]Daily Pivot'!GE294</f>
        <v>54.5</v>
      </c>
      <c r="BT17" s="246">
        <f>'[1]Daily Pivot'!GE325</f>
        <v>45.9</v>
      </c>
      <c r="BU17" s="246">
        <f>'[1]Daily Pivot'!GE355</f>
        <v>44.8</v>
      </c>
      <c r="BV17" s="246">
        <f>'[1]Daily Pivot'!GF20</f>
        <v>43.3</v>
      </c>
      <c r="BW17" s="246">
        <f>'[1]Daily Pivot'!GF51</f>
        <v>45.6</v>
      </c>
      <c r="BX17" s="246">
        <f>'[1]Daily Pivot'!GF80</f>
        <v>46.6</v>
      </c>
      <c r="BY17" s="246">
        <f>'[1]Daily Pivot'!GF111</f>
        <v>51.2</v>
      </c>
      <c r="BZ17" s="246">
        <f>'[1]Daily Pivot'!GF141</f>
        <v>57.3</v>
      </c>
      <c r="CA17" s="246">
        <f>'[1]Daily Pivot'!GF172</f>
        <v>60.5</v>
      </c>
      <c r="CB17" s="246">
        <f>'[1]Daily Pivot'!GF202</f>
        <v>64.3</v>
      </c>
      <c r="CC17" s="246">
        <f>'[1]Daily Pivot'!GF233</f>
        <v>63.9</v>
      </c>
      <c r="CD17" s="246">
        <f>'[1]Daily Pivot'!GF264</f>
        <v>61.4</v>
      </c>
      <c r="CE17" s="246">
        <f>'[1]Daily Pivot'!GF294</f>
        <v>54.6</v>
      </c>
      <c r="CF17" s="246">
        <f>'[1]Daily Pivot'!GF325</f>
        <v>46.4</v>
      </c>
      <c r="CG17" s="246">
        <f>'[1]Daily Pivot'!GF355</f>
        <v>44.7</v>
      </c>
      <c r="CH17" s="246">
        <f>'[1]Daily Pivot'!GG20</f>
        <v>43.6</v>
      </c>
      <c r="CI17" s="246">
        <f>'[1]Daily Pivot'!GG51</f>
        <v>45.6</v>
      </c>
      <c r="CJ17" s="246">
        <f>'[1]Daily Pivot'!GG80</f>
        <v>46.6</v>
      </c>
      <c r="CK17" s="246">
        <f>'[1]Daily Pivot'!GG111</f>
        <v>51.2</v>
      </c>
      <c r="CL17" s="246">
        <f>'[1]Daily Pivot'!GG141</f>
        <v>57.4</v>
      </c>
      <c r="CM17" s="246">
        <f>'[1]Daily Pivot'!GG172</f>
        <v>60.2</v>
      </c>
      <c r="CN17" s="246">
        <f>'[1]Daily Pivot'!GG202</f>
        <v>64.3</v>
      </c>
      <c r="CO17" s="246">
        <f>'[1]Daily Pivot'!GG233</f>
        <v>63.8</v>
      </c>
      <c r="CP17" s="246">
        <f>'[1]Daily Pivot'!GG264</f>
        <v>61.6</v>
      </c>
      <c r="CQ17" s="246">
        <f>'[1]Daily Pivot'!GG294</f>
        <v>54.7</v>
      </c>
      <c r="CR17" s="246">
        <f>'[1]Daily Pivot'!GG325</f>
        <v>46.5</v>
      </c>
      <c r="CS17" s="246">
        <f>'[1]Daily Pivot'!GG355</f>
        <v>45.1</v>
      </c>
      <c r="CT17" s="246">
        <f>'[1]Daily Pivot'!GH20</f>
        <v>43.7</v>
      </c>
      <c r="CU17" s="246">
        <f>'[1]Daily Pivot'!GH51</f>
        <v>45.4</v>
      </c>
      <c r="CV17" s="246">
        <f>'[1]Daily Pivot'!GH80</f>
        <v>46.7</v>
      </c>
      <c r="CW17" s="246">
        <f>'[1]Daily Pivot'!GH111</f>
        <v>51.2</v>
      </c>
      <c r="CX17" s="246">
        <f>'[1]Daily Pivot'!GH141</f>
        <v>57.6</v>
      </c>
      <c r="CY17" s="246">
        <f>'[1]Daily Pivot'!GH172</f>
        <v>60.5</v>
      </c>
      <c r="CZ17" s="246">
        <f>'[1]Daily Pivot'!GH202</f>
        <v>64.3</v>
      </c>
      <c r="DA17" s="246">
        <f>'[1]Daily Pivot'!GH233</f>
        <v>63.7</v>
      </c>
      <c r="DB17" s="246">
        <f>'[1]Daily Pivot'!GH264</f>
        <v>61.7</v>
      </c>
      <c r="DC17" s="246">
        <f>'[1]Daily Pivot'!GH294</f>
        <v>54.6</v>
      </c>
      <c r="DD17" s="246">
        <f>'[1]Daily Pivot'!GH325</f>
        <v>46.5</v>
      </c>
      <c r="DE17" s="246">
        <f>'[1]Daily Pivot'!GH355</f>
        <v>45.4</v>
      </c>
      <c r="DF17" s="246">
        <f>'[1]Daily Pivot'!GI20</f>
        <v>44</v>
      </c>
      <c r="DG17" s="246">
        <f>'[1]Daily Pivot'!GI51</f>
        <v>45.7</v>
      </c>
      <c r="DH17" s="246">
        <f>'[1]Daily Pivot'!GI80</f>
        <v>46.6</v>
      </c>
      <c r="DI17" s="246">
        <f>'[1]Daily Pivot'!GI111</f>
        <v>51.4</v>
      </c>
      <c r="DJ17" s="246">
        <f>'[1]Daily Pivot'!GI141</f>
        <v>57.9</v>
      </c>
      <c r="DK17" s="246">
        <f>'[1]Daily Pivot'!GI172</f>
        <v>60.5</v>
      </c>
      <c r="DL17" s="246">
        <f>'[1]Daily Pivot'!GI202</f>
        <v>64.3</v>
      </c>
      <c r="DM17" s="246">
        <f>'[1]Daily Pivot'!GI233</f>
        <v>63.7</v>
      </c>
      <c r="DN17" s="246">
        <f>'[1]Daily Pivot'!GI264</f>
        <v>61.7</v>
      </c>
      <c r="DO17" s="246">
        <f>'[1]Daily Pivot'!GI294</f>
        <v>54.8</v>
      </c>
      <c r="DP17" s="246">
        <f>'[1]Daily Pivot'!GI325</f>
        <v>46.6</v>
      </c>
      <c r="DQ17" s="246">
        <f>'[1]Daily Pivot'!GI355</f>
        <v>45.5</v>
      </c>
      <c r="DR17" s="246">
        <f>'[1]Daily Pivot'!GJ20</f>
        <v>43.6</v>
      </c>
      <c r="DS17" s="246">
        <f>'[1]Daily Pivot'!GJ51</f>
        <v>45.9</v>
      </c>
      <c r="DT17" s="246">
        <f>'[1]Daily Pivot'!GJ80</f>
        <v>46.7</v>
      </c>
      <c r="DU17" s="246">
        <f>'[1]Daily Pivot'!GJ111</f>
        <v>51.7</v>
      </c>
      <c r="DV17" s="246">
        <f>'[1]Daily Pivot'!GJ141</f>
        <v>57.8</v>
      </c>
      <c r="DW17" s="246">
        <f>'[1]Daily Pivot'!GJ172</f>
        <v>60.4</v>
      </c>
      <c r="DX17" s="246">
        <f>'[1]Daily Pivot'!GJ202</f>
        <v>64.3</v>
      </c>
      <c r="DY17" s="246">
        <f>'[1]Daily Pivot'!GJ233</f>
        <v>63.6</v>
      </c>
      <c r="DZ17" s="246">
        <f>'[1]Daily Pivot'!GJ264</f>
        <v>61.9</v>
      </c>
      <c r="EA17" s="246">
        <f>'[1]Daily Pivot'!GJ294</f>
        <v>54.7</v>
      </c>
      <c r="EB17" s="246">
        <f>'[1]Daily Pivot'!GJ325</f>
        <v>46.4</v>
      </c>
      <c r="EC17" s="246">
        <f>'[1]Daily Pivot'!GJ355</f>
        <v>45.5</v>
      </c>
      <c r="ED17" s="246">
        <f>'[1]Daily Pivot'!GK20</f>
        <v>43.8</v>
      </c>
      <c r="EE17" s="246">
        <f>'[1]Daily Pivot'!GK51</f>
        <v>46.1</v>
      </c>
      <c r="EF17" s="246">
        <f>'[1]Daily Pivot'!GK80</f>
        <v>46.7</v>
      </c>
      <c r="EG17" s="246">
        <f>'[1]Daily Pivot'!GK111</f>
        <v>51.8</v>
      </c>
      <c r="EH17" s="246">
        <f>'[1]Daily Pivot'!GK141</f>
        <v>57.9</v>
      </c>
      <c r="EI17" s="246">
        <f>'[1]Daily Pivot'!GK172</f>
        <v>60.4</v>
      </c>
      <c r="EJ17" s="246">
        <f>'[1]Daily Pivot'!GK202</f>
        <v>64.3</v>
      </c>
      <c r="EK17" s="246">
        <f>'[1]Daily Pivot'!GK233</f>
        <v>63.6</v>
      </c>
      <c r="EL17" s="246">
        <f>'[1]Daily Pivot'!GK264</f>
        <v>62</v>
      </c>
      <c r="EM17" s="246">
        <f>'[1]Daily Pivot'!GK294</f>
        <v>54.7</v>
      </c>
      <c r="EN17" s="246">
        <f>'[1]Daily Pivot'!GK325</f>
        <v>46.3</v>
      </c>
      <c r="EO17" s="246">
        <f>'[1]Daily Pivot'!GK355</f>
        <v>45.7</v>
      </c>
      <c r="EP17" s="246">
        <f>'[1]Daily Pivot'!GL20</f>
        <v>44.2</v>
      </c>
      <c r="EQ17" s="246">
        <f>'[1]Daily Pivot'!GL51</f>
        <v>46.1</v>
      </c>
      <c r="ER17" s="246">
        <f>'[1]Daily Pivot'!GL80</f>
        <v>47</v>
      </c>
      <c r="ES17" s="246">
        <f>'[1]Daily Pivot'!GL111</f>
        <v>51.8</v>
      </c>
      <c r="ET17" s="246">
        <f>'[1]Daily Pivot'!GL141</f>
        <v>57.8</v>
      </c>
      <c r="EU17" s="246">
        <f>'[1]Daily Pivot'!GL172</f>
        <v>60.6</v>
      </c>
      <c r="EV17" s="246">
        <f>'[1]Daily Pivot'!GL202</f>
        <v>64.2</v>
      </c>
      <c r="EW17" s="246">
        <f>'[1]Daily Pivot'!GL233</f>
        <v>63.6</v>
      </c>
      <c r="EX17" s="246">
        <f>'[1]Daily Pivot'!GL264</f>
        <v>61.9</v>
      </c>
      <c r="EY17" s="246">
        <f>'[1]Daily Pivot'!GL294</f>
        <v>54.8</v>
      </c>
      <c r="EZ17" s="246">
        <f>'[1]Daily Pivot'!GL325</f>
        <v>46.2</v>
      </c>
      <c r="FA17" s="246">
        <f>'[1]Daily Pivot'!GL355</f>
        <v>45.5</v>
      </c>
      <c r="FB17" s="246">
        <f>'[1]Daily Pivot'!GM20</f>
        <v>44.1</v>
      </c>
      <c r="FC17" s="246">
        <f>'[1]Daily Pivot'!GM51</f>
        <v>46.5</v>
      </c>
      <c r="FD17" s="246">
        <f>'[1]Daily Pivot'!GM80</f>
        <v>47.1</v>
      </c>
      <c r="FE17" s="246">
        <f>'[1]Daily Pivot'!GM111</f>
        <v>51.9</v>
      </c>
      <c r="FF17" s="246">
        <f>'[1]Daily Pivot'!GM141</f>
        <v>57.7</v>
      </c>
      <c r="FG17" s="246">
        <f>'[1]Daily Pivot'!GM172</f>
        <v>60.8</v>
      </c>
      <c r="FH17" s="246">
        <f>'[1]Daily Pivot'!GM202</f>
        <v>64.3</v>
      </c>
      <c r="FI17" s="246">
        <f>'[1]Daily Pivot'!GM233</f>
        <v>63.6</v>
      </c>
      <c r="FJ17" s="246">
        <f>'[1]Daily Pivot'!GM264</f>
        <v>62</v>
      </c>
      <c r="FK17" s="246">
        <f>'[1]Daily Pivot'!GM294</f>
        <v>54.7</v>
      </c>
      <c r="FL17" s="246">
        <f>'[1]Daily Pivot'!GM325</f>
        <v>46.5</v>
      </c>
      <c r="FM17" s="246">
        <f>'[1]Daily Pivot'!GM355</f>
        <v>45.3</v>
      </c>
      <c r="FN17" s="246">
        <f>'[1]Daily Pivot'!GN20</f>
        <v>44.3</v>
      </c>
      <c r="FO17" s="246">
        <f>'[1]Daily Pivot'!GN51</f>
        <v>46.4</v>
      </c>
      <c r="FP17" s="246">
        <f>'[1]Daily Pivot'!GN80</f>
        <v>47.2</v>
      </c>
      <c r="FQ17" s="246">
        <f>'[1]Daily Pivot'!GN111</f>
        <v>52.1</v>
      </c>
      <c r="FR17" s="246">
        <f>'[1]Daily Pivot'!GN141</f>
        <v>57.8</v>
      </c>
      <c r="FS17" s="246">
        <f>'[1]Daily Pivot'!GN172</f>
        <v>61</v>
      </c>
      <c r="FT17" s="246">
        <f>'[1]Daily Pivot'!GN202</f>
        <v>64.3</v>
      </c>
      <c r="FU17" s="246">
        <f>'[1]Daily Pivot'!GN233</f>
        <v>63.7</v>
      </c>
      <c r="FV17" s="246">
        <f>'[1]Daily Pivot'!GN264</f>
        <v>62.1</v>
      </c>
      <c r="FW17" s="246">
        <f>'[1]Daily Pivot'!GN294</f>
        <v>54.5</v>
      </c>
      <c r="FX17" s="246">
        <f>'[1]Daily Pivot'!GN325</f>
        <v>46.5</v>
      </c>
      <c r="FY17" s="246">
        <f>'[1]Daily Pivot'!GN355</f>
        <v>45.2</v>
      </c>
      <c r="FZ17" s="246">
        <f>'[1]Daily Pivot'!GO20</f>
        <v>44.6</v>
      </c>
      <c r="GA17" s="246">
        <f>'[1]Daily Pivot'!GO51</f>
        <v>46.4</v>
      </c>
      <c r="GB17" s="246">
        <f>'[1]Daily Pivot'!GO80</f>
        <v>47.1</v>
      </c>
      <c r="GC17" s="246">
        <f>'[1]Daily Pivot'!GO111</f>
        <v>52.1</v>
      </c>
      <c r="GD17" s="246">
        <f>'[1]Daily Pivot'!GO141</f>
        <v>57.8</v>
      </c>
      <c r="GE17" s="246">
        <f>'[1]Daily Pivot'!GO172</f>
        <v>61</v>
      </c>
      <c r="GF17" s="246">
        <f>'[1]Daily Pivot'!GO202</f>
        <v>64.3</v>
      </c>
      <c r="GG17" s="246">
        <f>'[1]Daily Pivot'!GO233</f>
        <v>63.7</v>
      </c>
      <c r="GH17" s="246">
        <f>'[1]Daily Pivot'!GO264</f>
        <v>62.3</v>
      </c>
      <c r="GI17" s="246">
        <f>'[1]Daily Pivot'!GO294</f>
        <v>54.7</v>
      </c>
      <c r="GJ17" s="246">
        <f>'[1]Daily Pivot'!GO325</f>
        <v>46.8</v>
      </c>
      <c r="GK17" s="246">
        <f>'[1]Daily Pivot'!GO355</f>
        <v>45.4</v>
      </c>
      <c r="GL17" s="246">
        <f>'[1]Daily Pivot'!GP20</f>
        <v>44.2</v>
      </c>
      <c r="GM17" s="246">
        <f>'[1]Daily Pivot'!GP51</f>
        <v>46.2</v>
      </c>
      <c r="GN17" s="246">
        <f>'[1]Daily Pivot'!GP80</f>
        <v>47.2</v>
      </c>
      <c r="GO17" s="246">
        <f>'[1]Daily Pivot'!GP111</f>
        <v>52.2</v>
      </c>
      <c r="GP17" s="246">
        <f>'[1]Daily Pivot'!GP141</f>
        <v>57.7</v>
      </c>
      <c r="GQ17" s="246">
        <f>'[1]Daily Pivot'!GP172</f>
        <v>61.1</v>
      </c>
      <c r="GR17" s="246">
        <f>'[1]Daily Pivot'!GP202</f>
        <v>64.3</v>
      </c>
      <c r="GS17" s="246">
        <f>'[1]Daily Pivot'!GP233</f>
        <v>63.7</v>
      </c>
      <c r="GT17" s="246">
        <f>'[1]Daily Pivot'!GP264</f>
        <v>62.5</v>
      </c>
      <c r="GU17" s="246">
        <f>'[1]Daily Pivot'!GP294</f>
        <v>54.9</v>
      </c>
      <c r="GV17" s="246">
        <f>'[1]Daily Pivot'!GP325</f>
        <v>46.7</v>
      </c>
      <c r="GW17" s="246">
        <f>'[1]Daily Pivot'!GP355</f>
        <v>45.7</v>
      </c>
      <c r="GX17" s="246">
        <f>'[1]Daily Pivot'!GQ20</f>
        <v>44.4</v>
      </c>
      <c r="GY17" s="246">
        <f>'[1]Daily Pivot'!GQ51</f>
        <v>46.4</v>
      </c>
      <c r="GZ17" s="246">
        <f>'[1]Daily Pivot'!GQ80</f>
        <v>47.2</v>
      </c>
      <c r="HA17" s="246">
        <f>'[1]Daily Pivot'!GQ111</f>
        <v>52.1</v>
      </c>
      <c r="HB17" s="246">
        <f>'[1]Daily Pivot'!GQ141</f>
        <v>57.6</v>
      </c>
      <c r="HC17" s="246">
        <f>'[1]Daily Pivot'!GQ172</f>
        <v>61.1</v>
      </c>
      <c r="HD17" s="246">
        <f>'[1]Daily Pivot'!GQ202</f>
        <v>64.400000000000006</v>
      </c>
      <c r="HE17" s="246">
        <f>'[1]Daily Pivot'!GQ233</f>
        <v>63.8</v>
      </c>
      <c r="HF17" s="246">
        <f>'[1]Daily Pivot'!GQ264</f>
        <v>62.6</v>
      </c>
      <c r="HG17" s="246">
        <f>'[1]Daily Pivot'!GQ294</f>
        <v>55</v>
      </c>
      <c r="HH17" s="246">
        <f>'[1]Daily Pivot'!GQ325</f>
        <v>46.7</v>
      </c>
      <c r="HI17" s="246">
        <f>'[1]Daily Pivot'!GQ355</f>
        <v>45.7</v>
      </c>
      <c r="HJ17" s="246">
        <f>'[1]Daily Pivot'!GR20</f>
        <v>44.7</v>
      </c>
      <c r="HK17" s="246">
        <f>'[1]Daily Pivot'!GR51</f>
        <v>46.8</v>
      </c>
      <c r="HL17" s="246">
        <f>'[1]Daily Pivot'!GR80</f>
        <v>47.4</v>
      </c>
      <c r="HM17" s="246">
        <f>'[1]Daily Pivot'!GR111</f>
        <v>52.2</v>
      </c>
      <c r="HN17" s="246">
        <f>'[1]Daily Pivot'!GR141</f>
        <v>57.8</v>
      </c>
      <c r="HO17" s="246">
        <f>'[1]Daily Pivot'!GR172</f>
        <v>61.2</v>
      </c>
      <c r="HP17" s="246">
        <f>'[1]Daily Pivot'!GR202</f>
        <v>64.400000000000006</v>
      </c>
      <c r="HQ17" s="246">
        <f>'[1]Daily Pivot'!GR233</f>
        <v>63.8</v>
      </c>
      <c r="HR17" s="246">
        <f>'[1]Daily Pivot'!GR264</f>
        <v>62.6</v>
      </c>
      <c r="HS17" s="246">
        <f>'[1]Daily Pivot'!GR294</f>
        <v>55</v>
      </c>
      <c r="HT17" s="246">
        <f>'[1]Daily Pivot'!GR325</f>
        <v>47.4</v>
      </c>
      <c r="HU17" s="246">
        <f>'[1]Daily Pivot'!GR355</f>
        <v>46</v>
      </c>
      <c r="HV17" s="246">
        <f>'[1]Daily Pivot'!GS20</f>
        <v>44.6</v>
      </c>
      <c r="HW17" s="246">
        <f>'[1]Daily Pivot'!GS51</f>
        <v>46.6</v>
      </c>
      <c r="HX17" s="246">
        <f>'[1]Daily Pivot'!GS80</f>
        <v>47.4</v>
      </c>
      <c r="HY17" s="246">
        <f>'[1]Daily Pivot'!GS111</f>
        <v>52.2</v>
      </c>
      <c r="HZ17" s="246">
        <f>'[1]Daily Pivot'!GS141</f>
        <v>57.8</v>
      </c>
      <c r="IA17" s="246">
        <f>'[1]Daily Pivot'!GS172</f>
        <v>61</v>
      </c>
      <c r="IB17" s="246">
        <f>'[1]Daily Pivot'!GS202</f>
        <v>64.5</v>
      </c>
      <c r="IC17" s="246">
        <f>'[1]Daily Pivot'!GS233</f>
        <v>63.8</v>
      </c>
      <c r="ID17" s="246">
        <f>'[1]Daily Pivot'!GS264</f>
        <v>62.6</v>
      </c>
      <c r="IE17" s="246">
        <f>'[1]Daily Pivot'!GS294</f>
        <v>55</v>
      </c>
      <c r="IF17" s="246">
        <f>'[1]Daily Pivot'!GS325</f>
        <v>47.2</v>
      </c>
      <c r="IG17" s="246">
        <f>'[1]Daily Pivot'!GS355</f>
        <v>45.7</v>
      </c>
      <c r="IH17" s="246">
        <f>'[1]Daily Pivot'!GT20</f>
        <v>44.6</v>
      </c>
      <c r="II17" s="246">
        <f>'[1]Daily Pivot'!GT51</f>
        <v>46.5</v>
      </c>
      <c r="IJ17" s="246">
        <f>'[1]Daily Pivot'!GT80</f>
        <v>47.5</v>
      </c>
      <c r="IK17" s="246">
        <f>'[1]Daily Pivot'!GT111</f>
        <v>52.3</v>
      </c>
      <c r="IL17" s="246">
        <f>'[1]Daily Pivot'!GT141</f>
        <v>57.9</v>
      </c>
      <c r="IM17" s="246">
        <f>'[1]Daily Pivot'!GT172</f>
        <v>61.2</v>
      </c>
      <c r="IN17" s="246">
        <f>'[1]Daily Pivot'!GT202</f>
        <v>64.5</v>
      </c>
      <c r="IO17" s="246">
        <f>'[1]Daily Pivot'!GT233</f>
        <v>63.8</v>
      </c>
      <c r="IP17" s="246">
        <f>'[1]Daily Pivot'!GT264</f>
        <v>62.7</v>
      </c>
      <c r="IQ17" s="246">
        <f>'[1]Daily Pivot'!GT294</f>
        <v>55</v>
      </c>
      <c r="IR17" s="246">
        <f>'[1]Daily Pivot'!GT325</f>
        <v>47.5</v>
      </c>
      <c r="IS17" s="246">
        <f>'[1]Daily Pivot'!GT355</f>
        <v>45.8</v>
      </c>
      <c r="IT17" s="246">
        <f>'[1]Daily Pivot'!GU20</f>
        <v>44.7</v>
      </c>
      <c r="IU17" s="246">
        <f>'[1]Daily Pivot'!GU51</f>
        <v>46.6</v>
      </c>
      <c r="IV17" s="246">
        <f>'[1]Daily Pivot'!GU80</f>
        <v>47.6</v>
      </c>
      <c r="IW17" s="246">
        <f>'[1]Daily Pivot'!GU111</f>
        <v>52.5</v>
      </c>
      <c r="IX17" s="246">
        <f>'[1]Daily Pivot'!GU141</f>
        <v>57.9</v>
      </c>
      <c r="IY17" s="246">
        <f>'[1]Daily Pivot'!GU172</f>
        <v>61.3</v>
      </c>
      <c r="IZ17" s="246">
        <f>'[1]Daily Pivot'!GU202</f>
        <v>64.5</v>
      </c>
      <c r="JA17" s="246">
        <f>'[1]Daily Pivot'!GU233</f>
        <v>63.8</v>
      </c>
      <c r="JB17" s="246">
        <f>'[1]Daily Pivot'!GU264</f>
        <v>62.6</v>
      </c>
      <c r="JC17" s="246">
        <f>'[1]Daily Pivot'!GU294</f>
        <v>55.2</v>
      </c>
      <c r="JD17" s="246">
        <f>'[1]Daily Pivot'!GU325</f>
        <v>47.5</v>
      </c>
      <c r="JE17" s="246">
        <f>'[1]Daily Pivot'!GU355</f>
        <v>46</v>
      </c>
      <c r="JF17" s="246">
        <f>'[1]Daily Pivot'!GV20</f>
        <v>44.8</v>
      </c>
      <c r="JG17" s="246">
        <f>'[1]Daily Pivot'!GV51</f>
        <v>46.9</v>
      </c>
      <c r="JH17" s="246">
        <f>'[1]Daily Pivot'!GV80</f>
        <v>47.7</v>
      </c>
      <c r="JI17" s="246">
        <f>'[1]Daily Pivot'!GV111</f>
        <v>52.6</v>
      </c>
      <c r="JJ17" s="246">
        <f>'[1]Daily Pivot'!GV141</f>
        <v>57.8</v>
      </c>
      <c r="JK17" s="246">
        <f>'[1]Daily Pivot'!GV172</f>
        <v>61.4</v>
      </c>
      <c r="JL17" s="246">
        <f>'[1]Daily Pivot'!GV202</f>
        <v>64.599999999999994</v>
      </c>
      <c r="JM17" s="246">
        <f>'[1]Daily Pivot'!GV233</f>
        <v>63.8</v>
      </c>
      <c r="JN17" s="246">
        <f>'[1]Daily Pivot'!GV264</f>
        <v>62.7</v>
      </c>
      <c r="JO17" s="246">
        <f>'[1]Daily Pivot'!GV294</f>
        <v>55.4</v>
      </c>
      <c r="JP17" s="246">
        <f>'[1]Daily Pivot'!GV325</f>
        <v>47.5</v>
      </c>
      <c r="JQ17" s="246">
        <f>'[1]Daily Pivot'!GV355</f>
        <v>46</v>
      </c>
      <c r="JR17" s="246">
        <f>'[1]Daily Pivot'!GW20</f>
        <v>45.1</v>
      </c>
      <c r="JS17" s="246">
        <f>'[1]Daily Pivot'!GW51</f>
        <v>47.4</v>
      </c>
      <c r="JT17" s="246">
        <f>'[1]Daily Pivot'!GW80</f>
        <v>47.7</v>
      </c>
      <c r="JU17" s="246">
        <f>'[1]Daily Pivot'!GW111</f>
        <v>52.9</v>
      </c>
      <c r="JV17" s="246">
        <f>'[1]Daily Pivot'!GW141</f>
        <v>57.7</v>
      </c>
      <c r="JW17" s="246">
        <f>'[1]Daily Pivot'!GW172</f>
        <v>61.5</v>
      </c>
      <c r="JX17" s="246">
        <f>'[1]Daily Pivot'!GW202</f>
        <v>64.7</v>
      </c>
      <c r="JY17" s="246">
        <f>'[1]Daily Pivot'!GW233</f>
        <v>63.7</v>
      </c>
      <c r="JZ17" s="246">
        <f>'[1]Daily Pivot'!GW264</f>
        <v>62.7</v>
      </c>
      <c r="KA17" s="246">
        <f>'[1]Daily Pivot'!GW294</f>
        <v>55.2</v>
      </c>
      <c r="KB17" s="246">
        <f>'[1]Daily Pivot'!GW325</f>
        <v>47.9</v>
      </c>
      <c r="KC17" s="246">
        <f>'[1]Daily Pivot'!GW355</f>
        <v>46.1</v>
      </c>
      <c r="KD17" s="246">
        <f>'[1]Daily Pivot'!GX20</f>
        <v>45.2</v>
      </c>
      <c r="KE17" s="246">
        <f>'[1]Daily Pivot'!GX51</f>
        <v>47.2</v>
      </c>
      <c r="KF17" s="246">
        <f>'[1]Daily Pivot'!GX80</f>
        <v>47.7</v>
      </c>
      <c r="KG17" s="246">
        <f>'[1]Daily Pivot'!GX111</f>
        <v>52.9</v>
      </c>
      <c r="KH17" s="246">
        <f>'[1]Daily Pivot'!GX141</f>
        <v>57.7</v>
      </c>
      <c r="KI17" s="246">
        <f>'[1]Daily Pivot'!GX172</f>
        <v>61.5</v>
      </c>
      <c r="KJ17" s="246">
        <f>'[1]Daily Pivot'!GX202</f>
        <v>64.7</v>
      </c>
      <c r="KK17" s="246">
        <f>'[1]Daily Pivot'!GX233</f>
        <v>63.7</v>
      </c>
      <c r="KL17" s="246">
        <f>'[1]Daily Pivot'!GX264</f>
        <v>62.7</v>
      </c>
      <c r="KM17" s="246">
        <f>'[1]Daily Pivot'!GX294</f>
        <v>55.1</v>
      </c>
      <c r="KN17" s="246">
        <f>'[1]Daily Pivot'!GX325</f>
        <v>48.1</v>
      </c>
      <c r="KO17" s="246">
        <f>'[1]Daily Pivot'!GX355</f>
        <v>46.2</v>
      </c>
      <c r="KP17" s="246">
        <f>'[1]Daily Pivot'!GY20</f>
        <v>44.9</v>
      </c>
      <c r="KQ17" s="246">
        <f>'[1]Daily Pivot'!GY51</f>
        <v>47.3</v>
      </c>
      <c r="KR17" s="246">
        <f>'[1]Daily Pivot'!GY80</f>
        <v>47.7</v>
      </c>
      <c r="KS17" s="246">
        <f>'[1]Daily Pivot'!GY111</f>
        <v>53</v>
      </c>
      <c r="KT17" s="246">
        <f>'[1]Daily Pivot'!GY141</f>
        <v>57.7</v>
      </c>
      <c r="KU17" s="246">
        <f>'[1]Daily Pivot'!GY172</f>
        <v>61.7</v>
      </c>
      <c r="KV17" s="246">
        <f>'[1]Daily Pivot'!GY202</f>
        <v>64.7</v>
      </c>
      <c r="KW17" s="246">
        <f>'[1]Daily Pivot'!GY233</f>
        <v>63.7</v>
      </c>
      <c r="KX17" s="246">
        <f>'[1]Daily Pivot'!GY264</f>
        <v>62.9</v>
      </c>
      <c r="KY17" s="246">
        <f>'[1]Daily Pivot'!GY294</f>
        <v>55.4</v>
      </c>
      <c r="KZ17" s="246">
        <f>'[1]Daily Pivot'!GY325</f>
        <v>48</v>
      </c>
      <c r="LA17" s="246">
        <f>'[1]Daily Pivot'!GY355</f>
        <v>46.5</v>
      </c>
      <c r="LB17" s="246">
        <f>'[1]Daily Pivot'!GZ20</f>
        <v>44.8</v>
      </c>
      <c r="LC17" s="246">
        <f>'[1]Daily Pivot'!GZ51</f>
        <v>47.3</v>
      </c>
      <c r="LD17" s="246">
        <f>'[1]Daily Pivot'!GZ80</f>
        <v>47.8</v>
      </c>
      <c r="LE17" s="246">
        <f>'[1]Daily Pivot'!GZ111</f>
        <v>53</v>
      </c>
      <c r="LF17" s="246">
        <f>'[1]Daily Pivot'!GZ141</f>
        <v>57.9</v>
      </c>
      <c r="LG17" s="246">
        <f>'[1]Daily Pivot'!GZ172</f>
        <v>61.7</v>
      </c>
      <c r="LH17" s="246">
        <f>'[1]Daily Pivot'!GZ202</f>
        <v>64.7</v>
      </c>
      <c r="LI17" s="246">
        <f>'[1]Daily Pivot'!GZ233</f>
        <v>63.7</v>
      </c>
      <c r="LJ17" s="246">
        <f>'[1]Daily Pivot'!GZ264</f>
        <v>62.8</v>
      </c>
      <c r="LK17" s="246">
        <f>'[1]Daily Pivot'!GZ294</f>
        <v>55.4</v>
      </c>
      <c r="LL17" s="246">
        <f>'[1]Daily Pivot'!GZ325</f>
        <v>48</v>
      </c>
      <c r="LM17" s="246">
        <f>'[1]Daily Pivot'!GZ355</f>
        <v>46.5</v>
      </c>
    </row>
    <row r="18" spans="1:325" x14ac:dyDescent="0.25">
      <c r="A18" s="244">
        <f t="shared" si="0"/>
        <v>16</v>
      </c>
      <c r="B18" s="246">
        <f>'[1]Daily Pivot'!FZ21</f>
        <v>42.8</v>
      </c>
      <c r="C18" s="246">
        <f>'[1]Daily Pivot'!FZ52</f>
        <v>44.6</v>
      </c>
      <c r="D18" s="246">
        <f>'[1]Daily Pivot'!FZ81</f>
        <v>45.7</v>
      </c>
      <c r="E18" s="246">
        <f>'[1]Daily Pivot'!FZ112</f>
        <v>52.4</v>
      </c>
      <c r="F18" s="246">
        <f>'[1]Daily Pivot'!FZ142</f>
        <v>58.7</v>
      </c>
      <c r="G18" s="246">
        <f>'[1]Daily Pivot'!FZ173</f>
        <v>60.8</v>
      </c>
      <c r="H18" s="246">
        <f>'[1]Daily Pivot'!FZ203</f>
        <v>64.099999999999994</v>
      </c>
      <c r="I18" s="246">
        <f>'[1]Daily Pivot'!FZ234</f>
        <v>64.400000000000006</v>
      </c>
      <c r="J18" s="246">
        <f>'[1]Daily Pivot'!FZ265</f>
        <v>61.4</v>
      </c>
      <c r="K18" s="246">
        <f>'[1]Daily Pivot'!FZ295</f>
        <v>53.5</v>
      </c>
      <c r="L18" s="246">
        <f>'[1]Daily Pivot'!FZ326</f>
        <v>47</v>
      </c>
      <c r="M18" s="246">
        <f>'[1]Daily Pivot'!FZ356</f>
        <v>43.7</v>
      </c>
      <c r="N18" s="246">
        <f>'[1]Daily Pivot'!GA21</f>
        <v>43.1</v>
      </c>
      <c r="O18" s="246">
        <f>'[1]Daily Pivot'!GA52</f>
        <v>44.9</v>
      </c>
      <c r="P18" s="246">
        <f>'[1]Daily Pivot'!GA81</f>
        <v>46</v>
      </c>
      <c r="Q18" s="246">
        <f>'[1]Daily Pivot'!GA112</f>
        <v>52.7</v>
      </c>
      <c r="R18" s="246">
        <f>'[1]Daily Pivot'!GA142</f>
        <v>58.7</v>
      </c>
      <c r="S18" s="246">
        <f>'[1]Daily Pivot'!GA173</f>
        <v>60.7</v>
      </c>
      <c r="T18" s="246">
        <f>'[1]Daily Pivot'!GA203</f>
        <v>64.099999999999994</v>
      </c>
      <c r="U18" s="246">
        <f>'[1]Daily Pivot'!GA234</f>
        <v>64.400000000000006</v>
      </c>
      <c r="V18" s="246">
        <f>'[1]Daily Pivot'!GA265</f>
        <v>61.2</v>
      </c>
      <c r="W18" s="246">
        <f>'[1]Daily Pivot'!GA295</f>
        <v>53.3</v>
      </c>
      <c r="X18" s="246">
        <f>'[1]Daily Pivot'!GA326</f>
        <v>47</v>
      </c>
      <c r="Y18" s="246">
        <f>'[1]Daily Pivot'!GA356</f>
        <v>43.5</v>
      </c>
      <c r="Z18" s="246">
        <f>'[1]Daily Pivot'!GB21</f>
        <v>43.1</v>
      </c>
      <c r="AA18" s="246">
        <f>'[1]Daily Pivot'!GB52</f>
        <v>44.9</v>
      </c>
      <c r="AB18" s="246">
        <f>'[1]Daily Pivot'!GB81</f>
        <v>45.6</v>
      </c>
      <c r="AC18" s="246">
        <f>'[1]Daily Pivot'!GB112</f>
        <v>52.9</v>
      </c>
      <c r="AD18" s="246">
        <f>'[1]Daily Pivot'!GB142</f>
        <v>58.8</v>
      </c>
      <c r="AE18" s="246">
        <f>'[1]Daily Pivot'!GB173</f>
        <v>60.9</v>
      </c>
      <c r="AF18" s="246">
        <f>'[1]Daily Pivot'!GB203</f>
        <v>64.3</v>
      </c>
      <c r="AG18" s="246">
        <f>'[1]Daily Pivot'!GB234</f>
        <v>64.3</v>
      </c>
      <c r="AH18" s="246">
        <f>'[1]Daily Pivot'!GB265</f>
        <v>61.2</v>
      </c>
      <c r="AI18" s="246">
        <f>'[1]Daily Pivot'!GB295</f>
        <v>53.4</v>
      </c>
      <c r="AJ18" s="246">
        <f>'[1]Daily Pivot'!GB326</f>
        <v>46.9</v>
      </c>
      <c r="AK18" s="246">
        <f>'[1]Daily Pivot'!GB356</f>
        <v>43.5</v>
      </c>
      <c r="AL18" s="246">
        <f>'[1]Daily Pivot'!GC21</f>
        <v>43</v>
      </c>
      <c r="AM18" s="246">
        <f>'[1]Daily Pivot'!GC52</f>
        <v>45.4</v>
      </c>
      <c r="AN18" s="246">
        <f>'[1]Daily Pivot'!GC81</f>
        <v>45.7</v>
      </c>
      <c r="AO18" s="246">
        <f>'[1]Daily Pivot'!GC112</f>
        <v>53.2</v>
      </c>
      <c r="AP18" s="246">
        <f>'[1]Daily Pivot'!GC142</f>
        <v>59</v>
      </c>
      <c r="AQ18" s="246">
        <f>'[1]Daily Pivot'!GC173</f>
        <v>61.2</v>
      </c>
      <c r="AR18" s="246">
        <f>'[1]Daily Pivot'!GC203</f>
        <v>64.400000000000006</v>
      </c>
      <c r="AS18" s="246">
        <f>'[1]Daily Pivot'!GC234</f>
        <v>64.3</v>
      </c>
      <c r="AT18" s="246">
        <f>'[1]Daily Pivot'!GC265</f>
        <v>61.5</v>
      </c>
      <c r="AU18" s="246">
        <f>'[1]Daily Pivot'!GC295</f>
        <v>53.6</v>
      </c>
      <c r="AV18" s="246">
        <f>'[1]Daily Pivot'!GC326</f>
        <v>47.1</v>
      </c>
      <c r="AW18" s="246">
        <f>'[1]Daily Pivot'!GC356</f>
        <v>43.5</v>
      </c>
      <c r="AX18" s="246">
        <f>'[1]Daily Pivot'!GD21</f>
        <v>43.6</v>
      </c>
      <c r="AY18" s="246">
        <f>'[1]Daily Pivot'!GD52</f>
        <v>45.5</v>
      </c>
      <c r="AZ18" s="246">
        <f>'[1]Daily Pivot'!GD81</f>
        <v>45.9</v>
      </c>
      <c r="BA18" s="246">
        <f>'[1]Daily Pivot'!GD112</f>
        <v>53.4</v>
      </c>
      <c r="BB18" s="246">
        <f>'[1]Daily Pivot'!GD142</f>
        <v>59.1</v>
      </c>
      <c r="BC18" s="246">
        <f>'[1]Daily Pivot'!GD173</f>
        <v>61.1</v>
      </c>
      <c r="BD18" s="246">
        <f>'[1]Daily Pivot'!GD203</f>
        <v>64.400000000000006</v>
      </c>
      <c r="BE18" s="246">
        <f>'[1]Daily Pivot'!GD234</f>
        <v>64.3</v>
      </c>
      <c r="BF18" s="246">
        <f>'[1]Daily Pivot'!GD265</f>
        <v>61.4</v>
      </c>
      <c r="BG18" s="246">
        <f>'[1]Daily Pivot'!GD295</f>
        <v>53.7</v>
      </c>
      <c r="BH18" s="246">
        <f>'[1]Daily Pivot'!GD326</f>
        <v>47.3</v>
      </c>
      <c r="BI18" s="246">
        <f>'[1]Daily Pivot'!GD356</f>
        <v>43.8</v>
      </c>
      <c r="BJ18" s="246">
        <f>'[1]Daily Pivot'!GE21</f>
        <v>43.9</v>
      </c>
      <c r="BK18" s="246">
        <f>'[1]Daily Pivot'!GE52</f>
        <v>45.3</v>
      </c>
      <c r="BL18" s="246">
        <f>'[1]Daily Pivot'!GE81</f>
        <v>45.9</v>
      </c>
      <c r="BM18" s="246">
        <f>'[1]Daily Pivot'!GE112</f>
        <v>53.6</v>
      </c>
      <c r="BN18" s="246">
        <f>'[1]Daily Pivot'!GE142</f>
        <v>59.1</v>
      </c>
      <c r="BO18" s="246">
        <f>'[1]Daily Pivot'!GE173</f>
        <v>61</v>
      </c>
      <c r="BP18" s="246">
        <f>'[1]Daily Pivot'!GE203</f>
        <v>64.400000000000006</v>
      </c>
      <c r="BQ18" s="246">
        <f>'[1]Daily Pivot'!GE234</f>
        <v>64.3</v>
      </c>
      <c r="BR18" s="246">
        <f>'[1]Daily Pivot'!GE265</f>
        <v>61.3</v>
      </c>
      <c r="BS18" s="246">
        <f>'[1]Daily Pivot'!GE295</f>
        <v>53.9</v>
      </c>
      <c r="BT18" s="246">
        <f>'[1]Daily Pivot'!GE326</f>
        <v>47.5</v>
      </c>
      <c r="BU18" s="246">
        <f>'[1]Daily Pivot'!GE356</f>
        <v>43.8</v>
      </c>
      <c r="BV18" s="246">
        <f>'[1]Daily Pivot'!GF21</f>
        <v>44.1</v>
      </c>
      <c r="BW18" s="246">
        <f>'[1]Daily Pivot'!GF52</f>
        <v>45.4</v>
      </c>
      <c r="BX18" s="246">
        <f>'[1]Daily Pivot'!GF81</f>
        <v>45.9</v>
      </c>
      <c r="BY18" s="246">
        <f>'[1]Daily Pivot'!GF112</f>
        <v>53.7</v>
      </c>
      <c r="BZ18" s="246">
        <f>'[1]Daily Pivot'!GF142</f>
        <v>59.1</v>
      </c>
      <c r="CA18" s="246">
        <f>'[1]Daily Pivot'!GF173</f>
        <v>61.3</v>
      </c>
      <c r="CB18" s="246">
        <f>'[1]Daily Pivot'!GF203</f>
        <v>64.400000000000006</v>
      </c>
      <c r="CC18" s="246">
        <f>'[1]Daily Pivot'!GF234</f>
        <v>64.3</v>
      </c>
      <c r="CD18" s="246">
        <f>'[1]Daily Pivot'!GF265</f>
        <v>61.2</v>
      </c>
      <c r="CE18" s="246">
        <f>'[1]Daily Pivot'!GF295</f>
        <v>53.8</v>
      </c>
      <c r="CF18" s="246">
        <f>'[1]Daily Pivot'!GF326</f>
        <v>48.1</v>
      </c>
      <c r="CG18" s="246">
        <f>'[1]Daily Pivot'!GF356</f>
        <v>43.7</v>
      </c>
      <c r="CH18" s="246">
        <f>'[1]Daily Pivot'!GG21</f>
        <v>44.2</v>
      </c>
      <c r="CI18" s="246">
        <f>'[1]Daily Pivot'!GG52</f>
        <v>45.4</v>
      </c>
      <c r="CJ18" s="246">
        <f>'[1]Daily Pivot'!GG81</f>
        <v>45.8</v>
      </c>
      <c r="CK18" s="246">
        <f>'[1]Daily Pivot'!GG112</f>
        <v>53.7</v>
      </c>
      <c r="CL18" s="246">
        <f>'[1]Daily Pivot'!GG142</f>
        <v>59.2</v>
      </c>
      <c r="CM18" s="246">
        <f>'[1]Daily Pivot'!GG173</f>
        <v>61.2</v>
      </c>
      <c r="CN18" s="246">
        <f>'[1]Daily Pivot'!GG203</f>
        <v>64.3</v>
      </c>
      <c r="CO18" s="246">
        <f>'[1]Daily Pivot'!GG234</f>
        <v>64.3</v>
      </c>
      <c r="CP18" s="246">
        <f>'[1]Daily Pivot'!GG265</f>
        <v>61.3</v>
      </c>
      <c r="CQ18" s="246">
        <f>'[1]Daily Pivot'!GG295</f>
        <v>53.8</v>
      </c>
      <c r="CR18" s="246">
        <f>'[1]Daily Pivot'!GG326</f>
        <v>48.4</v>
      </c>
      <c r="CS18" s="246">
        <f>'[1]Daily Pivot'!GG356</f>
        <v>43.5</v>
      </c>
      <c r="CT18" s="246">
        <f>'[1]Daily Pivot'!GH21</f>
        <v>44.3</v>
      </c>
      <c r="CU18" s="246">
        <f>'[1]Daily Pivot'!GH52</f>
        <v>45.5</v>
      </c>
      <c r="CV18" s="246">
        <f>'[1]Daily Pivot'!GH81</f>
        <v>45.9</v>
      </c>
      <c r="CW18" s="246">
        <f>'[1]Daily Pivot'!GH112</f>
        <v>53.7</v>
      </c>
      <c r="CX18" s="246">
        <f>'[1]Daily Pivot'!GH142</f>
        <v>59.4</v>
      </c>
      <c r="CY18" s="246">
        <f>'[1]Daily Pivot'!GH173</f>
        <v>61.4</v>
      </c>
      <c r="CZ18" s="246">
        <f>'[1]Daily Pivot'!GH203</f>
        <v>64.400000000000006</v>
      </c>
      <c r="DA18" s="246">
        <f>'[1]Daily Pivot'!GH234</f>
        <v>64.2</v>
      </c>
      <c r="DB18" s="246">
        <f>'[1]Daily Pivot'!GH265</f>
        <v>61.4</v>
      </c>
      <c r="DC18" s="246">
        <f>'[1]Daily Pivot'!GH295</f>
        <v>53.8</v>
      </c>
      <c r="DD18" s="246">
        <f>'[1]Daily Pivot'!GH326</f>
        <v>48.6</v>
      </c>
      <c r="DE18" s="246">
        <f>'[1]Daily Pivot'!GH356</f>
        <v>43.8</v>
      </c>
      <c r="DF18" s="246">
        <f>'[1]Daily Pivot'!GI21</f>
        <v>44.3</v>
      </c>
      <c r="DG18" s="246">
        <f>'[1]Daily Pivot'!GI52</f>
        <v>45.6</v>
      </c>
      <c r="DH18" s="246">
        <f>'[1]Daily Pivot'!GI81</f>
        <v>46</v>
      </c>
      <c r="DI18" s="246">
        <f>'[1]Daily Pivot'!GI112</f>
        <v>53.7</v>
      </c>
      <c r="DJ18" s="246">
        <f>'[1]Daily Pivot'!GI142</f>
        <v>59.9</v>
      </c>
      <c r="DK18" s="246">
        <f>'[1]Daily Pivot'!GI173</f>
        <v>61.5</v>
      </c>
      <c r="DL18" s="246">
        <f>'[1]Daily Pivot'!GI203</f>
        <v>64.400000000000006</v>
      </c>
      <c r="DM18" s="246">
        <f>'[1]Daily Pivot'!GI234</f>
        <v>64.2</v>
      </c>
      <c r="DN18" s="246">
        <f>'[1]Daily Pivot'!GI265</f>
        <v>61.4</v>
      </c>
      <c r="DO18" s="246">
        <f>'[1]Daily Pivot'!GI295</f>
        <v>54</v>
      </c>
      <c r="DP18" s="246">
        <f>'[1]Daily Pivot'!GI326</f>
        <v>49.1</v>
      </c>
      <c r="DQ18" s="246">
        <f>'[1]Daily Pivot'!GI356</f>
        <v>43.8</v>
      </c>
      <c r="DR18" s="246">
        <f>'[1]Daily Pivot'!GJ21</f>
        <v>44.3</v>
      </c>
      <c r="DS18" s="246">
        <f>'[1]Daily Pivot'!GJ52</f>
        <v>45.7</v>
      </c>
      <c r="DT18" s="246">
        <f>'[1]Daily Pivot'!GJ81</f>
        <v>46</v>
      </c>
      <c r="DU18" s="246">
        <f>'[1]Daily Pivot'!GJ112</f>
        <v>54.2</v>
      </c>
      <c r="DV18" s="246">
        <f>'[1]Daily Pivot'!GJ142</f>
        <v>59.9</v>
      </c>
      <c r="DW18" s="246">
        <f>'[1]Daily Pivot'!GJ173</f>
        <v>61.4</v>
      </c>
      <c r="DX18" s="246">
        <f>'[1]Daily Pivot'!GJ203</f>
        <v>64.400000000000006</v>
      </c>
      <c r="DY18" s="246">
        <f>'[1]Daily Pivot'!GJ234</f>
        <v>64.2</v>
      </c>
      <c r="DZ18" s="246">
        <f>'[1]Daily Pivot'!GJ265</f>
        <v>61.5</v>
      </c>
      <c r="EA18" s="246">
        <f>'[1]Daily Pivot'!GJ295</f>
        <v>54</v>
      </c>
      <c r="EB18" s="246">
        <f>'[1]Daily Pivot'!GJ326</f>
        <v>49</v>
      </c>
      <c r="EC18" s="246">
        <f>'[1]Daily Pivot'!GJ356</f>
        <v>43.6</v>
      </c>
      <c r="ED18" s="246">
        <f>'[1]Daily Pivot'!GK21</f>
        <v>44.3</v>
      </c>
      <c r="EE18" s="246">
        <f>'[1]Daily Pivot'!GK52</f>
        <v>46</v>
      </c>
      <c r="EF18" s="246">
        <f>'[1]Daily Pivot'!GK81</f>
        <v>46</v>
      </c>
      <c r="EG18" s="246">
        <f>'[1]Daily Pivot'!GK112</f>
        <v>54.3</v>
      </c>
      <c r="EH18" s="246">
        <f>'[1]Daily Pivot'!GK142</f>
        <v>60.1</v>
      </c>
      <c r="EI18" s="246">
        <f>'[1]Daily Pivot'!GK173</f>
        <v>61.4</v>
      </c>
      <c r="EJ18" s="246">
        <f>'[1]Daily Pivot'!GK203</f>
        <v>64.400000000000006</v>
      </c>
      <c r="EK18" s="246">
        <f>'[1]Daily Pivot'!GK234</f>
        <v>64.3</v>
      </c>
      <c r="EL18" s="246">
        <f>'[1]Daily Pivot'!GK265</f>
        <v>61.7</v>
      </c>
      <c r="EM18" s="246">
        <f>'[1]Daily Pivot'!GK295</f>
        <v>53.8</v>
      </c>
      <c r="EN18" s="246">
        <f>'[1]Daily Pivot'!GK326</f>
        <v>48.8</v>
      </c>
      <c r="EO18" s="246">
        <f>'[1]Daily Pivot'!GK356</f>
        <v>43.6</v>
      </c>
      <c r="EP18" s="246">
        <f>'[1]Daily Pivot'!GL21</f>
        <v>44.6</v>
      </c>
      <c r="EQ18" s="246">
        <f>'[1]Daily Pivot'!GL52</f>
        <v>46</v>
      </c>
      <c r="ER18" s="246">
        <f>'[1]Daily Pivot'!GL81</f>
        <v>46</v>
      </c>
      <c r="ES18" s="246">
        <f>'[1]Daily Pivot'!GL112</f>
        <v>54.3</v>
      </c>
      <c r="ET18" s="246">
        <f>'[1]Daily Pivot'!GL142</f>
        <v>60.1</v>
      </c>
      <c r="EU18" s="246">
        <f>'[1]Daily Pivot'!GL173</f>
        <v>61.7</v>
      </c>
      <c r="EV18" s="246">
        <f>'[1]Daily Pivot'!GL203</f>
        <v>64.400000000000006</v>
      </c>
      <c r="EW18" s="246">
        <f>'[1]Daily Pivot'!GL234</f>
        <v>64.3</v>
      </c>
      <c r="EX18" s="246">
        <f>'[1]Daily Pivot'!GL265</f>
        <v>61.6</v>
      </c>
      <c r="EY18" s="246">
        <f>'[1]Daily Pivot'!GL295</f>
        <v>53.7</v>
      </c>
      <c r="EZ18" s="246">
        <f>'[1]Daily Pivot'!GL326</f>
        <v>48.8</v>
      </c>
      <c r="FA18" s="246">
        <f>'[1]Daily Pivot'!GL356</f>
        <v>43.4</v>
      </c>
      <c r="FB18" s="246">
        <f>'[1]Daily Pivot'!GM21</f>
        <v>44.6</v>
      </c>
      <c r="FC18" s="246">
        <f>'[1]Daily Pivot'!GM52</f>
        <v>46.3</v>
      </c>
      <c r="FD18" s="246">
        <f>'[1]Daily Pivot'!GM81</f>
        <v>46.3</v>
      </c>
      <c r="FE18" s="246">
        <f>'[1]Daily Pivot'!GM112</f>
        <v>54.3</v>
      </c>
      <c r="FF18" s="246">
        <f>'[1]Daily Pivot'!GM142</f>
        <v>60</v>
      </c>
      <c r="FG18" s="246">
        <f>'[1]Daily Pivot'!GM173</f>
        <v>61.9</v>
      </c>
      <c r="FH18" s="246">
        <f>'[1]Daily Pivot'!GM203</f>
        <v>64.5</v>
      </c>
      <c r="FI18" s="246">
        <f>'[1]Daily Pivot'!GM234</f>
        <v>64.3</v>
      </c>
      <c r="FJ18" s="246">
        <f>'[1]Daily Pivot'!GM265</f>
        <v>61.8</v>
      </c>
      <c r="FK18" s="246">
        <f>'[1]Daily Pivot'!GM295</f>
        <v>53.5</v>
      </c>
      <c r="FL18" s="246">
        <f>'[1]Daily Pivot'!GM326</f>
        <v>49.1</v>
      </c>
      <c r="FM18" s="246">
        <f>'[1]Daily Pivot'!GM356</f>
        <v>43.2</v>
      </c>
      <c r="FN18" s="246">
        <f>'[1]Daily Pivot'!GN21</f>
        <v>44.9</v>
      </c>
      <c r="FO18" s="246">
        <f>'[1]Daily Pivot'!GN52</f>
        <v>46.3</v>
      </c>
      <c r="FP18" s="246">
        <f>'[1]Daily Pivot'!GN81</f>
        <v>46.4</v>
      </c>
      <c r="FQ18" s="246">
        <f>'[1]Daily Pivot'!GN112</f>
        <v>54.4</v>
      </c>
      <c r="FR18" s="246">
        <f>'[1]Daily Pivot'!GN142</f>
        <v>60.1</v>
      </c>
      <c r="FS18" s="246">
        <f>'[1]Daily Pivot'!GN173</f>
        <v>62.2</v>
      </c>
      <c r="FT18" s="246">
        <f>'[1]Daily Pivot'!GN203</f>
        <v>64.5</v>
      </c>
      <c r="FU18" s="246">
        <f>'[1]Daily Pivot'!GN234</f>
        <v>64.5</v>
      </c>
      <c r="FV18" s="246">
        <f>'[1]Daily Pivot'!GN265</f>
        <v>61.9</v>
      </c>
      <c r="FW18" s="246">
        <f>'[1]Daily Pivot'!GN295</f>
        <v>53.4</v>
      </c>
      <c r="FX18" s="246">
        <f>'[1]Daily Pivot'!GN326</f>
        <v>49.2</v>
      </c>
      <c r="FY18" s="246">
        <f>'[1]Daily Pivot'!GN356</f>
        <v>43</v>
      </c>
      <c r="FZ18" s="246">
        <f>'[1]Daily Pivot'!GO21</f>
        <v>45.1</v>
      </c>
      <c r="GA18" s="246">
        <f>'[1]Daily Pivot'!GO52</f>
        <v>46.3</v>
      </c>
      <c r="GB18" s="246">
        <f>'[1]Daily Pivot'!GO81</f>
        <v>46.3</v>
      </c>
      <c r="GC18" s="246">
        <f>'[1]Daily Pivot'!GO112</f>
        <v>54.5</v>
      </c>
      <c r="GD18" s="246">
        <f>'[1]Daily Pivot'!GO142</f>
        <v>60</v>
      </c>
      <c r="GE18" s="246">
        <f>'[1]Daily Pivot'!GO173</f>
        <v>62.1</v>
      </c>
      <c r="GF18" s="246">
        <f>'[1]Daily Pivot'!GO203</f>
        <v>64.5</v>
      </c>
      <c r="GG18" s="246">
        <f>'[1]Daily Pivot'!GO234</f>
        <v>64.5</v>
      </c>
      <c r="GH18" s="246">
        <f>'[1]Daily Pivot'!GO265</f>
        <v>62</v>
      </c>
      <c r="GI18" s="246">
        <f>'[1]Daily Pivot'!GO295</f>
        <v>53.6</v>
      </c>
      <c r="GJ18" s="246">
        <f>'[1]Daily Pivot'!GO326</f>
        <v>49.3</v>
      </c>
      <c r="GK18" s="246">
        <f>'[1]Daily Pivot'!GO356</f>
        <v>43</v>
      </c>
      <c r="GL18" s="246">
        <f>'[1]Daily Pivot'!GP21</f>
        <v>44.7</v>
      </c>
      <c r="GM18" s="246">
        <f>'[1]Daily Pivot'!GP52</f>
        <v>46.1</v>
      </c>
      <c r="GN18" s="246">
        <f>'[1]Daily Pivot'!GP81</f>
        <v>46.5</v>
      </c>
      <c r="GO18" s="246">
        <f>'[1]Daily Pivot'!GP112</f>
        <v>54.8</v>
      </c>
      <c r="GP18" s="246">
        <f>'[1]Daily Pivot'!GP142</f>
        <v>60</v>
      </c>
      <c r="GQ18" s="246">
        <f>'[1]Daily Pivot'!GP173</f>
        <v>62.2</v>
      </c>
      <c r="GR18" s="246">
        <f>'[1]Daily Pivot'!GP203</f>
        <v>64.5</v>
      </c>
      <c r="GS18" s="246">
        <f>'[1]Daily Pivot'!GP234</f>
        <v>64.5</v>
      </c>
      <c r="GT18" s="246">
        <f>'[1]Daily Pivot'!GP265</f>
        <v>62.2</v>
      </c>
      <c r="GU18" s="246">
        <f>'[1]Daily Pivot'!GP295</f>
        <v>53.8</v>
      </c>
      <c r="GV18" s="246">
        <f>'[1]Daily Pivot'!GP326</f>
        <v>49.4</v>
      </c>
      <c r="GW18" s="246">
        <f>'[1]Daily Pivot'!GP356</f>
        <v>43.2</v>
      </c>
      <c r="GX18" s="246">
        <f>'[1]Daily Pivot'!GQ21</f>
        <v>45.1</v>
      </c>
      <c r="GY18" s="246">
        <f>'[1]Daily Pivot'!GQ52</f>
        <v>46.3</v>
      </c>
      <c r="GZ18" s="246">
        <f>'[1]Daily Pivot'!GQ81</f>
        <v>46.4</v>
      </c>
      <c r="HA18" s="246">
        <f>'[1]Daily Pivot'!GQ112</f>
        <v>55</v>
      </c>
      <c r="HB18" s="246">
        <f>'[1]Daily Pivot'!GQ142</f>
        <v>60</v>
      </c>
      <c r="HC18" s="246">
        <f>'[1]Daily Pivot'!GQ173</f>
        <v>62.4</v>
      </c>
      <c r="HD18" s="246">
        <f>'[1]Daily Pivot'!GQ203</f>
        <v>64.5</v>
      </c>
      <c r="HE18" s="246">
        <f>'[1]Daily Pivot'!GQ234</f>
        <v>64.5</v>
      </c>
      <c r="HF18" s="246">
        <f>'[1]Daily Pivot'!GQ265</f>
        <v>62.5</v>
      </c>
      <c r="HG18" s="246">
        <f>'[1]Daily Pivot'!GQ295</f>
        <v>53.7</v>
      </c>
      <c r="HH18" s="246">
        <f>'[1]Daily Pivot'!GQ326</f>
        <v>49.5</v>
      </c>
      <c r="HI18" s="246">
        <f>'[1]Daily Pivot'!GQ356</f>
        <v>43</v>
      </c>
      <c r="HJ18" s="246">
        <f>'[1]Daily Pivot'!GR21</f>
        <v>45.4</v>
      </c>
      <c r="HK18" s="246">
        <f>'[1]Daily Pivot'!GR52</f>
        <v>46.7</v>
      </c>
      <c r="HL18" s="246">
        <f>'[1]Daily Pivot'!GR81</f>
        <v>46.9</v>
      </c>
      <c r="HM18" s="246">
        <f>'[1]Daily Pivot'!GR112</f>
        <v>55.1</v>
      </c>
      <c r="HN18" s="246">
        <f>'[1]Daily Pivot'!GR142</f>
        <v>60</v>
      </c>
      <c r="HO18" s="246">
        <f>'[1]Daily Pivot'!GR173</f>
        <v>62.5</v>
      </c>
      <c r="HP18" s="246">
        <f>'[1]Daily Pivot'!GR203</f>
        <v>64.5</v>
      </c>
      <c r="HQ18" s="246">
        <f>'[1]Daily Pivot'!GR234</f>
        <v>64.599999999999994</v>
      </c>
      <c r="HR18" s="246">
        <f>'[1]Daily Pivot'!GR265</f>
        <v>62.6</v>
      </c>
      <c r="HS18" s="246">
        <f>'[1]Daily Pivot'!GR295</f>
        <v>53.5</v>
      </c>
      <c r="HT18" s="246">
        <f>'[1]Daily Pivot'!GR326</f>
        <v>50.4</v>
      </c>
      <c r="HU18" s="246">
        <f>'[1]Daily Pivot'!GR356</f>
        <v>43</v>
      </c>
      <c r="HV18" s="246">
        <f>'[1]Daily Pivot'!GS21</f>
        <v>45.4</v>
      </c>
      <c r="HW18" s="246">
        <f>'[1]Daily Pivot'!GS52</f>
        <v>46.6</v>
      </c>
      <c r="HX18" s="246">
        <f>'[1]Daily Pivot'!GS81</f>
        <v>46.9</v>
      </c>
      <c r="HY18" s="246">
        <f>'[1]Daily Pivot'!GS112</f>
        <v>55</v>
      </c>
      <c r="HZ18" s="246">
        <f>'[1]Daily Pivot'!GS142</f>
        <v>59.9</v>
      </c>
      <c r="IA18" s="246">
        <f>'[1]Daily Pivot'!GS173</f>
        <v>62.3</v>
      </c>
      <c r="IB18" s="246">
        <f>'[1]Daily Pivot'!GS203</f>
        <v>64.5</v>
      </c>
      <c r="IC18" s="246">
        <f>'[1]Daily Pivot'!GS234</f>
        <v>64.599999999999994</v>
      </c>
      <c r="ID18" s="246">
        <f>'[1]Daily Pivot'!GS265</f>
        <v>62.7</v>
      </c>
      <c r="IE18" s="246">
        <f>'[1]Daily Pivot'!GS295</f>
        <v>53.6</v>
      </c>
      <c r="IF18" s="246">
        <f>'[1]Daily Pivot'!GS326</f>
        <v>50.1</v>
      </c>
      <c r="IG18" s="246">
        <f>'[1]Daily Pivot'!GS356</f>
        <v>42.8</v>
      </c>
      <c r="IH18" s="246">
        <f>'[1]Daily Pivot'!GT21</f>
        <v>45.6</v>
      </c>
      <c r="II18" s="246">
        <f>'[1]Daily Pivot'!GT52</f>
        <v>46.7</v>
      </c>
      <c r="IJ18" s="246">
        <f>'[1]Daily Pivot'!GT81</f>
        <v>46.9</v>
      </c>
      <c r="IK18" s="246">
        <f>'[1]Daily Pivot'!GT112</f>
        <v>55.2</v>
      </c>
      <c r="IL18" s="246">
        <f>'[1]Daily Pivot'!GT142</f>
        <v>60</v>
      </c>
      <c r="IM18" s="246">
        <f>'[1]Daily Pivot'!GT173</f>
        <v>62.4</v>
      </c>
      <c r="IN18" s="246">
        <f>'[1]Daily Pivot'!GT203</f>
        <v>64.5</v>
      </c>
      <c r="IO18" s="246">
        <f>'[1]Daily Pivot'!GT234</f>
        <v>64.599999999999994</v>
      </c>
      <c r="IP18" s="246">
        <f>'[1]Daily Pivot'!GT265</f>
        <v>62.7</v>
      </c>
      <c r="IQ18" s="246">
        <f>'[1]Daily Pivot'!GT295</f>
        <v>53.5</v>
      </c>
      <c r="IR18" s="246">
        <f>'[1]Daily Pivot'!GT326</f>
        <v>50.4</v>
      </c>
      <c r="IS18" s="246">
        <f>'[1]Daily Pivot'!GT356</f>
        <v>43</v>
      </c>
      <c r="IT18" s="246">
        <f>'[1]Daily Pivot'!GU21</f>
        <v>45.7</v>
      </c>
      <c r="IU18" s="246">
        <f>'[1]Daily Pivot'!GU52</f>
        <v>46.8</v>
      </c>
      <c r="IV18" s="246">
        <f>'[1]Daily Pivot'!GU81</f>
        <v>47</v>
      </c>
      <c r="IW18" s="246">
        <f>'[1]Daily Pivot'!GU112</f>
        <v>55.3</v>
      </c>
      <c r="IX18" s="246">
        <f>'[1]Daily Pivot'!GU142</f>
        <v>59.8</v>
      </c>
      <c r="IY18" s="246">
        <f>'[1]Daily Pivot'!GU173</f>
        <v>62.4</v>
      </c>
      <c r="IZ18" s="246">
        <f>'[1]Daily Pivot'!GU203</f>
        <v>64.5</v>
      </c>
      <c r="JA18" s="246">
        <f>'[1]Daily Pivot'!GU234</f>
        <v>64.599999999999994</v>
      </c>
      <c r="JB18" s="246">
        <f>'[1]Daily Pivot'!GU265</f>
        <v>62.7</v>
      </c>
      <c r="JC18" s="246">
        <f>'[1]Daily Pivot'!GU295</f>
        <v>53.8</v>
      </c>
      <c r="JD18" s="246">
        <f>'[1]Daily Pivot'!GU326</f>
        <v>50.2</v>
      </c>
      <c r="JE18" s="246">
        <f>'[1]Daily Pivot'!GU356</f>
        <v>43</v>
      </c>
      <c r="JF18" s="246">
        <f>'[1]Daily Pivot'!GV21</f>
        <v>45.7</v>
      </c>
      <c r="JG18" s="246">
        <f>'[1]Daily Pivot'!GV52</f>
        <v>47</v>
      </c>
      <c r="JH18" s="246">
        <f>'[1]Daily Pivot'!GV81</f>
        <v>47.1</v>
      </c>
      <c r="JI18" s="246">
        <f>'[1]Daily Pivot'!GV112</f>
        <v>55.4</v>
      </c>
      <c r="JJ18" s="246">
        <f>'[1]Daily Pivot'!GV142</f>
        <v>59.7</v>
      </c>
      <c r="JK18" s="246">
        <f>'[1]Daily Pivot'!GV173</f>
        <v>62.4</v>
      </c>
      <c r="JL18" s="246">
        <f>'[1]Daily Pivot'!GV203</f>
        <v>64.599999999999994</v>
      </c>
      <c r="JM18" s="246">
        <f>'[1]Daily Pivot'!GV234</f>
        <v>64.599999999999994</v>
      </c>
      <c r="JN18" s="246">
        <f>'[1]Daily Pivot'!GV265</f>
        <v>62.7</v>
      </c>
      <c r="JO18" s="246">
        <f>'[1]Daily Pivot'!GV295</f>
        <v>54</v>
      </c>
      <c r="JP18" s="246">
        <f>'[1]Daily Pivot'!GV326</f>
        <v>50.3</v>
      </c>
      <c r="JQ18" s="246">
        <f>'[1]Daily Pivot'!GV356</f>
        <v>42.9</v>
      </c>
      <c r="JR18" s="246">
        <f>'[1]Daily Pivot'!GW21</f>
        <v>46</v>
      </c>
      <c r="JS18" s="246">
        <f>'[1]Daily Pivot'!GW52</f>
        <v>47.4</v>
      </c>
      <c r="JT18" s="246">
        <f>'[1]Daily Pivot'!GW81</f>
        <v>47.1</v>
      </c>
      <c r="JU18" s="246">
        <f>'[1]Daily Pivot'!GW112</f>
        <v>55.7</v>
      </c>
      <c r="JV18" s="246">
        <f>'[1]Daily Pivot'!GW142</f>
        <v>59.7</v>
      </c>
      <c r="JW18" s="246">
        <f>'[1]Daily Pivot'!GW173</f>
        <v>62.5</v>
      </c>
      <c r="JX18" s="246">
        <f>'[1]Daily Pivot'!GW203</f>
        <v>64.7</v>
      </c>
      <c r="JY18" s="246">
        <f>'[1]Daily Pivot'!GW234</f>
        <v>64.599999999999994</v>
      </c>
      <c r="JZ18" s="246">
        <f>'[1]Daily Pivot'!GW265</f>
        <v>62.5</v>
      </c>
      <c r="KA18" s="246">
        <f>'[1]Daily Pivot'!GW295</f>
        <v>53.8</v>
      </c>
      <c r="KB18" s="246">
        <f>'[1]Daily Pivot'!GW326</f>
        <v>50.8</v>
      </c>
      <c r="KC18" s="246">
        <f>'[1]Daily Pivot'!GW356</f>
        <v>43.1</v>
      </c>
      <c r="KD18" s="246">
        <f>'[1]Daily Pivot'!GX21</f>
        <v>46</v>
      </c>
      <c r="KE18" s="246">
        <f>'[1]Daily Pivot'!GX52</f>
        <v>47.2</v>
      </c>
      <c r="KF18" s="246">
        <f>'[1]Daily Pivot'!GX81</f>
        <v>47.1</v>
      </c>
      <c r="KG18" s="246">
        <f>'[1]Daily Pivot'!GX112</f>
        <v>55.7</v>
      </c>
      <c r="KH18" s="246">
        <f>'[1]Daily Pivot'!GX142</f>
        <v>59.5</v>
      </c>
      <c r="KI18" s="246">
        <f>'[1]Daily Pivot'!GX173</f>
        <v>62.6</v>
      </c>
      <c r="KJ18" s="246">
        <f>'[1]Daily Pivot'!GX203</f>
        <v>64.7</v>
      </c>
      <c r="KK18" s="246">
        <f>'[1]Daily Pivot'!GX234</f>
        <v>64.599999999999994</v>
      </c>
      <c r="KL18" s="246">
        <f>'[1]Daily Pivot'!GX265</f>
        <v>62.8</v>
      </c>
      <c r="KM18" s="246">
        <f>'[1]Daily Pivot'!GX295</f>
        <v>53.9</v>
      </c>
      <c r="KN18" s="246">
        <f>'[1]Daily Pivot'!GX326</f>
        <v>51</v>
      </c>
      <c r="KO18" s="246">
        <f>'[1]Daily Pivot'!GX356</f>
        <v>43.3</v>
      </c>
      <c r="KP18" s="246">
        <f>'[1]Daily Pivot'!GY21</f>
        <v>45.8</v>
      </c>
      <c r="KQ18" s="246">
        <f>'[1]Daily Pivot'!GY52</f>
        <v>47.2</v>
      </c>
      <c r="KR18" s="246">
        <f>'[1]Daily Pivot'!GY81</f>
        <v>47.3</v>
      </c>
      <c r="KS18" s="246">
        <f>'[1]Daily Pivot'!GY112</f>
        <v>55.6</v>
      </c>
      <c r="KT18" s="246">
        <f>'[1]Daily Pivot'!GY142</f>
        <v>59.5</v>
      </c>
      <c r="KU18" s="246">
        <f>'[1]Daily Pivot'!GY173</f>
        <v>62.8</v>
      </c>
      <c r="KV18" s="246">
        <f>'[1]Daily Pivot'!GY203</f>
        <v>64.7</v>
      </c>
      <c r="KW18" s="246">
        <f>'[1]Daily Pivot'!GY234</f>
        <v>64.599999999999994</v>
      </c>
      <c r="KX18" s="246">
        <f>'[1]Daily Pivot'!GY265</f>
        <v>62.9</v>
      </c>
      <c r="KY18" s="246">
        <f>'[1]Daily Pivot'!GY295</f>
        <v>54.1</v>
      </c>
      <c r="KZ18" s="246">
        <f>'[1]Daily Pivot'!GY326</f>
        <v>50.9</v>
      </c>
      <c r="LA18" s="246">
        <f>'[1]Daily Pivot'!GY356</f>
        <v>43.5</v>
      </c>
      <c r="LB18" s="246">
        <f>'[1]Daily Pivot'!GZ21</f>
        <v>45.7</v>
      </c>
      <c r="LC18" s="246">
        <f>'[1]Daily Pivot'!GZ52</f>
        <v>47.2</v>
      </c>
      <c r="LD18" s="246">
        <f>'[1]Daily Pivot'!GZ81</f>
        <v>47.5</v>
      </c>
      <c r="LE18" s="246">
        <f>'[1]Daily Pivot'!GZ112</f>
        <v>55.6</v>
      </c>
      <c r="LF18" s="246">
        <f>'[1]Daily Pivot'!GZ142</f>
        <v>59.5</v>
      </c>
      <c r="LG18" s="246">
        <f>'[1]Daily Pivot'!GZ173</f>
        <v>62.7</v>
      </c>
      <c r="LH18" s="246">
        <f>'[1]Daily Pivot'!GZ203</f>
        <v>64.7</v>
      </c>
      <c r="LI18" s="246">
        <f>'[1]Daily Pivot'!GZ234</f>
        <v>64.599999999999994</v>
      </c>
      <c r="LJ18" s="246">
        <f>'[1]Daily Pivot'!GZ265</f>
        <v>62.9</v>
      </c>
      <c r="LK18" s="246">
        <f>'[1]Daily Pivot'!GZ295</f>
        <v>54</v>
      </c>
      <c r="LL18" s="246">
        <f>'[1]Daily Pivot'!GZ326</f>
        <v>50.7</v>
      </c>
      <c r="LM18" s="246">
        <f>'[1]Daily Pivot'!GZ356</f>
        <v>43.4</v>
      </c>
    </row>
    <row r="19" spans="1:325" x14ac:dyDescent="0.25">
      <c r="A19" s="244">
        <f t="shared" si="0"/>
        <v>17</v>
      </c>
      <c r="B19" s="246">
        <f>'[1]Daily Pivot'!FZ22</f>
        <v>43.1</v>
      </c>
      <c r="C19" s="246">
        <f>'[1]Daily Pivot'!FZ53</f>
        <v>44.6</v>
      </c>
      <c r="D19" s="246">
        <f>'[1]Daily Pivot'!FZ82</f>
        <v>46</v>
      </c>
      <c r="E19" s="246">
        <f>'[1]Daily Pivot'!FZ113</f>
        <v>51.9</v>
      </c>
      <c r="F19" s="246">
        <f>'[1]Daily Pivot'!FZ143</f>
        <v>58.1</v>
      </c>
      <c r="G19" s="246">
        <f>'[1]Daily Pivot'!FZ174</f>
        <v>61.4</v>
      </c>
      <c r="H19" s="246">
        <f>'[1]Daily Pivot'!FZ204</f>
        <v>64.3</v>
      </c>
      <c r="I19" s="246">
        <f>'[1]Daily Pivot'!FZ235</f>
        <v>64.7</v>
      </c>
      <c r="J19" s="246">
        <f>'[1]Daily Pivot'!FZ266</f>
        <v>60.8</v>
      </c>
      <c r="K19" s="246">
        <f>'[1]Daily Pivot'!FZ296</f>
        <v>53.6</v>
      </c>
      <c r="L19" s="246">
        <f>'[1]Daily Pivot'!FZ327</f>
        <v>47</v>
      </c>
      <c r="M19" s="246">
        <f>'[1]Daily Pivot'!FZ357</f>
        <v>43.2</v>
      </c>
      <c r="N19" s="246">
        <f>'[1]Daily Pivot'!GA22</f>
        <v>43.3</v>
      </c>
      <c r="O19" s="246">
        <f>'[1]Daily Pivot'!GA53</f>
        <v>44.8</v>
      </c>
      <c r="P19" s="246">
        <f>'[1]Daily Pivot'!GA82</f>
        <v>46.2</v>
      </c>
      <c r="Q19" s="246">
        <f>'[1]Daily Pivot'!GA113</f>
        <v>52.1</v>
      </c>
      <c r="R19" s="246">
        <f>'[1]Daily Pivot'!GA143</f>
        <v>58</v>
      </c>
      <c r="S19" s="246">
        <f>'[1]Daily Pivot'!GA174</f>
        <v>61.5</v>
      </c>
      <c r="T19" s="246">
        <f>'[1]Daily Pivot'!GA204</f>
        <v>64.3</v>
      </c>
      <c r="U19" s="246">
        <f>'[1]Daily Pivot'!GA235</f>
        <v>64.599999999999994</v>
      </c>
      <c r="V19" s="246">
        <f>'[1]Daily Pivot'!GA266</f>
        <v>60.8</v>
      </c>
      <c r="W19" s="246">
        <f>'[1]Daily Pivot'!GA296</f>
        <v>53.3</v>
      </c>
      <c r="X19" s="246">
        <f>'[1]Daily Pivot'!GA327</f>
        <v>47.2</v>
      </c>
      <c r="Y19" s="246">
        <f>'[1]Daily Pivot'!GA357</f>
        <v>42.9</v>
      </c>
      <c r="Z19" s="246">
        <f>'[1]Daily Pivot'!GB22</f>
        <v>43.1</v>
      </c>
      <c r="AA19" s="246">
        <f>'[1]Daily Pivot'!GB53</f>
        <v>44.8</v>
      </c>
      <c r="AB19" s="246">
        <f>'[1]Daily Pivot'!GB82</f>
        <v>46.2</v>
      </c>
      <c r="AC19" s="246">
        <f>'[1]Daily Pivot'!GB113</f>
        <v>52.1</v>
      </c>
      <c r="AD19" s="246">
        <f>'[1]Daily Pivot'!GB143</f>
        <v>58</v>
      </c>
      <c r="AE19" s="246">
        <f>'[1]Daily Pivot'!GB174</f>
        <v>61.6</v>
      </c>
      <c r="AF19" s="246">
        <f>'[1]Daily Pivot'!GB204</f>
        <v>64.5</v>
      </c>
      <c r="AG19" s="246">
        <f>'[1]Daily Pivot'!GB235</f>
        <v>64.599999999999994</v>
      </c>
      <c r="AH19" s="246">
        <f>'[1]Daily Pivot'!GB266</f>
        <v>60.8</v>
      </c>
      <c r="AI19" s="246">
        <f>'[1]Daily Pivot'!GB296</f>
        <v>53.6</v>
      </c>
      <c r="AJ19" s="246">
        <f>'[1]Daily Pivot'!GB327</f>
        <v>47.2</v>
      </c>
      <c r="AK19" s="246">
        <f>'[1]Daily Pivot'!GB357</f>
        <v>43</v>
      </c>
      <c r="AL19" s="246">
        <f>'[1]Daily Pivot'!GC22</f>
        <v>43.1</v>
      </c>
      <c r="AM19" s="246">
        <f>'[1]Daily Pivot'!GC53</f>
        <v>45.3</v>
      </c>
      <c r="AN19" s="246">
        <f>'[1]Daily Pivot'!GC82</f>
        <v>46.2</v>
      </c>
      <c r="AO19" s="246">
        <f>'[1]Daily Pivot'!GC113</f>
        <v>52.5</v>
      </c>
      <c r="AP19" s="246">
        <f>'[1]Daily Pivot'!GC143</f>
        <v>58.2</v>
      </c>
      <c r="AQ19" s="246">
        <f>'[1]Daily Pivot'!GC174</f>
        <v>61.8</v>
      </c>
      <c r="AR19" s="246">
        <f>'[1]Daily Pivot'!GC204</f>
        <v>64.599999999999994</v>
      </c>
      <c r="AS19" s="246">
        <f>'[1]Daily Pivot'!GC235</f>
        <v>64.599999999999994</v>
      </c>
      <c r="AT19" s="246">
        <f>'[1]Daily Pivot'!GC266</f>
        <v>61.1</v>
      </c>
      <c r="AU19" s="246">
        <f>'[1]Daily Pivot'!GC296</f>
        <v>53.6</v>
      </c>
      <c r="AV19" s="246">
        <f>'[1]Daily Pivot'!GC327</f>
        <v>47.4</v>
      </c>
      <c r="AW19" s="246">
        <f>'[1]Daily Pivot'!GC357</f>
        <v>43.2</v>
      </c>
      <c r="AX19" s="246">
        <f>'[1]Daily Pivot'!GD22</f>
        <v>43.6</v>
      </c>
      <c r="AY19" s="246">
        <f>'[1]Daily Pivot'!GD53</f>
        <v>45.5</v>
      </c>
      <c r="AZ19" s="246">
        <f>'[1]Daily Pivot'!GD82</f>
        <v>46.6</v>
      </c>
      <c r="BA19" s="246">
        <f>'[1]Daily Pivot'!GD113</f>
        <v>52.9</v>
      </c>
      <c r="BB19" s="246">
        <f>'[1]Daily Pivot'!GD143</f>
        <v>58.4</v>
      </c>
      <c r="BC19" s="246">
        <f>'[1]Daily Pivot'!GD174</f>
        <v>61.9</v>
      </c>
      <c r="BD19" s="246">
        <f>'[1]Daily Pivot'!GD204</f>
        <v>64.599999999999994</v>
      </c>
      <c r="BE19" s="246">
        <f>'[1]Daily Pivot'!GD235</f>
        <v>64.599999999999994</v>
      </c>
      <c r="BF19" s="246">
        <f>'[1]Daily Pivot'!GD266</f>
        <v>60.9</v>
      </c>
      <c r="BG19" s="246">
        <f>'[1]Daily Pivot'!GD296</f>
        <v>53.9</v>
      </c>
      <c r="BH19" s="246">
        <f>'[1]Daily Pivot'!GD327</f>
        <v>47.6</v>
      </c>
      <c r="BI19" s="246">
        <f>'[1]Daily Pivot'!GD357</f>
        <v>43.4</v>
      </c>
      <c r="BJ19" s="246">
        <f>'[1]Daily Pivot'!GE22</f>
        <v>43.9</v>
      </c>
      <c r="BK19" s="246">
        <f>'[1]Daily Pivot'!GE53</f>
        <v>45.5</v>
      </c>
      <c r="BL19" s="246">
        <f>'[1]Daily Pivot'!GE82</f>
        <v>46.7</v>
      </c>
      <c r="BM19" s="246">
        <f>'[1]Daily Pivot'!GE113</f>
        <v>53</v>
      </c>
      <c r="BN19" s="246">
        <f>'[1]Daily Pivot'!GE143</f>
        <v>58.5</v>
      </c>
      <c r="BO19" s="246">
        <f>'[1]Daily Pivot'!GE174</f>
        <v>61.9</v>
      </c>
      <c r="BP19" s="246">
        <f>'[1]Daily Pivot'!GE204</f>
        <v>64.599999999999994</v>
      </c>
      <c r="BQ19" s="246">
        <f>'[1]Daily Pivot'!GE235</f>
        <v>64.599999999999994</v>
      </c>
      <c r="BR19" s="246">
        <f>'[1]Daily Pivot'!GE266</f>
        <v>61</v>
      </c>
      <c r="BS19" s="246">
        <f>'[1]Daily Pivot'!GE296</f>
        <v>54</v>
      </c>
      <c r="BT19" s="246">
        <f>'[1]Daily Pivot'!GE327</f>
        <v>47.5</v>
      </c>
      <c r="BU19" s="246">
        <f>'[1]Daily Pivot'!GE357</f>
        <v>43.4</v>
      </c>
      <c r="BV19" s="246">
        <f>'[1]Daily Pivot'!GF22</f>
        <v>44.1</v>
      </c>
      <c r="BW19" s="246">
        <f>'[1]Daily Pivot'!GF53</f>
        <v>45.5</v>
      </c>
      <c r="BX19" s="246">
        <f>'[1]Daily Pivot'!GF82</f>
        <v>46.8</v>
      </c>
      <c r="BY19" s="246">
        <f>'[1]Daily Pivot'!GF113</f>
        <v>53.1</v>
      </c>
      <c r="BZ19" s="246">
        <f>'[1]Daily Pivot'!GF143</f>
        <v>58.5</v>
      </c>
      <c r="CA19" s="246">
        <f>'[1]Daily Pivot'!GF174</f>
        <v>62.1</v>
      </c>
      <c r="CB19" s="246">
        <f>'[1]Daily Pivot'!GF204</f>
        <v>64.599999999999994</v>
      </c>
      <c r="CC19" s="246">
        <f>'[1]Daily Pivot'!GF235</f>
        <v>64.599999999999994</v>
      </c>
      <c r="CD19" s="246">
        <f>'[1]Daily Pivot'!GF266</f>
        <v>60.7</v>
      </c>
      <c r="CE19" s="246">
        <f>'[1]Daily Pivot'!GF296</f>
        <v>53.9</v>
      </c>
      <c r="CF19" s="246">
        <f>'[1]Daily Pivot'!GF327</f>
        <v>48</v>
      </c>
      <c r="CG19" s="246">
        <f>'[1]Daily Pivot'!GF357</f>
        <v>43.4</v>
      </c>
      <c r="CH19" s="246">
        <f>'[1]Daily Pivot'!GG22</f>
        <v>44.2</v>
      </c>
      <c r="CI19" s="246">
        <f>'[1]Daily Pivot'!GG53</f>
        <v>45.4</v>
      </c>
      <c r="CJ19" s="246">
        <f>'[1]Daily Pivot'!GG82</f>
        <v>46.8</v>
      </c>
      <c r="CK19" s="246">
        <f>'[1]Daily Pivot'!GG113</f>
        <v>52.9</v>
      </c>
      <c r="CL19" s="246">
        <f>'[1]Daily Pivot'!GG143</f>
        <v>58.4</v>
      </c>
      <c r="CM19" s="246">
        <f>'[1]Daily Pivot'!GG174</f>
        <v>62</v>
      </c>
      <c r="CN19" s="246">
        <f>'[1]Daily Pivot'!GG204</f>
        <v>64.599999999999994</v>
      </c>
      <c r="CO19" s="246">
        <f>'[1]Daily Pivot'!GG235</f>
        <v>64.599999999999994</v>
      </c>
      <c r="CP19" s="246">
        <f>'[1]Daily Pivot'!GG266</f>
        <v>60.8</v>
      </c>
      <c r="CQ19" s="246">
        <f>'[1]Daily Pivot'!GG296</f>
        <v>53.7</v>
      </c>
      <c r="CR19" s="246">
        <f>'[1]Daily Pivot'!GG327</f>
        <v>48.1</v>
      </c>
      <c r="CS19" s="246">
        <f>'[1]Daily Pivot'!GG357</f>
        <v>43.1</v>
      </c>
      <c r="CT19" s="246">
        <f>'[1]Daily Pivot'!GH22</f>
        <v>44.3</v>
      </c>
      <c r="CU19" s="246">
        <f>'[1]Daily Pivot'!GH53</f>
        <v>45.5</v>
      </c>
      <c r="CV19" s="246">
        <f>'[1]Daily Pivot'!GH82</f>
        <v>46.9</v>
      </c>
      <c r="CW19" s="246">
        <f>'[1]Daily Pivot'!GH113</f>
        <v>52.6</v>
      </c>
      <c r="CX19" s="246">
        <f>'[1]Daily Pivot'!GH143</f>
        <v>58.3</v>
      </c>
      <c r="CY19" s="246">
        <f>'[1]Daily Pivot'!GH174</f>
        <v>62.2</v>
      </c>
      <c r="CZ19" s="246">
        <f>'[1]Daily Pivot'!GH204</f>
        <v>64.599999999999994</v>
      </c>
      <c r="DA19" s="246">
        <f>'[1]Daily Pivot'!GH235</f>
        <v>64.599999999999994</v>
      </c>
      <c r="DB19" s="246">
        <f>'[1]Daily Pivot'!GH266</f>
        <v>60.9</v>
      </c>
      <c r="DC19" s="246">
        <f>'[1]Daily Pivot'!GH296</f>
        <v>53.7</v>
      </c>
      <c r="DD19" s="246">
        <f>'[1]Daily Pivot'!GH327</f>
        <v>48.4</v>
      </c>
      <c r="DE19" s="246">
        <f>'[1]Daily Pivot'!GH357</f>
        <v>43.6</v>
      </c>
      <c r="DF19" s="246">
        <f>'[1]Daily Pivot'!GI22</f>
        <v>44.2</v>
      </c>
      <c r="DG19" s="246">
        <f>'[1]Daily Pivot'!GI53</f>
        <v>45.6</v>
      </c>
      <c r="DH19" s="246">
        <f>'[1]Daily Pivot'!GI82</f>
        <v>47.2</v>
      </c>
      <c r="DI19" s="246">
        <f>'[1]Daily Pivot'!GI113</f>
        <v>52.8</v>
      </c>
      <c r="DJ19" s="246">
        <f>'[1]Daily Pivot'!GI143</f>
        <v>58.6</v>
      </c>
      <c r="DK19" s="246">
        <f>'[1]Daily Pivot'!GI174</f>
        <v>62.3</v>
      </c>
      <c r="DL19" s="246">
        <f>'[1]Daily Pivot'!GI204</f>
        <v>64.599999999999994</v>
      </c>
      <c r="DM19" s="246">
        <f>'[1]Daily Pivot'!GI235</f>
        <v>64.599999999999994</v>
      </c>
      <c r="DN19" s="246">
        <f>'[1]Daily Pivot'!GI266</f>
        <v>61.1</v>
      </c>
      <c r="DO19" s="246">
        <f>'[1]Daily Pivot'!GI296</f>
        <v>54</v>
      </c>
      <c r="DP19" s="246">
        <f>'[1]Daily Pivot'!GI327</f>
        <v>48.7</v>
      </c>
      <c r="DQ19" s="246">
        <f>'[1]Daily Pivot'!GI357</f>
        <v>43.3</v>
      </c>
      <c r="DR19" s="246">
        <f>'[1]Daily Pivot'!GJ22</f>
        <v>44.1</v>
      </c>
      <c r="DS19" s="246">
        <f>'[1]Daily Pivot'!GJ53</f>
        <v>45.7</v>
      </c>
      <c r="DT19" s="246">
        <f>'[1]Daily Pivot'!GJ82</f>
        <v>47.3</v>
      </c>
      <c r="DU19" s="246">
        <f>'[1]Daily Pivot'!GJ113</f>
        <v>53.2</v>
      </c>
      <c r="DV19" s="246">
        <f>'[1]Daily Pivot'!GJ143</f>
        <v>58.5</v>
      </c>
      <c r="DW19" s="246">
        <f>'[1]Daily Pivot'!GJ174</f>
        <v>62.3</v>
      </c>
      <c r="DX19" s="246">
        <f>'[1]Daily Pivot'!GJ204</f>
        <v>64.599999999999994</v>
      </c>
      <c r="DY19" s="246">
        <f>'[1]Daily Pivot'!GJ235</f>
        <v>64.599999999999994</v>
      </c>
      <c r="DZ19" s="246">
        <f>'[1]Daily Pivot'!GJ266</f>
        <v>61.3</v>
      </c>
      <c r="EA19" s="246">
        <f>'[1]Daily Pivot'!GJ296</f>
        <v>53.9</v>
      </c>
      <c r="EB19" s="246">
        <f>'[1]Daily Pivot'!GJ327</f>
        <v>48.7</v>
      </c>
      <c r="EC19" s="246">
        <f>'[1]Daily Pivot'!GJ357</f>
        <v>43.2</v>
      </c>
      <c r="ED19" s="246">
        <f>'[1]Daily Pivot'!GK22</f>
        <v>43.8</v>
      </c>
      <c r="EE19" s="246">
        <f>'[1]Daily Pivot'!GK53</f>
        <v>46</v>
      </c>
      <c r="EF19" s="246">
        <f>'[1]Daily Pivot'!GK82</f>
        <v>47.3</v>
      </c>
      <c r="EG19" s="246">
        <f>'[1]Daily Pivot'!GK113</f>
        <v>53.2</v>
      </c>
      <c r="EH19" s="246">
        <f>'[1]Daily Pivot'!GK143</f>
        <v>58.7</v>
      </c>
      <c r="EI19" s="246">
        <f>'[1]Daily Pivot'!GK174</f>
        <v>62.3</v>
      </c>
      <c r="EJ19" s="246">
        <f>'[1]Daily Pivot'!GK204</f>
        <v>64.599999999999994</v>
      </c>
      <c r="EK19" s="246">
        <f>'[1]Daily Pivot'!GK235</f>
        <v>64.599999999999994</v>
      </c>
      <c r="EL19" s="246">
        <f>'[1]Daily Pivot'!GK266</f>
        <v>61.5</v>
      </c>
      <c r="EM19" s="246">
        <f>'[1]Daily Pivot'!GK296</f>
        <v>53.9</v>
      </c>
      <c r="EN19" s="246">
        <f>'[1]Daily Pivot'!GK327</f>
        <v>48.3</v>
      </c>
      <c r="EO19" s="246">
        <f>'[1]Daily Pivot'!GK357</f>
        <v>43.2</v>
      </c>
      <c r="EP19" s="246">
        <f>'[1]Daily Pivot'!GL22</f>
        <v>44.1</v>
      </c>
      <c r="EQ19" s="246">
        <f>'[1]Daily Pivot'!GL53</f>
        <v>46.1</v>
      </c>
      <c r="ER19" s="246">
        <f>'[1]Daily Pivot'!GL82</f>
        <v>47.6</v>
      </c>
      <c r="ES19" s="246">
        <f>'[1]Daily Pivot'!GL113</f>
        <v>53.1</v>
      </c>
      <c r="ET19" s="246">
        <f>'[1]Daily Pivot'!GL143</f>
        <v>58.7</v>
      </c>
      <c r="EU19" s="246">
        <f>'[1]Daily Pivot'!GL174</f>
        <v>62.5</v>
      </c>
      <c r="EV19" s="246">
        <f>'[1]Daily Pivot'!GL204</f>
        <v>64.7</v>
      </c>
      <c r="EW19" s="246">
        <f>'[1]Daily Pivot'!GL235</f>
        <v>64.599999999999994</v>
      </c>
      <c r="EX19" s="246">
        <f>'[1]Daily Pivot'!GL266</f>
        <v>61.5</v>
      </c>
      <c r="EY19" s="246">
        <f>'[1]Daily Pivot'!GL296</f>
        <v>54</v>
      </c>
      <c r="EZ19" s="246">
        <f>'[1]Daily Pivot'!GL327</f>
        <v>48.1</v>
      </c>
      <c r="FA19" s="246">
        <f>'[1]Daily Pivot'!GL357</f>
        <v>42.8</v>
      </c>
      <c r="FB19" s="246">
        <f>'[1]Daily Pivot'!GM22</f>
        <v>44.1</v>
      </c>
      <c r="FC19" s="246">
        <f>'[1]Daily Pivot'!GM53</f>
        <v>46.4</v>
      </c>
      <c r="FD19" s="246">
        <f>'[1]Daily Pivot'!GM82</f>
        <v>47.7</v>
      </c>
      <c r="FE19" s="246">
        <f>'[1]Daily Pivot'!GM113</f>
        <v>53.1</v>
      </c>
      <c r="FF19" s="246">
        <f>'[1]Daily Pivot'!GM143</f>
        <v>58.6</v>
      </c>
      <c r="FG19" s="246">
        <f>'[1]Daily Pivot'!GM174</f>
        <v>62.7</v>
      </c>
      <c r="FH19" s="246">
        <f>'[1]Daily Pivot'!GM204</f>
        <v>64.7</v>
      </c>
      <c r="FI19" s="246">
        <f>'[1]Daily Pivot'!GM235</f>
        <v>64.7</v>
      </c>
      <c r="FJ19" s="246">
        <f>'[1]Daily Pivot'!GM266</f>
        <v>61.6</v>
      </c>
      <c r="FK19" s="246">
        <f>'[1]Daily Pivot'!GM296</f>
        <v>54.1</v>
      </c>
      <c r="FL19" s="246">
        <f>'[1]Daily Pivot'!GM327</f>
        <v>48.2</v>
      </c>
      <c r="FM19" s="246">
        <f>'[1]Daily Pivot'!GM357</f>
        <v>42.8</v>
      </c>
      <c r="FN19" s="246">
        <f>'[1]Daily Pivot'!GN22</f>
        <v>44.5</v>
      </c>
      <c r="FO19" s="246">
        <f>'[1]Daily Pivot'!GN53</f>
        <v>46.5</v>
      </c>
      <c r="FP19" s="246">
        <f>'[1]Daily Pivot'!GN82</f>
        <v>47.9</v>
      </c>
      <c r="FQ19" s="246">
        <f>'[1]Daily Pivot'!GN113</f>
        <v>53.2</v>
      </c>
      <c r="FR19" s="246">
        <f>'[1]Daily Pivot'!GN143</f>
        <v>58.7</v>
      </c>
      <c r="FS19" s="246">
        <f>'[1]Daily Pivot'!GN174</f>
        <v>62.9</v>
      </c>
      <c r="FT19" s="246">
        <f>'[1]Daily Pivot'!GN204</f>
        <v>64.8</v>
      </c>
      <c r="FU19" s="246">
        <f>'[1]Daily Pivot'!GN235</f>
        <v>64.7</v>
      </c>
      <c r="FV19" s="246">
        <f>'[1]Daily Pivot'!GN266</f>
        <v>61.8</v>
      </c>
      <c r="FW19" s="246">
        <f>'[1]Daily Pivot'!GN296</f>
        <v>54.1</v>
      </c>
      <c r="FX19" s="246">
        <f>'[1]Daily Pivot'!GN327</f>
        <v>48.2</v>
      </c>
      <c r="FY19" s="246">
        <f>'[1]Daily Pivot'!GN357</f>
        <v>42.7</v>
      </c>
      <c r="FZ19" s="246">
        <f>'[1]Daily Pivot'!GO22</f>
        <v>44.3</v>
      </c>
      <c r="GA19" s="246">
        <f>'[1]Daily Pivot'!GO53</f>
        <v>46.5</v>
      </c>
      <c r="GB19" s="246">
        <f>'[1]Daily Pivot'!GO82</f>
        <v>48</v>
      </c>
      <c r="GC19" s="246">
        <f>'[1]Daily Pivot'!GO113</f>
        <v>53.2</v>
      </c>
      <c r="GD19" s="246">
        <f>'[1]Daily Pivot'!GO143</f>
        <v>58.7</v>
      </c>
      <c r="GE19" s="246">
        <f>'[1]Daily Pivot'!GO174</f>
        <v>62.9</v>
      </c>
      <c r="GF19" s="246">
        <f>'[1]Daily Pivot'!GO204</f>
        <v>64.8</v>
      </c>
      <c r="GG19" s="246">
        <f>'[1]Daily Pivot'!GO235</f>
        <v>64.7</v>
      </c>
      <c r="GH19" s="246">
        <f>'[1]Daily Pivot'!GO266</f>
        <v>61.9</v>
      </c>
      <c r="GI19" s="246">
        <f>'[1]Daily Pivot'!GO296</f>
        <v>54.1</v>
      </c>
      <c r="GJ19" s="246">
        <f>'[1]Daily Pivot'!GO327</f>
        <v>48.3</v>
      </c>
      <c r="GK19" s="246">
        <f>'[1]Daily Pivot'!GO357</f>
        <v>42.7</v>
      </c>
      <c r="GL19" s="246">
        <f>'[1]Daily Pivot'!GP22</f>
        <v>44.1</v>
      </c>
      <c r="GM19" s="246">
        <f>'[1]Daily Pivot'!GP53</f>
        <v>46.2</v>
      </c>
      <c r="GN19" s="246">
        <f>'[1]Daily Pivot'!GP82</f>
        <v>48.2</v>
      </c>
      <c r="GO19" s="246">
        <f>'[1]Daily Pivot'!GP113</f>
        <v>53.3</v>
      </c>
      <c r="GP19" s="246">
        <f>'[1]Daily Pivot'!GP143</f>
        <v>58.6</v>
      </c>
      <c r="GQ19" s="246">
        <f>'[1]Daily Pivot'!GP174</f>
        <v>63</v>
      </c>
      <c r="GR19" s="246">
        <f>'[1]Daily Pivot'!GP204</f>
        <v>64.8</v>
      </c>
      <c r="GS19" s="246">
        <f>'[1]Daily Pivot'!GP235</f>
        <v>64.7</v>
      </c>
      <c r="GT19" s="246">
        <f>'[1]Daily Pivot'!GP266</f>
        <v>62.1</v>
      </c>
      <c r="GU19" s="246">
        <f>'[1]Daily Pivot'!GP296</f>
        <v>54.1</v>
      </c>
      <c r="GV19" s="246">
        <f>'[1]Daily Pivot'!GP327</f>
        <v>48.3</v>
      </c>
      <c r="GW19" s="246">
        <f>'[1]Daily Pivot'!GP357</f>
        <v>43.1</v>
      </c>
      <c r="GX19" s="246">
        <f>'[1]Daily Pivot'!GQ22</f>
        <v>44.3</v>
      </c>
      <c r="GY19" s="246">
        <f>'[1]Daily Pivot'!GQ53</f>
        <v>46.6</v>
      </c>
      <c r="GZ19" s="246">
        <f>'[1]Daily Pivot'!GQ82</f>
        <v>48.2</v>
      </c>
      <c r="HA19" s="246">
        <f>'[1]Daily Pivot'!GQ113</f>
        <v>53.6</v>
      </c>
      <c r="HB19" s="246">
        <f>'[1]Daily Pivot'!GQ143</f>
        <v>58.6</v>
      </c>
      <c r="HC19" s="246">
        <f>'[1]Daily Pivot'!GQ174</f>
        <v>63.2</v>
      </c>
      <c r="HD19" s="246">
        <f>'[1]Daily Pivot'!GQ204</f>
        <v>64.7</v>
      </c>
      <c r="HE19" s="246">
        <f>'[1]Daily Pivot'!GQ235</f>
        <v>64.8</v>
      </c>
      <c r="HF19" s="246">
        <f>'[1]Daily Pivot'!GQ266</f>
        <v>62.3</v>
      </c>
      <c r="HG19" s="246">
        <f>'[1]Daily Pivot'!GQ296</f>
        <v>54</v>
      </c>
      <c r="HH19" s="246">
        <f>'[1]Daily Pivot'!GQ327</f>
        <v>48.1</v>
      </c>
      <c r="HI19" s="246">
        <f>'[1]Daily Pivot'!GQ357</f>
        <v>42.8</v>
      </c>
      <c r="HJ19" s="246">
        <f>'[1]Daily Pivot'!GR22</f>
        <v>44.6</v>
      </c>
      <c r="HK19" s="246">
        <f>'[1]Daily Pivot'!GR53</f>
        <v>47.1</v>
      </c>
      <c r="HL19" s="246">
        <f>'[1]Daily Pivot'!GR82</f>
        <v>48.7</v>
      </c>
      <c r="HM19" s="246">
        <f>'[1]Daily Pivot'!GR113</f>
        <v>53.8</v>
      </c>
      <c r="HN19" s="246">
        <f>'[1]Daily Pivot'!GR143</f>
        <v>58.8</v>
      </c>
      <c r="HO19" s="246">
        <f>'[1]Daily Pivot'!GR174</f>
        <v>63.3</v>
      </c>
      <c r="HP19" s="246">
        <f>'[1]Daily Pivot'!GR204</f>
        <v>64.7</v>
      </c>
      <c r="HQ19" s="246">
        <f>'[1]Daily Pivot'!GR235</f>
        <v>64.8</v>
      </c>
      <c r="HR19" s="246">
        <f>'[1]Daily Pivot'!GR266</f>
        <v>62.3</v>
      </c>
      <c r="HS19" s="246">
        <f>'[1]Daily Pivot'!GR296</f>
        <v>53.9</v>
      </c>
      <c r="HT19" s="246">
        <f>'[1]Daily Pivot'!GR327</f>
        <v>48.7</v>
      </c>
      <c r="HU19" s="246">
        <f>'[1]Daily Pivot'!GR357</f>
        <v>42.9</v>
      </c>
      <c r="HV19" s="246">
        <f>'[1]Daily Pivot'!GS22</f>
        <v>44.2</v>
      </c>
      <c r="HW19" s="246">
        <f>'[1]Daily Pivot'!GS53</f>
        <v>47</v>
      </c>
      <c r="HX19" s="246">
        <f>'[1]Daily Pivot'!GS82</f>
        <v>48.6</v>
      </c>
      <c r="HY19" s="246">
        <f>'[1]Daily Pivot'!GS113</f>
        <v>53.6</v>
      </c>
      <c r="HZ19" s="246">
        <f>'[1]Daily Pivot'!GS143</f>
        <v>58.7</v>
      </c>
      <c r="IA19" s="246">
        <f>'[1]Daily Pivot'!GS174</f>
        <v>63.2</v>
      </c>
      <c r="IB19" s="246">
        <f>'[1]Daily Pivot'!GS204</f>
        <v>64.7</v>
      </c>
      <c r="IC19" s="246">
        <f>'[1]Daily Pivot'!GS235</f>
        <v>64.8</v>
      </c>
      <c r="ID19" s="246">
        <f>'[1]Daily Pivot'!GS266</f>
        <v>62.4</v>
      </c>
      <c r="IE19" s="246">
        <f>'[1]Daily Pivot'!GS296</f>
        <v>54</v>
      </c>
      <c r="IF19" s="246">
        <f>'[1]Daily Pivot'!GS327</f>
        <v>48.6</v>
      </c>
      <c r="IG19" s="246">
        <f>'[1]Daily Pivot'!GS357</f>
        <v>42.6</v>
      </c>
      <c r="IH19" s="246">
        <f>'[1]Daily Pivot'!GT22</f>
        <v>44.5</v>
      </c>
      <c r="II19" s="246">
        <f>'[1]Daily Pivot'!GT53</f>
        <v>47</v>
      </c>
      <c r="IJ19" s="246">
        <f>'[1]Daily Pivot'!GT82</f>
        <v>48.7</v>
      </c>
      <c r="IK19" s="246">
        <f>'[1]Daily Pivot'!GT113</f>
        <v>53.8</v>
      </c>
      <c r="IL19" s="246">
        <f>'[1]Daily Pivot'!GT143</f>
        <v>58.8</v>
      </c>
      <c r="IM19" s="246">
        <f>'[1]Daily Pivot'!GT174</f>
        <v>63.2</v>
      </c>
      <c r="IN19" s="246">
        <f>'[1]Daily Pivot'!GT204</f>
        <v>64.7</v>
      </c>
      <c r="IO19" s="246">
        <f>'[1]Daily Pivot'!GT235</f>
        <v>64.8</v>
      </c>
      <c r="IP19" s="246">
        <f>'[1]Daily Pivot'!GT266</f>
        <v>62.5</v>
      </c>
      <c r="IQ19" s="246">
        <f>'[1]Daily Pivot'!GT296</f>
        <v>53.8</v>
      </c>
      <c r="IR19" s="246">
        <f>'[1]Daily Pivot'!GT327</f>
        <v>49.1</v>
      </c>
      <c r="IS19" s="246">
        <f>'[1]Daily Pivot'!GT357</f>
        <v>42.8</v>
      </c>
      <c r="IT19" s="246">
        <f>'[1]Daily Pivot'!GU22</f>
        <v>44.5</v>
      </c>
      <c r="IU19" s="246">
        <f>'[1]Daily Pivot'!GU53</f>
        <v>47.1</v>
      </c>
      <c r="IV19" s="246">
        <f>'[1]Daily Pivot'!GU82</f>
        <v>48.8</v>
      </c>
      <c r="IW19" s="246">
        <f>'[1]Daily Pivot'!GU113</f>
        <v>53.8</v>
      </c>
      <c r="IX19" s="246">
        <f>'[1]Daily Pivot'!GU143</f>
        <v>58.8</v>
      </c>
      <c r="IY19" s="246">
        <f>'[1]Daily Pivot'!GU174</f>
        <v>63.3</v>
      </c>
      <c r="IZ19" s="246">
        <f>'[1]Daily Pivot'!GU204</f>
        <v>64.7</v>
      </c>
      <c r="JA19" s="246">
        <f>'[1]Daily Pivot'!GU235</f>
        <v>64.8</v>
      </c>
      <c r="JB19" s="246">
        <f>'[1]Daily Pivot'!GU266</f>
        <v>62.5</v>
      </c>
      <c r="JC19" s="246">
        <f>'[1]Daily Pivot'!GU296</f>
        <v>54.1</v>
      </c>
      <c r="JD19" s="246">
        <f>'[1]Daily Pivot'!GU327</f>
        <v>49</v>
      </c>
      <c r="JE19" s="246">
        <f>'[1]Daily Pivot'!GU357</f>
        <v>42.9</v>
      </c>
      <c r="JF19" s="246">
        <f>'[1]Daily Pivot'!GV22</f>
        <v>44.6</v>
      </c>
      <c r="JG19" s="246">
        <f>'[1]Daily Pivot'!GV53</f>
        <v>47.4</v>
      </c>
      <c r="JH19" s="246">
        <f>'[1]Daily Pivot'!GV82</f>
        <v>48.7</v>
      </c>
      <c r="JI19" s="246">
        <f>'[1]Daily Pivot'!GV113</f>
        <v>53.8</v>
      </c>
      <c r="JJ19" s="246">
        <f>'[1]Daily Pivot'!GV143</f>
        <v>58.6</v>
      </c>
      <c r="JK19" s="246">
        <f>'[1]Daily Pivot'!GV174</f>
        <v>63.3</v>
      </c>
      <c r="JL19" s="246">
        <f>'[1]Daily Pivot'!GV204</f>
        <v>64.8</v>
      </c>
      <c r="JM19" s="246">
        <f>'[1]Daily Pivot'!GV235</f>
        <v>64.900000000000006</v>
      </c>
      <c r="JN19" s="246">
        <f>'[1]Daily Pivot'!GV266</f>
        <v>62.5</v>
      </c>
      <c r="JO19" s="246">
        <f>'[1]Daily Pivot'!GV296</f>
        <v>54.1</v>
      </c>
      <c r="JP19" s="246">
        <f>'[1]Daily Pivot'!GV327</f>
        <v>49.2</v>
      </c>
      <c r="JQ19" s="246">
        <f>'[1]Daily Pivot'!GV357</f>
        <v>42.9</v>
      </c>
      <c r="JR19" s="246">
        <f>'[1]Daily Pivot'!GW22</f>
        <v>44.9</v>
      </c>
      <c r="JS19" s="246">
        <f>'[1]Daily Pivot'!GW53</f>
        <v>48.1</v>
      </c>
      <c r="JT19" s="246">
        <f>'[1]Daily Pivot'!GW82</f>
        <v>48.8</v>
      </c>
      <c r="JU19" s="246">
        <f>'[1]Daily Pivot'!GW113</f>
        <v>54</v>
      </c>
      <c r="JV19" s="246">
        <f>'[1]Daily Pivot'!GW143</f>
        <v>58.6</v>
      </c>
      <c r="JW19" s="246">
        <f>'[1]Daily Pivot'!GW174</f>
        <v>63.4</v>
      </c>
      <c r="JX19" s="246">
        <f>'[1]Daily Pivot'!GW204</f>
        <v>64.8</v>
      </c>
      <c r="JY19" s="246">
        <f>'[1]Daily Pivot'!GW235</f>
        <v>64.900000000000006</v>
      </c>
      <c r="JZ19" s="246">
        <f>'[1]Daily Pivot'!GW266</f>
        <v>62.5</v>
      </c>
      <c r="KA19" s="246">
        <f>'[1]Daily Pivot'!GW296</f>
        <v>53.9</v>
      </c>
      <c r="KB19" s="246">
        <f>'[1]Daily Pivot'!GW327</f>
        <v>49.4</v>
      </c>
      <c r="KC19" s="246">
        <f>'[1]Daily Pivot'!GW357</f>
        <v>42.7</v>
      </c>
      <c r="KD19" s="246">
        <f>'[1]Daily Pivot'!GX22</f>
        <v>44.9</v>
      </c>
      <c r="KE19" s="246">
        <f>'[1]Daily Pivot'!GX53</f>
        <v>47.9</v>
      </c>
      <c r="KF19" s="246">
        <f>'[1]Daily Pivot'!GX82</f>
        <v>48.8</v>
      </c>
      <c r="KG19" s="246">
        <f>'[1]Daily Pivot'!GX113</f>
        <v>53.9</v>
      </c>
      <c r="KH19" s="246">
        <f>'[1]Daily Pivot'!GX143</f>
        <v>58.5</v>
      </c>
      <c r="KI19" s="246">
        <f>'[1]Daily Pivot'!GX174</f>
        <v>63.3</v>
      </c>
      <c r="KJ19" s="246">
        <f>'[1]Daily Pivot'!GX204</f>
        <v>64.8</v>
      </c>
      <c r="KK19" s="246">
        <f>'[1]Daily Pivot'!GX235</f>
        <v>64.8</v>
      </c>
      <c r="KL19" s="246">
        <f>'[1]Daily Pivot'!GX266</f>
        <v>62.8</v>
      </c>
      <c r="KM19" s="246">
        <f>'[1]Daily Pivot'!GX296</f>
        <v>53.9</v>
      </c>
      <c r="KN19" s="246">
        <f>'[1]Daily Pivot'!GX327</f>
        <v>49.6</v>
      </c>
      <c r="KO19" s="246">
        <f>'[1]Daily Pivot'!GX357</f>
        <v>42.8</v>
      </c>
      <c r="KP19" s="246">
        <f>'[1]Daily Pivot'!GY22</f>
        <v>44.7</v>
      </c>
      <c r="KQ19" s="246">
        <f>'[1]Daily Pivot'!GY53</f>
        <v>47.9</v>
      </c>
      <c r="KR19" s="246">
        <f>'[1]Daily Pivot'!GY82</f>
        <v>49</v>
      </c>
      <c r="KS19" s="246">
        <f>'[1]Daily Pivot'!GY113</f>
        <v>53.8</v>
      </c>
      <c r="KT19" s="246">
        <f>'[1]Daily Pivot'!GY143</f>
        <v>58.4</v>
      </c>
      <c r="KU19" s="246">
        <f>'[1]Daily Pivot'!GY174</f>
        <v>63.4</v>
      </c>
      <c r="KV19" s="246">
        <f>'[1]Daily Pivot'!GY204</f>
        <v>64.8</v>
      </c>
      <c r="KW19" s="246">
        <f>'[1]Daily Pivot'!GY235</f>
        <v>64.8</v>
      </c>
      <c r="KX19" s="246">
        <f>'[1]Daily Pivot'!GY266</f>
        <v>62.9</v>
      </c>
      <c r="KY19" s="246">
        <f>'[1]Daily Pivot'!GY296</f>
        <v>54.2</v>
      </c>
      <c r="KZ19" s="246">
        <f>'[1]Daily Pivot'!GY327</f>
        <v>49.4</v>
      </c>
      <c r="LA19" s="246">
        <f>'[1]Daily Pivot'!GY357</f>
        <v>43.1</v>
      </c>
      <c r="LB19" s="246">
        <f>'[1]Daily Pivot'!GZ22</f>
        <v>44.6</v>
      </c>
      <c r="LC19" s="246">
        <f>'[1]Daily Pivot'!GZ53</f>
        <v>48</v>
      </c>
      <c r="LD19" s="246">
        <f>'[1]Daily Pivot'!GZ82</f>
        <v>49</v>
      </c>
      <c r="LE19" s="246">
        <f>'[1]Daily Pivot'!GZ113</f>
        <v>54.2</v>
      </c>
      <c r="LF19" s="246">
        <f>'[1]Daily Pivot'!GZ143</f>
        <v>58.3</v>
      </c>
      <c r="LG19" s="246">
        <f>'[1]Daily Pivot'!GZ174</f>
        <v>63.4</v>
      </c>
      <c r="LH19" s="246">
        <f>'[1]Daily Pivot'!GZ204</f>
        <v>64.8</v>
      </c>
      <c r="LI19" s="246">
        <f>'[1]Daily Pivot'!GZ235</f>
        <v>64.8</v>
      </c>
      <c r="LJ19" s="246">
        <f>'[1]Daily Pivot'!GZ266</f>
        <v>62.8</v>
      </c>
      <c r="LK19" s="246">
        <f>'[1]Daily Pivot'!GZ296</f>
        <v>54.1</v>
      </c>
      <c r="LL19" s="246">
        <f>'[1]Daily Pivot'!GZ327</f>
        <v>49.4</v>
      </c>
      <c r="LM19" s="246">
        <f>'[1]Daily Pivot'!GZ357</f>
        <v>43.1</v>
      </c>
    </row>
    <row r="20" spans="1:325" x14ac:dyDescent="0.25">
      <c r="A20" s="244">
        <f t="shared" si="0"/>
        <v>18</v>
      </c>
      <c r="B20" s="246">
        <f>'[1]Daily Pivot'!FZ23</f>
        <v>44.6</v>
      </c>
      <c r="C20" s="246">
        <f>'[1]Daily Pivot'!FZ54</f>
        <v>44.8</v>
      </c>
      <c r="D20" s="246">
        <f>'[1]Daily Pivot'!FZ83</f>
        <v>46</v>
      </c>
      <c r="E20" s="246">
        <f>'[1]Daily Pivot'!FZ114</f>
        <v>51.1</v>
      </c>
      <c r="F20" s="246">
        <f>'[1]Daily Pivot'!FZ144</f>
        <v>57.7</v>
      </c>
      <c r="G20" s="246">
        <f>'[1]Daily Pivot'!FZ175</f>
        <v>61.3</v>
      </c>
      <c r="H20" s="246">
        <f>'[1]Daily Pivot'!FZ205</f>
        <v>64</v>
      </c>
      <c r="I20" s="246">
        <f>'[1]Daily Pivot'!FZ236</f>
        <v>64.5</v>
      </c>
      <c r="J20" s="246">
        <f>'[1]Daily Pivot'!FZ267</f>
        <v>61.1</v>
      </c>
      <c r="K20" s="246">
        <f>'[1]Daily Pivot'!FZ297</f>
        <v>53</v>
      </c>
      <c r="L20" s="246">
        <f>'[1]Daily Pivot'!FZ328</f>
        <v>46.8</v>
      </c>
      <c r="M20" s="246">
        <f>'[1]Daily Pivot'!FZ358</f>
        <v>43.2</v>
      </c>
      <c r="N20" s="246">
        <f>'[1]Daily Pivot'!GA23</f>
        <v>44.9</v>
      </c>
      <c r="O20" s="246">
        <f>'[1]Daily Pivot'!GA54</f>
        <v>45</v>
      </c>
      <c r="P20" s="246">
        <f>'[1]Daily Pivot'!GA83</f>
        <v>45.9</v>
      </c>
      <c r="Q20" s="246">
        <f>'[1]Daily Pivot'!GA114</f>
        <v>51.4</v>
      </c>
      <c r="R20" s="246">
        <f>'[1]Daily Pivot'!GA144</f>
        <v>57.9</v>
      </c>
      <c r="S20" s="246">
        <f>'[1]Daily Pivot'!GA175</f>
        <v>61.4</v>
      </c>
      <c r="T20" s="246">
        <f>'[1]Daily Pivot'!GA205</f>
        <v>64</v>
      </c>
      <c r="U20" s="246">
        <f>'[1]Daily Pivot'!GA236</f>
        <v>64.5</v>
      </c>
      <c r="V20" s="246">
        <f>'[1]Daily Pivot'!GA267</f>
        <v>61.1</v>
      </c>
      <c r="W20" s="246">
        <f>'[1]Daily Pivot'!GA297</f>
        <v>52.8</v>
      </c>
      <c r="X20" s="246">
        <f>'[1]Daily Pivot'!GA328</f>
        <v>47</v>
      </c>
      <c r="Y20" s="246">
        <f>'[1]Daily Pivot'!GA358</f>
        <v>42.8</v>
      </c>
      <c r="Z20" s="246">
        <f>'[1]Daily Pivot'!GB23</f>
        <v>44.7</v>
      </c>
      <c r="AA20" s="246">
        <f>'[1]Daily Pivot'!GB54</f>
        <v>45</v>
      </c>
      <c r="AB20" s="246">
        <f>'[1]Daily Pivot'!GB83</f>
        <v>45.9</v>
      </c>
      <c r="AC20" s="246">
        <f>'[1]Daily Pivot'!GB114</f>
        <v>51.2</v>
      </c>
      <c r="AD20" s="246">
        <f>'[1]Daily Pivot'!GB144</f>
        <v>58</v>
      </c>
      <c r="AE20" s="246">
        <f>'[1]Daily Pivot'!GB175</f>
        <v>61.5</v>
      </c>
      <c r="AF20" s="246">
        <f>'[1]Daily Pivot'!GB205</f>
        <v>64.2</v>
      </c>
      <c r="AG20" s="246">
        <f>'[1]Daily Pivot'!GB236</f>
        <v>64.599999999999994</v>
      </c>
      <c r="AH20" s="246">
        <f>'[1]Daily Pivot'!GB267</f>
        <v>61.1</v>
      </c>
      <c r="AI20" s="246">
        <f>'[1]Daily Pivot'!GB297</f>
        <v>53.1</v>
      </c>
      <c r="AJ20" s="246">
        <f>'[1]Daily Pivot'!GB328</f>
        <v>47</v>
      </c>
      <c r="AK20" s="246">
        <f>'[1]Daily Pivot'!GB358</f>
        <v>42.8</v>
      </c>
      <c r="AL20" s="246">
        <f>'[1]Daily Pivot'!GC23</f>
        <v>45</v>
      </c>
      <c r="AM20" s="246">
        <f>'[1]Daily Pivot'!GC54</f>
        <v>45.3</v>
      </c>
      <c r="AN20" s="246">
        <f>'[1]Daily Pivot'!GC83</f>
        <v>45.8</v>
      </c>
      <c r="AO20" s="246">
        <f>'[1]Daily Pivot'!GC114</f>
        <v>51.5</v>
      </c>
      <c r="AP20" s="246">
        <f>'[1]Daily Pivot'!GC144</f>
        <v>57.9</v>
      </c>
      <c r="AQ20" s="246">
        <f>'[1]Daily Pivot'!GC175</f>
        <v>61.7</v>
      </c>
      <c r="AR20" s="246">
        <f>'[1]Daily Pivot'!GC205</f>
        <v>64.3</v>
      </c>
      <c r="AS20" s="246">
        <f>'[1]Daily Pivot'!GC236</f>
        <v>64.7</v>
      </c>
      <c r="AT20" s="246">
        <f>'[1]Daily Pivot'!GC267</f>
        <v>61.2</v>
      </c>
      <c r="AU20" s="246">
        <f>'[1]Daily Pivot'!GC297</f>
        <v>52.8</v>
      </c>
      <c r="AV20" s="246">
        <f>'[1]Daily Pivot'!GC328</f>
        <v>47.4</v>
      </c>
      <c r="AW20" s="246">
        <f>'[1]Daily Pivot'!GC358</f>
        <v>43</v>
      </c>
      <c r="AX20" s="246">
        <f>'[1]Daily Pivot'!GD23</f>
        <v>45.7</v>
      </c>
      <c r="AY20" s="246">
        <f>'[1]Daily Pivot'!GD54</f>
        <v>45.6</v>
      </c>
      <c r="AZ20" s="246">
        <f>'[1]Daily Pivot'!GD83</f>
        <v>46.2</v>
      </c>
      <c r="BA20" s="246">
        <f>'[1]Daily Pivot'!GD114</f>
        <v>51.6</v>
      </c>
      <c r="BB20" s="246">
        <f>'[1]Daily Pivot'!GD144</f>
        <v>58.1</v>
      </c>
      <c r="BC20" s="246">
        <f>'[1]Daily Pivot'!GD175</f>
        <v>61.9</v>
      </c>
      <c r="BD20" s="246">
        <f>'[1]Daily Pivot'!GD205</f>
        <v>64.3</v>
      </c>
      <c r="BE20" s="246">
        <f>'[1]Daily Pivot'!GD236</f>
        <v>64.7</v>
      </c>
      <c r="BF20" s="246">
        <f>'[1]Daily Pivot'!GD267</f>
        <v>61</v>
      </c>
      <c r="BG20" s="246">
        <f>'[1]Daily Pivot'!GD297</f>
        <v>53</v>
      </c>
      <c r="BH20" s="246">
        <f>'[1]Daily Pivot'!GD328</f>
        <v>47.5</v>
      </c>
      <c r="BI20" s="246">
        <f>'[1]Daily Pivot'!GD358</f>
        <v>43.2</v>
      </c>
      <c r="BJ20" s="246">
        <f>'[1]Daily Pivot'!GE23</f>
        <v>46</v>
      </c>
      <c r="BK20" s="246">
        <f>'[1]Daily Pivot'!GE54</f>
        <v>45.7</v>
      </c>
      <c r="BL20" s="246">
        <f>'[1]Daily Pivot'!GE83</f>
        <v>46.1</v>
      </c>
      <c r="BM20" s="246">
        <f>'[1]Daily Pivot'!GE114</f>
        <v>51.7</v>
      </c>
      <c r="BN20" s="246">
        <f>'[1]Daily Pivot'!GE144</f>
        <v>58.2</v>
      </c>
      <c r="BO20" s="246">
        <f>'[1]Daily Pivot'!GE175</f>
        <v>61.9</v>
      </c>
      <c r="BP20" s="246">
        <f>'[1]Daily Pivot'!GE205</f>
        <v>64.3</v>
      </c>
      <c r="BQ20" s="246">
        <f>'[1]Daily Pivot'!GE236</f>
        <v>64.7</v>
      </c>
      <c r="BR20" s="246">
        <f>'[1]Daily Pivot'!GE267</f>
        <v>61.1</v>
      </c>
      <c r="BS20" s="246">
        <f>'[1]Daily Pivot'!GE297</f>
        <v>53.3</v>
      </c>
      <c r="BT20" s="246">
        <f>'[1]Daily Pivot'!GE328</f>
        <v>47.2</v>
      </c>
      <c r="BU20" s="246">
        <f>'[1]Daily Pivot'!GE358</f>
        <v>43.2</v>
      </c>
      <c r="BV20" s="246">
        <f>'[1]Daily Pivot'!GF23</f>
        <v>46.1</v>
      </c>
      <c r="BW20" s="246">
        <f>'[1]Daily Pivot'!GF54</f>
        <v>45.9</v>
      </c>
      <c r="BX20" s="246">
        <f>'[1]Daily Pivot'!GF83</f>
        <v>46.1</v>
      </c>
      <c r="BY20" s="246">
        <f>'[1]Daily Pivot'!GF114</f>
        <v>51.7</v>
      </c>
      <c r="BZ20" s="246">
        <f>'[1]Daily Pivot'!GF144</f>
        <v>58.1</v>
      </c>
      <c r="CA20" s="246">
        <f>'[1]Daily Pivot'!GF175</f>
        <v>62</v>
      </c>
      <c r="CB20" s="246">
        <f>'[1]Daily Pivot'!GF205</f>
        <v>64.400000000000006</v>
      </c>
      <c r="CC20" s="246">
        <f>'[1]Daily Pivot'!GF236</f>
        <v>64.7</v>
      </c>
      <c r="CD20" s="246">
        <f>'[1]Daily Pivot'!GF267</f>
        <v>61.1</v>
      </c>
      <c r="CE20" s="246">
        <f>'[1]Daily Pivot'!GF297</f>
        <v>53</v>
      </c>
      <c r="CF20" s="246">
        <f>'[1]Daily Pivot'!GF328</f>
        <v>47.8</v>
      </c>
      <c r="CG20" s="246">
        <f>'[1]Daily Pivot'!GF358</f>
        <v>43.3</v>
      </c>
      <c r="CH20" s="246">
        <f>'[1]Daily Pivot'!GG23</f>
        <v>46.1</v>
      </c>
      <c r="CI20" s="246">
        <f>'[1]Daily Pivot'!GG54</f>
        <v>45.9</v>
      </c>
      <c r="CJ20" s="246">
        <f>'[1]Daily Pivot'!GG83</f>
        <v>45.8</v>
      </c>
      <c r="CK20" s="246">
        <f>'[1]Daily Pivot'!GG114</f>
        <v>51.5</v>
      </c>
      <c r="CL20" s="246">
        <f>'[1]Daily Pivot'!GG144</f>
        <v>57.9</v>
      </c>
      <c r="CM20" s="246">
        <f>'[1]Daily Pivot'!GG175</f>
        <v>61.9</v>
      </c>
      <c r="CN20" s="246">
        <f>'[1]Daily Pivot'!GG205</f>
        <v>64.3</v>
      </c>
      <c r="CO20" s="246">
        <f>'[1]Daily Pivot'!GG236</f>
        <v>64.7</v>
      </c>
      <c r="CP20" s="246">
        <f>'[1]Daily Pivot'!GG267</f>
        <v>61.1</v>
      </c>
      <c r="CQ20" s="246">
        <f>'[1]Daily Pivot'!GG297</f>
        <v>52.7</v>
      </c>
      <c r="CR20" s="246">
        <f>'[1]Daily Pivot'!GG328</f>
        <v>48.1</v>
      </c>
      <c r="CS20" s="246">
        <f>'[1]Daily Pivot'!GG358</f>
        <v>42.9</v>
      </c>
      <c r="CT20" s="246">
        <f>'[1]Daily Pivot'!GH23</f>
        <v>46.2</v>
      </c>
      <c r="CU20" s="246">
        <f>'[1]Daily Pivot'!GH54</f>
        <v>46.2</v>
      </c>
      <c r="CV20" s="246">
        <f>'[1]Daily Pivot'!GH83</f>
        <v>45.6</v>
      </c>
      <c r="CW20" s="246">
        <f>'[1]Daily Pivot'!GH114</f>
        <v>51</v>
      </c>
      <c r="CX20" s="246">
        <f>'[1]Daily Pivot'!GH144</f>
        <v>57.9</v>
      </c>
      <c r="CY20" s="246">
        <f>'[1]Daily Pivot'!GH175</f>
        <v>62.2</v>
      </c>
      <c r="CZ20" s="246">
        <f>'[1]Daily Pivot'!GH205</f>
        <v>64.400000000000006</v>
      </c>
      <c r="DA20" s="246">
        <f>'[1]Daily Pivot'!GH236</f>
        <v>64.7</v>
      </c>
      <c r="DB20" s="246">
        <f>'[1]Daily Pivot'!GH267</f>
        <v>61.2</v>
      </c>
      <c r="DC20" s="246">
        <f>'[1]Daily Pivot'!GH297</f>
        <v>52.8</v>
      </c>
      <c r="DD20" s="246">
        <f>'[1]Daily Pivot'!GH328</f>
        <v>48.2</v>
      </c>
      <c r="DE20" s="246">
        <f>'[1]Daily Pivot'!GH358</f>
        <v>43.1</v>
      </c>
      <c r="DF20" s="246">
        <f>'[1]Daily Pivot'!GI23</f>
        <v>46.1</v>
      </c>
      <c r="DG20" s="246">
        <f>'[1]Daily Pivot'!GI54</f>
        <v>46.5</v>
      </c>
      <c r="DH20" s="246">
        <f>'[1]Daily Pivot'!GI83</f>
        <v>45.6</v>
      </c>
      <c r="DI20" s="246">
        <f>'[1]Daily Pivot'!GI114</f>
        <v>51.1</v>
      </c>
      <c r="DJ20" s="246">
        <f>'[1]Daily Pivot'!GI144</f>
        <v>58</v>
      </c>
      <c r="DK20" s="246">
        <f>'[1]Daily Pivot'!GI175</f>
        <v>62.2</v>
      </c>
      <c r="DL20" s="246">
        <f>'[1]Daily Pivot'!GI205</f>
        <v>64.3</v>
      </c>
      <c r="DM20" s="246">
        <f>'[1]Daily Pivot'!GI236</f>
        <v>64.7</v>
      </c>
      <c r="DN20" s="246">
        <f>'[1]Daily Pivot'!GI267</f>
        <v>61.5</v>
      </c>
      <c r="DO20" s="246">
        <f>'[1]Daily Pivot'!GI297</f>
        <v>52.9</v>
      </c>
      <c r="DP20" s="246">
        <f>'[1]Daily Pivot'!GI328</f>
        <v>48.4</v>
      </c>
      <c r="DQ20" s="246">
        <f>'[1]Daily Pivot'!GI358</f>
        <v>43</v>
      </c>
      <c r="DR20" s="246">
        <f>'[1]Daily Pivot'!GJ23</f>
        <v>46</v>
      </c>
      <c r="DS20" s="246">
        <f>'[1]Daily Pivot'!GJ54</f>
        <v>47</v>
      </c>
      <c r="DT20" s="246">
        <f>'[1]Daily Pivot'!GJ83</f>
        <v>45.7</v>
      </c>
      <c r="DU20" s="246">
        <f>'[1]Daily Pivot'!GJ114</f>
        <v>51.3</v>
      </c>
      <c r="DV20" s="246">
        <f>'[1]Daily Pivot'!GJ144</f>
        <v>58</v>
      </c>
      <c r="DW20" s="246">
        <f>'[1]Daily Pivot'!GJ175</f>
        <v>62.2</v>
      </c>
      <c r="DX20" s="246">
        <f>'[1]Daily Pivot'!GJ205</f>
        <v>64.3</v>
      </c>
      <c r="DY20" s="246">
        <f>'[1]Daily Pivot'!GJ236</f>
        <v>64.7</v>
      </c>
      <c r="DZ20" s="246">
        <f>'[1]Daily Pivot'!GJ267</f>
        <v>61.7</v>
      </c>
      <c r="EA20" s="246">
        <f>'[1]Daily Pivot'!GJ297</f>
        <v>52.8</v>
      </c>
      <c r="EB20" s="246">
        <f>'[1]Daily Pivot'!GJ328</f>
        <v>48.3</v>
      </c>
      <c r="EC20" s="246">
        <f>'[1]Daily Pivot'!GJ358</f>
        <v>42.9</v>
      </c>
      <c r="ED20" s="246">
        <f>'[1]Daily Pivot'!GK23</f>
        <v>46</v>
      </c>
      <c r="EE20" s="246">
        <f>'[1]Daily Pivot'!GK54</f>
        <v>47.4</v>
      </c>
      <c r="EF20" s="246">
        <f>'[1]Daily Pivot'!GK83</f>
        <v>45.2</v>
      </c>
      <c r="EG20" s="246">
        <f>'[1]Daily Pivot'!GK114</f>
        <v>51.1</v>
      </c>
      <c r="EH20" s="246">
        <f>'[1]Daily Pivot'!GK144</f>
        <v>58</v>
      </c>
      <c r="EI20" s="246">
        <f>'[1]Daily Pivot'!GK175</f>
        <v>62.3</v>
      </c>
      <c r="EJ20" s="246">
        <f>'[1]Daily Pivot'!GK205</f>
        <v>64.400000000000006</v>
      </c>
      <c r="EK20" s="246">
        <f>'[1]Daily Pivot'!GK236</f>
        <v>64.7</v>
      </c>
      <c r="EL20" s="246">
        <f>'[1]Daily Pivot'!GK267</f>
        <v>61.8</v>
      </c>
      <c r="EM20" s="246">
        <f>'[1]Daily Pivot'!GK297</f>
        <v>52.9</v>
      </c>
      <c r="EN20" s="246">
        <f>'[1]Daily Pivot'!GK328</f>
        <v>48</v>
      </c>
      <c r="EO20" s="246">
        <f>'[1]Daily Pivot'!GK358</f>
        <v>42.8</v>
      </c>
      <c r="EP20" s="246">
        <f>'[1]Daily Pivot'!GL23</f>
        <v>46.1</v>
      </c>
      <c r="EQ20" s="246">
        <f>'[1]Daily Pivot'!GL54</f>
        <v>47.7</v>
      </c>
      <c r="ER20" s="246">
        <f>'[1]Daily Pivot'!GL83</f>
        <v>45.4</v>
      </c>
      <c r="ES20" s="246">
        <f>'[1]Daily Pivot'!GL114</f>
        <v>51.1</v>
      </c>
      <c r="ET20" s="246">
        <f>'[1]Daily Pivot'!GL144</f>
        <v>57.9</v>
      </c>
      <c r="EU20" s="246">
        <f>'[1]Daily Pivot'!GL175</f>
        <v>62.3</v>
      </c>
      <c r="EV20" s="246">
        <f>'[1]Daily Pivot'!GL205</f>
        <v>64.400000000000006</v>
      </c>
      <c r="EW20" s="246">
        <f>'[1]Daily Pivot'!GL236</f>
        <v>64.7</v>
      </c>
      <c r="EX20" s="246">
        <f>'[1]Daily Pivot'!GL267</f>
        <v>61.9</v>
      </c>
      <c r="EY20" s="246">
        <f>'[1]Daily Pivot'!GL297</f>
        <v>52.9</v>
      </c>
      <c r="EZ20" s="246">
        <f>'[1]Daily Pivot'!GL328</f>
        <v>47.9</v>
      </c>
      <c r="FA20" s="246">
        <f>'[1]Daily Pivot'!GL358</f>
        <v>42.5</v>
      </c>
      <c r="FB20" s="246">
        <f>'[1]Daily Pivot'!GM23</f>
        <v>46.1</v>
      </c>
      <c r="FC20" s="246">
        <f>'[1]Daily Pivot'!GM54</f>
        <v>48</v>
      </c>
      <c r="FD20" s="246">
        <f>'[1]Daily Pivot'!GM83</f>
        <v>45.4</v>
      </c>
      <c r="FE20" s="246">
        <f>'[1]Daily Pivot'!GM114</f>
        <v>51.2</v>
      </c>
      <c r="FF20" s="246">
        <f>'[1]Daily Pivot'!GM144</f>
        <v>58.1</v>
      </c>
      <c r="FG20" s="246">
        <f>'[1]Daily Pivot'!GM175</f>
        <v>62.7</v>
      </c>
      <c r="FH20" s="246">
        <f>'[1]Daily Pivot'!GM205</f>
        <v>64.5</v>
      </c>
      <c r="FI20" s="246">
        <f>'[1]Daily Pivot'!GM236</f>
        <v>64.8</v>
      </c>
      <c r="FJ20" s="246">
        <f>'[1]Daily Pivot'!GM267</f>
        <v>62</v>
      </c>
      <c r="FK20" s="246">
        <f>'[1]Daily Pivot'!GM297</f>
        <v>53</v>
      </c>
      <c r="FL20" s="246">
        <f>'[1]Daily Pivot'!GM328</f>
        <v>47.9</v>
      </c>
      <c r="FM20" s="246">
        <f>'[1]Daily Pivot'!GM358</f>
        <v>42.6</v>
      </c>
      <c r="FN20" s="246">
        <f>'[1]Daily Pivot'!GN23</f>
        <v>46.5</v>
      </c>
      <c r="FO20" s="246">
        <f>'[1]Daily Pivot'!GN54</f>
        <v>48.3</v>
      </c>
      <c r="FP20" s="246">
        <f>'[1]Daily Pivot'!GN83</f>
        <v>45.6</v>
      </c>
      <c r="FQ20" s="246">
        <f>'[1]Daily Pivot'!GN114</f>
        <v>51.3</v>
      </c>
      <c r="FR20" s="246">
        <f>'[1]Daily Pivot'!GN144</f>
        <v>58.2</v>
      </c>
      <c r="FS20" s="246">
        <f>'[1]Daily Pivot'!GN175</f>
        <v>62.8</v>
      </c>
      <c r="FT20" s="246">
        <f>'[1]Daily Pivot'!GN205</f>
        <v>64.5</v>
      </c>
      <c r="FU20" s="246">
        <f>'[1]Daily Pivot'!GN236</f>
        <v>64.8</v>
      </c>
      <c r="FV20" s="246">
        <f>'[1]Daily Pivot'!GN267</f>
        <v>62.2</v>
      </c>
      <c r="FW20" s="246">
        <f>'[1]Daily Pivot'!GN297</f>
        <v>52.9</v>
      </c>
      <c r="FX20" s="246">
        <f>'[1]Daily Pivot'!GN328</f>
        <v>48</v>
      </c>
      <c r="FY20" s="246">
        <f>'[1]Daily Pivot'!GN358</f>
        <v>42.5</v>
      </c>
      <c r="FZ20" s="246">
        <f>'[1]Daily Pivot'!GO23</f>
        <v>46.4</v>
      </c>
      <c r="GA20" s="246">
        <f>'[1]Daily Pivot'!GO54</f>
        <v>48.3</v>
      </c>
      <c r="GB20" s="246">
        <f>'[1]Daily Pivot'!GO83</f>
        <v>45.8</v>
      </c>
      <c r="GC20" s="246">
        <f>'[1]Daily Pivot'!GO114</f>
        <v>51.6</v>
      </c>
      <c r="GD20" s="246">
        <f>'[1]Daily Pivot'!GO144</f>
        <v>58.3</v>
      </c>
      <c r="GE20" s="246">
        <f>'[1]Daily Pivot'!GO175</f>
        <v>62.8</v>
      </c>
      <c r="GF20" s="246">
        <f>'[1]Daily Pivot'!GO205</f>
        <v>64.5</v>
      </c>
      <c r="GG20" s="246">
        <f>'[1]Daily Pivot'!GO236</f>
        <v>64.8</v>
      </c>
      <c r="GH20" s="246">
        <f>'[1]Daily Pivot'!GO267</f>
        <v>62.3</v>
      </c>
      <c r="GI20" s="246">
        <f>'[1]Daily Pivot'!GO297</f>
        <v>53</v>
      </c>
      <c r="GJ20" s="246">
        <f>'[1]Daily Pivot'!GO328</f>
        <v>47.9</v>
      </c>
      <c r="GK20" s="246">
        <f>'[1]Daily Pivot'!GO358</f>
        <v>42.6</v>
      </c>
      <c r="GL20" s="246">
        <f>'[1]Daily Pivot'!GP23</f>
        <v>46.6</v>
      </c>
      <c r="GM20" s="246">
        <f>'[1]Daily Pivot'!GP54</f>
        <v>47.9</v>
      </c>
      <c r="GN20" s="246">
        <f>'[1]Daily Pivot'!GP83</f>
        <v>46.1</v>
      </c>
      <c r="GO20" s="246">
        <f>'[1]Daily Pivot'!GP114</f>
        <v>51.7</v>
      </c>
      <c r="GP20" s="246">
        <f>'[1]Daily Pivot'!GP144</f>
        <v>58.2</v>
      </c>
      <c r="GQ20" s="246">
        <f>'[1]Daily Pivot'!GP175</f>
        <v>62.8</v>
      </c>
      <c r="GR20" s="246">
        <f>'[1]Daily Pivot'!GP205</f>
        <v>64.5</v>
      </c>
      <c r="GS20" s="246">
        <f>'[1]Daily Pivot'!GP236</f>
        <v>64.8</v>
      </c>
      <c r="GT20" s="246">
        <f>'[1]Daily Pivot'!GP267</f>
        <v>62.4</v>
      </c>
      <c r="GU20" s="246">
        <f>'[1]Daily Pivot'!GP297</f>
        <v>52.9</v>
      </c>
      <c r="GV20" s="246">
        <f>'[1]Daily Pivot'!GP328</f>
        <v>47.8</v>
      </c>
      <c r="GW20" s="246">
        <f>'[1]Daily Pivot'!GP358</f>
        <v>42.9</v>
      </c>
      <c r="GX20" s="246">
        <f>'[1]Daily Pivot'!GQ23</f>
        <v>46.8</v>
      </c>
      <c r="GY20" s="246">
        <f>'[1]Daily Pivot'!GQ54</f>
        <v>48.2</v>
      </c>
      <c r="GZ20" s="246">
        <f>'[1]Daily Pivot'!GQ83</f>
        <v>46</v>
      </c>
      <c r="HA20" s="246">
        <f>'[1]Daily Pivot'!GQ114</f>
        <v>52</v>
      </c>
      <c r="HB20" s="246">
        <f>'[1]Daily Pivot'!GQ144</f>
        <v>58.3</v>
      </c>
      <c r="HC20" s="246">
        <f>'[1]Daily Pivot'!GQ175</f>
        <v>63</v>
      </c>
      <c r="HD20" s="246">
        <f>'[1]Daily Pivot'!GQ205</f>
        <v>64.5</v>
      </c>
      <c r="HE20" s="246">
        <f>'[1]Daily Pivot'!GQ236</f>
        <v>64.8</v>
      </c>
      <c r="HF20" s="246">
        <f>'[1]Daily Pivot'!GQ267</f>
        <v>62.6</v>
      </c>
      <c r="HG20" s="246">
        <f>'[1]Daily Pivot'!GQ297</f>
        <v>53</v>
      </c>
      <c r="HH20" s="246">
        <f>'[1]Daily Pivot'!GQ328</f>
        <v>47.8</v>
      </c>
      <c r="HI20" s="246">
        <f>'[1]Daily Pivot'!GQ358</f>
        <v>42.6</v>
      </c>
      <c r="HJ20" s="246">
        <f>'[1]Daily Pivot'!GR23</f>
        <v>46.7</v>
      </c>
      <c r="HK20" s="246">
        <f>'[1]Daily Pivot'!GR54</f>
        <v>48.7</v>
      </c>
      <c r="HL20" s="246">
        <f>'[1]Daily Pivot'!GR83</f>
        <v>46.5</v>
      </c>
      <c r="HM20" s="246">
        <f>'[1]Daily Pivot'!GR114</f>
        <v>52</v>
      </c>
      <c r="HN20" s="246">
        <f>'[1]Daily Pivot'!GR144</f>
        <v>58.5</v>
      </c>
      <c r="HO20" s="246">
        <f>'[1]Daily Pivot'!GR175</f>
        <v>63.1</v>
      </c>
      <c r="HP20" s="246">
        <f>'[1]Daily Pivot'!GR205</f>
        <v>64.5</v>
      </c>
      <c r="HQ20" s="246">
        <f>'[1]Daily Pivot'!GR236</f>
        <v>64.8</v>
      </c>
      <c r="HR20" s="246">
        <f>'[1]Daily Pivot'!GR267</f>
        <v>62.7</v>
      </c>
      <c r="HS20" s="246">
        <f>'[1]Daily Pivot'!GR297</f>
        <v>53</v>
      </c>
      <c r="HT20" s="246">
        <f>'[1]Daily Pivot'!GR328</f>
        <v>47.9</v>
      </c>
      <c r="HU20" s="246">
        <f>'[1]Daily Pivot'!GR358</f>
        <v>42.9</v>
      </c>
      <c r="HV20" s="246">
        <f>'[1]Daily Pivot'!GS23</f>
        <v>46.6</v>
      </c>
      <c r="HW20" s="246">
        <f>'[1]Daily Pivot'!GS54</f>
        <v>48.5</v>
      </c>
      <c r="HX20" s="246">
        <f>'[1]Daily Pivot'!GS83</f>
        <v>46.3</v>
      </c>
      <c r="HY20" s="246">
        <f>'[1]Daily Pivot'!GS114</f>
        <v>51.8</v>
      </c>
      <c r="HZ20" s="246">
        <f>'[1]Daily Pivot'!GS144</f>
        <v>58.5</v>
      </c>
      <c r="IA20" s="246">
        <f>'[1]Daily Pivot'!GS175</f>
        <v>62.9</v>
      </c>
      <c r="IB20" s="246">
        <f>'[1]Daily Pivot'!GS205</f>
        <v>64.5</v>
      </c>
      <c r="IC20" s="246">
        <f>'[1]Daily Pivot'!GS236</f>
        <v>64.8</v>
      </c>
      <c r="ID20" s="246">
        <f>'[1]Daily Pivot'!GS267</f>
        <v>62.6</v>
      </c>
      <c r="IE20" s="246">
        <f>'[1]Daily Pivot'!GS297</f>
        <v>53</v>
      </c>
      <c r="IF20" s="246">
        <f>'[1]Daily Pivot'!GS328</f>
        <v>47.9</v>
      </c>
      <c r="IG20" s="246">
        <f>'[1]Daily Pivot'!GS358</f>
        <v>42.7</v>
      </c>
      <c r="IH20" s="246">
        <f>'[1]Daily Pivot'!GT23</f>
        <v>46.8</v>
      </c>
      <c r="II20" s="246">
        <f>'[1]Daily Pivot'!GT54</f>
        <v>48.6</v>
      </c>
      <c r="IJ20" s="246">
        <f>'[1]Daily Pivot'!GT83</f>
        <v>46.4</v>
      </c>
      <c r="IK20" s="246">
        <f>'[1]Daily Pivot'!GT114</f>
        <v>52</v>
      </c>
      <c r="IL20" s="246">
        <f>'[1]Daily Pivot'!GT144</f>
        <v>58.4</v>
      </c>
      <c r="IM20" s="246">
        <f>'[1]Daily Pivot'!GT175</f>
        <v>63</v>
      </c>
      <c r="IN20" s="246">
        <f>'[1]Daily Pivot'!GT205</f>
        <v>64.5</v>
      </c>
      <c r="IO20" s="246">
        <f>'[1]Daily Pivot'!GT236</f>
        <v>64.8</v>
      </c>
      <c r="IP20" s="246">
        <f>'[1]Daily Pivot'!GT267</f>
        <v>62.7</v>
      </c>
      <c r="IQ20" s="246">
        <f>'[1]Daily Pivot'!GT297</f>
        <v>52.9</v>
      </c>
      <c r="IR20" s="246">
        <f>'[1]Daily Pivot'!GT328</f>
        <v>48.3</v>
      </c>
      <c r="IS20" s="246">
        <f>'[1]Daily Pivot'!GT358</f>
        <v>42.9</v>
      </c>
      <c r="IT20" s="246">
        <f>'[1]Daily Pivot'!GU23</f>
        <v>46.7</v>
      </c>
      <c r="IU20" s="246">
        <f>'[1]Daily Pivot'!GU54</f>
        <v>48.8</v>
      </c>
      <c r="IV20" s="246">
        <f>'[1]Daily Pivot'!GU83</f>
        <v>46.4</v>
      </c>
      <c r="IW20" s="246">
        <f>'[1]Daily Pivot'!GU114</f>
        <v>52.1</v>
      </c>
      <c r="IX20" s="246">
        <f>'[1]Daily Pivot'!GU144</f>
        <v>58.2</v>
      </c>
      <c r="IY20" s="246">
        <f>'[1]Daily Pivot'!GU175</f>
        <v>63.2</v>
      </c>
      <c r="IZ20" s="246">
        <f>'[1]Daily Pivot'!GU205</f>
        <v>64.5</v>
      </c>
      <c r="JA20" s="246">
        <f>'[1]Daily Pivot'!GU236</f>
        <v>64.8</v>
      </c>
      <c r="JB20" s="246">
        <f>'[1]Daily Pivot'!GU267</f>
        <v>62.8</v>
      </c>
      <c r="JC20" s="246">
        <f>'[1]Daily Pivot'!GU297</f>
        <v>53.1</v>
      </c>
      <c r="JD20" s="246">
        <f>'[1]Daily Pivot'!GU328</f>
        <v>48.4</v>
      </c>
      <c r="JE20" s="246">
        <f>'[1]Daily Pivot'!GU358</f>
        <v>42.9</v>
      </c>
      <c r="JF20" s="246">
        <f>'[1]Daily Pivot'!GV23</f>
        <v>47</v>
      </c>
      <c r="JG20" s="246">
        <f>'[1]Daily Pivot'!GV54</f>
        <v>48.9</v>
      </c>
      <c r="JH20" s="246">
        <f>'[1]Daily Pivot'!GV83</f>
        <v>46.3</v>
      </c>
      <c r="JI20" s="246">
        <f>'[1]Daily Pivot'!GV114</f>
        <v>52.1</v>
      </c>
      <c r="JJ20" s="246">
        <f>'[1]Daily Pivot'!GV144</f>
        <v>58</v>
      </c>
      <c r="JK20" s="246">
        <f>'[1]Daily Pivot'!GV175</f>
        <v>63.2</v>
      </c>
      <c r="JL20" s="246">
        <f>'[1]Daily Pivot'!GV205</f>
        <v>64.599999999999994</v>
      </c>
      <c r="JM20" s="246">
        <f>'[1]Daily Pivot'!GV236</f>
        <v>64.900000000000006</v>
      </c>
      <c r="JN20" s="246">
        <f>'[1]Daily Pivot'!GV267</f>
        <v>62.9</v>
      </c>
      <c r="JO20" s="246">
        <f>'[1]Daily Pivot'!GV297</f>
        <v>53.1</v>
      </c>
      <c r="JP20" s="246">
        <f>'[1]Daily Pivot'!GV328</f>
        <v>48.6</v>
      </c>
      <c r="JQ20" s="246">
        <f>'[1]Daily Pivot'!GV358</f>
        <v>42.8</v>
      </c>
      <c r="JR20" s="246">
        <f>'[1]Daily Pivot'!GW23</f>
        <v>47.3</v>
      </c>
      <c r="JS20" s="246">
        <f>'[1]Daily Pivot'!GW54</f>
        <v>49.4</v>
      </c>
      <c r="JT20" s="246">
        <f>'[1]Daily Pivot'!GW83</f>
        <v>46.4</v>
      </c>
      <c r="JU20" s="246">
        <f>'[1]Daily Pivot'!GW114</f>
        <v>52.4</v>
      </c>
      <c r="JV20" s="246">
        <f>'[1]Daily Pivot'!GW144</f>
        <v>58.2</v>
      </c>
      <c r="JW20" s="246">
        <f>'[1]Daily Pivot'!GW175</f>
        <v>63.2</v>
      </c>
      <c r="JX20" s="246">
        <f>'[1]Daily Pivot'!GW205</f>
        <v>64.599999999999994</v>
      </c>
      <c r="JY20" s="246">
        <f>'[1]Daily Pivot'!GW236</f>
        <v>64.900000000000006</v>
      </c>
      <c r="JZ20" s="246">
        <f>'[1]Daily Pivot'!GW267</f>
        <v>62.8</v>
      </c>
      <c r="KA20" s="246">
        <f>'[1]Daily Pivot'!GW297</f>
        <v>53</v>
      </c>
      <c r="KB20" s="246">
        <f>'[1]Daily Pivot'!GW328</f>
        <v>48.6</v>
      </c>
      <c r="KC20" s="246">
        <f>'[1]Daily Pivot'!GW358</f>
        <v>42.6</v>
      </c>
      <c r="KD20" s="246">
        <f>'[1]Daily Pivot'!GX23</f>
        <v>47.2</v>
      </c>
      <c r="KE20" s="246">
        <f>'[1]Daily Pivot'!GX54</f>
        <v>49.2</v>
      </c>
      <c r="KF20" s="246">
        <f>'[1]Daily Pivot'!GX83</f>
        <v>46.5</v>
      </c>
      <c r="KG20" s="246">
        <f>'[1]Daily Pivot'!GX114</f>
        <v>52.3</v>
      </c>
      <c r="KH20" s="246">
        <f>'[1]Daily Pivot'!GX144</f>
        <v>58.2</v>
      </c>
      <c r="KI20" s="246">
        <f>'[1]Daily Pivot'!GX175</f>
        <v>63.2</v>
      </c>
      <c r="KJ20" s="246">
        <f>'[1]Daily Pivot'!GX205</f>
        <v>64.599999999999994</v>
      </c>
      <c r="KK20" s="246">
        <f>'[1]Daily Pivot'!GX236</f>
        <v>64.8</v>
      </c>
      <c r="KL20" s="246">
        <f>'[1]Daily Pivot'!GX267</f>
        <v>63.1</v>
      </c>
      <c r="KM20" s="246">
        <f>'[1]Daily Pivot'!GX297</f>
        <v>53</v>
      </c>
      <c r="KN20" s="246">
        <f>'[1]Daily Pivot'!GX328</f>
        <v>48.5</v>
      </c>
      <c r="KO20" s="246">
        <f>'[1]Daily Pivot'!GX358</f>
        <v>42.7</v>
      </c>
      <c r="KP20" s="246">
        <f>'[1]Daily Pivot'!GY23</f>
        <v>46.9</v>
      </c>
      <c r="KQ20" s="246">
        <f>'[1]Daily Pivot'!GY54</f>
        <v>49.2</v>
      </c>
      <c r="KR20" s="246">
        <f>'[1]Daily Pivot'!GY83</f>
        <v>46.6</v>
      </c>
      <c r="KS20" s="246">
        <f>'[1]Daily Pivot'!GY114</f>
        <v>52.3</v>
      </c>
      <c r="KT20" s="246">
        <f>'[1]Daily Pivot'!GY144</f>
        <v>58.1</v>
      </c>
      <c r="KU20" s="246">
        <f>'[1]Daily Pivot'!GY175</f>
        <v>63.3</v>
      </c>
      <c r="KV20" s="246">
        <f>'[1]Daily Pivot'!GY205</f>
        <v>64.599999999999994</v>
      </c>
      <c r="KW20" s="246">
        <f>'[1]Daily Pivot'!GY236</f>
        <v>64.8</v>
      </c>
      <c r="KX20" s="246">
        <f>'[1]Daily Pivot'!GY267</f>
        <v>63.2</v>
      </c>
      <c r="KY20" s="246">
        <f>'[1]Daily Pivot'!GY297</f>
        <v>53.3</v>
      </c>
      <c r="KZ20" s="246">
        <f>'[1]Daily Pivot'!GY328</f>
        <v>48.6</v>
      </c>
      <c r="LA20" s="246">
        <f>'[1]Daily Pivot'!GY358</f>
        <v>42.8</v>
      </c>
      <c r="LB20" s="246">
        <f>'[1]Daily Pivot'!GZ23</f>
        <v>46.7</v>
      </c>
      <c r="LC20" s="246">
        <f>'[1]Daily Pivot'!GZ54</f>
        <v>49.5</v>
      </c>
      <c r="LD20" s="246">
        <f>'[1]Daily Pivot'!GZ83</f>
        <v>46.6</v>
      </c>
      <c r="LE20" s="246">
        <f>'[1]Daily Pivot'!GZ114</f>
        <v>52.7</v>
      </c>
      <c r="LF20" s="246">
        <f>'[1]Daily Pivot'!GZ144</f>
        <v>58.1</v>
      </c>
      <c r="LG20" s="246">
        <f>'[1]Daily Pivot'!GZ175</f>
        <v>63.3</v>
      </c>
      <c r="LH20" s="246">
        <f>'[1]Daily Pivot'!GZ205</f>
        <v>64.7</v>
      </c>
      <c r="LI20" s="246">
        <f>'[1]Daily Pivot'!GZ236</f>
        <v>64.8</v>
      </c>
      <c r="LJ20" s="246">
        <f>'[1]Daily Pivot'!GZ267</f>
        <v>63.2</v>
      </c>
      <c r="LK20" s="246">
        <f>'[1]Daily Pivot'!GZ297</f>
        <v>53.5</v>
      </c>
      <c r="LL20" s="246">
        <f>'[1]Daily Pivot'!GZ328</f>
        <v>48.9</v>
      </c>
      <c r="LM20" s="246">
        <f>'[1]Daily Pivot'!GZ358</f>
        <v>42.9</v>
      </c>
    </row>
    <row r="21" spans="1:325" x14ac:dyDescent="0.25">
      <c r="A21" s="244">
        <f t="shared" si="0"/>
        <v>19</v>
      </c>
      <c r="B21" s="246">
        <f>'[1]Daily Pivot'!FZ24</f>
        <v>42.7</v>
      </c>
      <c r="C21" s="246">
        <f>'[1]Daily Pivot'!FZ55</f>
        <v>44.5</v>
      </c>
      <c r="D21" s="246">
        <f>'[1]Daily Pivot'!FZ84</f>
        <v>47</v>
      </c>
      <c r="E21" s="246">
        <f>'[1]Daily Pivot'!FZ115</f>
        <v>52.8</v>
      </c>
      <c r="F21" s="246">
        <f>'[1]Daily Pivot'!FZ145</f>
        <v>58</v>
      </c>
      <c r="G21" s="246">
        <f>'[1]Daily Pivot'!FZ176</f>
        <v>61.5</v>
      </c>
      <c r="H21" s="246">
        <f>'[1]Daily Pivot'!FZ206</f>
        <v>64</v>
      </c>
      <c r="I21" s="246">
        <f>'[1]Daily Pivot'!FZ237</f>
        <v>64.599999999999994</v>
      </c>
      <c r="J21" s="246">
        <f>'[1]Daily Pivot'!FZ268</f>
        <v>60.7</v>
      </c>
      <c r="K21" s="246">
        <f>'[1]Daily Pivot'!FZ298</f>
        <v>52.2</v>
      </c>
      <c r="L21" s="246">
        <f>'[1]Daily Pivot'!FZ329</f>
        <v>46.7</v>
      </c>
      <c r="M21" s="246">
        <f>'[1]Daily Pivot'!FZ359</f>
        <v>42.9</v>
      </c>
      <c r="N21" s="246">
        <f>'[1]Daily Pivot'!GA24</f>
        <v>43.1</v>
      </c>
      <c r="O21" s="246">
        <f>'[1]Daily Pivot'!GA55</f>
        <v>44.7</v>
      </c>
      <c r="P21" s="246">
        <f>'[1]Daily Pivot'!GA84</f>
        <v>47</v>
      </c>
      <c r="Q21" s="246">
        <f>'[1]Daily Pivot'!GA115</f>
        <v>52.8</v>
      </c>
      <c r="R21" s="246">
        <f>'[1]Daily Pivot'!GA145</f>
        <v>58.4</v>
      </c>
      <c r="S21" s="246">
        <f>'[1]Daily Pivot'!GA176</f>
        <v>61.6</v>
      </c>
      <c r="T21" s="246">
        <f>'[1]Daily Pivot'!GA206</f>
        <v>64</v>
      </c>
      <c r="U21" s="246">
        <f>'[1]Daily Pivot'!GA237</f>
        <v>64.599999999999994</v>
      </c>
      <c r="V21" s="246">
        <f>'[1]Daily Pivot'!GA268</f>
        <v>60.9</v>
      </c>
      <c r="W21" s="246">
        <f>'[1]Daily Pivot'!GA298</f>
        <v>52</v>
      </c>
      <c r="X21" s="246">
        <f>'[1]Daily Pivot'!GA329</f>
        <v>46.7</v>
      </c>
      <c r="Y21" s="246">
        <f>'[1]Daily Pivot'!GA359</f>
        <v>42.5</v>
      </c>
      <c r="Z21" s="246">
        <f>'[1]Daily Pivot'!GB24</f>
        <v>42.8</v>
      </c>
      <c r="AA21" s="246">
        <f>'[1]Daily Pivot'!GB55</f>
        <v>44.9</v>
      </c>
      <c r="AB21" s="246">
        <f>'[1]Daily Pivot'!GB84</f>
        <v>46.8</v>
      </c>
      <c r="AC21" s="246">
        <f>'[1]Daily Pivot'!GB115</f>
        <v>52.7</v>
      </c>
      <c r="AD21" s="246">
        <f>'[1]Daily Pivot'!GB145</f>
        <v>58.4</v>
      </c>
      <c r="AE21" s="246">
        <f>'[1]Daily Pivot'!GB176</f>
        <v>61.9</v>
      </c>
      <c r="AF21" s="246">
        <f>'[1]Daily Pivot'!GB206</f>
        <v>64.2</v>
      </c>
      <c r="AG21" s="246">
        <f>'[1]Daily Pivot'!GB237</f>
        <v>64.7</v>
      </c>
      <c r="AH21" s="246">
        <f>'[1]Daily Pivot'!GB268</f>
        <v>60.9</v>
      </c>
      <c r="AI21" s="246">
        <f>'[1]Daily Pivot'!GB298</f>
        <v>52</v>
      </c>
      <c r="AJ21" s="246">
        <f>'[1]Daily Pivot'!GB329</f>
        <v>46.6</v>
      </c>
      <c r="AK21" s="246">
        <f>'[1]Daily Pivot'!GB359</f>
        <v>42.6</v>
      </c>
      <c r="AL21" s="246">
        <f>'[1]Daily Pivot'!GC24</f>
        <v>43.1</v>
      </c>
      <c r="AM21" s="246">
        <f>'[1]Daily Pivot'!GC55</f>
        <v>45.3</v>
      </c>
      <c r="AN21" s="246">
        <f>'[1]Daily Pivot'!GC84</f>
        <v>46.9</v>
      </c>
      <c r="AO21" s="246">
        <f>'[1]Daily Pivot'!GC115</f>
        <v>53</v>
      </c>
      <c r="AP21" s="246">
        <f>'[1]Daily Pivot'!GC145</f>
        <v>58.5</v>
      </c>
      <c r="AQ21" s="246">
        <f>'[1]Daily Pivot'!GC176</f>
        <v>62.1</v>
      </c>
      <c r="AR21" s="246">
        <f>'[1]Daily Pivot'!GC206</f>
        <v>64.3</v>
      </c>
      <c r="AS21" s="246">
        <f>'[1]Daily Pivot'!GC237</f>
        <v>64.7</v>
      </c>
      <c r="AT21" s="246">
        <f>'[1]Daily Pivot'!GC268</f>
        <v>60.9</v>
      </c>
      <c r="AU21" s="246">
        <f>'[1]Daily Pivot'!GC298</f>
        <v>51.7</v>
      </c>
      <c r="AV21" s="246">
        <f>'[1]Daily Pivot'!GC329</f>
        <v>47.1</v>
      </c>
      <c r="AW21" s="246">
        <f>'[1]Daily Pivot'!GC359</f>
        <v>42.8</v>
      </c>
      <c r="AX21" s="246">
        <f>'[1]Daily Pivot'!GD24</f>
        <v>43.6</v>
      </c>
      <c r="AY21" s="246">
        <f>'[1]Daily Pivot'!GD55</f>
        <v>45.5</v>
      </c>
      <c r="AZ21" s="246">
        <f>'[1]Daily Pivot'!GD84</f>
        <v>47.2</v>
      </c>
      <c r="BA21" s="246">
        <f>'[1]Daily Pivot'!GD115</f>
        <v>53.3</v>
      </c>
      <c r="BB21" s="246">
        <f>'[1]Daily Pivot'!GD145</f>
        <v>58.5</v>
      </c>
      <c r="BC21" s="246">
        <f>'[1]Daily Pivot'!GD176</f>
        <v>62.3</v>
      </c>
      <c r="BD21" s="246">
        <f>'[1]Daily Pivot'!GD206</f>
        <v>64.400000000000006</v>
      </c>
      <c r="BE21" s="246">
        <f>'[1]Daily Pivot'!GD237</f>
        <v>64.7</v>
      </c>
      <c r="BF21" s="246">
        <f>'[1]Daily Pivot'!GD268</f>
        <v>60.8</v>
      </c>
      <c r="BG21" s="246">
        <f>'[1]Daily Pivot'!GD298</f>
        <v>51.8</v>
      </c>
      <c r="BH21" s="246">
        <f>'[1]Daily Pivot'!GD329</f>
        <v>47.2</v>
      </c>
      <c r="BI21" s="246">
        <f>'[1]Daily Pivot'!GD359</f>
        <v>42.9</v>
      </c>
      <c r="BJ21" s="246">
        <f>'[1]Daily Pivot'!GE24</f>
        <v>43.8</v>
      </c>
      <c r="BK21" s="246">
        <f>'[1]Daily Pivot'!GE55</f>
        <v>45.6</v>
      </c>
      <c r="BL21" s="246">
        <f>'[1]Daily Pivot'!GE84</f>
        <v>47.1</v>
      </c>
      <c r="BM21" s="246">
        <f>'[1]Daily Pivot'!GE115</f>
        <v>53.3</v>
      </c>
      <c r="BN21" s="246">
        <f>'[1]Daily Pivot'!GE145</f>
        <v>58.6</v>
      </c>
      <c r="BO21" s="246">
        <f>'[1]Daily Pivot'!GE176</f>
        <v>62.4</v>
      </c>
      <c r="BP21" s="246">
        <f>'[1]Daily Pivot'!GE206</f>
        <v>64.3</v>
      </c>
      <c r="BQ21" s="246">
        <f>'[1]Daily Pivot'!GE237</f>
        <v>64.7</v>
      </c>
      <c r="BR21" s="246">
        <f>'[1]Daily Pivot'!GE268</f>
        <v>60.8</v>
      </c>
      <c r="BS21" s="246">
        <f>'[1]Daily Pivot'!GE298</f>
        <v>52.1</v>
      </c>
      <c r="BT21" s="246">
        <f>'[1]Daily Pivot'!GE329</f>
        <v>47.1</v>
      </c>
      <c r="BU21" s="246">
        <f>'[1]Daily Pivot'!GE359</f>
        <v>43.1</v>
      </c>
      <c r="BV21" s="246">
        <f>'[1]Daily Pivot'!GF24</f>
        <v>43.9</v>
      </c>
      <c r="BW21" s="246">
        <f>'[1]Daily Pivot'!GF55</f>
        <v>45.8</v>
      </c>
      <c r="BX21" s="246">
        <f>'[1]Daily Pivot'!GF84</f>
        <v>47.3</v>
      </c>
      <c r="BY21" s="246">
        <f>'[1]Daily Pivot'!GF115</f>
        <v>53.4</v>
      </c>
      <c r="BZ21" s="246">
        <f>'[1]Daily Pivot'!GF145</f>
        <v>58.5</v>
      </c>
      <c r="CA21" s="246">
        <f>'[1]Daily Pivot'!GF176</f>
        <v>62.4</v>
      </c>
      <c r="CB21" s="246">
        <f>'[1]Daily Pivot'!GF206</f>
        <v>64.3</v>
      </c>
      <c r="CC21" s="246">
        <f>'[1]Daily Pivot'!GF237</f>
        <v>64.7</v>
      </c>
      <c r="CD21" s="246">
        <f>'[1]Daily Pivot'!GF268</f>
        <v>60.7</v>
      </c>
      <c r="CE21" s="246">
        <f>'[1]Daily Pivot'!GF298</f>
        <v>51.7</v>
      </c>
      <c r="CF21" s="246">
        <f>'[1]Daily Pivot'!GF329</f>
        <v>47.3</v>
      </c>
      <c r="CG21" s="246">
        <f>'[1]Daily Pivot'!GF359</f>
        <v>42.9</v>
      </c>
      <c r="CH21" s="246">
        <f>'[1]Daily Pivot'!GG24</f>
        <v>43.8</v>
      </c>
      <c r="CI21" s="246">
        <f>'[1]Daily Pivot'!GG55</f>
        <v>45.7</v>
      </c>
      <c r="CJ21" s="246">
        <f>'[1]Daily Pivot'!GG84</f>
        <v>47.1</v>
      </c>
      <c r="CK21" s="246">
        <f>'[1]Daily Pivot'!GG115</f>
        <v>53.1</v>
      </c>
      <c r="CL21" s="246">
        <f>'[1]Daily Pivot'!GG145</f>
        <v>58.4</v>
      </c>
      <c r="CM21" s="246">
        <f>'[1]Daily Pivot'!GG176</f>
        <v>62.4</v>
      </c>
      <c r="CN21" s="246">
        <f>'[1]Daily Pivot'!GG206</f>
        <v>64.3</v>
      </c>
      <c r="CO21" s="246">
        <f>'[1]Daily Pivot'!GG237</f>
        <v>64.7</v>
      </c>
      <c r="CP21" s="246">
        <f>'[1]Daily Pivot'!GG268</f>
        <v>60.7</v>
      </c>
      <c r="CQ21" s="246">
        <f>'[1]Daily Pivot'!GG298</f>
        <v>51.4</v>
      </c>
      <c r="CR21" s="246">
        <f>'[1]Daily Pivot'!GG329</f>
        <v>47.7</v>
      </c>
      <c r="CS21" s="246">
        <f>'[1]Daily Pivot'!GG359</f>
        <v>42.5</v>
      </c>
      <c r="CT21" s="246">
        <f>'[1]Daily Pivot'!GH24</f>
        <v>43.9</v>
      </c>
      <c r="CU21" s="246">
        <f>'[1]Daily Pivot'!GH55</f>
        <v>46</v>
      </c>
      <c r="CV21" s="246">
        <f>'[1]Daily Pivot'!GH84</f>
        <v>47.1</v>
      </c>
      <c r="CW21" s="246">
        <f>'[1]Daily Pivot'!GH115</f>
        <v>52.8</v>
      </c>
      <c r="CX21" s="246">
        <f>'[1]Daily Pivot'!GH145</f>
        <v>58.7</v>
      </c>
      <c r="CY21" s="246">
        <f>'[1]Daily Pivot'!GH176</f>
        <v>62.5</v>
      </c>
      <c r="CZ21" s="246">
        <f>'[1]Daily Pivot'!GH206</f>
        <v>64.3</v>
      </c>
      <c r="DA21" s="246">
        <f>'[1]Daily Pivot'!GH237</f>
        <v>64.7</v>
      </c>
      <c r="DB21" s="246">
        <f>'[1]Daily Pivot'!GH268</f>
        <v>60.8</v>
      </c>
      <c r="DC21" s="246">
        <f>'[1]Daily Pivot'!GH298</f>
        <v>51.5</v>
      </c>
      <c r="DD21" s="246">
        <f>'[1]Daily Pivot'!GH329</f>
        <v>47.6</v>
      </c>
      <c r="DE21" s="246">
        <f>'[1]Daily Pivot'!GH359</f>
        <v>42.6</v>
      </c>
      <c r="DF21" s="246">
        <f>'[1]Daily Pivot'!GI24</f>
        <v>43.9</v>
      </c>
      <c r="DG21" s="246">
        <f>'[1]Daily Pivot'!GI55</f>
        <v>46.3</v>
      </c>
      <c r="DH21" s="246">
        <f>'[1]Daily Pivot'!GI84</f>
        <v>47.3</v>
      </c>
      <c r="DI21" s="246">
        <f>'[1]Daily Pivot'!GI115</f>
        <v>52.9</v>
      </c>
      <c r="DJ21" s="246">
        <f>'[1]Daily Pivot'!GI145</f>
        <v>58.6</v>
      </c>
      <c r="DK21" s="246">
        <f>'[1]Daily Pivot'!GI176</f>
        <v>62.5</v>
      </c>
      <c r="DL21" s="246">
        <f>'[1]Daily Pivot'!GI206</f>
        <v>64.2</v>
      </c>
      <c r="DM21" s="246">
        <f>'[1]Daily Pivot'!GI237</f>
        <v>64.7</v>
      </c>
      <c r="DN21" s="246">
        <f>'[1]Daily Pivot'!GI268</f>
        <v>61.1</v>
      </c>
      <c r="DO21" s="246">
        <f>'[1]Daily Pivot'!GI298</f>
        <v>51.6</v>
      </c>
      <c r="DP21" s="246">
        <f>'[1]Daily Pivot'!GI329</f>
        <v>47.9</v>
      </c>
      <c r="DQ21" s="246">
        <f>'[1]Daily Pivot'!GI359</f>
        <v>42.6</v>
      </c>
      <c r="DR21" s="246">
        <f>'[1]Daily Pivot'!GJ24</f>
        <v>43.9</v>
      </c>
      <c r="DS21" s="246">
        <f>'[1]Daily Pivot'!GJ55</f>
        <v>46.9</v>
      </c>
      <c r="DT21" s="246">
        <f>'[1]Daily Pivot'!GJ84</f>
        <v>47.4</v>
      </c>
      <c r="DU21" s="246">
        <f>'[1]Daily Pivot'!GJ115</f>
        <v>53</v>
      </c>
      <c r="DV21" s="246">
        <f>'[1]Daily Pivot'!GJ145</f>
        <v>58.4</v>
      </c>
      <c r="DW21" s="246">
        <f>'[1]Daily Pivot'!GJ176</f>
        <v>62.5</v>
      </c>
      <c r="DX21" s="246">
        <f>'[1]Daily Pivot'!GJ206</f>
        <v>64.400000000000006</v>
      </c>
      <c r="DY21" s="246">
        <f>'[1]Daily Pivot'!GJ237</f>
        <v>64.7</v>
      </c>
      <c r="DZ21" s="246">
        <f>'[1]Daily Pivot'!GJ268</f>
        <v>61.2</v>
      </c>
      <c r="EA21" s="246">
        <f>'[1]Daily Pivot'!GJ298</f>
        <v>51.6</v>
      </c>
      <c r="EB21" s="246">
        <f>'[1]Daily Pivot'!GJ329</f>
        <v>47.8</v>
      </c>
      <c r="EC21" s="246">
        <f>'[1]Daily Pivot'!GJ359</f>
        <v>42.5</v>
      </c>
      <c r="ED21" s="246">
        <f>'[1]Daily Pivot'!GK24</f>
        <v>43.8</v>
      </c>
      <c r="EE21" s="246">
        <f>'[1]Daily Pivot'!GK55</f>
        <v>47.2</v>
      </c>
      <c r="EF21" s="246">
        <f>'[1]Daily Pivot'!GK84</f>
        <v>46.8</v>
      </c>
      <c r="EG21" s="246">
        <f>'[1]Daily Pivot'!GK115</f>
        <v>53</v>
      </c>
      <c r="EH21" s="246">
        <f>'[1]Daily Pivot'!GK145</f>
        <v>58.4</v>
      </c>
      <c r="EI21" s="246">
        <f>'[1]Daily Pivot'!GK176</f>
        <v>62.7</v>
      </c>
      <c r="EJ21" s="246">
        <f>'[1]Daily Pivot'!GK206</f>
        <v>64.400000000000006</v>
      </c>
      <c r="EK21" s="246">
        <f>'[1]Daily Pivot'!GK237</f>
        <v>64.7</v>
      </c>
      <c r="EL21" s="246">
        <f>'[1]Daily Pivot'!GK268</f>
        <v>61.4</v>
      </c>
      <c r="EM21" s="246">
        <f>'[1]Daily Pivot'!GK298</f>
        <v>51.8</v>
      </c>
      <c r="EN21" s="246">
        <f>'[1]Daily Pivot'!GK329</f>
        <v>47.6</v>
      </c>
      <c r="EO21" s="246">
        <f>'[1]Daily Pivot'!GK359</f>
        <v>42.5</v>
      </c>
      <c r="EP21" s="246">
        <f>'[1]Daily Pivot'!GL24</f>
        <v>43.6</v>
      </c>
      <c r="EQ21" s="246">
        <f>'[1]Daily Pivot'!GL55</f>
        <v>47.2</v>
      </c>
      <c r="ER21" s="246">
        <f>'[1]Daily Pivot'!GL84</f>
        <v>46.8</v>
      </c>
      <c r="ES21" s="246">
        <f>'[1]Daily Pivot'!GL115</f>
        <v>52.9</v>
      </c>
      <c r="ET21" s="246">
        <f>'[1]Daily Pivot'!GL145</f>
        <v>58.5</v>
      </c>
      <c r="EU21" s="246">
        <f>'[1]Daily Pivot'!GL176</f>
        <v>62.7</v>
      </c>
      <c r="EV21" s="246">
        <f>'[1]Daily Pivot'!GL206</f>
        <v>64.400000000000006</v>
      </c>
      <c r="EW21" s="246">
        <f>'[1]Daily Pivot'!GL237</f>
        <v>64.7</v>
      </c>
      <c r="EX21" s="246">
        <f>'[1]Daily Pivot'!GL268</f>
        <v>61.5</v>
      </c>
      <c r="EY21" s="246">
        <f>'[1]Daily Pivot'!GL298</f>
        <v>51.9</v>
      </c>
      <c r="EZ21" s="246">
        <f>'[1]Daily Pivot'!GL329</f>
        <v>47.6</v>
      </c>
      <c r="FA21" s="246">
        <f>'[1]Daily Pivot'!GL359</f>
        <v>42.2</v>
      </c>
      <c r="FB21" s="246">
        <f>'[1]Daily Pivot'!GM24</f>
        <v>43.5</v>
      </c>
      <c r="FC21" s="246">
        <f>'[1]Daily Pivot'!GM55</f>
        <v>47.4</v>
      </c>
      <c r="FD21" s="246">
        <f>'[1]Daily Pivot'!GM84</f>
        <v>47</v>
      </c>
      <c r="FE21" s="246">
        <f>'[1]Daily Pivot'!GM115</f>
        <v>53</v>
      </c>
      <c r="FF21" s="246">
        <f>'[1]Daily Pivot'!GM145</f>
        <v>58.8</v>
      </c>
      <c r="FG21" s="246">
        <f>'[1]Daily Pivot'!GM176</f>
        <v>63</v>
      </c>
      <c r="FH21" s="246">
        <f>'[1]Daily Pivot'!GM206</f>
        <v>64.5</v>
      </c>
      <c r="FI21" s="246">
        <f>'[1]Daily Pivot'!GM237</f>
        <v>64.8</v>
      </c>
      <c r="FJ21" s="246">
        <f>'[1]Daily Pivot'!GM268</f>
        <v>61.5</v>
      </c>
      <c r="FK21" s="246">
        <f>'[1]Daily Pivot'!GM298</f>
        <v>52.1</v>
      </c>
      <c r="FL21" s="246">
        <f>'[1]Daily Pivot'!GM329</f>
        <v>47.8</v>
      </c>
      <c r="FM21" s="246">
        <f>'[1]Daily Pivot'!GM359</f>
        <v>42.5</v>
      </c>
      <c r="FN21" s="246">
        <f>'[1]Daily Pivot'!GN24</f>
        <v>43.9</v>
      </c>
      <c r="FO21" s="246">
        <f>'[1]Daily Pivot'!GN55</f>
        <v>47.6</v>
      </c>
      <c r="FP21" s="246">
        <f>'[1]Daily Pivot'!GN84</f>
        <v>47.1</v>
      </c>
      <c r="FQ21" s="246">
        <f>'[1]Daily Pivot'!GN115</f>
        <v>53.2</v>
      </c>
      <c r="FR21" s="246">
        <f>'[1]Daily Pivot'!GN145</f>
        <v>58.7</v>
      </c>
      <c r="FS21" s="246">
        <f>'[1]Daily Pivot'!GN176</f>
        <v>63</v>
      </c>
      <c r="FT21" s="246">
        <f>'[1]Daily Pivot'!GN206</f>
        <v>64.5</v>
      </c>
      <c r="FU21" s="246">
        <f>'[1]Daily Pivot'!GN237</f>
        <v>64.8</v>
      </c>
      <c r="FV21" s="246">
        <f>'[1]Daily Pivot'!GN268</f>
        <v>61.6</v>
      </c>
      <c r="FW21" s="246">
        <f>'[1]Daily Pivot'!GN298</f>
        <v>52.1</v>
      </c>
      <c r="FX21" s="246">
        <f>'[1]Daily Pivot'!GN329</f>
        <v>47.9</v>
      </c>
      <c r="FY21" s="246">
        <f>'[1]Daily Pivot'!GN359</f>
        <v>42.3</v>
      </c>
      <c r="FZ21" s="246">
        <f>'[1]Daily Pivot'!GO24</f>
        <v>43.8</v>
      </c>
      <c r="GA21" s="246">
        <f>'[1]Daily Pivot'!GO55</f>
        <v>47.5</v>
      </c>
      <c r="GB21" s="246">
        <f>'[1]Daily Pivot'!GO84</f>
        <v>47.1</v>
      </c>
      <c r="GC21" s="246">
        <f>'[1]Daily Pivot'!GO115</f>
        <v>53.6</v>
      </c>
      <c r="GD21" s="246">
        <f>'[1]Daily Pivot'!GO145</f>
        <v>58.6</v>
      </c>
      <c r="GE21" s="246">
        <f>'[1]Daily Pivot'!GO176</f>
        <v>63.1</v>
      </c>
      <c r="GF21" s="246">
        <f>'[1]Daily Pivot'!GO206</f>
        <v>64.5</v>
      </c>
      <c r="GG21" s="246">
        <f>'[1]Daily Pivot'!GO237</f>
        <v>64.8</v>
      </c>
      <c r="GH21" s="246">
        <f>'[1]Daily Pivot'!GO268</f>
        <v>61.8</v>
      </c>
      <c r="GI21" s="246">
        <f>'[1]Daily Pivot'!GO298</f>
        <v>52.3</v>
      </c>
      <c r="GJ21" s="246">
        <f>'[1]Daily Pivot'!GO329</f>
        <v>47.7</v>
      </c>
      <c r="GK21" s="246">
        <f>'[1]Daily Pivot'!GO359</f>
        <v>42.3</v>
      </c>
      <c r="GL21" s="246">
        <f>'[1]Daily Pivot'!GP24</f>
        <v>43.9</v>
      </c>
      <c r="GM21" s="246">
        <f>'[1]Daily Pivot'!GP55</f>
        <v>47.3</v>
      </c>
      <c r="GN21" s="246">
        <f>'[1]Daily Pivot'!GP84</f>
        <v>47.2</v>
      </c>
      <c r="GO21" s="246">
        <f>'[1]Daily Pivot'!GP115</f>
        <v>53.7</v>
      </c>
      <c r="GP21" s="246">
        <f>'[1]Daily Pivot'!GP145</f>
        <v>58.7</v>
      </c>
      <c r="GQ21" s="246">
        <f>'[1]Daily Pivot'!GP176</f>
        <v>63.2</v>
      </c>
      <c r="GR21" s="246">
        <f>'[1]Daily Pivot'!GP206</f>
        <v>64.599999999999994</v>
      </c>
      <c r="GS21" s="246">
        <f>'[1]Daily Pivot'!GP237</f>
        <v>64.8</v>
      </c>
      <c r="GT21" s="246">
        <f>'[1]Daily Pivot'!GP268</f>
        <v>61.9</v>
      </c>
      <c r="GU21" s="246">
        <f>'[1]Daily Pivot'!GP298</f>
        <v>52.3</v>
      </c>
      <c r="GV21" s="246">
        <f>'[1]Daily Pivot'!GP329</f>
        <v>47.7</v>
      </c>
      <c r="GW21" s="246">
        <f>'[1]Daily Pivot'!GP359</f>
        <v>42.4</v>
      </c>
      <c r="GX21" s="246">
        <f>'[1]Daily Pivot'!GQ24</f>
        <v>44.1</v>
      </c>
      <c r="GY21" s="246">
        <f>'[1]Daily Pivot'!GQ55</f>
        <v>47.6</v>
      </c>
      <c r="GZ21" s="246">
        <f>'[1]Daily Pivot'!GQ84</f>
        <v>47.2</v>
      </c>
      <c r="HA21" s="246">
        <f>'[1]Daily Pivot'!GQ115</f>
        <v>54</v>
      </c>
      <c r="HB21" s="246">
        <f>'[1]Daily Pivot'!GQ145</f>
        <v>58.6</v>
      </c>
      <c r="HC21" s="246">
        <f>'[1]Daily Pivot'!GQ176</f>
        <v>63.2</v>
      </c>
      <c r="HD21" s="246">
        <f>'[1]Daily Pivot'!GQ206</f>
        <v>64.400000000000006</v>
      </c>
      <c r="HE21" s="246">
        <f>'[1]Daily Pivot'!GQ237</f>
        <v>64.8</v>
      </c>
      <c r="HF21" s="246">
        <f>'[1]Daily Pivot'!GQ268</f>
        <v>62.2</v>
      </c>
      <c r="HG21" s="246">
        <f>'[1]Daily Pivot'!GQ298</f>
        <v>52.4</v>
      </c>
      <c r="HH21" s="246">
        <f>'[1]Daily Pivot'!GQ329</f>
        <v>47.8</v>
      </c>
      <c r="HI21" s="246">
        <f>'[1]Daily Pivot'!GQ359</f>
        <v>42.2</v>
      </c>
      <c r="HJ21" s="246">
        <f>'[1]Daily Pivot'!GR24</f>
        <v>44.3</v>
      </c>
      <c r="HK21" s="246">
        <f>'[1]Daily Pivot'!GR55</f>
        <v>48</v>
      </c>
      <c r="HL21" s="246">
        <f>'[1]Daily Pivot'!GR84</f>
        <v>47.5</v>
      </c>
      <c r="HM21" s="246">
        <f>'[1]Daily Pivot'!GR115</f>
        <v>53.8</v>
      </c>
      <c r="HN21" s="246">
        <f>'[1]Daily Pivot'!GR145</f>
        <v>59</v>
      </c>
      <c r="HO21" s="246">
        <f>'[1]Daily Pivot'!GR176</f>
        <v>63.2</v>
      </c>
      <c r="HP21" s="246">
        <f>'[1]Daily Pivot'!GR206</f>
        <v>64.5</v>
      </c>
      <c r="HQ21" s="246">
        <f>'[1]Daily Pivot'!GR237</f>
        <v>64.900000000000006</v>
      </c>
      <c r="HR21" s="246">
        <f>'[1]Daily Pivot'!GR268</f>
        <v>62.3</v>
      </c>
      <c r="HS21" s="246">
        <f>'[1]Daily Pivot'!GR298</f>
        <v>52.4</v>
      </c>
      <c r="HT21" s="246">
        <f>'[1]Daily Pivot'!GR329</f>
        <v>47.9</v>
      </c>
      <c r="HU21" s="246">
        <f>'[1]Daily Pivot'!GR359</f>
        <v>42.5</v>
      </c>
      <c r="HV21" s="246">
        <f>'[1]Daily Pivot'!GS24</f>
        <v>44.3</v>
      </c>
      <c r="HW21" s="246">
        <f>'[1]Daily Pivot'!GS55</f>
        <v>48</v>
      </c>
      <c r="HX21" s="246">
        <f>'[1]Daily Pivot'!GS84</f>
        <v>47.6</v>
      </c>
      <c r="HY21" s="246">
        <f>'[1]Daily Pivot'!GS115</f>
        <v>53.6</v>
      </c>
      <c r="HZ21" s="246">
        <f>'[1]Daily Pivot'!GS145</f>
        <v>58.9</v>
      </c>
      <c r="IA21" s="246">
        <f>'[1]Daily Pivot'!GS176</f>
        <v>63.1</v>
      </c>
      <c r="IB21" s="246">
        <f>'[1]Daily Pivot'!GS206</f>
        <v>64.5</v>
      </c>
      <c r="IC21" s="246">
        <f>'[1]Daily Pivot'!GS237</f>
        <v>64.8</v>
      </c>
      <c r="ID21" s="246">
        <f>'[1]Daily Pivot'!GS268</f>
        <v>62.2</v>
      </c>
      <c r="IE21" s="246">
        <f>'[1]Daily Pivot'!GS298</f>
        <v>52.4</v>
      </c>
      <c r="IF21" s="246">
        <f>'[1]Daily Pivot'!GS329</f>
        <v>47.8</v>
      </c>
      <c r="IG21" s="246">
        <f>'[1]Daily Pivot'!GS359</f>
        <v>42.3</v>
      </c>
      <c r="IH21" s="246">
        <f>'[1]Daily Pivot'!GT24</f>
        <v>44.6</v>
      </c>
      <c r="II21" s="246">
        <f>'[1]Daily Pivot'!GT55</f>
        <v>48.2</v>
      </c>
      <c r="IJ21" s="246">
        <f>'[1]Daily Pivot'!GT84</f>
        <v>47.7</v>
      </c>
      <c r="IK21" s="246">
        <f>'[1]Daily Pivot'!GT115</f>
        <v>53.8</v>
      </c>
      <c r="IL21" s="246">
        <f>'[1]Daily Pivot'!GT145</f>
        <v>58.9</v>
      </c>
      <c r="IM21" s="246">
        <f>'[1]Daily Pivot'!GT176</f>
        <v>63.3</v>
      </c>
      <c r="IN21" s="246">
        <f>'[1]Daily Pivot'!GT206</f>
        <v>64.5</v>
      </c>
      <c r="IO21" s="246">
        <f>'[1]Daily Pivot'!GT237</f>
        <v>64.8</v>
      </c>
      <c r="IP21" s="246">
        <f>'[1]Daily Pivot'!GT268</f>
        <v>62.3</v>
      </c>
      <c r="IQ21" s="246">
        <f>'[1]Daily Pivot'!GT298</f>
        <v>52.4</v>
      </c>
      <c r="IR21" s="246">
        <f>'[1]Daily Pivot'!GT329</f>
        <v>48.3</v>
      </c>
      <c r="IS21" s="246">
        <f>'[1]Daily Pivot'!GT359</f>
        <v>42.5</v>
      </c>
      <c r="IT21" s="246">
        <f>'[1]Daily Pivot'!GU24</f>
        <v>44.7</v>
      </c>
      <c r="IU21" s="246">
        <f>'[1]Daily Pivot'!GU55</f>
        <v>48.3</v>
      </c>
      <c r="IV21" s="246">
        <f>'[1]Daily Pivot'!GU84</f>
        <v>47.7</v>
      </c>
      <c r="IW21" s="246">
        <f>'[1]Daily Pivot'!GU115</f>
        <v>53.7</v>
      </c>
      <c r="IX21" s="246">
        <f>'[1]Daily Pivot'!GU145</f>
        <v>58.8</v>
      </c>
      <c r="IY21" s="246">
        <f>'[1]Daily Pivot'!GU176</f>
        <v>63.4</v>
      </c>
      <c r="IZ21" s="246">
        <f>'[1]Daily Pivot'!GU206</f>
        <v>64.5</v>
      </c>
      <c r="JA21" s="246">
        <f>'[1]Daily Pivot'!GU237</f>
        <v>64.8</v>
      </c>
      <c r="JB21" s="246">
        <f>'[1]Daily Pivot'!GU268</f>
        <v>62.5</v>
      </c>
      <c r="JC21" s="246">
        <f>'[1]Daily Pivot'!GU298</f>
        <v>52.6</v>
      </c>
      <c r="JD21" s="246">
        <f>'[1]Daily Pivot'!GU329</f>
        <v>48.2</v>
      </c>
      <c r="JE21" s="246">
        <f>'[1]Daily Pivot'!GU359</f>
        <v>42.4</v>
      </c>
      <c r="JF21" s="246">
        <f>'[1]Daily Pivot'!GV24</f>
        <v>44.7</v>
      </c>
      <c r="JG21" s="246">
        <f>'[1]Daily Pivot'!GV55</f>
        <v>48.4</v>
      </c>
      <c r="JH21" s="246">
        <f>'[1]Daily Pivot'!GV84</f>
        <v>47.5</v>
      </c>
      <c r="JI21" s="246">
        <f>'[1]Daily Pivot'!GV115</f>
        <v>53.8</v>
      </c>
      <c r="JJ21" s="246">
        <f>'[1]Daily Pivot'!GV145</f>
        <v>58.8</v>
      </c>
      <c r="JK21" s="246">
        <f>'[1]Daily Pivot'!GV176</f>
        <v>63.4</v>
      </c>
      <c r="JL21" s="246">
        <f>'[1]Daily Pivot'!GV206</f>
        <v>64.599999999999994</v>
      </c>
      <c r="JM21" s="246">
        <f>'[1]Daily Pivot'!GV237</f>
        <v>64.8</v>
      </c>
      <c r="JN21" s="246">
        <f>'[1]Daily Pivot'!GV268</f>
        <v>62.6</v>
      </c>
      <c r="JO21" s="246">
        <f>'[1]Daily Pivot'!GV298</f>
        <v>52.6</v>
      </c>
      <c r="JP21" s="246">
        <f>'[1]Daily Pivot'!GV329</f>
        <v>48.1</v>
      </c>
      <c r="JQ21" s="246">
        <f>'[1]Daily Pivot'!GV359</f>
        <v>42.3</v>
      </c>
      <c r="JR21" s="246">
        <f>'[1]Daily Pivot'!GW24</f>
        <v>45.2</v>
      </c>
      <c r="JS21" s="246">
        <f>'[1]Daily Pivot'!GW55</f>
        <v>48.7</v>
      </c>
      <c r="JT21" s="246">
        <f>'[1]Daily Pivot'!GW84</f>
        <v>47.5</v>
      </c>
      <c r="JU21" s="246">
        <f>'[1]Daily Pivot'!GW115</f>
        <v>53.9</v>
      </c>
      <c r="JV21" s="246">
        <f>'[1]Daily Pivot'!GW145</f>
        <v>59</v>
      </c>
      <c r="JW21" s="246">
        <f>'[1]Daily Pivot'!GW176</f>
        <v>63.4</v>
      </c>
      <c r="JX21" s="246">
        <f>'[1]Daily Pivot'!GW206</f>
        <v>64.7</v>
      </c>
      <c r="JY21" s="246">
        <f>'[1]Daily Pivot'!GW237</f>
        <v>64.8</v>
      </c>
      <c r="JZ21" s="246">
        <f>'[1]Daily Pivot'!GW268</f>
        <v>62.6</v>
      </c>
      <c r="KA21" s="246">
        <f>'[1]Daily Pivot'!GW298</f>
        <v>52.5</v>
      </c>
      <c r="KB21" s="246">
        <f>'[1]Daily Pivot'!GW329</f>
        <v>48.1</v>
      </c>
      <c r="KC21" s="246">
        <f>'[1]Daily Pivot'!GW359</f>
        <v>42</v>
      </c>
      <c r="KD21" s="246">
        <f>'[1]Daily Pivot'!GX24</f>
        <v>45.1</v>
      </c>
      <c r="KE21" s="246">
        <f>'[1]Daily Pivot'!GX55</f>
        <v>48.5</v>
      </c>
      <c r="KF21" s="246">
        <f>'[1]Daily Pivot'!GX84</f>
        <v>47.5</v>
      </c>
      <c r="KG21" s="246">
        <f>'[1]Daily Pivot'!GX115</f>
        <v>53.8</v>
      </c>
      <c r="KH21" s="246">
        <f>'[1]Daily Pivot'!GX145</f>
        <v>59</v>
      </c>
      <c r="KI21" s="246">
        <f>'[1]Daily Pivot'!GX176</f>
        <v>63.4</v>
      </c>
      <c r="KJ21" s="246">
        <f>'[1]Daily Pivot'!GX206</f>
        <v>64.599999999999994</v>
      </c>
      <c r="KK21" s="246">
        <f>'[1]Daily Pivot'!GX237</f>
        <v>64.8</v>
      </c>
      <c r="KL21" s="246">
        <f>'[1]Daily Pivot'!GX268</f>
        <v>62.9</v>
      </c>
      <c r="KM21" s="246">
        <f>'[1]Daily Pivot'!GX298</f>
        <v>52.7</v>
      </c>
      <c r="KN21" s="246">
        <f>'[1]Daily Pivot'!GX329</f>
        <v>48</v>
      </c>
      <c r="KO21" s="246">
        <f>'[1]Daily Pivot'!GX359</f>
        <v>42</v>
      </c>
      <c r="KP21" s="246">
        <f>'[1]Daily Pivot'!GY24</f>
        <v>45</v>
      </c>
      <c r="KQ21" s="246">
        <f>'[1]Daily Pivot'!GY55</f>
        <v>48.5</v>
      </c>
      <c r="KR21" s="246">
        <f>'[1]Daily Pivot'!GY84</f>
        <v>47.4</v>
      </c>
      <c r="KS21" s="246">
        <f>'[1]Daily Pivot'!GY115</f>
        <v>53.8</v>
      </c>
      <c r="KT21" s="246">
        <f>'[1]Daily Pivot'!GY145</f>
        <v>58.8</v>
      </c>
      <c r="KU21" s="246">
        <f>'[1]Daily Pivot'!GY176</f>
        <v>63.6</v>
      </c>
      <c r="KV21" s="246">
        <f>'[1]Daily Pivot'!GY206</f>
        <v>64.599999999999994</v>
      </c>
      <c r="KW21" s="246">
        <f>'[1]Daily Pivot'!GY237</f>
        <v>64.8</v>
      </c>
      <c r="KX21" s="246">
        <f>'[1]Daily Pivot'!GY268</f>
        <v>62.9</v>
      </c>
      <c r="KY21" s="246">
        <f>'[1]Daily Pivot'!GY298</f>
        <v>52.8</v>
      </c>
      <c r="KZ21" s="246">
        <f>'[1]Daily Pivot'!GY329</f>
        <v>48</v>
      </c>
      <c r="LA21" s="246">
        <f>'[1]Daily Pivot'!GY359</f>
        <v>42.1</v>
      </c>
      <c r="LB21" s="246">
        <f>'[1]Daily Pivot'!GZ24</f>
        <v>45</v>
      </c>
      <c r="LC21" s="246">
        <f>'[1]Daily Pivot'!GZ55</f>
        <v>48.8</v>
      </c>
      <c r="LD21" s="246">
        <f>'[1]Daily Pivot'!GZ84</f>
        <v>47.3</v>
      </c>
      <c r="LE21" s="246">
        <f>'[1]Daily Pivot'!GZ115</f>
        <v>54.1</v>
      </c>
      <c r="LF21" s="246">
        <f>'[1]Daily Pivot'!GZ145</f>
        <v>58.9</v>
      </c>
      <c r="LG21" s="246">
        <f>'[1]Daily Pivot'!GZ176</f>
        <v>63.5</v>
      </c>
      <c r="LH21" s="246">
        <f>'[1]Daily Pivot'!GZ206</f>
        <v>64.7</v>
      </c>
      <c r="LI21" s="246">
        <f>'[1]Daily Pivot'!GZ237</f>
        <v>64.8</v>
      </c>
      <c r="LJ21" s="246">
        <f>'[1]Daily Pivot'!GZ268</f>
        <v>63</v>
      </c>
      <c r="LK21" s="246">
        <f>'[1]Daily Pivot'!GZ298</f>
        <v>52.9</v>
      </c>
      <c r="LL21" s="246">
        <f>'[1]Daily Pivot'!GZ329</f>
        <v>48.2</v>
      </c>
      <c r="LM21" s="246">
        <f>'[1]Daily Pivot'!GZ359</f>
        <v>42.3</v>
      </c>
    </row>
    <row r="22" spans="1:325" x14ac:dyDescent="0.25">
      <c r="A22" s="244">
        <f t="shared" si="0"/>
        <v>20</v>
      </c>
      <c r="B22" s="246">
        <f>'[1]Daily Pivot'!FZ25</f>
        <v>42.4</v>
      </c>
      <c r="C22" s="246">
        <f>'[1]Daily Pivot'!FZ56</f>
        <v>44.1</v>
      </c>
      <c r="D22" s="246">
        <f>'[1]Daily Pivot'!FZ85</f>
        <v>48.5</v>
      </c>
      <c r="E22" s="246">
        <f>'[1]Daily Pivot'!FZ116</f>
        <v>53</v>
      </c>
      <c r="F22" s="246">
        <f>'[1]Daily Pivot'!FZ146</f>
        <v>58.4</v>
      </c>
      <c r="G22" s="246">
        <f>'[1]Daily Pivot'!FZ177</f>
        <v>61.3</v>
      </c>
      <c r="H22" s="246">
        <f>'[1]Daily Pivot'!FZ207</f>
        <v>64.2</v>
      </c>
      <c r="I22" s="246">
        <f>'[1]Daily Pivot'!FZ238</f>
        <v>64.3</v>
      </c>
      <c r="J22" s="246">
        <f>'[1]Daily Pivot'!FZ269</f>
        <v>60.3</v>
      </c>
      <c r="K22" s="246">
        <f>'[1]Daily Pivot'!FZ299</f>
        <v>52.2</v>
      </c>
      <c r="L22" s="246">
        <f>'[1]Daily Pivot'!FZ330</f>
        <v>46.3</v>
      </c>
      <c r="M22" s="246">
        <f>'[1]Daily Pivot'!FZ360</f>
        <v>44</v>
      </c>
      <c r="N22" s="246">
        <f>'[1]Daily Pivot'!GA25</f>
        <v>42.8</v>
      </c>
      <c r="O22" s="246">
        <f>'[1]Daily Pivot'!GA56</f>
        <v>44.5</v>
      </c>
      <c r="P22" s="246">
        <f>'[1]Daily Pivot'!GA85</f>
        <v>48.7</v>
      </c>
      <c r="Q22" s="246">
        <f>'[1]Daily Pivot'!GA116</f>
        <v>53.1</v>
      </c>
      <c r="R22" s="246">
        <f>'[1]Daily Pivot'!GA146</f>
        <v>58.7</v>
      </c>
      <c r="S22" s="246">
        <f>'[1]Daily Pivot'!GA177</f>
        <v>61.5</v>
      </c>
      <c r="T22" s="246">
        <f>'[1]Daily Pivot'!GA207</f>
        <v>64.2</v>
      </c>
      <c r="U22" s="246">
        <f>'[1]Daily Pivot'!GA238</f>
        <v>64.3</v>
      </c>
      <c r="V22" s="246">
        <f>'[1]Daily Pivot'!GA269</f>
        <v>60.5</v>
      </c>
      <c r="W22" s="246">
        <f>'[1]Daily Pivot'!GA299</f>
        <v>52.2</v>
      </c>
      <c r="X22" s="246">
        <f>'[1]Daily Pivot'!GA330</f>
        <v>46.6</v>
      </c>
      <c r="Y22" s="246">
        <f>'[1]Daily Pivot'!GA360</f>
        <v>43.6</v>
      </c>
      <c r="Z22" s="246">
        <f>'[1]Daily Pivot'!GB25</f>
        <v>42.4</v>
      </c>
      <c r="AA22" s="246">
        <f>'[1]Daily Pivot'!GB56</f>
        <v>44.6</v>
      </c>
      <c r="AB22" s="246">
        <f>'[1]Daily Pivot'!GB85</f>
        <v>48.5</v>
      </c>
      <c r="AC22" s="246">
        <f>'[1]Daily Pivot'!GB116</f>
        <v>53.1</v>
      </c>
      <c r="AD22" s="246">
        <f>'[1]Daily Pivot'!GB146</f>
        <v>59</v>
      </c>
      <c r="AE22" s="246">
        <f>'[1]Daily Pivot'!GB177</f>
        <v>61.7</v>
      </c>
      <c r="AF22" s="246">
        <f>'[1]Daily Pivot'!GB207</f>
        <v>64.400000000000006</v>
      </c>
      <c r="AG22" s="246">
        <f>'[1]Daily Pivot'!GB238</f>
        <v>64.400000000000006</v>
      </c>
      <c r="AH22" s="246">
        <f>'[1]Daily Pivot'!GB269</f>
        <v>60.6</v>
      </c>
      <c r="AI22" s="246">
        <f>'[1]Daily Pivot'!GB299</f>
        <v>52.3</v>
      </c>
      <c r="AJ22" s="246">
        <f>'[1]Daily Pivot'!GB330</f>
        <v>46.6</v>
      </c>
      <c r="AK22" s="246">
        <f>'[1]Daily Pivot'!GB360</f>
        <v>43.7</v>
      </c>
      <c r="AL22" s="246">
        <f>'[1]Daily Pivot'!GC25</f>
        <v>42.7</v>
      </c>
      <c r="AM22" s="246">
        <f>'[1]Daily Pivot'!GC56</f>
        <v>45.1</v>
      </c>
      <c r="AN22" s="246">
        <f>'[1]Daily Pivot'!GC85</f>
        <v>48.5</v>
      </c>
      <c r="AO22" s="246">
        <f>'[1]Daily Pivot'!GC116</f>
        <v>53.4</v>
      </c>
      <c r="AP22" s="246">
        <f>'[1]Daily Pivot'!GC146</f>
        <v>59.2</v>
      </c>
      <c r="AQ22" s="246">
        <f>'[1]Daily Pivot'!GC177</f>
        <v>61.8</v>
      </c>
      <c r="AR22" s="246">
        <f>'[1]Daily Pivot'!GC207</f>
        <v>64.400000000000006</v>
      </c>
      <c r="AS22" s="246">
        <f>'[1]Daily Pivot'!GC238</f>
        <v>64.3</v>
      </c>
      <c r="AT22" s="246">
        <f>'[1]Daily Pivot'!GC269</f>
        <v>60.5</v>
      </c>
      <c r="AU22" s="246">
        <f>'[1]Daily Pivot'!GC299</f>
        <v>52.1</v>
      </c>
      <c r="AV22" s="246">
        <f>'[1]Daily Pivot'!GC330</f>
        <v>47.3</v>
      </c>
      <c r="AW22" s="246">
        <f>'[1]Daily Pivot'!GC360</f>
        <v>43.8</v>
      </c>
      <c r="AX22" s="246">
        <f>'[1]Daily Pivot'!GD25</f>
        <v>42.9</v>
      </c>
      <c r="AY22" s="246">
        <f>'[1]Daily Pivot'!GD56</f>
        <v>45.2</v>
      </c>
      <c r="AZ22" s="246">
        <f>'[1]Daily Pivot'!GD85</f>
        <v>48.8</v>
      </c>
      <c r="BA22" s="246">
        <f>'[1]Daily Pivot'!GD116</f>
        <v>53.7</v>
      </c>
      <c r="BB22" s="246">
        <f>'[1]Daily Pivot'!GD146</f>
        <v>59.2</v>
      </c>
      <c r="BC22" s="246">
        <f>'[1]Daily Pivot'!GD177</f>
        <v>61.8</v>
      </c>
      <c r="BD22" s="246">
        <f>'[1]Daily Pivot'!GD207</f>
        <v>64.5</v>
      </c>
      <c r="BE22" s="246">
        <f>'[1]Daily Pivot'!GD238</f>
        <v>64.3</v>
      </c>
      <c r="BF22" s="246">
        <f>'[1]Daily Pivot'!GD269</f>
        <v>60.7</v>
      </c>
      <c r="BG22" s="246">
        <f>'[1]Daily Pivot'!GD299</f>
        <v>52.5</v>
      </c>
      <c r="BH22" s="246">
        <f>'[1]Daily Pivot'!GD330</f>
        <v>47.4</v>
      </c>
      <c r="BI22" s="246">
        <f>'[1]Daily Pivot'!GD360</f>
        <v>44</v>
      </c>
      <c r="BJ22" s="246">
        <f>'[1]Daily Pivot'!GE25</f>
        <v>43.1</v>
      </c>
      <c r="BK22" s="246">
        <f>'[1]Daily Pivot'!GE56</f>
        <v>45.4</v>
      </c>
      <c r="BL22" s="246">
        <f>'[1]Daily Pivot'!GE85</f>
        <v>48.9</v>
      </c>
      <c r="BM22" s="246">
        <f>'[1]Daily Pivot'!GE116</f>
        <v>53.7</v>
      </c>
      <c r="BN22" s="246">
        <f>'[1]Daily Pivot'!GE146</f>
        <v>59.4</v>
      </c>
      <c r="BO22" s="246">
        <f>'[1]Daily Pivot'!GE177</f>
        <v>61.9</v>
      </c>
      <c r="BP22" s="246">
        <f>'[1]Daily Pivot'!GE207</f>
        <v>64.5</v>
      </c>
      <c r="BQ22" s="246">
        <f>'[1]Daily Pivot'!GE238</f>
        <v>64.2</v>
      </c>
      <c r="BR22" s="246">
        <f>'[1]Daily Pivot'!GE269</f>
        <v>60.7</v>
      </c>
      <c r="BS22" s="246">
        <f>'[1]Daily Pivot'!GE299</f>
        <v>52.8</v>
      </c>
      <c r="BT22" s="246">
        <f>'[1]Daily Pivot'!GE330</f>
        <v>47.8</v>
      </c>
      <c r="BU22" s="246">
        <f>'[1]Daily Pivot'!GE360</f>
        <v>44.2</v>
      </c>
      <c r="BV22" s="246">
        <f>'[1]Daily Pivot'!GF25</f>
        <v>43.2</v>
      </c>
      <c r="BW22" s="246">
        <f>'[1]Daily Pivot'!GF56</f>
        <v>45.5</v>
      </c>
      <c r="BX22" s="246">
        <f>'[1]Daily Pivot'!GF85</f>
        <v>49.2</v>
      </c>
      <c r="BY22" s="246">
        <f>'[1]Daily Pivot'!GF116</f>
        <v>53.7</v>
      </c>
      <c r="BZ22" s="246">
        <f>'[1]Daily Pivot'!GF146</f>
        <v>59.2</v>
      </c>
      <c r="CA22" s="246">
        <f>'[1]Daily Pivot'!GF177</f>
        <v>62</v>
      </c>
      <c r="CB22" s="246">
        <f>'[1]Daily Pivot'!GF207</f>
        <v>64.599999999999994</v>
      </c>
      <c r="CC22" s="246">
        <f>'[1]Daily Pivot'!GF238</f>
        <v>64.3</v>
      </c>
      <c r="CD22" s="246">
        <f>'[1]Daily Pivot'!GF269</f>
        <v>60.6</v>
      </c>
      <c r="CE22" s="246">
        <f>'[1]Daily Pivot'!GF299</f>
        <v>52.5</v>
      </c>
      <c r="CF22" s="246">
        <f>'[1]Daily Pivot'!GF330</f>
        <v>47.9</v>
      </c>
      <c r="CG22" s="246">
        <f>'[1]Daily Pivot'!GF360</f>
        <v>44</v>
      </c>
      <c r="CH22" s="246">
        <f>'[1]Daily Pivot'!GG25</f>
        <v>43.2</v>
      </c>
      <c r="CI22" s="246">
        <f>'[1]Daily Pivot'!GG56</f>
        <v>45.3</v>
      </c>
      <c r="CJ22" s="246">
        <f>'[1]Daily Pivot'!GG85</f>
        <v>49</v>
      </c>
      <c r="CK22" s="246">
        <f>'[1]Daily Pivot'!GG116</f>
        <v>53.3</v>
      </c>
      <c r="CL22" s="246">
        <f>'[1]Daily Pivot'!GG146</f>
        <v>59.4</v>
      </c>
      <c r="CM22" s="246">
        <f>'[1]Daily Pivot'!GG177</f>
        <v>62</v>
      </c>
      <c r="CN22" s="246">
        <f>'[1]Daily Pivot'!GG207</f>
        <v>64.599999999999994</v>
      </c>
      <c r="CO22" s="246">
        <f>'[1]Daily Pivot'!GG238</f>
        <v>64.3</v>
      </c>
      <c r="CP22" s="246">
        <f>'[1]Daily Pivot'!GG269</f>
        <v>60.5</v>
      </c>
      <c r="CQ22" s="246">
        <f>'[1]Daily Pivot'!GG299</f>
        <v>52.2</v>
      </c>
      <c r="CR22" s="246">
        <f>'[1]Daily Pivot'!GG330</f>
        <v>48.3</v>
      </c>
      <c r="CS22" s="246">
        <f>'[1]Daily Pivot'!GG360</f>
        <v>43.8</v>
      </c>
      <c r="CT22" s="246">
        <f>'[1]Daily Pivot'!GH25</f>
        <v>43.3</v>
      </c>
      <c r="CU22" s="246">
        <f>'[1]Daily Pivot'!GH56</f>
        <v>45.5</v>
      </c>
      <c r="CV22" s="246">
        <f>'[1]Daily Pivot'!GH85</f>
        <v>49.2</v>
      </c>
      <c r="CW22" s="246">
        <f>'[1]Daily Pivot'!GH116</f>
        <v>53.2</v>
      </c>
      <c r="CX22" s="246">
        <f>'[1]Daily Pivot'!GH146</f>
        <v>59.5</v>
      </c>
      <c r="CY22" s="246">
        <f>'[1]Daily Pivot'!GH177</f>
        <v>62</v>
      </c>
      <c r="CZ22" s="246">
        <f>'[1]Daily Pivot'!GH207</f>
        <v>64.599999999999994</v>
      </c>
      <c r="DA22" s="246">
        <f>'[1]Daily Pivot'!GH238</f>
        <v>64.3</v>
      </c>
      <c r="DB22" s="246">
        <f>'[1]Daily Pivot'!GH269</f>
        <v>60.7</v>
      </c>
      <c r="DC22" s="246">
        <f>'[1]Daily Pivot'!GH299</f>
        <v>52.2</v>
      </c>
      <c r="DD22" s="246">
        <f>'[1]Daily Pivot'!GH330</f>
        <v>48.1</v>
      </c>
      <c r="DE22" s="246">
        <f>'[1]Daily Pivot'!GH360</f>
        <v>43.8</v>
      </c>
      <c r="DF22" s="246">
        <f>'[1]Daily Pivot'!GI25</f>
        <v>43</v>
      </c>
      <c r="DG22" s="246">
        <f>'[1]Daily Pivot'!GI56</f>
        <v>45.9</v>
      </c>
      <c r="DH22" s="246">
        <f>'[1]Daily Pivot'!GI85</f>
        <v>49.5</v>
      </c>
      <c r="DI22" s="246">
        <f>'[1]Daily Pivot'!GI116</f>
        <v>53.3</v>
      </c>
      <c r="DJ22" s="246">
        <f>'[1]Daily Pivot'!GI146</f>
        <v>59.5</v>
      </c>
      <c r="DK22" s="246">
        <f>'[1]Daily Pivot'!GI177</f>
        <v>62</v>
      </c>
      <c r="DL22" s="246">
        <f>'[1]Daily Pivot'!GI207</f>
        <v>64.599999999999994</v>
      </c>
      <c r="DM22" s="246">
        <f>'[1]Daily Pivot'!GI238</f>
        <v>64.3</v>
      </c>
      <c r="DN22" s="246">
        <f>'[1]Daily Pivot'!GI269</f>
        <v>61</v>
      </c>
      <c r="DO22" s="246">
        <f>'[1]Daily Pivot'!GI299</f>
        <v>52.2</v>
      </c>
      <c r="DP22" s="246">
        <f>'[1]Daily Pivot'!GI330</f>
        <v>48.2</v>
      </c>
      <c r="DQ22" s="246">
        <f>'[1]Daily Pivot'!GI360</f>
        <v>44.1</v>
      </c>
      <c r="DR22" s="246">
        <f>'[1]Daily Pivot'!GJ25</f>
        <v>43</v>
      </c>
      <c r="DS22" s="246">
        <f>'[1]Daily Pivot'!GJ56</f>
        <v>46.5</v>
      </c>
      <c r="DT22" s="246">
        <f>'[1]Daily Pivot'!GJ85</f>
        <v>49.6</v>
      </c>
      <c r="DU22" s="246">
        <f>'[1]Daily Pivot'!GJ116</f>
        <v>53.4</v>
      </c>
      <c r="DV22" s="246">
        <f>'[1]Daily Pivot'!GJ146</f>
        <v>59.4</v>
      </c>
      <c r="DW22" s="246">
        <f>'[1]Daily Pivot'!GJ177</f>
        <v>62</v>
      </c>
      <c r="DX22" s="246">
        <f>'[1]Daily Pivot'!GJ207</f>
        <v>64.599999999999994</v>
      </c>
      <c r="DY22" s="246">
        <f>'[1]Daily Pivot'!GJ238</f>
        <v>64.2</v>
      </c>
      <c r="DZ22" s="246">
        <f>'[1]Daily Pivot'!GJ269</f>
        <v>61.1</v>
      </c>
      <c r="EA22" s="246">
        <f>'[1]Daily Pivot'!GJ299</f>
        <v>52.2</v>
      </c>
      <c r="EB22" s="246">
        <f>'[1]Daily Pivot'!GJ330</f>
        <v>48</v>
      </c>
      <c r="EC22" s="246">
        <f>'[1]Daily Pivot'!GJ360</f>
        <v>44</v>
      </c>
      <c r="ED22" s="246">
        <f>'[1]Daily Pivot'!GK25</f>
        <v>43</v>
      </c>
      <c r="EE22" s="246">
        <f>'[1]Daily Pivot'!GK56</f>
        <v>46.9</v>
      </c>
      <c r="EF22" s="246">
        <f>'[1]Daily Pivot'!GK85</f>
        <v>49.2</v>
      </c>
      <c r="EG22" s="246">
        <f>'[1]Daily Pivot'!GK116</f>
        <v>53.6</v>
      </c>
      <c r="EH22" s="246">
        <f>'[1]Daily Pivot'!GK146</f>
        <v>59.5</v>
      </c>
      <c r="EI22" s="246">
        <f>'[1]Daily Pivot'!GK177</f>
        <v>62.2</v>
      </c>
      <c r="EJ22" s="246">
        <f>'[1]Daily Pivot'!GK207</f>
        <v>64.599999999999994</v>
      </c>
      <c r="EK22" s="246">
        <f>'[1]Daily Pivot'!GK238</f>
        <v>64.2</v>
      </c>
      <c r="EL22" s="246">
        <f>'[1]Daily Pivot'!GK269</f>
        <v>61.2</v>
      </c>
      <c r="EM22" s="246">
        <f>'[1]Daily Pivot'!GK299</f>
        <v>52.4</v>
      </c>
      <c r="EN22" s="246">
        <f>'[1]Daily Pivot'!GK330</f>
        <v>47.9</v>
      </c>
      <c r="EO22" s="246">
        <f>'[1]Daily Pivot'!GK360</f>
        <v>43.8</v>
      </c>
      <c r="EP22" s="246">
        <f>'[1]Daily Pivot'!GL25</f>
        <v>42.7</v>
      </c>
      <c r="EQ22" s="246">
        <f>'[1]Daily Pivot'!GL56</f>
        <v>46.7</v>
      </c>
      <c r="ER22" s="246">
        <f>'[1]Daily Pivot'!GL85</f>
        <v>49.2</v>
      </c>
      <c r="ES22" s="246">
        <f>'[1]Daily Pivot'!GL116</f>
        <v>53.4</v>
      </c>
      <c r="ET22" s="246">
        <f>'[1]Daily Pivot'!GL146</f>
        <v>59.8</v>
      </c>
      <c r="EU22" s="246">
        <f>'[1]Daily Pivot'!GL177</f>
        <v>62.2</v>
      </c>
      <c r="EV22" s="246">
        <f>'[1]Daily Pivot'!GL207</f>
        <v>64.599999999999994</v>
      </c>
      <c r="EW22" s="246">
        <f>'[1]Daily Pivot'!GL238</f>
        <v>64.2</v>
      </c>
      <c r="EX22" s="246">
        <f>'[1]Daily Pivot'!GL269</f>
        <v>61.3</v>
      </c>
      <c r="EY22" s="246">
        <f>'[1]Daily Pivot'!GL299</f>
        <v>52.5</v>
      </c>
      <c r="EZ22" s="246">
        <f>'[1]Daily Pivot'!GL330</f>
        <v>47.9</v>
      </c>
      <c r="FA22" s="246">
        <f>'[1]Daily Pivot'!GL360</f>
        <v>43.5</v>
      </c>
      <c r="FB22" s="246">
        <f>'[1]Daily Pivot'!GM25</f>
        <v>42.7</v>
      </c>
      <c r="FC22" s="246">
        <f>'[1]Daily Pivot'!GM56</f>
        <v>46.8</v>
      </c>
      <c r="FD22" s="246">
        <f>'[1]Daily Pivot'!GM85</f>
        <v>49.4</v>
      </c>
      <c r="FE22" s="246">
        <f>'[1]Daily Pivot'!GM116</f>
        <v>53.5</v>
      </c>
      <c r="FF22" s="246">
        <f>'[1]Daily Pivot'!GM146</f>
        <v>59.9</v>
      </c>
      <c r="FG22" s="246">
        <f>'[1]Daily Pivot'!GM177</f>
        <v>62.4</v>
      </c>
      <c r="FH22" s="246">
        <f>'[1]Daily Pivot'!GM207</f>
        <v>64.7</v>
      </c>
      <c r="FI22" s="246">
        <f>'[1]Daily Pivot'!GM238</f>
        <v>64.2</v>
      </c>
      <c r="FJ22" s="246">
        <f>'[1]Daily Pivot'!GM269</f>
        <v>61.3</v>
      </c>
      <c r="FK22" s="246">
        <f>'[1]Daily Pivot'!GM299</f>
        <v>52.6</v>
      </c>
      <c r="FL22" s="246">
        <f>'[1]Daily Pivot'!GM330</f>
        <v>48</v>
      </c>
      <c r="FM22" s="246">
        <f>'[1]Daily Pivot'!GM360</f>
        <v>43.8</v>
      </c>
      <c r="FN22" s="246">
        <f>'[1]Daily Pivot'!GN25</f>
        <v>43</v>
      </c>
      <c r="FO22" s="246">
        <f>'[1]Daily Pivot'!GN56</f>
        <v>47</v>
      </c>
      <c r="FP22" s="246">
        <f>'[1]Daily Pivot'!GN85</f>
        <v>49.6</v>
      </c>
      <c r="FQ22" s="246">
        <f>'[1]Daily Pivot'!GN116</f>
        <v>53.7</v>
      </c>
      <c r="FR22" s="246">
        <f>'[1]Daily Pivot'!GN146</f>
        <v>60</v>
      </c>
      <c r="FS22" s="246">
        <f>'[1]Daily Pivot'!GN177</f>
        <v>62.4</v>
      </c>
      <c r="FT22" s="246">
        <f>'[1]Daily Pivot'!GN207</f>
        <v>64.7</v>
      </c>
      <c r="FU22" s="246">
        <f>'[1]Daily Pivot'!GN238</f>
        <v>64.3</v>
      </c>
      <c r="FV22" s="246">
        <f>'[1]Daily Pivot'!GN269</f>
        <v>61.5</v>
      </c>
      <c r="FW22" s="246">
        <f>'[1]Daily Pivot'!GN299</f>
        <v>52.9</v>
      </c>
      <c r="FX22" s="246">
        <f>'[1]Daily Pivot'!GN330</f>
        <v>48.1</v>
      </c>
      <c r="FY22" s="246">
        <f>'[1]Daily Pivot'!GN360</f>
        <v>43.6</v>
      </c>
      <c r="FZ22" s="246">
        <f>'[1]Daily Pivot'!GO25</f>
        <v>42.9</v>
      </c>
      <c r="GA22" s="246">
        <f>'[1]Daily Pivot'!GO56</f>
        <v>47.1</v>
      </c>
      <c r="GB22" s="246">
        <f>'[1]Daily Pivot'!GO85</f>
        <v>49.6</v>
      </c>
      <c r="GC22" s="246">
        <f>'[1]Daily Pivot'!GO116</f>
        <v>54.2</v>
      </c>
      <c r="GD22" s="246">
        <f>'[1]Daily Pivot'!GO146</f>
        <v>59.9</v>
      </c>
      <c r="GE22" s="246">
        <f>'[1]Daily Pivot'!GO177</f>
        <v>62.4</v>
      </c>
      <c r="GF22" s="246">
        <f>'[1]Daily Pivot'!GO207</f>
        <v>64.8</v>
      </c>
      <c r="GG22" s="246">
        <f>'[1]Daily Pivot'!GO238</f>
        <v>64.3</v>
      </c>
      <c r="GH22" s="246">
        <f>'[1]Daily Pivot'!GO269</f>
        <v>61.6</v>
      </c>
      <c r="GI22" s="246">
        <f>'[1]Daily Pivot'!GO299</f>
        <v>52.9</v>
      </c>
      <c r="GJ22" s="246">
        <f>'[1]Daily Pivot'!GO330</f>
        <v>48.1</v>
      </c>
      <c r="GK22" s="246">
        <f>'[1]Daily Pivot'!GO360</f>
        <v>43.6</v>
      </c>
      <c r="GL22" s="246">
        <f>'[1]Daily Pivot'!GP25</f>
        <v>43</v>
      </c>
      <c r="GM22" s="246">
        <f>'[1]Daily Pivot'!GP56</f>
        <v>46.9</v>
      </c>
      <c r="GN22" s="246">
        <f>'[1]Daily Pivot'!GP85</f>
        <v>49.8</v>
      </c>
      <c r="GO22" s="246">
        <f>'[1]Daily Pivot'!GP116</f>
        <v>54.3</v>
      </c>
      <c r="GP22" s="246">
        <f>'[1]Daily Pivot'!GP146</f>
        <v>60</v>
      </c>
      <c r="GQ22" s="246">
        <f>'[1]Daily Pivot'!GP177</f>
        <v>62.4</v>
      </c>
      <c r="GR22" s="246">
        <f>'[1]Daily Pivot'!GP207</f>
        <v>64.8</v>
      </c>
      <c r="GS22" s="246">
        <f>'[1]Daily Pivot'!GP238</f>
        <v>64.3</v>
      </c>
      <c r="GT22" s="246">
        <f>'[1]Daily Pivot'!GP269</f>
        <v>61.7</v>
      </c>
      <c r="GU22" s="246">
        <f>'[1]Daily Pivot'!GP299</f>
        <v>52.8</v>
      </c>
      <c r="GV22" s="246">
        <f>'[1]Daily Pivot'!GP330</f>
        <v>48</v>
      </c>
      <c r="GW22" s="246">
        <f>'[1]Daily Pivot'!GP360</f>
        <v>43.6</v>
      </c>
      <c r="GX22" s="246">
        <f>'[1]Daily Pivot'!GQ25</f>
        <v>43.1</v>
      </c>
      <c r="GY22" s="246">
        <f>'[1]Daily Pivot'!GQ56</f>
        <v>47.2</v>
      </c>
      <c r="GZ22" s="246">
        <f>'[1]Daily Pivot'!GQ85</f>
        <v>49.7</v>
      </c>
      <c r="HA22" s="246">
        <f>'[1]Daily Pivot'!GQ116</f>
        <v>54.4</v>
      </c>
      <c r="HB22" s="246">
        <f>'[1]Daily Pivot'!GQ146</f>
        <v>60</v>
      </c>
      <c r="HC22" s="246">
        <f>'[1]Daily Pivot'!GQ177</f>
        <v>62.4</v>
      </c>
      <c r="HD22" s="246">
        <f>'[1]Daily Pivot'!GQ207</f>
        <v>64.7</v>
      </c>
      <c r="HE22" s="246">
        <f>'[1]Daily Pivot'!GQ238</f>
        <v>64.400000000000006</v>
      </c>
      <c r="HF22" s="246">
        <f>'[1]Daily Pivot'!GQ269</f>
        <v>61.9</v>
      </c>
      <c r="HG22" s="246">
        <f>'[1]Daily Pivot'!GQ299</f>
        <v>52.8</v>
      </c>
      <c r="HH22" s="246">
        <f>'[1]Daily Pivot'!GQ330</f>
        <v>48</v>
      </c>
      <c r="HI22" s="246">
        <f>'[1]Daily Pivot'!GQ360</f>
        <v>43.6</v>
      </c>
      <c r="HJ22" s="246">
        <f>'[1]Daily Pivot'!GR25</f>
        <v>43.5</v>
      </c>
      <c r="HK22" s="246">
        <f>'[1]Daily Pivot'!GR56</f>
        <v>47.7</v>
      </c>
      <c r="HL22" s="246">
        <f>'[1]Daily Pivot'!GR85</f>
        <v>50.1</v>
      </c>
      <c r="HM22" s="246">
        <f>'[1]Daily Pivot'!GR116</f>
        <v>54.3</v>
      </c>
      <c r="HN22" s="246">
        <f>'[1]Daily Pivot'!GR146</f>
        <v>60.4</v>
      </c>
      <c r="HO22" s="246">
        <f>'[1]Daily Pivot'!GR177</f>
        <v>62.4</v>
      </c>
      <c r="HP22" s="246">
        <f>'[1]Daily Pivot'!GR207</f>
        <v>64.7</v>
      </c>
      <c r="HQ22" s="246">
        <f>'[1]Daily Pivot'!GR238</f>
        <v>64.400000000000006</v>
      </c>
      <c r="HR22" s="246">
        <f>'[1]Daily Pivot'!GR269</f>
        <v>62</v>
      </c>
      <c r="HS22" s="246">
        <f>'[1]Daily Pivot'!GR299</f>
        <v>52.7</v>
      </c>
      <c r="HT22" s="246">
        <f>'[1]Daily Pivot'!GR330</f>
        <v>48.3</v>
      </c>
      <c r="HU22" s="246">
        <f>'[1]Daily Pivot'!GR360</f>
        <v>43.9</v>
      </c>
      <c r="HV22" s="246">
        <f>'[1]Daily Pivot'!GS25</f>
        <v>43.5</v>
      </c>
      <c r="HW22" s="246">
        <f>'[1]Daily Pivot'!GS56</f>
        <v>47.8</v>
      </c>
      <c r="HX22" s="246">
        <f>'[1]Daily Pivot'!GS85</f>
        <v>50.2</v>
      </c>
      <c r="HY22" s="246">
        <f>'[1]Daily Pivot'!GS116</f>
        <v>54.1</v>
      </c>
      <c r="HZ22" s="246">
        <f>'[1]Daily Pivot'!GS146</f>
        <v>60.2</v>
      </c>
      <c r="IA22" s="246">
        <f>'[1]Daily Pivot'!GS177</f>
        <v>62.3</v>
      </c>
      <c r="IB22" s="246">
        <f>'[1]Daily Pivot'!GS207</f>
        <v>64.8</v>
      </c>
      <c r="IC22" s="246">
        <f>'[1]Daily Pivot'!GS238</f>
        <v>64.5</v>
      </c>
      <c r="ID22" s="246">
        <f>'[1]Daily Pivot'!GS269</f>
        <v>61.9</v>
      </c>
      <c r="IE22" s="246">
        <f>'[1]Daily Pivot'!GS299</f>
        <v>52.7</v>
      </c>
      <c r="IF22" s="246">
        <f>'[1]Daily Pivot'!GS330</f>
        <v>48.2</v>
      </c>
      <c r="IG22" s="246">
        <f>'[1]Daily Pivot'!GS360</f>
        <v>43.6</v>
      </c>
      <c r="IH22" s="246">
        <f>'[1]Daily Pivot'!GT25</f>
        <v>43.8</v>
      </c>
      <c r="II22" s="246">
        <f>'[1]Daily Pivot'!GT56</f>
        <v>48.1</v>
      </c>
      <c r="IJ22" s="246">
        <f>'[1]Daily Pivot'!GT85</f>
        <v>50.4</v>
      </c>
      <c r="IK22" s="246">
        <f>'[1]Daily Pivot'!GT116</f>
        <v>54.1</v>
      </c>
      <c r="IL22" s="246">
        <f>'[1]Daily Pivot'!GT146</f>
        <v>60.3</v>
      </c>
      <c r="IM22" s="246">
        <f>'[1]Daily Pivot'!GT177</f>
        <v>62.5</v>
      </c>
      <c r="IN22" s="246">
        <f>'[1]Daily Pivot'!GT207</f>
        <v>64.8</v>
      </c>
      <c r="IO22" s="246">
        <f>'[1]Daily Pivot'!GT238</f>
        <v>64.5</v>
      </c>
      <c r="IP22" s="246">
        <f>'[1]Daily Pivot'!GT269</f>
        <v>62.1</v>
      </c>
      <c r="IQ22" s="246">
        <f>'[1]Daily Pivot'!GT299</f>
        <v>52.8</v>
      </c>
      <c r="IR22" s="246">
        <f>'[1]Daily Pivot'!GT330</f>
        <v>48.6</v>
      </c>
      <c r="IS22" s="246">
        <f>'[1]Daily Pivot'!GT360</f>
        <v>43.9</v>
      </c>
      <c r="IT22" s="246">
        <f>'[1]Daily Pivot'!GU25</f>
        <v>43.8</v>
      </c>
      <c r="IU22" s="246">
        <f>'[1]Daily Pivot'!GU56</f>
        <v>48.1</v>
      </c>
      <c r="IV22" s="246">
        <f>'[1]Daily Pivot'!GU85</f>
        <v>50.6</v>
      </c>
      <c r="IW22" s="246">
        <f>'[1]Daily Pivot'!GU116</f>
        <v>54.2</v>
      </c>
      <c r="IX22" s="246">
        <f>'[1]Daily Pivot'!GU146</f>
        <v>60.4</v>
      </c>
      <c r="IY22" s="246">
        <f>'[1]Daily Pivot'!GU177</f>
        <v>62.6</v>
      </c>
      <c r="IZ22" s="246">
        <f>'[1]Daily Pivot'!GU207</f>
        <v>64.8</v>
      </c>
      <c r="JA22" s="246">
        <f>'[1]Daily Pivot'!GU238</f>
        <v>64.5</v>
      </c>
      <c r="JB22" s="246">
        <f>'[1]Daily Pivot'!GU269</f>
        <v>62.2</v>
      </c>
      <c r="JC22" s="246">
        <f>'[1]Daily Pivot'!GU299</f>
        <v>52.9</v>
      </c>
      <c r="JD22" s="246">
        <f>'[1]Daily Pivot'!GU330</f>
        <v>48.3</v>
      </c>
      <c r="JE22" s="246">
        <f>'[1]Daily Pivot'!GU360</f>
        <v>43.7</v>
      </c>
      <c r="JF22" s="246">
        <f>'[1]Daily Pivot'!GV25</f>
        <v>43.5</v>
      </c>
      <c r="JG22" s="246">
        <f>'[1]Daily Pivot'!GV56</f>
        <v>48.1</v>
      </c>
      <c r="JH22" s="246">
        <f>'[1]Daily Pivot'!GV85</f>
        <v>50.6</v>
      </c>
      <c r="JI22" s="246">
        <f>'[1]Daily Pivot'!GV116</f>
        <v>54.5</v>
      </c>
      <c r="JJ22" s="246">
        <f>'[1]Daily Pivot'!GV146</f>
        <v>60.4</v>
      </c>
      <c r="JK22" s="246">
        <f>'[1]Daily Pivot'!GV177</f>
        <v>62.7</v>
      </c>
      <c r="JL22" s="246">
        <f>'[1]Daily Pivot'!GV207</f>
        <v>64.8</v>
      </c>
      <c r="JM22" s="246">
        <f>'[1]Daily Pivot'!GV238</f>
        <v>64.5</v>
      </c>
      <c r="JN22" s="246">
        <f>'[1]Daily Pivot'!GV269</f>
        <v>62.4</v>
      </c>
      <c r="JO22" s="246">
        <f>'[1]Daily Pivot'!GV299</f>
        <v>52.7</v>
      </c>
      <c r="JP22" s="246">
        <f>'[1]Daily Pivot'!GV330</f>
        <v>48.3</v>
      </c>
      <c r="JQ22" s="246">
        <f>'[1]Daily Pivot'!GV360</f>
        <v>43.8</v>
      </c>
      <c r="JR22" s="246">
        <f>'[1]Daily Pivot'!GW25</f>
        <v>43.7</v>
      </c>
      <c r="JS22" s="246">
        <f>'[1]Daily Pivot'!GW56</f>
        <v>48.3</v>
      </c>
      <c r="JT22" s="246">
        <f>'[1]Daily Pivot'!GW85</f>
        <v>50.4</v>
      </c>
      <c r="JU22" s="246">
        <f>'[1]Daily Pivot'!GW116</f>
        <v>54.5</v>
      </c>
      <c r="JV22" s="246">
        <f>'[1]Daily Pivot'!GW146</f>
        <v>60.5</v>
      </c>
      <c r="JW22" s="246">
        <f>'[1]Daily Pivot'!GW177</f>
        <v>62.7</v>
      </c>
      <c r="JX22" s="246">
        <f>'[1]Daily Pivot'!GW207</f>
        <v>64.900000000000006</v>
      </c>
      <c r="JY22" s="246">
        <f>'[1]Daily Pivot'!GW238</f>
        <v>64.5</v>
      </c>
      <c r="JZ22" s="246">
        <f>'[1]Daily Pivot'!GW269</f>
        <v>62.6</v>
      </c>
      <c r="KA22" s="246">
        <f>'[1]Daily Pivot'!GW299</f>
        <v>52.8</v>
      </c>
      <c r="KB22" s="246">
        <f>'[1]Daily Pivot'!GW330</f>
        <v>48.2</v>
      </c>
      <c r="KC22" s="246">
        <f>'[1]Daily Pivot'!GW360</f>
        <v>43.5</v>
      </c>
      <c r="KD22" s="246">
        <f>'[1]Daily Pivot'!GX25</f>
        <v>43.6</v>
      </c>
      <c r="KE22" s="246">
        <f>'[1]Daily Pivot'!GX56</f>
        <v>48.3</v>
      </c>
      <c r="KF22" s="246">
        <f>'[1]Daily Pivot'!GX85</f>
        <v>50.4</v>
      </c>
      <c r="KG22" s="246">
        <f>'[1]Daily Pivot'!GX116</f>
        <v>54.4</v>
      </c>
      <c r="KH22" s="246">
        <f>'[1]Daily Pivot'!GX146</f>
        <v>60.5</v>
      </c>
      <c r="KI22" s="246">
        <f>'[1]Daily Pivot'!GX177</f>
        <v>62.7</v>
      </c>
      <c r="KJ22" s="246">
        <f>'[1]Daily Pivot'!GX207</f>
        <v>64.8</v>
      </c>
      <c r="KK22" s="246">
        <f>'[1]Daily Pivot'!GX238</f>
        <v>64.400000000000006</v>
      </c>
      <c r="KL22" s="246">
        <f>'[1]Daily Pivot'!GX269</f>
        <v>62.7</v>
      </c>
      <c r="KM22" s="246">
        <f>'[1]Daily Pivot'!GX299</f>
        <v>52.7</v>
      </c>
      <c r="KN22" s="246">
        <f>'[1]Daily Pivot'!GX330</f>
        <v>48.2</v>
      </c>
      <c r="KO22" s="246">
        <f>'[1]Daily Pivot'!GX360</f>
        <v>43.6</v>
      </c>
      <c r="KP22" s="246">
        <f>'[1]Daily Pivot'!GY25</f>
        <v>43.8</v>
      </c>
      <c r="KQ22" s="246">
        <f>'[1]Daily Pivot'!GY56</f>
        <v>48.4</v>
      </c>
      <c r="KR22" s="246">
        <f>'[1]Daily Pivot'!GY85</f>
        <v>50.4</v>
      </c>
      <c r="KS22" s="246">
        <f>'[1]Daily Pivot'!GY116</f>
        <v>54.3</v>
      </c>
      <c r="KT22" s="246">
        <f>'[1]Daily Pivot'!GY146</f>
        <v>60.4</v>
      </c>
      <c r="KU22" s="246">
        <f>'[1]Daily Pivot'!GY177</f>
        <v>62.8</v>
      </c>
      <c r="KV22" s="246">
        <f>'[1]Daily Pivot'!GY207</f>
        <v>64.8</v>
      </c>
      <c r="KW22" s="246">
        <f>'[1]Daily Pivot'!GY238</f>
        <v>64.400000000000006</v>
      </c>
      <c r="KX22" s="246">
        <f>'[1]Daily Pivot'!GY269</f>
        <v>62.7</v>
      </c>
      <c r="KY22" s="246">
        <f>'[1]Daily Pivot'!GY299</f>
        <v>52.7</v>
      </c>
      <c r="KZ22" s="246">
        <f>'[1]Daily Pivot'!GY330</f>
        <v>48.1</v>
      </c>
      <c r="LA22" s="246">
        <f>'[1]Daily Pivot'!GY360</f>
        <v>43.8</v>
      </c>
      <c r="LB22" s="246">
        <f>'[1]Daily Pivot'!GZ25</f>
        <v>43.9</v>
      </c>
      <c r="LC22" s="246">
        <f>'[1]Daily Pivot'!GZ56</f>
        <v>48.5</v>
      </c>
      <c r="LD22" s="246">
        <f>'[1]Daily Pivot'!GZ85</f>
        <v>50.5</v>
      </c>
      <c r="LE22" s="246">
        <f>'[1]Daily Pivot'!GZ116</f>
        <v>54.9</v>
      </c>
      <c r="LF22" s="246">
        <f>'[1]Daily Pivot'!GZ146</f>
        <v>60.4</v>
      </c>
      <c r="LG22" s="246">
        <f>'[1]Daily Pivot'!GZ177</f>
        <v>62.8</v>
      </c>
      <c r="LH22" s="246">
        <f>'[1]Daily Pivot'!GZ207</f>
        <v>64.900000000000006</v>
      </c>
      <c r="LI22" s="246">
        <f>'[1]Daily Pivot'!GZ238</f>
        <v>64.400000000000006</v>
      </c>
      <c r="LJ22" s="246">
        <f>'[1]Daily Pivot'!GZ269</f>
        <v>62.7</v>
      </c>
      <c r="LK22" s="246">
        <f>'[1]Daily Pivot'!GZ299</f>
        <v>52.7</v>
      </c>
      <c r="LL22" s="246">
        <f>'[1]Daily Pivot'!GZ330</f>
        <v>48.4</v>
      </c>
      <c r="LM22" s="246">
        <f>'[1]Daily Pivot'!GZ360</f>
        <v>44.1</v>
      </c>
    </row>
    <row r="23" spans="1:325" x14ac:dyDescent="0.25">
      <c r="A23" s="244">
        <f t="shared" si="0"/>
        <v>21</v>
      </c>
      <c r="B23" s="246">
        <f>'[1]Daily Pivot'!FZ26</f>
        <v>43.4</v>
      </c>
      <c r="C23" s="246">
        <f>'[1]Daily Pivot'!FZ57</f>
        <v>45.7</v>
      </c>
      <c r="D23" s="246">
        <f>'[1]Daily Pivot'!FZ86</f>
        <v>47.3</v>
      </c>
      <c r="E23" s="246">
        <f>'[1]Daily Pivot'!FZ117</f>
        <v>52.6</v>
      </c>
      <c r="F23" s="246">
        <f>'[1]Daily Pivot'!FZ147</f>
        <v>57.3</v>
      </c>
      <c r="G23" s="246">
        <f>'[1]Daily Pivot'!FZ178</f>
        <v>61.7</v>
      </c>
      <c r="H23" s="246">
        <f>'[1]Daily Pivot'!FZ208</f>
        <v>64.599999999999994</v>
      </c>
      <c r="I23" s="246">
        <f>'[1]Daily Pivot'!FZ239</f>
        <v>64.3</v>
      </c>
      <c r="J23" s="246">
        <f>'[1]Daily Pivot'!FZ270</f>
        <v>60.5</v>
      </c>
      <c r="K23" s="246">
        <f>'[1]Daily Pivot'!FZ300</f>
        <v>52.6</v>
      </c>
      <c r="L23" s="246">
        <f>'[1]Daily Pivot'!FZ331</f>
        <v>45.3</v>
      </c>
      <c r="M23" s="246">
        <f>'[1]Daily Pivot'!FZ361</f>
        <v>42</v>
      </c>
      <c r="N23" s="246">
        <f>'[1]Daily Pivot'!GA26</f>
        <v>43.8</v>
      </c>
      <c r="O23" s="246">
        <f>'[1]Daily Pivot'!GA57</f>
        <v>45.9</v>
      </c>
      <c r="P23" s="246">
        <f>'[1]Daily Pivot'!GA86</f>
        <v>47.7</v>
      </c>
      <c r="Q23" s="246">
        <f>'[1]Daily Pivot'!GA117</f>
        <v>52.5</v>
      </c>
      <c r="R23" s="246">
        <f>'[1]Daily Pivot'!GA147</f>
        <v>57.5</v>
      </c>
      <c r="S23" s="246">
        <f>'[1]Daily Pivot'!GA178</f>
        <v>62</v>
      </c>
      <c r="T23" s="246">
        <f>'[1]Daily Pivot'!GA208</f>
        <v>64.599999999999994</v>
      </c>
      <c r="U23" s="246">
        <f>'[1]Daily Pivot'!GA239</f>
        <v>64.3</v>
      </c>
      <c r="V23" s="246">
        <f>'[1]Daily Pivot'!GA270</f>
        <v>60.6</v>
      </c>
      <c r="W23" s="246">
        <f>'[1]Daily Pivot'!GA300</f>
        <v>52.4</v>
      </c>
      <c r="X23" s="246">
        <f>'[1]Daily Pivot'!GA331</f>
        <v>45.7</v>
      </c>
      <c r="Y23" s="246">
        <f>'[1]Daily Pivot'!GA361</f>
        <v>41.9</v>
      </c>
      <c r="Z23" s="246">
        <f>'[1]Daily Pivot'!GB26</f>
        <v>43.3</v>
      </c>
      <c r="AA23" s="246">
        <f>'[1]Daily Pivot'!GB57</f>
        <v>46.2</v>
      </c>
      <c r="AB23" s="246">
        <f>'[1]Daily Pivot'!GB86</f>
        <v>47.5</v>
      </c>
      <c r="AC23" s="246">
        <f>'[1]Daily Pivot'!GB117</f>
        <v>52.8</v>
      </c>
      <c r="AD23" s="246">
        <f>'[1]Daily Pivot'!GB147</f>
        <v>57.7</v>
      </c>
      <c r="AE23" s="246">
        <f>'[1]Daily Pivot'!GB178</f>
        <v>62</v>
      </c>
      <c r="AF23" s="246">
        <f>'[1]Daily Pivot'!GB208</f>
        <v>64.7</v>
      </c>
      <c r="AG23" s="246">
        <f>'[1]Daily Pivot'!GB239</f>
        <v>64.400000000000006</v>
      </c>
      <c r="AH23" s="246">
        <f>'[1]Daily Pivot'!GB270</f>
        <v>60.8</v>
      </c>
      <c r="AI23" s="246">
        <f>'[1]Daily Pivot'!GB300</f>
        <v>52.5</v>
      </c>
      <c r="AJ23" s="246">
        <f>'[1]Daily Pivot'!GB331</f>
        <v>45.9</v>
      </c>
      <c r="AK23" s="246">
        <f>'[1]Daily Pivot'!GB361</f>
        <v>41.9</v>
      </c>
      <c r="AL23" s="246">
        <f>'[1]Daily Pivot'!GC26</f>
        <v>43.3</v>
      </c>
      <c r="AM23" s="246">
        <f>'[1]Daily Pivot'!GC57</f>
        <v>46.5</v>
      </c>
      <c r="AN23" s="246">
        <f>'[1]Daily Pivot'!GC86</f>
        <v>47.7</v>
      </c>
      <c r="AO23" s="246">
        <f>'[1]Daily Pivot'!GC117</f>
        <v>53</v>
      </c>
      <c r="AP23" s="246">
        <f>'[1]Daily Pivot'!GC147</f>
        <v>58.1</v>
      </c>
      <c r="AQ23" s="246">
        <f>'[1]Daily Pivot'!GC178</f>
        <v>62</v>
      </c>
      <c r="AR23" s="246">
        <f>'[1]Daily Pivot'!GC208</f>
        <v>64.8</v>
      </c>
      <c r="AS23" s="246">
        <f>'[1]Daily Pivot'!GC239</f>
        <v>64.400000000000006</v>
      </c>
      <c r="AT23" s="246">
        <f>'[1]Daily Pivot'!GC270</f>
        <v>60.7</v>
      </c>
      <c r="AU23" s="246">
        <f>'[1]Daily Pivot'!GC300</f>
        <v>52.3</v>
      </c>
      <c r="AV23" s="246">
        <f>'[1]Daily Pivot'!GC331</f>
        <v>46.1</v>
      </c>
      <c r="AW23" s="246">
        <f>'[1]Daily Pivot'!GC361</f>
        <v>42</v>
      </c>
      <c r="AX23" s="246">
        <f>'[1]Daily Pivot'!GD26</f>
        <v>43.4</v>
      </c>
      <c r="AY23" s="246">
        <f>'[1]Daily Pivot'!GD57</f>
        <v>46.6</v>
      </c>
      <c r="AZ23" s="246">
        <f>'[1]Daily Pivot'!GD86</f>
        <v>47.9</v>
      </c>
      <c r="BA23" s="246">
        <f>'[1]Daily Pivot'!GD117</f>
        <v>53.1</v>
      </c>
      <c r="BB23" s="246">
        <f>'[1]Daily Pivot'!GD147</f>
        <v>58</v>
      </c>
      <c r="BC23" s="246">
        <f>'[1]Daily Pivot'!GD178</f>
        <v>61.9</v>
      </c>
      <c r="BD23" s="246">
        <f>'[1]Daily Pivot'!GD208</f>
        <v>64.8</v>
      </c>
      <c r="BE23" s="246">
        <f>'[1]Daily Pivot'!GD239</f>
        <v>64.400000000000006</v>
      </c>
      <c r="BF23" s="246">
        <f>'[1]Daily Pivot'!GD270</f>
        <v>60.8</v>
      </c>
      <c r="BG23" s="246">
        <f>'[1]Daily Pivot'!GD300</f>
        <v>52.8</v>
      </c>
      <c r="BH23" s="246">
        <f>'[1]Daily Pivot'!GD331</f>
        <v>46.3</v>
      </c>
      <c r="BI23" s="246">
        <f>'[1]Daily Pivot'!GD361</f>
        <v>42.1</v>
      </c>
      <c r="BJ23" s="246">
        <f>'[1]Daily Pivot'!GE26</f>
        <v>43.7</v>
      </c>
      <c r="BK23" s="246">
        <f>'[1]Daily Pivot'!GE57</f>
        <v>46.8</v>
      </c>
      <c r="BL23" s="246">
        <f>'[1]Daily Pivot'!GE86</f>
        <v>48.2</v>
      </c>
      <c r="BM23" s="246">
        <f>'[1]Daily Pivot'!GE117</f>
        <v>53.2</v>
      </c>
      <c r="BN23" s="246">
        <f>'[1]Daily Pivot'!GE147</f>
        <v>58.3</v>
      </c>
      <c r="BO23" s="246">
        <f>'[1]Daily Pivot'!GE178</f>
        <v>61.8</v>
      </c>
      <c r="BP23" s="246">
        <f>'[1]Daily Pivot'!GE208</f>
        <v>64.8</v>
      </c>
      <c r="BQ23" s="246">
        <f>'[1]Daily Pivot'!GE239</f>
        <v>64.400000000000006</v>
      </c>
      <c r="BR23" s="246">
        <f>'[1]Daily Pivot'!GE270</f>
        <v>60.8</v>
      </c>
      <c r="BS23" s="246">
        <f>'[1]Daily Pivot'!GE300</f>
        <v>53</v>
      </c>
      <c r="BT23" s="246">
        <f>'[1]Daily Pivot'!GE331</f>
        <v>46.7</v>
      </c>
      <c r="BU23" s="246">
        <f>'[1]Daily Pivot'!GE361</f>
        <v>42.1</v>
      </c>
      <c r="BV23" s="246">
        <f>'[1]Daily Pivot'!GF26</f>
        <v>43.6</v>
      </c>
      <c r="BW23" s="246">
        <f>'[1]Daily Pivot'!GF57</f>
        <v>47.1</v>
      </c>
      <c r="BX23" s="246">
        <f>'[1]Daily Pivot'!GF86</f>
        <v>48.4</v>
      </c>
      <c r="BY23" s="246">
        <f>'[1]Daily Pivot'!GF117</f>
        <v>53.2</v>
      </c>
      <c r="BZ23" s="246">
        <f>'[1]Daily Pivot'!GF147</f>
        <v>58.2</v>
      </c>
      <c r="CA23" s="246">
        <f>'[1]Daily Pivot'!GF178</f>
        <v>61.9</v>
      </c>
      <c r="CB23" s="246">
        <f>'[1]Daily Pivot'!GF208</f>
        <v>64.8</v>
      </c>
      <c r="CC23" s="246">
        <f>'[1]Daily Pivot'!GF239</f>
        <v>64.599999999999994</v>
      </c>
      <c r="CD23" s="246">
        <f>'[1]Daily Pivot'!GF270</f>
        <v>60.7</v>
      </c>
      <c r="CE23" s="246">
        <f>'[1]Daily Pivot'!GF300</f>
        <v>52.9</v>
      </c>
      <c r="CF23" s="246">
        <f>'[1]Daily Pivot'!GF331</f>
        <v>46.9</v>
      </c>
      <c r="CG23" s="246">
        <f>'[1]Daily Pivot'!GF361</f>
        <v>41.8</v>
      </c>
      <c r="CH23" s="246">
        <f>'[1]Daily Pivot'!GG26</f>
        <v>43.7</v>
      </c>
      <c r="CI23" s="246">
        <f>'[1]Daily Pivot'!GG57</f>
        <v>47.3</v>
      </c>
      <c r="CJ23" s="246">
        <f>'[1]Daily Pivot'!GG86</f>
        <v>48.3</v>
      </c>
      <c r="CK23" s="246">
        <f>'[1]Daily Pivot'!GG117</f>
        <v>53</v>
      </c>
      <c r="CL23" s="246">
        <f>'[1]Daily Pivot'!GG147</f>
        <v>58.1</v>
      </c>
      <c r="CM23" s="246">
        <f>'[1]Daily Pivot'!GG178</f>
        <v>61.7</v>
      </c>
      <c r="CN23" s="246">
        <f>'[1]Daily Pivot'!GG208</f>
        <v>64.8</v>
      </c>
      <c r="CO23" s="246">
        <f>'[1]Daily Pivot'!GG239</f>
        <v>64.599999999999994</v>
      </c>
      <c r="CP23" s="246">
        <f>'[1]Daily Pivot'!GG270</f>
        <v>60.9</v>
      </c>
      <c r="CQ23" s="246">
        <f>'[1]Daily Pivot'!GG300</f>
        <v>52.6</v>
      </c>
      <c r="CR23" s="246">
        <f>'[1]Daily Pivot'!GG331</f>
        <v>47.2</v>
      </c>
      <c r="CS23" s="246">
        <f>'[1]Daily Pivot'!GG361</f>
        <v>41.8</v>
      </c>
      <c r="CT23" s="246">
        <f>'[1]Daily Pivot'!GH26</f>
        <v>43.5</v>
      </c>
      <c r="CU23" s="246">
        <f>'[1]Daily Pivot'!GH57</f>
        <v>47.5</v>
      </c>
      <c r="CV23" s="246">
        <f>'[1]Daily Pivot'!GH86</f>
        <v>48.3</v>
      </c>
      <c r="CW23" s="246">
        <f>'[1]Daily Pivot'!GH117</f>
        <v>52.8</v>
      </c>
      <c r="CX23" s="246">
        <f>'[1]Daily Pivot'!GH147</f>
        <v>58.3</v>
      </c>
      <c r="CY23" s="246">
        <f>'[1]Daily Pivot'!GH178</f>
        <v>61.9</v>
      </c>
      <c r="CZ23" s="246">
        <f>'[1]Daily Pivot'!GH208</f>
        <v>64.8</v>
      </c>
      <c r="DA23" s="246">
        <f>'[1]Daily Pivot'!GH239</f>
        <v>64.599999999999994</v>
      </c>
      <c r="DB23" s="246">
        <f>'[1]Daily Pivot'!GH270</f>
        <v>60.9</v>
      </c>
      <c r="DC23" s="246">
        <f>'[1]Daily Pivot'!GH300</f>
        <v>52.7</v>
      </c>
      <c r="DD23" s="246">
        <f>'[1]Daily Pivot'!GH331</f>
        <v>47.2</v>
      </c>
      <c r="DE23" s="246">
        <f>'[1]Daily Pivot'!GH361</f>
        <v>42</v>
      </c>
      <c r="DF23" s="246">
        <f>'[1]Daily Pivot'!GI26</f>
        <v>43.3</v>
      </c>
      <c r="DG23" s="246">
        <f>'[1]Daily Pivot'!GI57</f>
        <v>47.9</v>
      </c>
      <c r="DH23" s="246">
        <f>'[1]Daily Pivot'!GI86</f>
        <v>48.5</v>
      </c>
      <c r="DI23" s="246">
        <f>'[1]Daily Pivot'!GI117</f>
        <v>52.8</v>
      </c>
      <c r="DJ23" s="246">
        <f>'[1]Daily Pivot'!GI147</f>
        <v>58.1</v>
      </c>
      <c r="DK23" s="246">
        <f>'[1]Daily Pivot'!GI178</f>
        <v>62</v>
      </c>
      <c r="DL23" s="246">
        <f>'[1]Daily Pivot'!GI208</f>
        <v>64.8</v>
      </c>
      <c r="DM23" s="246">
        <f>'[1]Daily Pivot'!GI239</f>
        <v>64.599999999999994</v>
      </c>
      <c r="DN23" s="246">
        <f>'[1]Daily Pivot'!GI270</f>
        <v>61.1</v>
      </c>
      <c r="DO23" s="246">
        <f>'[1]Daily Pivot'!GI300</f>
        <v>52.7</v>
      </c>
      <c r="DP23" s="246">
        <f>'[1]Daily Pivot'!GI331</f>
        <v>47.1</v>
      </c>
      <c r="DQ23" s="246">
        <f>'[1]Daily Pivot'!GI361</f>
        <v>42.2</v>
      </c>
      <c r="DR23" s="246">
        <f>'[1]Daily Pivot'!GJ26</f>
        <v>43.3</v>
      </c>
      <c r="DS23" s="246">
        <f>'[1]Daily Pivot'!GJ57</f>
        <v>48.6</v>
      </c>
      <c r="DT23" s="246">
        <f>'[1]Daily Pivot'!GJ86</f>
        <v>48.6</v>
      </c>
      <c r="DU23" s="246">
        <f>'[1]Daily Pivot'!GJ117</f>
        <v>53</v>
      </c>
      <c r="DV23" s="246">
        <f>'[1]Daily Pivot'!GJ147</f>
        <v>58</v>
      </c>
      <c r="DW23" s="246">
        <f>'[1]Daily Pivot'!GJ178</f>
        <v>62</v>
      </c>
      <c r="DX23" s="246">
        <f>'[1]Daily Pivot'!GJ208</f>
        <v>64.8</v>
      </c>
      <c r="DY23" s="246">
        <f>'[1]Daily Pivot'!GJ239</f>
        <v>64.599999999999994</v>
      </c>
      <c r="DZ23" s="246">
        <f>'[1]Daily Pivot'!GJ270</f>
        <v>61.1</v>
      </c>
      <c r="EA23" s="246">
        <f>'[1]Daily Pivot'!GJ300</f>
        <v>52.9</v>
      </c>
      <c r="EB23" s="246">
        <f>'[1]Daily Pivot'!GJ331</f>
        <v>46.8</v>
      </c>
      <c r="EC23" s="246">
        <f>'[1]Daily Pivot'!GJ361</f>
        <v>42.3</v>
      </c>
      <c r="ED23" s="246">
        <f>'[1]Daily Pivot'!GK26</f>
        <v>43.2</v>
      </c>
      <c r="EE23" s="246">
        <f>'[1]Daily Pivot'!GK57</f>
        <v>49</v>
      </c>
      <c r="EF23" s="246">
        <f>'[1]Daily Pivot'!GK86</f>
        <v>48.7</v>
      </c>
      <c r="EG23" s="246">
        <f>'[1]Daily Pivot'!GK117</f>
        <v>53.1</v>
      </c>
      <c r="EH23" s="246">
        <f>'[1]Daily Pivot'!GK147</f>
        <v>58</v>
      </c>
      <c r="EI23" s="246">
        <f>'[1]Daily Pivot'!GK178</f>
        <v>62</v>
      </c>
      <c r="EJ23" s="246">
        <f>'[1]Daily Pivot'!GK208</f>
        <v>64.8</v>
      </c>
      <c r="EK23" s="246">
        <f>'[1]Daily Pivot'!GK239</f>
        <v>64.7</v>
      </c>
      <c r="EL23" s="246">
        <f>'[1]Daily Pivot'!GK270</f>
        <v>61.2</v>
      </c>
      <c r="EM23" s="246">
        <f>'[1]Daily Pivot'!GK300</f>
        <v>52.9</v>
      </c>
      <c r="EN23" s="246">
        <f>'[1]Daily Pivot'!GK331</f>
        <v>47</v>
      </c>
      <c r="EO23" s="246">
        <f>'[1]Daily Pivot'!GK361</f>
        <v>42.3</v>
      </c>
      <c r="EP23" s="246">
        <f>'[1]Daily Pivot'!GL26</f>
        <v>43</v>
      </c>
      <c r="EQ23" s="246">
        <f>'[1]Daily Pivot'!GL57</f>
        <v>49.1</v>
      </c>
      <c r="ER23" s="246">
        <f>'[1]Daily Pivot'!GL86</f>
        <v>48.7</v>
      </c>
      <c r="ES23" s="246">
        <f>'[1]Daily Pivot'!GL117</f>
        <v>53.1</v>
      </c>
      <c r="ET23" s="246">
        <f>'[1]Daily Pivot'!GL147</f>
        <v>58.2</v>
      </c>
      <c r="EU23" s="246">
        <f>'[1]Daily Pivot'!GL178</f>
        <v>62.1</v>
      </c>
      <c r="EV23" s="246">
        <f>'[1]Daily Pivot'!GL208</f>
        <v>64.8</v>
      </c>
      <c r="EW23" s="246">
        <f>'[1]Daily Pivot'!GL239</f>
        <v>64.7</v>
      </c>
      <c r="EX23" s="246">
        <f>'[1]Daily Pivot'!GL270</f>
        <v>61.3</v>
      </c>
      <c r="EY23" s="246">
        <f>'[1]Daily Pivot'!GL300</f>
        <v>53.1</v>
      </c>
      <c r="EZ23" s="246">
        <f>'[1]Daily Pivot'!GL331</f>
        <v>47.1</v>
      </c>
      <c r="FA23" s="246">
        <f>'[1]Daily Pivot'!GL361</f>
        <v>42.2</v>
      </c>
      <c r="FB23" s="246">
        <f>'[1]Daily Pivot'!GM26</f>
        <v>43</v>
      </c>
      <c r="FC23" s="246">
        <f>'[1]Daily Pivot'!GM57</f>
        <v>49.3</v>
      </c>
      <c r="FD23" s="246">
        <f>'[1]Daily Pivot'!GM86</f>
        <v>48.8</v>
      </c>
      <c r="FE23" s="246">
        <f>'[1]Daily Pivot'!GM117</f>
        <v>52.9</v>
      </c>
      <c r="FF23" s="246">
        <f>'[1]Daily Pivot'!GM147</f>
        <v>58.2</v>
      </c>
      <c r="FG23" s="246">
        <f>'[1]Daily Pivot'!GM178</f>
        <v>62.1</v>
      </c>
      <c r="FH23" s="246">
        <f>'[1]Daily Pivot'!GM208</f>
        <v>64.900000000000006</v>
      </c>
      <c r="FI23" s="246">
        <f>'[1]Daily Pivot'!GM239</f>
        <v>64.7</v>
      </c>
      <c r="FJ23" s="246">
        <f>'[1]Daily Pivot'!GM270</f>
        <v>61.2</v>
      </c>
      <c r="FK23" s="246">
        <f>'[1]Daily Pivot'!GM300</f>
        <v>53.1</v>
      </c>
      <c r="FL23" s="246">
        <f>'[1]Daily Pivot'!GM331</f>
        <v>47.1</v>
      </c>
      <c r="FM23" s="246">
        <f>'[1]Daily Pivot'!GM361</f>
        <v>42.2</v>
      </c>
      <c r="FN23" s="246">
        <f>'[1]Daily Pivot'!GN26</f>
        <v>43.3</v>
      </c>
      <c r="FO23" s="246">
        <f>'[1]Daily Pivot'!GN57</f>
        <v>49.6</v>
      </c>
      <c r="FP23" s="246">
        <f>'[1]Daily Pivot'!GN86</f>
        <v>48.9</v>
      </c>
      <c r="FQ23" s="246">
        <f>'[1]Daily Pivot'!GN117</f>
        <v>53</v>
      </c>
      <c r="FR23" s="246">
        <f>'[1]Daily Pivot'!GN147</f>
        <v>58.5</v>
      </c>
      <c r="FS23" s="246">
        <f>'[1]Daily Pivot'!GN178</f>
        <v>62.1</v>
      </c>
      <c r="FT23" s="246">
        <f>'[1]Daily Pivot'!GN208</f>
        <v>64.900000000000006</v>
      </c>
      <c r="FU23" s="246">
        <f>'[1]Daily Pivot'!GN239</f>
        <v>64.7</v>
      </c>
      <c r="FV23" s="246">
        <f>'[1]Daily Pivot'!GN270</f>
        <v>61.3</v>
      </c>
      <c r="FW23" s="246">
        <f>'[1]Daily Pivot'!GN300</f>
        <v>53.4</v>
      </c>
      <c r="FX23" s="246">
        <f>'[1]Daily Pivot'!GN331</f>
        <v>47.3</v>
      </c>
      <c r="FY23" s="246">
        <f>'[1]Daily Pivot'!GN361</f>
        <v>42</v>
      </c>
      <c r="FZ23" s="246">
        <f>'[1]Daily Pivot'!GO26</f>
        <v>43.1</v>
      </c>
      <c r="GA23" s="246">
        <f>'[1]Daily Pivot'!GO57</f>
        <v>49.7</v>
      </c>
      <c r="GB23" s="246">
        <f>'[1]Daily Pivot'!GO86</f>
        <v>49.1</v>
      </c>
      <c r="GC23" s="246">
        <f>'[1]Daily Pivot'!GO117</f>
        <v>53.2</v>
      </c>
      <c r="GD23" s="246">
        <f>'[1]Daily Pivot'!GO147</f>
        <v>58.5</v>
      </c>
      <c r="GE23" s="246">
        <f>'[1]Daily Pivot'!GO178</f>
        <v>62.1</v>
      </c>
      <c r="GF23" s="246">
        <f>'[1]Daily Pivot'!GO208</f>
        <v>64.900000000000006</v>
      </c>
      <c r="GG23" s="246">
        <f>'[1]Daily Pivot'!GO239</f>
        <v>64.8</v>
      </c>
      <c r="GH23" s="246">
        <f>'[1]Daily Pivot'!GO270</f>
        <v>61.4</v>
      </c>
      <c r="GI23" s="246">
        <f>'[1]Daily Pivot'!GO300</f>
        <v>53.4</v>
      </c>
      <c r="GJ23" s="246">
        <f>'[1]Daily Pivot'!GO331</f>
        <v>47.5</v>
      </c>
      <c r="GK23" s="246">
        <f>'[1]Daily Pivot'!GO361</f>
        <v>42.1</v>
      </c>
      <c r="GL23" s="246">
        <f>'[1]Daily Pivot'!GP26</f>
        <v>43.1</v>
      </c>
      <c r="GM23" s="246">
        <f>'[1]Daily Pivot'!GP57</f>
        <v>49.6</v>
      </c>
      <c r="GN23" s="246">
        <f>'[1]Daily Pivot'!GP86</f>
        <v>49.1</v>
      </c>
      <c r="GO23" s="246">
        <f>'[1]Daily Pivot'!GP117</f>
        <v>53.3</v>
      </c>
      <c r="GP23" s="246">
        <f>'[1]Daily Pivot'!GP147</f>
        <v>58.5</v>
      </c>
      <c r="GQ23" s="246">
        <f>'[1]Daily Pivot'!GP178</f>
        <v>62.1</v>
      </c>
      <c r="GR23" s="246">
        <f>'[1]Daily Pivot'!GP208</f>
        <v>64.900000000000006</v>
      </c>
      <c r="GS23" s="246">
        <f>'[1]Daily Pivot'!GP239</f>
        <v>64.8</v>
      </c>
      <c r="GT23" s="246">
        <f>'[1]Daily Pivot'!GP270</f>
        <v>61.5</v>
      </c>
      <c r="GU23" s="246">
        <f>'[1]Daily Pivot'!GP300</f>
        <v>53.3</v>
      </c>
      <c r="GV23" s="246">
        <f>'[1]Daily Pivot'!GP331</f>
        <v>47.5</v>
      </c>
      <c r="GW23" s="246">
        <f>'[1]Daily Pivot'!GP361</f>
        <v>42.2</v>
      </c>
      <c r="GX23" s="246">
        <f>'[1]Daily Pivot'!GQ26</f>
        <v>43.2</v>
      </c>
      <c r="GY23" s="246">
        <f>'[1]Daily Pivot'!GQ57</f>
        <v>49.7</v>
      </c>
      <c r="GZ23" s="246">
        <f>'[1]Daily Pivot'!GQ86</f>
        <v>49.2</v>
      </c>
      <c r="HA23" s="246">
        <f>'[1]Daily Pivot'!GQ117</f>
        <v>53.3</v>
      </c>
      <c r="HB23" s="246">
        <f>'[1]Daily Pivot'!GQ147</f>
        <v>58.4</v>
      </c>
      <c r="HC23" s="246">
        <f>'[1]Daily Pivot'!GQ178</f>
        <v>62.1</v>
      </c>
      <c r="HD23" s="246">
        <f>'[1]Daily Pivot'!GQ208</f>
        <v>64.900000000000006</v>
      </c>
      <c r="HE23" s="246">
        <f>'[1]Daily Pivot'!GQ239</f>
        <v>64.8</v>
      </c>
      <c r="HF23" s="246">
        <f>'[1]Daily Pivot'!GQ270</f>
        <v>61.5</v>
      </c>
      <c r="HG23" s="246">
        <f>'[1]Daily Pivot'!GQ300</f>
        <v>53.3</v>
      </c>
      <c r="HH23" s="246">
        <f>'[1]Daily Pivot'!GQ331</f>
        <v>47.5</v>
      </c>
      <c r="HI23" s="246">
        <f>'[1]Daily Pivot'!GQ361</f>
        <v>42.2</v>
      </c>
      <c r="HJ23" s="246">
        <f>'[1]Daily Pivot'!GR26</f>
        <v>43.7</v>
      </c>
      <c r="HK23" s="246">
        <f>'[1]Daily Pivot'!GR57</f>
        <v>50.3</v>
      </c>
      <c r="HL23" s="246">
        <f>'[1]Daily Pivot'!GR86</f>
        <v>49.3</v>
      </c>
      <c r="HM23" s="246">
        <f>'[1]Daily Pivot'!GR117</f>
        <v>53.4</v>
      </c>
      <c r="HN23" s="246">
        <f>'[1]Daily Pivot'!GR147</f>
        <v>58.8</v>
      </c>
      <c r="HO23" s="246">
        <f>'[1]Daily Pivot'!GR178</f>
        <v>62.2</v>
      </c>
      <c r="HP23" s="246">
        <f>'[1]Daily Pivot'!GR208</f>
        <v>64.900000000000006</v>
      </c>
      <c r="HQ23" s="246">
        <f>'[1]Daily Pivot'!GR239</f>
        <v>64.8</v>
      </c>
      <c r="HR23" s="246">
        <f>'[1]Daily Pivot'!GR270</f>
        <v>61.7</v>
      </c>
      <c r="HS23" s="246">
        <f>'[1]Daily Pivot'!GR300</f>
        <v>53.2</v>
      </c>
      <c r="HT23" s="246">
        <f>'[1]Daily Pivot'!GR331</f>
        <v>47.8</v>
      </c>
      <c r="HU23" s="246">
        <f>'[1]Daily Pivot'!GR361</f>
        <v>42.5</v>
      </c>
      <c r="HV23" s="246">
        <f>'[1]Daily Pivot'!GS26</f>
        <v>43.7</v>
      </c>
      <c r="HW23" s="246">
        <f>'[1]Daily Pivot'!GS57</f>
        <v>50.2</v>
      </c>
      <c r="HX23" s="246">
        <f>'[1]Daily Pivot'!GS86</f>
        <v>49.1</v>
      </c>
      <c r="HY23" s="246">
        <f>'[1]Daily Pivot'!GS117</f>
        <v>53.2</v>
      </c>
      <c r="HZ23" s="246">
        <f>'[1]Daily Pivot'!GS147</f>
        <v>58.7</v>
      </c>
      <c r="IA23" s="246">
        <f>'[1]Daily Pivot'!GS178</f>
        <v>62.1</v>
      </c>
      <c r="IB23" s="246">
        <f>'[1]Daily Pivot'!GS208</f>
        <v>64.900000000000006</v>
      </c>
      <c r="IC23" s="246">
        <f>'[1]Daily Pivot'!GS239</f>
        <v>64.8</v>
      </c>
      <c r="ID23" s="246">
        <f>'[1]Daily Pivot'!GS270</f>
        <v>61.9</v>
      </c>
      <c r="IE23" s="246">
        <f>'[1]Daily Pivot'!GS300</f>
        <v>53.3</v>
      </c>
      <c r="IF23" s="246">
        <f>'[1]Daily Pivot'!GS331</f>
        <v>47.5</v>
      </c>
      <c r="IG23" s="246">
        <f>'[1]Daily Pivot'!GS361</f>
        <v>42.3</v>
      </c>
      <c r="IH23" s="246">
        <f>'[1]Daily Pivot'!GT26</f>
        <v>43.7</v>
      </c>
      <c r="II23" s="246">
        <f>'[1]Daily Pivot'!GT57</f>
        <v>50.4</v>
      </c>
      <c r="IJ23" s="246">
        <f>'[1]Daily Pivot'!GT86</f>
        <v>49.5</v>
      </c>
      <c r="IK23" s="246">
        <f>'[1]Daily Pivot'!GT117</f>
        <v>53.3</v>
      </c>
      <c r="IL23" s="246">
        <f>'[1]Daily Pivot'!GT147</f>
        <v>58.8</v>
      </c>
      <c r="IM23" s="246">
        <f>'[1]Daily Pivot'!GT178</f>
        <v>62.1</v>
      </c>
      <c r="IN23" s="246">
        <f>'[1]Daily Pivot'!GT208</f>
        <v>64.900000000000006</v>
      </c>
      <c r="IO23" s="246">
        <f>'[1]Daily Pivot'!GT239</f>
        <v>64.8</v>
      </c>
      <c r="IP23" s="246">
        <f>'[1]Daily Pivot'!GT270</f>
        <v>61.9</v>
      </c>
      <c r="IQ23" s="246">
        <f>'[1]Daily Pivot'!GT300</f>
        <v>53.4</v>
      </c>
      <c r="IR23" s="246">
        <f>'[1]Daily Pivot'!GT331</f>
        <v>47.9</v>
      </c>
      <c r="IS23" s="246">
        <f>'[1]Daily Pivot'!GT361</f>
        <v>42.6</v>
      </c>
      <c r="IT23" s="246">
        <f>'[1]Daily Pivot'!GU26</f>
        <v>43.7</v>
      </c>
      <c r="IU23" s="246">
        <f>'[1]Daily Pivot'!GU57</f>
        <v>50.3</v>
      </c>
      <c r="IV23" s="246">
        <f>'[1]Daily Pivot'!GU86</f>
        <v>49.5</v>
      </c>
      <c r="IW23" s="246">
        <f>'[1]Daily Pivot'!GU117</f>
        <v>53.3</v>
      </c>
      <c r="IX23" s="246">
        <f>'[1]Daily Pivot'!GU147</f>
        <v>58.9</v>
      </c>
      <c r="IY23" s="246">
        <f>'[1]Daily Pivot'!GU178</f>
        <v>62.2</v>
      </c>
      <c r="IZ23" s="246">
        <f>'[1]Daily Pivot'!GU208</f>
        <v>64.900000000000006</v>
      </c>
      <c r="JA23" s="246">
        <f>'[1]Daily Pivot'!GU239</f>
        <v>64.8</v>
      </c>
      <c r="JB23" s="246">
        <f>'[1]Daily Pivot'!GU270</f>
        <v>62</v>
      </c>
      <c r="JC23" s="246">
        <f>'[1]Daily Pivot'!GU300</f>
        <v>53.6</v>
      </c>
      <c r="JD23" s="246">
        <f>'[1]Daily Pivot'!GU331</f>
        <v>47.9</v>
      </c>
      <c r="JE23" s="246">
        <f>'[1]Daily Pivot'!GU361</f>
        <v>42.5</v>
      </c>
      <c r="JF23" s="246">
        <f>'[1]Daily Pivot'!GV26</f>
        <v>43.3</v>
      </c>
      <c r="JG23" s="246">
        <f>'[1]Daily Pivot'!GV57</f>
        <v>50.6</v>
      </c>
      <c r="JH23" s="246">
        <f>'[1]Daily Pivot'!GV86</f>
        <v>49.6</v>
      </c>
      <c r="JI23" s="246">
        <f>'[1]Daily Pivot'!GV117</f>
        <v>53.6</v>
      </c>
      <c r="JJ23" s="246">
        <f>'[1]Daily Pivot'!GV147</f>
        <v>58.8</v>
      </c>
      <c r="JK23" s="246">
        <f>'[1]Daily Pivot'!GV178</f>
        <v>62.2</v>
      </c>
      <c r="JL23" s="246">
        <f>'[1]Daily Pivot'!GV208</f>
        <v>64.900000000000006</v>
      </c>
      <c r="JM23" s="246">
        <f>'[1]Daily Pivot'!GV239</f>
        <v>64.8</v>
      </c>
      <c r="JN23" s="246">
        <f>'[1]Daily Pivot'!GV270</f>
        <v>62.2</v>
      </c>
      <c r="JO23" s="246">
        <f>'[1]Daily Pivot'!GV300</f>
        <v>53.5</v>
      </c>
      <c r="JP23" s="246">
        <f>'[1]Daily Pivot'!GV331</f>
        <v>47.8</v>
      </c>
      <c r="JQ23" s="246">
        <f>'[1]Daily Pivot'!GV361</f>
        <v>42.6</v>
      </c>
      <c r="JR23" s="246">
        <f>'[1]Daily Pivot'!GW26</f>
        <v>43.4</v>
      </c>
      <c r="JS23" s="246">
        <f>'[1]Daily Pivot'!GW57</f>
        <v>50.6</v>
      </c>
      <c r="JT23" s="246">
        <f>'[1]Daily Pivot'!GW86</f>
        <v>49.4</v>
      </c>
      <c r="JU23" s="246">
        <f>'[1]Daily Pivot'!GW117</f>
        <v>53.6</v>
      </c>
      <c r="JV23" s="246">
        <f>'[1]Daily Pivot'!GW147</f>
        <v>59</v>
      </c>
      <c r="JW23" s="246">
        <f>'[1]Daily Pivot'!GW178</f>
        <v>62.2</v>
      </c>
      <c r="JX23" s="246">
        <f>'[1]Daily Pivot'!GW208</f>
        <v>64.900000000000006</v>
      </c>
      <c r="JY23" s="246">
        <f>'[1]Daily Pivot'!GW239</f>
        <v>64.8</v>
      </c>
      <c r="JZ23" s="246">
        <f>'[1]Daily Pivot'!GW270</f>
        <v>62.4</v>
      </c>
      <c r="KA23" s="246">
        <f>'[1]Daily Pivot'!GW300</f>
        <v>53.5</v>
      </c>
      <c r="KB23" s="246">
        <f>'[1]Daily Pivot'!GW331</f>
        <v>47.8</v>
      </c>
      <c r="KC23" s="246">
        <f>'[1]Daily Pivot'!GW361</f>
        <v>42.6</v>
      </c>
      <c r="KD23" s="246">
        <f>'[1]Daily Pivot'!GX26</f>
        <v>43.3</v>
      </c>
      <c r="KE23" s="246">
        <f>'[1]Daily Pivot'!GX57</f>
        <v>50.7</v>
      </c>
      <c r="KF23" s="246">
        <f>'[1]Daily Pivot'!GX86</f>
        <v>49.5</v>
      </c>
      <c r="KG23" s="246">
        <f>'[1]Daily Pivot'!GX117</f>
        <v>53.5</v>
      </c>
      <c r="KH23" s="246">
        <f>'[1]Daily Pivot'!GX147</f>
        <v>59</v>
      </c>
      <c r="KI23" s="246">
        <f>'[1]Daily Pivot'!GX178</f>
        <v>62.2</v>
      </c>
      <c r="KJ23" s="246">
        <f>'[1]Daily Pivot'!GX208</f>
        <v>64.900000000000006</v>
      </c>
      <c r="KK23" s="246">
        <f>'[1]Daily Pivot'!GX239</f>
        <v>64.8</v>
      </c>
      <c r="KL23" s="246">
        <f>'[1]Daily Pivot'!GX270</f>
        <v>62.4</v>
      </c>
      <c r="KM23" s="246">
        <f>'[1]Daily Pivot'!GX300</f>
        <v>53.4</v>
      </c>
      <c r="KN23" s="246">
        <f>'[1]Daily Pivot'!GX331</f>
        <v>47.7</v>
      </c>
      <c r="KO23" s="246">
        <f>'[1]Daily Pivot'!GX361</f>
        <v>42.8</v>
      </c>
      <c r="KP23" s="246">
        <f>'[1]Daily Pivot'!GY26</f>
        <v>43.6</v>
      </c>
      <c r="KQ23" s="246">
        <f>'[1]Daily Pivot'!GY57</f>
        <v>50.8</v>
      </c>
      <c r="KR23" s="246">
        <f>'[1]Daily Pivot'!GY86</f>
        <v>49.7</v>
      </c>
      <c r="KS23" s="246">
        <f>'[1]Daily Pivot'!GY117</f>
        <v>53.5</v>
      </c>
      <c r="KT23" s="246">
        <f>'[1]Daily Pivot'!GY147</f>
        <v>59.1</v>
      </c>
      <c r="KU23" s="246">
        <f>'[1]Daily Pivot'!GY178</f>
        <v>62.3</v>
      </c>
      <c r="KV23" s="246">
        <f>'[1]Daily Pivot'!GY208</f>
        <v>64.900000000000006</v>
      </c>
      <c r="KW23" s="246">
        <f>'[1]Daily Pivot'!GY239</f>
        <v>64.8</v>
      </c>
      <c r="KX23" s="246">
        <f>'[1]Daily Pivot'!GY270</f>
        <v>62.3</v>
      </c>
      <c r="KY23" s="246">
        <f>'[1]Daily Pivot'!GY300</f>
        <v>53.4</v>
      </c>
      <c r="KZ23" s="246">
        <f>'[1]Daily Pivot'!GY331</f>
        <v>47.6</v>
      </c>
      <c r="LA23" s="246">
        <f>'[1]Daily Pivot'!GY361</f>
        <v>42.7</v>
      </c>
      <c r="LB23" s="246">
        <f>'[1]Daily Pivot'!GZ26</f>
        <v>43.6</v>
      </c>
      <c r="LC23" s="246">
        <f>'[1]Daily Pivot'!GZ57</f>
        <v>51</v>
      </c>
      <c r="LD23" s="246">
        <f>'[1]Daily Pivot'!GZ86</f>
        <v>49.9</v>
      </c>
      <c r="LE23" s="246">
        <f>'[1]Daily Pivot'!GZ117</f>
        <v>53.9</v>
      </c>
      <c r="LF23" s="246">
        <f>'[1]Daily Pivot'!GZ147</f>
        <v>59</v>
      </c>
      <c r="LG23" s="246">
        <f>'[1]Daily Pivot'!GZ178</f>
        <v>62.5</v>
      </c>
      <c r="LH23" s="246">
        <f>'[1]Daily Pivot'!GZ208</f>
        <v>64.900000000000006</v>
      </c>
      <c r="LI23" s="246">
        <f>'[1]Daily Pivot'!GZ239</f>
        <v>64.8</v>
      </c>
      <c r="LJ23" s="246">
        <f>'[1]Daily Pivot'!GZ270</f>
        <v>62.6</v>
      </c>
      <c r="LK23" s="246">
        <f>'[1]Daily Pivot'!GZ300</f>
        <v>53.3</v>
      </c>
      <c r="LL23" s="246">
        <f>'[1]Daily Pivot'!GZ331</f>
        <v>47.7</v>
      </c>
      <c r="LM23" s="246">
        <f>'[1]Daily Pivot'!GZ361</f>
        <v>43.1</v>
      </c>
    </row>
    <row r="24" spans="1:325" x14ac:dyDescent="0.25">
      <c r="A24" s="244">
        <f t="shared" si="0"/>
        <v>22</v>
      </c>
      <c r="B24" s="246">
        <f>'[1]Daily Pivot'!FZ27</f>
        <v>45.3</v>
      </c>
      <c r="C24" s="246">
        <f>'[1]Daily Pivot'!FZ58</f>
        <v>44.5</v>
      </c>
      <c r="D24" s="246">
        <f>'[1]Daily Pivot'!FZ87</f>
        <v>47.9</v>
      </c>
      <c r="E24" s="246">
        <f>'[1]Daily Pivot'!FZ118</f>
        <v>53.4</v>
      </c>
      <c r="F24" s="246">
        <f>'[1]Daily Pivot'!FZ148</f>
        <v>58.1</v>
      </c>
      <c r="G24" s="246">
        <f>'[1]Daily Pivot'!FZ179</f>
        <v>62.4</v>
      </c>
      <c r="H24" s="246">
        <f>'[1]Daily Pivot'!FZ209</f>
        <v>64</v>
      </c>
      <c r="I24" s="246">
        <f>'[1]Daily Pivot'!FZ240</f>
        <v>64.3</v>
      </c>
      <c r="J24" s="246">
        <f>'[1]Daily Pivot'!FZ271</f>
        <v>60.4</v>
      </c>
      <c r="K24" s="246">
        <f>'[1]Daily Pivot'!FZ301</f>
        <v>52.2</v>
      </c>
      <c r="L24" s="246">
        <f>'[1]Daily Pivot'!FZ332</f>
        <v>45.1</v>
      </c>
      <c r="M24" s="246">
        <f>'[1]Daily Pivot'!FZ362</f>
        <v>41.4</v>
      </c>
      <c r="N24" s="246">
        <f>'[1]Daily Pivot'!GA27</f>
        <v>45.8</v>
      </c>
      <c r="O24" s="246">
        <f>'[1]Daily Pivot'!GA58</f>
        <v>44.6</v>
      </c>
      <c r="P24" s="246">
        <f>'[1]Daily Pivot'!GA87</f>
        <v>48.2</v>
      </c>
      <c r="Q24" s="246">
        <f>'[1]Daily Pivot'!GA118</f>
        <v>53.7</v>
      </c>
      <c r="R24" s="246">
        <f>'[1]Daily Pivot'!GA148</f>
        <v>58.3</v>
      </c>
      <c r="S24" s="246">
        <f>'[1]Daily Pivot'!GA179</f>
        <v>62.5</v>
      </c>
      <c r="T24" s="246">
        <f>'[1]Daily Pivot'!GA209</f>
        <v>64.099999999999994</v>
      </c>
      <c r="U24" s="246">
        <f>'[1]Daily Pivot'!GA240</f>
        <v>64.3</v>
      </c>
      <c r="V24" s="246">
        <f>'[1]Daily Pivot'!GA271</f>
        <v>60.4</v>
      </c>
      <c r="W24" s="246">
        <f>'[1]Daily Pivot'!GA301</f>
        <v>52.3</v>
      </c>
      <c r="X24" s="246">
        <f>'[1]Daily Pivot'!GA332</f>
        <v>45.3</v>
      </c>
      <c r="Y24" s="246">
        <f>'[1]Daily Pivot'!GA362</f>
        <v>41.7</v>
      </c>
      <c r="Z24" s="246">
        <f>'[1]Daily Pivot'!GB27</f>
        <v>45.7</v>
      </c>
      <c r="AA24" s="246">
        <f>'[1]Daily Pivot'!GB58</f>
        <v>44.8</v>
      </c>
      <c r="AB24" s="246">
        <f>'[1]Daily Pivot'!GB87</f>
        <v>48.1</v>
      </c>
      <c r="AC24" s="246">
        <f>'[1]Daily Pivot'!GB118</f>
        <v>54</v>
      </c>
      <c r="AD24" s="246">
        <f>'[1]Daily Pivot'!GB148</f>
        <v>58.4</v>
      </c>
      <c r="AE24" s="246">
        <f>'[1]Daily Pivot'!GB179</f>
        <v>62.4</v>
      </c>
      <c r="AF24" s="246">
        <f>'[1]Daily Pivot'!GB209</f>
        <v>64.3</v>
      </c>
      <c r="AG24" s="246">
        <f>'[1]Daily Pivot'!GB240</f>
        <v>64.5</v>
      </c>
      <c r="AH24" s="246">
        <f>'[1]Daily Pivot'!GB271</f>
        <v>60.5</v>
      </c>
      <c r="AI24" s="246">
        <f>'[1]Daily Pivot'!GB301</f>
        <v>52.2</v>
      </c>
      <c r="AJ24" s="246">
        <f>'[1]Daily Pivot'!GB332</f>
        <v>45.6</v>
      </c>
      <c r="AK24" s="246">
        <f>'[1]Daily Pivot'!GB362</f>
        <v>41.8</v>
      </c>
      <c r="AL24" s="246">
        <f>'[1]Daily Pivot'!GC27</f>
        <v>45.7</v>
      </c>
      <c r="AM24" s="246">
        <f>'[1]Daily Pivot'!GC58</f>
        <v>45.2</v>
      </c>
      <c r="AN24" s="246">
        <f>'[1]Daily Pivot'!GC87</f>
        <v>48.4</v>
      </c>
      <c r="AO24" s="246">
        <f>'[1]Daily Pivot'!GC118</f>
        <v>54.2</v>
      </c>
      <c r="AP24" s="246">
        <f>'[1]Daily Pivot'!GC148</f>
        <v>58.6</v>
      </c>
      <c r="AQ24" s="246">
        <f>'[1]Daily Pivot'!GC179</f>
        <v>62.5</v>
      </c>
      <c r="AR24" s="246">
        <f>'[1]Daily Pivot'!GC209</f>
        <v>64.400000000000006</v>
      </c>
      <c r="AS24" s="246">
        <f>'[1]Daily Pivot'!GC240</f>
        <v>64.5</v>
      </c>
      <c r="AT24" s="246">
        <f>'[1]Daily Pivot'!GC271</f>
        <v>60.2</v>
      </c>
      <c r="AU24" s="246">
        <f>'[1]Daily Pivot'!GC301</f>
        <v>52.1</v>
      </c>
      <c r="AV24" s="246">
        <f>'[1]Daily Pivot'!GC332</f>
        <v>45.7</v>
      </c>
      <c r="AW24" s="246">
        <f>'[1]Daily Pivot'!GC362</f>
        <v>42.2</v>
      </c>
      <c r="AX24" s="246">
        <f>'[1]Daily Pivot'!GD27</f>
        <v>46</v>
      </c>
      <c r="AY24" s="246">
        <f>'[1]Daily Pivot'!GD58</f>
        <v>45.5</v>
      </c>
      <c r="AZ24" s="246">
        <f>'[1]Daily Pivot'!GD87</f>
        <v>48.6</v>
      </c>
      <c r="BA24" s="246">
        <f>'[1]Daily Pivot'!GD118</f>
        <v>54.1</v>
      </c>
      <c r="BB24" s="246">
        <f>'[1]Daily Pivot'!GD148</f>
        <v>58.7</v>
      </c>
      <c r="BC24" s="246">
        <f>'[1]Daily Pivot'!GD179</f>
        <v>62.7</v>
      </c>
      <c r="BD24" s="246">
        <f>'[1]Daily Pivot'!GD209</f>
        <v>64.599999999999994</v>
      </c>
      <c r="BE24" s="246">
        <f>'[1]Daily Pivot'!GD240</f>
        <v>64.5</v>
      </c>
      <c r="BF24" s="246">
        <f>'[1]Daily Pivot'!GD271</f>
        <v>60.3</v>
      </c>
      <c r="BG24" s="246">
        <f>'[1]Daily Pivot'!GD301</f>
        <v>52.7</v>
      </c>
      <c r="BH24" s="246">
        <f>'[1]Daily Pivot'!GD332</f>
        <v>45.9</v>
      </c>
      <c r="BI24" s="246">
        <f>'[1]Daily Pivot'!GD362</f>
        <v>42.1</v>
      </c>
      <c r="BJ24" s="246">
        <f>'[1]Daily Pivot'!GE27</f>
        <v>46.5</v>
      </c>
      <c r="BK24" s="246">
        <f>'[1]Daily Pivot'!GE58</f>
        <v>45.5</v>
      </c>
      <c r="BL24" s="246">
        <f>'[1]Daily Pivot'!GE87</f>
        <v>48.9</v>
      </c>
      <c r="BM24" s="246">
        <f>'[1]Daily Pivot'!GE118</f>
        <v>54.2</v>
      </c>
      <c r="BN24" s="246">
        <f>'[1]Daily Pivot'!GE148</f>
        <v>59.2</v>
      </c>
      <c r="BO24" s="246">
        <f>'[1]Daily Pivot'!GE179</f>
        <v>62.5</v>
      </c>
      <c r="BP24" s="246">
        <f>'[1]Daily Pivot'!GE209</f>
        <v>64.599999999999994</v>
      </c>
      <c r="BQ24" s="246">
        <f>'[1]Daily Pivot'!GE240</f>
        <v>64.5</v>
      </c>
      <c r="BR24" s="246">
        <f>'[1]Daily Pivot'!GE271</f>
        <v>60.5</v>
      </c>
      <c r="BS24" s="246">
        <f>'[1]Daily Pivot'!GE301</f>
        <v>52.9</v>
      </c>
      <c r="BT24" s="246">
        <f>'[1]Daily Pivot'!GE332</f>
        <v>46</v>
      </c>
      <c r="BU24" s="246">
        <f>'[1]Daily Pivot'!GE362</f>
        <v>41.9</v>
      </c>
      <c r="BV24" s="246">
        <f>'[1]Daily Pivot'!GF27</f>
        <v>46.4</v>
      </c>
      <c r="BW24" s="246">
        <f>'[1]Daily Pivot'!GF58</f>
        <v>45.9</v>
      </c>
      <c r="BX24" s="246">
        <f>'[1]Daily Pivot'!GF87</f>
        <v>49</v>
      </c>
      <c r="BY24" s="246">
        <f>'[1]Daily Pivot'!GF118</f>
        <v>54.6</v>
      </c>
      <c r="BZ24" s="246">
        <f>'[1]Daily Pivot'!GF148</f>
        <v>58.9</v>
      </c>
      <c r="CA24" s="246">
        <f>'[1]Daily Pivot'!GF179</f>
        <v>62.5</v>
      </c>
      <c r="CB24" s="246">
        <f>'[1]Daily Pivot'!GF209</f>
        <v>64.7</v>
      </c>
      <c r="CC24" s="246">
        <f>'[1]Daily Pivot'!GF240</f>
        <v>64.5</v>
      </c>
      <c r="CD24" s="246">
        <f>'[1]Daily Pivot'!GF271</f>
        <v>60.4</v>
      </c>
      <c r="CE24" s="246">
        <f>'[1]Daily Pivot'!GF301</f>
        <v>52.8</v>
      </c>
      <c r="CF24" s="246">
        <f>'[1]Daily Pivot'!GF332</f>
        <v>46.4</v>
      </c>
      <c r="CG24" s="246">
        <f>'[1]Daily Pivot'!GF362</f>
        <v>41.8</v>
      </c>
      <c r="CH24" s="246">
        <f>'[1]Daily Pivot'!GG27</f>
        <v>46.5</v>
      </c>
      <c r="CI24" s="246">
        <f>'[1]Daily Pivot'!GG58</f>
        <v>45.9</v>
      </c>
      <c r="CJ24" s="246">
        <f>'[1]Daily Pivot'!GG87</f>
        <v>49.1</v>
      </c>
      <c r="CK24" s="246">
        <f>'[1]Daily Pivot'!GG118</f>
        <v>54.6</v>
      </c>
      <c r="CL24" s="246">
        <f>'[1]Daily Pivot'!GG148</f>
        <v>59.1</v>
      </c>
      <c r="CM24" s="246">
        <f>'[1]Daily Pivot'!GG179</f>
        <v>62.5</v>
      </c>
      <c r="CN24" s="246">
        <f>'[1]Daily Pivot'!GG209</f>
        <v>64.7</v>
      </c>
      <c r="CO24" s="246">
        <f>'[1]Daily Pivot'!GG240</f>
        <v>64.5</v>
      </c>
      <c r="CP24" s="246">
        <f>'[1]Daily Pivot'!GG271</f>
        <v>60.7</v>
      </c>
      <c r="CQ24" s="246">
        <f>'[1]Daily Pivot'!GG301</f>
        <v>52.6</v>
      </c>
      <c r="CR24" s="246">
        <f>'[1]Daily Pivot'!GG332</f>
        <v>46.6</v>
      </c>
      <c r="CS24" s="246">
        <f>'[1]Daily Pivot'!GG362</f>
        <v>41.8</v>
      </c>
      <c r="CT24" s="246">
        <f>'[1]Daily Pivot'!GH27</f>
        <v>46.3</v>
      </c>
      <c r="CU24" s="246">
        <f>'[1]Daily Pivot'!GH58</f>
        <v>46</v>
      </c>
      <c r="CV24" s="246">
        <f>'[1]Daily Pivot'!GH87</f>
        <v>49.1</v>
      </c>
      <c r="CW24" s="246">
        <f>'[1]Daily Pivot'!GH118</f>
        <v>54.5</v>
      </c>
      <c r="CX24" s="246">
        <f>'[1]Daily Pivot'!GH148</f>
        <v>59.2</v>
      </c>
      <c r="CY24" s="246">
        <f>'[1]Daily Pivot'!GH179</f>
        <v>62.4</v>
      </c>
      <c r="CZ24" s="246">
        <f>'[1]Daily Pivot'!GH209</f>
        <v>64.7</v>
      </c>
      <c r="DA24" s="246">
        <f>'[1]Daily Pivot'!GH240</f>
        <v>64.5</v>
      </c>
      <c r="DB24" s="246">
        <f>'[1]Daily Pivot'!GH271</f>
        <v>60.8</v>
      </c>
      <c r="DC24" s="246">
        <f>'[1]Daily Pivot'!GH301</f>
        <v>52.6</v>
      </c>
      <c r="DD24" s="246">
        <f>'[1]Daily Pivot'!GH332</f>
        <v>46.5</v>
      </c>
      <c r="DE24" s="246">
        <f>'[1]Daily Pivot'!GH362</f>
        <v>42</v>
      </c>
      <c r="DF24" s="246">
        <f>'[1]Daily Pivot'!GI27</f>
        <v>46.3</v>
      </c>
      <c r="DG24" s="246">
        <f>'[1]Daily Pivot'!GI58</f>
        <v>46.4</v>
      </c>
      <c r="DH24" s="246">
        <f>'[1]Daily Pivot'!GI87</f>
        <v>49.4</v>
      </c>
      <c r="DI24" s="246">
        <f>'[1]Daily Pivot'!GI118</f>
        <v>54.5</v>
      </c>
      <c r="DJ24" s="246">
        <f>'[1]Daily Pivot'!GI148</f>
        <v>59.1</v>
      </c>
      <c r="DK24" s="246">
        <f>'[1]Daily Pivot'!GI179</f>
        <v>62.4</v>
      </c>
      <c r="DL24" s="246">
        <f>'[1]Daily Pivot'!GI209</f>
        <v>64.7</v>
      </c>
      <c r="DM24" s="246">
        <f>'[1]Daily Pivot'!GI240</f>
        <v>64.5</v>
      </c>
      <c r="DN24" s="246">
        <f>'[1]Daily Pivot'!GI271</f>
        <v>61</v>
      </c>
      <c r="DO24" s="246">
        <f>'[1]Daily Pivot'!GI301</f>
        <v>52.5</v>
      </c>
      <c r="DP24" s="246">
        <f>'[1]Daily Pivot'!GI332</f>
        <v>46</v>
      </c>
      <c r="DQ24" s="246">
        <f>'[1]Daily Pivot'!GI362</f>
        <v>42.1</v>
      </c>
      <c r="DR24" s="246">
        <f>'[1]Daily Pivot'!GJ27</f>
        <v>46.5</v>
      </c>
      <c r="DS24" s="246">
        <f>'[1]Daily Pivot'!GJ58</f>
        <v>47.1</v>
      </c>
      <c r="DT24" s="246">
        <f>'[1]Daily Pivot'!GJ87</f>
        <v>49.7</v>
      </c>
      <c r="DU24" s="246">
        <f>'[1]Daily Pivot'!GJ118</f>
        <v>54.7</v>
      </c>
      <c r="DV24" s="246">
        <f>'[1]Daily Pivot'!GJ148</f>
        <v>59</v>
      </c>
      <c r="DW24" s="246">
        <f>'[1]Daily Pivot'!GJ179</f>
        <v>62.4</v>
      </c>
      <c r="DX24" s="246">
        <f>'[1]Daily Pivot'!GJ209</f>
        <v>64.7</v>
      </c>
      <c r="DY24" s="246">
        <f>'[1]Daily Pivot'!GJ240</f>
        <v>64.5</v>
      </c>
      <c r="DZ24" s="246">
        <f>'[1]Daily Pivot'!GJ271</f>
        <v>60.9</v>
      </c>
      <c r="EA24" s="246">
        <f>'[1]Daily Pivot'!GJ301</f>
        <v>52.8</v>
      </c>
      <c r="EB24" s="246">
        <f>'[1]Daily Pivot'!GJ332</f>
        <v>45.7</v>
      </c>
      <c r="EC24" s="246">
        <f>'[1]Daily Pivot'!GJ362</f>
        <v>42.1</v>
      </c>
      <c r="ED24" s="246">
        <f>'[1]Daily Pivot'!GK27</f>
        <v>46.4</v>
      </c>
      <c r="EE24" s="246">
        <f>'[1]Daily Pivot'!GK58</f>
        <v>47.6</v>
      </c>
      <c r="EF24" s="246">
        <f>'[1]Daily Pivot'!GK87</f>
        <v>49.7</v>
      </c>
      <c r="EG24" s="246">
        <f>'[1]Daily Pivot'!GK118</f>
        <v>54.8</v>
      </c>
      <c r="EH24" s="246">
        <f>'[1]Daily Pivot'!GK148</f>
        <v>58.7</v>
      </c>
      <c r="EI24" s="246">
        <f>'[1]Daily Pivot'!GK179</f>
        <v>62.5</v>
      </c>
      <c r="EJ24" s="246">
        <f>'[1]Daily Pivot'!GK209</f>
        <v>64.7</v>
      </c>
      <c r="EK24" s="246">
        <f>'[1]Daily Pivot'!GK240</f>
        <v>64.599999999999994</v>
      </c>
      <c r="EL24" s="246">
        <f>'[1]Daily Pivot'!GK271</f>
        <v>61</v>
      </c>
      <c r="EM24" s="246">
        <f>'[1]Daily Pivot'!GK301</f>
        <v>52.8</v>
      </c>
      <c r="EN24" s="246">
        <f>'[1]Daily Pivot'!GK332</f>
        <v>45.9</v>
      </c>
      <c r="EO24" s="246">
        <f>'[1]Daily Pivot'!GK362</f>
        <v>42.2</v>
      </c>
      <c r="EP24" s="246">
        <f>'[1]Daily Pivot'!GL27</f>
        <v>46.3</v>
      </c>
      <c r="EQ24" s="246">
        <f>'[1]Daily Pivot'!GL58</f>
        <v>47.6</v>
      </c>
      <c r="ER24" s="246">
        <f>'[1]Daily Pivot'!GL87</f>
        <v>49.8</v>
      </c>
      <c r="ES24" s="246">
        <f>'[1]Daily Pivot'!GL118</f>
        <v>54.8</v>
      </c>
      <c r="ET24" s="246">
        <f>'[1]Daily Pivot'!GL148</f>
        <v>58.9</v>
      </c>
      <c r="EU24" s="246">
        <f>'[1]Daily Pivot'!GL179</f>
        <v>62.5</v>
      </c>
      <c r="EV24" s="246">
        <f>'[1]Daily Pivot'!GL209</f>
        <v>64.8</v>
      </c>
      <c r="EW24" s="246">
        <f>'[1]Daily Pivot'!GL240</f>
        <v>64.599999999999994</v>
      </c>
      <c r="EX24" s="246">
        <f>'[1]Daily Pivot'!GL271</f>
        <v>61.1</v>
      </c>
      <c r="EY24" s="246">
        <f>'[1]Daily Pivot'!GL301</f>
        <v>53.2</v>
      </c>
      <c r="EZ24" s="246">
        <f>'[1]Daily Pivot'!GL332</f>
        <v>46.3</v>
      </c>
      <c r="FA24" s="246">
        <f>'[1]Daily Pivot'!GL362</f>
        <v>42.1</v>
      </c>
      <c r="FB24" s="246">
        <f>'[1]Daily Pivot'!GM27</f>
        <v>46.3</v>
      </c>
      <c r="FC24" s="246">
        <f>'[1]Daily Pivot'!GM58</f>
        <v>47.8</v>
      </c>
      <c r="FD24" s="246">
        <f>'[1]Daily Pivot'!GM87</f>
        <v>49.8</v>
      </c>
      <c r="FE24" s="246">
        <f>'[1]Daily Pivot'!GM118</f>
        <v>54.7</v>
      </c>
      <c r="FF24" s="246">
        <f>'[1]Daily Pivot'!GM148</f>
        <v>58.7</v>
      </c>
      <c r="FG24" s="246">
        <f>'[1]Daily Pivot'!GM179</f>
        <v>62.6</v>
      </c>
      <c r="FH24" s="246">
        <f>'[1]Daily Pivot'!GM209</f>
        <v>64.900000000000006</v>
      </c>
      <c r="FI24" s="246">
        <f>'[1]Daily Pivot'!GM240</f>
        <v>64.599999999999994</v>
      </c>
      <c r="FJ24" s="246">
        <f>'[1]Daily Pivot'!GM271</f>
        <v>61</v>
      </c>
      <c r="FK24" s="246">
        <f>'[1]Daily Pivot'!GM301</f>
        <v>53.1</v>
      </c>
      <c r="FL24" s="246">
        <f>'[1]Daily Pivot'!GM332</f>
        <v>46.4</v>
      </c>
      <c r="FM24" s="246">
        <f>'[1]Daily Pivot'!GM362</f>
        <v>42</v>
      </c>
      <c r="FN24" s="246">
        <f>'[1]Daily Pivot'!GN27</f>
        <v>46.5</v>
      </c>
      <c r="FO24" s="246">
        <f>'[1]Daily Pivot'!GN58</f>
        <v>48.4</v>
      </c>
      <c r="FP24" s="246">
        <f>'[1]Daily Pivot'!GN87</f>
        <v>49.9</v>
      </c>
      <c r="FQ24" s="246">
        <f>'[1]Daily Pivot'!GN118</f>
        <v>54.8</v>
      </c>
      <c r="FR24" s="246">
        <f>'[1]Daily Pivot'!GN148</f>
        <v>58.8</v>
      </c>
      <c r="FS24" s="246">
        <f>'[1]Daily Pivot'!GN179</f>
        <v>62.6</v>
      </c>
      <c r="FT24" s="246">
        <f>'[1]Daily Pivot'!GN209</f>
        <v>64.900000000000006</v>
      </c>
      <c r="FU24" s="246">
        <f>'[1]Daily Pivot'!GN240</f>
        <v>64.7</v>
      </c>
      <c r="FV24" s="246">
        <f>'[1]Daily Pivot'!GN271</f>
        <v>61</v>
      </c>
      <c r="FW24" s="246">
        <f>'[1]Daily Pivot'!GN301</f>
        <v>53.4</v>
      </c>
      <c r="FX24" s="246">
        <f>'[1]Daily Pivot'!GN332</f>
        <v>46.4</v>
      </c>
      <c r="FY24" s="246">
        <f>'[1]Daily Pivot'!GN362</f>
        <v>42</v>
      </c>
      <c r="FZ24" s="246">
        <f>'[1]Daily Pivot'!GO27</f>
        <v>46.7</v>
      </c>
      <c r="GA24" s="246">
        <f>'[1]Daily Pivot'!GO58</f>
        <v>48.4</v>
      </c>
      <c r="GB24" s="246">
        <f>'[1]Daily Pivot'!GO87</f>
        <v>50.1</v>
      </c>
      <c r="GC24" s="246">
        <f>'[1]Daily Pivot'!GO118</f>
        <v>54.9</v>
      </c>
      <c r="GD24" s="246">
        <f>'[1]Daily Pivot'!GO148</f>
        <v>58.9</v>
      </c>
      <c r="GE24" s="246">
        <f>'[1]Daily Pivot'!GO179</f>
        <v>62.6</v>
      </c>
      <c r="GF24" s="246">
        <f>'[1]Daily Pivot'!GO209</f>
        <v>64.900000000000006</v>
      </c>
      <c r="GG24" s="246">
        <f>'[1]Daily Pivot'!GO240</f>
        <v>64.7</v>
      </c>
      <c r="GH24" s="246">
        <f>'[1]Daily Pivot'!GO271</f>
        <v>61</v>
      </c>
      <c r="GI24" s="246">
        <f>'[1]Daily Pivot'!GO301</f>
        <v>53.3</v>
      </c>
      <c r="GJ24" s="246">
        <f>'[1]Daily Pivot'!GO332</f>
        <v>46.6</v>
      </c>
      <c r="GK24" s="246">
        <f>'[1]Daily Pivot'!GO362</f>
        <v>42.1</v>
      </c>
      <c r="GL24" s="246">
        <f>'[1]Daily Pivot'!GP27</f>
        <v>46.5</v>
      </c>
      <c r="GM24" s="246">
        <f>'[1]Daily Pivot'!GP58</f>
        <v>48.2</v>
      </c>
      <c r="GN24" s="246">
        <f>'[1]Daily Pivot'!GP87</f>
        <v>50.3</v>
      </c>
      <c r="GO24" s="246">
        <f>'[1]Daily Pivot'!GP118</f>
        <v>54.9</v>
      </c>
      <c r="GP24" s="246">
        <f>'[1]Daily Pivot'!GP148</f>
        <v>58.9</v>
      </c>
      <c r="GQ24" s="246">
        <f>'[1]Daily Pivot'!GP179</f>
        <v>62.7</v>
      </c>
      <c r="GR24" s="246">
        <f>'[1]Daily Pivot'!GP209</f>
        <v>64.900000000000006</v>
      </c>
      <c r="GS24" s="246">
        <f>'[1]Daily Pivot'!GP240</f>
        <v>64.7</v>
      </c>
      <c r="GT24" s="246">
        <f>'[1]Daily Pivot'!GP271</f>
        <v>61.2</v>
      </c>
      <c r="GU24" s="246">
        <f>'[1]Daily Pivot'!GP301</f>
        <v>53.2</v>
      </c>
      <c r="GV24" s="246">
        <f>'[1]Daily Pivot'!GP332</f>
        <v>46.7</v>
      </c>
      <c r="GW24" s="246">
        <f>'[1]Daily Pivot'!GP362</f>
        <v>42.4</v>
      </c>
      <c r="GX24" s="246">
        <f>'[1]Daily Pivot'!GQ27</f>
        <v>46.7</v>
      </c>
      <c r="GY24" s="246">
        <f>'[1]Daily Pivot'!GQ58</f>
        <v>48.4</v>
      </c>
      <c r="GZ24" s="246">
        <f>'[1]Daily Pivot'!GQ87</f>
        <v>50.5</v>
      </c>
      <c r="HA24" s="246">
        <f>'[1]Daily Pivot'!GQ118</f>
        <v>54.9</v>
      </c>
      <c r="HB24" s="246">
        <f>'[1]Daily Pivot'!GQ148</f>
        <v>58.8</v>
      </c>
      <c r="HC24" s="246">
        <f>'[1]Daily Pivot'!GQ179</f>
        <v>62.7</v>
      </c>
      <c r="HD24" s="246">
        <f>'[1]Daily Pivot'!GQ209</f>
        <v>64.900000000000006</v>
      </c>
      <c r="HE24" s="246">
        <f>'[1]Daily Pivot'!GQ240</f>
        <v>64.7</v>
      </c>
      <c r="HF24" s="246">
        <f>'[1]Daily Pivot'!GQ271</f>
        <v>61.2</v>
      </c>
      <c r="HG24" s="246">
        <f>'[1]Daily Pivot'!GQ301</f>
        <v>53.4</v>
      </c>
      <c r="HH24" s="246">
        <f>'[1]Daily Pivot'!GQ332</f>
        <v>46.7</v>
      </c>
      <c r="HI24" s="246">
        <f>'[1]Daily Pivot'!GQ362</f>
        <v>42.3</v>
      </c>
      <c r="HJ24" s="246">
        <f>'[1]Daily Pivot'!GR27</f>
        <v>47.2</v>
      </c>
      <c r="HK24" s="246">
        <f>'[1]Daily Pivot'!GR58</f>
        <v>48.9</v>
      </c>
      <c r="HL24" s="246">
        <f>'[1]Daily Pivot'!GR87</f>
        <v>50.8</v>
      </c>
      <c r="HM24" s="246">
        <f>'[1]Daily Pivot'!GR118</f>
        <v>54.9</v>
      </c>
      <c r="HN24" s="246">
        <f>'[1]Daily Pivot'!GR148</f>
        <v>59.1</v>
      </c>
      <c r="HO24" s="246">
        <f>'[1]Daily Pivot'!GR179</f>
        <v>62.9</v>
      </c>
      <c r="HP24" s="246">
        <f>'[1]Daily Pivot'!GR209</f>
        <v>64.900000000000006</v>
      </c>
      <c r="HQ24" s="246">
        <f>'[1]Daily Pivot'!GR240</f>
        <v>64.8</v>
      </c>
      <c r="HR24" s="246">
        <f>'[1]Daily Pivot'!GR271</f>
        <v>61.4</v>
      </c>
      <c r="HS24" s="246">
        <f>'[1]Daily Pivot'!GR301</f>
        <v>53.3</v>
      </c>
      <c r="HT24" s="246">
        <f>'[1]Daily Pivot'!GR332</f>
        <v>46.9</v>
      </c>
      <c r="HU24" s="246">
        <f>'[1]Daily Pivot'!GR362</f>
        <v>42.6</v>
      </c>
      <c r="HV24" s="246">
        <f>'[1]Daily Pivot'!GS27</f>
        <v>47</v>
      </c>
      <c r="HW24" s="246">
        <f>'[1]Daily Pivot'!GS58</f>
        <v>48.8</v>
      </c>
      <c r="HX24" s="246">
        <f>'[1]Daily Pivot'!GS87</f>
        <v>50.5</v>
      </c>
      <c r="HY24" s="246">
        <f>'[1]Daily Pivot'!GS118</f>
        <v>54.9</v>
      </c>
      <c r="HZ24" s="246">
        <f>'[1]Daily Pivot'!GS148</f>
        <v>59.1</v>
      </c>
      <c r="IA24" s="246">
        <f>'[1]Daily Pivot'!GS179</f>
        <v>62.8</v>
      </c>
      <c r="IB24" s="246">
        <f>'[1]Daily Pivot'!GS209</f>
        <v>64.900000000000006</v>
      </c>
      <c r="IC24" s="246">
        <f>'[1]Daily Pivot'!GS240</f>
        <v>64.8</v>
      </c>
      <c r="ID24" s="246">
        <f>'[1]Daily Pivot'!GS271</f>
        <v>61.6</v>
      </c>
      <c r="IE24" s="246">
        <f>'[1]Daily Pivot'!GS301</f>
        <v>53.3</v>
      </c>
      <c r="IF24" s="246">
        <f>'[1]Daily Pivot'!GS332</f>
        <v>46.5</v>
      </c>
      <c r="IG24" s="246">
        <f>'[1]Daily Pivot'!GS362</f>
        <v>42.5</v>
      </c>
      <c r="IH24" s="246">
        <f>'[1]Daily Pivot'!GT27</f>
        <v>47</v>
      </c>
      <c r="II24" s="246">
        <f>'[1]Daily Pivot'!GT58</f>
        <v>48.9</v>
      </c>
      <c r="IJ24" s="246">
        <f>'[1]Daily Pivot'!GT87</f>
        <v>50.8</v>
      </c>
      <c r="IK24" s="246">
        <f>'[1]Daily Pivot'!GT118</f>
        <v>54.8</v>
      </c>
      <c r="IL24" s="246">
        <f>'[1]Daily Pivot'!GT148</f>
        <v>59.2</v>
      </c>
      <c r="IM24" s="246">
        <f>'[1]Daily Pivot'!GT179</f>
        <v>62.8</v>
      </c>
      <c r="IN24" s="246">
        <f>'[1]Daily Pivot'!GT209</f>
        <v>64.900000000000006</v>
      </c>
      <c r="IO24" s="246">
        <f>'[1]Daily Pivot'!GT240</f>
        <v>64.8</v>
      </c>
      <c r="IP24" s="246">
        <f>'[1]Daily Pivot'!GT271</f>
        <v>61.5</v>
      </c>
      <c r="IQ24" s="246">
        <f>'[1]Daily Pivot'!GT301</f>
        <v>53.4</v>
      </c>
      <c r="IR24" s="246">
        <f>'[1]Daily Pivot'!GT332</f>
        <v>46.7</v>
      </c>
      <c r="IS24" s="246">
        <f>'[1]Daily Pivot'!GT362</f>
        <v>42.7</v>
      </c>
      <c r="IT24" s="246">
        <f>'[1]Daily Pivot'!GU27</f>
        <v>46.8</v>
      </c>
      <c r="IU24" s="246">
        <f>'[1]Daily Pivot'!GU58</f>
        <v>49</v>
      </c>
      <c r="IV24" s="246">
        <f>'[1]Daily Pivot'!GU87</f>
        <v>50.8</v>
      </c>
      <c r="IW24" s="246">
        <f>'[1]Daily Pivot'!GU118</f>
        <v>54.8</v>
      </c>
      <c r="IX24" s="246">
        <f>'[1]Daily Pivot'!GU148</f>
        <v>59.3</v>
      </c>
      <c r="IY24" s="246">
        <f>'[1]Daily Pivot'!GU179</f>
        <v>63</v>
      </c>
      <c r="IZ24" s="246">
        <f>'[1]Daily Pivot'!GU209</f>
        <v>64.900000000000006</v>
      </c>
      <c r="JA24" s="246">
        <f>'[1]Daily Pivot'!GU240</f>
        <v>64.8</v>
      </c>
      <c r="JB24" s="246">
        <f>'[1]Daily Pivot'!GU271</f>
        <v>61.7</v>
      </c>
      <c r="JC24" s="246">
        <f>'[1]Daily Pivot'!GU301</f>
        <v>53.5</v>
      </c>
      <c r="JD24" s="246">
        <f>'[1]Daily Pivot'!GU332</f>
        <v>46.8</v>
      </c>
      <c r="JE24" s="246">
        <f>'[1]Daily Pivot'!GU362</f>
        <v>42.7</v>
      </c>
      <c r="JF24" s="246">
        <f>'[1]Daily Pivot'!GV27</f>
        <v>46.4</v>
      </c>
      <c r="JG24" s="246">
        <f>'[1]Daily Pivot'!GV58</f>
        <v>49.4</v>
      </c>
      <c r="JH24" s="246">
        <f>'[1]Daily Pivot'!GV87</f>
        <v>50.7</v>
      </c>
      <c r="JI24" s="246">
        <f>'[1]Daily Pivot'!GV118</f>
        <v>55</v>
      </c>
      <c r="JJ24" s="246">
        <f>'[1]Daily Pivot'!GV148</f>
        <v>59.3</v>
      </c>
      <c r="JK24" s="246">
        <f>'[1]Daily Pivot'!GV179</f>
        <v>63</v>
      </c>
      <c r="JL24" s="246">
        <f>'[1]Daily Pivot'!GV209</f>
        <v>64.900000000000006</v>
      </c>
      <c r="JM24" s="246">
        <f>'[1]Daily Pivot'!GV240</f>
        <v>64.8</v>
      </c>
      <c r="JN24" s="246">
        <f>'[1]Daily Pivot'!GV271</f>
        <v>61.9</v>
      </c>
      <c r="JO24" s="246">
        <f>'[1]Daily Pivot'!GV301</f>
        <v>53.5</v>
      </c>
      <c r="JP24" s="246">
        <f>'[1]Daily Pivot'!GV332</f>
        <v>46.8</v>
      </c>
      <c r="JQ24" s="246">
        <f>'[1]Daily Pivot'!GV362</f>
        <v>42.9</v>
      </c>
      <c r="JR24" s="246">
        <f>'[1]Daily Pivot'!GW27</f>
        <v>46.6</v>
      </c>
      <c r="JS24" s="246">
        <f>'[1]Daily Pivot'!GW58</f>
        <v>49.3</v>
      </c>
      <c r="JT24" s="246">
        <f>'[1]Daily Pivot'!GW87</f>
        <v>50.5</v>
      </c>
      <c r="JU24" s="246">
        <f>'[1]Daily Pivot'!GW118</f>
        <v>55</v>
      </c>
      <c r="JV24" s="246">
        <f>'[1]Daily Pivot'!GW148</f>
        <v>59.5</v>
      </c>
      <c r="JW24" s="246">
        <f>'[1]Daily Pivot'!GW179</f>
        <v>63</v>
      </c>
      <c r="JX24" s="246">
        <f>'[1]Daily Pivot'!GW209</f>
        <v>64.900000000000006</v>
      </c>
      <c r="JY24" s="246">
        <f>'[1]Daily Pivot'!GW240</f>
        <v>64.8</v>
      </c>
      <c r="JZ24" s="246">
        <f>'[1]Daily Pivot'!GW271</f>
        <v>61.9</v>
      </c>
      <c r="KA24" s="246">
        <f>'[1]Daily Pivot'!GW301</f>
        <v>53.3</v>
      </c>
      <c r="KB24" s="246">
        <f>'[1]Daily Pivot'!GW332</f>
        <v>46.9</v>
      </c>
      <c r="KC24" s="246">
        <f>'[1]Daily Pivot'!GW362</f>
        <v>43</v>
      </c>
      <c r="KD24" s="246">
        <f>'[1]Daily Pivot'!GX27</f>
        <v>46.3</v>
      </c>
      <c r="KE24" s="246">
        <f>'[1]Daily Pivot'!GX58</f>
        <v>49.4</v>
      </c>
      <c r="KF24" s="246">
        <f>'[1]Daily Pivot'!GX87</f>
        <v>50.5</v>
      </c>
      <c r="KG24" s="246">
        <f>'[1]Daily Pivot'!GX118</f>
        <v>55.1</v>
      </c>
      <c r="KH24" s="246">
        <f>'[1]Daily Pivot'!GX148</f>
        <v>59.6</v>
      </c>
      <c r="KI24" s="246">
        <f>'[1]Daily Pivot'!GX179</f>
        <v>62.9</v>
      </c>
      <c r="KJ24" s="246">
        <f>'[1]Daily Pivot'!GX209</f>
        <v>64.900000000000006</v>
      </c>
      <c r="KK24" s="246">
        <f>'[1]Daily Pivot'!GX240</f>
        <v>64.8</v>
      </c>
      <c r="KL24" s="246">
        <f>'[1]Daily Pivot'!GX271</f>
        <v>61.8</v>
      </c>
      <c r="KM24" s="246">
        <f>'[1]Daily Pivot'!GX301</f>
        <v>53.2</v>
      </c>
      <c r="KN24" s="246">
        <f>'[1]Daily Pivot'!GX332</f>
        <v>46.7</v>
      </c>
      <c r="KO24" s="246">
        <f>'[1]Daily Pivot'!GX362</f>
        <v>43</v>
      </c>
      <c r="KP24" s="246">
        <f>'[1]Daily Pivot'!GY27</f>
        <v>46.5</v>
      </c>
      <c r="KQ24" s="246">
        <f>'[1]Daily Pivot'!GY58</f>
        <v>49.5</v>
      </c>
      <c r="KR24" s="246">
        <f>'[1]Daily Pivot'!GY87</f>
        <v>50.8</v>
      </c>
      <c r="KS24" s="246">
        <f>'[1]Daily Pivot'!GY118</f>
        <v>55.1</v>
      </c>
      <c r="KT24" s="246">
        <f>'[1]Daily Pivot'!GY148</f>
        <v>59.5</v>
      </c>
      <c r="KU24" s="246">
        <f>'[1]Daily Pivot'!GY179</f>
        <v>62.8</v>
      </c>
      <c r="KV24" s="246">
        <f>'[1]Daily Pivot'!GY209</f>
        <v>64.900000000000006</v>
      </c>
      <c r="KW24" s="246">
        <f>'[1]Daily Pivot'!GY240</f>
        <v>64.8</v>
      </c>
      <c r="KX24" s="246">
        <f>'[1]Daily Pivot'!GY271</f>
        <v>61.8</v>
      </c>
      <c r="KY24" s="246">
        <f>'[1]Daily Pivot'!GY301</f>
        <v>53.2</v>
      </c>
      <c r="KZ24" s="246">
        <f>'[1]Daily Pivot'!GY332</f>
        <v>46.7</v>
      </c>
      <c r="LA24" s="246">
        <f>'[1]Daily Pivot'!GY362</f>
        <v>42.8</v>
      </c>
      <c r="LB24" s="246">
        <f>'[1]Daily Pivot'!GZ27</f>
        <v>46.5</v>
      </c>
      <c r="LC24" s="246">
        <f>'[1]Daily Pivot'!GZ58</f>
        <v>49.9</v>
      </c>
      <c r="LD24" s="246">
        <f>'[1]Daily Pivot'!GZ87</f>
        <v>51.1</v>
      </c>
      <c r="LE24" s="246">
        <f>'[1]Daily Pivot'!GZ118</f>
        <v>55.2</v>
      </c>
      <c r="LF24" s="246">
        <f>'[1]Daily Pivot'!GZ148</f>
        <v>59.4</v>
      </c>
      <c r="LG24" s="246">
        <f>'[1]Daily Pivot'!GZ179</f>
        <v>62.8</v>
      </c>
      <c r="LH24" s="246">
        <f>'[1]Daily Pivot'!GZ209</f>
        <v>64.900000000000006</v>
      </c>
      <c r="LI24" s="246">
        <f>'[1]Daily Pivot'!GZ240</f>
        <v>64.8</v>
      </c>
      <c r="LJ24" s="246">
        <f>'[1]Daily Pivot'!GZ271</f>
        <v>62.1</v>
      </c>
      <c r="LK24" s="246">
        <f>'[1]Daily Pivot'!GZ301</f>
        <v>53.2</v>
      </c>
      <c r="LL24" s="246">
        <f>'[1]Daily Pivot'!GZ332</f>
        <v>46.6</v>
      </c>
      <c r="LM24" s="246">
        <f>'[1]Daily Pivot'!GZ362</f>
        <v>43.2</v>
      </c>
    </row>
    <row r="25" spans="1:325" x14ac:dyDescent="0.25">
      <c r="A25" s="244">
        <f t="shared" si="0"/>
        <v>23</v>
      </c>
      <c r="B25" s="246">
        <f>'[1]Daily Pivot'!FZ28</f>
        <v>44</v>
      </c>
      <c r="C25" s="246">
        <f>'[1]Daily Pivot'!FZ59</f>
        <v>42.7</v>
      </c>
      <c r="D25" s="246">
        <f>'[1]Daily Pivot'!FZ88</f>
        <v>47.5</v>
      </c>
      <c r="E25" s="246">
        <f>'[1]Daily Pivot'!FZ119</f>
        <v>52.6</v>
      </c>
      <c r="F25" s="246">
        <f>'[1]Daily Pivot'!FZ149</f>
        <v>58.8</v>
      </c>
      <c r="G25" s="246">
        <f>'[1]Daily Pivot'!FZ180</f>
        <v>62.3</v>
      </c>
      <c r="H25" s="246">
        <f>'[1]Daily Pivot'!FZ210</f>
        <v>64.099999999999994</v>
      </c>
      <c r="I25" s="246">
        <f>'[1]Daily Pivot'!FZ241</f>
        <v>64.3</v>
      </c>
      <c r="J25" s="246">
        <f>'[1]Daily Pivot'!FZ272</f>
        <v>59.7</v>
      </c>
      <c r="K25" s="246">
        <f>'[1]Daily Pivot'!FZ302</f>
        <v>52</v>
      </c>
      <c r="L25" s="246">
        <f>'[1]Daily Pivot'!FZ333</f>
        <v>45.8</v>
      </c>
      <c r="M25" s="246">
        <f>'[1]Daily Pivot'!FZ363</f>
        <v>41.6</v>
      </c>
      <c r="N25" s="246">
        <f>'[1]Daily Pivot'!GA28</f>
        <v>44.5</v>
      </c>
      <c r="O25" s="246">
        <f>'[1]Daily Pivot'!GA59</f>
        <v>43</v>
      </c>
      <c r="P25" s="246">
        <f>'[1]Daily Pivot'!GA88</f>
        <v>47.8</v>
      </c>
      <c r="Q25" s="246">
        <f>'[1]Daily Pivot'!GA119</f>
        <v>52.9</v>
      </c>
      <c r="R25" s="246">
        <f>'[1]Daily Pivot'!GA149</f>
        <v>59</v>
      </c>
      <c r="S25" s="246">
        <f>'[1]Daily Pivot'!GA180</f>
        <v>62.3</v>
      </c>
      <c r="T25" s="246">
        <f>'[1]Daily Pivot'!GA210</f>
        <v>64.3</v>
      </c>
      <c r="U25" s="246">
        <f>'[1]Daily Pivot'!GA241</f>
        <v>64.400000000000006</v>
      </c>
      <c r="V25" s="246">
        <f>'[1]Daily Pivot'!GA272</f>
        <v>59.6</v>
      </c>
      <c r="W25" s="246">
        <f>'[1]Daily Pivot'!GA302</f>
        <v>52.3</v>
      </c>
      <c r="X25" s="246">
        <f>'[1]Daily Pivot'!GA333</f>
        <v>46</v>
      </c>
      <c r="Y25" s="246">
        <f>'[1]Daily Pivot'!GA363</f>
        <v>41.9</v>
      </c>
      <c r="Z25" s="246">
        <f>'[1]Daily Pivot'!GB28</f>
        <v>44.4</v>
      </c>
      <c r="AA25" s="246">
        <f>'[1]Daily Pivot'!GB59</f>
        <v>43.2</v>
      </c>
      <c r="AB25" s="246">
        <f>'[1]Daily Pivot'!GB88</f>
        <v>47.8</v>
      </c>
      <c r="AC25" s="246">
        <f>'[1]Daily Pivot'!GB119</f>
        <v>53</v>
      </c>
      <c r="AD25" s="246">
        <f>'[1]Daily Pivot'!GB149</f>
        <v>59.1</v>
      </c>
      <c r="AE25" s="246">
        <f>'[1]Daily Pivot'!GB180</f>
        <v>62.1</v>
      </c>
      <c r="AF25" s="246">
        <f>'[1]Daily Pivot'!GB210</f>
        <v>64.3</v>
      </c>
      <c r="AG25" s="246">
        <f>'[1]Daily Pivot'!GB241</f>
        <v>64.400000000000006</v>
      </c>
      <c r="AH25" s="246">
        <f>'[1]Daily Pivot'!GB272</f>
        <v>59.6</v>
      </c>
      <c r="AI25" s="246">
        <f>'[1]Daily Pivot'!GB302</f>
        <v>52.2</v>
      </c>
      <c r="AJ25" s="246">
        <f>'[1]Daily Pivot'!GB333</f>
        <v>46.6</v>
      </c>
      <c r="AK25" s="246">
        <f>'[1]Daily Pivot'!GB363</f>
        <v>42</v>
      </c>
      <c r="AL25" s="246">
        <f>'[1]Daily Pivot'!GC28</f>
        <v>44.2</v>
      </c>
      <c r="AM25" s="246">
        <f>'[1]Daily Pivot'!GC59</f>
        <v>43.7</v>
      </c>
      <c r="AN25" s="246">
        <f>'[1]Daily Pivot'!GC88</f>
        <v>47.9</v>
      </c>
      <c r="AO25" s="246">
        <f>'[1]Daily Pivot'!GC119</f>
        <v>53</v>
      </c>
      <c r="AP25" s="246">
        <f>'[1]Daily Pivot'!GC149</f>
        <v>59.2</v>
      </c>
      <c r="AQ25" s="246">
        <f>'[1]Daily Pivot'!GC180</f>
        <v>62.3</v>
      </c>
      <c r="AR25" s="246">
        <f>'[1]Daily Pivot'!GC210</f>
        <v>64.3</v>
      </c>
      <c r="AS25" s="246">
        <f>'[1]Daily Pivot'!GC241</f>
        <v>64.400000000000006</v>
      </c>
      <c r="AT25" s="246">
        <f>'[1]Daily Pivot'!GC272</f>
        <v>59.3</v>
      </c>
      <c r="AU25" s="246">
        <f>'[1]Daily Pivot'!GC302</f>
        <v>52.2</v>
      </c>
      <c r="AV25" s="246">
        <f>'[1]Daily Pivot'!GC333</f>
        <v>46.6</v>
      </c>
      <c r="AW25" s="246">
        <f>'[1]Daily Pivot'!GC363</f>
        <v>41.9</v>
      </c>
      <c r="AX25" s="246">
        <f>'[1]Daily Pivot'!GD28</f>
        <v>44.3</v>
      </c>
      <c r="AY25" s="246">
        <f>'[1]Daily Pivot'!GD59</f>
        <v>44</v>
      </c>
      <c r="AZ25" s="246">
        <f>'[1]Daily Pivot'!GD88</f>
        <v>48.1</v>
      </c>
      <c r="BA25" s="246">
        <f>'[1]Daily Pivot'!GD119</f>
        <v>52.8</v>
      </c>
      <c r="BB25" s="246">
        <f>'[1]Daily Pivot'!GD149</f>
        <v>59.4</v>
      </c>
      <c r="BC25" s="246">
        <f>'[1]Daily Pivot'!GD180</f>
        <v>62.6</v>
      </c>
      <c r="BD25" s="246">
        <f>'[1]Daily Pivot'!GD210</f>
        <v>64.5</v>
      </c>
      <c r="BE25" s="246">
        <f>'[1]Daily Pivot'!GD241</f>
        <v>64.5</v>
      </c>
      <c r="BF25" s="246">
        <f>'[1]Daily Pivot'!GD272</f>
        <v>59.3</v>
      </c>
      <c r="BG25" s="246">
        <f>'[1]Daily Pivot'!GD302</f>
        <v>52.5</v>
      </c>
      <c r="BH25" s="246">
        <f>'[1]Daily Pivot'!GD333</f>
        <v>46.8</v>
      </c>
      <c r="BI25" s="246">
        <f>'[1]Daily Pivot'!GD363</f>
        <v>41.8</v>
      </c>
      <c r="BJ25" s="246">
        <f>'[1]Daily Pivot'!GE28</f>
        <v>44.4</v>
      </c>
      <c r="BK25" s="246">
        <f>'[1]Daily Pivot'!GE59</f>
        <v>44</v>
      </c>
      <c r="BL25" s="246">
        <f>'[1]Daily Pivot'!GE88</f>
        <v>48.2</v>
      </c>
      <c r="BM25" s="246">
        <f>'[1]Daily Pivot'!GE119</f>
        <v>52.8</v>
      </c>
      <c r="BN25" s="246">
        <f>'[1]Daily Pivot'!GE149</f>
        <v>59.8</v>
      </c>
      <c r="BO25" s="246">
        <f>'[1]Daily Pivot'!GE180</f>
        <v>62.4</v>
      </c>
      <c r="BP25" s="246">
        <f>'[1]Daily Pivot'!GE210</f>
        <v>64.5</v>
      </c>
      <c r="BQ25" s="246">
        <f>'[1]Daily Pivot'!GE241</f>
        <v>64.5</v>
      </c>
      <c r="BR25" s="246">
        <f>'[1]Daily Pivot'!GE272</f>
        <v>59.5</v>
      </c>
      <c r="BS25" s="246">
        <f>'[1]Daily Pivot'!GE302</f>
        <v>52.8</v>
      </c>
      <c r="BT25" s="246">
        <f>'[1]Daily Pivot'!GE333</f>
        <v>46.9</v>
      </c>
      <c r="BU25" s="246">
        <f>'[1]Daily Pivot'!GE363</f>
        <v>41.6</v>
      </c>
      <c r="BV25" s="246">
        <f>'[1]Daily Pivot'!GF28</f>
        <v>44.4</v>
      </c>
      <c r="BW25" s="246">
        <f>'[1]Daily Pivot'!GF59</f>
        <v>44.2</v>
      </c>
      <c r="BX25" s="246">
        <f>'[1]Daily Pivot'!GF88</f>
        <v>48.3</v>
      </c>
      <c r="BY25" s="246">
        <f>'[1]Daily Pivot'!GF119</f>
        <v>53</v>
      </c>
      <c r="BZ25" s="246">
        <f>'[1]Daily Pivot'!GF149</f>
        <v>59.8</v>
      </c>
      <c r="CA25" s="246">
        <f>'[1]Daily Pivot'!GF180</f>
        <v>62.4</v>
      </c>
      <c r="CB25" s="246">
        <f>'[1]Daily Pivot'!GF210</f>
        <v>64.599999999999994</v>
      </c>
      <c r="CC25" s="246">
        <f>'[1]Daily Pivot'!GF241</f>
        <v>64.5</v>
      </c>
      <c r="CD25" s="246">
        <f>'[1]Daily Pivot'!GF272</f>
        <v>59.5</v>
      </c>
      <c r="CE25" s="246">
        <f>'[1]Daily Pivot'!GF302</f>
        <v>52.8</v>
      </c>
      <c r="CF25" s="246">
        <f>'[1]Daily Pivot'!GF333</f>
        <v>47.1</v>
      </c>
      <c r="CG25" s="246">
        <f>'[1]Daily Pivot'!GF363</f>
        <v>41.6</v>
      </c>
      <c r="CH25" s="246">
        <f>'[1]Daily Pivot'!GG28</f>
        <v>44.2</v>
      </c>
      <c r="CI25" s="246">
        <f>'[1]Daily Pivot'!GG59</f>
        <v>44.3</v>
      </c>
      <c r="CJ25" s="246">
        <f>'[1]Daily Pivot'!GG88</f>
        <v>48.4</v>
      </c>
      <c r="CK25" s="246">
        <f>'[1]Daily Pivot'!GG119</f>
        <v>53.1</v>
      </c>
      <c r="CL25" s="246">
        <f>'[1]Daily Pivot'!GG149</f>
        <v>59.9</v>
      </c>
      <c r="CM25" s="246">
        <f>'[1]Daily Pivot'!GG180</f>
        <v>62.4</v>
      </c>
      <c r="CN25" s="246">
        <f>'[1]Daily Pivot'!GG210</f>
        <v>64.599999999999994</v>
      </c>
      <c r="CO25" s="246">
        <f>'[1]Daily Pivot'!GG241</f>
        <v>64.5</v>
      </c>
      <c r="CP25" s="246">
        <f>'[1]Daily Pivot'!GG272</f>
        <v>59.7</v>
      </c>
      <c r="CQ25" s="246">
        <f>'[1]Daily Pivot'!GG302</f>
        <v>52.7</v>
      </c>
      <c r="CR25" s="246">
        <f>'[1]Daily Pivot'!GG333</f>
        <v>47.4</v>
      </c>
      <c r="CS25" s="246">
        <f>'[1]Daily Pivot'!GG363</f>
        <v>41.6</v>
      </c>
      <c r="CT25" s="246">
        <f>'[1]Daily Pivot'!GH28</f>
        <v>44</v>
      </c>
      <c r="CU25" s="246">
        <f>'[1]Daily Pivot'!GH59</f>
        <v>44.2</v>
      </c>
      <c r="CV25" s="246">
        <f>'[1]Daily Pivot'!GH88</f>
        <v>48.4</v>
      </c>
      <c r="CW25" s="246">
        <f>'[1]Daily Pivot'!GH119</f>
        <v>53.1</v>
      </c>
      <c r="CX25" s="246">
        <f>'[1]Daily Pivot'!GH149</f>
        <v>60</v>
      </c>
      <c r="CY25" s="246">
        <f>'[1]Daily Pivot'!GH180</f>
        <v>62.5</v>
      </c>
      <c r="CZ25" s="246">
        <f>'[1]Daily Pivot'!GH210</f>
        <v>64.599999999999994</v>
      </c>
      <c r="DA25" s="246">
        <f>'[1]Daily Pivot'!GH241</f>
        <v>64.5</v>
      </c>
      <c r="DB25" s="246">
        <f>'[1]Daily Pivot'!GH272</f>
        <v>59.9</v>
      </c>
      <c r="DC25" s="246">
        <f>'[1]Daily Pivot'!GH302</f>
        <v>52.6</v>
      </c>
      <c r="DD25" s="246">
        <f>'[1]Daily Pivot'!GH333</f>
        <v>47.3</v>
      </c>
      <c r="DE25" s="246">
        <f>'[1]Daily Pivot'!GH363</f>
        <v>41.7</v>
      </c>
      <c r="DF25" s="246">
        <f>'[1]Daily Pivot'!GI28</f>
        <v>44</v>
      </c>
      <c r="DG25" s="246">
        <f>'[1]Daily Pivot'!GI59</f>
        <v>44.5</v>
      </c>
      <c r="DH25" s="246">
        <f>'[1]Daily Pivot'!GI88</f>
        <v>48.7</v>
      </c>
      <c r="DI25" s="246">
        <f>'[1]Daily Pivot'!GI119</f>
        <v>53.2</v>
      </c>
      <c r="DJ25" s="246">
        <f>'[1]Daily Pivot'!GI149</f>
        <v>59.9</v>
      </c>
      <c r="DK25" s="246">
        <f>'[1]Daily Pivot'!GI180</f>
        <v>62.4</v>
      </c>
      <c r="DL25" s="246">
        <f>'[1]Daily Pivot'!GI210</f>
        <v>64.599999999999994</v>
      </c>
      <c r="DM25" s="246">
        <f>'[1]Daily Pivot'!GI241</f>
        <v>64.400000000000006</v>
      </c>
      <c r="DN25" s="246">
        <f>'[1]Daily Pivot'!GI272</f>
        <v>60</v>
      </c>
      <c r="DO25" s="246">
        <f>'[1]Daily Pivot'!GI302</f>
        <v>52.7</v>
      </c>
      <c r="DP25" s="246">
        <f>'[1]Daily Pivot'!GI333</f>
        <v>47.2</v>
      </c>
      <c r="DQ25" s="246">
        <f>'[1]Daily Pivot'!GI363</f>
        <v>42.2</v>
      </c>
      <c r="DR25" s="246">
        <f>'[1]Daily Pivot'!GJ28</f>
        <v>44</v>
      </c>
      <c r="DS25" s="246">
        <f>'[1]Daily Pivot'!GJ59</f>
        <v>45.2</v>
      </c>
      <c r="DT25" s="246">
        <f>'[1]Daily Pivot'!GJ88</f>
        <v>49</v>
      </c>
      <c r="DU25" s="246">
        <f>'[1]Daily Pivot'!GJ119</f>
        <v>53.1</v>
      </c>
      <c r="DV25" s="246">
        <f>'[1]Daily Pivot'!GJ149</f>
        <v>59.8</v>
      </c>
      <c r="DW25" s="246">
        <f>'[1]Daily Pivot'!GJ180</f>
        <v>62.5</v>
      </c>
      <c r="DX25" s="246">
        <f>'[1]Daily Pivot'!GJ210</f>
        <v>64.599999999999994</v>
      </c>
      <c r="DY25" s="246">
        <f>'[1]Daily Pivot'!GJ241</f>
        <v>64.5</v>
      </c>
      <c r="DZ25" s="246">
        <f>'[1]Daily Pivot'!GJ272</f>
        <v>60.1</v>
      </c>
      <c r="EA25" s="246">
        <f>'[1]Daily Pivot'!GJ302</f>
        <v>52.8</v>
      </c>
      <c r="EB25" s="246">
        <f>'[1]Daily Pivot'!GJ333</f>
        <v>47.1</v>
      </c>
      <c r="EC25" s="246">
        <f>'[1]Daily Pivot'!GJ363</f>
        <v>42.2</v>
      </c>
      <c r="ED25" s="246">
        <f>'[1]Daily Pivot'!GK28</f>
        <v>43.7</v>
      </c>
      <c r="EE25" s="246">
        <f>'[1]Daily Pivot'!GK59</f>
        <v>45.6</v>
      </c>
      <c r="EF25" s="246">
        <f>'[1]Daily Pivot'!GK88</f>
        <v>49</v>
      </c>
      <c r="EG25" s="246">
        <f>'[1]Daily Pivot'!GK119</f>
        <v>53</v>
      </c>
      <c r="EH25" s="246">
        <f>'[1]Daily Pivot'!GK149</f>
        <v>59.6</v>
      </c>
      <c r="EI25" s="246">
        <f>'[1]Daily Pivot'!GK180</f>
        <v>62.7</v>
      </c>
      <c r="EJ25" s="246">
        <f>'[1]Daily Pivot'!GK210</f>
        <v>64.599999999999994</v>
      </c>
      <c r="EK25" s="246">
        <f>'[1]Daily Pivot'!GK241</f>
        <v>64.5</v>
      </c>
      <c r="EL25" s="246">
        <f>'[1]Daily Pivot'!GK272</f>
        <v>60.1</v>
      </c>
      <c r="EM25" s="246">
        <f>'[1]Daily Pivot'!GK302</f>
        <v>52.9</v>
      </c>
      <c r="EN25" s="246">
        <f>'[1]Daily Pivot'!GK333</f>
        <v>47.4</v>
      </c>
      <c r="EO25" s="246">
        <f>'[1]Daily Pivot'!GK363</f>
        <v>42.2</v>
      </c>
      <c r="EP25" s="246">
        <f>'[1]Daily Pivot'!GL28</f>
        <v>43.3</v>
      </c>
      <c r="EQ25" s="246">
        <f>'[1]Daily Pivot'!GL59</f>
        <v>45.4</v>
      </c>
      <c r="ER25" s="246">
        <f>'[1]Daily Pivot'!GL88</f>
        <v>49.2</v>
      </c>
      <c r="ES25" s="246">
        <f>'[1]Daily Pivot'!GL119</f>
        <v>53</v>
      </c>
      <c r="ET25" s="246">
        <f>'[1]Daily Pivot'!GL149</f>
        <v>59.8</v>
      </c>
      <c r="EU25" s="246">
        <f>'[1]Daily Pivot'!GL180</f>
        <v>62.7</v>
      </c>
      <c r="EV25" s="246">
        <f>'[1]Daily Pivot'!GL210</f>
        <v>64.7</v>
      </c>
      <c r="EW25" s="246">
        <f>'[1]Daily Pivot'!GL241</f>
        <v>64.5</v>
      </c>
      <c r="EX25" s="246">
        <f>'[1]Daily Pivot'!GL272</f>
        <v>60.3</v>
      </c>
      <c r="EY25" s="246">
        <f>'[1]Daily Pivot'!GL302</f>
        <v>53.4</v>
      </c>
      <c r="EZ25" s="246">
        <f>'[1]Daily Pivot'!GL333</f>
        <v>47.6</v>
      </c>
      <c r="FA25" s="246">
        <f>'[1]Daily Pivot'!GL363</f>
        <v>42.3</v>
      </c>
      <c r="FB25" s="246">
        <f>'[1]Daily Pivot'!GM28</f>
        <v>43.3</v>
      </c>
      <c r="FC25" s="246">
        <f>'[1]Daily Pivot'!GM59</f>
        <v>45.7</v>
      </c>
      <c r="FD25" s="246">
        <f>'[1]Daily Pivot'!GM88</f>
        <v>49.2</v>
      </c>
      <c r="FE25" s="246">
        <f>'[1]Daily Pivot'!GM119</f>
        <v>53</v>
      </c>
      <c r="FF25" s="246">
        <f>'[1]Daily Pivot'!GM149</f>
        <v>59.7</v>
      </c>
      <c r="FG25" s="246">
        <f>'[1]Daily Pivot'!GM180</f>
        <v>62.8</v>
      </c>
      <c r="FH25" s="246">
        <f>'[1]Daily Pivot'!GM210</f>
        <v>64.8</v>
      </c>
      <c r="FI25" s="246">
        <f>'[1]Daily Pivot'!GM241</f>
        <v>64.599999999999994</v>
      </c>
      <c r="FJ25" s="246">
        <f>'[1]Daily Pivot'!GM272</f>
        <v>60.2</v>
      </c>
      <c r="FK25" s="246">
        <f>'[1]Daily Pivot'!GM302</f>
        <v>53.5</v>
      </c>
      <c r="FL25" s="246">
        <f>'[1]Daily Pivot'!GM333</f>
        <v>48</v>
      </c>
      <c r="FM25" s="246">
        <f>'[1]Daily Pivot'!GM363</f>
        <v>42.1</v>
      </c>
      <c r="FN25" s="246">
        <f>'[1]Daily Pivot'!GN28</f>
        <v>43.6</v>
      </c>
      <c r="FO25" s="246">
        <f>'[1]Daily Pivot'!GN59</f>
        <v>46.2</v>
      </c>
      <c r="FP25" s="246">
        <f>'[1]Daily Pivot'!GN88</f>
        <v>49.3</v>
      </c>
      <c r="FQ25" s="246">
        <f>'[1]Daily Pivot'!GN119</f>
        <v>53.1</v>
      </c>
      <c r="FR25" s="246">
        <f>'[1]Daily Pivot'!GN149</f>
        <v>59.7</v>
      </c>
      <c r="FS25" s="246">
        <f>'[1]Daily Pivot'!GN180</f>
        <v>62.8</v>
      </c>
      <c r="FT25" s="246">
        <f>'[1]Daily Pivot'!GN210</f>
        <v>64.8</v>
      </c>
      <c r="FU25" s="246">
        <f>'[1]Daily Pivot'!GN241</f>
        <v>64.599999999999994</v>
      </c>
      <c r="FV25" s="246">
        <f>'[1]Daily Pivot'!GN272</f>
        <v>60.2</v>
      </c>
      <c r="FW25" s="246">
        <f>'[1]Daily Pivot'!GN302</f>
        <v>53.6</v>
      </c>
      <c r="FX25" s="246">
        <f>'[1]Daily Pivot'!GN333</f>
        <v>48.1</v>
      </c>
      <c r="FY25" s="246">
        <f>'[1]Daily Pivot'!GN363</f>
        <v>42</v>
      </c>
      <c r="FZ25" s="246">
        <f>'[1]Daily Pivot'!GO28</f>
        <v>43.9</v>
      </c>
      <c r="GA25" s="246">
        <f>'[1]Daily Pivot'!GO59</f>
        <v>46.3</v>
      </c>
      <c r="GB25" s="246">
        <f>'[1]Daily Pivot'!GO88</f>
        <v>49.5</v>
      </c>
      <c r="GC25" s="246">
        <f>'[1]Daily Pivot'!GO119</f>
        <v>53.1</v>
      </c>
      <c r="GD25" s="246">
        <f>'[1]Daily Pivot'!GO149</f>
        <v>59.6</v>
      </c>
      <c r="GE25" s="246">
        <f>'[1]Daily Pivot'!GO180</f>
        <v>62.7</v>
      </c>
      <c r="GF25" s="246">
        <f>'[1]Daily Pivot'!GO210</f>
        <v>64.8</v>
      </c>
      <c r="GG25" s="246">
        <f>'[1]Daily Pivot'!GO241</f>
        <v>64.599999999999994</v>
      </c>
      <c r="GH25" s="246">
        <f>'[1]Daily Pivot'!GO272</f>
        <v>60.2</v>
      </c>
      <c r="GI25" s="246">
        <f>'[1]Daily Pivot'!GO302</f>
        <v>53.7</v>
      </c>
      <c r="GJ25" s="246">
        <f>'[1]Daily Pivot'!GO333</f>
        <v>48.1</v>
      </c>
      <c r="GK25" s="246">
        <f>'[1]Daily Pivot'!GO363</f>
        <v>42</v>
      </c>
      <c r="GL25" s="246">
        <f>'[1]Daily Pivot'!GP28</f>
        <v>43.9</v>
      </c>
      <c r="GM25" s="246">
        <f>'[1]Daily Pivot'!GP59</f>
        <v>46.2</v>
      </c>
      <c r="GN25" s="246">
        <f>'[1]Daily Pivot'!GP88</f>
        <v>49.7</v>
      </c>
      <c r="GO25" s="246">
        <f>'[1]Daily Pivot'!GP119</f>
        <v>53.1</v>
      </c>
      <c r="GP25" s="246">
        <f>'[1]Daily Pivot'!GP149</f>
        <v>59.6</v>
      </c>
      <c r="GQ25" s="246">
        <f>'[1]Daily Pivot'!GP180</f>
        <v>62.6</v>
      </c>
      <c r="GR25" s="246">
        <f>'[1]Daily Pivot'!GP210</f>
        <v>64.8</v>
      </c>
      <c r="GS25" s="246">
        <f>'[1]Daily Pivot'!GP241</f>
        <v>64.7</v>
      </c>
      <c r="GT25" s="246">
        <f>'[1]Daily Pivot'!GP272</f>
        <v>60.5</v>
      </c>
      <c r="GU25" s="246">
        <f>'[1]Daily Pivot'!GP302</f>
        <v>53.5</v>
      </c>
      <c r="GV25" s="246">
        <f>'[1]Daily Pivot'!GP333</f>
        <v>48.5</v>
      </c>
      <c r="GW25" s="246">
        <f>'[1]Daily Pivot'!GP363</f>
        <v>42.3</v>
      </c>
      <c r="GX25" s="246">
        <f>'[1]Daily Pivot'!GQ28</f>
        <v>44.1</v>
      </c>
      <c r="GY25" s="246">
        <f>'[1]Daily Pivot'!GQ59</f>
        <v>46.2</v>
      </c>
      <c r="GZ25" s="246">
        <f>'[1]Daily Pivot'!GQ88</f>
        <v>49.9</v>
      </c>
      <c r="HA25" s="246">
        <f>'[1]Daily Pivot'!GQ119</f>
        <v>53</v>
      </c>
      <c r="HB25" s="246">
        <f>'[1]Daily Pivot'!GQ149</f>
        <v>59.5</v>
      </c>
      <c r="HC25" s="246">
        <f>'[1]Daily Pivot'!GQ180</f>
        <v>62.7</v>
      </c>
      <c r="HD25" s="246">
        <f>'[1]Daily Pivot'!GQ210</f>
        <v>64.8</v>
      </c>
      <c r="HE25" s="246">
        <f>'[1]Daily Pivot'!GQ241</f>
        <v>64.7</v>
      </c>
      <c r="HF25" s="246">
        <f>'[1]Daily Pivot'!GQ272</f>
        <v>60.5</v>
      </c>
      <c r="HG25" s="246">
        <f>'[1]Daily Pivot'!GQ302</f>
        <v>53.6</v>
      </c>
      <c r="HH25" s="246">
        <f>'[1]Daily Pivot'!GQ333</f>
        <v>48.6</v>
      </c>
      <c r="HI25" s="246">
        <f>'[1]Daily Pivot'!GQ363</f>
        <v>42.2</v>
      </c>
      <c r="HJ25" s="246">
        <f>'[1]Daily Pivot'!GR28</f>
        <v>44.6</v>
      </c>
      <c r="HK25" s="246">
        <f>'[1]Daily Pivot'!GR59</f>
        <v>46.6</v>
      </c>
      <c r="HL25" s="246">
        <f>'[1]Daily Pivot'!GR88</f>
        <v>50.2</v>
      </c>
      <c r="HM25" s="246">
        <f>'[1]Daily Pivot'!GR119</f>
        <v>53.1</v>
      </c>
      <c r="HN25" s="246">
        <f>'[1]Daily Pivot'!GR149</f>
        <v>59.7</v>
      </c>
      <c r="HO25" s="246">
        <f>'[1]Daily Pivot'!GR180</f>
        <v>62.8</v>
      </c>
      <c r="HP25" s="246">
        <f>'[1]Daily Pivot'!GR210</f>
        <v>64.8</v>
      </c>
      <c r="HQ25" s="246">
        <f>'[1]Daily Pivot'!GR241</f>
        <v>64.7</v>
      </c>
      <c r="HR25" s="246">
        <f>'[1]Daily Pivot'!GR272</f>
        <v>60.7</v>
      </c>
      <c r="HS25" s="246">
        <f>'[1]Daily Pivot'!GR302</f>
        <v>53.4</v>
      </c>
      <c r="HT25" s="246">
        <f>'[1]Daily Pivot'!GR333</f>
        <v>48.7</v>
      </c>
      <c r="HU25" s="246">
        <f>'[1]Daily Pivot'!GR363</f>
        <v>42.6</v>
      </c>
      <c r="HV25" s="246">
        <f>'[1]Daily Pivot'!GS28</f>
        <v>44.4</v>
      </c>
      <c r="HW25" s="246">
        <f>'[1]Daily Pivot'!GS59</f>
        <v>46.7</v>
      </c>
      <c r="HX25" s="246">
        <f>'[1]Daily Pivot'!GS88</f>
        <v>49.9</v>
      </c>
      <c r="HY25" s="246">
        <f>'[1]Daily Pivot'!GS119</f>
        <v>53.1</v>
      </c>
      <c r="HZ25" s="246">
        <f>'[1]Daily Pivot'!GS149</f>
        <v>59.6</v>
      </c>
      <c r="IA25" s="246">
        <f>'[1]Daily Pivot'!GS180</f>
        <v>62.8</v>
      </c>
      <c r="IB25" s="246">
        <f>'[1]Daily Pivot'!GS210</f>
        <v>64.8</v>
      </c>
      <c r="IC25" s="246">
        <f>'[1]Daily Pivot'!GS241</f>
        <v>64.8</v>
      </c>
      <c r="ID25" s="246">
        <f>'[1]Daily Pivot'!GS272</f>
        <v>60.7</v>
      </c>
      <c r="IE25" s="246">
        <f>'[1]Daily Pivot'!GS302</f>
        <v>53.4</v>
      </c>
      <c r="IF25" s="246">
        <f>'[1]Daily Pivot'!GS333</f>
        <v>48.2</v>
      </c>
      <c r="IG25" s="246">
        <f>'[1]Daily Pivot'!GS363</f>
        <v>42.6</v>
      </c>
      <c r="IH25" s="246">
        <f>'[1]Daily Pivot'!GT28</f>
        <v>44.5</v>
      </c>
      <c r="II25" s="246">
        <f>'[1]Daily Pivot'!GT59</f>
        <v>46.8</v>
      </c>
      <c r="IJ25" s="246">
        <f>'[1]Daily Pivot'!GT88</f>
        <v>50.2</v>
      </c>
      <c r="IK25" s="246">
        <f>'[1]Daily Pivot'!GT119</f>
        <v>53.1</v>
      </c>
      <c r="IL25" s="246">
        <f>'[1]Daily Pivot'!GT149</f>
        <v>59.9</v>
      </c>
      <c r="IM25" s="246">
        <f>'[1]Daily Pivot'!GT180</f>
        <v>62.8</v>
      </c>
      <c r="IN25" s="246">
        <f>'[1]Daily Pivot'!GT210</f>
        <v>64.900000000000006</v>
      </c>
      <c r="IO25" s="246">
        <f>'[1]Daily Pivot'!GT241</f>
        <v>64.8</v>
      </c>
      <c r="IP25" s="246">
        <f>'[1]Daily Pivot'!GT272</f>
        <v>60.6</v>
      </c>
      <c r="IQ25" s="246">
        <f>'[1]Daily Pivot'!GT302</f>
        <v>53.4</v>
      </c>
      <c r="IR25" s="246">
        <f>'[1]Daily Pivot'!GT333</f>
        <v>48.5</v>
      </c>
      <c r="IS25" s="246">
        <f>'[1]Daily Pivot'!GT363</f>
        <v>42.9</v>
      </c>
      <c r="IT25" s="246">
        <f>'[1]Daily Pivot'!GU28</f>
        <v>44.3</v>
      </c>
      <c r="IU25" s="246">
        <f>'[1]Daily Pivot'!GU59</f>
        <v>46.9</v>
      </c>
      <c r="IV25" s="246">
        <f>'[1]Daily Pivot'!GU88</f>
        <v>49.9</v>
      </c>
      <c r="IW25" s="246">
        <f>'[1]Daily Pivot'!GU119</f>
        <v>53.3</v>
      </c>
      <c r="IX25" s="246">
        <f>'[1]Daily Pivot'!GU149</f>
        <v>60.1</v>
      </c>
      <c r="IY25" s="246">
        <f>'[1]Daily Pivot'!GU180</f>
        <v>62.9</v>
      </c>
      <c r="IZ25" s="246">
        <f>'[1]Daily Pivot'!GU210</f>
        <v>64.900000000000006</v>
      </c>
      <c r="JA25" s="246">
        <f>'[1]Daily Pivot'!GU241</f>
        <v>64.8</v>
      </c>
      <c r="JB25" s="246">
        <f>'[1]Daily Pivot'!GU272</f>
        <v>60.8</v>
      </c>
      <c r="JC25" s="246">
        <f>'[1]Daily Pivot'!GU302</f>
        <v>53.6</v>
      </c>
      <c r="JD25" s="246">
        <f>'[1]Daily Pivot'!GU333</f>
        <v>48.3</v>
      </c>
      <c r="JE25" s="246">
        <f>'[1]Daily Pivot'!GU363</f>
        <v>43.2</v>
      </c>
      <c r="JF25" s="246">
        <f>'[1]Daily Pivot'!GV28</f>
        <v>44.1</v>
      </c>
      <c r="JG25" s="246">
        <f>'[1]Daily Pivot'!GV59</f>
        <v>47.5</v>
      </c>
      <c r="JH25" s="246">
        <f>'[1]Daily Pivot'!GV88</f>
        <v>49.9</v>
      </c>
      <c r="JI25" s="246">
        <f>'[1]Daily Pivot'!GV119</f>
        <v>53.5</v>
      </c>
      <c r="JJ25" s="246">
        <f>'[1]Daily Pivot'!GV149</f>
        <v>60.1</v>
      </c>
      <c r="JK25" s="246">
        <f>'[1]Daily Pivot'!GV180</f>
        <v>62.9</v>
      </c>
      <c r="JL25" s="246">
        <f>'[1]Daily Pivot'!GV210</f>
        <v>64.900000000000006</v>
      </c>
      <c r="JM25" s="246">
        <f>'[1]Daily Pivot'!GV241</f>
        <v>64.8</v>
      </c>
      <c r="JN25" s="246">
        <f>'[1]Daily Pivot'!GV272</f>
        <v>61</v>
      </c>
      <c r="JO25" s="246">
        <f>'[1]Daily Pivot'!GV302</f>
        <v>53.7</v>
      </c>
      <c r="JP25" s="246">
        <f>'[1]Daily Pivot'!GV333</f>
        <v>48.4</v>
      </c>
      <c r="JQ25" s="246">
        <f>'[1]Daily Pivot'!GV363</f>
        <v>43.4</v>
      </c>
      <c r="JR25" s="246">
        <f>'[1]Daily Pivot'!GW28</f>
        <v>44.3</v>
      </c>
      <c r="JS25" s="246">
        <f>'[1]Daily Pivot'!GW59</f>
        <v>47.6</v>
      </c>
      <c r="JT25" s="246">
        <f>'[1]Daily Pivot'!GW88</f>
        <v>49.8</v>
      </c>
      <c r="JU25" s="246">
        <f>'[1]Daily Pivot'!GW119</f>
        <v>53.5</v>
      </c>
      <c r="JV25" s="246">
        <f>'[1]Daily Pivot'!GW149</f>
        <v>60.3</v>
      </c>
      <c r="JW25" s="246">
        <f>'[1]Daily Pivot'!GW180</f>
        <v>62.9</v>
      </c>
      <c r="JX25" s="246">
        <f>'[1]Daily Pivot'!GW210</f>
        <v>64.900000000000006</v>
      </c>
      <c r="JY25" s="246">
        <f>'[1]Daily Pivot'!GW241</f>
        <v>64.8</v>
      </c>
      <c r="JZ25" s="246">
        <f>'[1]Daily Pivot'!GW272</f>
        <v>60.8</v>
      </c>
      <c r="KA25" s="246">
        <f>'[1]Daily Pivot'!GW302</f>
        <v>53.7</v>
      </c>
      <c r="KB25" s="246">
        <f>'[1]Daily Pivot'!GW333</f>
        <v>48.3</v>
      </c>
      <c r="KC25" s="246">
        <f>'[1]Daily Pivot'!GW363</f>
        <v>43.5</v>
      </c>
      <c r="KD25" s="246">
        <f>'[1]Daily Pivot'!GX28</f>
        <v>43.9</v>
      </c>
      <c r="KE25" s="246">
        <f>'[1]Daily Pivot'!GX59</f>
        <v>47.8</v>
      </c>
      <c r="KF25" s="246">
        <f>'[1]Daily Pivot'!GX88</f>
        <v>49.9</v>
      </c>
      <c r="KG25" s="246">
        <f>'[1]Daily Pivot'!GX119</f>
        <v>53.5</v>
      </c>
      <c r="KH25" s="246">
        <f>'[1]Daily Pivot'!GX149</f>
        <v>60.4</v>
      </c>
      <c r="KI25" s="246">
        <f>'[1]Daily Pivot'!GX180</f>
        <v>62.9</v>
      </c>
      <c r="KJ25" s="246">
        <f>'[1]Daily Pivot'!GX210</f>
        <v>64.900000000000006</v>
      </c>
      <c r="KK25" s="246">
        <f>'[1]Daily Pivot'!GX241</f>
        <v>64.8</v>
      </c>
      <c r="KL25" s="246">
        <f>'[1]Daily Pivot'!GX272</f>
        <v>60.8</v>
      </c>
      <c r="KM25" s="246">
        <f>'[1]Daily Pivot'!GX302</f>
        <v>53.8</v>
      </c>
      <c r="KN25" s="246">
        <f>'[1]Daily Pivot'!GX333</f>
        <v>48</v>
      </c>
      <c r="KO25" s="246">
        <f>'[1]Daily Pivot'!GX363</f>
        <v>43.5</v>
      </c>
      <c r="KP25" s="246">
        <f>'[1]Daily Pivot'!GY28</f>
        <v>43.8</v>
      </c>
      <c r="KQ25" s="246">
        <f>'[1]Daily Pivot'!GY59</f>
        <v>47.9</v>
      </c>
      <c r="KR25" s="246">
        <f>'[1]Daily Pivot'!GY88</f>
        <v>50.1</v>
      </c>
      <c r="KS25" s="246">
        <f>'[1]Daily Pivot'!GY119</f>
        <v>53.5</v>
      </c>
      <c r="KT25" s="246">
        <f>'[1]Daily Pivot'!GY149</f>
        <v>60.2</v>
      </c>
      <c r="KU25" s="246">
        <f>'[1]Daily Pivot'!GY180</f>
        <v>62.8</v>
      </c>
      <c r="KV25" s="246">
        <f>'[1]Daily Pivot'!GY210</f>
        <v>64.900000000000006</v>
      </c>
      <c r="KW25" s="246">
        <f>'[1]Daily Pivot'!GY241</f>
        <v>64.8</v>
      </c>
      <c r="KX25" s="246">
        <f>'[1]Daily Pivot'!GY272</f>
        <v>60.8</v>
      </c>
      <c r="KY25" s="246">
        <f>'[1]Daily Pivot'!GY302</f>
        <v>53.7</v>
      </c>
      <c r="KZ25" s="246">
        <f>'[1]Daily Pivot'!GY333</f>
        <v>48.2</v>
      </c>
      <c r="LA25" s="246">
        <f>'[1]Daily Pivot'!GY363</f>
        <v>43.3</v>
      </c>
      <c r="LB25" s="246">
        <f>'[1]Daily Pivot'!GZ28</f>
        <v>44.1</v>
      </c>
      <c r="LC25" s="246">
        <f>'[1]Daily Pivot'!GZ59</f>
        <v>48.3</v>
      </c>
      <c r="LD25" s="246">
        <f>'[1]Daily Pivot'!GZ88</f>
        <v>50.3</v>
      </c>
      <c r="LE25" s="246">
        <f>'[1]Daily Pivot'!GZ119</f>
        <v>53.5</v>
      </c>
      <c r="LF25" s="246">
        <f>'[1]Daily Pivot'!GZ149</f>
        <v>60.1</v>
      </c>
      <c r="LG25" s="246">
        <f>'[1]Daily Pivot'!GZ180</f>
        <v>62.9</v>
      </c>
      <c r="LH25" s="246">
        <f>'[1]Daily Pivot'!GZ210</f>
        <v>64.900000000000006</v>
      </c>
      <c r="LI25" s="246">
        <f>'[1]Daily Pivot'!GZ241</f>
        <v>64.8</v>
      </c>
      <c r="LJ25" s="246">
        <f>'[1]Daily Pivot'!GZ272</f>
        <v>61.1</v>
      </c>
      <c r="LK25" s="246">
        <f>'[1]Daily Pivot'!GZ302</f>
        <v>53.7</v>
      </c>
      <c r="LL25" s="246">
        <f>'[1]Daily Pivot'!GZ333</f>
        <v>47.9</v>
      </c>
      <c r="LM25" s="246">
        <f>'[1]Daily Pivot'!GZ363</f>
        <v>43.8</v>
      </c>
    </row>
    <row r="26" spans="1:325" x14ac:dyDescent="0.25">
      <c r="A26" s="244">
        <f t="shared" si="0"/>
        <v>24</v>
      </c>
      <c r="B26" s="246">
        <f>'[1]Daily Pivot'!FZ29</f>
        <v>43.1</v>
      </c>
      <c r="C26" s="246">
        <f>'[1]Daily Pivot'!FZ60</f>
        <v>43.3</v>
      </c>
      <c r="D26" s="246">
        <f>'[1]Daily Pivot'!FZ89</f>
        <v>48.9</v>
      </c>
      <c r="E26" s="246">
        <f>'[1]Daily Pivot'!FZ120</f>
        <v>53</v>
      </c>
      <c r="F26" s="246">
        <f>'[1]Daily Pivot'!FZ150</f>
        <v>58.7</v>
      </c>
      <c r="G26" s="246">
        <f>'[1]Daily Pivot'!FZ181</f>
        <v>62.7</v>
      </c>
      <c r="H26" s="246">
        <f>'[1]Daily Pivot'!FZ211</f>
        <v>64.599999999999994</v>
      </c>
      <c r="I26" s="246">
        <f>'[1]Daily Pivot'!FZ242</f>
        <v>64.099999999999994</v>
      </c>
      <c r="J26" s="246">
        <f>'[1]Daily Pivot'!FZ273</f>
        <v>61.7</v>
      </c>
      <c r="K26" s="246">
        <f>'[1]Daily Pivot'!FZ303</f>
        <v>52.5</v>
      </c>
      <c r="L26" s="246">
        <f>'[1]Daily Pivot'!FZ334</f>
        <v>45.7</v>
      </c>
      <c r="M26" s="246">
        <f>'[1]Daily Pivot'!FZ364</f>
        <v>40.700000000000003</v>
      </c>
      <c r="N26" s="246">
        <f>'[1]Daily Pivot'!GA29</f>
        <v>43.6</v>
      </c>
      <c r="O26" s="246">
        <f>'[1]Daily Pivot'!GA60</f>
        <v>43.5</v>
      </c>
      <c r="P26" s="246">
        <f>'[1]Daily Pivot'!GA89</f>
        <v>49.1</v>
      </c>
      <c r="Q26" s="246">
        <f>'[1]Daily Pivot'!GA120</f>
        <v>53.1</v>
      </c>
      <c r="R26" s="246">
        <f>'[1]Daily Pivot'!GA150</f>
        <v>59</v>
      </c>
      <c r="S26" s="246">
        <f>'[1]Daily Pivot'!GA181</f>
        <v>62.7</v>
      </c>
      <c r="T26" s="246">
        <f>'[1]Daily Pivot'!GA211</f>
        <v>64.599999999999994</v>
      </c>
      <c r="U26" s="246">
        <f>'[1]Daily Pivot'!GA242</f>
        <v>64</v>
      </c>
      <c r="V26" s="246">
        <f>'[1]Daily Pivot'!GA273</f>
        <v>61.9</v>
      </c>
      <c r="W26" s="246">
        <f>'[1]Daily Pivot'!GA303</f>
        <v>52.8</v>
      </c>
      <c r="X26" s="246">
        <f>'[1]Daily Pivot'!GA334</f>
        <v>45.8</v>
      </c>
      <c r="Y26" s="246">
        <f>'[1]Daily Pivot'!GA364</f>
        <v>40.9</v>
      </c>
      <c r="Z26" s="246">
        <f>'[1]Daily Pivot'!GB29</f>
        <v>43.3</v>
      </c>
      <c r="AA26" s="246">
        <f>'[1]Daily Pivot'!GB60</f>
        <v>43.7</v>
      </c>
      <c r="AB26" s="246">
        <f>'[1]Daily Pivot'!GB89</f>
        <v>49</v>
      </c>
      <c r="AC26" s="246">
        <f>'[1]Daily Pivot'!GB120</f>
        <v>53.3</v>
      </c>
      <c r="AD26" s="246">
        <f>'[1]Daily Pivot'!GB150</f>
        <v>59.1</v>
      </c>
      <c r="AE26" s="246">
        <f>'[1]Daily Pivot'!GB181</f>
        <v>62.6</v>
      </c>
      <c r="AF26" s="246">
        <f>'[1]Daily Pivot'!GB211</f>
        <v>64.599999999999994</v>
      </c>
      <c r="AG26" s="246">
        <f>'[1]Daily Pivot'!GB242</f>
        <v>64</v>
      </c>
      <c r="AH26" s="246">
        <f>'[1]Daily Pivot'!GB273</f>
        <v>62</v>
      </c>
      <c r="AI26" s="246">
        <f>'[1]Daily Pivot'!GB303</f>
        <v>53</v>
      </c>
      <c r="AJ26" s="246">
        <f>'[1]Daily Pivot'!GB334</f>
        <v>46.5</v>
      </c>
      <c r="AK26" s="246">
        <f>'[1]Daily Pivot'!GB364</f>
        <v>40.9</v>
      </c>
      <c r="AL26" s="246">
        <f>'[1]Daily Pivot'!GC29</f>
        <v>43.1</v>
      </c>
      <c r="AM26" s="246">
        <f>'[1]Daily Pivot'!GC60</f>
        <v>44.4</v>
      </c>
      <c r="AN26" s="246">
        <f>'[1]Daily Pivot'!GC89</f>
        <v>49.1</v>
      </c>
      <c r="AO26" s="246">
        <f>'[1]Daily Pivot'!GC120</f>
        <v>53.5</v>
      </c>
      <c r="AP26" s="246">
        <f>'[1]Daily Pivot'!GC150</f>
        <v>59.1</v>
      </c>
      <c r="AQ26" s="246">
        <f>'[1]Daily Pivot'!GC181</f>
        <v>62.9</v>
      </c>
      <c r="AR26" s="246">
        <f>'[1]Daily Pivot'!GC211</f>
        <v>64.599999999999994</v>
      </c>
      <c r="AS26" s="246">
        <f>'[1]Daily Pivot'!GC242</f>
        <v>64</v>
      </c>
      <c r="AT26" s="246">
        <f>'[1]Daily Pivot'!GC273</f>
        <v>61.8</v>
      </c>
      <c r="AU26" s="246">
        <f>'[1]Daily Pivot'!GC303</f>
        <v>53.1</v>
      </c>
      <c r="AV26" s="246">
        <f>'[1]Daily Pivot'!GC334</f>
        <v>46.6</v>
      </c>
      <c r="AW26" s="246">
        <f>'[1]Daily Pivot'!GC364</f>
        <v>40.6</v>
      </c>
      <c r="AX26" s="246">
        <f>'[1]Daily Pivot'!GD29</f>
        <v>43.1</v>
      </c>
      <c r="AY26" s="246">
        <f>'[1]Daily Pivot'!GD60</f>
        <v>44.6</v>
      </c>
      <c r="AZ26" s="246">
        <f>'[1]Daily Pivot'!GD89</f>
        <v>49.2</v>
      </c>
      <c r="BA26" s="246">
        <f>'[1]Daily Pivot'!GD120</f>
        <v>53.4</v>
      </c>
      <c r="BB26" s="246">
        <f>'[1]Daily Pivot'!GD150</f>
        <v>59.3</v>
      </c>
      <c r="BC26" s="246">
        <f>'[1]Daily Pivot'!GD181</f>
        <v>63.1</v>
      </c>
      <c r="BD26" s="246">
        <f>'[1]Daily Pivot'!GD211</f>
        <v>64.599999999999994</v>
      </c>
      <c r="BE26" s="246">
        <f>'[1]Daily Pivot'!GD242</f>
        <v>64.099999999999994</v>
      </c>
      <c r="BF26" s="246">
        <f>'[1]Daily Pivot'!GD273</f>
        <v>62</v>
      </c>
      <c r="BG26" s="246">
        <f>'[1]Daily Pivot'!GD303</f>
        <v>53.3</v>
      </c>
      <c r="BH26" s="246">
        <f>'[1]Daily Pivot'!GD334</f>
        <v>46.6</v>
      </c>
      <c r="BI26" s="246">
        <f>'[1]Daily Pivot'!GD364</f>
        <v>40.5</v>
      </c>
      <c r="BJ26" s="246">
        <f>'[1]Daily Pivot'!GE29</f>
        <v>43.2</v>
      </c>
      <c r="BK26" s="246">
        <f>'[1]Daily Pivot'!GE60</f>
        <v>44.5</v>
      </c>
      <c r="BL26" s="246">
        <f>'[1]Daily Pivot'!GE89</f>
        <v>49.4</v>
      </c>
      <c r="BM26" s="246">
        <f>'[1]Daily Pivot'!GE120</f>
        <v>53.2</v>
      </c>
      <c r="BN26" s="246">
        <f>'[1]Daily Pivot'!GE150</f>
        <v>59.6</v>
      </c>
      <c r="BO26" s="246">
        <f>'[1]Daily Pivot'!GE181</f>
        <v>63.1</v>
      </c>
      <c r="BP26" s="246">
        <f>'[1]Daily Pivot'!GE211</f>
        <v>64.599999999999994</v>
      </c>
      <c r="BQ26" s="246">
        <f>'[1]Daily Pivot'!GE242</f>
        <v>64.099999999999994</v>
      </c>
      <c r="BR26" s="246">
        <f>'[1]Daily Pivot'!GE273</f>
        <v>62.3</v>
      </c>
      <c r="BS26" s="246">
        <f>'[1]Daily Pivot'!GE303</f>
        <v>53.5</v>
      </c>
      <c r="BT26" s="246">
        <f>'[1]Daily Pivot'!GE334</f>
        <v>46.6</v>
      </c>
      <c r="BU26" s="246">
        <f>'[1]Daily Pivot'!GE364</f>
        <v>40.4</v>
      </c>
      <c r="BV26" s="246">
        <f>'[1]Daily Pivot'!GF29</f>
        <v>43.2</v>
      </c>
      <c r="BW26" s="246">
        <f>'[1]Daily Pivot'!GF60</f>
        <v>44.8</v>
      </c>
      <c r="BX26" s="246">
        <f>'[1]Daily Pivot'!GF89</f>
        <v>49.4</v>
      </c>
      <c r="BY26" s="246">
        <f>'[1]Daily Pivot'!GF120</f>
        <v>53.4</v>
      </c>
      <c r="BZ26" s="246">
        <f>'[1]Daily Pivot'!GF150</f>
        <v>59.7</v>
      </c>
      <c r="CA26" s="246">
        <f>'[1]Daily Pivot'!GF181</f>
        <v>63</v>
      </c>
      <c r="CB26" s="246">
        <f>'[1]Daily Pivot'!GF211</f>
        <v>64.8</v>
      </c>
      <c r="CC26" s="246">
        <f>'[1]Daily Pivot'!GF242</f>
        <v>64.099999999999994</v>
      </c>
      <c r="CD26" s="246">
        <f>'[1]Daily Pivot'!GF273</f>
        <v>62.4</v>
      </c>
      <c r="CE26" s="246">
        <f>'[1]Daily Pivot'!GF303</f>
        <v>53.5</v>
      </c>
      <c r="CF26" s="246">
        <f>'[1]Daily Pivot'!GF334</f>
        <v>46.7</v>
      </c>
      <c r="CG26" s="246">
        <f>'[1]Daily Pivot'!GF364</f>
        <v>40.4</v>
      </c>
      <c r="CH26" s="246">
        <f>'[1]Daily Pivot'!GG29</f>
        <v>42.8</v>
      </c>
      <c r="CI26" s="246">
        <f>'[1]Daily Pivot'!GG60</f>
        <v>44.9</v>
      </c>
      <c r="CJ26" s="246">
        <f>'[1]Daily Pivot'!GG89</f>
        <v>49.5</v>
      </c>
      <c r="CK26" s="246">
        <f>'[1]Daily Pivot'!GG120</f>
        <v>53.5</v>
      </c>
      <c r="CL26" s="246">
        <f>'[1]Daily Pivot'!GG150</f>
        <v>59.8</v>
      </c>
      <c r="CM26" s="246">
        <f>'[1]Daily Pivot'!GG181</f>
        <v>63</v>
      </c>
      <c r="CN26" s="246">
        <f>'[1]Daily Pivot'!GG211</f>
        <v>64.8</v>
      </c>
      <c r="CO26" s="246">
        <f>'[1]Daily Pivot'!GG242</f>
        <v>64.099999999999994</v>
      </c>
      <c r="CP26" s="246">
        <f>'[1]Daily Pivot'!GG273</f>
        <v>62.4</v>
      </c>
      <c r="CQ26" s="246">
        <f>'[1]Daily Pivot'!GG303</f>
        <v>53.6</v>
      </c>
      <c r="CR26" s="246">
        <f>'[1]Daily Pivot'!GG334</f>
        <v>47</v>
      </c>
      <c r="CS26" s="246">
        <f>'[1]Daily Pivot'!GG364</f>
        <v>40.299999999999997</v>
      </c>
      <c r="CT26" s="246">
        <f>'[1]Daily Pivot'!GH29</f>
        <v>42.8</v>
      </c>
      <c r="CU26" s="246">
        <f>'[1]Daily Pivot'!GH60</f>
        <v>44.6</v>
      </c>
      <c r="CV26" s="246">
        <f>'[1]Daily Pivot'!GH89</f>
        <v>49.8</v>
      </c>
      <c r="CW26" s="246">
        <f>'[1]Daily Pivot'!GH120</f>
        <v>53.6</v>
      </c>
      <c r="CX26" s="246">
        <f>'[1]Daily Pivot'!GH150</f>
        <v>59.9</v>
      </c>
      <c r="CY26" s="246">
        <f>'[1]Daily Pivot'!GH181</f>
        <v>63.1</v>
      </c>
      <c r="CZ26" s="246">
        <f>'[1]Daily Pivot'!GH211</f>
        <v>64.8</v>
      </c>
      <c r="DA26" s="246">
        <f>'[1]Daily Pivot'!GH242</f>
        <v>64.099999999999994</v>
      </c>
      <c r="DB26" s="246">
        <f>'[1]Daily Pivot'!GH273</f>
        <v>62.5</v>
      </c>
      <c r="DC26" s="246">
        <f>'[1]Daily Pivot'!GH303</f>
        <v>53.6</v>
      </c>
      <c r="DD26" s="246">
        <f>'[1]Daily Pivot'!GH334</f>
        <v>46.8</v>
      </c>
      <c r="DE26" s="246">
        <f>'[1]Daily Pivot'!GH364</f>
        <v>40.299999999999997</v>
      </c>
      <c r="DF26" s="246">
        <f>'[1]Daily Pivot'!GI29</f>
        <v>42.9</v>
      </c>
      <c r="DG26" s="246">
        <f>'[1]Daily Pivot'!GI60</f>
        <v>45</v>
      </c>
      <c r="DH26" s="246">
        <f>'[1]Daily Pivot'!GI89</f>
        <v>49.9</v>
      </c>
      <c r="DI26" s="246">
        <f>'[1]Daily Pivot'!GI120</f>
        <v>53.8</v>
      </c>
      <c r="DJ26" s="246">
        <f>'[1]Daily Pivot'!GI150</f>
        <v>59.9</v>
      </c>
      <c r="DK26" s="246">
        <f>'[1]Daily Pivot'!GI181</f>
        <v>63.1</v>
      </c>
      <c r="DL26" s="246">
        <f>'[1]Daily Pivot'!GI211</f>
        <v>64.8</v>
      </c>
      <c r="DM26" s="246">
        <f>'[1]Daily Pivot'!GI242</f>
        <v>64.2</v>
      </c>
      <c r="DN26" s="246">
        <f>'[1]Daily Pivot'!GI273</f>
        <v>62.7</v>
      </c>
      <c r="DO26" s="246">
        <f>'[1]Daily Pivot'!GI303</f>
        <v>53.7</v>
      </c>
      <c r="DP26" s="246">
        <f>'[1]Daily Pivot'!GI334</f>
        <v>46.8</v>
      </c>
      <c r="DQ26" s="246">
        <f>'[1]Daily Pivot'!GI364</f>
        <v>40.799999999999997</v>
      </c>
      <c r="DR26" s="246">
        <f>'[1]Daily Pivot'!GJ29</f>
        <v>42.8</v>
      </c>
      <c r="DS26" s="246">
        <f>'[1]Daily Pivot'!GJ60</f>
        <v>45.4</v>
      </c>
      <c r="DT26" s="246">
        <f>'[1]Daily Pivot'!GJ89</f>
        <v>50.3</v>
      </c>
      <c r="DU26" s="246">
        <f>'[1]Daily Pivot'!GJ120</f>
        <v>53.3</v>
      </c>
      <c r="DV26" s="246">
        <f>'[1]Daily Pivot'!GJ150</f>
        <v>60.1</v>
      </c>
      <c r="DW26" s="246">
        <f>'[1]Daily Pivot'!GJ181</f>
        <v>63.1</v>
      </c>
      <c r="DX26" s="246">
        <f>'[1]Daily Pivot'!GJ211</f>
        <v>64.8</v>
      </c>
      <c r="DY26" s="246">
        <f>'[1]Daily Pivot'!GJ242</f>
        <v>64.3</v>
      </c>
      <c r="DZ26" s="246">
        <f>'[1]Daily Pivot'!GJ273</f>
        <v>62.9</v>
      </c>
      <c r="EA26" s="246">
        <f>'[1]Daily Pivot'!GJ303</f>
        <v>53.7</v>
      </c>
      <c r="EB26" s="246">
        <f>'[1]Daily Pivot'!GJ334</f>
        <v>46.7</v>
      </c>
      <c r="EC26" s="246">
        <f>'[1]Daily Pivot'!GJ364</f>
        <v>40.6</v>
      </c>
      <c r="ED26" s="246">
        <f>'[1]Daily Pivot'!GK29</f>
        <v>42.7</v>
      </c>
      <c r="EE26" s="246">
        <f>'[1]Daily Pivot'!GK60</f>
        <v>45.8</v>
      </c>
      <c r="EF26" s="246">
        <f>'[1]Daily Pivot'!GK89</f>
        <v>50.3</v>
      </c>
      <c r="EG26" s="246">
        <f>'[1]Daily Pivot'!GK120</f>
        <v>53.2</v>
      </c>
      <c r="EH26" s="246">
        <f>'[1]Daily Pivot'!GK150</f>
        <v>60.3</v>
      </c>
      <c r="EI26" s="246">
        <f>'[1]Daily Pivot'!GK181</f>
        <v>63.2</v>
      </c>
      <c r="EJ26" s="246">
        <f>'[1]Daily Pivot'!GK211</f>
        <v>64.8</v>
      </c>
      <c r="EK26" s="246">
        <f>'[1]Daily Pivot'!GK242</f>
        <v>64.3</v>
      </c>
      <c r="EL26" s="246">
        <f>'[1]Daily Pivot'!GK273</f>
        <v>62.9</v>
      </c>
      <c r="EM26" s="246">
        <f>'[1]Daily Pivot'!GK303</f>
        <v>54</v>
      </c>
      <c r="EN26" s="246">
        <f>'[1]Daily Pivot'!GK334</f>
        <v>46.9</v>
      </c>
      <c r="EO26" s="246">
        <f>'[1]Daily Pivot'!GK364</f>
        <v>40.6</v>
      </c>
      <c r="EP26" s="246">
        <f>'[1]Daily Pivot'!GL29</f>
        <v>42.2</v>
      </c>
      <c r="EQ26" s="246">
        <f>'[1]Daily Pivot'!GL60</f>
        <v>45.6</v>
      </c>
      <c r="ER26" s="246">
        <f>'[1]Daily Pivot'!GL89</f>
        <v>50.4</v>
      </c>
      <c r="ES26" s="246">
        <f>'[1]Daily Pivot'!GL120</f>
        <v>53.3</v>
      </c>
      <c r="ET26" s="246">
        <f>'[1]Daily Pivot'!GL150</f>
        <v>60.2</v>
      </c>
      <c r="EU26" s="246">
        <f>'[1]Daily Pivot'!GL181</f>
        <v>63.2</v>
      </c>
      <c r="EV26" s="246">
        <f>'[1]Daily Pivot'!GL211</f>
        <v>64.8</v>
      </c>
      <c r="EW26" s="246">
        <f>'[1]Daily Pivot'!GL242</f>
        <v>64.3</v>
      </c>
      <c r="EX26" s="246">
        <f>'[1]Daily Pivot'!GL273</f>
        <v>63</v>
      </c>
      <c r="EY26" s="246">
        <f>'[1]Daily Pivot'!GL303</f>
        <v>54.4</v>
      </c>
      <c r="EZ26" s="246">
        <f>'[1]Daily Pivot'!GL334</f>
        <v>47</v>
      </c>
      <c r="FA26" s="246">
        <f>'[1]Daily Pivot'!GL364</f>
        <v>40.700000000000003</v>
      </c>
      <c r="FB26" s="246">
        <f>'[1]Daily Pivot'!GM29</f>
        <v>42.3</v>
      </c>
      <c r="FC26" s="246">
        <f>'[1]Daily Pivot'!GM60</f>
        <v>45.9</v>
      </c>
      <c r="FD26" s="246">
        <f>'[1]Daily Pivot'!GM89</f>
        <v>50.3</v>
      </c>
      <c r="FE26" s="246">
        <f>'[1]Daily Pivot'!GM120</f>
        <v>53.3</v>
      </c>
      <c r="FF26" s="246">
        <f>'[1]Daily Pivot'!GM150</f>
        <v>60.3</v>
      </c>
      <c r="FG26" s="246">
        <f>'[1]Daily Pivot'!GM181</f>
        <v>63.2</v>
      </c>
      <c r="FH26" s="246">
        <f>'[1]Daily Pivot'!GM211</f>
        <v>64.900000000000006</v>
      </c>
      <c r="FI26" s="246">
        <f>'[1]Daily Pivot'!GM242</f>
        <v>64.3</v>
      </c>
      <c r="FJ26" s="246">
        <f>'[1]Daily Pivot'!GM273</f>
        <v>62.9</v>
      </c>
      <c r="FK26" s="246">
        <f>'[1]Daily Pivot'!GM303</f>
        <v>54.7</v>
      </c>
      <c r="FL26" s="246">
        <f>'[1]Daily Pivot'!GM334</f>
        <v>47.3</v>
      </c>
      <c r="FM26" s="246">
        <f>'[1]Daily Pivot'!GM364</f>
        <v>40.6</v>
      </c>
      <c r="FN26" s="246">
        <f>'[1]Daily Pivot'!GN29</f>
        <v>42.5</v>
      </c>
      <c r="FO26" s="246">
        <f>'[1]Daily Pivot'!GN60</f>
        <v>46.2</v>
      </c>
      <c r="FP26" s="246">
        <f>'[1]Daily Pivot'!GN89</f>
        <v>50.5</v>
      </c>
      <c r="FQ26" s="246">
        <f>'[1]Daily Pivot'!GN120</f>
        <v>53.3</v>
      </c>
      <c r="FR26" s="246">
        <f>'[1]Daily Pivot'!GN150</f>
        <v>60.3</v>
      </c>
      <c r="FS26" s="246">
        <f>'[1]Daily Pivot'!GN181</f>
        <v>63.3</v>
      </c>
      <c r="FT26" s="246">
        <f>'[1]Daily Pivot'!GN211</f>
        <v>64.900000000000006</v>
      </c>
      <c r="FU26" s="246">
        <f>'[1]Daily Pivot'!GN242</f>
        <v>64.3</v>
      </c>
      <c r="FV26" s="246">
        <f>'[1]Daily Pivot'!GN273</f>
        <v>63</v>
      </c>
      <c r="FW26" s="246">
        <f>'[1]Daily Pivot'!GN303</f>
        <v>54.7</v>
      </c>
      <c r="FX26" s="246">
        <f>'[1]Daily Pivot'!GN334</f>
        <v>47.3</v>
      </c>
      <c r="FY26" s="246">
        <f>'[1]Daily Pivot'!GN364</f>
        <v>40.6</v>
      </c>
      <c r="FZ26" s="246">
        <f>'[1]Daily Pivot'!GO29</f>
        <v>42.7</v>
      </c>
      <c r="GA26" s="246">
        <f>'[1]Daily Pivot'!GO60</f>
        <v>46.3</v>
      </c>
      <c r="GB26" s="246">
        <f>'[1]Daily Pivot'!GO89</f>
        <v>50.5</v>
      </c>
      <c r="GC26" s="246">
        <f>'[1]Daily Pivot'!GO120</f>
        <v>53.4</v>
      </c>
      <c r="GD26" s="246">
        <f>'[1]Daily Pivot'!GO150</f>
        <v>60.4</v>
      </c>
      <c r="GE26" s="246">
        <f>'[1]Daily Pivot'!GO181</f>
        <v>63.1</v>
      </c>
      <c r="GF26" s="246">
        <f>'[1]Daily Pivot'!GO211</f>
        <v>64.900000000000006</v>
      </c>
      <c r="GG26" s="246">
        <f>'[1]Daily Pivot'!GO242</f>
        <v>64.3</v>
      </c>
      <c r="GH26" s="246">
        <f>'[1]Daily Pivot'!GO273</f>
        <v>62.9</v>
      </c>
      <c r="GI26" s="246">
        <f>'[1]Daily Pivot'!GO303</f>
        <v>54.8</v>
      </c>
      <c r="GJ26" s="246">
        <f>'[1]Daily Pivot'!GO334</f>
        <v>47.4</v>
      </c>
      <c r="GK26" s="246">
        <f>'[1]Daily Pivot'!GO364</f>
        <v>40.6</v>
      </c>
      <c r="GL26" s="246">
        <f>'[1]Daily Pivot'!GP29</f>
        <v>42.6</v>
      </c>
      <c r="GM26" s="246">
        <f>'[1]Daily Pivot'!GP60</f>
        <v>46.2</v>
      </c>
      <c r="GN26" s="246">
        <f>'[1]Daily Pivot'!GP89</f>
        <v>50.7</v>
      </c>
      <c r="GO26" s="246">
        <f>'[1]Daily Pivot'!GP120</f>
        <v>53.4</v>
      </c>
      <c r="GP26" s="246">
        <f>'[1]Daily Pivot'!GP150</f>
        <v>60.3</v>
      </c>
      <c r="GQ26" s="246">
        <f>'[1]Daily Pivot'!GP181</f>
        <v>63</v>
      </c>
      <c r="GR26" s="246">
        <f>'[1]Daily Pivot'!GP211</f>
        <v>64.900000000000006</v>
      </c>
      <c r="GS26" s="246">
        <f>'[1]Daily Pivot'!GP242</f>
        <v>64.400000000000006</v>
      </c>
      <c r="GT26" s="246">
        <f>'[1]Daily Pivot'!GP273</f>
        <v>63.2</v>
      </c>
      <c r="GU26" s="246">
        <f>'[1]Daily Pivot'!GP303</f>
        <v>54.6</v>
      </c>
      <c r="GV26" s="246">
        <f>'[1]Daily Pivot'!GP334</f>
        <v>47.7</v>
      </c>
      <c r="GW26" s="246">
        <f>'[1]Daily Pivot'!GP364</f>
        <v>41</v>
      </c>
      <c r="GX26" s="246">
        <f>'[1]Daily Pivot'!GQ29</f>
        <v>42.8</v>
      </c>
      <c r="GY26" s="246">
        <f>'[1]Daily Pivot'!GQ60</f>
        <v>46.3</v>
      </c>
      <c r="GZ26" s="246">
        <f>'[1]Daily Pivot'!GQ89</f>
        <v>50.9</v>
      </c>
      <c r="HA26" s="246">
        <f>'[1]Daily Pivot'!GQ120</f>
        <v>53.5</v>
      </c>
      <c r="HB26" s="246">
        <f>'[1]Daily Pivot'!GQ150</f>
        <v>60.2</v>
      </c>
      <c r="HC26" s="246">
        <f>'[1]Daily Pivot'!GQ181</f>
        <v>63</v>
      </c>
      <c r="HD26" s="246">
        <f>'[1]Daily Pivot'!GQ211</f>
        <v>64.900000000000006</v>
      </c>
      <c r="HE26" s="246">
        <f>'[1]Daily Pivot'!GQ242</f>
        <v>64.400000000000006</v>
      </c>
      <c r="HF26" s="246">
        <f>'[1]Daily Pivot'!GQ273</f>
        <v>63.3</v>
      </c>
      <c r="HG26" s="246">
        <f>'[1]Daily Pivot'!GQ303</f>
        <v>54.7</v>
      </c>
      <c r="HH26" s="246">
        <f>'[1]Daily Pivot'!GQ334</f>
        <v>47.7</v>
      </c>
      <c r="HI26" s="246">
        <f>'[1]Daily Pivot'!GQ364</f>
        <v>40.9</v>
      </c>
      <c r="HJ26" s="246">
        <f>'[1]Daily Pivot'!GR29</f>
        <v>43.3</v>
      </c>
      <c r="HK26" s="246">
        <f>'[1]Daily Pivot'!GR60</f>
        <v>46.8</v>
      </c>
      <c r="HL26" s="246">
        <f>'[1]Daily Pivot'!GR89</f>
        <v>51.2</v>
      </c>
      <c r="HM26" s="246">
        <f>'[1]Daily Pivot'!GR120</f>
        <v>53.7</v>
      </c>
      <c r="HN26" s="246">
        <f>'[1]Daily Pivot'!GR150</f>
        <v>60.5</v>
      </c>
      <c r="HO26" s="246">
        <f>'[1]Daily Pivot'!GR181</f>
        <v>63.3</v>
      </c>
      <c r="HP26" s="246">
        <f>'[1]Daily Pivot'!GR211</f>
        <v>65</v>
      </c>
      <c r="HQ26" s="246">
        <f>'[1]Daily Pivot'!GR242</f>
        <v>64.5</v>
      </c>
      <c r="HR26" s="246">
        <f>'[1]Daily Pivot'!GR273</f>
        <v>63.3</v>
      </c>
      <c r="HS26" s="246">
        <f>'[1]Daily Pivot'!GR303</f>
        <v>54.6</v>
      </c>
      <c r="HT26" s="246">
        <f>'[1]Daily Pivot'!GR334</f>
        <v>48</v>
      </c>
      <c r="HU26" s="246">
        <f>'[1]Daily Pivot'!GR364</f>
        <v>41.4</v>
      </c>
      <c r="HV26" s="246">
        <f>'[1]Daily Pivot'!GS29</f>
        <v>43.3</v>
      </c>
      <c r="HW26" s="246">
        <f>'[1]Daily Pivot'!GS60</f>
        <v>46.9</v>
      </c>
      <c r="HX26" s="246">
        <f>'[1]Daily Pivot'!GS89</f>
        <v>51</v>
      </c>
      <c r="HY26" s="246">
        <f>'[1]Daily Pivot'!GS120</f>
        <v>53.5</v>
      </c>
      <c r="HZ26" s="246">
        <f>'[1]Daily Pivot'!GS150</f>
        <v>60.4</v>
      </c>
      <c r="IA26" s="246">
        <f>'[1]Daily Pivot'!GS181</f>
        <v>63.2</v>
      </c>
      <c r="IB26" s="246">
        <f>'[1]Daily Pivot'!GS211</f>
        <v>64.900000000000006</v>
      </c>
      <c r="IC26" s="246">
        <f>'[1]Daily Pivot'!GS242</f>
        <v>64.5</v>
      </c>
      <c r="ID26" s="246">
        <f>'[1]Daily Pivot'!GS273</f>
        <v>63.2</v>
      </c>
      <c r="IE26" s="246">
        <f>'[1]Daily Pivot'!GS303</f>
        <v>54.7</v>
      </c>
      <c r="IF26" s="246">
        <f>'[1]Daily Pivot'!GS334</f>
        <v>47.5</v>
      </c>
      <c r="IG26" s="246">
        <f>'[1]Daily Pivot'!GS364</f>
        <v>41.4</v>
      </c>
      <c r="IH26" s="246">
        <f>'[1]Daily Pivot'!GT29</f>
        <v>43.5</v>
      </c>
      <c r="II26" s="246">
        <f>'[1]Daily Pivot'!GT60</f>
        <v>46.9</v>
      </c>
      <c r="IJ26" s="246">
        <f>'[1]Daily Pivot'!GT89</f>
        <v>51.2</v>
      </c>
      <c r="IK26" s="246">
        <f>'[1]Daily Pivot'!GT120</f>
        <v>53.3</v>
      </c>
      <c r="IL26" s="246">
        <f>'[1]Daily Pivot'!GT150</f>
        <v>60.5</v>
      </c>
      <c r="IM26" s="246">
        <f>'[1]Daily Pivot'!GT181</f>
        <v>63.3</v>
      </c>
      <c r="IN26" s="246">
        <f>'[1]Daily Pivot'!GT211</f>
        <v>65</v>
      </c>
      <c r="IO26" s="246">
        <f>'[1]Daily Pivot'!GT242</f>
        <v>64.5</v>
      </c>
      <c r="IP26" s="246">
        <f>'[1]Daily Pivot'!GT273</f>
        <v>63.2</v>
      </c>
      <c r="IQ26" s="246">
        <f>'[1]Daily Pivot'!GT303</f>
        <v>54.6</v>
      </c>
      <c r="IR26" s="246">
        <f>'[1]Daily Pivot'!GT334</f>
        <v>47.6</v>
      </c>
      <c r="IS26" s="246">
        <f>'[1]Daily Pivot'!GT364</f>
        <v>41.7</v>
      </c>
      <c r="IT26" s="246">
        <f>'[1]Daily Pivot'!GU29</f>
        <v>43.4</v>
      </c>
      <c r="IU26" s="246">
        <f>'[1]Daily Pivot'!GU60</f>
        <v>47.1</v>
      </c>
      <c r="IV26" s="246">
        <f>'[1]Daily Pivot'!GU89</f>
        <v>50.9</v>
      </c>
      <c r="IW26" s="246">
        <f>'[1]Daily Pivot'!GU120</f>
        <v>53.5</v>
      </c>
      <c r="IX26" s="246">
        <f>'[1]Daily Pivot'!GU150</f>
        <v>60.9</v>
      </c>
      <c r="IY26" s="246">
        <f>'[1]Daily Pivot'!GU181</f>
        <v>63.2</v>
      </c>
      <c r="IZ26" s="246">
        <f>'[1]Daily Pivot'!GU211</f>
        <v>65</v>
      </c>
      <c r="JA26" s="246">
        <f>'[1]Daily Pivot'!GU242</f>
        <v>64.599999999999994</v>
      </c>
      <c r="JB26" s="246">
        <f>'[1]Daily Pivot'!GU273</f>
        <v>63.3</v>
      </c>
      <c r="JC26" s="246">
        <f>'[1]Daily Pivot'!GU303</f>
        <v>54.5</v>
      </c>
      <c r="JD26" s="246">
        <f>'[1]Daily Pivot'!GU334</f>
        <v>47.5</v>
      </c>
      <c r="JE26" s="246">
        <f>'[1]Daily Pivot'!GU364</f>
        <v>42.1</v>
      </c>
      <c r="JF26" s="246">
        <f>'[1]Daily Pivot'!GV29</f>
        <v>43.4</v>
      </c>
      <c r="JG26" s="246">
        <f>'[1]Daily Pivot'!GV60</f>
        <v>47.6</v>
      </c>
      <c r="JH26" s="246">
        <f>'[1]Daily Pivot'!GV89</f>
        <v>50.9</v>
      </c>
      <c r="JI26" s="246">
        <f>'[1]Daily Pivot'!GV120</f>
        <v>53.7</v>
      </c>
      <c r="JJ26" s="246">
        <f>'[1]Daily Pivot'!GV150</f>
        <v>60.9</v>
      </c>
      <c r="JK26" s="246">
        <f>'[1]Daily Pivot'!GV181</f>
        <v>63.2</v>
      </c>
      <c r="JL26" s="246">
        <f>'[1]Daily Pivot'!GV211</f>
        <v>65</v>
      </c>
      <c r="JM26" s="246">
        <f>'[1]Daily Pivot'!GV242</f>
        <v>64.599999999999994</v>
      </c>
      <c r="JN26" s="246">
        <f>'[1]Daily Pivot'!GV273</f>
        <v>63.4</v>
      </c>
      <c r="JO26" s="246">
        <f>'[1]Daily Pivot'!GV303</f>
        <v>54.5</v>
      </c>
      <c r="JP26" s="246">
        <f>'[1]Daily Pivot'!GV334</f>
        <v>47.6</v>
      </c>
      <c r="JQ26" s="246">
        <f>'[1]Daily Pivot'!GV364</f>
        <v>42.3</v>
      </c>
      <c r="JR26" s="246">
        <f>'[1]Daily Pivot'!GW29</f>
        <v>43.5</v>
      </c>
      <c r="JS26" s="246">
        <f>'[1]Daily Pivot'!GW60</f>
        <v>47.8</v>
      </c>
      <c r="JT26" s="246">
        <f>'[1]Daily Pivot'!GW89</f>
        <v>50.8</v>
      </c>
      <c r="JU26" s="246">
        <f>'[1]Daily Pivot'!GW120</f>
        <v>53.7</v>
      </c>
      <c r="JV26" s="246">
        <f>'[1]Daily Pivot'!GW150</f>
        <v>61.2</v>
      </c>
      <c r="JW26" s="246">
        <f>'[1]Daily Pivot'!GW181</f>
        <v>63.3</v>
      </c>
      <c r="JX26" s="246">
        <f>'[1]Daily Pivot'!GW211</f>
        <v>65</v>
      </c>
      <c r="JY26" s="246">
        <f>'[1]Daily Pivot'!GW242</f>
        <v>64.599999999999994</v>
      </c>
      <c r="JZ26" s="246">
        <f>'[1]Daily Pivot'!GW273</f>
        <v>63.2</v>
      </c>
      <c r="KA26" s="246">
        <f>'[1]Daily Pivot'!GW303</f>
        <v>54.5</v>
      </c>
      <c r="KB26" s="246">
        <f>'[1]Daily Pivot'!GW334</f>
        <v>47.3</v>
      </c>
      <c r="KC26" s="246">
        <f>'[1]Daily Pivot'!GW364</f>
        <v>42.2</v>
      </c>
      <c r="KD26" s="246">
        <f>'[1]Daily Pivot'!GX29</f>
        <v>43.4</v>
      </c>
      <c r="KE26" s="246">
        <f>'[1]Daily Pivot'!GX60</f>
        <v>48</v>
      </c>
      <c r="KF26" s="246">
        <f>'[1]Daily Pivot'!GX89</f>
        <v>50.8</v>
      </c>
      <c r="KG26" s="246">
        <f>'[1]Daily Pivot'!GX120</f>
        <v>53.8</v>
      </c>
      <c r="KH26" s="246">
        <f>'[1]Daily Pivot'!GX150</f>
        <v>61.3</v>
      </c>
      <c r="KI26" s="246">
        <f>'[1]Daily Pivot'!GX181</f>
        <v>63.2</v>
      </c>
      <c r="KJ26" s="246">
        <f>'[1]Daily Pivot'!GX211</f>
        <v>65</v>
      </c>
      <c r="KK26" s="246">
        <f>'[1]Daily Pivot'!GX242</f>
        <v>64.599999999999994</v>
      </c>
      <c r="KL26" s="246">
        <f>'[1]Daily Pivot'!GX273</f>
        <v>63.2</v>
      </c>
      <c r="KM26" s="246">
        <f>'[1]Daily Pivot'!GX303</f>
        <v>54.6</v>
      </c>
      <c r="KN26" s="246">
        <f>'[1]Daily Pivot'!GX334</f>
        <v>47.2</v>
      </c>
      <c r="KO26" s="246">
        <f>'[1]Daily Pivot'!GX364</f>
        <v>42.2</v>
      </c>
      <c r="KP26" s="246">
        <f>'[1]Daily Pivot'!GY29</f>
        <v>43.1</v>
      </c>
      <c r="KQ26" s="246">
        <f>'[1]Daily Pivot'!GY60</f>
        <v>48.1</v>
      </c>
      <c r="KR26" s="246">
        <f>'[1]Daily Pivot'!GY89</f>
        <v>51</v>
      </c>
      <c r="KS26" s="246">
        <f>'[1]Daily Pivot'!GY120</f>
        <v>53.7</v>
      </c>
      <c r="KT26" s="246">
        <f>'[1]Daily Pivot'!GY150</f>
        <v>61.2</v>
      </c>
      <c r="KU26" s="246">
        <f>'[1]Daily Pivot'!GY181</f>
        <v>63.2</v>
      </c>
      <c r="KV26" s="246">
        <f>'[1]Daily Pivot'!GY211</f>
        <v>65</v>
      </c>
      <c r="KW26" s="246">
        <f>'[1]Daily Pivot'!GY242</f>
        <v>64.7</v>
      </c>
      <c r="KX26" s="246">
        <f>'[1]Daily Pivot'!GY273</f>
        <v>63.1</v>
      </c>
      <c r="KY26" s="246">
        <f>'[1]Daily Pivot'!GY303</f>
        <v>54.7</v>
      </c>
      <c r="KZ26" s="246">
        <f>'[1]Daily Pivot'!GY334</f>
        <v>47.4</v>
      </c>
      <c r="LA26" s="246">
        <f>'[1]Daily Pivot'!GY364</f>
        <v>42</v>
      </c>
      <c r="LB26" s="246">
        <f>'[1]Daily Pivot'!GZ29</f>
        <v>43.1</v>
      </c>
      <c r="LC26" s="246">
        <f>'[1]Daily Pivot'!GZ60</f>
        <v>48.4</v>
      </c>
      <c r="LD26" s="246">
        <f>'[1]Daily Pivot'!GZ89</f>
        <v>51.2</v>
      </c>
      <c r="LE26" s="246">
        <f>'[1]Daily Pivot'!GZ120</f>
        <v>53.7</v>
      </c>
      <c r="LF26" s="246">
        <f>'[1]Daily Pivot'!GZ150</f>
        <v>61</v>
      </c>
      <c r="LG26" s="246">
        <f>'[1]Daily Pivot'!GZ181</f>
        <v>63.2</v>
      </c>
      <c r="LH26" s="246">
        <f>'[1]Daily Pivot'!GZ211</f>
        <v>65</v>
      </c>
      <c r="LI26" s="246">
        <f>'[1]Daily Pivot'!GZ242</f>
        <v>64.7</v>
      </c>
      <c r="LJ26" s="246">
        <f>'[1]Daily Pivot'!GZ273</f>
        <v>63.4</v>
      </c>
      <c r="LK26" s="246">
        <f>'[1]Daily Pivot'!GZ303</f>
        <v>54.7</v>
      </c>
      <c r="LL26" s="246">
        <f>'[1]Daily Pivot'!GZ334</f>
        <v>47.2</v>
      </c>
      <c r="LM26" s="246">
        <f>'[1]Daily Pivot'!GZ364</f>
        <v>42.1</v>
      </c>
    </row>
    <row r="27" spans="1:325" x14ac:dyDescent="0.25">
      <c r="A27" s="244">
        <f t="shared" si="0"/>
        <v>25</v>
      </c>
      <c r="B27" s="246">
        <f>'[1]Daily Pivot'!FZ30</f>
        <v>44</v>
      </c>
      <c r="C27" s="246">
        <f>'[1]Daily Pivot'!FZ61</f>
        <v>43.5</v>
      </c>
      <c r="D27" s="246">
        <f>'[1]Daily Pivot'!FZ90</f>
        <v>48.3</v>
      </c>
      <c r="E27" s="246">
        <f>'[1]Daily Pivot'!FZ121</f>
        <v>53.6</v>
      </c>
      <c r="F27" s="246">
        <f>'[1]Daily Pivot'!FZ151</f>
        <v>57.6</v>
      </c>
      <c r="G27" s="246">
        <f>'[1]Daily Pivot'!FZ182</f>
        <v>63</v>
      </c>
      <c r="H27" s="246">
        <f>'[1]Daily Pivot'!FZ212</f>
        <v>64.400000000000006</v>
      </c>
      <c r="I27" s="246">
        <f>'[1]Daily Pivot'!FZ243</f>
        <v>63.7</v>
      </c>
      <c r="J27" s="246">
        <f>'[1]Daily Pivot'!FZ274</f>
        <v>58.8</v>
      </c>
      <c r="K27" s="246">
        <f>'[1]Daily Pivot'!FZ304</f>
        <v>52.3</v>
      </c>
      <c r="L27" s="246">
        <f>'[1]Daily Pivot'!FZ335</f>
        <v>45</v>
      </c>
      <c r="M27" s="246">
        <f>'[1]Daily Pivot'!FZ365</f>
        <v>40.4</v>
      </c>
      <c r="N27" s="246">
        <f>'[1]Daily Pivot'!GA30</f>
        <v>44.5</v>
      </c>
      <c r="O27" s="246">
        <f>'[1]Daily Pivot'!GA61</f>
        <v>44</v>
      </c>
      <c r="P27" s="246">
        <f>'[1]Daily Pivot'!GA90</f>
        <v>48.5</v>
      </c>
      <c r="Q27" s="246">
        <f>'[1]Daily Pivot'!GA121</f>
        <v>53.7</v>
      </c>
      <c r="R27" s="246">
        <f>'[1]Daily Pivot'!GA151</f>
        <v>57.8</v>
      </c>
      <c r="S27" s="246">
        <f>'[1]Daily Pivot'!GA182</f>
        <v>63.1</v>
      </c>
      <c r="T27" s="246">
        <f>'[1]Daily Pivot'!GA212</f>
        <v>64.400000000000006</v>
      </c>
      <c r="U27" s="246">
        <f>'[1]Daily Pivot'!GA243</f>
        <v>63.7</v>
      </c>
      <c r="V27" s="246">
        <f>'[1]Daily Pivot'!GA274</f>
        <v>58.8</v>
      </c>
      <c r="W27" s="246">
        <f>'[1]Daily Pivot'!GA304</f>
        <v>52.8</v>
      </c>
      <c r="X27" s="246">
        <f>'[1]Daily Pivot'!GA335</f>
        <v>45.1</v>
      </c>
      <c r="Y27" s="246">
        <f>'[1]Daily Pivot'!GA365</f>
        <v>40.6</v>
      </c>
      <c r="Z27" s="246">
        <f>'[1]Daily Pivot'!GB30</f>
        <v>44.4</v>
      </c>
      <c r="AA27" s="246">
        <f>'[1]Daily Pivot'!GB61</f>
        <v>43.9</v>
      </c>
      <c r="AB27" s="246">
        <f>'[1]Daily Pivot'!GB90</f>
        <v>48.5</v>
      </c>
      <c r="AC27" s="246">
        <f>'[1]Daily Pivot'!GB121</f>
        <v>53.9</v>
      </c>
      <c r="AD27" s="246">
        <f>'[1]Daily Pivot'!GB151</f>
        <v>57.8</v>
      </c>
      <c r="AE27" s="246">
        <f>'[1]Daily Pivot'!GB182</f>
        <v>63.2</v>
      </c>
      <c r="AF27" s="246">
        <f>'[1]Daily Pivot'!GB212</f>
        <v>64.3</v>
      </c>
      <c r="AG27" s="246">
        <f>'[1]Daily Pivot'!GB243</f>
        <v>63.7</v>
      </c>
      <c r="AH27" s="246">
        <f>'[1]Daily Pivot'!GB274</f>
        <v>58.4</v>
      </c>
      <c r="AI27" s="246">
        <f>'[1]Daily Pivot'!GB304</f>
        <v>53</v>
      </c>
      <c r="AJ27" s="246">
        <f>'[1]Daily Pivot'!GB335</f>
        <v>45.5</v>
      </c>
      <c r="AK27" s="246">
        <f>'[1]Daily Pivot'!GB365</f>
        <v>40.700000000000003</v>
      </c>
      <c r="AL27" s="246">
        <f>'[1]Daily Pivot'!GC30</f>
        <v>44.3</v>
      </c>
      <c r="AM27" s="246">
        <f>'[1]Daily Pivot'!GC61</f>
        <v>44.7</v>
      </c>
      <c r="AN27" s="246">
        <f>'[1]Daily Pivot'!GC90</f>
        <v>48.7</v>
      </c>
      <c r="AO27" s="246">
        <f>'[1]Daily Pivot'!GC121</f>
        <v>54.2</v>
      </c>
      <c r="AP27" s="246">
        <f>'[1]Daily Pivot'!GC151</f>
        <v>57.9</v>
      </c>
      <c r="AQ27" s="246">
        <f>'[1]Daily Pivot'!GC182</f>
        <v>63.4</v>
      </c>
      <c r="AR27" s="246">
        <f>'[1]Daily Pivot'!GC212</f>
        <v>64.5</v>
      </c>
      <c r="AS27" s="246">
        <f>'[1]Daily Pivot'!GC243</f>
        <v>63.7</v>
      </c>
      <c r="AT27" s="246">
        <f>'[1]Daily Pivot'!GC274</f>
        <v>58.4</v>
      </c>
      <c r="AU27" s="246">
        <f>'[1]Daily Pivot'!GC304</f>
        <v>53.2</v>
      </c>
      <c r="AV27" s="246">
        <f>'[1]Daily Pivot'!GC335</f>
        <v>45.5</v>
      </c>
      <c r="AW27" s="246">
        <f>'[1]Daily Pivot'!GC365</f>
        <v>40.6</v>
      </c>
      <c r="AX27" s="246">
        <f>'[1]Daily Pivot'!GD30</f>
        <v>44.4</v>
      </c>
      <c r="AY27" s="246">
        <f>'[1]Daily Pivot'!GD61</f>
        <v>44.9</v>
      </c>
      <c r="AZ27" s="246">
        <f>'[1]Daily Pivot'!GD90</f>
        <v>48.8</v>
      </c>
      <c r="BA27" s="246">
        <f>'[1]Daily Pivot'!GD121</f>
        <v>54.2</v>
      </c>
      <c r="BB27" s="246">
        <f>'[1]Daily Pivot'!GD151</f>
        <v>57.8</v>
      </c>
      <c r="BC27" s="246">
        <f>'[1]Daily Pivot'!GD182</f>
        <v>63.6</v>
      </c>
      <c r="BD27" s="246">
        <f>'[1]Daily Pivot'!GD212</f>
        <v>64.5</v>
      </c>
      <c r="BE27" s="246">
        <f>'[1]Daily Pivot'!GD243</f>
        <v>63.6</v>
      </c>
      <c r="BF27" s="246">
        <f>'[1]Daily Pivot'!GD274</f>
        <v>58.5</v>
      </c>
      <c r="BG27" s="246">
        <f>'[1]Daily Pivot'!GD304</f>
        <v>53.2</v>
      </c>
      <c r="BH27" s="246">
        <f>'[1]Daily Pivot'!GD335</f>
        <v>45.4</v>
      </c>
      <c r="BI27" s="246">
        <f>'[1]Daily Pivot'!GD365</f>
        <v>40.5</v>
      </c>
      <c r="BJ27" s="246">
        <f>'[1]Daily Pivot'!GE30</f>
        <v>44.5</v>
      </c>
      <c r="BK27" s="246">
        <f>'[1]Daily Pivot'!GE61</f>
        <v>44.8</v>
      </c>
      <c r="BL27" s="246">
        <f>'[1]Daily Pivot'!GE90</f>
        <v>48.7</v>
      </c>
      <c r="BM27" s="246">
        <f>'[1]Daily Pivot'!GE121</f>
        <v>53.8</v>
      </c>
      <c r="BN27" s="246">
        <f>'[1]Daily Pivot'!GE151</f>
        <v>58</v>
      </c>
      <c r="BO27" s="246">
        <f>'[1]Daily Pivot'!GE182</f>
        <v>63.6</v>
      </c>
      <c r="BP27" s="246">
        <f>'[1]Daily Pivot'!GE212</f>
        <v>64.5</v>
      </c>
      <c r="BQ27" s="246">
        <f>'[1]Daily Pivot'!GE243</f>
        <v>63.6</v>
      </c>
      <c r="BR27" s="246">
        <f>'[1]Daily Pivot'!GE274</f>
        <v>58.8</v>
      </c>
      <c r="BS27" s="246">
        <f>'[1]Daily Pivot'!GE304</f>
        <v>53.3</v>
      </c>
      <c r="BT27" s="246">
        <f>'[1]Daily Pivot'!GE335</f>
        <v>45.4</v>
      </c>
      <c r="BU27" s="246">
        <f>'[1]Daily Pivot'!GE365</f>
        <v>40.5</v>
      </c>
      <c r="BV27" s="246">
        <f>'[1]Daily Pivot'!GF30</f>
        <v>44.5</v>
      </c>
      <c r="BW27" s="246">
        <f>'[1]Daily Pivot'!GF61</f>
        <v>44.9</v>
      </c>
      <c r="BX27" s="246">
        <f>'[1]Daily Pivot'!GF90</f>
        <v>48.6</v>
      </c>
      <c r="BY27" s="246">
        <f>'[1]Daily Pivot'!GF121</f>
        <v>54</v>
      </c>
      <c r="BZ27" s="246">
        <f>'[1]Daily Pivot'!GF151</f>
        <v>58.1</v>
      </c>
      <c r="CA27" s="246">
        <f>'[1]Daily Pivot'!GF182</f>
        <v>63.6</v>
      </c>
      <c r="CB27" s="246">
        <f>'[1]Daily Pivot'!GF212</f>
        <v>64.5</v>
      </c>
      <c r="CC27" s="246">
        <f>'[1]Daily Pivot'!GF243</f>
        <v>63.6</v>
      </c>
      <c r="CD27" s="246">
        <f>'[1]Daily Pivot'!GF274</f>
        <v>58.8</v>
      </c>
      <c r="CE27" s="246">
        <f>'[1]Daily Pivot'!GF304</f>
        <v>53.2</v>
      </c>
      <c r="CF27" s="246">
        <f>'[1]Daily Pivot'!GF335</f>
        <v>45</v>
      </c>
      <c r="CG27" s="246">
        <f>'[1]Daily Pivot'!GF365</f>
        <v>40.5</v>
      </c>
      <c r="CH27" s="246">
        <f>'[1]Daily Pivot'!GG30</f>
        <v>44.3</v>
      </c>
      <c r="CI27" s="246">
        <f>'[1]Daily Pivot'!GG61</f>
        <v>45.1</v>
      </c>
      <c r="CJ27" s="246">
        <f>'[1]Daily Pivot'!GG90</f>
        <v>48.5</v>
      </c>
      <c r="CK27" s="246">
        <f>'[1]Daily Pivot'!GG121</f>
        <v>54.2</v>
      </c>
      <c r="CL27" s="246">
        <f>'[1]Daily Pivot'!GG151</f>
        <v>58.2</v>
      </c>
      <c r="CM27" s="246">
        <f>'[1]Daily Pivot'!GG182</f>
        <v>63.5</v>
      </c>
      <c r="CN27" s="246">
        <f>'[1]Daily Pivot'!GG212</f>
        <v>64.5</v>
      </c>
      <c r="CO27" s="246">
        <f>'[1]Daily Pivot'!GG243</f>
        <v>63.6</v>
      </c>
      <c r="CP27" s="246">
        <f>'[1]Daily Pivot'!GG274</f>
        <v>59</v>
      </c>
      <c r="CQ27" s="246">
        <f>'[1]Daily Pivot'!GG304</f>
        <v>53.1</v>
      </c>
      <c r="CR27" s="246">
        <f>'[1]Daily Pivot'!GG335</f>
        <v>45.4</v>
      </c>
      <c r="CS27" s="246">
        <f>'[1]Daily Pivot'!GG365</f>
        <v>40.5</v>
      </c>
      <c r="CT27" s="246">
        <f>'[1]Daily Pivot'!GH30</f>
        <v>44.2</v>
      </c>
      <c r="CU27" s="246">
        <f>'[1]Daily Pivot'!GH61</f>
        <v>45</v>
      </c>
      <c r="CV27" s="246">
        <f>'[1]Daily Pivot'!GH90</f>
        <v>48.7</v>
      </c>
      <c r="CW27" s="246">
        <f>'[1]Daily Pivot'!GH121</f>
        <v>54.3</v>
      </c>
      <c r="CX27" s="246">
        <f>'[1]Daily Pivot'!GH151</f>
        <v>58.4</v>
      </c>
      <c r="CY27" s="246">
        <f>'[1]Daily Pivot'!GH182</f>
        <v>63.5</v>
      </c>
      <c r="CZ27" s="246">
        <f>'[1]Daily Pivot'!GH212</f>
        <v>64.5</v>
      </c>
      <c r="DA27" s="246">
        <f>'[1]Daily Pivot'!GH243</f>
        <v>63.5</v>
      </c>
      <c r="DB27" s="246">
        <f>'[1]Daily Pivot'!GH274</f>
        <v>58.9</v>
      </c>
      <c r="DC27" s="246">
        <f>'[1]Daily Pivot'!GH304</f>
        <v>53</v>
      </c>
      <c r="DD27" s="246">
        <f>'[1]Daily Pivot'!GH335</f>
        <v>45.3</v>
      </c>
      <c r="DE27" s="246">
        <f>'[1]Daily Pivot'!GH365</f>
        <v>40.6</v>
      </c>
      <c r="DF27" s="246">
        <f>'[1]Daily Pivot'!GI30</f>
        <v>44.2</v>
      </c>
      <c r="DG27" s="246">
        <f>'[1]Daily Pivot'!GI61</f>
        <v>45.4</v>
      </c>
      <c r="DH27" s="246">
        <f>'[1]Daily Pivot'!GI90</f>
        <v>48.8</v>
      </c>
      <c r="DI27" s="246">
        <f>'[1]Daily Pivot'!GI121</f>
        <v>54.3</v>
      </c>
      <c r="DJ27" s="246">
        <f>'[1]Daily Pivot'!GI151</f>
        <v>58.2</v>
      </c>
      <c r="DK27" s="246">
        <f>'[1]Daily Pivot'!GI182</f>
        <v>63.5</v>
      </c>
      <c r="DL27" s="246">
        <f>'[1]Daily Pivot'!GI212</f>
        <v>64.5</v>
      </c>
      <c r="DM27" s="246">
        <f>'[1]Daily Pivot'!GI243</f>
        <v>63.5</v>
      </c>
      <c r="DN27" s="246">
        <f>'[1]Daily Pivot'!GI274</f>
        <v>59</v>
      </c>
      <c r="DO27" s="246">
        <f>'[1]Daily Pivot'!GI304</f>
        <v>53.1</v>
      </c>
      <c r="DP27" s="246">
        <f>'[1]Daily Pivot'!GI335</f>
        <v>45.3</v>
      </c>
      <c r="DQ27" s="246">
        <f>'[1]Daily Pivot'!GI365</f>
        <v>41.1</v>
      </c>
      <c r="DR27" s="246">
        <f>'[1]Daily Pivot'!GJ30</f>
        <v>44.4</v>
      </c>
      <c r="DS27" s="246">
        <f>'[1]Daily Pivot'!GJ61</f>
        <v>45.8</v>
      </c>
      <c r="DT27" s="246">
        <f>'[1]Daily Pivot'!GJ90</f>
        <v>49</v>
      </c>
      <c r="DU27" s="246">
        <f>'[1]Daily Pivot'!GJ121</f>
        <v>54</v>
      </c>
      <c r="DV27" s="246">
        <f>'[1]Daily Pivot'!GJ151</f>
        <v>58.3</v>
      </c>
      <c r="DW27" s="246">
        <f>'[1]Daily Pivot'!GJ182</f>
        <v>63.6</v>
      </c>
      <c r="DX27" s="246">
        <f>'[1]Daily Pivot'!GJ212</f>
        <v>64.5</v>
      </c>
      <c r="DY27" s="246">
        <f>'[1]Daily Pivot'!GJ243</f>
        <v>63.7</v>
      </c>
      <c r="DZ27" s="246">
        <f>'[1]Daily Pivot'!GJ274</f>
        <v>59.1</v>
      </c>
      <c r="EA27" s="246">
        <f>'[1]Daily Pivot'!GJ304</f>
        <v>53</v>
      </c>
      <c r="EB27" s="246">
        <f>'[1]Daily Pivot'!GJ335</f>
        <v>45.1</v>
      </c>
      <c r="EC27" s="246">
        <f>'[1]Daily Pivot'!GJ365</f>
        <v>41</v>
      </c>
      <c r="ED27" s="246">
        <f>'[1]Daily Pivot'!GK30</f>
        <v>44.4</v>
      </c>
      <c r="EE27" s="246">
        <f>'[1]Daily Pivot'!GK61</f>
        <v>46.2</v>
      </c>
      <c r="EF27" s="246">
        <f>'[1]Daily Pivot'!GK90</f>
        <v>49</v>
      </c>
      <c r="EG27" s="246">
        <f>'[1]Daily Pivot'!GK121</f>
        <v>54</v>
      </c>
      <c r="EH27" s="246">
        <f>'[1]Daily Pivot'!GK151</f>
        <v>58.6</v>
      </c>
      <c r="EI27" s="246">
        <f>'[1]Daily Pivot'!GK182</f>
        <v>63.7</v>
      </c>
      <c r="EJ27" s="246">
        <f>'[1]Daily Pivot'!GK212</f>
        <v>64.5</v>
      </c>
      <c r="EK27" s="246">
        <f>'[1]Daily Pivot'!GK243</f>
        <v>63.7</v>
      </c>
      <c r="EL27" s="246">
        <f>'[1]Daily Pivot'!GK274</f>
        <v>59.1</v>
      </c>
      <c r="EM27" s="246">
        <f>'[1]Daily Pivot'!GK304</f>
        <v>53.2</v>
      </c>
      <c r="EN27" s="246">
        <f>'[1]Daily Pivot'!GK335</f>
        <v>45.3</v>
      </c>
      <c r="EO27" s="246">
        <f>'[1]Daily Pivot'!GK365</f>
        <v>41</v>
      </c>
      <c r="EP27" s="246">
        <f>'[1]Daily Pivot'!GL30</f>
        <v>44</v>
      </c>
      <c r="EQ27" s="246">
        <f>'[1]Daily Pivot'!GL61</f>
        <v>45.9</v>
      </c>
      <c r="ER27" s="246">
        <f>'[1]Daily Pivot'!GL90</f>
        <v>49.1</v>
      </c>
      <c r="ES27" s="246">
        <f>'[1]Daily Pivot'!GL121</f>
        <v>54.1</v>
      </c>
      <c r="ET27" s="246">
        <f>'[1]Daily Pivot'!GL151</f>
        <v>58.5</v>
      </c>
      <c r="EU27" s="246">
        <f>'[1]Daily Pivot'!GL182</f>
        <v>63.7</v>
      </c>
      <c r="EV27" s="246">
        <f>'[1]Daily Pivot'!GL212</f>
        <v>64.5</v>
      </c>
      <c r="EW27" s="246">
        <f>'[1]Daily Pivot'!GL243</f>
        <v>63.7</v>
      </c>
      <c r="EX27" s="246">
        <f>'[1]Daily Pivot'!GL274</f>
        <v>59.2</v>
      </c>
      <c r="EY27" s="246">
        <f>'[1]Daily Pivot'!GL304</f>
        <v>53.7</v>
      </c>
      <c r="EZ27" s="246">
        <f>'[1]Daily Pivot'!GL335</f>
        <v>45.3</v>
      </c>
      <c r="FA27" s="246">
        <f>'[1]Daily Pivot'!GL365</f>
        <v>40.799999999999997</v>
      </c>
      <c r="FB27" s="246">
        <f>'[1]Daily Pivot'!GM30</f>
        <v>44.1</v>
      </c>
      <c r="FC27" s="246">
        <f>'[1]Daily Pivot'!GM61</f>
        <v>46.3</v>
      </c>
      <c r="FD27" s="246">
        <f>'[1]Daily Pivot'!GM90</f>
        <v>49.1</v>
      </c>
      <c r="FE27" s="246">
        <f>'[1]Daily Pivot'!GM121</f>
        <v>54.2</v>
      </c>
      <c r="FF27" s="246">
        <f>'[1]Daily Pivot'!GM151</f>
        <v>58.5</v>
      </c>
      <c r="FG27" s="246">
        <f>'[1]Daily Pivot'!GM182</f>
        <v>63.7</v>
      </c>
      <c r="FH27" s="246">
        <f>'[1]Daily Pivot'!GM212</f>
        <v>64.599999999999994</v>
      </c>
      <c r="FI27" s="246">
        <f>'[1]Daily Pivot'!GM243</f>
        <v>63.7</v>
      </c>
      <c r="FJ27" s="246">
        <f>'[1]Daily Pivot'!GM274</f>
        <v>59</v>
      </c>
      <c r="FK27" s="246">
        <f>'[1]Daily Pivot'!GM304</f>
        <v>53.8</v>
      </c>
      <c r="FL27" s="246">
        <f>'[1]Daily Pivot'!GM335</f>
        <v>45.2</v>
      </c>
      <c r="FM27" s="246">
        <f>'[1]Daily Pivot'!GM365</f>
        <v>40.6</v>
      </c>
      <c r="FN27" s="246">
        <f>'[1]Daily Pivot'!GN30</f>
        <v>44.1</v>
      </c>
      <c r="FO27" s="246">
        <f>'[1]Daily Pivot'!GN61</f>
        <v>46.4</v>
      </c>
      <c r="FP27" s="246">
        <f>'[1]Daily Pivot'!GN90</f>
        <v>49.2</v>
      </c>
      <c r="FQ27" s="246">
        <f>'[1]Daily Pivot'!GN121</f>
        <v>54.4</v>
      </c>
      <c r="FR27" s="246">
        <f>'[1]Daily Pivot'!GN151</f>
        <v>58.4</v>
      </c>
      <c r="FS27" s="246">
        <f>'[1]Daily Pivot'!GN182</f>
        <v>63.7</v>
      </c>
      <c r="FT27" s="246">
        <f>'[1]Daily Pivot'!GN212</f>
        <v>64.7</v>
      </c>
      <c r="FU27" s="246">
        <f>'[1]Daily Pivot'!GN243</f>
        <v>63.8</v>
      </c>
      <c r="FV27" s="246">
        <f>'[1]Daily Pivot'!GN274</f>
        <v>59.1</v>
      </c>
      <c r="FW27" s="246">
        <f>'[1]Daily Pivot'!GN304</f>
        <v>53.8</v>
      </c>
      <c r="FX27" s="246">
        <f>'[1]Daily Pivot'!GN335</f>
        <v>45.2</v>
      </c>
      <c r="FY27" s="246">
        <f>'[1]Daily Pivot'!GN365</f>
        <v>40.6</v>
      </c>
      <c r="FZ27" s="246">
        <f>'[1]Daily Pivot'!GO30</f>
        <v>44.2</v>
      </c>
      <c r="GA27" s="246">
        <f>'[1]Daily Pivot'!GO61</f>
        <v>46.3</v>
      </c>
      <c r="GB27" s="246">
        <f>'[1]Daily Pivot'!GO90</f>
        <v>49.1</v>
      </c>
      <c r="GC27" s="246">
        <f>'[1]Daily Pivot'!GO121</f>
        <v>54.5</v>
      </c>
      <c r="GD27" s="246">
        <f>'[1]Daily Pivot'!GO151</f>
        <v>58.5</v>
      </c>
      <c r="GE27" s="246">
        <f>'[1]Daily Pivot'!GO182</f>
        <v>63.6</v>
      </c>
      <c r="GF27" s="246">
        <f>'[1]Daily Pivot'!GO212</f>
        <v>64.7</v>
      </c>
      <c r="GG27" s="246">
        <f>'[1]Daily Pivot'!GO243</f>
        <v>63.8</v>
      </c>
      <c r="GH27" s="246">
        <f>'[1]Daily Pivot'!GO274</f>
        <v>59.1</v>
      </c>
      <c r="GI27" s="246">
        <f>'[1]Daily Pivot'!GO304</f>
        <v>53.9</v>
      </c>
      <c r="GJ27" s="246">
        <f>'[1]Daily Pivot'!GO335</f>
        <v>45.2</v>
      </c>
      <c r="GK27" s="246">
        <f>'[1]Daily Pivot'!GO365</f>
        <v>40.799999999999997</v>
      </c>
      <c r="GL27" s="246">
        <f>'[1]Daily Pivot'!GP30</f>
        <v>44.1</v>
      </c>
      <c r="GM27" s="246">
        <f>'[1]Daily Pivot'!GP61</f>
        <v>46.4</v>
      </c>
      <c r="GN27" s="246">
        <f>'[1]Daily Pivot'!GP90</f>
        <v>49.4</v>
      </c>
      <c r="GO27" s="246">
        <f>'[1]Daily Pivot'!GP121</f>
        <v>54.6</v>
      </c>
      <c r="GP27" s="246">
        <f>'[1]Daily Pivot'!GP151</f>
        <v>58.3</v>
      </c>
      <c r="GQ27" s="246">
        <f>'[1]Daily Pivot'!GP182</f>
        <v>63.4</v>
      </c>
      <c r="GR27" s="246">
        <f>'[1]Daily Pivot'!GP212</f>
        <v>64.7</v>
      </c>
      <c r="GS27" s="246">
        <f>'[1]Daily Pivot'!GP243</f>
        <v>63.9</v>
      </c>
      <c r="GT27" s="246">
        <f>'[1]Daily Pivot'!GP274</f>
        <v>59.6</v>
      </c>
      <c r="GU27" s="246">
        <f>'[1]Daily Pivot'!GP304</f>
        <v>53.9</v>
      </c>
      <c r="GV27" s="246">
        <f>'[1]Daily Pivot'!GP335</f>
        <v>45.5</v>
      </c>
      <c r="GW27" s="246">
        <f>'[1]Daily Pivot'!GP365</f>
        <v>41.1</v>
      </c>
      <c r="GX27" s="246">
        <f>'[1]Daily Pivot'!GQ30</f>
        <v>44.2</v>
      </c>
      <c r="GY27" s="246">
        <f>'[1]Daily Pivot'!GQ61</f>
        <v>46.3</v>
      </c>
      <c r="GZ27" s="246">
        <f>'[1]Daily Pivot'!GQ90</f>
        <v>49.5</v>
      </c>
      <c r="HA27" s="246">
        <f>'[1]Daily Pivot'!GQ121</f>
        <v>54.8</v>
      </c>
      <c r="HB27" s="246">
        <f>'[1]Daily Pivot'!GQ151</f>
        <v>58.3</v>
      </c>
      <c r="HC27" s="246">
        <f>'[1]Daily Pivot'!GQ182</f>
        <v>63.4</v>
      </c>
      <c r="HD27" s="246">
        <f>'[1]Daily Pivot'!GQ212</f>
        <v>64.7</v>
      </c>
      <c r="HE27" s="246">
        <f>'[1]Daily Pivot'!GQ243</f>
        <v>64</v>
      </c>
      <c r="HF27" s="246">
        <f>'[1]Daily Pivot'!GQ274</f>
        <v>59.7</v>
      </c>
      <c r="HG27" s="246">
        <f>'[1]Daily Pivot'!GQ304</f>
        <v>53.8</v>
      </c>
      <c r="HH27" s="246">
        <f>'[1]Daily Pivot'!GQ335</f>
        <v>45.5</v>
      </c>
      <c r="HI27" s="246">
        <f>'[1]Daily Pivot'!GQ365</f>
        <v>41</v>
      </c>
      <c r="HJ27" s="246">
        <f>'[1]Daily Pivot'!GR30</f>
        <v>44.8</v>
      </c>
      <c r="HK27" s="246">
        <f>'[1]Daily Pivot'!GR61</f>
        <v>46.7</v>
      </c>
      <c r="HL27" s="246">
        <f>'[1]Daily Pivot'!GR90</f>
        <v>49.7</v>
      </c>
      <c r="HM27" s="246">
        <f>'[1]Daily Pivot'!GR121</f>
        <v>54.9</v>
      </c>
      <c r="HN27" s="246">
        <f>'[1]Daily Pivot'!GR151</f>
        <v>58.7</v>
      </c>
      <c r="HO27" s="246">
        <f>'[1]Daily Pivot'!GR182</f>
        <v>63.6</v>
      </c>
      <c r="HP27" s="246">
        <f>'[1]Daily Pivot'!GR212</f>
        <v>64.8</v>
      </c>
      <c r="HQ27" s="246">
        <f>'[1]Daily Pivot'!GR243</f>
        <v>64</v>
      </c>
      <c r="HR27" s="246">
        <f>'[1]Daily Pivot'!GR274</f>
        <v>59.9</v>
      </c>
      <c r="HS27" s="246">
        <f>'[1]Daily Pivot'!GR304</f>
        <v>53.6</v>
      </c>
      <c r="HT27" s="246">
        <f>'[1]Daily Pivot'!GR335</f>
        <v>45.9</v>
      </c>
      <c r="HU27" s="246">
        <f>'[1]Daily Pivot'!GR365</f>
        <v>41.3</v>
      </c>
      <c r="HV27" s="246">
        <f>'[1]Daily Pivot'!GS30</f>
        <v>44.7</v>
      </c>
      <c r="HW27" s="246">
        <f>'[1]Daily Pivot'!GS61</f>
        <v>46.6</v>
      </c>
      <c r="HX27" s="246">
        <f>'[1]Daily Pivot'!GS90</f>
        <v>49.6</v>
      </c>
      <c r="HY27" s="246">
        <f>'[1]Daily Pivot'!GS121</f>
        <v>54.7</v>
      </c>
      <c r="HZ27" s="246">
        <f>'[1]Daily Pivot'!GS151</f>
        <v>58.5</v>
      </c>
      <c r="IA27" s="246">
        <f>'[1]Daily Pivot'!GS182</f>
        <v>63.5</v>
      </c>
      <c r="IB27" s="246">
        <f>'[1]Daily Pivot'!GS212</f>
        <v>64.7</v>
      </c>
      <c r="IC27" s="246">
        <f>'[1]Daily Pivot'!GS243</f>
        <v>64</v>
      </c>
      <c r="ID27" s="246">
        <f>'[1]Daily Pivot'!GS274</f>
        <v>59.8</v>
      </c>
      <c r="IE27" s="246">
        <f>'[1]Daily Pivot'!GS304</f>
        <v>53.7</v>
      </c>
      <c r="IF27" s="246">
        <f>'[1]Daily Pivot'!GS335</f>
        <v>45.5</v>
      </c>
      <c r="IG27" s="246">
        <f>'[1]Daily Pivot'!GS365</f>
        <v>41.4</v>
      </c>
      <c r="IH27" s="246">
        <f>'[1]Daily Pivot'!GT30</f>
        <v>44.9</v>
      </c>
      <c r="II27" s="246">
        <f>'[1]Daily Pivot'!GT61</f>
        <v>46.7</v>
      </c>
      <c r="IJ27" s="246">
        <f>'[1]Daily Pivot'!GT90</f>
        <v>49.7</v>
      </c>
      <c r="IK27" s="246">
        <f>'[1]Daily Pivot'!GT121</f>
        <v>54.6</v>
      </c>
      <c r="IL27" s="246">
        <f>'[1]Daily Pivot'!GT151</f>
        <v>58.7</v>
      </c>
      <c r="IM27" s="246">
        <f>'[1]Daily Pivot'!GT182</f>
        <v>63.6</v>
      </c>
      <c r="IN27" s="246">
        <f>'[1]Daily Pivot'!GT212</f>
        <v>64.7</v>
      </c>
      <c r="IO27" s="246">
        <f>'[1]Daily Pivot'!GT243</f>
        <v>64.099999999999994</v>
      </c>
      <c r="IP27" s="246">
        <f>'[1]Daily Pivot'!GT274</f>
        <v>59.8</v>
      </c>
      <c r="IQ27" s="246">
        <f>'[1]Daily Pivot'!GT304</f>
        <v>53.7</v>
      </c>
      <c r="IR27" s="246">
        <f>'[1]Daily Pivot'!GT335</f>
        <v>45.4</v>
      </c>
      <c r="IS27" s="246">
        <f>'[1]Daily Pivot'!GT365</f>
        <v>41.7</v>
      </c>
      <c r="IT27" s="246">
        <f>'[1]Daily Pivot'!GU30</f>
        <v>44.9</v>
      </c>
      <c r="IU27" s="246">
        <f>'[1]Daily Pivot'!GU61</f>
        <v>47</v>
      </c>
      <c r="IV27" s="246">
        <f>'[1]Daily Pivot'!GU90</f>
        <v>49.4</v>
      </c>
      <c r="IW27" s="246">
        <f>'[1]Daily Pivot'!GU121</f>
        <v>54.8</v>
      </c>
      <c r="IX27" s="246">
        <f>'[1]Daily Pivot'!GU151</f>
        <v>58.9</v>
      </c>
      <c r="IY27" s="246">
        <f>'[1]Daily Pivot'!GU182</f>
        <v>63.6</v>
      </c>
      <c r="IZ27" s="246">
        <f>'[1]Daily Pivot'!GU212</f>
        <v>64.7</v>
      </c>
      <c r="JA27" s="246">
        <f>'[1]Daily Pivot'!GU243</f>
        <v>64.099999999999994</v>
      </c>
      <c r="JB27" s="246">
        <f>'[1]Daily Pivot'!GU274</f>
        <v>60</v>
      </c>
      <c r="JC27" s="246">
        <f>'[1]Daily Pivot'!GU304</f>
        <v>53.5</v>
      </c>
      <c r="JD27" s="246">
        <f>'[1]Daily Pivot'!GU335</f>
        <v>45.1</v>
      </c>
      <c r="JE27" s="246">
        <f>'[1]Daily Pivot'!GU365</f>
        <v>41.9</v>
      </c>
      <c r="JF27" s="246">
        <f>'[1]Daily Pivot'!GV30</f>
        <v>44.9</v>
      </c>
      <c r="JG27" s="246">
        <f>'[1]Daily Pivot'!GV61</f>
        <v>47.5</v>
      </c>
      <c r="JH27" s="246">
        <f>'[1]Daily Pivot'!GV90</f>
        <v>49.4</v>
      </c>
      <c r="JI27" s="246">
        <f>'[1]Daily Pivot'!GV121</f>
        <v>54.7</v>
      </c>
      <c r="JJ27" s="246">
        <f>'[1]Daily Pivot'!GV151</f>
        <v>59.1</v>
      </c>
      <c r="JK27" s="246">
        <f>'[1]Daily Pivot'!GV182</f>
        <v>63.5</v>
      </c>
      <c r="JL27" s="246">
        <f>'[1]Daily Pivot'!GV212</f>
        <v>64.8</v>
      </c>
      <c r="JM27" s="246">
        <f>'[1]Daily Pivot'!GV243</f>
        <v>64.3</v>
      </c>
      <c r="JN27" s="246">
        <f>'[1]Daily Pivot'!GV274</f>
        <v>60.3</v>
      </c>
      <c r="JO27" s="246">
        <f>'[1]Daily Pivot'!GV304</f>
        <v>53.6</v>
      </c>
      <c r="JP27" s="246">
        <f>'[1]Daily Pivot'!GV335</f>
        <v>45.2</v>
      </c>
      <c r="JQ27" s="246">
        <f>'[1]Daily Pivot'!GV365</f>
        <v>42.1</v>
      </c>
      <c r="JR27" s="246">
        <f>'[1]Daily Pivot'!GW30</f>
        <v>45.1</v>
      </c>
      <c r="JS27" s="246">
        <f>'[1]Daily Pivot'!GW61</f>
        <v>47.7</v>
      </c>
      <c r="JT27" s="246">
        <f>'[1]Daily Pivot'!GW90</f>
        <v>49.3</v>
      </c>
      <c r="JU27" s="246">
        <f>'[1]Daily Pivot'!GW121</f>
        <v>54.8</v>
      </c>
      <c r="JV27" s="246">
        <f>'[1]Daily Pivot'!GW151</f>
        <v>59.2</v>
      </c>
      <c r="JW27" s="246">
        <f>'[1]Daily Pivot'!GW182</f>
        <v>63.6</v>
      </c>
      <c r="JX27" s="246">
        <f>'[1]Daily Pivot'!GW212</f>
        <v>64.8</v>
      </c>
      <c r="JY27" s="246">
        <f>'[1]Daily Pivot'!GW243</f>
        <v>64.400000000000006</v>
      </c>
      <c r="JZ27" s="246">
        <f>'[1]Daily Pivot'!GW274</f>
        <v>60.1</v>
      </c>
      <c r="KA27" s="246">
        <f>'[1]Daily Pivot'!GW304</f>
        <v>53.6</v>
      </c>
      <c r="KB27" s="246">
        <f>'[1]Daily Pivot'!GW335</f>
        <v>45.1</v>
      </c>
      <c r="KC27" s="246">
        <f>'[1]Daily Pivot'!GW365</f>
        <v>42</v>
      </c>
      <c r="KD27" s="246">
        <f>'[1]Daily Pivot'!GX30</f>
        <v>45</v>
      </c>
      <c r="KE27" s="246">
        <f>'[1]Daily Pivot'!GX61</f>
        <v>47.8</v>
      </c>
      <c r="KF27" s="246">
        <f>'[1]Daily Pivot'!GX90</f>
        <v>49.2</v>
      </c>
      <c r="KG27" s="246">
        <f>'[1]Daily Pivot'!GX121</f>
        <v>54.9</v>
      </c>
      <c r="KH27" s="246">
        <f>'[1]Daily Pivot'!GX151</f>
        <v>59.3</v>
      </c>
      <c r="KI27" s="246">
        <f>'[1]Daily Pivot'!GX182</f>
        <v>63.6</v>
      </c>
      <c r="KJ27" s="246">
        <f>'[1]Daily Pivot'!GX212</f>
        <v>64.8</v>
      </c>
      <c r="KK27" s="246">
        <f>'[1]Daily Pivot'!GX243</f>
        <v>64.400000000000006</v>
      </c>
      <c r="KL27" s="246">
        <f>'[1]Daily Pivot'!GX274</f>
        <v>60.3</v>
      </c>
      <c r="KM27" s="246">
        <f>'[1]Daily Pivot'!GX304</f>
        <v>54</v>
      </c>
      <c r="KN27" s="246">
        <f>'[1]Daily Pivot'!GX335</f>
        <v>45.2</v>
      </c>
      <c r="KO27" s="246">
        <f>'[1]Daily Pivot'!GX365</f>
        <v>42.2</v>
      </c>
      <c r="KP27" s="246">
        <f>'[1]Daily Pivot'!GY30</f>
        <v>44.8</v>
      </c>
      <c r="KQ27" s="246">
        <f>'[1]Daily Pivot'!GY61</f>
        <v>47.9</v>
      </c>
      <c r="KR27" s="246">
        <f>'[1]Daily Pivot'!GY90</f>
        <v>49.5</v>
      </c>
      <c r="KS27" s="246">
        <f>'[1]Daily Pivot'!GY121</f>
        <v>55</v>
      </c>
      <c r="KT27" s="246">
        <f>'[1]Daily Pivot'!GY151</f>
        <v>59.2</v>
      </c>
      <c r="KU27" s="246">
        <f>'[1]Daily Pivot'!GY182</f>
        <v>63.6</v>
      </c>
      <c r="KV27" s="246">
        <f>'[1]Daily Pivot'!GY212</f>
        <v>64.8</v>
      </c>
      <c r="KW27" s="246">
        <f>'[1]Daily Pivot'!GY243</f>
        <v>64.5</v>
      </c>
      <c r="KX27" s="246">
        <f>'[1]Daily Pivot'!GY274</f>
        <v>60.3</v>
      </c>
      <c r="KY27" s="246">
        <f>'[1]Daily Pivot'!GY304</f>
        <v>54</v>
      </c>
      <c r="KZ27" s="246">
        <f>'[1]Daily Pivot'!GY335</f>
        <v>45.2</v>
      </c>
      <c r="LA27" s="246">
        <f>'[1]Daily Pivot'!GY365</f>
        <v>41.9</v>
      </c>
      <c r="LB27" s="246">
        <f>'[1]Daily Pivot'!GZ30</f>
        <v>44.5</v>
      </c>
      <c r="LC27" s="246">
        <f>'[1]Daily Pivot'!GZ61</f>
        <v>48</v>
      </c>
      <c r="LD27" s="246">
        <f>'[1]Daily Pivot'!GZ90</f>
        <v>49.6</v>
      </c>
      <c r="LE27" s="246">
        <f>'[1]Daily Pivot'!GZ121</f>
        <v>55.1</v>
      </c>
      <c r="LF27" s="246">
        <f>'[1]Daily Pivot'!GZ151</f>
        <v>59.1</v>
      </c>
      <c r="LG27" s="246">
        <f>'[1]Daily Pivot'!GZ182</f>
        <v>63.6</v>
      </c>
      <c r="LH27" s="246">
        <f>'[1]Daily Pivot'!GZ212</f>
        <v>64.8</v>
      </c>
      <c r="LI27" s="246">
        <f>'[1]Daily Pivot'!GZ243</f>
        <v>64.5</v>
      </c>
      <c r="LJ27" s="246">
        <f>'[1]Daily Pivot'!GZ274</f>
        <v>60.6</v>
      </c>
      <c r="LK27" s="246">
        <f>'[1]Daily Pivot'!GZ304</f>
        <v>54</v>
      </c>
      <c r="LL27" s="246">
        <f>'[1]Daily Pivot'!GZ335</f>
        <v>44.9</v>
      </c>
      <c r="LM27" s="246">
        <f>'[1]Daily Pivot'!GZ365</f>
        <v>41.8</v>
      </c>
    </row>
    <row r="28" spans="1:325" x14ac:dyDescent="0.25">
      <c r="A28" s="244">
        <f t="shared" si="0"/>
        <v>26</v>
      </c>
      <c r="B28" s="246">
        <v>43.9</v>
      </c>
      <c r="C28" s="246">
        <v>45.1</v>
      </c>
      <c r="D28" s="246">
        <v>48.9</v>
      </c>
      <c r="E28" s="246">
        <v>53.9</v>
      </c>
      <c r="F28" s="246">
        <v>58.3</v>
      </c>
      <c r="G28" s="246">
        <v>63.3</v>
      </c>
      <c r="H28" s="246">
        <v>64.7</v>
      </c>
      <c r="I28" s="246">
        <v>64.2</v>
      </c>
      <c r="J28" s="246">
        <v>59.5</v>
      </c>
      <c r="K28" s="246">
        <v>50.5</v>
      </c>
      <c r="L28" s="246">
        <v>45.4</v>
      </c>
      <c r="M28" s="246">
        <v>13</v>
      </c>
      <c r="N28" s="246">
        <v>44.5</v>
      </c>
      <c r="O28" s="246">
        <v>45.7</v>
      </c>
      <c r="P28" s="246">
        <v>49.1</v>
      </c>
      <c r="Q28" s="246">
        <v>54</v>
      </c>
      <c r="R28" s="246">
        <v>58.4</v>
      </c>
      <c r="S28" s="246">
        <v>63.5</v>
      </c>
      <c r="T28" s="246">
        <v>64.7</v>
      </c>
      <c r="U28" s="246">
        <v>64.099999999999994</v>
      </c>
      <c r="V28" s="246">
        <v>59.5</v>
      </c>
      <c r="W28" s="246">
        <v>50.8</v>
      </c>
      <c r="X28" s="246">
        <v>45.4</v>
      </c>
      <c r="Y28" s="246">
        <v>13</v>
      </c>
      <c r="Z28" s="246">
        <v>44.5</v>
      </c>
      <c r="AA28" s="246">
        <v>45.7</v>
      </c>
      <c r="AB28" s="246">
        <v>49.1</v>
      </c>
      <c r="AC28" s="246">
        <v>53.8</v>
      </c>
      <c r="AD28" s="246">
        <v>58.4</v>
      </c>
      <c r="AE28" s="246">
        <v>63.7</v>
      </c>
      <c r="AF28" s="246">
        <v>64.7</v>
      </c>
      <c r="AG28" s="246">
        <v>64.3</v>
      </c>
      <c r="AH28" s="246">
        <v>59.4</v>
      </c>
      <c r="AI28" s="246">
        <v>51</v>
      </c>
      <c r="AJ28" s="246">
        <v>45.4</v>
      </c>
      <c r="AK28" s="246">
        <v>13</v>
      </c>
      <c r="AL28" s="246">
        <v>44.5</v>
      </c>
      <c r="AM28" s="246">
        <v>46.5</v>
      </c>
      <c r="AN28" s="246">
        <v>49.4</v>
      </c>
      <c r="AO28" s="246">
        <v>54.1</v>
      </c>
      <c r="AP28" s="246">
        <v>58.7</v>
      </c>
      <c r="AQ28" s="246">
        <v>63.8</v>
      </c>
      <c r="AR28" s="246">
        <v>64.8</v>
      </c>
      <c r="AS28" s="246">
        <v>64.3</v>
      </c>
      <c r="AT28" s="246">
        <v>59.6</v>
      </c>
      <c r="AU28" s="246">
        <v>51.3</v>
      </c>
      <c r="AV28" s="246">
        <v>45.2</v>
      </c>
      <c r="AW28" s="246">
        <v>13</v>
      </c>
      <c r="AX28" s="246">
        <v>44.4</v>
      </c>
      <c r="AY28" s="246">
        <v>46.8</v>
      </c>
      <c r="AZ28" s="246">
        <v>49.4</v>
      </c>
      <c r="BA28" s="246">
        <v>54.3</v>
      </c>
      <c r="BB28" s="246">
        <v>58.6</v>
      </c>
      <c r="BC28" s="246">
        <v>64</v>
      </c>
      <c r="BD28" s="246">
        <v>64.8</v>
      </c>
      <c r="BE28" s="246">
        <v>64.3</v>
      </c>
      <c r="BF28" s="246">
        <v>59.8</v>
      </c>
      <c r="BG28" s="246">
        <v>51.3</v>
      </c>
      <c r="BH28" s="246">
        <v>45.2</v>
      </c>
      <c r="BI28" s="246">
        <v>13</v>
      </c>
      <c r="BJ28" s="246">
        <v>44.7</v>
      </c>
      <c r="BK28" s="246">
        <v>46.8</v>
      </c>
      <c r="BL28" s="246">
        <v>49.3</v>
      </c>
      <c r="BM28" s="246">
        <v>54</v>
      </c>
      <c r="BN28" s="246">
        <v>58.7</v>
      </c>
      <c r="BO28" s="246">
        <v>63.9</v>
      </c>
      <c r="BP28" s="246">
        <v>64.8</v>
      </c>
      <c r="BQ28" s="246">
        <v>64.3</v>
      </c>
      <c r="BR28" s="246">
        <v>60.1</v>
      </c>
      <c r="BS28" s="246">
        <v>51.2</v>
      </c>
      <c r="BT28" s="246">
        <v>45.3</v>
      </c>
      <c r="BU28" s="246">
        <v>13</v>
      </c>
      <c r="BV28" s="246">
        <v>44.8</v>
      </c>
      <c r="BW28" s="246">
        <v>46.9</v>
      </c>
      <c r="BX28" s="246">
        <v>49.5</v>
      </c>
      <c r="BY28" s="246">
        <v>54.2</v>
      </c>
      <c r="BZ28" s="246">
        <v>58.7</v>
      </c>
      <c r="CA28" s="246">
        <v>64</v>
      </c>
      <c r="CB28" s="246">
        <v>64.8</v>
      </c>
      <c r="CC28" s="246">
        <v>64.3</v>
      </c>
      <c r="CD28" s="246">
        <v>60.3</v>
      </c>
      <c r="CE28" s="246">
        <v>51.2</v>
      </c>
      <c r="CF28" s="246">
        <v>44.8</v>
      </c>
      <c r="CG28" s="246">
        <v>13</v>
      </c>
      <c r="CH28" s="246">
        <v>44.5</v>
      </c>
      <c r="CI28" s="246">
        <v>47</v>
      </c>
      <c r="CJ28" s="246">
        <v>49.2</v>
      </c>
      <c r="CK28" s="246">
        <v>54.4</v>
      </c>
      <c r="CL28" s="246">
        <v>58.7</v>
      </c>
      <c r="CM28" s="246">
        <v>63.9</v>
      </c>
      <c r="CN28" s="246">
        <v>64.900000000000006</v>
      </c>
      <c r="CO28" s="246">
        <v>64.3</v>
      </c>
      <c r="CP28" s="246">
        <v>60.5</v>
      </c>
      <c r="CQ28" s="246">
        <v>51.1</v>
      </c>
      <c r="CR28" s="246">
        <v>45.2</v>
      </c>
      <c r="CS28" s="246">
        <v>13</v>
      </c>
      <c r="CT28" s="246">
        <v>44.1</v>
      </c>
      <c r="CU28" s="246">
        <v>47.1</v>
      </c>
      <c r="CV28" s="246">
        <v>49.3</v>
      </c>
      <c r="CW28" s="246">
        <v>54.4</v>
      </c>
      <c r="CX28" s="246">
        <v>58.9</v>
      </c>
      <c r="CY28" s="246">
        <v>63.9</v>
      </c>
      <c r="CZ28" s="246">
        <v>64.900000000000006</v>
      </c>
      <c r="DA28" s="246">
        <v>64.2</v>
      </c>
      <c r="DB28" s="246">
        <v>60.4</v>
      </c>
      <c r="DC28" s="246">
        <v>50.8</v>
      </c>
      <c r="DD28" s="246">
        <v>45.1</v>
      </c>
      <c r="DE28" s="246">
        <v>13</v>
      </c>
      <c r="DF28" s="246">
        <v>44.2</v>
      </c>
      <c r="DG28" s="246">
        <v>47.5</v>
      </c>
      <c r="DH28" s="246">
        <v>49.4</v>
      </c>
      <c r="DI28" s="246">
        <v>54.4</v>
      </c>
      <c r="DJ28" s="246">
        <v>58.6</v>
      </c>
      <c r="DK28" s="246">
        <v>63.9</v>
      </c>
      <c r="DL28" s="246">
        <v>64.900000000000006</v>
      </c>
      <c r="DM28" s="246">
        <v>64.2</v>
      </c>
      <c r="DN28" s="246">
        <v>60.5</v>
      </c>
      <c r="DO28" s="246">
        <v>50.9</v>
      </c>
      <c r="DP28" s="246">
        <v>44.9</v>
      </c>
      <c r="DQ28" s="246">
        <v>13</v>
      </c>
      <c r="DR28" s="246">
        <v>44.4</v>
      </c>
      <c r="DS28" s="246">
        <v>47.9</v>
      </c>
      <c r="DT28" s="246">
        <v>49.6</v>
      </c>
      <c r="DU28" s="246">
        <v>54.1</v>
      </c>
      <c r="DV28" s="246">
        <v>58.7</v>
      </c>
      <c r="DW28" s="246">
        <v>64</v>
      </c>
      <c r="DX28" s="246">
        <v>64.900000000000006</v>
      </c>
      <c r="DY28" s="246">
        <v>64.3</v>
      </c>
      <c r="DZ28" s="246">
        <v>60.5</v>
      </c>
      <c r="EA28" s="246">
        <v>50.5</v>
      </c>
      <c r="EB28" s="246">
        <v>44.6</v>
      </c>
      <c r="EC28" s="246">
        <v>13</v>
      </c>
      <c r="ED28" s="246">
        <v>44.5</v>
      </c>
      <c r="EE28" s="246">
        <v>48.4</v>
      </c>
      <c r="EF28" s="246">
        <v>49.7</v>
      </c>
      <c r="EG28" s="246">
        <v>54</v>
      </c>
      <c r="EH28" s="246">
        <v>58.8</v>
      </c>
      <c r="EI28" s="246">
        <v>64.099999999999994</v>
      </c>
      <c r="EJ28" s="246">
        <v>64.900000000000006</v>
      </c>
      <c r="EK28" s="246">
        <v>64.3</v>
      </c>
      <c r="EL28" s="246">
        <v>60.6</v>
      </c>
      <c r="EM28" s="246">
        <v>50.8</v>
      </c>
      <c r="EN28" s="246">
        <v>44.9</v>
      </c>
      <c r="EO28" s="246">
        <v>13</v>
      </c>
      <c r="EP28" s="246">
        <v>44.1</v>
      </c>
      <c r="EQ28" s="246">
        <v>48</v>
      </c>
      <c r="ER28" s="246">
        <v>49.9</v>
      </c>
      <c r="ES28" s="246">
        <v>54.2</v>
      </c>
      <c r="ET28" s="246">
        <v>58.6</v>
      </c>
      <c r="EU28" s="246">
        <v>64.2</v>
      </c>
      <c r="EV28" s="246">
        <v>64.900000000000006</v>
      </c>
      <c r="EW28" s="246">
        <v>64.3</v>
      </c>
      <c r="EX28" s="246">
        <v>60.8</v>
      </c>
      <c r="EY28" s="246">
        <v>51</v>
      </c>
      <c r="EZ28" s="246">
        <v>44.7</v>
      </c>
      <c r="FA28" s="246">
        <v>13</v>
      </c>
      <c r="FB28" s="246">
        <v>44.1</v>
      </c>
      <c r="FC28" s="246">
        <v>48.4</v>
      </c>
      <c r="FD28" s="246">
        <v>49.9</v>
      </c>
      <c r="FE28" s="246">
        <v>54.2</v>
      </c>
      <c r="FF28" s="246">
        <v>58.6</v>
      </c>
      <c r="FG28" s="246">
        <v>64.099999999999994</v>
      </c>
      <c r="FH28" s="246">
        <v>64.900000000000006</v>
      </c>
      <c r="FI28" s="246">
        <v>64.3</v>
      </c>
      <c r="FJ28" s="246">
        <v>60.6</v>
      </c>
      <c r="FK28" s="246">
        <v>51.1</v>
      </c>
      <c r="FL28" s="246">
        <v>44.8</v>
      </c>
      <c r="FM28" s="246">
        <v>13</v>
      </c>
      <c r="FN28" s="246">
        <v>44.2</v>
      </c>
      <c r="FO28" s="246">
        <v>48.4</v>
      </c>
      <c r="FP28" s="246">
        <v>50.1</v>
      </c>
      <c r="FQ28" s="246">
        <v>54.4</v>
      </c>
      <c r="FR28" s="246">
        <v>58.5</v>
      </c>
      <c r="FS28" s="246">
        <v>64.2</v>
      </c>
      <c r="FT28" s="246">
        <v>64.900000000000006</v>
      </c>
      <c r="FU28" s="246">
        <v>64.3</v>
      </c>
      <c r="FV28" s="246">
        <v>60.8</v>
      </c>
      <c r="FW28" s="246">
        <v>51</v>
      </c>
      <c r="FX28" s="246">
        <v>44.7</v>
      </c>
      <c r="FY28" s="246">
        <v>13</v>
      </c>
      <c r="FZ28" s="246">
        <v>44.4</v>
      </c>
      <c r="GA28" s="246">
        <v>48.3</v>
      </c>
      <c r="GB28" s="246">
        <v>49.9</v>
      </c>
      <c r="GC28" s="246">
        <v>54.5</v>
      </c>
      <c r="GD28" s="246">
        <v>58.6</v>
      </c>
      <c r="GE28" s="246">
        <v>64.2</v>
      </c>
      <c r="GF28" s="246">
        <v>64.900000000000006</v>
      </c>
      <c r="GG28" s="246">
        <v>64.3</v>
      </c>
      <c r="GH28" s="246">
        <v>60.9</v>
      </c>
      <c r="GI28" s="246">
        <v>50.9</v>
      </c>
      <c r="GJ28" s="246">
        <v>44.6</v>
      </c>
      <c r="GK28" s="246">
        <v>13</v>
      </c>
      <c r="GL28" s="246">
        <v>44.5</v>
      </c>
      <c r="GM28" s="246">
        <v>48.4</v>
      </c>
      <c r="GN28" s="246">
        <v>49.9</v>
      </c>
      <c r="GO28" s="246">
        <v>54.5</v>
      </c>
      <c r="GP28" s="246">
        <v>58.5</v>
      </c>
      <c r="GQ28" s="246">
        <v>64</v>
      </c>
      <c r="GR28" s="246">
        <v>64.900000000000006</v>
      </c>
      <c r="GS28" s="246">
        <v>64.400000000000006</v>
      </c>
      <c r="GT28" s="246">
        <v>61.3</v>
      </c>
      <c r="GU28" s="246">
        <v>50.9</v>
      </c>
      <c r="GV28" s="246">
        <v>44.8</v>
      </c>
      <c r="GW28" s="246">
        <v>13</v>
      </c>
      <c r="GX28" s="246">
        <v>44.4</v>
      </c>
      <c r="GY28" s="246">
        <v>48.5</v>
      </c>
      <c r="GZ28" s="246">
        <v>50</v>
      </c>
      <c r="HA28" s="246">
        <v>54.5</v>
      </c>
      <c r="HB28" s="246">
        <v>58.5</v>
      </c>
      <c r="HC28" s="246">
        <v>64</v>
      </c>
      <c r="HD28" s="246">
        <v>64.900000000000006</v>
      </c>
      <c r="HE28" s="246">
        <v>64.400000000000006</v>
      </c>
      <c r="HF28" s="246">
        <v>61.4</v>
      </c>
      <c r="HG28" s="246">
        <v>50.8</v>
      </c>
      <c r="HH28" s="246">
        <v>44.8</v>
      </c>
      <c r="HI28" s="246">
        <v>13</v>
      </c>
      <c r="HJ28" s="246">
        <v>45.1</v>
      </c>
      <c r="HK28" s="246">
        <v>48.9</v>
      </c>
      <c r="HL28" s="246">
        <v>50.1</v>
      </c>
      <c r="HM28" s="246">
        <v>54.5</v>
      </c>
      <c r="HN28" s="246">
        <v>58.9</v>
      </c>
      <c r="HO28" s="246">
        <v>64.099999999999994</v>
      </c>
      <c r="HP28" s="246">
        <v>64.900000000000006</v>
      </c>
      <c r="HQ28" s="246">
        <v>64.5</v>
      </c>
      <c r="HR28" s="246">
        <v>61.6</v>
      </c>
      <c r="HS28" s="246">
        <v>50.9</v>
      </c>
      <c r="HT28" s="246">
        <v>45.1</v>
      </c>
      <c r="HU28" s="246">
        <v>13</v>
      </c>
      <c r="HV28" s="246">
        <v>45</v>
      </c>
      <c r="HW28" s="246">
        <v>48.8</v>
      </c>
      <c r="HX28" s="246">
        <v>49.9</v>
      </c>
      <c r="HY28" s="246">
        <v>54.4</v>
      </c>
      <c r="HZ28" s="246">
        <v>58.7</v>
      </c>
      <c r="IA28" s="246">
        <v>64.099999999999994</v>
      </c>
      <c r="IB28" s="246">
        <v>64.900000000000006</v>
      </c>
      <c r="IC28" s="246">
        <v>64.5</v>
      </c>
      <c r="ID28" s="246">
        <v>61.4</v>
      </c>
      <c r="IE28" s="246">
        <v>50.8</v>
      </c>
      <c r="IF28" s="246">
        <v>44.7</v>
      </c>
      <c r="IG28" s="246">
        <v>13</v>
      </c>
      <c r="IH28" s="246">
        <v>45.2</v>
      </c>
      <c r="II28" s="246">
        <v>48.8</v>
      </c>
      <c r="IJ28" s="246">
        <v>50</v>
      </c>
      <c r="IK28" s="246">
        <v>54.5</v>
      </c>
      <c r="IL28" s="246">
        <v>58.8</v>
      </c>
      <c r="IM28" s="246">
        <v>64.099999999999994</v>
      </c>
      <c r="IN28" s="246">
        <v>64.900000000000006</v>
      </c>
      <c r="IO28" s="246">
        <v>64.400000000000006</v>
      </c>
      <c r="IP28" s="246">
        <v>61.4</v>
      </c>
      <c r="IQ28" s="246">
        <v>50.8</v>
      </c>
      <c r="IR28" s="246">
        <v>44.9</v>
      </c>
      <c r="IS28" s="246">
        <v>13</v>
      </c>
      <c r="IT28" s="246">
        <v>45.2</v>
      </c>
      <c r="IU28" s="246">
        <v>48.9</v>
      </c>
      <c r="IV28" s="246">
        <v>49.8</v>
      </c>
      <c r="IW28" s="246">
        <v>54.7</v>
      </c>
      <c r="IX28" s="246">
        <v>58.9</v>
      </c>
      <c r="IY28" s="246">
        <v>64.2</v>
      </c>
      <c r="IZ28" s="246">
        <v>64.900000000000006</v>
      </c>
      <c r="JA28" s="246">
        <v>64.400000000000006</v>
      </c>
      <c r="JB28" s="246">
        <v>61.5</v>
      </c>
      <c r="JC28" s="246">
        <v>50.7</v>
      </c>
      <c r="JD28" s="246">
        <v>44.9</v>
      </c>
      <c r="JE28" s="246">
        <v>13</v>
      </c>
      <c r="JF28" s="246">
        <v>44.8</v>
      </c>
      <c r="JG28" s="246">
        <v>49.4</v>
      </c>
      <c r="JH28" s="246">
        <v>49.8</v>
      </c>
      <c r="JI28" s="246">
        <v>54.6</v>
      </c>
      <c r="JJ28" s="246">
        <v>59.2</v>
      </c>
      <c r="JK28" s="246">
        <v>64.099999999999994</v>
      </c>
      <c r="JL28" s="246">
        <v>64.900000000000006</v>
      </c>
      <c r="JM28" s="246">
        <v>64.5</v>
      </c>
      <c r="JN28" s="246">
        <v>61.6</v>
      </c>
      <c r="JO28" s="246">
        <v>50.8</v>
      </c>
      <c r="JP28" s="246">
        <v>45</v>
      </c>
      <c r="JQ28" s="246">
        <v>13</v>
      </c>
      <c r="JR28" s="246">
        <v>44.9</v>
      </c>
      <c r="JS28" s="246">
        <v>49.5</v>
      </c>
      <c r="JT28" s="246">
        <v>50</v>
      </c>
      <c r="JU28" s="246">
        <v>54.5</v>
      </c>
      <c r="JV28" s="246">
        <v>59.1</v>
      </c>
      <c r="JW28" s="246">
        <v>64.099999999999994</v>
      </c>
      <c r="JX28" s="246">
        <v>64.900000000000006</v>
      </c>
      <c r="JY28" s="246">
        <v>64.5</v>
      </c>
      <c r="JZ28" s="246">
        <v>61.5</v>
      </c>
      <c r="KA28" s="246">
        <v>50.8</v>
      </c>
      <c r="KB28" s="246">
        <v>44.9</v>
      </c>
      <c r="KC28" s="246">
        <v>13</v>
      </c>
      <c r="KD28" s="246">
        <v>44.9</v>
      </c>
      <c r="KE28" s="246">
        <v>49.3</v>
      </c>
      <c r="KF28" s="246">
        <v>50</v>
      </c>
      <c r="KG28" s="246">
        <v>54.6</v>
      </c>
      <c r="KH28" s="246">
        <v>59.1</v>
      </c>
      <c r="KI28" s="246">
        <v>64.099999999999994</v>
      </c>
      <c r="KJ28" s="246">
        <v>64.900000000000006</v>
      </c>
      <c r="KK28" s="246">
        <v>64.5</v>
      </c>
      <c r="KL28" s="246">
        <v>61.7</v>
      </c>
      <c r="KM28" s="246">
        <v>51</v>
      </c>
      <c r="KN28" s="246">
        <v>45.1</v>
      </c>
      <c r="KO28" s="246">
        <v>13</v>
      </c>
      <c r="KP28" s="246">
        <v>44.8</v>
      </c>
      <c r="KQ28" s="246">
        <v>49.3</v>
      </c>
      <c r="KR28" s="246">
        <v>50.1</v>
      </c>
      <c r="KS28" s="246">
        <v>54.8</v>
      </c>
      <c r="KT28" s="246">
        <v>58.9</v>
      </c>
      <c r="KU28" s="246">
        <v>64.099999999999994</v>
      </c>
      <c r="KV28" s="246">
        <v>64.900000000000006</v>
      </c>
      <c r="KW28" s="246">
        <v>64.5</v>
      </c>
      <c r="KX28" s="246">
        <v>61.7</v>
      </c>
      <c r="KY28" s="246">
        <v>51</v>
      </c>
      <c r="KZ28" s="246">
        <v>44.9</v>
      </c>
      <c r="LA28" s="246">
        <v>13</v>
      </c>
      <c r="LB28" s="246">
        <v>44.5</v>
      </c>
      <c r="LC28" s="246">
        <v>49.5</v>
      </c>
      <c r="LD28" s="246">
        <v>50.4</v>
      </c>
      <c r="LE28" s="246">
        <v>54.9</v>
      </c>
      <c r="LF28" s="246">
        <v>59</v>
      </c>
      <c r="LG28" s="246">
        <v>64.099999999999994</v>
      </c>
      <c r="LH28" s="246">
        <v>64.900000000000006</v>
      </c>
      <c r="LI28" s="246">
        <v>64.599999999999994</v>
      </c>
      <c r="LJ28" s="246">
        <v>62</v>
      </c>
      <c r="LK28" s="246">
        <v>50.9</v>
      </c>
      <c r="LL28" s="246">
        <v>44.6</v>
      </c>
      <c r="LM28" s="246">
        <v>13</v>
      </c>
    </row>
    <row r="29" spans="1:325" x14ac:dyDescent="0.25">
      <c r="A29" s="244">
        <f t="shared" si="0"/>
        <v>27</v>
      </c>
      <c r="B29" s="246">
        <f>'[1]Daily Pivot'!FZ32</f>
        <v>43.2</v>
      </c>
      <c r="C29" s="246">
        <f>'[1]Daily Pivot'!FZ63</f>
        <v>43.6</v>
      </c>
      <c r="D29" s="246">
        <f>'[1]Daily Pivot'!FZ92</f>
        <v>48.6</v>
      </c>
      <c r="E29" s="246">
        <f>'[1]Daily Pivot'!FZ123</f>
        <v>54.3</v>
      </c>
      <c r="F29" s="246">
        <f>'[1]Daily Pivot'!FZ153</f>
        <v>58.8</v>
      </c>
      <c r="G29" s="246">
        <f>'[1]Daily Pivot'!FZ184</f>
        <v>63.3</v>
      </c>
      <c r="H29" s="246">
        <f>'[1]Daily Pivot'!FZ214</f>
        <v>64.5</v>
      </c>
      <c r="I29" s="246">
        <f>'[1]Daily Pivot'!FZ245</f>
        <v>64.400000000000006</v>
      </c>
      <c r="J29" s="246">
        <f>'[1]Daily Pivot'!FZ276</f>
        <v>59.8</v>
      </c>
      <c r="K29" s="246">
        <f>'[1]Daily Pivot'!FZ306</f>
        <v>50.9</v>
      </c>
      <c r="L29" s="246">
        <f>'[1]Daily Pivot'!FZ337</f>
        <v>45.4</v>
      </c>
      <c r="M29" s="246">
        <f>'[1]Daily Pivot'!FZ367</f>
        <v>42.8</v>
      </c>
      <c r="N29" s="246">
        <f>'[1]Daily Pivot'!GA32</f>
        <v>43.6</v>
      </c>
      <c r="O29" s="246">
        <f>'[1]Daily Pivot'!GA63</f>
        <v>43.8</v>
      </c>
      <c r="P29" s="246">
        <f>'[1]Daily Pivot'!GA92</f>
        <v>48.7</v>
      </c>
      <c r="Q29" s="246">
        <f>'[1]Daily Pivot'!GA123</f>
        <v>54.3</v>
      </c>
      <c r="R29" s="246">
        <f>'[1]Daily Pivot'!GA153</f>
        <v>59</v>
      </c>
      <c r="S29" s="246">
        <f>'[1]Daily Pivot'!GA184</f>
        <v>63.4</v>
      </c>
      <c r="T29" s="246">
        <f>'[1]Daily Pivot'!GA214</f>
        <v>64.5</v>
      </c>
      <c r="U29" s="246">
        <f>'[1]Daily Pivot'!GA245</f>
        <v>64.400000000000006</v>
      </c>
      <c r="V29" s="246">
        <f>'[1]Daily Pivot'!GA276</f>
        <v>60</v>
      </c>
      <c r="W29" s="246">
        <f>'[1]Daily Pivot'!GA306</f>
        <v>51.4</v>
      </c>
      <c r="X29" s="246">
        <f>'[1]Daily Pivot'!GA337</f>
        <v>45.6</v>
      </c>
      <c r="Y29" s="246">
        <f>'[1]Daily Pivot'!GA367</f>
        <v>43.3</v>
      </c>
      <c r="Z29" s="246">
        <f>'[1]Daily Pivot'!GB32</f>
        <v>43.6</v>
      </c>
      <c r="AA29" s="246">
        <f>'[1]Daily Pivot'!GB63</f>
        <v>43.8</v>
      </c>
      <c r="AB29" s="246">
        <f>'[1]Daily Pivot'!GB92</f>
        <v>48.5</v>
      </c>
      <c r="AC29" s="246">
        <f>'[1]Daily Pivot'!GB123</f>
        <v>54.3</v>
      </c>
      <c r="AD29" s="246">
        <f>'[1]Daily Pivot'!GB153</f>
        <v>59</v>
      </c>
      <c r="AE29" s="246">
        <f>'[1]Daily Pivot'!GB184</f>
        <v>63.6</v>
      </c>
      <c r="AF29" s="246">
        <f>'[1]Daily Pivot'!GB214</f>
        <v>64.5</v>
      </c>
      <c r="AG29" s="246">
        <f>'[1]Daily Pivot'!GB245</f>
        <v>64.5</v>
      </c>
      <c r="AH29" s="246">
        <f>'[1]Daily Pivot'!GB276</f>
        <v>59.8</v>
      </c>
      <c r="AI29" s="246">
        <f>'[1]Daily Pivot'!GB306</f>
        <v>51.4</v>
      </c>
      <c r="AJ29" s="246">
        <f>'[1]Daily Pivot'!GB337</f>
        <v>45.8</v>
      </c>
      <c r="AK29" s="246">
        <f>'[1]Daily Pivot'!GB367</f>
        <v>43.4</v>
      </c>
      <c r="AL29" s="246">
        <f>'[1]Daily Pivot'!GC32</f>
        <v>43.5</v>
      </c>
      <c r="AM29" s="246">
        <f>'[1]Daily Pivot'!GC63</f>
        <v>44.1</v>
      </c>
      <c r="AN29" s="246">
        <f>'[1]Daily Pivot'!GC92</f>
        <v>48.6</v>
      </c>
      <c r="AO29" s="246">
        <f>'[1]Daily Pivot'!GC123</f>
        <v>54.7</v>
      </c>
      <c r="AP29" s="246">
        <f>'[1]Daily Pivot'!GC153</f>
        <v>59.2</v>
      </c>
      <c r="AQ29" s="246">
        <f>'[1]Daily Pivot'!GC184</f>
        <v>63.6</v>
      </c>
      <c r="AR29" s="246">
        <f>'[1]Daily Pivot'!GC214</f>
        <v>64.599999999999994</v>
      </c>
      <c r="AS29" s="246">
        <f>'[1]Daily Pivot'!GC245</f>
        <v>64.5</v>
      </c>
      <c r="AT29" s="246">
        <f>'[1]Daily Pivot'!GC276</f>
        <v>59.9</v>
      </c>
      <c r="AU29" s="246">
        <f>'[1]Daily Pivot'!GC306</f>
        <v>51.6</v>
      </c>
      <c r="AV29" s="246">
        <f>'[1]Daily Pivot'!GC337</f>
        <v>45.6</v>
      </c>
      <c r="AW29" s="246">
        <f>'[1]Daily Pivot'!GC367</f>
        <v>43.2</v>
      </c>
      <c r="AX29" s="246">
        <f>'[1]Daily Pivot'!GD32</f>
        <v>43.7</v>
      </c>
      <c r="AY29" s="246">
        <f>'[1]Daily Pivot'!GD63</f>
        <v>44.5</v>
      </c>
      <c r="AZ29" s="246">
        <f>'[1]Daily Pivot'!GD92</f>
        <v>48.5</v>
      </c>
      <c r="BA29" s="246">
        <f>'[1]Daily Pivot'!GD123</f>
        <v>54.9</v>
      </c>
      <c r="BB29" s="246">
        <f>'[1]Daily Pivot'!GD153</f>
        <v>59.3</v>
      </c>
      <c r="BC29" s="246">
        <f>'[1]Daily Pivot'!GD184</f>
        <v>63.7</v>
      </c>
      <c r="BD29" s="246">
        <f>'[1]Daily Pivot'!GD214</f>
        <v>64.8</v>
      </c>
      <c r="BE29" s="246">
        <f>'[1]Daily Pivot'!GD245</f>
        <v>64.5</v>
      </c>
      <c r="BF29" s="246">
        <f>'[1]Daily Pivot'!GD276</f>
        <v>60</v>
      </c>
      <c r="BG29" s="246">
        <f>'[1]Daily Pivot'!GD306</f>
        <v>51.7</v>
      </c>
      <c r="BH29" s="246">
        <f>'[1]Daily Pivot'!GD337</f>
        <v>45.6</v>
      </c>
      <c r="BI29" s="246">
        <f>'[1]Daily Pivot'!GD367</f>
        <v>43.3</v>
      </c>
      <c r="BJ29" s="246">
        <f>'[1]Daily Pivot'!GE32</f>
        <v>44.1</v>
      </c>
      <c r="BK29" s="246">
        <f>'[1]Daily Pivot'!GE63</f>
        <v>44.6</v>
      </c>
      <c r="BL29" s="246">
        <f>'[1]Daily Pivot'!GE92</f>
        <v>48.4</v>
      </c>
      <c r="BM29" s="246">
        <f>'[1]Daily Pivot'!GE123</f>
        <v>54.7</v>
      </c>
      <c r="BN29" s="246">
        <f>'[1]Daily Pivot'!GE153</f>
        <v>59.4</v>
      </c>
      <c r="BO29" s="246">
        <f>'[1]Daily Pivot'!GE184</f>
        <v>63.7</v>
      </c>
      <c r="BP29" s="246">
        <f>'[1]Daily Pivot'!GE214</f>
        <v>64.8</v>
      </c>
      <c r="BQ29" s="246">
        <f>'[1]Daily Pivot'!GE245</f>
        <v>64.5</v>
      </c>
      <c r="BR29" s="246">
        <f>'[1]Daily Pivot'!GE276</f>
        <v>60.2</v>
      </c>
      <c r="BS29" s="246">
        <f>'[1]Daily Pivot'!GE306</f>
        <v>51.5</v>
      </c>
      <c r="BT29" s="246">
        <f>'[1]Daily Pivot'!GE337</f>
        <v>45.4</v>
      </c>
      <c r="BU29" s="246">
        <f>'[1]Daily Pivot'!GE367</f>
        <v>43.5</v>
      </c>
      <c r="BV29" s="246">
        <f>'[1]Daily Pivot'!GF32</f>
        <v>44.1</v>
      </c>
      <c r="BW29" s="246">
        <f>'[1]Daily Pivot'!GF63</f>
        <v>44.6</v>
      </c>
      <c r="BX29" s="246">
        <f>'[1]Daily Pivot'!GF92</f>
        <v>48.5</v>
      </c>
      <c r="BY29" s="246">
        <f>'[1]Daily Pivot'!GF123</f>
        <v>55.2</v>
      </c>
      <c r="BZ29" s="246">
        <f>'[1]Daily Pivot'!GF153</f>
        <v>59.4</v>
      </c>
      <c r="CA29" s="246">
        <f>'[1]Daily Pivot'!GF184</f>
        <v>63.7</v>
      </c>
      <c r="CB29" s="246">
        <f>'[1]Daily Pivot'!GF214</f>
        <v>64.8</v>
      </c>
      <c r="CC29" s="246">
        <f>'[1]Daily Pivot'!GF245</f>
        <v>64.5</v>
      </c>
      <c r="CD29" s="246">
        <f>'[1]Daily Pivot'!GF276</f>
        <v>60.4</v>
      </c>
      <c r="CE29" s="246">
        <f>'[1]Daily Pivot'!GF306</f>
        <v>51.5</v>
      </c>
      <c r="CF29" s="246">
        <f>'[1]Daily Pivot'!GF337</f>
        <v>44.9</v>
      </c>
      <c r="CG29" s="246">
        <f>'[1]Daily Pivot'!GF367</f>
        <v>43.5</v>
      </c>
      <c r="CH29" s="246">
        <f>'[1]Daily Pivot'!GG32</f>
        <v>43.9</v>
      </c>
      <c r="CI29" s="246">
        <f>'[1]Daily Pivot'!GG63</f>
        <v>44.7</v>
      </c>
      <c r="CJ29" s="246">
        <f>'[1]Daily Pivot'!GG92</f>
        <v>48.2</v>
      </c>
      <c r="CK29" s="246">
        <f>'[1]Daily Pivot'!GG123</f>
        <v>55</v>
      </c>
      <c r="CL29" s="246">
        <f>'[1]Daily Pivot'!GG153</f>
        <v>59.2</v>
      </c>
      <c r="CM29" s="246">
        <f>'[1]Daily Pivot'!GG184</f>
        <v>63.7</v>
      </c>
      <c r="CN29" s="246">
        <f>'[1]Daily Pivot'!GG214</f>
        <v>64.8</v>
      </c>
      <c r="CO29" s="246">
        <f>'[1]Daily Pivot'!GG245</f>
        <v>64.5</v>
      </c>
      <c r="CP29" s="246">
        <f>'[1]Daily Pivot'!GG276</f>
        <v>60.7</v>
      </c>
      <c r="CQ29" s="246">
        <f>'[1]Daily Pivot'!GG306</f>
        <v>51.4</v>
      </c>
      <c r="CR29" s="246">
        <f>'[1]Daily Pivot'!GG337</f>
        <v>45.3</v>
      </c>
      <c r="CS29" s="246">
        <f>'[1]Daily Pivot'!GG367</f>
        <v>43.8</v>
      </c>
      <c r="CT29" s="246">
        <f>'[1]Daily Pivot'!GH32</f>
        <v>43.5</v>
      </c>
      <c r="CU29" s="246">
        <f>'[1]Daily Pivot'!GH63</f>
        <v>44.6</v>
      </c>
      <c r="CV29" s="246">
        <f>'[1]Daily Pivot'!GH92</f>
        <v>48.3</v>
      </c>
      <c r="CW29" s="246">
        <f>'[1]Daily Pivot'!GH123</f>
        <v>55.1</v>
      </c>
      <c r="CX29" s="246">
        <f>'[1]Daily Pivot'!GH153</f>
        <v>59.5</v>
      </c>
      <c r="CY29" s="246">
        <f>'[1]Daily Pivot'!GH184</f>
        <v>63.5</v>
      </c>
      <c r="CZ29" s="246">
        <f>'[1]Daily Pivot'!GH214</f>
        <v>64.8</v>
      </c>
      <c r="DA29" s="246">
        <f>'[1]Daily Pivot'!GH245</f>
        <v>64.400000000000006</v>
      </c>
      <c r="DB29" s="246">
        <f>'[1]Daily Pivot'!GH276</f>
        <v>60.7</v>
      </c>
      <c r="DC29" s="246">
        <f>'[1]Daily Pivot'!GH306</f>
        <v>51.3</v>
      </c>
      <c r="DD29" s="246">
        <f>'[1]Daily Pivot'!GH337</f>
        <v>45.5</v>
      </c>
      <c r="DE29" s="246">
        <f>'[1]Daily Pivot'!GH367</f>
        <v>44</v>
      </c>
      <c r="DF29" s="246">
        <f>'[1]Daily Pivot'!GI32</f>
        <v>43.6</v>
      </c>
      <c r="DG29" s="246">
        <f>'[1]Daily Pivot'!GI63</f>
        <v>44.9</v>
      </c>
      <c r="DH29" s="246">
        <f>'[1]Daily Pivot'!GI92</f>
        <v>48.2</v>
      </c>
      <c r="DI29" s="246">
        <f>'[1]Daily Pivot'!GI123</f>
        <v>55.2</v>
      </c>
      <c r="DJ29" s="246">
        <f>'[1]Daily Pivot'!GI153</f>
        <v>59.3</v>
      </c>
      <c r="DK29" s="246">
        <f>'[1]Daily Pivot'!GI184</f>
        <v>63.6</v>
      </c>
      <c r="DL29" s="246">
        <f>'[1]Daily Pivot'!GI214</f>
        <v>64.900000000000006</v>
      </c>
      <c r="DM29" s="246">
        <f>'[1]Daily Pivot'!GI245</f>
        <v>64.400000000000006</v>
      </c>
      <c r="DN29" s="246">
        <f>'[1]Daily Pivot'!GI276</f>
        <v>60.7</v>
      </c>
      <c r="DO29" s="246">
        <f>'[1]Daily Pivot'!GI306</f>
        <v>51.3</v>
      </c>
      <c r="DP29" s="246">
        <f>'[1]Daily Pivot'!GI337</f>
        <v>45.4</v>
      </c>
      <c r="DQ29" s="246">
        <f>'[1]Daily Pivot'!GI367</f>
        <v>44.5</v>
      </c>
      <c r="DR29" s="246">
        <f>'[1]Daily Pivot'!GJ32</f>
        <v>43.6</v>
      </c>
      <c r="DS29" s="246">
        <f>'[1]Daily Pivot'!GJ63</f>
        <v>45</v>
      </c>
      <c r="DT29" s="246">
        <f>'[1]Daily Pivot'!GJ92</f>
        <v>48.2</v>
      </c>
      <c r="DU29" s="246">
        <f>'[1]Daily Pivot'!GJ123</f>
        <v>55.6</v>
      </c>
      <c r="DV29" s="246">
        <f>'[1]Daily Pivot'!GJ153</f>
        <v>59.4</v>
      </c>
      <c r="DW29" s="246">
        <f>'[1]Daily Pivot'!GJ184</f>
        <v>63.8</v>
      </c>
      <c r="DX29" s="246">
        <f>'[1]Daily Pivot'!GJ214</f>
        <v>64.900000000000006</v>
      </c>
      <c r="DY29" s="246">
        <f>'[1]Daily Pivot'!GJ245</f>
        <v>64.400000000000006</v>
      </c>
      <c r="DZ29" s="246">
        <f>'[1]Daily Pivot'!GJ276</f>
        <v>60.7</v>
      </c>
      <c r="EA29" s="246">
        <f>'[1]Daily Pivot'!GJ306</f>
        <v>51.3</v>
      </c>
      <c r="EB29" s="246">
        <f>'[1]Daily Pivot'!GJ337</f>
        <v>45</v>
      </c>
      <c r="EC29" s="246">
        <f>'[1]Daily Pivot'!GJ367</f>
        <v>44.5</v>
      </c>
      <c r="ED29" s="246">
        <f>'[1]Daily Pivot'!GK32</f>
        <v>43.8</v>
      </c>
      <c r="EE29" s="246">
        <f>'[1]Daily Pivot'!GK63</f>
        <v>45.4</v>
      </c>
      <c r="EF29" s="246">
        <f>'[1]Daily Pivot'!GK92</f>
        <v>48.2</v>
      </c>
      <c r="EG29" s="246">
        <f>'[1]Daily Pivot'!GK123</f>
        <v>55.7</v>
      </c>
      <c r="EH29" s="246">
        <f>'[1]Daily Pivot'!GK153</f>
        <v>59.3</v>
      </c>
      <c r="EI29" s="246">
        <f>'[1]Daily Pivot'!GK184</f>
        <v>63.9</v>
      </c>
      <c r="EJ29" s="246">
        <f>'[1]Daily Pivot'!GK214</f>
        <v>64.900000000000006</v>
      </c>
      <c r="EK29" s="246">
        <f>'[1]Daily Pivot'!GK245</f>
        <v>64.400000000000006</v>
      </c>
      <c r="EL29" s="246">
        <f>'[1]Daily Pivot'!GK276</f>
        <v>61.1</v>
      </c>
      <c r="EM29" s="246">
        <f>'[1]Daily Pivot'!GK306</f>
        <v>51.6</v>
      </c>
      <c r="EN29" s="246">
        <f>'[1]Daily Pivot'!GK337</f>
        <v>45.2</v>
      </c>
      <c r="EO29" s="246">
        <f>'[1]Daily Pivot'!GK367</f>
        <v>44.5</v>
      </c>
      <c r="EP29" s="246">
        <f>'[1]Daily Pivot'!GL32</f>
        <v>43.4</v>
      </c>
      <c r="EQ29" s="246">
        <f>'[1]Daily Pivot'!GL63</f>
        <v>44.9</v>
      </c>
      <c r="ER29" s="246">
        <f>'[1]Daily Pivot'!GL92</f>
        <v>48.3</v>
      </c>
      <c r="ES29" s="246">
        <f>'[1]Daily Pivot'!GL123</f>
        <v>55.7</v>
      </c>
      <c r="ET29" s="246">
        <f>'[1]Daily Pivot'!GL153</f>
        <v>59.1</v>
      </c>
      <c r="EU29" s="246">
        <f>'[1]Daily Pivot'!GL184</f>
        <v>64.099999999999994</v>
      </c>
      <c r="EV29" s="246">
        <f>'[1]Daily Pivot'!GL214</f>
        <v>64.900000000000006</v>
      </c>
      <c r="EW29" s="246">
        <f>'[1]Daily Pivot'!GL245</f>
        <v>64.400000000000006</v>
      </c>
      <c r="EX29" s="246">
        <f>'[1]Daily Pivot'!GL276</f>
        <v>61.2</v>
      </c>
      <c r="EY29" s="246">
        <f>'[1]Daily Pivot'!GL306</f>
        <v>51.7</v>
      </c>
      <c r="EZ29" s="246">
        <f>'[1]Daily Pivot'!GL337</f>
        <v>45.2</v>
      </c>
      <c r="FA29" s="246">
        <f>'[1]Daily Pivot'!GL367</f>
        <v>44.3</v>
      </c>
      <c r="FB29" s="246">
        <f>'[1]Daily Pivot'!GM32</f>
        <v>43.5</v>
      </c>
      <c r="FC29" s="246">
        <f>'[1]Daily Pivot'!GM63</f>
        <v>45.2</v>
      </c>
      <c r="FD29" s="246">
        <f>'[1]Daily Pivot'!GM92</f>
        <v>48.4</v>
      </c>
      <c r="FE29" s="246">
        <f>'[1]Daily Pivot'!GM123</f>
        <v>56</v>
      </c>
      <c r="FF29" s="246">
        <f>'[1]Daily Pivot'!GM153</f>
        <v>59.1</v>
      </c>
      <c r="FG29" s="246">
        <f>'[1]Daily Pivot'!GM184</f>
        <v>64.099999999999994</v>
      </c>
      <c r="FH29" s="246">
        <f>'[1]Daily Pivot'!GM214</f>
        <v>64.900000000000006</v>
      </c>
      <c r="FI29" s="246">
        <f>'[1]Daily Pivot'!GM245</f>
        <v>64.400000000000006</v>
      </c>
      <c r="FJ29" s="246">
        <f>'[1]Daily Pivot'!GM276</f>
        <v>60.9</v>
      </c>
      <c r="FK29" s="246">
        <f>'[1]Daily Pivot'!GM306</f>
        <v>51.8</v>
      </c>
      <c r="FL29" s="246">
        <f>'[1]Daily Pivot'!GM337</f>
        <v>45.3</v>
      </c>
      <c r="FM29" s="246">
        <f>'[1]Daily Pivot'!GM367</f>
        <v>44.2</v>
      </c>
      <c r="FN29" s="246">
        <f>'[1]Daily Pivot'!GN32</f>
        <v>43.7</v>
      </c>
      <c r="FO29" s="246">
        <f>'[1]Daily Pivot'!GN63</f>
        <v>45.3</v>
      </c>
      <c r="FP29" s="246">
        <f>'[1]Daily Pivot'!GN92</f>
        <v>48.6</v>
      </c>
      <c r="FQ29" s="246">
        <f>'[1]Daily Pivot'!GN123</f>
        <v>56</v>
      </c>
      <c r="FR29" s="246">
        <f>'[1]Daily Pivot'!GN153</f>
        <v>59</v>
      </c>
      <c r="FS29" s="246">
        <f>'[1]Daily Pivot'!GN184</f>
        <v>64.099999999999994</v>
      </c>
      <c r="FT29" s="246">
        <f>'[1]Daily Pivot'!GN214</f>
        <v>64.900000000000006</v>
      </c>
      <c r="FU29" s="246">
        <f>'[1]Daily Pivot'!GN245</f>
        <v>64.400000000000006</v>
      </c>
      <c r="FV29" s="246">
        <f>'[1]Daily Pivot'!GN276</f>
        <v>61.2</v>
      </c>
      <c r="FW29" s="246">
        <f>'[1]Daily Pivot'!GN306</f>
        <v>52</v>
      </c>
      <c r="FX29" s="246">
        <f>'[1]Daily Pivot'!GN337</f>
        <v>45.3</v>
      </c>
      <c r="FY29" s="246">
        <f>'[1]Daily Pivot'!GN367</f>
        <v>44.4</v>
      </c>
      <c r="FZ29" s="246">
        <f>'[1]Daily Pivot'!GO32</f>
        <v>44</v>
      </c>
      <c r="GA29" s="246">
        <f>'[1]Daily Pivot'!GO63</f>
        <v>45.3</v>
      </c>
      <c r="GB29" s="246">
        <f>'[1]Daily Pivot'!GO92</f>
        <v>48.4</v>
      </c>
      <c r="GC29" s="246">
        <f>'[1]Daily Pivot'!GO123</f>
        <v>55.9</v>
      </c>
      <c r="GD29" s="246">
        <f>'[1]Daily Pivot'!GO153</f>
        <v>59.2</v>
      </c>
      <c r="GE29" s="246">
        <f>'[1]Daily Pivot'!GO184</f>
        <v>64.099999999999994</v>
      </c>
      <c r="GF29" s="246">
        <f>'[1]Daily Pivot'!GO214</f>
        <v>64.900000000000006</v>
      </c>
      <c r="GG29" s="246">
        <f>'[1]Daily Pivot'!GO245</f>
        <v>64.400000000000006</v>
      </c>
      <c r="GH29" s="246">
        <f>'[1]Daily Pivot'!GO276</f>
        <v>61.5</v>
      </c>
      <c r="GI29" s="246">
        <f>'[1]Daily Pivot'!GO306</f>
        <v>51.9</v>
      </c>
      <c r="GJ29" s="246">
        <f>'[1]Daily Pivot'!GO337</f>
        <v>45.4</v>
      </c>
      <c r="GK29" s="246">
        <f>'[1]Daily Pivot'!GO367</f>
        <v>44.4</v>
      </c>
      <c r="GL29" s="246">
        <f>'[1]Daily Pivot'!GP32</f>
        <v>44.1</v>
      </c>
      <c r="GM29" s="246">
        <f>'[1]Daily Pivot'!GP63</f>
        <v>45.2</v>
      </c>
      <c r="GN29" s="246">
        <f>'[1]Daily Pivot'!GP92</f>
        <v>48.2</v>
      </c>
      <c r="GO29" s="246">
        <f>'[1]Daily Pivot'!GP123</f>
        <v>55.7</v>
      </c>
      <c r="GP29" s="246">
        <f>'[1]Daily Pivot'!GP153</f>
        <v>59.2</v>
      </c>
      <c r="GQ29" s="246">
        <f>'[1]Daily Pivot'!GP184</f>
        <v>64.099999999999994</v>
      </c>
      <c r="GR29" s="246">
        <f>'[1]Daily Pivot'!GP214</f>
        <v>64.900000000000006</v>
      </c>
      <c r="GS29" s="246">
        <f>'[1]Daily Pivot'!GP245</f>
        <v>64.400000000000006</v>
      </c>
      <c r="GT29" s="246">
        <f>'[1]Daily Pivot'!GP276</f>
        <v>61.6</v>
      </c>
      <c r="GU29" s="246">
        <f>'[1]Daily Pivot'!GP306</f>
        <v>52</v>
      </c>
      <c r="GV29" s="246">
        <f>'[1]Daily Pivot'!GP337</f>
        <v>45.5</v>
      </c>
      <c r="GW29" s="246">
        <f>'[1]Daily Pivot'!GP367</f>
        <v>44.7</v>
      </c>
      <c r="GX29" s="246">
        <f>'[1]Daily Pivot'!GQ32</f>
        <v>44</v>
      </c>
      <c r="GY29" s="246">
        <f>'[1]Daily Pivot'!GQ63</f>
        <v>45.3</v>
      </c>
      <c r="GZ29" s="246">
        <f>'[1]Daily Pivot'!GQ92</f>
        <v>48.3</v>
      </c>
      <c r="HA29" s="246">
        <f>'[1]Daily Pivot'!GQ123</f>
        <v>55.5</v>
      </c>
      <c r="HB29" s="246">
        <f>'[1]Daily Pivot'!GQ153</f>
        <v>59.3</v>
      </c>
      <c r="HC29" s="246">
        <f>'[1]Daily Pivot'!GQ184</f>
        <v>64.099999999999994</v>
      </c>
      <c r="HD29" s="246">
        <f>'[1]Daily Pivot'!GQ214</f>
        <v>64.900000000000006</v>
      </c>
      <c r="HE29" s="246">
        <f>'[1]Daily Pivot'!GQ245</f>
        <v>64.400000000000006</v>
      </c>
      <c r="HF29" s="246">
        <f>'[1]Daily Pivot'!GQ276</f>
        <v>61.6</v>
      </c>
      <c r="HG29" s="246">
        <f>'[1]Daily Pivot'!GQ306</f>
        <v>52.1</v>
      </c>
      <c r="HH29" s="246">
        <f>'[1]Daily Pivot'!GQ337</f>
        <v>45.4</v>
      </c>
      <c r="HI29" s="246">
        <f>'[1]Daily Pivot'!GQ367</f>
        <v>44.7</v>
      </c>
      <c r="HJ29" s="246">
        <f>'[1]Daily Pivot'!GR32</f>
        <v>44.5</v>
      </c>
      <c r="HK29" s="246">
        <f>'[1]Daily Pivot'!GR63</f>
        <v>45.6</v>
      </c>
      <c r="HL29" s="246">
        <f>'[1]Daily Pivot'!GR92</f>
        <v>48.4</v>
      </c>
      <c r="HM29" s="246">
        <f>'[1]Daily Pivot'!GR123</f>
        <v>55.7</v>
      </c>
      <c r="HN29" s="246">
        <f>'[1]Daily Pivot'!GR153</f>
        <v>59.5</v>
      </c>
      <c r="HO29" s="246">
        <f>'[1]Daily Pivot'!GR184</f>
        <v>64.2</v>
      </c>
      <c r="HP29" s="246">
        <f>'[1]Daily Pivot'!GR214</f>
        <v>64.900000000000006</v>
      </c>
      <c r="HQ29" s="246">
        <f>'[1]Daily Pivot'!GR245</f>
        <v>64.400000000000006</v>
      </c>
      <c r="HR29" s="246">
        <f>'[1]Daily Pivot'!GR276</f>
        <v>62</v>
      </c>
      <c r="HS29" s="246">
        <f>'[1]Daily Pivot'!GR306</f>
        <v>52</v>
      </c>
      <c r="HT29" s="246">
        <f>'[1]Daily Pivot'!GR337</f>
        <v>45.7</v>
      </c>
      <c r="HU29" s="246">
        <f>'[1]Daily Pivot'!GR367</f>
        <v>44.8</v>
      </c>
      <c r="HV29" s="246">
        <f>'[1]Daily Pivot'!GS32</f>
        <v>44.4</v>
      </c>
      <c r="HW29" s="246">
        <f>'[1]Daily Pivot'!GS63</f>
        <v>45.7</v>
      </c>
      <c r="HX29" s="246">
        <f>'[1]Daily Pivot'!GS92</f>
        <v>48.3</v>
      </c>
      <c r="HY29" s="246">
        <f>'[1]Daily Pivot'!GS123</f>
        <v>55.5</v>
      </c>
      <c r="HZ29" s="246">
        <f>'[1]Daily Pivot'!GS153</f>
        <v>59.3</v>
      </c>
      <c r="IA29" s="246">
        <f>'[1]Daily Pivot'!GS184</f>
        <v>64.099999999999994</v>
      </c>
      <c r="IB29" s="246">
        <f>'[1]Daily Pivot'!GS214</f>
        <v>64.900000000000006</v>
      </c>
      <c r="IC29" s="246">
        <f>'[1]Daily Pivot'!GS245</f>
        <v>64.5</v>
      </c>
      <c r="ID29" s="246">
        <f>'[1]Daily Pivot'!GS276</f>
        <v>61.8</v>
      </c>
      <c r="IE29" s="246">
        <f>'[1]Daily Pivot'!GS306</f>
        <v>52</v>
      </c>
      <c r="IF29" s="246">
        <f>'[1]Daily Pivot'!GS337</f>
        <v>45.3</v>
      </c>
      <c r="IG29" s="246">
        <f>'[1]Daily Pivot'!GS367</f>
        <v>44.8</v>
      </c>
      <c r="IH29" s="246">
        <f>'[1]Daily Pivot'!GT32</f>
        <v>44.5</v>
      </c>
      <c r="II29" s="246">
        <f>'[1]Daily Pivot'!GT63</f>
        <v>45.7</v>
      </c>
      <c r="IJ29" s="246">
        <f>'[1]Daily Pivot'!GT92</f>
        <v>48.4</v>
      </c>
      <c r="IK29" s="246">
        <f>'[1]Daily Pivot'!GT123</f>
        <v>55.7</v>
      </c>
      <c r="IL29" s="246">
        <f>'[1]Daily Pivot'!GT153</f>
        <v>59.3</v>
      </c>
      <c r="IM29" s="246">
        <f>'[1]Daily Pivot'!GT184</f>
        <v>64.099999999999994</v>
      </c>
      <c r="IN29" s="246">
        <f>'[1]Daily Pivot'!GT214</f>
        <v>64.900000000000006</v>
      </c>
      <c r="IO29" s="246">
        <f>'[1]Daily Pivot'!GT245</f>
        <v>64.5</v>
      </c>
      <c r="IP29" s="246">
        <f>'[1]Daily Pivot'!GT276</f>
        <v>62</v>
      </c>
      <c r="IQ29" s="246">
        <f>'[1]Daily Pivot'!GT306</f>
        <v>51.9</v>
      </c>
      <c r="IR29" s="246">
        <f>'[1]Daily Pivot'!GT337</f>
        <v>45.6</v>
      </c>
      <c r="IS29" s="246">
        <f>'[1]Daily Pivot'!GT367</f>
        <v>44.8</v>
      </c>
      <c r="IT29" s="246">
        <f>'[1]Daily Pivot'!GU32</f>
        <v>44.8</v>
      </c>
      <c r="IU29" s="246">
        <f>'[1]Daily Pivot'!GU63</f>
        <v>45.8</v>
      </c>
      <c r="IV29" s="246">
        <f>'[1]Daily Pivot'!GU92</f>
        <v>48.3</v>
      </c>
      <c r="IW29" s="246">
        <f>'[1]Daily Pivot'!GU123</f>
        <v>55.9</v>
      </c>
      <c r="IX29" s="246">
        <f>'[1]Daily Pivot'!GU153</f>
        <v>59.5</v>
      </c>
      <c r="IY29" s="246">
        <f>'[1]Daily Pivot'!GU184</f>
        <v>64.099999999999994</v>
      </c>
      <c r="IZ29" s="246">
        <f>'[1]Daily Pivot'!GU214</f>
        <v>64.900000000000006</v>
      </c>
      <c r="JA29" s="246">
        <f>'[1]Daily Pivot'!GU245</f>
        <v>64.5</v>
      </c>
      <c r="JB29" s="246">
        <f>'[1]Daily Pivot'!GU276</f>
        <v>62</v>
      </c>
      <c r="JC29" s="246">
        <f>'[1]Daily Pivot'!GU306</f>
        <v>51.8</v>
      </c>
      <c r="JD29" s="246">
        <f>'[1]Daily Pivot'!GU337</f>
        <v>45.9</v>
      </c>
      <c r="JE29" s="246">
        <f>'[1]Daily Pivot'!GU367</f>
        <v>44.8</v>
      </c>
      <c r="JF29" s="246">
        <f>'[1]Daily Pivot'!GV32</f>
        <v>44.5</v>
      </c>
      <c r="JG29" s="246">
        <f>'[1]Daily Pivot'!GV63</f>
        <v>46.2</v>
      </c>
      <c r="JH29" s="246">
        <f>'[1]Daily Pivot'!GV92</f>
        <v>48.3</v>
      </c>
      <c r="JI29" s="246">
        <f>'[1]Daily Pivot'!GV123</f>
        <v>55.6</v>
      </c>
      <c r="JJ29" s="246">
        <f>'[1]Daily Pivot'!GV153</f>
        <v>59.8</v>
      </c>
      <c r="JK29" s="246">
        <f>'[1]Daily Pivot'!GV184</f>
        <v>64.099999999999994</v>
      </c>
      <c r="JL29" s="246">
        <f>'[1]Daily Pivot'!GV214</f>
        <v>64.900000000000006</v>
      </c>
      <c r="JM29" s="246">
        <f>'[1]Daily Pivot'!GV245</f>
        <v>64.599999999999994</v>
      </c>
      <c r="JN29" s="246">
        <f>'[1]Daily Pivot'!GV276</f>
        <v>62.1</v>
      </c>
      <c r="JO29" s="246">
        <f>'[1]Daily Pivot'!GV306</f>
        <v>51.8</v>
      </c>
      <c r="JP29" s="246">
        <f>'[1]Daily Pivot'!GV337</f>
        <v>45.9</v>
      </c>
      <c r="JQ29" s="246">
        <f>'[1]Daily Pivot'!GV367</f>
        <v>45</v>
      </c>
      <c r="JR29" s="246">
        <f>'[1]Daily Pivot'!GW32</f>
        <v>44.8</v>
      </c>
      <c r="JS29" s="246">
        <f>'[1]Daily Pivot'!GW63</f>
        <v>46.2</v>
      </c>
      <c r="JT29" s="246">
        <f>'[1]Daily Pivot'!GW92</f>
        <v>48.4</v>
      </c>
      <c r="JU29" s="246">
        <f>'[1]Daily Pivot'!GW123</f>
        <v>55.4</v>
      </c>
      <c r="JV29" s="246">
        <f>'[1]Daily Pivot'!GW153</f>
        <v>59.8</v>
      </c>
      <c r="JW29" s="246">
        <f>'[1]Daily Pivot'!GW184</f>
        <v>64.099999999999994</v>
      </c>
      <c r="JX29" s="246">
        <f>'[1]Daily Pivot'!GW214</f>
        <v>64.900000000000006</v>
      </c>
      <c r="JY29" s="246">
        <f>'[1]Daily Pivot'!GW245</f>
        <v>64.599999999999994</v>
      </c>
      <c r="JZ29" s="246">
        <f>'[1]Daily Pivot'!GW276</f>
        <v>62.1</v>
      </c>
      <c r="KA29" s="246">
        <f>'[1]Daily Pivot'!GW306</f>
        <v>51.9</v>
      </c>
      <c r="KB29" s="246">
        <f>'[1]Daily Pivot'!GW337</f>
        <v>45.9</v>
      </c>
      <c r="KC29" s="246">
        <f>'[1]Daily Pivot'!GW367</f>
        <v>45.1</v>
      </c>
      <c r="KD29" s="246">
        <f>'[1]Daily Pivot'!GX32</f>
        <v>44.8</v>
      </c>
      <c r="KE29" s="246">
        <f>'[1]Daily Pivot'!GX63</f>
        <v>46</v>
      </c>
      <c r="KF29" s="246">
        <f>'[1]Daily Pivot'!GX92</f>
        <v>48.6</v>
      </c>
      <c r="KG29" s="246">
        <f>'[1]Daily Pivot'!GX123</f>
        <v>55.4</v>
      </c>
      <c r="KH29" s="246">
        <f>'[1]Daily Pivot'!GX153</f>
        <v>59.7</v>
      </c>
      <c r="KI29" s="246">
        <f>'[1]Daily Pivot'!GX184</f>
        <v>64.099999999999994</v>
      </c>
      <c r="KJ29" s="246">
        <f>'[1]Daily Pivot'!GX214</f>
        <v>64.900000000000006</v>
      </c>
      <c r="KK29" s="246">
        <f>'[1]Daily Pivot'!GX245</f>
        <v>64.599999999999994</v>
      </c>
      <c r="KL29" s="246">
        <f>'[1]Daily Pivot'!GX276</f>
        <v>62.2</v>
      </c>
      <c r="KM29" s="246">
        <f>'[1]Daily Pivot'!GX306</f>
        <v>52</v>
      </c>
      <c r="KN29" s="246">
        <f>'[1]Daily Pivot'!GX337</f>
        <v>46</v>
      </c>
      <c r="KO29" s="246">
        <f>'[1]Daily Pivot'!GX367</f>
        <v>45.4</v>
      </c>
      <c r="KP29" s="246">
        <f>'[1]Daily Pivot'!GY32</f>
        <v>44.8</v>
      </c>
      <c r="KQ29" s="246">
        <f>'[1]Daily Pivot'!GY63</f>
        <v>46.1</v>
      </c>
      <c r="KR29" s="246">
        <f>'[1]Daily Pivot'!GY92</f>
        <v>48.6</v>
      </c>
      <c r="KS29" s="246">
        <f>'[1]Daily Pivot'!GY123</f>
        <v>55.5</v>
      </c>
      <c r="KT29" s="246">
        <f>'[1]Daily Pivot'!GY153</f>
        <v>59.4</v>
      </c>
      <c r="KU29" s="246">
        <f>'[1]Daily Pivot'!GY184</f>
        <v>64.099999999999994</v>
      </c>
      <c r="KV29" s="246">
        <f>'[1]Daily Pivot'!GY214</f>
        <v>64.900000000000006</v>
      </c>
      <c r="KW29" s="246">
        <f>'[1]Daily Pivot'!GY245</f>
        <v>64.599999999999994</v>
      </c>
      <c r="KX29" s="246">
        <f>'[1]Daily Pivot'!GY276</f>
        <v>62.2</v>
      </c>
      <c r="KY29" s="246">
        <f>'[1]Daily Pivot'!GY306</f>
        <v>52.1</v>
      </c>
      <c r="KZ29" s="246">
        <f>'[1]Daily Pivot'!GY337</f>
        <v>45.9</v>
      </c>
      <c r="LA29" s="246">
        <f>'[1]Daily Pivot'!GY367</f>
        <v>45.3</v>
      </c>
      <c r="LB29" s="246">
        <f>'[1]Daily Pivot'!GZ32</f>
        <v>44.8</v>
      </c>
      <c r="LC29" s="246">
        <f>'[1]Daily Pivot'!GZ63</f>
        <v>46.4</v>
      </c>
      <c r="LD29" s="246">
        <f>'[1]Daily Pivot'!GZ92</f>
        <v>48.6</v>
      </c>
      <c r="LE29" s="246">
        <f>'[1]Daily Pivot'!GZ123</f>
        <v>55.5</v>
      </c>
      <c r="LF29" s="246">
        <f>'[1]Daily Pivot'!GZ153</f>
        <v>59.5</v>
      </c>
      <c r="LG29" s="246">
        <f>'[1]Daily Pivot'!GZ184</f>
        <v>64.099999999999994</v>
      </c>
      <c r="LH29" s="246">
        <f>'[1]Daily Pivot'!GZ214</f>
        <v>64.900000000000006</v>
      </c>
      <c r="LI29" s="246">
        <f>'[1]Daily Pivot'!GZ245</f>
        <v>64.599999999999994</v>
      </c>
      <c r="LJ29" s="246">
        <f>'[1]Daily Pivot'!GZ276</f>
        <v>62.5</v>
      </c>
      <c r="LK29" s="246">
        <f>'[1]Daily Pivot'!GZ306</f>
        <v>51.9</v>
      </c>
      <c r="LL29" s="246">
        <f>'[1]Daily Pivot'!GZ337</f>
        <v>45.5</v>
      </c>
      <c r="LM29" s="246">
        <f>'[1]Daily Pivot'!GZ367</f>
        <v>45.1</v>
      </c>
    </row>
    <row r="30" spans="1:325" x14ac:dyDescent="0.25">
      <c r="A30" s="244">
        <f>A29+1</f>
        <v>28</v>
      </c>
      <c r="B30" s="246">
        <f>'[1]Daily Pivot'!FZ33</f>
        <v>44.6</v>
      </c>
      <c r="C30" s="246">
        <f>'[1]Daily Pivot'!FZ64</f>
        <v>45.1</v>
      </c>
      <c r="D30" s="246">
        <f>'[1]Daily Pivot'!FZ93</f>
        <v>49.3</v>
      </c>
      <c r="E30" s="246">
        <f>'[1]Daily Pivot'!FZ124</f>
        <v>51.9</v>
      </c>
      <c r="F30" s="246">
        <f>'[1]Daily Pivot'!FZ154</f>
        <v>58.9</v>
      </c>
      <c r="G30" s="246">
        <f>'[1]Daily Pivot'!FZ185</f>
        <v>63</v>
      </c>
      <c r="H30" s="246">
        <f>'[1]Daily Pivot'!FZ215</f>
        <v>64.5</v>
      </c>
      <c r="I30" s="246">
        <f>'[1]Daily Pivot'!FZ246</f>
        <v>64</v>
      </c>
      <c r="J30" s="246">
        <f>'[1]Daily Pivot'!FZ277</f>
        <v>59.2</v>
      </c>
      <c r="K30" s="246">
        <f>'[1]Daily Pivot'!FZ307</f>
        <v>51.6</v>
      </c>
      <c r="L30" s="246">
        <f>'[1]Daily Pivot'!FZ338</f>
        <v>44.8</v>
      </c>
      <c r="M30" s="246">
        <f>'[1]Daily Pivot'!FZ368</f>
        <v>43.6</v>
      </c>
      <c r="N30" s="246">
        <f>'[1]Daily Pivot'!GA33</f>
        <v>45</v>
      </c>
      <c r="O30" s="246">
        <f>'[1]Daily Pivot'!GA64</f>
        <v>45.2</v>
      </c>
      <c r="P30" s="246">
        <f>'[1]Daily Pivot'!GA93</f>
        <v>49.6</v>
      </c>
      <c r="Q30" s="246">
        <f>'[1]Daily Pivot'!GA124</f>
        <v>52</v>
      </c>
      <c r="R30" s="246">
        <f>'[1]Daily Pivot'!GA154</f>
        <v>58.9</v>
      </c>
      <c r="S30" s="246">
        <f>'[1]Daily Pivot'!GA185</f>
        <v>63.1</v>
      </c>
      <c r="T30" s="246">
        <f>'[1]Daily Pivot'!GA215</f>
        <v>64.5</v>
      </c>
      <c r="U30" s="246">
        <f>'[1]Daily Pivot'!GA246</f>
        <v>64</v>
      </c>
      <c r="V30" s="246">
        <f>'[1]Daily Pivot'!GA277</f>
        <v>59.5</v>
      </c>
      <c r="W30" s="246">
        <f>'[1]Daily Pivot'!GA307</f>
        <v>52</v>
      </c>
      <c r="X30" s="246">
        <f>'[1]Daily Pivot'!GA338</f>
        <v>44.8</v>
      </c>
      <c r="Y30" s="246">
        <f>'[1]Daily Pivot'!GA368</f>
        <v>44</v>
      </c>
      <c r="Z30" s="246">
        <f>'[1]Daily Pivot'!GB33</f>
        <v>44.7</v>
      </c>
      <c r="AA30" s="246">
        <f>'[1]Daily Pivot'!GB64</f>
        <v>45.1</v>
      </c>
      <c r="AB30" s="246">
        <f>'[1]Daily Pivot'!GB93</f>
        <v>49.5</v>
      </c>
      <c r="AC30" s="246">
        <f>'[1]Daily Pivot'!GB124</f>
        <v>51.9</v>
      </c>
      <c r="AD30" s="246">
        <f>'[1]Daily Pivot'!GB154</f>
        <v>59.1</v>
      </c>
      <c r="AE30" s="246">
        <f>'[1]Daily Pivot'!GB185</f>
        <v>63.2</v>
      </c>
      <c r="AF30" s="246">
        <f>'[1]Daily Pivot'!GB215</f>
        <v>64.599999999999994</v>
      </c>
      <c r="AG30" s="246">
        <f>'[1]Daily Pivot'!GB246</f>
        <v>64.2</v>
      </c>
      <c r="AH30" s="246">
        <f>'[1]Daily Pivot'!GB277</f>
        <v>59.3</v>
      </c>
      <c r="AI30" s="246">
        <f>'[1]Daily Pivot'!GB307</f>
        <v>52</v>
      </c>
      <c r="AJ30" s="246">
        <f>'[1]Daily Pivot'!GB338</f>
        <v>44.9</v>
      </c>
      <c r="AK30" s="246">
        <f>'[1]Daily Pivot'!GB368</f>
        <v>44.1</v>
      </c>
      <c r="AL30" s="246">
        <f>'[1]Daily Pivot'!GC33</f>
        <v>44.6</v>
      </c>
      <c r="AM30" s="246">
        <f>'[1]Daily Pivot'!GC64</f>
        <v>45.3</v>
      </c>
      <c r="AN30" s="246">
        <f>'[1]Daily Pivot'!GC93</f>
        <v>49.7</v>
      </c>
      <c r="AO30" s="246">
        <f>'[1]Daily Pivot'!GC124</f>
        <v>52.2</v>
      </c>
      <c r="AP30" s="246">
        <f>'[1]Daily Pivot'!GC154</f>
        <v>59.4</v>
      </c>
      <c r="AQ30" s="246">
        <f>'[1]Daily Pivot'!GC185</f>
        <v>63.2</v>
      </c>
      <c r="AR30" s="246">
        <f>'[1]Daily Pivot'!GC215</f>
        <v>64.599999999999994</v>
      </c>
      <c r="AS30" s="246">
        <f>'[1]Daily Pivot'!GC246</f>
        <v>64.099999999999994</v>
      </c>
      <c r="AT30" s="246">
        <f>'[1]Daily Pivot'!GC277</f>
        <v>59.5</v>
      </c>
      <c r="AU30" s="246">
        <f>'[1]Daily Pivot'!GC307</f>
        <v>52.3</v>
      </c>
      <c r="AV30" s="246">
        <f>'[1]Daily Pivot'!GC338</f>
        <v>45</v>
      </c>
      <c r="AW30" s="246">
        <f>'[1]Daily Pivot'!GC368</f>
        <v>43.7</v>
      </c>
      <c r="AX30" s="246">
        <f>'[1]Daily Pivot'!GD33</f>
        <v>44.7</v>
      </c>
      <c r="AY30" s="246">
        <f>'[1]Daily Pivot'!GD64</f>
        <v>45.7</v>
      </c>
      <c r="AZ30" s="246">
        <f>'[1]Daily Pivot'!GD93</f>
        <v>49.9</v>
      </c>
      <c r="BA30" s="246">
        <f>'[1]Daily Pivot'!GD124</f>
        <v>52</v>
      </c>
      <c r="BB30" s="246">
        <f>'[1]Daily Pivot'!GD154</f>
        <v>59.5</v>
      </c>
      <c r="BC30" s="246">
        <f>'[1]Daily Pivot'!GD185</f>
        <v>63.2</v>
      </c>
      <c r="BD30" s="246">
        <f>'[1]Daily Pivot'!GD215</f>
        <v>64.7</v>
      </c>
      <c r="BE30" s="246">
        <f>'[1]Daily Pivot'!GD246</f>
        <v>64.099999999999994</v>
      </c>
      <c r="BF30" s="246">
        <f>'[1]Daily Pivot'!GD277</f>
        <v>59.4</v>
      </c>
      <c r="BG30" s="246">
        <f>'[1]Daily Pivot'!GD307</f>
        <v>52.2</v>
      </c>
      <c r="BH30" s="246">
        <f>'[1]Daily Pivot'!GD338</f>
        <v>45</v>
      </c>
      <c r="BI30" s="246">
        <f>'[1]Daily Pivot'!GD368</f>
        <v>43.7</v>
      </c>
      <c r="BJ30" s="246">
        <f>'[1]Daily Pivot'!GE33</f>
        <v>45.1</v>
      </c>
      <c r="BK30" s="246">
        <f>'[1]Daily Pivot'!GE64</f>
        <v>45.8</v>
      </c>
      <c r="BL30" s="246">
        <f>'[1]Daily Pivot'!GE93</f>
        <v>49.8</v>
      </c>
      <c r="BM30" s="246">
        <f>'[1]Daily Pivot'!GE124</f>
        <v>51.9</v>
      </c>
      <c r="BN30" s="246">
        <f>'[1]Daily Pivot'!GE154</f>
        <v>59.7</v>
      </c>
      <c r="BO30" s="246">
        <f>'[1]Daily Pivot'!GE185</f>
        <v>63.2</v>
      </c>
      <c r="BP30" s="246">
        <f>'[1]Daily Pivot'!GE215</f>
        <v>64.8</v>
      </c>
      <c r="BQ30" s="246">
        <f>'[1]Daily Pivot'!GE246</f>
        <v>64.099999999999994</v>
      </c>
      <c r="BR30" s="246">
        <f>'[1]Daily Pivot'!GE277</f>
        <v>59.6</v>
      </c>
      <c r="BS30" s="246">
        <f>'[1]Daily Pivot'!GE307</f>
        <v>52.1</v>
      </c>
      <c r="BT30" s="246">
        <f>'[1]Daily Pivot'!GE338</f>
        <v>44.9</v>
      </c>
      <c r="BU30" s="246">
        <f>'[1]Daily Pivot'!GE368</f>
        <v>43.8</v>
      </c>
      <c r="BV30" s="246">
        <f>'[1]Daily Pivot'!GF33</f>
        <v>45</v>
      </c>
      <c r="BW30" s="246">
        <f>'[1]Daily Pivot'!GF64</f>
        <v>45.9</v>
      </c>
      <c r="BX30" s="246">
        <f>'[1]Daily Pivot'!GF93</f>
        <v>50</v>
      </c>
      <c r="BY30" s="246">
        <f>'[1]Daily Pivot'!GF124</f>
        <v>52</v>
      </c>
      <c r="BZ30" s="246">
        <f>'[1]Daily Pivot'!GF154</f>
        <v>59.9</v>
      </c>
      <c r="CA30" s="246">
        <f>'[1]Daily Pivot'!GF185</f>
        <v>63.3</v>
      </c>
      <c r="CB30" s="246">
        <f>'[1]Daily Pivot'!GF215</f>
        <v>64.8</v>
      </c>
      <c r="CC30" s="246">
        <f>'[1]Daily Pivot'!GF246</f>
        <v>64.099999999999994</v>
      </c>
      <c r="CD30" s="246">
        <f>'[1]Daily Pivot'!GF277</f>
        <v>59.9</v>
      </c>
      <c r="CE30" s="246">
        <f>'[1]Daily Pivot'!GF307</f>
        <v>52</v>
      </c>
      <c r="CF30" s="246">
        <f>'[1]Daily Pivot'!GF338</f>
        <v>44.8</v>
      </c>
      <c r="CG30" s="246">
        <f>'[1]Daily Pivot'!GF368</f>
        <v>43.9</v>
      </c>
      <c r="CH30" s="246">
        <f>'[1]Daily Pivot'!GG33</f>
        <v>44.8</v>
      </c>
      <c r="CI30" s="246">
        <f>'[1]Daily Pivot'!GG64</f>
        <v>46</v>
      </c>
      <c r="CJ30" s="246">
        <f>'[1]Daily Pivot'!GG93</f>
        <v>50</v>
      </c>
      <c r="CK30" s="246">
        <f>'[1]Daily Pivot'!GG124</f>
        <v>52</v>
      </c>
      <c r="CL30" s="246">
        <f>'[1]Daily Pivot'!GG154</f>
        <v>59.7</v>
      </c>
      <c r="CM30" s="246">
        <f>'[1]Daily Pivot'!GG185</f>
        <v>63.2</v>
      </c>
      <c r="CN30" s="246">
        <f>'[1]Daily Pivot'!GG215</f>
        <v>64.8</v>
      </c>
      <c r="CO30" s="246">
        <f>'[1]Daily Pivot'!GG246</f>
        <v>64.099999999999994</v>
      </c>
      <c r="CP30" s="246">
        <f>'[1]Daily Pivot'!GG277</f>
        <v>60.1</v>
      </c>
      <c r="CQ30" s="246">
        <f>'[1]Daily Pivot'!GG307</f>
        <v>51.8</v>
      </c>
      <c r="CR30" s="246">
        <f>'[1]Daily Pivot'!GG338</f>
        <v>45.3</v>
      </c>
      <c r="CS30" s="246">
        <f>'[1]Daily Pivot'!GG368</f>
        <v>44.3</v>
      </c>
      <c r="CT30" s="246">
        <f>'[1]Daily Pivot'!GH33</f>
        <v>44.6</v>
      </c>
      <c r="CU30" s="246">
        <f>'[1]Daily Pivot'!GH64</f>
        <v>46</v>
      </c>
      <c r="CV30" s="246">
        <f>'[1]Daily Pivot'!GH93</f>
        <v>50.2</v>
      </c>
      <c r="CW30" s="246">
        <f>'[1]Daily Pivot'!GH124</f>
        <v>51.9</v>
      </c>
      <c r="CX30" s="246">
        <f>'[1]Daily Pivot'!GH154</f>
        <v>60</v>
      </c>
      <c r="CY30" s="246">
        <f>'[1]Daily Pivot'!GH185</f>
        <v>63.1</v>
      </c>
      <c r="CZ30" s="246">
        <f>'[1]Daily Pivot'!GH215</f>
        <v>64.8</v>
      </c>
      <c r="DA30" s="246">
        <f>'[1]Daily Pivot'!GH246</f>
        <v>64.2</v>
      </c>
      <c r="DB30" s="246">
        <f>'[1]Daily Pivot'!GH277</f>
        <v>60.2</v>
      </c>
      <c r="DC30" s="246">
        <f>'[1]Daily Pivot'!GH307</f>
        <v>51.5</v>
      </c>
      <c r="DD30" s="246">
        <f>'[1]Daily Pivot'!GH338</f>
        <v>45.5</v>
      </c>
      <c r="DE30" s="246">
        <f>'[1]Daily Pivot'!GH368</f>
        <v>44.5</v>
      </c>
      <c r="DF30" s="246">
        <f>'[1]Daily Pivot'!GI33</f>
        <v>44.6</v>
      </c>
      <c r="DG30" s="246">
        <f>'[1]Daily Pivot'!GI64</f>
        <v>46.2</v>
      </c>
      <c r="DH30" s="246">
        <f>'[1]Daily Pivot'!GI93</f>
        <v>50.2</v>
      </c>
      <c r="DI30" s="246">
        <f>'[1]Daily Pivot'!GI124</f>
        <v>51.9</v>
      </c>
      <c r="DJ30" s="246">
        <f>'[1]Daily Pivot'!GI154</f>
        <v>59.7</v>
      </c>
      <c r="DK30" s="246">
        <f>'[1]Daily Pivot'!GI185</f>
        <v>63.3</v>
      </c>
      <c r="DL30" s="246">
        <f>'[1]Daily Pivot'!GI215</f>
        <v>64.8</v>
      </c>
      <c r="DM30" s="246">
        <f>'[1]Daily Pivot'!GI246</f>
        <v>64.2</v>
      </c>
      <c r="DN30" s="246">
        <f>'[1]Daily Pivot'!GI277</f>
        <v>60.2</v>
      </c>
      <c r="DO30" s="246">
        <f>'[1]Daily Pivot'!GI307</f>
        <v>51.6</v>
      </c>
      <c r="DP30" s="246">
        <f>'[1]Daily Pivot'!GI338</f>
        <v>45.5</v>
      </c>
      <c r="DQ30" s="246">
        <f>'[1]Daily Pivot'!GI368</f>
        <v>44.7</v>
      </c>
      <c r="DR30" s="246">
        <f>'[1]Daily Pivot'!GJ33</f>
        <v>44.4</v>
      </c>
      <c r="DS30" s="246">
        <f>'[1]Daily Pivot'!GJ64</f>
        <v>46.4</v>
      </c>
      <c r="DT30" s="246">
        <f>'[1]Daily Pivot'!GJ93</f>
        <v>50.4</v>
      </c>
      <c r="DU30" s="246">
        <f>'[1]Daily Pivot'!GJ124</f>
        <v>52.1</v>
      </c>
      <c r="DV30" s="246">
        <f>'[1]Daily Pivot'!GJ154</f>
        <v>59.9</v>
      </c>
      <c r="DW30" s="246">
        <f>'[1]Daily Pivot'!GJ185</f>
        <v>63.4</v>
      </c>
      <c r="DX30" s="246">
        <f>'[1]Daily Pivot'!GJ215</f>
        <v>64.8</v>
      </c>
      <c r="DY30" s="246">
        <f>'[1]Daily Pivot'!GJ246</f>
        <v>64.2</v>
      </c>
      <c r="DZ30" s="246">
        <f>'[1]Daily Pivot'!GJ277</f>
        <v>60</v>
      </c>
      <c r="EA30" s="246">
        <f>'[1]Daily Pivot'!GJ307</f>
        <v>51.7</v>
      </c>
      <c r="EB30" s="246">
        <f>'[1]Daily Pivot'!GJ338</f>
        <v>45.4</v>
      </c>
      <c r="EC30" s="246">
        <f>'[1]Daily Pivot'!GJ368</f>
        <v>44.7</v>
      </c>
      <c r="ED30" s="246">
        <f>'[1]Daily Pivot'!GK33</f>
        <v>44.5</v>
      </c>
      <c r="EE30" s="246">
        <f>'[1]Daily Pivot'!GK64</f>
        <v>46.8</v>
      </c>
      <c r="EF30" s="246">
        <f>'[1]Daily Pivot'!GK93</f>
        <v>50.2</v>
      </c>
      <c r="EG30" s="246">
        <f>'[1]Daily Pivot'!GK124</f>
        <v>52</v>
      </c>
      <c r="EH30" s="246">
        <f>'[1]Daily Pivot'!GK154</f>
        <v>59.9</v>
      </c>
      <c r="EI30" s="246">
        <f>'[1]Daily Pivot'!GK185</f>
        <v>63.5</v>
      </c>
      <c r="EJ30" s="246">
        <f>'[1]Daily Pivot'!GK215</f>
        <v>64.8</v>
      </c>
      <c r="EK30" s="246">
        <f>'[1]Daily Pivot'!GK246</f>
        <v>64.2</v>
      </c>
      <c r="EL30" s="246">
        <f>'[1]Daily Pivot'!GK277</f>
        <v>60.5</v>
      </c>
      <c r="EM30" s="246">
        <f>'[1]Daily Pivot'!GK307</f>
        <v>52</v>
      </c>
      <c r="EN30" s="246">
        <f>'[1]Daily Pivot'!GK338</f>
        <v>45.7</v>
      </c>
      <c r="EO30" s="246">
        <f>'[1]Daily Pivot'!GK368</f>
        <v>44.7</v>
      </c>
      <c r="EP30" s="246">
        <f>'[1]Daily Pivot'!GL33</f>
        <v>44.3</v>
      </c>
      <c r="EQ30" s="246">
        <f>'[1]Daily Pivot'!GL64</f>
        <v>46.5</v>
      </c>
      <c r="ER30" s="246">
        <f>'[1]Daily Pivot'!GL93</f>
        <v>50.4</v>
      </c>
      <c r="ES30" s="246">
        <f>'[1]Daily Pivot'!GL124</f>
        <v>51.8</v>
      </c>
      <c r="ET30" s="246">
        <f>'[1]Daily Pivot'!GL154</f>
        <v>59.8</v>
      </c>
      <c r="EU30" s="246">
        <f>'[1]Daily Pivot'!GL185</f>
        <v>63.6</v>
      </c>
      <c r="EV30" s="246">
        <f>'[1]Daily Pivot'!GL215</f>
        <v>64.8</v>
      </c>
      <c r="EW30" s="246">
        <f>'[1]Daily Pivot'!GL246</f>
        <v>64.099999999999994</v>
      </c>
      <c r="EX30" s="246">
        <f>'[1]Daily Pivot'!GL277</f>
        <v>60.5</v>
      </c>
      <c r="EY30" s="246">
        <f>'[1]Daily Pivot'!GL307</f>
        <v>52</v>
      </c>
      <c r="EZ30" s="246">
        <f>'[1]Daily Pivot'!GL338</f>
        <v>45.8</v>
      </c>
      <c r="FA30" s="246">
        <f>'[1]Daily Pivot'!GL368</f>
        <v>44.5</v>
      </c>
      <c r="FB30" s="246">
        <f>'[1]Daily Pivot'!GM33</f>
        <v>44.4</v>
      </c>
      <c r="FC30" s="246">
        <f>'[1]Daily Pivot'!GM64</f>
        <v>46.8</v>
      </c>
      <c r="FD30" s="246">
        <f>'[1]Daily Pivot'!GM93</f>
        <v>50.4</v>
      </c>
      <c r="FE30" s="246">
        <f>'[1]Daily Pivot'!GM124</f>
        <v>52</v>
      </c>
      <c r="FF30" s="246">
        <f>'[1]Daily Pivot'!GM154</f>
        <v>60</v>
      </c>
      <c r="FG30" s="246">
        <f>'[1]Daily Pivot'!GM185</f>
        <v>63.8</v>
      </c>
      <c r="FH30" s="246">
        <f>'[1]Daily Pivot'!GM215</f>
        <v>64.8</v>
      </c>
      <c r="FI30" s="246">
        <f>'[1]Daily Pivot'!GM246</f>
        <v>64.2</v>
      </c>
      <c r="FJ30" s="246">
        <f>'[1]Daily Pivot'!GM277</f>
        <v>60.3</v>
      </c>
      <c r="FK30" s="246">
        <f>'[1]Daily Pivot'!GM307</f>
        <v>51.9</v>
      </c>
      <c r="FL30" s="246">
        <f>'[1]Daily Pivot'!GM338</f>
        <v>45.9</v>
      </c>
      <c r="FM30" s="246">
        <f>'[1]Daily Pivot'!GM368</f>
        <v>44.5</v>
      </c>
      <c r="FN30" s="246">
        <f>'[1]Daily Pivot'!GN33</f>
        <v>44.4</v>
      </c>
      <c r="FO30" s="246">
        <f>'[1]Daily Pivot'!GN64</f>
        <v>46.9</v>
      </c>
      <c r="FP30" s="246">
        <f>'[1]Daily Pivot'!GN93</f>
        <v>50.7</v>
      </c>
      <c r="FQ30" s="246">
        <f>'[1]Daily Pivot'!GN124</f>
        <v>52</v>
      </c>
      <c r="FR30" s="246">
        <f>'[1]Daily Pivot'!GN154</f>
        <v>59.9</v>
      </c>
      <c r="FS30" s="246">
        <f>'[1]Daily Pivot'!GN185</f>
        <v>63.9</v>
      </c>
      <c r="FT30" s="246">
        <f>'[1]Daily Pivot'!GN215</f>
        <v>64.8</v>
      </c>
      <c r="FU30" s="246">
        <f>'[1]Daily Pivot'!GN246</f>
        <v>64.2</v>
      </c>
      <c r="FV30" s="246">
        <f>'[1]Daily Pivot'!GN277</f>
        <v>60.5</v>
      </c>
      <c r="FW30" s="246">
        <f>'[1]Daily Pivot'!GN307</f>
        <v>52.1</v>
      </c>
      <c r="FX30" s="246">
        <f>'[1]Daily Pivot'!GN338</f>
        <v>45.9</v>
      </c>
      <c r="FY30" s="246">
        <f>'[1]Daily Pivot'!GN368</f>
        <v>44.7</v>
      </c>
      <c r="FZ30" s="246">
        <f>'[1]Daily Pivot'!GO33</f>
        <v>44.6</v>
      </c>
      <c r="GA30" s="246">
        <f>'[1]Daily Pivot'!GO64</f>
        <v>46.8</v>
      </c>
      <c r="GB30" s="246">
        <f>'[1]Daily Pivot'!GO93</f>
        <v>50.6</v>
      </c>
      <c r="GC30" s="246">
        <f>'[1]Daily Pivot'!GO124</f>
        <v>52</v>
      </c>
      <c r="GD30" s="246">
        <f>'[1]Daily Pivot'!GO154</f>
        <v>59.8</v>
      </c>
      <c r="GE30" s="246">
        <f>'[1]Daily Pivot'!GO185</f>
        <v>63.9</v>
      </c>
      <c r="GF30" s="246">
        <f>'[1]Daily Pivot'!GO215</f>
        <v>64.8</v>
      </c>
      <c r="GG30" s="246">
        <f>'[1]Daily Pivot'!GO246</f>
        <v>64.3</v>
      </c>
      <c r="GH30" s="246">
        <f>'[1]Daily Pivot'!GO277</f>
        <v>60.7</v>
      </c>
      <c r="GI30" s="246">
        <f>'[1]Daily Pivot'!GO307</f>
        <v>52.2</v>
      </c>
      <c r="GJ30" s="246">
        <f>'[1]Daily Pivot'!GO338</f>
        <v>46</v>
      </c>
      <c r="GK30" s="246">
        <f>'[1]Daily Pivot'!GO368</f>
        <v>44.5</v>
      </c>
      <c r="GL30" s="246">
        <f>'[1]Daily Pivot'!GP33</f>
        <v>44.8</v>
      </c>
      <c r="GM30" s="246">
        <f>'[1]Daily Pivot'!GP64</f>
        <v>46.8</v>
      </c>
      <c r="GN30" s="246">
        <f>'[1]Daily Pivot'!GP93</f>
        <v>50.5</v>
      </c>
      <c r="GO30" s="246">
        <f>'[1]Daily Pivot'!GP124</f>
        <v>51.8</v>
      </c>
      <c r="GP30" s="246">
        <f>'[1]Daily Pivot'!GP154</f>
        <v>59.6</v>
      </c>
      <c r="GQ30" s="246">
        <f>'[1]Daily Pivot'!GP185</f>
        <v>63.9</v>
      </c>
      <c r="GR30" s="246">
        <f>'[1]Daily Pivot'!GP215</f>
        <v>64.8</v>
      </c>
      <c r="GS30" s="246">
        <f>'[1]Daily Pivot'!GP246</f>
        <v>64.2</v>
      </c>
      <c r="GT30" s="246">
        <f>'[1]Daily Pivot'!GP277</f>
        <v>61</v>
      </c>
      <c r="GU30" s="246">
        <f>'[1]Daily Pivot'!GP307</f>
        <v>52.3</v>
      </c>
      <c r="GV30" s="246">
        <f>'[1]Daily Pivot'!GP338</f>
        <v>46.2</v>
      </c>
      <c r="GW30" s="246">
        <f>'[1]Daily Pivot'!GP368</f>
        <v>44.8</v>
      </c>
      <c r="GX30" s="246">
        <f>'[1]Daily Pivot'!GQ33</f>
        <v>44.5</v>
      </c>
      <c r="GY30" s="246">
        <f>'[1]Daily Pivot'!GQ64</f>
        <v>46.8</v>
      </c>
      <c r="GZ30" s="246">
        <f>'[1]Daily Pivot'!GQ93</f>
        <v>50.5</v>
      </c>
      <c r="HA30" s="246">
        <f>'[1]Daily Pivot'!GQ124</f>
        <v>51.6</v>
      </c>
      <c r="HB30" s="246">
        <f>'[1]Daily Pivot'!GQ154</f>
        <v>59.7</v>
      </c>
      <c r="HC30" s="246">
        <f>'[1]Daily Pivot'!GQ185</f>
        <v>63.9</v>
      </c>
      <c r="HD30" s="246">
        <f>'[1]Daily Pivot'!GQ215</f>
        <v>64.900000000000006</v>
      </c>
      <c r="HE30" s="246">
        <f>'[1]Daily Pivot'!GQ246</f>
        <v>64.3</v>
      </c>
      <c r="HF30" s="246">
        <f>'[1]Daily Pivot'!GQ277</f>
        <v>61</v>
      </c>
      <c r="HG30" s="246">
        <f>'[1]Daily Pivot'!GQ307</f>
        <v>52.4</v>
      </c>
      <c r="HH30" s="246">
        <f>'[1]Daily Pivot'!GQ338</f>
        <v>46.1</v>
      </c>
      <c r="HI30" s="246">
        <f>'[1]Daily Pivot'!GQ368</f>
        <v>44.8</v>
      </c>
      <c r="HJ30" s="246">
        <f>'[1]Daily Pivot'!GR33</f>
        <v>44.9</v>
      </c>
      <c r="HK30" s="246">
        <f>'[1]Daily Pivot'!GR64</f>
        <v>47.1</v>
      </c>
      <c r="HL30" s="246">
        <f>'[1]Daily Pivot'!GR93</f>
        <v>50.6</v>
      </c>
      <c r="HM30" s="246">
        <f>'[1]Daily Pivot'!GR124</f>
        <v>51.6</v>
      </c>
      <c r="HN30" s="246">
        <f>'[1]Daily Pivot'!GR154</f>
        <v>59.8</v>
      </c>
      <c r="HO30" s="246">
        <f>'[1]Daily Pivot'!GR185</f>
        <v>64</v>
      </c>
      <c r="HP30" s="246">
        <f>'[1]Daily Pivot'!GR215</f>
        <v>64.900000000000006</v>
      </c>
      <c r="HQ30" s="246">
        <f>'[1]Daily Pivot'!GR246</f>
        <v>64.3</v>
      </c>
      <c r="HR30" s="246">
        <f>'[1]Daily Pivot'!GR277</f>
        <v>61.4</v>
      </c>
      <c r="HS30" s="246">
        <f>'[1]Daily Pivot'!GR307</f>
        <v>52.4</v>
      </c>
      <c r="HT30" s="246">
        <f>'[1]Daily Pivot'!GR338</f>
        <v>46.3</v>
      </c>
      <c r="HU30" s="246">
        <f>'[1]Daily Pivot'!GR368</f>
        <v>44.9</v>
      </c>
      <c r="HV30" s="246">
        <f>'[1]Daily Pivot'!GS33</f>
        <v>44.6</v>
      </c>
      <c r="HW30" s="246">
        <f>'[1]Daily Pivot'!GS64</f>
        <v>47.1</v>
      </c>
      <c r="HX30" s="246">
        <f>'[1]Daily Pivot'!GS93</f>
        <v>50.5</v>
      </c>
      <c r="HY30" s="246">
        <f>'[1]Daily Pivot'!GS124</f>
        <v>51.6</v>
      </c>
      <c r="HZ30" s="246">
        <f>'[1]Daily Pivot'!GS154</f>
        <v>59.4</v>
      </c>
      <c r="IA30" s="246">
        <f>'[1]Daily Pivot'!GS185</f>
        <v>63.9</v>
      </c>
      <c r="IB30" s="246">
        <f>'[1]Daily Pivot'!GS215</f>
        <v>64.900000000000006</v>
      </c>
      <c r="IC30" s="246">
        <f>'[1]Daily Pivot'!GS246</f>
        <v>64.3</v>
      </c>
      <c r="ID30" s="246">
        <f>'[1]Daily Pivot'!GS277</f>
        <v>61.2</v>
      </c>
      <c r="IE30" s="246">
        <f>'[1]Daily Pivot'!GS307</f>
        <v>52.4</v>
      </c>
      <c r="IF30" s="246">
        <f>'[1]Daily Pivot'!GS338</f>
        <v>45.8</v>
      </c>
      <c r="IG30" s="246">
        <f>'[1]Daily Pivot'!GS368</f>
        <v>44.8</v>
      </c>
      <c r="IH30" s="246">
        <f>'[1]Daily Pivot'!GT33</f>
        <v>44.7</v>
      </c>
      <c r="II30" s="246">
        <f>'[1]Daily Pivot'!GT64</f>
        <v>47.2</v>
      </c>
      <c r="IJ30" s="246">
        <f>'[1]Daily Pivot'!GT93</f>
        <v>50.6</v>
      </c>
      <c r="IK30" s="246">
        <f>'[1]Daily Pivot'!GT124</f>
        <v>51.7</v>
      </c>
      <c r="IL30" s="246">
        <f>'[1]Daily Pivot'!GT154</f>
        <v>59.7</v>
      </c>
      <c r="IM30" s="246">
        <f>'[1]Daily Pivot'!GT185</f>
        <v>63.9</v>
      </c>
      <c r="IN30" s="246">
        <f>'[1]Daily Pivot'!GT215</f>
        <v>64.900000000000006</v>
      </c>
      <c r="IO30" s="246">
        <f>'[1]Daily Pivot'!GT246</f>
        <v>64.3</v>
      </c>
      <c r="IP30" s="246">
        <f>'[1]Daily Pivot'!GT277</f>
        <v>61.2</v>
      </c>
      <c r="IQ30" s="246">
        <f>'[1]Daily Pivot'!GT307</f>
        <v>52.3</v>
      </c>
      <c r="IR30" s="246">
        <f>'[1]Daily Pivot'!GT338</f>
        <v>46.2</v>
      </c>
      <c r="IS30" s="246">
        <f>'[1]Daily Pivot'!GT368</f>
        <v>44.9</v>
      </c>
      <c r="IT30" s="246">
        <f>'[1]Daily Pivot'!GU33</f>
        <v>45.2</v>
      </c>
      <c r="IU30" s="246">
        <f>'[1]Daily Pivot'!GU64</f>
        <v>47.2</v>
      </c>
      <c r="IV30" s="246">
        <f>'[1]Daily Pivot'!GU93</f>
        <v>50.4</v>
      </c>
      <c r="IW30" s="246">
        <f>'[1]Daily Pivot'!GU124</f>
        <v>51.7</v>
      </c>
      <c r="IX30" s="246">
        <f>'[1]Daily Pivot'!GU154</f>
        <v>59.8</v>
      </c>
      <c r="IY30" s="246">
        <f>'[1]Daily Pivot'!GU185</f>
        <v>63.9</v>
      </c>
      <c r="IZ30" s="246">
        <f>'[1]Daily Pivot'!GU215</f>
        <v>64.900000000000006</v>
      </c>
      <c r="JA30" s="246">
        <f>'[1]Daily Pivot'!GU246</f>
        <v>64.3</v>
      </c>
      <c r="JB30" s="246">
        <f>'[1]Daily Pivot'!GU277</f>
        <v>61.3</v>
      </c>
      <c r="JC30" s="246">
        <f>'[1]Daily Pivot'!GU307</f>
        <v>52.1</v>
      </c>
      <c r="JD30" s="246">
        <f>'[1]Daily Pivot'!GU338</f>
        <v>46.4</v>
      </c>
      <c r="JE30" s="246">
        <f>'[1]Daily Pivot'!GU368</f>
        <v>44.4</v>
      </c>
      <c r="JF30" s="246">
        <f>'[1]Daily Pivot'!GV33</f>
        <v>45.4</v>
      </c>
      <c r="JG30" s="246">
        <f>'[1]Daily Pivot'!GV64</f>
        <v>47.6</v>
      </c>
      <c r="JH30" s="246">
        <f>'[1]Daily Pivot'!GV93</f>
        <v>50.5</v>
      </c>
      <c r="JI30" s="246">
        <f>'[1]Daily Pivot'!GV124</f>
        <v>51.6</v>
      </c>
      <c r="JJ30" s="246">
        <f>'[1]Daily Pivot'!GV154</f>
        <v>60.1</v>
      </c>
      <c r="JK30" s="246">
        <f>'[1]Daily Pivot'!GV185</f>
        <v>63.8</v>
      </c>
      <c r="JL30" s="246">
        <f>'[1]Daily Pivot'!GV215</f>
        <v>64.900000000000006</v>
      </c>
      <c r="JM30" s="246">
        <f>'[1]Daily Pivot'!GV246</f>
        <v>64.5</v>
      </c>
      <c r="JN30" s="246">
        <f>'[1]Daily Pivot'!GV277</f>
        <v>61.4</v>
      </c>
      <c r="JO30" s="246">
        <f>'[1]Daily Pivot'!GV307</f>
        <v>52.1</v>
      </c>
      <c r="JP30" s="246">
        <f>'[1]Daily Pivot'!GV338</f>
        <v>46.6</v>
      </c>
      <c r="JQ30" s="246">
        <f>'[1]Daily Pivot'!GV368</f>
        <v>44.6</v>
      </c>
      <c r="JR30" s="246">
        <f>'[1]Daily Pivot'!GW33</f>
        <v>45.3</v>
      </c>
      <c r="JS30" s="246">
        <f>'[1]Daily Pivot'!GW64</f>
        <v>47.6</v>
      </c>
      <c r="JT30" s="246">
        <f>'[1]Daily Pivot'!GW93</f>
        <v>50.8</v>
      </c>
      <c r="JU30" s="246">
        <f>'[1]Daily Pivot'!GW124</f>
        <v>51.5</v>
      </c>
      <c r="JV30" s="246">
        <f>'[1]Daily Pivot'!GW154</f>
        <v>60.2</v>
      </c>
      <c r="JW30" s="246">
        <f>'[1]Daily Pivot'!GW185</f>
        <v>63.9</v>
      </c>
      <c r="JX30" s="246">
        <f>'[1]Daily Pivot'!GW215</f>
        <v>64.900000000000006</v>
      </c>
      <c r="JY30" s="246">
        <f>'[1]Daily Pivot'!GW246</f>
        <v>64.5</v>
      </c>
      <c r="JZ30" s="246">
        <f>'[1]Daily Pivot'!GW277</f>
        <v>61.4</v>
      </c>
      <c r="KA30" s="246">
        <f>'[1]Daily Pivot'!GW307</f>
        <v>52.1</v>
      </c>
      <c r="KB30" s="246">
        <f>'[1]Daily Pivot'!GW338</f>
        <v>46.4</v>
      </c>
      <c r="KC30" s="246">
        <f>'[1]Daily Pivot'!GW368</f>
        <v>44.9</v>
      </c>
      <c r="KD30" s="246">
        <f>'[1]Daily Pivot'!GX33</f>
        <v>45.4</v>
      </c>
      <c r="KE30" s="246">
        <f>'[1]Daily Pivot'!GX64</f>
        <v>47.5</v>
      </c>
      <c r="KF30" s="246">
        <f>'[1]Daily Pivot'!GX93</f>
        <v>51.1</v>
      </c>
      <c r="KG30" s="246">
        <f>'[1]Daily Pivot'!GX124</f>
        <v>51.6</v>
      </c>
      <c r="KH30" s="246">
        <f>'[1]Daily Pivot'!GX154</f>
        <v>60.1</v>
      </c>
      <c r="KI30" s="246">
        <f>'[1]Daily Pivot'!GX185</f>
        <v>63.8</v>
      </c>
      <c r="KJ30" s="246">
        <f>'[1]Daily Pivot'!GX215</f>
        <v>64.8</v>
      </c>
      <c r="KK30" s="246">
        <f>'[1]Daily Pivot'!GX246</f>
        <v>64.5</v>
      </c>
      <c r="KL30" s="246">
        <f>'[1]Daily Pivot'!GX277</f>
        <v>61.6</v>
      </c>
      <c r="KM30" s="246">
        <f>'[1]Daily Pivot'!GX307</f>
        <v>52.2</v>
      </c>
      <c r="KN30" s="246">
        <f>'[1]Daily Pivot'!GX338</f>
        <v>46.3</v>
      </c>
      <c r="KO30" s="246">
        <f>'[1]Daily Pivot'!GX368</f>
        <v>45.2</v>
      </c>
      <c r="KP30" s="246">
        <f>'[1]Daily Pivot'!GY33</f>
        <v>45.3</v>
      </c>
      <c r="KQ30" s="246">
        <f>'[1]Daily Pivot'!GY64</f>
        <v>47.7</v>
      </c>
      <c r="KR30" s="246">
        <f>'[1]Daily Pivot'!GY93</f>
        <v>51.2</v>
      </c>
      <c r="KS30" s="246">
        <f>'[1]Daily Pivot'!GY124</f>
        <v>51.6</v>
      </c>
      <c r="KT30" s="246">
        <f>'[1]Daily Pivot'!GY154</f>
        <v>59.9</v>
      </c>
      <c r="KU30" s="246">
        <f>'[1]Daily Pivot'!GY185</f>
        <v>63.9</v>
      </c>
      <c r="KV30" s="246">
        <f>'[1]Daily Pivot'!GY215</f>
        <v>64.900000000000006</v>
      </c>
      <c r="KW30" s="246">
        <f>'[1]Daily Pivot'!GY246</f>
        <v>64.5</v>
      </c>
      <c r="KX30" s="246">
        <f>'[1]Daily Pivot'!GY277</f>
        <v>61.6</v>
      </c>
      <c r="KY30" s="246">
        <f>'[1]Daily Pivot'!GY307</f>
        <v>52.2</v>
      </c>
      <c r="KZ30" s="246">
        <f>'[1]Daily Pivot'!GY338</f>
        <v>46.1</v>
      </c>
      <c r="LA30" s="246">
        <f>'[1]Daily Pivot'!GY368</f>
        <v>45.1</v>
      </c>
      <c r="LB30" s="246">
        <f>'[1]Daily Pivot'!GZ33</f>
        <v>45.3</v>
      </c>
      <c r="LC30" s="246">
        <f>'[1]Daily Pivot'!GZ64</f>
        <v>48</v>
      </c>
      <c r="LD30" s="246">
        <f>'[1]Daily Pivot'!GZ93</f>
        <v>51.1</v>
      </c>
      <c r="LE30" s="246">
        <f>'[1]Daily Pivot'!GZ124</f>
        <v>51.5</v>
      </c>
      <c r="LF30" s="246">
        <f>'[1]Daily Pivot'!GZ154</f>
        <v>59.9</v>
      </c>
      <c r="LG30" s="246">
        <f>'[1]Daily Pivot'!GZ185</f>
        <v>63.9</v>
      </c>
      <c r="LH30" s="246">
        <f>'[1]Daily Pivot'!GZ215</f>
        <v>64.900000000000006</v>
      </c>
      <c r="LI30" s="246">
        <f>'[1]Daily Pivot'!GZ246</f>
        <v>64.599999999999994</v>
      </c>
      <c r="LJ30" s="246">
        <f>'[1]Daily Pivot'!GZ277</f>
        <v>61.8</v>
      </c>
      <c r="LK30" s="246">
        <f>'[1]Daily Pivot'!GZ307</f>
        <v>52.1</v>
      </c>
      <c r="LL30" s="246">
        <f>'[1]Daily Pivot'!GZ338</f>
        <v>45.9</v>
      </c>
      <c r="LM30" s="246">
        <f>'[1]Daily Pivot'!GZ368</f>
        <v>44.9</v>
      </c>
    </row>
    <row r="31" spans="1:325" x14ac:dyDescent="0.25">
      <c r="A31" s="244">
        <f t="shared" si="0"/>
        <v>29</v>
      </c>
      <c r="B31" s="246">
        <f>'[1]Daily Pivot'!FZ34</f>
        <v>44.9</v>
      </c>
      <c r="C31" s="246">
        <f>'[1]Daily Pivot'!FZ65</f>
        <v>45.1</v>
      </c>
      <c r="D31" s="246">
        <f>'[1]Daily Pivot'!FZ94</f>
        <v>49.1</v>
      </c>
      <c r="E31" s="246">
        <f>'[1]Daily Pivot'!FZ125</f>
        <v>53.9</v>
      </c>
      <c r="F31" s="246">
        <f>'[1]Daily Pivot'!FZ155</f>
        <v>58.9</v>
      </c>
      <c r="G31" s="246">
        <f>'[1]Daily Pivot'!FZ186</f>
        <v>63.2</v>
      </c>
      <c r="H31" s="246">
        <f>'[1]Daily Pivot'!FZ216</f>
        <v>64.400000000000006</v>
      </c>
      <c r="I31" s="246">
        <f>'[1]Daily Pivot'!FZ247</f>
        <v>63.9</v>
      </c>
      <c r="J31" s="246">
        <f>'[1]Daily Pivot'!FZ278</f>
        <v>57.7</v>
      </c>
      <c r="K31" s="246">
        <f>'[1]Daily Pivot'!FZ308</f>
        <v>51.3</v>
      </c>
      <c r="L31" s="246">
        <f>'[1]Daily Pivot'!FZ339</f>
        <v>45.3</v>
      </c>
      <c r="M31" s="246">
        <f>'[1]Daily Pivot'!FZ369</f>
        <v>43.1</v>
      </c>
      <c r="N31" s="246">
        <f>'[1]Daily Pivot'!GA34</f>
        <v>45.3</v>
      </c>
      <c r="O31" s="246"/>
      <c r="P31" s="246">
        <f>'[1]Daily Pivot'!GA94</f>
        <v>49.3</v>
      </c>
      <c r="Q31" s="246">
        <f>'[1]Daily Pivot'!GA125</f>
        <v>53.9</v>
      </c>
      <c r="R31" s="246">
        <f>'[1]Daily Pivot'!GA155</f>
        <v>58.7</v>
      </c>
      <c r="S31" s="246">
        <f>'[1]Daily Pivot'!GA186</f>
        <v>63.3</v>
      </c>
      <c r="T31" s="246">
        <f>'[1]Daily Pivot'!GA216</f>
        <v>64.400000000000006</v>
      </c>
      <c r="U31" s="246">
        <f>'[1]Daily Pivot'!GA247</f>
        <v>63.9</v>
      </c>
      <c r="V31" s="246">
        <f>'[1]Daily Pivot'!GA278</f>
        <v>58</v>
      </c>
      <c r="W31" s="246">
        <f>'[1]Daily Pivot'!GA308</f>
        <v>51.6</v>
      </c>
      <c r="X31" s="246">
        <f>'[1]Daily Pivot'!GA339</f>
        <v>45.3</v>
      </c>
      <c r="Y31" s="246">
        <f>'[1]Daily Pivot'!GA369</f>
        <v>43.4</v>
      </c>
      <c r="Z31" s="246">
        <f>'[1]Daily Pivot'!GB34</f>
        <v>45.2</v>
      </c>
      <c r="AA31" s="246"/>
      <c r="AB31" s="246">
        <f>'[1]Daily Pivot'!GB94</f>
        <v>49.2</v>
      </c>
      <c r="AC31" s="246">
        <f>'[1]Daily Pivot'!GB125</f>
        <v>53.9</v>
      </c>
      <c r="AD31" s="246">
        <f>'[1]Daily Pivot'!GB155</f>
        <v>59</v>
      </c>
      <c r="AE31" s="246">
        <f>'[1]Daily Pivot'!GB186</f>
        <v>63.5</v>
      </c>
      <c r="AF31" s="246">
        <f>'[1]Daily Pivot'!GB216</f>
        <v>64.5</v>
      </c>
      <c r="AG31" s="246">
        <f>'[1]Daily Pivot'!GB247</f>
        <v>64.099999999999994</v>
      </c>
      <c r="AH31" s="246">
        <f>'[1]Daily Pivot'!GB278</f>
        <v>58</v>
      </c>
      <c r="AI31" s="246">
        <f>'[1]Daily Pivot'!GB308</f>
        <v>51.5</v>
      </c>
      <c r="AJ31" s="246">
        <f>'[1]Daily Pivot'!GB339</f>
        <v>45.3</v>
      </c>
      <c r="AK31" s="246">
        <f>'[1]Daily Pivot'!GB369</f>
        <v>43.6</v>
      </c>
      <c r="AL31" s="246">
        <f>'[1]Daily Pivot'!GC34</f>
        <v>45.1</v>
      </c>
      <c r="AM31" s="246"/>
      <c r="AN31" s="246">
        <f>'[1]Daily Pivot'!GC94</f>
        <v>49.4</v>
      </c>
      <c r="AO31" s="246">
        <f>'[1]Daily Pivot'!GC125</f>
        <v>54.1</v>
      </c>
      <c r="AP31" s="246">
        <f>'[1]Daily Pivot'!GC155</f>
        <v>59.2</v>
      </c>
      <c r="AQ31" s="246">
        <f>'[1]Daily Pivot'!GC186</f>
        <v>63.7</v>
      </c>
      <c r="AR31" s="246">
        <f>'[1]Daily Pivot'!GC216</f>
        <v>64.5</v>
      </c>
      <c r="AS31" s="246">
        <f>'[1]Daily Pivot'!GC247</f>
        <v>64.099999999999994</v>
      </c>
      <c r="AT31" s="246">
        <f>'[1]Daily Pivot'!GC278</f>
        <v>58.1</v>
      </c>
      <c r="AU31" s="246">
        <f>'[1]Daily Pivot'!GC308</f>
        <v>51.6</v>
      </c>
      <c r="AV31" s="246">
        <f>'[1]Daily Pivot'!GC339</f>
        <v>45.6</v>
      </c>
      <c r="AW31" s="246">
        <f>'[1]Daily Pivot'!GC369</f>
        <v>43.3</v>
      </c>
      <c r="AX31" s="246">
        <f>'[1]Daily Pivot'!GD34</f>
        <v>44.8</v>
      </c>
      <c r="AY31" s="246">
        <f>'[1]Daily Pivot'!GD65</f>
        <v>47.1</v>
      </c>
      <c r="AZ31" s="246">
        <f>'[1]Daily Pivot'!GD94</f>
        <v>49.6</v>
      </c>
      <c r="BA31" s="246">
        <f>'[1]Daily Pivot'!GD125</f>
        <v>54</v>
      </c>
      <c r="BB31" s="246">
        <f>'[1]Daily Pivot'!GD155</f>
        <v>59.4</v>
      </c>
      <c r="BC31" s="246">
        <f>'[1]Daily Pivot'!GD186</f>
        <v>63.7</v>
      </c>
      <c r="BD31" s="246">
        <f>'[1]Daily Pivot'!GD216</f>
        <v>64.5</v>
      </c>
      <c r="BE31" s="246">
        <f>'[1]Daily Pivot'!GD247</f>
        <v>64.2</v>
      </c>
      <c r="BF31" s="246">
        <f>'[1]Daily Pivot'!GD278</f>
        <v>58.1</v>
      </c>
      <c r="BG31" s="246">
        <f>'[1]Daily Pivot'!GD308</f>
        <v>51.4</v>
      </c>
      <c r="BH31" s="246">
        <f>'[1]Daily Pivot'!GD339</f>
        <v>45.4</v>
      </c>
      <c r="BI31" s="246">
        <f>'[1]Daily Pivot'!GD369</f>
        <v>43.4</v>
      </c>
      <c r="BJ31" s="246">
        <f>'[1]Daily Pivot'!GE34</f>
        <v>44.9</v>
      </c>
      <c r="BK31" s="246"/>
      <c r="BL31" s="246">
        <f>'[1]Daily Pivot'!GE94</f>
        <v>49.4</v>
      </c>
      <c r="BM31" s="246">
        <f>'[1]Daily Pivot'!GE125</f>
        <v>54.1</v>
      </c>
      <c r="BN31" s="246">
        <f>'[1]Daily Pivot'!GE155</f>
        <v>59.6</v>
      </c>
      <c r="BO31" s="246">
        <f>'[1]Daily Pivot'!GE186</f>
        <v>63.7</v>
      </c>
      <c r="BP31" s="246">
        <f>'[1]Daily Pivot'!GE216</f>
        <v>64.5</v>
      </c>
      <c r="BQ31" s="246">
        <f>'[1]Daily Pivot'!GE247</f>
        <v>64.2</v>
      </c>
      <c r="BR31" s="246">
        <f>'[1]Daily Pivot'!GE278</f>
        <v>58.4</v>
      </c>
      <c r="BS31" s="246">
        <f>'[1]Daily Pivot'!GE308</f>
        <v>51.4</v>
      </c>
      <c r="BT31" s="246">
        <f>'[1]Daily Pivot'!GE339</f>
        <v>45.2</v>
      </c>
      <c r="BU31" s="246">
        <f>'[1]Daily Pivot'!GE369</f>
        <v>43.5</v>
      </c>
      <c r="BV31" s="246">
        <f>'[1]Daily Pivot'!GF34</f>
        <v>44.6</v>
      </c>
      <c r="BW31" s="246"/>
      <c r="BX31" s="246">
        <f>'[1]Daily Pivot'!GF94</f>
        <v>49.5</v>
      </c>
      <c r="BY31" s="246">
        <f>'[1]Daily Pivot'!GF125</f>
        <v>53.8</v>
      </c>
      <c r="BZ31" s="246">
        <f>'[1]Daily Pivot'!GF155</f>
        <v>59.8</v>
      </c>
      <c r="CA31" s="246">
        <f>'[1]Daily Pivot'!GF186</f>
        <v>63.8</v>
      </c>
      <c r="CB31" s="246">
        <f>'[1]Daily Pivot'!GF216</f>
        <v>64.5</v>
      </c>
      <c r="CC31" s="246">
        <f>'[1]Daily Pivot'!GF247</f>
        <v>64.2</v>
      </c>
      <c r="CD31" s="246">
        <f>'[1]Daily Pivot'!GF278</f>
        <v>58.5</v>
      </c>
      <c r="CE31" s="246">
        <f>'[1]Daily Pivot'!GF308</f>
        <v>51.2</v>
      </c>
      <c r="CF31" s="246">
        <f>'[1]Daily Pivot'!GF339</f>
        <v>45.7</v>
      </c>
      <c r="CG31" s="246">
        <f>'[1]Daily Pivot'!GF369</f>
        <v>43.5</v>
      </c>
      <c r="CH31" s="246">
        <f>'[1]Daily Pivot'!GG34</f>
        <v>44.3</v>
      </c>
      <c r="CI31" s="246"/>
      <c r="CJ31" s="246">
        <f>'[1]Daily Pivot'!GG94</f>
        <v>49.4</v>
      </c>
      <c r="CK31" s="246">
        <f>'[1]Daily Pivot'!GG125</f>
        <v>53.8</v>
      </c>
      <c r="CL31" s="246">
        <f>'[1]Daily Pivot'!GG155</f>
        <v>59.7</v>
      </c>
      <c r="CM31" s="246">
        <f>'[1]Daily Pivot'!GG186</f>
        <v>63.7</v>
      </c>
      <c r="CN31" s="246">
        <f>'[1]Daily Pivot'!GG216</f>
        <v>64.5</v>
      </c>
      <c r="CO31" s="246">
        <f>'[1]Daily Pivot'!GG247</f>
        <v>64.2</v>
      </c>
      <c r="CP31" s="246">
        <f>'[1]Daily Pivot'!GG278</f>
        <v>58.6</v>
      </c>
      <c r="CQ31" s="246">
        <f>'[1]Daily Pivot'!GG308</f>
        <v>51.1</v>
      </c>
      <c r="CR31" s="246">
        <f>'[1]Daily Pivot'!GG339</f>
        <v>46.2</v>
      </c>
      <c r="CS31" s="246">
        <f>'[1]Daily Pivot'!GG369</f>
        <v>44</v>
      </c>
      <c r="CT31" s="246">
        <f>'[1]Daily Pivot'!GH34</f>
        <v>44.3</v>
      </c>
      <c r="CU31" s="246">
        <f>'[1]Daily Pivot'!GH65</f>
        <v>47.6</v>
      </c>
      <c r="CV31" s="246">
        <f>'[1]Daily Pivot'!GH94</f>
        <v>49.5</v>
      </c>
      <c r="CW31" s="246">
        <f>'[1]Daily Pivot'!GH125</f>
        <v>54</v>
      </c>
      <c r="CX31" s="246">
        <f>'[1]Daily Pivot'!GH155</f>
        <v>59.9</v>
      </c>
      <c r="CY31" s="246">
        <f>'[1]Daily Pivot'!GH186</f>
        <v>63.8</v>
      </c>
      <c r="CZ31" s="246">
        <f>'[1]Daily Pivot'!GH216</f>
        <v>64.5</v>
      </c>
      <c r="DA31" s="246">
        <f>'[1]Daily Pivot'!GH247</f>
        <v>64.2</v>
      </c>
      <c r="DB31" s="246">
        <f>'[1]Daily Pivot'!GH278</f>
        <v>58.8</v>
      </c>
      <c r="DC31" s="246">
        <f>'[1]Daily Pivot'!GH308</f>
        <v>51</v>
      </c>
      <c r="DD31" s="246">
        <f>'[1]Daily Pivot'!GH339</f>
        <v>46.4</v>
      </c>
      <c r="DE31" s="246">
        <f>'[1]Daily Pivot'!GH369</f>
        <v>44.1</v>
      </c>
      <c r="DF31" s="246">
        <f>'[1]Daily Pivot'!GI34</f>
        <v>44.6</v>
      </c>
      <c r="DG31" s="246"/>
      <c r="DH31" s="246">
        <f>'[1]Daily Pivot'!GI94</f>
        <v>49.5</v>
      </c>
      <c r="DI31" s="246">
        <f>'[1]Daily Pivot'!GI125</f>
        <v>54.1</v>
      </c>
      <c r="DJ31" s="246">
        <f>'[1]Daily Pivot'!GI155</f>
        <v>59.7</v>
      </c>
      <c r="DK31" s="246">
        <f>'[1]Daily Pivot'!GI186</f>
        <v>63.8</v>
      </c>
      <c r="DL31" s="246">
        <f>'[1]Daily Pivot'!GI216</f>
        <v>64.5</v>
      </c>
      <c r="DM31" s="246">
        <f>'[1]Daily Pivot'!GI247</f>
        <v>64.2</v>
      </c>
      <c r="DN31" s="246">
        <f>'[1]Daily Pivot'!GI278</f>
        <v>59</v>
      </c>
      <c r="DO31" s="246">
        <f>'[1]Daily Pivot'!GI308</f>
        <v>51.1</v>
      </c>
      <c r="DP31" s="246">
        <f>'[1]Daily Pivot'!GI339</f>
        <v>46.6</v>
      </c>
      <c r="DQ31" s="246">
        <f>'[1]Daily Pivot'!GI369</f>
        <v>43.9</v>
      </c>
      <c r="DR31" s="246">
        <f>'[1]Daily Pivot'!GJ34</f>
        <v>44.7</v>
      </c>
      <c r="DS31" s="246"/>
      <c r="DT31" s="246">
        <f>'[1]Daily Pivot'!GJ94</f>
        <v>49.6</v>
      </c>
      <c r="DU31" s="246">
        <f>'[1]Daily Pivot'!GJ125</f>
        <v>54.3</v>
      </c>
      <c r="DV31" s="246">
        <f>'[1]Daily Pivot'!GJ155</f>
        <v>59.9</v>
      </c>
      <c r="DW31" s="246">
        <f>'[1]Daily Pivot'!GJ186</f>
        <v>63.8</v>
      </c>
      <c r="DX31" s="246">
        <f>'[1]Daily Pivot'!GJ216</f>
        <v>64.5</v>
      </c>
      <c r="DY31" s="246">
        <f>'[1]Daily Pivot'!GJ247</f>
        <v>64.2</v>
      </c>
      <c r="DZ31" s="246">
        <f>'[1]Daily Pivot'!GJ278</f>
        <v>59.1</v>
      </c>
      <c r="EA31" s="246">
        <f>'[1]Daily Pivot'!GJ308</f>
        <v>51.2</v>
      </c>
      <c r="EB31" s="246">
        <f>'[1]Daily Pivot'!GJ339</f>
        <v>46.5</v>
      </c>
      <c r="EC31" s="246">
        <f>'[1]Daily Pivot'!GJ369</f>
        <v>43.8</v>
      </c>
      <c r="ED31" s="246">
        <f>'[1]Daily Pivot'!GK34</f>
        <v>44.9</v>
      </c>
      <c r="EE31" s="246"/>
      <c r="EF31" s="246">
        <f>'[1]Daily Pivot'!GK94</f>
        <v>49.5</v>
      </c>
      <c r="EG31" s="246">
        <f>'[1]Daily Pivot'!GK125</f>
        <v>54.1</v>
      </c>
      <c r="EH31" s="246">
        <f>'[1]Daily Pivot'!GK155</f>
        <v>59.9</v>
      </c>
      <c r="EI31" s="246">
        <f>'[1]Daily Pivot'!GK186</f>
        <v>63.8</v>
      </c>
      <c r="EJ31" s="246">
        <f>'[1]Daily Pivot'!GK216</f>
        <v>64.5</v>
      </c>
      <c r="EK31" s="246">
        <f>'[1]Daily Pivot'!GK247</f>
        <v>64.2</v>
      </c>
      <c r="EL31" s="246">
        <f>'[1]Daily Pivot'!GK278</f>
        <v>59.5</v>
      </c>
      <c r="EM31" s="246">
        <f>'[1]Daily Pivot'!GK308</f>
        <v>51.6</v>
      </c>
      <c r="EN31" s="246">
        <f>'[1]Daily Pivot'!GK339</f>
        <v>47.1</v>
      </c>
      <c r="EO31" s="246">
        <f>'[1]Daily Pivot'!GK369</f>
        <v>43.8</v>
      </c>
      <c r="EP31" s="246">
        <f>'[1]Daily Pivot'!GL34</f>
        <v>44.6</v>
      </c>
      <c r="EQ31" s="246">
        <f>'[1]Daily Pivot'!GL65</f>
        <v>48.7</v>
      </c>
      <c r="ER31" s="246">
        <f>'[1]Daily Pivot'!GL94</f>
        <v>49.7</v>
      </c>
      <c r="ES31" s="246">
        <f>'[1]Daily Pivot'!GL125</f>
        <v>53.9</v>
      </c>
      <c r="ET31" s="246">
        <f>'[1]Daily Pivot'!GL155</f>
        <v>59.8</v>
      </c>
      <c r="EU31" s="246">
        <f>'[1]Daily Pivot'!GL186</f>
        <v>63.9</v>
      </c>
      <c r="EV31" s="246">
        <f>'[1]Daily Pivot'!GL216</f>
        <v>64.400000000000006</v>
      </c>
      <c r="EW31" s="246">
        <f>'[1]Daily Pivot'!GL247</f>
        <v>64.2</v>
      </c>
      <c r="EX31" s="246">
        <f>'[1]Daily Pivot'!GL278</f>
        <v>59.5</v>
      </c>
      <c r="EY31" s="246">
        <f>'[1]Daily Pivot'!GL308</f>
        <v>51.5</v>
      </c>
      <c r="EZ31" s="246">
        <f>'[1]Daily Pivot'!GL339</f>
        <v>47.3</v>
      </c>
      <c r="FA31" s="246">
        <f>'[1]Daily Pivot'!GL369</f>
        <v>44</v>
      </c>
      <c r="FB31" s="246">
        <f>'[1]Daily Pivot'!GM34</f>
        <v>44.7</v>
      </c>
      <c r="FC31" s="246"/>
      <c r="FD31" s="246">
        <f>'[1]Daily Pivot'!GM94</f>
        <v>49.8</v>
      </c>
      <c r="FE31" s="246">
        <f>'[1]Daily Pivot'!GM125</f>
        <v>54.1</v>
      </c>
      <c r="FF31" s="246">
        <f>'[1]Daily Pivot'!GM155</f>
        <v>60</v>
      </c>
      <c r="FG31" s="246">
        <f>'[1]Daily Pivot'!GM186</f>
        <v>64.099999999999994</v>
      </c>
      <c r="FH31" s="246">
        <f>'[1]Daily Pivot'!GM216</f>
        <v>64.5</v>
      </c>
      <c r="FI31" s="246">
        <f>'[1]Daily Pivot'!GM247</f>
        <v>64.2</v>
      </c>
      <c r="FJ31" s="246">
        <f>'[1]Daily Pivot'!GM278</f>
        <v>59.5</v>
      </c>
      <c r="FK31" s="246">
        <f>'[1]Daily Pivot'!GM308</f>
        <v>51.5</v>
      </c>
      <c r="FL31" s="246">
        <f>'[1]Daily Pivot'!GM339</f>
        <v>47.3</v>
      </c>
      <c r="FM31" s="246">
        <f>'[1]Daily Pivot'!GM369</f>
        <v>44</v>
      </c>
      <c r="FN31" s="246">
        <f>'[1]Daily Pivot'!GN34</f>
        <v>44.7</v>
      </c>
      <c r="FO31" s="246"/>
      <c r="FP31" s="246">
        <f>'[1]Daily Pivot'!GN94</f>
        <v>50</v>
      </c>
      <c r="FQ31" s="246">
        <f>'[1]Daily Pivot'!GN125</f>
        <v>54</v>
      </c>
      <c r="FR31" s="246">
        <f>'[1]Daily Pivot'!GN155</f>
        <v>59.8</v>
      </c>
      <c r="FS31" s="246">
        <f>'[1]Daily Pivot'!GN186</f>
        <v>64.2</v>
      </c>
      <c r="FT31" s="246">
        <f>'[1]Daily Pivot'!GN216</f>
        <v>64.5</v>
      </c>
      <c r="FU31" s="246">
        <f>'[1]Daily Pivot'!GN247</f>
        <v>64.2</v>
      </c>
      <c r="FV31" s="246">
        <f>'[1]Daily Pivot'!GN278</f>
        <v>59.6</v>
      </c>
      <c r="FW31" s="246">
        <f>'[1]Daily Pivot'!GN308</f>
        <v>51.5</v>
      </c>
      <c r="FX31" s="246">
        <f>'[1]Daily Pivot'!GN339</f>
        <v>47.4</v>
      </c>
      <c r="FY31" s="246">
        <f>'[1]Daily Pivot'!GN369</f>
        <v>44.4</v>
      </c>
      <c r="FZ31" s="246">
        <f>'[1]Daily Pivot'!GO34</f>
        <v>44.8</v>
      </c>
      <c r="GA31" s="246"/>
      <c r="GB31" s="246">
        <f>'[1]Daily Pivot'!GO94</f>
        <v>49.9</v>
      </c>
      <c r="GC31" s="246">
        <f>'[1]Daily Pivot'!GO125</f>
        <v>54</v>
      </c>
      <c r="GD31" s="246">
        <f>'[1]Daily Pivot'!GO155</f>
        <v>59.7</v>
      </c>
      <c r="GE31" s="246">
        <f>'[1]Daily Pivot'!GO186</f>
        <v>64.2</v>
      </c>
      <c r="GF31" s="246">
        <f>'[1]Daily Pivot'!GO216</f>
        <v>64.5</v>
      </c>
      <c r="GG31" s="246">
        <f>'[1]Daily Pivot'!GO247</f>
        <v>64.2</v>
      </c>
      <c r="GH31" s="246">
        <f>'[1]Daily Pivot'!GO278</f>
        <v>59.7</v>
      </c>
      <c r="GI31" s="246">
        <f>'[1]Daily Pivot'!GO308</f>
        <v>51.5</v>
      </c>
      <c r="GJ31" s="246">
        <f>'[1]Daily Pivot'!GO339</f>
        <v>47.4</v>
      </c>
      <c r="GK31" s="246">
        <f>'[1]Daily Pivot'!GO369</f>
        <v>44.4</v>
      </c>
      <c r="GL31" s="246">
        <f>'[1]Daily Pivot'!GP34</f>
        <v>45</v>
      </c>
      <c r="GM31" s="246">
        <f>'[1]Daily Pivot'!GP65</f>
        <v>49.9</v>
      </c>
      <c r="GN31" s="246">
        <f>'[1]Daily Pivot'!GP94</f>
        <v>50</v>
      </c>
      <c r="GO31" s="246">
        <f>'[1]Daily Pivot'!GP125</f>
        <v>54</v>
      </c>
      <c r="GP31" s="246">
        <f>'[1]Daily Pivot'!GP155</f>
        <v>59.5</v>
      </c>
      <c r="GQ31" s="246">
        <f>'[1]Daily Pivot'!GP186</f>
        <v>64.3</v>
      </c>
      <c r="GR31" s="246">
        <f>'[1]Daily Pivot'!GP216</f>
        <v>64.599999999999994</v>
      </c>
      <c r="GS31" s="246">
        <f>'[1]Daily Pivot'!GP247</f>
        <v>64.2</v>
      </c>
      <c r="GT31" s="246">
        <f>'[1]Daily Pivot'!GP278</f>
        <v>60.1</v>
      </c>
      <c r="GU31" s="246">
        <f>'[1]Daily Pivot'!GP308</f>
        <v>51.7</v>
      </c>
      <c r="GV31" s="246">
        <f>'[1]Daily Pivot'!GP339</f>
        <v>47.7</v>
      </c>
      <c r="GW31" s="246">
        <f>'[1]Daily Pivot'!GP369</f>
        <v>44.5</v>
      </c>
      <c r="GX31" s="246">
        <f>'[1]Daily Pivot'!GQ34</f>
        <v>44.9</v>
      </c>
      <c r="GY31" s="246"/>
      <c r="GZ31" s="246">
        <f>'[1]Daily Pivot'!GQ94</f>
        <v>50</v>
      </c>
      <c r="HA31" s="246">
        <f>'[1]Daily Pivot'!GQ125</f>
        <v>53.8</v>
      </c>
      <c r="HB31" s="246">
        <f>'[1]Daily Pivot'!GQ155</f>
        <v>59.5</v>
      </c>
      <c r="HC31" s="246">
        <f>'[1]Daily Pivot'!GQ186</f>
        <v>64.3</v>
      </c>
      <c r="HD31" s="246">
        <f>'[1]Daily Pivot'!GQ216</f>
        <v>64.599999999999994</v>
      </c>
      <c r="HE31" s="246">
        <f>'[1]Daily Pivot'!GQ247</f>
        <v>64.2</v>
      </c>
      <c r="HF31" s="246">
        <f>'[1]Daily Pivot'!GQ278</f>
        <v>60.1</v>
      </c>
      <c r="HG31" s="246">
        <f>'[1]Daily Pivot'!GQ308</f>
        <v>51.8</v>
      </c>
      <c r="HH31" s="246">
        <f>'[1]Daily Pivot'!GQ339</f>
        <v>47.7</v>
      </c>
      <c r="HI31" s="246">
        <f>'[1]Daily Pivot'!GQ369</f>
        <v>44.7</v>
      </c>
      <c r="HJ31" s="246">
        <f>'[1]Daily Pivot'!GR34</f>
        <v>45.2</v>
      </c>
      <c r="HK31" s="246"/>
      <c r="HL31" s="246">
        <f>'[1]Daily Pivot'!GR94</f>
        <v>50.2</v>
      </c>
      <c r="HM31" s="246">
        <f>'[1]Daily Pivot'!GR125</f>
        <v>53.8</v>
      </c>
      <c r="HN31" s="246">
        <f>'[1]Daily Pivot'!GR155</f>
        <v>59.6</v>
      </c>
      <c r="HO31" s="246">
        <f>'[1]Daily Pivot'!GR186</f>
        <v>64.400000000000006</v>
      </c>
      <c r="HP31" s="246">
        <f>'[1]Daily Pivot'!GR216</f>
        <v>64.7</v>
      </c>
      <c r="HQ31" s="246">
        <f>'[1]Daily Pivot'!GR247</f>
        <v>64.3</v>
      </c>
      <c r="HR31" s="246">
        <f>'[1]Daily Pivot'!GR278</f>
        <v>60.5</v>
      </c>
      <c r="HS31" s="246">
        <f>'[1]Daily Pivot'!GR308</f>
        <v>51.9</v>
      </c>
      <c r="HT31" s="246">
        <f>'[1]Daily Pivot'!GR339</f>
        <v>48</v>
      </c>
      <c r="HU31" s="246">
        <f>'[1]Daily Pivot'!GR369</f>
        <v>44.8</v>
      </c>
      <c r="HV31" s="246">
        <f>'[1]Daily Pivot'!GS34</f>
        <v>44.9</v>
      </c>
      <c r="HW31" s="246"/>
      <c r="HX31" s="246">
        <f>'[1]Daily Pivot'!GS94</f>
        <v>50.2</v>
      </c>
      <c r="HY31" s="246">
        <f>'[1]Daily Pivot'!GS125</f>
        <v>53.5</v>
      </c>
      <c r="HZ31" s="246">
        <f>'[1]Daily Pivot'!GS155</f>
        <v>59.3</v>
      </c>
      <c r="IA31" s="246">
        <f>'[1]Daily Pivot'!GS186</f>
        <v>64.3</v>
      </c>
      <c r="IB31" s="246">
        <f>'[1]Daily Pivot'!GS216</f>
        <v>64.599999999999994</v>
      </c>
      <c r="IC31" s="246">
        <f>'[1]Daily Pivot'!GS247</f>
        <v>64.3</v>
      </c>
      <c r="ID31" s="246">
        <f>'[1]Daily Pivot'!GS278</f>
        <v>60.2</v>
      </c>
      <c r="IE31" s="246">
        <f>'[1]Daily Pivot'!GS308</f>
        <v>51.9</v>
      </c>
      <c r="IF31" s="246">
        <f>'[1]Daily Pivot'!GS339</f>
        <v>47.5</v>
      </c>
      <c r="IG31" s="246">
        <f>'[1]Daily Pivot'!GS369</f>
        <v>44.6</v>
      </c>
      <c r="IH31" s="246">
        <f>'[1]Daily Pivot'!GT34</f>
        <v>45</v>
      </c>
      <c r="II31" s="246">
        <f>'[1]Daily Pivot'!GT65</f>
        <v>50</v>
      </c>
      <c r="IJ31" s="246">
        <f>'[1]Daily Pivot'!GT94</f>
        <v>50.3</v>
      </c>
      <c r="IK31" s="246">
        <f>'[1]Daily Pivot'!GT125</f>
        <v>53.5</v>
      </c>
      <c r="IL31" s="246">
        <f>'[1]Daily Pivot'!GT155</f>
        <v>59.6</v>
      </c>
      <c r="IM31" s="246">
        <f>'[1]Daily Pivot'!GT186</f>
        <v>64.3</v>
      </c>
      <c r="IN31" s="246">
        <f>'[1]Daily Pivot'!GT216</f>
        <v>64.599999999999994</v>
      </c>
      <c r="IO31" s="246">
        <f>'[1]Daily Pivot'!GT247</f>
        <v>64.3</v>
      </c>
      <c r="IP31" s="246">
        <f>'[1]Daily Pivot'!GT278</f>
        <v>60.1</v>
      </c>
      <c r="IQ31" s="246">
        <f>'[1]Daily Pivot'!GT308</f>
        <v>51.9</v>
      </c>
      <c r="IR31" s="246">
        <f>'[1]Daily Pivot'!GT339</f>
        <v>47.8</v>
      </c>
      <c r="IS31" s="246">
        <f>'[1]Daily Pivot'!GT369</f>
        <v>44.6</v>
      </c>
      <c r="IT31" s="246">
        <f>'[1]Daily Pivot'!GU34</f>
        <v>45.3</v>
      </c>
      <c r="IU31" s="246"/>
      <c r="IV31" s="246">
        <f>'[1]Daily Pivot'!GU94</f>
        <v>50.2</v>
      </c>
      <c r="IW31" s="246">
        <f>'[1]Daily Pivot'!GU125</f>
        <v>53.5</v>
      </c>
      <c r="IX31" s="246">
        <f>'[1]Daily Pivot'!GU155</f>
        <v>59.7</v>
      </c>
      <c r="IY31" s="246">
        <f>'[1]Daily Pivot'!GU186</f>
        <v>64.3</v>
      </c>
      <c r="IZ31" s="246">
        <f>'[1]Daily Pivot'!GU216</f>
        <v>64.7</v>
      </c>
      <c r="JA31" s="246">
        <f>'[1]Daily Pivot'!GU247</f>
        <v>64.3</v>
      </c>
      <c r="JB31" s="246">
        <f>'[1]Daily Pivot'!GU278</f>
        <v>60.3</v>
      </c>
      <c r="JC31" s="246">
        <f>'[1]Daily Pivot'!GU308</f>
        <v>51.8</v>
      </c>
      <c r="JD31" s="246">
        <f>'[1]Daily Pivot'!GU339</f>
        <v>47.9</v>
      </c>
      <c r="JE31" s="246">
        <f>'[1]Daily Pivot'!GU369</f>
        <v>44</v>
      </c>
      <c r="JF31" s="246">
        <f>'[1]Daily Pivot'!GV34</f>
        <v>45.6</v>
      </c>
      <c r="JG31" s="246"/>
      <c r="JH31" s="246">
        <f>'[1]Daily Pivot'!GV94</f>
        <v>50.4</v>
      </c>
      <c r="JI31" s="246">
        <f>'[1]Daily Pivot'!GV125</f>
        <v>53.4</v>
      </c>
      <c r="JJ31" s="246">
        <f>'[1]Daily Pivot'!GV155</f>
        <v>59.9</v>
      </c>
      <c r="JK31" s="246">
        <f>'[1]Daily Pivot'!GV186</f>
        <v>64.3</v>
      </c>
      <c r="JL31" s="246">
        <f>'[1]Daily Pivot'!GV216</f>
        <v>64.7</v>
      </c>
      <c r="JM31" s="246">
        <f>'[1]Daily Pivot'!GV247</f>
        <v>64.5</v>
      </c>
      <c r="JN31" s="246">
        <f>'[1]Daily Pivot'!GV278</f>
        <v>60.5</v>
      </c>
      <c r="JO31" s="246">
        <f>'[1]Daily Pivot'!GV308</f>
        <v>51.8</v>
      </c>
      <c r="JP31" s="246">
        <f>'[1]Daily Pivot'!GV339</f>
        <v>48</v>
      </c>
      <c r="JQ31" s="246">
        <f>'[1]Daily Pivot'!GV369</f>
        <v>44.3</v>
      </c>
      <c r="JR31" s="246">
        <f>'[1]Daily Pivot'!GW34</f>
        <v>45.7</v>
      </c>
      <c r="JS31" s="246"/>
      <c r="JT31" s="246">
        <f>'[1]Daily Pivot'!GW94</f>
        <v>50.6</v>
      </c>
      <c r="JU31" s="246">
        <f>'[1]Daily Pivot'!GW125</f>
        <v>53.3</v>
      </c>
      <c r="JV31" s="246">
        <f>'[1]Daily Pivot'!GW155</f>
        <v>60.1</v>
      </c>
      <c r="JW31" s="246">
        <f>'[1]Daily Pivot'!GW186</f>
        <v>64.3</v>
      </c>
      <c r="JX31" s="246">
        <f>'[1]Daily Pivot'!GW216</f>
        <v>64.7</v>
      </c>
      <c r="JY31" s="246">
        <f>'[1]Daily Pivot'!GW247</f>
        <v>64.599999999999994</v>
      </c>
      <c r="JZ31" s="246">
        <f>'[1]Daily Pivot'!GW278</f>
        <v>60.5</v>
      </c>
      <c r="KA31" s="246">
        <f>'[1]Daily Pivot'!GW308</f>
        <v>51.9</v>
      </c>
      <c r="KB31" s="246">
        <f>'[1]Daily Pivot'!GW339</f>
        <v>48.1</v>
      </c>
      <c r="KC31" s="246">
        <f>'[1]Daily Pivot'!GW369</f>
        <v>44.5</v>
      </c>
      <c r="KD31" s="246">
        <f>'[1]Daily Pivot'!GX34</f>
        <v>45.7</v>
      </c>
      <c r="KE31" s="246">
        <f>'[1]Daily Pivot'!GX65</f>
        <v>49.9</v>
      </c>
      <c r="KF31" s="246">
        <f>'[1]Daily Pivot'!GX94</f>
        <v>50.9</v>
      </c>
      <c r="KG31" s="246">
        <f>'[1]Daily Pivot'!GX125</f>
        <v>53.5</v>
      </c>
      <c r="KH31" s="246">
        <f>'[1]Daily Pivot'!GX155</f>
        <v>60.1</v>
      </c>
      <c r="KI31" s="246">
        <f>'[1]Daily Pivot'!GX186</f>
        <v>64.3</v>
      </c>
      <c r="KJ31" s="246">
        <f>'[1]Daily Pivot'!GX216</f>
        <v>64.7</v>
      </c>
      <c r="KK31" s="246">
        <f>'[1]Daily Pivot'!GX247</f>
        <v>64.599999999999994</v>
      </c>
      <c r="KL31" s="246">
        <f>'[1]Daily Pivot'!GX278</f>
        <v>60.7</v>
      </c>
      <c r="KM31" s="246">
        <f>'[1]Daily Pivot'!GX308</f>
        <v>52.1</v>
      </c>
      <c r="KN31" s="246">
        <f>'[1]Daily Pivot'!GX339</f>
        <v>48</v>
      </c>
      <c r="KO31" s="246">
        <f>'[1]Daily Pivot'!GX369</f>
        <v>44.8</v>
      </c>
      <c r="KP31" s="246">
        <f>'[1]Daily Pivot'!GY34</f>
        <v>45.4</v>
      </c>
      <c r="KQ31" s="246"/>
      <c r="KR31" s="246">
        <f>'[1]Daily Pivot'!GY94</f>
        <v>50.9</v>
      </c>
      <c r="KS31" s="246">
        <f>'[1]Daily Pivot'!GY125</f>
        <v>53.6</v>
      </c>
      <c r="KT31" s="246">
        <f>'[1]Daily Pivot'!GY155</f>
        <v>59.9</v>
      </c>
      <c r="KU31" s="246">
        <f>'[1]Daily Pivot'!GY186</f>
        <v>64.3</v>
      </c>
      <c r="KV31" s="246">
        <f>'[1]Daily Pivot'!GY216</f>
        <v>64.8</v>
      </c>
      <c r="KW31" s="246">
        <f>'[1]Daily Pivot'!GY247</f>
        <v>64.599999999999994</v>
      </c>
      <c r="KX31" s="246">
        <f>'[1]Daily Pivot'!GY278</f>
        <v>60.9</v>
      </c>
      <c r="KY31" s="246">
        <f>'[1]Daily Pivot'!GY308</f>
        <v>52</v>
      </c>
      <c r="KZ31" s="246">
        <f>'[1]Daily Pivot'!GY339</f>
        <v>48.1</v>
      </c>
      <c r="LA31" s="246">
        <f>'[1]Daily Pivot'!GY369</f>
        <v>44.8</v>
      </c>
      <c r="LB31" s="246">
        <f>'[1]Daily Pivot'!GZ34</f>
        <v>45.4</v>
      </c>
      <c r="LC31" s="246"/>
      <c r="LD31" s="246">
        <f>'[1]Daily Pivot'!GZ94</f>
        <v>50.9</v>
      </c>
      <c r="LE31" s="246">
        <f>'[1]Daily Pivot'!GZ125</f>
        <v>53.6</v>
      </c>
      <c r="LF31" s="246">
        <f>'[1]Daily Pivot'!GZ155</f>
        <v>59.7</v>
      </c>
      <c r="LG31" s="246">
        <f>'[1]Daily Pivot'!GZ186</f>
        <v>64.400000000000006</v>
      </c>
      <c r="LH31" s="246">
        <f>'[1]Daily Pivot'!GZ216</f>
        <v>64.8</v>
      </c>
      <c r="LI31" s="246">
        <f>'[1]Daily Pivot'!GZ247</f>
        <v>64.599999999999994</v>
      </c>
      <c r="LJ31" s="246">
        <f>'[1]Daily Pivot'!GZ278</f>
        <v>61.1</v>
      </c>
      <c r="LK31" s="246">
        <f>'[1]Daily Pivot'!GZ308</f>
        <v>51.9</v>
      </c>
      <c r="LL31" s="246">
        <f>'[1]Daily Pivot'!GZ339</f>
        <v>47.9</v>
      </c>
      <c r="LM31" s="246">
        <f>'[1]Daily Pivot'!GZ369</f>
        <v>44.8</v>
      </c>
    </row>
    <row r="32" spans="1:325" x14ac:dyDescent="0.25">
      <c r="A32" s="244">
        <f t="shared" si="0"/>
        <v>30</v>
      </c>
      <c r="B32" s="246">
        <f>'[1]Daily Pivot'!FZ35</f>
        <v>42.8</v>
      </c>
      <c r="C32" s="246"/>
      <c r="D32" s="246">
        <f>'[1]Daily Pivot'!FZ95</f>
        <v>50.1</v>
      </c>
      <c r="E32" s="246">
        <f>'[1]Daily Pivot'!FZ126</f>
        <v>53.5</v>
      </c>
      <c r="F32" s="246">
        <f>'[1]Daily Pivot'!FZ156</f>
        <v>57.9</v>
      </c>
      <c r="G32" s="246">
        <f>'[1]Daily Pivot'!FZ187</f>
        <v>63</v>
      </c>
      <c r="H32" s="246">
        <f>'[1]Daily Pivot'!FZ217</f>
        <v>64.2</v>
      </c>
      <c r="I32" s="246">
        <f>'[1]Daily Pivot'!FZ248</f>
        <v>63.8</v>
      </c>
      <c r="J32" s="246">
        <f>'[1]Daily Pivot'!FZ279</f>
        <v>57.4</v>
      </c>
      <c r="K32" s="246">
        <f>'[1]Daily Pivot'!FZ309</f>
        <v>50.4</v>
      </c>
      <c r="L32" s="246">
        <f>'[1]Daily Pivot'!FZ340</f>
        <v>45</v>
      </c>
      <c r="M32" s="246">
        <f>'[1]Daily Pivot'!FZ370</f>
        <v>42.3</v>
      </c>
      <c r="N32" s="246">
        <f>'[1]Daily Pivot'!GA35</f>
        <v>43.2</v>
      </c>
      <c r="O32" s="246"/>
      <c r="P32" s="246">
        <f>'[1]Daily Pivot'!GA95</f>
        <v>50.2</v>
      </c>
      <c r="Q32" s="246">
        <f>'[1]Daily Pivot'!GA126</f>
        <v>53.5</v>
      </c>
      <c r="R32" s="246">
        <f>'[1]Daily Pivot'!GA156</f>
        <v>57.7</v>
      </c>
      <c r="S32" s="246">
        <f>'[1]Daily Pivot'!GA187</f>
        <v>63</v>
      </c>
      <c r="T32" s="246">
        <f>'[1]Daily Pivot'!GA217</f>
        <v>64.2</v>
      </c>
      <c r="U32" s="246">
        <f>'[1]Daily Pivot'!GA248</f>
        <v>63.7</v>
      </c>
      <c r="V32" s="246">
        <f>'[1]Daily Pivot'!GA279</f>
        <v>57.6</v>
      </c>
      <c r="W32" s="246">
        <f>'[1]Daily Pivot'!GA309</f>
        <v>50.1</v>
      </c>
      <c r="X32" s="246">
        <f>'[1]Daily Pivot'!GA340</f>
        <v>44.8</v>
      </c>
      <c r="Y32" s="246">
        <f>'[1]Daily Pivot'!GA370</f>
        <v>42.3</v>
      </c>
      <c r="Z32" s="246">
        <f>'[1]Daily Pivot'!GB35</f>
        <v>43.1</v>
      </c>
      <c r="AA32" s="246"/>
      <c r="AB32" s="246">
        <f>'[1]Daily Pivot'!GB95</f>
        <v>50.4</v>
      </c>
      <c r="AC32" s="246">
        <f>'[1]Daily Pivot'!GB126</f>
        <v>53.5</v>
      </c>
      <c r="AD32" s="246">
        <f>'[1]Daily Pivot'!GB156</f>
        <v>58</v>
      </c>
      <c r="AE32" s="246">
        <f>'[1]Daily Pivot'!GB187</f>
        <v>63.3</v>
      </c>
      <c r="AF32" s="246">
        <f>'[1]Daily Pivot'!GB217</f>
        <v>64.2</v>
      </c>
      <c r="AG32" s="246">
        <f>'[1]Daily Pivot'!GB248</f>
        <v>63.9</v>
      </c>
      <c r="AH32" s="246">
        <f>'[1]Daily Pivot'!GB279</f>
        <v>57.6</v>
      </c>
      <c r="AI32" s="246">
        <f>'[1]Daily Pivot'!GB309</f>
        <v>50</v>
      </c>
      <c r="AJ32" s="246">
        <f>'[1]Daily Pivot'!GB340</f>
        <v>44.9</v>
      </c>
      <c r="AK32" s="246">
        <f>'[1]Daily Pivot'!GB370</f>
        <v>42.5</v>
      </c>
      <c r="AL32" s="246">
        <f>'[1]Daily Pivot'!GC35</f>
        <v>43.1</v>
      </c>
      <c r="AM32" s="246"/>
      <c r="AN32" s="246">
        <f>'[1]Daily Pivot'!GC95</f>
        <v>50.5</v>
      </c>
      <c r="AO32" s="246">
        <f>'[1]Daily Pivot'!GC126</f>
        <v>53.5</v>
      </c>
      <c r="AP32" s="246">
        <f>'[1]Daily Pivot'!GC156</f>
        <v>58.1</v>
      </c>
      <c r="AQ32" s="246">
        <f>'[1]Daily Pivot'!GC187</f>
        <v>63.4</v>
      </c>
      <c r="AR32" s="246">
        <f>'[1]Daily Pivot'!GC217</f>
        <v>64.2</v>
      </c>
      <c r="AS32" s="246">
        <f>'[1]Daily Pivot'!GC248</f>
        <v>64</v>
      </c>
      <c r="AT32" s="246">
        <f>'[1]Daily Pivot'!GC279</f>
        <v>57.8</v>
      </c>
      <c r="AU32" s="246">
        <f>'[1]Daily Pivot'!GC309</f>
        <v>50.1</v>
      </c>
      <c r="AV32" s="246">
        <f>'[1]Daily Pivot'!GC340</f>
        <v>45</v>
      </c>
      <c r="AW32" s="246">
        <f>'[1]Daily Pivot'!GC370</f>
        <v>42.4</v>
      </c>
      <c r="AX32" s="246">
        <f>'[1]Daily Pivot'!GD35</f>
        <v>42.9</v>
      </c>
      <c r="AY32" s="246"/>
      <c r="AZ32" s="246">
        <f>'[1]Daily Pivot'!GD95</f>
        <v>50.9</v>
      </c>
      <c r="BA32" s="246">
        <f>'[1]Daily Pivot'!GD126</f>
        <v>53.8</v>
      </c>
      <c r="BB32" s="246">
        <f>'[1]Daily Pivot'!GD156</f>
        <v>58.2</v>
      </c>
      <c r="BC32" s="246">
        <f>'[1]Daily Pivot'!GD187</f>
        <v>63.5</v>
      </c>
      <c r="BD32" s="246">
        <f>'[1]Daily Pivot'!GD217</f>
        <v>64.3</v>
      </c>
      <c r="BE32" s="246">
        <f>'[1]Daily Pivot'!GD248</f>
        <v>64.099999999999994</v>
      </c>
      <c r="BF32" s="246">
        <f>'[1]Daily Pivot'!GD279</f>
        <v>57.9</v>
      </c>
      <c r="BG32" s="246">
        <f>'[1]Daily Pivot'!GD309</f>
        <v>49.8</v>
      </c>
      <c r="BH32" s="246">
        <f>'[1]Daily Pivot'!GD340</f>
        <v>44.6</v>
      </c>
      <c r="BI32" s="246">
        <f>'[1]Daily Pivot'!GD370</f>
        <v>42.5</v>
      </c>
      <c r="BJ32" s="246">
        <f>'[1]Daily Pivot'!GE35</f>
        <v>42.8</v>
      </c>
      <c r="BK32" s="246"/>
      <c r="BL32" s="246">
        <f>'[1]Daily Pivot'!GE95</f>
        <v>50.6</v>
      </c>
      <c r="BM32" s="246">
        <f>'[1]Daily Pivot'!GE126</f>
        <v>54.1</v>
      </c>
      <c r="BN32" s="246">
        <f>'[1]Daily Pivot'!GE156</f>
        <v>58.3</v>
      </c>
      <c r="BO32" s="246">
        <f>'[1]Daily Pivot'!GE187</f>
        <v>63.5</v>
      </c>
      <c r="BP32" s="246">
        <f>'[1]Daily Pivot'!GE217</f>
        <v>64.400000000000006</v>
      </c>
      <c r="BQ32" s="246">
        <f>'[1]Daily Pivot'!GE248</f>
        <v>64.099999999999994</v>
      </c>
      <c r="BR32" s="246">
        <f>'[1]Daily Pivot'!GE279</f>
        <v>58.1</v>
      </c>
      <c r="BS32" s="246">
        <f>'[1]Daily Pivot'!GE309</f>
        <v>49.7</v>
      </c>
      <c r="BT32" s="246">
        <f>'[1]Daily Pivot'!GE340</f>
        <v>44.4</v>
      </c>
      <c r="BU32" s="246">
        <f>'[1]Daily Pivot'!GE370</f>
        <v>42.5</v>
      </c>
      <c r="BV32" s="246">
        <f>'[1]Daily Pivot'!GF35</f>
        <v>42.5</v>
      </c>
      <c r="BW32" s="246"/>
      <c r="BX32" s="246">
        <f>'[1]Daily Pivot'!GF95</f>
        <v>50.8</v>
      </c>
      <c r="BY32" s="246">
        <f>'[1]Daily Pivot'!GF126</f>
        <v>53.7</v>
      </c>
      <c r="BZ32" s="246">
        <f>'[1]Daily Pivot'!GF156</f>
        <v>58.3</v>
      </c>
      <c r="CA32" s="246">
        <f>'[1]Daily Pivot'!GF187</f>
        <v>63.4</v>
      </c>
      <c r="CB32" s="246">
        <f>'[1]Daily Pivot'!GF217</f>
        <v>64.3</v>
      </c>
      <c r="CC32" s="246">
        <f>'[1]Daily Pivot'!GF248</f>
        <v>64.2</v>
      </c>
      <c r="CD32" s="246">
        <f>'[1]Daily Pivot'!GF279</f>
        <v>58.2</v>
      </c>
      <c r="CE32" s="246">
        <f>'[1]Daily Pivot'!GF309</f>
        <v>49.4</v>
      </c>
      <c r="CF32" s="246">
        <f>'[1]Daily Pivot'!GF340</f>
        <v>44.8</v>
      </c>
      <c r="CG32" s="246">
        <f>'[1]Daily Pivot'!GF370</f>
        <v>42.6</v>
      </c>
      <c r="CH32" s="246">
        <f>'[1]Daily Pivot'!GG35</f>
        <v>42.5</v>
      </c>
      <c r="CI32" s="246"/>
      <c r="CJ32" s="246">
        <f>'[1]Daily Pivot'!GG95</f>
        <v>50.6</v>
      </c>
      <c r="CK32" s="246">
        <f>'[1]Daily Pivot'!GG126</f>
        <v>53.6</v>
      </c>
      <c r="CL32" s="246">
        <f>'[1]Daily Pivot'!GG156</f>
        <v>58.3</v>
      </c>
      <c r="CM32" s="246">
        <f>'[1]Daily Pivot'!GG187</f>
        <v>63.3</v>
      </c>
      <c r="CN32" s="246">
        <f>'[1]Daily Pivot'!GG217</f>
        <v>64.3</v>
      </c>
      <c r="CO32" s="246">
        <f>'[1]Daily Pivot'!GG248</f>
        <v>64.3</v>
      </c>
      <c r="CP32" s="246">
        <f>'[1]Daily Pivot'!GG279</f>
        <v>58.3</v>
      </c>
      <c r="CQ32" s="246">
        <f>'[1]Daily Pivot'!GG309</f>
        <v>49.2</v>
      </c>
      <c r="CR32" s="246">
        <f>'[1]Daily Pivot'!GG340</f>
        <v>45.2</v>
      </c>
      <c r="CS32" s="246">
        <f>'[1]Daily Pivot'!GG370</f>
        <v>43.2</v>
      </c>
      <c r="CT32" s="246">
        <f>'[1]Daily Pivot'!GH35</f>
        <v>42.6</v>
      </c>
      <c r="CU32" s="246"/>
      <c r="CV32" s="246">
        <f>'[1]Daily Pivot'!GH95</f>
        <v>50.5</v>
      </c>
      <c r="CW32" s="246">
        <f>'[1]Daily Pivot'!GH126</f>
        <v>53.7</v>
      </c>
      <c r="CX32" s="246">
        <f>'[1]Daily Pivot'!GH156</f>
        <v>58.4</v>
      </c>
      <c r="CY32" s="246">
        <f>'[1]Daily Pivot'!GH187</f>
        <v>63.4</v>
      </c>
      <c r="CZ32" s="246">
        <f>'[1]Daily Pivot'!GH217</f>
        <v>64.3</v>
      </c>
      <c r="DA32" s="246">
        <f>'[1]Daily Pivot'!GH248</f>
        <v>64.400000000000006</v>
      </c>
      <c r="DB32" s="246">
        <f>'[1]Daily Pivot'!GH279</f>
        <v>58.6</v>
      </c>
      <c r="DC32" s="246">
        <f>'[1]Daily Pivot'!GH309</f>
        <v>49.3</v>
      </c>
      <c r="DD32" s="246">
        <f>'[1]Daily Pivot'!GH340</f>
        <v>45.1</v>
      </c>
      <c r="DE32" s="246">
        <f>'[1]Daily Pivot'!GH370</f>
        <v>43.4</v>
      </c>
      <c r="DF32" s="246">
        <f>'[1]Daily Pivot'!GI35</f>
        <v>42.7</v>
      </c>
      <c r="DG32" s="246"/>
      <c r="DH32" s="246">
        <f>'[1]Daily Pivot'!GI95</f>
        <v>50.6</v>
      </c>
      <c r="DI32" s="246">
        <f>'[1]Daily Pivot'!GI126</f>
        <v>53.9</v>
      </c>
      <c r="DJ32" s="246">
        <f>'[1]Daily Pivot'!GI156</f>
        <v>58.3</v>
      </c>
      <c r="DK32" s="246">
        <f>'[1]Daily Pivot'!GI187</f>
        <v>63.4</v>
      </c>
      <c r="DL32" s="246">
        <f>'[1]Daily Pivot'!GI217</f>
        <v>64.3</v>
      </c>
      <c r="DM32" s="246">
        <f>'[1]Daily Pivot'!GI248</f>
        <v>64.400000000000006</v>
      </c>
      <c r="DN32" s="246">
        <f>'[1]Daily Pivot'!GI279</f>
        <v>58.9</v>
      </c>
      <c r="DO32" s="246">
        <f>'[1]Daily Pivot'!GI309</f>
        <v>49.3</v>
      </c>
      <c r="DP32" s="246">
        <f>'[1]Daily Pivot'!GI340</f>
        <v>45.4</v>
      </c>
      <c r="DQ32" s="246">
        <f>'[1]Daily Pivot'!GI370</f>
        <v>43.4</v>
      </c>
      <c r="DR32" s="246">
        <f>'[1]Daily Pivot'!GJ35</f>
        <v>42.8</v>
      </c>
      <c r="DS32" s="246"/>
      <c r="DT32" s="246">
        <f>'[1]Daily Pivot'!GJ95</f>
        <v>50.6</v>
      </c>
      <c r="DU32" s="246">
        <f>'[1]Daily Pivot'!GJ126</f>
        <v>54</v>
      </c>
      <c r="DV32" s="246">
        <f>'[1]Daily Pivot'!GJ156</f>
        <v>58.5</v>
      </c>
      <c r="DW32" s="246">
        <f>'[1]Daily Pivot'!GJ187</f>
        <v>63.5</v>
      </c>
      <c r="DX32" s="246">
        <f>'[1]Daily Pivot'!GJ217</f>
        <v>64.3</v>
      </c>
      <c r="DY32" s="246">
        <f>'[1]Daily Pivot'!GJ248</f>
        <v>64.400000000000006</v>
      </c>
      <c r="DZ32" s="246">
        <f>'[1]Daily Pivot'!GJ279</f>
        <v>59</v>
      </c>
      <c r="EA32" s="246">
        <f>'[1]Daily Pivot'!GJ309</f>
        <v>49.5</v>
      </c>
      <c r="EB32" s="246">
        <f>'[1]Daily Pivot'!GJ340</f>
        <v>45.4</v>
      </c>
      <c r="EC32" s="246">
        <f>'[1]Daily Pivot'!GJ370</f>
        <v>43.5</v>
      </c>
      <c r="ED32" s="246">
        <f>'[1]Daily Pivot'!GK35</f>
        <v>42.8</v>
      </c>
      <c r="EE32" s="246"/>
      <c r="EF32" s="246">
        <f>'[1]Daily Pivot'!GK95</f>
        <v>50.6</v>
      </c>
      <c r="EG32" s="246">
        <f>'[1]Daily Pivot'!GK126</f>
        <v>53.9</v>
      </c>
      <c r="EH32" s="246">
        <f>'[1]Daily Pivot'!GK156</f>
        <v>58.4</v>
      </c>
      <c r="EI32" s="246">
        <f>'[1]Daily Pivot'!GK187</f>
        <v>63.4</v>
      </c>
      <c r="EJ32" s="246">
        <f>'[1]Daily Pivot'!GK217</f>
        <v>64.3</v>
      </c>
      <c r="EK32" s="246">
        <f>'[1]Daily Pivot'!GK248</f>
        <v>64.400000000000006</v>
      </c>
      <c r="EL32" s="246">
        <f>'[1]Daily Pivot'!GK279</f>
        <v>59.4</v>
      </c>
      <c r="EM32" s="246">
        <f>'[1]Daily Pivot'!GK309</f>
        <v>49.9</v>
      </c>
      <c r="EN32" s="246">
        <f>'[1]Daily Pivot'!GK340</f>
        <v>45.7</v>
      </c>
      <c r="EO32" s="246">
        <f>'[1]Daily Pivot'!GK370</f>
        <v>43.7</v>
      </c>
      <c r="EP32" s="246">
        <f>'[1]Daily Pivot'!GL35</f>
        <v>42.6</v>
      </c>
      <c r="EQ32" s="246"/>
      <c r="ER32" s="246">
        <f>'[1]Daily Pivot'!GL95</f>
        <v>51.1</v>
      </c>
      <c r="ES32" s="246">
        <f>'[1]Daily Pivot'!GL126</f>
        <v>53.8</v>
      </c>
      <c r="ET32" s="246">
        <f>'[1]Daily Pivot'!GL156</f>
        <v>58.6</v>
      </c>
      <c r="EU32" s="246">
        <f>'[1]Daily Pivot'!GL187</f>
        <v>63.6</v>
      </c>
      <c r="EV32" s="246">
        <f>'[1]Daily Pivot'!GL217</f>
        <v>64.3</v>
      </c>
      <c r="EW32" s="246">
        <f>'[1]Daily Pivot'!GL248</f>
        <v>64.5</v>
      </c>
      <c r="EX32" s="246">
        <f>'[1]Daily Pivot'!GL279</f>
        <v>59.4</v>
      </c>
      <c r="EY32" s="246">
        <f>'[1]Daily Pivot'!GL309</f>
        <v>49.6</v>
      </c>
      <c r="EZ32" s="246">
        <f>'[1]Daily Pivot'!GL340</f>
        <v>45.6</v>
      </c>
      <c r="FA32" s="246">
        <f>'[1]Daily Pivot'!GL370</f>
        <v>43.7</v>
      </c>
      <c r="FB32" s="246">
        <f>'[1]Daily Pivot'!GM35</f>
        <v>42.6</v>
      </c>
      <c r="FC32" s="246"/>
      <c r="FD32" s="246">
        <f>'[1]Daily Pivot'!GM95</f>
        <v>51.3</v>
      </c>
      <c r="FE32" s="246">
        <f>'[1]Daily Pivot'!GM126</f>
        <v>54.1</v>
      </c>
      <c r="FF32" s="246">
        <f>'[1]Daily Pivot'!GM156</f>
        <v>58.7</v>
      </c>
      <c r="FG32" s="246">
        <f>'[1]Daily Pivot'!GM187</f>
        <v>63.8</v>
      </c>
      <c r="FH32" s="246">
        <f>'[1]Daily Pivot'!GM217</f>
        <v>64.3</v>
      </c>
      <c r="FI32" s="246">
        <f>'[1]Daily Pivot'!GM248</f>
        <v>64.5</v>
      </c>
      <c r="FJ32" s="246">
        <f>'[1]Daily Pivot'!GM279</f>
        <v>59.5</v>
      </c>
      <c r="FK32" s="246">
        <f>'[1]Daily Pivot'!GM309</f>
        <v>49.8</v>
      </c>
      <c r="FL32" s="246">
        <f>'[1]Daily Pivot'!GM340</f>
        <v>45.7</v>
      </c>
      <c r="FM32" s="246">
        <f>'[1]Daily Pivot'!GM370</f>
        <v>43.5</v>
      </c>
      <c r="FN32" s="246">
        <f>'[1]Daily Pivot'!GN35</f>
        <v>42.3</v>
      </c>
      <c r="FO32" s="246"/>
      <c r="FP32" s="246">
        <f>'[1]Daily Pivot'!GN95</f>
        <v>51.3</v>
      </c>
      <c r="FQ32" s="246">
        <f>'[1]Daily Pivot'!GN126</f>
        <v>53.9</v>
      </c>
      <c r="FR32" s="246">
        <f>'[1]Daily Pivot'!GN156</f>
        <v>58.6</v>
      </c>
      <c r="FS32" s="246">
        <f>'[1]Daily Pivot'!GN187</f>
        <v>63.9</v>
      </c>
      <c r="FT32" s="246">
        <f>'[1]Daily Pivot'!GN217</f>
        <v>64.3</v>
      </c>
      <c r="FU32" s="246">
        <f>'[1]Daily Pivot'!GN248</f>
        <v>64.5</v>
      </c>
      <c r="FV32" s="246">
        <f>'[1]Daily Pivot'!GN279</f>
        <v>59.5</v>
      </c>
      <c r="FW32" s="246">
        <f>'[1]Daily Pivot'!GN309</f>
        <v>49.8</v>
      </c>
      <c r="FX32" s="246">
        <f>'[1]Daily Pivot'!GN340</f>
        <v>45.7</v>
      </c>
      <c r="FY32" s="246">
        <f>'[1]Daily Pivot'!GN370</f>
        <v>44.1</v>
      </c>
      <c r="FZ32" s="246">
        <f>'[1]Daily Pivot'!GO35</f>
        <v>42.3</v>
      </c>
      <c r="GA32" s="246"/>
      <c r="GB32" s="246">
        <f>'[1]Daily Pivot'!GO95</f>
        <v>51.3</v>
      </c>
      <c r="GC32" s="246">
        <f>'[1]Daily Pivot'!GO126</f>
        <v>54.1</v>
      </c>
      <c r="GD32" s="246">
        <f>'[1]Daily Pivot'!GO156</f>
        <v>58.4</v>
      </c>
      <c r="GE32" s="246">
        <f>'[1]Daily Pivot'!GO187</f>
        <v>63.9</v>
      </c>
      <c r="GF32" s="246">
        <f>'[1]Daily Pivot'!GO217</f>
        <v>64.400000000000006</v>
      </c>
      <c r="GG32" s="246">
        <f>'[1]Daily Pivot'!GO248</f>
        <v>64.5</v>
      </c>
      <c r="GH32" s="246">
        <f>'[1]Daily Pivot'!GO279</f>
        <v>59.8</v>
      </c>
      <c r="GI32" s="246">
        <f>'[1]Daily Pivot'!GO309</f>
        <v>49.6</v>
      </c>
      <c r="GJ32" s="246">
        <f>'[1]Daily Pivot'!GO340</f>
        <v>45.6</v>
      </c>
      <c r="GK32" s="246">
        <f>'[1]Daily Pivot'!GO370</f>
        <v>44.1</v>
      </c>
      <c r="GL32" s="246">
        <f>'[1]Daily Pivot'!GP35</f>
        <v>42.5</v>
      </c>
      <c r="GM32" s="246"/>
      <c r="GN32" s="246">
        <f>'[1]Daily Pivot'!GP95</f>
        <v>51.4</v>
      </c>
      <c r="GO32" s="246">
        <f>'[1]Daily Pivot'!GP126</f>
        <v>54</v>
      </c>
      <c r="GP32" s="246">
        <f>'[1]Daily Pivot'!GP156</f>
        <v>58.4</v>
      </c>
      <c r="GQ32" s="246">
        <f>'[1]Daily Pivot'!GP187</f>
        <v>64</v>
      </c>
      <c r="GR32" s="246">
        <f>'[1]Daily Pivot'!GP217</f>
        <v>64.400000000000006</v>
      </c>
      <c r="GS32" s="246">
        <f>'[1]Daily Pivot'!GP248</f>
        <v>64.599999999999994</v>
      </c>
      <c r="GT32" s="246">
        <f>'[1]Daily Pivot'!GP279</f>
        <v>59.9</v>
      </c>
      <c r="GU32" s="246">
        <f>'[1]Daily Pivot'!GP309</f>
        <v>49.9</v>
      </c>
      <c r="GV32" s="246">
        <f>'[1]Daily Pivot'!GP340</f>
        <v>46</v>
      </c>
      <c r="GW32" s="246">
        <f>'[1]Daily Pivot'!GP370</f>
        <v>44.1</v>
      </c>
      <c r="GX32" s="246">
        <f>'[1]Daily Pivot'!GQ35</f>
        <v>42.6</v>
      </c>
      <c r="GY32" s="246"/>
      <c r="GZ32" s="246">
        <f>'[1]Daily Pivot'!GQ95</f>
        <v>51.5</v>
      </c>
      <c r="HA32" s="246">
        <f>'[1]Daily Pivot'!GQ126</f>
        <v>54</v>
      </c>
      <c r="HB32" s="246">
        <f>'[1]Daily Pivot'!GQ156</f>
        <v>58.5</v>
      </c>
      <c r="HC32" s="246">
        <f>'[1]Daily Pivot'!GQ187</f>
        <v>64</v>
      </c>
      <c r="HD32" s="246">
        <f>'[1]Daily Pivot'!GQ217</f>
        <v>64.400000000000006</v>
      </c>
      <c r="HE32" s="246">
        <f>'[1]Daily Pivot'!GQ248</f>
        <v>64.599999999999994</v>
      </c>
      <c r="HF32" s="246">
        <f>'[1]Daily Pivot'!GQ279</f>
        <v>60</v>
      </c>
      <c r="HG32" s="246">
        <f>'[1]Daily Pivot'!GQ309</f>
        <v>50.1</v>
      </c>
      <c r="HH32" s="246">
        <f>'[1]Daily Pivot'!GQ340</f>
        <v>46.1</v>
      </c>
      <c r="HI32" s="246">
        <f>'[1]Daily Pivot'!GQ370</f>
        <v>44.3</v>
      </c>
      <c r="HJ32" s="246">
        <f>'[1]Daily Pivot'!GR35</f>
        <v>42.9</v>
      </c>
      <c r="HK32" s="246"/>
      <c r="HL32" s="246">
        <f>'[1]Daily Pivot'!GR95</f>
        <v>51.8</v>
      </c>
      <c r="HM32" s="246">
        <f>'[1]Daily Pivot'!GR126</f>
        <v>54</v>
      </c>
      <c r="HN32" s="246">
        <f>'[1]Daily Pivot'!GR156</f>
        <v>58.5</v>
      </c>
      <c r="HO32" s="246">
        <f>'[1]Daily Pivot'!GR187</f>
        <v>64.099999999999994</v>
      </c>
      <c r="HP32" s="246">
        <f>'[1]Daily Pivot'!GR217</f>
        <v>64.400000000000006</v>
      </c>
      <c r="HQ32" s="246">
        <f>'[1]Daily Pivot'!GR248</f>
        <v>64.7</v>
      </c>
      <c r="HR32" s="246">
        <f>'[1]Daily Pivot'!GR279</f>
        <v>60.3</v>
      </c>
      <c r="HS32" s="246">
        <f>'[1]Daily Pivot'!GR309</f>
        <v>50.2</v>
      </c>
      <c r="HT32" s="246">
        <f>'[1]Daily Pivot'!GR340</f>
        <v>46.3</v>
      </c>
      <c r="HU32" s="246">
        <f>'[1]Daily Pivot'!GR370</f>
        <v>44.3</v>
      </c>
      <c r="HV32" s="246">
        <f>'[1]Daily Pivot'!GS35</f>
        <v>42.5</v>
      </c>
      <c r="HW32" s="246"/>
      <c r="HX32" s="246">
        <f>'[1]Daily Pivot'!GS95</f>
        <v>51.7</v>
      </c>
      <c r="HY32" s="246">
        <f>'[1]Daily Pivot'!GS126</f>
        <v>53.8</v>
      </c>
      <c r="HZ32" s="246">
        <f>'[1]Daily Pivot'!GS156</f>
        <v>58.4</v>
      </c>
      <c r="IA32" s="246">
        <f>'[1]Daily Pivot'!GS187</f>
        <v>64</v>
      </c>
      <c r="IB32" s="246">
        <f>'[1]Daily Pivot'!GS217</f>
        <v>64.5</v>
      </c>
      <c r="IC32" s="246">
        <f>'[1]Daily Pivot'!GS248</f>
        <v>64.7</v>
      </c>
      <c r="ID32" s="246">
        <f>'[1]Daily Pivot'!GS279</f>
        <v>60</v>
      </c>
      <c r="IE32" s="246">
        <f>'[1]Daily Pivot'!GS309</f>
        <v>50.3</v>
      </c>
      <c r="IF32" s="246">
        <f>'[1]Daily Pivot'!GS340</f>
        <v>45.8</v>
      </c>
      <c r="IG32" s="246">
        <f>'[1]Daily Pivot'!GS370</f>
        <v>44.4</v>
      </c>
      <c r="IH32" s="246">
        <f>'[1]Daily Pivot'!GT35</f>
        <v>42.8</v>
      </c>
      <c r="II32" s="246"/>
      <c r="IJ32" s="246">
        <f>'[1]Daily Pivot'!GT95</f>
        <v>51.9</v>
      </c>
      <c r="IK32" s="246">
        <f>'[1]Daily Pivot'!GT126</f>
        <v>53.8</v>
      </c>
      <c r="IL32" s="246">
        <f>'[1]Daily Pivot'!GT156</f>
        <v>58.5</v>
      </c>
      <c r="IM32" s="246">
        <f>'[1]Daily Pivot'!GT187</f>
        <v>64</v>
      </c>
      <c r="IN32" s="246">
        <f>'[1]Daily Pivot'!GT217</f>
        <v>64.5</v>
      </c>
      <c r="IO32" s="246">
        <f>'[1]Daily Pivot'!GT248</f>
        <v>64.7</v>
      </c>
      <c r="IP32" s="246">
        <f>'[1]Daily Pivot'!GT279</f>
        <v>60</v>
      </c>
      <c r="IQ32" s="246">
        <f>'[1]Daily Pivot'!GT309</f>
        <v>50.4</v>
      </c>
      <c r="IR32" s="246">
        <f>'[1]Daily Pivot'!GT340</f>
        <v>46</v>
      </c>
      <c r="IS32" s="246">
        <f>'[1]Daily Pivot'!GT370</f>
        <v>44.2</v>
      </c>
      <c r="IT32" s="246">
        <f>'[1]Daily Pivot'!GU35</f>
        <v>42.9</v>
      </c>
      <c r="IU32" s="246"/>
      <c r="IV32" s="246">
        <f>'[1]Daily Pivot'!GU95</f>
        <v>51.8</v>
      </c>
      <c r="IW32" s="246">
        <f>'[1]Daily Pivot'!GU126</f>
        <v>53.9</v>
      </c>
      <c r="IX32" s="246">
        <f>'[1]Daily Pivot'!GU156</f>
        <v>58.6</v>
      </c>
      <c r="IY32" s="246">
        <f>'[1]Daily Pivot'!GU187</f>
        <v>64</v>
      </c>
      <c r="IZ32" s="246">
        <f>'[1]Daily Pivot'!GU217</f>
        <v>64.599999999999994</v>
      </c>
      <c r="JA32" s="246">
        <f>'[1]Daily Pivot'!GU248</f>
        <v>64.7</v>
      </c>
      <c r="JB32" s="246">
        <f>'[1]Daily Pivot'!GU279</f>
        <v>60.3</v>
      </c>
      <c r="JC32" s="246">
        <f>'[1]Daily Pivot'!GU309</f>
        <v>50.5</v>
      </c>
      <c r="JD32" s="246">
        <f>'[1]Daily Pivot'!GU340</f>
        <v>46.2</v>
      </c>
      <c r="JE32" s="246">
        <f>'[1]Daily Pivot'!GU370</f>
        <v>43.7</v>
      </c>
      <c r="JF32" s="246">
        <f>'[1]Daily Pivot'!GV35</f>
        <v>43.2</v>
      </c>
      <c r="JG32" s="246"/>
      <c r="JH32" s="246">
        <f>'[1]Daily Pivot'!GV95</f>
        <v>52.1</v>
      </c>
      <c r="JI32" s="246">
        <f>'[1]Daily Pivot'!GV126</f>
        <v>54.1</v>
      </c>
      <c r="JJ32" s="246">
        <f>'[1]Daily Pivot'!GV156</f>
        <v>58.7</v>
      </c>
      <c r="JK32" s="246">
        <f>'[1]Daily Pivot'!GV187</f>
        <v>64</v>
      </c>
      <c r="JL32" s="246">
        <f>'[1]Daily Pivot'!GV217</f>
        <v>64.599999999999994</v>
      </c>
      <c r="JM32" s="246">
        <f>'[1]Daily Pivot'!GV248</f>
        <v>64.8</v>
      </c>
      <c r="JN32" s="246">
        <f>'[1]Daily Pivot'!GV279</f>
        <v>60.5</v>
      </c>
      <c r="JO32" s="246">
        <f>'[1]Daily Pivot'!GV309</f>
        <v>50.5</v>
      </c>
      <c r="JP32" s="246">
        <f>'[1]Daily Pivot'!GV340</f>
        <v>46.2</v>
      </c>
      <c r="JQ32" s="246">
        <f>'[1]Daily Pivot'!GV370</f>
        <v>44</v>
      </c>
      <c r="JR32" s="246">
        <f>'[1]Daily Pivot'!GW35</f>
        <v>43.4</v>
      </c>
      <c r="JS32" s="246"/>
      <c r="JT32" s="246">
        <f>'[1]Daily Pivot'!GW95</f>
        <v>52.4</v>
      </c>
      <c r="JU32" s="246">
        <f>'[1]Daily Pivot'!GW126</f>
        <v>53.8</v>
      </c>
      <c r="JV32" s="246">
        <f>'[1]Daily Pivot'!GW156</f>
        <v>58.9</v>
      </c>
      <c r="JW32" s="246">
        <f>'[1]Daily Pivot'!GW187</f>
        <v>64</v>
      </c>
      <c r="JX32" s="246">
        <f>'[1]Daily Pivot'!GW217</f>
        <v>64.7</v>
      </c>
      <c r="JY32" s="246">
        <f>'[1]Daily Pivot'!GW248</f>
        <v>64.8</v>
      </c>
      <c r="JZ32" s="246">
        <f>'[1]Daily Pivot'!GW279</f>
        <v>60.5</v>
      </c>
      <c r="KA32" s="246">
        <f>'[1]Daily Pivot'!GW309</f>
        <v>50.5</v>
      </c>
      <c r="KB32" s="246">
        <f>'[1]Daily Pivot'!GW340</f>
        <v>46.1</v>
      </c>
      <c r="KC32" s="246">
        <f>'[1]Daily Pivot'!GW370</f>
        <v>44.1</v>
      </c>
      <c r="KD32" s="246">
        <f>'[1]Daily Pivot'!GX35</f>
        <v>43.4</v>
      </c>
      <c r="KE32" s="246"/>
      <c r="KF32" s="246">
        <f>'[1]Daily Pivot'!GX95</f>
        <v>52.7</v>
      </c>
      <c r="KG32" s="246">
        <f>'[1]Daily Pivot'!GX126</f>
        <v>54</v>
      </c>
      <c r="KH32" s="246">
        <f>'[1]Daily Pivot'!GX156</f>
        <v>58.9</v>
      </c>
      <c r="KI32" s="246">
        <f>'[1]Daily Pivot'!GX187</f>
        <v>63.9</v>
      </c>
      <c r="KJ32" s="246">
        <f>'[1]Daily Pivot'!GX217</f>
        <v>64.7</v>
      </c>
      <c r="KK32" s="246">
        <f>'[1]Daily Pivot'!GX248</f>
        <v>64.8</v>
      </c>
      <c r="KL32" s="246">
        <f>'[1]Daily Pivot'!GX279</f>
        <v>60.7</v>
      </c>
      <c r="KM32" s="246">
        <f>'[1]Daily Pivot'!GX309</f>
        <v>50.7</v>
      </c>
      <c r="KN32" s="246">
        <f>'[1]Daily Pivot'!GX340</f>
        <v>46.2</v>
      </c>
      <c r="KO32" s="246">
        <f>'[1]Daily Pivot'!GX370</f>
        <v>44.5</v>
      </c>
      <c r="KP32" s="246">
        <f>'[1]Daily Pivot'!GY35</f>
        <v>43.2</v>
      </c>
      <c r="KQ32" s="246"/>
      <c r="KR32" s="246">
        <f>'[1]Daily Pivot'!GY95</f>
        <v>52.7</v>
      </c>
      <c r="KS32" s="246">
        <f>'[1]Daily Pivot'!GY126</f>
        <v>54.3</v>
      </c>
      <c r="KT32" s="246">
        <f>'[1]Daily Pivot'!GY156</f>
        <v>58.8</v>
      </c>
      <c r="KU32" s="246">
        <f>'[1]Daily Pivot'!GY187</f>
        <v>64</v>
      </c>
      <c r="KV32" s="246">
        <f>'[1]Daily Pivot'!GY217</f>
        <v>64.7</v>
      </c>
      <c r="KW32" s="246">
        <f>'[1]Daily Pivot'!GY248</f>
        <v>64.8</v>
      </c>
      <c r="KX32" s="246">
        <f>'[1]Daily Pivot'!GY279</f>
        <v>60.9</v>
      </c>
      <c r="KY32" s="246">
        <f>'[1]Daily Pivot'!GY309</f>
        <v>50.5</v>
      </c>
      <c r="KZ32" s="246">
        <f>'[1]Daily Pivot'!GY340</f>
        <v>46.3</v>
      </c>
      <c r="LA32" s="246">
        <f>'[1]Daily Pivot'!GY370</f>
        <v>44.6</v>
      </c>
      <c r="LB32" s="246">
        <f>'[1]Daily Pivot'!GZ35</f>
        <v>43.2</v>
      </c>
      <c r="LC32" s="246"/>
      <c r="LD32" s="246">
        <f>'[1]Daily Pivot'!GZ95</f>
        <v>52.6</v>
      </c>
      <c r="LE32" s="246">
        <f>'[1]Daily Pivot'!GZ126</f>
        <v>54.5</v>
      </c>
      <c r="LF32" s="246">
        <f>'[1]Daily Pivot'!GZ156</f>
        <v>58.6</v>
      </c>
      <c r="LG32" s="246">
        <f>'[1]Daily Pivot'!GZ187</f>
        <v>64.099999999999994</v>
      </c>
      <c r="LH32" s="246">
        <f>'[1]Daily Pivot'!GZ217</f>
        <v>64.7</v>
      </c>
      <c r="LI32" s="246">
        <f>'[1]Daily Pivot'!GZ248</f>
        <v>64.7</v>
      </c>
      <c r="LJ32" s="246">
        <f>'[1]Daily Pivot'!GZ279</f>
        <v>61.1</v>
      </c>
      <c r="LK32" s="246">
        <f>'[1]Daily Pivot'!GZ309</f>
        <v>50.4</v>
      </c>
      <c r="LL32" s="246">
        <f>'[1]Daily Pivot'!GZ340</f>
        <v>46.2</v>
      </c>
      <c r="LM32" s="246">
        <f>'[1]Daily Pivot'!GZ370</f>
        <v>44.5</v>
      </c>
    </row>
    <row r="33" spans="1:325" x14ac:dyDescent="0.25">
      <c r="A33" s="244">
        <f t="shared" si="0"/>
        <v>31</v>
      </c>
      <c r="B33" s="246">
        <f>'[1]Daily Pivot'!FZ36</f>
        <v>44.1</v>
      </c>
      <c r="C33" s="246"/>
      <c r="D33" s="246">
        <f>'[1]Daily Pivot'!FZ96</f>
        <v>49.1</v>
      </c>
      <c r="E33" s="246"/>
      <c r="F33" s="246">
        <f>'[1]Daily Pivot'!FZ157</f>
        <v>58.8</v>
      </c>
      <c r="G33" s="246"/>
      <c r="H33" s="246">
        <f>'[1]Daily Pivot'!FZ218</f>
        <v>64.099999999999994</v>
      </c>
      <c r="I33" s="246">
        <f>'[1]Daily Pivot'!FZ249</f>
        <v>63.5</v>
      </c>
      <c r="J33" s="246"/>
      <c r="K33" s="246">
        <f>'[1]Daily Pivot'!FZ310</f>
        <v>51.6</v>
      </c>
      <c r="L33" s="246"/>
      <c r="M33" s="246">
        <f>'[1]Daily Pivot'!FZ371</f>
        <v>40.5</v>
      </c>
      <c r="N33" s="246">
        <f>'[1]Daily Pivot'!GA36</f>
        <v>44.6</v>
      </c>
      <c r="O33" s="246"/>
      <c r="P33" s="246">
        <f>'[1]Daily Pivot'!GA96</f>
        <v>49.3</v>
      </c>
      <c r="Q33" s="246"/>
      <c r="R33" s="246">
        <f>'[1]Daily Pivot'!GA157</f>
        <v>58.6</v>
      </c>
      <c r="S33" s="246"/>
      <c r="T33" s="246">
        <f>'[1]Daily Pivot'!GA218</f>
        <v>64.099999999999994</v>
      </c>
      <c r="U33" s="246">
        <f>'[1]Daily Pivot'!GA249</f>
        <v>63.6</v>
      </c>
      <c r="V33" s="246"/>
      <c r="W33" s="246">
        <f>'[1]Daily Pivot'!GA310</f>
        <v>51.6</v>
      </c>
      <c r="X33" s="246"/>
      <c r="Y33" s="246">
        <f>'[1]Daily Pivot'!GA371</f>
        <v>40.5</v>
      </c>
      <c r="Z33" s="246">
        <f>'[1]Daily Pivot'!GB36</f>
        <v>44.5</v>
      </c>
      <c r="AA33" s="246"/>
      <c r="AB33" s="246">
        <f>'[1]Daily Pivot'!GB96</f>
        <v>49.3</v>
      </c>
      <c r="AC33" s="246"/>
      <c r="AD33" s="246">
        <f>'[1]Daily Pivot'!GB157</f>
        <v>58.8</v>
      </c>
      <c r="AE33" s="246"/>
      <c r="AF33" s="246">
        <f>'[1]Daily Pivot'!GB218</f>
        <v>64.3</v>
      </c>
      <c r="AG33" s="246">
        <f>'[1]Daily Pivot'!GB249</f>
        <v>63.9</v>
      </c>
      <c r="AH33" s="246"/>
      <c r="AI33" s="246">
        <f>'[1]Daily Pivot'!GB310</f>
        <v>51.5</v>
      </c>
      <c r="AJ33" s="246"/>
      <c r="AK33" s="246">
        <f>'[1]Daily Pivot'!GB371</f>
        <v>40.5</v>
      </c>
      <c r="AL33" s="246">
        <f>'[1]Daily Pivot'!GC36</f>
        <v>44.7</v>
      </c>
      <c r="AM33" s="246"/>
      <c r="AN33" s="246">
        <f>'[1]Daily Pivot'!GC96</f>
        <v>49.3</v>
      </c>
      <c r="AO33" s="246"/>
      <c r="AP33" s="246">
        <f>'[1]Daily Pivot'!GC157</f>
        <v>58.9</v>
      </c>
      <c r="AQ33" s="246"/>
      <c r="AR33" s="246">
        <f>'[1]Daily Pivot'!GC218</f>
        <v>64.3</v>
      </c>
      <c r="AS33" s="246">
        <f>'[1]Daily Pivot'!GC249</f>
        <v>64</v>
      </c>
      <c r="AT33" s="246"/>
      <c r="AU33" s="246">
        <f>'[1]Daily Pivot'!GC310</f>
        <v>51.8</v>
      </c>
      <c r="AV33" s="246"/>
      <c r="AW33" s="246">
        <f>'[1]Daily Pivot'!GC371</f>
        <v>40.700000000000003</v>
      </c>
      <c r="AX33" s="246">
        <f>'[1]Daily Pivot'!GD36</f>
        <v>44.6</v>
      </c>
      <c r="AY33" s="246"/>
      <c r="AZ33" s="246">
        <f>'[1]Daily Pivot'!GD96</f>
        <v>49.5</v>
      </c>
      <c r="BA33" s="246"/>
      <c r="BB33" s="246">
        <f>'[1]Daily Pivot'!GD157</f>
        <v>58.9</v>
      </c>
      <c r="BC33" s="246"/>
      <c r="BD33" s="246">
        <f>'[1]Daily Pivot'!GD218</f>
        <v>64.3</v>
      </c>
      <c r="BE33" s="246">
        <f>'[1]Daily Pivot'!GD249</f>
        <v>64.099999999999994</v>
      </c>
      <c r="BF33" s="246"/>
      <c r="BG33" s="246">
        <f>'[1]Daily Pivot'!GD310</f>
        <v>51.4</v>
      </c>
      <c r="BH33" s="246"/>
      <c r="BI33" s="246">
        <f>'[1]Daily Pivot'!GD371</f>
        <v>40.9</v>
      </c>
      <c r="BJ33" s="246">
        <f>'[1]Daily Pivot'!GE36</f>
        <v>44.6</v>
      </c>
      <c r="BK33" s="246"/>
      <c r="BL33" s="246">
        <f>'[1]Daily Pivot'!GE96</f>
        <v>49.2</v>
      </c>
      <c r="BM33" s="246"/>
      <c r="BN33" s="246">
        <f>'[1]Daily Pivot'!GE157</f>
        <v>58.9</v>
      </c>
      <c r="BO33" s="246"/>
      <c r="BP33" s="246">
        <f>'[1]Daily Pivot'!GE218</f>
        <v>64.400000000000006</v>
      </c>
      <c r="BQ33" s="246">
        <f>'[1]Daily Pivot'!GE249</f>
        <v>64.099999999999994</v>
      </c>
      <c r="BR33" s="246"/>
      <c r="BS33" s="246">
        <f>'[1]Daily Pivot'!GE310</f>
        <v>51.4</v>
      </c>
      <c r="BT33" s="246"/>
      <c r="BU33" s="246">
        <f>'[1]Daily Pivot'!GE371</f>
        <v>40.799999999999997</v>
      </c>
      <c r="BV33" s="246">
        <f>'[1]Daily Pivot'!GF36</f>
        <v>44.5</v>
      </c>
      <c r="BW33" s="246"/>
      <c r="BX33" s="246">
        <f>'[1]Daily Pivot'!GF96</f>
        <v>49.2</v>
      </c>
      <c r="BY33" s="246"/>
      <c r="BZ33" s="246">
        <f>'[1]Daily Pivot'!GF157</f>
        <v>58.7</v>
      </c>
      <c r="CA33" s="246"/>
      <c r="CB33" s="246">
        <f>'[1]Daily Pivot'!GF218</f>
        <v>64.400000000000006</v>
      </c>
      <c r="CC33" s="246">
        <f>'[1]Daily Pivot'!GF249</f>
        <v>64.2</v>
      </c>
      <c r="CD33" s="246"/>
      <c r="CE33" s="246">
        <f>'[1]Daily Pivot'!GF310</f>
        <v>51.3</v>
      </c>
      <c r="CF33" s="246"/>
      <c r="CG33" s="246">
        <f>'[1]Daily Pivot'!GF371</f>
        <v>40.700000000000003</v>
      </c>
      <c r="CH33" s="246">
        <f>'[1]Daily Pivot'!GG36</f>
        <v>44.4</v>
      </c>
      <c r="CI33" s="246"/>
      <c r="CJ33" s="246">
        <f>'[1]Daily Pivot'!GG96</f>
        <v>49.3</v>
      </c>
      <c r="CK33" s="246"/>
      <c r="CL33" s="246">
        <f>'[1]Daily Pivot'!GG157</f>
        <v>58.6</v>
      </c>
      <c r="CM33" s="246"/>
      <c r="CN33" s="246">
        <f>'[1]Daily Pivot'!GG218</f>
        <v>64.400000000000006</v>
      </c>
      <c r="CO33" s="246">
        <f>'[1]Daily Pivot'!GG249</f>
        <v>64.3</v>
      </c>
      <c r="CP33" s="246"/>
      <c r="CQ33" s="246">
        <f>'[1]Daily Pivot'!GG310</f>
        <v>51.1</v>
      </c>
      <c r="CR33" s="246"/>
      <c r="CS33" s="246">
        <f>'[1]Daily Pivot'!GG371</f>
        <v>41.2</v>
      </c>
      <c r="CT33" s="246">
        <f>'[1]Daily Pivot'!GH36</f>
        <v>44.5</v>
      </c>
      <c r="CU33" s="246"/>
      <c r="CV33" s="246">
        <f>'[1]Daily Pivot'!GH96</f>
        <v>49</v>
      </c>
      <c r="CW33" s="246"/>
      <c r="CX33" s="246">
        <f>'[1]Daily Pivot'!GH157</f>
        <v>58.5</v>
      </c>
      <c r="CY33" s="246"/>
      <c r="CZ33" s="246">
        <f>'[1]Daily Pivot'!GH218</f>
        <v>64.400000000000006</v>
      </c>
      <c r="DA33" s="246">
        <f>'[1]Daily Pivot'!GH249</f>
        <v>64.3</v>
      </c>
      <c r="DB33" s="246"/>
      <c r="DC33" s="246">
        <f>'[1]Daily Pivot'!GH310</f>
        <v>51.1</v>
      </c>
      <c r="DD33" s="246"/>
      <c r="DE33" s="246">
        <f>'[1]Daily Pivot'!GH371</f>
        <v>41.6</v>
      </c>
      <c r="DF33" s="246">
        <f>'[1]Daily Pivot'!GI36</f>
        <v>45</v>
      </c>
      <c r="DG33" s="246"/>
      <c r="DH33" s="246">
        <f>'[1]Daily Pivot'!GI96</f>
        <v>49.1</v>
      </c>
      <c r="DI33" s="246"/>
      <c r="DJ33" s="246">
        <f>'[1]Daily Pivot'!GI157</f>
        <v>58.4</v>
      </c>
      <c r="DK33" s="246"/>
      <c r="DL33" s="246">
        <f>'[1]Daily Pivot'!GI218</f>
        <v>64.400000000000006</v>
      </c>
      <c r="DM33" s="246">
        <f>'[1]Daily Pivot'!GI249</f>
        <v>64.3</v>
      </c>
      <c r="DN33" s="246"/>
      <c r="DO33" s="246">
        <f>'[1]Daily Pivot'!GI310</f>
        <v>51.4</v>
      </c>
      <c r="DP33" s="246"/>
      <c r="DQ33" s="246">
        <f>'[1]Daily Pivot'!GI371</f>
        <v>41.9</v>
      </c>
      <c r="DR33" s="246">
        <f>'[1]Daily Pivot'!GJ36</f>
        <v>45.1</v>
      </c>
      <c r="DS33" s="246"/>
      <c r="DT33" s="246">
        <f>'[1]Daily Pivot'!GJ96</f>
        <v>49.1</v>
      </c>
      <c r="DU33" s="246"/>
      <c r="DV33" s="246">
        <f>'[1]Daily Pivot'!GJ157</f>
        <v>58.6</v>
      </c>
      <c r="DW33" s="246"/>
      <c r="DX33" s="246">
        <f>'[1]Daily Pivot'!GJ218</f>
        <v>64.400000000000006</v>
      </c>
      <c r="DY33" s="246">
        <f>'[1]Daily Pivot'!GJ249</f>
        <v>64.3</v>
      </c>
      <c r="DZ33" s="246"/>
      <c r="EA33" s="246">
        <f>'[1]Daily Pivot'!GJ310</f>
        <v>51.4</v>
      </c>
      <c r="EB33" s="246"/>
      <c r="EC33" s="246">
        <f>'[1]Daily Pivot'!GJ371</f>
        <v>42.2</v>
      </c>
      <c r="ED33" s="246">
        <f>'[1]Daily Pivot'!GK36</f>
        <v>44.8</v>
      </c>
      <c r="EE33" s="246"/>
      <c r="EF33" s="246">
        <f>'[1]Daily Pivot'!GK96</f>
        <v>48.9</v>
      </c>
      <c r="EG33" s="246"/>
      <c r="EH33" s="246">
        <f>'[1]Daily Pivot'!GK157</f>
        <v>58.4</v>
      </c>
      <c r="EI33" s="246"/>
      <c r="EJ33" s="246">
        <f>'[1]Daily Pivot'!GK218</f>
        <v>64.400000000000006</v>
      </c>
      <c r="EK33" s="246">
        <f>'[1]Daily Pivot'!GK249</f>
        <v>64.3</v>
      </c>
      <c r="EL33" s="246"/>
      <c r="EM33" s="246">
        <f>'[1]Daily Pivot'!GK310</f>
        <v>51.7</v>
      </c>
      <c r="EN33" s="246"/>
      <c r="EO33" s="246">
        <f>'[1]Daily Pivot'!GK371</f>
        <v>42.1</v>
      </c>
      <c r="EP33" s="246">
        <f>'[1]Daily Pivot'!GL36</f>
        <v>44.4</v>
      </c>
      <c r="EQ33" s="246"/>
      <c r="ER33" s="246">
        <f>'[1]Daily Pivot'!GL96</f>
        <v>49.3</v>
      </c>
      <c r="ES33" s="246"/>
      <c r="ET33" s="246">
        <f>'[1]Daily Pivot'!GL157</f>
        <v>58.6</v>
      </c>
      <c r="EU33" s="246"/>
      <c r="EV33" s="246">
        <f>'[1]Daily Pivot'!GL218</f>
        <v>64.400000000000006</v>
      </c>
      <c r="EW33" s="246">
        <f>'[1]Daily Pivot'!GL249</f>
        <v>64.400000000000006</v>
      </c>
      <c r="EX33" s="246"/>
      <c r="EY33" s="246">
        <f>'[1]Daily Pivot'!GL310</f>
        <v>51.8</v>
      </c>
      <c r="EZ33" s="246"/>
      <c r="FA33" s="246">
        <f>'[1]Daily Pivot'!GL371</f>
        <v>41.9</v>
      </c>
      <c r="FB33" s="246">
        <f>'[1]Daily Pivot'!GM36</f>
        <v>44.6</v>
      </c>
      <c r="FC33" s="246"/>
      <c r="FD33" s="246">
        <f>'[1]Daily Pivot'!GM96</f>
        <v>49.6</v>
      </c>
      <c r="FE33" s="246"/>
      <c r="FF33" s="246">
        <f>'[1]Daily Pivot'!GM157</f>
        <v>58.9</v>
      </c>
      <c r="FG33" s="246"/>
      <c r="FH33" s="246">
        <f>'[1]Daily Pivot'!GM218</f>
        <v>64.5</v>
      </c>
      <c r="FI33" s="246">
        <f>'[1]Daily Pivot'!GM249</f>
        <v>64.5</v>
      </c>
      <c r="FJ33" s="246"/>
      <c r="FK33" s="246">
        <f>'[1]Daily Pivot'!GM310</f>
        <v>51.9</v>
      </c>
      <c r="FL33" s="246"/>
      <c r="FM33" s="246">
        <f>'[1]Daily Pivot'!GM371</f>
        <v>41.9</v>
      </c>
      <c r="FN33" s="246">
        <f>'[1]Daily Pivot'!GN36</f>
        <v>44.4</v>
      </c>
      <c r="FO33" s="246"/>
      <c r="FP33" s="246">
        <f>'[1]Daily Pivot'!GN96</f>
        <v>49.5</v>
      </c>
      <c r="FQ33" s="246"/>
      <c r="FR33" s="246">
        <f>'[1]Daily Pivot'!GN157</f>
        <v>58.8</v>
      </c>
      <c r="FS33" s="246"/>
      <c r="FT33" s="246">
        <f>'[1]Daily Pivot'!GN218</f>
        <v>64.5</v>
      </c>
      <c r="FU33" s="246">
        <f>'[1]Daily Pivot'!GN249</f>
        <v>64.400000000000006</v>
      </c>
      <c r="FV33" s="246"/>
      <c r="FW33" s="246">
        <f>'[1]Daily Pivot'!GN310</f>
        <v>52.1</v>
      </c>
      <c r="FX33" s="246"/>
      <c r="FY33" s="246">
        <f>'[1]Daily Pivot'!GN371</f>
        <v>42.5</v>
      </c>
      <c r="FZ33" s="246">
        <f>'[1]Daily Pivot'!GO36</f>
        <v>44.2</v>
      </c>
      <c r="GA33" s="246"/>
      <c r="GB33" s="246">
        <f>'[1]Daily Pivot'!GO96</f>
        <v>49.5</v>
      </c>
      <c r="GC33" s="246"/>
      <c r="GD33" s="246">
        <f>'[1]Daily Pivot'!GO157</f>
        <v>58.7</v>
      </c>
      <c r="GE33" s="246"/>
      <c r="GF33" s="246">
        <f>'[1]Daily Pivot'!GO218</f>
        <v>64.5</v>
      </c>
      <c r="GG33" s="246">
        <f>'[1]Daily Pivot'!GO249</f>
        <v>64.5</v>
      </c>
      <c r="GH33" s="246"/>
      <c r="GI33" s="246">
        <f>'[1]Daily Pivot'!GO310</f>
        <v>51.9</v>
      </c>
      <c r="GJ33" s="246"/>
      <c r="GK33" s="246">
        <f>'[1]Daily Pivot'!GO371</f>
        <v>42.6</v>
      </c>
      <c r="GL33" s="246">
        <f>'[1]Daily Pivot'!GP36</f>
        <v>44.4</v>
      </c>
      <c r="GM33" s="246"/>
      <c r="GN33" s="246">
        <f>'[1]Daily Pivot'!GP96</f>
        <v>49.5</v>
      </c>
      <c r="GO33" s="246"/>
      <c r="GP33" s="246">
        <f>'[1]Daily Pivot'!GP157</f>
        <v>58.6</v>
      </c>
      <c r="GQ33" s="246"/>
      <c r="GR33" s="246">
        <f>'[1]Daily Pivot'!GP218</f>
        <v>64.5</v>
      </c>
      <c r="GS33" s="246">
        <f>'[1]Daily Pivot'!GP249</f>
        <v>64.5</v>
      </c>
      <c r="GT33" s="246"/>
      <c r="GU33" s="246">
        <f>'[1]Daily Pivot'!GP310</f>
        <v>52</v>
      </c>
      <c r="GV33" s="246"/>
      <c r="GW33" s="246">
        <f>'[1]Daily Pivot'!GP371</f>
        <v>42.6</v>
      </c>
      <c r="GX33" s="246">
        <f>'[1]Daily Pivot'!GQ36</f>
        <v>44.6</v>
      </c>
      <c r="GY33" s="246"/>
      <c r="GZ33" s="246">
        <f>'[1]Daily Pivot'!GQ96</f>
        <v>49.7</v>
      </c>
      <c r="HA33" s="246"/>
      <c r="HB33" s="246">
        <f>'[1]Daily Pivot'!GQ157</f>
        <v>58.8</v>
      </c>
      <c r="HC33" s="246"/>
      <c r="HD33" s="246">
        <f>'[1]Daily Pivot'!GQ218</f>
        <v>64.5</v>
      </c>
      <c r="HE33" s="246">
        <f>'[1]Daily Pivot'!GQ249</f>
        <v>64.599999999999994</v>
      </c>
      <c r="HF33" s="246"/>
      <c r="HG33" s="246">
        <f>'[1]Daily Pivot'!GQ310</f>
        <v>52.4</v>
      </c>
      <c r="HH33" s="246"/>
      <c r="HI33" s="246">
        <f>'[1]Daily Pivot'!GQ371</f>
        <v>42.6</v>
      </c>
      <c r="HJ33" s="246">
        <f>'[1]Daily Pivot'!GR36</f>
        <v>44.7</v>
      </c>
      <c r="HK33" s="246"/>
      <c r="HL33" s="246">
        <f>'[1]Daily Pivot'!GR96</f>
        <v>50</v>
      </c>
      <c r="HM33" s="246"/>
      <c r="HN33" s="246">
        <f>'[1]Daily Pivot'!GR157</f>
        <v>58.9</v>
      </c>
      <c r="HO33" s="246"/>
      <c r="HP33" s="246">
        <f>'[1]Daily Pivot'!GR218</f>
        <v>64.5</v>
      </c>
      <c r="HQ33" s="246">
        <f>'[1]Daily Pivot'!GR249</f>
        <v>64.7</v>
      </c>
      <c r="HR33" s="246"/>
      <c r="HS33" s="246">
        <f>'[1]Daily Pivot'!GR310</f>
        <v>52.3</v>
      </c>
      <c r="HT33" s="246"/>
      <c r="HU33" s="246">
        <f>'[1]Daily Pivot'!GR371</f>
        <v>42.6</v>
      </c>
      <c r="HV33" s="246">
        <f>'[1]Daily Pivot'!GS36</f>
        <v>44</v>
      </c>
      <c r="HW33" s="246"/>
      <c r="HX33" s="246">
        <f>'[1]Daily Pivot'!GS96</f>
        <v>49.9</v>
      </c>
      <c r="HY33" s="246"/>
      <c r="HZ33" s="246">
        <f>'[1]Daily Pivot'!GS157</f>
        <v>59</v>
      </c>
      <c r="IA33" s="246"/>
      <c r="IB33" s="246">
        <f>'[1]Daily Pivot'!GS218</f>
        <v>64.599999999999994</v>
      </c>
      <c r="IC33" s="246">
        <f>'[1]Daily Pivot'!GS249</f>
        <v>64.599999999999994</v>
      </c>
      <c r="ID33" s="246"/>
      <c r="IE33" s="246">
        <f>'[1]Daily Pivot'!GS310</f>
        <v>52.2</v>
      </c>
      <c r="IF33" s="246"/>
      <c r="IG33" s="246">
        <f>'[1]Daily Pivot'!GS371</f>
        <v>42.6</v>
      </c>
      <c r="IH33" s="246">
        <f>'[1]Daily Pivot'!GT36</f>
        <v>44.3</v>
      </c>
      <c r="II33" s="246"/>
      <c r="IJ33" s="246">
        <f>'[1]Daily Pivot'!GT96</f>
        <v>50.1</v>
      </c>
      <c r="IK33" s="246"/>
      <c r="IL33" s="246">
        <f>'[1]Daily Pivot'!GT157</f>
        <v>58.9</v>
      </c>
      <c r="IM33" s="246"/>
      <c r="IN33" s="246">
        <f>'[1]Daily Pivot'!GT218</f>
        <v>64.599999999999994</v>
      </c>
      <c r="IO33" s="246">
        <f>'[1]Daily Pivot'!GT249</f>
        <v>64.7</v>
      </c>
      <c r="IP33" s="246"/>
      <c r="IQ33" s="246">
        <f>'[1]Daily Pivot'!GT310</f>
        <v>52.2</v>
      </c>
      <c r="IR33" s="246"/>
      <c r="IS33" s="246">
        <f>'[1]Daily Pivot'!GT371</f>
        <v>42.4</v>
      </c>
      <c r="IT33" s="246">
        <f>'[1]Daily Pivot'!GU36</f>
        <v>44.3</v>
      </c>
      <c r="IU33" s="246"/>
      <c r="IV33" s="246">
        <f>'[1]Daily Pivot'!GU96</f>
        <v>49.9</v>
      </c>
      <c r="IW33" s="246"/>
      <c r="IX33" s="246">
        <f>'[1]Daily Pivot'!GU157</f>
        <v>58.9</v>
      </c>
      <c r="IY33" s="246"/>
      <c r="IZ33" s="246">
        <f>'[1]Daily Pivot'!GU218</f>
        <v>64.599999999999994</v>
      </c>
      <c r="JA33" s="246">
        <f>'[1]Daily Pivot'!GU249</f>
        <v>64.599999999999994</v>
      </c>
      <c r="JB33" s="246"/>
      <c r="JC33" s="246">
        <f>'[1]Daily Pivot'!GU310</f>
        <v>52.2</v>
      </c>
      <c r="JD33" s="246"/>
      <c r="JE33" s="246">
        <f>'[1]Daily Pivot'!GU371</f>
        <v>42.1</v>
      </c>
      <c r="JF33" s="246">
        <f>'[1]Daily Pivot'!GV36</f>
        <v>44.6</v>
      </c>
      <c r="JG33" s="246"/>
      <c r="JH33" s="246">
        <f>'[1]Daily Pivot'!GV96</f>
        <v>50.1</v>
      </c>
      <c r="JI33" s="246"/>
      <c r="JJ33" s="246">
        <f>'[1]Daily Pivot'!GV157</f>
        <v>58.9</v>
      </c>
      <c r="JK33" s="246"/>
      <c r="JL33" s="246">
        <f>'[1]Daily Pivot'!GV218</f>
        <v>64.7</v>
      </c>
      <c r="JM33" s="246">
        <f>'[1]Daily Pivot'!GV249</f>
        <v>64.7</v>
      </c>
      <c r="JN33" s="246"/>
      <c r="JO33" s="246">
        <f>'[1]Daily Pivot'!GV310</f>
        <v>52.2</v>
      </c>
      <c r="JP33" s="246"/>
      <c r="JQ33" s="246">
        <f>'[1]Daily Pivot'!GV371</f>
        <v>42.5</v>
      </c>
      <c r="JR33" s="246">
        <f>'[1]Daily Pivot'!GW36</f>
        <v>44.7</v>
      </c>
      <c r="JS33" s="246"/>
      <c r="JT33" s="246">
        <f>'[1]Daily Pivot'!GW96</f>
        <v>50.2</v>
      </c>
      <c r="JU33" s="246"/>
      <c r="JV33" s="246">
        <f>'[1]Daily Pivot'!GW157</f>
        <v>59</v>
      </c>
      <c r="JW33" s="246"/>
      <c r="JX33" s="246">
        <f>'[1]Daily Pivot'!GW218</f>
        <v>64.7</v>
      </c>
      <c r="JY33" s="246">
        <f>'[1]Daily Pivot'!GW249</f>
        <v>64.7</v>
      </c>
      <c r="JZ33" s="246"/>
      <c r="KA33" s="246">
        <f>'[1]Daily Pivot'!GW310</f>
        <v>52.4</v>
      </c>
      <c r="KB33" s="246"/>
      <c r="KC33" s="246">
        <f>'[1]Daily Pivot'!GW371</f>
        <v>42.6</v>
      </c>
      <c r="KD33" s="246">
        <f>'[1]Daily Pivot'!GX36</f>
        <v>44.9</v>
      </c>
      <c r="KE33" s="246"/>
      <c r="KF33" s="246">
        <f>'[1]Daily Pivot'!GX96</f>
        <v>50.5</v>
      </c>
      <c r="KG33" s="246"/>
      <c r="KH33" s="246">
        <f>'[1]Daily Pivot'!GX157</f>
        <v>59.1</v>
      </c>
      <c r="KI33" s="246"/>
      <c r="KJ33" s="246">
        <f>'[1]Daily Pivot'!GX218</f>
        <v>64.7</v>
      </c>
      <c r="KK33" s="246">
        <f>'[1]Daily Pivot'!GX249</f>
        <v>64.7</v>
      </c>
      <c r="KL33" s="246"/>
      <c r="KM33" s="246">
        <f>'[1]Daily Pivot'!GX310</f>
        <v>52.6</v>
      </c>
      <c r="KN33" s="246"/>
      <c r="KO33" s="246">
        <f>'[1]Daily Pivot'!GX371</f>
        <v>43</v>
      </c>
      <c r="KP33" s="246">
        <f>'[1]Daily Pivot'!GY36</f>
        <v>44.6</v>
      </c>
      <c r="KQ33" s="246"/>
      <c r="KR33" s="246">
        <f>'[1]Daily Pivot'!GY96</f>
        <v>50.4</v>
      </c>
      <c r="KS33" s="246"/>
      <c r="KT33" s="246">
        <f>'[1]Daily Pivot'!GY157</f>
        <v>59</v>
      </c>
      <c r="KU33" s="246"/>
      <c r="KV33" s="246">
        <f>'[1]Daily Pivot'!GY218</f>
        <v>64.8</v>
      </c>
      <c r="KW33" s="246">
        <f>'[1]Daily Pivot'!GY249</f>
        <v>64.7</v>
      </c>
      <c r="KX33" s="246"/>
      <c r="KY33" s="246">
        <f>'[1]Daily Pivot'!GY310</f>
        <v>52.5</v>
      </c>
      <c r="KZ33" s="246"/>
      <c r="LA33" s="246">
        <f>'[1]Daily Pivot'!GY371</f>
        <v>42.9</v>
      </c>
      <c r="LB33" s="246">
        <f>'[1]Daily Pivot'!GZ36</f>
        <v>44.6</v>
      </c>
      <c r="LC33" s="246"/>
      <c r="LD33" s="246">
        <f>'[1]Daily Pivot'!GZ96</f>
        <v>50.4</v>
      </c>
      <c r="LE33" s="246"/>
      <c r="LF33" s="246">
        <f>'[1]Daily Pivot'!GZ157</f>
        <v>58.8</v>
      </c>
      <c r="LG33" s="246"/>
      <c r="LH33" s="246">
        <f>'[1]Daily Pivot'!GZ218</f>
        <v>64.8</v>
      </c>
      <c r="LI33" s="246">
        <f>'[1]Daily Pivot'!GZ249</f>
        <v>64.7</v>
      </c>
      <c r="LJ33" s="246"/>
      <c r="LK33" s="246">
        <f>'[1]Daily Pivot'!GZ310</f>
        <v>52.6</v>
      </c>
      <c r="LL33" s="246"/>
      <c r="LM33" s="246">
        <f>'[1]Daily Pivot'!GZ371</f>
        <v>42.7</v>
      </c>
    </row>
    <row r="35" spans="1:325" ht="18.75" x14ac:dyDescent="0.3">
      <c r="A35" s="247" t="s">
        <v>160</v>
      </c>
    </row>
    <row r="36" spans="1:325" s="248" customFormat="1" x14ac:dyDescent="0.25">
      <c r="B36" s="245">
        <v>45292</v>
      </c>
      <c r="C36" s="245">
        <v>45323</v>
      </c>
      <c r="D36" s="245">
        <v>45352</v>
      </c>
      <c r="E36" s="245">
        <v>45383</v>
      </c>
      <c r="F36" s="245">
        <v>45413</v>
      </c>
      <c r="G36" s="245">
        <v>45444</v>
      </c>
      <c r="H36" s="245">
        <v>45474</v>
      </c>
      <c r="I36" s="245">
        <v>45505</v>
      </c>
      <c r="J36" s="245">
        <v>45536</v>
      </c>
      <c r="K36" s="245">
        <v>45566</v>
      </c>
      <c r="L36" s="245">
        <v>45597</v>
      </c>
      <c r="M36" s="245">
        <v>45627</v>
      </c>
      <c r="N36" s="245">
        <v>45658</v>
      </c>
      <c r="O36" s="245">
        <v>45689</v>
      </c>
      <c r="P36" s="245">
        <v>45717</v>
      </c>
      <c r="Q36" s="245">
        <v>45748</v>
      </c>
      <c r="R36" s="245">
        <v>45778</v>
      </c>
      <c r="S36" s="245">
        <v>45809</v>
      </c>
      <c r="T36" s="245">
        <v>45839</v>
      </c>
      <c r="U36" s="245">
        <v>45870</v>
      </c>
      <c r="V36" s="245">
        <v>45901</v>
      </c>
      <c r="W36" s="245">
        <v>45931</v>
      </c>
      <c r="X36" s="245">
        <v>45962</v>
      </c>
      <c r="Y36" s="245">
        <v>45992</v>
      </c>
      <c r="Z36" s="245">
        <v>46023</v>
      </c>
      <c r="AA36" s="245">
        <v>46054</v>
      </c>
      <c r="AB36" s="245">
        <v>46082</v>
      </c>
      <c r="AC36" s="245">
        <v>46113</v>
      </c>
      <c r="AD36" s="245">
        <v>46143</v>
      </c>
      <c r="AE36" s="245">
        <v>46174</v>
      </c>
      <c r="AF36" s="245">
        <v>46204</v>
      </c>
      <c r="AG36" s="245">
        <v>46235</v>
      </c>
      <c r="AH36" s="245">
        <v>46266</v>
      </c>
      <c r="AI36" s="245">
        <v>46296</v>
      </c>
      <c r="AJ36" s="245">
        <v>46327</v>
      </c>
      <c r="AK36" s="245">
        <v>46357</v>
      </c>
      <c r="AL36" s="245">
        <v>46388</v>
      </c>
      <c r="AM36" s="245">
        <v>46419</v>
      </c>
      <c r="AN36" s="245">
        <v>46447</v>
      </c>
      <c r="AO36" s="245">
        <v>46478</v>
      </c>
      <c r="AP36" s="245">
        <v>46508</v>
      </c>
      <c r="AQ36" s="245">
        <v>46539</v>
      </c>
      <c r="AR36" s="245">
        <v>46569</v>
      </c>
      <c r="AS36" s="245">
        <v>46600</v>
      </c>
      <c r="AT36" s="245">
        <v>46631</v>
      </c>
      <c r="AU36" s="245">
        <v>46661</v>
      </c>
      <c r="AV36" s="245">
        <v>46692</v>
      </c>
      <c r="AW36" s="245">
        <v>46722</v>
      </c>
      <c r="AX36" s="245">
        <v>46753</v>
      </c>
      <c r="AY36" s="245">
        <v>46784</v>
      </c>
      <c r="AZ36" s="245">
        <v>46813</v>
      </c>
      <c r="BA36" s="245">
        <v>46844</v>
      </c>
      <c r="BB36" s="245">
        <v>46874</v>
      </c>
      <c r="BC36" s="245">
        <v>46905</v>
      </c>
      <c r="BD36" s="245">
        <v>46935</v>
      </c>
      <c r="BE36" s="245">
        <v>46966</v>
      </c>
      <c r="BF36" s="245">
        <v>46997</v>
      </c>
      <c r="BG36" s="245">
        <v>47027</v>
      </c>
      <c r="BH36" s="245">
        <v>47058</v>
      </c>
      <c r="BI36" s="245">
        <v>47088</v>
      </c>
      <c r="BJ36" s="245">
        <v>47119</v>
      </c>
      <c r="BK36" s="245">
        <v>47150</v>
      </c>
      <c r="BL36" s="245">
        <v>47178</v>
      </c>
      <c r="BM36" s="245">
        <v>47209</v>
      </c>
      <c r="BN36" s="245">
        <v>47239</v>
      </c>
      <c r="BO36" s="245">
        <v>47270</v>
      </c>
      <c r="BP36" s="245">
        <v>47300</v>
      </c>
      <c r="BQ36" s="245">
        <v>47331</v>
      </c>
      <c r="BR36" s="245">
        <v>47362</v>
      </c>
      <c r="BS36" s="245">
        <v>47392</v>
      </c>
      <c r="BT36" s="245">
        <v>47423</v>
      </c>
      <c r="BU36" s="245">
        <v>47453</v>
      </c>
      <c r="BV36" s="245">
        <v>47484</v>
      </c>
      <c r="BW36" s="245">
        <v>47515</v>
      </c>
      <c r="BX36" s="245">
        <v>47543</v>
      </c>
      <c r="BY36" s="245">
        <v>47574</v>
      </c>
      <c r="BZ36" s="245">
        <v>47604</v>
      </c>
      <c r="CA36" s="245">
        <v>47635</v>
      </c>
      <c r="CB36" s="245">
        <v>47665</v>
      </c>
      <c r="CC36" s="245">
        <v>47696</v>
      </c>
      <c r="CD36" s="245">
        <v>47727</v>
      </c>
      <c r="CE36" s="245">
        <v>47757</v>
      </c>
      <c r="CF36" s="245">
        <v>47788</v>
      </c>
      <c r="CG36" s="245">
        <v>47818</v>
      </c>
      <c r="CH36" s="245">
        <v>47849</v>
      </c>
      <c r="CI36" s="245">
        <v>47880</v>
      </c>
      <c r="CJ36" s="245">
        <v>47908</v>
      </c>
      <c r="CK36" s="245">
        <v>47939</v>
      </c>
      <c r="CL36" s="245">
        <v>47969</v>
      </c>
      <c r="CM36" s="245">
        <v>48000</v>
      </c>
      <c r="CN36" s="245">
        <v>48030</v>
      </c>
      <c r="CO36" s="245">
        <v>48061</v>
      </c>
      <c r="CP36" s="245">
        <v>48092</v>
      </c>
      <c r="CQ36" s="245">
        <v>48122</v>
      </c>
      <c r="CR36" s="245">
        <v>48153</v>
      </c>
      <c r="CS36" s="245">
        <v>48183</v>
      </c>
      <c r="CT36" s="245">
        <v>48214</v>
      </c>
      <c r="CU36" s="245">
        <v>48245</v>
      </c>
      <c r="CV36" s="245">
        <v>48274</v>
      </c>
      <c r="CW36" s="245">
        <v>48305</v>
      </c>
      <c r="CX36" s="245">
        <v>48335</v>
      </c>
      <c r="CY36" s="245">
        <v>48366</v>
      </c>
      <c r="CZ36" s="245">
        <v>48396</v>
      </c>
      <c r="DA36" s="245">
        <v>48427</v>
      </c>
      <c r="DB36" s="245">
        <v>48458</v>
      </c>
      <c r="DC36" s="245">
        <v>48488</v>
      </c>
      <c r="DD36" s="245">
        <v>48519</v>
      </c>
      <c r="DE36" s="245">
        <v>48549</v>
      </c>
      <c r="DF36" s="245">
        <v>48580</v>
      </c>
      <c r="DG36" s="245">
        <v>48611</v>
      </c>
      <c r="DH36" s="245">
        <v>48639</v>
      </c>
      <c r="DI36" s="245">
        <v>48670</v>
      </c>
      <c r="DJ36" s="245">
        <v>48700</v>
      </c>
      <c r="DK36" s="245">
        <v>48731</v>
      </c>
      <c r="DL36" s="245">
        <v>48761</v>
      </c>
      <c r="DM36" s="245">
        <v>48792</v>
      </c>
      <c r="DN36" s="245">
        <v>48823</v>
      </c>
      <c r="DO36" s="245">
        <v>48853</v>
      </c>
      <c r="DP36" s="245">
        <v>48884</v>
      </c>
      <c r="DQ36" s="245">
        <v>48914</v>
      </c>
      <c r="DR36" s="245">
        <v>48945</v>
      </c>
      <c r="DS36" s="245">
        <v>48976</v>
      </c>
      <c r="DT36" s="245">
        <v>49004</v>
      </c>
      <c r="DU36" s="245">
        <v>49035</v>
      </c>
      <c r="DV36" s="245">
        <v>49065</v>
      </c>
      <c r="DW36" s="245">
        <v>49096</v>
      </c>
      <c r="DX36" s="245">
        <v>49126</v>
      </c>
      <c r="DY36" s="245">
        <v>49157</v>
      </c>
      <c r="DZ36" s="245">
        <v>49188</v>
      </c>
      <c r="EA36" s="245">
        <v>49218</v>
      </c>
      <c r="EB36" s="245">
        <v>49249</v>
      </c>
      <c r="EC36" s="245">
        <v>49279</v>
      </c>
      <c r="ED36" s="245">
        <v>49310</v>
      </c>
      <c r="EE36" s="245">
        <v>49341</v>
      </c>
      <c r="EF36" s="245">
        <v>49369</v>
      </c>
      <c r="EG36" s="245">
        <v>49400</v>
      </c>
      <c r="EH36" s="245">
        <v>49430</v>
      </c>
      <c r="EI36" s="245">
        <v>49461</v>
      </c>
      <c r="EJ36" s="245">
        <v>49491</v>
      </c>
      <c r="EK36" s="245">
        <v>49522</v>
      </c>
      <c r="EL36" s="245">
        <v>49553</v>
      </c>
      <c r="EM36" s="245">
        <v>49583</v>
      </c>
      <c r="EN36" s="245">
        <v>49614</v>
      </c>
      <c r="EO36" s="245">
        <v>49644</v>
      </c>
      <c r="EP36" s="245">
        <v>49675</v>
      </c>
      <c r="EQ36" s="245">
        <v>49706</v>
      </c>
      <c r="ER36" s="245">
        <v>49735</v>
      </c>
      <c r="ES36" s="245">
        <v>49766</v>
      </c>
      <c r="ET36" s="245">
        <v>49796</v>
      </c>
      <c r="EU36" s="245">
        <v>49827</v>
      </c>
      <c r="EV36" s="245">
        <v>49857</v>
      </c>
      <c r="EW36" s="245">
        <v>49888</v>
      </c>
      <c r="EX36" s="245">
        <v>49919</v>
      </c>
      <c r="EY36" s="245">
        <v>49949</v>
      </c>
      <c r="EZ36" s="245">
        <v>49980</v>
      </c>
      <c r="FA36" s="245">
        <v>50010</v>
      </c>
      <c r="FB36" s="245">
        <v>50041</v>
      </c>
      <c r="FC36" s="245">
        <v>50072</v>
      </c>
      <c r="FD36" s="245">
        <v>50100</v>
      </c>
      <c r="FE36" s="245">
        <v>50131</v>
      </c>
      <c r="FF36" s="245">
        <v>50161</v>
      </c>
      <c r="FG36" s="245">
        <v>50192</v>
      </c>
      <c r="FH36" s="245">
        <v>50222</v>
      </c>
      <c r="FI36" s="245">
        <v>50253</v>
      </c>
      <c r="FJ36" s="245">
        <v>50284</v>
      </c>
      <c r="FK36" s="245">
        <v>50314</v>
      </c>
      <c r="FL36" s="245">
        <v>50345</v>
      </c>
      <c r="FM36" s="245">
        <v>50375</v>
      </c>
      <c r="FN36" s="245">
        <v>50406</v>
      </c>
      <c r="FO36" s="245">
        <v>50437</v>
      </c>
      <c r="FP36" s="245">
        <v>50465</v>
      </c>
      <c r="FQ36" s="245">
        <v>50496</v>
      </c>
      <c r="FR36" s="245">
        <v>50526</v>
      </c>
      <c r="FS36" s="245">
        <v>50557</v>
      </c>
      <c r="FT36" s="245">
        <v>50587</v>
      </c>
      <c r="FU36" s="245">
        <v>50618</v>
      </c>
      <c r="FV36" s="245">
        <v>50649</v>
      </c>
      <c r="FW36" s="245">
        <v>50679</v>
      </c>
      <c r="FX36" s="245">
        <v>50710</v>
      </c>
      <c r="FY36" s="245">
        <v>50740</v>
      </c>
      <c r="FZ36" s="245">
        <v>50771</v>
      </c>
      <c r="GA36" s="245">
        <v>50802</v>
      </c>
      <c r="GB36" s="245">
        <v>50830</v>
      </c>
      <c r="GC36" s="245">
        <v>50861</v>
      </c>
      <c r="GD36" s="245">
        <v>50891</v>
      </c>
      <c r="GE36" s="245">
        <v>50922</v>
      </c>
      <c r="GF36" s="245">
        <v>50952</v>
      </c>
      <c r="GG36" s="245">
        <v>50983</v>
      </c>
      <c r="GH36" s="245">
        <v>51014</v>
      </c>
      <c r="GI36" s="245">
        <v>51044</v>
      </c>
      <c r="GJ36" s="245">
        <v>51075</v>
      </c>
      <c r="GK36" s="245">
        <v>51105</v>
      </c>
      <c r="GL36" s="245">
        <v>51136</v>
      </c>
      <c r="GM36" s="245">
        <v>51167</v>
      </c>
      <c r="GN36" s="245">
        <v>51196</v>
      </c>
      <c r="GO36" s="245">
        <v>51227</v>
      </c>
      <c r="GP36" s="245">
        <v>51257</v>
      </c>
      <c r="GQ36" s="245">
        <v>51288</v>
      </c>
      <c r="GR36" s="245">
        <v>51318</v>
      </c>
      <c r="GS36" s="245">
        <v>51349</v>
      </c>
      <c r="GT36" s="245">
        <v>51380</v>
      </c>
      <c r="GU36" s="245">
        <v>51410</v>
      </c>
      <c r="GV36" s="245">
        <v>51441</v>
      </c>
      <c r="GW36" s="245">
        <v>51471</v>
      </c>
      <c r="GX36" s="245">
        <v>51502</v>
      </c>
      <c r="GY36" s="245">
        <v>51533</v>
      </c>
      <c r="GZ36" s="245">
        <v>51561</v>
      </c>
      <c r="HA36" s="245">
        <v>51592</v>
      </c>
      <c r="HB36" s="245">
        <v>51622</v>
      </c>
      <c r="HC36" s="245">
        <v>51653</v>
      </c>
      <c r="HD36" s="245">
        <v>51683</v>
      </c>
      <c r="HE36" s="245">
        <v>51714</v>
      </c>
      <c r="HF36" s="245">
        <v>51745</v>
      </c>
      <c r="HG36" s="245">
        <v>51775</v>
      </c>
      <c r="HH36" s="245">
        <v>51806</v>
      </c>
      <c r="HI36" s="245">
        <v>51836</v>
      </c>
      <c r="HJ36" s="245">
        <v>51867</v>
      </c>
      <c r="HK36" s="245">
        <v>51898</v>
      </c>
      <c r="HL36" s="245">
        <v>51926</v>
      </c>
      <c r="HM36" s="245">
        <v>51957</v>
      </c>
      <c r="HN36" s="245">
        <v>51987</v>
      </c>
      <c r="HO36" s="245">
        <v>52018</v>
      </c>
      <c r="HP36" s="245">
        <v>52048</v>
      </c>
      <c r="HQ36" s="245">
        <v>52079</v>
      </c>
      <c r="HR36" s="245">
        <v>52110</v>
      </c>
      <c r="HS36" s="245">
        <v>52140</v>
      </c>
      <c r="HT36" s="245">
        <v>52171</v>
      </c>
      <c r="HU36" s="245">
        <v>52201</v>
      </c>
      <c r="HV36" s="245">
        <v>52232</v>
      </c>
      <c r="HW36" s="245">
        <v>52263</v>
      </c>
      <c r="HX36" s="245">
        <v>52291</v>
      </c>
      <c r="HY36" s="245">
        <v>52322</v>
      </c>
      <c r="HZ36" s="245">
        <v>52352</v>
      </c>
      <c r="IA36" s="245">
        <v>52383</v>
      </c>
      <c r="IB36" s="245">
        <v>52413</v>
      </c>
      <c r="IC36" s="245">
        <v>52444</v>
      </c>
      <c r="ID36" s="245">
        <v>52475</v>
      </c>
      <c r="IE36" s="245">
        <v>52505</v>
      </c>
      <c r="IF36" s="245">
        <v>52536</v>
      </c>
      <c r="IG36" s="245">
        <v>52566</v>
      </c>
      <c r="IH36" s="245">
        <v>52597</v>
      </c>
      <c r="II36" s="245">
        <v>52628</v>
      </c>
      <c r="IJ36" s="245">
        <v>52657</v>
      </c>
      <c r="IK36" s="245">
        <v>52688</v>
      </c>
      <c r="IL36" s="245">
        <v>52718</v>
      </c>
      <c r="IM36" s="245">
        <v>52749</v>
      </c>
      <c r="IN36" s="245">
        <v>52779</v>
      </c>
      <c r="IO36" s="245">
        <v>52810</v>
      </c>
      <c r="IP36" s="245">
        <v>52841</v>
      </c>
      <c r="IQ36" s="245">
        <v>52871</v>
      </c>
      <c r="IR36" s="245">
        <v>52902</v>
      </c>
      <c r="IS36" s="245">
        <v>52932</v>
      </c>
      <c r="IT36" s="245">
        <v>52963</v>
      </c>
      <c r="IU36" s="245">
        <v>52994</v>
      </c>
      <c r="IV36" s="245">
        <v>53022</v>
      </c>
      <c r="IW36" s="245">
        <v>53053</v>
      </c>
      <c r="IX36" s="245">
        <v>53083</v>
      </c>
      <c r="IY36" s="245">
        <v>53114</v>
      </c>
      <c r="IZ36" s="245">
        <v>53144</v>
      </c>
      <c r="JA36" s="245">
        <v>53175</v>
      </c>
      <c r="JB36" s="245">
        <v>53206</v>
      </c>
      <c r="JC36" s="245">
        <v>53236</v>
      </c>
      <c r="JD36" s="245">
        <v>53267</v>
      </c>
      <c r="JE36" s="245">
        <v>53297</v>
      </c>
      <c r="JF36" s="245">
        <v>53328</v>
      </c>
      <c r="JG36" s="245">
        <v>53359</v>
      </c>
      <c r="JH36" s="245">
        <v>53387</v>
      </c>
      <c r="JI36" s="245">
        <v>53418</v>
      </c>
      <c r="JJ36" s="245">
        <v>53448</v>
      </c>
      <c r="JK36" s="245">
        <v>53479</v>
      </c>
      <c r="JL36" s="245">
        <v>53509</v>
      </c>
      <c r="JM36" s="245">
        <v>53540</v>
      </c>
      <c r="JN36" s="245">
        <v>53571</v>
      </c>
      <c r="JO36" s="245">
        <v>53601</v>
      </c>
      <c r="JP36" s="245">
        <v>53632</v>
      </c>
      <c r="JQ36" s="245">
        <v>53662</v>
      </c>
      <c r="JR36" s="245">
        <v>53693</v>
      </c>
      <c r="JS36" s="245">
        <v>53724</v>
      </c>
      <c r="JT36" s="245">
        <v>53752</v>
      </c>
      <c r="JU36" s="245">
        <v>53783</v>
      </c>
      <c r="JV36" s="245">
        <v>53813</v>
      </c>
      <c r="JW36" s="245">
        <v>53844</v>
      </c>
      <c r="JX36" s="245">
        <v>53874</v>
      </c>
      <c r="JY36" s="245">
        <v>53905</v>
      </c>
      <c r="JZ36" s="245">
        <v>53936</v>
      </c>
      <c r="KA36" s="245">
        <v>53966</v>
      </c>
      <c r="KB36" s="245">
        <v>53997</v>
      </c>
      <c r="KC36" s="245">
        <v>54027</v>
      </c>
      <c r="KD36" s="245">
        <v>54058</v>
      </c>
      <c r="KE36" s="245">
        <v>54089</v>
      </c>
      <c r="KF36" s="245">
        <v>54118</v>
      </c>
      <c r="KG36" s="245">
        <v>54149</v>
      </c>
      <c r="KH36" s="245">
        <v>54179</v>
      </c>
      <c r="KI36" s="245">
        <v>54210</v>
      </c>
      <c r="KJ36" s="245">
        <v>54240</v>
      </c>
      <c r="KK36" s="245">
        <v>54271</v>
      </c>
      <c r="KL36" s="245">
        <v>54302</v>
      </c>
      <c r="KM36" s="245">
        <v>54332</v>
      </c>
      <c r="KN36" s="245">
        <v>54363</v>
      </c>
      <c r="KO36" s="245">
        <v>54393</v>
      </c>
      <c r="KP36" s="245">
        <v>54424</v>
      </c>
      <c r="KQ36" s="245">
        <v>54455</v>
      </c>
      <c r="KR36" s="245">
        <v>54483</v>
      </c>
      <c r="KS36" s="245">
        <v>54514</v>
      </c>
      <c r="KT36" s="245">
        <v>54544</v>
      </c>
      <c r="KU36" s="245">
        <v>54575</v>
      </c>
      <c r="KV36" s="245">
        <v>54605</v>
      </c>
      <c r="KW36" s="245">
        <v>54636</v>
      </c>
      <c r="KX36" s="245">
        <v>54667</v>
      </c>
      <c r="KY36" s="245">
        <v>54697</v>
      </c>
      <c r="KZ36" s="245">
        <v>54728</v>
      </c>
      <c r="LA36" s="245">
        <v>54758</v>
      </c>
      <c r="LB36" s="245">
        <v>54789</v>
      </c>
      <c r="LC36" s="245">
        <v>54820</v>
      </c>
      <c r="LD36" s="245">
        <v>54848</v>
      </c>
      <c r="LE36" s="245">
        <v>54879</v>
      </c>
      <c r="LF36" s="245">
        <v>54909</v>
      </c>
      <c r="LG36" s="245">
        <v>54940</v>
      </c>
      <c r="LH36" s="245">
        <v>54970</v>
      </c>
      <c r="LI36" s="245">
        <v>55001</v>
      </c>
      <c r="LJ36" s="245">
        <v>55032</v>
      </c>
      <c r="LK36" s="245">
        <v>55062</v>
      </c>
      <c r="LL36" s="245">
        <v>55093</v>
      </c>
      <c r="LM36" s="245">
        <v>55123</v>
      </c>
    </row>
    <row r="37" spans="1:325" x14ac:dyDescent="0.25">
      <c r="A37" s="244">
        <v>1</v>
      </c>
      <c r="B37" s="244">
        <f>IF(B3&gt;65,0,IF(B3="",0,65-B3))</f>
        <v>22.799999999999997</v>
      </c>
      <c r="C37" s="244">
        <f t="shared" ref="C37:BN41" si="1">IF(C3&gt;65,0,IF(C3="",0,65-C3))</f>
        <v>21.299999999999997</v>
      </c>
      <c r="D37" s="244">
        <f t="shared" si="1"/>
        <v>18.700000000000003</v>
      </c>
      <c r="E37" s="244">
        <f t="shared" si="1"/>
        <v>15.399999999999999</v>
      </c>
      <c r="F37" s="244">
        <f t="shared" si="1"/>
        <v>10.200000000000003</v>
      </c>
      <c r="G37" s="244">
        <f t="shared" si="1"/>
        <v>5.1000000000000014</v>
      </c>
      <c r="H37" s="244">
        <f t="shared" si="1"/>
        <v>2.1000000000000014</v>
      </c>
      <c r="I37" s="244">
        <f t="shared" si="1"/>
        <v>0.59999999999999432</v>
      </c>
      <c r="J37" s="244">
        <f t="shared" si="1"/>
        <v>2.2000000000000028</v>
      </c>
      <c r="K37" s="244">
        <f t="shared" si="1"/>
        <v>7.3999999999999986</v>
      </c>
      <c r="L37" s="244">
        <f t="shared" si="1"/>
        <v>14.700000000000003</v>
      </c>
      <c r="M37" s="244">
        <f t="shared" si="1"/>
        <v>20.700000000000003</v>
      </c>
      <c r="N37" s="244">
        <f t="shared" si="1"/>
        <v>22.9</v>
      </c>
      <c r="O37" s="244">
        <f t="shared" si="1"/>
        <v>21</v>
      </c>
      <c r="P37" s="244">
        <f t="shared" si="1"/>
        <v>18.600000000000001</v>
      </c>
      <c r="Q37" s="244">
        <f t="shared" si="1"/>
        <v>15</v>
      </c>
      <c r="R37" s="244">
        <f t="shared" si="1"/>
        <v>10.5</v>
      </c>
      <c r="S37" s="244">
        <f t="shared" si="1"/>
        <v>5.2000000000000028</v>
      </c>
      <c r="T37" s="244">
        <f t="shared" si="1"/>
        <v>2.1000000000000014</v>
      </c>
      <c r="U37" s="244">
        <f t="shared" si="1"/>
        <v>0.59999999999999432</v>
      </c>
      <c r="V37" s="244">
        <f t="shared" si="1"/>
        <v>2</v>
      </c>
      <c r="W37" s="244">
        <f t="shared" si="1"/>
        <v>7.2999999999999972</v>
      </c>
      <c r="X37" s="244">
        <f t="shared" si="1"/>
        <v>14.5</v>
      </c>
      <c r="Y37" s="244">
        <f t="shared" si="1"/>
        <v>20.200000000000003</v>
      </c>
      <c r="Z37" s="244">
        <f t="shared" si="1"/>
        <v>23.200000000000003</v>
      </c>
      <c r="AA37" s="244">
        <f t="shared" si="1"/>
        <v>21</v>
      </c>
      <c r="AB37" s="244">
        <f t="shared" si="1"/>
        <v>18.600000000000001</v>
      </c>
      <c r="AC37" s="244">
        <f t="shared" si="1"/>
        <v>14.799999999999997</v>
      </c>
      <c r="AD37" s="244">
        <f t="shared" si="1"/>
        <v>10.299999999999997</v>
      </c>
      <c r="AE37" s="244">
        <f t="shared" si="1"/>
        <v>5</v>
      </c>
      <c r="AF37" s="244">
        <f t="shared" si="1"/>
        <v>1.8999999999999986</v>
      </c>
      <c r="AG37" s="244">
        <f t="shared" si="1"/>
        <v>0.5</v>
      </c>
      <c r="AH37" s="244">
        <f t="shared" si="1"/>
        <v>2</v>
      </c>
      <c r="AI37" s="244">
        <f t="shared" si="1"/>
        <v>7.3999999999999986</v>
      </c>
      <c r="AJ37" s="244">
        <f t="shared" si="1"/>
        <v>14.700000000000003</v>
      </c>
      <c r="AK37" s="244">
        <f t="shared" si="1"/>
        <v>20.200000000000003</v>
      </c>
      <c r="AL37" s="244">
        <f t="shared" si="1"/>
        <v>23.200000000000003</v>
      </c>
      <c r="AM37" s="244">
        <f t="shared" si="1"/>
        <v>20.6</v>
      </c>
      <c r="AN37" s="244">
        <f t="shared" si="1"/>
        <v>18.299999999999997</v>
      </c>
      <c r="AO37" s="244">
        <f t="shared" si="1"/>
        <v>14.899999999999999</v>
      </c>
      <c r="AP37" s="244">
        <f t="shared" si="1"/>
        <v>10.200000000000003</v>
      </c>
      <c r="AQ37" s="244">
        <f t="shared" si="1"/>
        <v>4.7999999999999972</v>
      </c>
      <c r="AR37" s="244">
        <f t="shared" si="1"/>
        <v>1.8999999999999986</v>
      </c>
      <c r="AS37" s="244">
        <f t="shared" si="1"/>
        <v>0.5</v>
      </c>
      <c r="AT37" s="244">
        <f t="shared" si="1"/>
        <v>2</v>
      </c>
      <c r="AU37" s="244">
        <f t="shared" si="1"/>
        <v>7.1000000000000014</v>
      </c>
      <c r="AV37" s="244">
        <f t="shared" si="1"/>
        <v>14.399999999999999</v>
      </c>
      <c r="AW37" s="244">
        <f t="shared" si="1"/>
        <v>19.899999999999999</v>
      </c>
      <c r="AX37" s="244">
        <f t="shared" si="1"/>
        <v>23</v>
      </c>
      <c r="AY37" s="244">
        <f t="shared" si="1"/>
        <v>20.5</v>
      </c>
      <c r="AZ37" s="244">
        <f t="shared" si="1"/>
        <v>18.100000000000001</v>
      </c>
      <c r="BA37" s="244">
        <f t="shared" si="1"/>
        <v>14.5</v>
      </c>
      <c r="BB37" s="244">
        <f t="shared" si="1"/>
        <v>10.100000000000001</v>
      </c>
      <c r="BC37" s="244">
        <f t="shared" si="1"/>
        <v>4.7000000000000028</v>
      </c>
      <c r="BD37" s="244">
        <f t="shared" si="1"/>
        <v>1.7000000000000028</v>
      </c>
      <c r="BE37" s="244">
        <f t="shared" si="1"/>
        <v>0.40000000000000568</v>
      </c>
      <c r="BF37" s="244">
        <f t="shared" si="1"/>
        <v>1.7999999999999972</v>
      </c>
      <c r="BG37" s="244">
        <f t="shared" si="1"/>
        <v>7.3999999999999986</v>
      </c>
      <c r="BH37" s="244">
        <f t="shared" si="1"/>
        <v>14.799999999999997</v>
      </c>
      <c r="BI37" s="244">
        <f t="shared" si="1"/>
        <v>19.899999999999999</v>
      </c>
      <c r="BJ37" s="244">
        <f t="shared" si="1"/>
        <v>23</v>
      </c>
      <c r="BK37" s="244">
        <f t="shared" si="1"/>
        <v>20.5</v>
      </c>
      <c r="BL37" s="244">
        <f t="shared" si="1"/>
        <v>18.200000000000003</v>
      </c>
      <c r="BM37" s="244">
        <f t="shared" si="1"/>
        <v>14.5</v>
      </c>
      <c r="BN37" s="244">
        <f t="shared" si="1"/>
        <v>10.100000000000001</v>
      </c>
      <c r="BO37" s="244">
        <f t="shared" ref="BO37:DZ40" si="2">IF(BO3&gt;65,0,IF(BO3="",0,65-BO3))</f>
        <v>4.7000000000000028</v>
      </c>
      <c r="BP37" s="244">
        <f t="shared" si="2"/>
        <v>1.7999999999999972</v>
      </c>
      <c r="BQ37" s="244">
        <f t="shared" si="2"/>
        <v>0.29999999999999716</v>
      </c>
      <c r="BR37" s="244">
        <f t="shared" si="2"/>
        <v>1.8999999999999986</v>
      </c>
      <c r="BS37" s="244">
        <f t="shared" si="2"/>
        <v>7</v>
      </c>
      <c r="BT37" s="244">
        <f t="shared" si="2"/>
        <v>15.100000000000001</v>
      </c>
      <c r="BU37" s="244">
        <f t="shared" si="2"/>
        <v>20</v>
      </c>
      <c r="BV37" s="244">
        <f t="shared" si="2"/>
        <v>22.9</v>
      </c>
      <c r="BW37" s="244">
        <f t="shared" si="2"/>
        <v>20.5</v>
      </c>
      <c r="BX37" s="244">
        <f t="shared" si="2"/>
        <v>18.200000000000003</v>
      </c>
      <c r="BY37" s="244">
        <f t="shared" si="2"/>
        <v>14.600000000000001</v>
      </c>
      <c r="BZ37" s="244">
        <f t="shared" si="2"/>
        <v>10.399999999999999</v>
      </c>
      <c r="CA37" s="244">
        <f t="shared" si="2"/>
        <v>4.8999999999999986</v>
      </c>
      <c r="CB37" s="244">
        <f t="shared" si="2"/>
        <v>1.8999999999999986</v>
      </c>
      <c r="CC37" s="244">
        <f t="shared" si="2"/>
        <v>0.29999999999999716</v>
      </c>
      <c r="CD37" s="244">
        <f t="shared" si="2"/>
        <v>1.8999999999999986</v>
      </c>
      <c r="CE37" s="244">
        <f t="shared" si="2"/>
        <v>6.8999999999999986</v>
      </c>
      <c r="CF37" s="244">
        <f t="shared" si="2"/>
        <v>14.899999999999999</v>
      </c>
      <c r="CG37" s="244">
        <f t="shared" si="2"/>
        <v>19.700000000000003</v>
      </c>
      <c r="CH37" s="244">
        <f t="shared" si="2"/>
        <v>22.200000000000003</v>
      </c>
      <c r="CI37" s="244">
        <f t="shared" si="2"/>
        <v>20.6</v>
      </c>
      <c r="CJ37" s="244">
        <f t="shared" si="2"/>
        <v>17.799999999999997</v>
      </c>
      <c r="CK37" s="244">
        <f t="shared" si="2"/>
        <v>14.299999999999997</v>
      </c>
      <c r="CL37" s="244">
        <f t="shared" si="2"/>
        <v>10.600000000000001</v>
      </c>
      <c r="CM37" s="244">
        <f t="shared" si="2"/>
        <v>4.7000000000000028</v>
      </c>
      <c r="CN37" s="244">
        <f t="shared" si="2"/>
        <v>2</v>
      </c>
      <c r="CO37" s="244">
        <f t="shared" si="2"/>
        <v>0.29999999999999716</v>
      </c>
      <c r="CP37" s="244">
        <f t="shared" si="2"/>
        <v>1.7000000000000028</v>
      </c>
      <c r="CQ37" s="244">
        <f t="shared" si="2"/>
        <v>6.7999999999999972</v>
      </c>
      <c r="CR37" s="244">
        <f t="shared" si="2"/>
        <v>15</v>
      </c>
      <c r="CS37" s="244">
        <f t="shared" si="2"/>
        <v>19.5</v>
      </c>
      <c r="CT37" s="244">
        <f t="shared" si="2"/>
        <v>21.799999999999997</v>
      </c>
      <c r="CU37" s="244">
        <f t="shared" si="2"/>
        <v>20.799999999999997</v>
      </c>
      <c r="CV37" s="244">
        <f t="shared" si="2"/>
        <v>17.700000000000003</v>
      </c>
      <c r="CW37" s="244">
        <f t="shared" si="2"/>
        <v>14.5</v>
      </c>
      <c r="CX37" s="244">
        <f t="shared" si="2"/>
        <v>10.799999999999997</v>
      </c>
      <c r="CY37" s="244">
        <f t="shared" si="2"/>
        <v>4.7999999999999972</v>
      </c>
      <c r="CZ37" s="244">
        <f t="shared" si="2"/>
        <v>2</v>
      </c>
      <c r="DA37" s="244">
        <f t="shared" si="2"/>
        <v>0.20000000000000284</v>
      </c>
      <c r="DB37" s="244">
        <f t="shared" si="2"/>
        <v>1.6000000000000014</v>
      </c>
      <c r="DC37" s="244">
        <f t="shared" si="2"/>
        <v>6.5</v>
      </c>
      <c r="DD37" s="244">
        <f t="shared" si="2"/>
        <v>15</v>
      </c>
      <c r="DE37" s="244">
        <f t="shared" si="2"/>
        <v>19.299999999999997</v>
      </c>
      <c r="DF37" s="244">
        <f t="shared" si="2"/>
        <v>21.200000000000003</v>
      </c>
      <c r="DG37" s="244">
        <f t="shared" si="2"/>
        <v>20.299999999999997</v>
      </c>
      <c r="DH37" s="244">
        <f t="shared" si="2"/>
        <v>17.600000000000001</v>
      </c>
      <c r="DI37" s="244">
        <f t="shared" si="2"/>
        <v>14.299999999999997</v>
      </c>
      <c r="DJ37" s="244">
        <f t="shared" si="2"/>
        <v>10.600000000000001</v>
      </c>
      <c r="DK37" s="244">
        <f t="shared" si="2"/>
        <v>4.8999999999999986</v>
      </c>
      <c r="DL37" s="244">
        <f t="shared" si="2"/>
        <v>2</v>
      </c>
      <c r="DM37" s="244">
        <f t="shared" si="2"/>
        <v>0.20000000000000284</v>
      </c>
      <c r="DN37" s="244">
        <f t="shared" si="2"/>
        <v>1.6000000000000014</v>
      </c>
      <c r="DO37" s="244">
        <f t="shared" si="2"/>
        <v>6.3999999999999986</v>
      </c>
      <c r="DP37" s="244">
        <f t="shared" si="2"/>
        <v>14.700000000000003</v>
      </c>
      <c r="DQ37" s="244">
        <f t="shared" si="2"/>
        <v>19</v>
      </c>
      <c r="DR37" s="244">
        <f t="shared" si="2"/>
        <v>20.9</v>
      </c>
      <c r="DS37" s="244">
        <f t="shared" si="2"/>
        <v>20.299999999999997</v>
      </c>
      <c r="DT37" s="244">
        <f t="shared" si="2"/>
        <v>17.5</v>
      </c>
      <c r="DU37" s="244">
        <f t="shared" si="2"/>
        <v>14</v>
      </c>
      <c r="DV37" s="244">
        <f t="shared" si="2"/>
        <v>10.399999999999999</v>
      </c>
      <c r="DW37" s="244">
        <f t="shared" si="2"/>
        <v>4.7999999999999972</v>
      </c>
      <c r="DX37" s="244">
        <f t="shared" si="2"/>
        <v>1.8999999999999986</v>
      </c>
      <c r="DY37" s="244">
        <f t="shared" si="2"/>
        <v>0.20000000000000284</v>
      </c>
      <c r="DZ37" s="244">
        <f t="shared" si="2"/>
        <v>1.5</v>
      </c>
      <c r="EA37" s="244">
        <f t="shared" ref="EA37:GL43" si="3">IF(EA3&gt;65,0,IF(EA3="",0,65-EA3))</f>
        <v>6.3999999999999986</v>
      </c>
      <c r="EB37" s="244">
        <f t="shared" si="3"/>
        <v>15.200000000000003</v>
      </c>
      <c r="EC37" s="244">
        <f t="shared" si="3"/>
        <v>18.799999999999997</v>
      </c>
      <c r="ED37" s="244">
        <f t="shared" si="3"/>
        <v>20.9</v>
      </c>
      <c r="EE37" s="244">
        <f t="shared" si="3"/>
        <v>20.6</v>
      </c>
      <c r="EF37" s="244">
        <f t="shared" si="3"/>
        <v>17.299999999999997</v>
      </c>
      <c r="EG37" s="244">
        <f t="shared" si="3"/>
        <v>14.200000000000003</v>
      </c>
      <c r="EH37" s="244">
        <f t="shared" si="3"/>
        <v>10.5</v>
      </c>
      <c r="EI37" s="244">
        <f t="shared" si="3"/>
        <v>4.7000000000000028</v>
      </c>
      <c r="EJ37" s="244">
        <f t="shared" si="3"/>
        <v>2</v>
      </c>
      <c r="EK37" s="244">
        <f t="shared" si="3"/>
        <v>0.20000000000000284</v>
      </c>
      <c r="EL37" s="244">
        <f t="shared" si="3"/>
        <v>1.5</v>
      </c>
      <c r="EM37" s="244">
        <f t="shared" si="3"/>
        <v>6.2000000000000028</v>
      </c>
      <c r="EN37" s="244">
        <f t="shared" si="3"/>
        <v>15.100000000000001</v>
      </c>
      <c r="EO37" s="244">
        <f t="shared" si="3"/>
        <v>18.5</v>
      </c>
      <c r="EP37" s="244">
        <f t="shared" si="3"/>
        <v>21</v>
      </c>
      <c r="EQ37" s="244">
        <f t="shared" si="3"/>
        <v>20.5</v>
      </c>
      <c r="ER37" s="244">
        <f t="shared" si="3"/>
        <v>17.100000000000001</v>
      </c>
      <c r="ES37" s="244">
        <f t="shared" si="3"/>
        <v>13.799999999999997</v>
      </c>
      <c r="ET37" s="244">
        <f t="shared" si="3"/>
        <v>10.299999999999997</v>
      </c>
      <c r="EU37" s="244">
        <f t="shared" si="3"/>
        <v>4.7000000000000028</v>
      </c>
      <c r="EV37" s="244">
        <f t="shared" si="3"/>
        <v>1.7000000000000028</v>
      </c>
      <c r="EW37" s="244">
        <f t="shared" si="3"/>
        <v>0.20000000000000284</v>
      </c>
      <c r="EX37" s="244">
        <f t="shared" si="3"/>
        <v>1.5</v>
      </c>
      <c r="EY37" s="244">
        <f t="shared" si="3"/>
        <v>6.2000000000000028</v>
      </c>
      <c r="EZ37" s="244">
        <f t="shared" si="3"/>
        <v>15.200000000000003</v>
      </c>
      <c r="FA37" s="244">
        <f t="shared" si="3"/>
        <v>18.399999999999999</v>
      </c>
      <c r="FB37" s="244">
        <f t="shared" si="3"/>
        <v>21</v>
      </c>
      <c r="FC37" s="244">
        <f t="shared" si="3"/>
        <v>20.9</v>
      </c>
      <c r="FD37" s="244">
        <f t="shared" si="3"/>
        <v>17.200000000000003</v>
      </c>
      <c r="FE37" s="244">
        <f t="shared" si="3"/>
        <v>13.600000000000001</v>
      </c>
      <c r="FF37" s="244">
        <f t="shared" si="3"/>
        <v>10.100000000000001</v>
      </c>
      <c r="FG37" s="244">
        <f t="shared" si="3"/>
        <v>4.5</v>
      </c>
      <c r="FH37" s="244">
        <f t="shared" si="3"/>
        <v>1.6000000000000014</v>
      </c>
      <c r="FI37" s="244">
        <f t="shared" si="3"/>
        <v>0.20000000000000284</v>
      </c>
      <c r="FJ37" s="244">
        <f t="shared" si="3"/>
        <v>1.5</v>
      </c>
      <c r="FK37" s="244">
        <f t="shared" si="3"/>
        <v>6</v>
      </c>
      <c r="FL37" s="244">
        <f t="shared" si="3"/>
        <v>15.200000000000003</v>
      </c>
      <c r="FM37" s="244">
        <f t="shared" si="3"/>
        <v>18.100000000000001</v>
      </c>
      <c r="FN37" s="244">
        <f t="shared" si="3"/>
        <v>20.799999999999997</v>
      </c>
      <c r="FO37" s="244">
        <f t="shared" si="3"/>
        <v>21.1</v>
      </c>
      <c r="FP37" s="244">
        <f t="shared" si="3"/>
        <v>17.299999999999997</v>
      </c>
      <c r="FQ37" s="244">
        <f t="shared" si="3"/>
        <v>13.700000000000003</v>
      </c>
      <c r="FR37" s="244">
        <f t="shared" si="3"/>
        <v>10.200000000000003</v>
      </c>
      <c r="FS37" s="244">
        <f t="shared" si="3"/>
        <v>4.3999999999999986</v>
      </c>
      <c r="FT37" s="244">
        <f t="shared" si="3"/>
        <v>1.5</v>
      </c>
      <c r="FU37" s="244">
        <f t="shared" si="3"/>
        <v>0.20000000000000284</v>
      </c>
      <c r="FV37" s="244">
        <f t="shared" si="3"/>
        <v>1.5</v>
      </c>
      <c r="FW37" s="244">
        <f t="shared" si="3"/>
        <v>6.1000000000000014</v>
      </c>
      <c r="FX37" s="244">
        <f t="shared" si="3"/>
        <v>15.299999999999997</v>
      </c>
      <c r="FY37" s="244">
        <f t="shared" si="3"/>
        <v>17.899999999999999</v>
      </c>
      <c r="FZ37" s="244">
        <f t="shared" si="3"/>
        <v>21</v>
      </c>
      <c r="GA37" s="244">
        <f t="shared" si="3"/>
        <v>21</v>
      </c>
      <c r="GB37" s="244">
        <f t="shared" si="3"/>
        <v>17.299999999999997</v>
      </c>
      <c r="GC37" s="244">
        <f t="shared" si="3"/>
        <v>13.700000000000003</v>
      </c>
      <c r="GD37" s="244">
        <f t="shared" si="3"/>
        <v>10.200000000000003</v>
      </c>
      <c r="GE37" s="244">
        <f t="shared" si="3"/>
        <v>4.2000000000000028</v>
      </c>
      <c r="GF37" s="244">
        <f t="shared" si="3"/>
        <v>1.3999999999999986</v>
      </c>
      <c r="GG37" s="244">
        <f t="shared" si="3"/>
        <v>0.20000000000000284</v>
      </c>
      <c r="GH37" s="244">
        <f t="shared" si="3"/>
        <v>1.5</v>
      </c>
      <c r="GI37" s="244">
        <f t="shared" si="3"/>
        <v>5.7999999999999972</v>
      </c>
      <c r="GJ37" s="244">
        <f t="shared" si="3"/>
        <v>15.299999999999997</v>
      </c>
      <c r="GK37" s="244">
        <f t="shared" si="3"/>
        <v>18.100000000000001</v>
      </c>
      <c r="GL37" s="244">
        <f t="shared" si="3"/>
        <v>21.299999999999997</v>
      </c>
      <c r="GM37" s="244">
        <f t="shared" ref="GM37:IX40" si="4">IF(GM3&gt;65,0,IF(GM3="",0,65-GM3))</f>
        <v>21.299999999999997</v>
      </c>
      <c r="GN37" s="244">
        <f t="shared" si="4"/>
        <v>17.299999999999997</v>
      </c>
      <c r="GO37" s="244">
        <f t="shared" si="4"/>
        <v>13.600000000000001</v>
      </c>
      <c r="GP37" s="244">
        <f t="shared" si="4"/>
        <v>10.299999999999997</v>
      </c>
      <c r="GQ37" s="244">
        <f t="shared" si="4"/>
        <v>4.2000000000000028</v>
      </c>
      <c r="GR37" s="244">
        <f t="shared" si="4"/>
        <v>1.3999999999999986</v>
      </c>
      <c r="GS37" s="244">
        <f t="shared" si="4"/>
        <v>0.20000000000000284</v>
      </c>
      <c r="GT37" s="244">
        <f t="shared" si="4"/>
        <v>1.3999999999999986</v>
      </c>
      <c r="GU37" s="244">
        <f t="shared" si="4"/>
        <v>5.7000000000000028</v>
      </c>
      <c r="GV37" s="244">
        <f t="shared" si="4"/>
        <v>15.200000000000003</v>
      </c>
      <c r="GW37" s="244">
        <f t="shared" si="4"/>
        <v>17.700000000000003</v>
      </c>
      <c r="GX37" s="244">
        <f t="shared" si="4"/>
        <v>21.200000000000003</v>
      </c>
      <c r="GY37" s="244">
        <f t="shared" si="4"/>
        <v>20.6</v>
      </c>
      <c r="GZ37" s="244">
        <f t="shared" si="4"/>
        <v>17.200000000000003</v>
      </c>
      <c r="HA37" s="244">
        <f t="shared" si="4"/>
        <v>13.899999999999999</v>
      </c>
      <c r="HB37" s="244">
        <f t="shared" si="4"/>
        <v>10.399999999999999</v>
      </c>
      <c r="HC37" s="244">
        <f t="shared" si="4"/>
        <v>4.1000000000000014</v>
      </c>
      <c r="HD37" s="244">
        <f t="shared" si="4"/>
        <v>1.5</v>
      </c>
      <c r="HE37" s="244">
        <f t="shared" si="4"/>
        <v>9.9999999999994316E-2</v>
      </c>
      <c r="HF37" s="244">
        <f t="shared" si="4"/>
        <v>1.2999999999999972</v>
      </c>
      <c r="HG37" s="244">
        <f t="shared" si="4"/>
        <v>5.7999999999999972</v>
      </c>
      <c r="HH37" s="244">
        <f t="shared" si="4"/>
        <v>15</v>
      </c>
      <c r="HI37" s="244">
        <f t="shared" si="4"/>
        <v>17.700000000000003</v>
      </c>
      <c r="HJ37" s="244">
        <f t="shared" si="4"/>
        <v>20.799999999999997</v>
      </c>
      <c r="HK37" s="244">
        <f t="shared" si="4"/>
        <v>20.700000000000003</v>
      </c>
      <c r="HL37" s="244">
        <f t="shared" si="4"/>
        <v>17</v>
      </c>
      <c r="HM37" s="244">
        <f t="shared" si="4"/>
        <v>13.600000000000001</v>
      </c>
      <c r="HN37" s="244">
        <f t="shared" si="4"/>
        <v>10.100000000000001</v>
      </c>
      <c r="HO37" s="244">
        <f t="shared" si="4"/>
        <v>4</v>
      </c>
      <c r="HP37" s="244">
        <f t="shared" si="4"/>
        <v>1.5</v>
      </c>
      <c r="HQ37" s="244">
        <f t="shared" si="4"/>
        <v>9.9999999999994316E-2</v>
      </c>
      <c r="HR37" s="244">
        <f t="shared" si="4"/>
        <v>1.1000000000000014</v>
      </c>
      <c r="HS37" s="244">
        <f t="shared" si="4"/>
        <v>5.7999999999999972</v>
      </c>
      <c r="HT37" s="244">
        <f t="shared" si="4"/>
        <v>14.600000000000001</v>
      </c>
      <c r="HU37" s="244">
        <f t="shared" si="4"/>
        <v>17.299999999999997</v>
      </c>
      <c r="HV37" s="244">
        <f t="shared" si="4"/>
        <v>21.4</v>
      </c>
      <c r="HW37" s="244">
        <f t="shared" si="4"/>
        <v>20.9</v>
      </c>
      <c r="HX37" s="244">
        <f t="shared" si="4"/>
        <v>17.200000000000003</v>
      </c>
      <c r="HY37" s="244">
        <f t="shared" si="4"/>
        <v>13.700000000000003</v>
      </c>
      <c r="HZ37" s="244">
        <f t="shared" si="4"/>
        <v>10.200000000000003</v>
      </c>
      <c r="IA37" s="244">
        <f t="shared" si="4"/>
        <v>3.8999999999999986</v>
      </c>
      <c r="IB37" s="244">
        <f t="shared" si="4"/>
        <v>1.3999999999999986</v>
      </c>
      <c r="IC37" s="244">
        <f t="shared" si="4"/>
        <v>9.9999999999994316E-2</v>
      </c>
      <c r="ID37" s="244">
        <f t="shared" si="4"/>
        <v>1.1000000000000014</v>
      </c>
      <c r="IE37" s="244">
        <f t="shared" si="4"/>
        <v>5.7999999999999972</v>
      </c>
      <c r="IF37" s="244">
        <f t="shared" si="4"/>
        <v>14.799999999999997</v>
      </c>
      <c r="IG37" s="244">
        <f t="shared" si="4"/>
        <v>17.600000000000001</v>
      </c>
      <c r="IH37" s="244">
        <f t="shared" si="4"/>
        <v>21.4</v>
      </c>
      <c r="II37" s="244">
        <f t="shared" si="4"/>
        <v>20.700000000000003</v>
      </c>
      <c r="IJ37" s="244">
        <f t="shared" si="4"/>
        <v>16.899999999999999</v>
      </c>
      <c r="IK37" s="244">
        <f t="shared" si="4"/>
        <v>13.299999999999997</v>
      </c>
      <c r="IL37" s="244">
        <f t="shared" si="4"/>
        <v>10.100000000000001</v>
      </c>
      <c r="IM37" s="244">
        <f t="shared" si="4"/>
        <v>3.8999999999999986</v>
      </c>
      <c r="IN37" s="244">
        <f t="shared" si="4"/>
        <v>1.3999999999999986</v>
      </c>
      <c r="IO37" s="244">
        <f t="shared" si="4"/>
        <v>9.9999999999994316E-2</v>
      </c>
      <c r="IP37" s="244">
        <f t="shared" si="4"/>
        <v>1.1000000000000014</v>
      </c>
      <c r="IQ37" s="244">
        <f t="shared" si="4"/>
        <v>6</v>
      </c>
      <c r="IR37" s="244">
        <f t="shared" si="4"/>
        <v>14.5</v>
      </c>
      <c r="IS37" s="244">
        <f t="shared" si="4"/>
        <v>17.5</v>
      </c>
      <c r="IT37" s="244">
        <f t="shared" si="4"/>
        <v>21.299999999999997</v>
      </c>
      <c r="IU37" s="244">
        <f t="shared" si="4"/>
        <v>20.9</v>
      </c>
      <c r="IV37" s="244">
        <f t="shared" si="4"/>
        <v>16.799999999999997</v>
      </c>
      <c r="IW37" s="244">
        <f t="shared" si="4"/>
        <v>13.5</v>
      </c>
      <c r="IX37" s="244">
        <f t="shared" si="4"/>
        <v>10</v>
      </c>
      <c r="IY37" s="244">
        <f t="shared" ref="IY37:LJ43" si="5">IF(IY3&gt;65,0,IF(IY3="",0,65-IY3))</f>
        <v>3.7999999999999972</v>
      </c>
      <c r="IZ37" s="244">
        <f t="shared" si="5"/>
        <v>1.3999999999999986</v>
      </c>
      <c r="JA37" s="244">
        <f t="shared" si="5"/>
        <v>9.9999999999994316E-2</v>
      </c>
      <c r="JB37" s="244">
        <f t="shared" si="5"/>
        <v>0.90000000000000568</v>
      </c>
      <c r="JC37" s="244">
        <f t="shared" si="5"/>
        <v>5.7000000000000028</v>
      </c>
      <c r="JD37" s="244">
        <f t="shared" si="5"/>
        <v>14.5</v>
      </c>
      <c r="JE37" s="244">
        <f t="shared" si="5"/>
        <v>17.200000000000003</v>
      </c>
      <c r="JF37" s="244">
        <f t="shared" si="5"/>
        <v>21.299999999999997</v>
      </c>
      <c r="JG37" s="244">
        <f t="shared" si="5"/>
        <v>21.1</v>
      </c>
      <c r="JH37" s="244">
        <f t="shared" si="5"/>
        <v>16.799999999999997</v>
      </c>
      <c r="JI37" s="244">
        <f t="shared" si="5"/>
        <v>13.5</v>
      </c>
      <c r="JJ37" s="244">
        <f t="shared" si="5"/>
        <v>9.7999999999999972</v>
      </c>
      <c r="JK37" s="244">
        <f t="shared" si="5"/>
        <v>3.7999999999999972</v>
      </c>
      <c r="JL37" s="244">
        <f t="shared" si="5"/>
        <v>1.3999999999999986</v>
      </c>
      <c r="JM37" s="244">
        <f t="shared" si="5"/>
        <v>9.9999999999994316E-2</v>
      </c>
      <c r="JN37" s="244">
        <f t="shared" si="5"/>
        <v>0.90000000000000568</v>
      </c>
      <c r="JO37" s="244">
        <f t="shared" si="5"/>
        <v>5.7000000000000028</v>
      </c>
      <c r="JP37" s="244">
        <f t="shared" si="5"/>
        <v>14.700000000000003</v>
      </c>
      <c r="JQ37" s="244">
        <f t="shared" si="5"/>
        <v>17.5</v>
      </c>
      <c r="JR37" s="244">
        <f t="shared" si="5"/>
        <v>21.299999999999997</v>
      </c>
      <c r="JS37" s="244">
        <f t="shared" si="5"/>
        <v>21.1</v>
      </c>
      <c r="JT37" s="244">
        <f t="shared" si="5"/>
        <v>16.799999999999997</v>
      </c>
      <c r="JU37" s="244">
        <f t="shared" si="5"/>
        <v>13.600000000000001</v>
      </c>
      <c r="JV37" s="244">
        <f t="shared" si="5"/>
        <v>9.7999999999999972</v>
      </c>
      <c r="JW37" s="244">
        <f t="shared" si="5"/>
        <v>3.7999999999999972</v>
      </c>
      <c r="JX37" s="244">
        <f t="shared" si="5"/>
        <v>1.2999999999999972</v>
      </c>
      <c r="JY37" s="244">
        <f t="shared" si="5"/>
        <v>9.9999999999994316E-2</v>
      </c>
      <c r="JZ37" s="244">
        <f t="shared" si="5"/>
        <v>0.90000000000000568</v>
      </c>
      <c r="KA37" s="244">
        <f t="shared" si="5"/>
        <v>6</v>
      </c>
      <c r="KB37" s="244">
        <f t="shared" si="5"/>
        <v>14.700000000000003</v>
      </c>
      <c r="KC37" s="244">
        <f t="shared" si="5"/>
        <v>17.399999999999999</v>
      </c>
      <c r="KD37" s="244">
        <f t="shared" si="5"/>
        <v>21.1</v>
      </c>
      <c r="KE37" s="244">
        <f t="shared" si="5"/>
        <v>20.700000000000003</v>
      </c>
      <c r="KF37" s="244">
        <f t="shared" si="5"/>
        <v>16.5</v>
      </c>
      <c r="KG37" s="244">
        <f t="shared" si="5"/>
        <v>13.5</v>
      </c>
      <c r="KH37" s="244">
        <f t="shared" si="5"/>
        <v>9.8999999999999986</v>
      </c>
      <c r="KI37" s="244">
        <f t="shared" si="5"/>
        <v>3.7000000000000028</v>
      </c>
      <c r="KJ37" s="244">
        <f t="shared" si="5"/>
        <v>1.3999999999999986</v>
      </c>
      <c r="KK37" s="244">
        <f t="shared" si="5"/>
        <v>9.9999999999994316E-2</v>
      </c>
      <c r="KL37" s="244">
        <f t="shared" si="5"/>
        <v>0.70000000000000284</v>
      </c>
      <c r="KM37" s="244">
        <f t="shared" si="5"/>
        <v>6.1000000000000014</v>
      </c>
      <c r="KN37" s="244">
        <f t="shared" si="5"/>
        <v>14.600000000000001</v>
      </c>
      <c r="KO37" s="244">
        <f t="shared" si="5"/>
        <v>16.899999999999999</v>
      </c>
      <c r="KP37" s="244">
        <f t="shared" si="5"/>
        <v>21.200000000000003</v>
      </c>
      <c r="KQ37" s="244">
        <f t="shared" si="5"/>
        <v>20.700000000000003</v>
      </c>
      <c r="KR37" s="244">
        <f t="shared" si="5"/>
        <v>16.399999999999999</v>
      </c>
      <c r="KS37" s="244">
        <f t="shared" si="5"/>
        <v>13.700000000000003</v>
      </c>
      <c r="KT37" s="244">
        <f t="shared" si="5"/>
        <v>9.8999999999999986</v>
      </c>
      <c r="KU37" s="244">
        <f t="shared" si="5"/>
        <v>3.7999999999999972</v>
      </c>
      <c r="KV37" s="244">
        <f t="shared" si="5"/>
        <v>1.3999999999999986</v>
      </c>
      <c r="KW37" s="244">
        <f t="shared" si="5"/>
        <v>0</v>
      </c>
      <c r="KX37" s="244">
        <f t="shared" si="5"/>
        <v>0.70000000000000284</v>
      </c>
      <c r="KY37" s="244">
        <f t="shared" si="5"/>
        <v>6.2999999999999972</v>
      </c>
      <c r="KZ37" s="244">
        <f t="shared" si="5"/>
        <v>14.399999999999999</v>
      </c>
      <c r="LA37" s="244">
        <f t="shared" si="5"/>
        <v>17</v>
      </c>
      <c r="LB37" s="244">
        <f t="shared" si="5"/>
        <v>21.5</v>
      </c>
      <c r="LC37" s="244">
        <f t="shared" si="5"/>
        <v>20.299999999999997</v>
      </c>
      <c r="LD37" s="244">
        <f t="shared" si="5"/>
        <v>16.299999999999997</v>
      </c>
      <c r="LE37" s="244">
        <f t="shared" si="5"/>
        <v>13.700000000000003</v>
      </c>
      <c r="LF37" s="244">
        <f t="shared" si="5"/>
        <v>9.7000000000000028</v>
      </c>
      <c r="LG37" s="244">
        <f t="shared" si="5"/>
        <v>3.8999999999999986</v>
      </c>
      <c r="LH37" s="244">
        <f t="shared" si="5"/>
        <v>1.2999999999999972</v>
      </c>
      <c r="LI37" s="244">
        <f t="shared" si="5"/>
        <v>0</v>
      </c>
      <c r="LJ37" s="244">
        <f t="shared" si="5"/>
        <v>0.79999999999999716</v>
      </c>
      <c r="LK37" s="244">
        <f t="shared" ref="LK37:LM47" si="6">IF(LK3&gt;65,0,IF(LK3="",0,65-LK3))</f>
        <v>6.1000000000000014</v>
      </c>
      <c r="LL37" s="244">
        <f t="shared" si="6"/>
        <v>14</v>
      </c>
      <c r="LM37" s="244">
        <f t="shared" si="6"/>
        <v>17.399999999999999</v>
      </c>
    </row>
    <row r="38" spans="1:325" x14ac:dyDescent="0.25">
      <c r="A38" s="244">
        <v>2</v>
      </c>
      <c r="B38" s="244">
        <f t="shared" ref="B38:Q53" si="7">IF(B4&gt;65,0,IF(B4="",0,65-B4))</f>
        <v>23.1</v>
      </c>
      <c r="C38" s="244">
        <f t="shared" si="7"/>
        <v>20.9</v>
      </c>
      <c r="D38" s="244">
        <f t="shared" si="7"/>
        <v>19</v>
      </c>
      <c r="E38" s="244">
        <f t="shared" si="7"/>
        <v>15.299999999999997</v>
      </c>
      <c r="F38" s="244">
        <f t="shared" si="7"/>
        <v>10.100000000000001</v>
      </c>
      <c r="G38" s="244">
        <f t="shared" si="7"/>
        <v>4.7000000000000028</v>
      </c>
      <c r="H38" s="244">
        <f t="shared" si="7"/>
        <v>1.7999999999999972</v>
      </c>
      <c r="I38" s="244">
        <f t="shared" si="7"/>
        <v>0.70000000000000284</v>
      </c>
      <c r="J38" s="244">
        <f t="shared" si="7"/>
        <v>1.7000000000000028</v>
      </c>
      <c r="K38" s="244">
        <f t="shared" si="7"/>
        <v>7.6000000000000014</v>
      </c>
      <c r="L38" s="244">
        <f t="shared" si="7"/>
        <v>13.399999999999999</v>
      </c>
      <c r="M38" s="244">
        <f t="shared" si="7"/>
        <v>20.399999999999999</v>
      </c>
      <c r="N38" s="244">
        <f t="shared" si="7"/>
        <v>23</v>
      </c>
      <c r="O38" s="244">
        <f t="shared" si="7"/>
        <v>20.799999999999997</v>
      </c>
      <c r="P38" s="244">
        <f t="shared" si="7"/>
        <v>19</v>
      </c>
      <c r="Q38" s="244">
        <f t="shared" si="7"/>
        <v>15.100000000000001</v>
      </c>
      <c r="R38" s="244">
        <f t="shared" si="1"/>
        <v>10.200000000000003</v>
      </c>
      <c r="S38" s="244">
        <f t="shared" si="1"/>
        <v>4.8999999999999986</v>
      </c>
      <c r="T38" s="244">
        <f t="shared" si="1"/>
        <v>1.7999999999999972</v>
      </c>
      <c r="U38" s="244">
        <f t="shared" si="1"/>
        <v>0.70000000000000284</v>
      </c>
      <c r="V38" s="244">
        <f t="shared" si="1"/>
        <v>1.6000000000000014</v>
      </c>
      <c r="W38" s="244">
        <f t="shared" si="1"/>
        <v>7.3999999999999986</v>
      </c>
      <c r="X38" s="244">
        <f t="shared" si="1"/>
        <v>13.100000000000001</v>
      </c>
      <c r="Y38" s="244">
        <f t="shared" si="1"/>
        <v>20</v>
      </c>
      <c r="Z38" s="244">
        <f t="shared" si="1"/>
        <v>23.299999999999997</v>
      </c>
      <c r="AA38" s="244">
        <f t="shared" si="1"/>
        <v>21</v>
      </c>
      <c r="AB38" s="244">
        <f t="shared" si="1"/>
        <v>18.899999999999999</v>
      </c>
      <c r="AC38" s="244">
        <f t="shared" si="1"/>
        <v>14.799999999999997</v>
      </c>
      <c r="AD38" s="244">
        <f t="shared" si="1"/>
        <v>10.100000000000001</v>
      </c>
      <c r="AE38" s="244">
        <f t="shared" si="1"/>
        <v>4.7000000000000028</v>
      </c>
      <c r="AF38" s="244">
        <f t="shared" si="1"/>
        <v>1.5</v>
      </c>
      <c r="AG38" s="244">
        <f t="shared" si="1"/>
        <v>0.59999999999999432</v>
      </c>
      <c r="AH38" s="244">
        <f t="shared" si="1"/>
        <v>1.7000000000000028</v>
      </c>
      <c r="AI38" s="244">
        <f t="shared" si="1"/>
        <v>7.3999999999999986</v>
      </c>
      <c r="AJ38" s="244">
        <f t="shared" si="1"/>
        <v>13.200000000000003</v>
      </c>
      <c r="AK38" s="244">
        <f t="shared" si="1"/>
        <v>19.700000000000003</v>
      </c>
      <c r="AL38" s="244">
        <f t="shared" si="1"/>
        <v>23.200000000000003</v>
      </c>
      <c r="AM38" s="244">
        <f t="shared" si="1"/>
        <v>20.700000000000003</v>
      </c>
      <c r="AN38" s="244">
        <f t="shared" si="1"/>
        <v>18.799999999999997</v>
      </c>
      <c r="AO38" s="244">
        <f t="shared" si="1"/>
        <v>14.799999999999997</v>
      </c>
      <c r="AP38" s="244">
        <f t="shared" si="1"/>
        <v>9.8999999999999986</v>
      </c>
      <c r="AQ38" s="244">
        <f t="shared" si="1"/>
        <v>4.6000000000000014</v>
      </c>
      <c r="AR38" s="244">
        <f t="shared" si="1"/>
        <v>1.7000000000000028</v>
      </c>
      <c r="AS38" s="244">
        <f t="shared" si="1"/>
        <v>0.59999999999999432</v>
      </c>
      <c r="AT38" s="244">
        <f t="shared" si="1"/>
        <v>1.7000000000000028</v>
      </c>
      <c r="AU38" s="244">
        <f t="shared" si="1"/>
        <v>7.2999999999999972</v>
      </c>
      <c r="AV38" s="244">
        <f t="shared" si="1"/>
        <v>12.799999999999997</v>
      </c>
      <c r="AW38" s="244">
        <f t="shared" si="1"/>
        <v>19.299999999999997</v>
      </c>
      <c r="AX38" s="244">
        <f t="shared" si="1"/>
        <v>23</v>
      </c>
      <c r="AY38" s="244">
        <f t="shared" si="1"/>
        <v>20.399999999999999</v>
      </c>
      <c r="AZ38" s="244">
        <f t="shared" si="1"/>
        <v>18.799999999999997</v>
      </c>
      <c r="BA38" s="244">
        <f t="shared" si="1"/>
        <v>14.600000000000001</v>
      </c>
      <c r="BB38" s="244">
        <f t="shared" si="1"/>
        <v>9.8999999999999986</v>
      </c>
      <c r="BC38" s="244">
        <f t="shared" si="1"/>
        <v>4.3999999999999986</v>
      </c>
      <c r="BD38" s="244">
        <f t="shared" si="1"/>
        <v>1.3999999999999986</v>
      </c>
      <c r="BE38" s="244">
        <f t="shared" si="1"/>
        <v>0.5</v>
      </c>
      <c r="BF38" s="244">
        <f t="shared" si="1"/>
        <v>1.6000000000000014</v>
      </c>
      <c r="BG38" s="244">
        <f t="shared" si="1"/>
        <v>7.2999999999999972</v>
      </c>
      <c r="BH38" s="244">
        <f t="shared" si="1"/>
        <v>13.100000000000001</v>
      </c>
      <c r="BI38" s="244">
        <f t="shared" si="1"/>
        <v>19.200000000000003</v>
      </c>
      <c r="BJ38" s="244">
        <f t="shared" si="1"/>
        <v>22.9</v>
      </c>
      <c r="BK38" s="244">
        <f t="shared" si="1"/>
        <v>20.299999999999997</v>
      </c>
      <c r="BL38" s="244">
        <f t="shared" si="1"/>
        <v>18.799999999999997</v>
      </c>
      <c r="BM38" s="244">
        <f t="shared" si="1"/>
        <v>14.799999999999997</v>
      </c>
      <c r="BN38" s="244">
        <f t="shared" si="1"/>
        <v>10</v>
      </c>
      <c r="BO38" s="244">
        <f t="shared" si="2"/>
        <v>4.3999999999999986</v>
      </c>
      <c r="BP38" s="244">
        <f t="shared" si="2"/>
        <v>1.3999999999999986</v>
      </c>
      <c r="BQ38" s="244">
        <f t="shared" si="2"/>
        <v>0.40000000000000568</v>
      </c>
      <c r="BR38" s="244">
        <f t="shared" si="2"/>
        <v>1.6000000000000014</v>
      </c>
      <c r="BS38" s="244">
        <f t="shared" si="2"/>
        <v>7</v>
      </c>
      <c r="BT38" s="244">
        <f t="shared" si="2"/>
        <v>13</v>
      </c>
      <c r="BU38" s="244">
        <f t="shared" si="2"/>
        <v>19</v>
      </c>
      <c r="BV38" s="244">
        <f t="shared" si="2"/>
        <v>22.9</v>
      </c>
      <c r="BW38" s="244">
        <f t="shared" si="2"/>
        <v>20.200000000000003</v>
      </c>
      <c r="BX38" s="244">
        <f t="shared" si="2"/>
        <v>18.700000000000003</v>
      </c>
      <c r="BY38" s="244">
        <f t="shared" si="2"/>
        <v>14.799999999999997</v>
      </c>
      <c r="BZ38" s="244">
        <f t="shared" si="2"/>
        <v>10.100000000000001</v>
      </c>
      <c r="CA38" s="244">
        <f t="shared" si="2"/>
        <v>4.3999999999999986</v>
      </c>
      <c r="CB38" s="244">
        <f t="shared" si="2"/>
        <v>1.5</v>
      </c>
      <c r="CC38" s="244">
        <f t="shared" si="2"/>
        <v>0.40000000000000568</v>
      </c>
      <c r="CD38" s="244">
        <f t="shared" si="2"/>
        <v>1.5</v>
      </c>
      <c r="CE38" s="244">
        <f t="shared" si="2"/>
        <v>6.8999999999999986</v>
      </c>
      <c r="CF38" s="244">
        <f t="shared" si="2"/>
        <v>12.899999999999999</v>
      </c>
      <c r="CG38" s="244">
        <f t="shared" si="2"/>
        <v>18.600000000000001</v>
      </c>
      <c r="CH38" s="244">
        <f t="shared" si="2"/>
        <v>22.4</v>
      </c>
      <c r="CI38" s="244">
        <f t="shared" si="2"/>
        <v>20.399999999999999</v>
      </c>
      <c r="CJ38" s="244">
        <f t="shared" si="2"/>
        <v>18.399999999999999</v>
      </c>
      <c r="CK38" s="244">
        <f t="shared" si="2"/>
        <v>14.5</v>
      </c>
      <c r="CL38" s="244">
        <f t="shared" si="2"/>
        <v>10.200000000000003</v>
      </c>
      <c r="CM38" s="244">
        <f t="shared" si="2"/>
        <v>4.3999999999999986</v>
      </c>
      <c r="CN38" s="244">
        <f t="shared" si="2"/>
        <v>1.5</v>
      </c>
      <c r="CO38" s="244">
        <f t="shared" si="2"/>
        <v>0.40000000000000568</v>
      </c>
      <c r="CP38" s="244">
        <f t="shared" si="2"/>
        <v>1.2999999999999972</v>
      </c>
      <c r="CQ38" s="244">
        <f t="shared" si="2"/>
        <v>6.7000000000000028</v>
      </c>
      <c r="CR38" s="244">
        <f t="shared" si="2"/>
        <v>12.700000000000003</v>
      </c>
      <c r="CS38" s="244">
        <f t="shared" si="2"/>
        <v>18.5</v>
      </c>
      <c r="CT38" s="244">
        <f t="shared" si="2"/>
        <v>21.9</v>
      </c>
      <c r="CU38" s="244">
        <f t="shared" si="2"/>
        <v>20.399999999999999</v>
      </c>
      <c r="CV38" s="244">
        <f t="shared" si="2"/>
        <v>18.399999999999999</v>
      </c>
      <c r="CW38" s="244">
        <f t="shared" si="2"/>
        <v>14.5</v>
      </c>
      <c r="CX38" s="244">
        <f t="shared" si="2"/>
        <v>10.5</v>
      </c>
      <c r="CY38" s="244">
        <f t="shared" si="2"/>
        <v>4.3999999999999986</v>
      </c>
      <c r="CZ38" s="244">
        <f t="shared" si="2"/>
        <v>1.6000000000000014</v>
      </c>
      <c r="DA38" s="244">
        <f t="shared" si="2"/>
        <v>0.29999999999999716</v>
      </c>
      <c r="DB38" s="244">
        <f t="shared" si="2"/>
        <v>1.2000000000000028</v>
      </c>
      <c r="DC38" s="244">
        <f t="shared" si="2"/>
        <v>6.3999999999999986</v>
      </c>
      <c r="DD38" s="244">
        <f t="shared" si="2"/>
        <v>12.799999999999997</v>
      </c>
      <c r="DE38" s="244">
        <f t="shared" si="2"/>
        <v>18.299999999999997</v>
      </c>
      <c r="DF38" s="244">
        <f t="shared" si="2"/>
        <v>21.299999999999997</v>
      </c>
      <c r="DG38" s="244">
        <f t="shared" si="2"/>
        <v>20.100000000000001</v>
      </c>
      <c r="DH38" s="244">
        <f t="shared" si="2"/>
        <v>18.299999999999997</v>
      </c>
      <c r="DI38" s="244">
        <f t="shared" si="2"/>
        <v>14.299999999999997</v>
      </c>
      <c r="DJ38" s="244">
        <f t="shared" si="2"/>
        <v>10.600000000000001</v>
      </c>
      <c r="DK38" s="244">
        <f t="shared" si="2"/>
        <v>4.5</v>
      </c>
      <c r="DL38" s="244">
        <f t="shared" si="2"/>
        <v>1.6000000000000014</v>
      </c>
      <c r="DM38" s="244">
        <f t="shared" si="2"/>
        <v>0.29999999999999716</v>
      </c>
      <c r="DN38" s="244">
        <f t="shared" si="2"/>
        <v>1.2000000000000028</v>
      </c>
      <c r="DO38" s="244">
        <f t="shared" si="2"/>
        <v>6.2000000000000028</v>
      </c>
      <c r="DP38" s="244">
        <f t="shared" si="2"/>
        <v>12.5</v>
      </c>
      <c r="DQ38" s="244">
        <f t="shared" si="2"/>
        <v>17.899999999999999</v>
      </c>
      <c r="DR38" s="244">
        <f t="shared" si="2"/>
        <v>21</v>
      </c>
      <c r="DS38" s="244">
        <f t="shared" si="2"/>
        <v>20.299999999999997</v>
      </c>
      <c r="DT38" s="244">
        <f t="shared" si="2"/>
        <v>18.299999999999997</v>
      </c>
      <c r="DU38" s="244">
        <f t="shared" si="2"/>
        <v>14</v>
      </c>
      <c r="DV38" s="244">
        <f t="shared" si="2"/>
        <v>10.700000000000003</v>
      </c>
      <c r="DW38" s="244">
        <f t="shared" si="2"/>
        <v>4.6000000000000014</v>
      </c>
      <c r="DX38" s="244">
        <f t="shared" si="2"/>
        <v>1.5</v>
      </c>
      <c r="DY38" s="244">
        <f t="shared" si="2"/>
        <v>0.20000000000000284</v>
      </c>
      <c r="DZ38" s="244">
        <f t="shared" si="2"/>
        <v>1.2000000000000028</v>
      </c>
      <c r="EA38" s="244">
        <f t="shared" si="3"/>
        <v>6.1000000000000014</v>
      </c>
      <c r="EB38" s="244">
        <f t="shared" si="3"/>
        <v>12.700000000000003</v>
      </c>
      <c r="EC38" s="244">
        <f t="shared" si="3"/>
        <v>17.799999999999997</v>
      </c>
      <c r="ED38" s="244">
        <f t="shared" si="3"/>
        <v>21.1</v>
      </c>
      <c r="EE38" s="244">
        <f t="shared" si="3"/>
        <v>20.399999999999999</v>
      </c>
      <c r="EF38" s="244">
        <f t="shared" si="3"/>
        <v>18.100000000000001</v>
      </c>
      <c r="EG38" s="244">
        <f t="shared" si="3"/>
        <v>14.100000000000001</v>
      </c>
      <c r="EH38" s="244">
        <f t="shared" si="3"/>
        <v>10.700000000000003</v>
      </c>
      <c r="EI38" s="244">
        <f t="shared" si="3"/>
        <v>4.6000000000000014</v>
      </c>
      <c r="EJ38" s="244">
        <f t="shared" si="3"/>
        <v>1.2999999999999972</v>
      </c>
      <c r="EK38" s="244">
        <f t="shared" si="3"/>
        <v>0.29999999999999716</v>
      </c>
      <c r="EL38" s="244">
        <f t="shared" si="3"/>
        <v>1.2000000000000028</v>
      </c>
      <c r="EM38" s="244">
        <f t="shared" si="3"/>
        <v>5.8999999999999986</v>
      </c>
      <c r="EN38" s="244">
        <f t="shared" si="3"/>
        <v>12.600000000000001</v>
      </c>
      <c r="EO38" s="244">
        <f t="shared" si="3"/>
        <v>17.700000000000003</v>
      </c>
      <c r="EP38" s="244">
        <f t="shared" si="3"/>
        <v>21.1</v>
      </c>
      <c r="EQ38" s="244">
        <f t="shared" si="3"/>
        <v>19.899999999999999</v>
      </c>
      <c r="ER38" s="244">
        <f t="shared" si="3"/>
        <v>18</v>
      </c>
      <c r="ES38" s="244">
        <f t="shared" si="3"/>
        <v>13.799999999999997</v>
      </c>
      <c r="ET38" s="244">
        <f t="shared" si="3"/>
        <v>10.5</v>
      </c>
      <c r="EU38" s="244">
        <f t="shared" si="3"/>
        <v>4.3999999999999986</v>
      </c>
      <c r="EV38" s="244">
        <f t="shared" si="3"/>
        <v>1.2000000000000028</v>
      </c>
      <c r="EW38" s="244">
        <f t="shared" si="3"/>
        <v>0.29999999999999716</v>
      </c>
      <c r="EX38" s="244">
        <f t="shared" si="3"/>
        <v>1.2000000000000028</v>
      </c>
      <c r="EY38" s="244">
        <f t="shared" si="3"/>
        <v>6</v>
      </c>
      <c r="EZ38" s="244">
        <f t="shared" si="3"/>
        <v>12.700000000000003</v>
      </c>
      <c r="FA38" s="244">
        <f t="shared" si="3"/>
        <v>17.700000000000003</v>
      </c>
      <c r="FB38" s="244">
        <f t="shared" si="3"/>
        <v>21</v>
      </c>
      <c r="FC38" s="244">
        <f t="shared" si="3"/>
        <v>20.100000000000001</v>
      </c>
      <c r="FD38" s="244">
        <f t="shared" si="3"/>
        <v>18</v>
      </c>
      <c r="FE38" s="244">
        <f t="shared" si="3"/>
        <v>13.700000000000003</v>
      </c>
      <c r="FF38" s="244">
        <f t="shared" si="3"/>
        <v>10.399999999999999</v>
      </c>
      <c r="FG38" s="244">
        <f t="shared" si="3"/>
        <v>4.2999999999999972</v>
      </c>
      <c r="FH38" s="244">
        <f t="shared" si="3"/>
        <v>1.1000000000000014</v>
      </c>
      <c r="FI38" s="244">
        <f t="shared" si="3"/>
        <v>0.20000000000000284</v>
      </c>
      <c r="FJ38" s="244">
        <f t="shared" si="3"/>
        <v>1.2000000000000028</v>
      </c>
      <c r="FK38" s="244">
        <f t="shared" si="3"/>
        <v>5.7999999999999972</v>
      </c>
      <c r="FL38" s="244">
        <f t="shared" si="3"/>
        <v>12.399999999999999</v>
      </c>
      <c r="FM38" s="244">
        <f t="shared" si="3"/>
        <v>17.299999999999997</v>
      </c>
      <c r="FN38" s="244">
        <f t="shared" si="3"/>
        <v>20.799999999999997</v>
      </c>
      <c r="FO38" s="244">
        <f t="shared" si="3"/>
        <v>20.100000000000001</v>
      </c>
      <c r="FP38" s="244">
        <f t="shared" si="3"/>
        <v>18.299999999999997</v>
      </c>
      <c r="FQ38" s="244">
        <f t="shared" si="3"/>
        <v>13.700000000000003</v>
      </c>
      <c r="FR38" s="244">
        <f t="shared" si="3"/>
        <v>10.299999999999997</v>
      </c>
      <c r="FS38" s="244">
        <f t="shared" si="3"/>
        <v>4.1000000000000014</v>
      </c>
      <c r="FT38" s="244">
        <f t="shared" si="3"/>
        <v>1</v>
      </c>
      <c r="FU38" s="244">
        <f t="shared" si="3"/>
        <v>0.20000000000000284</v>
      </c>
      <c r="FV38" s="244">
        <f t="shared" si="3"/>
        <v>1.2000000000000028</v>
      </c>
      <c r="FW38" s="244">
        <f t="shared" si="3"/>
        <v>5.7999999999999972</v>
      </c>
      <c r="FX38" s="244">
        <f t="shared" si="3"/>
        <v>12.399999999999999</v>
      </c>
      <c r="FY38" s="244">
        <f t="shared" si="3"/>
        <v>17.100000000000001</v>
      </c>
      <c r="FZ38" s="244">
        <f t="shared" si="3"/>
        <v>21.299999999999997</v>
      </c>
      <c r="GA38" s="244">
        <f t="shared" si="3"/>
        <v>20.100000000000001</v>
      </c>
      <c r="GB38" s="244">
        <f t="shared" si="3"/>
        <v>18.100000000000001</v>
      </c>
      <c r="GC38" s="244">
        <f t="shared" si="3"/>
        <v>13.700000000000003</v>
      </c>
      <c r="GD38" s="244">
        <f t="shared" si="3"/>
        <v>10.399999999999999</v>
      </c>
      <c r="GE38" s="244">
        <f t="shared" si="3"/>
        <v>4</v>
      </c>
      <c r="GF38" s="244">
        <f t="shared" si="3"/>
        <v>1</v>
      </c>
      <c r="GG38" s="244">
        <f t="shared" si="3"/>
        <v>0.20000000000000284</v>
      </c>
      <c r="GH38" s="244">
        <f t="shared" si="3"/>
        <v>1.1000000000000014</v>
      </c>
      <c r="GI38" s="244">
        <f t="shared" si="3"/>
        <v>5.5</v>
      </c>
      <c r="GJ38" s="244">
        <f t="shared" si="3"/>
        <v>12.299999999999997</v>
      </c>
      <c r="GK38" s="244">
        <f t="shared" si="3"/>
        <v>17.299999999999997</v>
      </c>
      <c r="GL38" s="244">
        <f t="shared" si="3"/>
        <v>21.6</v>
      </c>
      <c r="GM38" s="244">
        <f t="shared" si="4"/>
        <v>20.200000000000003</v>
      </c>
      <c r="GN38" s="244">
        <f t="shared" si="4"/>
        <v>18.100000000000001</v>
      </c>
      <c r="GO38" s="244">
        <f t="shared" si="4"/>
        <v>13.600000000000001</v>
      </c>
      <c r="GP38" s="244">
        <f t="shared" si="4"/>
        <v>10.5</v>
      </c>
      <c r="GQ38" s="244">
        <f t="shared" si="4"/>
        <v>3.8999999999999986</v>
      </c>
      <c r="GR38" s="244">
        <f t="shared" si="4"/>
        <v>1</v>
      </c>
      <c r="GS38" s="244">
        <f t="shared" si="4"/>
        <v>0.20000000000000284</v>
      </c>
      <c r="GT38" s="244">
        <f t="shared" si="4"/>
        <v>1.1000000000000014</v>
      </c>
      <c r="GU38" s="244">
        <f t="shared" si="4"/>
        <v>5.3999999999999986</v>
      </c>
      <c r="GV38" s="244">
        <f t="shared" si="4"/>
        <v>12.100000000000001</v>
      </c>
      <c r="GW38" s="244">
        <f t="shared" si="4"/>
        <v>16.799999999999997</v>
      </c>
      <c r="GX38" s="244">
        <f t="shared" si="4"/>
        <v>21.4</v>
      </c>
      <c r="GY38" s="244">
        <f t="shared" si="4"/>
        <v>19.600000000000001</v>
      </c>
      <c r="GZ38" s="244">
        <f t="shared" si="4"/>
        <v>18.100000000000001</v>
      </c>
      <c r="HA38" s="244">
        <f t="shared" si="4"/>
        <v>13.899999999999999</v>
      </c>
      <c r="HB38" s="244">
        <f t="shared" si="4"/>
        <v>10.5</v>
      </c>
      <c r="HC38" s="244">
        <f t="shared" si="4"/>
        <v>3.7000000000000028</v>
      </c>
      <c r="HD38" s="244">
        <f t="shared" si="4"/>
        <v>1</v>
      </c>
      <c r="HE38" s="244">
        <f t="shared" si="4"/>
        <v>0.20000000000000284</v>
      </c>
      <c r="HF38" s="244">
        <f t="shared" si="4"/>
        <v>1.1000000000000014</v>
      </c>
      <c r="HG38" s="244">
        <f t="shared" si="4"/>
        <v>5.5</v>
      </c>
      <c r="HH38" s="244">
        <f t="shared" si="4"/>
        <v>12</v>
      </c>
      <c r="HI38" s="244">
        <f t="shared" si="4"/>
        <v>16.700000000000003</v>
      </c>
      <c r="HJ38" s="244">
        <f t="shared" si="4"/>
        <v>21</v>
      </c>
      <c r="HK38" s="244">
        <f t="shared" si="4"/>
        <v>19.600000000000001</v>
      </c>
      <c r="HL38" s="244">
        <f t="shared" si="4"/>
        <v>18</v>
      </c>
      <c r="HM38" s="244">
        <f t="shared" si="4"/>
        <v>13.600000000000001</v>
      </c>
      <c r="HN38" s="244">
        <f t="shared" si="4"/>
        <v>10.200000000000003</v>
      </c>
      <c r="HO38" s="244">
        <f t="shared" si="4"/>
        <v>3.5</v>
      </c>
      <c r="HP38" s="244">
        <f t="shared" si="4"/>
        <v>1</v>
      </c>
      <c r="HQ38" s="244">
        <f t="shared" si="4"/>
        <v>0.20000000000000284</v>
      </c>
      <c r="HR38" s="244">
        <f t="shared" si="4"/>
        <v>1</v>
      </c>
      <c r="HS38" s="244">
        <f t="shared" si="4"/>
        <v>5.5</v>
      </c>
      <c r="HT38" s="244">
        <f t="shared" si="4"/>
        <v>11.600000000000001</v>
      </c>
      <c r="HU38" s="244">
        <f t="shared" si="4"/>
        <v>16.299999999999997</v>
      </c>
      <c r="HV38" s="244">
        <f t="shared" si="4"/>
        <v>21.5</v>
      </c>
      <c r="HW38" s="244">
        <f t="shared" si="4"/>
        <v>19.700000000000003</v>
      </c>
      <c r="HX38" s="244">
        <f t="shared" si="4"/>
        <v>18.200000000000003</v>
      </c>
      <c r="HY38" s="244">
        <f t="shared" si="4"/>
        <v>13.600000000000001</v>
      </c>
      <c r="HZ38" s="244">
        <f t="shared" si="4"/>
        <v>10.399999999999999</v>
      </c>
      <c r="IA38" s="244">
        <f t="shared" si="4"/>
        <v>3.3999999999999986</v>
      </c>
      <c r="IB38" s="244">
        <f t="shared" si="4"/>
        <v>0.90000000000000568</v>
      </c>
      <c r="IC38" s="244">
        <f t="shared" si="4"/>
        <v>9.9999999999994316E-2</v>
      </c>
      <c r="ID38" s="244">
        <f t="shared" si="4"/>
        <v>0.90000000000000568</v>
      </c>
      <c r="IE38" s="244">
        <f t="shared" si="4"/>
        <v>5.5</v>
      </c>
      <c r="IF38" s="244">
        <f t="shared" si="4"/>
        <v>11.899999999999999</v>
      </c>
      <c r="IG38" s="244">
        <f t="shared" si="4"/>
        <v>16.700000000000003</v>
      </c>
      <c r="IH38" s="244">
        <f t="shared" si="4"/>
        <v>21.200000000000003</v>
      </c>
      <c r="II38" s="244">
        <f t="shared" si="4"/>
        <v>19.600000000000001</v>
      </c>
      <c r="IJ38" s="244">
        <f t="shared" si="4"/>
        <v>17.799999999999997</v>
      </c>
      <c r="IK38" s="244">
        <f t="shared" si="4"/>
        <v>13.299999999999997</v>
      </c>
      <c r="IL38" s="244">
        <f t="shared" si="4"/>
        <v>10.299999999999997</v>
      </c>
      <c r="IM38" s="244">
        <f t="shared" si="4"/>
        <v>3.5</v>
      </c>
      <c r="IN38" s="244">
        <f t="shared" si="4"/>
        <v>0.90000000000000568</v>
      </c>
      <c r="IO38" s="244">
        <f t="shared" si="4"/>
        <v>9.9999999999994316E-2</v>
      </c>
      <c r="IP38" s="244">
        <f t="shared" si="4"/>
        <v>0.90000000000000568</v>
      </c>
      <c r="IQ38" s="244">
        <f t="shared" si="4"/>
        <v>5.5</v>
      </c>
      <c r="IR38" s="244">
        <f t="shared" si="4"/>
        <v>11.5</v>
      </c>
      <c r="IS38" s="244">
        <f t="shared" si="4"/>
        <v>16.600000000000001</v>
      </c>
      <c r="IT38" s="244">
        <f t="shared" si="4"/>
        <v>21.1</v>
      </c>
      <c r="IU38" s="244">
        <f t="shared" si="4"/>
        <v>19.700000000000003</v>
      </c>
      <c r="IV38" s="244">
        <f t="shared" si="4"/>
        <v>17.600000000000001</v>
      </c>
      <c r="IW38" s="244">
        <f t="shared" si="4"/>
        <v>13.5</v>
      </c>
      <c r="IX38" s="244">
        <f t="shared" si="4"/>
        <v>10.299999999999997</v>
      </c>
      <c r="IY38" s="244">
        <f t="shared" si="5"/>
        <v>3.2999999999999972</v>
      </c>
      <c r="IZ38" s="244">
        <f t="shared" si="5"/>
        <v>0.90000000000000568</v>
      </c>
      <c r="JA38" s="244">
        <f t="shared" si="5"/>
        <v>9.9999999999994316E-2</v>
      </c>
      <c r="JB38" s="244">
        <f t="shared" si="5"/>
        <v>0.90000000000000568</v>
      </c>
      <c r="JC38" s="244">
        <f t="shared" si="5"/>
        <v>5.2999999999999972</v>
      </c>
      <c r="JD38" s="244">
        <f t="shared" si="5"/>
        <v>11.5</v>
      </c>
      <c r="JE38" s="244">
        <f t="shared" si="5"/>
        <v>16.5</v>
      </c>
      <c r="JF38" s="244">
        <f t="shared" si="5"/>
        <v>20.799999999999997</v>
      </c>
      <c r="JG38" s="244">
        <f t="shared" si="5"/>
        <v>19.899999999999999</v>
      </c>
      <c r="JH38" s="244">
        <f t="shared" si="5"/>
        <v>17.5</v>
      </c>
      <c r="JI38" s="244">
        <f t="shared" si="5"/>
        <v>13.600000000000001</v>
      </c>
      <c r="JJ38" s="244">
        <f t="shared" si="5"/>
        <v>10.299999999999997</v>
      </c>
      <c r="JK38" s="244">
        <f t="shared" si="5"/>
        <v>3.1000000000000014</v>
      </c>
      <c r="JL38" s="244">
        <f t="shared" si="5"/>
        <v>1</v>
      </c>
      <c r="JM38" s="244">
        <f t="shared" si="5"/>
        <v>9.9999999999994316E-2</v>
      </c>
      <c r="JN38" s="244">
        <f t="shared" si="5"/>
        <v>0.90000000000000568</v>
      </c>
      <c r="JO38" s="244">
        <f t="shared" si="5"/>
        <v>5.2999999999999972</v>
      </c>
      <c r="JP38" s="244">
        <f t="shared" si="5"/>
        <v>11.899999999999999</v>
      </c>
      <c r="JQ38" s="244">
        <f t="shared" si="5"/>
        <v>16.899999999999999</v>
      </c>
      <c r="JR38" s="244">
        <f t="shared" si="5"/>
        <v>20.799999999999997</v>
      </c>
      <c r="JS38" s="244">
        <f t="shared" si="5"/>
        <v>20</v>
      </c>
      <c r="JT38" s="244">
        <f t="shared" si="5"/>
        <v>17.399999999999999</v>
      </c>
      <c r="JU38" s="244">
        <f t="shared" si="5"/>
        <v>13.700000000000003</v>
      </c>
      <c r="JV38" s="244">
        <f t="shared" si="5"/>
        <v>10.200000000000003</v>
      </c>
      <c r="JW38" s="244">
        <f t="shared" si="5"/>
        <v>3.2000000000000028</v>
      </c>
      <c r="JX38" s="244">
        <f t="shared" si="5"/>
        <v>0.79999999999999716</v>
      </c>
      <c r="JY38" s="244">
        <f t="shared" si="5"/>
        <v>9.9999999999994316E-2</v>
      </c>
      <c r="JZ38" s="244">
        <f t="shared" si="5"/>
        <v>0.90000000000000568</v>
      </c>
      <c r="KA38" s="244">
        <f t="shared" si="5"/>
        <v>5.3999999999999986</v>
      </c>
      <c r="KB38" s="244">
        <f t="shared" si="5"/>
        <v>12</v>
      </c>
      <c r="KC38" s="244">
        <f t="shared" si="5"/>
        <v>17</v>
      </c>
      <c r="KD38" s="244">
        <f t="shared" si="5"/>
        <v>20.799999999999997</v>
      </c>
      <c r="KE38" s="244">
        <f t="shared" si="5"/>
        <v>19.799999999999997</v>
      </c>
      <c r="KF38" s="244">
        <f t="shared" si="5"/>
        <v>17.200000000000003</v>
      </c>
      <c r="KG38" s="244">
        <f t="shared" si="5"/>
        <v>13.700000000000003</v>
      </c>
      <c r="KH38" s="244">
        <f t="shared" si="5"/>
        <v>10.200000000000003</v>
      </c>
      <c r="KI38" s="244">
        <f t="shared" si="5"/>
        <v>3.1000000000000014</v>
      </c>
      <c r="KJ38" s="244">
        <f t="shared" si="5"/>
        <v>0.79999999999999716</v>
      </c>
      <c r="KK38" s="244">
        <f t="shared" si="5"/>
        <v>9.9999999999994316E-2</v>
      </c>
      <c r="KL38" s="244">
        <f t="shared" si="5"/>
        <v>0.70000000000000284</v>
      </c>
      <c r="KM38" s="244">
        <f t="shared" si="5"/>
        <v>5.5</v>
      </c>
      <c r="KN38" s="244">
        <f t="shared" si="5"/>
        <v>11.899999999999999</v>
      </c>
      <c r="KO38" s="244">
        <f t="shared" si="5"/>
        <v>16.700000000000003</v>
      </c>
      <c r="KP38" s="244">
        <f t="shared" si="5"/>
        <v>21.299999999999997</v>
      </c>
      <c r="KQ38" s="244">
        <f t="shared" si="5"/>
        <v>19.899999999999999</v>
      </c>
      <c r="KR38" s="244">
        <f t="shared" si="5"/>
        <v>17.100000000000001</v>
      </c>
      <c r="KS38" s="244">
        <f t="shared" si="5"/>
        <v>13.799999999999997</v>
      </c>
      <c r="KT38" s="244">
        <f t="shared" si="5"/>
        <v>10</v>
      </c>
      <c r="KU38" s="244">
        <f t="shared" si="5"/>
        <v>3.2000000000000028</v>
      </c>
      <c r="KV38" s="244">
        <f t="shared" si="5"/>
        <v>0.79999999999999716</v>
      </c>
      <c r="KW38" s="244">
        <f t="shared" si="5"/>
        <v>9.9999999999994316E-2</v>
      </c>
      <c r="KX38" s="244">
        <f t="shared" si="5"/>
        <v>0.79999999999999716</v>
      </c>
      <c r="KY38" s="244">
        <f t="shared" si="5"/>
        <v>5.5</v>
      </c>
      <c r="KZ38" s="244">
        <f t="shared" si="5"/>
        <v>11.799999999999997</v>
      </c>
      <c r="LA38" s="244">
        <f t="shared" si="5"/>
        <v>16.799999999999997</v>
      </c>
      <c r="LB38" s="244">
        <f t="shared" si="5"/>
        <v>21.6</v>
      </c>
      <c r="LC38" s="244">
        <f t="shared" si="5"/>
        <v>19.700000000000003</v>
      </c>
      <c r="LD38" s="244">
        <f t="shared" si="5"/>
        <v>16.899999999999999</v>
      </c>
      <c r="LE38" s="244">
        <f t="shared" si="5"/>
        <v>13.700000000000003</v>
      </c>
      <c r="LF38" s="244">
        <f t="shared" si="5"/>
        <v>10</v>
      </c>
      <c r="LG38" s="244">
        <f t="shared" si="5"/>
        <v>3.2000000000000028</v>
      </c>
      <c r="LH38" s="244">
        <f t="shared" si="5"/>
        <v>0.79999999999999716</v>
      </c>
      <c r="LI38" s="244">
        <f t="shared" si="5"/>
        <v>9.9999999999994316E-2</v>
      </c>
      <c r="LJ38" s="244">
        <f t="shared" si="5"/>
        <v>0.79999999999999716</v>
      </c>
      <c r="LK38" s="244">
        <f t="shared" si="6"/>
        <v>5.3999999999999986</v>
      </c>
      <c r="LL38" s="244">
        <f t="shared" si="6"/>
        <v>11.399999999999999</v>
      </c>
      <c r="LM38" s="244">
        <f t="shared" si="6"/>
        <v>16.899999999999999</v>
      </c>
    </row>
    <row r="39" spans="1:325" x14ac:dyDescent="0.25">
      <c r="A39" s="244">
        <v>3</v>
      </c>
      <c r="B39" s="244">
        <f t="shared" si="7"/>
        <v>22</v>
      </c>
      <c r="C39" s="244">
        <f t="shared" si="7"/>
        <v>21.1</v>
      </c>
      <c r="D39" s="244">
        <f t="shared" si="7"/>
        <v>17.100000000000001</v>
      </c>
      <c r="E39" s="244">
        <f t="shared" si="7"/>
        <v>16.600000000000001</v>
      </c>
      <c r="F39" s="244">
        <f t="shared" si="7"/>
        <v>9.6000000000000014</v>
      </c>
      <c r="G39" s="244">
        <f t="shared" si="7"/>
        <v>4.6000000000000014</v>
      </c>
      <c r="H39" s="244">
        <f t="shared" si="7"/>
        <v>2.1000000000000014</v>
      </c>
      <c r="I39" s="244">
        <f t="shared" si="7"/>
        <v>0.20000000000000284</v>
      </c>
      <c r="J39" s="244">
        <f t="shared" si="7"/>
        <v>1.5</v>
      </c>
      <c r="K39" s="244">
        <f t="shared" si="7"/>
        <v>8.7999999999999972</v>
      </c>
      <c r="L39" s="244">
        <f t="shared" si="7"/>
        <v>15.100000000000001</v>
      </c>
      <c r="M39" s="244">
        <f t="shared" si="7"/>
        <v>21.9</v>
      </c>
      <c r="N39" s="244">
        <f t="shared" si="7"/>
        <v>21.9</v>
      </c>
      <c r="O39" s="244">
        <f t="shared" si="7"/>
        <v>21</v>
      </c>
      <c r="P39" s="244">
        <f t="shared" si="7"/>
        <v>16.899999999999999</v>
      </c>
      <c r="Q39" s="244">
        <f t="shared" si="7"/>
        <v>16.299999999999997</v>
      </c>
      <c r="R39" s="244">
        <f t="shared" si="1"/>
        <v>9.6000000000000014</v>
      </c>
      <c r="S39" s="244">
        <f t="shared" si="1"/>
        <v>4.7999999999999972</v>
      </c>
      <c r="T39" s="244">
        <f t="shared" si="1"/>
        <v>2.1000000000000014</v>
      </c>
      <c r="U39" s="244">
        <f t="shared" si="1"/>
        <v>0.20000000000000284</v>
      </c>
      <c r="V39" s="244">
        <f t="shared" si="1"/>
        <v>1.5</v>
      </c>
      <c r="W39" s="244">
        <f t="shared" si="1"/>
        <v>8.3999999999999986</v>
      </c>
      <c r="X39" s="244">
        <f t="shared" si="1"/>
        <v>14.799999999999997</v>
      </c>
      <c r="Y39" s="244">
        <f t="shared" si="1"/>
        <v>21.6</v>
      </c>
      <c r="Z39" s="244">
        <f t="shared" si="1"/>
        <v>22.1</v>
      </c>
      <c r="AA39" s="244">
        <f t="shared" si="1"/>
        <v>21.200000000000003</v>
      </c>
      <c r="AB39" s="244">
        <f t="shared" si="1"/>
        <v>16.700000000000003</v>
      </c>
      <c r="AC39" s="244">
        <f t="shared" si="1"/>
        <v>15.899999999999999</v>
      </c>
      <c r="AD39" s="244">
        <f t="shared" si="1"/>
        <v>9.3999999999999986</v>
      </c>
      <c r="AE39" s="244">
        <f t="shared" si="1"/>
        <v>4.5</v>
      </c>
      <c r="AF39" s="244">
        <f t="shared" si="1"/>
        <v>1.8999999999999986</v>
      </c>
      <c r="AG39" s="244">
        <f t="shared" si="1"/>
        <v>9.9999999999994316E-2</v>
      </c>
      <c r="AH39" s="244">
        <f t="shared" si="1"/>
        <v>1.6000000000000014</v>
      </c>
      <c r="AI39" s="244">
        <f t="shared" si="1"/>
        <v>8.5</v>
      </c>
      <c r="AJ39" s="244">
        <f t="shared" si="1"/>
        <v>15.100000000000001</v>
      </c>
      <c r="AK39" s="244">
        <f t="shared" si="1"/>
        <v>21.5</v>
      </c>
      <c r="AL39" s="244">
        <f t="shared" si="1"/>
        <v>21.9</v>
      </c>
      <c r="AM39" s="244">
        <f t="shared" si="1"/>
        <v>21.1</v>
      </c>
      <c r="AN39" s="244">
        <f t="shared" si="1"/>
        <v>16.100000000000001</v>
      </c>
      <c r="AO39" s="244">
        <f t="shared" si="1"/>
        <v>15.899999999999999</v>
      </c>
      <c r="AP39" s="244">
        <f t="shared" si="1"/>
        <v>9.2999999999999972</v>
      </c>
      <c r="AQ39" s="244">
        <f t="shared" si="1"/>
        <v>4.5</v>
      </c>
      <c r="AR39" s="244">
        <f t="shared" si="1"/>
        <v>2</v>
      </c>
      <c r="AS39" s="244">
        <f t="shared" si="1"/>
        <v>9.9999999999994316E-2</v>
      </c>
      <c r="AT39" s="244">
        <f t="shared" si="1"/>
        <v>1.7000000000000028</v>
      </c>
      <c r="AU39" s="244">
        <f t="shared" si="1"/>
        <v>8.5</v>
      </c>
      <c r="AV39" s="244">
        <f t="shared" si="1"/>
        <v>14.799999999999997</v>
      </c>
      <c r="AW39" s="244">
        <f t="shared" si="1"/>
        <v>21.1</v>
      </c>
      <c r="AX39" s="244">
        <f t="shared" si="1"/>
        <v>21.799999999999997</v>
      </c>
      <c r="AY39" s="244">
        <f t="shared" si="1"/>
        <v>21.200000000000003</v>
      </c>
      <c r="AZ39" s="244">
        <f t="shared" si="1"/>
        <v>16.100000000000001</v>
      </c>
      <c r="BA39" s="244">
        <f t="shared" si="1"/>
        <v>15.700000000000003</v>
      </c>
      <c r="BB39" s="244">
        <f t="shared" si="1"/>
        <v>9.1000000000000014</v>
      </c>
      <c r="BC39" s="244">
        <f t="shared" si="1"/>
        <v>4.2999999999999972</v>
      </c>
      <c r="BD39" s="244">
        <f t="shared" si="1"/>
        <v>1.7000000000000028</v>
      </c>
      <c r="BE39" s="244">
        <f t="shared" si="1"/>
        <v>9.9999999999994316E-2</v>
      </c>
      <c r="BF39" s="244">
        <f t="shared" si="1"/>
        <v>1.6000000000000014</v>
      </c>
      <c r="BG39" s="244">
        <f t="shared" si="1"/>
        <v>8.6000000000000014</v>
      </c>
      <c r="BH39" s="244">
        <f t="shared" si="1"/>
        <v>15.200000000000003</v>
      </c>
      <c r="BI39" s="244">
        <f t="shared" si="1"/>
        <v>21.1</v>
      </c>
      <c r="BJ39" s="244">
        <f t="shared" si="1"/>
        <v>21.700000000000003</v>
      </c>
      <c r="BK39" s="244">
        <f t="shared" si="1"/>
        <v>21.1</v>
      </c>
      <c r="BL39" s="244">
        <f t="shared" si="1"/>
        <v>15.799999999999997</v>
      </c>
      <c r="BM39" s="244">
        <f t="shared" si="1"/>
        <v>16</v>
      </c>
      <c r="BN39" s="244">
        <f t="shared" si="1"/>
        <v>9.2999999999999972</v>
      </c>
      <c r="BO39" s="244">
        <f t="shared" si="2"/>
        <v>4.2999999999999972</v>
      </c>
      <c r="BP39" s="244">
        <f t="shared" si="2"/>
        <v>1.7000000000000028</v>
      </c>
      <c r="BQ39" s="244">
        <f t="shared" si="2"/>
        <v>9.9999999999994316E-2</v>
      </c>
      <c r="BR39" s="244">
        <f t="shared" si="2"/>
        <v>1.6000000000000014</v>
      </c>
      <c r="BS39" s="244">
        <f t="shared" si="2"/>
        <v>8.2000000000000028</v>
      </c>
      <c r="BT39" s="244">
        <f t="shared" si="2"/>
        <v>15.100000000000001</v>
      </c>
      <c r="BU39" s="244">
        <f t="shared" si="2"/>
        <v>20.9</v>
      </c>
      <c r="BV39" s="244">
        <f t="shared" si="2"/>
        <v>21.5</v>
      </c>
      <c r="BW39" s="244">
        <f t="shared" si="2"/>
        <v>20.9</v>
      </c>
      <c r="BX39" s="244">
        <f t="shared" si="2"/>
        <v>15.899999999999999</v>
      </c>
      <c r="BY39" s="244">
        <f t="shared" si="2"/>
        <v>15.899999999999999</v>
      </c>
      <c r="BZ39" s="244">
        <f t="shared" si="2"/>
        <v>9.2000000000000028</v>
      </c>
      <c r="CA39" s="244">
        <f t="shared" si="2"/>
        <v>4.2000000000000028</v>
      </c>
      <c r="CB39" s="244">
        <f t="shared" si="2"/>
        <v>1.7000000000000028</v>
      </c>
      <c r="CC39" s="244">
        <f t="shared" si="2"/>
        <v>9.9999999999994316E-2</v>
      </c>
      <c r="CD39" s="244">
        <f t="shared" si="2"/>
        <v>1.5</v>
      </c>
      <c r="CE39" s="244">
        <f t="shared" si="2"/>
        <v>8.2000000000000028</v>
      </c>
      <c r="CF39" s="244">
        <f t="shared" si="2"/>
        <v>15.200000000000003</v>
      </c>
      <c r="CG39" s="244">
        <f t="shared" si="2"/>
        <v>20.700000000000003</v>
      </c>
      <c r="CH39" s="244">
        <f t="shared" si="2"/>
        <v>21.1</v>
      </c>
      <c r="CI39" s="244">
        <f t="shared" si="2"/>
        <v>21.200000000000003</v>
      </c>
      <c r="CJ39" s="244">
        <f t="shared" si="2"/>
        <v>15.5</v>
      </c>
      <c r="CK39" s="244">
        <f t="shared" si="2"/>
        <v>15.600000000000001</v>
      </c>
      <c r="CL39" s="244">
        <f t="shared" si="2"/>
        <v>9.3999999999999986</v>
      </c>
      <c r="CM39" s="244">
        <f t="shared" si="2"/>
        <v>4</v>
      </c>
      <c r="CN39" s="244">
        <f t="shared" si="2"/>
        <v>1.7000000000000028</v>
      </c>
      <c r="CO39" s="244">
        <f t="shared" si="2"/>
        <v>9.9999999999994316E-2</v>
      </c>
      <c r="CP39" s="244">
        <f t="shared" si="2"/>
        <v>1.2999999999999972</v>
      </c>
      <c r="CQ39" s="244">
        <f t="shared" si="2"/>
        <v>8.1000000000000014</v>
      </c>
      <c r="CR39" s="244">
        <f t="shared" si="2"/>
        <v>15.100000000000001</v>
      </c>
      <c r="CS39" s="244">
        <f t="shared" si="2"/>
        <v>20.799999999999997</v>
      </c>
      <c r="CT39" s="244">
        <f t="shared" si="2"/>
        <v>20.5</v>
      </c>
      <c r="CU39" s="244">
        <f t="shared" si="2"/>
        <v>21</v>
      </c>
      <c r="CV39" s="244">
        <f t="shared" si="2"/>
        <v>15.5</v>
      </c>
      <c r="CW39" s="244">
        <f t="shared" si="2"/>
        <v>15.899999999999999</v>
      </c>
      <c r="CX39" s="244">
        <f t="shared" si="2"/>
        <v>9.6000000000000014</v>
      </c>
      <c r="CY39" s="244">
        <f t="shared" si="2"/>
        <v>4.1000000000000014</v>
      </c>
      <c r="CZ39" s="244">
        <f t="shared" si="2"/>
        <v>1.7000000000000028</v>
      </c>
      <c r="DA39" s="244">
        <f t="shared" si="2"/>
        <v>9.9999999999994316E-2</v>
      </c>
      <c r="DB39" s="244">
        <f t="shared" si="2"/>
        <v>1.1000000000000014</v>
      </c>
      <c r="DC39" s="244">
        <f t="shared" si="2"/>
        <v>7.8999999999999986</v>
      </c>
      <c r="DD39" s="244">
        <f t="shared" si="2"/>
        <v>15.200000000000003</v>
      </c>
      <c r="DE39" s="244">
        <f t="shared" si="2"/>
        <v>20.700000000000003</v>
      </c>
      <c r="DF39" s="244">
        <f t="shared" si="2"/>
        <v>19.700000000000003</v>
      </c>
      <c r="DG39" s="244">
        <f t="shared" si="2"/>
        <v>20.700000000000003</v>
      </c>
      <c r="DH39" s="244">
        <f t="shared" si="2"/>
        <v>15.200000000000003</v>
      </c>
      <c r="DI39" s="244">
        <f t="shared" si="2"/>
        <v>15.799999999999997</v>
      </c>
      <c r="DJ39" s="244">
        <f t="shared" si="2"/>
        <v>9.7999999999999972</v>
      </c>
      <c r="DK39" s="244">
        <f t="shared" si="2"/>
        <v>4</v>
      </c>
      <c r="DL39" s="244">
        <f t="shared" si="2"/>
        <v>1.7000000000000028</v>
      </c>
      <c r="DM39" s="244">
        <f t="shared" si="2"/>
        <v>9.9999999999994316E-2</v>
      </c>
      <c r="DN39" s="244">
        <f t="shared" si="2"/>
        <v>1.1000000000000014</v>
      </c>
      <c r="DO39" s="244">
        <f t="shared" si="2"/>
        <v>7.8999999999999986</v>
      </c>
      <c r="DP39" s="244">
        <f t="shared" si="2"/>
        <v>14.600000000000001</v>
      </c>
      <c r="DQ39" s="244">
        <f t="shared" si="2"/>
        <v>20.399999999999999</v>
      </c>
      <c r="DR39" s="244">
        <f t="shared" si="2"/>
        <v>19.399999999999999</v>
      </c>
      <c r="DS39" s="244">
        <f t="shared" si="2"/>
        <v>21</v>
      </c>
      <c r="DT39" s="244">
        <f t="shared" si="2"/>
        <v>15.200000000000003</v>
      </c>
      <c r="DU39" s="244">
        <f t="shared" si="2"/>
        <v>15.600000000000001</v>
      </c>
      <c r="DV39" s="244">
        <f t="shared" si="2"/>
        <v>10</v>
      </c>
      <c r="DW39" s="244">
        <f t="shared" si="2"/>
        <v>3.8999999999999986</v>
      </c>
      <c r="DX39" s="244">
        <f t="shared" si="2"/>
        <v>1.6000000000000014</v>
      </c>
      <c r="DY39" s="244">
        <f t="shared" si="2"/>
        <v>9.9999999999994316E-2</v>
      </c>
      <c r="DZ39" s="244">
        <f t="shared" si="2"/>
        <v>1.1000000000000014</v>
      </c>
      <c r="EA39" s="244">
        <f t="shared" si="3"/>
        <v>7.6000000000000014</v>
      </c>
      <c r="EB39" s="244">
        <f t="shared" si="3"/>
        <v>14.600000000000001</v>
      </c>
      <c r="EC39" s="244">
        <f t="shared" si="3"/>
        <v>20.200000000000003</v>
      </c>
      <c r="ED39" s="244">
        <f t="shared" si="3"/>
        <v>19.899999999999999</v>
      </c>
      <c r="EE39" s="244">
        <f t="shared" si="3"/>
        <v>20.9</v>
      </c>
      <c r="EF39" s="244">
        <f t="shared" si="3"/>
        <v>14.799999999999997</v>
      </c>
      <c r="EG39" s="244">
        <f t="shared" si="3"/>
        <v>15.700000000000003</v>
      </c>
      <c r="EH39" s="244">
        <f t="shared" si="3"/>
        <v>10.100000000000001</v>
      </c>
      <c r="EI39" s="244">
        <f t="shared" si="3"/>
        <v>3.7999999999999972</v>
      </c>
      <c r="EJ39" s="244">
        <f t="shared" si="3"/>
        <v>1.5</v>
      </c>
      <c r="EK39" s="244">
        <f t="shared" si="3"/>
        <v>9.9999999999994316E-2</v>
      </c>
      <c r="EL39" s="244">
        <f t="shared" si="3"/>
        <v>1.1000000000000014</v>
      </c>
      <c r="EM39" s="244">
        <f t="shared" si="3"/>
        <v>7.5</v>
      </c>
      <c r="EN39" s="244">
        <f t="shared" si="3"/>
        <v>14.700000000000003</v>
      </c>
      <c r="EO39" s="244">
        <f t="shared" si="3"/>
        <v>20.299999999999997</v>
      </c>
      <c r="EP39" s="244">
        <f t="shared" si="3"/>
        <v>20.299999999999997</v>
      </c>
      <c r="EQ39" s="244">
        <f t="shared" si="3"/>
        <v>20.399999999999999</v>
      </c>
      <c r="ER39" s="244">
        <f t="shared" si="3"/>
        <v>14.700000000000003</v>
      </c>
      <c r="ES39" s="244">
        <f t="shared" si="3"/>
        <v>15.5</v>
      </c>
      <c r="ET39" s="244">
        <f t="shared" si="3"/>
        <v>9.7999999999999972</v>
      </c>
      <c r="EU39" s="244">
        <f t="shared" si="3"/>
        <v>3.6000000000000014</v>
      </c>
      <c r="EV39" s="244">
        <f t="shared" si="3"/>
        <v>1.3999999999999986</v>
      </c>
      <c r="EW39" s="244">
        <f t="shared" si="3"/>
        <v>9.9999999999994316E-2</v>
      </c>
      <c r="EX39" s="244">
        <f t="shared" si="3"/>
        <v>1.2000000000000028</v>
      </c>
      <c r="EY39" s="244">
        <f t="shared" si="3"/>
        <v>7.3999999999999986</v>
      </c>
      <c r="EZ39" s="244">
        <f t="shared" si="3"/>
        <v>14.700000000000003</v>
      </c>
      <c r="FA39" s="244">
        <f t="shared" si="3"/>
        <v>20.299999999999997</v>
      </c>
      <c r="FB39" s="244">
        <f t="shared" si="3"/>
        <v>20.299999999999997</v>
      </c>
      <c r="FC39" s="244">
        <f t="shared" si="3"/>
        <v>20.5</v>
      </c>
      <c r="FD39" s="244">
        <f t="shared" si="3"/>
        <v>14.5</v>
      </c>
      <c r="FE39" s="244">
        <f t="shared" si="3"/>
        <v>15.399999999999999</v>
      </c>
      <c r="FF39" s="244">
        <f t="shared" si="3"/>
        <v>9.8999999999999986</v>
      </c>
      <c r="FG39" s="244">
        <f t="shared" si="3"/>
        <v>3.5</v>
      </c>
      <c r="FH39" s="244">
        <f t="shared" si="3"/>
        <v>1.3999999999999986</v>
      </c>
      <c r="FI39" s="244">
        <f t="shared" si="3"/>
        <v>9.9999999999994316E-2</v>
      </c>
      <c r="FJ39" s="244">
        <f t="shared" si="3"/>
        <v>1.2000000000000028</v>
      </c>
      <c r="FK39" s="244">
        <f t="shared" si="3"/>
        <v>7.3999999999999986</v>
      </c>
      <c r="FL39" s="244">
        <f t="shared" si="3"/>
        <v>14.399999999999999</v>
      </c>
      <c r="FM39" s="244">
        <f t="shared" si="3"/>
        <v>20</v>
      </c>
      <c r="FN39" s="244">
        <f t="shared" si="3"/>
        <v>20.299999999999997</v>
      </c>
      <c r="FO39" s="244">
        <f t="shared" si="3"/>
        <v>20.6</v>
      </c>
      <c r="FP39" s="244">
        <f t="shared" si="3"/>
        <v>14.700000000000003</v>
      </c>
      <c r="FQ39" s="244">
        <f t="shared" si="3"/>
        <v>15.5</v>
      </c>
      <c r="FR39" s="244">
        <f t="shared" si="3"/>
        <v>9.7999999999999972</v>
      </c>
      <c r="FS39" s="244">
        <f t="shared" si="3"/>
        <v>3.5</v>
      </c>
      <c r="FT39" s="244">
        <f t="shared" si="3"/>
        <v>1.2999999999999972</v>
      </c>
      <c r="FU39" s="244">
        <f t="shared" si="3"/>
        <v>9.9999999999994316E-2</v>
      </c>
      <c r="FV39" s="244">
        <f t="shared" si="3"/>
        <v>1.1000000000000014</v>
      </c>
      <c r="FW39" s="244">
        <f t="shared" si="3"/>
        <v>7.5</v>
      </c>
      <c r="FX39" s="244">
        <f t="shared" si="3"/>
        <v>14.200000000000003</v>
      </c>
      <c r="FY39" s="244">
        <f t="shared" si="3"/>
        <v>19.799999999999997</v>
      </c>
      <c r="FZ39" s="244">
        <f t="shared" si="3"/>
        <v>20.700000000000003</v>
      </c>
      <c r="GA39" s="244">
        <f t="shared" si="3"/>
        <v>20.9</v>
      </c>
      <c r="GB39" s="244">
        <f t="shared" si="3"/>
        <v>14.5</v>
      </c>
      <c r="GC39" s="244">
        <f t="shared" si="3"/>
        <v>15.399999999999999</v>
      </c>
      <c r="GD39" s="244">
        <f t="shared" si="3"/>
        <v>10</v>
      </c>
      <c r="GE39" s="244">
        <f t="shared" si="3"/>
        <v>3.5</v>
      </c>
      <c r="GF39" s="244">
        <f t="shared" si="3"/>
        <v>1.2000000000000028</v>
      </c>
      <c r="GG39" s="244">
        <f t="shared" si="3"/>
        <v>9.9999999999994316E-2</v>
      </c>
      <c r="GH39" s="244">
        <f t="shared" si="3"/>
        <v>1.1000000000000014</v>
      </c>
      <c r="GI39" s="244">
        <f t="shared" si="3"/>
        <v>7.2999999999999972</v>
      </c>
      <c r="GJ39" s="244">
        <f t="shared" si="3"/>
        <v>14.299999999999997</v>
      </c>
      <c r="GK39" s="244">
        <f t="shared" si="3"/>
        <v>19.799999999999997</v>
      </c>
      <c r="GL39" s="244">
        <f t="shared" si="3"/>
        <v>21.1</v>
      </c>
      <c r="GM39" s="244">
        <f t="shared" si="4"/>
        <v>20.5</v>
      </c>
      <c r="GN39" s="244">
        <f t="shared" si="4"/>
        <v>14.600000000000001</v>
      </c>
      <c r="GO39" s="244">
        <f t="shared" si="4"/>
        <v>15.399999999999999</v>
      </c>
      <c r="GP39" s="244">
        <f t="shared" si="4"/>
        <v>10.200000000000003</v>
      </c>
      <c r="GQ39" s="244">
        <f t="shared" si="4"/>
        <v>3.5</v>
      </c>
      <c r="GR39" s="244">
        <f t="shared" si="4"/>
        <v>1.2000000000000028</v>
      </c>
      <c r="GS39" s="244">
        <f t="shared" si="4"/>
        <v>9.9999999999994316E-2</v>
      </c>
      <c r="GT39" s="244">
        <f t="shared" si="4"/>
        <v>1.1000000000000014</v>
      </c>
      <c r="GU39" s="244">
        <f t="shared" si="4"/>
        <v>7.1000000000000014</v>
      </c>
      <c r="GV39" s="244">
        <f t="shared" si="4"/>
        <v>13.899999999999999</v>
      </c>
      <c r="GW39" s="244">
        <f t="shared" si="4"/>
        <v>19.299999999999997</v>
      </c>
      <c r="GX39" s="244">
        <f t="shared" si="4"/>
        <v>20.9</v>
      </c>
      <c r="GY39" s="244">
        <f t="shared" si="4"/>
        <v>20.200000000000003</v>
      </c>
      <c r="GZ39" s="244">
        <f t="shared" si="4"/>
        <v>14.600000000000001</v>
      </c>
      <c r="HA39" s="244">
        <f t="shared" si="4"/>
        <v>15.5</v>
      </c>
      <c r="HB39" s="244">
        <f t="shared" si="4"/>
        <v>10.200000000000003</v>
      </c>
      <c r="HC39" s="244">
        <f t="shared" si="4"/>
        <v>3.2999999999999972</v>
      </c>
      <c r="HD39" s="244">
        <f t="shared" si="4"/>
        <v>1.2000000000000028</v>
      </c>
      <c r="HE39" s="244">
        <f t="shared" si="4"/>
        <v>9.9999999999994316E-2</v>
      </c>
      <c r="HF39" s="244">
        <f t="shared" si="4"/>
        <v>1.1000000000000014</v>
      </c>
      <c r="HG39" s="244">
        <f t="shared" si="4"/>
        <v>7</v>
      </c>
      <c r="HH39" s="244">
        <f t="shared" si="4"/>
        <v>13.799999999999997</v>
      </c>
      <c r="HI39" s="244">
        <f t="shared" si="4"/>
        <v>19.399999999999999</v>
      </c>
      <c r="HJ39" s="244">
        <f t="shared" si="4"/>
        <v>20.5</v>
      </c>
      <c r="HK39" s="244">
        <f t="shared" si="4"/>
        <v>20.299999999999997</v>
      </c>
      <c r="HL39" s="244">
        <f t="shared" si="4"/>
        <v>14.399999999999999</v>
      </c>
      <c r="HM39" s="244">
        <f t="shared" si="4"/>
        <v>15.200000000000003</v>
      </c>
      <c r="HN39" s="244">
        <f t="shared" si="4"/>
        <v>9.8999999999999986</v>
      </c>
      <c r="HO39" s="244">
        <f t="shared" si="4"/>
        <v>3.2000000000000028</v>
      </c>
      <c r="HP39" s="244">
        <f t="shared" si="4"/>
        <v>1.1000000000000014</v>
      </c>
      <c r="HQ39" s="244">
        <f t="shared" si="4"/>
        <v>0</v>
      </c>
      <c r="HR39" s="244">
        <f t="shared" si="4"/>
        <v>1</v>
      </c>
      <c r="HS39" s="244">
        <f t="shared" si="4"/>
        <v>6.8999999999999986</v>
      </c>
      <c r="HT39" s="244">
        <f t="shared" si="4"/>
        <v>13.299999999999997</v>
      </c>
      <c r="HU39" s="244">
        <f t="shared" si="4"/>
        <v>19.200000000000003</v>
      </c>
      <c r="HV39" s="244">
        <f t="shared" si="4"/>
        <v>20.700000000000003</v>
      </c>
      <c r="HW39" s="244">
        <f t="shared" si="4"/>
        <v>20.6</v>
      </c>
      <c r="HX39" s="244">
        <f t="shared" si="4"/>
        <v>14.600000000000001</v>
      </c>
      <c r="HY39" s="244">
        <f t="shared" si="4"/>
        <v>15.200000000000003</v>
      </c>
      <c r="HZ39" s="244">
        <f t="shared" si="4"/>
        <v>10.100000000000001</v>
      </c>
      <c r="IA39" s="244">
        <f t="shared" si="4"/>
        <v>3.1000000000000014</v>
      </c>
      <c r="IB39" s="244">
        <f t="shared" si="4"/>
        <v>1.1000000000000014</v>
      </c>
      <c r="IC39" s="244">
        <f t="shared" si="4"/>
        <v>9.9999999999994316E-2</v>
      </c>
      <c r="ID39" s="244">
        <f t="shared" si="4"/>
        <v>1</v>
      </c>
      <c r="IE39" s="244">
        <f t="shared" si="4"/>
        <v>6.7999999999999972</v>
      </c>
      <c r="IF39" s="244">
        <f t="shared" si="4"/>
        <v>13.399999999999999</v>
      </c>
      <c r="IG39" s="244">
        <f t="shared" si="4"/>
        <v>19.600000000000001</v>
      </c>
      <c r="IH39" s="244">
        <f t="shared" si="4"/>
        <v>20.299999999999997</v>
      </c>
      <c r="II39" s="244">
        <f t="shared" si="4"/>
        <v>20.6</v>
      </c>
      <c r="IJ39" s="244">
        <f t="shared" si="4"/>
        <v>14.100000000000001</v>
      </c>
      <c r="IK39" s="244">
        <f t="shared" si="4"/>
        <v>15</v>
      </c>
      <c r="IL39" s="244">
        <f t="shared" si="4"/>
        <v>10.299999999999997</v>
      </c>
      <c r="IM39" s="244">
        <f t="shared" si="4"/>
        <v>3.1000000000000014</v>
      </c>
      <c r="IN39" s="244">
        <f t="shared" si="4"/>
        <v>1.1000000000000014</v>
      </c>
      <c r="IO39" s="244">
        <f t="shared" si="4"/>
        <v>9.9999999999994316E-2</v>
      </c>
      <c r="IP39" s="244">
        <f t="shared" si="4"/>
        <v>1</v>
      </c>
      <c r="IQ39" s="244">
        <f t="shared" si="4"/>
        <v>6.8999999999999986</v>
      </c>
      <c r="IR39" s="244">
        <f t="shared" si="4"/>
        <v>13</v>
      </c>
      <c r="IS39" s="244">
        <f t="shared" si="4"/>
        <v>19.5</v>
      </c>
      <c r="IT39" s="244">
        <f t="shared" si="4"/>
        <v>20.299999999999997</v>
      </c>
      <c r="IU39" s="244">
        <f t="shared" si="4"/>
        <v>20.6</v>
      </c>
      <c r="IV39" s="244">
        <f t="shared" si="4"/>
        <v>13.799999999999997</v>
      </c>
      <c r="IW39" s="244">
        <f t="shared" si="4"/>
        <v>15.100000000000001</v>
      </c>
      <c r="IX39" s="244">
        <f t="shared" si="4"/>
        <v>10.299999999999997</v>
      </c>
      <c r="IY39" s="244">
        <f t="shared" si="5"/>
        <v>2.8999999999999986</v>
      </c>
      <c r="IZ39" s="244">
        <f t="shared" si="5"/>
        <v>1.1000000000000014</v>
      </c>
      <c r="JA39" s="244">
        <f t="shared" si="5"/>
        <v>9.9999999999994316E-2</v>
      </c>
      <c r="JB39" s="244">
        <f t="shared" si="5"/>
        <v>1</v>
      </c>
      <c r="JC39" s="244">
        <f t="shared" si="5"/>
        <v>6.7999999999999972</v>
      </c>
      <c r="JD39" s="244">
        <f t="shared" si="5"/>
        <v>12.799999999999997</v>
      </c>
      <c r="JE39" s="244">
        <f t="shared" si="5"/>
        <v>19.299999999999997</v>
      </c>
      <c r="JF39" s="244">
        <f t="shared" si="5"/>
        <v>20</v>
      </c>
      <c r="JG39" s="244">
        <f t="shared" si="5"/>
        <v>20.799999999999997</v>
      </c>
      <c r="JH39" s="244">
        <f t="shared" si="5"/>
        <v>13.899999999999999</v>
      </c>
      <c r="JI39" s="244">
        <f t="shared" si="5"/>
        <v>15.100000000000001</v>
      </c>
      <c r="JJ39" s="244">
        <f t="shared" si="5"/>
        <v>10.200000000000003</v>
      </c>
      <c r="JK39" s="244">
        <f t="shared" si="5"/>
        <v>2.7999999999999972</v>
      </c>
      <c r="JL39" s="244">
        <f t="shared" si="5"/>
        <v>1.1000000000000014</v>
      </c>
      <c r="JM39" s="244">
        <f t="shared" si="5"/>
        <v>9.9999999999994316E-2</v>
      </c>
      <c r="JN39" s="244">
        <f t="shared" si="5"/>
        <v>1</v>
      </c>
      <c r="JO39" s="244">
        <f t="shared" si="5"/>
        <v>6.7000000000000028</v>
      </c>
      <c r="JP39" s="244">
        <f t="shared" si="5"/>
        <v>13.200000000000003</v>
      </c>
      <c r="JQ39" s="244">
        <f t="shared" si="5"/>
        <v>19.5</v>
      </c>
      <c r="JR39" s="244">
        <f t="shared" si="5"/>
        <v>19.899999999999999</v>
      </c>
      <c r="JS39" s="244">
        <f t="shared" si="5"/>
        <v>21.1</v>
      </c>
      <c r="JT39" s="244">
        <f t="shared" si="5"/>
        <v>14</v>
      </c>
      <c r="JU39" s="244">
        <f t="shared" si="5"/>
        <v>15.200000000000003</v>
      </c>
      <c r="JV39" s="244">
        <f t="shared" si="5"/>
        <v>10.5</v>
      </c>
      <c r="JW39" s="244">
        <f t="shared" si="5"/>
        <v>2.8999999999999986</v>
      </c>
      <c r="JX39" s="244">
        <f t="shared" si="5"/>
        <v>1</v>
      </c>
      <c r="JY39" s="244">
        <f t="shared" si="5"/>
        <v>0</v>
      </c>
      <c r="JZ39" s="244">
        <f t="shared" si="5"/>
        <v>1</v>
      </c>
      <c r="KA39" s="244">
        <f t="shared" si="5"/>
        <v>6.7999999999999972</v>
      </c>
      <c r="KB39" s="244">
        <f t="shared" si="5"/>
        <v>13.299999999999997</v>
      </c>
      <c r="KC39" s="244">
        <f t="shared" si="5"/>
        <v>19.700000000000003</v>
      </c>
      <c r="KD39" s="244">
        <f t="shared" si="5"/>
        <v>20</v>
      </c>
      <c r="KE39" s="244">
        <f t="shared" si="5"/>
        <v>21</v>
      </c>
      <c r="KF39" s="244">
        <f t="shared" si="5"/>
        <v>13.5</v>
      </c>
      <c r="KG39" s="244">
        <f t="shared" si="5"/>
        <v>15.200000000000003</v>
      </c>
      <c r="KH39" s="244">
        <f t="shared" si="5"/>
        <v>10.299999999999997</v>
      </c>
      <c r="KI39" s="244">
        <f t="shared" si="5"/>
        <v>2.7999999999999972</v>
      </c>
      <c r="KJ39" s="244">
        <f t="shared" si="5"/>
        <v>1</v>
      </c>
      <c r="KK39" s="244">
        <f t="shared" si="5"/>
        <v>9.9999999999994316E-2</v>
      </c>
      <c r="KL39" s="244">
        <f t="shared" si="5"/>
        <v>0.90000000000000568</v>
      </c>
      <c r="KM39" s="244">
        <f t="shared" si="5"/>
        <v>6.6000000000000014</v>
      </c>
      <c r="KN39" s="244">
        <f t="shared" si="5"/>
        <v>13.299999999999997</v>
      </c>
      <c r="KO39" s="244">
        <f t="shared" si="5"/>
        <v>19.399999999999999</v>
      </c>
      <c r="KP39" s="244">
        <f t="shared" si="5"/>
        <v>20.5</v>
      </c>
      <c r="KQ39" s="244">
        <f t="shared" si="5"/>
        <v>21</v>
      </c>
      <c r="KR39" s="244">
        <f t="shared" si="5"/>
        <v>13.700000000000003</v>
      </c>
      <c r="KS39" s="244">
        <f t="shared" si="5"/>
        <v>15</v>
      </c>
      <c r="KT39" s="244">
        <f t="shared" si="5"/>
        <v>10.200000000000003</v>
      </c>
      <c r="KU39" s="244">
        <f t="shared" si="5"/>
        <v>2.8999999999999986</v>
      </c>
      <c r="KV39" s="244">
        <f t="shared" si="5"/>
        <v>1</v>
      </c>
      <c r="KW39" s="244">
        <f t="shared" si="5"/>
        <v>9.9999999999994316E-2</v>
      </c>
      <c r="KX39" s="244">
        <f t="shared" si="5"/>
        <v>0.90000000000000568</v>
      </c>
      <c r="KY39" s="244">
        <f t="shared" si="5"/>
        <v>6.7000000000000028</v>
      </c>
      <c r="KZ39" s="244">
        <f t="shared" si="5"/>
        <v>13.200000000000003</v>
      </c>
      <c r="LA39" s="244">
        <f t="shared" si="5"/>
        <v>19.600000000000001</v>
      </c>
      <c r="LB39" s="244">
        <f t="shared" si="5"/>
        <v>20.700000000000003</v>
      </c>
      <c r="LC39" s="244">
        <f t="shared" si="5"/>
        <v>20.799999999999997</v>
      </c>
      <c r="LD39" s="244">
        <f t="shared" si="5"/>
        <v>13.5</v>
      </c>
      <c r="LE39" s="244">
        <f t="shared" si="5"/>
        <v>14.899999999999999</v>
      </c>
      <c r="LF39" s="244">
        <f t="shared" si="5"/>
        <v>10.299999999999997</v>
      </c>
      <c r="LG39" s="244">
        <f t="shared" si="5"/>
        <v>2.8999999999999986</v>
      </c>
      <c r="LH39" s="244">
        <f t="shared" si="5"/>
        <v>1</v>
      </c>
      <c r="LI39" s="244">
        <f t="shared" si="5"/>
        <v>9.9999999999994316E-2</v>
      </c>
      <c r="LJ39" s="244">
        <f t="shared" si="5"/>
        <v>0.79999999999999716</v>
      </c>
      <c r="LK39" s="244">
        <f t="shared" si="6"/>
        <v>6.6000000000000014</v>
      </c>
      <c r="LL39" s="244">
        <f t="shared" si="6"/>
        <v>12.700000000000003</v>
      </c>
      <c r="LM39" s="244">
        <f t="shared" si="6"/>
        <v>19.5</v>
      </c>
    </row>
    <row r="40" spans="1:325" x14ac:dyDescent="0.25">
      <c r="A40" s="244">
        <v>4</v>
      </c>
      <c r="B40" s="244">
        <f t="shared" si="7"/>
        <v>21.700000000000003</v>
      </c>
      <c r="C40" s="244">
        <f t="shared" si="1"/>
        <v>21.6</v>
      </c>
      <c r="D40" s="244">
        <f t="shared" si="1"/>
        <v>20.700000000000003</v>
      </c>
      <c r="E40" s="244">
        <f t="shared" si="1"/>
        <v>16.700000000000003</v>
      </c>
      <c r="F40" s="244">
        <f t="shared" si="1"/>
        <v>9.8999999999999986</v>
      </c>
      <c r="G40" s="244">
        <f t="shared" si="1"/>
        <v>4.6000000000000014</v>
      </c>
      <c r="H40" s="244">
        <f t="shared" si="1"/>
        <v>2</v>
      </c>
      <c r="I40" s="244">
        <f t="shared" si="1"/>
        <v>0.20000000000000284</v>
      </c>
      <c r="J40" s="244">
        <f t="shared" si="1"/>
        <v>1.5</v>
      </c>
      <c r="K40" s="244">
        <f t="shared" si="1"/>
        <v>8.5</v>
      </c>
      <c r="L40" s="244">
        <f t="shared" si="1"/>
        <v>14</v>
      </c>
      <c r="M40" s="244">
        <f t="shared" si="1"/>
        <v>21.299999999999997</v>
      </c>
      <c r="N40" s="244">
        <f t="shared" si="1"/>
        <v>21.4</v>
      </c>
      <c r="O40" s="244">
        <f t="shared" si="1"/>
        <v>21.700000000000003</v>
      </c>
      <c r="P40" s="244">
        <f t="shared" si="1"/>
        <v>20.399999999999999</v>
      </c>
      <c r="Q40" s="244">
        <f t="shared" si="1"/>
        <v>16.600000000000001</v>
      </c>
      <c r="R40" s="244">
        <f t="shared" si="1"/>
        <v>9.7999999999999972</v>
      </c>
      <c r="S40" s="244">
        <f t="shared" si="1"/>
        <v>4.7000000000000028</v>
      </c>
      <c r="T40" s="244">
        <f t="shared" si="1"/>
        <v>2</v>
      </c>
      <c r="U40" s="244">
        <f t="shared" si="1"/>
        <v>9.9999999999994316E-2</v>
      </c>
      <c r="V40" s="244">
        <f t="shared" si="1"/>
        <v>1.5</v>
      </c>
      <c r="W40" s="244">
        <f t="shared" si="1"/>
        <v>8.2999999999999972</v>
      </c>
      <c r="X40" s="244">
        <f t="shared" si="1"/>
        <v>13.700000000000003</v>
      </c>
      <c r="Y40" s="244">
        <f t="shared" si="1"/>
        <v>20.700000000000003</v>
      </c>
      <c r="Z40" s="244">
        <f t="shared" si="1"/>
        <v>21.6</v>
      </c>
      <c r="AA40" s="244">
        <f t="shared" si="1"/>
        <v>22.1</v>
      </c>
      <c r="AB40" s="244">
        <f t="shared" si="1"/>
        <v>20.399999999999999</v>
      </c>
      <c r="AC40" s="244">
        <f t="shared" si="1"/>
        <v>16.399999999999999</v>
      </c>
      <c r="AD40" s="244">
        <f t="shared" si="1"/>
        <v>9.5</v>
      </c>
      <c r="AE40" s="244">
        <f t="shared" si="1"/>
        <v>4.5</v>
      </c>
      <c r="AF40" s="244">
        <f t="shared" si="1"/>
        <v>1.7999999999999972</v>
      </c>
      <c r="AG40" s="244">
        <f t="shared" si="1"/>
        <v>9.9999999999994316E-2</v>
      </c>
      <c r="AH40" s="244">
        <f t="shared" si="1"/>
        <v>1.3999999999999986</v>
      </c>
      <c r="AI40" s="244">
        <f t="shared" si="1"/>
        <v>8.2999999999999972</v>
      </c>
      <c r="AJ40" s="244">
        <f t="shared" si="1"/>
        <v>13.899999999999999</v>
      </c>
      <c r="AK40" s="244">
        <f t="shared" si="1"/>
        <v>20.399999999999999</v>
      </c>
      <c r="AL40" s="244">
        <f t="shared" si="1"/>
        <v>21.200000000000003</v>
      </c>
      <c r="AM40" s="244">
        <f t="shared" si="1"/>
        <v>22.200000000000003</v>
      </c>
      <c r="AN40" s="244">
        <f t="shared" si="1"/>
        <v>20.100000000000001</v>
      </c>
      <c r="AO40" s="244">
        <f t="shared" si="1"/>
        <v>16.5</v>
      </c>
      <c r="AP40" s="244">
        <f t="shared" si="1"/>
        <v>9.3999999999999986</v>
      </c>
      <c r="AQ40" s="244">
        <f t="shared" si="1"/>
        <v>4.6000000000000014</v>
      </c>
      <c r="AR40" s="244">
        <f t="shared" si="1"/>
        <v>1.8999999999999986</v>
      </c>
      <c r="AS40" s="244">
        <f t="shared" si="1"/>
        <v>9.9999999999994316E-2</v>
      </c>
      <c r="AT40" s="244">
        <f t="shared" si="1"/>
        <v>1.3999999999999986</v>
      </c>
      <c r="AU40" s="244">
        <f t="shared" si="1"/>
        <v>8.2000000000000028</v>
      </c>
      <c r="AV40" s="244">
        <f t="shared" si="1"/>
        <v>13.5</v>
      </c>
      <c r="AW40" s="244">
        <f t="shared" si="1"/>
        <v>20.100000000000001</v>
      </c>
      <c r="AX40" s="244">
        <f t="shared" si="1"/>
        <v>21.299999999999997</v>
      </c>
      <c r="AY40" s="244">
        <f t="shared" si="1"/>
        <v>22.299999999999997</v>
      </c>
      <c r="AZ40" s="244">
        <f t="shared" si="1"/>
        <v>20.299999999999997</v>
      </c>
      <c r="BA40" s="244">
        <f t="shared" si="1"/>
        <v>16.299999999999997</v>
      </c>
      <c r="BB40" s="244">
        <f t="shared" si="1"/>
        <v>9.2000000000000028</v>
      </c>
      <c r="BC40" s="244">
        <f t="shared" si="1"/>
        <v>4.2000000000000028</v>
      </c>
      <c r="BD40" s="244">
        <f t="shared" si="1"/>
        <v>1.7999999999999972</v>
      </c>
      <c r="BE40" s="244">
        <f t="shared" si="1"/>
        <v>9.9999999999994316E-2</v>
      </c>
      <c r="BF40" s="244">
        <f t="shared" si="1"/>
        <v>1.5</v>
      </c>
      <c r="BG40" s="244">
        <f t="shared" si="1"/>
        <v>8.2000000000000028</v>
      </c>
      <c r="BH40" s="244">
        <f t="shared" si="1"/>
        <v>14</v>
      </c>
      <c r="BI40" s="244">
        <f t="shared" si="1"/>
        <v>20.200000000000003</v>
      </c>
      <c r="BJ40" s="244">
        <f t="shared" si="1"/>
        <v>21.5</v>
      </c>
      <c r="BK40" s="244">
        <f t="shared" si="1"/>
        <v>22.299999999999997</v>
      </c>
      <c r="BL40" s="244">
        <f t="shared" si="1"/>
        <v>20.200000000000003</v>
      </c>
      <c r="BM40" s="244">
        <f t="shared" si="1"/>
        <v>16.5</v>
      </c>
      <c r="BN40" s="244">
        <f t="shared" si="1"/>
        <v>9.6000000000000014</v>
      </c>
      <c r="BO40" s="244">
        <f t="shared" si="2"/>
        <v>4.3999999999999986</v>
      </c>
      <c r="BP40" s="244">
        <f t="shared" si="2"/>
        <v>1.7000000000000028</v>
      </c>
      <c r="BQ40" s="244">
        <f t="shared" si="2"/>
        <v>9.9999999999994316E-2</v>
      </c>
      <c r="BR40" s="244">
        <f t="shared" si="2"/>
        <v>1.5</v>
      </c>
      <c r="BS40" s="244">
        <f t="shared" si="2"/>
        <v>7.8999999999999986</v>
      </c>
      <c r="BT40" s="244">
        <f t="shared" si="2"/>
        <v>13.600000000000001</v>
      </c>
      <c r="BU40" s="244">
        <f t="shared" si="2"/>
        <v>19.899999999999999</v>
      </c>
      <c r="BV40" s="244">
        <f t="shared" si="2"/>
        <v>21.200000000000003</v>
      </c>
      <c r="BW40" s="244">
        <f t="shared" si="2"/>
        <v>22</v>
      </c>
      <c r="BX40" s="244">
        <f t="shared" si="2"/>
        <v>20.5</v>
      </c>
      <c r="BY40" s="244">
        <f t="shared" si="2"/>
        <v>16.5</v>
      </c>
      <c r="BZ40" s="244">
        <f t="shared" si="2"/>
        <v>9.5</v>
      </c>
      <c r="CA40" s="244">
        <f t="shared" si="2"/>
        <v>4.2999999999999972</v>
      </c>
      <c r="CB40" s="244">
        <f t="shared" si="2"/>
        <v>1.7000000000000028</v>
      </c>
      <c r="CC40" s="244">
        <f t="shared" si="2"/>
        <v>9.9999999999994316E-2</v>
      </c>
      <c r="CD40" s="244">
        <f t="shared" si="2"/>
        <v>1.3999999999999986</v>
      </c>
      <c r="CE40" s="244">
        <f t="shared" si="2"/>
        <v>8</v>
      </c>
      <c r="CF40" s="244">
        <f t="shared" si="2"/>
        <v>13.700000000000003</v>
      </c>
      <c r="CG40" s="244">
        <f t="shared" si="2"/>
        <v>19.799999999999997</v>
      </c>
      <c r="CH40" s="244">
        <f t="shared" si="2"/>
        <v>21.1</v>
      </c>
      <c r="CI40" s="244">
        <f t="shared" si="2"/>
        <v>22.4</v>
      </c>
      <c r="CJ40" s="244">
        <f t="shared" si="2"/>
        <v>20.299999999999997</v>
      </c>
      <c r="CK40" s="244">
        <f t="shared" si="2"/>
        <v>16.200000000000003</v>
      </c>
      <c r="CL40" s="244">
        <f t="shared" si="2"/>
        <v>9.5</v>
      </c>
      <c r="CM40" s="244">
        <f t="shared" si="2"/>
        <v>4.2999999999999972</v>
      </c>
      <c r="CN40" s="244">
        <f t="shared" si="2"/>
        <v>1.7000000000000028</v>
      </c>
      <c r="CO40" s="244">
        <f t="shared" si="2"/>
        <v>9.9999999999994316E-2</v>
      </c>
      <c r="CP40" s="244">
        <f t="shared" si="2"/>
        <v>1.1000000000000014</v>
      </c>
      <c r="CQ40" s="244">
        <f t="shared" si="2"/>
        <v>8.1000000000000014</v>
      </c>
      <c r="CR40" s="244">
        <f t="shared" si="2"/>
        <v>13.5</v>
      </c>
      <c r="CS40" s="244">
        <f t="shared" si="2"/>
        <v>19.700000000000003</v>
      </c>
      <c r="CT40" s="244">
        <f t="shared" si="2"/>
        <v>20.5</v>
      </c>
      <c r="CU40" s="244">
        <f t="shared" si="2"/>
        <v>22.299999999999997</v>
      </c>
      <c r="CV40" s="244">
        <f t="shared" si="2"/>
        <v>20.399999999999999</v>
      </c>
      <c r="CW40" s="244">
        <f t="shared" si="2"/>
        <v>16.399999999999999</v>
      </c>
      <c r="CX40" s="244">
        <f t="shared" si="2"/>
        <v>9.5</v>
      </c>
      <c r="CY40" s="244">
        <f t="shared" si="2"/>
        <v>4.3999999999999986</v>
      </c>
      <c r="CZ40" s="244">
        <f t="shared" si="2"/>
        <v>1.7000000000000028</v>
      </c>
      <c r="DA40" s="244">
        <f t="shared" si="2"/>
        <v>9.9999999999994316E-2</v>
      </c>
      <c r="DB40" s="244">
        <f t="shared" si="2"/>
        <v>0.90000000000000568</v>
      </c>
      <c r="DC40" s="244">
        <f t="shared" si="2"/>
        <v>7.8999999999999986</v>
      </c>
      <c r="DD40" s="244">
        <f t="shared" si="2"/>
        <v>13.700000000000003</v>
      </c>
      <c r="DE40" s="244">
        <f t="shared" si="2"/>
        <v>19.399999999999999</v>
      </c>
      <c r="DF40" s="244">
        <f t="shared" si="2"/>
        <v>19.700000000000003</v>
      </c>
      <c r="DG40" s="244">
        <f t="shared" si="2"/>
        <v>22.299999999999997</v>
      </c>
      <c r="DH40" s="244">
        <f t="shared" si="2"/>
        <v>20.200000000000003</v>
      </c>
      <c r="DI40" s="244">
        <f t="shared" si="2"/>
        <v>16.299999999999997</v>
      </c>
      <c r="DJ40" s="244">
        <f t="shared" si="2"/>
        <v>9.7000000000000028</v>
      </c>
      <c r="DK40" s="244">
        <f t="shared" si="2"/>
        <v>4.2999999999999972</v>
      </c>
      <c r="DL40" s="244">
        <f t="shared" si="2"/>
        <v>1.7000000000000028</v>
      </c>
      <c r="DM40" s="244">
        <f t="shared" si="2"/>
        <v>0.20000000000000284</v>
      </c>
      <c r="DN40" s="244">
        <f t="shared" si="2"/>
        <v>0.90000000000000568</v>
      </c>
      <c r="DO40" s="244">
        <f t="shared" si="2"/>
        <v>7.8999999999999986</v>
      </c>
      <c r="DP40" s="244">
        <f t="shared" si="2"/>
        <v>13.100000000000001</v>
      </c>
      <c r="DQ40" s="244">
        <f t="shared" si="2"/>
        <v>19</v>
      </c>
      <c r="DR40" s="244">
        <f t="shared" si="2"/>
        <v>19.5</v>
      </c>
      <c r="DS40" s="244">
        <f t="shared" si="2"/>
        <v>22.799999999999997</v>
      </c>
      <c r="DT40" s="244">
        <f t="shared" si="2"/>
        <v>20.200000000000003</v>
      </c>
      <c r="DU40" s="244">
        <f t="shared" si="2"/>
        <v>16.299999999999997</v>
      </c>
      <c r="DV40" s="244">
        <f t="shared" si="2"/>
        <v>9.7999999999999972</v>
      </c>
      <c r="DW40" s="244">
        <f t="shared" si="2"/>
        <v>4.2000000000000028</v>
      </c>
      <c r="DX40" s="244">
        <f t="shared" si="2"/>
        <v>1.7000000000000028</v>
      </c>
      <c r="DY40" s="244">
        <f t="shared" si="2"/>
        <v>0.20000000000000284</v>
      </c>
      <c r="DZ40" s="244">
        <f t="shared" ref="DZ40:GK44" si="8">IF(DZ6&gt;65,0,IF(DZ6="",0,65-DZ6))</f>
        <v>0.90000000000000568</v>
      </c>
      <c r="EA40" s="244">
        <f t="shared" si="8"/>
        <v>7.7000000000000028</v>
      </c>
      <c r="EB40" s="244">
        <f t="shared" si="8"/>
        <v>13.100000000000001</v>
      </c>
      <c r="EC40" s="244">
        <f t="shared" si="8"/>
        <v>18.700000000000003</v>
      </c>
      <c r="ED40" s="244">
        <f t="shared" si="8"/>
        <v>20</v>
      </c>
      <c r="EE40" s="244">
        <f t="shared" si="8"/>
        <v>22.5</v>
      </c>
      <c r="EF40" s="244">
        <f t="shared" si="8"/>
        <v>19.899999999999999</v>
      </c>
      <c r="EG40" s="244">
        <f t="shared" si="8"/>
        <v>16.299999999999997</v>
      </c>
      <c r="EH40" s="244">
        <f t="shared" si="8"/>
        <v>9.8999999999999986</v>
      </c>
      <c r="EI40" s="244">
        <f t="shared" si="8"/>
        <v>4.1000000000000014</v>
      </c>
      <c r="EJ40" s="244">
        <f t="shared" si="8"/>
        <v>1.7000000000000028</v>
      </c>
      <c r="EK40" s="244">
        <f t="shared" si="8"/>
        <v>0.20000000000000284</v>
      </c>
      <c r="EL40" s="244">
        <f t="shared" si="8"/>
        <v>0.90000000000000568</v>
      </c>
      <c r="EM40" s="244">
        <f t="shared" si="8"/>
        <v>7.5</v>
      </c>
      <c r="EN40" s="244">
        <f t="shared" si="8"/>
        <v>13</v>
      </c>
      <c r="EO40" s="244">
        <f t="shared" si="8"/>
        <v>18.899999999999999</v>
      </c>
      <c r="EP40" s="244">
        <f t="shared" si="8"/>
        <v>20.200000000000003</v>
      </c>
      <c r="EQ40" s="244">
        <f t="shared" si="8"/>
        <v>22.200000000000003</v>
      </c>
      <c r="ER40" s="244">
        <f t="shared" si="8"/>
        <v>20</v>
      </c>
      <c r="ES40" s="244">
        <f t="shared" si="8"/>
        <v>16.200000000000003</v>
      </c>
      <c r="ET40" s="244">
        <f t="shared" si="8"/>
        <v>9.7999999999999972</v>
      </c>
      <c r="EU40" s="244">
        <f t="shared" si="8"/>
        <v>4</v>
      </c>
      <c r="EV40" s="244">
        <f t="shared" si="8"/>
        <v>1.7000000000000028</v>
      </c>
      <c r="EW40" s="244">
        <f t="shared" si="8"/>
        <v>0.20000000000000284</v>
      </c>
      <c r="EX40" s="244">
        <f t="shared" si="8"/>
        <v>1</v>
      </c>
      <c r="EY40" s="244">
        <f t="shared" si="8"/>
        <v>7.3999999999999986</v>
      </c>
      <c r="EZ40" s="244">
        <f t="shared" si="8"/>
        <v>13.200000000000003</v>
      </c>
      <c r="FA40" s="244">
        <f t="shared" si="8"/>
        <v>18.799999999999997</v>
      </c>
      <c r="FB40" s="244">
        <f t="shared" si="8"/>
        <v>20.200000000000003</v>
      </c>
      <c r="FC40" s="244">
        <f t="shared" si="8"/>
        <v>21.9</v>
      </c>
      <c r="FD40" s="244">
        <f t="shared" si="8"/>
        <v>20.200000000000003</v>
      </c>
      <c r="FE40" s="244">
        <f t="shared" si="8"/>
        <v>15.899999999999999</v>
      </c>
      <c r="FF40" s="244">
        <f t="shared" si="8"/>
        <v>10</v>
      </c>
      <c r="FG40" s="244">
        <f t="shared" si="8"/>
        <v>4</v>
      </c>
      <c r="FH40" s="244">
        <f t="shared" si="8"/>
        <v>1.6000000000000014</v>
      </c>
      <c r="FI40" s="244">
        <f t="shared" si="8"/>
        <v>0.20000000000000284</v>
      </c>
      <c r="FJ40" s="244">
        <f t="shared" si="8"/>
        <v>1</v>
      </c>
      <c r="FK40" s="244">
        <f t="shared" si="8"/>
        <v>7.3999999999999986</v>
      </c>
      <c r="FL40" s="244">
        <f t="shared" si="8"/>
        <v>13</v>
      </c>
      <c r="FM40" s="244">
        <f t="shared" si="8"/>
        <v>18.5</v>
      </c>
      <c r="FN40" s="244">
        <f t="shared" si="8"/>
        <v>20.299999999999997</v>
      </c>
      <c r="FO40" s="244">
        <f t="shared" si="8"/>
        <v>21.799999999999997</v>
      </c>
      <c r="FP40" s="244">
        <f t="shared" si="8"/>
        <v>20.399999999999999</v>
      </c>
      <c r="FQ40" s="244">
        <f t="shared" si="8"/>
        <v>16</v>
      </c>
      <c r="FR40" s="244">
        <f t="shared" si="8"/>
        <v>9.8999999999999986</v>
      </c>
      <c r="FS40" s="244">
        <f t="shared" si="8"/>
        <v>3.8999999999999986</v>
      </c>
      <c r="FT40" s="244">
        <f t="shared" si="8"/>
        <v>1.5</v>
      </c>
      <c r="FU40" s="244">
        <f t="shared" si="8"/>
        <v>9.9999999999994316E-2</v>
      </c>
      <c r="FV40" s="244">
        <f t="shared" si="8"/>
        <v>0.90000000000000568</v>
      </c>
      <c r="FW40" s="244">
        <f t="shared" si="8"/>
        <v>7.6000000000000014</v>
      </c>
      <c r="FX40" s="244">
        <f t="shared" si="8"/>
        <v>12.899999999999999</v>
      </c>
      <c r="FY40" s="244">
        <f t="shared" si="8"/>
        <v>18.5</v>
      </c>
      <c r="FZ40" s="244">
        <f t="shared" si="8"/>
        <v>20.6</v>
      </c>
      <c r="GA40" s="244">
        <f t="shared" si="8"/>
        <v>22.1</v>
      </c>
      <c r="GB40" s="244">
        <f t="shared" si="8"/>
        <v>20.399999999999999</v>
      </c>
      <c r="GC40" s="244">
        <f t="shared" si="8"/>
        <v>15.899999999999999</v>
      </c>
      <c r="GD40" s="244">
        <f t="shared" si="8"/>
        <v>10.100000000000001</v>
      </c>
      <c r="GE40" s="244">
        <f t="shared" si="8"/>
        <v>3.7999999999999972</v>
      </c>
      <c r="GF40" s="244">
        <f t="shared" si="8"/>
        <v>1.3999999999999986</v>
      </c>
      <c r="GG40" s="244">
        <f t="shared" si="8"/>
        <v>9.9999999999994316E-2</v>
      </c>
      <c r="GH40" s="244">
        <f t="shared" si="8"/>
        <v>0.90000000000000568</v>
      </c>
      <c r="GI40" s="244">
        <f t="shared" si="8"/>
        <v>7.3999999999999986</v>
      </c>
      <c r="GJ40" s="244">
        <f t="shared" si="8"/>
        <v>12.700000000000003</v>
      </c>
      <c r="GK40" s="244">
        <f t="shared" si="8"/>
        <v>18.200000000000003</v>
      </c>
      <c r="GL40" s="244">
        <f t="shared" si="3"/>
        <v>21</v>
      </c>
      <c r="GM40" s="244">
        <f t="shared" si="4"/>
        <v>22</v>
      </c>
      <c r="GN40" s="244">
        <f t="shared" si="4"/>
        <v>20.5</v>
      </c>
      <c r="GO40" s="244">
        <f t="shared" si="4"/>
        <v>15.899999999999999</v>
      </c>
      <c r="GP40" s="244">
        <f t="shared" si="4"/>
        <v>10.200000000000003</v>
      </c>
      <c r="GQ40" s="244">
        <f t="shared" si="4"/>
        <v>3.7000000000000028</v>
      </c>
      <c r="GR40" s="244">
        <f t="shared" si="4"/>
        <v>1.2999999999999972</v>
      </c>
      <c r="GS40" s="244">
        <f t="shared" si="4"/>
        <v>9.9999999999994316E-2</v>
      </c>
      <c r="GT40" s="244">
        <f t="shared" si="4"/>
        <v>0.90000000000000568</v>
      </c>
      <c r="GU40" s="244">
        <f t="shared" si="4"/>
        <v>7.2999999999999972</v>
      </c>
      <c r="GV40" s="244">
        <f t="shared" si="4"/>
        <v>12.399999999999999</v>
      </c>
      <c r="GW40" s="244">
        <f t="shared" si="4"/>
        <v>18</v>
      </c>
      <c r="GX40" s="244">
        <f t="shared" si="4"/>
        <v>20.9</v>
      </c>
      <c r="GY40" s="244">
        <f t="shared" si="4"/>
        <v>21.799999999999997</v>
      </c>
      <c r="GZ40" s="244">
        <f t="shared" si="4"/>
        <v>20.399999999999999</v>
      </c>
      <c r="HA40" s="244">
        <f t="shared" si="4"/>
        <v>15.799999999999997</v>
      </c>
      <c r="HB40" s="244">
        <f t="shared" si="4"/>
        <v>10.100000000000001</v>
      </c>
      <c r="HC40" s="244">
        <f t="shared" si="4"/>
        <v>3.7000000000000028</v>
      </c>
      <c r="HD40" s="244">
        <f t="shared" si="4"/>
        <v>1.2999999999999972</v>
      </c>
      <c r="HE40" s="244">
        <f t="shared" si="4"/>
        <v>9.9999999999994316E-2</v>
      </c>
      <c r="HF40" s="244">
        <f t="shared" si="4"/>
        <v>0.79999999999999716</v>
      </c>
      <c r="HG40" s="244">
        <f t="shared" si="4"/>
        <v>7.2999999999999972</v>
      </c>
      <c r="HH40" s="244">
        <f t="shared" si="4"/>
        <v>12.299999999999997</v>
      </c>
      <c r="HI40" s="244">
        <f t="shared" si="4"/>
        <v>18.200000000000003</v>
      </c>
      <c r="HJ40" s="244">
        <f t="shared" si="4"/>
        <v>20.299999999999997</v>
      </c>
      <c r="HK40" s="244">
        <f t="shared" si="4"/>
        <v>21.9</v>
      </c>
      <c r="HL40" s="244">
        <f t="shared" si="4"/>
        <v>20.100000000000001</v>
      </c>
      <c r="HM40" s="244">
        <f t="shared" si="4"/>
        <v>15.600000000000001</v>
      </c>
      <c r="HN40" s="244">
        <f t="shared" si="4"/>
        <v>10</v>
      </c>
      <c r="HO40" s="244">
        <f t="shared" si="4"/>
        <v>3.6000000000000014</v>
      </c>
      <c r="HP40" s="244">
        <f t="shared" si="4"/>
        <v>1.2000000000000028</v>
      </c>
      <c r="HQ40" s="244">
        <f t="shared" si="4"/>
        <v>9.9999999999994316E-2</v>
      </c>
      <c r="HR40" s="244">
        <f t="shared" si="4"/>
        <v>0.5</v>
      </c>
      <c r="HS40" s="244">
        <f t="shared" si="4"/>
        <v>7</v>
      </c>
      <c r="HT40" s="244">
        <f t="shared" si="4"/>
        <v>11.799999999999997</v>
      </c>
      <c r="HU40" s="244">
        <f t="shared" si="4"/>
        <v>18.200000000000003</v>
      </c>
      <c r="HV40" s="244">
        <f t="shared" si="4"/>
        <v>20.399999999999999</v>
      </c>
      <c r="HW40" s="244">
        <f t="shared" si="4"/>
        <v>22.200000000000003</v>
      </c>
      <c r="HX40" s="244">
        <f t="shared" si="4"/>
        <v>20.299999999999997</v>
      </c>
      <c r="HY40" s="244">
        <f t="shared" si="4"/>
        <v>15.600000000000001</v>
      </c>
      <c r="HZ40" s="244">
        <f t="shared" si="4"/>
        <v>10.200000000000003</v>
      </c>
      <c r="IA40" s="244">
        <f t="shared" si="4"/>
        <v>3.6000000000000014</v>
      </c>
      <c r="IB40" s="244">
        <f t="shared" si="4"/>
        <v>1.2000000000000028</v>
      </c>
      <c r="IC40" s="244">
        <f t="shared" si="4"/>
        <v>9.9999999999994316E-2</v>
      </c>
      <c r="ID40" s="244">
        <f t="shared" si="4"/>
        <v>0.59999999999999432</v>
      </c>
      <c r="IE40" s="244">
        <f t="shared" si="4"/>
        <v>6.7999999999999972</v>
      </c>
      <c r="IF40" s="244">
        <f t="shared" si="4"/>
        <v>11.899999999999999</v>
      </c>
      <c r="IG40" s="244">
        <f t="shared" si="4"/>
        <v>18.200000000000003</v>
      </c>
      <c r="IH40" s="244">
        <f t="shared" si="4"/>
        <v>20</v>
      </c>
      <c r="II40" s="244">
        <f t="shared" si="4"/>
        <v>22.1</v>
      </c>
      <c r="IJ40" s="244">
        <f t="shared" si="4"/>
        <v>20.100000000000001</v>
      </c>
      <c r="IK40" s="244">
        <f t="shared" si="4"/>
        <v>15.5</v>
      </c>
      <c r="IL40" s="244">
        <f t="shared" si="4"/>
        <v>10.200000000000003</v>
      </c>
      <c r="IM40" s="244">
        <f t="shared" si="4"/>
        <v>3.5</v>
      </c>
      <c r="IN40" s="244">
        <f t="shared" si="4"/>
        <v>1.2999999999999972</v>
      </c>
      <c r="IO40" s="244">
        <f t="shared" si="4"/>
        <v>9.9999999999994316E-2</v>
      </c>
      <c r="IP40" s="244">
        <f t="shared" si="4"/>
        <v>0.59999999999999432</v>
      </c>
      <c r="IQ40" s="244">
        <f t="shared" si="4"/>
        <v>6.7000000000000028</v>
      </c>
      <c r="IR40" s="244">
        <f t="shared" si="4"/>
        <v>11.600000000000001</v>
      </c>
      <c r="IS40" s="244">
        <f t="shared" si="4"/>
        <v>18</v>
      </c>
      <c r="IT40" s="244">
        <f t="shared" si="4"/>
        <v>19.700000000000003</v>
      </c>
      <c r="IU40" s="244">
        <f t="shared" si="4"/>
        <v>22</v>
      </c>
      <c r="IV40" s="244">
        <f t="shared" si="4"/>
        <v>19.799999999999997</v>
      </c>
      <c r="IW40" s="244">
        <f t="shared" si="4"/>
        <v>15.299999999999997</v>
      </c>
      <c r="IX40" s="244">
        <f t="shared" ref="IX40:LI44" si="9">IF(IX6&gt;65,0,IF(IX6="",0,65-IX6))</f>
        <v>10.299999999999997</v>
      </c>
      <c r="IY40" s="244">
        <f t="shared" si="9"/>
        <v>3.2999999999999972</v>
      </c>
      <c r="IZ40" s="244">
        <f t="shared" si="9"/>
        <v>1.2999999999999972</v>
      </c>
      <c r="JA40" s="244">
        <f t="shared" si="9"/>
        <v>9.9999999999994316E-2</v>
      </c>
      <c r="JB40" s="244">
        <f t="shared" si="9"/>
        <v>0.59999999999999432</v>
      </c>
      <c r="JC40" s="244">
        <f t="shared" si="9"/>
        <v>6.6000000000000014</v>
      </c>
      <c r="JD40" s="244">
        <f t="shared" si="9"/>
        <v>11.5</v>
      </c>
      <c r="JE40" s="244">
        <f t="shared" si="9"/>
        <v>17.899999999999999</v>
      </c>
      <c r="JF40" s="244">
        <f t="shared" si="9"/>
        <v>19.700000000000003</v>
      </c>
      <c r="JG40" s="244">
        <f t="shared" si="9"/>
        <v>22.200000000000003</v>
      </c>
      <c r="JH40" s="244">
        <f t="shared" si="9"/>
        <v>19.799999999999997</v>
      </c>
      <c r="JI40" s="244">
        <f t="shared" si="9"/>
        <v>15.299999999999997</v>
      </c>
      <c r="JJ40" s="244">
        <f t="shared" si="9"/>
        <v>10.299999999999997</v>
      </c>
      <c r="JK40" s="244">
        <f t="shared" si="9"/>
        <v>3.2999999999999972</v>
      </c>
      <c r="JL40" s="244">
        <f t="shared" si="9"/>
        <v>1.2999999999999972</v>
      </c>
      <c r="JM40" s="244">
        <f t="shared" si="9"/>
        <v>9.9999999999994316E-2</v>
      </c>
      <c r="JN40" s="244">
        <f t="shared" si="9"/>
        <v>0.59999999999999432</v>
      </c>
      <c r="JO40" s="244">
        <f t="shared" si="9"/>
        <v>6.6000000000000014</v>
      </c>
      <c r="JP40" s="244">
        <f t="shared" si="9"/>
        <v>11.799999999999997</v>
      </c>
      <c r="JQ40" s="244">
        <f t="shared" si="9"/>
        <v>18.100000000000001</v>
      </c>
      <c r="JR40" s="244">
        <f t="shared" si="9"/>
        <v>19.600000000000001</v>
      </c>
      <c r="JS40" s="244">
        <f t="shared" si="9"/>
        <v>22.200000000000003</v>
      </c>
      <c r="JT40" s="244">
        <f t="shared" si="9"/>
        <v>19.600000000000001</v>
      </c>
      <c r="JU40" s="244">
        <f t="shared" si="9"/>
        <v>15.299999999999997</v>
      </c>
      <c r="JV40" s="244">
        <f t="shared" si="9"/>
        <v>10.5</v>
      </c>
      <c r="JW40" s="244">
        <f t="shared" si="9"/>
        <v>3.2999999999999972</v>
      </c>
      <c r="JX40" s="244">
        <f t="shared" si="9"/>
        <v>1.2000000000000028</v>
      </c>
      <c r="JY40" s="244">
        <f t="shared" si="9"/>
        <v>9.9999999999994316E-2</v>
      </c>
      <c r="JZ40" s="244">
        <f t="shared" si="9"/>
        <v>0.59999999999999432</v>
      </c>
      <c r="KA40" s="244">
        <f t="shared" si="9"/>
        <v>6.7999999999999972</v>
      </c>
      <c r="KB40" s="244">
        <f t="shared" si="9"/>
        <v>11.899999999999999</v>
      </c>
      <c r="KC40" s="244">
        <f t="shared" si="9"/>
        <v>18.5</v>
      </c>
      <c r="KD40" s="244">
        <f t="shared" si="9"/>
        <v>19.700000000000003</v>
      </c>
      <c r="KE40" s="244">
        <f t="shared" si="9"/>
        <v>22.1</v>
      </c>
      <c r="KF40" s="244">
        <f t="shared" si="9"/>
        <v>19.299999999999997</v>
      </c>
      <c r="KG40" s="244">
        <f t="shared" si="9"/>
        <v>15.299999999999997</v>
      </c>
      <c r="KH40" s="244">
        <f t="shared" si="9"/>
        <v>10.5</v>
      </c>
      <c r="KI40" s="244">
        <f t="shared" si="9"/>
        <v>3.2000000000000028</v>
      </c>
      <c r="KJ40" s="244">
        <f t="shared" si="9"/>
        <v>1.2999999999999972</v>
      </c>
      <c r="KK40" s="244">
        <f t="shared" si="9"/>
        <v>9.9999999999994316E-2</v>
      </c>
      <c r="KL40" s="244">
        <f t="shared" si="9"/>
        <v>0.5</v>
      </c>
      <c r="KM40" s="244">
        <f t="shared" si="9"/>
        <v>6.6000000000000014</v>
      </c>
      <c r="KN40" s="244">
        <f t="shared" si="9"/>
        <v>11.700000000000003</v>
      </c>
      <c r="KO40" s="244">
        <f t="shared" si="9"/>
        <v>18.299999999999997</v>
      </c>
      <c r="KP40" s="244">
        <f t="shared" si="9"/>
        <v>20.100000000000001</v>
      </c>
      <c r="KQ40" s="244">
        <f t="shared" si="9"/>
        <v>22.200000000000003</v>
      </c>
      <c r="KR40" s="244">
        <f t="shared" si="9"/>
        <v>19.399999999999999</v>
      </c>
      <c r="KS40" s="244">
        <f t="shared" si="9"/>
        <v>15.200000000000003</v>
      </c>
      <c r="KT40" s="244">
        <f t="shared" si="9"/>
        <v>10.5</v>
      </c>
      <c r="KU40" s="244">
        <f t="shared" si="9"/>
        <v>3.2000000000000028</v>
      </c>
      <c r="KV40" s="244">
        <f t="shared" si="9"/>
        <v>1.2999999999999972</v>
      </c>
      <c r="KW40" s="244">
        <f t="shared" si="9"/>
        <v>9.9999999999994316E-2</v>
      </c>
      <c r="KX40" s="244">
        <f t="shared" si="9"/>
        <v>0.5</v>
      </c>
      <c r="KY40" s="244">
        <f t="shared" si="9"/>
        <v>6.6000000000000014</v>
      </c>
      <c r="KZ40" s="244">
        <f t="shared" si="9"/>
        <v>11.5</v>
      </c>
      <c r="LA40" s="244">
        <f t="shared" si="9"/>
        <v>18.5</v>
      </c>
      <c r="LB40" s="244">
        <f t="shared" si="9"/>
        <v>20.399999999999999</v>
      </c>
      <c r="LC40" s="244">
        <f t="shared" si="9"/>
        <v>22.299999999999997</v>
      </c>
      <c r="LD40" s="244">
        <f t="shared" si="9"/>
        <v>19.299999999999997</v>
      </c>
      <c r="LE40" s="244">
        <f t="shared" si="9"/>
        <v>15</v>
      </c>
      <c r="LF40" s="244">
        <f t="shared" si="9"/>
        <v>10.5</v>
      </c>
      <c r="LG40" s="244">
        <f t="shared" si="9"/>
        <v>3.2999999999999972</v>
      </c>
      <c r="LH40" s="244">
        <f t="shared" si="9"/>
        <v>1.2999999999999972</v>
      </c>
      <c r="LI40" s="244">
        <f t="shared" si="9"/>
        <v>9.9999999999994316E-2</v>
      </c>
      <c r="LJ40" s="244">
        <f t="shared" si="5"/>
        <v>0.5</v>
      </c>
      <c r="LK40" s="244">
        <f t="shared" si="6"/>
        <v>6.5</v>
      </c>
      <c r="LL40" s="244">
        <f t="shared" si="6"/>
        <v>11</v>
      </c>
      <c r="LM40" s="244">
        <f t="shared" si="6"/>
        <v>18.200000000000003</v>
      </c>
    </row>
    <row r="41" spans="1:325" x14ac:dyDescent="0.25">
      <c r="A41" s="244">
        <v>5</v>
      </c>
      <c r="B41" s="244">
        <f t="shared" si="7"/>
        <v>21</v>
      </c>
      <c r="C41" s="244">
        <f t="shared" si="1"/>
        <v>20.700000000000003</v>
      </c>
      <c r="D41" s="244">
        <f t="shared" si="1"/>
        <v>18.600000000000001</v>
      </c>
      <c r="E41" s="244">
        <f t="shared" si="1"/>
        <v>16.700000000000003</v>
      </c>
      <c r="F41" s="244">
        <f t="shared" si="1"/>
        <v>8.6000000000000014</v>
      </c>
      <c r="G41" s="244">
        <f t="shared" si="1"/>
        <v>4.6000000000000014</v>
      </c>
      <c r="H41" s="244">
        <f t="shared" si="1"/>
        <v>1.6000000000000014</v>
      </c>
      <c r="I41" s="244">
        <f t="shared" si="1"/>
        <v>0.40000000000000568</v>
      </c>
      <c r="J41" s="244">
        <f t="shared" si="1"/>
        <v>2.2000000000000028</v>
      </c>
      <c r="K41" s="244">
        <f t="shared" si="1"/>
        <v>8.7000000000000028</v>
      </c>
      <c r="L41" s="244">
        <f t="shared" si="1"/>
        <v>16.399999999999999</v>
      </c>
      <c r="M41" s="244">
        <f t="shared" si="1"/>
        <v>21.200000000000003</v>
      </c>
      <c r="N41" s="244">
        <f t="shared" si="1"/>
        <v>21</v>
      </c>
      <c r="O41" s="244">
        <f t="shared" si="1"/>
        <v>20.700000000000003</v>
      </c>
      <c r="P41" s="244">
        <f t="shared" si="1"/>
        <v>18.299999999999997</v>
      </c>
      <c r="Q41" s="244">
        <f t="shared" si="1"/>
        <v>16.899999999999999</v>
      </c>
      <c r="R41" s="244">
        <f t="shared" si="1"/>
        <v>8.3999999999999986</v>
      </c>
      <c r="S41" s="244">
        <f t="shared" si="1"/>
        <v>4.5</v>
      </c>
      <c r="T41" s="244">
        <f t="shared" si="1"/>
        <v>1.6000000000000014</v>
      </c>
      <c r="U41" s="244">
        <f t="shared" si="1"/>
        <v>0.29999999999999716</v>
      </c>
      <c r="V41" s="244">
        <f t="shared" si="1"/>
        <v>2.1000000000000014</v>
      </c>
      <c r="W41" s="244">
        <f t="shared" si="1"/>
        <v>8.5</v>
      </c>
      <c r="X41" s="244">
        <f t="shared" si="1"/>
        <v>16.399999999999999</v>
      </c>
      <c r="Y41" s="244">
        <f t="shared" si="1"/>
        <v>20.700000000000003</v>
      </c>
      <c r="Z41" s="244">
        <f t="shared" si="1"/>
        <v>21.200000000000003</v>
      </c>
      <c r="AA41" s="244">
        <f t="shared" si="1"/>
        <v>20.9</v>
      </c>
      <c r="AB41" s="244">
        <f t="shared" si="1"/>
        <v>18.200000000000003</v>
      </c>
      <c r="AC41" s="244">
        <f t="shared" si="1"/>
        <v>16.799999999999997</v>
      </c>
      <c r="AD41" s="244">
        <f t="shared" si="1"/>
        <v>7.8999999999999986</v>
      </c>
      <c r="AE41" s="244">
        <f t="shared" si="1"/>
        <v>4.3999999999999986</v>
      </c>
      <c r="AF41" s="244">
        <f t="shared" ref="AF41:CQ49" si="10">IF(AF7&gt;65,0,IF(AF7="",0,65-AF7))</f>
        <v>1.3999999999999986</v>
      </c>
      <c r="AG41" s="244">
        <f t="shared" si="10"/>
        <v>0.29999999999999716</v>
      </c>
      <c r="AH41" s="244">
        <f t="shared" si="10"/>
        <v>2</v>
      </c>
      <c r="AI41" s="244">
        <f t="shared" si="10"/>
        <v>8.3999999999999986</v>
      </c>
      <c r="AJ41" s="244">
        <f t="shared" si="10"/>
        <v>16.5</v>
      </c>
      <c r="AK41" s="244">
        <f t="shared" si="10"/>
        <v>20.6</v>
      </c>
      <c r="AL41" s="244">
        <f t="shared" si="10"/>
        <v>21.1</v>
      </c>
      <c r="AM41" s="244">
        <f t="shared" si="10"/>
        <v>20.9</v>
      </c>
      <c r="AN41" s="244">
        <f t="shared" si="10"/>
        <v>18</v>
      </c>
      <c r="AO41" s="244">
        <f t="shared" si="10"/>
        <v>16.799999999999997</v>
      </c>
      <c r="AP41" s="244">
        <f t="shared" si="10"/>
        <v>7.6000000000000014</v>
      </c>
      <c r="AQ41" s="244">
        <f t="shared" si="10"/>
        <v>4.5</v>
      </c>
      <c r="AR41" s="244">
        <f t="shared" si="10"/>
        <v>1.5</v>
      </c>
      <c r="AS41" s="244">
        <f t="shared" si="10"/>
        <v>0.20000000000000284</v>
      </c>
      <c r="AT41" s="244">
        <f t="shared" si="10"/>
        <v>2</v>
      </c>
      <c r="AU41" s="244">
        <f t="shared" si="10"/>
        <v>8.1000000000000014</v>
      </c>
      <c r="AV41" s="244">
        <f t="shared" si="10"/>
        <v>16.100000000000001</v>
      </c>
      <c r="AW41" s="244">
        <f t="shared" si="10"/>
        <v>20.200000000000003</v>
      </c>
      <c r="AX41" s="244">
        <f t="shared" si="10"/>
        <v>21.1</v>
      </c>
      <c r="AY41" s="244">
        <f t="shared" si="10"/>
        <v>20.799999999999997</v>
      </c>
      <c r="AZ41" s="244">
        <f t="shared" si="10"/>
        <v>17.799999999999997</v>
      </c>
      <c r="BA41" s="244">
        <f t="shared" si="10"/>
        <v>16.600000000000001</v>
      </c>
      <c r="BB41" s="244">
        <f t="shared" si="10"/>
        <v>7.2000000000000028</v>
      </c>
      <c r="BC41" s="244">
        <f t="shared" si="10"/>
        <v>4</v>
      </c>
      <c r="BD41" s="244">
        <f t="shared" si="10"/>
        <v>1.5</v>
      </c>
      <c r="BE41" s="244">
        <f t="shared" si="10"/>
        <v>0.20000000000000284</v>
      </c>
      <c r="BF41" s="244">
        <f t="shared" si="10"/>
        <v>2</v>
      </c>
      <c r="BG41" s="244">
        <f t="shared" si="10"/>
        <v>8.2999999999999972</v>
      </c>
      <c r="BH41" s="244">
        <f t="shared" si="10"/>
        <v>16.200000000000003</v>
      </c>
      <c r="BI41" s="244">
        <f t="shared" si="10"/>
        <v>20.200000000000003</v>
      </c>
      <c r="BJ41" s="244">
        <f t="shared" si="10"/>
        <v>21.299999999999997</v>
      </c>
      <c r="BK41" s="244">
        <f t="shared" si="10"/>
        <v>20.9</v>
      </c>
      <c r="BL41" s="244">
        <f t="shared" si="10"/>
        <v>17.700000000000003</v>
      </c>
      <c r="BM41" s="244">
        <f t="shared" si="10"/>
        <v>16.700000000000003</v>
      </c>
      <c r="BN41" s="244">
        <f t="shared" si="10"/>
        <v>7.7000000000000028</v>
      </c>
      <c r="BO41" s="244">
        <f t="shared" si="10"/>
        <v>4.2000000000000028</v>
      </c>
      <c r="BP41" s="244">
        <f t="shared" si="10"/>
        <v>1.5</v>
      </c>
      <c r="BQ41" s="244">
        <f t="shared" si="10"/>
        <v>0.20000000000000284</v>
      </c>
      <c r="BR41" s="244">
        <f t="shared" si="10"/>
        <v>2</v>
      </c>
      <c r="BS41" s="244">
        <f t="shared" si="10"/>
        <v>8.2000000000000028</v>
      </c>
      <c r="BT41" s="244">
        <f t="shared" si="10"/>
        <v>16.200000000000003</v>
      </c>
      <c r="BU41" s="244">
        <f t="shared" si="10"/>
        <v>19.799999999999997</v>
      </c>
      <c r="BV41" s="244">
        <f t="shared" si="10"/>
        <v>21.1</v>
      </c>
      <c r="BW41" s="244">
        <f t="shared" si="10"/>
        <v>20.200000000000003</v>
      </c>
      <c r="BX41" s="244">
        <f t="shared" si="10"/>
        <v>18.200000000000003</v>
      </c>
      <c r="BY41" s="244">
        <f t="shared" si="10"/>
        <v>16.700000000000003</v>
      </c>
      <c r="BZ41" s="244">
        <f t="shared" si="10"/>
        <v>7.6000000000000014</v>
      </c>
      <c r="CA41" s="244">
        <f t="shared" si="10"/>
        <v>4.2000000000000028</v>
      </c>
      <c r="CB41" s="244">
        <f t="shared" si="10"/>
        <v>1.5</v>
      </c>
      <c r="CC41" s="244">
        <f t="shared" si="10"/>
        <v>0.20000000000000284</v>
      </c>
      <c r="CD41" s="244">
        <f t="shared" si="10"/>
        <v>2</v>
      </c>
      <c r="CE41" s="244">
        <f t="shared" si="10"/>
        <v>8.3999999999999986</v>
      </c>
      <c r="CF41" s="244">
        <f t="shared" si="10"/>
        <v>16.600000000000001</v>
      </c>
      <c r="CG41" s="244">
        <f t="shared" si="10"/>
        <v>20</v>
      </c>
      <c r="CH41" s="244">
        <f t="shared" si="10"/>
        <v>21.299999999999997</v>
      </c>
      <c r="CI41" s="244">
        <f t="shared" si="10"/>
        <v>20.6</v>
      </c>
      <c r="CJ41" s="244">
        <f t="shared" si="10"/>
        <v>17.899999999999999</v>
      </c>
      <c r="CK41" s="244">
        <f t="shared" si="10"/>
        <v>16.600000000000001</v>
      </c>
      <c r="CL41" s="244">
        <f t="shared" si="10"/>
        <v>7.5</v>
      </c>
      <c r="CM41" s="244">
        <f t="shared" si="10"/>
        <v>4.2999999999999972</v>
      </c>
      <c r="CN41" s="244">
        <f t="shared" si="10"/>
        <v>1.5</v>
      </c>
      <c r="CO41" s="244">
        <f t="shared" si="10"/>
        <v>0.20000000000000284</v>
      </c>
      <c r="CP41" s="244">
        <f t="shared" si="10"/>
        <v>1.7999999999999972</v>
      </c>
      <c r="CQ41" s="244">
        <f t="shared" si="10"/>
        <v>8.5</v>
      </c>
      <c r="CR41" s="244">
        <f t="shared" ref="CR41:FC46" si="11">IF(CR7&gt;65,0,IF(CR7="",0,65-CR7))</f>
        <v>16.799999999999997</v>
      </c>
      <c r="CS41" s="244">
        <f t="shared" si="11"/>
        <v>20</v>
      </c>
      <c r="CT41" s="244">
        <f t="shared" si="11"/>
        <v>21.1</v>
      </c>
      <c r="CU41" s="244">
        <f t="shared" si="11"/>
        <v>20.5</v>
      </c>
      <c r="CV41" s="244">
        <f t="shared" si="11"/>
        <v>18.299999999999997</v>
      </c>
      <c r="CW41" s="244">
        <f t="shared" si="11"/>
        <v>16.600000000000001</v>
      </c>
      <c r="CX41" s="244">
        <f t="shared" si="11"/>
        <v>7.7000000000000028</v>
      </c>
      <c r="CY41" s="244">
        <f t="shared" si="11"/>
        <v>4.2999999999999972</v>
      </c>
      <c r="CZ41" s="244">
        <f t="shared" si="11"/>
        <v>1.3999999999999986</v>
      </c>
      <c r="DA41" s="244">
        <f t="shared" si="11"/>
        <v>0.20000000000000284</v>
      </c>
      <c r="DB41" s="244">
        <f t="shared" si="11"/>
        <v>1.6000000000000014</v>
      </c>
      <c r="DC41" s="244">
        <f t="shared" si="11"/>
        <v>8.5</v>
      </c>
      <c r="DD41" s="244">
        <f t="shared" si="11"/>
        <v>17</v>
      </c>
      <c r="DE41" s="244">
        <f t="shared" si="11"/>
        <v>19.299999999999997</v>
      </c>
      <c r="DF41" s="244">
        <f t="shared" si="11"/>
        <v>20.399999999999999</v>
      </c>
      <c r="DG41" s="244">
        <f t="shared" si="11"/>
        <v>20.200000000000003</v>
      </c>
      <c r="DH41" s="244">
        <f t="shared" si="11"/>
        <v>18</v>
      </c>
      <c r="DI41" s="244">
        <f t="shared" si="11"/>
        <v>16.5</v>
      </c>
      <c r="DJ41" s="244">
        <f t="shared" si="11"/>
        <v>7.5</v>
      </c>
      <c r="DK41" s="244">
        <f t="shared" si="11"/>
        <v>4.2999999999999972</v>
      </c>
      <c r="DL41" s="244">
        <f t="shared" si="11"/>
        <v>1.3999999999999986</v>
      </c>
      <c r="DM41" s="244">
        <f t="shared" si="11"/>
        <v>0.20000000000000284</v>
      </c>
      <c r="DN41" s="244">
        <f t="shared" si="11"/>
        <v>1.6000000000000014</v>
      </c>
      <c r="DO41" s="244">
        <f t="shared" si="11"/>
        <v>8.5</v>
      </c>
      <c r="DP41" s="244">
        <f t="shared" si="11"/>
        <v>16.299999999999997</v>
      </c>
      <c r="DQ41" s="244">
        <f t="shared" si="11"/>
        <v>19.100000000000001</v>
      </c>
      <c r="DR41" s="244">
        <f t="shared" si="11"/>
        <v>20.5</v>
      </c>
      <c r="DS41" s="244">
        <f t="shared" si="11"/>
        <v>20.399999999999999</v>
      </c>
      <c r="DT41" s="244">
        <f t="shared" si="11"/>
        <v>17.799999999999997</v>
      </c>
      <c r="DU41" s="244">
        <f t="shared" si="11"/>
        <v>16.700000000000003</v>
      </c>
      <c r="DV41" s="244">
        <f t="shared" si="11"/>
        <v>7.6000000000000014</v>
      </c>
      <c r="DW41" s="244">
        <f t="shared" si="11"/>
        <v>4.2999999999999972</v>
      </c>
      <c r="DX41" s="244">
        <f t="shared" si="11"/>
        <v>1.5</v>
      </c>
      <c r="DY41" s="244">
        <f t="shared" si="11"/>
        <v>0.20000000000000284</v>
      </c>
      <c r="DZ41" s="244">
        <f t="shared" si="11"/>
        <v>1.6000000000000014</v>
      </c>
      <c r="EA41" s="244">
        <f t="shared" si="8"/>
        <v>8.2000000000000028</v>
      </c>
      <c r="EB41" s="244">
        <f t="shared" si="8"/>
        <v>16.299999999999997</v>
      </c>
      <c r="EC41" s="244">
        <f t="shared" si="8"/>
        <v>18.899999999999999</v>
      </c>
      <c r="ED41" s="244">
        <f t="shared" si="8"/>
        <v>21</v>
      </c>
      <c r="EE41" s="244">
        <f t="shared" si="8"/>
        <v>20</v>
      </c>
      <c r="EF41" s="244">
        <f t="shared" si="8"/>
        <v>17.399999999999999</v>
      </c>
      <c r="EG41" s="244">
        <f t="shared" si="8"/>
        <v>16.700000000000003</v>
      </c>
      <c r="EH41" s="244">
        <f t="shared" si="8"/>
        <v>7.6000000000000014</v>
      </c>
      <c r="EI41" s="244">
        <f t="shared" si="8"/>
        <v>4.1000000000000014</v>
      </c>
      <c r="EJ41" s="244">
        <f t="shared" si="8"/>
        <v>1.3999999999999986</v>
      </c>
      <c r="EK41" s="244">
        <f t="shared" si="8"/>
        <v>0.20000000000000284</v>
      </c>
      <c r="EL41" s="244">
        <f t="shared" si="8"/>
        <v>1.6000000000000014</v>
      </c>
      <c r="EM41" s="244">
        <f t="shared" si="8"/>
        <v>8.1000000000000014</v>
      </c>
      <c r="EN41" s="244">
        <f t="shared" si="8"/>
        <v>16.200000000000003</v>
      </c>
      <c r="EO41" s="244">
        <f t="shared" si="8"/>
        <v>18.899999999999999</v>
      </c>
      <c r="EP41" s="244">
        <f t="shared" si="8"/>
        <v>21.299999999999997</v>
      </c>
      <c r="EQ41" s="244">
        <f t="shared" si="8"/>
        <v>20.299999999999997</v>
      </c>
      <c r="ER41" s="244">
        <f t="shared" si="8"/>
        <v>17.399999999999999</v>
      </c>
      <c r="ES41" s="244">
        <f t="shared" si="8"/>
        <v>16.700000000000003</v>
      </c>
      <c r="ET41" s="244">
        <f t="shared" si="8"/>
        <v>7.6000000000000014</v>
      </c>
      <c r="EU41" s="244">
        <f t="shared" si="8"/>
        <v>3.8999999999999986</v>
      </c>
      <c r="EV41" s="244">
        <f t="shared" si="8"/>
        <v>1.5</v>
      </c>
      <c r="EW41" s="244">
        <f t="shared" si="8"/>
        <v>0.20000000000000284</v>
      </c>
      <c r="EX41" s="244">
        <f t="shared" si="8"/>
        <v>1.7000000000000028</v>
      </c>
      <c r="EY41" s="244">
        <f t="shared" si="8"/>
        <v>8.2000000000000028</v>
      </c>
      <c r="EZ41" s="244">
        <f t="shared" si="8"/>
        <v>16.299999999999997</v>
      </c>
      <c r="FA41" s="244">
        <f t="shared" si="8"/>
        <v>18.899999999999999</v>
      </c>
      <c r="FB41" s="244">
        <f t="shared" si="8"/>
        <v>21.200000000000003</v>
      </c>
      <c r="FC41" s="244">
        <f t="shared" si="8"/>
        <v>20</v>
      </c>
      <c r="FD41" s="244">
        <f t="shared" si="8"/>
        <v>17.5</v>
      </c>
      <c r="FE41" s="244">
        <f t="shared" si="8"/>
        <v>16.5</v>
      </c>
      <c r="FF41" s="244">
        <f t="shared" si="8"/>
        <v>7.7999999999999972</v>
      </c>
      <c r="FG41" s="244">
        <f t="shared" si="8"/>
        <v>3.8999999999999986</v>
      </c>
      <c r="FH41" s="244">
        <f t="shared" si="8"/>
        <v>1.2999999999999972</v>
      </c>
      <c r="FI41" s="244">
        <f t="shared" si="8"/>
        <v>0.20000000000000284</v>
      </c>
      <c r="FJ41" s="244">
        <f t="shared" si="8"/>
        <v>1.7000000000000028</v>
      </c>
      <c r="FK41" s="244">
        <f t="shared" si="8"/>
        <v>8.2000000000000028</v>
      </c>
      <c r="FL41" s="244">
        <f t="shared" si="8"/>
        <v>16.100000000000001</v>
      </c>
      <c r="FM41" s="244">
        <f t="shared" si="8"/>
        <v>18.799999999999997</v>
      </c>
      <c r="FN41" s="244">
        <f t="shared" si="8"/>
        <v>21.299999999999997</v>
      </c>
      <c r="FO41" s="244">
        <f t="shared" si="8"/>
        <v>19.799999999999997</v>
      </c>
      <c r="FP41" s="244">
        <f t="shared" si="8"/>
        <v>17.5</v>
      </c>
      <c r="FQ41" s="244">
        <f t="shared" si="8"/>
        <v>16.5</v>
      </c>
      <c r="FR41" s="244">
        <f t="shared" si="8"/>
        <v>7.7999999999999972</v>
      </c>
      <c r="FS41" s="244">
        <f t="shared" si="8"/>
        <v>3.8999999999999986</v>
      </c>
      <c r="FT41" s="244">
        <f t="shared" si="8"/>
        <v>1.2000000000000028</v>
      </c>
      <c r="FU41" s="244">
        <f t="shared" si="8"/>
        <v>0.20000000000000284</v>
      </c>
      <c r="FV41" s="244">
        <f t="shared" si="8"/>
        <v>1.6000000000000014</v>
      </c>
      <c r="FW41" s="244">
        <f t="shared" si="8"/>
        <v>8.3999999999999986</v>
      </c>
      <c r="FX41" s="244">
        <f t="shared" si="8"/>
        <v>16.100000000000001</v>
      </c>
      <c r="FY41" s="244">
        <f t="shared" si="8"/>
        <v>18.600000000000001</v>
      </c>
      <c r="FZ41" s="244">
        <f t="shared" si="8"/>
        <v>21.6</v>
      </c>
      <c r="GA41" s="244">
        <f t="shared" si="8"/>
        <v>20</v>
      </c>
      <c r="GB41" s="244">
        <f t="shared" si="8"/>
        <v>17.200000000000003</v>
      </c>
      <c r="GC41" s="244">
        <f t="shared" si="8"/>
        <v>16.5</v>
      </c>
      <c r="GD41" s="244">
        <f t="shared" si="8"/>
        <v>8</v>
      </c>
      <c r="GE41" s="244">
        <f t="shared" si="8"/>
        <v>3.7999999999999972</v>
      </c>
      <c r="GF41" s="244">
        <f t="shared" si="8"/>
        <v>1.1000000000000014</v>
      </c>
      <c r="GG41" s="244">
        <f t="shared" si="8"/>
        <v>0.20000000000000284</v>
      </c>
      <c r="GH41" s="244">
        <f t="shared" si="8"/>
        <v>1.3999999999999986</v>
      </c>
      <c r="GI41" s="244">
        <f t="shared" si="8"/>
        <v>8.2999999999999972</v>
      </c>
      <c r="GJ41" s="244">
        <f t="shared" si="8"/>
        <v>16</v>
      </c>
      <c r="GK41" s="244">
        <f t="shared" si="8"/>
        <v>18.399999999999999</v>
      </c>
      <c r="GL41" s="244">
        <f t="shared" si="3"/>
        <v>22</v>
      </c>
      <c r="GM41" s="244">
        <f t="shared" ref="GM41:IX45" si="12">IF(GM7&gt;65,0,IF(GM7="",0,65-GM7))</f>
        <v>20</v>
      </c>
      <c r="GN41" s="244">
        <f t="shared" si="12"/>
        <v>17</v>
      </c>
      <c r="GO41" s="244">
        <f t="shared" si="12"/>
        <v>16.600000000000001</v>
      </c>
      <c r="GP41" s="244">
        <f t="shared" si="12"/>
        <v>7.8999999999999986</v>
      </c>
      <c r="GQ41" s="244">
        <f t="shared" si="12"/>
        <v>3.7000000000000028</v>
      </c>
      <c r="GR41" s="244">
        <f t="shared" si="12"/>
        <v>1.1000000000000014</v>
      </c>
      <c r="GS41" s="244">
        <f t="shared" si="12"/>
        <v>9.9999999999994316E-2</v>
      </c>
      <c r="GT41" s="244">
        <f t="shared" si="12"/>
        <v>1.3999999999999986</v>
      </c>
      <c r="GU41" s="244">
        <f t="shared" si="12"/>
        <v>8.3999999999999986</v>
      </c>
      <c r="GV41" s="244">
        <f t="shared" si="12"/>
        <v>16</v>
      </c>
      <c r="GW41" s="244">
        <f t="shared" si="12"/>
        <v>18.5</v>
      </c>
      <c r="GX41" s="244">
        <f t="shared" si="12"/>
        <v>21.9</v>
      </c>
      <c r="GY41" s="244">
        <f t="shared" si="12"/>
        <v>19.799999999999997</v>
      </c>
      <c r="GZ41" s="244">
        <f t="shared" si="12"/>
        <v>17.100000000000001</v>
      </c>
      <c r="HA41" s="244">
        <f t="shared" si="12"/>
        <v>16.5</v>
      </c>
      <c r="HB41" s="244">
        <f t="shared" si="12"/>
        <v>7.7999999999999972</v>
      </c>
      <c r="HC41" s="244">
        <f t="shared" si="12"/>
        <v>3.7999999999999972</v>
      </c>
      <c r="HD41" s="244">
        <f t="shared" si="12"/>
        <v>1.2000000000000028</v>
      </c>
      <c r="HE41" s="244">
        <f t="shared" si="12"/>
        <v>9.9999999999994316E-2</v>
      </c>
      <c r="HF41" s="244">
        <f t="shared" si="12"/>
        <v>1.2000000000000028</v>
      </c>
      <c r="HG41" s="244">
        <f t="shared" si="12"/>
        <v>8.3999999999999986</v>
      </c>
      <c r="HH41" s="244">
        <f t="shared" si="12"/>
        <v>15.799999999999997</v>
      </c>
      <c r="HI41" s="244">
        <f t="shared" si="12"/>
        <v>18.700000000000003</v>
      </c>
      <c r="HJ41" s="244">
        <f t="shared" si="12"/>
        <v>21.5</v>
      </c>
      <c r="HK41" s="244">
        <f t="shared" si="12"/>
        <v>19.899999999999999</v>
      </c>
      <c r="HL41" s="244">
        <f t="shared" si="12"/>
        <v>16.5</v>
      </c>
      <c r="HM41" s="244">
        <f t="shared" si="12"/>
        <v>16.299999999999997</v>
      </c>
      <c r="HN41" s="244">
        <f t="shared" si="12"/>
        <v>7.7000000000000028</v>
      </c>
      <c r="HO41" s="244">
        <f t="shared" si="12"/>
        <v>3.7999999999999972</v>
      </c>
      <c r="HP41" s="244">
        <f t="shared" si="12"/>
        <v>1.1000000000000014</v>
      </c>
      <c r="HQ41" s="244">
        <f t="shared" si="12"/>
        <v>9.9999999999994316E-2</v>
      </c>
      <c r="HR41" s="244">
        <f t="shared" si="12"/>
        <v>1</v>
      </c>
      <c r="HS41" s="244">
        <f t="shared" si="12"/>
        <v>8</v>
      </c>
      <c r="HT41" s="244">
        <f t="shared" si="12"/>
        <v>15.299999999999997</v>
      </c>
      <c r="HU41" s="244">
        <f t="shared" si="12"/>
        <v>18.799999999999997</v>
      </c>
      <c r="HV41" s="244">
        <f t="shared" si="12"/>
        <v>21.700000000000003</v>
      </c>
      <c r="HW41" s="244">
        <f t="shared" si="12"/>
        <v>20</v>
      </c>
      <c r="HX41" s="244">
        <f t="shared" si="12"/>
        <v>16.600000000000001</v>
      </c>
      <c r="HY41" s="244">
        <f t="shared" si="12"/>
        <v>16.600000000000001</v>
      </c>
      <c r="HZ41" s="244">
        <f t="shared" si="12"/>
        <v>7.7000000000000028</v>
      </c>
      <c r="IA41" s="244">
        <f t="shared" si="12"/>
        <v>3.7000000000000028</v>
      </c>
      <c r="IB41" s="244">
        <f t="shared" si="12"/>
        <v>1.1000000000000014</v>
      </c>
      <c r="IC41" s="244">
        <f t="shared" si="12"/>
        <v>9.9999999999994316E-2</v>
      </c>
      <c r="ID41" s="244">
        <f t="shared" si="12"/>
        <v>1</v>
      </c>
      <c r="IE41" s="244">
        <f t="shared" si="12"/>
        <v>8.1000000000000014</v>
      </c>
      <c r="IF41" s="244">
        <f t="shared" si="12"/>
        <v>15.299999999999997</v>
      </c>
      <c r="IG41" s="244">
        <f t="shared" si="12"/>
        <v>18.899999999999999</v>
      </c>
      <c r="IH41" s="244">
        <f t="shared" si="12"/>
        <v>21.5</v>
      </c>
      <c r="II41" s="244">
        <f t="shared" si="12"/>
        <v>19.799999999999997</v>
      </c>
      <c r="IJ41" s="244">
        <f t="shared" si="12"/>
        <v>16.5</v>
      </c>
      <c r="IK41" s="244">
        <f t="shared" si="12"/>
        <v>16.5</v>
      </c>
      <c r="IL41" s="244">
        <f t="shared" si="12"/>
        <v>7.8999999999999986</v>
      </c>
      <c r="IM41" s="244">
        <f t="shared" si="12"/>
        <v>3.6000000000000014</v>
      </c>
      <c r="IN41" s="244">
        <f t="shared" si="12"/>
        <v>1.1000000000000014</v>
      </c>
      <c r="IO41" s="244">
        <f t="shared" si="12"/>
        <v>9.9999999999994316E-2</v>
      </c>
      <c r="IP41" s="244">
        <f t="shared" si="12"/>
        <v>1</v>
      </c>
      <c r="IQ41" s="244">
        <f t="shared" si="12"/>
        <v>7.8999999999999986</v>
      </c>
      <c r="IR41" s="244">
        <f t="shared" si="12"/>
        <v>15.100000000000001</v>
      </c>
      <c r="IS41" s="244">
        <f t="shared" si="12"/>
        <v>18.600000000000001</v>
      </c>
      <c r="IT41" s="244">
        <f t="shared" si="12"/>
        <v>21.200000000000003</v>
      </c>
      <c r="IU41" s="244">
        <f t="shared" si="12"/>
        <v>19.700000000000003</v>
      </c>
      <c r="IV41" s="244">
        <f t="shared" si="12"/>
        <v>16.200000000000003</v>
      </c>
      <c r="IW41" s="244">
        <f t="shared" si="12"/>
        <v>16.200000000000003</v>
      </c>
      <c r="IX41" s="244">
        <f t="shared" si="12"/>
        <v>7.7000000000000028</v>
      </c>
      <c r="IY41" s="244">
        <f t="shared" si="9"/>
        <v>3.2999999999999972</v>
      </c>
      <c r="IZ41" s="244">
        <f t="shared" si="9"/>
        <v>1.1000000000000014</v>
      </c>
      <c r="JA41" s="244">
        <f t="shared" si="9"/>
        <v>9.9999999999994316E-2</v>
      </c>
      <c r="JB41" s="244">
        <f t="shared" si="9"/>
        <v>1</v>
      </c>
      <c r="JC41" s="244">
        <f t="shared" si="9"/>
        <v>7.8999999999999986</v>
      </c>
      <c r="JD41" s="244">
        <f t="shared" si="9"/>
        <v>15.200000000000003</v>
      </c>
      <c r="JE41" s="244">
        <f t="shared" si="9"/>
        <v>18.399999999999999</v>
      </c>
      <c r="JF41" s="244">
        <f t="shared" si="9"/>
        <v>21.4</v>
      </c>
      <c r="JG41" s="244">
        <f t="shared" si="9"/>
        <v>20</v>
      </c>
      <c r="JH41" s="244">
        <f t="shared" si="9"/>
        <v>16.100000000000001</v>
      </c>
      <c r="JI41" s="244">
        <f t="shared" si="9"/>
        <v>16.200000000000003</v>
      </c>
      <c r="JJ41" s="244">
        <f t="shared" si="9"/>
        <v>7.7000000000000028</v>
      </c>
      <c r="JK41" s="244">
        <f t="shared" si="9"/>
        <v>3.2999999999999972</v>
      </c>
      <c r="JL41" s="244">
        <f t="shared" si="9"/>
        <v>1.1000000000000014</v>
      </c>
      <c r="JM41" s="244">
        <f t="shared" si="9"/>
        <v>9.9999999999994316E-2</v>
      </c>
      <c r="JN41" s="244">
        <f t="shared" si="9"/>
        <v>1.1000000000000014</v>
      </c>
      <c r="JO41" s="244">
        <f t="shared" si="9"/>
        <v>7.8999999999999986</v>
      </c>
      <c r="JP41" s="244">
        <f t="shared" si="9"/>
        <v>15.200000000000003</v>
      </c>
      <c r="JQ41" s="244">
        <f t="shared" si="9"/>
        <v>18.600000000000001</v>
      </c>
      <c r="JR41" s="244">
        <f t="shared" si="9"/>
        <v>21.5</v>
      </c>
      <c r="JS41" s="244">
        <f t="shared" si="9"/>
        <v>19.899999999999999</v>
      </c>
      <c r="JT41" s="244">
        <f t="shared" si="9"/>
        <v>16.200000000000003</v>
      </c>
      <c r="JU41" s="244">
        <f t="shared" si="9"/>
        <v>16.200000000000003</v>
      </c>
      <c r="JV41" s="244">
        <f t="shared" si="9"/>
        <v>7.8999999999999986</v>
      </c>
      <c r="JW41" s="244">
        <f t="shared" si="9"/>
        <v>3.2999999999999972</v>
      </c>
      <c r="JX41" s="244">
        <f t="shared" si="9"/>
        <v>1</v>
      </c>
      <c r="JY41" s="244">
        <f t="shared" si="9"/>
        <v>9.9999999999994316E-2</v>
      </c>
      <c r="JZ41" s="244">
        <f t="shared" si="9"/>
        <v>1</v>
      </c>
      <c r="KA41" s="244">
        <f t="shared" si="9"/>
        <v>7.7999999999999972</v>
      </c>
      <c r="KB41" s="244">
        <f t="shared" si="9"/>
        <v>15.299999999999997</v>
      </c>
      <c r="KC41" s="244">
        <f t="shared" si="9"/>
        <v>18.799999999999997</v>
      </c>
      <c r="KD41" s="244">
        <f t="shared" si="9"/>
        <v>21.799999999999997</v>
      </c>
      <c r="KE41" s="244">
        <f t="shared" si="9"/>
        <v>19.899999999999999</v>
      </c>
      <c r="KF41" s="244">
        <f t="shared" si="9"/>
        <v>15.799999999999997</v>
      </c>
      <c r="KG41" s="244">
        <f t="shared" si="9"/>
        <v>16.100000000000001</v>
      </c>
      <c r="KH41" s="244">
        <f t="shared" si="9"/>
        <v>7.8999999999999986</v>
      </c>
      <c r="KI41" s="244">
        <f t="shared" si="9"/>
        <v>3.1000000000000014</v>
      </c>
      <c r="KJ41" s="244">
        <f t="shared" si="9"/>
        <v>1</v>
      </c>
      <c r="KK41" s="244">
        <f t="shared" si="9"/>
        <v>9.9999999999994316E-2</v>
      </c>
      <c r="KL41" s="244">
        <f t="shared" si="9"/>
        <v>0.90000000000000568</v>
      </c>
      <c r="KM41" s="244">
        <f t="shared" si="9"/>
        <v>7.7000000000000028</v>
      </c>
      <c r="KN41" s="244">
        <f t="shared" si="9"/>
        <v>15.200000000000003</v>
      </c>
      <c r="KO41" s="244">
        <f t="shared" si="9"/>
        <v>18.700000000000003</v>
      </c>
      <c r="KP41" s="244">
        <f t="shared" si="9"/>
        <v>22</v>
      </c>
      <c r="KQ41" s="244">
        <f t="shared" si="9"/>
        <v>19.899999999999999</v>
      </c>
      <c r="KR41" s="244">
        <f t="shared" si="9"/>
        <v>15.899999999999999</v>
      </c>
      <c r="KS41" s="244">
        <f t="shared" si="9"/>
        <v>16</v>
      </c>
      <c r="KT41" s="244">
        <f t="shared" si="9"/>
        <v>8</v>
      </c>
      <c r="KU41" s="244">
        <f t="shared" si="9"/>
        <v>3.2000000000000028</v>
      </c>
      <c r="KV41" s="244">
        <f t="shared" si="9"/>
        <v>1</v>
      </c>
      <c r="KW41" s="244">
        <f t="shared" si="9"/>
        <v>9.9999999999994316E-2</v>
      </c>
      <c r="KX41" s="244">
        <f t="shared" si="9"/>
        <v>0.90000000000000568</v>
      </c>
      <c r="KY41" s="244">
        <f t="shared" si="9"/>
        <v>7.7999999999999972</v>
      </c>
      <c r="KZ41" s="244">
        <f t="shared" si="9"/>
        <v>15</v>
      </c>
      <c r="LA41" s="244">
        <f t="shared" si="9"/>
        <v>18.700000000000003</v>
      </c>
      <c r="LB41" s="244">
        <f t="shared" si="9"/>
        <v>22.299999999999997</v>
      </c>
      <c r="LC41" s="244">
        <f t="shared" si="9"/>
        <v>20.100000000000001</v>
      </c>
      <c r="LD41" s="244">
        <f t="shared" si="9"/>
        <v>15.700000000000003</v>
      </c>
      <c r="LE41" s="244">
        <f t="shared" si="9"/>
        <v>15.799999999999997</v>
      </c>
      <c r="LF41" s="244">
        <f t="shared" si="9"/>
        <v>8</v>
      </c>
      <c r="LG41" s="244">
        <f t="shared" si="9"/>
        <v>3.2000000000000028</v>
      </c>
      <c r="LH41" s="244">
        <f t="shared" si="9"/>
        <v>1</v>
      </c>
      <c r="LI41" s="244">
        <f t="shared" si="9"/>
        <v>9.9999999999994316E-2</v>
      </c>
      <c r="LJ41" s="244">
        <f t="shared" si="5"/>
        <v>0.90000000000000568</v>
      </c>
      <c r="LK41" s="244">
        <f t="shared" si="6"/>
        <v>7.7999999999999972</v>
      </c>
      <c r="LL41" s="244">
        <f t="shared" si="6"/>
        <v>14.5</v>
      </c>
      <c r="LM41" s="244">
        <f t="shared" si="6"/>
        <v>18.600000000000001</v>
      </c>
    </row>
    <row r="42" spans="1:325" x14ac:dyDescent="0.25">
      <c r="A42" s="244">
        <v>6</v>
      </c>
      <c r="B42" s="244">
        <f t="shared" si="7"/>
        <v>20.299999999999997</v>
      </c>
      <c r="C42" s="244">
        <f t="shared" si="7"/>
        <v>20.299999999999997</v>
      </c>
      <c r="D42" s="244">
        <f t="shared" si="7"/>
        <v>21.299999999999997</v>
      </c>
      <c r="E42" s="244">
        <f t="shared" si="7"/>
        <v>15.100000000000001</v>
      </c>
      <c r="F42" s="244">
        <f t="shared" si="7"/>
        <v>8.5</v>
      </c>
      <c r="G42" s="244">
        <f t="shared" si="7"/>
        <v>4.1000000000000014</v>
      </c>
      <c r="H42" s="244">
        <f t="shared" si="7"/>
        <v>0.90000000000000568</v>
      </c>
      <c r="I42" s="244">
        <f t="shared" si="7"/>
        <v>0.70000000000000284</v>
      </c>
      <c r="J42" s="244">
        <f t="shared" si="7"/>
        <v>1.8999999999999986</v>
      </c>
      <c r="K42" s="244">
        <f t="shared" si="7"/>
        <v>8.3999999999999986</v>
      </c>
      <c r="L42" s="244">
        <f t="shared" si="7"/>
        <v>14.5</v>
      </c>
      <c r="M42" s="244">
        <f t="shared" si="7"/>
        <v>21.200000000000003</v>
      </c>
      <c r="N42" s="244">
        <f t="shared" si="7"/>
        <v>20.299999999999997</v>
      </c>
      <c r="O42" s="244">
        <f t="shared" si="7"/>
        <v>20.200000000000003</v>
      </c>
      <c r="P42" s="244">
        <f t="shared" si="7"/>
        <v>21</v>
      </c>
      <c r="Q42" s="244">
        <f t="shared" si="7"/>
        <v>15.299999999999997</v>
      </c>
      <c r="R42" s="244">
        <f t="shared" ref="R42:BY46" si="13">IF(R8&gt;65,0,IF(R8="",0,65-R8))</f>
        <v>8.2000000000000028</v>
      </c>
      <c r="S42" s="244">
        <f t="shared" si="13"/>
        <v>3.8999999999999986</v>
      </c>
      <c r="T42" s="244">
        <f t="shared" si="13"/>
        <v>0.79999999999999716</v>
      </c>
      <c r="U42" s="244">
        <f t="shared" si="13"/>
        <v>0.59999999999999432</v>
      </c>
      <c r="V42" s="244">
        <f t="shared" si="13"/>
        <v>1.6000000000000014</v>
      </c>
      <c r="W42" s="244">
        <f t="shared" si="13"/>
        <v>8</v>
      </c>
      <c r="X42" s="244">
        <f t="shared" si="13"/>
        <v>14.299999999999997</v>
      </c>
      <c r="Y42" s="244">
        <f t="shared" si="13"/>
        <v>20.700000000000003</v>
      </c>
      <c r="Z42" s="244">
        <f t="shared" si="13"/>
        <v>20.399999999999999</v>
      </c>
      <c r="AA42" s="244">
        <f t="shared" si="13"/>
        <v>20.399999999999999</v>
      </c>
      <c r="AB42" s="244">
        <f t="shared" si="13"/>
        <v>21.1</v>
      </c>
      <c r="AC42" s="244">
        <f t="shared" si="13"/>
        <v>15.299999999999997</v>
      </c>
      <c r="AD42" s="244">
        <f t="shared" si="13"/>
        <v>7.7999999999999972</v>
      </c>
      <c r="AE42" s="244">
        <f t="shared" si="13"/>
        <v>3.6000000000000014</v>
      </c>
      <c r="AF42" s="244">
        <f t="shared" si="13"/>
        <v>0.79999999999999716</v>
      </c>
      <c r="AG42" s="244">
        <f t="shared" si="13"/>
        <v>0.5</v>
      </c>
      <c r="AH42" s="244">
        <f t="shared" si="13"/>
        <v>1.2999999999999972</v>
      </c>
      <c r="AI42" s="244">
        <f t="shared" si="13"/>
        <v>7.8999999999999986</v>
      </c>
      <c r="AJ42" s="244">
        <f t="shared" si="13"/>
        <v>14.200000000000003</v>
      </c>
      <c r="AK42" s="244">
        <f t="shared" si="13"/>
        <v>20.6</v>
      </c>
      <c r="AL42" s="244">
        <f t="shared" si="13"/>
        <v>20.799999999999997</v>
      </c>
      <c r="AM42" s="244">
        <f t="shared" si="13"/>
        <v>20.399999999999999</v>
      </c>
      <c r="AN42" s="244">
        <f t="shared" si="13"/>
        <v>21</v>
      </c>
      <c r="AO42" s="244">
        <f t="shared" si="13"/>
        <v>15.100000000000001</v>
      </c>
      <c r="AP42" s="244">
        <f t="shared" si="13"/>
        <v>7.5</v>
      </c>
      <c r="AQ42" s="244">
        <f t="shared" si="13"/>
        <v>3.5</v>
      </c>
      <c r="AR42" s="244">
        <f t="shared" si="13"/>
        <v>0.79999999999999716</v>
      </c>
      <c r="AS42" s="244">
        <f t="shared" si="13"/>
        <v>0.5</v>
      </c>
      <c r="AT42" s="244">
        <f t="shared" si="13"/>
        <v>1.2999999999999972</v>
      </c>
      <c r="AU42" s="244">
        <f t="shared" si="13"/>
        <v>7.7000000000000028</v>
      </c>
      <c r="AV42" s="244">
        <f t="shared" si="13"/>
        <v>13.600000000000001</v>
      </c>
      <c r="AW42" s="244">
        <f t="shared" si="13"/>
        <v>20.299999999999997</v>
      </c>
      <c r="AX42" s="244">
        <f t="shared" si="13"/>
        <v>20.5</v>
      </c>
      <c r="AY42" s="244">
        <f t="shared" si="13"/>
        <v>20.5</v>
      </c>
      <c r="AZ42" s="244">
        <f t="shared" si="13"/>
        <v>20.700000000000003</v>
      </c>
      <c r="BA42" s="244">
        <f t="shared" si="13"/>
        <v>14.899999999999999</v>
      </c>
      <c r="BB42" s="244">
        <f t="shared" si="13"/>
        <v>7.5</v>
      </c>
      <c r="BC42" s="244">
        <f t="shared" si="13"/>
        <v>3.2000000000000028</v>
      </c>
      <c r="BD42" s="244">
        <f t="shared" si="13"/>
        <v>0.79999999999999716</v>
      </c>
      <c r="BE42" s="244">
        <f t="shared" si="13"/>
        <v>0.5</v>
      </c>
      <c r="BF42" s="244">
        <f t="shared" si="13"/>
        <v>1.2999999999999972</v>
      </c>
      <c r="BG42" s="244">
        <f t="shared" si="13"/>
        <v>8</v>
      </c>
      <c r="BH42" s="244">
        <f t="shared" si="13"/>
        <v>13.600000000000001</v>
      </c>
      <c r="BI42" s="244">
        <f t="shared" si="13"/>
        <v>20.200000000000003</v>
      </c>
      <c r="BJ42" s="244">
        <f t="shared" si="13"/>
        <v>20.6</v>
      </c>
      <c r="BK42" s="244">
        <f t="shared" si="13"/>
        <v>20.399999999999999</v>
      </c>
      <c r="BL42" s="244">
        <f t="shared" si="13"/>
        <v>20.700000000000003</v>
      </c>
      <c r="BM42" s="244">
        <f t="shared" si="13"/>
        <v>15</v>
      </c>
      <c r="BN42" s="244">
        <f t="shared" si="10"/>
        <v>7.8999999999999986</v>
      </c>
      <c r="BO42" s="244">
        <f t="shared" si="10"/>
        <v>3.2999999999999972</v>
      </c>
      <c r="BP42" s="244">
        <f t="shared" si="10"/>
        <v>0.79999999999999716</v>
      </c>
      <c r="BQ42" s="244">
        <f t="shared" si="10"/>
        <v>0.5</v>
      </c>
      <c r="BR42" s="244">
        <f t="shared" si="10"/>
        <v>1.3999999999999986</v>
      </c>
      <c r="BS42" s="244">
        <f t="shared" si="10"/>
        <v>8.1000000000000014</v>
      </c>
      <c r="BT42" s="244">
        <f t="shared" si="10"/>
        <v>13.5</v>
      </c>
      <c r="BU42" s="244">
        <f t="shared" si="10"/>
        <v>19.700000000000003</v>
      </c>
      <c r="BV42" s="244">
        <f t="shared" si="10"/>
        <v>20.299999999999997</v>
      </c>
      <c r="BW42" s="244">
        <f t="shared" si="10"/>
        <v>19.600000000000001</v>
      </c>
      <c r="BX42" s="244">
        <f t="shared" si="10"/>
        <v>21</v>
      </c>
      <c r="BY42" s="244">
        <f t="shared" si="10"/>
        <v>15</v>
      </c>
      <c r="BZ42" s="244">
        <f t="shared" si="10"/>
        <v>7.7999999999999972</v>
      </c>
      <c r="CA42" s="244">
        <f t="shared" si="10"/>
        <v>3.2999999999999972</v>
      </c>
      <c r="CB42" s="244">
        <f t="shared" si="10"/>
        <v>0.79999999999999716</v>
      </c>
      <c r="CC42" s="244">
        <f t="shared" si="10"/>
        <v>0.5</v>
      </c>
      <c r="CD42" s="244">
        <f t="shared" si="10"/>
        <v>1.3999999999999986</v>
      </c>
      <c r="CE42" s="244">
        <f t="shared" si="10"/>
        <v>8.3999999999999986</v>
      </c>
      <c r="CF42" s="244">
        <f t="shared" si="10"/>
        <v>13.700000000000003</v>
      </c>
      <c r="CG42" s="244">
        <f t="shared" si="10"/>
        <v>19.799999999999997</v>
      </c>
      <c r="CH42" s="244">
        <f t="shared" si="10"/>
        <v>20.399999999999999</v>
      </c>
      <c r="CI42" s="244">
        <f t="shared" si="10"/>
        <v>20</v>
      </c>
      <c r="CJ42" s="244">
        <f t="shared" si="10"/>
        <v>21</v>
      </c>
      <c r="CK42" s="244">
        <f t="shared" si="10"/>
        <v>14.799999999999997</v>
      </c>
      <c r="CL42" s="244">
        <f t="shared" si="10"/>
        <v>7.7000000000000028</v>
      </c>
      <c r="CM42" s="244">
        <f t="shared" si="10"/>
        <v>3.3999999999999986</v>
      </c>
      <c r="CN42" s="244">
        <f t="shared" si="10"/>
        <v>0.79999999999999716</v>
      </c>
      <c r="CO42" s="244">
        <f t="shared" si="10"/>
        <v>0.5</v>
      </c>
      <c r="CP42" s="244">
        <f t="shared" si="10"/>
        <v>1.2000000000000028</v>
      </c>
      <c r="CQ42" s="244">
        <f t="shared" si="10"/>
        <v>8.3999999999999986</v>
      </c>
      <c r="CR42" s="244">
        <f t="shared" si="11"/>
        <v>13.799999999999997</v>
      </c>
      <c r="CS42" s="244">
        <f t="shared" si="11"/>
        <v>19.899999999999999</v>
      </c>
      <c r="CT42" s="244">
        <f t="shared" si="11"/>
        <v>20.399999999999999</v>
      </c>
      <c r="CU42" s="244">
        <f t="shared" si="11"/>
        <v>19.700000000000003</v>
      </c>
      <c r="CV42" s="244">
        <f t="shared" si="11"/>
        <v>21.1</v>
      </c>
      <c r="CW42" s="244">
        <f t="shared" si="11"/>
        <v>15</v>
      </c>
      <c r="CX42" s="244">
        <f t="shared" si="11"/>
        <v>8.1000000000000014</v>
      </c>
      <c r="CY42" s="244">
        <f t="shared" si="11"/>
        <v>3.3999999999999986</v>
      </c>
      <c r="CZ42" s="244">
        <f t="shared" si="11"/>
        <v>0.90000000000000568</v>
      </c>
      <c r="DA42" s="244">
        <f t="shared" si="11"/>
        <v>0.40000000000000568</v>
      </c>
      <c r="DB42" s="244">
        <f t="shared" si="11"/>
        <v>1</v>
      </c>
      <c r="DC42" s="244">
        <f t="shared" si="11"/>
        <v>8.2999999999999972</v>
      </c>
      <c r="DD42" s="244">
        <f t="shared" si="11"/>
        <v>13.899999999999999</v>
      </c>
      <c r="DE42" s="244">
        <f t="shared" si="11"/>
        <v>19.399999999999999</v>
      </c>
      <c r="DF42" s="244">
        <f t="shared" si="11"/>
        <v>19.899999999999999</v>
      </c>
      <c r="DG42" s="244">
        <f t="shared" si="11"/>
        <v>19.399999999999999</v>
      </c>
      <c r="DH42" s="244">
        <f t="shared" si="11"/>
        <v>20.799999999999997</v>
      </c>
      <c r="DI42" s="244">
        <f t="shared" si="11"/>
        <v>15.100000000000001</v>
      </c>
      <c r="DJ42" s="244">
        <f t="shared" si="11"/>
        <v>7.7999999999999972</v>
      </c>
      <c r="DK42" s="244">
        <f t="shared" si="11"/>
        <v>3.6000000000000014</v>
      </c>
      <c r="DL42" s="244">
        <f t="shared" si="11"/>
        <v>0.90000000000000568</v>
      </c>
      <c r="DM42" s="244">
        <f t="shared" si="11"/>
        <v>0.40000000000000568</v>
      </c>
      <c r="DN42" s="244">
        <f t="shared" si="11"/>
        <v>1</v>
      </c>
      <c r="DO42" s="244">
        <f t="shared" si="11"/>
        <v>8.2000000000000028</v>
      </c>
      <c r="DP42" s="244">
        <f t="shared" si="11"/>
        <v>13.299999999999997</v>
      </c>
      <c r="DQ42" s="244">
        <f t="shared" si="11"/>
        <v>19.200000000000003</v>
      </c>
      <c r="DR42" s="244">
        <f t="shared" si="11"/>
        <v>20.100000000000001</v>
      </c>
      <c r="DS42" s="244">
        <f t="shared" si="11"/>
        <v>19.700000000000003</v>
      </c>
      <c r="DT42" s="244">
        <f t="shared" si="11"/>
        <v>20.700000000000003</v>
      </c>
      <c r="DU42" s="244">
        <f t="shared" si="11"/>
        <v>15.299999999999997</v>
      </c>
      <c r="DV42" s="244">
        <f t="shared" si="11"/>
        <v>8</v>
      </c>
      <c r="DW42" s="244">
        <f t="shared" si="11"/>
        <v>3.7000000000000028</v>
      </c>
      <c r="DX42" s="244">
        <f t="shared" si="11"/>
        <v>0.90000000000000568</v>
      </c>
      <c r="DY42" s="244">
        <f t="shared" si="11"/>
        <v>0.40000000000000568</v>
      </c>
      <c r="DZ42" s="244">
        <f t="shared" si="11"/>
        <v>1</v>
      </c>
      <c r="EA42" s="244">
        <f t="shared" si="8"/>
        <v>8</v>
      </c>
      <c r="EB42" s="244">
        <f t="shared" si="8"/>
        <v>13.200000000000003</v>
      </c>
      <c r="EC42" s="244">
        <f t="shared" si="8"/>
        <v>19.200000000000003</v>
      </c>
      <c r="ED42" s="244">
        <f t="shared" si="8"/>
        <v>20.399999999999999</v>
      </c>
      <c r="EE42" s="244">
        <f t="shared" si="8"/>
        <v>19.299999999999997</v>
      </c>
      <c r="EF42" s="244">
        <f t="shared" si="8"/>
        <v>20.299999999999997</v>
      </c>
      <c r="EG42" s="244">
        <f t="shared" si="8"/>
        <v>15.299999999999997</v>
      </c>
      <c r="EH42" s="244">
        <f t="shared" si="8"/>
        <v>8.3999999999999986</v>
      </c>
      <c r="EI42" s="244">
        <f t="shared" si="8"/>
        <v>3.5</v>
      </c>
      <c r="EJ42" s="244">
        <f t="shared" si="8"/>
        <v>0.90000000000000568</v>
      </c>
      <c r="EK42" s="244">
        <f t="shared" si="8"/>
        <v>0.40000000000000568</v>
      </c>
      <c r="EL42" s="244">
        <f t="shared" si="8"/>
        <v>1</v>
      </c>
      <c r="EM42" s="244">
        <f t="shared" si="8"/>
        <v>7.8999999999999986</v>
      </c>
      <c r="EN42" s="244">
        <f t="shared" si="8"/>
        <v>13</v>
      </c>
      <c r="EO42" s="244">
        <f t="shared" si="8"/>
        <v>19.299999999999997</v>
      </c>
      <c r="EP42" s="244">
        <f t="shared" si="8"/>
        <v>20.700000000000003</v>
      </c>
      <c r="EQ42" s="244">
        <f t="shared" si="8"/>
        <v>19.600000000000001</v>
      </c>
      <c r="ER42" s="244">
        <f t="shared" si="8"/>
        <v>20.200000000000003</v>
      </c>
      <c r="ES42" s="244">
        <f t="shared" si="8"/>
        <v>15.200000000000003</v>
      </c>
      <c r="ET42" s="244">
        <f t="shared" si="8"/>
        <v>8.2999999999999972</v>
      </c>
      <c r="EU42" s="244">
        <f t="shared" si="8"/>
        <v>3.2000000000000028</v>
      </c>
      <c r="EV42" s="244">
        <f t="shared" si="8"/>
        <v>0.79999999999999716</v>
      </c>
      <c r="EW42" s="244">
        <f t="shared" si="8"/>
        <v>0.40000000000000568</v>
      </c>
      <c r="EX42" s="244">
        <f t="shared" si="8"/>
        <v>1.1000000000000014</v>
      </c>
      <c r="EY42" s="244">
        <f t="shared" si="8"/>
        <v>8.1000000000000014</v>
      </c>
      <c r="EZ42" s="244">
        <f t="shared" si="8"/>
        <v>12.899999999999999</v>
      </c>
      <c r="FA42" s="244">
        <f t="shared" si="8"/>
        <v>19.299999999999997</v>
      </c>
      <c r="FB42" s="244">
        <f t="shared" si="8"/>
        <v>20.6</v>
      </c>
      <c r="FC42" s="244">
        <f t="shared" si="8"/>
        <v>19.299999999999997</v>
      </c>
      <c r="FD42" s="244">
        <f t="shared" si="8"/>
        <v>20.200000000000003</v>
      </c>
      <c r="FE42" s="244">
        <f t="shared" si="8"/>
        <v>15</v>
      </c>
      <c r="FF42" s="244">
        <f t="shared" si="8"/>
        <v>8.2999999999999972</v>
      </c>
      <c r="FG42" s="244">
        <f t="shared" si="8"/>
        <v>3</v>
      </c>
      <c r="FH42" s="244">
        <f t="shared" si="8"/>
        <v>0.70000000000000284</v>
      </c>
      <c r="FI42" s="244">
        <f t="shared" si="8"/>
        <v>0.29999999999999716</v>
      </c>
      <c r="FJ42" s="244">
        <f t="shared" si="8"/>
        <v>1</v>
      </c>
      <c r="FK42" s="244">
        <f t="shared" si="8"/>
        <v>8.2000000000000028</v>
      </c>
      <c r="FL42" s="244">
        <f t="shared" si="8"/>
        <v>12.5</v>
      </c>
      <c r="FM42" s="244">
        <f t="shared" si="8"/>
        <v>19.100000000000001</v>
      </c>
      <c r="FN42" s="244">
        <f t="shared" si="8"/>
        <v>20.5</v>
      </c>
      <c r="FO42" s="244">
        <f t="shared" si="8"/>
        <v>19.100000000000001</v>
      </c>
      <c r="FP42" s="244">
        <f t="shared" si="8"/>
        <v>20.200000000000003</v>
      </c>
      <c r="FQ42" s="244">
        <f t="shared" si="8"/>
        <v>15</v>
      </c>
      <c r="FR42" s="244">
        <f t="shared" si="8"/>
        <v>8.1000000000000014</v>
      </c>
      <c r="FS42" s="244">
        <f t="shared" si="8"/>
        <v>3</v>
      </c>
      <c r="FT42" s="244">
        <f t="shared" si="8"/>
        <v>0.59999999999999432</v>
      </c>
      <c r="FU42" s="244">
        <f t="shared" si="8"/>
        <v>0.29999999999999716</v>
      </c>
      <c r="FV42" s="244">
        <f t="shared" si="8"/>
        <v>0.90000000000000568</v>
      </c>
      <c r="FW42" s="244">
        <f t="shared" si="8"/>
        <v>8.2999999999999972</v>
      </c>
      <c r="FX42" s="244">
        <f t="shared" si="8"/>
        <v>12.299999999999997</v>
      </c>
      <c r="FY42" s="244">
        <f t="shared" si="8"/>
        <v>18.899999999999999</v>
      </c>
      <c r="FZ42" s="244">
        <f t="shared" si="8"/>
        <v>20.799999999999997</v>
      </c>
      <c r="GA42" s="244">
        <f t="shared" si="8"/>
        <v>19.299999999999997</v>
      </c>
      <c r="GB42" s="244">
        <f t="shared" si="8"/>
        <v>19.799999999999997</v>
      </c>
      <c r="GC42" s="244">
        <f t="shared" si="8"/>
        <v>15.100000000000001</v>
      </c>
      <c r="GD42" s="244">
        <f t="shared" si="8"/>
        <v>8.3999999999999986</v>
      </c>
      <c r="GE42" s="244">
        <f t="shared" si="8"/>
        <v>2.8999999999999986</v>
      </c>
      <c r="GF42" s="244">
        <f t="shared" si="8"/>
        <v>0.59999999999999432</v>
      </c>
      <c r="GG42" s="244">
        <f t="shared" si="8"/>
        <v>0.29999999999999716</v>
      </c>
      <c r="GH42" s="244">
        <f t="shared" si="8"/>
        <v>0.90000000000000568</v>
      </c>
      <c r="GI42" s="244">
        <f t="shared" si="8"/>
        <v>8.2999999999999972</v>
      </c>
      <c r="GJ42" s="244">
        <f t="shared" si="8"/>
        <v>12</v>
      </c>
      <c r="GK42" s="244">
        <f t="shared" si="8"/>
        <v>18.5</v>
      </c>
      <c r="GL42" s="244">
        <f t="shared" si="3"/>
        <v>21</v>
      </c>
      <c r="GM42" s="244">
        <f t="shared" si="12"/>
        <v>19</v>
      </c>
      <c r="GN42" s="244">
        <f t="shared" si="12"/>
        <v>19.700000000000003</v>
      </c>
      <c r="GO42" s="244">
        <f t="shared" si="12"/>
        <v>15.100000000000001</v>
      </c>
      <c r="GP42" s="244">
        <f t="shared" si="12"/>
        <v>8.3999999999999986</v>
      </c>
      <c r="GQ42" s="244">
        <f t="shared" si="12"/>
        <v>2.8999999999999986</v>
      </c>
      <c r="GR42" s="244">
        <f t="shared" si="12"/>
        <v>0.59999999999999432</v>
      </c>
      <c r="GS42" s="244">
        <f t="shared" si="12"/>
        <v>0.29999999999999716</v>
      </c>
      <c r="GT42" s="244">
        <f t="shared" si="12"/>
        <v>0.79999999999999716</v>
      </c>
      <c r="GU42" s="244">
        <f t="shared" si="12"/>
        <v>8.3999999999999986</v>
      </c>
      <c r="GV42" s="244">
        <f t="shared" si="12"/>
        <v>11.899999999999999</v>
      </c>
      <c r="GW42" s="244">
        <f t="shared" si="12"/>
        <v>18.700000000000003</v>
      </c>
      <c r="GX42" s="244">
        <f t="shared" si="12"/>
        <v>21</v>
      </c>
      <c r="GY42" s="244">
        <f t="shared" si="12"/>
        <v>18.700000000000003</v>
      </c>
      <c r="GZ42" s="244">
        <f t="shared" si="12"/>
        <v>19.600000000000001</v>
      </c>
      <c r="HA42" s="244">
        <f t="shared" si="12"/>
        <v>15.200000000000003</v>
      </c>
      <c r="HB42" s="244">
        <f t="shared" si="12"/>
        <v>8.2000000000000028</v>
      </c>
      <c r="HC42" s="244">
        <f t="shared" si="12"/>
        <v>3</v>
      </c>
      <c r="HD42" s="244">
        <f t="shared" si="12"/>
        <v>0.59999999999999432</v>
      </c>
      <c r="HE42" s="244">
        <f t="shared" si="12"/>
        <v>0.29999999999999716</v>
      </c>
      <c r="HF42" s="244">
        <f t="shared" si="12"/>
        <v>0.90000000000000568</v>
      </c>
      <c r="HG42" s="244">
        <f t="shared" si="12"/>
        <v>8.2999999999999972</v>
      </c>
      <c r="HH42" s="244">
        <f t="shared" si="12"/>
        <v>11.899999999999999</v>
      </c>
      <c r="HI42" s="244">
        <f t="shared" si="12"/>
        <v>18.700000000000003</v>
      </c>
      <c r="HJ42" s="244">
        <f t="shared" si="12"/>
        <v>20.799999999999997</v>
      </c>
      <c r="HK42" s="244">
        <f t="shared" si="12"/>
        <v>18.700000000000003</v>
      </c>
      <c r="HL42" s="244">
        <f t="shared" si="12"/>
        <v>18.899999999999999</v>
      </c>
      <c r="HM42" s="244">
        <f t="shared" si="12"/>
        <v>15.100000000000001</v>
      </c>
      <c r="HN42" s="244">
        <f t="shared" si="12"/>
        <v>8.2000000000000028</v>
      </c>
      <c r="HO42" s="244">
        <f t="shared" si="12"/>
        <v>3</v>
      </c>
      <c r="HP42" s="244">
        <f t="shared" si="12"/>
        <v>0.59999999999999432</v>
      </c>
      <c r="HQ42" s="244">
        <f t="shared" si="12"/>
        <v>0.29999999999999716</v>
      </c>
      <c r="HR42" s="244">
        <f t="shared" si="12"/>
        <v>0.70000000000000284</v>
      </c>
      <c r="HS42" s="244">
        <f t="shared" si="12"/>
        <v>8</v>
      </c>
      <c r="HT42" s="244">
        <f t="shared" si="12"/>
        <v>11.299999999999997</v>
      </c>
      <c r="HU42" s="244">
        <f t="shared" si="12"/>
        <v>18.700000000000003</v>
      </c>
      <c r="HV42" s="244">
        <f t="shared" si="12"/>
        <v>20.9</v>
      </c>
      <c r="HW42" s="244">
        <f t="shared" si="12"/>
        <v>19.100000000000001</v>
      </c>
      <c r="HX42" s="244">
        <f t="shared" si="12"/>
        <v>19</v>
      </c>
      <c r="HY42" s="244">
        <f t="shared" si="12"/>
        <v>15.200000000000003</v>
      </c>
      <c r="HZ42" s="244">
        <f t="shared" si="12"/>
        <v>8.2000000000000028</v>
      </c>
      <c r="IA42" s="244">
        <f t="shared" si="12"/>
        <v>3</v>
      </c>
      <c r="IB42" s="244">
        <f t="shared" si="12"/>
        <v>0.59999999999999432</v>
      </c>
      <c r="IC42" s="244">
        <f t="shared" si="12"/>
        <v>0.29999999999999716</v>
      </c>
      <c r="ID42" s="244">
        <f t="shared" si="12"/>
        <v>0.70000000000000284</v>
      </c>
      <c r="IE42" s="244">
        <f t="shared" si="12"/>
        <v>8.1000000000000014</v>
      </c>
      <c r="IF42" s="244">
        <f t="shared" si="12"/>
        <v>11.399999999999999</v>
      </c>
      <c r="IG42" s="244">
        <f t="shared" si="12"/>
        <v>18.899999999999999</v>
      </c>
      <c r="IH42" s="244">
        <f t="shared" si="12"/>
        <v>20.9</v>
      </c>
      <c r="II42" s="244">
        <f t="shared" si="12"/>
        <v>18.899999999999999</v>
      </c>
      <c r="IJ42" s="244">
        <f t="shared" si="12"/>
        <v>18.899999999999999</v>
      </c>
      <c r="IK42" s="244">
        <f t="shared" si="12"/>
        <v>15</v>
      </c>
      <c r="IL42" s="244">
        <f t="shared" si="12"/>
        <v>8.2999999999999972</v>
      </c>
      <c r="IM42" s="244">
        <f t="shared" si="12"/>
        <v>2.8999999999999986</v>
      </c>
      <c r="IN42" s="244">
        <f t="shared" si="12"/>
        <v>0.59999999999999432</v>
      </c>
      <c r="IO42" s="244">
        <f t="shared" si="12"/>
        <v>0.29999999999999716</v>
      </c>
      <c r="IP42" s="244">
        <f t="shared" si="12"/>
        <v>0.70000000000000284</v>
      </c>
      <c r="IQ42" s="244">
        <f t="shared" si="12"/>
        <v>8</v>
      </c>
      <c r="IR42" s="244">
        <f t="shared" si="12"/>
        <v>11.399999999999999</v>
      </c>
      <c r="IS42" s="244">
        <f t="shared" si="12"/>
        <v>18.299999999999997</v>
      </c>
      <c r="IT42" s="244">
        <f t="shared" si="12"/>
        <v>20.6</v>
      </c>
      <c r="IU42" s="244">
        <f t="shared" si="12"/>
        <v>18.799999999999997</v>
      </c>
      <c r="IV42" s="244">
        <f t="shared" si="12"/>
        <v>18.5</v>
      </c>
      <c r="IW42" s="244">
        <f t="shared" si="12"/>
        <v>14.899999999999999</v>
      </c>
      <c r="IX42" s="244">
        <f t="shared" si="12"/>
        <v>8</v>
      </c>
      <c r="IY42" s="244">
        <f t="shared" si="9"/>
        <v>2.7999999999999972</v>
      </c>
      <c r="IZ42" s="244">
        <f t="shared" si="9"/>
        <v>0.59999999999999432</v>
      </c>
      <c r="JA42" s="244">
        <f t="shared" si="9"/>
        <v>0.29999999999999716</v>
      </c>
      <c r="JB42" s="244">
        <f t="shared" si="9"/>
        <v>0.70000000000000284</v>
      </c>
      <c r="JC42" s="244">
        <f t="shared" si="9"/>
        <v>7.8999999999999986</v>
      </c>
      <c r="JD42" s="244">
        <f t="shared" si="9"/>
        <v>11.200000000000003</v>
      </c>
      <c r="JE42" s="244">
        <f t="shared" si="9"/>
        <v>18.200000000000003</v>
      </c>
      <c r="JF42" s="244">
        <f t="shared" si="9"/>
        <v>20.799999999999997</v>
      </c>
      <c r="JG42" s="244">
        <f t="shared" si="9"/>
        <v>18.899999999999999</v>
      </c>
      <c r="JH42" s="244">
        <f t="shared" si="9"/>
        <v>18.600000000000001</v>
      </c>
      <c r="JI42" s="244">
        <f t="shared" si="9"/>
        <v>14.899999999999999</v>
      </c>
      <c r="JJ42" s="244">
        <f t="shared" si="9"/>
        <v>8</v>
      </c>
      <c r="JK42" s="244">
        <f t="shared" si="9"/>
        <v>2.8999999999999986</v>
      </c>
      <c r="JL42" s="244">
        <f t="shared" si="9"/>
        <v>0.59999999999999432</v>
      </c>
      <c r="JM42" s="244">
        <f t="shared" si="9"/>
        <v>0.29999999999999716</v>
      </c>
      <c r="JN42" s="244">
        <f t="shared" si="9"/>
        <v>0.79999999999999716</v>
      </c>
      <c r="JO42" s="244">
        <f t="shared" si="9"/>
        <v>7.8999999999999986</v>
      </c>
      <c r="JP42" s="244">
        <f t="shared" si="9"/>
        <v>11.5</v>
      </c>
      <c r="JQ42" s="244">
        <f t="shared" si="9"/>
        <v>18.5</v>
      </c>
      <c r="JR42" s="244">
        <f t="shared" si="9"/>
        <v>21.200000000000003</v>
      </c>
      <c r="JS42" s="244">
        <f t="shared" si="9"/>
        <v>18.899999999999999</v>
      </c>
      <c r="JT42" s="244">
        <f t="shared" si="9"/>
        <v>18.600000000000001</v>
      </c>
      <c r="JU42" s="244">
        <f t="shared" si="9"/>
        <v>14.899999999999999</v>
      </c>
      <c r="JV42" s="244">
        <f t="shared" si="9"/>
        <v>8.1000000000000014</v>
      </c>
      <c r="JW42" s="244">
        <f t="shared" si="9"/>
        <v>2.7999999999999972</v>
      </c>
      <c r="JX42" s="244">
        <f t="shared" si="9"/>
        <v>0.5</v>
      </c>
      <c r="JY42" s="244">
        <f t="shared" si="9"/>
        <v>0.29999999999999716</v>
      </c>
      <c r="JZ42" s="244">
        <f t="shared" si="9"/>
        <v>0.79999999999999716</v>
      </c>
      <c r="KA42" s="244">
        <f t="shared" si="9"/>
        <v>8</v>
      </c>
      <c r="KB42" s="244">
        <f t="shared" si="9"/>
        <v>11.600000000000001</v>
      </c>
      <c r="KC42" s="244">
        <f t="shared" si="9"/>
        <v>18.600000000000001</v>
      </c>
      <c r="KD42" s="244">
        <f t="shared" si="9"/>
        <v>21.299999999999997</v>
      </c>
      <c r="KE42" s="244">
        <f t="shared" si="9"/>
        <v>18.899999999999999</v>
      </c>
      <c r="KF42" s="244">
        <f t="shared" si="9"/>
        <v>18.200000000000003</v>
      </c>
      <c r="KG42" s="244">
        <f t="shared" si="9"/>
        <v>14.799999999999997</v>
      </c>
      <c r="KH42" s="244">
        <f t="shared" si="9"/>
        <v>8.1000000000000014</v>
      </c>
      <c r="KI42" s="244">
        <f t="shared" si="9"/>
        <v>2.6000000000000014</v>
      </c>
      <c r="KJ42" s="244">
        <f t="shared" si="9"/>
        <v>0.5</v>
      </c>
      <c r="KK42" s="244">
        <f t="shared" si="9"/>
        <v>0.29999999999999716</v>
      </c>
      <c r="KL42" s="244">
        <f t="shared" si="9"/>
        <v>0.70000000000000284</v>
      </c>
      <c r="KM42" s="244">
        <f t="shared" si="9"/>
        <v>8</v>
      </c>
      <c r="KN42" s="244">
        <f t="shared" si="9"/>
        <v>11.600000000000001</v>
      </c>
      <c r="KO42" s="244">
        <f t="shared" si="9"/>
        <v>18.700000000000003</v>
      </c>
      <c r="KP42" s="244">
        <f t="shared" si="9"/>
        <v>21.200000000000003</v>
      </c>
      <c r="KQ42" s="244">
        <f t="shared" si="9"/>
        <v>18.799999999999997</v>
      </c>
      <c r="KR42" s="244">
        <f t="shared" si="9"/>
        <v>18.100000000000001</v>
      </c>
      <c r="KS42" s="244">
        <f t="shared" si="9"/>
        <v>14.799999999999997</v>
      </c>
      <c r="KT42" s="244">
        <f t="shared" si="9"/>
        <v>8</v>
      </c>
      <c r="KU42" s="244">
        <f t="shared" si="9"/>
        <v>2.6000000000000014</v>
      </c>
      <c r="KV42" s="244">
        <f t="shared" si="9"/>
        <v>0.5</v>
      </c>
      <c r="KW42" s="244">
        <f t="shared" si="9"/>
        <v>0.20000000000000284</v>
      </c>
      <c r="KX42" s="244">
        <f t="shared" si="9"/>
        <v>0.70000000000000284</v>
      </c>
      <c r="KY42" s="244">
        <f t="shared" si="9"/>
        <v>8.2000000000000028</v>
      </c>
      <c r="KZ42" s="244">
        <f t="shared" si="9"/>
        <v>11.5</v>
      </c>
      <c r="LA42" s="244">
        <f t="shared" si="9"/>
        <v>18.5</v>
      </c>
      <c r="LB42" s="244">
        <f t="shared" si="9"/>
        <v>21.1</v>
      </c>
      <c r="LC42" s="244">
        <f t="shared" si="9"/>
        <v>19</v>
      </c>
      <c r="LD42" s="244">
        <f t="shared" si="9"/>
        <v>17.899999999999999</v>
      </c>
      <c r="LE42" s="244">
        <f t="shared" si="9"/>
        <v>14.600000000000001</v>
      </c>
      <c r="LF42" s="244">
        <f t="shared" si="9"/>
        <v>8.1000000000000014</v>
      </c>
      <c r="LG42" s="244">
        <f t="shared" si="9"/>
        <v>2.6000000000000014</v>
      </c>
      <c r="LH42" s="244">
        <f t="shared" si="9"/>
        <v>0.5</v>
      </c>
      <c r="LI42" s="244">
        <f t="shared" si="9"/>
        <v>0.20000000000000284</v>
      </c>
      <c r="LJ42" s="244">
        <f t="shared" si="5"/>
        <v>0.79999999999999716</v>
      </c>
      <c r="LK42" s="244">
        <f t="shared" si="6"/>
        <v>8.2000000000000028</v>
      </c>
      <c r="LL42" s="244">
        <f t="shared" si="6"/>
        <v>11.299999999999997</v>
      </c>
      <c r="LM42" s="244">
        <f t="shared" si="6"/>
        <v>18.299999999999997</v>
      </c>
    </row>
    <row r="43" spans="1:325" x14ac:dyDescent="0.25">
      <c r="A43" s="244">
        <v>7</v>
      </c>
      <c r="B43" s="244">
        <f t="shared" si="7"/>
        <v>20</v>
      </c>
      <c r="C43" s="244">
        <f t="shared" si="7"/>
        <v>20.399999999999999</v>
      </c>
      <c r="D43" s="244">
        <f t="shared" si="7"/>
        <v>20.6</v>
      </c>
      <c r="E43" s="244">
        <f t="shared" si="7"/>
        <v>13.600000000000001</v>
      </c>
      <c r="F43" s="244">
        <f t="shared" si="7"/>
        <v>7.7999999999999972</v>
      </c>
      <c r="G43" s="244">
        <f t="shared" si="7"/>
        <v>4.2000000000000028</v>
      </c>
      <c r="H43" s="244">
        <f t="shared" si="7"/>
        <v>1.7999999999999972</v>
      </c>
      <c r="I43" s="244">
        <f t="shared" si="7"/>
        <v>0.70000000000000284</v>
      </c>
      <c r="J43" s="244">
        <f t="shared" si="7"/>
        <v>2.7999999999999972</v>
      </c>
      <c r="K43" s="244">
        <f t="shared" si="7"/>
        <v>8.6000000000000014</v>
      </c>
      <c r="L43" s="244">
        <f t="shared" si="7"/>
        <v>17.399999999999999</v>
      </c>
      <c r="M43" s="244">
        <f t="shared" si="7"/>
        <v>22.5</v>
      </c>
      <c r="N43" s="244">
        <f t="shared" si="7"/>
        <v>20.100000000000001</v>
      </c>
      <c r="O43" s="244">
        <f t="shared" si="7"/>
        <v>20</v>
      </c>
      <c r="P43" s="244">
        <f t="shared" si="7"/>
        <v>20.399999999999999</v>
      </c>
      <c r="Q43" s="244">
        <f t="shared" si="7"/>
        <v>13.700000000000003</v>
      </c>
      <c r="R43" s="244">
        <f t="shared" si="13"/>
        <v>7.3999999999999986</v>
      </c>
      <c r="S43" s="244">
        <f t="shared" si="13"/>
        <v>4.1000000000000014</v>
      </c>
      <c r="T43" s="244">
        <f t="shared" si="13"/>
        <v>1.7000000000000028</v>
      </c>
      <c r="U43" s="244">
        <f t="shared" si="13"/>
        <v>0.5</v>
      </c>
      <c r="V43" s="244">
        <f t="shared" si="13"/>
        <v>2.6000000000000014</v>
      </c>
      <c r="W43" s="244">
        <f t="shared" si="13"/>
        <v>8.3999999999999986</v>
      </c>
      <c r="X43" s="244">
        <f t="shared" si="13"/>
        <v>17.299999999999997</v>
      </c>
      <c r="Y43" s="244">
        <f t="shared" si="13"/>
        <v>21.700000000000003</v>
      </c>
      <c r="Z43" s="244">
        <f t="shared" si="13"/>
        <v>20.299999999999997</v>
      </c>
      <c r="AA43" s="244">
        <f t="shared" si="13"/>
        <v>20.100000000000001</v>
      </c>
      <c r="AB43" s="244">
        <f t="shared" si="13"/>
        <v>20.299999999999997</v>
      </c>
      <c r="AC43" s="244">
        <f t="shared" si="13"/>
        <v>13.5</v>
      </c>
      <c r="AD43" s="244">
        <f t="shared" si="13"/>
        <v>7.1000000000000014</v>
      </c>
      <c r="AE43" s="244">
        <f t="shared" si="13"/>
        <v>3.8999999999999986</v>
      </c>
      <c r="AF43" s="244">
        <f t="shared" si="13"/>
        <v>1.7999999999999972</v>
      </c>
      <c r="AG43" s="244">
        <f t="shared" si="13"/>
        <v>0.29999999999999716</v>
      </c>
      <c r="AH43" s="244">
        <f t="shared" si="13"/>
        <v>2.5</v>
      </c>
      <c r="AI43" s="244">
        <f t="shared" si="13"/>
        <v>8.2999999999999972</v>
      </c>
      <c r="AJ43" s="244">
        <f t="shared" si="13"/>
        <v>17.299999999999997</v>
      </c>
      <c r="AK43" s="244">
        <f t="shared" si="13"/>
        <v>21.700000000000003</v>
      </c>
      <c r="AL43" s="244">
        <f t="shared" si="13"/>
        <v>20.6</v>
      </c>
      <c r="AM43" s="244">
        <f t="shared" si="13"/>
        <v>20.100000000000001</v>
      </c>
      <c r="AN43" s="244">
        <f t="shared" si="13"/>
        <v>20.200000000000003</v>
      </c>
      <c r="AO43" s="244">
        <f t="shared" si="13"/>
        <v>13.100000000000001</v>
      </c>
      <c r="AP43" s="244">
        <f t="shared" si="13"/>
        <v>6.8999999999999986</v>
      </c>
      <c r="AQ43" s="244">
        <f t="shared" si="13"/>
        <v>3.6000000000000014</v>
      </c>
      <c r="AR43" s="244">
        <f t="shared" si="13"/>
        <v>1.7000000000000028</v>
      </c>
      <c r="AS43" s="244">
        <f t="shared" si="13"/>
        <v>0.29999999999999716</v>
      </c>
      <c r="AT43" s="244">
        <f t="shared" si="13"/>
        <v>2.5</v>
      </c>
      <c r="AU43" s="244">
        <f t="shared" si="13"/>
        <v>8.2000000000000028</v>
      </c>
      <c r="AV43" s="244">
        <f t="shared" si="13"/>
        <v>17</v>
      </c>
      <c r="AW43" s="244">
        <f t="shared" si="13"/>
        <v>21.6</v>
      </c>
      <c r="AX43" s="244">
        <f t="shared" si="13"/>
        <v>20.399999999999999</v>
      </c>
      <c r="AY43" s="244">
        <f t="shared" si="13"/>
        <v>20.299999999999997</v>
      </c>
      <c r="AZ43" s="244">
        <f t="shared" si="13"/>
        <v>19.899999999999999</v>
      </c>
      <c r="BA43" s="244">
        <f t="shared" si="13"/>
        <v>13</v>
      </c>
      <c r="BB43" s="244">
        <f t="shared" si="13"/>
        <v>7.1000000000000014</v>
      </c>
      <c r="BC43" s="244">
        <f t="shared" si="13"/>
        <v>3.2000000000000028</v>
      </c>
      <c r="BD43" s="244">
        <f t="shared" si="13"/>
        <v>1.7000000000000028</v>
      </c>
      <c r="BE43" s="244">
        <f t="shared" si="13"/>
        <v>0.20000000000000284</v>
      </c>
      <c r="BF43" s="244">
        <f t="shared" si="13"/>
        <v>2.6000000000000014</v>
      </c>
      <c r="BG43" s="244">
        <f t="shared" si="13"/>
        <v>8.3999999999999986</v>
      </c>
      <c r="BH43" s="244">
        <f t="shared" si="13"/>
        <v>17</v>
      </c>
      <c r="BI43" s="244">
        <f t="shared" si="13"/>
        <v>21.4</v>
      </c>
      <c r="BJ43" s="244">
        <f t="shared" si="13"/>
        <v>20.700000000000003</v>
      </c>
      <c r="BK43" s="244">
        <f t="shared" si="13"/>
        <v>20.100000000000001</v>
      </c>
      <c r="BL43" s="244">
        <f t="shared" si="13"/>
        <v>20</v>
      </c>
      <c r="BM43" s="244">
        <f t="shared" si="13"/>
        <v>12.899999999999999</v>
      </c>
      <c r="BN43" s="244">
        <f t="shared" si="13"/>
        <v>7.1000000000000014</v>
      </c>
      <c r="BO43" s="244">
        <f t="shared" si="10"/>
        <v>3.2000000000000028</v>
      </c>
      <c r="BP43" s="244">
        <f t="shared" si="10"/>
        <v>1.7000000000000028</v>
      </c>
      <c r="BQ43" s="244">
        <f t="shared" si="10"/>
        <v>0.20000000000000284</v>
      </c>
      <c r="BR43" s="244">
        <f t="shared" si="10"/>
        <v>2.7000000000000028</v>
      </c>
      <c r="BS43" s="244">
        <f t="shared" si="10"/>
        <v>8.5</v>
      </c>
      <c r="BT43" s="244">
        <f t="shared" si="10"/>
        <v>17.200000000000003</v>
      </c>
      <c r="BU43" s="244">
        <f t="shared" si="10"/>
        <v>20.700000000000003</v>
      </c>
      <c r="BV43" s="244">
        <f t="shared" si="10"/>
        <v>20.5</v>
      </c>
      <c r="BW43" s="244">
        <f t="shared" si="10"/>
        <v>19.600000000000001</v>
      </c>
      <c r="BX43" s="244">
        <f t="shared" si="10"/>
        <v>20.299999999999997</v>
      </c>
      <c r="BY43" s="244">
        <f t="shared" si="10"/>
        <v>13.200000000000003</v>
      </c>
      <c r="BZ43" s="244">
        <f t="shared" si="10"/>
        <v>6.8999999999999986</v>
      </c>
      <c r="CA43" s="244">
        <f t="shared" si="10"/>
        <v>3.2999999999999972</v>
      </c>
      <c r="CB43" s="244">
        <f t="shared" si="10"/>
        <v>1.7000000000000028</v>
      </c>
      <c r="CC43" s="244">
        <f t="shared" si="10"/>
        <v>0.29999999999999716</v>
      </c>
      <c r="CD43" s="244">
        <f t="shared" si="10"/>
        <v>2.7999999999999972</v>
      </c>
      <c r="CE43" s="244">
        <f t="shared" si="10"/>
        <v>8.5</v>
      </c>
      <c r="CF43" s="244">
        <f t="shared" si="10"/>
        <v>17.299999999999997</v>
      </c>
      <c r="CG43" s="244">
        <f t="shared" si="10"/>
        <v>21.1</v>
      </c>
      <c r="CH43" s="244">
        <f t="shared" si="10"/>
        <v>20.6</v>
      </c>
      <c r="CI43" s="244">
        <f t="shared" si="10"/>
        <v>19.700000000000003</v>
      </c>
      <c r="CJ43" s="244">
        <f t="shared" si="10"/>
        <v>20.200000000000003</v>
      </c>
      <c r="CK43" s="244">
        <f t="shared" si="10"/>
        <v>12.899999999999999</v>
      </c>
      <c r="CL43" s="244">
        <f t="shared" si="10"/>
        <v>6.8999999999999986</v>
      </c>
      <c r="CM43" s="244">
        <f t="shared" si="10"/>
        <v>3.2999999999999972</v>
      </c>
      <c r="CN43" s="244">
        <f t="shared" si="10"/>
        <v>1.7000000000000028</v>
      </c>
      <c r="CO43" s="244">
        <f t="shared" si="10"/>
        <v>0.29999999999999716</v>
      </c>
      <c r="CP43" s="244">
        <f t="shared" si="10"/>
        <v>2.7000000000000028</v>
      </c>
      <c r="CQ43" s="244">
        <f t="shared" si="10"/>
        <v>8.5</v>
      </c>
      <c r="CR43" s="244">
        <f t="shared" si="11"/>
        <v>17.5</v>
      </c>
      <c r="CS43" s="244">
        <f t="shared" si="11"/>
        <v>21.1</v>
      </c>
      <c r="CT43" s="244">
        <f t="shared" si="11"/>
        <v>20.299999999999997</v>
      </c>
      <c r="CU43" s="244">
        <f t="shared" si="11"/>
        <v>19.5</v>
      </c>
      <c r="CV43" s="244">
        <f t="shared" si="11"/>
        <v>20.200000000000003</v>
      </c>
      <c r="CW43" s="244">
        <f t="shared" si="11"/>
        <v>13.200000000000003</v>
      </c>
      <c r="CX43" s="244">
        <f t="shared" si="11"/>
        <v>7.2999999999999972</v>
      </c>
      <c r="CY43" s="244">
        <f t="shared" si="11"/>
        <v>3.2999999999999972</v>
      </c>
      <c r="CZ43" s="244">
        <f t="shared" si="11"/>
        <v>1.7000000000000028</v>
      </c>
      <c r="DA43" s="244">
        <f t="shared" si="11"/>
        <v>0.20000000000000284</v>
      </c>
      <c r="DB43" s="244">
        <f t="shared" si="11"/>
        <v>2.6000000000000014</v>
      </c>
      <c r="DC43" s="244">
        <f t="shared" si="11"/>
        <v>8.3999999999999986</v>
      </c>
      <c r="DD43" s="244">
        <f t="shared" si="11"/>
        <v>17.799999999999997</v>
      </c>
      <c r="DE43" s="244">
        <f t="shared" si="11"/>
        <v>20.6</v>
      </c>
      <c r="DF43" s="244">
        <f t="shared" si="11"/>
        <v>20.100000000000001</v>
      </c>
      <c r="DG43" s="244">
        <f t="shared" si="11"/>
        <v>19.200000000000003</v>
      </c>
      <c r="DH43" s="244">
        <f t="shared" si="11"/>
        <v>19.899999999999999</v>
      </c>
      <c r="DI43" s="244">
        <f t="shared" si="11"/>
        <v>13.200000000000003</v>
      </c>
      <c r="DJ43" s="244">
        <f t="shared" si="11"/>
        <v>7.2000000000000028</v>
      </c>
      <c r="DK43" s="244">
        <f t="shared" si="11"/>
        <v>3.5</v>
      </c>
      <c r="DL43" s="244">
        <f t="shared" si="11"/>
        <v>1.7000000000000028</v>
      </c>
      <c r="DM43" s="244">
        <f t="shared" si="11"/>
        <v>0.20000000000000284</v>
      </c>
      <c r="DN43" s="244">
        <f t="shared" si="11"/>
        <v>2.6000000000000014</v>
      </c>
      <c r="DO43" s="244">
        <f t="shared" si="11"/>
        <v>8.2999999999999972</v>
      </c>
      <c r="DP43" s="244">
        <f t="shared" si="11"/>
        <v>17.600000000000001</v>
      </c>
      <c r="DQ43" s="244">
        <f t="shared" si="11"/>
        <v>20.399999999999999</v>
      </c>
      <c r="DR43" s="244">
        <f t="shared" si="11"/>
        <v>20.100000000000001</v>
      </c>
      <c r="DS43" s="244">
        <f t="shared" si="11"/>
        <v>19.700000000000003</v>
      </c>
      <c r="DT43" s="244">
        <f t="shared" si="11"/>
        <v>19.799999999999997</v>
      </c>
      <c r="DU43" s="244">
        <f t="shared" si="11"/>
        <v>13.200000000000003</v>
      </c>
      <c r="DV43" s="244">
        <f t="shared" si="11"/>
        <v>7.2000000000000028</v>
      </c>
      <c r="DW43" s="244">
        <f t="shared" si="11"/>
        <v>3.5</v>
      </c>
      <c r="DX43" s="244">
        <f t="shared" si="11"/>
        <v>1.7999999999999972</v>
      </c>
      <c r="DY43" s="244">
        <f t="shared" si="11"/>
        <v>0.20000000000000284</v>
      </c>
      <c r="DZ43" s="244">
        <f t="shared" si="11"/>
        <v>2.6000000000000014</v>
      </c>
      <c r="EA43" s="244">
        <f t="shared" si="8"/>
        <v>8.1000000000000014</v>
      </c>
      <c r="EB43" s="244">
        <f t="shared" si="8"/>
        <v>17.399999999999999</v>
      </c>
      <c r="EC43" s="244">
        <f t="shared" si="8"/>
        <v>20.399999999999999</v>
      </c>
      <c r="ED43" s="244">
        <f t="shared" si="8"/>
        <v>20.200000000000003</v>
      </c>
      <c r="EE43" s="244">
        <f t="shared" si="8"/>
        <v>19.399999999999999</v>
      </c>
      <c r="EF43" s="244">
        <f t="shared" si="8"/>
        <v>19.399999999999999</v>
      </c>
      <c r="EG43" s="244">
        <f t="shared" si="8"/>
        <v>12.899999999999999</v>
      </c>
      <c r="EH43" s="244">
        <f t="shared" si="8"/>
        <v>7.6000000000000014</v>
      </c>
      <c r="EI43" s="244">
        <f t="shared" si="8"/>
        <v>3.2000000000000028</v>
      </c>
      <c r="EJ43" s="244">
        <f t="shared" si="8"/>
        <v>1.7000000000000028</v>
      </c>
      <c r="EK43" s="244">
        <f t="shared" si="8"/>
        <v>0.20000000000000284</v>
      </c>
      <c r="EL43" s="244">
        <f t="shared" si="8"/>
        <v>2.6000000000000014</v>
      </c>
      <c r="EM43" s="244">
        <f t="shared" si="8"/>
        <v>8</v>
      </c>
      <c r="EN43" s="244">
        <f t="shared" si="8"/>
        <v>17.299999999999997</v>
      </c>
      <c r="EO43" s="244">
        <f t="shared" si="8"/>
        <v>20.5</v>
      </c>
      <c r="EP43" s="244">
        <f t="shared" si="8"/>
        <v>20.5</v>
      </c>
      <c r="EQ43" s="244">
        <f t="shared" si="8"/>
        <v>19.5</v>
      </c>
      <c r="ER43" s="244">
        <f t="shared" si="8"/>
        <v>19.200000000000003</v>
      </c>
      <c r="ES43" s="244">
        <f t="shared" si="8"/>
        <v>12.600000000000001</v>
      </c>
      <c r="ET43" s="244">
        <f t="shared" si="8"/>
        <v>7.3999999999999986</v>
      </c>
      <c r="EU43" s="244">
        <f t="shared" si="8"/>
        <v>2.8999999999999986</v>
      </c>
      <c r="EV43" s="244">
        <f t="shared" si="8"/>
        <v>1.6000000000000014</v>
      </c>
      <c r="EW43" s="244">
        <f t="shared" si="8"/>
        <v>0.20000000000000284</v>
      </c>
      <c r="EX43" s="244">
        <f t="shared" si="8"/>
        <v>2.7999999999999972</v>
      </c>
      <c r="EY43" s="244">
        <f t="shared" si="8"/>
        <v>8.1000000000000014</v>
      </c>
      <c r="EZ43" s="244">
        <f t="shared" si="8"/>
        <v>17.100000000000001</v>
      </c>
      <c r="FA43" s="244">
        <f t="shared" si="8"/>
        <v>20.5</v>
      </c>
      <c r="FB43" s="244">
        <f t="shared" si="8"/>
        <v>20.399999999999999</v>
      </c>
      <c r="FC43" s="244">
        <f t="shared" si="8"/>
        <v>19.299999999999997</v>
      </c>
      <c r="FD43" s="244">
        <f t="shared" si="8"/>
        <v>19.299999999999997</v>
      </c>
      <c r="FE43" s="244">
        <f t="shared" si="8"/>
        <v>12.600000000000001</v>
      </c>
      <c r="FF43" s="244">
        <f t="shared" si="8"/>
        <v>7.2000000000000028</v>
      </c>
      <c r="FG43" s="244">
        <f t="shared" si="8"/>
        <v>2.5</v>
      </c>
      <c r="FH43" s="244">
        <f t="shared" si="8"/>
        <v>1.6000000000000014</v>
      </c>
      <c r="FI43" s="244">
        <f t="shared" si="8"/>
        <v>0.20000000000000284</v>
      </c>
      <c r="FJ43" s="244">
        <f t="shared" si="8"/>
        <v>2.6000000000000014</v>
      </c>
      <c r="FK43" s="244">
        <f t="shared" si="8"/>
        <v>8.2000000000000028</v>
      </c>
      <c r="FL43" s="244">
        <f t="shared" si="8"/>
        <v>17</v>
      </c>
      <c r="FM43" s="244">
        <f t="shared" si="8"/>
        <v>20.299999999999997</v>
      </c>
      <c r="FN43" s="244">
        <f t="shared" si="8"/>
        <v>20.299999999999997</v>
      </c>
      <c r="FO43" s="244">
        <f t="shared" si="8"/>
        <v>19.200000000000003</v>
      </c>
      <c r="FP43" s="244">
        <f t="shared" si="8"/>
        <v>19.299999999999997</v>
      </c>
      <c r="FQ43" s="244">
        <f t="shared" si="8"/>
        <v>12.600000000000001</v>
      </c>
      <c r="FR43" s="244">
        <f t="shared" si="8"/>
        <v>7.1000000000000014</v>
      </c>
      <c r="FS43" s="244">
        <f t="shared" si="8"/>
        <v>2.5</v>
      </c>
      <c r="FT43" s="244">
        <f t="shared" si="8"/>
        <v>1.5</v>
      </c>
      <c r="FU43" s="244">
        <f t="shared" si="8"/>
        <v>0.20000000000000284</v>
      </c>
      <c r="FV43" s="244">
        <f t="shared" si="8"/>
        <v>2.6000000000000014</v>
      </c>
      <c r="FW43" s="244">
        <f t="shared" si="8"/>
        <v>8.2000000000000028</v>
      </c>
      <c r="FX43" s="244">
        <f t="shared" si="8"/>
        <v>16.899999999999999</v>
      </c>
      <c r="FY43" s="244">
        <f t="shared" si="8"/>
        <v>20</v>
      </c>
      <c r="FZ43" s="244">
        <f t="shared" si="8"/>
        <v>20.5</v>
      </c>
      <c r="GA43" s="244">
        <f t="shared" si="8"/>
        <v>19.100000000000001</v>
      </c>
      <c r="GB43" s="244">
        <f t="shared" si="8"/>
        <v>18.899999999999999</v>
      </c>
      <c r="GC43" s="244">
        <f t="shared" si="8"/>
        <v>12.600000000000001</v>
      </c>
      <c r="GD43" s="244">
        <f t="shared" si="8"/>
        <v>7.2999999999999972</v>
      </c>
      <c r="GE43" s="244">
        <f t="shared" si="8"/>
        <v>2.3999999999999986</v>
      </c>
      <c r="GF43" s="244">
        <f t="shared" si="8"/>
        <v>1.3999999999999986</v>
      </c>
      <c r="GG43" s="244">
        <f t="shared" si="8"/>
        <v>0.20000000000000284</v>
      </c>
      <c r="GH43" s="244">
        <f t="shared" si="8"/>
        <v>2.5</v>
      </c>
      <c r="GI43" s="244">
        <f t="shared" si="8"/>
        <v>8.2000000000000028</v>
      </c>
      <c r="GJ43" s="244">
        <f t="shared" si="8"/>
        <v>16.700000000000003</v>
      </c>
      <c r="GK43" s="244">
        <f t="shared" si="8"/>
        <v>19.600000000000001</v>
      </c>
      <c r="GL43" s="244">
        <f t="shared" si="3"/>
        <v>20.399999999999999</v>
      </c>
      <c r="GM43" s="244">
        <f t="shared" si="12"/>
        <v>18.899999999999999</v>
      </c>
      <c r="GN43" s="244">
        <f t="shared" si="12"/>
        <v>18.600000000000001</v>
      </c>
      <c r="GO43" s="244">
        <f t="shared" si="12"/>
        <v>12.700000000000003</v>
      </c>
      <c r="GP43" s="244">
        <f t="shared" si="12"/>
        <v>7.6000000000000014</v>
      </c>
      <c r="GQ43" s="244">
        <f t="shared" si="12"/>
        <v>2.3999999999999986</v>
      </c>
      <c r="GR43" s="244">
        <f t="shared" si="12"/>
        <v>1.5</v>
      </c>
      <c r="GS43" s="244">
        <f t="shared" si="12"/>
        <v>0.20000000000000284</v>
      </c>
      <c r="GT43" s="244">
        <f t="shared" si="12"/>
        <v>2.3999999999999986</v>
      </c>
      <c r="GU43" s="244">
        <f t="shared" si="12"/>
        <v>8.2999999999999972</v>
      </c>
      <c r="GV43" s="244">
        <f t="shared" si="12"/>
        <v>16.600000000000001</v>
      </c>
      <c r="GW43" s="244">
        <f t="shared" si="12"/>
        <v>19.600000000000001</v>
      </c>
      <c r="GX43" s="244">
        <f t="shared" si="12"/>
        <v>20.6</v>
      </c>
      <c r="GY43" s="244">
        <f t="shared" si="12"/>
        <v>18.5</v>
      </c>
      <c r="GZ43" s="244">
        <f t="shared" si="12"/>
        <v>18.600000000000001</v>
      </c>
      <c r="HA43" s="244">
        <f t="shared" si="12"/>
        <v>12.799999999999997</v>
      </c>
      <c r="HB43" s="244">
        <f t="shared" si="12"/>
        <v>7.3999999999999986</v>
      </c>
      <c r="HC43" s="244">
        <f t="shared" si="12"/>
        <v>2.3999999999999986</v>
      </c>
      <c r="HD43" s="244">
        <f t="shared" si="12"/>
        <v>1.5</v>
      </c>
      <c r="HE43" s="244">
        <f t="shared" si="12"/>
        <v>9.9999999999994316E-2</v>
      </c>
      <c r="HF43" s="244">
        <f t="shared" si="12"/>
        <v>2.3999999999999986</v>
      </c>
      <c r="HG43" s="244">
        <f t="shared" si="12"/>
        <v>8.2000000000000028</v>
      </c>
      <c r="HH43" s="244">
        <f t="shared" si="12"/>
        <v>16.5</v>
      </c>
      <c r="HI43" s="244">
        <f t="shared" si="12"/>
        <v>19.700000000000003</v>
      </c>
      <c r="HJ43" s="244">
        <f t="shared" si="12"/>
        <v>20.5</v>
      </c>
      <c r="HK43" s="244">
        <f t="shared" si="12"/>
        <v>18.399999999999999</v>
      </c>
      <c r="HL43" s="244">
        <f t="shared" si="12"/>
        <v>18.100000000000001</v>
      </c>
      <c r="HM43" s="244">
        <f t="shared" si="12"/>
        <v>12.799999999999997</v>
      </c>
      <c r="HN43" s="244">
        <f t="shared" si="12"/>
        <v>7.1000000000000014</v>
      </c>
      <c r="HO43" s="244">
        <f t="shared" si="12"/>
        <v>2.2999999999999972</v>
      </c>
      <c r="HP43" s="244">
        <f t="shared" si="12"/>
        <v>1.3999999999999986</v>
      </c>
      <c r="HQ43" s="244">
        <f t="shared" si="12"/>
        <v>9.9999999999994316E-2</v>
      </c>
      <c r="HR43" s="244">
        <f t="shared" si="12"/>
        <v>2.2000000000000028</v>
      </c>
      <c r="HS43" s="244">
        <f t="shared" si="12"/>
        <v>7.7999999999999972</v>
      </c>
      <c r="HT43" s="244">
        <f t="shared" si="12"/>
        <v>15.799999999999997</v>
      </c>
      <c r="HU43" s="244">
        <f t="shared" si="12"/>
        <v>19.399999999999999</v>
      </c>
      <c r="HV43" s="244">
        <f t="shared" si="12"/>
        <v>20.700000000000003</v>
      </c>
      <c r="HW43" s="244">
        <f t="shared" si="12"/>
        <v>18.899999999999999</v>
      </c>
      <c r="HX43" s="244">
        <f t="shared" si="12"/>
        <v>18.200000000000003</v>
      </c>
      <c r="HY43" s="244">
        <f t="shared" si="12"/>
        <v>13.100000000000001</v>
      </c>
      <c r="HZ43" s="244">
        <f t="shared" si="12"/>
        <v>6.7999999999999972</v>
      </c>
      <c r="IA43" s="244">
        <f t="shared" si="12"/>
        <v>2.2999999999999972</v>
      </c>
      <c r="IB43" s="244">
        <f t="shared" si="12"/>
        <v>1.3999999999999986</v>
      </c>
      <c r="IC43" s="244">
        <f t="shared" si="12"/>
        <v>9.9999999999994316E-2</v>
      </c>
      <c r="ID43" s="244">
        <f t="shared" si="12"/>
        <v>2.2000000000000028</v>
      </c>
      <c r="IE43" s="244">
        <f t="shared" si="12"/>
        <v>8.1000000000000014</v>
      </c>
      <c r="IF43" s="244">
        <f t="shared" si="12"/>
        <v>16.100000000000001</v>
      </c>
      <c r="IG43" s="244">
        <f t="shared" si="12"/>
        <v>19.600000000000001</v>
      </c>
      <c r="IH43" s="244">
        <f t="shared" si="12"/>
        <v>20.700000000000003</v>
      </c>
      <c r="II43" s="244">
        <f t="shared" si="12"/>
        <v>18.799999999999997</v>
      </c>
      <c r="IJ43" s="244">
        <f t="shared" si="12"/>
        <v>18</v>
      </c>
      <c r="IK43" s="244">
        <f t="shared" si="12"/>
        <v>12.899999999999999</v>
      </c>
      <c r="IL43" s="244">
        <f t="shared" si="12"/>
        <v>6.7999999999999972</v>
      </c>
      <c r="IM43" s="244">
        <f t="shared" si="12"/>
        <v>2.3999999999999986</v>
      </c>
      <c r="IN43" s="244">
        <f t="shared" si="12"/>
        <v>1.3999999999999986</v>
      </c>
      <c r="IO43" s="244">
        <f t="shared" si="12"/>
        <v>9.9999999999994316E-2</v>
      </c>
      <c r="IP43" s="244">
        <f t="shared" si="12"/>
        <v>2.2000000000000028</v>
      </c>
      <c r="IQ43" s="244">
        <f t="shared" si="12"/>
        <v>8</v>
      </c>
      <c r="IR43" s="244">
        <f t="shared" si="12"/>
        <v>15.799999999999997</v>
      </c>
      <c r="IS43" s="244">
        <f t="shared" si="12"/>
        <v>19.100000000000001</v>
      </c>
      <c r="IT43" s="244">
        <f t="shared" si="12"/>
        <v>20.299999999999997</v>
      </c>
      <c r="IU43" s="244">
        <f t="shared" si="12"/>
        <v>18.700000000000003</v>
      </c>
      <c r="IV43" s="244">
        <f t="shared" si="12"/>
        <v>17.700000000000003</v>
      </c>
      <c r="IW43" s="244">
        <f t="shared" si="12"/>
        <v>12.899999999999999</v>
      </c>
      <c r="IX43" s="244">
        <f t="shared" si="12"/>
        <v>6.6000000000000014</v>
      </c>
      <c r="IY43" s="244">
        <f t="shared" si="9"/>
        <v>2.2000000000000028</v>
      </c>
      <c r="IZ43" s="244">
        <f t="shared" si="9"/>
        <v>1.5</v>
      </c>
      <c r="JA43" s="244">
        <f t="shared" si="9"/>
        <v>9.9999999999994316E-2</v>
      </c>
      <c r="JB43" s="244">
        <f t="shared" si="9"/>
        <v>2.1000000000000014</v>
      </c>
      <c r="JC43" s="244">
        <f t="shared" si="9"/>
        <v>8</v>
      </c>
      <c r="JD43" s="244">
        <f t="shared" si="9"/>
        <v>15.600000000000001</v>
      </c>
      <c r="JE43" s="244">
        <f t="shared" si="9"/>
        <v>18.899999999999999</v>
      </c>
      <c r="JF43" s="244">
        <f t="shared" si="9"/>
        <v>20.399999999999999</v>
      </c>
      <c r="JG43" s="244">
        <f t="shared" si="9"/>
        <v>18.799999999999997</v>
      </c>
      <c r="JH43" s="244">
        <f t="shared" si="9"/>
        <v>17.799999999999997</v>
      </c>
      <c r="JI43" s="244">
        <f t="shared" si="9"/>
        <v>13</v>
      </c>
      <c r="JJ43" s="244">
        <f t="shared" si="9"/>
        <v>6.7000000000000028</v>
      </c>
      <c r="JK43" s="244">
        <f t="shared" si="9"/>
        <v>2.2999999999999972</v>
      </c>
      <c r="JL43" s="244">
        <f t="shared" si="9"/>
        <v>1.3999999999999986</v>
      </c>
      <c r="JM43" s="244">
        <f t="shared" si="9"/>
        <v>9.9999999999994316E-2</v>
      </c>
      <c r="JN43" s="244">
        <f t="shared" si="9"/>
        <v>2.1000000000000014</v>
      </c>
      <c r="JO43" s="244">
        <f t="shared" si="9"/>
        <v>8.1000000000000014</v>
      </c>
      <c r="JP43" s="244">
        <f t="shared" si="9"/>
        <v>15.700000000000003</v>
      </c>
      <c r="JQ43" s="244">
        <f t="shared" si="9"/>
        <v>19</v>
      </c>
      <c r="JR43" s="244">
        <f t="shared" si="9"/>
        <v>20.799999999999997</v>
      </c>
      <c r="JS43" s="244">
        <f t="shared" si="9"/>
        <v>18.700000000000003</v>
      </c>
      <c r="JT43" s="244">
        <f t="shared" si="9"/>
        <v>17.799999999999997</v>
      </c>
      <c r="JU43" s="244">
        <f t="shared" si="9"/>
        <v>13.100000000000001</v>
      </c>
      <c r="JV43" s="244">
        <f t="shared" si="9"/>
        <v>6.7000000000000028</v>
      </c>
      <c r="JW43" s="244">
        <f t="shared" si="9"/>
        <v>2.2000000000000028</v>
      </c>
      <c r="JX43" s="244">
        <f t="shared" si="9"/>
        <v>1.2999999999999972</v>
      </c>
      <c r="JY43" s="244">
        <f t="shared" si="9"/>
        <v>9.9999999999994316E-2</v>
      </c>
      <c r="JZ43" s="244">
        <f t="shared" si="9"/>
        <v>2</v>
      </c>
      <c r="KA43" s="244">
        <f t="shared" si="9"/>
        <v>8.1000000000000014</v>
      </c>
      <c r="KB43" s="244">
        <f t="shared" si="9"/>
        <v>15.700000000000003</v>
      </c>
      <c r="KC43" s="244">
        <f t="shared" si="9"/>
        <v>19.100000000000001</v>
      </c>
      <c r="KD43" s="244">
        <f t="shared" si="9"/>
        <v>20.799999999999997</v>
      </c>
      <c r="KE43" s="244">
        <f t="shared" si="9"/>
        <v>18.700000000000003</v>
      </c>
      <c r="KF43" s="244">
        <f t="shared" si="9"/>
        <v>17.600000000000001</v>
      </c>
      <c r="KG43" s="244">
        <f t="shared" si="9"/>
        <v>13.200000000000003</v>
      </c>
      <c r="KH43" s="244">
        <f t="shared" si="9"/>
        <v>6.6000000000000014</v>
      </c>
      <c r="KI43" s="244">
        <f t="shared" si="9"/>
        <v>2.1000000000000014</v>
      </c>
      <c r="KJ43" s="244">
        <f t="shared" si="9"/>
        <v>1.3999999999999986</v>
      </c>
      <c r="KK43" s="244">
        <f t="shared" si="9"/>
        <v>9.9999999999994316E-2</v>
      </c>
      <c r="KL43" s="244">
        <f t="shared" si="9"/>
        <v>1.7999999999999972</v>
      </c>
      <c r="KM43" s="244">
        <f t="shared" si="9"/>
        <v>7.8999999999999986</v>
      </c>
      <c r="KN43" s="244">
        <f t="shared" si="9"/>
        <v>15.600000000000001</v>
      </c>
      <c r="KO43" s="244">
        <f t="shared" si="9"/>
        <v>19</v>
      </c>
      <c r="KP43" s="244">
        <f t="shared" si="9"/>
        <v>20.799999999999997</v>
      </c>
      <c r="KQ43" s="244">
        <f t="shared" si="9"/>
        <v>18.600000000000001</v>
      </c>
      <c r="KR43" s="244">
        <f t="shared" si="9"/>
        <v>17.600000000000001</v>
      </c>
      <c r="KS43" s="244">
        <f t="shared" si="9"/>
        <v>13.100000000000001</v>
      </c>
      <c r="KT43" s="244">
        <f t="shared" si="9"/>
        <v>6.3999999999999986</v>
      </c>
      <c r="KU43" s="244">
        <f t="shared" si="9"/>
        <v>2.1000000000000014</v>
      </c>
      <c r="KV43" s="244">
        <f t="shared" si="9"/>
        <v>1.2999999999999972</v>
      </c>
      <c r="KW43" s="244">
        <f t="shared" si="9"/>
        <v>9.9999999999994316E-2</v>
      </c>
      <c r="KX43" s="244">
        <f t="shared" si="9"/>
        <v>1.8999999999999986</v>
      </c>
      <c r="KY43" s="244">
        <f t="shared" si="9"/>
        <v>8</v>
      </c>
      <c r="KZ43" s="244">
        <f t="shared" si="9"/>
        <v>15.399999999999999</v>
      </c>
      <c r="LA43" s="244">
        <f t="shared" si="9"/>
        <v>18.899999999999999</v>
      </c>
      <c r="LB43" s="244">
        <f t="shared" si="9"/>
        <v>20.700000000000003</v>
      </c>
      <c r="LC43" s="244">
        <f t="shared" si="9"/>
        <v>18.600000000000001</v>
      </c>
      <c r="LD43" s="244">
        <f t="shared" si="9"/>
        <v>17.5</v>
      </c>
      <c r="LE43" s="244">
        <f t="shared" si="9"/>
        <v>12.700000000000003</v>
      </c>
      <c r="LF43" s="244">
        <f t="shared" si="9"/>
        <v>6.5</v>
      </c>
      <c r="LG43" s="244">
        <f t="shared" si="9"/>
        <v>2.1000000000000014</v>
      </c>
      <c r="LH43" s="244">
        <f t="shared" si="9"/>
        <v>1.2000000000000028</v>
      </c>
      <c r="LI43" s="244">
        <f t="shared" si="9"/>
        <v>9.9999999999994316E-2</v>
      </c>
      <c r="LJ43" s="244">
        <f t="shared" si="5"/>
        <v>1.7999999999999972</v>
      </c>
      <c r="LK43" s="244">
        <f t="shared" si="6"/>
        <v>8.1000000000000014</v>
      </c>
      <c r="LL43" s="244">
        <f t="shared" si="6"/>
        <v>15.5</v>
      </c>
      <c r="LM43" s="244">
        <f t="shared" si="6"/>
        <v>18.700000000000003</v>
      </c>
    </row>
    <row r="44" spans="1:325" x14ac:dyDescent="0.25">
      <c r="A44" s="244">
        <v>8</v>
      </c>
      <c r="B44" s="244">
        <f t="shared" si="7"/>
        <v>20.200000000000003</v>
      </c>
      <c r="C44" s="244">
        <f t="shared" si="7"/>
        <v>21.1</v>
      </c>
      <c r="D44" s="244">
        <f t="shared" si="7"/>
        <v>19.899999999999999</v>
      </c>
      <c r="E44" s="244">
        <f t="shared" si="7"/>
        <v>13.100000000000001</v>
      </c>
      <c r="F44" s="244">
        <f t="shared" si="7"/>
        <v>8.6000000000000014</v>
      </c>
      <c r="G44" s="244">
        <f t="shared" si="7"/>
        <v>5.6000000000000014</v>
      </c>
      <c r="H44" s="244">
        <f t="shared" si="7"/>
        <v>0.79999999999999716</v>
      </c>
      <c r="I44" s="244">
        <f t="shared" si="7"/>
        <v>0.79999999999999716</v>
      </c>
      <c r="J44" s="244">
        <f t="shared" si="7"/>
        <v>3.2999999999999972</v>
      </c>
      <c r="K44" s="244">
        <f t="shared" si="7"/>
        <v>9.2000000000000028</v>
      </c>
      <c r="L44" s="244">
        <f t="shared" si="7"/>
        <v>16.399999999999999</v>
      </c>
      <c r="M44" s="244">
        <f t="shared" si="7"/>
        <v>23.1</v>
      </c>
      <c r="N44" s="244">
        <f t="shared" si="7"/>
        <v>20.100000000000001</v>
      </c>
      <c r="O44" s="244">
        <f t="shared" si="7"/>
        <v>20.799999999999997</v>
      </c>
      <c r="P44" s="244">
        <f t="shared" si="7"/>
        <v>19.5</v>
      </c>
      <c r="Q44" s="244">
        <f t="shared" si="7"/>
        <v>12.899999999999999</v>
      </c>
      <c r="R44" s="244">
        <f t="shared" si="13"/>
        <v>8.2000000000000028</v>
      </c>
      <c r="S44" s="244">
        <f t="shared" si="13"/>
        <v>5.6000000000000014</v>
      </c>
      <c r="T44" s="244">
        <f t="shared" si="13"/>
        <v>0.70000000000000284</v>
      </c>
      <c r="U44" s="244">
        <f t="shared" si="13"/>
        <v>0.59999999999999432</v>
      </c>
      <c r="V44" s="244">
        <f t="shared" si="13"/>
        <v>3.2999999999999972</v>
      </c>
      <c r="W44" s="244">
        <f t="shared" si="13"/>
        <v>8.8999999999999986</v>
      </c>
      <c r="X44" s="244">
        <f t="shared" si="13"/>
        <v>16.200000000000003</v>
      </c>
      <c r="Y44" s="244">
        <f t="shared" si="13"/>
        <v>22.5</v>
      </c>
      <c r="Z44" s="244">
        <f t="shared" si="13"/>
        <v>20.200000000000003</v>
      </c>
      <c r="AA44" s="244">
        <f t="shared" si="13"/>
        <v>20.799999999999997</v>
      </c>
      <c r="AB44" s="244">
        <f t="shared" si="13"/>
        <v>19.200000000000003</v>
      </c>
      <c r="AC44" s="244">
        <f t="shared" si="13"/>
        <v>12.700000000000003</v>
      </c>
      <c r="AD44" s="244">
        <f t="shared" si="13"/>
        <v>8.1000000000000014</v>
      </c>
      <c r="AE44" s="244">
        <f t="shared" si="13"/>
        <v>5.5</v>
      </c>
      <c r="AF44" s="244">
        <f t="shared" si="13"/>
        <v>0.70000000000000284</v>
      </c>
      <c r="AG44" s="244">
        <f t="shared" si="13"/>
        <v>0.5</v>
      </c>
      <c r="AH44" s="244">
        <f t="shared" si="13"/>
        <v>3.2000000000000028</v>
      </c>
      <c r="AI44" s="244">
        <f t="shared" si="13"/>
        <v>9</v>
      </c>
      <c r="AJ44" s="244">
        <f t="shared" si="13"/>
        <v>15.799999999999997</v>
      </c>
      <c r="AK44" s="244">
        <f t="shared" si="13"/>
        <v>22.4</v>
      </c>
      <c r="AL44" s="244">
        <f t="shared" si="13"/>
        <v>20</v>
      </c>
      <c r="AM44" s="244">
        <f t="shared" si="13"/>
        <v>20.700000000000003</v>
      </c>
      <c r="AN44" s="244">
        <f t="shared" si="13"/>
        <v>19.200000000000003</v>
      </c>
      <c r="AO44" s="244">
        <f t="shared" si="13"/>
        <v>12.5</v>
      </c>
      <c r="AP44" s="244">
        <f t="shared" si="13"/>
        <v>7.8999999999999986</v>
      </c>
      <c r="AQ44" s="244">
        <f t="shared" si="13"/>
        <v>5.2999999999999972</v>
      </c>
      <c r="AR44" s="244">
        <f t="shared" si="13"/>
        <v>0.5</v>
      </c>
      <c r="AS44" s="244">
        <f t="shared" si="13"/>
        <v>0.40000000000000568</v>
      </c>
      <c r="AT44" s="244">
        <f t="shared" si="13"/>
        <v>3.2999999999999972</v>
      </c>
      <c r="AU44" s="244">
        <f t="shared" si="13"/>
        <v>9</v>
      </c>
      <c r="AV44" s="244">
        <f t="shared" si="13"/>
        <v>15.399999999999999</v>
      </c>
      <c r="AW44" s="244">
        <f t="shared" si="13"/>
        <v>22.200000000000003</v>
      </c>
      <c r="AX44" s="244">
        <f t="shared" si="13"/>
        <v>19.899999999999999</v>
      </c>
      <c r="AY44" s="244">
        <f t="shared" si="13"/>
        <v>20.700000000000003</v>
      </c>
      <c r="AZ44" s="244">
        <f t="shared" si="13"/>
        <v>19.100000000000001</v>
      </c>
      <c r="BA44" s="244">
        <f t="shared" si="13"/>
        <v>12.600000000000001</v>
      </c>
      <c r="BB44" s="244">
        <f t="shared" si="13"/>
        <v>7.8999999999999986</v>
      </c>
      <c r="BC44" s="244">
        <f t="shared" si="13"/>
        <v>5</v>
      </c>
      <c r="BD44" s="244">
        <f t="shared" si="13"/>
        <v>0.5</v>
      </c>
      <c r="BE44" s="244">
        <f t="shared" si="13"/>
        <v>0.40000000000000568</v>
      </c>
      <c r="BF44" s="244">
        <f t="shared" si="13"/>
        <v>3.3999999999999986</v>
      </c>
      <c r="BG44" s="244">
        <f t="shared" si="13"/>
        <v>9</v>
      </c>
      <c r="BH44" s="244">
        <f t="shared" si="13"/>
        <v>15.200000000000003</v>
      </c>
      <c r="BI44" s="244">
        <f t="shared" si="13"/>
        <v>21.9</v>
      </c>
      <c r="BJ44" s="244">
        <f t="shared" si="13"/>
        <v>20.200000000000003</v>
      </c>
      <c r="BK44" s="244">
        <f t="shared" si="13"/>
        <v>20.5</v>
      </c>
      <c r="BL44" s="244">
        <f t="shared" si="13"/>
        <v>19.299999999999997</v>
      </c>
      <c r="BM44" s="244">
        <f t="shared" si="13"/>
        <v>12.5</v>
      </c>
      <c r="BN44" s="244">
        <f t="shared" si="13"/>
        <v>7.8999999999999986</v>
      </c>
      <c r="BO44" s="244">
        <f t="shared" si="10"/>
        <v>5</v>
      </c>
      <c r="BP44" s="244">
        <f t="shared" si="10"/>
        <v>0.5</v>
      </c>
      <c r="BQ44" s="244">
        <f t="shared" si="10"/>
        <v>0.40000000000000568</v>
      </c>
      <c r="BR44" s="244">
        <f t="shared" si="10"/>
        <v>3.6000000000000014</v>
      </c>
      <c r="BS44" s="244">
        <f t="shared" si="10"/>
        <v>8.8999999999999986</v>
      </c>
      <c r="BT44" s="244">
        <f t="shared" si="10"/>
        <v>15.200000000000003</v>
      </c>
      <c r="BU44" s="244">
        <f t="shared" si="10"/>
        <v>21.299999999999997</v>
      </c>
      <c r="BV44" s="244">
        <f t="shared" si="10"/>
        <v>20.200000000000003</v>
      </c>
      <c r="BW44" s="244">
        <f t="shared" si="10"/>
        <v>20.100000000000001</v>
      </c>
      <c r="BX44" s="244">
        <f t="shared" si="10"/>
        <v>19.700000000000003</v>
      </c>
      <c r="BY44" s="244">
        <f t="shared" si="10"/>
        <v>12.5</v>
      </c>
      <c r="BZ44" s="244">
        <f t="shared" si="10"/>
        <v>7.7000000000000028</v>
      </c>
      <c r="CA44" s="244">
        <f t="shared" si="10"/>
        <v>5</v>
      </c>
      <c r="CB44" s="244">
        <f t="shared" si="10"/>
        <v>0.59999999999999432</v>
      </c>
      <c r="CC44" s="244">
        <f t="shared" si="10"/>
        <v>0.40000000000000568</v>
      </c>
      <c r="CD44" s="244">
        <f t="shared" si="10"/>
        <v>3.6000000000000014</v>
      </c>
      <c r="CE44" s="244">
        <f t="shared" si="10"/>
        <v>8.7999999999999972</v>
      </c>
      <c r="CF44" s="244">
        <f t="shared" si="10"/>
        <v>15.299999999999997</v>
      </c>
      <c r="CG44" s="244">
        <f t="shared" si="10"/>
        <v>21.700000000000003</v>
      </c>
      <c r="CH44" s="244">
        <f t="shared" si="10"/>
        <v>19.899999999999999</v>
      </c>
      <c r="CI44" s="244">
        <f t="shared" si="10"/>
        <v>20.200000000000003</v>
      </c>
      <c r="CJ44" s="244">
        <f t="shared" si="10"/>
        <v>19.700000000000003</v>
      </c>
      <c r="CK44" s="244">
        <f t="shared" si="10"/>
        <v>12.399999999999999</v>
      </c>
      <c r="CL44" s="244">
        <f t="shared" si="10"/>
        <v>7.8999999999999986</v>
      </c>
      <c r="CM44" s="244">
        <f t="shared" si="10"/>
        <v>5.2000000000000028</v>
      </c>
      <c r="CN44" s="244">
        <f t="shared" si="10"/>
        <v>0.59999999999999432</v>
      </c>
      <c r="CO44" s="244">
        <f t="shared" si="10"/>
        <v>0.40000000000000568</v>
      </c>
      <c r="CP44" s="244">
        <f t="shared" si="10"/>
        <v>3.7000000000000028</v>
      </c>
      <c r="CQ44" s="244">
        <f t="shared" si="10"/>
        <v>8.7999999999999972</v>
      </c>
      <c r="CR44" s="244">
        <f t="shared" si="11"/>
        <v>15.299999999999997</v>
      </c>
      <c r="CS44" s="244">
        <f t="shared" si="11"/>
        <v>22</v>
      </c>
      <c r="CT44" s="244">
        <f t="shared" si="11"/>
        <v>19.600000000000001</v>
      </c>
      <c r="CU44" s="244">
        <f t="shared" si="11"/>
        <v>20.200000000000003</v>
      </c>
      <c r="CV44" s="244">
        <f t="shared" si="11"/>
        <v>19.700000000000003</v>
      </c>
      <c r="CW44" s="244">
        <f t="shared" si="11"/>
        <v>12.600000000000001</v>
      </c>
      <c r="CX44" s="244">
        <f t="shared" si="11"/>
        <v>7.8999999999999986</v>
      </c>
      <c r="CY44" s="244">
        <f t="shared" si="11"/>
        <v>5.1000000000000014</v>
      </c>
      <c r="CZ44" s="244">
        <f t="shared" si="11"/>
        <v>0.5</v>
      </c>
      <c r="DA44" s="244">
        <f t="shared" si="11"/>
        <v>0.29999999999999716</v>
      </c>
      <c r="DB44" s="244">
        <f t="shared" si="11"/>
        <v>3.7000000000000028</v>
      </c>
      <c r="DC44" s="244">
        <f t="shared" si="11"/>
        <v>8.8999999999999986</v>
      </c>
      <c r="DD44" s="244">
        <f t="shared" si="11"/>
        <v>15.600000000000001</v>
      </c>
      <c r="DE44" s="244">
        <f t="shared" si="11"/>
        <v>21.700000000000003</v>
      </c>
      <c r="DF44" s="244">
        <f t="shared" si="11"/>
        <v>19.700000000000003</v>
      </c>
      <c r="DG44" s="244">
        <f t="shared" si="11"/>
        <v>20.100000000000001</v>
      </c>
      <c r="DH44" s="244">
        <f t="shared" si="11"/>
        <v>19.299999999999997</v>
      </c>
      <c r="DI44" s="244">
        <f t="shared" si="11"/>
        <v>12.299999999999997</v>
      </c>
      <c r="DJ44" s="244">
        <f t="shared" si="11"/>
        <v>7.7999999999999972</v>
      </c>
      <c r="DK44" s="244">
        <f t="shared" si="11"/>
        <v>5.1000000000000014</v>
      </c>
      <c r="DL44" s="244">
        <f t="shared" si="11"/>
        <v>0.5</v>
      </c>
      <c r="DM44" s="244">
        <f t="shared" si="11"/>
        <v>0.29999999999999716</v>
      </c>
      <c r="DN44" s="244">
        <f t="shared" si="11"/>
        <v>3.7000000000000028</v>
      </c>
      <c r="DO44" s="244">
        <f t="shared" si="11"/>
        <v>8.6000000000000014</v>
      </c>
      <c r="DP44" s="244">
        <f t="shared" si="11"/>
        <v>15.399999999999999</v>
      </c>
      <c r="DQ44" s="244">
        <f t="shared" si="11"/>
        <v>21.299999999999997</v>
      </c>
      <c r="DR44" s="244">
        <f t="shared" si="11"/>
        <v>19.700000000000003</v>
      </c>
      <c r="DS44" s="244">
        <f t="shared" si="11"/>
        <v>20.5</v>
      </c>
      <c r="DT44" s="244">
        <f t="shared" si="11"/>
        <v>19.100000000000001</v>
      </c>
      <c r="DU44" s="244">
        <f t="shared" si="11"/>
        <v>12.100000000000001</v>
      </c>
      <c r="DV44" s="244">
        <f t="shared" si="11"/>
        <v>8.1000000000000014</v>
      </c>
      <c r="DW44" s="244">
        <f t="shared" si="11"/>
        <v>5</v>
      </c>
      <c r="DX44" s="244">
        <f t="shared" si="11"/>
        <v>0.5</v>
      </c>
      <c r="DY44" s="244">
        <f t="shared" si="11"/>
        <v>0.40000000000000568</v>
      </c>
      <c r="DZ44" s="244">
        <f t="shared" si="11"/>
        <v>3.7999999999999972</v>
      </c>
      <c r="EA44" s="244">
        <f t="shared" si="8"/>
        <v>8.5</v>
      </c>
      <c r="EB44" s="244">
        <f t="shared" si="8"/>
        <v>15</v>
      </c>
      <c r="EC44" s="244">
        <f t="shared" ref="EC44:GN47" si="14">IF(EC10&gt;65,0,IF(EC10="",0,65-EC10))</f>
        <v>21.4</v>
      </c>
      <c r="ED44" s="244">
        <f t="shared" si="14"/>
        <v>19.700000000000003</v>
      </c>
      <c r="EE44" s="244">
        <f t="shared" si="14"/>
        <v>20.200000000000003</v>
      </c>
      <c r="EF44" s="244">
        <f t="shared" si="14"/>
        <v>18.700000000000003</v>
      </c>
      <c r="EG44" s="244">
        <f t="shared" si="14"/>
        <v>11.899999999999999</v>
      </c>
      <c r="EH44" s="244">
        <f t="shared" si="14"/>
        <v>8.3999999999999986</v>
      </c>
      <c r="EI44" s="244">
        <f t="shared" si="14"/>
        <v>5</v>
      </c>
      <c r="EJ44" s="244">
        <f t="shared" si="14"/>
        <v>0.59999999999999432</v>
      </c>
      <c r="EK44" s="244">
        <f t="shared" si="14"/>
        <v>0.40000000000000568</v>
      </c>
      <c r="EL44" s="244">
        <f t="shared" si="14"/>
        <v>3.7999999999999972</v>
      </c>
      <c r="EM44" s="244">
        <f t="shared" si="14"/>
        <v>8.2000000000000028</v>
      </c>
      <c r="EN44" s="244">
        <f t="shared" si="14"/>
        <v>15</v>
      </c>
      <c r="EO44" s="244">
        <f t="shared" si="14"/>
        <v>21.5</v>
      </c>
      <c r="EP44" s="244">
        <f t="shared" si="14"/>
        <v>19.600000000000001</v>
      </c>
      <c r="EQ44" s="244">
        <f t="shared" si="14"/>
        <v>20.200000000000003</v>
      </c>
      <c r="ER44" s="244">
        <f t="shared" si="14"/>
        <v>18.399999999999999</v>
      </c>
      <c r="ES44" s="244">
        <f t="shared" si="14"/>
        <v>11.700000000000003</v>
      </c>
      <c r="ET44" s="244">
        <f t="shared" si="14"/>
        <v>8.7000000000000028</v>
      </c>
      <c r="EU44" s="244">
        <f t="shared" si="14"/>
        <v>4.7999999999999972</v>
      </c>
      <c r="EV44" s="244">
        <f t="shared" si="14"/>
        <v>0.5</v>
      </c>
      <c r="EW44" s="244">
        <f t="shared" si="14"/>
        <v>0.29999999999999716</v>
      </c>
      <c r="EX44" s="244">
        <f t="shared" si="14"/>
        <v>3.8999999999999986</v>
      </c>
      <c r="EY44" s="244">
        <f t="shared" si="14"/>
        <v>8.2999999999999972</v>
      </c>
      <c r="EZ44" s="244">
        <f t="shared" si="14"/>
        <v>14.5</v>
      </c>
      <c r="FA44" s="244">
        <f t="shared" si="14"/>
        <v>21.6</v>
      </c>
      <c r="FB44" s="244">
        <f t="shared" si="14"/>
        <v>19.5</v>
      </c>
      <c r="FC44" s="244">
        <f t="shared" si="14"/>
        <v>20</v>
      </c>
      <c r="FD44" s="244">
        <f t="shared" si="14"/>
        <v>18.100000000000001</v>
      </c>
      <c r="FE44" s="244">
        <f t="shared" si="14"/>
        <v>11.600000000000001</v>
      </c>
      <c r="FF44" s="244">
        <f t="shared" si="14"/>
        <v>8.7000000000000028</v>
      </c>
      <c r="FG44" s="244">
        <f t="shared" si="14"/>
        <v>4.2999999999999972</v>
      </c>
      <c r="FH44" s="244">
        <f t="shared" si="14"/>
        <v>0.5</v>
      </c>
      <c r="FI44" s="244">
        <f t="shared" si="14"/>
        <v>0.20000000000000284</v>
      </c>
      <c r="FJ44" s="244">
        <f t="shared" si="14"/>
        <v>3.7999999999999972</v>
      </c>
      <c r="FK44" s="244">
        <f t="shared" si="14"/>
        <v>8.1000000000000014</v>
      </c>
      <c r="FL44" s="244">
        <f t="shared" si="14"/>
        <v>14.5</v>
      </c>
      <c r="FM44" s="244">
        <f t="shared" si="14"/>
        <v>21.4</v>
      </c>
      <c r="FN44" s="244">
        <f t="shared" si="14"/>
        <v>19.5</v>
      </c>
      <c r="FO44" s="244">
        <f t="shared" si="14"/>
        <v>19.799999999999997</v>
      </c>
      <c r="FP44" s="244">
        <f t="shared" si="14"/>
        <v>17.899999999999999</v>
      </c>
      <c r="FQ44" s="244">
        <f t="shared" si="14"/>
        <v>11.399999999999999</v>
      </c>
      <c r="FR44" s="244">
        <f t="shared" si="14"/>
        <v>8.6000000000000014</v>
      </c>
      <c r="FS44" s="244">
        <f t="shared" si="14"/>
        <v>4.2000000000000028</v>
      </c>
      <c r="FT44" s="244">
        <f t="shared" si="14"/>
        <v>0.5</v>
      </c>
      <c r="FU44" s="244">
        <f t="shared" si="14"/>
        <v>0.20000000000000284</v>
      </c>
      <c r="FV44" s="244">
        <f t="shared" si="14"/>
        <v>3.7000000000000028</v>
      </c>
      <c r="FW44" s="244">
        <f t="shared" si="14"/>
        <v>8</v>
      </c>
      <c r="FX44" s="244">
        <f t="shared" si="14"/>
        <v>14.5</v>
      </c>
      <c r="FY44" s="244">
        <f t="shared" si="14"/>
        <v>21.1</v>
      </c>
      <c r="FZ44" s="244">
        <f t="shared" si="14"/>
        <v>19.799999999999997</v>
      </c>
      <c r="GA44" s="244">
        <f t="shared" si="14"/>
        <v>19.799999999999997</v>
      </c>
      <c r="GB44" s="244">
        <f t="shared" si="14"/>
        <v>17.700000000000003</v>
      </c>
      <c r="GC44" s="244">
        <f t="shared" si="14"/>
        <v>11.600000000000001</v>
      </c>
      <c r="GD44" s="244">
        <f t="shared" si="14"/>
        <v>8.7000000000000028</v>
      </c>
      <c r="GE44" s="244">
        <f t="shared" si="14"/>
        <v>4.1000000000000014</v>
      </c>
      <c r="GF44" s="244">
        <f t="shared" si="14"/>
        <v>0.5</v>
      </c>
      <c r="GG44" s="244">
        <f t="shared" si="14"/>
        <v>0.20000000000000284</v>
      </c>
      <c r="GH44" s="244">
        <f t="shared" si="14"/>
        <v>3.6000000000000014</v>
      </c>
      <c r="GI44" s="244">
        <f t="shared" si="14"/>
        <v>8</v>
      </c>
      <c r="GJ44" s="244">
        <f t="shared" si="14"/>
        <v>14.299999999999997</v>
      </c>
      <c r="GK44" s="244">
        <f t="shared" si="14"/>
        <v>21</v>
      </c>
      <c r="GL44" s="244">
        <f t="shared" si="14"/>
        <v>19.700000000000003</v>
      </c>
      <c r="GM44" s="244">
        <f t="shared" si="14"/>
        <v>19.5</v>
      </c>
      <c r="GN44" s="244">
        <f t="shared" si="14"/>
        <v>17.399999999999999</v>
      </c>
      <c r="GO44" s="244">
        <f t="shared" si="12"/>
        <v>11.700000000000003</v>
      </c>
      <c r="GP44" s="244">
        <f t="shared" si="12"/>
        <v>8.8999999999999986</v>
      </c>
      <c r="GQ44" s="244">
        <f t="shared" si="12"/>
        <v>4</v>
      </c>
      <c r="GR44" s="244">
        <f t="shared" si="12"/>
        <v>0.5</v>
      </c>
      <c r="GS44" s="244">
        <f t="shared" si="12"/>
        <v>0.20000000000000284</v>
      </c>
      <c r="GT44" s="244">
        <f t="shared" si="12"/>
        <v>3.6000000000000014</v>
      </c>
      <c r="GU44" s="244">
        <f t="shared" si="12"/>
        <v>8</v>
      </c>
      <c r="GV44" s="244">
        <f t="shared" si="12"/>
        <v>14.299999999999997</v>
      </c>
      <c r="GW44" s="244">
        <f t="shared" si="12"/>
        <v>20.700000000000003</v>
      </c>
      <c r="GX44" s="244">
        <f t="shared" si="12"/>
        <v>19.700000000000003</v>
      </c>
      <c r="GY44" s="244">
        <f t="shared" si="12"/>
        <v>19.100000000000001</v>
      </c>
      <c r="GZ44" s="244">
        <f t="shared" si="12"/>
        <v>17.399999999999999</v>
      </c>
      <c r="HA44" s="244">
        <f t="shared" si="12"/>
        <v>11.700000000000003</v>
      </c>
      <c r="HB44" s="244">
        <f t="shared" si="12"/>
        <v>8.7999999999999972</v>
      </c>
      <c r="HC44" s="244">
        <f t="shared" si="12"/>
        <v>4</v>
      </c>
      <c r="HD44" s="244">
        <f t="shared" si="12"/>
        <v>0.5</v>
      </c>
      <c r="HE44" s="244">
        <f t="shared" si="12"/>
        <v>0.20000000000000284</v>
      </c>
      <c r="HF44" s="244">
        <f t="shared" si="12"/>
        <v>3.7000000000000028</v>
      </c>
      <c r="HG44" s="244">
        <f t="shared" si="12"/>
        <v>8</v>
      </c>
      <c r="HH44" s="244">
        <f t="shared" si="12"/>
        <v>14.100000000000001</v>
      </c>
      <c r="HI44" s="244">
        <f t="shared" si="12"/>
        <v>20.799999999999997</v>
      </c>
      <c r="HJ44" s="244">
        <f t="shared" si="12"/>
        <v>19.399999999999999</v>
      </c>
      <c r="HK44" s="244">
        <f t="shared" si="12"/>
        <v>18.899999999999999</v>
      </c>
      <c r="HL44" s="244">
        <f t="shared" si="12"/>
        <v>16.899999999999999</v>
      </c>
      <c r="HM44" s="244">
        <f t="shared" si="12"/>
        <v>11.600000000000001</v>
      </c>
      <c r="HN44" s="244">
        <f t="shared" si="12"/>
        <v>8.3999999999999986</v>
      </c>
      <c r="HO44" s="244">
        <f t="shared" si="12"/>
        <v>3.8999999999999986</v>
      </c>
      <c r="HP44" s="244">
        <f t="shared" si="12"/>
        <v>0.5</v>
      </c>
      <c r="HQ44" s="244">
        <f t="shared" si="12"/>
        <v>9.9999999999994316E-2</v>
      </c>
      <c r="HR44" s="244">
        <f t="shared" si="12"/>
        <v>3.3999999999999986</v>
      </c>
      <c r="HS44" s="244">
        <f t="shared" si="12"/>
        <v>7.7999999999999972</v>
      </c>
      <c r="HT44" s="244">
        <f t="shared" si="12"/>
        <v>13.5</v>
      </c>
      <c r="HU44" s="244">
        <f t="shared" si="12"/>
        <v>20.399999999999999</v>
      </c>
      <c r="HV44" s="244">
        <f t="shared" si="12"/>
        <v>19.5</v>
      </c>
      <c r="HW44" s="244">
        <f t="shared" si="12"/>
        <v>19.299999999999997</v>
      </c>
      <c r="HX44" s="244">
        <f t="shared" si="12"/>
        <v>16.899999999999999</v>
      </c>
      <c r="HY44" s="244">
        <f t="shared" si="12"/>
        <v>11.899999999999999</v>
      </c>
      <c r="HZ44" s="244">
        <f t="shared" si="12"/>
        <v>8.1000000000000014</v>
      </c>
      <c r="IA44" s="244">
        <f t="shared" si="12"/>
        <v>4</v>
      </c>
      <c r="IB44" s="244">
        <f t="shared" si="12"/>
        <v>0.5</v>
      </c>
      <c r="IC44" s="244">
        <f t="shared" si="12"/>
        <v>9.9999999999994316E-2</v>
      </c>
      <c r="ID44" s="244">
        <f t="shared" si="12"/>
        <v>3.5</v>
      </c>
      <c r="IE44" s="244">
        <f t="shared" si="12"/>
        <v>7.8999999999999986</v>
      </c>
      <c r="IF44" s="244">
        <f t="shared" si="12"/>
        <v>13.600000000000001</v>
      </c>
      <c r="IG44" s="244">
        <f t="shared" si="12"/>
        <v>20.399999999999999</v>
      </c>
      <c r="IH44" s="244">
        <f t="shared" si="12"/>
        <v>19.5</v>
      </c>
      <c r="II44" s="244">
        <f t="shared" si="12"/>
        <v>19.299999999999997</v>
      </c>
      <c r="IJ44" s="244">
        <f t="shared" si="12"/>
        <v>17</v>
      </c>
      <c r="IK44" s="244">
        <f t="shared" si="12"/>
        <v>11.799999999999997</v>
      </c>
      <c r="IL44" s="244">
        <f t="shared" si="12"/>
        <v>8.1000000000000014</v>
      </c>
      <c r="IM44" s="244">
        <f t="shared" si="12"/>
        <v>4</v>
      </c>
      <c r="IN44" s="244">
        <f t="shared" si="12"/>
        <v>0.5</v>
      </c>
      <c r="IO44" s="244">
        <f t="shared" si="12"/>
        <v>9.9999999999994316E-2</v>
      </c>
      <c r="IP44" s="244">
        <f t="shared" si="12"/>
        <v>3.3999999999999986</v>
      </c>
      <c r="IQ44" s="244">
        <f t="shared" si="12"/>
        <v>7.7999999999999972</v>
      </c>
      <c r="IR44" s="244">
        <f t="shared" si="12"/>
        <v>13.399999999999999</v>
      </c>
      <c r="IS44" s="244">
        <f t="shared" si="12"/>
        <v>20.100000000000001</v>
      </c>
      <c r="IT44" s="244">
        <f t="shared" si="12"/>
        <v>19.100000000000001</v>
      </c>
      <c r="IU44" s="244">
        <f t="shared" si="12"/>
        <v>19</v>
      </c>
      <c r="IV44" s="244">
        <f t="shared" si="12"/>
        <v>16.700000000000003</v>
      </c>
      <c r="IW44" s="244">
        <f t="shared" si="12"/>
        <v>11.899999999999999</v>
      </c>
      <c r="IX44" s="244">
        <f t="shared" si="12"/>
        <v>8</v>
      </c>
      <c r="IY44" s="244">
        <f t="shared" si="9"/>
        <v>3.7999999999999972</v>
      </c>
      <c r="IZ44" s="244">
        <f t="shared" si="9"/>
        <v>0.5</v>
      </c>
      <c r="JA44" s="244">
        <f t="shared" ref="JA44:LL48" si="15">IF(JA10&gt;65,0,IF(JA10="",0,65-JA10))</f>
        <v>9.9999999999994316E-2</v>
      </c>
      <c r="JB44" s="244">
        <f t="shared" si="15"/>
        <v>3.2000000000000028</v>
      </c>
      <c r="JC44" s="244">
        <f t="shared" si="15"/>
        <v>7.7000000000000028</v>
      </c>
      <c r="JD44" s="244">
        <f t="shared" si="15"/>
        <v>13.100000000000001</v>
      </c>
      <c r="JE44" s="244">
        <f t="shared" si="15"/>
        <v>19.600000000000001</v>
      </c>
      <c r="JF44" s="244">
        <f t="shared" si="15"/>
        <v>19.200000000000003</v>
      </c>
      <c r="JG44" s="244">
        <f t="shared" si="15"/>
        <v>19</v>
      </c>
      <c r="JH44" s="244">
        <f t="shared" si="15"/>
        <v>16.700000000000003</v>
      </c>
      <c r="JI44" s="244">
        <f t="shared" si="15"/>
        <v>11.899999999999999</v>
      </c>
      <c r="JJ44" s="244">
        <f t="shared" si="15"/>
        <v>8.1000000000000014</v>
      </c>
      <c r="JK44" s="244">
        <f t="shared" si="15"/>
        <v>3.8999999999999986</v>
      </c>
      <c r="JL44" s="244">
        <f t="shared" si="15"/>
        <v>0.59999999999999432</v>
      </c>
      <c r="JM44" s="244">
        <f t="shared" si="15"/>
        <v>0.20000000000000284</v>
      </c>
      <c r="JN44" s="244">
        <f t="shared" si="15"/>
        <v>3.2000000000000028</v>
      </c>
      <c r="JO44" s="244">
        <f t="shared" si="15"/>
        <v>7.6000000000000014</v>
      </c>
      <c r="JP44" s="244">
        <f t="shared" si="15"/>
        <v>13</v>
      </c>
      <c r="JQ44" s="244">
        <f t="shared" si="15"/>
        <v>19.600000000000001</v>
      </c>
      <c r="JR44" s="244">
        <f t="shared" si="15"/>
        <v>19.399999999999999</v>
      </c>
      <c r="JS44" s="244">
        <f t="shared" si="15"/>
        <v>18.899999999999999</v>
      </c>
      <c r="JT44" s="244">
        <f t="shared" si="15"/>
        <v>16.799999999999997</v>
      </c>
      <c r="JU44" s="244">
        <f t="shared" si="15"/>
        <v>11.899999999999999</v>
      </c>
      <c r="JV44" s="244">
        <f t="shared" si="15"/>
        <v>8</v>
      </c>
      <c r="JW44" s="244">
        <f t="shared" si="15"/>
        <v>3.7999999999999972</v>
      </c>
      <c r="JX44" s="244">
        <f t="shared" si="15"/>
        <v>0.5</v>
      </c>
      <c r="JY44" s="244">
        <f t="shared" si="15"/>
        <v>0.20000000000000284</v>
      </c>
      <c r="JZ44" s="244">
        <f t="shared" si="15"/>
        <v>3.2000000000000028</v>
      </c>
      <c r="KA44" s="244">
        <f t="shared" si="15"/>
        <v>7.5</v>
      </c>
      <c r="KB44" s="244">
        <f t="shared" si="15"/>
        <v>13.100000000000001</v>
      </c>
      <c r="KC44" s="244">
        <f t="shared" si="15"/>
        <v>19.600000000000001</v>
      </c>
      <c r="KD44" s="244">
        <f t="shared" si="15"/>
        <v>19.299999999999997</v>
      </c>
      <c r="KE44" s="244">
        <f t="shared" si="15"/>
        <v>18.700000000000003</v>
      </c>
      <c r="KF44" s="244">
        <f t="shared" si="15"/>
        <v>16.799999999999997</v>
      </c>
      <c r="KG44" s="244">
        <f t="shared" si="15"/>
        <v>12</v>
      </c>
      <c r="KH44" s="244">
        <f t="shared" si="15"/>
        <v>8</v>
      </c>
      <c r="KI44" s="244">
        <f t="shared" si="15"/>
        <v>3.7000000000000028</v>
      </c>
      <c r="KJ44" s="244">
        <f t="shared" si="15"/>
        <v>0.59999999999999432</v>
      </c>
      <c r="KK44" s="244">
        <f t="shared" si="15"/>
        <v>0.20000000000000284</v>
      </c>
      <c r="KL44" s="244">
        <f t="shared" si="15"/>
        <v>3.1000000000000014</v>
      </c>
      <c r="KM44" s="244">
        <f t="shared" si="15"/>
        <v>7.2999999999999972</v>
      </c>
      <c r="KN44" s="244">
        <f t="shared" si="15"/>
        <v>13.100000000000001</v>
      </c>
      <c r="KO44" s="244">
        <f t="shared" si="15"/>
        <v>19.5</v>
      </c>
      <c r="KP44" s="244">
        <f t="shared" si="15"/>
        <v>19.299999999999997</v>
      </c>
      <c r="KQ44" s="244">
        <f t="shared" si="15"/>
        <v>18.5</v>
      </c>
      <c r="KR44" s="244">
        <f t="shared" si="15"/>
        <v>17</v>
      </c>
      <c r="KS44" s="244">
        <f t="shared" si="15"/>
        <v>11.899999999999999</v>
      </c>
      <c r="KT44" s="244">
        <f t="shared" si="15"/>
        <v>7.7999999999999972</v>
      </c>
      <c r="KU44" s="244">
        <f t="shared" si="15"/>
        <v>3.6000000000000014</v>
      </c>
      <c r="KV44" s="244">
        <f t="shared" si="15"/>
        <v>0.59999999999999432</v>
      </c>
      <c r="KW44" s="244">
        <f t="shared" si="15"/>
        <v>9.9999999999994316E-2</v>
      </c>
      <c r="KX44" s="244">
        <f t="shared" si="15"/>
        <v>3.2000000000000028</v>
      </c>
      <c r="KY44" s="244">
        <f t="shared" si="15"/>
        <v>7.2999999999999972</v>
      </c>
      <c r="KZ44" s="244">
        <f t="shared" si="15"/>
        <v>13</v>
      </c>
      <c r="LA44" s="244">
        <f t="shared" si="15"/>
        <v>19.700000000000003</v>
      </c>
      <c r="LB44" s="244">
        <f t="shared" si="15"/>
        <v>19.299999999999997</v>
      </c>
      <c r="LC44" s="244">
        <f t="shared" si="15"/>
        <v>18.700000000000003</v>
      </c>
      <c r="LD44" s="244">
        <f t="shared" si="15"/>
        <v>16.899999999999999</v>
      </c>
      <c r="LE44" s="244">
        <f t="shared" si="15"/>
        <v>11.600000000000001</v>
      </c>
      <c r="LF44" s="244">
        <f t="shared" si="15"/>
        <v>7.8999999999999986</v>
      </c>
      <c r="LG44" s="244">
        <f t="shared" si="15"/>
        <v>3.6000000000000014</v>
      </c>
      <c r="LH44" s="244">
        <f t="shared" si="15"/>
        <v>0.5</v>
      </c>
      <c r="LI44" s="244">
        <f t="shared" si="15"/>
        <v>9.9999999999994316E-2</v>
      </c>
      <c r="LJ44" s="244">
        <f t="shared" si="15"/>
        <v>3.1000000000000014</v>
      </c>
      <c r="LK44" s="244">
        <f t="shared" si="15"/>
        <v>7.2999999999999972</v>
      </c>
      <c r="LL44" s="244">
        <f t="shared" si="15"/>
        <v>12.899999999999999</v>
      </c>
      <c r="LM44" s="244">
        <f t="shared" si="6"/>
        <v>19.600000000000001</v>
      </c>
    </row>
    <row r="45" spans="1:325" x14ac:dyDescent="0.25">
      <c r="A45" s="244">
        <v>9</v>
      </c>
      <c r="B45" s="244">
        <f t="shared" si="7"/>
        <v>20.9</v>
      </c>
      <c r="C45" s="244">
        <f t="shared" si="7"/>
        <v>23</v>
      </c>
      <c r="D45" s="244">
        <f t="shared" si="7"/>
        <v>19.200000000000003</v>
      </c>
      <c r="E45" s="244">
        <f t="shared" si="7"/>
        <v>14.200000000000003</v>
      </c>
      <c r="F45" s="244">
        <f t="shared" si="7"/>
        <v>8.7000000000000028</v>
      </c>
      <c r="G45" s="244">
        <f t="shared" si="7"/>
        <v>4.7999999999999972</v>
      </c>
      <c r="H45" s="244">
        <f t="shared" si="7"/>
        <v>0.79999999999999716</v>
      </c>
      <c r="I45" s="244">
        <f t="shared" si="7"/>
        <v>0.5</v>
      </c>
      <c r="J45" s="244">
        <f t="shared" si="7"/>
        <v>1.5</v>
      </c>
      <c r="K45" s="244">
        <f t="shared" si="7"/>
        <v>9.3999999999999986</v>
      </c>
      <c r="L45" s="244">
        <f t="shared" si="7"/>
        <v>17.399999999999999</v>
      </c>
      <c r="M45" s="244">
        <f t="shared" si="7"/>
        <v>22.1</v>
      </c>
      <c r="N45" s="244">
        <f t="shared" si="7"/>
        <v>20.6</v>
      </c>
      <c r="O45" s="244">
        <f t="shared" si="7"/>
        <v>22.6</v>
      </c>
      <c r="P45" s="244">
        <f t="shared" si="7"/>
        <v>18.899999999999999</v>
      </c>
      <c r="Q45" s="244">
        <f t="shared" si="7"/>
        <v>14.100000000000001</v>
      </c>
      <c r="R45" s="244">
        <f t="shared" si="13"/>
        <v>8.3999999999999986</v>
      </c>
      <c r="S45" s="244">
        <f t="shared" si="13"/>
        <v>4.7999999999999972</v>
      </c>
      <c r="T45" s="244">
        <f t="shared" si="13"/>
        <v>0.79999999999999716</v>
      </c>
      <c r="U45" s="244">
        <f t="shared" si="13"/>
        <v>0.5</v>
      </c>
      <c r="V45" s="244">
        <f t="shared" si="13"/>
        <v>1.5</v>
      </c>
      <c r="W45" s="244">
        <f t="shared" si="13"/>
        <v>9.2999999999999972</v>
      </c>
      <c r="X45" s="244">
        <f t="shared" si="13"/>
        <v>17.5</v>
      </c>
      <c r="Y45" s="244">
        <f t="shared" si="13"/>
        <v>21.299999999999997</v>
      </c>
      <c r="Z45" s="244">
        <f t="shared" si="13"/>
        <v>20.700000000000003</v>
      </c>
      <c r="AA45" s="244">
        <f t="shared" si="13"/>
        <v>22.5</v>
      </c>
      <c r="AB45" s="244">
        <f t="shared" si="13"/>
        <v>18.5</v>
      </c>
      <c r="AC45" s="244">
        <f t="shared" si="13"/>
        <v>13.899999999999999</v>
      </c>
      <c r="AD45" s="244">
        <f t="shared" si="13"/>
        <v>8.5</v>
      </c>
      <c r="AE45" s="244">
        <f t="shared" si="13"/>
        <v>4.5</v>
      </c>
      <c r="AF45" s="244">
        <f t="shared" si="13"/>
        <v>0.79999999999999716</v>
      </c>
      <c r="AG45" s="244">
        <f t="shared" si="13"/>
        <v>0.29999999999999716</v>
      </c>
      <c r="AH45" s="244">
        <f t="shared" si="13"/>
        <v>1.5</v>
      </c>
      <c r="AI45" s="244">
        <f t="shared" si="13"/>
        <v>9.3999999999999986</v>
      </c>
      <c r="AJ45" s="244">
        <f t="shared" si="13"/>
        <v>17.200000000000003</v>
      </c>
      <c r="AK45" s="244">
        <f t="shared" si="13"/>
        <v>21.200000000000003</v>
      </c>
      <c r="AL45" s="244">
        <f t="shared" si="13"/>
        <v>20.5</v>
      </c>
      <c r="AM45" s="244">
        <f t="shared" si="13"/>
        <v>22.299999999999997</v>
      </c>
      <c r="AN45" s="244">
        <f t="shared" si="13"/>
        <v>18.299999999999997</v>
      </c>
      <c r="AO45" s="244">
        <f t="shared" si="13"/>
        <v>13.700000000000003</v>
      </c>
      <c r="AP45" s="244">
        <f t="shared" si="13"/>
        <v>8.3999999999999986</v>
      </c>
      <c r="AQ45" s="244">
        <f t="shared" si="13"/>
        <v>4.3999999999999986</v>
      </c>
      <c r="AR45" s="244">
        <f t="shared" si="13"/>
        <v>0.70000000000000284</v>
      </c>
      <c r="AS45" s="244">
        <f t="shared" si="13"/>
        <v>0.20000000000000284</v>
      </c>
      <c r="AT45" s="244">
        <f t="shared" si="13"/>
        <v>1.5</v>
      </c>
      <c r="AU45" s="244">
        <f t="shared" si="13"/>
        <v>9.2999999999999972</v>
      </c>
      <c r="AV45" s="244">
        <f t="shared" si="13"/>
        <v>17.100000000000001</v>
      </c>
      <c r="AW45" s="244">
        <f t="shared" si="13"/>
        <v>20.799999999999997</v>
      </c>
      <c r="AX45" s="244">
        <f t="shared" si="13"/>
        <v>20.5</v>
      </c>
      <c r="AY45" s="244">
        <f t="shared" si="13"/>
        <v>22.6</v>
      </c>
      <c r="AZ45" s="244">
        <f t="shared" si="13"/>
        <v>18.200000000000003</v>
      </c>
      <c r="BA45" s="244">
        <f t="shared" si="13"/>
        <v>13.799999999999997</v>
      </c>
      <c r="BB45" s="244">
        <f t="shared" si="13"/>
        <v>8.1000000000000014</v>
      </c>
      <c r="BC45" s="244">
        <f t="shared" si="13"/>
        <v>4</v>
      </c>
      <c r="BD45" s="244">
        <f t="shared" si="13"/>
        <v>0.70000000000000284</v>
      </c>
      <c r="BE45" s="244">
        <f t="shared" si="13"/>
        <v>0.20000000000000284</v>
      </c>
      <c r="BF45" s="244">
        <f t="shared" si="13"/>
        <v>1.3999999999999986</v>
      </c>
      <c r="BG45" s="244">
        <f t="shared" si="13"/>
        <v>9</v>
      </c>
      <c r="BH45" s="244">
        <f t="shared" si="13"/>
        <v>16.799999999999997</v>
      </c>
      <c r="BI45" s="244">
        <f t="shared" si="13"/>
        <v>20.5</v>
      </c>
      <c r="BJ45" s="244">
        <f t="shared" si="13"/>
        <v>20.5</v>
      </c>
      <c r="BK45" s="244">
        <f t="shared" si="13"/>
        <v>22.4</v>
      </c>
      <c r="BL45" s="244">
        <f t="shared" si="13"/>
        <v>18.399999999999999</v>
      </c>
      <c r="BM45" s="244">
        <f t="shared" si="13"/>
        <v>13.700000000000003</v>
      </c>
      <c r="BN45" s="244">
        <f t="shared" si="13"/>
        <v>7.8999999999999986</v>
      </c>
      <c r="BO45" s="244">
        <f t="shared" si="10"/>
        <v>4</v>
      </c>
      <c r="BP45" s="244">
        <f t="shared" si="10"/>
        <v>0.70000000000000284</v>
      </c>
      <c r="BQ45" s="244">
        <f t="shared" si="10"/>
        <v>0.20000000000000284</v>
      </c>
      <c r="BR45" s="244">
        <f t="shared" si="10"/>
        <v>1.3999999999999986</v>
      </c>
      <c r="BS45" s="244">
        <f t="shared" si="10"/>
        <v>8.7000000000000028</v>
      </c>
      <c r="BT45" s="244">
        <f t="shared" si="10"/>
        <v>16.700000000000003</v>
      </c>
      <c r="BU45" s="244">
        <f t="shared" si="10"/>
        <v>20.100000000000001</v>
      </c>
      <c r="BV45" s="244">
        <f t="shared" si="10"/>
        <v>20.200000000000003</v>
      </c>
      <c r="BW45" s="244">
        <f t="shared" si="10"/>
        <v>22</v>
      </c>
      <c r="BX45" s="244">
        <f t="shared" si="10"/>
        <v>18.600000000000001</v>
      </c>
      <c r="BY45" s="244">
        <f t="shared" si="10"/>
        <v>13.700000000000003</v>
      </c>
      <c r="BZ45" s="244">
        <f t="shared" si="10"/>
        <v>7.6000000000000014</v>
      </c>
      <c r="CA45" s="244">
        <f t="shared" si="10"/>
        <v>3.8999999999999986</v>
      </c>
      <c r="CB45" s="244">
        <f t="shared" si="10"/>
        <v>0.70000000000000284</v>
      </c>
      <c r="CC45" s="244">
        <f t="shared" si="10"/>
        <v>0.20000000000000284</v>
      </c>
      <c r="CD45" s="244">
        <f t="shared" si="10"/>
        <v>1.3999999999999986</v>
      </c>
      <c r="CE45" s="244">
        <f t="shared" si="10"/>
        <v>8.7000000000000028</v>
      </c>
      <c r="CF45" s="244">
        <f t="shared" si="10"/>
        <v>16.899999999999999</v>
      </c>
      <c r="CG45" s="244">
        <f t="shared" si="10"/>
        <v>20.5</v>
      </c>
      <c r="CH45" s="244">
        <f t="shared" si="10"/>
        <v>20</v>
      </c>
      <c r="CI45" s="244">
        <f t="shared" si="10"/>
        <v>22.299999999999997</v>
      </c>
      <c r="CJ45" s="244">
        <f t="shared" si="10"/>
        <v>18.700000000000003</v>
      </c>
      <c r="CK45" s="244">
        <f t="shared" si="10"/>
        <v>13.799999999999997</v>
      </c>
      <c r="CL45" s="244">
        <f t="shared" si="10"/>
        <v>7.8999999999999986</v>
      </c>
      <c r="CM45" s="244">
        <f t="shared" si="10"/>
        <v>4.1000000000000014</v>
      </c>
      <c r="CN45" s="244">
        <f t="shared" si="10"/>
        <v>0.70000000000000284</v>
      </c>
      <c r="CO45" s="244">
        <f t="shared" si="10"/>
        <v>0.20000000000000284</v>
      </c>
      <c r="CP45" s="244">
        <f t="shared" si="10"/>
        <v>1.3999999999999986</v>
      </c>
      <c r="CQ45" s="244">
        <f t="shared" si="10"/>
        <v>8.7000000000000028</v>
      </c>
      <c r="CR45" s="244">
        <f t="shared" si="11"/>
        <v>17</v>
      </c>
      <c r="CS45" s="244">
        <f t="shared" si="11"/>
        <v>20.6</v>
      </c>
      <c r="CT45" s="244">
        <f t="shared" si="11"/>
        <v>19.700000000000003</v>
      </c>
      <c r="CU45" s="244">
        <f t="shared" si="11"/>
        <v>22.4</v>
      </c>
      <c r="CV45" s="244">
        <f t="shared" si="11"/>
        <v>18.700000000000003</v>
      </c>
      <c r="CW45" s="244">
        <f t="shared" si="11"/>
        <v>13.799999999999997</v>
      </c>
      <c r="CX45" s="244">
        <f t="shared" si="11"/>
        <v>7.7999999999999972</v>
      </c>
      <c r="CY45" s="244">
        <f t="shared" si="11"/>
        <v>4</v>
      </c>
      <c r="CZ45" s="244">
        <f t="shared" si="11"/>
        <v>0.59999999999999432</v>
      </c>
      <c r="DA45" s="244">
        <f t="shared" si="11"/>
        <v>0.20000000000000284</v>
      </c>
      <c r="DB45" s="244">
        <f t="shared" si="11"/>
        <v>1.2999999999999972</v>
      </c>
      <c r="DC45" s="244">
        <f t="shared" si="11"/>
        <v>8.5</v>
      </c>
      <c r="DD45" s="244">
        <f t="shared" si="11"/>
        <v>17.200000000000003</v>
      </c>
      <c r="DE45" s="244">
        <f t="shared" si="11"/>
        <v>20.200000000000003</v>
      </c>
      <c r="DF45" s="244">
        <f t="shared" si="11"/>
        <v>19.799999999999997</v>
      </c>
      <c r="DG45" s="244">
        <f t="shared" si="11"/>
        <v>22.6</v>
      </c>
      <c r="DH45" s="244">
        <f t="shared" si="11"/>
        <v>18.5</v>
      </c>
      <c r="DI45" s="244">
        <f t="shared" si="11"/>
        <v>13.600000000000001</v>
      </c>
      <c r="DJ45" s="244">
        <f t="shared" si="11"/>
        <v>7.7999999999999972</v>
      </c>
      <c r="DK45" s="244">
        <f t="shared" si="11"/>
        <v>3.7000000000000028</v>
      </c>
      <c r="DL45" s="244">
        <f t="shared" si="11"/>
        <v>0.59999999999999432</v>
      </c>
      <c r="DM45" s="244">
        <f t="shared" si="11"/>
        <v>0.20000000000000284</v>
      </c>
      <c r="DN45" s="244">
        <f t="shared" si="11"/>
        <v>1.2000000000000028</v>
      </c>
      <c r="DO45" s="244">
        <f t="shared" si="11"/>
        <v>8.2000000000000028</v>
      </c>
      <c r="DP45" s="244">
        <f t="shared" si="11"/>
        <v>17.200000000000003</v>
      </c>
      <c r="DQ45" s="244">
        <f t="shared" si="11"/>
        <v>19.899999999999999</v>
      </c>
      <c r="DR45" s="244">
        <f t="shared" si="11"/>
        <v>19.899999999999999</v>
      </c>
      <c r="DS45" s="244">
        <f t="shared" si="11"/>
        <v>23.1</v>
      </c>
      <c r="DT45" s="244">
        <f t="shared" si="11"/>
        <v>18.200000000000003</v>
      </c>
      <c r="DU45" s="244">
        <f t="shared" si="11"/>
        <v>13.600000000000001</v>
      </c>
      <c r="DV45" s="244">
        <f t="shared" si="11"/>
        <v>7.8999999999999986</v>
      </c>
      <c r="DW45" s="244">
        <f t="shared" si="11"/>
        <v>3.3999999999999986</v>
      </c>
      <c r="DX45" s="244">
        <f t="shared" si="11"/>
        <v>0.59999999999999432</v>
      </c>
      <c r="DY45" s="244">
        <f t="shared" si="11"/>
        <v>0.20000000000000284</v>
      </c>
      <c r="DZ45" s="244">
        <f t="shared" si="11"/>
        <v>1.2999999999999972</v>
      </c>
      <c r="EA45" s="244">
        <f t="shared" si="11"/>
        <v>8</v>
      </c>
      <c r="EB45" s="244">
        <f t="shared" si="11"/>
        <v>16.799999999999997</v>
      </c>
      <c r="EC45" s="244">
        <f t="shared" si="11"/>
        <v>20</v>
      </c>
      <c r="ED45" s="244">
        <f t="shared" si="11"/>
        <v>20</v>
      </c>
      <c r="EE45" s="244">
        <f t="shared" si="11"/>
        <v>22.6</v>
      </c>
      <c r="EF45" s="244">
        <f t="shared" si="11"/>
        <v>17.899999999999999</v>
      </c>
      <c r="EG45" s="244">
        <f t="shared" si="11"/>
        <v>13.5</v>
      </c>
      <c r="EH45" s="244">
        <f t="shared" si="11"/>
        <v>8.2999999999999972</v>
      </c>
      <c r="EI45" s="244">
        <f t="shared" si="11"/>
        <v>3.2999999999999972</v>
      </c>
      <c r="EJ45" s="244">
        <f t="shared" si="11"/>
        <v>0.59999999999999432</v>
      </c>
      <c r="EK45" s="244">
        <f t="shared" si="11"/>
        <v>0.20000000000000284</v>
      </c>
      <c r="EL45" s="244">
        <f t="shared" si="11"/>
        <v>1.2000000000000028</v>
      </c>
      <c r="EM45" s="244">
        <f t="shared" si="11"/>
        <v>7.5</v>
      </c>
      <c r="EN45" s="244">
        <f t="shared" si="11"/>
        <v>16.899999999999999</v>
      </c>
      <c r="EO45" s="244">
        <f t="shared" si="11"/>
        <v>19.799999999999997</v>
      </c>
      <c r="EP45" s="244">
        <f t="shared" si="11"/>
        <v>19.700000000000003</v>
      </c>
      <c r="EQ45" s="244">
        <f t="shared" si="11"/>
        <v>22.5</v>
      </c>
      <c r="ER45" s="244">
        <f t="shared" si="11"/>
        <v>17.399999999999999</v>
      </c>
      <c r="ES45" s="244">
        <f t="shared" si="11"/>
        <v>13.5</v>
      </c>
      <c r="ET45" s="244">
        <f t="shared" si="11"/>
        <v>8.7000000000000028</v>
      </c>
      <c r="EU45" s="244">
        <f t="shared" si="11"/>
        <v>3.1000000000000014</v>
      </c>
      <c r="EV45" s="244">
        <f t="shared" si="11"/>
        <v>0.5</v>
      </c>
      <c r="EW45" s="244">
        <f t="shared" si="11"/>
        <v>0.29999999999999716</v>
      </c>
      <c r="EX45" s="244">
        <f t="shared" si="11"/>
        <v>1.3999999999999986</v>
      </c>
      <c r="EY45" s="244">
        <f t="shared" si="11"/>
        <v>7.7999999999999972</v>
      </c>
      <c r="EZ45" s="244">
        <f t="shared" si="11"/>
        <v>16.299999999999997</v>
      </c>
      <c r="FA45" s="244">
        <f t="shared" si="11"/>
        <v>19.700000000000003</v>
      </c>
      <c r="FB45" s="244">
        <f t="shared" si="11"/>
        <v>19.700000000000003</v>
      </c>
      <c r="FC45" s="244">
        <f t="shared" si="11"/>
        <v>22.200000000000003</v>
      </c>
      <c r="FD45" s="244">
        <f t="shared" si="14"/>
        <v>17.100000000000001</v>
      </c>
      <c r="FE45" s="244">
        <f t="shared" si="14"/>
        <v>13.200000000000003</v>
      </c>
      <c r="FF45" s="244">
        <f t="shared" si="14"/>
        <v>8.6000000000000014</v>
      </c>
      <c r="FG45" s="244">
        <f t="shared" si="14"/>
        <v>2.8999999999999986</v>
      </c>
      <c r="FH45" s="244">
        <f t="shared" si="14"/>
        <v>0.5</v>
      </c>
      <c r="FI45" s="244">
        <f t="shared" si="14"/>
        <v>0.29999999999999716</v>
      </c>
      <c r="FJ45" s="244">
        <f t="shared" si="14"/>
        <v>1.5</v>
      </c>
      <c r="FK45" s="244">
        <f t="shared" si="14"/>
        <v>7.7000000000000028</v>
      </c>
      <c r="FL45" s="244">
        <f t="shared" si="14"/>
        <v>16.200000000000003</v>
      </c>
      <c r="FM45" s="244">
        <f t="shared" si="14"/>
        <v>19.600000000000001</v>
      </c>
      <c r="FN45" s="244">
        <f t="shared" si="14"/>
        <v>19.700000000000003</v>
      </c>
      <c r="FO45" s="244">
        <f t="shared" si="14"/>
        <v>21.9</v>
      </c>
      <c r="FP45" s="244">
        <f t="shared" si="14"/>
        <v>16.899999999999999</v>
      </c>
      <c r="FQ45" s="244">
        <f t="shared" si="14"/>
        <v>13</v>
      </c>
      <c r="FR45" s="244">
        <f t="shared" si="14"/>
        <v>8.3999999999999986</v>
      </c>
      <c r="FS45" s="244">
        <f t="shared" si="14"/>
        <v>2.7999999999999972</v>
      </c>
      <c r="FT45" s="244">
        <f t="shared" si="14"/>
        <v>0.5</v>
      </c>
      <c r="FU45" s="244">
        <f t="shared" si="14"/>
        <v>0.29999999999999716</v>
      </c>
      <c r="FV45" s="244">
        <f t="shared" si="14"/>
        <v>1.3999999999999986</v>
      </c>
      <c r="FW45" s="244">
        <f t="shared" si="14"/>
        <v>7.7000000000000028</v>
      </c>
      <c r="FX45" s="244">
        <f t="shared" si="14"/>
        <v>16.100000000000001</v>
      </c>
      <c r="FY45" s="244">
        <f t="shared" si="14"/>
        <v>19.399999999999999</v>
      </c>
      <c r="FZ45" s="244">
        <f t="shared" si="14"/>
        <v>20</v>
      </c>
      <c r="GA45" s="244">
        <f t="shared" si="14"/>
        <v>21.9</v>
      </c>
      <c r="GB45" s="244">
        <f t="shared" si="14"/>
        <v>16.899999999999999</v>
      </c>
      <c r="GC45" s="244">
        <f t="shared" si="14"/>
        <v>13.200000000000003</v>
      </c>
      <c r="GD45" s="244">
        <f t="shared" si="14"/>
        <v>8.5</v>
      </c>
      <c r="GE45" s="244">
        <f t="shared" si="14"/>
        <v>2.7000000000000028</v>
      </c>
      <c r="GF45" s="244">
        <f t="shared" si="14"/>
        <v>0.5</v>
      </c>
      <c r="GG45" s="244">
        <f t="shared" si="14"/>
        <v>0.29999999999999716</v>
      </c>
      <c r="GH45" s="244">
        <f t="shared" si="14"/>
        <v>1.5</v>
      </c>
      <c r="GI45" s="244">
        <f t="shared" si="14"/>
        <v>7.6000000000000014</v>
      </c>
      <c r="GJ45" s="244">
        <f t="shared" si="14"/>
        <v>15.799999999999997</v>
      </c>
      <c r="GK45" s="244">
        <f t="shared" si="14"/>
        <v>19.299999999999997</v>
      </c>
      <c r="GL45" s="244">
        <f t="shared" si="14"/>
        <v>19.899999999999999</v>
      </c>
      <c r="GM45" s="244">
        <f t="shared" si="14"/>
        <v>21.6</v>
      </c>
      <c r="GN45" s="244">
        <f t="shared" si="14"/>
        <v>16.700000000000003</v>
      </c>
      <c r="GO45" s="244">
        <f t="shared" si="12"/>
        <v>13.299999999999997</v>
      </c>
      <c r="GP45" s="244">
        <f t="shared" ref="GP45:JA59" si="16">IF(GP11&gt;65,0,IF(GP11="",0,65-GP11))</f>
        <v>8.7000000000000028</v>
      </c>
      <c r="GQ45" s="244">
        <f t="shared" si="16"/>
        <v>2.7000000000000028</v>
      </c>
      <c r="GR45" s="244">
        <f t="shared" si="16"/>
        <v>0.5</v>
      </c>
      <c r="GS45" s="244">
        <f t="shared" si="16"/>
        <v>0.29999999999999716</v>
      </c>
      <c r="GT45" s="244">
        <f t="shared" si="16"/>
        <v>1.5</v>
      </c>
      <c r="GU45" s="244">
        <f t="shared" si="16"/>
        <v>7.7000000000000028</v>
      </c>
      <c r="GV45" s="244">
        <f t="shared" si="16"/>
        <v>15.799999999999997</v>
      </c>
      <c r="GW45" s="244">
        <f t="shared" si="16"/>
        <v>19.299999999999997</v>
      </c>
      <c r="GX45" s="244">
        <f t="shared" si="16"/>
        <v>19.899999999999999</v>
      </c>
      <c r="GY45" s="244">
        <f t="shared" si="16"/>
        <v>21.4</v>
      </c>
      <c r="GZ45" s="244">
        <f t="shared" si="16"/>
        <v>16.799999999999997</v>
      </c>
      <c r="HA45" s="244">
        <f t="shared" si="16"/>
        <v>13.200000000000003</v>
      </c>
      <c r="HB45" s="244">
        <f t="shared" si="16"/>
        <v>8.6000000000000014</v>
      </c>
      <c r="HC45" s="244">
        <f t="shared" si="16"/>
        <v>2.7000000000000028</v>
      </c>
      <c r="HD45" s="244">
        <f t="shared" si="16"/>
        <v>0.5</v>
      </c>
      <c r="HE45" s="244">
        <f t="shared" si="16"/>
        <v>0.20000000000000284</v>
      </c>
      <c r="HF45" s="244">
        <f t="shared" si="16"/>
        <v>1.7000000000000028</v>
      </c>
      <c r="HG45" s="244">
        <f t="shared" si="16"/>
        <v>7.7000000000000028</v>
      </c>
      <c r="HH45" s="244">
        <f t="shared" si="16"/>
        <v>15.600000000000001</v>
      </c>
      <c r="HI45" s="244">
        <f t="shared" si="16"/>
        <v>19.5</v>
      </c>
      <c r="HJ45" s="244">
        <f t="shared" si="16"/>
        <v>19.399999999999999</v>
      </c>
      <c r="HK45" s="244">
        <f t="shared" si="16"/>
        <v>21.200000000000003</v>
      </c>
      <c r="HL45" s="244">
        <f t="shared" si="16"/>
        <v>16.299999999999997</v>
      </c>
      <c r="HM45" s="244">
        <f t="shared" si="16"/>
        <v>13</v>
      </c>
      <c r="HN45" s="244">
        <f t="shared" si="16"/>
        <v>8.1000000000000014</v>
      </c>
      <c r="HO45" s="244">
        <f t="shared" si="16"/>
        <v>2.5</v>
      </c>
      <c r="HP45" s="244">
        <f t="shared" si="16"/>
        <v>0.40000000000000568</v>
      </c>
      <c r="HQ45" s="244">
        <f t="shared" si="16"/>
        <v>0.20000000000000284</v>
      </c>
      <c r="HR45" s="244">
        <f t="shared" si="16"/>
        <v>1.5</v>
      </c>
      <c r="HS45" s="244">
        <f t="shared" si="16"/>
        <v>7.5</v>
      </c>
      <c r="HT45" s="244">
        <f t="shared" si="16"/>
        <v>14.899999999999999</v>
      </c>
      <c r="HU45" s="244">
        <f t="shared" si="16"/>
        <v>19.200000000000003</v>
      </c>
      <c r="HV45" s="244">
        <f t="shared" si="16"/>
        <v>19.5</v>
      </c>
      <c r="HW45" s="244">
        <f t="shared" si="16"/>
        <v>21.6</v>
      </c>
      <c r="HX45" s="244">
        <f t="shared" si="16"/>
        <v>16.399999999999999</v>
      </c>
      <c r="HY45" s="244">
        <f t="shared" si="16"/>
        <v>13.200000000000003</v>
      </c>
      <c r="HZ45" s="244">
        <f t="shared" si="16"/>
        <v>7.7999999999999972</v>
      </c>
      <c r="IA45" s="244">
        <f t="shared" si="16"/>
        <v>2.7000000000000028</v>
      </c>
      <c r="IB45" s="244">
        <f t="shared" si="16"/>
        <v>0.40000000000000568</v>
      </c>
      <c r="IC45" s="244">
        <f t="shared" si="16"/>
        <v>0.20000000000000284</v>
      </c>
      <c r="ID45" s="244">
        <f t="shared" si="16"/>
        <v>1.6000000000000014</v>
      </c>
      <c r="IE45" s="244">
        <f t="shared" si="16"/>
        <v>7.6000000000000014</v>
      </c>
      <c r="IF45" s="244">
        <f t="shared" si="16"/>
        <v>15.200000000000003</v>
      </c>
      <c r="IG45" s="244">
        <f t="shared" si="16"/>
        <v>19.200000000000003</v>
      </c>
      <c r="IH45" s="244">
        <f t="shared" si="16"/>
        <v>19.299999999999997</v>
      </c>
      <c r="II45" s="244">
        <f t="shared" si="16"/>
        <v>21.6</v>
      </c>
      <c r="IJ45" s="244">
        <f t="shared" si="16"/>
        <v>16.600000000000001</v>
      </c>
      <c r="IK45" s="244">
        <f t="shared" si="16"/>
        <v>13.100000000000001</v>
      </c>
      <c r="IL45" s="244">
        <f t="shared" si="16"/>
        <v>7.8999999999999986</v>
      </c>
      <c r="IM45" s="244">
        <f t="shared" si="16"/>
        <v>2.7000000000000028</v>
      </c>
      <c r="IN45" s="244">
        <f t="shared" si="16"/>
        <v>0.40000000000000568</v>
      </c>
      <c r="IO45" s="244">
        <f t="shared" si="16"/>
        <v>0.20000000000000284</v>
      </c>
      <c r="IP45" s="244">
        <f t="shared" si="16"/>
        <v>1.5</v>
      </c>
      <c r="IQ45" s="244">
        <f t="shared" si="16"/>
        <v>7.3999999999999986</v>
      </c>
      <c r="IR45" s="244">
        <f t="shared" si="16"/>
        <v>15.100000000000001</v>
      </c>
      <c r="IS45" s="244">
        <f t="shared" si="16"/>
        <v>19</v>
      </c>
      <c r="IT45" s="244">
        <f t="shared" si="16"/>
        <v>19.100000000000001</v>
      </c>
      <c r="IU45" s="244">
        <f t="shared" si="16"/>
        <v>21.200000000000003</v>
      </c>
      <c r="IV45" s="244">
        <f t="shared" si="16"/>
        <v>16.299999999999997</v>
      </c>
      <c r="IW45" s="244">
        <f t="shared" si="16"/>
        <v>13.100000000000001</v>
      </c>
      <c r="IX45" s="244">
        <f t="shared" si="16"/>
        <v>7.8999999999999986</v>
      </c>
      <c r="IY45" s="244">
        <f t="shared" si="16"/>
        <v>2.6000000000000014</v>
      </c>
      <c r="IZ45" s="244">
        <f t="shared" si="16"/>
        <v>0.40000000000000568</v>
      </c>
      <c r="JA45" s="244">
        <f t="shared" si="16"/>
        <v>0.20000000000000284</v>
      </c>
      <c r="JB45" s="244">
        <f t="shared" si="15"/>
        <v>1.6000000000000014</v>
      </c>
      <c r="JC45" s="244">
        <f t="shared" si="15"/>
        <v>7.2999999999999972</v>
      </c>
      <c r="JD45" s="244">
        <f t="shared" si="15"/>
        <v>14.899999999999999</v>
      </c>
      <c r="JE45" s="244">
        <f t="shared" si="15"/>
        <v>18.600000000000001</v>
      </c>
      <c r="JF45" s="244">
        <f t="shared" si="15"/>
        <v>19.200000000000003</v>
      </c>
      <c r="JG45" s="244">
        <f t="shared" si="15"/>
        <v>21</v>
      </c>
      <c r="JH45" s="244">
        <f t="shared" si="15"/>
        <v>16.5</v>
      </c>
      <c r="JI45" s="244">
        <f t="shared" si="15"/>
        <v>12.899999999999999</v>
      </c>
      <c r="JJ45" s="244">
        <f t="shared" si="15"/>
        <v>8</v>
      </c>
      <c r="JK45" s="244">
        <f t="shared" si="15"/>
        <v>2.6000000000000014</v>
      </c>
      <c r="JL45" s="244">
        <f t="shared" si="15"/>
        <v>0.5</v>
      </c>
      <c r="JM45" s="244">
        <f t="shared" si="15"/>
        <v>0.20000000000000284</v>
      </c>
      <c r="JN45" s="244">
        <f t="shared" si="15"/>
        <v>1.6000000000000014</v>
      </c>
      <c r="JO45" s="244">
        <f t="shared" si="15"/>
        <v>7.2999999999999972</v>
      </c>
      <c r="JP45" s="244">
        <f t="shared" si="15"/>
        <v>14.899999999999999</v>
      </c>
      <c r="JQ45" s="244">
        <f t="shared" si="15"/>
        <v>18.600000000000001</v>
      </c>
      <c r="JR45" s="244">
        <f t="shared" si="15"/>
        <v>19.200000000000003</v>
      </c>
      <c r="JS45" s="244">
        <f t="shared" si="15"/>
        <v>20.6</v>
      </c>
      <c r="JT45" s="244">
        <f t="shared" si="15"/>
        <v>16.5</v>
      </c>
      <c r="JU45" s="244">
        <f t="shared" si="15"/>
        <v>12.600000000000001</v>
      </c>
      <c r="JV45" s="244">
        <f t="shared" si="15"/>
        <v>7.8999999999999986</v>
      </c>
      <c r="JW45" s="244">
        <f t="shared" si="15"/>
        <v>2.6000000000000014</v>
      </c>
      <c r="JX45" s="244">
        <f t="shared" si="15"/>
        <v>0.5</v>
      </c>
      <c r="JY45" s="244">
        <f t="shared" si="15"/>
        <v>0.20000000000000284</v>
      </c>
      <c r="JZ45" s="244">
        <f t="shared" si="15"/>
        <v>1.6000000000000014</v>
      </c>
      <c r="KA45" s="244">
        <f t="shared" si="15"/>
        <v>7</v>
      </c>
      <c r="KB45" s="244">
        <f t="shared" si="15"/>
        <v>14.899999999999999</v>
      </c>
      <c r="KC45" s="244">
        <f t="shared" si="15"/>
        <v>18.700000000000003</v>
      </c>
      <c r="KD45" s="244">
        <f t="shared" si="15"/>
        <v>19</v>
      </c>
      <c r="KE45" s="244">
        <f t="shared" si="15"/>
        <v>20.5</v>
      </c>
      <c r="KF45" s="244">
        <f t="shared" si="15"/>
        <v>16.5</v>
      </c>
      <c r="KG45" s="244">
        <f t="shared" si="15"/>
        <v>12.600000000000001</v>
      </c>
      <c r="KH45" s="244">
        <f t="shared" si="15"/>
        <v>7.7000000000000028</v>
      </c>
      <c r="KI45" s="244">
        <f t="shared" si="15"/>
        <v>2.5</v>
      </c>
      <c r="KJ45" s="244">
        <f t="shared" si="15"/>
        <v>0.5</v>
      </c>
      <c r="KK45" s="244">
        <f t="shared" si="15"/>
        <v>0.20000000000000284</v>
      </c>
      <c r="KL45" s="244">
        <f t="shared" si="15"/>
        <v>1.6000000000000014</v>
      </c>
      <c r="KM45" s="244">
        <f t="shared" si="15"/>
        <v>7</v>
      </c>
      <c r="KN45" s="244">
        <f t="shared" si="15"/>
        <v>14.899999999999999</v>
      </c>
      <c r="KO45" s="244">
        <f t="shared" si="15"/>
        <v>18.799999999999997</v>
      </c>
      <c r="KP45" s="244">
        <f t="shared" si="15"/>
        <v>19</v>
      </c>
      <c r="KQ45" s="244">
        <f t="shared" si="15"/>
        <v>20</v>
      </c>
      <c r="KR45" s="244">
        <f t="shared" si="15"/>
        <v>16.600000000000001</v>
      </c>
      <c r="KS45" s="244">
        <f t="shared" si="15"/>
        <v>12.5</v>
      </c>
      <c r="KT45" s="244">
        <f t="shared" si="15"/>
        <v>7.6000000000000014</v>
      </c>
      <c r="KU45" s="244">
        <f t="shared" si="15"/>
        <v>2.3999999999999986</v>
      </c>
      <c r="KV45" s="244">
        <f t="shared" si="15"/>
        <v>0.5</v>
      </c>
      <c r="KW45" s="244">
        <f t="shared" si="15"/>
        <v>0.20000000000000284</v>
      </c>
      <c r="KX45" s="244">
        <f t="shared" si="15"/>
        <v>1.6000000000000014</v>
      </c>
      <c r="KY45" s="244">
        <f t="shared" si="15"/>
        <v>7.1000000000000014</v>
      </c>
      <c r="KZ45" s="244">
        <f t="shared" si="15"/>
        <v>14.899999999999999</v>
      </c>
      <c r="LA45" s="244">
        <f t="shared" si="15"/>
        <v>18.899999999999999</v>
      </c>
      <c r="LB45" s="244">
        <f t="shared" si="15"/>
        <v>19</v>
      </c>
      <c r="LC45" s="244">
        <f t="shared" si="15"/>
        <v>20.200000000000003</v>
      </c>
      <c r="LD45" s="244">
        <f t="shared" si="15"/>
        <v>16.5</v>
      </c>
      <c r="LE45" s="244">
        <f t="shared" si="15"/>
        <v>12.5</v>
      </c>
      <c r="LF45" s="244">
        <f t="shared" si="15"/>
        <v>7.5</v>
      </c>
      <c r="LG45" s="244">
        <f t="shared" si="15"/>
        <v>2.3999999999999986</v>
      </c>
      <c r="LH45" s="244">
        <f t="shared" si="15"/>
        <v>0.5</v>
      </c>
      <c r="LI45" s="244">
        <f t="shared" si="15"/>
        <v>0.20000000000000284</v>
      </c>
      <c r="LJ45" s="244">
        <f t="shared" si="15"/>
        <v>1.7999999999999972</v>
      </c>
      <c r="LK45" s="244">
        <f t="shared" si="15"/>
        <v>7.2000000000000028</v>
      </c>
      <c r="LL45" s="244">
        <f t="shared" si="15"/>
        <v>14.799999999999997</v>
      </c>
      <c r="LM45" s="244">
        <f t="shared" si="6"/>
        <v>18.899999999999999</v>
      </c>
    </row>
    <row r="46" spans="1:325" x14ac:dyDescent="0.25">
      <c r="A46" s="244">
        <v>10</v>
      </c>
      <c r="B46" s="244">
        <f t="shared" si="7"/>
        <v>20.700000000000003</v>
      </c>
      <c r="C46" s="244">
        <f t="shared" si="7"/>
        <v>21.4</v>
      </c>
      <c r="D46" s="244">
        <f t="shared" si="7"/>
        <v>18.700000000000003</v>
      </c>
      <c r="E46" s="244">
        <f t="shared" si="7"/>
        <v>13.799999999999997</v>
      </c>
      <c r="F46" s="244">
        <f t="shared" si="7"/>
        <v>8.3999999999999986</v>
      </c>
      <c r="G46" s="244">
        <f t="shared" si="7"/>
        <v>4.7999999999999972</v>
      </c>
      <c r="H46" s="244">
        <f t="shared" si="7"/>
        <v>0.59999999999999432</v>
      </c>
      <c r="I46" s="244">
        <f t="shared" si="7"/>
        <v>0.40000000000000568</v>
      </c>
      <c r="J46" s="244">
        <f t="shared" si="7"/>
        <v>1.7000000000000028</v>
      </c>
      <c r="K46" s="244">
        <f t="shared" si="7"/>
        <v>9.6000000000000014</v>
      </c>
      <c r="L46" s="244">
        <f t="shared" si="7"/>
        <v>16.799999999999997</v>
      </c>
      <c r="M46" s="244">
        <f t="shared" si="7"/>
        <v>22.1</v>
      </c>
      <c r="N46" s="244">
        <f t="shared" si="7"/>
        <v>20.5</v>
      </c>
      <c r="O46" s="244">
        <f t="shared" si="7"/>
        <v>20.9</v>
      </c>
      <c r="P46" s="244">
        <f t="shared" si="7"/>
        <v>18.200000000000003</v>
      </c>
      <c r="Q46" s="244">
        <f t="shared" si="7"/>
        <v>13.5</v>
      </c>
      <c r="R46" s="244">
        <f t="shared" si="13"/>
        <v>8.2000000000000028</v>
      </c>
      <c r="S46" s="244">
        <f t="shared" si="13"/>
        <v>4.8999999999999986</v>
      </c>
      <c r="T46" s="244">
        <f t="shared" si="13"/>
        <v>0.59999999999999432</v>
      </c>
      <c r="U46" s="244">
        <f t="shared" si="13"/>
        <v>0.29999999999999716</v>
      </c>
      <c r="V46" s="244">
        <f t="shared" si="13"/>
        <v>1.7999999999999972</v>
      </c>
      <c r="W46" s="244">
        <f t="shared" si="13"/>
        <v>9.5</v>
      </c>
      <c r="X46" s="244">
        <f t="shared" si="13"/>
        <v>16.600000000000001</v>
      </c>
      <c r="Y46" s="244">
        <f t="shared" si="13"/>
        <v>21.6</v>
      </c>
      <c r="Z46" s="244">
        <f t="shared" si="13"/>
        <v>20.700000000000003</v>
      </c>
      <c r="AA46" s="244">
        <f t="shared" si="13"/>
        <v>20.700000000000003</v>
      </c>
      <c r="AB46" s="244">
        <f t="shared" si="13"/>
        <v>18</v>
      </c>
      <c r="AC46" s="244">
        <f t="shared" si="13"/>
        <v>13.299999999999997</v>
      </c>
      <c r="AD46" s="244">
        <f t="shared" si="13"/>
        <v>8</v>
      </c>
      <c r="AE46" s="244">
        <f t="shared" si="13"/>
        <v>4.5</v>
      </c>
      <c r="AF46" s="244">
        <f t="shared" si="13"/>
        <v>0.59999999999999432</v>
      </c>
      <c r="AG46" s="244">
        <f t="shared" si="13"/>
        <v>0.20000000000000284</v>
      </c>
      <c r="AH46" s="244">
        <f t="shared" si="13"/>
        <v>1.7999999999999972</v>
      </c>
      <c r="AI46" s="244">
        <f t="shared" si="13"/>
        <v>9.3999999999999986</v>
      </c>
      <c r="AJ46" s="244">
        <f t="shared" si="13"/>
        <v>16.399999999999999</v>
      </c>
      <c r="AK46" s="244">
        <f t="shared" si="13"/>
        <v>21.5</v>
      </c>
      <c r="AL46" s="244">
        <f t="shared" si="13"/>
        <v>20.399999999999999</v>
      </c>
      <c r="AM46" s="244">
        <f t="shared" si="13"/>
        <v>20.299999999999997</v>
      </c>
      <c r="AN46" s="244">
        <f t="shared" si="13"/>
        <v>17.799999999999997</v>
      </c>
      <c r="AO46" s="244">
        <f t="shared" si="13"/>
        <v>13.200000000000003</v>
      </c>
      <c r="AP46" s="244">
        <f t="shared" si="13"/>
        <v>8</v>
      </c>
      <c r="AQ46" s="244">
        <f t="shared" si="13"/>
        <v>4.2999999999999972</v>
      </c>
      <c r="AR46" s="244">
        <f t="shared" si="13"/>
        <v>0.59999999999999432</v>
      </c>
      <c r="AS46" s="244">
        <f t="shared" si="13"/>
        <v>9.9999999999994316E-2</v>
      </c>
      <c r="AT46" s="244">
        <f t="shared" si="13"/>
        <v>2</v>
      </c>
      <c r="AU46" s="244">
        <f t="shared" si="13"/>
        <v>9.3999999999999986</v>
      </c>
      <c r="AV46" s="244">
        <f t="shared" si="13"/>
        <v>16.200000000000003</v>
      </c>
      <c r="AW46" s="244">
        <f t="shared" si="13"/>
        <v>21.299999999999997</v>
      </c>
      <c r="AX46" s="244">
        <f t="shared" si="13"/>
        <v>20.5</v>
      </c>
      <c r="AY46" s="244">
        <f t="shared" si="13"/>
        <v>20.6</v>
      </c>
      <c r="AZ46" s="244">
        <f t="shared" si="13"/>
        <v>17.600000000000001</v>
      </c>
      <c r="BA46" s="244">
        <f t="shared" si="13"/>
        <v>13.200000000000003</v>
      </c>
      <c r="BB46" s="244">
        <f t="shared" si="13"/>
        <v>7.7000000000000028</v>
      </c>
      <c r="BC46" s="244">
        <f t="shared" si="13"/>
        <v>4</v>
      </c>
      <c r="BD46" s="244">
        <f t="shared" si="13"/>
        <v>0.5</v>
      </c>
      <c r="BE46" s="244">
        <f t="shared" si="13"/>
        <v>9.9999999999994316E-2</v>
      </c>
      <c r="BF46" s="244">
        <f t="shared" si="13"/>
        <v>1.7999999999999972</v>
      </c>
      <c r="BG46" s="244">
        <f t="shared" si="13"/>
        <v>9.2000000000000028</v>
      </c>
      <c r="BH46" s="244">
        <f t="shared" si="13"/>
        <v>15.799999999999997</v>
      </c>
      <c r="BI46" s="244">
        <f t="shared" si="13"/>
        <v>21.1</v>
      </c>
      <c r="BJ46" s="244">
        <f t="shared" si="13"/>
        <v>20.200000000000003</v>
      </c>
      <c r="BK46" s="244">
        <f t="shared" si="13"/>
        <v>20.5</v>
      </c>
      <c r="BL46" s="244">
        <f t="shared" si="13"/>
        <v>17.600000000000001</v>
      </c>
      <c r="BM46" s="244">
        <f t="shared" si="13"/>
        <v>13.200000000000003</v>
      </c>
      <c r="BN46" s="244">
        <f t="shared" si="13"/>
        <v>7.7999999999999972</v>
      </c>
      <c r="BO46" s="244">
        <f t="shared" si="13"/>
        <v>4.1000000000000014</v>
      </c>
      <c r="BP46" s="244">
        <f t="shared" si="13"/>
        <v>0.40000000000000568</v>
      </c>
      <c r="BQ46" s="244">
        <f t="shared" si="13"/>
        <v>9.9999999999994316E-2</v>
      </c>
      <c r="BR46" s="244">
        <f t="shared" si="13"/>
        <v>1.7999999999999972</v>
      </c>
      <c r="BS46" s="244">
        <f t="shared" si="13"/>
        <v>8.8999999999999986</v>
      </c>
      <c r="BT46" s="244">
        <f t="shared" si="13"/>
        <v>15.799999999999997</v>
      </c>
      <c r="BU46" s="244">
        <f t="shared" si="13"/>
        <v>20.9</v>
      </c>
      <c r="BV46" s="244">
        <f t="shared" si="13"/>
        <v>20.100000000000001</v>
      </c>
      <c r="BW46" s="244">
        <f t="shared" si="13"/>
        <v>20.399999999999999</v>
      </c>
      <c r="BX46" s="244">
        <f t="shared" si="13"/>
        <v>17.700000000000003</v>
      </c>
      <c r="BY46" s="244">
        <f t="shared" si="13"/>
        <v>13</v>
      </c>
      <c r="BZ46" s="244">
        <f t="shared" si="10"/>
        <v>7.5</v>
      </c>
      <c r="CA46" s="244">
        <f t="shared" si="10"/>
        <v>4</v>
      </c>
      <c r="CB46" s="244">
        <f t="shared" si="10"/>
        <v>0.40000000000000568</v>
      </c>
      <c r="CC46" s="244">
        <f t="shared" si="10"/>
        <v>9.9999999999994316E-2</v>
      </c>
      <c r="CD46" s="244">
        <f t="shared" si="10"/>
        <v>1.7000000000000028</v>
      </c>
      <c r="CE46" s="244">
        <f t="shared" si="10"/>
        <v>9</v>
      </c>
      <c r="CF46" s="244">
        <f t="shared" si="10"/>
        <v>15.700000000000003</v>
      </c>
      <c r="CG46" s="244">
        <f t="shared" si="10"/>
        <v>21.299999999999997</v>
      </c>
      <c r="CH46" s="244">
        <f t="shared" si="10"/>
        <v>20.299999999999997</v>
      </c>
      <c r="CI46" s="244">
        <f t="shared" si="10"/>
        <v>20.6</v>
      </c>
      <c r="CJ46" s="244">
        <f t="shared" si="10"/>
        <v>17.799999999999997</v>
      </c>
      <c r="CK46" s="244">
        <f t="shared" si="10"/>
        <v>12.899999999999999</v>
      </c>
      <c r="CL46" s="244">
        <f t="shared" si="10"/>
        <v>7.7000000000000028</v>
      </c>
      <c r="CM46" s="244">
        <f t="shared" si="10"/>
        <v>4.2000000000000028</v>
      </c>
      <c r="CN46" s="244">
        <f t="shared" si="10"/>
        <v>0.40000000000000568</v>
      </c>
      <c r="CO46" s="244">
        <f t="shared" si="10"/>
        <v>9.9999999999994316E-2</v>
      </c>
      <c r="CP46" s="244">
        <f t="shared" si="10"/>
        <v>1.7000000000000028</v>
      </c>
      <c r="CQ46" s="244">
        <f t="shared" si="10"/>
        <v>9</v>
      </c>
      <c r="CR46" s="244">
        <f t="shared" si="11"/>
        <v>15.799999999999997</v>
      </c>
      <c r="CS46" s="244">
        <f t="shared" si="11"/>
        <v>21.1</v>
      </c>
      <c r="CT46" s="244">
        <f t="shared" si="11"/>
        <v>20</v>
      </c>
      <c r="CU46" s="244">
        <f t="shared" si="11"/>
        <v>20.6</v>
      </c>
      <c r="CV46" s="244">
        <f t="shared" si="11"/>
        <v>17.899999999999999</v>
      </c>
      <c r="CW46" s="244">
        <f t="shared" si="11"/>
        <v>13</v>
      </c>
      <c r="CX46" s="244">
        <f t="shared" si="11"/>
        <v>7.7999999999999972</v>
      </c>
      <c r="CY46" s="244">
        <f t="shared" si="11"/>
        <v>4</v>
      </c>
      <c r="CZ46" s="244">
        <f t="shared" si="11"/>
        <v>0.40000000000000568</v>
      </c>
      <c r="DA46" s="244">
        <f t="shared" si="11"/>
        <v>9.9999999999994316E-2</v>
      </c>
      <c r="DB46" s="244">
        <f t="shared" si="11"/>
        <v>1.7999999999999972</v>
      </c>
      <c r="DC46" s="244">
        <f t="shared" si="11"/>
        <v>8.7000000000000028</v>
      </c>
      <c r="DD46" s="244">
        <f t="shared" si="11"/>
        <v>16.100000000000001</v>
      </c>
      <c r="DE46" s="244">
        <f t="shared" si="11"/>
        <v>21</v>
      </c>
      <c r="DF46" s="244">
        <f t="shared" si="11"/>
        <v>20</v>
      </c>
      <c r="DG46" s="244">
        <f t="shared" si="11"/>
        <v>20.5</v>
      </c>
      <c r="DH46" s="244">
        <f t="shared" si="11"/>
        <v>17.899999999999999</v>
      </c>
      <c r="DI46" s="244">
        <f t="shared" si="11"/>
        <v>12.700000000000003</v>
      </c>
      <c r="DJ46" s="244">
        <f t="shared" si="11"/>
        <v>7.7999999999999972</v>
      </c>
      <c r="DK46" s="244">
        <f t="shared" si="11"/>
        <v>3.7999999999999972</v>
      </c>
      <c r="DL46" s="244">
        <f t="shared" si="11"/>
        <v>0.40000000000000568</v>
      </c>
      <c r="DM46" s="244">
        <f t="shared" si="11"/>
        <v>9.9999999999994316E-2</v>
      </c>
      <c r="DN46" s="244">
        <f t="shared" si="11"/>
        <v>1.7999999999999972</v>
      </c>
      <c r="DO46" s="244">
        <f t="shared" si="11"/>
        <v>8.6000000000000014</v>
      </c>
      <c r="DP46" s="244">
        <f t="shared" si="11"/>
        <v>15.799999999999997</v>
      </c>
      <c r="DQ46" s="244">
        <f t="shared" si="11"/>
        <v>20.9</v>
      </c>
      <c r="DR46" s="244">
        <f t="shared" si="11"/>
        <v>20</v>
      </c>
      <c r="DS46" s="244">
        <f t="shared" si="11"/>
        <v>20.700000000000003</v>
      </c>
      <c r="DT46" s="244">
        <f t="shared" si="11"/>
        <v>17.600000000000001</v>
      </c>
      <c r="DU46" s="244">
        <f t="shared" si="11"/>
        <v>12.700000000000003</v>
      </c>
      <c r="DV46" s="244">
        <f t="shared" si="11"/>
        <v>7.7999999999999972</v>
      </c>
      <c r="DW46" s="244">
        <f t="shared" si="11"/>
        <v>3.3999999999999986</v>
      </c>
      <c r="DX46" s="244">
        <f t="shared" si="11"/>
        <v>0.29999999999999716</v>
      </c>
      <c r="DY46" s="244">
        <f t="shared" si="11"/>
        <v>9.9999999999994316E-2</v>
      </c>
      <c r="DZ46" s="244">
        <f t="shared" si="11"/>
        <v>1.7000000000000028</v>
      </c>
      <c r="EA46" s="244">
        <f t="shared" si="11"/>
        <v>8.2999999999999972</v>
      </c>
      <c r="EB46" s="244">
        <f t="shared" si="11"/>
        <v>15.399999999999999</v>
      </c>
      <c r="EC46" s="244">
        <f t="shared" si="11"/>
        <v>20.9</v>
      </c>
      <c r="ED46" s="244">
        <f t="shared" si="11"/>
        <v>20.200000000000003</v>
      </c>
      <c r="EE46" s="244">
        <f t="shared" si="11"/>
        <v>20.100000000000001</v>
      </c>
      <c r="EF46" s="244">
        <f t="shared" si="11"/>
        <v>17.399999999999999</v>
      </c>
      <c r="EG46" s="244">
        <f t="shared" si="11"/>
        <v>12.600000000000001</v>
      </c>
      <c r="EH46" s="244">
        <f t="shared" si="11"/>
        <v>8.2000000000000028</v>
      </c>
      <c r="EI46" s="244">
        <f t="shared" si="11"/>
        <v>3.5</v>
      </c>
      <c r="EJ46" s="244">
        <f t="shared" si="11"/>
        <v>0.29999999999999716</v>
      </c>
      <c r="EK46" s="244">
        <f t="shared" si="11"/>
        <v>9.9999999999994316E-2</v>
      </c>
      <c r="EL46" s="244">
        <f t="shared" si="11"/>
        <v>1.7000000000000028</v>
      </c>
      <c r="EM46" s="244">
        <f t="shared" si="11"/>
        <v>7.7999999999999972</v>
      </c>
      <c r="EN46" s="244">
        <f t="shared" si="11"/>
        <v>15.399999999999999</v>
      </c>
      <c r="EO46" s="244">
        <f t="shared" si="11"/>
        <v>20.6</v>
      </c>
      <c r="EP46" s="244">
        <f t="shared" si="11"/>
        <v>20</v>
      </c>
      <c r="EQ46" s="244">
        <f t="shared" ref="EQ46:HB51" si="17">IF(EQ12&gt;65,0,IF(EQ12="",0,65-EQ12))</f>
        <v>20</v>
      </c>
      <c r="ER46" s="244">
        <f t="shared" si="17"/>
        <v>17.200000000000003</v>
      </c>
      <c r="ES46" s="244">
        <f t="shared" si="17"/>
        <v>12.399999999999999</v>
      </c>
      <c r="ET46" s="244">
        <f t="shared" si="17"/>
        <v>8.5</v>
      </c>
      <c r="EU46" s="244">
        <f t="shared" si="17"/>
        <v>3.6000000000000014</v>
      </c>
      <c r="EV46" s="244">
        <f t="shared" si="17"/>
        <v>0.29999999999999716</v>
      </c>
      <c r="EW46" s="244">
        <f t="shared" si="17"/>
        <v>9.9999999999994316E-2</v>
      </c>
      <c r="EX46" s="244">
        <f t="shared" si="17"/>
        <v>1.8999999999999986</v>
      </c>
      <c r="EY46" s="244">
        <f t="shared" si="17"/>
        <v>7.8999999999999986</v>
      </c>
      <c r="EZ46" s="244">
        <f t="shared" si="17"/>
        <v>15</v>
      </c>
      <c r="FA46" s="244">
        <f t="shared" si="17"/>
        <v>20.399999999999999</v>
      </c>
      <c r="FB46" s="244">
        <f t="shared" si="17"/>
        <v>20</v>
      </c>
      <c r="FC46" s="244">
        <f t="shared" si="17"/>
        <v>19.700000000000003</v>
      </c>
      <c r="FD46" s="244">
        <f t="shared" si="17"/>
        <v>16.799999999999997</v>
      </c>
      <c r="FE46" s="244">
        <f t="shared" si="17"/>
        <v>12.100000000000001</v>
      </c>
      <c r="FF46" s="244">
        <f t="shared" si="17"/>
        <v>8.5</v>
      </c>
      <c r="FG46" s="244">
        <f t="shared" si="17"/>
        <v>3.2999999999999972</v>
      </c>
      <c r="FH46" s="244">
        <f t="shared" si="17"/>
        <v>0.29999999999999716</v>
      </c>
      <c r="FI46" s="244">
        <f t="shared" si="17"/>
        <v>9.9999999999994316E-2</v>
      </c>
      <c r="FJ46" s="244">
        <f t="shared" si="17"/>
        <v>1.8999999999999986</v>
      </c>
      <c r="FK46" s="244">
        <f t="shared" si="17"/>
        <v>7.7999999999999972</v>
      </c>
      <c r="FL46" s="244">
        <f t="shared" si="17"/>
        <v>14.799999999999997</v>
      </c>
      <c r="FM46" s="244">
        <f t="shared" si="17"/>
        <v>20.200000000000003</v>
      </c>
      <c r="FN46" s="244">
        <f t="shared" si="17"/>
        <v>20</v>
      </c>
      <c r="FO46" s="244">
        <f t="shared" si="17"/>
        <v>19.600000000000001</v>
      </c>
      <c r="FP46" s="244">
        <f t="shared" si="17"/>
        <v>16.5</v>
      </c>
      <c r="FQ46" s="244">
        <f t="shared" si="17"/>
        <v>11.899999999999999</v>
      </c>
      <c r="FR46" s="244">
        <f t="shared" si="17"/>
        <v>8.2999999999999972</v>
      </c>
      <c r="FS46" s="244">
        <f t="shared" si="17"/>
        <v>3.2000000000000028</v>
      </c>
      <c r="FT46" s="244">
        <f t="shared" si="17"/>
        <v>0.29999999999999716</v>
      </c>
      <c r="FU46" s="244">
        <f t="shared" si="17"/>
        <v>9.9999999999994316E-2</v>
      </c>
      <c r="FV46" s="244">
        <f t="shared" si="17"/>
        <v>1.7999999999999972</v>
      </c>
      <c r="FW46" s="244">
        <f t="shared" si="17"/>
        <v>7.7999999999999972</v>
      </c>
      <c r="FX46" s="244">
        <f t="shared" si="17"/>
        <v>14.700000000000003</v>
      </c>
      <c r="FY46" s="244">
        <f t="shared" si="17"/>
        <v>19.899999999999999</v>
      </c>
      <c r="FZ46" s="244">
        <f t="shared" si="17"/>
        <v>20.200000000000003</v>
      </c>
      <c r="GA46" s="244">
        <f t="shared" si="17"/>
        <v>19.600000000000001</v>
      </c>
      <c r="GB46" s="244">
        <f t="shared" si="17"/>
        <v>16.700000000000003</v>
      </c>
      <c r="GC46" s="244">
        <f t="shared" si="17"/>
        <v>12.100000000000001</v>
      </c>
      <c r="GD46" s="244">
        <f t="shared" si="17"/>
        <v>8.3999999999999986</v>
      </c>
      <c r="GE46" s="244">
        <f t="shared" si="17"/>
        <v>3.1000000000000014</v>
      </c>
      <c r="GF46" s="244">
        <f t="shared" si="17"/>
        <v>0.29999999999999716</v>
      </c>
      <c r="GG46" s="244">
        <f t="shared" si="17"/>
        <v>9.9999999999994316E-2</v>
      </c>
      <c r="GH46" s="244">
        <f t="shared" si="17"/>
        <v>1.7999999999999972</v>
      </c>
      <c r="GI46" s="244">
        <f t="shared" si="17"/>
        <v>7.6000000000000014</v>
      </c>
      <c r="GJ46" s="244">
        <f t="shared" si="17"/>
        <v>14.299999999999997</v>
      </c>
      <c r="GK46" s="244">
        <f t="shared" si="17"/>
        <v>19.899999999999999</v>
      </c>
      <c r="GL46" s="244">
        <f t="shared" si="17"/>
        <v>20.200000000000003</v>
      </c>
      <c r="GM46" s="244">
        <f t="shared" si="14"/>
        <v>19.5</v>
      </c>
      <c r="GN46" s="244">
        <f t="shared" si="14"/>
        <v>16.5</v>
      </c>
      <c r="GO46" s="244">
        <f t="shared" ref="GO46:IZ50" si="18">IF(GO12&gt;65,0,IF(GO12="",0,65-GO12))</f>
        <v>12.100000000000001</v>
      </c>
      <c r="GP46" s="244">
        <f t="shared" si="18"/>
        <v>8.6000000000000014</v>
      </c>
      <c r="GQ46" s="244">
        <f t="shared" si="18"/>
        <v>3.1000000000000014</v>
      </c>
      <c r="GR46" s="244">
        <f t="shared" si="18"/>
        <v>0.29999999999999716</v>
      </c>
      <c r="GS46" s="244">
        <f t="shared" si="18"/>
        <v>9.9999999999994316E-2</v>
      </c>
      <c r="GT46" s="244">
        <f t="shared" si="18"/>
        <v>1.8999999999999986</v>
      </c>
      <c r="GU46" s="244">
        <f t="shared" si="18"/>
        <v>7.6000000000000014</v>
      </c>
      <c r="GV46" s="244">
        <f t="shared" si="18"/>
        <v>14.399999999999999</v>
      </c>
      <c r="GW46" s="244">
        <f t="shared" si="18"/>
        <v>19.899999999999999</v>
      </c>
      <c r="GX46" s="244">
        <f t="shared" si="18"/>
        <v>20.100000000000001</v>
      </c>
      <c r="GY46" s="244">
        <f t="shared" si="18"/>
        <v>19.100000000000001</v>
      </c>
      <c r="GZ46" s="244">
        <f t="shared" si="18"/>
        <v>16.600000000000001</v>
      </c>
      <c r="HA46" s="244">
        <f t="shared" si="18"/>
        <v>12</v>
      </c>
      <c r="HB46" s="244">
        <f t="shared" si="18"/>
        <v>8.5</v>
      </c>
      <c r="HC46" s="244">
        <f t="shared" si="18"/>
        <v>3.1000000000000014</v>
      </c>
      <c r="HD46" s="244">
        <f t="shared" si="18"/>
        <v>0.29999999999999716</v>
      </c>
      <c r="HE46" s="244">
        <f t="shared" si="18"/>
        <v>9.9999999999994316E-2</v>
      </c>
      <c r="HF46" s="244">
        <f t="shared" si="18"/>
        <v>2</v>
      </c>
      <c r="HG46" s="244">
        <f t="shared" si="18"/>
        <v>7.6000000000000014</v>
      </c>
      <c r="HH46" s="244">
        <f t="shared" si="18"/>
        <v>14.299999999999997</v>
      </c>
      <c r="HI46" s="244">
        <f t="shared" si="18"/>
        <v>19.899999999999999</v>
      </c>
      <c r="HJ46" s="244">
        <f t="shared" si="18"/>
        <v>19.799999999999997</v>
      </c>
      <c r="HK46" s="244">
        <f t="shared" si="18"/>
        <v>18.899999999999999</v>
      </c>
      <c r="HL46" s="244">
        <f t="shared" si="18"/>
        <v>16</v>
      </c>
      <c r="HM46" s="244">
        <f t="shared" si="18"/>
        <v>11.899999999999999</v>
      </c>
      <c r="HN46" s="244">
        <f t="shared" si="18"/>
        <v>8.1000000000000014</v>
      </c>
      <c r="HO46" s="244">
        <f t="shared" si="18"/>
        <v>3</v>
      </c>
      <c r="HP46" s="244">
        <f t="shared" si="18"/>
        <v>0.20000000000000284</v>
      </c>
      <c r="HQ46" s="244">
        <f t="shared" si="18"/>
        <v>0</v>
      </c>
      <c r="HR46" s="244">
        <f t="shared" si="18"/>
        <v>1.7999999999999972</v>
      </c>
      <c r="HS46" s="244">
        <f t="shared" si="18"/>
        <v>7.2999999999999972</v>
      </c>
      <c r="HT46" s="244">
        <f t="shared" si="18"/>
        <v>13.799999999999997</v>
      </c>
      <c r="HU46" s="244">
        <f t="shared" si="18"/>
        <v>19.600000000000001</v>
      </c>
      <c r="HV46" s="244">
        <f t="shared" si="18"/>
        <v>19.799999999999997</v>
      </c>
      <c r="HW46" s="244">
        <f t="shared" si="18"/>
        <v>19.299999999999997</v>
      </c>
      <c r="HX46" s="244">
        <f t="shared" si="18"/>
        <v>16</v>
      </c>
      <c r="HY46" s="244">
        <f t="shared" si="18"/>
        <v>11.899999999999999</v>
      </c>
      <c r="HZ46" s="244">
        <f t="shared" si="18"/>
        <v>8</v>
      </c>
      <c r="IA46" s="244">
        <f t="shared" si="18"/>
        <v>3</v>
      </c>
      <c r="IB46" s="244">
        <f t="shared" si="18"/>
        <v>0.29999999999999716</v>
      </c>
      <c r="IC46" s="244">
        <f t="shared" si="18"/>
        <v>0</v>
      </c>
      <c r="ID46" s="244">
        <f t="shared" si="18"/>
        <v>1.8999999999999986</v>
      </c>
      <c r="IE46" s="244">
        <f t="shared" si="18"/>
        <v>7.5</v>
      </c>
      <c r="IF46" s="244">
        <f t="shared" si="18"/>
        <v>13.899999999999999</v>
      </c>
      <c r="IG46" s="244">
        <f t="shared" si="18"/>
        <v>19.899999999999999</v>
      </c>
      <c r="IH46" s="244">
        <f t="shared" si="18"/>
        <v>19.700000000000003</v>
      </c>
      <c r="II46" s="244">
        <f t="shared" si="18"/>
        <v>19.399999999999999</v>
      </c>
      <c r="IJ46" s="244">
        <f t="shared" si="18"/>
        <v>16.299999999999997</v>
      </c>
      <c r="IK46" s="244">
        <f t="shared" si="18"/>
        <v>11.799999999999997</v>
      </c>
      <c r="IL46" s="244">
        <f t="shared" si="18"/>
        <v>8</v>
      </c>
      <c r="IM46" s="244">
        <f t="shared" si="18"/>
        <v>2.8999999999999986</v>
      </c>
      <c r="IN46" s="244">
        <f t="shared" si="18"/>
        <v>0.29999999999999716</v>
      </c>
      <c r="IO46" s="244">
        <f t="shared" si="18"/>
        <v>0</v>
      </c>
      <c r="IP46" s="244">
        <f t="shared" si="18"/>
        <v>1.7999999999999972</v>
      </c>
      <c r="IQ46" s="244">
        <f t="shared" si="18"/>
        <v>7.2999999999999972</v>
      </c>
      <c r="IR46" s="244">
        <f t="shared" si="18"/>
        <v>13.899999999999999</v>
      </c>
      <c r="IS46" s="244">
        <f t="shared" si="18"/>
        <v>19.700000000000003</v>
      </c>
      <c r="IT46" s="244">
        <f t="shared" si="18"/>
        <v>19.5</v>
      </c>
      <c r="IU46" s="244">
        <f t="shared" si="18"/>
        <v>19.200000000000003</v>
      </c>
      <c r="IV46" s="244">
        <f t="shared" si="18"/>
        <v>16.100000000000001</v>
      </c>
      <c r="IW46" s="244">
        <f t="shared" si="18"/>
        <v>11.700000000000003</v>
      </c>
      <c r="IX46" s="244">
        <f t="shared" si="18"/>
        <v>8</v>
      </c>
      <c r="IY46" s="244">
        <f t="shared" si="18"/>
        <v>2.7999999999999972</v>
      </c>
      <c r="IZ46" s="244">
        <f t="shared" si="18"/>
        <v>0.29999999999999716</v>
      </c>
      <c r="JA46" s="244">
        <f t="shared" si="16"/>
        <v>0</v>
      </c>
      <c r="JB46" s="244">
        <f t="shared" si="15"/>
        <v>1.7999999999999972</v>
      </c>
      <c r="JC46" s="244">
        <f t="shared" si="15"/>
        <v>7.2999999999999972</v>
      </c>
      <c r="JD46" s="244">
        <f t="shared" si="15"/>
        <v>13.700000000000003</v>
      </c>
      <c r="JE46" s="244">
        <f t="shared" si="15"/>
        <v>19.5</v>
      </c>
      <c r="JF46" s="244">
        <f t="shared" si="15"/>
        <v>19.600000000000001</v>
      </c>
      <c r="JG46" s="244">
        <f t="shared" si="15"/>
        <v>19</v>
      </c>
      <c r="JH46" s="244">
        <f t="shared" si="15"/>
        <v>16.299999999999997</v>
      </c>
      <c r="JI46" s="244">
        <f t="shared" si="15"/>
        <v>11.600000000000001</v>
      </c>
      <c r="JJ46" s="244">
        <f t="shared" si="15"/>
        <v>8.1000000000000014</v>
      </c>
      <c r="JK46" s="244">
        <f t="shared" si="15"/>
        <v>2.7999999999999972</v>
      </c>
      <c r="JL46" s="244">
        <f t="shared" si="15"/>
        <v>0.29999999999999716</v>
      </c>
      <c r="JM46" s="244">
        <f t="shared" si="15"/>
        <v>0</v>
      </c>
      <c r="JN46" s="244">
        <f t="shared" si="15"/>
        <v>1.8999999999999986</v>
      </c>
      <c r="JO46" s="244">
        <f t="shared" si="15"/>
        <v>7.1000000000000014</v>
      </c>
      <c r="JP46" s="244">
        <f t="shared" si="15"/>
        <v>13.600000000000001</v>
      </c>
      <c r="JQ46" s="244">
        <f t="shared" si="15"/>
        <v>19.5</v>
      </c>
      <c r="JR46" s="244">
        <f t="shared" si="15"/>
        <v>19.700000000000003</v>
      </c>
      <c r="JS46" s="244">
        <f t="shared" si="15"/>
        <v>18.899999999999999</v>
      </c>
      <c r="JT46" s="244">
        <f t="shared" si="15"/>
        <v>16.299999999999997</v>
      </c>
      <c r="JU46" s="244">
        <f t="shared" si="15"/>
        <v>11.399999999999999</v>
      </c>
      <c r="JV46" s="244">
        <f t="shared" si="15"/>
        <v>8</v>
      </c>
      <c r="JW46" s="244">
        <f t="shared" si="15"/>
        <v>2.7999999999999972</v>
      </c>
      <c r="JX46" s="244">
        <f t="shared" si="15"/>
        <v>0.29999999999999716</v>
      </c>
      <c r="JY46" s="244">
        <f t="shared" si="15"/>
        <v>0</v>
      </c>
      <c r="JZ46" s="244">
        <f t="shared" si="15"/>
        <v>1.7999999999999972</v>
      </c>
      <c r="KA46" s="244">
        <f t="shared" si="15"/>
        <v>6.7999999999999972</v>
      </c>
      <c r="KB46" s="244">
        <f t="shared" si="15"/>
        <v>13.799999999999997</v>
      </c>
      <c r="KC46" s="244">
        <f t="shared" si="15"/>
        <v>19.5</v>
      </c>
      <c r="KD46" s="244">
        <f t="shared" si="15"/>
        <v>19.5</v>
      </c>
      <c r="KE46" s="244">
        <f t="shared" si="15"/>
        <v>18.700000000000003</v>
      </c>
      <c r="KF46" s="244">
        <f t="shared" si="15"/>
        <v>16.299999999999997</v>
      </c>
      <c r="KG46" s="244">
        <f t="shared" si="15"/>
        <v>11.200000000000003</v>
      </c>
      <c r="KH46" s="244">
        <f t="shared" si="15"/>
        <v>7.8999999999999986</v>
      </c>
      <c r="KI46" s="244">
        <f t="shared" si="15"/>
        <v>2.7999999999999972</v>
      </c>
      <c r="KJ46" s="244">
        <f t="shared" si="15"/>
        <v>0.29999999999999716</v>
      </c>
      <c r="KK46" s="244">
        <f t="shared" si="15"/>
        <v>0</v>
      </c>
      <c r="KL46" s="244">
        <f t="shared" si="15"/>
        <v>1.7000000000000028</v>
      </c>
      <c r="KM46" s="244">
        <f t="shared" si="15"/>
        <v>6.6000000000000014</v>
      </c>
      <c r="KN46" s="244">
        <f t="shared" si="15"/>
        <v>13.700000000000003</v>
      </c>
      <c r="KO46" s="244">
        <f t="shared" si="15"/>
        <v>19.399999999999999</v>
      </c>
      <c r="KP46" s="244">
        <f t="shared" si="15"/>
        <v>19.5</v>
      </c>
      <c r="KQ46" s="244">
        <f t="shared" si="15"/>
        <v>18.5</v>
      </c>
      <c r="KR46" s="244">
        <f t="shared" si="15"/>
        <v>16.200000000000003</v>
      </c>
      <c r="KS46" s="244">
        <f t="shared" si="15"/>
        <v>10.899999999999999</v>
      </c>
      <c r="KT46" s="244">
        <f t="shared" si="15"/>
        <v>7.8999999999999986</v>
      </c>
      <c r="KU46" s="244">
        <f t="shared" si="15"/>
        <v>2.7999999999999972</v>
      </c>
      <c r="KV46" s="244">
        <f t="shared" si="15"/>
        <v>0.20000000000000284</v>
      </c>
      <c r="KW46" s="244">
        <f t="shared" si="15"/>
        <v>0</v>
      </c>
      <c r="KX46" s="244">
        <f t="shared" si="15"/>
        <v>1.6000000000000014</v>
      </c>
      <c r="KY46" s="244">
        <f t="shared" si="15"/>
        <v>6.6000000000000014</v>
      </c>
      <c r="KZ46" s="244">
        <f t="shared" si="15"/>
        <v>13.600000000000001</v>
      </c>
      <c r="LA46" s="244">
        <f t="shared" si="15"/>
        <v>19.399999999999999</v>
      </c>
      <c r="LB46" s="244">
        <f t="shared" si="15"/>
        <v>19.399999999999999</v>
      </c>
      <c r="LC46" s="244">
        <f t="shared" si="15"/>
        <v>18.5</v>
      </c>
      <c r="LD46" s="244">
        <f t="shared" si="15"/>
        <v>16.200000000000003</v>
      </c>
      <c r="LE46" s="244">
        <f t="shared" si="15"/>
        <v>10.899999999999999</v>
      </c>
      <c r="LF46" s="244">
        <f t="shared" si="15"/>
        <v>7.7000000000000028</v>
      </c>
      <c r="LG46" s="244">
        <f t="shared" si="15"/>
        <v>2.7000000000000028</v>
      </c>
      <c r="LH46" s="244">
        <f t="shared" si="15"/>
        <v>0.20000000000000284</v>
      </c>
      <c r="LI46" s="244">
        <f t="shared" si="15"/>
        <v>9.9999999999994316E-2</v>
      </c>
      <c r="LJ46" s="244">
        <f t="shared" si="15"/>
        <v>1.7999999999999972</v>
      </c>
      <c r="LK46" s="244">
        <f t="shared" si="15"/>
        <v>6.7000000000000028</v>
      </c>
      <c r="LL46" s="244">
        <f t="shared" si="15"/>
        <v>13.299999999999997</v>
      </c>
      <c r="LM46" s="244">
        <f t="shared" si="6"/>
        <v>19.399999999999999</v>
      </c>
    </row>
    <row r="47" spans="1:325" x14ac:dyDescent="0.25">
      <c r="A47" s="244">
        <v>11</v>
      </c>
      <c r="B47" s="244">
        <f t="shared" si="7"/>
        <v>21.9</v>
      </c>
      <c r="C47" s="244">
        <f t="shared" si="7"/>
        <v>21.700000000000003</v>
      </c>
      <c r="D47" s="244">
        <f t="shared" si="7"/>
        <v>18.100000000000001</v>
      </c>
      <c r="E47" s="244">
        <f t="shared" si="7"/>
        <v>15.899999999999999</v>
      </c>
      <c r="F47" s="244">
        <f t="shared" si="7"/>
        <v>8</v>
      </c>
      <c r="G47" s="244">
        <f t="shared" si="7"/>
        <v>4</v>
      </c>
      <c r="H47" s="244">
        <f t="shared" si="7"/>
        <v>0.79999999999999716</v>
      </c>
      <c r="I47" s="244">
        <f t="shared" si="7"/>
        <v>0.29999999999999716</v>
      </c>
      <c r="J47" s="244">
        <f t="shared" si="7"/>
        <v>1.7999999999999972</v>
      </c>
      <c r="K47" s="244">
        <f t="shared" si="7"/>
        <v>10.200000000000003</v>
      </c>
      <c r="L47" s="244">
        <f t="shared" si="7"/>
        <v>18.5</v>
      </c>
      <c r="M47" s="244">
        <f t="shared" si="7"/>
        <v>22.799999999999997</v>
      </c>
      <c r="N47" s="244">
        <f t="shared" si="7"/>
        <v>22</v>
      </c>
      <c r="O47" s="244">
        <f t="shared" si="7"/>
        <v>21.200000000000003</v>
      </c>
      <c r="P47" s="244">
        <f t="shared" si="7"/>
        <v>17.600000000000001</v>
      </c>
      <c r="Q47" s="244">
        <f t="shared" si="7"/>
        <v>15.700000000000003</v>
      </c>
      <c r="R47" s="244">
        <f t="shared" ref="R47:CC50" si="19">IF(R13&gt;65,0,IF(R13="",0,65-R13))</f>
        <v>7.6000000000000014</v>
      </c>
      <c r="S47" s="244">
        <f t="shared" si="19"/>
        <v>3.8999999999999986</v>
      </c>
      <c r="T47" s="244">
        <f t="shared" si="19"/>
        <v>0.79999999999999716</v>
      </c>
      <c r="U47" s="244">
        <f t="shared" si="19"/>
        <v>0.20000000000000284</v>
      </c>
      <c r="V47" s="244">
        <f t="shared" si="19"/>
        <v>1.8999999999999986</v>
      </c>
      <c r="W47" s="244">
        <f t="shared" si="19"/>
        <v>10</v>
      </c>
      <c r="X47" s="244">
        <f t="shared" si="19"/>
        <v>18.299999999999997</v>
      </c>
      <c r="Y47" s="244">
        <f t="shared" si="19"/>
        <v>22.4</v>
      </c>
      <c r="Z47" s="244">
        <f t="shared" si="19"/>
        <v>22.200000000000003</v>
      </c>
      <c r="AA47" s="244">
        <f t="shared" si="19"/>
        <v>21.4</v>
      </c>
      <c r="AB47" s="244">
        <f t="shared" si="19"/>
        <v>17.600000000000001</v>
      </c>
      <c r="AC47" s="244">
        <f t="shared" si="19"/>
        <v>15.700000000000003</v>
      </c>
      <c r="AD47" s="244">
        <f t="shared" si="19"/>
        <v>7.5</v>
      </c>
      <c r="AE47" s="244">
        <f t="shared" si="19"/>
        <v>3.7999999999999972</v>
      </c>
      <c r="AF47" s="244">
        <f t="shared" si="19"/>
        <v>0.90000000000000568</v>
      </c>
      <c r="AG47" s="244">
        <f t="shared" si="19"/>
        <v>0.20000000000000284</v>
      </c>
      <c r="AH47" s="244">
        <f t="shared" si="19"/>
        <v>1.7999999999999972</v>
      </c>
      <c r="AI47" s="244">
        <f t="shared" si="19"/>
        <v>9.8999999999999986</v>
      </c>
      <c r="AJ47" s="244">
        <f t="shared" si="19"/>
        <v>18.100000000000001</v>
      </c>
      <c r="AK47" s="244">
        <f t="shared" si="19"/>
        <v>22.299999999999997</v>
      </c>
      <c r="AL47" s="244">
        <f t="shared" si="19"/>
        <v>21.799999999999997</v>
      </c>
      <c r="AM47" s="244">
        <f t="shared" si="19"/>
        <v>21.200000000000003</v>
      </c>
      <c r="AN47" s="244">
        <f t="shared" si="19"/>
        <v>17.399999999999999</v>
      </c>
      <c r="AO47" s="244">
        <f t="shared" si="19"/>
        <v>15.600000000000001</v>
      </c>
      <c r="AP47" s="244">
        <f t="shared" si="19"/>
        <v>7.2000000000000028</v>
      </c>
      <c r="AQ47" s="244">
        <f t="shared" si="19"/>
        <v>3.6000000000000014</v>
      </c>
      <c r="AR47" s="244">
        <f t="shared" si="19"/>
        <v>0.79999999999999716</v>
      </c>
      <c r="AS47" s="244">
        <f t="shared" si="19"/>
        <v>9.9999999999994316E-2</v>
      </c>
      <c r="AT47" s="244">
        <f t="shared" si="19"/>
        <v>1.8999999999999986</v>
      </c>
      <c r="AU47" s="244">
        <f t="shared" si="19"/>
        <v>9.7999999999999972</v>
      </c>
      <c r="AV47" s="244">
        <f t="shared" si="19"/>
        <v>17.799999999999997</v>
      </c>
      <c r="AW47" s="244">
        <f t="shared" si="19"/>
        <v>22.1</v>
      </c>
      <c r="AX47" s="244">
        <f t="shared" si="19"/>
        <v>22</v>
      </c>
      <c r="AY47" s="244">
        <f t="shared" si="19"/>
        <v>21.200000000000003</v>
      </c>
      <c r="AZ47" s="244">
        <f t="shared" si="19"/>
        <v>17.200000000000003</v>
      </c>
      <c r="BA47" s="244">
        <f t="shared" si="19"/>
        <v>15.399999999999999</v>
      </c>
      <c r="BB47" s="244">
        <f t="shared" si="19"/>
        <v>6.8999999999999986</v>
      </c>
      <c r="BC47" s="244">
        <f t="shared" si="19"/>
        <v>3.5</v>
      </c>
      <c r="BD47" s="244">
        <f t="shared" si="19"/>
        <v>0.79999999999999716</v>
      </c>
      <c r="BE47" s="244">
        <f t="shared" si="19"/>
        <v>9.9999999999994316E-2</v>
      </c>
      <c r="BF47" s="244">
        <f t="shared" si="19"/>
        <v>1.7000000000000028</v>
      </c>
      <c r="BG47" s="244">
        <f t="shared" si="19"/>
        <v>9.6000000000000014</v>
      </c>
      <c r="BH47" s="244">
        <f t="shared" si="19"/>
        <v>17.5</v>
      </c>
      <c r="BI47" s="244">
        <f t="shared" si="19"/>
        <v>22.200000000000003</v>
      </c>
      <c r="BJ47" s="244">
        <f t="shared" si="19"/>
        <v>21.6</v>
      </c>
      <c r="BK47" s="244">
        <f t="shared" si="19"/>
        <v>21.1</v>
      </c>
      <c r="BL47" s="244">
        <f t="shared" si="19"/>
        <v>17.299999999999997</v>
      </c>
      <c r="BM47" s="244">
        <f t="shared" si="19"/>
        <v>15.399999999999999</v>
      </c>
      <c r="BN47" s="244">
        <f t="shared" si="19"/>
        <v>7.1000000000000014</v>
      </c>
      <c r="BO47" s="244">
        <f t="shared" si="19"/>
        <v>3.5</v>
      </c>
      <c r="BP47" s="244">
        <f t="shared" si="19"/>
        <v>0.70000000000000284</v>
      </c>
      <c r="BQ47" s="244">
        <f t="shared" si="19"/>
        <v>9.9999999999994316E-2</v>
      </c>
      <c r="BR47" s="244">
        <f t="shared" si="19"/>
        <v>1.7999999999999972</v>
      </c>
      <c r="BS47" s="244">
        <f t="shared" si="19"/>
        <v>9.3999999999999986</v>
      </c>
      <c r="BT47" s="244">
        <f t="shared" si="19"/>
        <v>17.600000000000001</v>
      </c>
      <c r="BU47" s="244">
        <f t="shared" si="19"/>
        <v>21.9</v>
      </c>
      <c r="BV47" s="244">
        <f t="shared" si="19"/>
        <v>21.6</v>
      </c>
      <c r="BW47" s="244">
        <f t="shared" si="19"/>
        <v>21.200000000000003</v>
      </c>
      <c r="BX47" s="244">
        <f t="shared" si="19"/>
        <v>17.5</v>
      </c>
      <c r="BY47" s="244">
        <f t="shared" si="19"/>
        <v>15.399999999999999</v>
      </c>
      <c r="BZ47" s="244">
        <f t="shared" si="19"/>
        <v>7</v>
      </c>
      <c r="CA47" s="244">
        <f t="shared" si="19"/>
        <v>3.7000000000000028</v>
      </c>
      <c r="CB47" s="244">
        <f t="shared" si="19"/>
        <v>0.70000000000000284</v>
      </c>
      <c r="CC47" s="244">
        <f t="shared" si="19"/>
        <v>0.20000000000000284</v>
      </c>
      <c r="CD47" s="244">
        <f t="shared" si="10"/>
        <v>1.8999999999999986</v>
      </c>
      <c r="CE47" s="244">
        <f t="shared" si="10"/>
        <v>9.5</v>
      </c>
      <c r="CF47" s="244">
        <f t="shared" si="10"/>
        <v>17.399999999999999</v>
      </c>
      <c r="CG47" s="244">
        <f t="shared" si="10"/>
        <v>22.299999999999997</v>
      </c>
      <c r="CH47" s="244">
        <f t="shared" si="10"/>
        <v>21.9</v>
      </c>
      <c r="CI47" s="244">
        <f t="shared" si="10"/>
        <v>21.299999999999997</v>
      </c>
      <c r="CJ47" s="244">
        <f t="shared" si="10"/>
        <v>17.799999999999997</v>
      </c>
      <c r="CK47" s="244">
        <f t="shared" si="10"/>
        <v>15.299999999999997</v>
      </c>
      <c r="CL47" s="244">
        <f t="shared" si="10"/>
        <v>6.8999999999999986</v>
      </c>
      <c r="CM47" s="244">
        <f t="shared" si="10"/>
        <v>3.8999999999999986</v>
      </c>
      <c r="CN47" s="244">
        <f t="shared" si="10"/>
        <v>0.70000000000000284</v>
      </c>
      <c r="CO47" s="244">
        <f t="shared" si="10"/>
        <v>0.20000000000000284</v>
      </c>
      <c r="CP47" s="244">
        <f t="shared" si="10"/>
        <v>1.8999999999999986</v>
      </c>
      <c r="CQ47" s="244">
        <f t="shared" si="10"/>
        <v>9.3999999999999986</v>
      </c>
      <c r="CR47" s="244">
        <f t="shared" ref="CR47:FC52" si="20">IF(CR13&gt;65,0,IF(CR13="",0,65-CR13))</f>
        <v>17.5</v>
      </c>
      <c r="CS47" s="244">
        <f t="shared" si="20"/>
        <v>21.799999999999997</v>
      </c>
      <c r="CT47" s="244">
        <f t="shared" si="20"/>
        <v>21.6</v>
      </c>
      <c r="CU47" s="244">
        <f t="shared" si="20"/>
        <v>21.5</v>
      </c>
      <c r="CV47" s="244">
        <f t="shared" si="20"/>
        <v>17.899999999999999</v>
      </c>
      <c r="CW47" s="244">
        <f t="shared" si="20"/>
        <v>15.5</v>
      </c>
      <c r="CX47" s="244">
        <f t="shared" si="20"/>
        <v>7.1000000000000014</v>
      </c>
      <c r="CY47" s="244">
        <f t="shared" si="20"/>
        <v>3.7999999999999972</v>
      </c>
      <c r="CZ47" s="244">
        <f t="shared" si="20"/>
        <v>0.70000000000000284</v>
      </c>
      <c r="DA47" s="244">
        <f t="shared" si="20"/>
        <v>0.20000000000000284</v>
      </c>
      <c r="DB47" s="244">
        <f t="shared" si="20"/>
        <v>1.7999999999999972</v>
      </c>
      <c r="DC47" s="244">
        <f t="shared" si="20"/>
        <v>9.2999999999999972</v>
      </c>
      <c r="DD47" s="244">
        <f t="shared" si="20"/>
        <v>17.799999999999997</v>
      </c>
      <c r="DE47" s="244">
        <f t="shared" si="20"/>
        <v>21.799999999999997</v>
      </c>
      <c r="DF47" s="244">
        <f t="shared" si="20"/>
        <v>21.6</v>
      </c>
      <c r="DG47" s="244">
        <f t="shared" si="20"/>
        <v>21.4</v>
      </c>
      <c r="DH47" s="244">
        <f t="shared" si="20"/>
        <v>17.799999999999997</v>
      </c>
      <c r="DI47" s="244">
        <f t="shared" si="20"/>
        <v>15.299999999999997</v>
      </c>
      <c r="DJ47" s="244">
        <f t="shared" si="20"/>
        <v>6.8999999999999986</v>
      </c>
      <c r="DK47" s="244">
        <f t="shared" si="20"/>
        <v>3.6000000000000014</v>
      </c>
      <c r="DL47" s="244">
        <f t="shared" si="20"/>
        <v>0.59999999999999432</v>
      </c>
      <c r="DM47" s="244">
        <f t="shared" si="20"/>
        <v>0.20000000000000284</v>
      </c>
      <c r="DN47" s="244">
        <f t="shared" si="20"/>
        <v>1.8999999999999986</v>
      </c>
      <c r="DO47" s="244">
        <f t="shared" si="20"/>
        <v>9.1000000000000014</v>
      </c>
      <c r="DP47" s="244">
        <f t="shared" si="20"/>
        <v>17.600000000000001</v>
      </c>
      <c r="DQ47" s="244">
        <f t="shared" si="20"/>
        <v>21.6</v>
      </c>
      <c r="DR47" s="244">
        <f t="shared" si="20"/>
        <v>21.799999999999997</v>
      </c>
      <c r="DS47" s="244">
        <f t="shared" si="20"/>
        <v>21.4</v>
      </c>
      <c r="DT47" s="244">
        <f t="shared" si="20"/>
        <v>17.799999999999997</v>
      </c>
      <c r="DU47" s="244">
        <f t="shared" si="20"/>
        <v>15.200000000000003</v>
      </c>
      <c r="DV47" s="244">
        <f t="shared" si="20"/>
        <v>6.8999999999999986</v>
      </c>
      <c r="DW47" s="244">
        <f t="shared" si="20"/>
        <v>3.3999999999999986</v>
      </c>
      <c r="DX47" s="244">
        <f t="shared" si="20"/>
        <v>0.59999999999999432</v>
      </c>
      <c r="DY47" s="244">
        <f t="shared" si="20"/>
        <v>0.29999999999999716</v>
      </c>
      <c r="DZ47" s="244">
        <f t="shared" si="20"/>
        <v>1.7999999999999972</v>
      </c>
      <c r="EA47" s="244">
        <f t="shared" si="20"/>
        <v>8.8999999999999986</v>
      </c>
      <c r="EB47" s="244">
        <f t="shared" si="20"/>
        <v>17.299999999999997</v>
      </c>
      <c r="EC47" s="244">
        <f t="shared" si="20"/>
        <v>21.4</v>
      </c>
      <c r="ED47" s="244">
        <f t="shared" si="20"/>
        <v>22.200000000000003</v>
      </c>
      <c r="EE47" s="244">
        <f t="shared" si="20"/>
        <v>20.9</v>
      </c>
      <c r="EF47" s="244">
        <f t="shared" si="20"/>
        <v>17.700000000000003</v>
      </c>
      <c r="EG47" s="244">
        <f t="shared" si="20"/>
        <v>15.299999999999997</v>
      </c>
      <c r="EH47" s="244">
        <f t="shared" si="20"/>
        <v>7.2999999999999972</v>
      </c>
      <c r="EI47" s="244">
        <f t="shared" si="20"/>
        <v>3.5</v>
      </c>
      <c r="EJ47" s="244">
        <f t="shared" si="20"/>
        <v>0.59999999999999432</v>
      </c>
      <c r="EK47" s="244">
        <f t="shared" si="20"/>
        <v>0.29999999999999716</v>
      </c>
      <c r="EL47" s="244">
        <f t="shared" si="20"/>
        <v>1.7999999999999972</v>
      </c>
      <c r="EM47" s="244">
        <f t="shared" si="20"/>
        <v>8.7000000000000028</v>
      </c>
      <c r="EN47" s="244">
        <f t="shared" si="20"/>
        <v>17.200000000000003</v>
      </c>
      <c r="EO47" s="244">
        <f t="shared" si="20"/>
        <v>21.299999999999997</v>
      </c>
      <c r="EP47" s="244">
        <f t="shared" si="20"/>
        <v>22</v>
      </c>
      <c r="EQ47" s="244">
        <f t="shared" si="20"/>
        <v>20.9</v>
      </c>
      <c r="ER47" s="244">
        <f t="shared" si="20"/>
        <v>17.600000000000001</v>
      </c>
      <c r="ES47" s="244">
        <f t="shared" si="20"/>
        <v>15.100000000000001</v>
      </c>
      <c r="ET47" s="244">
        <f t="shared" si="20"/>
        <v>7.3999999999999986</v>
      </c>
      <c r="EU47" s="244">
        <f t="shared" si="20"/>
        <v>3.5</v>
      </c>
      <c r="EV47" s="244">
        <f t="shared" si="20"/>
        <v>0.5</v>
      </c>
      <c r="EW47" s="244">
        <f t="shared" si="20"/>
        <v>0.20000000000000284</v>
      </c>
      <c r="EX47" s="244">
        <f t="shared" si="20"/>
        <v>1.8999999999999986</v>
      </c>
      <c r="EY47" s="244">
        <f t="shared" si="20"/>
        <v>8.5</v>
      </c>
      <c r="EZ47" s="244">
        <f t="shared" si="20"/>
        <v>16.700000000000003</v>
      </c>
      <c r="FA47" s="244">
        <f t="shared" si="20"/>
        <v>21.1</v>
      </c>
      <c r="FB47" s="244">
        <f t="shared" si="20"/>
        <v>22</v>
      </c>
      <c r="FC47" s="244">
        <f t="shared" si="20"/>
        <v>20.700000000000003</v>
      </c>
      <c r="FD47" s="244">
        <f t="shared" si="17"/>
        <v>17.200000000000003</v>
      </c>
      <c r="FE47" s="244">
        <f t="shared" si="17"/>
        <v>14.799999999999997</v>
      </c>
      <c r="FF47" s="244">
        <f t="shared" si="17"/>
        <v>7.2000000000000028</v>
      </c>
      <c r="FG47" s="244">
        <f t="shared" si="17"/>
        <v>3.2999999999999972</v>
      </c>
      <c r="FH47" s="244">
        <f t="shared" si="17"/>
        <v>0.5</v>
      </c>
      <c r="FI47" s="244">
        <f t="shared" si="17"/>
        <v>0.20000000000000284</v>
      </c>
      <c r="FJ47" s="244">
        <f t="shared" si="17"/>
        <v>1.8999999999999986</v>
      </c>
      <c r="FK47" s="244">
        <f t="shared" si="17"/>
        <v>8.2999999999999972</v>
      </c>
      <c r="FL47" s="244">
        <f t="shared" si="17"/>
        <v>16.399999999999999</v>
      </c>
      <c r="FM47" s="244">
        <f t="shared" si="17"/>
        <v>21.1</v>
      </c>
      <c r="FN47" s="244">
        <f t="shared" si="17"/>
        <v>21.799999999999997</v>
      </c>
      <c r="FO47" s="244">
        <f t="shared" si="17"/>
        <v>20.5</v>
      </c>
      <c r="FP47" s="244">
        <f t="shared" si="17"/>
        <v>16.899999999999999</v>
      </c>
      <c r="FQ47" s="244">
        <f t="shared" si="17"/>
        <v>14.600000000000001</v>
      </c>
      <c r="FR47" s="244">
        <f t="shared" si="17"/>
        <v>7</v>
      </c>
      <c r="FS47" s="244">
        <f t="shared" si="17"/>
        <v>3.2999999999999972</v>
      </c>
      <c r="FT47" s="244">
        <f t="shared" si="17"/>
        <v>0.40000000000000568</v>
      </c>
      <c r="FU47" s="244">
        <f t="shared" si="17"/>
        <v>0.20000000000000284</v>
      </c>
      <c r="FV47" s="244">
        <f t="shared" si="17"/>
        <v>2</v>
      </c>
      <c r="FW47" s="244">
        <f t="shared" si="17"/>
        <v>8.3999999999999986</v>
      </c>
      <c r="FX47" s="244">
        <f t="shared" si="17"/>
        <v>16.299999999999997</v>
      </c>
      <c r="FY47" s="244">
        <f t="shared" si="17"/>
        <v>20.799999999999997</v>
      </c>
      <c r="FZ47" s="244">
        <f t="shared" si="17"/>
        <v>22.200000000000003</v>
      </c>
      <c r="GA47" s="244">
        <f t="shared" si="17"/>
        <v>20.5</v>
      </c>
      <c r="GB47" s="244">
        <f t="shared" si="17"/>
        <v>17</v>
      </c>
      <c r="GC47" s="244">
        <f t="shared" si="17"/>
        <v>14.799999999999997</v>
      </c>
      <c r="GD47" s="244">
        <f t="shared" si="17"/>
        <v>6.8999999999999986</v>
      </c>
      <c r="GE47" s="244">
        <f t="shared" si="17"/>
        <v>3.2999999999999972</v>
      </c>
      <c r="GF47" s="244">
        <f t="shared" si="17"/>
        <v>0.40000000000000568</v>
      </c>
      <c r="GG47" s="244">
        <f t="shared" si="17"/>
        <v>0.20000000000000284</v>
      </c>
      <c r="GH47" s="244">
        <f t="shared" si="17"/>
        <v>2</v>
      </c>
      <c r="GI47" s="244">
        <f t="shared" si="17"/>
        <v>8.2000000000000028</v>
      </c>
      <c r="GJ47" s="244">
        <f t="shared" si="17"/>
        <v>15.799999999999997</v>
      </c>
      <c r="GK47" s="244">
        <f t="shared" si="17"/>
        <v>20.700000000000003</v>
      </c>
      <c r="GL47" s="244">
        <f t="shared" si="17"/>
        <v>22.200000000000003</v>
      </c>
      <c r="GM47" s="244">
        <f t="shared" si="14"/>
        <v>20.399999999999999</v>
      </c>
      <c r="GN47" s="244">
        <f t="shared" si="14"/>
        <v>16.799999999999997</v>
      </c>
      <c r="GO47" s="244">
        <f t="shared" si="18"/>
        <v>14.700000000000003</v>
      </c>
      <c r="GP47" s="244">
        <f t="shared" si="18"/>
        <v>7.1000000000000014</v>
      </c>
      <c r="GQ47" s="244">
        <f t="shared" si="18"/>
        <v>3.2999999999999972</v>
      </c>
      <c r="GR47" s="244">
        <f t="shared" si="18"/>
        <v>0.40000000000000568</v>
      </c>
      <c r="GS47" s="244">
        <f t="shared" si="18"/>
        <v>0.20000000000000284</v>
      </c>
      <c r="GT47" s="244">
        <f t="shared" si="18"/>
        <v>2</v>
      </c>
      <c r="GU47" s="244">
        <f t="shared" si="18"/>
        <v>8.2999999999999972</v>
      </c>
      <c r="GV47" s="244">
        <f t="shared" si="18"/>
        <v>15.899999999999999</v>
      </c>
      <c r="GW47" s="244">
        <f t="shared" si="18"/>
        <v>20.9</v>
      </c>
      <c r="GX47" s="244">
        <f t="shared" si="18"/>
        <v>22.200000000000003</v>
      </c>
      <c r="GY47" s="244">
        <f t="shared" si="18"/>
        <v>20</v>
      </c>
      <c r="GZ47" s="244">
        <f t="shared" si="18"/>
        <v>16.799999999999997</v>
      </c>
      <c r="HA47" s="244">
        <f t="shared" si="18"/>
        <v>14.600000000000001</v>
      </c>
      <c r="HB47" s="244">
        <f t="shared" si="18"/>
        <v>7</v>
      </c>
      <c r="HC47" s="244">
        <f t="shared" si="18"/>
        <v>3.3999999999999986</v>
      </c>
      <c r="HD47" s="244">
        <f t="shared" si="18"/>
        <v>0.5</v>
      </c>
      <c r="HE47" s="244">
        <f t="shared" si="18"/>
        <v>9.9999999999994316E-2</v>
      </c>
      <c r="HF47" s="244">
        <f t="shared" si="18"/>
        <v>2.1000000000000014</v>
      </c>
      <c r="HG47" s="244">
        <f t="shared" si="18"/>
        <v>8.2000000000000028</v>
      </c>
      <c r="HH47" s="244">
        <f t="shared" si="18"/>
        <v>15.799999999999997</v>
      </c>
      <c r="HI47" s="244">
        <f t="shared" si="18"/>
        <v>20.6</v>
      </c>
      <c r="HJ47" s="244">
        <f t="shared" si="18"/>
        <v>22</v>
      </c>
      <c r="HK47" s="244">
        <f t="shared" si="18"/>
        <v>19.700000000000003</v>
      </c>
      <c r="HL47" s="244">
        <f t="shared" si="18"/>
        <v>16.200000000000003</v>
      </c>
      <c r="HM47" s="244">
        <f t="shared" si="18"/>
        <v>14.399999999999999</v>
      </c>
      <c r="HN47" s="244">
        <f t="shared" si="18"/>
        <v>6.6000000000000014</v>
      </c>
      <c r="HO47" s="244">
        <f t="shared" si="18"/>
        <v>3.2000000000000028</v>
      </c>
      <c r="HP47" s="244">
        <f t="shared" si="18"/>
        <v>0.40000000000000568</v>
      </c>
      <c r="HQ47" s="244">
        <f t="shared" si="18"/>
        <v>9.9999999999994316E-2</v>
      </c>
      <c r="HR47" s="244">
        <f t="shared" si="18"/>
        <v>2.1000000000000014</v>
      </c>
      <c r="HS47" s="244">
        <f t="shared" si="18"/>
        <v>8</v>
      </c>
      <c r="HT47" s="244">
        <f t="shared" si="18"/>
        <v>15.200000000000003</v>
      </c>
      <c r="HU47" s="244">
        <f t="shared" si="18"/>
        <v>20.299999999999997</v>
      </c>
      <c r="HV47" s="244">
        <f t="shared" si="18"/>
        <v>22</v>
      </c>
      <c r="HW47" s="244">
        <f t="shared" si="18"/>
        <v>19.899999999999999</v>
      </c>
      <c r="HX47" s="244">
        <f t="shared" si="18"/>
        <v>16.100000000000001</v>
      </c>
      <c r="HY47" s="244">
        <f t="shared" si="18"/>
        <v>14.200000000000003</v>
      </c>
      <c r="HZ47" s="244">
        <f t="shared" si="18"/>
        <v>6.6000000000000014</v>
      </c>
      <c r="IA47" s="244">
        <f t="shared" si="18"/>
        <v>3.1000000000000014</v>
      </c>
      <c r="IB47" s="244">
        <f t="shared" si="18"/>
        <v>0.5</v>
      </c>
      <c r="IC47" s="244">
        <f t="shared" si="18"/>
        <v>9.9999999999994316E-2</v>
      </c>
      <c r="ID47" s="244">
        <f t="shared" si="18"/>
        <v>2.2000000000000028</v>
      </c>
      <c r="IE47" s="244">
        <f t="shared" si="18"/>
        <v>8.2999999999999972</v>
      </c>
      <c r="IF47" s="244">
        <f t="shared" si="18"/>
        <v>15.399999999999999</v>
      </c>
      <c r="IG47" s="244">
        <f t="shared" si="18"/>
        <v>20.700000000000003</v>
      </c>
      <c r="IH47" s="244">
        <f t="shared" si="18"/>
        <v>21.9</v>
      </c>
      <c r="II47" s="244">
        <f t="shared" si="18"/>
        <v>19.799999999999997</v>
      </c>
      <c r="IJ47" s="244">
        <f t="shared" si="18"/>
        <v>16.399999999999999</v>
      </c>
      <c r="IK47" s="244">
        <f t="shared" si="18"/>
        <v>14.200000000000003</v>
      </c>
      <c r="IL47" s="244">
        <f t="shared" si="18"/>
        <v>6.6000000000000014</v>
      </c>
      <c r="IM47" s="244">
        <f t="shared" si="18"/>
        <v>3</v>
      </c>
      <c r="IN47" s="244">
        <f t="shared" si="18"/>
        <v>0.5</v>
      </c>
      <c r="IO47" s="244">
        <f t="shared" si="18"/>
        <v>9.9999999999994316E-2</v>
      </c>
      <c r="IP47" s="244">
        <f t="shared" si="18"/>
        <v>2</v>
      </c>
      <c r="IQ47" s="244">
        <f t="shared" si="18"/>
        <v>8.2000000000000028</v>
      </c>
      <c r="IR47" s="244">
        <f t="shared" si="18"/>
        <v>15.399999999999999</v>
      </c>
      <c r="IS47" s="244">
        <f t="shared" si="18"/>
        <v>20.5</v>
      </c>
      <c r="IT47" s="244">
        <f t="shared" si="18"/>
        <v>21.700000000000003</v>
      </c>
      <c r="IU47" s="244">
        <f t="shared" si="18"/>
        <v>19.5</v>
      </c>
      <c r="IV47" s="244">
        <f t="shared" si="18"/>
        <v>16.299999999999997</v>
      </c>
      <c r="IW47" s="244">
        <f t="shared" si="18"/>
        <v>14.200000000000003</v>
      </c>
      <c r="IX47" s="244">
        <f t="shared" si="18"/>
        <v>6.7999999999999972</v>
      </c>
      <c r="IY47" s="244">
        <f t="shared" si="18"/>
        <v>2.8999999999999986</v>
      </c>
      <c r="IZ47" s="244">
        <f t="shared" si="18"/>
        <v>0.5</v>
      </c>
      <c r="JA47" s="244">
        <f t="shared" si="16"/>
        <v>9.9999999999994316E-2</v>
      </c>
      <c r="JB47" s="244">
        <f t="shared" si="15"/>
        <v>2</v>
      </c>
      <c r="JC47" s="244">
        <f t="shared" si="15"/>
        <v>8.2999999999999972</v>
      </c>
      <c r="JD47" s="244">
        <f t="shared" si="15"/>
        <v>15.200000000000003</v>
      </c>
      <c r="JE47" s="244">
        <f t="shared" si="15"/>
        <v>20.299999999999997</v>
      </c>
      <c r="JF47" s="244">
        <f t="shared" si="15"/>
        <v>21.9</v>
      </c>
      <c r="JG47" s="244">
        <f t="shared" si="15"/>
        <v>19.5</v>
      </c>
      <c r="JH47" s="244">
        <f t="shared" si="15"/>
        <v>16.399999999999999</v>
      </c>
      <c r="JI47" s="244">
        <f t="shared" si="15"/>
        <v>14</v>
      </c>
      <c r="JJ47" s="244">
        <f t="shared" si="15"/>
        <v>6.7999999999999972</v>
      </c>
      <c r="JK47" s="244">
        <f t="shared" si="15"/>
        <v>2.8999999999999986</v>
      </c>
      <c r="JL47" s="244">
        <f t="shared" si="15"/>
        <v>0.40000000000000568</v>
      </c>
      <c r="JM47" s="244">
        <f t="shared" si="15"/>
        <v>0.20000000000000284</v>
      </c>
      <c r="JN47" s="244">
        <f t="shared" si="15"/>
        <v>2.1000000000000014</v>
      </c>
      <c r="JO47" s="244">
        <f t="shared" si="15"/>
        <v>8.1000000000000014</v>
      </c>
      <c r="JP47" s="244">
        <f t="shared" si="15"/>
        <v>15</v>
      </c>
      <c r="JQ47" s="244">
        <f t="shared" si="15"/>
        <v>20.299999999999997</v>
      </c>
      <c r="JR47" s="244">
        <f t="shared" si="15"/>
        <v>22.1</v>
      </c>
      <c r="JS47" s="244">
        <f t="shared" si="15"/>
        <v>19.399999999999999</v>
      </c>
      <c r="JT47" s="244">
        <f t="shared" si="15"/>
        <v>16.299999999999997</v>
      </c>
      <c r="JU47" s="244">
        <f t="shared" si="15"/>
        <v>13.899999999999999</v>
      </c>
      <c r="JV47" s="244">
        <f t="shared" si="15"/>
        <v>6.6000000000000014</v>
      </c>
      <c r="JW47" s="244">
        <f t="shared" si="15"/>
        <v>3</v>
      </c>
      <c r="JX47" s="244">
        <f t="shared" si="15"/>
        <v>0.40000000000000568</v>
      </c>
      <c r="JY47" s="244">
        <f t="shared" si="15"/>
        <v>0.20000000000000284</v>
      </c>
      <c r="JZ47" s="244">
        <f t="shared" si="15"/>
        <v>2</v>
      </c>
      <c r="KA47" s="244">
        <f t="shared" si="15"/>
        <v>7.8999999999999986</v>
      </c>
      <c r="KB47" s="244">
        <f t="shared" si="15"/>
        <v>15.100000000000001</v>
      </c>
      <c r="KC47" s="244">
        <f t="shared" si="15"/>
        <v>20.100000000000001</v>
      </c>
      <c r="KD47" s="244">
        <f t="shared" si="15"/>
        <v>21.799999999999997</v>
      </c>
      <c r="KE47" s="244">
        <f t="shared" si="15"/>
        <v>19.299999999999997</v>
      </c>
      <c r="KF47" s="244">
        <f t="shared" si="15"/>
        <v>16.5</v>
      </c>
      <c r="KG47" s="244">
        <f t="shared" si="15"/>
        <v>13.700000000000003</v>
      </c>
      <c r="KH47" s="244">
        <f t="shared" si="15"/>
        <v>6.6000000000000014</v>
      </c>
      <c r="KI47" s="244">
        <f t="shared" si="15"/>
        <v>3</v>
      </c>
      <c r="KJ47" s="244">
        <f t="shared" si="15"/>
        <v>0.40000000000000568</v>
      </c>
      <c r="KK47" s="244">
        <f t="shared" si="15"/>
        <v>0.20000000000000284</v>
      </c>
      <c r="KL47" s="244">
        <f t="shared" si="15"/>
        <v>2</v>
      </c>
      <c r="KM47" s="244">
        <f t="shared" si="15"/>
        <v>8</v>
      </c>
      <c r="KN47" s="244">
        <f t="shared" si="15"/>
        <v>14.899999999999999</v>
      </c>
      <c r="KO47" s="244">
        <f t="shared" si="15"/>
        <v>20.100000000000001</v>
      </c>
      <c r="KP47" s="244">
        <f t="shared" si="15"/>
        <v>21.700000000000003</v>
      </c>
      <c r="KQ47" s="244">
        <f t="shared" si="15"/>
        <v>19.200000000000003</v>
      </c>
      <c r="KR47" s="244">
        <f t="shared" si="15"/>
        <v>16.799999999999997</v>
      </c>
      <c r="KS47" s="244">
        <f t="shared" si="15"/>
        <v>13.399999999999999</v>
      </c>
      <c r="KT47" s="244">
        <f t="shared" si="15"/>
        <v>6.5</v>
      </c>
      <c r="KU47" s="244">
        <f t="shared" si="15"/>
        <v>3.1000000000000014</v>
      </c>
      <c r="KV47" s="244">
        <f t="shared" si="15"/>
        <v>0.5</v>
      </c>
      <c r="KW47" s="244">
        <f t="shared" si="15"/>
        <v>0.20000000000000284</v>
      </c>
      <c r="KX47" s="244">
        <f t="shared" si="15"/>
        <v>1.8999999999999986</v>
      </c>
      <c r="KY47" s="244">
        <f t="shared" si="15"/>
        <v>7.8999999999999986</v>
      </c>
      <c r="KZ47" s="244">
        <f t="shared" si="15"/>
        <v>14.899999999999999</v>
      </c>
      <c r="LA47" s="244">
        <f t="shared" si="15"/>
        <v>20.100000000000001</v>
      </c>
      <c r="LB47" s="244">
        <f t="shared" si="15"/>
        <v>21.700000000000003</v>
      </c>
      <c r="LC47" s="244">
        <f t="shared" si="15"/>
        <v>19.100000000000001</v>
      </c>
      <c r="LD47" s="244">
        <f t="shared" si="15"/>
        <v>16.799999999999997</v>
      </c>
      <c r="LE47" s="244">
        <f t="shared" si="15"/>
        <v>13.399999999999999</v>
      </c>
      <c r="LF47" s="244">
        <f t="shared" si="15"/>
        <v>6.2000000000000028</v>
      </c>
      <c r="LG47" s="244">
        <f t="shared" si="15"/>
        <v>3</v>
      </c>
      <c r="LH47" s="244">
        <f t="shared" si="15"/>
        <v>0.40000000000000568</v>
      </c>
      <c r="LI47" s="244">
        <f t="shared" si="15"/>
        <v>0.20000000000000284</v>
      </c>
      <c r="LJ47" s="244">
        <f t="shared" si="15"/>
        <v>1.8999999999999986</v>
      </c>
      <c r="LK47" s="244">
        <f t="shared" si="15"/>
        <v>7.8999999999999986</v>
      </c>
      <c r="LL47" s="244">
        <f t="shared" si="15"/>
        <v>14.600000000000001</v>
      </c>
      <c r="LM47" s="244">
        <f t="shared" si="6"/>
        <v>20.100000000000001</v>
      </c>
    </row>
    <row r="48" spans="1:325" x14ac:dyDescent="0.25">
      <c r="A48" s="244">
        <v>12</v>
      </c>
      <c r="B48" s="244">
        <f t="shared" si="7"/>
        <v>21.5</v>
      </c>
      <c r="C48" s="244">
        <f t="shared" si="7"/>
        <v>21.299999999999997</v>
      </c>
      <c r="D48" s="244">
        <f t="shared" si="7"/>
        <v>16.799999999999997</v>
      </c>
      <c r="E48" s="244">
        <f t="shared" si="7"/>
        <v>14.200000000000003</v>
      </c>
      <c r="F48" s="244">
        <f t="shared" si="7"/>
        <v>7.7000000000000028</v>
      </c>
      <c r="G48" s="244">
        <f t="shared" si="7"/>
        <v>4.2999999999999972</v>
      </c>
      <c r="H48" s="244">
        <f t="shared" si="7"/>
        <v>1.1000000000000014</v>
      </c>
      <c r="I48" s="244">
        <f t="shared" si="7"/>
        <v>0.79999999999999716</v>
      </c>
      <c r="J48" s="244">
        <f t="shared" si="7"/>
        <v>3.3999999999999986</v>
      </c>
      <c r="K48" s="244">
        <f t="shared" si="7"/>
        <v>10.399999999999999</v>
      </c>
      <c r="L48" s="244">
        <f t="shared" si="7"/>
        <v>17.899999999999999</v>
      </c>
      <c r="M48" s="244">
        <f t="shared" si="7"/>
        <v>20.6</v>
      </c>
      <c r="N48" s="244">
        <f t="shared" si="7"/>
        <v>21.6</v>
      </c>
      <c r="O48" s="244">
        <f t="shared" si="7"/>
        <v>20.9</v>
      </c>
      <c r="P48" s="244">
        <f t="shared" si="7"/>
        <v>16.399999999999999</v>
      </c>
      <c r="Q48" s="244">
        <f t="shared" si="7"/>
        <v>14</v>
      </c>
      <c r="R48" s="244">
        <f t="shared" si="19"/>
        <v>7.1000000000000014</v>
      </c>
      <c r="S48" s="244">
        <f t="shared" si="19"/>
        <v>4.2999999999999972</v>
      </c>
      <c r="T48" s="244">
        <f t="shared" si="19"/>
        <v>0.90000000000000568</v>
      </c>
      <c r="U48" s="244">
        <f t="shared" si="19"/>
        <v>0.79999999999999716</v>
      </c>
      <c r="V48" s="244">
        <f t="shared" si="19"/>
        <v>3.7000000000000028</v>
      </c>
      <c r="W48" s="244">
        <f t="shared" si="19"/>
        <v>10.200000000000003</v>
      </c>
      <c r="X48" s="244">
        <f t="shared" si="19"/>
        <v>17.700000000000003</v>
      </c>
      <c r="Y48" s="244">
        <f t="shared" si="19"/>
        <v>20.100000000000001</v>
      </c>
      <c r="Z48" s="244">
        <f t="shared" si="19"/>
        <v>21.799999999999997</v>
      </c>
      <c r="AA48" s="244">
        <f t="shared" si="19"/>
        <v>21</v>
      </c>
      <c r="AB48" s="244">
        <f t="shared" si="19"/>
        <v>16.399999999999999</v>
      </c>
      <c r="AC48" s="244">
        <f t="shared" si="19"/>
        <v>13.899999999999999</v>
      </c>
      <c r="AD48" s="244">
        <f t="shared" si="19"/>
        <v>7</v>
      </c>
      <c r="AE48" s="244">
        <f t="shared" si="19"/>
        <v>4.2999999999999972</v>
      </c>
      <c r="AF48" s="244">
        <f t="shared" si="19"/>
        <v>0.70000000000000284</v>
      </c>
      <c r="AG48" s="244">
        <f t="shared" si="19"/>
        <v>0.70000000000000284</v>
      </c>
      <c r="AH48" s="244">
        <f t="shared" si="19"/>
        <v>3.7999999999999972</v>
      </c>
      <c r="AI48" s="244">
        <f t="shared" si="19"/>
        <v>10.100000000000001</v>
      </c>
      <c r="AJ48" s="244">
        <f t="shared" si="19"/>
        <v>17.399999999999999</v>
      </c>
      <c r="AK48" s="244">
        <f t="shared" si="19"/>
        <v>20.100000000000001</v>
      </c>
      <c r="AL48" s="244">
        <f t="shared" si="19"/>
        <v>21.6</v>
      </c>
      <c r="AM48" s="244">
        <f t="shared" si="19"/>
        <v>20.9</v>
      </c>
      <c r="AN48" s="244">
        <f t="shared" si="19"/>
        <v>16.200000000000003</v>
      </c>
      <c r="AO48" s="244">
        <f t="shared" si="19"/>
        <v>13.600000000000001</v>
      </c>
      <c r="AP48" s="244">
        <f t="shared" si="19"/>
        <v>6.7999999999999972</v>
      </c>
      <c r="AQ48" s="244">
        <f t="shared" si="19"/>
        <v>4.2000000000000028</v>
      </c>
      <c r="AR48" s="244">
        <f t="shared" si="19"/>
        <v>0.59999999999999432</v>
      </c>
      <c r="AS48" s="244">
        <f t="shared" si="19"/>
        <v>0.70000000000000284</v>
      </c>
      <c r="AT48" s="244">
        <f t="shared" si="19"/>
        <v>3.7999999999999972</v>
      </c>
      <c r="AU48" s="244">
        <f t="shared" si="19"/>
        <v>10.100000000000001</v>
      </c>
      <c r="AV48" s="244">
        <f t="shared" si="19"/>
        <v>17.100000000000001</v>
      </c>
      <c r="AW48" s="244">
        <f t="shared" si="19"/>
        <v>19.600000000000001</v>
      </c>
      <c r="AX48" s="244">
        <f t="shared" si="19"/>
        <v>21.799999999999997</v>
      </c>
      <c r="AY48" s="244">
        <f t="shared" si="19"/>
        <v>20.9</v>
      </c>
      <c r="AZ48" s="244">
        <f t="shared" si="19"/>
        <v>16</v>
      </c>
      <c r="BA48" s="244">
        <f t="shared" si="19"/>
        <v>13.299999999999997</v>
      </c>
      <c r="BB48" s="244">
        <f t="shared" si="19"/>
        <v>6.7000000000000028</v>
      </c>
      <c r="BC48" s="244">
        <f t="shared" si="19"/>
        <v>4</v>
      </c>
      <c r="BD48" s="244">
        <f t="shared" si="19"/>
        <v>0.59999999999999432</v>
      </c>
      <c r="BE48" s="244">
        <f t="shared" si="19"/>
        <v>0.70000000000000284</v>
      </c>
      <c r="BF48" s="244">
        <f t="shared" si="19"/>
        <v>3.7999999999999972</v>
      </c>
      <c r="BG48" s="244">
        <f t="shared" si="19"/>
        <v>9.7999999999999972</v>
      </c>
      <c r="BH48" s="244">
        <f t="shared" si="19"/>
        <v>16.899999999999999</v>
      </c>
      <c r="BI48" s="244">
        <f t="shared" si="19"/>
        <v>19.399999999999999</v>
      </c>
      <c r="BJ48" s="244">
        <f t="shared" si="19"/>
        <v>21.4</v>
      </c>
      <c r="BK48" s="244">
        <f t="shared" si="19"/>
        <v>21</v>
      </c>
      <c r="BL48" s="244">
        <f t="shared" si="19"/>
        <v>16.399999999999999</v>
      </c>
      <c r="BM48" s="244">
        <f t="shared" si="19"/>
        <v>13</v>
      </c>
      <c r="BN48" s="244">
        <f t="shared" si="19"/>
        <v>7</v>
      </c>
      <c r="BO48" s="244">
        <f t="shared" si="19"/>
        <v>4.1000000000000014</v>
      </c>
      <c r="BP48" s="244">
        <f t="shared" si="19"/>
        <v>0.40000000000000568</v>
      </c>
      <c r="BQ48" s="244">
        <f t="shared" si="19"/>
        <v>0.70000000000000284</v>
      </c>
      <c r="BR48" s="244">
        <f t="shared" si="19"/>
        <v>4</v>
      </c>
      <c r="BS48" s="244">
        <f t="shared" si="19"/>
        <v>9.7000000000000028</v>
      </c>
      <c r="BT48" s="244">
        <f t="shared" si="19"/>
        <v>17.100000000000001</v>
      </c>
      <c r="BU48" s="244">
        <f t="shared" si="19"/>
        <v>19</v>
      </c>
      <c r="BV48" s="244">
        <f t="shared" si="19"/>
        <v>21.4</v>
      </c>
      <c r="BW48" s="244">
        <f t="shared" si="19"/>
        <v>21.200000000000003</v>
      </c>
      <c r="BX48" s="244">
        <f t="shared" si="19"/>
        <v>16.5</v>
      </c>
      <c r="BY48" s="244">
        <f t="shared" si="19"/>
        <v>12.799999999999997</v>
      </c>
      <c r="BZ48" s="244">
        <f t="shared" si="19"/>
        <v>7.1000000000000014</v>
      </c>
      <c r="CA48" s="244">
        <f t="shared" si="19"/>
        <v>4.1000000000000014</v>
      </c>
      <c r="CB48" s="244">
        <f t="shared" si="19"/>
        <v>0.5</v>
      </c>
      <c r="CC48" s="244">
        <f t="shared" si="19"/>
        <v>0.70000000000000284</v>
      </c>
      <c r="CD48" s="244">
        <f t="shared" si="10"/>
        <v>4.2000000000000028</v>
      </c>
      <c r="CE48" s="244">
        <f t="shared" si="10"/>
        <v>9.6000000000000014</v>
      </c>
      <c r="CF48" s="244">
        <f t="shared" si="10"/>
        <v>16.700000000000003</v>
      </c>
      <c r="CG48" s="244">
        <f t="shared" si="10"/>
        <v>19.200000000000003</v>
      </c>
      <c r="CH48" s="244">
        <f t="shared" si="10"/>
        <v>21.700000000000003</v>
      </c>
      <c r="CI48" s="244">
        <f t="shared" si="10"/>
        <v>21.5</v>
      </c>
      <c r="CJ48" s="244">
        <f t="shared" si="10"/>
        <v>16.700000000000003</v>
      </c>
      <c r="CK48" s="244">
        <f t="shared" si="10"/>
        <v>12.700000000000003</v>
      </c>
      <c r="CL48" s="244">
        <f t="shared" si="10"/>
        <v>7.1000000000000014</v>
      </c>
      <c r="CM48" s="244">
        <f t="shared" si="10"/>
        <v>4.2999999999999972</v>
      </c>
      <c r="CN48" s="244">
        <f t="shared" si="10"/>
        <v>0.5</v>
      </c>
      <c r="CO48" s="244">
        <f t="shared" si="10"/>
        <v>0.70000000000000284</v>
      </c>
      <c r="CP48" s="244">
        <f t="shared" si="10"/>
        <v>4.2000000000000028</v>
      </c>
      <c r="CQ48" s="244">
        <f t="shared" si="10"/>
        <v>9.5</v>
      </c>
      <c r="CR48" s="244">
        <f t="shared" si="20"/>
        <v>16.799999999999997</v>
      </c>
      <c r="CS48" s="244">
        <f t="shared" si="20"/>
        <v>18.700000000000003</v>
      </c>
      <c r="CT48" s="244">
        <f t="shared" si="20"/>
        <v>21.4</v>
      </c>
      <c r="CU48" s="244">
        <f t="shared" si="20"/>
        <v>21.700000000000003</v>
      </c>
      <c r="CV48" s="244">
        <f t="shared" si="20"/>
        <v>16.700000000000003</v>
      </c>
      <c r="CW48" s="244">
        <f t="shared" si="20"/>
        <v>12.600000000000001</v>
      </c>
      <c r="CX48" s="244">
        <f t="shared" si="20"/>
        <v>7</v>
      </c>
      <c r="CY48" s="244">
        <f t="shared" si="20"/>
        <v>4.2000000000000028</v>
      </c>
      <c r="CZ48" s="244">
        <f t="shared" si="20"/>
        <v>0.5</v>
      </c>
      <c r="DA48" s="244">
        <f t="shared" si="20"/>
        <v>0.79999999999999716</v>
      </c>
      <c r="DB48" s="244">
        <f t="shared" si="20"/>
        <v>4.2000000000000028</v>
      </c>
      <c r="DC48" s="244">
        <f t="shared" si="20"/>
        <v>9.5</v>
      </c>
      <c r="DD48" s="244">
        <f t="shared" si="20"/>
        <v>16.899999999999999</v>
      </c>
      <c r="DE48" s="244">
        <f t="shared" si="20"/>
        <v>18.399999999999999</v>
      </c>
      <c r="DF48" s="244">
        <f t="shared" si="20"/>
        <v>21.200000000000003</v>
      </c>
      <c r="DG48" s="244">
        <f t="shared" si="20"/>
        <v>21.4</v>
      </c>
      <c r="DH48" s="244">
        <f t="shared" si="20"/>
        <v>16.700000000000003</v>
      </c>
      <c r="DI48" s="244">
        <f t="shared" si="20"/>
        <v>12.5</v>
      </c>
      <c r="DJ48" s="244">
        <f t="shared" si="20"/>
        <v>6.7000000000000028</v>
      </c>
      <c r="DK48" s="244">
        <f t="shared" si="20"/>
        <v>4</v>
      </c>
      <c r="DL48" s="244">
        <f t="shared" si="20"/>
        <v>0.40000000000000568</v>
      </c>
      <c r="DM48" s="244">
        <f t="shared" si="20"/>
        <v>0.70000000000000284</v>
      </c>
      <c r="DN48" s="244">
        <f t="shared" si="20"/>
        <v>4.5</v>
      </c>
      <c r="DO48" s="244">
        <f t="shared" si="20"/>
        <v>9.2999999999999972</v>
      </c>
      <c r="DP48" s="244">
        <f t="shared" si="20"/>
        <v>16.899999999999999</v>
      </c>
      <c r="DQ48" s="244">
        <f t="shared" si="20"/>
        <v>18.200000000000003</v>
      </c>
      <c r="DR48" s="244">
        <f t="shared" si="20"/>
        <v>21.6</v>
      </c>
      <c r="DS48" s="244">
        <f t="shared" si="20"/>
        <v>21.299999999999997</v>
      </c>
      <c r="DT48" s="244">
        <f t="shared" si="20"/>
        <v>17</v>
      </c>
      <c r="DU48" s="244">
        <f t="shared" si="20"/>
        <v>12.399999999999999</v>
      </c>
      <c r="DV48" s="244">
        <f t="shared" si="20"/>
        <v>7.1000000000000014</v>
      </c>
      <c r="DW48" s="244">
        <f t="shared" si="20"/>
        <v>3.8999999999999986</v>
      </c>
      <c r="DX48" s="244">
        <f t="shared" si="20"/>
        <v>0.5</v>
      </c>
      <c r="DY48" s="244">
        <f t="shared" si="20"/>
        <v>0.79999999999999716</v>
      </c>
      <c r="DZ48" s="244">
        <f t="shared" si="20"/>
        <v>4.3999999999999986</v>
      </c>
      <c r="EA48" s="244">
        <f t="shared" si="20"/>
        <v>9.2000000000000028</v>
      </c>
      <c r="EB48" s="244">
        <f t="shared" si="20"/>
        <v>16.899999999999999</v>
      </c>
      <c r="EC48" s="244">
        <f t="shared" si="20"/>
        <v>17.899999999999999</v>
      </c>
      <c r="ED48" s="244">
        <f t="shared" si="20"/>
        <v>21.799999999999997</v>
      </c>
      <c r="EE48" s="244">
        <f t="shared" si="20"/>
        <v>21.1</v>
      </c>
      <c r="EF48" s="244">
        <f t="shared" si="20"/>
        <v>16.899999999999999</v>
      </c>
      <c r="EG48" s="244">
        <f t="shared" si="20"/>
        <v>12.399999999999999</v>
      </c>
      <c r="EH48" s="244">
        <f t="shared" si="20"/>
        <v>7.2000000000000028</v>
      </c>
      <c r="EI48" s="244">
        <f t="shared" si="20"/>
        <v>4.1000000000000014</v>
      </c>
      <c r="EJ48" s="244">
        <f t="shared" si="20"/>
        <v>0.5</v>
      </c>
      <c r="EK48" s="244">
        <f t="shared" si="20"/>
        <v>0.79999999999999716</v>
      </c>
      <c r="EL48" s="244">
        <f t="shared" si="20"/>
        <v>4.5</v>
      </c>
      <c r="EM48" s="244">
        <f t="shared" si="20"/>
        <v>9.1000000000000014</v>
      </c>
      <c r="EN48" s="244">
        <f t="shared" si="20"/>
        <v>16.899999999999999</v>
      </c>
      <c r="EO48" s="244">
        <f t="shared" si="20"/>
        <v>17.799999999999997</v>
      </c>
      <c r="EP48" s="244">
        <f t="shared" si="20"/>
        <v>21.5</v>
      </c>
      <c r="EQ48" s="244">
        <f t="shared" si="20"/>
        <v>21.1</v>
      </c>
      <c r="ER48" s="244">
        <f t="shared" si="20"/>
        <v>16.799999999999997</v>
      </c>
      <c r="ES48" s="244">
        <f t="shared" si="20"/>
        <v>12.100000000000001</v>
      </c>
      <c r="ET48" s="244">
        <f t="shared" si="20"/>
        <v>7.1000000000000014</v>
      </c>
      <c r="EU48" s="244">
        <f t="shared" si="20"/>
        <v>3.8999999999999986</v>
      </c>
      <c r="EV48" s="244">
        <f t="shared" si="20"/>
        <v>0.40000000000000568</v>
      </c>
      <c r="EW48" s="244">
        <f t="shared" si="20"/>
        <v>0.70000000000000284</v>
      </c>
      <c r="EX48" s="244">
        <f t="shared" si="20"/>
        <v>4.2999999999999972</v>
      </c>
      <c r="EY48" s="244">
        <f t="shared" si="20"/>
        <v>8.8999999999999986</v>
      </c>
      <c r="EZ48" s="244">
        <f t="shared" si="20"/>
        <v>16.600000000000001</v>
      </c>
      <c r="FA48" s="244">
        <f t="shared" si="20"/>
        <v>17.299999999999997</v>
      </c>
      <c r="FB48" s="244">
        <f t="shared" si="20"/>
        <v>21.4</v>
      </c>
      <c r="FC48" s="244">
        <f t="shared" si="20"/>
        <v>20.9</v>
      </c>
      <c r="FD48" s="244">
        <f t="shared" si="17"/>
        <v>16.5</v>
      </c>
      <c r="FE48" s="244">
        <f t="shared" si="17"/>
        <v>11.899999999999999</v>
      </c>
      <c r="FF48" s="244">
        <f t="shared" si="17"/>
        <v>6.8999999999999986</v>
      </c>
      <c r="FG48" s="244">
        <f t="shared" si="17"/>
        <v>3.7999999999999972</v>
      </c>
      <c r="FH48" s="244">
        <f t="shared" si="17"/>
        <v>0.40000000000000568</v>
      </c>
      <c r="FI48" s="244">
        <f t="shared" si="17"/>
        <v>0.70000000000000284</v>
      </c>
      <c r="FJ48" s="244">
        <f t="shared" si="17"/>
        <v>4.2000000000000028</v>
      </c>
      <c r="FK48" s="244">
        <f t="shared" si="17"/>
        <v>8.7999999999999972</v>
      </c>
      <c r="FL48" s="244">
        <f t="shared" si="17"/>
        <v>16.299999999999997</v>
      </c>
      <c r="FM48" s="244">
        <f t="shared" si="17"/>
        <v>17.200000000000003</v>
      </c>
      <c r="FN48" s="244">
        <f t="shared" si="17"/>
        <v>21.299999999999997</v>
      </c>
      <c r="FO48" s="244">
        <f t="shared" si="17"/>
        <v>20.9</v>
      </c>
      <c r="FP48" s="244">
        <f t="shared" si="17"/>
        <v>16.200000000000003</v>
      </c>
      <c r="FQ48" s="244">
        <f t="shared" si="17"/>
        <v>11.600000000000001</v>
      </c>
      <c r="FR48" s="244">
        <f t="shared" si="17"/>
        <v>6.6000000000000014</v>
      </c>
      <c r="FS48" s="244">
        <f t="shared" si="17"/>
        <v>3.7000000000000028</v>
      </c>
      <c r="FT48" s="244">
        <f t="shared" si="17"/>
        <v>0.29999999999999716</v>
      </c>
      <c r="FU48" s="244">
        <f t="shared" si="17"/>
        <v>0.59999999999999432</v>
      </c>
      <c r="FV48" s="244">
        <f t="shared" si="17"/>
        <v>4.3999999999999986</v>
      </c>
      <c r="FW48" s="244">
        <f t="shared" si="17"/>
        <v>8.8999999999999986</v>
      </c>
      <c r="FX48" s="244">
        <f t="shared" si="17"/>
        <v>16.100000000000001</v>
      </c>
      <c r="FY48" s="244">
        <f t="shared" si="17"/>
        <v>16.899999999999999</v>
      </c>
      <c r="FZ48" s="244">
        <f t="shared" si="17"/>
        <v>21.5</v>
      </c>
      <c r="GA48" s="244">
        <f t="shared" si="17"/>
        <v>20.9</v>
      </c>
      <c r="GB48" s="244">
        <f t="shared" si="17"/>
        <v>16.200000000000003</v>
      </c>
      <c r="GC48" s="244">
        <f t="shared" si="17"/>
        <v>11.700000000000003</v>
      </c>
      <c r="GD48" s="244">
        <f t="shared" si="17"/>
        <v>6.6000000000000014</v>
      </c>
      <c r="GE48" s="244">
        <f t="shared" si="17"/>
        <v>3.7000000000000028</v>
      </c>
      <c r="GF48" s="244">
        <f t="shared" si="17"/>
        <v>0.29999999999999716</v>
      </c>
      <c r="GG48" s="244">
        <f t="shared" si="17"/>
        <v>0.5</v>
      </c>
      <c r="GH48" s="244">
        <f t="shared" si="17"/>
        <v>4.5</v>
      </c>
      <c r="GI48" s="244">
        <f t="shared" si="17"/>
        <v>8.7000000000000028</v>
      </c>
      <c r="GJ48" s="244">
        <f t="shared" si="17"/>
        <v>15.600000000000001</v>
      </c>
      <c r="GK48" s="244">
        <f t="shared" si="17"/>
        <v>16.799999999999997</v>
      </c>
      <c r="GL48" s="244">
        <f t="shared" si="17"/>
        <v>21.700000000000003</v>
      </c>
      <c r="GM48" s="244">
        <f t="shared" si="17"/>
        <v>20.799999999999997</v>
      </c>
      <c r="GN48" s="244">
        <f t="shared" si="17"/>
        <v>16.200000000000003</v>
      </c>
      <c r="GO48" s="244">
        <f t="shared" si="17"/>
        <v>11.600000000000001</v>
      </c>
      <c r="GP48" s="244">
        <f t="shared" si="17"/>
        <v>6.7000000000000028</v>
      </c>
      <c r="GQ48" s="244">
        <f t="shared" si="17"/>
        <v>3.6000000000000014</v>
      </c>
      <c r="GR48" s="244">
        <f t="shared" si="17"/>
        <v>0.29999999999999716</v>
      </c>
      <c r="GS48" s="244">
        <f t="shared" si="17"/>
        <v>0.5</v>
      </c>
      <c r="GT48" s="244">
        <f t="shared" si="17"/>
        <v>4.6000000000000014</v>
      </c>
      <c r="GU48" s="244">
        <f t="shared" si="17"/>
        <v>8.7999999999999972</v>
      </c>
      <c r="GV48" s="244">
        <f t="shared" si="17"/>
        <v>15.700000000000003</v>
      </c>
      <c r="GW48" s="244">
        <f t="shared" si="17"/>
        <v>17.100000000000001</v>
      </c>
      <c r="GX48" s="244">
        <f t="shared" si="17"/>
        <v>21.700000000000003</v>
      </c>
      <c r="GY48" s="244">
        <f t="shared" si="17"/>
        <v>20.399999999999999</v>
      </c>
      <c r="GZ48" s="244">
        <f t="shared" si="17"/>
        <v>16.100000000000001</v>
      </c>
      <c r="HA48" s="244">
        <f t="shared" si="17"/>
        <v>11.600000000000001</v>
      </c>
      <c r="HB48" s="244">
        <f t="shared" si="17"/>
        <v>6.6000000000000014</v>
      </c>
      <c r="HC48" s="244">
        <f t="shared" si="18"/>
        <v>3.6000000000000014</v>
      </c>
      <c r="HD48" s="244">
        <f t="shared" si="18"/>
        <v>0.40000000000000568</v>
      </c>
      <c r="HE48" s="244">
        <f t="shared" si="18"/>
        <v>0.40000000000000568</v>
      </c>
      <c r="HF48" s="244">
        <f t="shared" si="18"/>
        <v>4.7999999999999972</v>
      </c>
      <c r="HG48" s="244">
        <f t="shared" si="18"/>
        <v>8.7999999999999972</v>
      </c>
      <c r="HH48" s="244">
        <f t="shared" si="18"/>
        <v>15.600000000000001</v>
      </c>
      <c r="HI48" s="244">
        <f t="shared" si="18"/>
        <v>16.899999999999999</v>
      </c>
      <c r="HJ48" s="244">
        <f t="shared" si="18"/>
        <v>21.5</v>
      </c>
      <c r="HK48" s="244">
        <f t="shared" si="18"/>
        <v>19.799999999999997</v>
      </c>
      <c r="HL48" s="244">
        <f t="shared" si="18"/>
        <v>15.600000000000001</v>
      </c>
      <c r="HM48" s="244">
        <f t="shared" si="18"/>
        <v>11.5</v>
      </c>
      <c r="HN48" s="244">
        <f t="shared" si="18"/>
        <v>6.2999999999999972</v>
      </c>
      <c r="HO48" s="244">
        <f t="shared" si="18"/>
        <v>3.5</v>
      </c>
      <c r="HP48" s="244">
        <f t="shared" si="18"/>
        <v>0.29999999999999716</v>
      </c>
      <c r="HQ48" s="244">
        <f t="shared" si="18"/>
        <v>0.29999999999999716</v>
      </c>
      <c r="HR48" s="244">
        <f t="shared" si="18"/>
        <v>4.7000000000000028</v>
      </c>
      <c r="HS48" s="244">
        <f t="shared" si="18"/>
        <v>8.6000000000000014</v>
      </c>
      <c r="HT48" s="244">
        <f t="shared" si="18"/>
        <v>15</v>
      </c>
      <c r="HU48" s="244">
        <f t="shared" si="18"/>
        <v>16.600000000000001</v>
      </c>
      <c r="HV48" s="244">
        <f t="shared" si="18"/>
        <v>21.6</v>
      </c>
      <c r="HW48" s="244">
        <f t="shared" si="18"/>
        <v>20.200000000000003</v>
      </c>
      <c r="HX48" s="244">
        <f t="shared" si="18"/>
        <v>15.600000000000001</v>
      </c>
      <c r="HY48" s="244">
        <f t="shared" si="18"/>
        <v>11.299999999999997</v>
      </c>
      <c r="HZ48" s="244">
        <f t="shared" si="18"/>
        <v>6.2999999999999972</v>
      </c>
      <c r="IA48" s="244">
        <f t="shared" si="18"/>
        <v>3.5</v>
      </c>
      <c r="IB48" s="244">
        <f t="shared" si="18"/>
        <v>0.29999999999999716</v>
      </c>
      <c r="IC48" s="244">
        <f t="shared" si="18"/>
        <v>0.40000000000000568</v>
      </c>
      <c r="ID48" s="244">
        <f t="shared" si="18"/>
        <v>4.7000000000000028</v>
      </c>
      <c r="IE48" s="244">
        <f t="shared" si="18"/>
        <v>8.7000000000000028</v>
      </c>
      <c r="IF48" s="244">
        <f t="shared" si="18"/>
        <v>15.100000000000001</v>
      </c>
      <c r="IG48" s="244">
        <f t="shared" si="18"/>
        <v>17</v>
      </c>
      <c r="IH48" s="244">
        <f t="shared" si="18"/>
        <v>21.200000000000003</v>
      </c>
      <c r="II48" s="244">
        <f t="shared" si="18"/>
        <v>20</v>
      </c>
      <c r="IJ48" s="244">
        <f t="shared" si="18"/>
        <v>15.700000000000003</v>
      </c>
      <c r="IK48" s="244">
        <f t="shared" si="18"/>
        <v>11.299999999999997</v>
      </c>
      <c r="IL48" s="244">
        <f t="shared" si="18"/>
        <v>6.2000000000000028</v>
      </c>
      <c r="IM48" s="244">
        <f t="shared" si="18"/>
        <v>3.3999999999999986</v>
      </c>
      <c r="IN48" s="244">
        <f t="shared" si="18"/>
        <v>0.29999999999999716</v>
      </c>
      <c r="IO48" s="244">
        <f t="shared" si="18"/>
        <v>0.40000000000000568</v>
      </c>
      <c r="IP48" s="244">
        <f t="shared" si="18"/>
        <v>4.5</v>
      </c>
      <c r="IQ48" s="244">
        <f t="shared" si="18"/>
        <v>8.7000000000000028</v>
      </c>
      <c r="IR48" s="244">
        <f t="shared" si="18"/>
        <v>15.100000000000001</v>
      </c>
      <c r="IS48" s="244">
        <f t="shared" si="18"/>
        <v>17</v>
      </c>
      <c r="IT48" s="244">
        <f t="shared" si="18"/>
        <v>21.1</v>
      </c>
      <c r="IU48" s="244">
        <f t="shared" si="18"/>
        <v>19.700000000000003</v>
      </c>
      <c r="IV48" s="244">
        <f t="shared" si="18"/>
        <v>15.399999999999999</v>
      </c>
      <c r="IW48" s="244">
        <f t="shared" si="18"/>
        <v>11.299999999999997</v>
      </c>
      <c r="IX48" s="244">
        <f t="shared" si="18"/>
        <v>6.2000000000000028</v>
      </c>
      <c r="IY48" s="244">
        <f t="shared" si="18"/>
        <v>3.2999999999999972</v>
      </c>
      <c r="IZ48" s="244">
        <f t="shared" si="18"/>
        <v>0.29999999999999716</v>
      </c>
      <c r="JA48" s="244">
        <f t="shared" si="16"/>
        <v>0.29999999999999716</v>
      </c>
      <c r="JB48" s="244">
        <f t="shared" si="15"/>
        <v>4.3999999999999986</v>
      </c>
      <c r="JC48" s="244">
        <f t="shared" si="15"/>
        <v>8.7000000000000028</v>
      </c>
      <c r="JD48" s="244">
        <f t="shared" ref="JD48:LM48" si="21">IF(JD14&gt;65,0,IF(JD14="",0,65-JD14))</f>
        <v>15</v>
      </c>
      <c r="JE48" s="244">
        <f t="shared" si="21"/>
        <v>16.899999999999999</v>
      </c>
      <c r="JF48" s="244">
        <f t="shared" si="21"/>
        <v>21.299999999999997</v>
      </c>
      <c r="JG48" s="244">
        <f t="shared" si="21"/>
        <v>19.700000000000003</v>
      </c>
      <c r="JH48" s="244">
        <f t="shared" si="21"/>
        <v>15.5</v>
      </c>
      <c r="JI48" s="244">
        <f t="shared" si="21"/>
        <v>11.200000000000003</v>
      </c>
      <c r="JJ48" s="244">
        <f t="shared" si="21"/>
        <v>6.2999999999999972</v>
      </c>
      <c r="JK48" s="244">
        <f t="shared" si="21"/>
        <v>3.2999999999999972</v>
      </c>
      <c r="JL48" s="244">
        <f t="shared" si="21"/>
        <v>0.29999999999999716</v>
      </c>
      <c r="JM48" s="244">
        <f t="shared" si="21"/>
        <v>0.40000000000000568</v>
      </c>
      <c r="JN48" s="244">
        <f t="shared" si="21"/>
        <v>4.3999999999999986</v>
      </c>
      <c r="JO48" s="244">
        <f t="shared" si="21"/>
        <v>8.5</v>
      </c>
      <c r="JP48" s="244">
        <f t="shared" si="21"/>
        <v>14.899999999999999</v>
      </c>
      <c r="JQ48" s="244">
        <f t="shared" si="21"/>
        <v>16.700000000000003</v>
      </c>
      <c r="JR48" s="244">
        <f t="shared" si="21"/>
        <v>21.4</v>
      </c>
      <c r="JS48" s="244">
        <f t="shared" si="21"/>
        <v>19.600000000000001</v>
      </c>
      <c r="JT48" s="244">
        <f t="shared" si="21"/>
        <v>15.5</v>
      </c>
      <c r="JU48" s="244">
        <f t="shared" si="21"/>
        <v>11</v>
      </c>
      <c r="JV48" s="244">
        <f t="shared" si="21"/>
        <v>6.2999999999999972</v>
      </c>
      <c r="JW48" s="244">
        <f t="shared" si="21"/>
        <v>3.3999999999999986</v>
      </c>
      <c r="JX48" s="244">
        <f t="shared" si="21"/>
        <v>0.29999999999999716</v>
      </c>
      <c r="JY48" s="244">
        <f t="shared" si="21"/>
        <v>0.29999999999999716</v>
      </c>
      <c r="JZ48" s="244">
        <f t="shared" si="21"/>
        <v>4.2999999999999972</v>
      </c>
      <c r="KA48" s="244">
        <f t="shared" si="21"/>
        <v>8.2999999999999972</v>
      </c>
      <c r="KB48" s="244">
        <f t="shared" si="21"/>
        <v>14.899999999999999</v>
      </c>
      <c r="KC48" s="244">
        <f t="shared" si="21"/>
        <v>16.700000000000003</v>
      </c>
      <c r="KD48" s="244">
        <f t="shared" si="21"/>
        <v>21.200000000000003</v>
      </c>
      <c r="KE48" s="244">
        <f t="shared" si="21"/>
        <v>19.5</v>
      </c>
      <c r="KF48" s="244">
        <f t="shared" si="21"/>
        <v>15.799999999999997</v>
      </c>
      <c r="KG48" s="244">
        <f t="shared" si="21"/>
        <v>10.799999999999997</v>
      </c>
      <c r="KH48" s="244">
        <f t="shared" si="21"/>
        <v>6.2999999999999972</v>
      </c>
      <c r="KI48" s="244">
        <f t="shared" si="21"/>
        <v>3.5</v>
      </c>
      <c r="KJ48" s="244">
        <f t="shared" si="21"/>
        <v>0.29999999999999716</v>
      </c>
      <c r="KK48" s="244">
        <f t="shared" si="21"/>
        <v>0.29999999999999716</v>
      </c>
      <c r="KL48" s="244">
        <f t="shared" si="21"/>
        <v>4.1000000000000014</v>
      </c>
      <c r="KM48" s="244">
        <f t="shared" si="21"/>
        <v>8.2000000000000028</v>
      </c>
      <c r="KN48" s="244">
        <f t="shared" si="21"/>
        <v>14.700000000000003</v>
      </c>
      <c r="KO48" s="244">
        <f t="shared" si="21"/>
        <v>16.600000000000001</v>
      </c>
      <c r="KP48" s="244">
        <f t="shared" si="21"/>
        <v>21.299999999999997</v>
      </c>
      <c r="KQ48" s="244">
        <f t="shared" si="21"/>
        <v>19.299999999999997</v>
      </c>
      <c r="KR48" s="244">
        <f t="shared" si="21"/>
        <v>16</v>
      </c>
      <c r="KS48" s="244">
        <f t="shared" si="21"/>
        <v>10.5</v>
      </c>
      <c r="KT48" s="244">
        <f t="shared" si="21"/>
        <v>6.2000000000000028</v>
      </c>
      <c r="KU48" s="244">
        <f t="shared" si="21"/>
        <v>3.3999999999999986</v>
      </c>
      <c r="KV48" s="244">
        <f t="shared" si="21"/>
        <v>0.29999999999999716</v>
      </c>
      <c r="KW48" s="244">
        <f t="shared" si="21"/>
        <v>0.29999999999999716</v>
      </c>
      <c r="KX48" s="244">
        <f t="shared" si="21"/>
        <v>3.8999999999999986</v>
      </c>
      <c r="KY48" s="244">
        <f t="shared" si="21"/>
        <v>8.1000000000000014</v>
      </c>
      <c r="KZ48" s="244">
        <f t="shared" si="21"/>
        <v>14.700000000000003</v>
      </c>
      <c r="LA48" s="244">
        <f t="shared" si="21"/>
        <v>16.5</v>
      </c>
      <c r="LB48" s="244">
        <f t="shared" si="21"/>
        <v>21.4</v>
      </c>
      <c r="LC48" s="244">
        <f t="shared" si="21"/>
        <v>19</v>
      </c>
      <c r="LD48" s="244">
        <f t="shared" si="21"/>
        <v>16</v>
      </c>
      <c r="LE48" s="244">
        <f t="shared" si="21"/>
        <v>10.399999999999999</v>
      </c>
      <c r="LF48" s="244">
        <f t="shared" si="21"/>
        <v>6.1000000000000014</v>
      </c>
      <c r="LG48" s="244">
        <f t="shared" si="21"/>
        <v>3.2999999999999972</v>
      </c>
      <c r="LH48" s="244">
        <f t="shared" si="21"/>
        <v>0.29999999999999716</v>
      </c>
      <c r="LI48" s="244">
        <f t="shared" si="21"/>
        <v>0.29999999999999716</v>
      </c>
      <c r="LJ48" s="244">
        <f t="shared" si="21"/>
        <v>3.7999999999999972</v>
      </c>
      <c r="LK48" s="244">
        <f t="shared" si="21"/>
        <v>8</v>
      </c>
      <c r="LL48" s="244">
        <f t="shared" si="21"/>
        <v>14.600000000000001</v>
      </c>
      <c r="LM48" s="244">
        <f t="shared" si="21"/>
        <v>16.799999999999997</v>
      </c>
    </row>
    <row r="49" spans="1:325" x14ac:dyDescent="0.25">
      <c r="A49" s="244">
        <v>13</v>
      </c>
      <c r="B49" s="244">
        <f t="shared" si="7"/>
        <v>21.700000000000003</v>
      </c>
      <c r="C49" s="244">
        <f t="shared" si="7"/>
        <v>20.6</v>
      </c>
      <c r="D49" s="244">
        <f t="shared" si="7"/>
        <v>17.100000000000001</v>
      </c>
      <c r="E49" s="244">
        <f t="shared" si="7"/>
        <v>15</v>
      </c>
      <c r="F49" s="244">
        <f t="shared" si="7"/>
        <v>7.3999999999999986</v>
      </c>
      <c r="G49" s="244">
        <f t="shared" si="7"/>
        <v>4.2999999999999972</v>
      </c>
      <c r="H49" s="244">
        <f t="shared" si="7"/>
        <v>0.90000000000000568</v>
      </c>
      <c r="I49" s="244">
        <f t="shared" si="7"/>
        <v>0.79999999999999716</v>
      </c>
      <c r="J49" s="244">
        <f t="shared" si="7"/>
        <v>2.7000000000000028</v>
      </c>
      <c r="K49" s="244">
        <f t="shared" si="7"/>
        <v>10.600000000000001</v>
      </c>
      <c r="L49" s="244">
        <f t="shared" si="7"/>
        <v>16.5</v>
      </c>
      <c r="M49" s="244">
        <f t="shared" si="7"/>
        <v>21</v>
      </c>
      <c r="N49" s="244">
        <f t="shared" si="7"/>
        <v>21.6</v>
      </c>
      <c r="O49" s="244">
        <f t="shared" si="7"/>
        <v>20.200000000000003</v>
      </c>
      <c r="P49" s="244">
        <f t="shared" si="7"/>
        <v>17</v>
      </c>
      <c r="Q49" s="244">
        <f t="shared" si="7"/>
        <v>14.5</v>
      </c>
      <c r="R49" s="244">
        <f t="shared" si="19"/>
        <v>6.7999999999999972</v>
      </c>
      <c r="S49" s="244">
        <f t="shared" si="19"/>
        <v>4.2999999999999972</v>
      </c>
      <c r="T49" s="244">
        <f t="shared" si="19"/>
        <v>0.70000000000000284</v>
      </c>
      <c r="U49" s="244">
        <f t="shared" si="19"/>
        <v>0.59999999999999432</v>
      </c>
      <c r="V49" s="244">
        <f t="shared" si="19"/>
        <v>3</v>
      </c>
      <c r="W49" s="244">
        <f t="shared" si="19"/>
        <v>10.399999999999999</v>
      </c>
      <c r="X49" s="244">
        <f t="shared" si="19"/>
        <v>16.100000000000001</v>
      </c>
      <c r="Y49" s="244">
        <f t="shared" si="19"/>
        <v>20.5</v>
      </c>
      <c r="Z49" s="244">
        <f t="shared" si="19"/>
        <v>21.799999999999997</v>
      </c>
      <c r="AA49" s="244">
        <f t="shared" si="19"/>
        <v>20.299999999999997</v>
      </c>
      <c r="AB49" s="244">
        <f t="shared" si="19"/>
        <v>17</v>
      </c>
      <c r="AC49" s="244">
        <f t="shared" si="19"/>
        <v>14.399999999999999</v>
      </c>
      <c r="AD49" s="244">
        <f t="shared" si="19"/>
        <v>6.8999999999999986</v>
      </c>
      <c r="AE49" s="244">
        <f t="shared" si="19"/>
        <v>4.2999999999999972</v>
      </c>
      <c r="AF49" s="244">
        <f t="shared" si="19"/>
        <v>0.5</v>
      </c>
      <c r="AG49" s="244">
        <f t="shared" si="19"/>
        <v>0.59999999999999432</v>
      </c>
      <c r="AH49" s="244">
        <f t="shared" si="19"/>
        <v>2.8999999999999986</v>
      </c>
      <c r="AI49" s="244">
        <f t="shared" si="19"/>
        <v>10.399999999999999</v>
      </c>
      <c r="AJ49" s="244">
        <f t="shared" si="19"/>
        <v>15.899999999999999</v>
      </c>
      <c r="AK49" s="244">
        <f t="shared" si="19"/>
        <v>20.399999999999999</v>
      </c>
      <c r="AL49" s="244">
        <f t="shared" si="19"/>
        <v>21.9</v>
      </c>
      <c r="AM49" s="244">
        <f t="shared" si="19"/>
        <v>20.100000000000001</v>
      </c>
      <c r="AN49" s="244">
        <f t="shared" si="19"/>
        <v>16.799999999999997</v>
      </c>
      <c r="AO49" s="244">
        <f t="shared" si="19"/>
        <v>14.100000000000001</v>
      </c>
      <c r="AP49" s="244">
        <f t="shared" si="19"/>
        <v>6.7000000000000028</v>
      </c>
      <c r="AQ49" s="244">
        <f t="shared" si="19"/>
        <v>4.1000000000000014</v>
      </c>
      <c r="AR49" s="244">
        <f t="shared" si="19"/>
        <v>0.40000000000000568</v>
      </c>
      <c r="AS49" s="244">
        <f t="shared" si="19"/>
        <v>0.5</v>
      </c>
      <c r="AT49" s="244">
        <f t="shared" si="19"/>
        <v>2.7999999999999972</v>
      </c>
      <c r="AU49" s="244">
        <f t="shared" si="19"/>
        <v>10.299999999999997</v>
      </c>
      <c r="AV49" s="244">
        <f t="shared" si="19"/>
        <v>15.799999999999997</v>
      </c>
      <c r="AW49" s="244">
        <f t="shared" si="19"/>
        <v>19.899999999999999</v>
      </c>
      <c r="AX49" s="244">
        <f t="shared" si="19"/>
        <v>21.799999999999997</v>
      </c>
      <c r="AY49" s="244">
        <f t="shared" si="19"/>
        <v>19.899999999999999</v>
      </c>
      <c r="AZ49" s="244">
        <f t="shared" si="19"/>
        <v>16.5</v>
      </c>
      <c r="BA49" s="244">
        <f t="shared" si="19"/>
        <v>13.899999999999999</v>
      </c>
      <c r="BB49" s="244">
        <f t="shared" si="19"/>
        <v>6.7999999999999972</v>
      </c>
      <c r="BC49" s="244">
        <f t="shared" si="19"/>
        <v>3.7999999999999972</v>
      </c>
      <c r="BD49" s="244">
        <f t="shared" si="19"/>
        <v>0.40000000000000568</v>
      </c>
      <c r="BE49" s="244">
        <f t="shared" si="19"/>
        <v>0.5</v>
      </c>
      <c r="BF49" s="244">
        <f t="shared" si="19"/>
        <v>2.8999999999999986</v>
      </c>
      <c r="BG49" s="244">
        <f t="shared" si="19"/>
        <v>10.200000000000003</v>
      </c>
      <c r="BH49" s="244">
        <f t="shared" si="19"/>
        <v>15.700000000000003</v>
      </c>
      <c r="BI49" s="244">
        <f t="shared" si="19"/>
        <v>19.700000000000003</v>
      </c>
      <c r="BJ49" s="244">
        <f t="shared" si="19"/>
        <v>21.4</v>
      </c>
      <c r="BK49" s="244">
        <f t="shared" si="19"/>
        <v>20.100000000000001</v>
      </c>
      <c r="BL49" s="244">
        <f t="shared" si="19"/>
        <v>16.700000000000003</v>
      </c>
      <c r="BM49" s="244">
        <f t="shared" si="19"/>
        <v>13.600000000000001</v>
      </c>
      <c r="BN49" s="244">
        <f t="shared" si="19"/>
        <v>6.8999999999999986</v>
      </c>
      <c r="BO49" s="244">
        <f t="shared" si="19"/>
        <v>3.7000000000000028</v>
      </c>
      <c r="BP49" s="244">
        <f t="shared" si="19"/>
        <v>0.40000000000000568</v>
      </c>
      <c r="BQ49" s="244">
        <f t="shared" si="19"/>
        <v>0.5</v>
      </c>
      <c r="BR49" s="244">
        <f t="shared" si="19"/>
        <v>3</v>
      </c>
      <c r="BS49" s="244">
        <f t="shared" si="19"/>
        <v>10.100000000000001</v>
      </c>
      <c r="BT49" s="244">
        <f t="shared" si="19"/>
        <v>15.799999999999997</v>
      </c>
      <c r="BU49" s="244">
        <f t="shared" si="19"/>
        <v>19.600000000000001</v>
      </c>
      <c r="BV49" s="244">
        <f t="shared" si="19"/>
        <v>21.5</v>
      </c>
      <c r="BW49" s="244">
        <f t="shared" si="19"/>
        <v>20.200000000000003</v>
      </c>
      <c r="BX49" s="244">
        <f t="shared" si="19"/>
        <v>16.700000000000003</v>
      </c>
      <c r="BY49" s="244">
        <f t="shared" si="19"/>
        <v>13.700000000000003</v>
      </c>
      <c r="BZ49" s="244">
        <f t="shared" si="19"/>
        <v>7.1000000000000014</v>
      </c>
      <c r="CA49" s="244">
        <f t="shared" si="19"/>
        <v>3.6000000000000014</v>
      </c>
      <c r="CB49" s="244">
        <f t="shared" si="19"/>
        <v>0.40000000000000568</v>
      </c>
      <c r="CC49" s="244">
        <f t="shared" si="19"/>
        <v>0.5</v>
      </c>
      <c r="CD49" s="244">
        <f t="shared" si="10"/>
        <v>3.2000000000000028</v>
      </c>
      <c r="CE49" s="244">
        <f t="shared" si="10"/>
        <v>10.200000000000003</v>
      </c>
      <c r="CF49" s="244">
        <f t="shared" si="10"/>
        <v>15.299999999999997</v>
      </c>
      <c r="CG49" s="244">
        <f t="shared" si="10"/>
        <v>19.700000000000003</v>
      </c>
      <c r="CH49" s="244">
        <f t="shared" si="10"/>
        <v>21.6</v>
      </c>
      <c r="CI49" s="244">
        <f t="shared" si="10"/>
        <v>20.399999999999999</v>
      </c>
      <c r="CJ49" s="244">
        <f t="shared" si="10"/>
        <v>17</v>
      </c>
      <c r="CK49" s="244">
        <f t="shared" si="10"/>
        <v>13.5</v>
      </c>
      <c r="CL49" s="244">
        <f t="shared" si="10"/>
        <v>6.8999999999999986</v>
      </c>
      <c r="CM49" s="244">
        <f t="shared" si="10"/>
        <v>3.7000000000000028</v>
      </c>
      <c r="CN49" s="244">
        <f t="shared" si="10"/>
        <v>0.40000000000000568</v>
      </c>
      <c r="CO49" s="244">
        <f t="shared" si="10"/>
        <v>0.5</v>
      </c>
      <c r="CP49" s="244">
        <f t="shared" si="10"/>
        <v>3</v>
      </c>
      <c r="CQ49" s="244">
        <f t="shared" si="10"/>
        <v>9.8999999999999986</v>
      </c>
      <c r="CR49" s="244">
        <f t="shared" si="20"/>
        <v>15.600000000000001</v>
      </c>
      <c r="CS49" s="244">
        <f t="shared" si="20"/>
        <v>19.100000000000001</v>
      </c>
      <c r="CT49" s="244">
        <f t="shared" si="20"/>
        <v>21.4</v>
      </c>
      <c r="CU49" s="244">
        <f t="shared" si="20"/>
        <v>20.5</v>
      </c>
      <c r="CV49" s="244">
        <f t="shared" si="20"/>
        <v>16.899999999999999</v>
      </c>
      <c r="CW49" s="244">
        <f t="shared" si="20"/>
        <v>13.5</v>
      </c>
      <c r="CX49" s="244">
        <f t="shared" si="20"/>
        <v>6.8999999999999986</v>
      </c>
      <c r="CY49" s="244">
        <f t="shared" si="20"/>
        <v>3.6000000000000014</v>
      </c>
      <c r="CZ49" s="244">
        <f t="shared" si="20"/>
        <v>0.40000000000000568</v>
      </c>
      <c r="DA49" s="244">
        <f t="shared" si="20"/>
        <v>0.5</v>
      </c>
      <c r="DB49" s="244">
        <f t="shared" si="20"/>
        <v>3.1000000000000014</v>
      </c>
      <c r="DC49" s="244">
        <f t="shared" si="20"/>
        <v>10</v>
      </c>
      <c r="DD49" s="244">
        <f t="shared" si="20"/>
        <v>15.5</v>
      </c>
      <c r="DE49" s="244">
        <f t="shared" si="20"/>
        <v>18.799999999999997</v>
      </c>
      <c r="DF49" s="244">
        <f t="shared" si="20"/>
        <v>21.200000000000003</v>
      </c>
      <c r="DG49" s="244">
        <f t="shared" si="20"/>
        <v>20.299999999999997</v>
      </c>
      <c r="DH49" s="244">
        <f t="shared" si="20"/>
        <v>16.700000000000003</v>
      </c>
      <c r="DI49" s="244">
        <f t="shared" si="20"/>
        <v>13.200000000000003</v>
      </c>
      <c r="DJ49" s="244">
        <f t="shared" si="20"/>
        <v>6.7000000000000028</v>
      </c>
      <c r="DK49" s="244">
        <f t="shared" si="20"/>
        <v>3.3999999999999986</v>
      </c>
      <c r="DL49" s="244">
        <f t="shared" si="20"/>
        <v>0.40000000000000568</v>
      </c>
      <c r="DM49" s="244">
        <f t="shared" si="20"/>
        <v>0.5</v>
      </c>
      <c r="DN49" s="244">
        <f t="shared" si="20"/>
        <v>3</v>
      </c>
      <c r="DO49" s="244">
        <f t="shared" si="20"/>
        <v>9.7999999999999972</v>
      </c>
      <c r="DP49" s="244">
        <f t="shared" si="20"/>
        <v>15.299999999999997</v>
      </c>
      <c r="DQ49" s="244">
        <f t="shared" si="20"/>
        <v>18.700000000000003</v>
      </c>
      <c r="DR49" s="244">
        <f t="shared" si="20"/>
        <v>21.5</v>
      </c>
      <c r="DS49" s="244">
        <f t="shared" si="20"/>
        <v>20.100000000000001</v>
      </c>
      <c r="DT49" s="244">
        <f t="shared" si="20"/>
        <v>16.799999999999997</v>
      </c>
      <c r="DU49" s="244">
        <f t="shared" si="20"/>
        <v>13.100000000000001</v>
      </c>
      <c r="DV49" s="244">
        <f t="shared" si="20"/>
        <v>7</v>
      </c>
      <c r="DW49" s="244">
        <f t="shared" si="20"/>
        <v>3.3999999999999986</v>
      </c>
      <c r="DX49" s="244">
        <f t="shared" si="20"/>
        <v>0.40000000000000568</v>
      </c>
      <c r="DY49" s="244">
        <f t="shared" si="20"/>
        <v>0.5</v>
      </c>
      <c r="DZ49" s="244">
        <f t="shared" si="20"/>
        <v>2.8999999999999986</v>
      </c>
      <c r="EA49" s="244">
        <f t="shared" si="20"/>
        <v>9.7999999999999972</v>
      </c>
      <c r="EB49" s="244">
        <f t="shared" si="20"/>
        <v>15.299999999999997</v>
      </c>
      <c r="EC49" s="244">
        <f t="shared" si="20"/>
        <v>18.700000000000003</v>
      </c>
      <c r="ED49" s="244">
        <f t="shared" si="20"/>
        <v>21.5</v>
      </c>
      <c r="EE49" s="244">
        <f t="shared" si="20"/>
        <v>19.899999999999999</v>
      </c>
      <c r="EF49" s="244">
        <f t="shared" si="20"/>
        <v>16.799999999999997</v>
      </c>
      <c r="EG49" s="244">
        <f t="shared" si="20"/>
        <v>12.899999999999999</v>
      </c>
      <c r="EH49" s="244">
        <f t="shared" si="20"/>
        <v>7</v>
      </c>
      <c r="EI49" s="244">
        <f t="shared" si="20"/>
        <v>3.5</v>
      </c>
      <c r="EJ49" s="244">
        <f t="shared" si="20"/>
        <v>0.40000000000000568</v>
      </c>
      <c r="EK49" s="244">
        <f t="shared" si="20"/>
        <v>0.5</v>
      </c>
      <c r="EL49" s="244">
        <f t="shared" si="20"/>
        <v>3</v>
      </c>
      <c r="EM49" s="244">
        <f t="shared" si="20"/>
        <v>9.7000000000000028</v>
      </c>
      <c r="EN49" s="244">
        <f t="shared" si="20"/>
        <v>15.200000000000003</v>
      </c>
      <c r="EO49" s="244">
        <f t="shared" si="20"/>
        <v>18.600000000000001</v>
      </c>
      <c r="EP49" s="244">
        <f t="shared" si="20"/>
        <v>20.9</v>
      </c>
      <c r="EQ49" s="244">
        <f t="shared" si="20"/>
        <v>19.799999999999997</v>
      </c>
      <c r="ER49" s="244">
        <f t="shared" si="20"/>
        <v>16.299999999999997</v>
      </c>
      <c r="ES49" s="244">
        <f t="shared" si="20"/>
        <v>12.799999999999997</v>
      </c>
      <c r="ET49" s="244">
        <f t="shared" si="20"/>
        <v>7</v>
      </c>
      <c r="EU49" s="244">
        <f t="shared" si="20"/>
        <v>3.3999999999999986</v>
      </c>
      <c r="EV49" s="244">
        <f t="shared" si="20"/>
        <v>0.40000000000000568</v>
      </c>
      <c r="EW49" s="244">
        <f t="shared" si="20"/>
        <v>0.5</v>
      </c>
      <c r="EX49" s="244">
        <f t="shared" si="20"/>
        <v>2.8999999999999986</v>
      </c>
      <c r="EY49" s="244">
        <f t="shared" si="20"/>
        <v>9.7000000000000028</v>
      </c>
      <c r="EZ49" s="244">
        <f t="shared" si="20"/>
        <v>15</v>
      </c>
      <c r="FA49" s="244">
        <f t="shared" si="20"/>
        <v>18.399999999999999</v>
      </c>
      <c r="FB49" s="244">
        <f t="shared" si="20"/>
        <v>21</v>
      </c>
      <c r="FC49" s="244">
        <f t="shared" si="20"/>
        <v>19.399999999999999</v>
      </c>
      <c r="FD49" s="244">
        <f t="shared" si="17"/>
        <v>16.200000000000003</v>
      </c>
      <c r="FE49" s="244">
        <f t="shared" si="17"/>
        <v>12.5</v>
      </c>
      <c r="FF49" s="244">
        <f t="shared" si="17"/>
        <v>6.8999999999999986</v>
      </c>
      <c r="FG49" s="244">
        <f t="shared" si="17"/>
        <v>3.2999999999999972</v>
      </c>
      <c r="FH49" s="244">
        <f t="shared" si="17"/>
        <v>0.40000000000000568</v>
      </c>
      <c r="FI49" s="244">
        <f t="shared" si="17"/>
        <v>0.5</v>
      </c>
      <c r="FJ49" s="244">
        <f t="shared" si="17"/>
        <v>2.8999999999999986</v>
      </c>
      <c r="FK49" s="244">
        <f t="shared" si="17"/>
        <v>9.5</v>
      </c>
      <c r="FL49" s="244">
        <f t="shared" si="17"/>
        <v>14.700000000000003</v>
      </c>
      <c r="FM49" s="244">
        <f t="shared" si="17"/>
        <v>18.5</v>
      </c>
      <c r="FN49" s="244">
        <f t="shared" si="17"/>
        <v>20.799999999999997</v>
      </c>
      <c r="FO49" s="244">
        <f t="shared" si="17"/>
        <v>19.399999999999999</v>
      </c>
      <c r="FP49" s="244">
        <f t="shared" si="17"/>
        <v>15.799999999999997</v>
      </c>
      <c r="FQ49" s="244">
        <f t="shared" si="17"/>
        <v>12.299999999999997</v>
      </c>
      <c r="FR49" s="244">
        <f t="shared" si="17"/>
        <v>6.6000000000000014</v>
      </c>
      <c r="FS49" s="244">
        <f t="shared" si="17"/>
        <v>3.2000000000000028</v>
      </c>
      <c r="FT49" s="244">
        <f t="shared" si="17"/>
        <v>0.40000000000000568</v>
      </c>
      <c r="FU49" s="244">
        <f t="shared" si="17"/>
        <v>0.40000000000000568</v>
      </c>
      <c r="FV49" s="244">
        <f t="shared" si="17"/>
        <v>3</v>
      </c>
      <c r="FW49" s="244">
        <f t="shared" si="17"/>
        <v>9.8999999999999986</v>
      </c>
      <c r="FX49" s="244">
        <f t="shared" si="17"/>
        <v>14.799999999999997</v>
      </c>
      <c r="FY49" s="244">
        <f t="shared" si="17"/>
        <v>18.399999999999999</v>
      </c>
      <c r="FZ49" s="244">
        <f t="shared" si="17"/>
        <v>20.700000000000003</v>
      </c>
      <c r="GA49" s="244">
        <f t="shared" si="17"/>
        <v>19.5</v>
      </c>
      <c r="GB49" s="244">
        <f t="shared" si="17"/>
        <v>15.799999999999997</v>
      </c>
      <c r="GC49" s="244">
        <f t="shared" si="17"/>
        <v>12.200000000000003</v>
      </c>
      <c r="GD49" s="244">
        <f t="shared" si="17"/>
        <v>6.5</v>
      </c>
      <c r="GE49" s="244">
        <f t="shared" si="17"/>
        <v>3.2000000000000028</v>
      </c>
      <c r="GF49" s="244">
        <f t="shared" si="17"/>
        <v>0.40000000000000568</v>
      </c>
      <c r="GG49" s="244">
        <f t="shared" si="17"/>
        <v>0.5</v>
      </c>
      <c r="GH49" s="244">
        <f t="shared" si="17"/>
        <v>2.8999999999999986</v>
      </c>
      <c r="GI49" s="244">
        <f t="shared" si="17"/>
        <v>9.7000000000000028</v>
      </c>
      <c r="GJ49" s="244">
        <f t="shared" si="17"/>
        <v>14.5</v>
      </c>
      <c r="GK49" s="244">
        <f t="shared" si="17"/>
        <v>18.299999999999997</v>
      </c>
      <c r="GL49" s="244">
        <f t="shared" si="17"/>
        <v>20.6</v>
      </c>
      <c r="GM49" s="244">
        <f t="shared" si="17"/>
        <v>19.299999999999997</v>
      </c>
      <c r="GN49" s="244">
        <f t="shared" si="17"/>
        <v>15.700000000000003</v>
      </c>
      <c r="GO49" s="244">
        <f t="shared" si="17"/>
        <v>12.200000000000003</v>
      </c>
      <c r="GP49" s="244">
        <f t="shared" si="17"/>
        <v>6.2999999999999972</v>
      </c>
      <c r="GQ49" s="244">
        <f t="shared" si="17"/>
        <v>2.8999999999999986</v>
      </c>
      <c r="GR49" s="244">
        <f t="shared" si="17"/>
        <v>0.40000000000000568</v>
      </c>
      <c r="GS49" s="244">
        <f t="shared" si="17"/>
        <v>0.40000000000000568</v>
      </c>
      <c r="GT49" s="244">
        <f t="shared" si="17"/>
        <v>2.8999999999999986</v>
      </c>
      <c r="GU49" s="244">
        <f t="shared" si="17"/>
        <v>9.7999999999999972</v>
      </c>
      <c r="GV49" s="244">
        <f t="shared" si="17"/>
        <v>14.700000000000003</v>
      </c>
      <c r="GW49" s="244">
        <f t="shared" si="17"/>
        <v>18.299999999999997</v>
      </c>
      <c r="GX49" s="244">
        <f t="shared" si="17"/>
        <v>20.700000000000003</v>
      </c>
      <c r="GY49" s="244">
        <f t="shared" si="17"/>
        <v>19</v>
      </c>
      <c r="GZ49" s="244">
        <f t="shared" si="17"/>
        <v>15.700000000000003</v>
      </c>
      <c r="HA49" s="244">
        <f t="shared" si="17"/>
        <v>12.299999999999997</v>
      </c>
      <c r="HB49" s="244">
        <f t="shared" si="17"/>
        <v>6.2999999999999972</v>
      </c>
      <c r="HC49" s="244">
        <f t="shared" si="18"/>
        <v>3</v>
      </c>
      <c r="HD49" s="244">
        <f t="shared" si="18"/>
        <v>0.29999999999999716</v>
      </c>
      <c r="HE49" s="244">
        <f t="shared" si="18"/>
        <v>0.29999999999999716</v>
      </c>
      <c r="HF49" s="244">
        <f t="shared" si="18"/>
        <v>3</v>
      </c>
      <c r="HG49" s="244">
        <f t="shared" si="18"/>
        <v>9.7999999999999972</v>
      </c>
      <c r="HH49" s="244">
        <f t="shared" si="18"/>
        <v>14.5</v>
      </c>
      <c r="HI49" s="244">
        <f t="shared" si="18"/>
        <v>18.200000000000003</v>
      </c>
      <c r="HJ49" s="244">
        <f t="shared" si="18"/>
        <v>20.399999999999999</v>
      </c>
      <c r="HK49" s="244">
        <f t="shared" si="18"/>
        <v>18.600000000000001</v>
      </c>
      <c r="HL49" s="244">
        <f t="shared" si="18"/>
        <v>15.299999999999997</v>
      </c>
      <c r="HM49" s="244">
        <f t="shared" si="18"/>
        <v>12.299999999999997</v>
      </c>
      <c r="HN49" s="244">
        <f t="shared" si="18"/>
        <v>5.8999999999999986</v>
      </c>
      <c r="HO49" s="244">
        <f t="shared" si="18"/>
        <v>2.7999999999999972</v>
      </c>
      <c r="HP49" s="244">
        <f t="shared" si="18"/>
        <v>0.29999999999999716</v>
      </c>
      <c r="HQ49" s="244">
        <f t="shared" si="18"/>
        <v>0.29999999999999716</v>
      </c>
      <c r="HR49" s="244">
        <f t="shared" si="18"/>
        <v>2.7999999999999972</v>
      </c>
      <c r="HS49" s="244">
        <f t="shared" si="18"/>
        <v>9.6000000000000014</v>
      </c>
      <c r="HT49" s="244">
        <f t="shared" si="18"/>
        <v>13.899999999999999</v>
      </c>
      <c r="HU49" s="244">
        <f t="shared" si="18"/>
        <v>17.799999999999997</v>
      </c>
      <c r="HV49" s="244">
        <f t="shared" si="18"/>
        <v>20.6</v>
      </c>
      <c r="HW49" s="244">
        <f t="shared" si="18"/>
        <v>18.799999999999997</v>
      </c>
      <c r="HX49" s="244">
        <f t="shared" si="18"/>
        <v>15.600000000000001</v>
      </c>
      <c r="HY49" s="244">
        <f t="shared" si="18"/>
        <v>12.399999999999999</v>
      </c>
      <c r="HZ49" s="244">
        <f t="shared" si="18"/>
        <v>6</v>
      </c>
      <c r="IA49" s="244">
        <f t="shared" si="18"/>
        <v>2.7999999999999972</v>
      </c>
      <c r="IB49" s="244">
        <f t="shared" si="18"/>
        <v>0.29999999999999716</v>
      </c>
      <c r="IC49" s="244">
        <f t="shared" si="18"/>
        <v>0.29999999999999716</v>
      </c>
      <c r="ID49" s="244">
        <f t="shared" si="18"/>
        <v>2.8999999999999986</v>
      </c>
      <c r="IE49" s="244">
        <f t="shared" si="18"/>
        <v>9.6000000000000014</v>
      </c>
      <c r="IF49" s="244">
        <f t="shared" si="18"/>
        <v>14</v>
      </c>
      <c r="IG49" s="244">
        <f t="shared" si="18"/>
        <v>18.299999999999997</v>
      </c>
      <c r="IH49" s="244">
        <f t="shared" si="18"/>
        <v>20.399999999999999</v>
      </c>
      <c r="II49" s="244">
        <f t="shared" si="18"/>
        <v>18.600000000000001</v>
      </c>
      <c r="IJ49" s="244">
        <f t="shared" si="18"/>
        <v>15.600000000000001</v>
      </c>
      <c r="IK49" s="244">
        <f t="shared" si="18"/>
        <v>12.299999999999997</v>
      </c>
      <c r="IL49" s="244">
        <f t="shared" si="18"/>
        <v>5.8999999999999986</v>
      </c>
      <c r="IM49" s="244">
        <f t="shared" si="18"/>
        <v>2.7000000000000028</v>
      </c>
      <c r="IN49" s="244">
        <f t="shared" si="18"/>
        <v>0.29999999999999716</v>
      </c>
      <c r="IO49" s="244">
        <f t="shared" si="18"/>
        <v>0.29999999999999716</v>
      </c>
      <c r="IP49" s="244">
        <f t="shared" si="18"/>
        <v>2.7000000000000028</v>
      </c>
      <c r="IQ49" s="244">
        <f t="shared" si="18"/>
        <v>9.5</v>
      </c>
      <c r="IR49" s="244">
        <f t="shared" si="18"/>
        <v>13.899999999999999</v>
      </c>
      <c r="IS49" s="244">
        <f t="shared" si="18"/>
        <v>18.200000000000003</v>
      </c>
      <c r="IT49" s="244">
        <f t="shared" si="18"/>
        <v>20.200000000000003</v>
      </c>
      <c r="IU49" s="244">
        <f t="shared" si="18"/>
        <v>18.299999999999997</v>
      </c>
      <c r="IV49" s="244">
        <f t="shared" si="18"/>
        <v>15.399999999999999</v>
      </c>
      <c r="IW49" s="244">
        <f t="shared" si="18"/>
        <v>12.200000000000003</v>
      </c>
      <c r="IX49" s="244">
        <f t="shared" si="18"/>
        <v>6</v>
      </c>
      <c r="IY49" s="244">
        <f t="shared" si="18"/>
        <v>2.6000000000000014</v>
      </c>
      <c r="IZ49" s="244">
        <f t="shared" si="18"/>
        <v>0.29999999999999716</v>
      </c>
      <c r="JA49" s="244">
        <f t="shared" si="16"/>
        <v>0.29999999999999716</v>
      </c>
      <c r="JB49" s="244">
        <f t="shared" ref="JB49:LM52" si="22">IF(JB15&gt;65,0,IF(JB15="",0,65-JB15))</f>
        <v>2.6000000000000014</v>
      </c>
      <c r="JC49" s="244">
        <f t="shared" si="22"/>
        <v>9.2999999999999972</v>
      </c>
      <c r="JD49" s="244">
        <f t="shared" si="22"/>
        <v>13.700000000000003</v>
      </c>
      <c r="JE49" s="244">
        <f t="shared" si="22"/>
        <v>18.100000000000001</v>
      </c>
      <c r="JF49" s="244">
        <f t="shared" si="22"/>
        <v>20.200000000000003</v>
      </c>
      <c r="JG49" s="244">
        <f t="shared" si="22"/>
        <v>18.399999999999999</v>
      </c>
      <c r="JH49" s="244">
        <f t="shared" si="22"/>
        <v>15.5</v>
      </c>
      <c r="JI49" s="244">
        <f t="shared" si="22"/>
        <v>12.100000000000001</v>
      </c>
      <c r="JJ49" s="244">
        <f t="shared" si="22"/>
        <v>6.2000000000000028</v>
      </c>
      <c r="JK49" s="244">
        <f t="shared" si="22"/>
        <v>2.6000000000000014</v>
      </c>
      <c r="JL49" s="244">
        <f t="shared" si="22"/>
        <v>0.20000000000000284</v>
      </c>
      <c r="JM49" s="244">
        <f t="shared" si="22"/>
        <v>0.29999999999999716</v>
      </c>
      <c r="JN49" s="244">
        <f t="shared" si="22"/>
        <v>2.6000000000000014</v>
      </c>
      <c r="JO49" s="244">
        <f t="shared" si="22"/>
        <v>9.1000000000000014</v>
      </c>
      <c r="JP49" s="244">
        <f t="shared" si="22"/>
        <v>13.600000000000001</v>
      </c>
      <c r="JQ49" s="244">
        <f t="shared" si="22"/>
        <v>18</v>
      </c>
      <c r="JR49" s="244">
        <f t="shared" si="22"/>
        <v>20.100000000000001</v>
      </c>
      <c r="JS49" s="244">
        <f t="shared" si="22"/>
        <v>18.200000000000003</v>
      </c>
      <c r="JT49" s="244">
        <f t="shared" si="22"/>
        <v>15.600000000000001</v>
      </c>
      <c r="JU49" s="244">
        <f t="shared" si="22"/>
        <v>12</v>
      </c>
      <c r="JV49" s="244">
        <f t="shared" si="22"/>
        <v>6.1000000000000014</v>
      </c>
      <c r="JW49" s="244">
        <f t="shared" si="22"/>
        <v>2.7000000000000028</v>
      </c>
      <c r="JX49" s="244">
        <f t="shared" si="22"/>
        <v>0.29999999999999716</v>
      </c>
      <c r="JY49" s="244">
        <f t="shared" si="22"/>
        <v>0.29999999999999716</v>
      </c>
      <c r="JZ49" s="244">
        <f t="shared" si="22"/>
        <v>2.5</v>
      </c>
      <c r="KA49" s="244">
        <f t="shared" si="22"/>
        <v>9.2000000000000028</v>
      </c>
      <c r="KB49" s="244">
        <f t="shared" si="22"/>
        <v>13.299999999999997</v>
      </c>
      <c r="KC49" s="244">
        <f t="shared" si="22"/>
        <v>17.899999999999999</v>
      </c>
      <c r="KD49" s="244">
        <f t="shared" si="22"/>
        <v>20</v>
      </c>
      <c r="KE49" s="244">
        <f t="shared" si="22"/>
        <v>18.299999999999997</v>
      </c>
      <c r="KF49" s="244">
        <f t="shared" si="22"/>
        <v>15.799999999999997</v>
      </c>
      <c r="KG49" s="244">
        <f t="shared" si="22"/>
        <v>11.899999999999999</v>
      </c>
      <c r="KH49" s="244">
        <f t="shared" si="22"/>
        <v>6.1000000000000014</v>
      </c>
      <c r="KI49" s="244">
        <f t="shared" si="22"/>
        <v>2.7000000000000028</v>
      </c>
      <c r="KJ49" s="244">
        <f t="shared" si="22"/>
        <v>0.29999999999999716</v>
      </c>
      <c r="KK49" s="244">
        <f t="shared" si="22"/>
        <v>0.29999999999999716</v>
      </c>
      <c r="KL49" s="244">
        <f t="shared" si="22"/>
        <v>2.5</v>
      </c>
      <c r="KM49" s="244">
        <f t="shared" si="22"/>
        <v>9.2000000000000028</v>
      </c>
      <c r="KN49" s="244">
        <f t="shared" si="22"/>
        <v>13</v>
      </c>
      <c r="KO49" s="244">
        <f t="shared" si="22"/>
        <v>17.799999999999997</v>
      </c>
      <c r="KP49" s="244">
        <f t="shared" si="22"/>
        <v>20.299999999999997</v>
      </c>
      <c r="KQ49" s="244">
        <f t="shared" si="22"/>
        <v>18.100000000000001</v>
      </c>
      <c r="KR49" s="244">
        <f t="shared" si="22"/>
        <v>16</v>
      </c>
      <c r="KS49" s="244">
        <f t="shared" si="22"/>
        <v>11.700000000000003</v>
      </c>
      <c r="KT49" s="244">
        <f t="shared" si="22"/>
        <v>6</v>
      </c>
      <c r="KU49" s="244">
        <f t="shared" si="22"/>
        <v>2.7000000000000028</v>
      </c>
      <c r="KV49" s="244">
        <f t="shared" si="22"/>
        <v>0.29999999999999716</v>
      </c>
      <c r="KW49" s="244">
        <f t="shared" si="22"/>
        <v>0.29999999999999716</v>
      </c>
      <c r="KX49" s="244">
        <f t="shared" si="22"/>
        <v>2.3999999999999986</v>
      </c>
      <c r="KY49" s="244">
        <f t="shared" si="22"/>
        <v>9</v>
      </c>
      <c r="KZ49" s="244">
        <f t="shared" si="22"/>
        <v>13.100000000000001</v>
      </c>
      <c r="LA49" s="244">
        <f t="shared" si="22"/>
        <v>17.600000000000001</v>
      </c>
      <c r="LB49" s="244">
        <f t="shared" si="22"/>
        <v>20.399999999999999</v>
      </c>
      <c r="LC49" s="244">
        <f t="shared" si="22"/>
        <v>17.899999999999999</v>
      </c>
      <c r="LD49" s="244">
        <f t="shared" si="22"/>
        <v>16</v>
      </c>
      <c r="LE49" s="244">
        <f t="shared" si="22"/>
        <v>11.5</v>
      </c>
      <c r="LF49" s="244">
        <f t="shared" si="22"/>
        <v>5.8999999999999986</v>
      </c>
      <c r="LG49" s="244">
        <f t="shared" si="22"/>
        <v>2.5</v>
      </c>
      <c r="LH49" s="244">
        <f t="shared" si="22"/>
        <v>0.29999999999999716</v>
      </c>
      <c r="LI49" s="244">
        <f t="shared" si="22"/>
        <v>0.29999999999999716</v>
      </c>
      <c r="LJ49" s="244">
        <f t="shared" si="22"/>
        <v>2.5</v>
      </c>
      <c r="LK49" s="244">
        <f t="shared" si="22"/>
        <v>9.2000000000000028</v>
      </c>
      <c r="LL49" s="244">
        <f t="shared" si="22"/>
        <v>12.899999999999999</v>
      </c>
      <c r="LM49" s="244">
        <f t="shared" si="22"/>
        <v>17.799999999999997</v>
      </c>
    </row>
    <row r="50" spans="1:325" x14ac:dyDescent="0.25">
      <c r="A50" s="244">
        <v>14</v>
      </c>
      <c r="B50" s="244">
        <f t="shared" si="7"/>
        <v>22.9</v>
      </c>
      <c r="C50" s="244">
        <f t="shared" si="7"/>
        <v>19.700000000000003</v>
      </c>
      <c r="D50" s="244">
        <f t="shared" si="7"/>
        <v>18.200000000000003</v>
      </c>
      <c r="E50" s="244">
        <f t="shared" si="7"/>
        <v>15.600000000000001</v>
      </c>
      <c r="F50" s="244">
        <f t="shared" si="7"/>
        <v>8.6000000000000014</v>
      </c>
      <c r="G50" s="244">
        <f t="shared" si="7"/>
        <v>4.6000000000000014</v>
      </c>
      <c r="H50" s="244">
        <f t="shared" si="7"/>
        <v>0.59999999999999432</v>
      </c>
      <c r="I50" s="244">
        <f t="shared" si="7"/>
        <v>0.70000000000000284</v>
      </c>
      <c r="J50" s="244">
        <f t="shared" si="7"/>
        <v>2.6000000000000014</v>
      </c>
      <c r="K50" s="244">
        <f t="shared" si="7"/>
        <v>11.200000000000003</v>
      </c>
      <c r="L50" s="244">
        <f t="shared" si="7"/>
        <v>18.899999999999999</v>
      </c>
      <c r="M50" s="244">
        <f t="shared" si="7"/>
        <v>21.799999999999997</v>
      </c>
      <c r="N50" s="244">
        <f t="shared" si="7"/>
        <v>22.700000000000003</v>
      </c>
      <c r="O50" s="244">
        <f t="shared" si="7"/>
        <v>19.399999999999999</v>
      </c>
      <c r="P50" s="244">
        <f t="shared" si="7"/>
        <v>18</v>
      </c>
      <c r="Q50" s="244">
        <f t="shared" si="7"/>
        <v>15.200000000000003</v>
      </c>
      <c r="R50" s="244">
        <f t="shared" si="19"/>
        <v>8.2999999999999972</v>
      </c>
      <c r="S50" s="244">
        <f t="shared" si="19"/>
        <v>4.3999999999999986</v>
      </c>
      <c r="T50" s="244">
        <f t="shared" si="19"/>
        <v>0.40000000000000568</v>
      </c>
      <c r="U50" s="244">
        <f t="shared" si="19"/>
        <v>0.59999999999999432</v>
      </c>
      <c r="V50" s="244">
        <f t="shared" si="19"/>
        <v>2.7000000000000028</v>
      </c>
      <c r="W50" s="244">
        <f t="shared" si="19"/>
        <v>11.200000000000003</v>
      </c>
      <c r="X50" s="244">
        <f t="shared" si="19"/>
        <v>18.700000000000003</v>
      </c>
      <c r="Y50" s="244">
        <f t="shared" si="19"/>
        <v>21.5</v>
      </c>
      <c r="Z50" s="244">
        <f t="shared" si="19"/>
        <v>22.799999999999997</v>
      </c>
      <c r="AA50" s="244">
        <f t="shared" si="19"/>
        <v>19.399999999999999</v>
      </c>
      <c r="AB50" s="244">
        <f t="shared" si="19"/>
        <v>18.100000000000001</v>
      </c>
      <c r="AC50" s="244">
        <f t="shared" si="19"/>
        <v>15.200000000000003</v>
      </c>
      <c r="AD50" s="244">
        <f t="shared" si="19"/>
        <v>8.5</v>
      </c>
      <c r="AE50" s="244">
        <f t="shared" si="19"/>
        <v>4.2000000000000028</v>
      </c>
      <c r="AF50" s="244">
        <f t="shared" si="19"/>
        <v>0.40000000000000568</v>
      </c>
      <c r="AG50" s="244">
        <f t="shared" si="19"/>
        <v>0.59999999999999432</v>
      </c>
      <c r="AH50" s="244">
        <f t="shared" si="19"/>
        <v>2.6000000000000014</v>
      </c>
      <c r="AI50" s="244">
        <f t="shared" si="19"/>
        <v>11.200000000000003</v>
      </c>
      <c r="AJ50" s="244">
        <f t="shared" si="19"/>
        <v>18.700000000000003</v>
      </c>
      <c r="AK50" s="244">
        <f t="shared" si="19"/>
        <v>21.4</v>
      </c>
      <c r="AL50" s="244">
        <f t="shared" si="19"/>
        <v>22.9</v>
      </c>
      <c r="AM50" s="244">
        <f t="shared" si="19"/>
        <v>19.200000000000003</v>
      </c>
      <c r="AN50" s="244">
        <f t="shared" si="19"/>
        <v>18</v>
      </c>
      <c r="AO50" s="244">
        <f t="shared" si="19"/>
        <v>14.799999999999997</v>
      </c>
      <c r="AP50" s="244">
        <f t="shared" si="19"/>
        <v>8.3999999999999986</v>
      </c>
      <c r="AQ50" s="244">
        <f t="shared" si="19"/>
        <v>4.1000000000000014</v>
      </c>
      <c r="AR50" s="244">
        <f t="shared" si="19"/>
        <v>0.20000000000000284</v>
      </c>
      <c r="AS50" s="244">
        <f t="shared" si="19"/>
        <v>0.5</v>
      </c>
      <c r="AT50" s="244">
        <f t="shared" si="19"/>
        <v>2.6000000000000014</v>
      </c>
      <c r="AU50" s="244">
        <f t="shared" si="19"/>
        <v>11.100000000000001</v>
      </c>
      <c r="AV50" s="244">
        <f t="shared" si="19"/>
        <v>18.600000000000001</v>
      </c>
      <c r="AW50" s="244">
        <f t="shared" si="19"/>
        <v>21.200000000000003</v>
      </c>
      <c r="AX50" s="244">
        <f t="shared" si="19"/>
        <v>22.799999999999997</v>
      </c>
      <c r="AY50" s="244">
        <f t="shared" si="19"/>
        <v>18.899999999999999</v>
      </c>
      <c r="AZ50" s="244">
        <f t="shared" si="19"/>
        <v>17.700000000000003</v>
      </c>
      <c r="BA50" s="244">
        <f t="shared" si="19"/>
        <v>14.700000000000003</v>
      </c>
      <c r="BB50" s="244">
        <f t="shared" si="19"/>
        <v>8.6000000000000014</v>
      </c>
      <c r="BC50" s="244">
        <f t="shared" si="19"/>
        <v>3.7999999999999972</v>
      </c>
      <c r="BD50" s="244">
        <f t="shared" si="19"/>
        <v>0.20000000000000284</v>
      </c>
      <c r="BE50" s="244">
        <f t="shared" si="19"/>
        <v>0.5</v>
      </c>
      <c r="BF50" s="244">
        <f t="shared" si="19"/>
        <v>2.7000000000000028</v>
      </c>
      <c r="BG50" s="244">
        <f t="shared" si="19"/>
        <v>11.200000000000003</v>
      </c>
      <c r="BH50" s="244">
        <f t="shared" si="19"/>
        <v>18.5</v>
      </c>
      <c r="BI50" s="244">
        <f t="shared" si="19"/>
        <v>20.9</v>
      </c>
      <c r="BJ50" s="244">
        <f t="shared" si="19"/>
        <v>22.4</v>
      </c>
      <c r="BK50" s="244">
        <f t="shared" si="19"/>
        <v>19</v>
      </c>
      <c r="BL50" s="244">
        <f t="shared" si="19"/>
        <v>18</v>
      </c>
      <c r="BM50" s="244">
        <f t="shared" si="19"/>
        <v>14.600000000000001</v>
      </c>
      <c r="BN50" s="244">
        <f t="shared" si="19"/>
        <v>8.7000000000000028</v>
      </c>
      <c r="BO50" s="244">
        <f t="shared" si="19"/>
        <v>3.6000000000000014</v>
      </c>
      <c r="BP50" s="244">
        <f t="shared" si="19"/>
        <v>0.20000000000000284</v>
      </c>
      <c r="BQ50" s="244">
        <f t="shared" si="19"/>
        <v>0.5</v>
      </c>
      <c r="BR50" s="244">
        <f t="shared" si="19"/>
        <v>2.7999999999999972</v>
      </c>
      <c r="BS50" s="244">
        <f t="shared" si="19"/>
        <v>11</v>
      </c>
      <c r="BT50" s="244">
        <f t="shared" si="19"/>
        <v>18.600000000000001</v>
      </c>
      <c r="BU50" s="244">
        <f t="shared" si="19"/>
        <v>21</v>
      </c>
      <c r="BV50" s="244">
        <f t="shared" si="19"/>
        <v>22.5</v>
      </c>
      <c r="BW50" s="244">
        <f t="shared" si="19"/>
        <v>19.100000000000001</v>
      </c>
      <c r="BX50" s="244">
        <f t="shared" si="19"/>
        <v>18.100000000000001</v>
      </c>
      <c r="BY50" s="244">
        <f t="shared" si="19"/>
        <v>14.799999999999997</v>
      </c>
      <c r="BZ50" s="244">
        <f t="shared" si="19"/>
        <v>9</v>
      </c>
      <c r="CA50" s="244">
        <f t="shared" si="19"/>
        <v>3.3999999999999986</v>
      </c>
      <c r="CB50" s="244">
        <f t="shared" si="19"/>
        <v>0.20000000000000284</v>
      </c>
      <c r="CC50" s="244">
        <f t="shared" ref="CC50:EN54" si="23">IF(CC16&gt;65,0,IF(CC16="",0,65-CC16))</f>
        <v>0.5</v>
      </c>
      <c r="CD50" s="244">
        <f t="shared" si="23"/>
        <v>2.8999999999999986</v>
      </c>
      <c r="CE50" s="244">
        <f t="shared" si="23"/>
        <v>10.799999999999997</v>
      </c>
      <c r="CF50" s="244">
        <f t="shared" si="23"/>
        <v>18.200000000000003</v>
      </c>
      <c r="CG50" s="244">
        <f t="shared" si="23"/>
        <v>21</v>
      </c>
      <c r="CH50" s="244">
        <f t="shared" si="23"/>
        <v>22.4</v>
      </c>
      <c r="CI50" s="244">
        <f t="shared" si="23"/>
        <v>19.299999999999997</v>
      </c>
      <c r="CJ50" s="244">
        <f t="shared" si="23"/>
        <v>18.399999999999999</v>
      </c>
      <c r="CK50" s="244">
        <f t="shared" si="23"/>
        <v>14.700000000000003</v>
      </c>
      <c r="CL50" s="244">
        <f t="shared" si="23"/>
        <v>8.7999999999999972</v>
      </c>
      <c r="CM50" s="244">
        <f t="shared" si="23"/>
        <v>3.7000000000000028</v>
      </c>
      <c r="CN50" s="244">
        <f t="shared" si="23"/>
        <v>0.20000000000000284</v>
      </c>
      <c r="CO50" s="244">
        <f t="shared" si="23"/>
        <v>0.40000000000000568</v>
      </c>
      <c r="CP50" s="244">
        <f t="shared" si="23"/>
        <v>2.6000000000000014</v>
      </c>
      <c r="CQ50" s="244">
        <f t="shared" si="23"/>
        <v>10.5</v>
      </c>
      <c r="CR50" s="244">
        <f t="shared" si="23"/>
        <v>18.100000000000001</v>
      </c>
      <c r="CS50" s="244">
        <f t="shared" si="23"/>
        <v>20.6</v>
      </c>
      <c r="CT50" s="244">
        <f t="shared" si="23"/>
        <v>22.1</v>
      </c>
      <c r="CU50" s="244">
        <f t="shared" si="23"/>
        <v>19.399999999999999</v>
      </c>
      <c r="CV50" s="244">
        <f t="shared" si="23"/>
        <v>18.200000000000003</v>
      </c>
      <c r="CW50" s="244">
        <f t="shared" si="23"/>
        <v>14.700000000000003</v>
      </c>
      <c r="CX50" s="244">
        <f t="shared" si="23"/>
        <v>8.7000000000000028</v>
      </c>
      <c r="CY50" s="244">
        <f t="shared" si="23"/>
        <v>3.2999999999999972</v>
      </c>
      <c r="CZ50" s="244">
        <f t="shared" si="23"/>
        <v>0.20000000000000284</v>
      </c>
      <c r="DA50" s="244">
        <f t="shared" si="23"/>
        <v>0.40000000000000568</v>
      </c>
      <c r="DB50" s="244">
        <f t="shared" si="23"/>
        <v>2.7000000000000028</v>
      </c>
      <c r="DC50" s="244">
        <f t="shared" si="23"/>
        <v>10.600000000000001</v>
      </c>
      <c r="DD50" s="244">
        <f t="shared" si="23"/>
        <v>18.299999999999997</v>
      </c>
      <c r="DE50" s="244">
        <f t="shared" si="23"/>
        <v>20.200000000000003</v>
      </c>
      <c r="DF50" s="244">
        <f t="shared" si="23"/>
        <v>21.9</v>
      </c>
      <c r="DG50" s="244">
        <f t="shared" si="23"/>
        <v>19.100000000000001</v>
      </c>
      <c r="DH50" s="244">
        <f t="shared" si="23"/>
        <v>18.200000000000003</v>
      </c>
      <c r="DI50" s="244">
        <f t="shared" si="23"/>
        <v>14.399999999999999</v>
      </c>
      <c r="DJ50" s="244">
        <f t="shared" si="23"/>
        <v>8.5</v>
      </c>
      <c r="DK50" s="244">
        <f t="shared" si="23"/>
        <v>3.2000000000000028</v>
      </c>
      <c r="DL50" s="244">
        <f t="shared" si="23"/>
        <v>0.20000000000000284</v>
      </c>
      <c r="DM50" s="244">
        <f t="shared" si="23"/>
        <v>0.40000000000000568</v>
      </c>
      <c r="DN50" s="244">
        <f t="shared" si="23"/>
        <v>2.7999999999999972</v>
      </c>
      <c r="DO50" s="244">
        <f t="shared" si="23"/>
        <v>10.299999999999997</v>
      </c>
      <c r="DP50" s="244">
        <f t="shared" si="23"/>
        <v>18.299999999999997</v>
      </c>
      <c r="DQ50" s="244">
        <f t="shared" si="23"/>
        <v>20.299999999999997</v>
      </c>
      <c r="DR50" s="244">
        <f t="shared" si="23"/>
        <v>22</v>
      </c>
      <c r="DS50" s="244">
        <f t="shared" si="23"/>
        <v>18.799999999999997</v>
      </c>
      <c r="DT50" s="244">
        <f t="shared" si="23"/>
        <v>18.100000000000001</v>
      </c>
      <c r="DU50" s="244">
        <f t="shared" si="23"/>
        <v>14.200000000000003</v>
      </c>
      <c r="DV50" s="244">
        <f t="shared" si="23"/>
        <v>9</v>
      </c>
      <c r="DW50" s="244">
        <f t="shared" si="23"/>
        <v>3.1000000000000014</v>
      </c>
      <c r="DX50" s="244">
        <f t="shared" si="23"/>
        <v>0.20000000000000284</v>
      </c>
      <c r="DY50" s="244">
        <f t="shared" si="23"/>
        <v>0.5</v>
      </c>
      <c r="DZ50" s="244">
        <f t="shared" si="20"/>
        <v>2.6000000000000014</v>
      </c>
      <c r="EA50" s="244">
        <f t="shared" si="20"/>
        <v>10.399999999999999</v>
      </c>
      <c r="EB50" s="244">
        <f t="shared" si="20"/>
        <v>18.600000000000001</v>
      </c>
      <c r="EC50" s="244">
        <f t="shared" si="20"/>
        <v>20.399999999999999</v>
      </c>
      <c r="ED50" s="244">
        <f t="shared" si="20"/>
        <v>21.799999999999997</v>
      </c>
      <c r="EE50" s="244">
        <f t="shared" si="20"/>
        <v>18.600000000000001</v>
      </c>
      <c r="EF50" s="244">
        <f t="shared" si="20"/>
        <v>18.100000000000001</v>
      </c>
      <c r="EG50" s="244">
        <f t="shared" si="20"/>
        <v>14</v>
      </c>
      <c r="EH50" s="244">
        <f t="shared" si="20"/>
        <v>8.7999999999999972</v>
      </c>
      <c r="EI50" s="244">
        <f t="shared" si="20"/>
        <v>3.1000000000000014</v>
      </c>
      <c r="EJ50" s="244">
        <f t="shared" si="20"/>
        <v>0.20000000000000284</v>
      </c>
      <c r="EK50" s="244">
        <f t="shared" si="20"/>
        <v>0.5</v>
      </c>
      <c r="EL50" s="244">
        <f t="shared" si="20"/>
        <v>2.6000000000000014</v>
      </c>
      <c r="EM50" s="244">
        <f t="shared" si="20"/>
        <v>10.399999999999999</v>
      </c>
      <c r="EN50" s="244">
        <f t="shared" si="20"/>
        <v>18.600000000000001</v>
      </c>
      <c r="EO50" s="244">
        <f t="shared" si="20"/>
        <v>20.399999999999999</v>
      </c>
      <c r="EP50" s="244">
        <f t="shared" si="20"/>
        <v>21.200000000000003</v>
      </c>
      <c r="EQ50" s="244">
        <f t="shared" si="20"/>
        <v>18.5</v>
      </c>
      <c r="ER50" s="244">
        <f t="shared" si="20"/>
        <v>17.700000000000003</v>
      </c>
      <c r="ES50" s="244">
        <f t="shared" si="20"/>
        <v>13.899999999999999</v>
      </c>
      <c r="ET50" s="244">
        <f t="shared" si="20"/>
        <v>8.8999999999999986</v>
      </c>
      <c r="EU50" s="244">
        <f t="shared" si="20"/>
        <v>2.8999999999999986</v>
      </c>
      <c r="EV50" s="244">
        <f t="shared" si="20"/>
        <v>0.20000000000000284</v>
      </c>
      <c r="EW50" s="244">
        <f t="shared" si="20"/>
        <v>0.5</v>
      </c>
      <c r="EX50" s="244">
        <f t="shared" si="20"/>
        <v>2.5</v>
      </c>
      <c r="EY50" s="244">
        <f t="shared" si="20"/>
        <v>10.200000000000003</v>
      </c>
      <c r="EZ50" s="244">
        <f t="shared" si="20"/>
        <v>18.600000000000001</v>
      </c>
      <c r="FA50" s="244">
        <f t="shared" si="20"/>
        <v>20.5</v>
      </c>
      <c r="FB50" s="244">
        <f t="shared" si="20"/>
        <v>21.1</v>
      </c>
      <c r="FC50" s="244">
        <f t="shared" si="20"/>
        <v>18.200000000000003</v>
      </c>
      <c r="FD50" s="244">
        <f t="shared" si="17"/>
        <v>17.5</v>
      </c>
      <c r="FE50" s="244">
        <f t="shared" si="17"/>
        <v>13.799999999999997</v>
      </c>
      <c r="FF50" s="244">
        <f t="shared" si="17"/>
        <v>8.8999999999999986</v>
      </c>
      <c r="FG50" s="244">
        <f t="shared" si="17"/>
        <v>2.8999999999999986</v>
      </c>
      <c r="FH50" s="244">
        <f t="shared" si="17"/>
        <v>0.20000000000000284</v>
      </c>
      <c r="FI50" s="244">
        <f t="shared" si="17"/>
        <v>0.5</v>
      </c>
      <c r="FJ50" s="244">
        <f t="shared" si="17"/>
        <v>2.5</v>
      </c>
      <c r="FK50" s="244">
        <f t="shared" si="17"/>
        <v>10.200000000000003</v>
      </c>
      <c r="FL50" s="244">
        <f t="shared" si="17"/>
        <v>18.200000000000003</v>
      </c>
      <c r="FM50" s="244">
        <f t="shared" si="17"/>
        <v>20.799999999999997</v>
      </c>
      <c r="FN50" s="244">
        <f t="shared" si="17"/>
        <v>20.9</v>
      </c>
      <c r="FO50" s="244">
        <f t="shared" si="17"/>
        <v>18.200000000000003</v>
      </c>
      <c r="FP50" s="244">
        <f t="shared" si="17"/>
        <v>17.399999999999999</v>
      </c>
      <c r="FQ50" s="244">
        <f t="shared" si="17"/>
        <v>13.600000000000001</v>
      </c>
      <c r="FR50" s="244">
        <f t="shared" si="17"/>
        <v>8.8999999999999986</v>
      </c>
      <c r="FS50" s="244">
        <f t="shared" si="17"/>
        <v>2.7000000000000028</v>
      </c>
      <c r="FT50" s="244">
        <f t="shared" si="17"/>
        <v>0.20000000000000284</v>
      </c>
      <c r="FU50" s="244">
        <f t="shared" si="17"/>
        <v>0.40000000000000568</v>
      </c>
      <c r="FV50" s="244">
        <f t="shared" si="17"/>
        <v>2.3999999999999986</v>
      </c>
      <c r="FW50" s="244">
        <f t="shared" si="17"/>
        <v>10.600000000000001</v>
      </c>
      <c r="FX50" s="244">
        <f t="shared" si="17"/>
        <v>18.299999999999997</v>
      </c>
      <c r="FY50" s="244">
        <f t="shared" si="17"/>
        <v>20.799999999999997</v>
      </c>
      <c r="FZ50" s="244">
        <f t="shared" si="17"/>
        <v>20.700000000000003</v>
      </c>
      <c r="GA50" s="244">
        <f t="shared" si="17"/>
        <v>18.299999999999997</v>
      </c>
      <c r="GB50" s="244">
        <f t="shared" si="17"/>
        <v>17.399999999999999</v>
      </c>
      <c r="GC50" s="244">
        <f t="shared" si="17"/>
        <v>13.5</v>
      </c>
      <c r="GD50" s="244">
        <f t="shared" si="17"/>
        <v>8.7000000000000028</v>
      </c>
      <c r="GE50" s="244">
        <f t="shared" si="17"/>
        <v>2.7000000000000028</v>
      </c>
      <c r="GF50" s="244">
        <f t="shared" si="17"/>
        <v>0.20000000000000284</v>
      </c>
      <c r="GG50" s="244">
        <f t="shared" si="17"/>
        <v>0.40000000000000568</v>
      </c>
      <c r="GH50" s="244">
        <f t="shared" si="17"/>
        <v>2.3999999999999986</v>
      </c>
      <c r="GI50" s="244">
        <f t="shared" si="17"/>
        <v>10.399999999999999</v>
      </c>
      <c r="GJ50" s="244">
        <f t="shared" si="17"/>
        <v>18.200000000000003</v>
      </c>
      <c r="GK50" s="244">
        <f t="shared" si="17"/>
        <v>21</v>
      </c>
      <c r="GL50" s="244">
        <f t="shared" si="17"/>
        <v>20.6</v>
      </c>
      <c r="GM50" s="244">
        <f t="shared" si="17"/>
        <v>18.299999999999997</v>
      </c>
      <c r="GN50" s="244">
        <f t="shared" si="17"/>
        <v>17.299999999999997</v>
      </c>
      <c r="GO50" s="244">
        <f t="shared" si="17"/>
        <v>13.700000000000003</v>
      </c>
      <c r="GP50" s="244">
        <f t="shared" si="17"/>
        <v>8.7000000000000028</v>
      </c>
      <c r="GQ50" s="244">
        <f t="shared" si="17"/>
        <v>2.6000000000000014</v>
      </c>
      <c r="GR50" s="244">
        <f t="shared" si="17"/>
        <v>0.20000000000000284</v>
      </c>
      <c r="GS50" s="244">
        <f t="shared" si="17"/>
        <v>0.40000000000000568</v>
      </c>
      <c r="GT50" s="244">
        <f t="shared" si="17"/>
        <v>2.2999999999999972</v>
      </c>
      <c r="GU50" s="244">
        <f t="shared" si="17"/>
        <v>10.299999999999997</v>
      </c>
      <c r="GV50" s="244">
        <f t="shared" si="17"/>
        <v>18.5</v>
      </c>
      <c r="GW50" s="244">
        <f t="shared" si="17"/>
        <v>20.700000000000003</v>
      </c>
      <c r="GX50" s="244">
        <f t="shared" si="17"/>
        <v>20.700000000000003</v>
      </c>
      <c r="GY50" s="244">
        <f t="shared" si="17"/>
        <v>18</v>
      </c>
      <c r="GZ50" s="244">
        <f t="shared" si="17"/>
        <v>17.5</v>
      </c>
      <c r="HA50" s="244">
        <f t="shared" si="17"/>
        <v>13.700000000000003</v>
      </c>
      <c r="HB50" s="244">
        <f t="shared" si="17"/>
        <v>8.7000000000000028</v>
      </c>
      <c r="HC50" s="244">
        <f t="shared" si="18"/>
        <v>2.6000000000000014</v>
      </c>
      <c r="HD50" s="244">
        <f t="shared" si="18"/>
        <v>0.20000000000000284</v>
      </c>
      <c r="HE50" s="244">
        <f t="shared" si="18"/>
        <v>0.29999999999999716</v>
      </c>
      <c r="HF50" s="244">
        <f t="shared" si="18"/>
        <v>2.2999999999999972</v>
      </c>
      <c r="HG50" s="244">
        <f t="shared" si="18"/>
        <v>10.200000000000003</v>
      </c>
      <c r="HH50" s="244">
        <f t="shared" si="18"/>
        <v>18.299999999999997</v>
      </c>
      <c r="HI50" s="244">
        <f t="shared" si="18"/>
        <v>20.6</v>
      </c>
      <c r="HJ50" s="244">
        <f t="shared" si="18"/>
        <v>20.299999999999997</v>
      </c>
      <c r="HK50" s="244">
        <f t="shared" si="18"/>
        <v>17.5</v>
      </c>
      <c r="HL50" s="244">
        <f t="shared" si="18"/>
        <v>17.100000000000001</v>
      </c>
      <c r="HM50" s="244">
        <f t="shared" si="18"/>
        <v>13.700000000000003</v>
      </c>
      <c r="HN50" s="244">
        <f t="shared" si="18"/>
        <v>8.3999999999999986</v>
      </c>
      <c r="HO50" s="244">
        <f t="shared" si="18"/>
        <v>2.5</v>
      </c>
      <c r="HP50" s="244">
        <f t="shared" si="18"/>
        <v>0.20000000000000284</v>
      </c>
      <c r="HQ50" s="244">
        <f t="shared" si="18"/>
        <v>0.29999999999999716</v>
      </c>
      <c r="HR50" s="244">
        <f t="shared" si="18"/>
        <v>2.1000000000000014</v>
      </c>
      <c r="HS50" s="244">
        <f t="shared" si="18"/>
        <v>10</v>
      </c>
      <c r="HT50" s="244">
        <f t="shared" si="18"/>
        <v>17.600000000000001</v>
      </c>
      <c r="HU50" s="244">
        <f t="shared" si="18"/>
        <v>20.200000000000003</v>
      </c>
      <c r="HV50" s="244">
        <f t="shared" si="18"/>
        <v>20.6</v>
      </c>
      <c r="HW50" s="244">
        <f t="shared" si="18"/>
        <v>17.600000000000001</v>
      </c>
      <c r="HX50" s="244">
        <f t="shared" si="18"/>
        <v>17.299999999999997</v>
      </c>
      <c r="HY50" s="244">
        <f t="shared" si="18"/>
        <v>13.700000000000003</v>
      </c>
      <c r="HZ50" s="244">
        <f t="shared" si="18"/>
        <v>8.3999999999999986</v>
      </c>
      <c r="IA50" s="244">
        <f t="shared" si="18"/>
        <v>2.6000000000000014</v>
      </c>
      <c r="IB50" s="244">
        <f t="shared" si="18"/>
        <v>0.20000000000000284</v>
      </c>
      <c r="IC50" s="244">
        <f t="shared" si="18"/>
        <v>0.29999999999999716</v>
      </c>
      <c r="ID50" s="244">
        <f t="shared" ref="ID50:IZ58" si="24">IF(ID16&gt;65,0,IF(ID16="",0,65-ID16))</f>
        <v>2.1000000000000014</v>
      </c>
      <c r="IE50" s="244">
        <f t="shared" si="24"/>
        <v>10</v>
      </c>
      <c r="IF50" s="244">
        <f t="shared" si="24"/>
        <v>17.700000000000003</v>
      </c>
      <c r="IG50" s="244">
        <f t="shared" si="24"/>
        <v>20.700000000000003</v>
      </c>
      <c r="IH50" s="244">
        <f t="shared" si="24"/>
        <v>20.399999999999999</v>
      </c>
      <c r="II50" s="244">
        <f t="shared" si="24"/>
        <v>17.5</v>
      </c>
      <c r="IJ50" s="244">
        <f t="shared" si="24"/>
        <v>17.299999999999997</v>
      </c>
      <c r="IK50" s="244">
        <f t="shared" si="24"/>
        <v>13.5</v>
      </c>
      <c r="IL50" s="244">
        <f t="shared" si="24"/>
        <v>8.2999999999999972</v>
      </c>
      <c r="IM50" s="244">
        <f t="shared" si="24"/>
        <v>2.5</v>
      </c>
      <c r="IN50" s="244">
        <f t="shared" si="24"/>
        <v>0.20000000000000284</v>
      </c>
      <c r="IO50" s="244">
        <f t="shared" si="24"/>
        <v>0.29999999999999716</v>
      </c>
      <c r="IP50" s="244">
        <f t="shared" si="24"/>
        <v>2</v>
      </c>
      <c r="IQ50" s="244">
        <f t="shared" si="24"/>
        <v>10</v>
      </c>
      <c r="IR50" s="244">
        <f t="shared" si="24"/>
        <v>17.600000000000001</v>
      </c>
      <c r="IS50" s="244">
        <f t="shared" si="24"/>
        <v>20.6</v>
      </c>
      <c r="IT50" s="244">
        <f t="shared" si="24"/>
        <v>20.299999999999997</v>
      </c>
      <c r="IU50" s="244">
        <f t="shared" si="24"/>
        <v>17.399999999999999</v>
      </c>
      <c r="IV50" s="244">
        <f t="shared" si="24"/>
        <v>17.399999999999999</v>
      </c>
      <c r="IW50" s="244">
        <f t="shared" si="24"/>
        <v>13.200000000000003</v>
      </c>
      <c r="IX50" s="244">
        <f t="shared" si="24"/>
        <v>8.2999999999999972</v>
      </c>
      <c r="IY50" s="244">
        <f t="shared" si="24"/>
        <v>2.3999999999999986</v>
      </c>
      <c r="IZ50" s="244">
        <f t="shared" si="24"/>
        <v>0.20000000000000284</v>
      </c>
      <c r="JA50" s="244">
        <f t="shared" si="16"/>
        <v>0.29999999999999716</v>
      </c>
      <c r="JB50" s="244">
        <f t="shared" si="22"/>
        <v>2</v>
      </c>
      <c r="JC50" s="244">
        <f t="shared" si="22"/>
        <v>9.7000000000000028</v>
      </c>
      <c r="JD50" s="244">
        <f t="shared" si="22"/>
        <v>17.200000000000003</v>
      </c>
      <c r="JE50" s="244">
        <f t="shared" si="22"/>
        <v>20.5</v>
      </c>
      <c r="JF50" s="244">
        <f t="shared" si="22"/>
        <v>20.200000000000003</v>
      </c>
      <c r="JG50" s="244">
        <f t="shared" si="22"/>
        <v>17.299999999999997</v>
      </c>
      <c r="JH50" s="244">
        <f t="shared" si="22"/>
        <v>17.299999999999997</v>
      </c>
      <c r="JI50" s="244">
        <f t="shared" si="22"/>
        <v>13.100000000000001</v>
      </c>
      <c r="JJ50" s="244">
        <f t="shared" si="22"/>
        <v>8.5</v>
      </c>
      <c r="JK50" s="244">
        <f t="shared" si="22"/>
        <v>2.3999999999999986</v>
      </c>
      <c r="JL50" s="244">
        <f t="shared" si="22"/>
        <v>9.9999999999994316E-2</v>
      </c>
      <c r="JM50" s="244">
        <f t="shared" si="22"/>
        <v>0.29999999999999716</v>
      </c>
      <c r="JN50" s="244">
        <f t="shared" si="22"/>
        <v>2</v>
      </c>
      <c r="JO50" s="244">
        <f t="shared" si="22"/>
        <v>9.5</v>
      </c>
      <c r="JP50" s="244">
        <f t="shared" si="22"/>
        <v>17.100000000000001</v>
      </c>
      <c r="JQ50" s="244">
        <f t="shared" si="22"/>
        <v>20.299999999999997</v>
      </c>
      <c r="JR50" s="244">
        <f t="shared" si="22"/>
        <v>19.899999999999999</v>
      </c>
      <c r="JS50" s="244">
        <f t="shared" si="22"/>
        <v>17.100000000000001</v>
      </c>
      <c r="JT50" s="244">
        <f t="shared" si="22"/>
        <v>17.399999999999999</v>
      </c>
      <c r="JU50" s="244">
        <f t="shared" si="22"/>
        <v>12.799999999999997</v>
      </c>
      <c r="JV50" s="244">
        <f t="shared" si="22"/>
        <v>8.5</v>
      </c>
      <c r="JW50" s="244">
        <f t="shared" si="22"/>
        <v>2.3999999999999986</v>
      </c>
      <c r="JX50" s="244">
        <f t="shared" si="22"/>
        <v>9.9999999999994316E-2</v>
      </c>
      <c r="JY50" s="244">
        <f t="shared" si="22"/>
        <v>0.29999999999999716</v>
      </c>
      <c r="JZ50" s="244">
        <f t="shared" si="22"/>
        <v>1.8999999999999986</v>
      </c>
      <c r="KA50" s="244">
        <f t="shared" si="22"/>
        <v>9.7000000000000028</v>
      </c>
      <c r="KB50" s="244">
        <f t="shared" si="22"/>
        <v>16.799999999999997</v>
      </c>
      <c r="KC50" s="244">
        <f t="shared" si="22"/>
        <v>20.299999999999997</v>
      </c>
      <c r="KD50" s="244">
        <f t="shared" si="22"/>
        <v>19.799999999999997</v>
      </c>
      <c r="KE50" s="244">
        <f t="shared" si="22"/>
        <v>17.100000000000001</v>
      </c>
      <c r="KF50" s="244">
        <f t="shared" si="22"/>
        <v>17.399999999999999</v>
      </c>
      <c r="KG50" s="244">
        <f t="shared" si="22"/>
        <v>12.799999999999997</v>
      </c>
      <c r="KH50" s="244">
        <f t="shared" si="22"/>
        <v>8.3999999999999986</v>
      </c>
      <c r="KI50" s="244">
        <f t="shared" si="22"/>
        <v>2.3999999999999986</v>
      </c>
      <c r="KJ50" s="244">
        <f t="shared" si="22"/>
        <v>9.9999999999994316E-2</v>
      </c>
      <c r="KK50" s="244">
        <f t="shared" si="22"/>
        <v>0.29999999999999716</v>
      </c>
      <c r="KL50" s="244">
        <f t="shared" si="22"/>
        <v>2</v>
      </c>
      <c r="KM50" s="244">
        <f t="shared" si="22"/>
        <v>9.6000000000000014</v>
      </c>
      <c r="KN50" s="244">
        <f t="shared" si="22"/>
        <v>16.5</v>
      </c>
      <c r="KO50" s="244">
        <f t="shared" si="22"/>
        <v>20</v>
      </c>
      <c r="KP50" s="244">
        <f t="shared" si="22"/>
        <v>20.100000000000001</v>
      </c>
      <c r="KQ50" s="244">
        <f t="shared" si="22"/>
        <v>17.100000000000001</v>
      </c>
      <c r="KR50" s="244">
        <f t="shared" si="22"/>
        <v>17.5</v>
      </c>
      <c r="KS50" s="244">
        <f t="shared" si="22"/>
        <v>12.799999999999997</v>
      </c>
      <c r="KT50" s="244">
        <f t="shared" si="22"/>
        <v>8.2999999999999972</v>
      </c>
      <c r="KU50" s="244">
        <f t="shared" si="22"/>
        <v>2.2999999999999972</v>
      </c>
      <c r="KV50" s="244">
        <f t="shared" si="22"/>
        <v>9.9999999999994316E-2</v>
      </c>
      <c r="KW50" s="244">
        <f t="shared" si="22"/>
        <v>0.29999999999999716</v>
      </c>
      <c r="KX50" s="244">
        <f t="shared" si="22"/>
        <v>1.7999999999999972</v>
      </c>
      <c r="KY50" s="244">
        <f t="shared" si="22"/>
        <v>9.3999999999999986</v>
      </c>
      <c r="KZ50" s="244">
        <f t="shared" si="22"/>
        <v>16.700000000000003</v>
      </c>
      <c r="LA50" s="244">
        <f t="shared" si="22"/>
        <v>19.600000000000001</v>
      </c>
      <c r="LB50" s="244">
        <f t="shared" si="22"/>
        <v>20.299999999999997</v>
      </c>
      <c r="LC50" s="244">
        <f t="shared" si="22"/>
        <v>17</v>
      </c>
      <c r="LD50" s="244">
        <f t="shared" si="22"/>
        <v>17.399999999999999</v>
      </c>
      <c r="LE50" s="244">
        <f t="shared" si="22"/>
        <v>12.600000000000001</v>
      </c>
      <c r="LF50" s="244">
        <f t="shared" si="22"/>
        <v>8.1000000000000014</v>
      </c>
      <c r="LG50" s="244">
        <f t="shared" si="22"/>
        <v>2.2000000000000028</v>
      </c>
      <c r="LH50" s="244">
        <f t="shared" si="22"/>
        <v>9.9999999999994316E-2</v>
      </c>
      <c r="LI50" s="244">
        <f t="shared" si="22"/>
        <v>0.29999999999999716</v>
      </c>
      <c r="LJ50" s="244">
        <f t="shared" si="22"/>
        <v>1.7999999999999972</v>
      </c>
      <c r="LK50" s="244">
        <f t="shared" si="22"/>
        <v>9.3999999999999986</v>
      </c>
      <c r="LL50" s="244">
        <f t="shared" si="22"/>
        <v>16.5</v>
      </c>
      <c r="LM50" s="244">
        <f t="shared" si="22"/>
        <v>19.700000000000003</v>
      </c>
    </row>
    <row r="51" spans="1:325" x14ac:dyDescent="0.25">
      <c r="A51" s="244">
        <v>15</v>
      </c>
      <c r="B51" s="244">
        <f t="shared" si="7"/>
        <v>22.700000000000003</v>
      </c>
      <c r="C51" s="244">
        <f t="shared" si="7"/>
        <v>20.299999999999997</v>
      </c>
      <c r="D51" s="244">
        <f t="shared" si="7"/>
        <v>18.299999999999997</v>
      </c>
      <c r="E51" s="244">
        <f t="shared" si="7"/>
        <v>14.799999999999997</v>
      </c>
      <c r="F51" s="244">
        <f t="shared" si="7"/>
        <v>7.8999999999999986</v>
      </c>
      <c r="G51" s="244">
        <f t="shared" si="7"/>
        <v>5</v>
      </c>
      <c r="H51" s="244">
        <f t="shared" si="7"/>
        <v>0.90000000000000568</v>
      </c>
      <c r="I51" s="244">
        <f t="shared" si="7"/>
        <v>1.1000000000000014</v>
      </c>
      <c r="J51" s="244">
        <f t="shared" si="7"/>
        <v>3.2999999999999972</v>
      </c>
      <c r="K51" s="244">
        <f t="shared" si="7"/>
        <v>10.700000000000003</v>
      </c>
      <c r="L51" s="244">
        <f t="shared" si="7"/>
        <v>19.399999999999999</v>
      </c>
      <c r="M51" s="244">
        <f t="shared" si="7"/>
        <v>20.799999999999997</v>
      </c>
      <c r="N51" s="244">
        <f t="shared" si="7"/>
        <v>22.4</v>
      </c>
      <c r="O51" s="244">
        <f t="shared" si="7"/>
        <v>20</v>
      </c>
      <c r="P51" s="244">
        <f t="shared" si="7"/>
        <v>18.100000000000001</v>
      </c>
      <c r="Q51" s="244">
        <f t="shared" si="7"/>
        <v>14.299999999999997</v>
      </c>
      <c r="R51" s="244">
        <f t="shared" ref="R51:CC57" si="25">IF(R17&gt;65,0,IF(R17="",0,65-R17))</f>
        <v>7.6000000000000014</v>
      </c>
      <c r="S51" s="244">
        <f t="shared" si="25"/>
        <v>5</v>
      </c>
      <c r="T51" s="244">
        <f t="shared" si="25"/>
        <v>0.90000000000000568</v>
      </c>
      <c r="U51" s="244">
        <f t="shared" si="25"/>
        <v>1</v>
      </c>
      <c r="V51" s="244">
        <f t="shared" si="25"/>
        <v>3.5</v>
      </c>
      <c r="W51" s="244">
        <f t="shared" si="25"/>
        <v>11</v>
      </c>
      <c r="X51" s="244">
        <f t="shared" si="25"/>
        <v>19.299999999999997</v>
      </c>
      <c r="Y51" s="244">
        <f t="shared" si="25"/>
        <v>20.799999999999997</v>
      </c>
      <c r="Z51" s="244">
        <f t="shared" si="25"/>
        <v>22.5</v>
      </c>
      <c r="AA51" s="244">
        <f t="shared" si="25"/>
        <v>19.899999999999999</v>
      </c>
      <c r="AB51" s="244">
        <f t="shared" si="25"/>
        <v>18.399999999999999</v>
      </c>
      <c r="AC51" s="244">
        <f t="shared" si="25"/>
        <v>14.299999999999997</v>
      </c>
      <c r="AD51" s="244">
        <f t="shared" si="25"/>
        <v>7.6000000000000014</v>
      </c>
      <c r="AE51" s="244">
        <f t="shared" si="25"/>
        <v>4.7000000000000028</v>
      </c>
      <c r="AF51" s="244">
        <f t="shared" si="25"/>
        <v>0.90000000000000568</v>
      </c>
      <c r="AG51" s="244">
        <f t="shared" si="25"/>
        <v>1.1000000000000014</v>
      </c>
      <c r="AH51" s="244">
        <f t="shared" si="25"/>
        <v>3.5</v>
      </c>
      <c r="AI51" s="244">
        <f t="shared" si="25"/>
        <v>11.100000000000001</v>
      </c>
      <c r="AJ51" s="244">
        <f t="shared" si="25"/>
        <v>19.5</v>
      </c>
      <c r="AK51" s="244">
        <f t="shared" si="25"/>
        <v>20.700000000000003</v>
      </c>
      <c r="AL51" s="244">
        <f t="shared" si="25"/>
        <v>22.5</v>
      </c>
      <c r="AM51" s="244">
        <f t="shared" si="25"/>
        <v>19.5</v>
      </c>
      <c r="AN51" s="244">
        <f t="shared" si="25"/>
        <v>18.399999999999999</v>
      </c>
      <c r="AO51" s="244">
        <f t="shared" si="25"/>
        <v>13.899999999999999</v>
      </c>
      <c r="AP51" s="244">
        <f t="shared" si="25"/>
        <v>7.3999999999999986</v>
      </c>
      <c r="AQ51" s="244">
        <f t="shared" si="25"/>
        <v>4.6000000000000014</v>
      </c>
      <c r="AR51" s="244">
        <f t="shared" si="25"/>
        <v>0.90000000000000568</v>
      </c>
      <c r="AS51" s="244">
        <f t="shared" si="25"/>
        <v>1.1000000000000014</v>
      </c>
      <c r="AT51" s="244">
        <f t="shared" si="25"/>
        <v>3.2999999999999972</v>
      </c>
      <c r="AU51" s="244">
        <f t="shared" si="25"/>
        <v>10.700000000000003</v>
      </c>
      <c r="AV51" s="244">
        <f t="shared" si="25"/>
        <v>19.299999999999997</v>
      </c>
      <c r="AW51" s="244">
        <f t="shared" si="25"/>
        <v>20.6</v>
      </c>
      <c r="AX51" s="244">
        <f t="shared" si="25"/>
        <v>22</v>
      </c>
      <c r="AY51" s="244">
        <f t="shared" si="25"/>
        <v>19.299999999999997</v>
      </c>
      <c r="AZ51" s="244">
        <f t="shared" si="25"/>
        <v>18.399999999999999</v>
      </c>
      <c r="BA51" s="244">
        <f t="shared" si="25"/>
        <v>13.899999999999999</v>
      </c>
      <c r="BB51" s="244">
        <f t="shared" si="25"/>
        <v>7.5</v>
      </c>
      <c r="BC51" s="244">
        <f t="shared" si="25"/>
        <v>4.5</v>
      </c>
      <c r="BD51" s="244">
        <f t="shared" si="25"/>
        <v>0.70000000000000284</v>
      </c>
      <c r="BE51" s="244">
        <f t="shared" si="25"/>
        <v>1.1000000000000014</v>
      </c>
      <c r="BF51" s="244">
        <f t="shared" si="25"/>
        <v>3.2999999999999972</v>
      </c>
      <c r="BG51" s="244">
        <f t="shared" si="25"/>
        <v>10.799999999999997</v>
      </c>
      <c r="BH51" s="244">
        <f t="shared" si="25"/>
        <v>19.100000000000001</v>
      </c>
      <c r="BI51" s="244">
        <f t="shared" si="25"/>
        <v>20.200000000000003</v>
      </c>
      <c r="BJ51" s="244">
        <f t="shared" si="25"/>
        <v>21.9</v>
      </c>
      <c r="BK51" s="244">
        <f t="shared" si="25"/>
        <v>19.399999999999999</v>
      </c>
      <c r="BL51" s="244">
        <f t="shared" si="25"/>
        <v>18.5</v>
      </c>
      <c r="BM51" s="244">
        <f t="shared" si="25"/>
        <v>13.700000000000003</v>
      </c>
      <c r="BN51" s="244">
        <f t="shared" si="25"/>
        <v>7.3999999999999986</v>
      </c>
      <c r="BO51" s="244">
        <f t="shared" si="25"/>
        <v>4.7000000000000028</v>
      </c>
      <c r="BP51" s="244">
        <f t="shared" si="25"/>
        <v>0.70000000000000284</v>
      </c>
      <c r="BQ51" s="244">
        <f t="shared" si="25"/>
        <v>1.1000000000000014</v>
      </c>
      <c r="BR51" s="244">
        <f t="shared" si="25"/>
        <v>3.3999999999999986</v>
      </c>
      <c r="BS51" s="244">
        <f t="shared" si="25"/>
        <v>10.5</v>
      </c>
      <c r="BT51" s="244">
        <f t="shared" si="25"/>
        <v>19.100000000000001</v>
      </c>
      <c r="BU51" s="244">
        <f t="shared" si="25"/>
        <v>20.200000000000003</v>
      </c>
      <c r="BV51" s="244">
        <f t="shared" si="25"/>
        <v>21.700000000000003</v>
      </c>
      <c r="BW51" s="244">
        <f t="shared" si="25"/>
        <v>19.399999999999999</v>
      </c>
      <c r="BX51" s="244">
        <f t="shared" si="25"/>
        <v>18.399999999999999</v>
      </c>
      <c r="BY51" s="244">
        <f t="shared" si="25"/>
        <v>13.799999999999997</v>
      </c>
      <c r="BZ51" s="244">
        <f t="shared" si="25"/>
        <v>7.7000000000000028</v>
      </c>
      <c r="CA51" s="244">
        <f t="shared" si="25"/>
        <v>4.5</v>
      </c>
      <c r="CB51" s="244">
        <f t="shared" si="25"/>
        <v>0.70000000000000284</v>
      </c>
      <c r="CC51" s="244">
        <f t="shared" si="25"/>
        <v>1.1000000000000014</v>
      </c>
      <c r="CD51" s="244">
        <f t="shared" si="23"/>
        <v>3.6000000000000014</v>
      </c>
      <c r="CE51" s="244">
        <f t="shared" si="23"/>
        <v>10.399999999999999</v>
      </c>
      <c r="CF51" s="244">
        <f t="shared" si="23"/>
        <v>18.600000000000001</v>
      </c>
      <c r="CG51" s="244">
        <f t="shared" si="23"/>
        <v>20.299999999999997</v>
      </c>
      <c r="CH51" s="244">
        <f t="shared" si="23"/>
        <v>21.4</v>
      </c>
      <c r="CI51" s="244">
        <f t="shared" si="23"/>
        <v>19.399999999999999</v>
      </c>
      <c r="CJ51" s="244">
        <f t="shared" si="23"/>
        <v>18.399999999999999</v>
      </c>
      <c r="CK51" s="244">
        <f t="shared" si="23"/>
        <v>13.799999999999997</v>
      </c>
      <c r="CL51" s="244">
        <f t="shared" si="23"/>
        <v>7.6000000000000014</v>
      </c>
      <c r="CM51" s="244">
        <f t="shared" si="23"/>
        <v>4.7999999999999972</v>
      </c>
      <c r="CN51" s="244">
        <f t="shared" si="23"/>
        <v>0.70000000000000284</v>
      </c>
      <c r="CO51" s="244">
        <f t="shared" si="23"/>
        <v>1.2000000000000028</v>
      </c>
      <c r="CP51" s="244">
        <f t="shared" si="23"/>
        <v>3.3999999999999986</v>
      </c>
      <c r="CQ51" s="244">
        <f t="shared" si="23"/>
        <v>10.299999999999997</v>
      </c>
      <c r="CR51" s="244">
        <f t="shared" si="23"/>
        <v>18.5</v>
      </c>
      <c r="CS51" s="244">
        <f t="shared" si="23"/>
        <v>19.899999999999999</v>
      </c>
      <c r="CT51" s="244">
        <f t="shared" si="23"/>
        <v>21.299999999999997</v>
      </c>
      <c r="CU51" s="244">
        <f t="shared" si="23"/>
        <v>19.600000000000001</v>
      </c>
      <c r="CV51" s="244">
        <f t="shared" si="23"/>
        <v>18.299999999999997</v>
      </c>
      <c r="CW51" s="244">
        <f t="shared" si="23"/>
        <v>13.799999999999997</v>
      </c>
      <c r="CX51" s="244">
        <f t="shared" si="23"/>
        <v>7.3999999999999986</v>
      </c>
      <c r="CY51" s="244">
        <f t="shared" si="23"/>
        <v>4.5</v>
      </c>
      <c r="CZ51" s="244">
        <f t="shared" si="23"/>
        <v>0.70000000000000284</v>
      </c>
      <c r="DA51" s="244">
        <f t="shared" si="23"/>
        <v>1.2999999999999972</v>
      </c>
      <c r="DB51" s="244">
        <f t="shared" si="23"/>
        <v>3.2999999999999972</v>
      </c>
      <c r="DC51" s="244">
        <f t="shared" si="23"/>
        <v>10.399999999999999</v>
      </c>
      <c r="DD51" s="244">
        <f t="shared" si="23"/>
        <v>18.5</v>
      </c>
      <c r="DE51" s="244">
        <f t="shared" si="23"/>
        <v>19.600000000000001</v>
      </c>
      <c r="DF51" s="244">
        <f t="shared" si="23"/>
        <v>21</v>
      </c>
      <c r="DG51" s="244">
        <f t="shared" si="23"/>
        <v>19.299999999999997</v>
      </c>
      <c r="DH51" s="244">
        <f t="shared" si="23"/>
        <v>18.399999999999999</v>
      </c>
      <c r="DI51" s="244">
        <f t="shared" si="23"/>
        <v>13.600000000000001</v>
      </c>
      <c r="DJ51" s="244">
        <f t="shared" si="23"/>
        <v>7.1000000000000014</v>
      </c>
      <c r="DK51" s="244">
        <f t="shared" si="23"/>
        <v>4.5</v>
      </c>
      <c r="DL51" s="244">
        <f t="shared" si="23"/>
        <v>0.70000000000000284</v>
      </c>
      <c r="DM51" s="244">
        <f t="shared" si="23"/>
        <v>1.2999999999999972</v>
      </c>
      <c r="DN51" s="244">
        <f t="shared" si="23"/>
        <v>3.2999999999999972</v>
      </c>
      <c r="DO51" s="244">
        <f t="shared" si="23"/>
        <v>10.200000000000003</v>
      </c>
      <c r="DP51" s="244">
        <f t="shared" si="23"/>
        <v>18.399999999999999</v>
      </c>
      <c r="DQ51" s="244">
        <f t="shared" si="23"/>
        <v>19.5</v>
      </c>
      <c r="DR51" s="244">
        <f t="shared" si="23"/>
        <v>21.4</v>
      </c>
      <c r="DS51" s="244">
        <f t="shared" si="23"/>
        <v>19.100000000000001</v>
      </c>
      <c r="DT51" s="244">
        <f t="shared" si="23"/>
        <v>18.299999999999997</v>
      </c>
      <c r="DU51" s="244">
        <f t="shared" si="23"/>
        <v>13.299999999999997</v>
      </c>
      <c r="DV51" s="244">
        <f t="shared" si="23"/>
        <v>7.2000000000000028</v>
      </c>
      <c r="DW51" s="244">
        <f t="shared" si="23"/>
        <v>4.6000000000000014</v>
      </c>
      <c r="DX51" s="244">
        <f t="shared" si="23"/>
        <v>0.70000000000000284</v>
      </c>
      <c r="DY51" s="244">
        <f t="shared" si="23"/>
        <v>1.3999999999999986</v>
      </c>
      <c r="DZ51" s="244">
        <f t="shared" si="20"/>
        <v>3.1000000000000014</v>
      </c>
      <c r="EA51" s="244">
        <f t="shared" si="20"/>
        <v>10.299999999999997</v>
      </c>
      <c r="EB51" s="244">
        <f t="shared" si="20"/>
        <v>18.600000000000001</v>
      </c>
      <c r="EC51" s="244">
        <f t="shared" si="20"/>
        <v>19.5</v>
      </c>
      <c r="ED51" s="244">
        <f t="shared" si="20"/>
        <v>21.200000000000003</v>
      </c>
      <c r="EE51" s="244">
        <f t="shared" si="20"/>
        <v>18.899999999999999</v>
      </c>
      <c r="EF51" s="244">
        <f t="shared" si="20"/>
        <v>18.299999999999997</v>
      </c>
      <c r="EG51" s="244">
        <f t="shared" si="20"/>
        <v>13.200000000000003</v>
      </c>
      <c r="EH51" s="244">
        <f t="shared" si="20"/>
        <v>7.1000000000000014</v>
      </c>
      <c r="EI51" s="244">
        <f t="shared" si="20"/>
        <v>4.6000000000000014</v>
      </c>
      <c r="EJ51" s="244">
        <f t="shared" si="20"/>
        <v>0.70000000000000284</v>
      </c>
      <c r="EK51" s="244">
        <f t="shared" si="20"/>
        <v>1.3999999999999986</v>
      </c>
      <c r="EL51" s="244">
        <f t="shared" si="20"/>
        <v>3</v>
      </c>
      <c r="EM51" s="244">
        <f t="shared" si="20"/>
        <v>10.299999999999997</v>
      </c>
      <c r="EN51" s="244">
        <f t="shared" si="20"/>
        <v>18.700000000000003</v>
      </c>
      <c r="EO51" s="244">
        <f t="shared" si="20"/>
        <v>19.299999999999997</v>
      </c>
      <c r="EP51" s="244">
        <f t="shared" si="20"/>
        <v>20.799999999999997</v>
      </c>
      <c r="EQ51" s="244">
        <f t="shared" si="20"/>
        <v>18.899999999999999</v>
      </c>
      <c r="ER51" s="244">
        <f t="shared" si="20"/>
        <v>18</v>
      </c>
      <c r="ES51" s="244">
        <f t="shared" si="20"/>
        <v>13.200000000000003</v>
      </c>
      <c r="ET51" s="244">
        <f t="shared" si="20"/>
        <v>7.2000000000000028</v>
      </c>
      <c r="EU51" s="244">
        <f t="shared" si="20"/>
        <v>4.3999999999999986</v>
      </c>
      <c r="EV51" s="244">
        <f t="shared" si="20"/>
        <v>0.79999999999999716</v>
      </c>
      <c r="EW51" s="244">
        <f t="shared" si="20"/>
        <v>1.3999999999999986</v>
      </c>
      <c r="EX51" s="244">
        <f t="shared" si="20"/>
        <v>3.1000000000000014</v>
      </c>
      <c r="EY51" s="244">
        <f t="shared" si="20"/>
        <v>10.200000000000003</v>
      </c>
      <c r="EZ51" s="244">
        <f t="shared" si="20"/>
        <v>18.799999999999997</v>
      </c>
      <c r="FA51" s="244">
        <f t="shared" si="20"/>
        <v>19.5</v>
      </c>
      <c r="FB51" s="244">
        <f t="shared" si="20"/>
        <v>20.9</v>
      </c>
      <c r="FC51" s="244">
        <f t="shared" si="20"/>
        <v>18.5</v>
      </c>
      <c r="FD51" s="244">
        <f t="shared" si="17"/>
        <v>17.899999999999999</v>
      </c>
      <c r="FE51" s="244">
        <f t="shared" si="17"/>
        <v>13.100000000000001</v>
      </c>
      <c r="FF51" s="244">
        <f t="shared" si="17"/>
        <v>7.2999999999999972</v>
      </c>
      <c r="FG51" s="244">
        <f t="shared" si="17"/>
        <v>4.2000000000000028</v>
      </c>
      <c r="FH51" s="244">
        <f t="shared" si="17"/>
        <v>0.70000000000000284</v>
      </c>
      <c r="FI51" s="244">
        <f t="shared" si="17"/>
        <v>1.3999999999999986</v>
      </c>
      <c r="FJ51" s="244">
        <f t="shared" si="17"/>
        <v>3</v>
      </c>
      <c r="FK51" s="244">
        <f t="shared" si="17"/>
        <v>10.299999999999997</v>
      </c>
      <c r="FL51" s="244">
        <f t="shared" si="17"/>
        <v>18.5</v>
      </c>
      <c r="FM51" s="244">
        <f t="shared" si="17"/>
        <v>19.700000000000003</v>
      </c>
      <c r="FN51" s="244">
        <f t="shared" si="17"/>
        <v>20.700000000000003</v>
      </c>
      <c r="FO51" s="244">
        <f t="shared" si="17"/>
        <v>18.600000000000001</v>
      </c>
      <c r="FP51" s="244">
        <f t="shared" si="17"/>
        <v>17.799999999999997</v>
      </c>
      <c r="FQ51" s="244">
        <f t="shared" si="17"/>
        <v>12.899999999999999</v>
      </c>
      <c r="FR51" s="244">
        <f t="shared" si="17"/>
        <v>7.2000000000000028</v>
      </c>
      <c r="FS51" s="244">
        <f t="shared" si="17"/>
        <v>4</v>
      </c>
      <c r="FT51" s="244">
        <f t="shared" si="17"/>
        <v>0.70000000000000284</v>
      </c>
      <c r="FU51" s="244">
        <f t="shared" si="17"/>
        <v>1.2999999999999972</v>
      </c>
      <c r="FV51" s="244">
        <f t="shared" si="17"/>
        <v>2.8999999999999986</v>
      </c>
      <c r="FW51" s="244">
        <f t="shared" ref="FW51:IH55" si="26">IF(FW17&gt;65,0,IF(FW17="",0,65-FW17))</f>
        <v>10.5</v>
      </c>
      <c r="FX51" s="244">
        <f t="shared" si="26"/>
        <v>18.5</v>
      </c>
      <c r="FY51" s="244">
        <f t="shared" si="26"/>
        <v>19.799999999999997</v>
      </c>
      <c r="FZ51" s="244">
        <f t="shared" si="26"/>
        <v>20.399999999999999</v>
      </c>
      <c r="GA51" s="244">
        <f t="shared" si="26"/>
        <v>18.600000000000001</v>
      </c>
      <c r="GB51" s="244">
        <f t="shared" si="26"/>
        <v>17.899999999999999</v>
      </c>
      <c r="GC51" s="244">
        <f t="shared" si="26"/>
        <v>12.899999999999999</v>
      </c>
      <c r="GD51" s="244">
        <f t="shared" si="26"/>
        <v>7.2000000000000028</v>
      </c>
      <c r="GE51" s="244">
        <f t="shared" si="26"/>
        <v>4</v>
      </c>
      <c r="GF51" s="244">
        <f t="shared" si="26"/>
        <v>0.70000000000000284</v>
      </c>
      <c r="GG51" s="244">
        <f t="shared" si="26"/>
        <v>1.2999999999999972</v>
      </c>
      <c r="GH51" s="244">
        <f t="shared" si="26"/>
        <v>2.7000000000000028</v>
      </c>
      <c r="GI51" s="244">
        <f t="shared" si="26"/>
        <v>10.299999999999997</v>
      </c>
      <c r="GJ51" s="244">
        <f t="shared" si="26"/>
        <v>18.200000000000003</v>
      </c>
      <c r="GK51" s="244">
        <f t="shared" si="26"/>
        <v>19.600000000000001</v>
      </c>
      <c r="GL51" s="244">
        <f t="shared" si="26"/>
        <v>20.799999999999997</v>
      </c>
      <c r="GM51" s="244">
        <f t="shared" si="26"/>
        <v>18.799999999999997</v>
      </c>
      <c r="GN51" s="244">
        <f t="shared" si="26"/>
        <v>17.799999999999997</v>
      </c>
      <c r="GO51" s="244">
        <f t="shared" si="26"/>
        <v>12.799999999999997</v>
      </c>
      <c r="GP51" s="244">
        <f t="shared" si="26"/>
        <v>7.2999999999999972</v>
      </c>
      <c r="GQ51" s="244">
        <f t="shared" si="26"/>
        <v>3.8999999999999986</v>
      </c>
      <c r="GR51" s="244">
        <f t="shared" si="26"/>
        <v>0.70000000000000284</v>
      </c>
      <c r="GS51" s="244">
        <f t="shared" si="26"/>
        <v>1.2999999999999972</v>
      </c>
      <c r="GT51" s="244">
        <f t="shared" si="26"/>
        <v>2.5</v>
      </c>
      <c r="GU51" s="244">
        <f t="shared" si="26"/>
        <v>10.100000000000001</v>
      </c>
      <c r="GV51" s="244">
        <f t="shared" si="26"/>
        <v>18.299999999999997</v>
      </c>
      <c r="GW51" s="244">
        <f t="shared" si="26"/>
        <v>19.299999999999997</v>
      </c>
      <c r="GX51" s="244">
        <f t="shared" si="26"/>
        <v>20.6</v>
      </c>
      <c r="GY51" s="244">
        <f t="shared" si="26"/>
        <v>18.600000000000001</v>
      </c>
      <c r="GZ51" s="244">
        <f t="shared" si="26"/>
        <v>17.799999999999997</v>
      </c>
      <c r="HA51" s="244">
        <f t="shared" si="26"/>
        <v>12.899999999999999</v>
      </c>
      <c r="HB51" s="244">
        <f t="shared" si="26"/>
        <v>7.3999999999999986</v>
      </c>
      <c r="HC51" s="244">
        <f t="shared" si="26"/>
        <v>3.8999999999999986</v>
      </c>
      <c r="HD51" s="244">
        <f t="shared" si="26"/>
        <v>0.59999999999999432</v>
      </c>
      <c r="HE51" s="244">
        <f t="shared" si="26"/>
        <v>1.2000000000000028</v>
      </c>
      <c r="HF51" s="244">
        <f t="shared" si="26"/>
        <v>2.3999999999999986</v>
      </c>
      <c r="HG51" s="244">
        <f t="shared" si="26"/>
        <v>10</v>
      </c>
      <c r="HH51" s="244">
        <f t="shared" si="26"/>
        <v>18.299999999999997</v>
      </c>
      <c r="HI51" s="244">
        <f t="shared" si="26"/>
        <v>19.299999999999997</v>
      </c>
      <c r="HJ51" s="244">
        <f t="shared" si="26"/>
        <v>20.299999999999997</v>
      </c>
      <c r="HK51" s="244">
        <f t="shared" si="26"/>
        <v>18.200000000000003</v>
      </c>
      <c r="HL51" s="244">
        <f t="shared" si="26"/>
        <v>17.600000000000001</v>
      </c>
      <c r="HM51" s="244">
        <f t="shared" si="26"/>
        <v>12.799999999999997</v>
      </c>
      <c r="HN51" s="244">
        <f t="shared" si="26"/>
        <v>7.2000000000000028</v>
      </c>
      <c r="HO51" s="244">
        <f t="shared" si="26"/>
        <v>3.7999999999999972</v>
      </c>
      <c r="HP51" s="244">
        <f t="shared" si="26"/>
        <v>0.59999999999999432</v>
      </c>
      <c r="HQ51" s="244">
        <f t="shared" si="26"/>
        <v>1.2000000000000028</v>
      </c>
      <c r="HR51" s="244">
        <f t="shared" si="26"/>
        <v>2.3999999999999986</v>
      </c>
      <c r="HS51" s="244">
        <f t="shared" si="26"/>
        <v>10</v>
      </c>
      <c r="HT51" s="244">
        <f t="shared" si="26"/>
        <v>17.600000000000001</v>
      </c>
      <c r="HU51" s="244">
        <f t="shared" si="26"/>
        <v>19</v>
      </c>
      <c r="HV51" s="244">
        <f t="shared" si="26"/>
        <v>20.399999999999999</v>
      </c>
      <c r="HW51" s="244">
        <f t="shared" si="26"/>
        <v>18.399999999999999</v>
      </c>
      <c r="HX51" s="244">
        <f t="shared" si="26"/>
        <v>17.600000000000001</v>
      </c>
      <c r="HY51" s="244">
        <f t="shared" si="26"/>
        <v>12.799999999999997</v>
      </c>
      <c r="HZ51" s="244">
        <f t="shared" si="26"/>
        <v>7.2000000000000028</v>
      </c>
      <c r="IA51" s="244">
        <f t="shared" si="26"/>
        <v>4</v>
      </c>
      <c r="IB51" s="244">
        <f t="shared" si="26"/>
        <v>0.5</v>
      </c>
      <c r="IC51" s="244">
        <f t="shared" si="26"/>
        <v>1.2000000000000028</v>
      </c>
      <c r="ID51" s="244">
        <f t="shared" si="26"/>
        <v>2.3999999999999986</v>
      </c>
      <c r="IE51" s="244">
        <f t="shared" si="26"/>
        <v>10</v>
      </c>
      <c r="IF51" s="244">
        <f t="shared" si="26"/>
        <v>17.799999999999997</v>
      </c>
      <c r="IG51" s="244">
        <f t="shared" si="26"/>
        <v>19.299999999999997</v>
      </c>
      <c r="IH51" s="244">
        <f t="shared" si="26"/>
        <v>20.399999999999999</v>
      </c>
      <c r="II51" s="244">
        <f t="shared" si="24"/>
        <v>18.5</v>
      </c>
      <c r="IJ51" s="244">
        <f t="shared" si="24"/>
        <v>17.5</v>
      </c>
      <c r="IK51" s="244">
        <f t="shared" si="24"/>
        <v>12.700000000000003</v>
      </c>
      <c r="IL51" s="244">
        <f t="shared" si="24"/>
        <v>7.1000000000000014</v>
      </c>
      <c r="IM51" s="244">
        <f t="shared" si="24"/>
        <v>3.7999999999999972</v>
      </c>
      <c r="IN51" s="244">
        <f t="shared" si="24"/>
        <v>0.5</v>
      </c>
      <c r="IO51" s="244">
        <f t="shared" si="24"/>
        <v>1.2000000000000028</v>
      </c>
      <c r="IP51" s="244">
        <f t="shared" si="24"/>
        <v>2.2999999999999972</v>
      </c>
      <c r="IQ51" s="244">
        <f t="shared" si="24"/>
        <v>10</v>
      </c>
      <c r="IR51" s="244">
        <f t="shared" si="24"/>
        <v>17.5</v>
      </c>
      <c r="IS51" s="244">
        <f t="shared" si="24"/>
        <v>19.200000000000003</v>
      </c>
      <c r="IT51" s="244">
        <f t="shared" si="24"/>
        <v>20.299999999999997</v>
      </c>
      <c r="IU51" s="244">
        <f t="shared" si="24"/>
        <v>18.399999999999999</v>
      </c>
      <c r="IV51" s="244">
        <f t="shared" si="24"/>
        <v>17.399999999999999</v>
      </c>
      <c r="IW51" s="244">
        <f t="shared" si="24"/>
        <v>12.5</v>
      </c>
      <c r="IX51" s="244">
        <f t="shared" si="24"/>
        <v>7.1000000000000014</v>
      </c>
      <c r="IY51" s="244">
        <f t="shared" si="24"/>
        <v>3.7000000000000028</v>
      </c>
      <c r="IZ51" s="244">
        <f t="shared" si="24"/>
        <v>0.5</v>
      </c>
      <c r="JA51" s="244">
        <f t="shared" si="16"/>
        <v>1.2000000000000028</v>
      </c>
      <c r="JB51" s="244">
        <f t="shared" si="22"/>
        <v>2.3999999999999986</v>
      </c>
      <c r="JC51" s="244">
        <f t="shared" si="22"/>
        <v>9.7999999999999972</v>
      </c>
      <c r="JD51" s="244">
        <f t="shared" si="22"/>
        <v>17.5</v>
      </c>
      <c r="JE51" s="244">
        <f t="shared" si="22"/>
        <v>19</v>
      </c>
      <c r="JF51" s="244">
        <f t="shared" si="22"/>
        <v>20.200000000000003</v>
      </c>
      <c r="JG51" s="244">
        <f t="shared" si="22"/>
        <v>18.100000000000001</v>
      </c>
      <c r="JH51" s="244">
        <f t="shared" si="22"/>
        <v>17.299999999999997</v>
      </c>
      <c r="JI51" s="244">
        <f t="shared" si="22"/>
        <v>12.399999999999999</v>
      </c>
      <c r="JJ51" s="244">
        <f t="shared" si="22"/>
        <v>7.2000000000000028</v>
      </c>
      <c r="JK51" s="244">
        <f t="shared" si="22"/>
        <v>3.6000000000000014</v>
      </c>
      <c r="JL51" s="244">
        <f t="shared" si="22"/>
        <v>0.40000000000000568</v>
      </c>
      <c r="JM51" s="244">
        <f t="shared" si="22"/>
        <v>1.2000000000000028</v>
      </c>
      <c r="JN51" s="244">
        <f t="shared" si="22"/>
        <v>2.2999999999999972</v>
      </c>
      <c r="JO51" s="244">
        <f t="shared" si="22"/>
        <v>9.6000000000000014</v>
      </c>
      <c r="JP51" s="244">
        <f t="shared" si="22"/>
        <v>17.5</v>
      </c>
      <c r="JQ51" s="244">
        <f t="shared" si="22"/>
        <v>19</v>
      </c>
      <c r="JR51" s="244">
        <f t="shared" si="22"/>
        <v>19.899999999999999</v>
      </c>
      <c r="JS51" s="244">
        <f t="shared" si="22"/>
        <v>17.600000000000001</v>
      </c>
      <c r="JT51" s="244">
        <f t="shared" si="22"/>
        <v>17.299999999999997</v>
      </c>
      <c r="JU51" s="244">
        <f t="shared" si="22"/>
        <v>12.100000000000001</v>
      </c>
      <c r="JV51" s="244">
        <f t="shared" si="22"/>
        <v>7.2999999999999972</v>
      </c>
      <c r="JW51" s="244">
        <f t="shared" si="22"/>
        <v>3.5</v>
      </c>
      <c r="JX51" s="244">
        <f t="shared" si="22"/>
        <v>0.29999999999999716</v>
      </c>
      <c r="JY51" s="244">
        <f t="shared" si="22"/>
        <v>1.2999999999999972</v>
      </c>
      <c r="JZ51" s="244">
        <f t="shared" si="22"/>
        <v>2.2999999999999972</v>
      </c>
      <c r="KA51" s="244">
        <f t="shared" si="22"/>
        <v>9.7999999999999972</v>
      </c>
      <c r="KB51" s="244">
        <f t="shared" si="22"/>
        <v>17.100000000000001</v>
      </c>
      <c r="KC51" s="244">
        <f t="shared" si="22"/>
        <v>18.899999999999999</v>
      </c>
      <c r="KD51" s="244">
        <f t="shared" si="22"/>
        <v>19.799999999999997</v>
      </c>
      <c r="KE51" s="244">
        <f t="shared" si="22"/>
        <v>17.799999999999997</v>
      </c>
      <c r="KF51" s="244">
        <f t="shared" si="22"/>
        <v>17.299999999999997</v>
      </c>
      <c r="KG51" s="244">
        <f t="shared" si="22"/>
        <v>12.100000000000001</v>
      </c>
      <c r="KH51" s="244">
        <f t="shared" si="22"/>
        <v>7.2999999999999972</v>
      </c>
      <c r="KI51" s="244">
        <f t="shared" si="22"/>
        <v>3.5</v>
      </c>
      <c r="KJ51" s="244">
        <f t="shared" si="22"/>
        <v>0.29999999999999716</v>
      </c>
      <c r="KK51" s="244">
        <f t="shared" si="22"/>
        <v>1.2999999999999972</v>
      </c>
      <c r="KL51" s="244">
        <f t="shared" si="22"/>
        <v>2.2999999999999972</v>
      </c>
      <c r="KM51" s="244">
        <f t="shared" si="22"/>
        <v>9.8999999999999986</v>
      </c>
      <c r="KN51" s="244">
        <f t="shared" si="22"/>
        <v>16.899999999999999</v>
      </c>
      <c r="KO51" s="244">
        <f t="shared" si="22"/>
        <v>18.799999999999997</v>
      </c>
      <c r="KP51" s="244">
        <f t="shared" si="22"/>
        <v>20.100000000000001</v>
      </c>
      <c r="KQ51" s="244">
        <f t="shared" si="22"/>
        <v>17.700000000000003</v>
      </c>
      <c r="KR51" s="244">
        <f t="shared" si="22"/>
        <v>17.299999999999997</v>
      </c>
      <c r="KS51" s="244">
        <f t="shared" si="22"/>
        <v>12</v>
      </c>
      <c r="KT51" s="244">
        <f t="shared" si="22"/>
        <v>7.2999999999999972</v>
      </c>
      <c r="KU51" s="244">
        <f t="shared" si="22"/>
        <v>3.2999999999999972</v>
      </c>
      <c r="KV51" s="244">
        <f t="shared" si="22"/>
        <v>0.29999999999999716</v>
      </c>
      <c r="KW51" s="244">
        <f t="shared" si="22"/>
        <v>1.2999999999999972</v>
      </c>
      <c r="KX51" s="244">
        <f t="shared" si="22"/>
        <v>2.1000000000000014</v>
      </c>
      <c r="KY51" s="244">
        <f t="shared" si="22"/>
        <v>9.6000000000000014</v>
      </c>
      <c r="KZ51" s="244">
        <f t="shared" si="22"/>
        <v>17</v>
      </c>
      <c r="LA51" s="244">
        <f t="shared" si="22"/>
        <v>18.5</v>
      </c>
      <c r="LB51" s="244">
        <f t="shared" si="22"/>
        <v>20.200000000000003</v>
      </c>
      <c r="LC51" s="244">
        <f t="shared" si="22"/>
        <v>17.700000000000003</v>
      </c>
      <c r="LD51" s="244">
        <f t="shared" si="22"/>
        <v>17.200000000000003</v>
      </c>
      <c r="LE51" s="244">
        <f t="shared" si="22"/>
        <v>12</v>
      </c>
      <c r="LF51" s="244">
        <f t="shared" si="22"/>
        <v>7.1000000000000014</v>
      </c>
      <c r="LG51" s="244">
        <f t="shared" si="22"/>
        <v>3.2999999999999972</v>
      </c>
      <c r="LH51" s="244">
        <f t="shared" si="22"/>
        <v>0.29999999999999716</v>
      </c>
      <c r="LI51" s="244">
        <f t="shared" si="22"/>
        <v>1.2999999999999972</v>
      </c>
      <c r="LJ51" s="244">
        <f t="shared" si="22"/>
        <v>2.2000000000000028</v>
      </c>
      <c r="LK51" s="244">
        <f t="shared" si="22"/>
        <v>9.6000000000000014</v>
      </c>
      <c r="LL51" s="244">
        <f t="shared" si="22"/>
        <v>17</v>
      </c>
      <c r="LM51" s="244">
        <f t="shared" si="22"/>
        <v>18.5</v>
      </c>
    </row>
    <row r="52" spans="1:325" x14ac:dyDescent="0.25">
      <c r="A52" s="244">
        <v>16</v>
      </c>
      <c r="B52" s="244">
        <f t="shared" si="7"/>
        <v>22.200000000000003</v>
      </c>
      <c r="C52" s="244">
        <f t="shared" si="7"/>
        <v>20.399999999999999</v>
      </c>
      <c r="D52" s="244">
        <f t="shared" si="7"/>
        <v>19.299999999999997</v>
      </c>
      <c r="E52" s="244">
        <f t="shared" si="7"/>
        <v>12.600000000000001</v>
      </c>
      <c r="F52" s="244">
        <f t="shared" si="7"/>
        <v>6.2999999999999972</v>
      </c>
      <c r="G52" s="244">
        <f t="shared" si="7"/>
        <v>4.2000000000000028</v>
      </c>
      <c r="H52" s="244">
        <f t="shared" si="7"/>
        <v>0.90000000000000568</v>
      </c>
      <c r="I52" s="244">
        <f t="shared" si="7"/>
        <v>0.59999999999999432</v>
      </c>
      <c r="J52" s="244">
        <f t="shared" si="7"/>
        <v>3.6000000000000014</v>
      </c>
      <c r="K52" s="244">
        <f t="shared" si="7"/>
        <v>11.5</v>
      </c>
      <c r="L52" s="244">
        <f t="shared" si="7"/>
        <v>18</v>
      </c>
      <c r="M52" s="244">
        <f t="shared" si="7"/>
        <v>21.299999999999997</v>
      </c>
      <c r="N52" s="244">
        <f t="shared" si="7"/>
        <v>21.9</v>
      </c>
      <c r="O52" s="244">
        <f t="shared" si="7"/>
        <v>20.100000000000001</v>
      </c>
      <c r="P52" s="244">
        <f t="shared" si="7"/>
        <v>19</v>
      </c>
      <c r="Q52" s="244">
        <f t="shared" si="7"/>
        <v>12.299999999999997</v>
      </c>
      <c r="R52" s="244">
        <f t="shared" si="25"/>
        <v>6.2999999999999972</v>
      </c>
      <c r="S52" s="244">
        <f t="shared" si="25"/>
        <v>4.2999999999999972</v>
      </c>
      <c r="T52" s="244">
        <f t="shared" si="25"/>
        <v>0.90000000000000568</v>
      </c>
      <c r="U52" s="244">
        <f t="shared" si="25"/>
        <v>0.59999999999999432</v>
      </c>
      <c r="V52" s="244">
        <f t="shared" si="25"/>
        <v>3.7999999999999972</v>
      </c>
      <c r="W52" s="244">
        <f t="shared" si="25"/>
        <v>11.700000000000003</v>
      </c>
      <c r="X52" s="244">
        <f t="shared" si="25"/>
        <v>18</v>
      </c>
      <c r="Y52" s="244">
        <f t="shared" si="25"/>
        <v>21.5</v>
      </c>
      <c r="Z52" s="244">
        <f t="shared" si="25"/>
        <v>21.9</v>
      </c>
      <c r="AA52" s="244">
        <f t="shared" si="25"/>
        <v>20.100000000000001</v>
      </c>
      <c r="AB52" s="244">
        <f t="shared" si="25"/>
        <v>19.399999999999999</v>
      </c>
      <c r="AC52" s="244">
        <f t="shared" si="25"/>
        <v>12.100000000000001</v>
      </c>
      <c r="AD52" s="244">
        <f t="shared" si="25"/>
        <v>6.2000000000000028</v>
      </c>
      <c r="AE52" s="244">
        <f t="shared" si="25"/>
        <v>4.1000000000000014</v>
      </c>
      <c r="AF52" s="244">
        <f t="shared" si="25"/>
        <v>0.70000000000000284</v>
      </c>
      <c r="AG52" s="244">
        <f t="shared" si="25"/>
        <v>0.70000000000000284</v>
      </c>
      <c r="AH52" s="244">
        <f t="shared" si="25"/>
        <v>3.7999999999999972</v>
      </c>
      <c r="AI52" s="244">
        <f t="shared" si="25"/>
        <v>11.600000000000001</v>
      </c>
      <c r="AJ52" s="244">
        <f t="shared" si="25"/>
        <v>18.100000000000001</v>
      </c>
      <c r="AK52" s="244">
        <f t="shared" si="25"/>
        <v>21.5</v>
      </c>
      <c r="AL52" s="244">
        <f t="shared" si="25"/>
        <v>22</v>
      </c>
      <c r="AM52" s="244">
        <f t="shared" si="25"/>
        <v>19.600000000000001</v>
      </c>
      <c r="AN52" s="244">
        <f t="shared" si="25"/>
        <v>19.299999999999997</v>
      </c>
      <c r="AO52" s="244">
        <f t="shared" si="25"/>
        <v>11.799999999999997</v>
      </c>
      <c r="AP52" s="244">
        <f t="shared" si="25"/>
        <v>6</v>
      </c>
      <c r="AQ52" s="244">
        <f t="shared" si="25"/>
        <v>3.7999999999999972</v>
      </c>
      <c r="AR52" s="244">
        <f t="shared" si="25"/>
        <v>0.59999999999999432</v>
      </c>
      <c r="AS52" s="244">
        <f t="shared" si="25"/>
        <v>0.70000000000000284</v>
      </c>
      <c r="AT52" s="244">
        <f t="shared" si="25"/>
        <v>3.5</v>
      </c>
      <c r="AU52" s="244">
        <f t="shared" si="25"/>
        <v>11.399999999999999</v>
      </c>
      <c r="AV52" s="244">
        <f t="shared" si="25"/>
        <v>17.899999999999999</v>
      </c>
      <c r="AW52" s="244">
        <f t="shared" si="25"/>
        <v>21.5</v>
      </c>
      <c r="AX52" s="244">
        <f t="shared" si="25"/>
        <v>21.4</v>
      </c>
      <c r="AY52" s="244">
        <f t="shared" si="25"/>
        <v>19.5</v>
      </c>
      <c r="AZ52" s="244">
        <f t="shared" si="25"/>
        <v>19.100000000000001</v>
      </c>
      <c r="BA52" s="244">
        <f t="shared" si="25"/>
        <v>11.600000000000001</v>
      </c>
      <c r="BB52" s="244">
        <f t="shared" si="25"/>
        <v>5.8999999999999986</v>
      </c>
      <c r="BC52" s="244">
        <f t="shared" si="25"/>
        <v>3.8999999999999986</v>
      </c>
      <c r="BD52" s="244">
        <f t="shared" si="25"/>
        <v>0.59999999999999432</v>
      </c>
      <c r="BE52" s="244">
        <f t="shared" si="25"/>
        <v>0.70000000000000284</v>
      </c>
      <c r="BF52" s="244">
        <f t="shared" si="25"/>
        <v>3.6000000000000014</v>
      </c>
      <c r="BG52" s="244">
        <f t="shared" si="25"/>
        <v>11.299999999999997</v>
      </c>
      <c r="BH52" s="244">
        <f t="shared" si="25"/>
        <v>17.700000000000003</v>
      </c>
      <c r="BI52" s="244">
        <f t="shared" si="25"/>
        <v>21.200000000000003</v>
      </c>
      <c r="BJ52" s="244">
        <f t="shared" si="25"/>
        <v>21.1</v>
      </c>
      <c r="BK52" s="244">
        <f t="shared" si="25"/>
        <v>19.700000000000003</v>
      </c>
      <c r="BL52" s="244">
        <f t="shared" si="25"/>
        <v>19.100000000000001</v>
      </c>
      <c r="BM52" s="244">
        <f t="shared" si="25"/>
        <v>11.399999999999999</v>
      </c>
      <c r="BN52" s="244">
        <f t="shared" si="25"/>
        <v>5.8999999999999986</v>
      </c>
      <c r="BO52" s="244">
        <f t="shared" si="25"/>
        <v>4</v>
      </c>
      <c r="BP52" s="244">
        <f t="shared" si="25"/>
        <v>0.59999999999999432</v>
      </c>
      <c r="BQ52" s="244">
        <f t="shared" si="25"/>
        <v>0.70000000000000284</v>
      </c>
      <c r="BR52" s="244">
        <f t="shared" si="25"/>
        <v>3.7000000000000028</v>
      </c>
      <c r="BS52" s="244">
        <f t="shared" si="25"/>
        <v>11.100000000000001</v>
      </c>
      <c r="BT52" s="244">
        <f t="shared" si="25"/>
        <v>17.5</v>
      </c>
      <c r="BU52" s="244">
        <f t="shared" si="25"/>
        <v>21.200000000000003</v>
      </c>
      <c r="BV52" s="244">
        <f t="shared" si="25"/>
        <v>20.9</v>
      </c>
      <c r="BW52" s="244">
        <f t="shared" si="25"/>
        <v>19.600000000000001</v>
      </c>
      <c r="BX52" s="244">
        <f t="shared" si="25"/>
        <v>19.100000000000001</v>
      </c>
      <c r="BY52" s="244">
        <f t="shared" si="25"/>
        <v>11.299999999999997</v>
      </c>
      <c r="BZ52" s="244">
        <f t="shared" si="25"/>
        <v>5.8999999999999986</v>
      </c>
      <c r="CA52" s="244">
        <f t="shared" si="25"/>
        <v>3.7000000000000028</v>
      </c>
      <c r="CB52" s="244">
        <f t="shared" si="25"/>
        <v>0.59999999999999432</v>
      </c>
      <c r="CC52" s="244">
        <f t="shared" si="25"/>
        <v>0.70000000000000284</v>
      </c>
      <c r="CD52" s="244">
        <f t="shared" si="23"/>
        <v>3.7999999999999972</v>
      </c>
      <c r="CE52" s="244">
        <f t="shared" si="23"/>
        <v>11.200000000000003</v>
      </c>
      <c r="CF52" s="244">
        <f t="shared" si="23"/>
        <v>16.899999999999999</v>
      </c>
      <c r="CG52" s="244">
        <f t="shared" si="23"/>
        <v>21.299999999999997</v>
      </c>
      <c r="CH52" s="244">
        <f t="shared" si="23"/>
        <v>20.799999999999997</v>
      </c>
      <c r="CI52" s="244">
        <f t="shared" si="23"/>
        <v>19.600000000000001</v>
      </c>
      <c r="CJ52" s="244">
        <f t="shared" si="23"/>
        <v>19.200000000000003</v>
      </c>
      <c r="CK52" s="244">
        <f t="shared" si="23"/>
        <v>11.299999999999997</v>
      </c>
      <c r="CL52" s="244">
        <f t="shared" si="23"/>
        <v>5.7999999999999972</v>
      </c>
      <c r="CM52" s="244">
        <f t="shared" si="23"/>
        <v>3.7999999999999972</v>
      </c>
      <c r="CN52" s="244">
        <f t="shared" si="23"/>
        <v>0.70000000000000284</v>
      </c>
      <c r="CO52" s="244">
        <f t="shared" si="23"/>
        <v>0.70000000000000284</v>
      </c>
      <c r="CP52" s="244">
        <f t="shared" si="23"/>
        <v>3.7000000000000028</v>
      </c>
      <c r="CQ52" s="244">
        <f t="shared" si="23"/>
        <v>11.200000000000003</v>
      </c>
      <c r="CR52" s="244">
        <f t="shared" si="23"/>
        <v>16.600000000000001</v>
      </c>
      <c r="CS52" s="244">
        <f t="shared" si="23"/>
        <v>21.5</v>
      </c>
      <c r="CT52" s="244">
        <f t="shared" si="23"/>
        <v>20.700000000000003</v>
      </c>
      <c r="CU52" s="244">
        <f t="shared" si="23"/>
        <v>19.5</v>
      </c>
      <c r="CV52" s="244">
        <f t="shared" si="23"/>
        <v>19.100000000000001</v>
      </c>
      <c r="CW52" s="244">
        <f t="shared" si="23"/>
        <v>11.299999999999997</v>
      </c>
      <c r="CX52" s="244">
        <f t="shared" si="23"/>
        <v>5.6000000000000014</v>
      </c>
      <c r="CY52" s="244">
        <f t="shared" si="23"/>
        <v>3.6000000000000014</v>
      </c>
      <c r="CZ52" s="244">
        <f t="shared" si="23"/>
        <v>0.59999999999999432</v>
      </c>
      <c r="DA52" s="244">
        <f t="shared" si="23"/>
        <v>0.79999999999999716</v>
      </c>
      <c r="DB52" s="244">
        <f t="shared" si="23"/>
        <v>3.6000000000000014</v>
      </c>
      <c r="DC52" s="244">
        <f t="shared" si="23"/>
        <v>11.200000000000003</v>
      </c>
      <c r="DD52" s="244">
        <f t="shared" si="23"/>
        <v>16.399999999999999</v>
      </c>
      <c r="DE52" s="244">
        <f t="shared" si="23"/>
        <v>21.200000000000003</v>
      </c>
      <c r="DF52" s="244">
        <f t="shared" si="23"/>
        <v>20.700000000000003</v>
      </c>
      <c r="DG52" s="244">
        <f t="shared" si="23"/>
        <v>19.399999999999999</v>
      </c>
      <c r="DH52" s="244">
        <f t="shared" si="23"/>
        <v>19</v>
      </c>
      <c r="DI52" s="244">
        <f t="shared" si="23"/>
        <v>11.299999999999997</v>
      </c>
      <c r="DJ52" s="244">
        <f t="shared" si="23"/>
        <v>5.1000000000000014</v>
      </c>
      <c r="DK52" s="244">
        <f t="shared" si="23"/>
        <v>3.5</v>
      </c>
      <c r="DL52" s="244">
        <f t="shared" si="23"/>
        <v>0.59999999999999432</v>
      </c>
      <c r="DM52" s="244">
        <f t="shared" si="23"/>
        <v>0.79999999999999716</v>
      </c>
      <c r="DN52" s="244">
        <f t="shared" si="23"/>
        <v>3.6000000000000014</v>
      </c>
      <c r="DO52" s="244">
        <f t="shared" si="23"/>
        <v>11</v>
      </c>
      <c r="DP52" s="244">
        <f t="shared" si="23"/>
        <v>15.899999999999999</v>
      </c>
      <c r="DQ52" s="244">
        <f t="shared" si="23"/>
        <v>21.200000000000003</v>
      </c>
      <c r="DR52" s="244">
        <f t="shared" si="23"/>
        <v>20.700000000000003</v>
      </c>
      <c r="DS52" s="244">
        <f t="shared" si="23"/>
        <v>19.299999999999997</v>
      </c>
      <c r="DT52" s="244">
        <f t="shared" si="23"/>
        <v>19</v>
      </c>
      <c r="DU52" s="244">
        <f t="shared" si="23"/>
        <v>10.799999999999997</v>
      </c>
      <c r="DV52" s="244">
        <f t="shared" si="23"/>
        <v>5.1000000000000014</v>
      </c>
      <c r="DW52" s="244">
        <f t="shared" si="23"/>
        <v>3.6000000000000014</v>
      </c>
      <c r="DX52" s="244">
        <f t="shared" si="23"/>
        <v>0.59999999999999432</v>
      </c>
      <c r="DY52" s="244">
        <f t="shared" si="23"/>
        <v>0.79999999999999716</v>
      </c>
      <c r="DZ52" s="244">
        <f t="shared" si="20"/>
        <v>3.5</v>
      </c>
      <c r="EA52" s="244">
        <f t="shared" si="20"/>
        <v>11</v>
      </c>
      <c r="EB52" s="244">
        <f t="shared" si="20"/>
        <v>16</v>
      </c>
      <c r="EC52" s="244">
        <f t="shared" ref="EC52:GN61" si="27">IF(EC18&gt;65,0,IF(EC18="",0,65-EC18))</f>
        <v>21.4</v>
      </c>
      <c r="ED52" s="244">
        <f t="shared" si="27"/>
        <v>20.700000000000003</v>
      </c>
      <c r="EE52" s="244">
        <f t="shared" si="27"/>
        <v>19</v>
      </c>
      <c r="EF52" s="244">
        <f t="shared" si="27"/>
        <v>19</v>
      </c>
      <c r="EG52" s="244">
        <f t="shared" si="27"/>
        <v>10.700000000000003</v>
      </c>
      <c r="EH52" s="244">
        <f t="shared" si="27"/>
        <v>4.8999999999999986</v>
      </c>
      <c r="EI52" s="244">
        <f t="shared" si="27"/>
        <v>3.6000000000000014</v>
      </c>
      <c r="EJ52" s="244">
        <f t="shared" si="27"/>
        <v>0.59999999999999432</v>
      </c>
      <c r="EK52" s="244">
        <f t="shared" si="27"/>
        <v>0.70000000000000284</v>
      </c>
      <c r="EL52" s="244">
        <f t="shared" si="27"/>
        <v>3.2999999999999972</v>
      </c>
      <c r="EM52" s="244">
        <f t="shared" si="27"/>
        <v>11.200000000000003</v>
      </c>
      <c r="EN52" s="244">
        <f t="shared" si="27"/>
        <v>16.200000000000003</v>
      </c>
      <c r="EO52" s="244">
        <f t="shared" si="27"/>
        <v>21.4</v>
      </c>
      <c r="EP52" s="244">
        <f t="shared" si="27"/>
        <v>20.399999999999999</v>
      </c>
      <c r="EQ52" s="244">
        <f t="shared" si="27"/>
        <v>19</v>
      </c>
      <c r="ER52" s="244">
        <f t="shared" si="27"/>
        <v>19</v>
      </c>
      <c r="ES52" s="244">
        <f t="shared" si="27"/>
        <v>10.700000000000003</v>
      </c>
      <c r="ET52" s="244">
        <f t="shared" si="27"/>
        <v>4.8999999999999986</v>
      </c>
      <c r="EU52" s="244">
        <f t="shared" si="27"/>
        <v>3.2999999999999972</v>
      </c>
      <c r="EV52" s="244">
        <f t="shared" si="27"/>
        <v>0.59999999999999432</v>
      </c>
      <c r="EW52" s="244">
        <f t="shared" si="27"/>
        <v>0.70000000000000284</v>
      </c>
      <c r="EX52" s="244">
        <f t="shared" si="27"/>
        <v>3.3999999999999986</v>
      </c>
      <c r="EY52" s="244">
        <f t="shared" si="27"/>
        <v>11.299999999999997</v>
      </c>
      <c r="EZ52" s="244">
        <f t="shared" si="27"/>
        <v>16.200000000000003</v>
      </c>
      <c r="FA52" s="244">
        <f t="shared" si="27"/>
        <v>21.6</v>
      </c>
      <c r="FB52" s="244">
        <f t="shared" si="27"/>
        <v>20.399999999999999</v>
      </c>
      <c r="FC52" s="244">
        <f t="shared" si="27"/>
        <v>18.700000000000003</v>
      </c>
      <c r="FD52" s="244">
        <f t="shared" si="27"/>
        <v>18.700000000000003</v>
      </c>
      <c r="FE52" s="244">
        <f t="shared" si="27"/>
        <v>10.700000000000003</v>
      </c>
      <c r="FF52" s="244">
        <f t="shared" si="27"/>
        <v>5</v>
      </c>
      <c r="FG52" s="244">
        <f t="shared" si="27"/>
        <v>3.1000000000000014</v>
      </c>
      <c r="FH52" s="244">
        <f t="shared" si="27"/>
        <v>0.5</v>
      </c>
      <c r="FI52" s="244">
        <f t="shared" si="27"/>
        <v>0.70000000000000284</v>
      </c>
      <c r="FJ52" s="244">
        <f t="shared" si="27"/>
        <v>3.2000000000000028</v>
      </c>
      <c r="FK52" s="244">
        <f t="shared" si="27"/>
        <v>11.5</v>
      </c>
      <c r="FL52" s="244">
        <f t="shared" si="27"/>
        <v>15.899999999999999</v>
      </c>
      <c r="FM52" s="244">
        <f t="shared" si="27"/>
        <v>21.799999999999997</v>
      </c>
      <c r="FN52" s="244">
        <f t="shared" si="27"/>
        <v>20.100000000000001</v>
      </c>
      <c r="FO52" s="244">
        <f t="shared" si="27"/>
        <v>18.700000000000003</v>
      </c>
      <c r="FP52" s="244">
        <f t="shared" si="27"/>
        <v>18.600000000000001</v>
      </c>
      <c r="FQ52" s="244">
        <f t="shared" si="27"/>
        <v>10.600000000000001</v>
      </c>
      <c r="FR52" s="244">
        <f t="shared" si="27"/>
        <v>4.8999999999999986</v>
      </c>
      <c r="FS52" s="244">
        <f t="shared" si="27"/>
        <v>2.7999999999999972</v>
      </c>
      <c r="FT52" s="244">
        <f t="shared" si="27"/>
        <v>0.5</v>
      </c>
      <c r="FU52" s="244">
        <f t="shared" si="27"/>
        <v>0.5</v>
      </c>
      <c r="FV52" s="244">
        <f t="shared" si="27"/>
        <v>3.1000000000000014</v>
      </c>
      <c r="FW52" s="244">
        <f t="shared" si="27"/>
        <v>11.600000000000001</v>
      </c>
      <c r="FX52" s="244">
        <f t="shared" si="27"/>
        <v>15.799999999999997</v>
      </c>
      <c r="FY52" s="244">
        <f t="shared" si="27"/>
        <v>22</v>
      </c>
      <c r="FZ52" s="244">
        <f t="shared" si="27"/>
        <v>19.899999999999999</v>
      </c>
      <c r="GA52" s="244">
        <f t="shared" si="27"/>
        <v>18.700000000000003</v>
      </c>
      <c r="GB52" s="244">
        <f t="shared" si="27"/>
        <v>18.700000000000003</v>
      </c>
      <c r="GC52" s="244">
        <f t="shared" si="27"/>
        <v>10.5</v>
      </c>
      <c r="GD52" s="244">
        <f t="shared" si="27"/>
        <v>5</v>
      </c>
      <c r="GE52" s="244">
        <f t="shared" si="27"/>
        <v>2.8999999999999986</v>
      </c>
      <c r="GF52" s="244">
        <f t="shared" si="27"/>
        <v>0.5</v>
      </c>
      <c r="GG52" s="244">
        <f t="shared" si="27"/>
        <v>0.5</v>
      </c>
      <c r="GH52" s="244">
        <f t="shared" si="27"/>
        <v>3</v>
      </c>
      <c r="GI52" s="244">
        <f t="shared" si="27"/>
        <v>11.399999999999999</v>
      </c>
      <c r="GJ52" s="244">
        <f t="shared" si="27"/>
        <v>15.700000000000003</v>
      </c>
      <c r="GK52" s="244">
        <f t="shared" si="27"/>
        <v>22</v>
      </c>
      <c r="GL52" s="244">
        <f t="shared" si="26"/>
        <v>20.299999999999997</v>
      </c>
      <c r="GM52" s="244">
        <f t="shared" si="26"/>
        <v>18.899999999999999</v>
      </c>
      <c r="GN52" s="244">
        <f t="shared" si="26"/>
        <v>18.5</v>
      </c>
      <c r="GO52" s="244">
        <f t="shared" si="26"/>
        <v>10.200000000000003</v>
      </c>
      <c r="GP52" s="244">
        <f t="shared" si="26"/>
        <v>5</v>
      </c>
      <c r="GQ52" s="244">
        <f t="shared" si="26"/>
        <v>2.7999999999999972</v>
      </c>
      <c r="GR52" s="244">
        <f t="shared" si="26"/>
        <v>0.5</v>
      </c>
      <c r="GS52" s="244">
        <f t="shared" si="26"/>
        <v>0.5</v>
      </c>
      <c r="GT52" s="244">
        <f t="shared" si="26"/>
        <v>2.7999999999999972</v>
      </c>
      <c r="GU52" s="244">
        <f t="shared" si="26"/>
        <v>11.200000000000003</v>
      </c>
      <c r="GV52" s="244">
        <f t="shared" si="26"/>
        <v>15.600000000000001</v>
      </c>
      <c r="GW52" s="244">
        <f t="shared" si="26"/>
        <v>21.799999999999997</v>
      </c>
      <c r="GX52" s="244">
        <f t="shared" si="26"/>
        <v>19.899999999999999</v>
      </c>
      <c r="GY52" s="244">
        <f t="shared" si="26"/>
        <v>18.700000000000003</v>
      </c>
      <c r="GZ52" s="244">
        <f t="shared" si="26"/>
        <v>18.600000000000001</v>
      </c>
      <c r="HA52" s="244">
        <f t="shared" si="26"/>
        <v>10</v>
      </c>
      <c r="HB52" s="244">
        <f t="shared" si="26"/>
        <v>5</v>
      </c>
      <c r="HC52" s="244">
        <f t="shared" si="26"/>
        <v>2.6000000000000014</v>
      </c>
      <c r="HD52" s="244">
        <f t="shared" si="26"/>
        <v>0.5</v>
      </c>
      <c r="HE52" s="244">
        <f t="shared" si="26"/>
        <v>0.5</v>
      </c>
      <c r="HF52" s="244">
        <f t="shared" si="26"/>
        <v>2.5</v>
      </c>
      <c r="HG52" s="244">
        <f t="shared" si="26"/>
        <v>11.299999999999997</v>
      </c>
      <c r="HH52" s="244">
        <f t="shared" si="26"/>
        <v>15.5</v>
      </c>
      <c r="HI52" s="244">
        <f t="shared" si="26"/>
        <v>22</v>
      </c>
      <c r="HJ52" s="244">
        <f t="shared" si="26"/>
        <v>19.600000000000001</v>
      </c>
      <c r="HK52" s="244">
        <f t="shared" si="26"/>
        <v>18.299999999999997</v>
      </c>
      <c r="HL52" s="244">
        <f t="shared" si="26"/>
        <v>18.100000000000001</v>
      </c>
      <c r="HM52" s="244">
        <f t="shared" si="26"/>
        <v>9.8999999999999986</v>
      </c>
      <c r="HN52" s="244">
        <f t="shared" si="26"/>
        <v>5</v>
      </c>
      <c r="HO52" s="244">
        <f t="shared" si="26"/>
        <v>2.5</v>
      </c>
      <c r="HP52" s="244">
        <f t="shared" si="26"/>
        <v>0.5</v>
      </c>
      <c r="HQ52" s="244">
        <f t="shared" si="26"/>
        <v>0.40000000000000568</v>
      </c>
      <c r="HR52" s="244">
        <f t="shared" si="26"/>
        <v>2.3999999999999986</v>
      </c>
      <c r="HS52" s="244">
        <f t="shared" si="26"/>
        <v>11.5</v>
      </c>
      <c r="HT52" s="244">
        <f t="shared" si="26"/>
        <v>14.600000000000001</v>
      </c>
      <c r="HU52" s="244">
        <f t="shared" si="26"/>
        <v>22</v>
      </c>
      <c r="HV52" s="244">
        <f t="shared" si="26"/>
        <v>19.600000000000001</v>
      </c>
      <c r="HW52" s="244">
        <f t="shared" si="26"/>
        <v>18.399999999999999</v>
      </c>
      <c r="HX52" s="244">
        <f t="shared" si="26"/>
        <v>18.100000000000001</v>
      </c>
      <c r="HY52" s="244">
        <f t="shared" si="26"/>
        <v>10</v>
      </c>
      <c r="HZ52" s="244">
        <f t="shared" si="26"/>
        <v>5.1000000000000014</v>
      </c>
      <c r="IA52" s="244">
        <f t="shared" si="26"/>
        <v>2.7000000000000028</v>
      </c>
      <c r="IB52" s="244">
        <f t="shared" si="26"/>
        <v>0.5</v>
      </c>
      <c r="IC52" s="244">
        <f t="shared" si="26"/>
        <v>0.40000000000000568</v>
      </c>
      <c r="ID52" s="244">
        <f t="shared" si="26"/>
        <v>2.2999999999999972</v>
      </c>
      <c r="IE52" s="244">
        <f t="shared" si="26"/>
        <v>11.399999999999999</v>
      </c>
      <c r="IF52" s="244">
        <f t="shared" si="26"/>
        <v>14.899999999999999</v>
      </c>
      <c r="IG52" s="244">
        <f t="shared" si="26"/>
        <v>22.200000000000003</v>
      </c>
      <c r="IH52" s="244">
        <f t="shared" si="26"/>
        <v>19.399999999999999</v>
      </c>
      <c r="II52" s="244">
        <f t="shared" si="24"/>
        <v>18.299999999999997</v>
      </c>
      <c r="IJ52" s="244">
        <f t="shared" si="24"/>
        <v>18.100000000000001</v>
      </c>
      <c r="IK52" s="244">
        <f t="shared" si="24"/>
        <v>9.7999999999999972</v>
      </c>
      <c r="IL52" s="244">
        <f t="shared" si="24"/>
        <v>5</v>
      </c>
      <c r="IM52" s="244">
        <f t="shared" si="24"/>
        <v>2.6000000000000014</v>
      </c>
      <c r="IN52" s="244">
        <f t="shared" si="24"/>
        <v>0.5</v>
      </c>
      <c r="IO52" s="244">
        <f t="shared" si="24"/>
        <v>0.40000000000000568</v>
      </c>
      <c r="IP52" s="244">
        <f t="shared" si="24"/>
        <v>2.2999999999999972</v>
      </c>
      <c r="IQ52" s="244">
        <f t="shared" si="24"/>
        <v>11.5</v>
      </c>
      <c r="IR52" s="244">
        <f t="shared" si="24"/>
        <v>14.600000000000001</v>
      </c>
      <c r="IS52" s="244">
        <f t="shared" si="24"/>
        <v>22</v>
      </c>
      <c r="IT52" s="244">
        <f t="shared" si="24"/>
        <v>19.299999999999997</v>
      </c>
      <c r="IU52" s="244">
        <f t="shared" si="24"/>
        <v>18.200000000000003</v>
      </c>
      <c r="IV52" s="244">
        <f t="shared" si="24"/>
        <v>18</v>
      </c>
      <c r="IW52" s="244">
        <f t="shared" si="24"/>
        <v>9.7000000000000028</v>
      </c>
      <c r="IX52" s="244">
        <f t="shared" si="24"/>
        <v>5.2000000000000028</v>
      </c>
      <c r="IY52" s="244">
        <f t="shared" si="24"/>
        <v>2.6000000000000014</v>
      </c>
      <c r="IZ52" s="244">
        <f t="shared" si="24"/>
        <v>0.5</v>
      </c>
      <c r="JA52" s="244">
        <f t="shared" si="16"/>
        <v>0.40000000000000568</v>
      </c>
      <c r="JB52" s="244">
        <f t="shared" si="22"/>
        <v>2.2999999999999972</v>
      </c>
      <c r="JC52" s="244">
        <f t="shared" si="22"/>
        <v>11.200000000000003</v>
      </c>
      <c r="JD52" s="244">
        <f t="shared" si="22"/>
        <v>14.799999999999997</v>
      </c>
      <c r="JE52" s="244">
        <f t="shared" si="22"/>
        <v>22</v>
      </c>
      <c r="JF52" s="244">
        <f t="shared" si="22"/>
        <v>19.299999999999997</v>
      </c>
      <c r="JG52" s="244">
        <f t="shared" si="22"/>
        <v>18</v>
      </c>
      <c r="JH52" s="244">
        <f t="shared" si="22"/>
        <v>17.899999999999999</v>
      </c>
      <c r="JI52" s="244">
        <f t="shared" si="22"/>
        <v>9.6000000000000014</v>
      </c>
      <c r="JJ52" s="244">
        <f t="shared" si="22"/>
        <v>5.2999999999999972</v>
      </c>
      <c r="JK52" s="244">
        <f t="shared" si="22"/>
        <v>2.6000000000000014</v>
      </c>
      <c r="JL52" s="244">
        <f t="shared" si="22"/>
        <v>0.40000000000000568</v>
      </c>
      <c r="JM52" s="244">
        <f t="shared" si="22"/>
        <v>0.40000000000000568</v>
      </c>
      <c r="JN52" s="244">
        <f t="shared" si="22"/>
        <v>2.2999999999999972</v>
      </c>
      <c r="JO52" s="244">
        <f t="shared" si="22"/>
        <v>11</v>
      </c>
      <c r="JP52" s="244">
        <f t="shared" si="22"/>
        <v>14.700000000000003</v>
      </c>
      <c r="JQ52" s="244">
        <f t="shared" si="22"/>
        <v>22.1</v>
      </c>
      <c r="JR52" s="244">
        <f t="shared" si="22"/>
        <v>19</v>
      </c>
      <c r="JS52" s="244">
        <f t="shared" si="22"/>
        <v>17.600000000000001</v>
      </c>
      <c r="JT52" s="244">
        <f t="shared" si="22"/>
        <v>17.899999999999999</v>
      </c>
      <c r="JU52" s="244">
        <f t="shared" si="22"/>
        <v>9.2999999999999972</v>
      </c>
      <c r="JV52" s="244">
        <f t="shared" si="22"/>
        <v>5.2999999999999972</v>
      </c>
      <c r="JW52" s="244">
        <f t="shared" si="22"/>
        <v>2.5</v>
      </c>
      <c r="JX52" s="244">
        <f t="shared" si="22"/>
        <v>0.29999999999999716</v>
      </c>
      <c r="JY52" s="244">
        <f t="shared" si="22"/>
        <v>0.40000000000000568</v>
      </c>
      <c r="JZ52" s="244">
        <f t="shared" si="22"/>
        <v>2.5</v>
      </c>
      <c r="KA52" s="244">
        <f t="shared" si="22"/>
        <v>11.200000000000003</v>
      </c>
      <c r="KB52" s="244">
        <f t="shared" si="22"/>
        <v>14.200000000000003</v>
      </c>
      <c r="KC52" s="244">
        <f t="shared" si="22"/>
        <v>21.9</v>
      </c>
      <c r="KD52" s="244">
        <f t="shared" si="22"/>
        <v>19</v>
      </c>
      <c r="KE52" s="244">
        <f t="shared" si="22"/>
        <v>17.799999999999997</v>
      </c>
      <c r="KF52" s="244">
        <f t="shared" si="22"/>
        <v>17.899999999999999</v>
      </c>
      <c r="KG52" s="244">
        <f t="shared" si="22"/>
        <v>9.2999999999999972</v>
      </c>
      <c r="KH52" s="244">
        <f t="shared" si="22"/>
        <v>5.5</v>
      </c>
      <c r="KI52" s="244">
        <f t="shared" si="22"/>
        <v>2.3999999999999986</v>
      </c>
      <c r="KJ52" s="244">
        <f t="shared" si="22"/>
        <v>0.29999999999999716</v>
      </c>
      <c r="KK52" s="244">
        <f t="shared" si="22"/>
        <v>0.40000000000000568</v>
      </c>
      <c r="KL52" s="244">
        <f t="shared" si="22"/>
        <v>2.2000000000000028</v>
      </c>
      <c r="KM52" s="244">
        <f t="shared" si="22"/>
        <v>11.100000000000001</v>
      </c>
      <c r="KN52" s="244">
        <f t="shared" si="22"/>
        <v>14</v>
      </c>
      <c r="KO52" s="244">
        <f t="shared" si="22"/>
        <v>21.700000000000003</v>
      </c>
      <c r="KP52" s="244">
        <f t="shared" si="22"/>
        <v>19.200000000000003</v>
      </c>
      <c r="KQ52" s="244">
        <f t="shared" si="22"/>
        <v>17.799999999999997</v>
      </c>
      <c r="KR52" s="244">
        <f t="shared" si="22"/>
        <v>17.700000000000003</v>
      </c>
      <c r="KS52" s="244">
        <f t="shared" si="22"/>
        <v>9.3999999999999986</v>
      </c>
      <c r="KT52" s="244">
        <f t="shared" si="22"/>
        <v>5.5</v>
      </c>
      <c r="KU52" s="244">
        <f t="shared" si="22"/>
        <v>2.2000000000000028</v>
      </c>
      <c r="KV52" s="244">
        <f t="shared" si="22"/>
        <v>0.29999999999999716</v>
      </c>
      <c r="KW52" s="244">
        <f t="shared" si="22"/>
        <v>0.40000000000000568</v>
      </c>
      <c r="KX52" s="244">
        <f t="shared" si="22"/>
        <v>2.1000000000000014</v>
      </c>
      <c r="KY52" s="244">
        <f t="shared" si="22"/>
        <v>10.899999999999999</v>
      </c>
      <c r="KZ52" s="244">
        <f t="shared" si="22"/>
        <v>14.100000000000001</v>
      </c>
      <c r="LA52" s="244">
        <f t="shared" si="22"/>
        <v>21.5</v>
      </c>
      <c r="LB52" s="244">
        <f t="shared" si="22"/>
        <v>19.299999999999997</v>
      </c>
      <c r="LC52" s="244">
        <f t="shared" si="22"/>
        <v>17.799999999999997</v>
      </c>
      <c r="LD52" s="244">
        <f t="shared" si="22"/>
        <v>17.5</v>
      </c>
      <c r="LE52" s="244">
        <f t="shared" si="22"/>
        <v>9.3999999999999986</v>
      </c>
      <c r="LF52" s="244">
        <f t="shared" si="22"/>
        <v>5.5</v>
      </c>
      <c r="LG52" s="244">
        <f t="shared" si="22"/>
        <v>2.2999999999999972</v>
      </c>
      <c r="LH52" s="244">
        <f t="shared" si="22"/>
        <v>0.29999999999999716</v>
      </c>
      <c r="LI52" s="244">
        <f t="shared" si="22"/>
        <v>0.40000000000000568</v>
      </c>
      <c r="LJ52" s="244">
        <f t="shared" si="22"/>
        <v>2.1000000000000014</v>
      </c>
      <c r="LK52" s="244">
        <f t="shared" si="22"/>
        <v>11</v>
      </c>
      <c r="LL52" s="244">
        <f t="shared" si="22"/>
        <v>14.299999999999997</v>
      </c>
      <c r="LM52" s="244">
        <f t="shared" ref="LM52" si="28">IF(LM18&gt;65,0,IF(LM18="",0,65-LM18))</f>
        <v>21.6</v>
      </c>
    </row>
    <row r="53" spans="1:325" x14ac:dyDescent="0.25">
      <c r="A53" s="244">
        <v>17</v>
      </c>
      <c r="B53" s="244">
        <f t="shared" si="7"/>
        <v>21.9</v>
      </c>
      <c r="C53" s="244">
        <f t="shared" si="7"/>
        <v>20.399999999999999</v>
      </c>
      <c r="D53" s="244">
        <f t="shared" si="7"/>
        <v>19</v>
      </c>
      <c r="E53" s="244">
        <f t="shared" si="7"/>
        <v>13.100000000000001</v>
      </c>
      <c r="F53" s="244">
        <f t="shared" si="7"/>
        <v>6.8999999999999986</v>
      </c>
      <c r="G53" s="244">
        <f t="shared" si="7"/>
        <v>3.6000000000000014</v>
      </c>
      <c r="H53" s="244">
        <f t="shared" si="7"/>
        <v>0.70000000000000284</v>
      </c>
      <c r="I53" s="244">
        <f t="shared" si="7"/>
        <v>0.29999999999999716</v>
      </c>
      <c r="J53" s="244">
        <f t="shared" si="7"/>
        <v>4.2000000000000028</v>
      </c>
      <c r="K53" s="244">
        <f t="shared" si="7"/>
        <v>11.399999999999999</v>
      </c>
      <c r="L53" s="244">
        <f t="shared" si="7"/>
        <v>18</v>
      </c>
      <c r="M53" s="244">
        <f t="shared" si="7"/>
        <v>21.799999999999997</v>
      </c>
      <c r="N53" s="244">
        <f t="shared" si="7"/>
        <v>21.700000000000003</v>
      </c>
      <c r="O53" s="244">
        <f t="shared" si="7"/>
        <v>20.200000000000003</v>
      </c>
      <c r="P53" s="244">
        <f t="shared" si="7"/>
        <v>18.799999999999997</v>
      </c>
      <c r="Q53" s="244">
        <f t="shared" si="7"/>
        <v>12.899999999999999</v>
      </c>
      <c r="R53" s="244">
        <f t="shared" si="25"/>
        <v>7</v>
      </c>
      <c r="S53" s="244">
        <f t="shared" si="25"/>
        <v>3.5</v>
      </c>
      <c r="T53" s="244">
        <f t="shared" si="25"/>
        <v>0.70000000000000284</v>
      </c>
      <c r="U53" s="244">
        <f t="shared" si="25"/>
        <v>0.40000000000000568</v>
      </c>
      <c r="V53" s="244">
        <f t="shared" si="25"/>
        <v>4.2000000000000028</v>
      </c>
      <c r="W53" s="244">
        <f t="shared" si="25"/>
        <v>11.700000000000003</v>
      </c>
      <c r="X53" s="244">
        <f t="shared" si="25"/>
        <v>17.799999999999997</v>
      </c>
      <c r="Y53" s="244">
        <f t="shared" si="25"/>
        <v>22.1</v>
      </c>
      <c r="Z53" s="244">
        <f t="shared" si="25"/>
        <v>21.9</v>
      </c>
      <c r="AA53" s="244">
        <f t="shared" si="25"/>
        <v>20.200000000000003</v>
      </c>
      <c r="AB53" s="244">
        <f t="shared" si="25"/>
        <v>18.799999999999997</v>
      </c>
      <c r="AC53" s="244">
        <f t="shared" si="25"/>
        <v>12.899999999999999</v>
      </c>
      <c r="AD53" s="244">
        <f t="shared" si="25"/>
        <v>7</v>
      </c>
      <c r="AE53" s="244">
        <f t="shared" si="25"/>
        <v>3.3999999999999986</v>
      </c>
      <c r="AF53" s="244">
        <f t="shared" si="25"/>
        <v>0.5</v>
      </c>
      <c r="AG53" s="244">
        <f t="shared" si="25"/>
        <v>0.40000000000000568</v>
      </c>
      <c r="AH53" s="244">
        <f t="shared" si="25"/>
        <v>4.2000000000000028</v>
      </c>
      <c r="AI53" s="244">
        <f t="shared" si="25"/>
        <v>11.399999999999999</v>
      </c>
      <c r="AJ53" s="244">
        <f t="shared" si="25"/>
        <v>17.799999999999997</v>
      </c>
      <c r="AK53" s="244">
        <f t="shared" si="25"/>
        <v>22</v>
      </c>
      <c r="AL53" s="244">
        <f t="shared" si="25"/>
        <v>21.9</v>
      </c>
      <c r="AM53" s="244">
        <f t="shared" si="25"/>
        <v>19.700000000000003</v>
      </c>
      <c r="AN53" s="244">
        <f t="shared" si="25"/>
        <v>18.799999999999997</v>
      </c>
      <c r="AO53" s="244">
        <f t="shared" si="25"/>
        <v>12.5</v>
      </c>
      <c r="AP53" s="244">
        <f t="shared" si="25"/>
        <v>6.7999999999999972</v>
      </c>
      <c r="AQ53" s="244">
        <f t="shared" si="25"/>
        <v>3.2000000000000028</v>
      </c>
      <c r="AR53" s="244">
        <f t="shared" si="25"/>
        <v>0.40000000000000568</v>
      </c>
      <c r="AS53" s="244">
        <f t="shared" si="25"/>
        <v>0.40000000000000568</v>
      </c>
      <c r="AT53" s="244">
        <f t="shared" si="25"/>
        <v>3.8999999999999986</v>
      </c>
      <c r="AU53" s="244">
        <f t="shared" si="25"/>
        <v>11.399999999999999</v>
      </c>
      <c r="AV53" s="244">
        <f t="shared" si="25"/>
        <v>17.600000000000001</v>
      </c>
      <c r="AW53" s="244">
        <f t="shared" si="25"/>
        <v>21.799999999999997</v>
      </c>
      <c r="AX53" s="244">
        <f t="shared" si="25"/>
        <v>21.4</v>
      </c>
      <c r="AY53" s="244">
        <f t="shared" si="25"/>
        <v>19.5</v>
      </c>
      <c r="AZ53" s="244">
        <f t="shared" si="25"/>
        <v>18.399999999999999</v>
      </c>
      <c r="BA53" s="244">
        <f t="shared" si="25"/>
        <v>12.100000000000001</v>
      </c>
      <c r="BB53" s="244">
        <f t="shared" si="25"/>
        <v>6.6000000000000014</v>
      </c>
      <c r="BC53" s="244">
        <f t="shared" si="25"/>
        <v>3.1000000000000014</v>
      </c>
      <c r="BD53" s="244">
        <f t="shared" si="25"/>
        <v>0.40000000000000568</v>
      </c>
      <c r="BE53" s="244">
        <f t="shared" si="25"/>
        <v>0.40000000000000568</v>
      </c>
      <c r="BF53" s="244">
        <f t="shared" si="25"/>
        <v>4.1000000000000014</v>
      </c>
      <c r="BG53" s="244">
        <f t="shared" si="25"/>
        <v>11.100000000000001</v>
      </c>
      <c r="BH53" s="244">
        <f t="shared" si="25"/>
        <v>17.399999999999999</v>
      </c>
      <c r="BI53" s="244">
        <f t="shared" si="25"/>
        <v>21.6</v>
      </c>
      <c r="BJ53" s="244">
        <f t="shared" si="25"/>
        <v>21.1</v>
      </c>
      <c r="BK53" s="244">
        <f t="shared" si="25"/>
        <v>19.5</v>
      </c>
      <c r="BL53" s="244">
        <f t="shared" si="25"/>
        <v>18.299999999999997</v>
      </c>
      <c r="BM53" s="244">
        <f t="shared" si="25"/>
        <v>12</v>
      </c>
      <c r="BN53" s="244">
        <f t="shared" si="25"/>
        <v>6.5</v>
      </c>
      <c r="BO53" s="244">
        <f t="shared" si="25"/>
        <v>3.1000000000000014</v>
      </c>
      <c r="BP53" s="244">
        <f t="shared" si="25"/>
        <v>0.40000000000000568</v>
      </c>
      <c r="BQ53" s="244">
        <f t="shared" si="25"/>
        <v>0.40000000000000568</v>
      </c>
      <c r="BR53" s="244">
        <f t="shared" si="25"/>
        <v>4</v>
      </c>
      <c r="BS53" s="244">
        <f t="shared" si="25"/>
        <v>11</v>
      </c>
      <c r="BT53" s="244">
        <f t="shared" si="25"/>
        <v>17.5</v>
      </c>
      <c r="BU53" s="244">
        <f t="shared" si="25"/>
        <v>21.6</v>
      </c>
      <c r="BV53" s="244">
        <f t="shared" si="25"/>
        <v>20.9</v>
      </c>
      <c r="BW53" s="244">
        <f t="shared" si="25"/>
        <v>19.5</v>
      </c>
      <c r="BX53" s="244">
        <f t="shared" si="25"/>
        <v>18.200000000000003</v>
      </c>
      <c r="BY53" s="244">
        <f t="shared" si="25"/>
        <v>11.899999999999999</v>
      </c>
      <c r="BZ53" s="244">
        <f t="shared" si="25"/>
        <v>6.5</v>
      </c>
      <c r="CA53" s="244">
        <f t="shared" si="25"/>
        <v>2.8999999999999986</v>
      </c>
      <c r="CB53" s="244">
        <f t="shared" si="25"/>
        <v>0.40000000000000568</v>
      </c>
      <c r="CC53" s="244">
        <f t="shared" si="25"/>
        <v>0.40000000000000568</v>
      </c>
      <c r="CD53" s="244">
        <f t="shared" si="23"/>
        <v>4.2999999999999972</v>
      </c>
      <c r="CE53" s="244">
        <f t="shared" si="23"/>
        <v>11.100000000000001</v>
      </c>
      <c r="CF53" s="244">
        <f t="shared" si="23"/>
        <v>17</v>
      </c>
      <c r="CG53" s="244">
        <f t="shared" si="23"/>
        <v>21.6</v>
      </c>
      <c r="CH53" s="244">
        <f t="shared" si="23"/>
        <v>20.799999999999997</v>
      </c>
      <c r="CI53" s="244">
        <f t="shared" si="23"/>
        <v>19.600000000000001</v>
      </c>
      <c r="CJ53" s="244">
        <f t="shared" si="23"/>
        <v>18.200000000000003</v>
      </c>
      <c r="CK53" s="244">
        <f t="shared" si="23"/>
        <v>12.100000000000001</v>
      </c>
      <c r="CL53" s="244">
        <f t="shared" si="23"/>
        <v>6.6000000000000014</v>
      </c>
      <c r="CM53" s="244">
        <f t="shared" si="23"/>
        <v>3</v>
      </c>
      <c r="CN53" s="244">
        <f t="shared" si="23"/>
        <v>0.40000000000000568</v>
      </c>
      <c r="CO53" s="244">
        <f t="shared" si="23"/>
        <v>0.40000000000000568</v>
      </c>
      <c r="CP53" s="244">
        <f t="shared" si="23"/>
        <v>4.2000000000000028</v>
      </c>
      <c r="CQ53" s="244">
        <f t="shared" si="23"/>
        <v>11.299999999999997</v>
      </c>
      <c r="CR53" s="244">
        <f t="shared" si="23"/>
        <v>16.899999999999999</v>
      </c>
      <c r="CS53" s="244">
        <f t="shared" si="23"/>
        <v>21.9</v>
      </c>
      <c r="CT53" s="244">
        <f t="shared" si="23"/>
        <v>20.700000000000003</v>
      </c>
      <c r="CU53" s="244">
        <f t="shared" si="23"/>
        <v>19.5</v>
      </c>
      <c r="CV53" s="244">
        <f t="shared" si="23"/>
        <v>18.100000000000001</v>
      </c>
      <c r="CW53" s="244">
        <f t="shared" si="23"/>
        <v>12.399999999999999</v>
      </c>
      <c r="CX53" s="244">
        <f t="shared" si="23"/>
        <v>6.7000000000000028</v>
      </c>
      <c r="CY53" s="244">
        <f t="shared" si="23"/>
        <v>2.7999999999999972</v>
      </c>
      <c r="CZ53" s="244">
        <f t="shared" si="23"/>
        <v>0.40000000000000568</v>
      </c>
      <c r="DA53" s="244">
        <f t="shared" si="23"/>
        <v>0.40000000000000568</v>
      </c>
      <c r="DB53" s="244">
        <f t="shared" si="23"/>
        <v>4.1000000000000014</v>
      </c>
      <c r="DC53" s="244">
        <f t="shared" si="23"/>
        <v>11.299999999999997</v>
      </c>
      <c r="DD53" s="244">
        <f t="shared" si="23"/>
        <v>16.600000000000001</v>
      </c>
      <c r="DE53" s="244">
        <f t="shared" si="23"/>
        <v>21.4</v>
      </c>
      <c r="DF53" s="244">
        <f t="shared" si="23"/>
        <v>20.799999999999997</v>
      </c>
      <c r="DG53" s="244">
        <f t="shared" si="23"/>
        <v>19.399999999999999</v>
      </c>
      <c r="DH53" s="244">
        <f t="shared" si="23"/>
        <v>17.799999999999997</v>
      </c>
      <c r="DI53" s="244">
        <f t="shared" si="23"/>
        <v>12.200000000000003</v>
      </c>
      <c r="DJ53" s="244">
        <f t="shared" si="23"/>
        <v>6.3999999999999986</v>
      </c>
      <c r="DK53" s="244">
        <f t="shared" si="23"/>
        <v>2.7000000000000028</v>
      </c>
      <c r="DL53" s="244">
        <f t="shared" si="23"/>
        <v>0.40000000000000568</v>
      </c>
      <c r="DM53" s="244">
        <f t="shared" si="23"/>
        <v>0.40000000000000568</v>
      </c>
      <c r="DN53" s="244">
        <f t="shared" si="23"/>
        <v>3.8999999999999986</v>
      </c>
      <c r="DO53" s="244">
        <f t="shared" si="23"/>
        <v>11</v>
      </c>
      <c r="DP53" s="244">
        <f t="shared" si="23"/>
        <v>16.299999999999997</v>
      </c>
      <c r="DQ53" s="244">
        <f t="shared" si="23"/>
        <v>21.700000000000003</v>
      </c>
      <c r="DR53" s="244">
        <f t="shared" si="23"/>
        <v>20.9</v>
      </c>
      <c r="DS53" s="244">
        <f t="shared" si="23"/>
        <v>19.299999999999997</v>
      </c>
      <c r="DT53" s="244">
        <f t="shared" si="23"/>
        <v>17.700000000000003</v>
      </c>
      <c r="DU53" s="244">
        <f t="shared" si="23"/>
        <v>11.799999999999997</v>
      </c>
      <c r="DV53" s="244">
        <f t="shared" si="23"/>
        <v>6.5</v>
      </c>
      <c r="DW53" s="244">
        <f t="shared" si="23"/>
        <v>2.7000000000000028</v>
      </c>
      <c r="DX53" s="244">
        <f t="shared" si="23"/>
        <v>0.40000000000000568</v>
      </c>
      <c r="DY53" s="244">
        <f t="shared" si="23"/>
        <v>0.40000000000000568</v>
      </c>
      <c r="DZ53" s="244">
        <f t="shared" si="23"/>
        <v>3.7000000000000028</v>
      </c>
      <c r="EA53" s="244">
        <f t="shared" si="23"/>
        <v>11.100000000000001</v>
      </c>
      <c r="EB53" s="244">
        <f t="shared" si="23"/>
        <v>16.299999999999997</v>
      </c>
      <c r="EC53" s="244">
        <f t="shared" si="23"/>
        <v>21.799999999999997</v>
      </c>
      <c r="ED53" s="244">
        <f t="shared" si="23"/>
        <v>21.200000000000003</v>
      </c>
      <c r="EE53" s="244">
        <f t="shared" si="23"/>
        <v>19</v>
      </c>
      <c r="EF53" s="244">
        <f t="shared" si="23"/>
        <v>17.700000000000003</v>
      </c>
      <c r="EG53" s="244">
        <f t="shared" si="23"/>
        <v>11.799999999999997</v>
      </c>
      <c r="EH53" s="244">
        <f t="shared" si="23"/>
        <v>6.2999999999999972</v>
      </c>
      <c r="EI53" s="244">
        <f t="shared" si="23"/>
        <v>2.7000000000000028</v>
      </c>
      <c r="EJ53" s="244">
        <f t="shared" si="23"/>
        <v>0.40000000000000568</v>
      </c>
      <c r="EK53" s="244">
        <f t="shared" si="23"/>
        <v>0.40000000000000568</v>
      </c>
      <c r="EL53" s="244">
        <f t="shared" si="23"/>
        <v>3.5</v>
      </c>
      <c r="EM53" s="244">
        <f t="shared" si="23"/>
        <v>11.100000000000001</v>
      </c>
      <c r="EN53" s="244">
        <f t="shared" si="23"/>
        <v>16.700000000000003</v>
      </c>
      <c r="EO53" s="244">
        <f t="shared" si="27"/>
        <v>21.799999999999997</v>
      </c>
      <c r="EP53" s="244">
        <f t="shared" si="27"/>
        <v>20.9</v>
      </c>
      <c r="EQ53" s="244">
        <f t="shared" si="27"/>
        <v>18.899999999999999</v>
      </c>
      <c r="ER53" s="244">
        <f t="shared" si="27"/>
        <v>17.399999999999999</v>
      </c>
      <c r="ES53" s="244">
        <f t="shared" si="27"/>
        <v>11.899999999999999</v>
      </c>
      <c r="ET53" s="244">
        <f t="shared" si="27"/>
        <v>6.2999999999999972</v>
      </c>
      <c r="EU53" s="244">
        <f t="shared" si="27"/>
        <v>2.5</v>
      </c>
      <c r="EV53" s="244">
        <f t="shared" si="27"/>
        <v>0.29999999999999716</v>
      </c>
      <c r="EW53" s="244">
        <f t="shared" si="27"/>
        <v>0.40000000000000568</v>
      </c>
      <c r="EX53" s="244">
        <f t="shared" si="27"/>
        <v>3.5</v>
      </c>
      <c r="EY53" s="244">
        <f t="shared" si="27"/>
        <v>11</v>
      </c>
      <c r="EZ53" s="244">
        <f t="shared" si="27"/>
        <v>16.899999999999999</v>
      </c>
      <c r="FA53" s="244">
        <f t="shared" si="27"/>
        <v>22.200000000000003</v>
      </c>
      <c r="FB53" s="244">
        <f t="shared" si="27"/>
        <v>20.9</v>
      </c>
      <c r="FC53" s="244">
        <f t="shared" si="27"/>
        <v>18.600000000000001</v>
      </c>
      <c r="FD53" s="244">
        <f t="shared" si="27"/>
        <v>17.299999999999997</v>
      </c>
      <c r="FE53" s="244">
        <f t="shared" si="27"/>
        <v>11.899999999999999</v>
      </c>
      <c r="FF53" s="244">
        <f t="shared" si="27"/>
        <v>6.3999999999999986</v>
      </c>
      <c r="FG53" s="244">
        <f t="shared" si="27"/>
        <v>2.2999999999999972</v>
      </c>
      <c r="FH53" s="244">
        <f t="shared" si="27"/>
        <v>0.29999999999999716</v>
      </c>
      <c r="FI53" s="244">
        <f t="shared" si="27"/>
        <v>0.29999999999999716</v>
      </c>
      <c r="FJ53" s="244">
        <f t="shared" si="27"/>
        <v>3.3999999999999986</v>
      </c>
      <c r="FK53" s="244">
        <f t="shared" si="27"/>
        <v>10.899999999999999</v>
      </c>
      <c r="FL53" s="244">
        <f t="shared" si="27"/>
        <v>16.799999999999997</v>
      </c>
      <c r="FM53" s="244">
        <f t="shared" si="27"/>
        <v>22.200000000000003</v>
      </c>
      <c r="FN53" s="244">
        <f t="shared" si="27"/>
        <v>20.5</v>
      </c>
      <c r="FO53" s="244">
        <f t="shared" si="27"/>
        <v>18.5</v>
      </c>
      <c r="FP53" s="244">
        <f t="shared" si="27"/>
        <v>17.100000000000001</v>
      </c>
      <c r="FQ53" s="244">
        <f t="shared" si="27"/>
        <v>11.799999999999997</v>
      </c>
      <c r="FR53" s="244">
        <f t="shared" si="27"/>
        <v>6.2999999999999972</v>
      </c>
      <c r="FS53" s="244">
        <f t="shared" si="27"/>
        <v>2.1000000000000014</v>
      </c>
      <c r="FT53" s="244">
        <f t="shared" si="27"/>
        <v>0.20000000000000284</v>
      </c>
      <c r="FU53" s="244">
        <f t="shared" si="27"/>
        <v>0.29999999999999716</v>
      </c>
      <c r="FV53" s="244">
        <f t="shared" si="27"/>
        <v>3.2000000000000028</v>
      </c>
      <c r="FW53" s="244">
        <f t="shared" si="27"/>
        <v>10.899999999999999</v>
      </c>
      <c r="FX53" s="244">
        <f t="shared" si="27"/>
        <v>16.799999999999997</v>
      </c>
      <c r="FY53" s="244">
        <f t="shared" si="27"/>
        <v>22.299999999999997</v>
      </c>
      <c r="FZ53" s="244">
        <f t="shared" si="27"/>
        <v>20.700000000000003</v>
      </c>
      <c r="GA53" s="244">
        <f t="shared" si="27"/>
        <v>18.5</v>
      </c>
      <c r="GB53" s="244">
        <f t="shared" si="27"/>
        <v>17</v>
      </c>
      <c r="GC53" s="244">
        <f t="shared" si="27"/>
        <v>11.799999999999997</v>
      </c>
      <c r="GD53" s="244">
        <f t="shared" si="27"/>
        <v>6.2999999999999972</v>
      </c>
      <c r="GE53" s="244">
        <f t="shared" si="27"/>
        <v>2.1000000000000014</v>
      </c>
      <c r="GF53" s="244">
        <f t="shared" si="27"/>
        <v>0.20000000000000284</v>
      </c>
      <c r="GG53" s="244">
        <f t="shared" si="27"/>
        <v>0.29999999999999716</v>
      </c>
      <c r="GH53" s="244">
        <f t="shared" si="27"/>
        <v>3.1000000000000014</v>
      </c>
      <c r="GI53" s="244">
        <f t="shared" si="27"/>
        <v>10.899999999999999</v>
      </c>
      <c r="GJ53" s="244">
        <f t="shared" si="27"/>
        <v>16.700000000000003</v>
      </c>
      <c r="GK53" s="244">
        <f t="shared" si="27"/>
        <v>22.299999999999997</v>
      </c>
      <c r="GL53" s="244">
        <f t="shared" si="27"/>
        <v>20.9</v>
      </c>
      <c r="GM53" s="244">
        <f t="shared" si="26"/>
        <v>18.799999999999997</v>
      </c>
      <c r="GN53" s="244">
        <f t="shared" si="26"/>
        <v>16.799999999999997</v>
      </c>
      <c r="GO53" s="244">
        <f t="shared" si="26"/>
        <v>11.700000000000003</v>
      </c>
      <c r="GP53" s="244">
        <f t="shared" si="26"/>
        <v>6.3999999999999986</v>
      </c>
      <c r="GQ53" s="244">
        <f t="shared" si="26"/>
        <v>2</v>
      </c>
      <c r="GR53" s="244">
        <f t="shared" si="26"/>
        <v>0.20000000000000284</v>
      </c>
      <c r="GS53" s="244">
        <f t="shared" si="26"/>
        <v>0.29999999999999716</v>
      </c>
      <c r="GT53" s="244">
        <f t="shared" si="26"/>
        <v>2.8999999999999986</v>
      </c>
      <c r="GU53" s="244">
        <f t="shared" si="26"/>
        <v>10.899999999999999</v>
      </c>
      <c r="GV53" s="244">
        <f t="shared" si="26"/>
        <v>16.700000000000003</v>
      </c>
      <c r="GW53" s="244">
        <f t="shared" si="26"/>
        <v>21.9</v>
      </c>
      <c r="GX53" s="244">
        <f t="shared" si="26"/>
        <v>20.700000000000003</v>
      </c>
      <c r="GY53" s="244">
        <f t="shared" si="26"/>
        <v>18.399999999999999</v>
      </c>
      <c r="GZ53" s="244">
        <f t="shared" si="26"/>
        <v>16.799999999999997</v>
      </c>
      <c r="HA53" s="244">
        <f t="shared" si="26"/>
        <v>11.399999999999999</v>
      </c>
      <c r="HB53" s="244">
        <f t="shared" si="26"/>
        <v>6.3999999999999986</v>
      </c>
      <c r="HC53" s="244">
        <f t="shared" si="26"/>
        <v>1.7999999999999972</v>
      </c>
      <c r="HD53" s="244">
        <f t="shared" si="26"/>
        <v>0.29999999999999716</v>
      </c>
      <c r="HE53" s="244">
        <f t="shared" si="26"/>
        <v>0.20000000000000284</v>
      </c>
      <c r="HF53" s="244">
        <f t="shared" si="26"/>
        <v>2.7000000000000028</v>
      </c>
      <c r="HG53" s="244">
        <f t="shared" si="26"/>
        <v>11</v>
      </c>
      <c r="HH53" s="244">
        <f t="shared" si="26"/>
        <v>16.899999999999999</v>
      </c>
      <c r="HI53" s="244">
        <f t="shared" si="26"/>
        <v>22.200000000000003</v>
      </c>
      <c r="HJ53" s="244">
        <f t="shared" si="26"/>
        <v>20.399999999999999</v>
      </c>
      <c r="HK53" s="244">
        <f t="shared" si="26"/>
        <v>17.899999999999999</v>
      </c>
      <c r="HL53" s="244">
        <f t="shared" si="26"/>
        <v>16.299999999999997</v>
      </c>
      <c r="HM53" s="244">
        <f t="shared" si="26"/>
        <v>11.200000000000003</v>
      </c>
      <c r="HN53" s="244">
        <f t="shared" si="26"/>
        <v>6.2000000000000028</v>
      </c>
      <c r="HO53" s="244">
        <f t="shared" si="26"/>
        <v>1.7000000000000028</v>
      </c>
      <c r="HP53" s="244">
        <f t="shared" si="26"/>
        <v>0.29999999999999716</v>
      </c>
      <c r="HQ53" s="244">
        <f t="shared" si="26"/>
        <v>0.20000000000000284</v>
      </c>
      <c r="HR53" s="244">
        <f t="shared" si="26"/>
        <v>2.7000000000000028</v>
      </c>
      <c r="HS53" s="244">
        <f t="shared" si="26"/>
        <v>11.100000000000001</v>
      </c>
      <c r="HT53" s="244">
        <f t="shared" si="26"/>
        <v>16.299999999999997</v>
      </c>
      <c r="HU53" s="244">
        <f t="shared" si="26"/>
        <v>22.1</v>
      </c>
      <c r="HV53" s="244">
        <f t="shared" si="26"/>
        <v>20.799999999999997</v>
      </c>
      <c r="HW53" s="244">
        <f t="shared" si="26"/>
        <v>18</v>
      </c>
      <c r="HX53" s="244">
        <f t="shared" si="26"/>
        <v>16.399999999999999</v>
      </c>
      <c r="HY53" s="244">
        <f t="shared" si="26"/>
        <v>11.399999999999999</v>
      </c>
      <c r="HZ53" s="244">
        <f t="shared" si="26"/>
        <v>6.2999999999999972</v>
      </c>
      <c r="IA53" s="244">
        <f t="shared" si="26"/>
        <v>1.7999999999999972</v>
      </c>
      <c r="IB53" s="244">
        <f t="shared" si="26"/>
        <v>0.29999999999999716</v>
      </c>
      <c r="IC53" s="244">
        <f t="shared" si="26"/>
        <v>0.20000000000000284</v>
      </c>
      <c r="ID53" s="244">
        <f t="shared" si="26"/>
        <v>2.6000000000000014</v>
      </c>
      <c r="IE53" s="244">
        <f t="shared" si="26"/>
        <v>11</v>
      </c>
      <c r="IF53" s="244">
        <f t="shared" si="26"/>
        <v>16.399999999999999</v>
      </c>
      <c r="IG53" s="244">
        <f t="shared" si="26"/>
        <v>22.4</v>
      </c>
      <c r="IH53" s="244">
        <f t="shared" si="26"/>
        <v>20.5</v>
      </c>
      <c r="II53" s="244">
        <f t="shared" si="24"/>
        <v>18</v>
      </c>
      <c r="IJ53" s="244">
        <f t="shared" si="24"/>
        <v>16.299999999999997</v>
      </c>
      <c r="IK53" s="244">
        <f t="shared" si="24"/>
        <v>11.200000000000003</v>
      </c>
      <c r="IL53" s="244">
        <f t="shared" si="24"/>
        <v>6.2000000000000028</v>
      </c>
      <c r="IM53" s="244">
        <f t="shared" si="24"/>
        <v>1.7999999999999972</v>
      </c>
      <c r="IN53" s="244">
        <f t="shared" si="24"/>
        <v>0.29999999999999716</v>
      </c>
      <c r="IO53" s="244">
        <f t="shared" si="24"/>
        <v>0.20000000000000284</v>
      </c>
      <c r="IP53" s="244">
        <f t="shared" si="24"/>
        <v>2.5</v>
      </c>
      <c r="IQ53" s="244">
        <f t="shared" si="24"/>
        <v>11.200000000000003</v>
      </c>
      <c r="IR53" s="244">
        <f t="shared" si="24"/>
        <v>15.899999999999999</v>
      </c>
      <c r="IS53" s="244">
        <f t="shared" si="24"/>
        <v>22.200000000000003</v>
      </c>
      <c r="IT53" s="244">
        <f t="shared" si="24"/>
        <v>20.5</v>
      </c>
      <c r="IU53" s="244">
        <f t="shared" si="24"/>
        <v>17.899999999999999</v>
      </c>
      <c r="IV53" s="244">
        <f t="shared" si="24"/>
        <v>16.200000000000003</v>
      </c>
      <c r="IW53" s="244">
        <f t="shared" si="24"/>
        <v>11.200000000000003</v>
      </c>
      <c r="IX53" s="244">
        <f t="shared" si="24"/>
        <v>6.2000000000000028</v>
      </c>
      <c r="IY53" s="244">
        <f t="shared" si="24"/>
        <v>1.7000000000000028</v>
      </c>
      <c r="IZ53" s="244">
        <f t="shared" si="24"/>
        <v>0.29999999999999716</v>
      </c>
      <c r="JA53" s="244">
        <f t="shared" si="16"/>
        <v>0.20000000000000284</v>
      </c>
      <c r="JB53" s="244">
        <f t="shared" ref="JB53:LM56" si="29">IF(JB19&gt;65,0,IF(JB19="",0,65-JB19))</f>
        <v>2.5</v>
      </c>
      <c r="JC53" s="244">
        <f t="shared" si="29"/>
        <v>10.899999999999999</v>
      </c>
      <c r="JD53" s="244">
        <f t="shared" si="29"/>
        <v>16</v>
      </c>
      <c r="JE53" s="244">
        <f t="shared" si="29"/>
        <v>22.1</v>
      </c>
      <c r="JF53" s="244">
        <f t="shared" si="29"/>
        <v>20.399999999999999</v>
      </c>
      <c r="JG53" s="244">
        <f t="shared" si="29"/>
        <v>17.600000000000001</v>
      </c>
      <c r="JH53" s="244">
        <f t="shared" si="29"/>
        <v>16.299999999999997</v>
      </c>
      <c r="JI53" s="244">
        <f t="shared" si="29"/>
        <v>11.200000000000003</v>
      </c>
      <c r="JJ53" s="244">
        <f t="shared" si="29"/>
        <v>6.3999999999999986</v>
      </c>
      <c r="JK53" s="244">
        <f t="shared" si="29"/>
        <v>1.7000000000000028</v>
      </c>
      <c r="JL53" s="244">
        <f t="shared" si="29"/>
        <v>0.20000000000000284</v>
      </c>
      <c r="JM53" s="244">
        <f t="shared" si="29"/>
        <v>9.9999999999994316E-2</v>
      </c>
      <c r="JN53" s="244">
        <f t="shared" si="29"/>
        <v>2.5</v>
      </c>
      <c r="JO53" s="244">
        <f t="shared" si="29"/>
        <v>10.899999999999999</v>
      </c>
      <c r="JP53" s="244">
        <f t="shared" si="29"/>
        <v>15.799999999999997</v>
      </c>
      <c r="JQ53" s="244">
        <f t="shared" si="29"/>
        <v>22.1</v>
      </c>
      <c r="JR53" s="244">
        <f t="shared" si="29"/>
        <v>20.100000000000001</v>
      </c>
      <c r="JS53" s="244">
        <f t="shared" si="29"/>
        <v>16.899999999999999</v>
      </c>
      <c r="JT53" s="244">
        <f t="shared" si="29"/>
        <v>16.200000000000003</v>
      </c>
      <c r="JU53" s="244">
        <f t="shared" si="29"/>
        <v>11</v>
      </c>
      <c r="JV53" s="244">
        <f t="shared" si="29"/>
        <v>6.3999999999999986</v>
      </c>
      <c r="JW53" s="244">
        <f t="shared" si="29"/>
        <v>1.6000000000000014</v>
      </c>
      <c r="JX53" s="244">
        <f t="shared" si="29"/>
        <v>0.20000000000000284</v>
      </c>
      <c r="JY53" s="244">
        <f t="shared" si="29"/>
        <v>9.9999999999994316E-2</v>
      </c>
      <c r="JZ53" s="244">
        <f t="shared" si="29"/>
        <v>2.5</v>
      </c>
      <c r="KA53" s="244">
        <f t="shared" si="29"/>
        <v>11.100000000000001</v>
      </c>
      <c r="KB53" s="244">
        <f t="shared" si="29"/>
        <v>15.600000000000001</v>
      </c>
      <c r="KC53" s="244">
        <f t="shared" si="29"/>
        <v>22.299999999999997</v>
      </c>
      <c r="KD53" s="244">
        <f t="shared" si="29"/>
        <v>20.100000000000001</v>
      </c>
      <c r="KE53" s="244">
        <f t="shared" si="29"/>
        <v>17.100000000000001</v>
      </c>
      <c r="KF53" s="244">
        <f t="shared" si="29"/>
        <v>16.200000000000003</v>
      </c>
      <c r="KG53" s="244">
        <f t="shared" si="29"/>
        <v>11.100000000000001</v>
      </c>
      <c r="KH53" s="244">
        <f t="shared" si="29"/>
        <v>6.5</v>
      </c>
      <c r="KI53" s="244">
        <f t="shared" si="29"/>
        <v>1.7000000000000028</v>
      </c>
      <c r="KJ53" s="244">
        <f t="shared" si="29"/>
        <v>0.20000000000000284</v>
      </c>
      <c r="KK53" s="244">
        <f t="shared" si="29"/>
        <v>0.20000000000000284</v>
      </c>
      <c r="KL53" s="244">
        <f t="shared" si="29"/>
        <v>2.2000000000000028</v>
      </c>
      <c r="KM53" s="244">
        <f t="shared" si="29"/>
        <v>11.100000000000001</v>
      </c>
      <c r="KN53" s="244">
        <f t="shared" si="29"/>
        <v>15.399999999999999</v>
      </c>
      <c r="KO53" s="244">
        <f t="shared" si="29"/>
        <v>22.200000000000003</v>
      </c>
      <c r="KP53" s="244">
        <f t="shared" si="29"/>
        <v>20.299999999999997</v>
      </c>
      <c r="KQ53" s="244">
        <f t="shared" si="29"/>
        <v>17.100000000000001</v>
      </c>
      <c r="KR53" s="244">
        <f t="shared" si="29"/>
        <v>16</v>
      </c>
      <c r="KS53" s="244">
        <f t="shared" si="29"/>
        <v>11.200000000000003</v>
      </c>
      <c r="KT53" s="244">
        <f t="shared" si="29"/>
        <v>6.6000000000000014</v>
      </c>
      <c r="KU53" s="244">
        <f t="shared" si="29"/>
        <v>1.6000000000000014</v>
      </c>
      <c r="KV53" s="244">
        <f t="shared" si="29"/>
        <v>0.20000000000000284</v>
      </c>
      <c r="KW53" s="244">
        <f t="shared" si="29"/>
        <v>0.20000000000000284</v>
      </c>
      <c r="KX53" s="244">
        <f t="shared" si="29"/>
        <v>2.1000000000000014</v>
      </c>
      <c r="KY53" s="244">
        <f t="shared" si="29"/>
        <v>10.799999999999997</v>
      </c>
      <c r="KZ53" s="244">
        <f t="shared" si="29"/>
        <v>15.600000000000001</v>
      </c>
      <c r="LA53" s="244">
        <f t="shared" si="29"/>
        <v>21.9</v>
      </c>
      <c r="LB53" s="244">
        <f t="shared" si="29"/>
        <v>20.399999999999999</v>
      </c>
      <c r="LC53" s="244">
        <f t="shared" si="29"/>
        <v>17</v>
      </c>
      <c r="LD53" s="244">
        <f t="shared" si="29"/>
        <v>16</v>
      </c>
      <c r="LE53" s="244">
        <f t="shared" si="29"/>
        <v>10.799999999999997</v>
      </c>
      <c r="LF53" s="244">
        <f t="shared" si="29"/>
        <v>6.7000000000000028</v>
      </c>
      <c r="LG53" s="244">
        <f t="shared" si="29"/>
        <v>1.6000000000000014</v>
      </c>
      <c r="LH53" s="244">
        <f t="shared" si="29"/>
        <v>0.20000000000000284</v>
      </c>
      <c r="LI53" s="244">
        <f t="shared" si="29"/>
        <v>0.20000000000000284</v>
      </c>
      <c r="LJ53" s="244">
        <f t="shared" si="29"/>
        <v>2.2000000000000028</v>
      </c>
      <c r="LK53" s="244">
        <f t="shared" si="29"/>
        <v>10.899999999999999</v>
      </c>
      <c r="LL53" s="244">
        <f t="shared" si="29"/>
        <v>15.600000000000001</v>
      </c>
      <c r="LM53" s="244">
        <f t="shared" si="29"/>
        <v>21.9</v>
      </c>
    </row>
    <row r="54" spans="1:325" x14ac:dyDescent="0.25">
      <c r="A54" s="244">
        <v>18</v>
      </c>
      <c r="B54" s="244">
        <f t="shared" ref="B54:BM57" si="30">IF(B20&gt;65,0,IF(B20="",0,65-B20))</f>
        <v>20.399999999999999</v>
      </c>
      <c r="C54" s="244">
        <f t="shared" si="30"/>
        <v>20.200000000000003</v>
      </c>
      <c r="D54" s="244">
        <f t="shared" si="30"/>
        <v>19</v>
      </c>
      <c r="E54" s="244">
        <f t="shared" si="30"/>
        <v>13.899999999999999</v>
      </c>
      <c r="F54" s="244">
        <f t="shared" si="30"/>
        <v>7.2999999999999972</v>
      </c>
      <c r="G54" s="244">
        <f t="shared" si="30"/>
        <v>3.7000000000000028</v>
      </c>
      <c r="H54" s="244">
        <f t="shared" si="30"/>
        <v>1</v>
      </c>
      <c r="I54" s="244">
        <f t="shared" si="30"/>
        <v>0.5</v>
      </c>
      <c r="J54" s="244">
        <f t="shared" si="30"/>
        <v>3.8999999999999986</v>
      </c>
      <c r="K54" s="244">
        <f t="shared" si="30"/>
        <v>12</v>
      </c>
      <c r="L54" s="244">
        <f t="shared" si="30"/>
        <v>18.200000000000003</v>
      </c>
      <c r="M54" s="244">
        <f t="shared" si="30"/>
        <v>21.799999999999997</v>
      </c>
      <c r="N54" s="244">
        <f t="shared" si="30"/>
        <v>20.100000000000001</v>
      </c>
      <c r="O54" s="244">
        <f t="shared" si="30"/>
        <v>20</v>
      </c>
      <c r="P54" s="244">
        <f t="shared" si="30"/>
        <v>19.100000000000001</v>
      </c>
      <c r="Q54" s="244">
        <f t="shared" si="30"/>
        <v>13.600000000000001</v>
      </c>
      <c r="R54" s="244">
        <f t="shared" si="30"/>
        <v>7.1000000000000014</v>
      </c>
      <c r="S54" s="244">
        <f t="shared" si="30"/>
        <v>3.6000000000000014</v>
      </c>
      <c r="T54" s="244">
        <f t="shared" si="30"/>
        <v>1</v>
      </c>
      <c r="U54" s="244">
        <f t="shared" si="30"/>
        <v>0.5</v>
      </c>
      <c r="V54" s="244">
        <f t="shared" si="30"/>
        <v>3.8999999999999986</v>
      </c>
      <c r="W54" s="244">
        <f t="shared" si="30"/>
        <v>12.200000000000003</v>
      </c>
      <c r="X54" s="244">
        <f t="shared" si="30"/>
        <v>18</v>
      </c>
      <c r="Y54" s="244">
        <f t="shared" si="30"/>
        <v>22.200000000000003</v>
      </c>
      <c r="Z54" s="244">
        <f t="shared" si="30"/>
        <v>20.299999999999997</v>
      </c>
      <c r="AA54" s="244">
        <f t="shared" si="30"/>
        <v>20</v>
      </c>
      <c r="AB54" s="244">
        <f t="shared" si="30"/>
        <v>19.100000000000001</v>
      </c>
      <c r="AC54" s="244">
        <f t="shared" si="30"/>
        <v>13.799999999999997</v>
      </c>
      <c r="AD54" s="244">
        <f t="shared" si="30"/>
        <v>7</v>
      </c>
      <c r="AE54" s="244">
        <f t="shared" si="30"/>
        <v>3.5</v>
      </c>
      <c r="AF54" s="244">
        <f t="shared" si="30"/>
        <v>0.79999999999999716</v>
      </c>
      <c r="AG54" s="244">
        <f t="shared" si="30"/>
        <v>0.40000000000000568</v>
      </c>
      <c r="AH54" s="244">
        <f t="shared" si="30"/>
        <v>3.8999999999999986</v>
      </c>
      <c r="AI54" s="244">
        <f t="shared" si="30"/>
        <v>11.899999999999999</v>
      </c>
      <c r="AJ54" s="244">
        <f t="shared" si="30"/>
        <v>18</v>
      </c>
      <c r="AK54" s="244">
        <f t="shared" si="30"/>
        <v>22.200000000000003</v>
      </c>
      <c r="AL54" s="244">
        <f t="shared" si="30"/>
        <v>20</v>
      </c>
      <c r="AM54" s="244">
        <f t="shared" si="30"/>
        <v>19.700000000000003</v>
      </c>
      <c r="AN54" s="244">
        <f t="shared" si="30"/>
        <v>19.200000000000003</v>
      </c>
      <c r="AO54" s="244">
        <f t="shared" si="30"/>
        <v>13.5</v>
      </c>
      <c r="AP54" s="244">
        <f t="shared" si="30"/>
        <v>7.1000000000000014</v>
      </c>
      <c r="AQ54" s="244">
        <f t="shared" si="30"/>
        <v>3.2999999999999972</v>
      </c>
      <c r="AR54" s="244">
        <f t="shared" si="30"/>
        <v>0.70000000000000284</v>
      </c>
      <c r="AS54" s="244">
        <f t="shared" si="30"/>
        <v>0.29999999999999716</v>
      </c>
      <c r="AT54" s="244">
        <f t="shared" si="30"/>
        <v>3.7999999999999972</v>
      </c>
      <c r="AU54" s="244">
        <f t="shared" si="30"/>
        <v>12.200000000000003</v>
      </c>
      <c r="AV54" s="244">
        <f t="shared" si="30"/>
        <v>17.600000000000001</v>
      </c>
      <c r="AW54" s="244">
        <f t="shared" si="30"/>
        <v>22</v>
      </c>
      <c r="AX54" s="244">
        <f t="shared" si="30"/>
        <v>19.299999999999997</v>
      </c>
      <c r="AY54" s="244">
        <f t="shared" si="30"/>
        <v>19.399999999999999</v>
      </c>
      <c r="AZ54" s="244">
        <f t="shared" si="30"/>
        <v>18.799999999999997</v>
      </c>
      <c r="BA54" s="244">
        <f t="shared" si="30"/>
        <v>13.399999999999999</v>
      </c>
      <c r="BB54" s="244">
        <f t="shared" si="30"/>
        <v>6.8999999999999986</v>
      </c>
      <c r="BC54" s="244">
        <f t="shared" si="30"/>
        <v>3.1000000000000014</v>
      </c>
      <c r="BD54" s="244">
        <f t="shared" si="30"/>
        <v>0.70000000000000284</v>
      </c>
      <c r="BE54" s="244">
        <f t="shared" si="30"/>
        <v>0.29999999999999716</v>
      </c>
      <c r="BF54" s="244">
        <f t="shared" si="30"/>
        <v>4</v>
      </c>
      <c r="BG54" s="244">
        <f t="shared" si="30"/>
        <v>12</v>
      </c>
      <c r="BH54" s="244">
        <f t="shared" si="30"/>
        <v>17.5</v>
      </c>
      <c r="BI54" s="244">
        <f t="shared" si="30"/>
        <v>21.799999999999997</v>
      </c>
      <c r="BJ54" s="244">
        <f t="shared" si="30"/>
        <v>19</v>
      </c>
      <c r="BK54" s="244">
        <f t="shared" si="30"/>
        <v>19.299999999999997</v>
      </c>
      <c r="BL54" s="244">
        <f t="shared" si="30"/>
        <v>18.899999999999999</v>
      </c>
      <c r="BM54" s="244">
        <f t="shared" si="30"/>
        <v>13.299999999999997</v>
      </c>
      <c r="BN54" s="244">
        <f t="shared" si="25"/>
        <v>6.7999999999999972</v>
      </c>
      <c r="BO54" s="244">
        <f t="shared" si="25"/>
        <v>3.1000000000000014</v>
      </c>
      <c r="BP54" s="244">
        <f t="shared" si="25"/>
        <v>0.70000000000000284</v>
      </c>
      <c r="BQ54" s="244">
        <f t="shared" si="25"/>
        <v>0.29999999999999716</v>
      </c>
      <c r="BR54" s="244">
        <f t="shared" si="25"/>
        <v>3.8999999999999986</v>
      </c>
      <c r="BS54" s="244">
        <f t="shared" si="25"/>
        <v>11.700000000000003</v>
      </c>
      <c r="BT54" s="244">
        <f t="shared" si="25"/>
        <v>17.799999999999997</v>
      </c>
      <c r="BU54" s="244">
        <f t="shared" si="25"/>
        <v>21.799999999999997</v>
      </c>
      <c r="BV54" s="244">
        <f t="shared" si="25"/>
        <v>18.899999999999999</v>
      </c>
      <c r="BW54" s="244">
        <f t="shared" si="25"/>
        <v>19.100000000000001</v>
      </c>
      <c r="BX54" s="244">
        <f t="shared" si="25"/>
        <v>18.899999999999999</v>
      </c>
      <c r="BY54" s="244">
        <f t="shared" si="25"/>
        <v>13.299999999999997</v>
      </c>
      <c r="BZ54" s="244">
        <f t="shared" si="25"/>
        <v>6.8999999999999986</v>
      </c>
      <c r="CA54" s="244">
        <f t="shared" si="25"/>
        <v>3</v>
      </c>
      <c r="CB54" s="244">
        <f t="shared" si="25"/>
        <v>0.59999999999999432</v>
      </c>
      <c r="CC54" s="244">
        <f t="shared" si="25"/>
        <v>0.29999999999999716</v>
      </c>
      <c r="CD54" s="244">
        <f t="shared" si="23"/>
        <v>3.8999999999999986</v>
      </c>
      <c r="CE54" s="244">
        <f t="shared" si="23"/>
        <v>12</v>
      </c>
      <c r="CF54" s="244">
        <f t="shared" si="23"/>
        <v>17.200000000000003</v>
      </c>
      <c r="CG54" s="244">
        <f t="shared" si="23"/>
        <v>21.700000000000003</v>
      </c>
      <c r="CH54" s="244">
        <f t="shared" si="23"/>
        <v>18.899999999999999</v>
      </c>
      <c r="CI54" s="244">
        <f t="shared" si="23"/>
        <v>19.100000000000001</v>
      </c>
      <c r="CJ54" s="244">
        <f t="shared" si="23"/>
        <v>19.200000000000003</v>
      </c>
      <c r="CK54" s="244">
        <f t="shared" si="23"/>
        <v>13.5</v>
      </c>
      <c r="CL54" s="244">
        <f t="shared" si="23"/>
        <v>7.1000000000000014</v>
      </c>
      <c r="CM54" s="244">
        <f t="shared" si="23"/>
        <v>3.1000000000000014</v>
      </c>
      <c r="CN54" s="244">
        <f t="shared" si="23"/>
        <v>0.70000000000000284</v>
      </c>
      <c r="CO54" s="244">
        <f t="shared" si="23"/>
        <v>0.29999999999999716</v>
      </c>
      <c r="CP54" s="244">
        <f t="shared" si="23"/>
        <v>3.8999999999999986</v>
      </c>
      <c r="CQ54" s="244">
        <f t="shared" si="23"/>
        <v>12.299999999999997</v>
      </c>
      <c r="CR54" s="244">
        <f t="shared" si="23"/>
        <v>16.899999999999999</v>
      </c>
      <c r="CS54" s="244">
        <f t="shared" si="23"/>
        <v>22.1</v>
      </c>
      <c r="CT54" s="244">
        <f t="shared" si="23"/>
        <v>18.799999999999997</v>
      </c>
      <c r="CU54" s="244">
        <f t="shared" si="23"/>
        <v>18.799999999999997</v>
      </c>
      <c r="CV54" s="244">
        <f t="shared" si="23"/>
        <v>19.399999999999999</v>
      </c>
      <c r="CW54" s="244">
        <f t="shared" si="23"/>
        <v>14</v>
      </c>
      <c r="CX54" s="244">
        <f t="shared" si="23"/>
        <v>7.1000000000000014</v>
      </c>
      <c r="CY54" s="244">
        <f t="shared" si="23"/>
        <v>2.7999999999999972</v>
      </c>
      <c r="CZ54" s="244">
        <f t="shared" si="23"/>
        <v>0.59999999999999432</v>
      </c>
      <c r="DA54" s="244">
        <f t="shared" si="23"/>
        <v>0.29999999999999716</v>
      </c>
      <c r="DB54" s="244">
        <f t="shared" si="23"/>
        <v>3.7999999999999972</v>
      </c>
      <c r="DC54" s="244">
        <f t="shared" si="23"/>
        <v>12.200000000000003</v>
      </c>
      <c r="DD54" s="244">
        <f t="shared" si="23"/>
        <v>16.799999999999997</v>
      </c>
      <c r="DE54" s="244">
        <f t="shared" si="23"/>
        <v>21.9</v>
      </c>
      <c r="DF54" s="244">
        <f t="shared" si="23"/>
        <v>18.899999999999999</v>
      </c>
      <c r="DG54" s="244">
        <f t="shared" si="23"/>
        <v>18.5</v>
      </c>
      <c r="DH54" s="244">
        <f t="shared" si="23"/>
        <v>19.399999999999999</v>
      </c>
      <c r="DI54" s="244">
        <f t="shared" si="23"/>
        <v>13.899999999999999</v>
      </c>
      <c r="DJ54" s="244">
        <f t="shared" si="23"/>
        <v>7</v>
      </c>
      <c r="DK54" s="244">
        <f t="shared" si="23"/>
        <v>2.7999999999999972</v>
      </c>
      <c r="DL54" s="244">
        <f t="shared" si="23"/>
        <v>0.70000000000000284</v>
      </c>
      <c r="DM54" s="244">
        <f t="shared" si="23"/>
        <v>0.29999999999999716</v>
      </c>
      <c r="DN54" s="244">
        <f t="shared" si="23"/>
        <v>3.5</v>
      </c>
      <c r="DO54" s="244">
        <f t="shared" si="23"/>
        <v>12.100000000000001</v>
      </c>
      <c r="DP54" s="244">
        <f t="shared" si="23"/>
        <v>16.600000000000001</v>
      </c>
      <c r="DQ54" s="244">
        <f t="shared" si="23"/>
        <v>22</v>
      </c>
      <c r="DR54" s="244">
        <f t="shared" si="23"/>
        <v>19</v>
      </c>
      <c r="DS54" s="244">
        <f t="shared" si="23"/>
        <v>18</v>
      </c>
      <c r="DT54" s="244">
        <f t="shared" si="23"/>
        <v>19.299999999999997</v>
      </c>
      <c r="DU54" s="244">
        <f t="shared" si="23"/>
        <v>13.700000000000003</v>
      </c>
      <c r="DV54" s="244">
        <f t="shared" si="23"/>
        <v>7</v>
      </c>
      <c r="DW54" s="244">
        <f t="shared" si="23"/>
        <v>2.7999999999999972</v>
      </c>
      <c r="DX54" s="244">
        <f t="shared" si="23"/>
        <v>0.70000000000000284</v>
      </c>
      <c r="DY54" s="244">
        <f t="shared" ref="DY54:GJ58" si="31">IF(DY20&gt;65,0,IF(DY20="",0,65-DY20))</f>
        <v>0.29999999999999716</v>
      </c>
      <c r="DZ54" s="244">
        <f t="shared" si="31"/>
        <v>3.2999999999999972</v>
      </c>
      <c r="EA54" s="244">
        <f t="shared" si="31"/>
        <v>12.200000000000003</v>
      </c>
      <c r="EB54" s="244">
        <f t="shared" si="31"/>
        <v>16.700000000000003</v>
      </c>
      <c r="EC54" s="244">
        <f t="shared" si="31"/>
        <v>22.1</v>
      </c>
      <c r="ED54" s="244">
        <f t="shared" si="31"/>
        <v>19</v>
      </c>
      <c r="EE54" s="244">
        <f t="shared" si="31"/>
        <v>17.600000000000001</v>
      </c>
      <c r="EF54" s="244">
        <f t="shared" si="31"/>
        <v>19.799999999999997</v>
      </c>
      <c r="EG54" s="244">
        <f t="shared" si="31"/>
        <v>13.899999999999999</v>
      </c>
      <c r="EH54" s="244">
        <f t="shared" si="31"/>
        <v>7</v>
      </c>
      <c r="EI54" s="244">
        <f t="shared" si="31"/>
        <v>2.7000000000000028</v>
      </c>
      <c r="EJ54" s="244">
        <f t="shared" si="31"/>
        <v>0.59999999999999432</v>
      </c>
      <c r="EK54" s="244">
        <f t="shared" si="31"/>
        <v>0.29999999999999716</v>
      </c>
      <c r="EL54" s="244">
        <f t="shared" si="31"/>
        <v>3.2000000000000028</v>
      </c>
      <c r="EM54" s="244">
        <f t="shared" si="31"/>
        <v>12.100000000000001</v>
      </c>
      <c r="EN54" s="244">
        <f t="shared" si="31"/>
        <v>17</v>
      </c>
      <c r="EO54" s="244">
        <f t="shared" si="31"/>
        <v>22.200000000000003</v>
      </c>
      <c r="EP54" s="244">
        <f t="shared" si="31"/>
        <v>18.899999999999999</v>
      </c>
      <c r="EQ54" s="244">
        <f t="shared" si="31"/>
        <v>17.299999999999997</v>
      </c>
      <c r="ER54" s="244">
        <f t="shared" si="31"/>
        <v>19.600000000000001</v>
      </c>
      <c r="ES54" s="244">
        <f t="shared" si="31"/>
        <v>13.899999999999999</v>
      </c>
      <c r="ET54" s="244">
        <f t="shared" si="31"/>
        <v>7.1000000000000014</v>
      </c>
      <c r="EU54" s="244">
        <f t="shared" si="31"/>
        <v>2.7000000000000028</v>
      </c>
      <c r="EV54" s="244">
        <f t="shared" si="31"/>
        <v>0.59999999999999432</v>
      </c>
      <c r="EW54" s="244">
        <f t="shared" si="31"/>
        <v>0.29999999999999716</v>
      </c>
      <c r="EX54" s="244">
        <f t="shared" si="31"/>
        <v>3.1000000000000014</v>
      </c>
      <c r="EY54" s="244">
        <f t="shared" si="31"/>
        <v>12.100000000000001</v>
      </c>
      <c r="EZ54" s="244">
        <f t="shared" si="31"/>
        <v>17.100000000000001</v>
      </c>
      <c r="FA54" s="244">
        <f t="shared" si="31"/>
        <v>22.5</v>
      </c>
      <c r="FB54" s="244">
        <f t="shared" si="31"/>
        <v>18.899999999999999</v>
      </c>
      <c r="FC54" s="244">
        <f t="shared" si="31"/>
        <v>17</v>
      </c>
      <c r="FD54" s="244">
        <f t="shared" si="31"/>
        <v>19.600000000000001</v>
      </c>
      <c r="FE54" s="244">
        <f t="shared" si="31"/>
        <v>13.799999999999997</v>
      </c>
      <c r="FF54" s="244">
        <f t="shared" si="31"/>
        <v>6.8999999999999986</v>
      </c>
      <c r="FG54" s="244">
        <f t="shared" si="31"/>
        <v>2.2999999999999972</v>
      </c>
      <c r="FH54" s="244">
        <f t="shared" si="31"/>
        <v>0.5</v>
      </c>
      <c r="FI54" s="244">
        <f t="shared" si="31"/>
        <v>0.20000000000000284</v>
      </c>
      <c r="FJ54" s="244">
        <f t="shared" si="31"/>
        <v>3</v>
      </c>
      <c r="FK54" s="244">
        <f t="shared" si="31"/>
        <v>12</v>
      </c>
      <c r="FL54" s="244">
        <f t="shared" si="31"/>
        <v>17.100000000000001</v>
      </c>
      <c r="FM54" s="244">
        <f t="shared" si="31"/>
        <v>22.4</v>
      </c>
      <c r="FN54" s="244">
        <f t="shared" si="31"/>
        <v>18.5</v>
      </c>
      <c r="FO54" s="244">
        <f t="shared" si="31"/>
        <v>16.700000000000003</v>
      </c>
      <c r="FP54" s="244">
        <f t="shared" si="31"/>
        <v>19.399999999999999</v>
      </c>
      <c r="FQ54" s="244">
        <f t="shared" si="31"/>
        <v>13.700000000000003</v>
      </c>
      <c r="FR54" s="244">
        <f t="shared" si="31"/>
        <v>6.7999999999999972</v>
      </c>
      <c r="FS54" s="244">
        <f t="shared" si="31"/>
        <v>2.2000000000000028</v>
      </c>
      <c r="FT54" s="244">
        <f t="shared" si="31"/>
        <v>0.5</v>
      </c>
      <c r="FU54" s="244">
        <f t="shared" si="31"/>
        <v>0.20000000000000284</v>
      </c>
      <c r="FV54" s="244">
        <f t="shared" si="31"/>
        <v>2.7999999999999972</v>
      </c>
      <c r="FW54" s="244">
        <f t="shared" si="31"/>
        <v>12.100000000000001</v>
      </c>
      <c r="FX54" s="244">
        <f t="shared" si="31"/>
        <v>17</v>
      </c>
      <c r="FY54" s="244">
        <f t="shared" si="31"/>
        <v>22.5</v>
      </c>
      <c r="FZ54" s="244">
        <f t="shared" si="31"/>
        <v>18.600000000000001</v>
      </c>
      <c r="GA54" s="244">
        <f t="shared" si="31"/>
        <v>16.700000000000003</v>
      </c>
      <c r="GB54" s="244">
        <f t="shared" si="31"/>
        <v>19.200000000000003</v>
      </c>
      <c r="GC54" s="244">
        <f t="shared" si="31"/>
        <v>13.399999999999999</v>
      </c>
      <c r="GD54" s="244">
        <f t="shared" si="31"/>
        <v>6.7000000000000028</v>
      </c>
      <c r="GE54" s="244">
        <f t="shared" si="31"/>
        <v>2.2000000000000028</v>
      </c>
      <c r="GF54" s="244">
        <f t="shared" si="31"/>
        <v>0.5</v>
      </c>
      <c r="GG54" s="244">
        <f t="shared" si="31"/>
        <v>0.20000000000000284</v>
      </c>
      <c r="GH54" s="244">
        <f t="shared" si="31"/>
        <v>2.7000000000000028</v>
      </c>
      <c r="GI54" s="244">
        <f t="shared" si="31"/>
        <v>12</v>
      </c>
      <c r="GJ54" s="244">
        <f t="shared" si="31"/>
        <v>17.100000000000001</v>
      </c>
      <c r="GK54" s="244">
        <f t="shared" si="27"/>
        <v>22.4</v>
      </c>
      <c r="GL54" s="244">
        <f t="shared" si="27"/>
        <v>18.399999999999999</v>
      </c>
      <c r="GM54" s="244">
        <f t="shared" si="26"/>
        <v>17.100000000000001</v>
      </c>
      <c r="GN54" s="244">
        <f t="shared" si="26"/>
        <v>18.899999999999999</v>
      </c>
      <c r="GO54" s="244">
        <f t="shared" si="26"/>
        <v>13.299999999999997</v>
      </c>
      <c r="GP54" s="244">
        <f t="shared" si="26"/>
        <v>6.7999999999999972</v>
      </c>
      <c r="GQ54" s="244">
        <f t="shared" si="26"/>
        <v>2.2000000000000028</v>
      </c>
      <c r="GR54" s="244">
        <f t="shared" si="26"/>
        <v>0.5</v>
      </c>
      <c r="GS54" s="244">
        <f t="shared" si="26"/>
        <v>0.20000000000000284</v>
      </c>
      <c r="GT54" s="244">
        <f t="shared" si="26"/>
        <v>2.6000000000000014</v>
      </c>
      <c r="GU54" s="244">
        <f t="shared" si="26"/>
        <v>12.100000000000001</v>
      </c>
      <c r="GV54" s="244">
        <f t="shared" si="26"/>
        <v>17.200000000000003</v>
      </c>
      <c r="GW54" s="244">
        <f t="shared" si="26"/>
        <v>22.1</v>
      </c>
      <c r="GX54" s="244">
        <f t="shared" si="26"/>
        <v>18.200000000000003</v>
      </c>
      <c r="GY54" s="244">
        <f t="shared" si="26"/>
        <v>16.799999999999997</v>
      </c>
      <c r="GZ54" s="244">
        <f t="shared" si="26"/>
        <v>19</v>
      </c>
      <c r="HA54" s="244">
        <f t="shared" si="26"/>
        <v>13</v>
      </c>
      <c r="HB54" s="244">
        <f t="shared" si="26"/>
        <v>6.7000000000000028</v>
      </c>
      <c r="HC54" s="244">
        <f t="shared" si="26"/>
        <v>2</v>
      </c>
      <c r="HD54" s="244">
        <f t="shared" si="26"/>
        <v>0.5</v>
      </c>
      <c r="HE54" s="244">
        <f t="shared" si="26"/>
        <v>0.20000000000000284</v>
      </c>
      <c r="HF54" s="244">
        <f t="shared" si="26"/>
        <v>2.3999999999999986</v>
      </c>
      <c r="HG54" s="244">
        <f t="shared" si="26"/>
        <v>12</v>
      </c>
      <c r="HH54" s="244">
        <f t="shared" si="26"/>
        <v>17.200000000000003</v>
      </c>
      <c r="HI54" s="244">
        <f t="shared" si="26"/>
        <v>22.4</v>
      </c>
      <c r="HJ54" s="244">
        <f t="shared" si="26"/>
        <v>18.299999999999997</v>
      </c>
      <c r="HK54" s="244">
        <f t="shared" si="26"/>
        <v>16.299999999999997</v>
      </c>
      <c r="HL54" s="244">
        <f t="shared" si="26"/>
        <v>18.5</v>
      </c>
      <c r="HM54" s="244">
        <f t="shared" si="26"/>
        <v>13</v>
      </c>
      <c r="HN54" s="244">
        <f t="shared" si="26"/>
        <v>6.5</v>
      </c>
      <c r="HO54" s="244">
        <f t="shared" si="26"/>
        <v>1.8999999999999986</v>
      </c>
      <c r="HP54" s="244">
        <f t="shared" si="26"/>
        <v>0.5</v>
      </c>
      <c r="HQ54" s="244">
        <f t="shared" si="26"/>
        <v>0.20000000000000284</v>
      </c>
      <c r="HR54" s="244">
        <f t="shared" si="26"/>
        <v>2.2999999999999972</v>
      </c>
      <c r="HS54" s="244">
        <f t="shared" si="26"/>
        <v>12</v>
      </c>
      <c r="HT54" s="244">
        <f t="shared" si="26"/>
        <v>17.100000000000001</v>
      </c>
      <c r="HU54" s="244">
        <f t="shared" si="26"/>
        <v>22.1</v>
      </c>
      <c r="HV54" s="244">
        <f t="shared" si="26"/>
        <v>18.399999999999999</v>
      </c>
      <c r="HW54" s="244">
        <f t="shared" si="26"/>
        <v>16.5</v>
      </c>
      <c r="HX54" s="244">
        <f t="shared" si="26"/>
        <v>18.700000000000003</v>
      </c>
      <c r="HY54" s="244">
        <f t="shared" si="26"/>
        <v>13.200000000000003</v>
      </c>
      <c r="HZ54" s="244">
        <f t="shared" si="26"/>
        <v>6.5</v>
      </c>
      <c r="IA54" s="244">
        <f t="shared" si="26"/>
        <v>2.1000000000000014</v>
      </c>
      <c r="IB54" s="244">
        <f t="shared" si="26"/>
        <v>0.5</v>
      </c>
      <c r="IC54" s="244">
        <f t="shared" si="26"/>
        <v>0.20000000000000284</v>
      </c>
      <c r="ID54" s="244">
        <f t="shared" si="26"/>
        <v>2.3999999999999986</v>
      </c>
      <c r="IE54" s="244">
        <f t="shared" si="26"/>
        <v>12</v>
      </c>
      <c r="IF54" s="244">
        <f t="shared" si="26"/>
        <v>17.100000000000001</v>
      </c>
      <c r="IG54" s="244">
        <f t="shared" si="26"/>
        <v>22.299999999999997</v>
      </c>
      <c r="IH54" s="244">
        <f t="shared" si="26"/>
        <v>18.200000000000003</v>
      </c>
      <c r="II54" s="244">
        <f t="shared" si="24"/>
        <v>16.399999999999999</v>
      </c>
      <c r="IJ54" s="244">
        <f t="shared" si="24"/>
        <v>18.600000000000001</v>
      </c>
      <c r="IK54" s="244">
        <f t="shared" si="24"/>
        <v>13</v>
      </c>
      <c r="IL54" s="244">
        <f t="shared" si="24"/>
        <v>6.6000000000000014</v>
      </c>
      <c r="IM54" s="244">
        <f t="shared" si="24"/>
        <v>2</v>
      </c>
      <c r="IN54" s="244">
        <f t="shared" si="24"/>
        <v>0.5</v>
      </c>
      <c r="IO54" s="244">
        <f t="shared" si="24"/>
        <v>0.20000000000000284</v>
      </c>
      <c r="IP54" s="244">
        <f t="shared" si="24"/>
        <v>2.2999999999999972</v>
      </c>
      <c r="IQ54" s="244">
        <f t="shared" si="24"/>
        <v>12.100000000000001</v>
      </c>
      <c r="IR54" s="244">
        <f t="shared" si="24"/>
        <v>16.700000000000003</v>
      </c>
      <c r="IS54" s="244">
        <f t="shared" si="24"/>
        <v>22.1</v>
      </c>
      <c r="IT54" s="244">
        <f t="shared" si="24"/>
        <v>18.299999999999997</v>
      </c>
      <c r="IU54" s="244">
        <f t="shared" si="24"/>
        <v>16.200000000000003</v>
      </c>
      <c r="IV54" s="244">
        <f t="shared" si="24"/>
        <v>18.600000000000001</v>
      </c>
      <c r="IW54" s="244">
        <f t="shared" si="24"/>
        <v>12.899999999999999</v>
      </c>
      <c r="IX54" s="244">
        <f t="shared" si="24"/>
        <v>6.7999999999999972</v>
      </c>
      <c r="IY54" s="244">
        <f t="shared" si="24"/>
        <v>1.7999999999999972</v>
      </c>
      <c r="IZ54" s="244">
        <f t="shared" si="24"/>
        <v>0.5</v>
      </c>
      <c r="JA54" s="244">
        <f t="shared" si="16"/>
        <v>0.20000000000000284</v>
      </c>
      <c r="JB54" s="244">
        <f t="shared" si="29"/>
        <v>2.2000000000000028</v>
      </c>
      <c r="JC54" s="244">
        <f t="shared" si="29"/>
        <v>11.899999999999999</v>
      </c>
      <c r="JD54" s="244">
        <f t="shared" si="29"/>
        <v>16.600000000000001</v>
      </c>
      <c r="JE54" s="244">
        <f t="shared" si="29"/>
        <v>22.1</v>
      </c>
      <c r="JF54" s="244">
        <f t="shared" si="29"/>
        <v>18</v>
      </c>
      <c r="JG54" s="244">
        <f t="shared" si="29"/>
        <v>16.100000000000001</v>
      </c>
      <c r="JH54" s="244">
        <f t="shared" si="29"/>
        <v>18.700000000000003</v>
      </c>
      <c r="JI54" s="244">
        <f t="shared" si="29"/>
        <v>12.899999999999999</v>
      </c>
      <c r="JJ54" s="244">
        <f t="shared" si="29"/>
        <v>7</v>
      </c>
      <c r="JK54" s="244">
        <f t="shared" si="29"/>
        <v>1.7999999999999972</v>
      </c>
      <c r="JL54" s="244">
        <f t="shared" si="29"/>
        <v>0.40000000000000568</v>
      </c>
      <c r="JM54" s="244">
        <f t="shared" si="29"/>
        <v>9.9999999999994316E-2</v>
      </c>
      <c r="JN54" s="244">
        <f t="shared" si="29"/>
        <v>2.1000000000000014</v>
      </c>
      <c r="JO54" s="244">
        <f t="shared" si="29"/>
        <v>11.899999999999999</v>
      </c>
      <c r="JP54" s="244">
        <f t="shared" si="29"/>
        <v>16.399999999999999</v>
      </c>
      <c r="JQ54" s="244">
        <f t="shared" si="29"/>
        <v>22.200000000000003</v>
      </c>
      <c r="JR54" s="244">
        <f t="shared" si="29"/>
        <v>17.700000000000003</v>
      </c>
      <c r="JS54" s="244">
        <f t="shared" si="29"/>
        <v>15.600000000000001</v>
      </c>
      <c r="JT54" s="244">
        <f t="shared" si="29"/>
        <v>18.600000000000001</v>
      </c>
      <c r="JU54" s="244">
        <f t="shared" si="29"/>
        <v>12.600000000000001</v>
      </c>
      <c r="JV54" s="244">
        <f t="shared" si="29"/>
        <v>6.7999999999999972</v>
      </c>
      <c r="JW54" s="244">
        <f t="shared" si="29"/>
        <v>1.7999999999999972</v>
      </c>
      <c r="JX54" s="244">
        <f t="shared" si="29"/>
        <v>0.40000000000000568</v>
      </c>
      <c r="JY54" s="244">
        <f t="shared" si="29"/>
        <v>9.9999999999994316E-2</v>
      </c>
      <c r="JZ54" s="244">
        <f t="shared" si="29"/>
        <v>2.2000000000000028</v>
      </c>
      <c r="KA54" s="244">
        <f t="shared" si="29"/>
        <v>12</v>
      </c>
      <c r="KB54" s="244">
        <f t="shared" si="29"/>
        <v>16.399999999999999</v>
      </c>
      <c r="KC54" s="244">
        <f t="shared" si="29"/>
        <v>22.4</v>
      </c>
      <c r="KD54" s="244">
        <f t="shared" si="29"/>
        <v>17.799999999999997</v>
      </c>
      <c r="KE54" s="244">
        <f t="shared" si="29"/>
        <v>15.799999999999997</v>
      </c>
      <c r="KF54" s="244">
        <f t="shared" si="29"/>
        <v>18.5</v>
      </c>
      <c r="KG54" s="244">
        <f t="shared" si="29"/>
        <v>12.700000000000003</v>
      </c>
      <c r="KH54" s="244">
        <f t="shared" si="29"/>
        <v>6.7999999999999972</v>
      </c>
      <c r="KI54" s="244">
        <f t="shared" si="29"/>
        <v>1.7999999999999972</v>
      </c>
      <c r="KJ54" s="244">
        <f t="shared" si="29"/>
        <v>0.40000000000000568</v>
      </c>
      <c r="KK54" s="244">
        <f t="shared" si="29"/>
        <v>0.20000000000000284</v>
      </c>
      <c r="KL54" s="244">
        <f t="shared" si="29"/>
        <v>1.8999999999999986</v>
      </c>
      <c r="KM54" s="244">
        <f t="shared" si="29"/>
        <v>12</v>
      </c>
      <c r="KN54" s="244">
        <f t="shared" si="29"/>
        <v>16.5</v>
      </c>
      <c r="KO54" s="244">
        <f t="shared" si="29"/>
        <v>22.299999999999997</v>
      </c>
      <c r="KP54" s="244">
        <f t="shared" si="29"/>
        <v>18.100000000000001</v>
      </c>
      <c r="KQ54" s="244">
        <f t="shared" si="29"/>
        <v>15.799999999999997</v>
      </c>
      <c r="KR54" s="244">
        <f t="shared" si="29"/>
        <v>18.399999999999999</v>
      </c>
      <c r="KS54" s="244">
        <f t="shared" si="29"/>
        <v>12.700000000000003</v>
      </c>
      <c r="KT54" s="244">
        <f t="shared" si="29"/>
        <v>6.8999999999999986</v>
      </c>
      <c r="KU54" s="244">
        <f t="shared" si="29"/>
        <v>1.7000000000000028</v>
      </c>
      <c r="KV54" s="244">
        <f t="shared" si="29"/>
        <v>0.40000000000000568</v>
      </c>
      <c r="KW54" s="244">
        <f t="shared" si="29"/>
        <v>0.20000000000000284</v>
      </c>
      <c r="KX54" s="244">
        <f t="shared" si="29"/>
        <v>1.7999999999999972</v>
      </c>
      <c r="KY54" s="244">
        <f t="shared" si="29"/>
        <v>11.700000000000003</v>
      </c>
      <c r="KZ54" s="244">
        <f t="shared" si="29"/>
        <v>16.399999999999999</v>
      </c>
      <c r="LA54" s="244">
        <f t="shared" si="29"/>
        <v>22.200000000000003</v>
      </c>
      <c r="LB54" s="244">
        <f t="shared" si="29"/>
        <v>18.299999999999997</v>
      </c>
      <c r="LC54" s="244">
        <f t="shared" si="29"/>
        <v>15.5</v>
      </c>
      <c r="LD54" s="244">
        <f t="shared" si="29"/>
        <v>18.399999999999999</v>
      </c>
      <c r="LE54" s="244">
        <f t="shared" si="29"/>
        <v>12.299999999999997</v>
      </c>
      <c r="LF54" s="244">
        <f t="shared" si="29"/>
        <v>6.8999999999999986</v>
      </c>
      <c r="LG54" s="244">
        <f t="shared" si="29"/>
        <v>1.7000000000000028</v>
      </c>
      <c r="LH54" s="244">
        <f t="shared" si="29"/>
        <v>0.29999999999999716</v>
      </c>
      <c r="LI54" s="244">
        <f t="shared" si="29"/>
        <v>0.20000000000000284</v>
      </c>
      <c r="LJ54" s="244">
        <f t="shared" si="29"/>
        <v>1.7999999999999972</v>
      </c>
      <c r="LK54" s="244">
        <f t="shared" si="29"/>
        <v>11.5</v>
      </c>
      <c r="LL54" s="244">
        <f t="shared" si="29"/>
        <v>16.100000000000001</v>
      </c>
      <c r="LM54" s="244">
        <f t="shared" si="29"/>
        <v>22.1</v>
      </c>
    </row>
    <row r="55" spans="1:325" x14ac:dyDescent="0.25">
      <c r="A55" s="244">
        <v>19</v>
      </c>
      <c r="B55" s="244">
        <f t="shared" si="30"/>
        <v>22.299999999999997</v>
      </c>
      <c r="C55" s="244">
        <f t="shared" si="30"/>
        <v>20.5</v>
      </c>
      <c r="D55" s="244">
        <f t="shared" si="30"/>
        <v>18</v>
      </c>
      <c r="E55" s="244">
        <f t="shared" si="30"/>
        <v>12.200000000000003</v>
      </c>
      <c r="F55" s="244">
        <f t="shared" si="30"/>
        <v>7</v>
      </c>
      <c r="G55" s="244">
        <f t="shared" si="30"/>
        <v>3.5</v>
      </c>
      <c r="H55" s="244">
        <f t="shared" si="30"/>
        <v>1</v>
      </c>
      <c r="I55" s="244">
        <f t="shared" si="30"/>
        <v>0.40000000000000568</v>
      </c>
      <c r="J55" s="244">
        <f t="shared" si="30"/>
        <v>4.2999999999999972</v>
      </c>
      <c r="K55" s="244">
        <f t="shared" si="30"/>
        <v>12.799999999999997</v>
      </c>
      <c r="L55" s="244">
        <f t="shared" si="30"/>
        <v>18.299999999999997</v>
      </c>
      <c r="M55" s="244">
        <f t="shared" si="30"/>
        <v>22.1</v>
      </c>
      <c r="N55" s="244">
        <f t="shared" si="30"/>
        <v>21.9</v>
      </c>
      <c r="O55" s="244">
        <f t="shared" si="30"/>
        <v>20.299999999999997</v>
      </c>
      <c r="P55" s="244">
        <f t="shared" si="30"/>
        <v>18</v>
      </c>
      <c r="Q55" s="244">
        <f t="shared" si="30"/>
        <v>12.200000000000003</v>
      </c>
      <c r="R55" s="244">
        <f t="shared" si="30"/>
        <v>6.6000000000000014</v>
      </c>
      <c r="S55" s="244">
        <f t="shared" si="30"/>
        <v>3.3999999999999986</v>
      </c>
      <c r="T55" s="244">
        <f t="shared" si="30"/>
        <v>1</v>
      </c>
      <c r="U55" s="244">
        <f t="shared" si="30"/>
        <v>0.40000000000000568</v>
      </c>
      <c r="V55" s="244">
        <f t="shared" si="30"/>
        <v>4.1000000000000014</v>
      </c>
      <c r="W55" s="244">
        <f t="shared" si="30"/>
        <v>13</v>
      </c>
      <c r="X55" s="244">
        <f t="shared" si="30"/>
        <v>18.299999999999997</v>
      </c>
      <c r="Y55" s="244">
        <f t="shared" si="30"/>
        <v>22.5</v>
      </c>
      <c r="Z55" s="244">
        <f t="shared" si="30"/>
        <v>22.200000000000003</v>
      </c>
      <c r="AA55" s="244">
        <f t="shared" si="30"/>
        <v>20.100000000000001</v>
      </c>
      <c r="AB55" s="244">
        <f t="shared" si="30"/>
        <v>18.200000000000003</v>
      </c>
      <c r="AC55" s="244">
        <f t="shared" si="30"/>
        <v>12.299999999999997</v>
      </c>
      <c r="AD55" s="244">
        <f t="shared" si="30"/>
        <v>6.6000000000000014</v>
      </c>
      <c r="AE55" s="244">
        <f t="shared" si="30"/>
        <v>3.1000000000000014</v>
      </c>
      <c r="AF55" s="244">
        <f t="shared" si="30"/>
        <v>0.79999999999999716</v>
      </c>
      <c r="AG55" s="244">
        <f t="shared" si="30"/>
        <v>0.29999999999999716</v>
      </c>
      <c r="AH55" s="244">
        <f t="shared" si="30"/>
        <v>4.1000000000000014</v>
      </c>
      <c r="AI55" s="244">
        <f t="shared" si="30"/>
        <v>13</v>
      </c>
      <c r="AJ55" s="244">
        <f t="shared" si="30"/>
        <v>18.399999999999999</v>
      </c>
      <c r="AK55" s="244">
        <f t="shared" si="30"/>
        <v>22.4</v>
      </c>
      <c r="AL55" s="244">
        <f t="shared" si="30"/>
        <v>21.9</v>
      </c>
      <c r="AM55" s="244">
        <f t="shared" si="30"/>
        <v>19.700000000000003</v>
      </c>
      <c r="AN55" s="244">
        <f t="shared" si="30"/>
        <v>18.100000000000001</v>
      </c>
      <c r="AO55" s="244">
        <f t="shared" si="30"/>
        <v>12</v>
      </c>
      <c r="AP55" s="244">
        <f t="shared" si="30"/>
        <v>6.5</v>
      </c>
      <c r="AQ55" s="244">
        <f t="shared" si="30"/>
        <v>2.8999999999999986</v>
      </c>
      <c r="AR55" s="244">
        <f t="shared" si="30"/>
        <v>0.70000000000000284</v>
      </c>
      <c r="AS55" s="244">
        <f t="shared" si="30"/>
        <v>0.29999999999999716</v>
      </c>
      <c r="AT55" s="244">
        <f t="shared" si="30"/>
        <v>4.1000000000000014</v>
      </c>
      <c r="AU55" s="244">
        <f t="shared" si="30"/>
        <v>13.299999999999997</v>
      </c>
      <c r="AV55" s="244">
        <f t="shared" si="30"/>
        <v>17.899999999999999</v>
      </c>
      <c r="AW55" s="244">
        <f t="shared" si="30"/>
        <v>22.200000000000003</v>
      </c>
      <c r="AX55" s="244">
        <f t="shared" si="30"/>
        <v>21.4</v>
      </c>
      <c r="AY55" s="244">
        <f t="shared" si="30"/>
        <v>19.5</v>
      </c>
      <c r="AZ55" s="244">
        <f t="shared" si="30"/>
        <v>17.799999999999997</v>
      </c>
      <c r="BA55" s="244">
        <f t="shared" si="30"/>
        <v>11.700000000000003</v>
      </c>
      <c r="BB55" s="244">
        <f t="shared" si="30"/>
        <v>6.5</v>
      </c>
      <c r="BC55" s="244">
        <f t="shared" si="30"/>
        <v>2.7000000000000028</v>
      </c>
      <c r="BD55" s="244">
        <f t="shared" si="30"/>
        <v>0.59999999999999432</v>
      </c>
      <c r="BE55" s="244">
        <f t="shared" si="30"/>
        <v>0.29999999999999716</v>
      </c>
      <c r="BF55" s="244">
        <f t="shared" si="30"/>
        <v>4.2000000000000028</v>
      </c>
      <c r="BG55" s="244">
        <f t="shared" si="30"/>
        <v>13.200000000000003</v>
      </c>
      <c r="BH55" s="244">
        <f t="shared" si="30"/>
        <v>17.799999999999997</v>
      </c>
      <c r="BI55" s="244">
        <f t="shared" si="30"/>
        <v>22.1</v>
      </c>
      <c r="BJ55" s="244">
        <f t="shared" si="30"/>
        <v>21.200000000000003</v>
      </c>
      <c r="BK55" s="244">
        <f t="shared" si="30"/>
        <v>19.399999999999999</v>
      </c>
      <c r="BL55" s="244">
        <f t="shared" si="30"/>
        <v>17.899999999999999</v>
      </c>
      <c r="BM55" s="244">
        <f t="shared" si="30"/>
        <v>11.700000000000003</v>
      </c>
      <c r="BN55" s="244">
        <f t="shared" si="25"/>
        <v>6.3999999999999986</v>
      </c>
      <c r="BO55" s="244">
        <f t="shared" si="25"/>
        <v>2.6000000000000014</v>
      </c>
      <c r="BP55" s="244">
        <f t="shared" si="25"/>
        <v>0.70000000000000284</v>
      </c>
      <c r="BQ55" s="244">
        <f t="shared" si="25"/>
        <v>0.29999999999999716</v>
      </c>
      <c r="BR55" s="244">
        <f t="shared" si="25"/>
        <v>4.2000000000000028</v>
      </c>
      <c r="BS55" s="244">
        <f t="shared" si="25"/>
        <v>12.899999999999999</v>
      </c>
      <c r="BT55" s="244">
        <f t="shared" si="25"/>
        <v>17.899999999999999</v>
      </c>
      <c r="BU55" s="244">
        <f t="shared" si="25"/>
        <v>21.9</v>
      </c>
      <c r="BV55" s="244">
        <f t="shared" si="25"/>
        <v>21.1</v>
      </c>
      <c r="BW55" s="244">
        <f t="shared" si="25"/>
        <v>19.200000000000003</v>
      </c>
      <c r="BX55" s="244">
        <f t="shared" si="25"/>
        <v>17.700000000000003</v>
      </c>
      <c r="BY55" s="244">
        <f t="shared" si="25"/>
        <v>11.600000000000001</v>
      </c>
      <c r="BZ55" s="244">
        <f t="shared" si="25"/>
        <v>6.5</v>
      </c>
      <c r="CA55" s="244">
        <f t="shared" si="25"/>
        <v>2.6000000000000014</v>
      </c>
      <c r="CB55" s="244">
        <f t="shared" si="25"/>
        <v>0.70000000000000284</v>
      </c>
      <c r="CC55" s="244">
        <f t="shared" si="25"/>
        <v>0.29999999999999716</v>
      </c>
      <c r="CD55" s="244">
        <f t="shared" ref="CD55:EO61" si="32">IF(CD21&gt;65,0,IF(CD21="",0,65-CD21))</f>
        <v>4.2999999999999972</v>
      </c>
      <c r="CE55" s="244">
        <f t="shared" si="32"/>
        <v>13.299999999999997</v>
      </c>
      <c r="CF55" s="244">
        <f t="shared" si="32"/>
        <v>17.700000000000003</v>
      </c>
      <c r="CG55" s="244">
        <f t="shared" si="32"/>
        <v>22.1</v>
      </c>
      <c r="CH55" s="244">
        <f t="shared" si="32"/>
        <v>21.200000000000003</v>
      </c>
      <c r="CI55" s="244">
        <f t="shared" si="32"/>
        <v>19.299999999999997</v>
      </c>
      <c r="CJ55" s="244">
        <f t="shared" si="32"/>
        <v>17.899999999999999</v>
      </c>
      <c r="CK55" s="244">
        <f t="shared" si="32"/>
        <v>11.899999999999999</v>
      </c>
      <c r="CL55" s="244">
        <f t="shared" si="32"/>
        <v>6.6000000000000014</v>
      </c>
      <c r="CM55" s="244">
        <f t="shared" si="32"/>
        <v>2.6000000000000014</v>
      </c>
      <c r="CN55" s="244">
        <f t="shared" si="32"/>
        <v>0.70000000000000284</v>
      </c>
      <c r="CO55" s="244">
        <f t="shared" si="32"/>
        <v>0.29999999999999716</v>
      </c>
      <c r="CP55" s="244">
        <f t="shared" si="32"/>
        <v>4.2999999999999972</v>
      </c>
      <c r="CQ55" s="244">
        <f t="shared" si="32"/>
        <v>13.600000000000001</v>
      </c>
      <c r="CR55" s="244">
        <f t="shared" si="32"/>
        <v>17.299999999999997</v>
      </c>
      <c r="CS55" s="244">
        <f t="shared" si="32"/>
        <v>22.5</v>
      </c>
      <c r="CT55" s="244">
        <f t="shared" si="32"/>
        <v>21.1</v>
      </c>
      <c r="CU55" s="244">
        <f t="shared" si="32"/>
        <v>19</v>
      </c>
      <c r="CV55" s="244">
        <f t="shared" si="32"/>
        <v>17.899999999999999</v>
      </c>
      <c r="CW55" s="244">
        <f t="shared" si="32"/>
        <v>12.200000000000003</v>
      </c>
      <c r="CX55" s="244">
        <f t="shared" si="32"/>
        <v>6.2999999999999972</v>
      </c>
      <c r="CY55" s="244">
        <f t="shared" si="32"/>
        <v>2.5</v>
      </c>
      <c r="CZ55" s="244">
        <f t="shared" si="32"/>
        <v>0.70000000000000284</v>
      </c>
      <c r="DA55" s="244">
        <f t="shared" si="32"/>
        <v>0.29999999999999716</v>
      </c>
      <c r="DB55" s="244">
        <f t="shared" si="32"/>
        <v>4.2000000000000028</v>
      </c>
      <c r="DC55" s="244">
        <f t="shared" si="32"/>
        <v>13.5</v>
      </c>
      <c r="DD55" s="244">
        <f t="shared" si="32"/>
        <v>17.399999999999999</v>
      </c>
      <c r="DE55" s="244">
        <f t="shared" si="32"/>
        <v>22.4</v>
      </c>
      <c r="DF55" s="244">
        <f t="shared" si="32"/>
        <v>21.1</v>
      </c>
      <c r="DG55" s="244">
        <f t="shared" si="32"/>
        <v>18.700000000000003</v>
      </c>
      <c r="DH55" s="244">
        <f t="shared" si="32"/>
        <v>17.700000000000003</v>
      </c>
      <c r="DI55" s="244">
        <f t="shared" si="32"/>
        <v>12.100000000000001</v>
      </c>
      <c r="DJ55" s="244">
        <f t="shared" si="32"/>
        <v>6.3999999999999986</v>
      </c>
      <c r="DK55" s="244">
        <f t="shared" si="32"/>
        <v>2.5</v>
      </c>
      <c r="DL55" s="244">
        <f t="shared" si="32"/>
        <v>0.79999999999999716</v>
      </c>
      <c r="DM55" s="244">
        <f t="shared" si="32"/>
        <v>0.29999999999999716</v>
      </c>
      <c r="DN55" s="244">
        <f t="shared" si="32"/>
        <v>3.8999999999999986</v>
      </c>
      <c r="DO55" s="244">
        <f t="shared" si="32"/>
        <v>13.399999999999999</v>
      </c>
      <c r="DP55" s="244">
        <f t="shared" si="32"/>
        <v>17.100000000000001</v>
      </c>
      <c r="DQ55" s="244">
        <f t="shared" si="32"/>
        <v>22.4</v>
      </c>
      <c r="DR55" s="244">
        <f t="shared" si="32"/>
        <v>21.1</v>
      </c>
      <c r="DS55" s="244">
        <f t="shared" si="32"/>
        <v>18.100000000000001</v>
      </c>
      <c r="DT55" s="244">
        <f t="shared" si="32"/>
        <v>17.600000000000001</v>
      </c>
      <c r="DU55" s="244">
        <f t="shared" si="32"/>
        <v>12</v>
      </c>
      <c r="DV55" s="244">
        <f t="shared" si="32"/>
        <v>6.6000000000000014</v>
      </c>
      <c r="DW55" s="244">
        <f t="shared" si="32"/>
        <v>2.5</v>
      </c>
      <c r="DX55" s="244">
        <f t="shared" si="32"/>
        <v>0.59999999999999432</v>
      </c>
      <c r="DY55" s="244">
        <f t="shared" si="32"/>
        <v>0.29999999999999716</v>
      </c>
      <c r="DZ55" s="244">
        <f t="shared" si="31"/>
        <v>3.7999999999999972</v>
      </c>
      <c r="EA55" s="244">
        <f t="shared" si="31"/>
        <v>13.399999999999999</v>
      </c>
      <c r="EB55" s="244">
        <f t="shared" si="31"/>
        <v>17.200000000000003</v>
      </c>
      <c r="EC55" s="244">
        <f t="shared" si="31"/>
        <v>22.5</v>
      </c>
      <c r="ED55" s="244">
        <f t="shared" si="31"/>
        <v>21.200000000000003</v>
      </c>
      <c r="EE55" s="244">
        <f t="shared" si="31"/>
        <v>17.799999999999997</v>
      </c>
      <c r="EF55" s="244">
        <f t="shared" si="31"/>
        <v>18.200000000000003</v>
      </c>
      <c r="EG55" s="244">
        <f t="shared" si="31"/>
        <v>12</v>
      </c>
      <c r="EH55" s="244">
        <f t="shared" si="31"/>
        <v>6.6000000000000014</v>
      </c>
      <c r="EI55" s="244">
        <f t="shared" si="31"/>
        <v>2.2999999999999972</v>
      </c>
      <c r="EJ55" s="244">
        <f t="shared" si="31"/>
        <v>0.59999999999999432</v>
      </c>
      <c r="EK55" s="244">
        <f t="shared" si="31"/>
        <v>0.29999999999999716</v>
      </c>
      <c r="EL55" s="244">
        <f t="shared" si="31"/>
        <v>3.6000000000000014</v>
      </c>
      <c r="EM55" s="244">
        <f t="shared" si="31"/>
        <v>13.200000000000003</v>
      </c>
      <c r="EN55" s="244">
        <f t="shared" si="31"/>
        <v>17.399999999999999</v>
      </c>
      <c r="EO55" s="244">
        <f t="shared" si="31"/>
        <v>22.5</v>
      </c>
      <c r="EP55" s="244">
        <f t="shared" si="31"/>
        <v>21.4</v>
      </c>
      <c r="EQ55" s="244">
        <f t="shared" si="31"/>
        <v>17.799999999999997</v>
      </c>
      <c r="ER55" s="244">
        <f t="shared" si="31"/>
        <v>18.200000000000003</v>
      </c>
      <c r="ES55" s="244">
        <f t="shared" si="31"/>
        <v>12.100000000000001</v>
      </c>
      <c r="ET55" s="244">
        <f t="shared" si="31"/>
        <v>6.5</v>
      </c>
      <c r="EU55" s="244">
        <f t="shared" si="31"/>
        <v>2.2999999999999972</v>
      </c>
      <c r="EV55" s="244">
        <f t="shared" si="31"/>
        <v>0.59999999999999432</v>
      </c>
      <c r="EW55" s="244">
        <f t="shared" si="31"/>
        <v>0.29999999999999716</v>
      </c>
      <c r="EX55" s="244">
        <f t="shared" si="31"/>
        <v>3.5</v>
      </c>
      <c r="EY55" s="244">
        <f t="shared" si="31"/>
        <v>13.100000000000001</v>
      </c>
      <c r="EZ55" s="244">
        <f t="shared" si="31"/>
        <v>17.399999999999999</v>
      </c>
      <c r="FA55" s="244">
        <f t="shared" si="31"/>
        <v>22.799999999999997</v>
      </c>
      <c r="FB55" s="244">
        <f t="shared" si="31"/>
        <v>21.5</v>
      </c>
      <c r="FC55" s="244">
        <f t="shared" si="31"/>
        <v>17.600000000000001</v>
      </c>
      <c r="FD55" s="244">
        <f t="shared" si="31"/>
        <v>18</v>
      </c>
      <c r="FE55" s="244">
        <f t="shared" si="31"/>
        <v>12</v>
      </c>
      <c r="FF55" s="244">
        <f t="shared" si="31"/>
        <v>6.2000000000000028</v>
      </c>
      <c r="FG55" s="244">
        <f t="shared" si="31"/>
        <v>2</v>
      </c>
      <c r="FH55" s="244">
        <f t="shared" si="31"/>
        <v>0.5</v>
      </c>
      <c r="FI55" s="244">
        <f t="shared" si="31"/>
        <v>0.20000000000000284</v>
      </c>
      <c r="FJ55" s="244">
        <f t="shared" si="31"/>
        <v>3.5</v>
      </c>
      <c r="FK55" s="244">
        <f t="shared" si="31"/>
        <v>12.899999999999999</v>
      </c>
      <c r="FL55" s="244">
        <f t="shared" si="31"/>
        <v>17.200000000000003</v>
      </c>
      <c r="FM55" s="244">
        <f t="shared" si="31"/>
        <v>22.5</v>
      </c>
      <c r="FN55" s="244">
        <f t="shared" si="31"/>
        <v>21.1</v>
      </c>
      <c r="FO55" s="244">
        <f t="shared" si="31"/>
        <v>17.399999999999999</v>
      </c>
      <c r="FP55" s="244">
        <f t="shared" si="31"/>
        <v>17.899999999999999</v>
      </c>
      <c r="FQ55" s="244">
        <f t="shared" si="31"/>
        <v>11.799999999999997</v>
      </c>
      <c r="FR55" s="244">
        <f t="shared" si="31"/>
        <v>6.2999999999999972</v>
      </c>
      <c r="FS55" s="244">
        <f t="shared" si="31"/>
        <v>2</v>
      </c>
      <c r="FT55" s="244">
        <f t="shared" si="31"/>
        <v>0.5</v>
      </c>
      <c r="FU55" s="244">
        <f t="shared" si="31"/>
        <v>0.20000000000000284</v>
      </c>
      <c r="FV55" s="244">
        <f t="shared" si="31"/>
        <v>3.3999999999999986</v>
      </c>
      <c r="FW55" s="244">
        <f t="shared" si="31"/>
        <v>12.899999999999999</v>
      </c>
      <c r="FX55" s="244">
        <f t="shared" si="31"/>
        <v>17.100000000000001</v>
      </c>
      <c r="FY55" s="244">
        <f t="shared" si="31"/>
        <v>22.700000000000003</v>
      </c>
      <c r="FZ55" s="244">
        <f t="shared" si="31"/>
        <v>21.200000000000003</v>
      </c>
      <c r="GA55" s="244">
        <f t="shared" si="31"/>
        <v>17.5</v>
      </c>
      <c r="GB55" s="244">
        <f t="shared" si="31"/>
        <v>17.899999999999999</v>
      </c>
      <c r="GC55" s="244">
        <f t="shared" si="31"/>
        <v>11.399999999999999</v>
      </c>
      <c r="GD55" s="244">
        <f t="shared" si="31"/>
        <v>6.3999999999999986</v>
      </c>
      <c r="GE55" s="244">
        <f t="shared" si="31"/>
        <v>1.8999999999999986</v>
      </c>
      <c r="GF55" s="244">
        <f t="shared" si="31"/>
        <v>0.5</v>
      </c>
      <c r="GG55" s="244">
        <f t="shared" si="31"/>
        <v>0.20000000000000284</v>
      </c>
      <c r="GH55" s="244">
        <f t="shared" si="31"/>
        <v>3.2000000000000028</v>
      </c>
      <c r="GI55" s="244">
        <f t="shared" si="31"/>
        <v>12.700000000000003</v>
      </c>
      <c r="GJ55" s="244">
        <f t="shared" si="31"/>
        <v>17.299999999999997</v>
      </c>
      <c r="GK55" s="244">
        <f t="shared" si="27"/>
        <v>22.700000000000003</v>
      </c>
      <c r="GL55" s="244">
        <f t="shared" si="27"/>
        <v>21.1</v>
      </c>
      <c r="GM55" s="244">
        <f t="shared" si="26"/>
        <v>17.700000000000003</v>
      </c>
      <c r="GN55" s="244">
        <f t="shared" si="26"/>
        <v>17.799999999999997</v>
      </c>
      <c r="GO55" s="244">
        <f t="shared" si="26"/>
        <v>11.299999999999997</v>
      </c>
      <c r="GP55" s="244">
        <f t="shared" si="26"/>
        <v>6.2999999999999972</v>
      </c>
      <c r="GQ55" s="244">
        <f t="shared" si="26"/>
        <v>1.7999999999999972</v>
      </c>
      <c r="GR55" s="244">
        <f t="shared" si="26"/>
        <v>0.40000000000000568</v>
      </c>
      <c r="GS55" s="244">
        <f t="shared" si="26"/>
        <v>0.20000000000000284</v>
      </c>
      <c r="GT55" s="244">
        <f t="shared" si="26"/>
        <v>3.1000000000000014</v>
      </c>
      <c r="GU55" s="244">
        <f t="shared" si="26"/>
        <v>12.700000000000003</v>
      </c>
      <c r="GV55" s="244">
        <f t="shared" si="26"/>
        <v>17.299999999999997</v>
      </c>
      <c r="GW55" s="244">
        <f t="shared" si="26"/>
        <v>22.6</v>
      </c>
      <c r="GX55" s="244">
        <f t="shared" si="26"/>
        <v>20.9</v>
      </c>
      <c r="GY55" s="244">
        <f t="shared" si="26"/>
        <v>17.399999999999999</v>
      </c>
      <c r="GZ55" s="244">
        <f t="shared" si="26"/>
        <v>17.799999999999997</v>
      </c>
      <c r="HA55" s="244">
        <f t="shared" si="26"/>
        <v>11</v>
      </c>
      <c r="HB55" s="244">
        <f t="shared" si="26"/>
        <v>6.3999999999999986</v>
      </c>
      <c r="HC55" s="244">
        <f t="shared" si="26"/>
        <v>1.7999999999999972</v>
      </c>
      <c r="HD55" s="244">
        <f t="shared" si="26"/>
        <v>0.59999999999999432</v>
      </c>
      <c r="HE55" s="244">
        <f t="shared" si="26"/>
        <v>0.20000000000000284</v>
      </c>
      <c r="HF55" s="244">
        <f t="shared" si="26"/>
        <v>2.7999999999999972</v>
      </c>
      <c r="HG55" s="244">
        <f t="shared" si="26"/>
        <v>12.600000000000001</v>
      </c>
      <c r="HH55" s="244">
        <f t="shared" si="26"/>
        <v>17.200000000000003</v>
      </c>
      <c r="HI55" s="244">
        <f t="shared" si="26"/>
        <v>22.799999999999997</v>
      </c>
      <c r="HJ55" s="244">
        <f t="shared" si="26"/>
        <v>20.700000000000003</v>
      </c>
      <c r="HK55" s="244">
        <f t="shared" si="26"/>
        <v>17</v>
      </c>
      <c r="HL55" s="244">
        <f t="shared" si="26"/>
        <v>17.5</v>
      </c>
      <c r="HM55" s="244">
        <f t="shared" si="26"/>
        <v>11.200000000000003</v>
      </c>
      <c r="HN55" s="244">
        <f t="shared" si="26"/>
        <v>6</v>
      </c>
      <c r="HO55" s="244">
        <f t="shared" si="26"/>
        <v>1.7999999999999972</v>
      </c>
      <c r="HP55" s="244">
        <f t="shared" si="26"/>
        <v>0.5</v>
      </c>
      <c r="HQ55" s="244">
        <f t="shared" si="26"/>
        <v>9.9999999999994316E-2</v>
      </c>
      <c r="HR55" s="244">
        <f t="shared" si="26"/>
        <v>2.7000000000000028</v>
      </c>
      <c r="HS55" s="244">
        <f t="shared" si="26"/>
        <v>12.600000000000001</v>
      </c>
      <c r="HT55" s="244">
        <f t="shared" si="26"/>
        <v>17.100000000000001</v>
      </c>
      <c r="HU55" s="244">
        <f t="shared" si="26"/>
        <v>22.5</v>
      </c>
      <c r="HV55" s="244">
        <f t="shared" si="26"/>
        <v>20.700000000000003</v>
      </c>
      <c r="HW55" s="244">
        <f t="shared" si="26"/>
        <v>17</v>
      </c>
      <c r="HX55" s="244">
        <f t="shared" si="26"/>
        <v>17.399999999999999</v>
      </c>
      <c r="HY55" s="244">
        <f t="shared" si="26"/>
        <v>11.399999999999999</v>
      </c>
      <c r="HZ55" s="244">
        <f t="shared" si="26"/>
        <v>6.1000000000000014</v>
      </c>
      <c r="IA55" s="244">
        <f t="shared" si="26"/>
        <v>1.8999999999999986</v>
      </c>
      <c r="IB55" s="244">
        <f t="shared" si="26"/>
        <v>0.5</v>
      </c>
      <c r="IC55" s="244">
        <f t="shared" si="26"/>
        <v>0.20000000000000284</v>
      </c>
      <c r="ID55" s="244">
        <f t="shared" si="26"/>
        <v>2.7999999999999972</v>
      </c>
      <c r="IE55" s="244">
        <f t="shared" si="26"/>
        <v>12.600000000000001</v>
      </c>
      <c r="IF55" s="244">
        <f t="shared" si="26"/>
        <v>17.200000000000003</v>
      </c>
      <c r="IG55" s="244">
        <f t="shared" ref="IG55:IW55" si="33">IF(IG21&gt;65,0,IF(IG21="",0,65-IG21))</f>
        <v>22.700000000000003</v>
      </c>
      <c r="IH55" s="244">
        <f t="shared" si="33"/>
        <v>20.399999999999999</v>
      </c>
      <c r="II55" s="244">
        <f t="shared" si="33"/>
        <v>16.799999999999997</v>
      </c>
      <c r="IJ55" s="244">
        <f t="shared" si="33"/>
        <v>17.299999999999997</v>
      </c>
      <c r="IK55" s="244">
        <f t="shared" si="33"/>
        <v>11.200000000000003</v>
      </c>
      <c r="IL55" s="244">
        <f t="shared" si="33"/>
        <v>6.1000000000000014</v>
      </c>
      <c r="IM55" s="244">
        <f t="shared" si="33"/>
        <v>1.7000000000000028</v>
      </c>
      <c r="IN55" s="244">
        <f t="shared" si="33"/>
        <v>0.5</v>
      </c>
      <c r="IO55" s="244">
        <f t="shared" si="33"/>
        <v>0.20000000000000284</v>
      </c>
      <c r="IP55" s="244">
        <f t="shared" si="33"/>
        <v>2.7000000000000028</v>
      </c>
      <c r="IQ55" s="244">
        <f t="shared" si="33"/>
        <v>12.600000000000001</v>
      </c>
      <c r="IR55" s="244">
        <f t="shared" si="33"/>
        <v>16.700000000000003</v>
      </c>
      <c r="IS55" s="244">
        <f t="shared" si="33"/>
        <v>22.5</v>
      </c>
      <c r="IT55" s="244">
        <f t="shared" si="33"/>
        <v>20.299999999999997</v>
      </c>
      <c r="IU55" s="244">
        <f t="shared" si="33"/>
        <v>16.700000000000003</v>
      </c>
      <c r="IV55" s="244">
        <f t="shared" si="33"/>
        <v>17.299999999999997</v>
      </c>
      <c r="IW55" s="244">
        <f t="shared" si="33"/>
        <v>11.299999999999997</v>
      </c>
      <c r="IX55" s="244">
        <f t="shared" si="24"/>
        <v>6.2000000000000028</v>
      </c>
      <c r="IY55" s="244">
        <f t="shared" si="24"/>
        <v>1.6000000000000014</v>
      </c>
      <c r="IZ55" s="244">
        <f t="shared" si="24"/>
        <v>0.5</v>
      </c>
      <c r="JA55" s="244">
        <f t="shared" si="16"/>
        <v>0.20000000000000284</v>
      </c>
      <c r="JB55" s="244">
        <f t="shared" si="29"/>
        <v>2.5</v>
      </c>
      <c r="JC55" s="244">
        <f t="shared" si="29"/>
        <v>12.399999999999999</v>
      </c>
      <c r="JD55" s="244">
        <f t="shared" si="29"/>
        <v>16.799999999999997</v>
      </c>
      <c r="JE55" s="244">
        <f t="shared" si="29"/>
        <v>22.6</v>
      </c>
      <c r="JF55" s="244">
        <f t="shared" si="29"/>
        <v>20.299999999999997</v>
      </c>
      <c r="JG55" s="244">
        <f t="shared" si="29"/>
        <v>16.600000000000001</v>
      </c>
      <c r="JH55" s="244">
        <f t="shared" si="29"/>
        <v>17.5</v>
      </c>
      <c r="JI55" s="244">
        <f t="shared" si="29"/>
        <v>11.200000000000003</v>
      </c>
      <c r="JJ55" s="244">
        <f t="shared" si="29"/>
        <v>6.2000000000000028</v>
      </c>
      <c r="JK55" s="244">
        <f t="shared" si="29"/>
        <v>1.6000000000000014</v>
      </c>
      <c r="JL55" s="244">
        <f t="shared" si="29"/>
        <v>0.40000000000000568</v>
      </c>
      <c r="JM55" s="244">
        <f t="shared" si="29"/>
        <v>0.20000000000000284</v>
      </c>
      <c r="JN55" s="244">
        <f t="shared" si="29"/>
        <v>2.3999999999999986</v>
      </c>
      <c r="JO55" s="244">
        <f t="shared" si="29"/>
        <v>12.399999999999999</v>
      </c>
      <c r="JP55" s="244">
        <f t="shared" si="29"/>
        <v>16.899999999999999</v>
      </c>
      <c r="JQ55" s="244">
        <f t="shared" si="29"/>
        <v>22.700000000000003</v>
      </c>
      <c r="JR55" s="244">
        <f t="shared" si="29"/>
        <v>19.799999999999997</v>
      </c>
      <c r="JS55" s="244">
        <f t="shared" si="29"/>
        <v>16.299999999999997</v>
      </c>
      <c r="JT55" s="244">
        <f t="shared" si="29"/>
        <v>17.5</v>
      </c>
      <c r="JU55" s="244">
        <f t="shared" si="29"/>
        <v>11.100000000000001</v>
      </c>
      <c r="JV55" s="244">
        <f t="shared" si="29"/>
        <v>6</v>
      </c>
      <c r="JW55" s="244">
        <f t="shared" si="29"/>
        <v>1.6000000000000014</v>
      </c>
      <c r="JX55" s="244">
        <f t="shared" si="29"/>
        <v>0.29999999999999716</v>
      </c>
      <c r="JY55" s="244">
        <f t="shared" si="29"/>
        <v>0.20000000000000284</v>
      </c>
      <c r="JZ55" s="244">
        <f t="shared" si="29"/>
        <v>2.3999999999999986</v>
      </c>
      <c r="KA55" s="244">
        <f t="shared" si="29"/>
        <v>12.5</v>
      </c>
      <c r="KB55" s="244">
        <f t="shared" si="29"/>
        <v>16.899999999999999</v>
      </c>
      <c r="KC55" s="244">
        <f t="shared" si="29"/>
        <v>23</v>
      </c>
      <c r="KD55" s="244">
        <f t="shared" si="29"/>
        <v>19.899999999999999</v>
      </c>
      <c r="KE55" s="244">
        <f t="shared" si="29"/>
        <v>16.5</v>
      </c>
      <c r="KF55" s="244">
        <f t="shared" si="29"/>
        <v>17.5</v>
      </c>
      <c r="KG55" s="244">
        <f t="shared" si="29"/>
        <v>11.200000000000003</v>
      </c>
      <c r="KH55" s="244">
        <f t="shared" si="29"/>
        <v>6</v>
      </c>
      <c r="KI55" s="244">
        <f t="shared" si="29"/>
        <v>1.6000000000000014</v>
      </c>
      <c r="KJ55" s="244">
        <f t="shared" si="29"/>
        <v>0.40000000000000568</v>
      </c>
      <c r="KK55" s="244">
        <f t="shared" si="29"/>
        <v>0.20000000000000284</v>
      </c>
      <c r="KL55" s="244">
        <f t="shared" si="29"/>
        <v>2.1000000000000014</v>
      </c>
      <c r="KM55" s="244">
        <f t="shared" si="29"/>
        <v>12.299999999999997</v>
      </c>
      <c r="KN55" s="244">
        <f t="shared" si="29"/>
        <v>17</v>
      </c>
      <c r="KO55" s="244">
        <f t="shared" si="29"/>
        <v>23</v>
      </c>
      <c r="KP55" s="244">
        <f t="shared" si="29"/>
        <v>20</v>
      </c>
      <c r="KQ55" s="244">
        <f t="shared" si="29"/>
        <v>16.5</v>
      </c>
      <c r="KR55" s="244">
        <f t="shared" si="29"/>
        <v>17.600000000000001</v>
      </c>
      <c r="KS55" s="244">
        <f t="shared" si="29"/>
        <v>11.200000000000003</v>
      </c>
      <c r="KT55" s="244">
        <f t="shared" si="29"/>
        <v>6.2000000000000028</v>
      </c>
      <c r="KU55" s="244">
        <f t="shared" si="29"/>
        <v>1.3999999999999986</v>
      </c>
      <c r="KV55" s="244">
        <f t="shared" si="29"/>
        <v>0.40000000000000568</v>
      </c>
      <c r="KW55" s="244">
        <f t="shared" si="29"/>
        <v>0.20000000000000284</v>
      </c>
      <c r="KX55" s="244">
        <f t="shared" si="29"/>
        <v>2.1000000000000014</v>
      </c>
      <c r="KY55" s="244">
        <f t="shared" si="29"/>
        <v>12.200000000000003</v>
      </c>
      <c r="KZ55" s="244">
        <f t="shared" si="29"/>
        <v>17</v>
      </c>
      <c r="LA55" s="244">
        <f t="shared" si="29"/>
        <v>22.9</v>
      </c>
      <c r="LB55" s="244">
        <f t="shared" si="29"/>
        <v>20</v>
      </c>
      <c r="LC55" s="244">
        <f t="shared" si="29"/>
        <v>16.200000000000003</v>
      </c>
      <c r="LD55" s="244">
        <f t="shared" si="29"/>
        <v>17.700000000000003</v>
      </c>
      <c r="LE55" s="244">
        <f t="shared" si="29"/>
        <v>10.899999999999999</v>
      </c>
      <c r="LF55" s="244">
        <f t="shared" si="29"/>
        <v>6.1000000000000014</v>
      </c>
      <c r="LG55" s="244">
        <f t="shared" si="29"/>
        <v>1.5</v>
      </c>
      <c r="LH55" s="244">
        <f t="shared" si="29"/>
        <v>0.29999999999999716</v>
      </c>
      <c r="LI55" s="244">
        <f t="shared" si="29"/>
        <v>0.20000000000000284</v>
      </c>
      <c r="LJ55" s="244">
        <f t="shared" si="29"/>
        <v>2</v>
      </c>
      <c r="LK55" s="244">
        <f t="shared" si="29"/>
        <v>12.100000000000001</v>
      </c>
      <c r="LL55" s="244">
        <f t="shared" si="29"/>
        <v>16.799999999999997</v>
      </c>
      <c r="LM55" s="244">
        <f t="shared" si="29"/>
        <v>22.700000000000003</v>
      </c>
    </row>
    <row r="56" spans="1:325" x14ac:dyDescent="0.25">
      <c r="A56" s="244">
        <v>20</v>
      </c>
      <c r="B56" s="244">
        <f t="shared" si="30"/>
        <v>22.6</v>
      </c>
      <c r="C56" s="244">
        <f t="shared" si="30"/>
        <v>20.9</v>
      </c>
      <c r="D56" s="244">
        <f t="shared" si="30"/>
        <v>16.5</v>
      </c>
      <c r="E56" s="244">
        <f t="shared" si="30"/>
        <v>12</v>
      </c>
      <c r="F56" s="244">
        <f t="shared" si="30"/>
        <v>6.6000000000000014</v>
      </c>
      <c r="G56" s="244">
        <f t="shared" si="30"/>
        <v>3.7000000000000028</v>
      </c>
      <c r="H56" s="244">
        <f t="shared" si="30"/>
        <v>0.79999999999999716</v>
      </c>
      <c r="I56" s="244">
        <f t="shared" si="30"/>
        <v>0.70000000000000284</v>
      </c>
      <c r="J56" s="244">
        <f t="shared" si="30"/>
        <v>4.7000000000000028</v>
      </c>
      <c r="K56" s="244">
        <f t="shared" si="30"/>
        <v>12.799999999999997</v>
      </c>
      <c r="L56" s="244">
        <f t="shared" si="30"/>
        <v>18.700000000000003</v>
      </c>
      <c r="M56" s="244">
        <f t="shared" si="30"/>
        <v>21</v>
      </c>
      <c r="N56" s="244">
        <f t="shared" si="30"/>
        <v>22.200000000000003</v>
      </c>
      <c r="O56" s="244">
        <f t="shared" si="30"/>
        <v>20.5</v>
      </c>
      <c r="P56" s="244">
        <f t="shared" si="30"/>
        <v>16.299999999999997</v>
      </c>
      <c r="Q56" s="244">
        <f t="shared" si="30"/>
        <v>11.899999999999999</v>
      </c>
      <c r="R56" s="244">
        <f t="shared" si="30"/>
        <v>6.2999999999999972</v>
      </c>
      <c r="S56" s="244">
        <f t="shared" si="30"/>
        <v>3.5</v>
      </c>
      <c r="T56" s="244">
        <f t="shared" si="30"/>
        <v>0.79999999999999716</v>
      </c>
      <c r="U56" s="244">
        <f t="shared" si="30"/>
        <v>0.70000000000000284</v>
      </c>
      <c r="V56" s="244">
        <f t="shared" si="30"/>
        <v>4.5</v>
      </c>
      <c r="W56" s="244">
        <f t="shared" si="30"/>
        <v>12.799999999999997</v>
      </c>
      <c r="X56" s="244">
        <f t="shared" si="30"/>
        <v>18.399999999999999</v>
      </c>
      <c r="Y56" s="244">
        <f t="shared" si="30"/>
        <v>21.4</v>
      </c>
      <c r="Z56" s="244">
        <f t="shared" si="30"/>
        <v>22.6</v>
      </c>
      <c r="AA56" s="244">
        <f t="shared" si="30"/>
        <v>20.399999999999999</v>
      </c>
      <c r="AB56" s="244">
        <f t="shared" si="30"/>
        <v>16.5</v>
      </c>
      <c r="AC56" s="244">
        <f t="shared" si="30"/>
        <v>11.899999999999999</v>
      </c>
      <c r="AD56" s="244">
        <f t="shared" si="30"/>
        <v>6</v>
      </c>
      <c r="AE56" s="244">
        <f t="shared" si="30"/>
        <v>3.2999999999999972</v>
      </c>
      <c r="AF56" s="244">
        <f t="shared" si="30"/>
        <v>0.59999999999999432</v>
      </c>
      <c r="AG56" s="244">
        <f t="shared" si="30"/>
        <v>0.59999999999999432</v>
      </c>
      <c r="AH56" s="244">
        <f t="shared" si="30"/>
        <v>4.3999999999999986</v>
      </c>
      <c r="AI56" s="244">
        <f t="shared" si="30"/>
        <v>12.700000000000003</v>
      </c>
      <c r="AJ56" s="244">
        <f t="shared" si="30"/>
        <v>18.399999999999999</v>
      </c>
      <c r="AK56" s="244">
        <f t="shared" si="30"/>
        <v>21.299999999999997</v>
      </c>
      <c r="AL56" s="244">
        <f t="shared" si="30"/>
        <v>22.299999999999997</v>
      </c>
      <c r="AM56" s="244">
        <f t="shared" si="30"/>
        <v>19.899999999999999</v>
      </c>
      <c r="AN56" s="244">
        <f t="shared" si="30"/>
        <v>16.5</v>
      </c>
      <c r="AO56" s="244">
        <f t="shared" si="30"/>
        <v>11.600000000000001</v>
      </c>
      <c r="AP56" s="244">
        <f t="shared" si="30"/>
        <v>5.7999999999999972</v>
      </c>
      <c r="AQ56" s="244">
        <f t="shared" si="30"/>
        <v>3.2000000000000028</v>
      </c>
      <c r="AR56" s="244">
        <f t="shared" si="30"/>
        <v>0.59999999999999432</v>
      </c>
      <c r="AS56" s="244">
        <f t="shared" si="30"/>
        <v>0.70000000000000284</v>
      </c>
      <c r="AT56" s="244">
        <f t="shared" si="30"/>
        <v>4.5</v>
      </c>
      <c r="AU56" s="244">
        <f t="shared" si="30"/>
        <v>12.899999999999999</v>
      </c>
      <c r="AV56" s="244">
        <f t="shared" si="30"/>
        <v>17.700000000000003</v>
      </c>
      <c r="AW56" s="244">
        <f t="shared" si="30"/>
        <v>21.200000000000003</v>
      </c>
      <c r="AX56" s="244">
        <f t="shared" si="30"/>
        <v>22.1</v>
      </c>
      <c r="AY56" s="244">
        <f t="shared" si="30"/>
        <v>19.799999999999997</v>
      </c>
      <c r="AZ56" s="244">
        <f t="shared" si="30"/>
        <v>16.200000000000003</v>
      </c>
      <c r="BA56" s="244">
        <f t="shared" si="30"/>
        <v>11.299999999999997</v>
      </c>
      <c r="BB56" s="244">
        <f t="shared" si="30"/>
        <v>5.7999999999999972</v>
      </c>
      <c r="BC56" s="244">
        <f t="shared" si="30"/>
        <v>3.2000000000000028</v>
      </c>
      <c r="BD56" s="244">
        <f t="shared" si="30"/>
        <v>0.5</v>
      </c>
      <c r="BE56" s="244">
        <f t="shared" si="30"/>
        <v>0.70000000000000284</v>
      </c>
      <c r="BF56" s="244">
        <f t="shared" si="30"/>
        <v>4.2999999999999972</v>
      </c>
      <c r="BG56" s="244">
        <f t="shared" si="30"/>
        <v>12.5</v>
      </c>
      <c r="BH56" s="244">
        <f t="shared" si="30"/>
        <v>17.600000000000001</v>
      </c>
      <c r="BI56" s="244">
        <f t="shared" si="30"/>
        <v>21</v>
      </c>
      <c r="BJ56" s="244">
        <f t="shared" si="30"/>
        <v>21.9</v>
      </c>
      <c r="BK56" s="244">
        <f t="shared" si="30"/>
        <v>19.600000000000001</v>
      </c>
      <c r="BL56" s="244">
        <f t="shared" si="30"/>
        <v>16.100000000000001</v>
      </c>
      <c r="BM56" s="244">
        <f t="shared" si="30"/>
        <v>11.299999999999997</v>
      </c>
      <c r="BN56" s="244">
        <f t="shared" si="25"/>
        <v>5.6000000000000014</v>
      </c>
      <c r="BO56" s="244">
        <f t="shared" si="25"/>
        <v>3.1000000000000014</v>
      </c>
      <c r="BP56" s="244">
        <f t="shared" si="25"/>
        <v>0.5</v>
      </c>
      <c r="BQ56" s="244">
        <f t="shared" si="25"/>
        <v>0.79999999999999716</v>
      </c>
      <c r="BR56" s="244">
        <f t="shared" si="25"/>
        <v>4.2999999999999972</v>
      </c>
      <c r="BS56" s="244">
        <f t="shared" si="25"/>
        <v>12.200000000000003</v>
      </c>
      <c r="BT56" s="244">
        <f t="shared" si="25"/>
        <v>17.200000000000003</v>
      </c>
      <c r="BU56" s="244">
        <f t="shared" si="25"/>
        <v>20.799999999999997</v>
      </c>
      <c r="BV56" s="244">
        <f t="shared" si="25"/>
        <v>21.799999999999997</v>
      </c>
      <c r="BW56" s="244">
        <f t="shared" si="25"/>
        <v>19.5</v>
      </c>
      <c r="BX56" s="244">
        <f t="shared" si="25"/>
        <v>15.799999999999997</v>
      </c>
      <c r="BY56" s="244">
        <f t="shared" si="25"/>
        <v>11.299999999999997</v>
      </c>
      <c r="BZ56" s="244">
        <f t="shared" si="25"/>
        <v>5.7999999999999972</v>
      </c>
      <c r="CA56" s="244">
        <f t="shared" si="25"/>
        <v>3</v>
      </c>
      <c r="CB56" s="244">
        <f t="shared" si="25"/>
        <v>0.40000000000000568</v>
      </c>
      <c r="CC56" s="244">
        <f t="shared" si="25"/>
        <v>0.70000000000000284</v>
      </c>
      <c r="CD56" s="244">
        <f t="shared" si="32"/>
        <v>4.3999999999999986</v>
      </c>
      <c r="CE56" s="244">
        <f t="shared" si="32"/>
        <v>12.5</v>
      </c>
      <c r="CF56" s="244">
        <f t="shared" si="32"/>
        <v>17.100000000000001</v>
      </c>
      <c r="CG56" s="244">
        <f t="shared" si="32"/>
        <v>21</v>
      </c>
      <c r="CH56" s="244">
        <f t="shared" si="32"/>
        <v>21.799999999999997</v>
      </c>
      <c r="CI56" s="244">
        <f t="shared" si="32"/>
        <v>19.700000000000003</v>
      </c>
      <c r="CJ56" s="244">
        <f t="shared" si="32"/>
        <v>16</v>
      </c>
      <c r="CK56" s="244">
        <f t="shared" si="32"/>
        <v>11.700000000000003</v>
      </c>
      <c r="CL56" s="244">
        <f t="shared" si="32"/>
        <v>5.6000000000000014</v>
      </c>
      <c r="CM56" s="244">
        <f t="shared" si="32"/>
        <v>3</v>
      </c>
      <c r="CN56" s="244">
        <f t="shared" si="32"/>
        <v>0.40000000000000568</v>
      </c>
      <c r="CO56" s="244">
        <f t="shared" si="32"/>
        <v>0.70000000000000284</v>
      </c>
      <c r="CP56" s="244">
        <f t="shared" si="32"/>
        <v>4.5</v>
      </c>
      <c r="CQ56" s="244">
        <f t="shared" si="32"/>
        <v>12.799999999999997</v>
      </c>
      <c r="CR56" s="244">
        <f t="shared" si="32"/>
        <v>16.700000000000003</v>
      </c>
      <c r="CS56" s="244">
        <f t="shared" si="32"/>
        <v>21.200000000000003</v>
      </c>
      <c r="CT56" s="244">
        <f t="shared" si="32"/>
        <v>21.700000000000003</v>
      </c>
      <c r="CU56" s="244">
        <f t="shared" si="32"/>
        <v>19.5</v>
      </c>
      <c r="CV56" s="244">
        <f t="shared" si="32"/>
        <v>15.799999999999997</v>
      </c>
      <c r="CW56" s="244">
        <f t="shared" si="32"/>
        <v>11.799999999999997</v>
      </c>
      <c r="CX56" s="244">
        <f t="shared" si="32"/>
        <v>5.5</v>
      </c>
      <c r="CY56" s="244">
        <f t="shared" si="32"/>
        <v>3</v>
      </c>
      <c r="CZ56" s="244">
        <f t="shared" si="32"/>
        <v>0.40000000000000568</v>
      </c>
      <c r="DA56" s="244">
        <f t="shared" si="32"/>
        <v>0.70000000000000284</v>
      </c>
      <c r="DB56" s="244">
        <f t="shared" si="32"/>
        <v>4.2999999999999972</v>
      </c>
      <c r="DC56" s="244">
        <f t="shared" si="32"/>
        <v>12.799999999999997</v>
      </c>
      <c r="DD56" s="244">
        <f t="shared" si="32"/>
        <v>16.899999999999999</v>
      </c>
      <c r="DE56" s="244">
        <f t="shared" si="32"/>
        <v>21.200000000000003</v>
      </c>
      <c r="DF56" s="244">
        <f t="shared" si="32"/>
        <v>22</v>
      </c>
      <c r="DG56" s="244">
        <f t="shared" si="32"/>
        <v>19.100000000000001</v>
      </c>
      <c r="DH56" s="244">
        <f t="shared" si="32"/>
        <v>15.5</v>
      </c>
      <c r="DI56" s="244">
        <f t="shared" si="32"/>
        <v>11.700000000000003</v>
      </c>
      <c r="DJ56" s="244">
        <f t="shared" si="32"/>
        <v>5.5</v>
      </c>
      <c r="DK56" s="244">
        <f t="shared" si="32"/>
        <v>3</v>
      </c>
      <c r="DL56" s="244">
        <f t="shared" si="32"/>
        <v>0.40000000000000568</v>
      </c>
      <c r="DM56" s="244">
        <f t="shared" si="32"/>
        <v>0.70000000000000284</v>
      </c>
      <c r="DN56" s="244">
        <f t="shared" si="32"/>
        <v>4</v>
      </c>
      <c r="DO56" s="244">
        <f t="shared" si="32"/>
        <v>12.799999999999997</v>
      </c>
      <c r="DP56" s="244">
        <f t="shared" si="32"/>
        <v>16.799999999999997</v>
      </c>
      <c r="DQ56" s="244">
        <f t="shared" si="32"/>
        <v>20.9</v>
      </c>
      <c r="DR56" s="244">
        <f t="shared" si="32"/>
        <v>22</v>
      </c>
      <c r="DS56" s="244">
        <f t="shared" si="32"/>
        <v>18.5</v>
      </c>
      <c r="DT56" s="244">
        <f t="shared" si="32"/>
        <v>15.399999999999999</v>
      </c>
      <c r="DU56" s="244">
        <f t="shared" si="32"/>
        <v>11.600000000000001</v>
      </c>
      <c r="DV56" s="244">
        <f t="shared" si="32"/>
        <v>5.6000000000000014</v>
      </c>
      <c r="DW56" s="244">
        <f t="shared" si="32"/>
        <v>3</v>
      </c>
      <c r="DX56" s="244">
        <f t="shared" si="32"/>
        <v>0.40000000000000568</v>
      </c>
      <c r="DY56" s="244">
        <f t="shared" si="32"/>
        <v>0.79999999999999716</v>
      </c>
      <c r="DZ56" s="244">
        <f t="shared" si="31"/>
        <v>3.8999999999999986</v>
      </c>
      <c r="EA56" s="244">
        <f t="shared" si="31"/>
        <v>12.799999999999997</v>
      </c>
      <c r="EB56" s="244">
        <f t="shared" si="31"/>
        <v>17</v>
      </c>
      <c r="EC56" s="244">
        <f t="shared" si="31"/>
        <v>21</v>
      </c>
      <c r="ED56" s="244">
        <f t="shared" si="31"/>
        <v>22</v>
      </c>
      <c r="EE56" s="244">
        <f t="shared" si="31"/>
        <v>18.100000000000001</v>
      </c>
      <c r="EF56" s="244">
        <f t="shared" si="31"/>
        <v>15.799999999999997</v>
      </c>
      <c r="EG56" s="244">
        <f t="shared" si="31"/>
        <v>11.399999999999999</v>
      </c>
      <c r="EH56" s="244">
        <f t="shared" si="31"/>
        <v>5.5</v>
      </c>
      <c r="EI56" s="244">
        <f t="shared" si="31"/>
        <v>2.7999999999999972</v>
      </c>
      <c r="EJ56" s="244">
        <f t="shared" si="31"/>
        <v>0.40000000000000568</v>
      </c>
      <c r="EK56" s="244">
        <f t="shared" si="31"/>
        <v>0.79999999999999716</v>
      </c>
      <c r="EL56" s="244">
        <f t="shared" si="31"/>
        <v>3.7999999999999972</v>
      </c>
      <c r="EM56" s="244">
        <f t="shared" si="31"/>
        <v>12.600000000000001</v>
      </c>
      <c r="EN56" s="244">
        <f t="shared" si="31"/>
        <v>17.100000000000001</v>
      </c>
      <c r="EO56" s="244">
        <f t="shared" si="31"/>
        <v>21.200000000000003</v>
      </c>
      <c r="EP56" s="244">
        <f t="shared" si="31"/>
        <v>22.299999999999997</v>
      </c>
      <c r="EQ56" s="244">
        <f t="shared" si="31"/>
        <v>18.299999999999997</v>
      </c>
      <c r="ER56" s="244">
        <f t="shared" si="31"/>
        <v>15.799999999999997</v>
      </c>
      <c r="ES56" s="244">
        <f t="shared" si="31"/>
        <v>11.600000000000001</v>
      </c>
      <c r="ET56" s="244">
        <f t="shared" si="31"/>
        <v>5.2000000000000028</v>
      </c>
      <c r="EU56" s="244">
        <f t="shared" si="31"/>
        <v>2.7999999999999972</v>
      </c>
      <c r="EV56" s="244">
        <f t="shared" si="31"/>
        <v>0.40000000000000568</v>
      </c>
      <c r="EW56" s="244">
        <f t="shared" si="31"/>
        <v>0.79999999999999716</v>
      </c>
      <c r="EX56" s="244">
        <f t="shared" si="31"/>
        <v>3.7000000000000028</v>
      </c>
      <c r="EY56" s="244">
        <f t="shared" si="31"/>
        <v>12.5</v>
      </c>
      <c r="EZ56" s="244">
        <f t="shared" si="31"/>
        <v>17.100000000000001</v>
      </c>
      <c r="FA56" s="244">
        <f t="shared" si="31"/>
        <v>21.5</v>
      </c>
      <c r="FB56" s="244">
        <f t="shared" si="31"/>
        <v>22.299999999999997</v>
      </c>
      <c r="FC56" s="244">
        <f t="shared" si="31"/>
        <v>18.200000000000003</v>
      </c>
      <c r="FD56" s="244">
        <f t="shared" si="31"/>
        <v>15.600000000000001</v>
      </c>
      <c r="FE56" s="244">
        <f t="shared" si="31"/>
        <v>11.5</v>
      </c>
      <c r="FF56" s="244">
        <f t="shared" si="31"/>
        <v>5.1000000000000014</v>
      </c>
      <c r="FG56" s="244">
        <f t="shared" si="31"/>
        <v>2.6000000000000014</v>
      </c>
      <c r="FH56" s="244">
        <f t="shared" si="31"/>
        <v>0.29999999999999716</v>
      </c>
      <c r="FI56" s="244">
        <f t="shared" si="31"/>
        <v>0.79999999999999716</v>
      </c>
      <c r="FJ56" s="244">
        <f t="shared" si="31"/>
        <v>3.7000000000000028</v>
      </c>
      <c r="FK56" s="244">
        <f t="shared" si="31"/>
        <v>12.399999999999999</v>
      </c>
      <c r="FL56" s="244">
        <f t="shared" si="31"/>
        <v>17</v>
      </c>
      <c r="FM56" s="244">
        <f t="shared" si="31"/>
        <v>21.200000000000003</v>
      </c>
      <c r="FN56" s="244">
        <f t="shared" si="31"/>
        <v>22</v>
      </c>
      <c r="FO56" s="244">
        <f t="shared" si="31"/>
        <v>18</v>
      </c>
      <c r="FP56" s="244">
        <f t="shared" si="31"/>
        <v>15.399999999999999</v>
      </c>
      <c r="FQ56" s="244">
        <f t="shared" si="31"/>
        <v>11.299999999999997</v>
      </c>
      <c r="FR56" s="244">
        <f t="shared" si="31"/>
        <v>5</v>
      </c>
      <c r="FS56" s="244">
        <f t="shared" si="31"/>
        <v>2.6000000000000014</v>
      </c>
      <c r="FT56" s="244">
        <f t="shared" si="31"/>
        <v>0.29999999999999716</v>
      </c>
      <c r="FU56" s="244">
        <f t="shared" si="31"/>
        <v>0.70000000000000284</v>
      </c>
      <c r="FV56" s="244">
        <f t="shared" si="31"/>
        <v>3.5</v>
      </c>
      <c r="FW56" s="244">
        <f t="shared" si="31"/>
        <v>12.100000000000001</v>
      </c>
      <c r="FX56" s="244">
        <f t="shared" si="31"/>
        <v>16.899999999999999</v>
      </c>
      <c r="FY56" s="244">
        <f t="shared" si="31"/>
        <v>21.4</v>
      </c>
      <c r="FZ56" s="244">
        <f t="shared" si="31"/>
        <v>22.1</v>
      </c>
      <c r="GA56" s="244">
        <f t="shared" si="31"/>
        <v>17.899999999999999</v>
      </c>
      <c r="GB56" s="244">
        <f t="shared" si="31"/>
        <v>15.399999999999999</v>
      </c>
      <c r="GC56" s="244">
        <f t="shared" si="31"/>
        <v>10.799999999999997</v>
      </c>
      <c r="GD56" s="244">
        <f t="shared" si="31"/>
        <v>5.1000000000000014</v>
      </c>
      <c r="GE56" s="244">
        <f t="shared" si="31"/>
        <v>2.6000000000000014</v>
      </c>
      <c r="GF56" s="244">
        <f t="shared" si="31"/>
        <v>0.20000000000000284</v>
      </c>
      <c r="GG56" s="244">
        <f t="shared" si="31"/>
        <v>0.70000000000000284</v>
      </c>
      <c r="GH56" s="244">
        <f t="shared" si="31"/>
        <v>3.3999999999999986</v>
      </c>
      <c r="GI56" s="244">
        <f t="shared" si="31"/>
        <v>12.100000000000001</v>
      </c>
      <c r="GJ56" s="244">
        <f t="shared" si="31"/>
        <v>16.899999999999999</v>
      </c>
      <c r="GK56" s="244">
        <f t="shared" si="27"/>
        <v>21.4</v>
      </c>
      <c r="GL56" s="244">
        <f t="shared" si="27"/>
        <v>22</v>
      </c>
      <c r="GM56" s="244">
        <f t="shared" si="27"/>
        <v>18.100000000000001</v>
      </c>
      <c r="GN56" s="244">
        <f t="shared" si="27"/>
        <v>15.200000000000003</v>
      </c>
      <c r="GO56" s="244">
        <f t="shared" ref="GO56:IZ60" si="34">IF(GO22&gt;65,0,IF(GO22="",0,65-GO22))</f>
        <v>10.700000000000003</v>
      </c>
      <c r="GP56" s="244">
        <f t="shared" si="34"/>
        <v>5</v>
      </c>
      <c r="GQ56" s="244">
        <f t="shared" si="34"/>
        <v>2.6000000000000014</v>
      </c>
      <c r="GR56" s="244">
        <f t="shared" si="34"/>
        <v>0.20000000000000284</v>
      </c>
      <c r="GS56" s="244">
        <f t="shared" si="34"/>
        <v>0.70000000000000284</v>
      </c>
      <c r="GT56" s="244">
        <f t="shared" si="34"/>
        <v>3.2999999999999972</v>
      </c>
      <c r="GU56" s="244">
        <f t="shared" si="34"/>
        <v>12.200000000000003</v>
      </c>
      <c r="GV56" s="244">
        <f t="shared" si="34"/>
        <v>17</v>
      </c>
      <c r="GW56" s="244">
        <f t="shared" si="34"/>
        <v>21.4</v>
      </c>
      <c r="GX56" s="244">
        <f t="shared" si="34"/>
        <v>21.9</v>
      </c>
      <c r="GY56" s="244">
        <f t="shared" si="34"/>
        <v>17.799999999999997</v>
      </c>
      <c r="GZ56" s="244">
        <f t="shared" si="34"/>
        <v>15.299999999999997</v>
      </c>
      <c r="HA56" s="244">
        <f t="shared" si="34"/>
        <v>10.600000000000001</v>
      </c>
      <c r="HB56" s="244">
        <f t="shared" si="34"/>
        <v>5</v>
      </c>
      <c r="HC56" s="244">
        <f t="shared" si="34"/>
        <v>2.6000000000000014</v>
      </c>
      <c r="HD56" s="244">
        <f t="shared" si="34"/>
        <v>0.29999999999999716</v>
      </c>
      <c r="HE56" s="244">
        <f t="shared" si="34"/>
        <v>0.59999999999999432</v>
      </c>
      <c r="HF56" s="244">
        <f t="shared" si="34"/>
        <v>3.1000000000000014</v>
      </c>
      <c r="HG56" s="244">
        <f t="shared" si="34"/>
        <v>12.200000000000003</v>
      </c>
      <c r="HH56" s="244">
        <f t="shared" si="34"/>
        <v>17</v>
      </c>
      <c r="HI56" s="244">
        <f t="shared" si="34"/>
        <v>21.4</v>
      </c>
      <c r="HJ56" s="244">
        <f t="shared" si="34"/>
        <v>21.5</v>
      </c>
      <c r="HK56" s="244">
        <f t="shared" si="34"/>
        <v>17.299999999999997</v>
      </c>
      <c r="HL56" s="244">
        <f t="shared" si="34"/>
        <v>14.899999999999999</v>
      </c>
      <c r="HM56" s="244">
        <f t="shared" si="34"/>
        <v>10.700000000000003</v>
      </c>
      <c r="HN56" s="244">
        <f t="shared" si="34"/>
        <v>4.6000000000000014</v>
      </c>
      <c r="HO56" s="244">
        <f t="shared" si="34"/>
        <v>2.6000000000000014</v>
      </c>
      <c r="HP56" s="244">
        <f t="shared" si="34"/>
        <v>0.29999999999999716</v>
      </c>
      <c r="HQ56" s="244">
        <f t="shared" si="34"/>
        <v>0.59999999999999432</v>
      </c>
      <c r="HR56" s="244">
        <f t="shared" si="34"/>
        <v>3</v>
      </c>
      <c r="HS56" s="244">
        <f t="shared" si="34"/>
        <v>12.299999999999997</v>
      </c>
      <c r="HT56" s="244">
        <f t="shared" si="34"/>
        <v>16.700000000000003</v>
      </c>
      <c r="HU56" s="244">
        <f t="shared" si="34"/>
        <v>21.1</v>
      </c>
      <c r="HV56" s="244">
        <f t="shared" si="34"/>
        <v>21.5</v>
      </c>
      <c r="HW56" s="244">
        <f t="shared" si="34"/>
        <v>17.200000000000003</v>
      </c>
      <c r="HX56" s="244">
        <f t="shared" si="34"/>
        <v>14.799999999999997</v>
      </c>
      <c r="HY56" s="244">
        <f t="shared" si="34"/>
        <v>10.899999999999999</v>
      </c>
      <c r="HZ56" s="244">
        <f t="shared" si="34"/>
        <v>4.7999999999999972</v>
      </c>
      <c r="IA56" s="244">
        <f t="shared" si="34"/>
        <v>2.7000000000000028</v>
      </c>
      <c r="IB56" s="244">
        <f t="shared" si="34"/>
        <v>0.20000000000000284</v>
      </c>
      <c r="IC56" s="244">
        <f t="shared" si="34"/>
        <v>0.5</v>
      </c>
      <c r="ID56" s="244">
        <f t="shared" si="34"/>
        <v>3.1000000000000014</v>
      </c>
      <c r="IE56" s="244">
        <f t="shared" si="34"/>
        <v>12.299999999999997</v>
      </c>
      <c r="IF56" s="244">
        <f t="shared" si="34"/>
        <v>16.799999999999997</v>
      </c>
      <c r="IG56" s="244">
        <f t="shared" si="34"/>
        <v>21.4</v>
      </c>
      <c r="IH56" s="244">
        <f t="shared" si="34"/>
        <v>21.200000000000003</v>
      </c>
      <c r="II56" s="244">
        <f t="shared" si="34"/>
        <v>16.899999999999999</v>
      </c>
      <c r="IJ56" s="244">
        <f t="shared" si="34"/>
        <v>14.600000000000001</v>
      </c>
      <c r="IK56" s="244">
        <f t="shared" si="34"/>
        <v>10.899999999999999</v>
      </c>
      <c r="IL56" s="244">
        <f t="shared" si="34"/>
        <v>4.7000000000000028</v>
      </c>
      <c r="IM56" s="244">
        <f t="shared" si="34"/>
        <v>2.5</v>
      </c>
      <c r="IN56" s="244">
        <f t="shared" si="34"/>
        <v>0.20000000000000284</v>
      </c>
      <c r="IO56" s="244">
        <f t="shared" si="34"/>
        <v>0.5</v>
      </c>
      <c r="IP56" s="244">
        <f t="shared" si="34"/>
        <v>2.8999999999999986</v>
      </c>
      <c r="IQ56" s="244">
        <f t="shared" si="34"/>
        <v>12.200000000000003</v>
      </c>
      <c r="IR56" s="244">
        <f t="shared" si="34"/>
        <v>16.399999999999999</v>
      </c>
      <c r="IS56" s="244">
        <f t="shared" si="34"/>
        <v>21.1</v>
      </c>
      <c r="IT56" s="244">
        <f t="shared" si="34"/>
        <v>21.200000000000003</v>
      </c>
      <c r="IU56" s="244">
        <f t="shared" si="34"/>
        <v>16.899999999999999</v>
      </c>
      <c r="IV56" s="244">
        <f t="shared" si="34"/>
        <v>14.399999999999999</v>
      </c>
      <c r="IW56" s="244">
        <f t="shared" si="34"/>
        <v>10.799999999999997</v>
      </c>
      <c r="IX56" s="244">
        <f t="shared" si="24"/>
        <v>4.6000000000000014</v>
      </c>
      <c r="IY56" s="244">
        <f t="shared" si="24"/>
        <v>2.3999999999999986</v>
      </c>
      <c r="IZ56" s="244">
        <f t="shared" si="24"/>
        <v>0.20000000000000284</v>
      </c>
      <c r="JA56" s="244">
        <f t="shared" si="16"/>
        <v>0.5</v>
      </c>
      <c r="JB56" s="244">
        <f t="shared" si="29"/>
        <v>2.7999999999999972</v>
      </c>
      <c r="JC56" s="244">
        <f t="shared" si="29"/>
        <v>12.100000000000001</v>
      </c>
      <c r="JD56" s="244">
        <f t="shared" si="29"/>
        <v>16.700000000000003</v>
      </c>
      <c r="JE56" s="244">
        <f t="shared" si="29"/>
        <v>21.299999999999997</v>
      </c>
      <c r="JF56" s="244">
        <f t="shared" si="29"/>
        <v>21.5</v>
      </c>
      <c r="JG56" s="244">
        <f t="shared" si="29"/>
        <v>16.899999999999999</v>
      </c>
      <c r="JH56" s="244">
        <f t="shared" si="29"/>
        <v>14.399999999999999</v>
      </c>
      <c r="JI56" s="244">
        <f t="shared" si="29"/>
        <v>10.5</v>
      </c>
      <c r="JJ56" s="244">
        <f t="shared" si="29"/>
        <v>4.6000000000000014</v>
      </c>
      <c r="JK56" s="244">
        <f t="shared" si="29"/>
        <v>2.2999999999999972</v>
      </c>
      <c r="JL56" s="244">
        <f t="shared" si="29"/>
        <v>0.20000000000000284</v>
      </c>
      <c r="JM56" s="244">
        <f t="shared" si="29"/>
        <v>0.5</v>
      </c>
      <c r="JN56" s="244">
        <f t="shared" si="29"/>
        <v>2.6000000000000014</v>
      </c>
      <c r="JO56" s="244">
        <f t="shared" si="29"/>
        <v>12.299999999999997</v>
      </c>
      <c r="JP56" s="244">
        <f t="shared" si="29"/>
        <v>16.700000000000003</v>
      </c>
      <c r="JQ56" s="244">
        <f t="shared" si="29"/>
        <v>21.200000000000003</v>
      </c>
      <c r="JR56" s="244">
        <f t="shared" si="29"/>
        <v>21.299999999999997</v>
      </c>
      <c r="JS56" s="244">
        <f t="shared" si="29"/>
        <v>16.700000000000003</v>
      </c>
      <c r="JT56" s="244">
        <f t="shared" si="29"/>
        <v>14.600000000000001</v>
      </c>
      <c r="JU56" s="244">
        <f t="shared" si="29"/>
        <v>10.5</v>
      </c>
      <c r="JV56" s="244">
        <f t="shared" si="29"/>
        <v>4.5</v>
      </c>
      <c r="JW56" s="244">
        <f t="shared" si="29"/>
        <v>2.2999999999999972</v>
      </c>
      <c r="JX56" s="244">
        <f t="shared" si="29"/>
        <v>9.9999999999994316E-2</v>
      </c>
      <c r="JY56" s="244">
        <f t="shared" si="29"/>
        <v>0.5</v>
      </c>
      <c r="JZ56" s="244">
        <f t="shared" si="29"/>
        <v>2.3999999999999986</v>
      </c>
      <c r="KA56" s="244">
        <f t="shared" si="29"/>
        <v>12.200000000000003</v>
      </c>
      <c r="KB56" s="244">
        <f t="shared" si="29"/>
        <v>16.799999999999997</v>
      </c>
      <c r="KC56" s="244">
        <f t="shared" si="29"/>
        <v>21.5</v>
      </c>
      <c r="KD56" s="244">
        <f t="shared" si="29"/>
        <v>21.4</v>
      </c>
      <c r="KE56" s="244">
        <f t="shared" si="29"/>
        <v>16.700000000000003</v>
      </c>
      <c r="KF56" s="244">
        <f t="shared" si="29"/>
        <v>14.600000000000001</v>
      </c>
      <c r="KG56" s="244">
        <f t="shared" si="29"/>
        <v>10.600000000000001</v>
      </c>
      <c r="KH56" s="244">
        <f t="shared" si="29"/>
        <v>4.5</v>
      </c>
      <c r="KI56" s="244">
        <f t="shared" si="29"/>
        <v>2.2999999999999972</v>
      </c>
      <c r="KJ56" s="244">
        <f t="shared" si="29"/>
        <v>0.20000000000000284</v>
      </c>
      <c r="KK56" s="244">
        <f t="shared" si="29"/>
        <v>0.59999999999999432</v>
      </c>
      <c r="KL56" s="244">
        <f t="shared" si="29"/>
        <v>2.2999999999999972</v>
      </c>
      <c r="KM56" s="244">
        <f t="shared" si="29"/>
        <v>12.299999999999997</v>
      </c>
      <c r="KN56" s="244">
        <f t="shared" si="29"/>
        <v>16.799999999999997</v>
      </c>
      <c r="KO56" s="244">
        <f t="shared" si="29"/>
        <v>21.4</v>
      </c>
      <c r="KP56" s="244">
        <f t="shared" si="29"/>
        <v>21.200000000000003</v>
      </c>
      <c r="KQ56" s="244">
        <f t="shared" si="29"/>
        <v>16.600000000000001</v>
      </c>
      <c r="KR56" s="244">
        <f t="shared" si="29"/>
        <v>14.600000000000001</v>
      </c>
      <c r="KS56" s="244">
        <f t="shared" si="29"/>
        <v>10.700000000000003</v>
      </c>
      <c r="KT56" s="244">
        <f t="shared" si="29"/>
        <v>4.6000000000000014</v>
      </c>
      <c r="KU56" s="244">
        <f t="shared" si="29"/>
        <v>2.2000000000000028</v>
      </c>
      <c r="KV56" s="244">
        <f t="shared" si="29"/>
        <v>0.20000000000000284</v>
      </c>
      <c r="KW56" s="244">
        <f t="shared" si="29"/>
        <v>0.59999999999999432</v>
      </c>
      <c r="KX56" s="244">
        <f t="shared" si="29"/>
        <v>2.2999999999999972</v>
      </c>
      <c r="KY56" s="244">
        <f t="shared" si="29"/>
        <v>12.299999999999997</v>
      </c>
      <c r="KZ56" s="244">
        <f t="shared" si="29"/>
        <v>16.899999999999999</v>
      </c>
      <c r="LA56" s="244">
        <f t="shared" si="29"/>
        <v>21.200000000000003</v>
      </c>
      <c r="LB56" s="244">
        <f t="shared" si="29"/>
        <v>21.1</v>
      </c>
      <c r="LC56" s="244">
        <f t="shared" si="29"/>
        <v>16.5</v>
      </c>
      <c r="LD56" s="244">
        <f t="shared" si="29"/>
        <v>14.5</v>
      </c>
      <c r="LE56" s="244">
        <f t="shared" si="29"/>
        <v>10.100000000000001</v>
      </c>
      <c r="LF56" s="244">
        <f t="shared" si="29"/>
        <v>4.6000000000000014</v>
      </c>
      <c r="LG56" s="244">
        <f t="shared" si="29"/>
        <v>2.2000000000000028</v>
      </c>
      <c r="LH56" s="244">
        <f t="shared" si="29"/>
        <v>9.9999999999994316E-2</v>
      </c>
      <c r="LI56" s="244">
        <f t="shared" si="29"/>
        <v>0.59999999999999432</v>
      </c>
      <c r="LJ56" s="244">
        <f t="shared" si="29"/>
        <v>2.2999999999999972</v>
      </c>
      <c r="LK56" s="244">
        <f t="shared" si="29"/>
        <v>12.299999999999997</v>
      </c>
      <c r="LL56" s="244">
        <f t="shared" si="29"/>
        <v>16.600000000000001</v>
      </c>
      <c r="LM56" s="244">
        <f t="shared" ref="LM56" si="35">IF(LM22&gt;65,0,IF(LM22="",0,65-LM22))</f>
        <v>20.9</v>
      </c>
    </row>
    <row r="57" spans="1:325" x14ac:dyDescent="0.25">
      <c r="A57" s="244">
        <v>21</v>
      </c>
      <c r="B57" s="244">
        <f t="shared" si="30"/>
        <v>21.6</v>
      </c>
      <c r="C57" s="244">
        <f t="shared" si="30"/>
        <v>19.299999999999997</v>
      </c>
      <c r="D57" s="244">
        <f t="shared" si="30"/>
        <v>17.700000000000003</v>
      </c>
      <c r="E57" s="244">
        <f t="shared" si="30"/>
        <v>12.399999999999999</v>
      </c>
      <c r="F57" s="244">
        <f t="shared" si="30"/>
        <v>7.7000000000000028</v>
      </c>
      <c r="G57" s="244">
        <f t="shared" si="30"/>
        <v>3.2999999999999972</v>
      </c>
      <c r="H57" s="244">
        <f t="shared" si="30"/>
        <v>0.40000000000000568</v>
      </c>
      <c r="I57" s="244">
        <f t="shared" si="30"/>
        <v>0.70000000000000284</v>
      </c>
      <c r="J57" s="244">
        <f t="shared" si="30"/>
        <v>4.5</v>
      </c>
      <c r="K57" s="244">
        <f t="shared" si="30"/>
        <v>12.399999999999999</v>
      </c>
      <c r="L57" s="244">
        <f t="shared" si="30"/>
        <v>19.700000000000003</v>
      </c>
      <c r="M57" s="244">
        <f t="shared" si="30"/>
        <v>23</v>
      </c>
      <c r="N57" s="244">
        <f t="shared" si="30"/>
        <v>21.200000000000003</v>
      </c>
      <c r="O57" s="244">
        <f t="shared" si="30"/>
        <v>19.100000000000001</v>
      </c>
      <c r="P57" s="244">
        <f t="shared" si="30"/>
        <v>17.299999999999997</v>
      </c>
      <c r="Q57" s="244">
        <f t="shared" si="30"/>
        <v>12.5</v>
      </c>
      <c r="R57" s="244">
        <f t="shared" si="30"/>
        <v>7.5</v>
      </c>
      <c r="S57" s="244">
        <f t="shared" si="30"/>
        <v>3</v>
      </c>
      <c r="T57" s="244">
        <f t="shared" si="30"/>
        <v>0.40000000000000568</v>
      </c>
      <c r="U57" s="244">
        <f t="shared" si="30"/>
        <v>0.70000000000000284</v>
      </c>
      <c r="V57" s="244">
        <f t="shared" si="30"/>
        <v>4.3999999999999986</v>
      </c>
      <c r="W57" s="244">
        <f t="shared" si="30"/>
        <v>12.600000000000001</v>
      </c>
      <c r="X57" s="244">
        <f t="shared" si="30"/>
        <v>19.299999999999997</v>
      </c>
      <c r="Y57" s="244">
        <f t="shared" si="30"/>
        <v>23.1</v>
      </c>
      <c r="Z57" s="244">
        <f t="shared" si="30"/>
        <v>21.700000000000003</v>
      </c>
      <c r="AA57" s="244">
        <f t="shared" si="30"/>
        <v>18.799999999999997</v>
      </c>
      <c r="AB57" s="244">
        <f t="shared" si="30"/>
        <v>17.5</v>
      </c>
      <c r="AC57" s="244">
        <f t="shared" si="30"/>
        <v>12.200000000000003</v>
      </c>
      <c r="AD57" s="244">
        <f t="shared" si="30"/>
        <v>7.2999999999999972</v>
      </c>
      <c r="AE57" s="244">
        <f t="shared" si="30"/>
        <v>3</v>
      </c>
      <c r="AF57" s="244">
        <f t="shared" si="30"/>
        <v>0.29999999999999716</v>
      </c>
      <c r="AG57" s="244">
        <f t="shared" si="30"/>
        <v>0.59999999999999432</v>
      </c>
      <c r="AH57" s="244">
        <f t="shared" si="30"/>
        <v>4.2000000000000028</v>
      </c>
      <c r="AI57" s="244">
        <f t="shared" si="30"/>
        <v>12.5</v>
      </c>
      <c r="AJ57" s="244">
        <f t="shared" si="30"/>
        <v>19.100000000000001</v>
      </c>
      <c r="AK57" s="244">
        <f t="shared" si="30"/>
        <v>23.1</v>
      </c>
      <c r="AL57" s="244">
        <f t="shared" si="30"/>
        <v>21.700000000000003</v>
      </c>
      <c r="AM57" s="244">
        <f t="shared" si="30"/>
        <v>18.5</v>
      </c>
      <c r="AN57" s="244">
        <f t="shared" si="30"/>
        <v>17.299999999999997</v>
      </c>
      <c r="AO57" s="244">
        <f t="shared" si="30"/>
        <v>12</v>
      </c>
      <c r="AP57" s="244">
        <f t="shared" si="30"/>
        <v>6.8999999999999986</v>
      </c>
      <c r="AQ57" s="244">
        <f t="shared" si="30"/>
        <v>3</v>
      </c>
      <c r="AR57" s="244">
        <f t="shared" si="30"/>
        <v>0.20000000000000284</v>
      </c>
      <c r="AS57" s="244">
        <f t="shared" si="30"/>
        <v>0.59999999999999432</v>
      </c>
      <c r="AT57" s="244">
        <f t="shared" si="30"/>
        <v>4.2999999999999972</v>
      </c>
      <c r="AU57" s="244">
        <f t="shared" si="30"/>
        <v>12.700000000000003</v>
      </c>
      <c r="AV57" s="244">
        <f t="shared" si="30"/>
        <v>18.899999999999999</v>
      </c>
      <c r="AW57" s="244">
        <f t="shared" si="30"/>
        <v>23</v>
      </c>
      <c r="AX57" s="244">
        <f t="shared" si="30"/>
        <v>21.6</v>
      </c>
      <c r="AY57" s="244">
        <f t="shared" si="30"/>
        <v>18.399999999999999</v>
      </c>
      <c r="AZ57" s="244">
        <f t="shared" si="30"/>
        <v>17.100000000000001</v>
      </c>
      <c r="BA57" s="244">
        <f t="shared" si="30"/>
        <v>11.899999999999999</v>
      </c>
      <c r="BB57" s="244">
        <f t="shared" si="30"/>
        <v>7</v>
      </c>
      <c r="BC57" s="244">
        <f t="shared" si="30"/>
        <v>3.1000000000000014</v>
      </c>
      <c r="BD57" s="244">
        <f t="shared" si="30"/>
        <v>0.20000000000000284</v>
      </c>
      <c r="BE57" s="244">
        <f t="shared" si="30"/>
        <v>0.59999999999999432</v>
      </c>
      <c r="BF57" s="244">
        <f t="shared" si="30"/>
        <v>4.2000000000000028</v>
      </c>
      <c r="BG57" s="244">
        <f t="shared" si="30"/>
        <v>12.200000000000003</v>
      </c>
      <c r="BH57" s="244">
        <f t="shared" si="30"/>
        <v>18.700000000000003</v>
      </c>
      <c r="BI57" s="244">
        <f t="shared" si="30"/>
        <v>22.9</v>
      </c>
      <c r="BJ57" s="244">
        <f t="shared" si="30"/>
        <v>21.299999999999997</v>
      </c>
      <c r="BK57" s="244">
        <f t="shared" si="30"/>
        <v>18.200000000000003</v>
      </c>
      <c r="BL57" s="244">
        <f t="shared" si="30"/>
        <v>16.799999999999997</v>
      </c>
      <c r="BM57" s="244">
        <f t="shared" ref="BM57:DX61" si="36">IF(BM23&gt;65,0,IF(BM23="",0,65-BM23))</f>
        <v>11.799999999999997</v>
      </c>
      <c r="BN57" s="244">
        <f t="shared" si="36"/>
        <v>6.7000000000000028</v>
      </c>
      <c r="BO57" s="244">
        <f t="shared" si="25"/>
        <v>3.2000000000000028</v>
      </c>
      <c r="BP57" s="244">
        <f t="shared" si="25"/>
        <v>0.20000000000000284</v>
      </c>
      <c r="BQ57" s="244">
        <f t="shared" si="25"/>
        <v>0.59999999999999432</v>
      </c>
      <c r="BR57" s="244">
        <f t="shared" si="25"/>
        <v>4.2000000000000028</v>
      </c>
      <c r="BS57" s="244">
        <f t="shared" si="25"/>
        <v>12</v>
      </c>
      <c r="BT57" s="244">
        <f t="shared" si="25"/>
        <v>18.299999999999997</v>
      </c>
      <c r="BU57" s="244">
        <f t="shared" si="25"/>
        <v>22.9</v>
      </c>
      <c r="BV57" s="244">
        <f t="shared" si="25"/>
        <v>21.4</v>
      </c>
      <c r="BW57" s="244">
        <f t="shared" si="25"/>
        <v>17.899999999999999</v>
      </c>
      <c r="BX57" s="244">
        <f t="shared" si="25"/>
        <v>16.600000000000001</v>
      </c>
      <c r="BY57" s="244">
        <f t="shared" si="25"/>
        <v>11.799999999999997</v>
      </c>
      <c r="BZ57" s="244">
        <f t="shared" si="25"/>
        <v>6.7999999999999972</v>
      </c>
      <c r="CA57" s="244">
        <f t="shared" si="25"/>
        <v>3.1000000000000014</v>
      </c>
      <c r="CB57" s="244">
        <f t="shared" si="25"/>
        <v>0.20000000000000284</v>
      </c>
      <c r="CC57" s="244">
        <f t="shared" si="25"/>
        <v>0.40000000000000568</v>
      </c>
      <c r="CD57" s="244">
        <f t="shared" si="32"/>
        <v>4.2999999999999972</v>
      </c>
      <c r="CE57" s="244">
        <f t="shared" si="32"/>
        <v>12.100000000000001</v>
      </c>
      <c r="CF57" s="244">
        <f t="shared" si="32"/>
        <v>18.100000000000001</v>
      </c>
      <c r="CG57" s="244">
        <f t="shared" si="32"/>
        <v>23.200000000000003</v>
      </c>
      <c r="CH57" s="244">
        <f t="shared" si="32"/>
        <v>21.299999999999997</v>
      </c>
      <c r="CI57" s="244">
        <f t="shared" si="32"/>
        <v>17.700000000000003</v>
      </c>
      <c r="CJ57" s="244">
        <f t="shared" si="32"/>
        <v>16.700000000000003</v>
      </c>
      <c r="CK57" s="244">
        <f t="shared" si="32"/>
        <v>12</v>
      </c>
      <c r="CL57" s="244">
        <f t="shared" si="32"/>
        <v>6.8999999999999986</v>
      </c>
      <c r="CM57" s="244">
        <f t="shared" si="32"/>
        <v>3.2999999999999972</v>
      </c>
      <c r="CN57" s="244">
        <f t="shared" si="32"/>
        <v>0.20000000000000284</v>
      </c>
      <c r="CO57" s="244">
        <f t="shared" si="32"/>
        <v>0.40000000000000568</v>
      </c>
      <c r="CP57" s="244">
        <f t="shared" si="32"/>
        <v>4.1000000000000014</v>
      </c>
      <c r="CQ57" s="244">
        <f t="shared" si="32"/>
        <v>12.399999999999999</v>
      </c>
      <c r="CR57" s="244">
        <f t="shared" si="32"/>
        <v>17.799999999999997</v>
      </c>
      <c r="CS57" s="244">
        <f t="shared" si="32"/>
        <v>23.200000000000003</v>
      </c>
      <c r="CT57" s="244">
        <f t="shared" si="32"/>
        <v>21.5</v>
      </c>
      <c r="CU57" s="244">
        <f t="shared" si="32"/>
        <v>17.5</v>
      </c>
      <c r="CV57" s="244">
        <f t="shared" si="32"/>
        <v>16.700000000000003</v>
      </c>
      <c r="CW57" s="244">
        <f t="shared" si="32"/>
        <v>12.200000000000003</v>
      </c>
      <c r="CX57" s="244">
        <f t="shared" si="32"/>
        <v>6.7000000000000028</v>
      </c>
      <c r="CY57" s="244">
        <f t="shared" si="32"/>
        <v>3.1000000000000014</v>
      </c>
      <c r="CZ57" s="244">
        <f t="shared" si="32"/>
        <v>0.20000000000000284</v>
      </c>
      <c r="DA57" s="244">
        <f t="shared" si="32"/>
        <v>0.40000000000000568</v>
      </c>
      <c r="DB57" s="244">
        <f t="shared" si="32"/>
        <v>4.1000000000000014</v>
      </c>
      <c r="DC57" s="244">
        <f t="shared" si="32"/>
        <v>12.299999999999997</v>
      </c>
      <c r="DD57" s="244">
        <f t="shared" si="32"/>
        <v>17.799999999999997</v>
      </c>
      <c r="DE57" s="244">
        <f t="shared" si="32"/>
        <v>23</v>
      </c>
      <c r="DF57" s="244">
        <f t="shared" si="32"/>
        <v>21.700000000000003</v>
      </c>
      <c r="DG57" s="244">
        <f t="shared" si="32"/>
        <v>17.100000000000001</v>
      </c>
      <c r="DH57" s="244">
        <f t="shared" si="32"/>
        <v>16.5</v>
      </c>
      <c r="DI57" s="244">
        <f t="shared" si="32"/>
        <v>12.200000000000003</v>
      </c>
      <c r="DJ57" s="244">
        <f t="shared" si="32"/>
        <v>6.8999999999999986</v>
      </c>
      <c r="DK57" s="244">
        <f t="shared" si="32"/>
        <v>3</v>
      </c>
      <c r="DL57" s="244">
        <f t="shared" si="32"/>
        <v>0.20000000000000284</v>
      </c>
      <c r="DM57" s="244">
        <f t="shared" si="32"/>
        <v>0.40000000000000568</v>
      </c>
      <c r="DN57" s="244">
        <f t="shared" si="32"/>
        <v>3.8999999999999986</v>
      </c>
      <c r="DO57" s="244">
        <f t="shared" si="32"/>
        <v>12.299999999999997</v>
      </c>
      <c r="DP57" s="244">
        <f t="shared" si="32"/>
        <v>17.899999999999999</v>
      </c>
      <c r="DQ57" s="244">
        <f t="shared" si="32"/>
        <v>22.799999999999997</v>
      </c>
      <c r="DR57" s="244">
        <f t="shared" si="32"/>
        <v>21.700000000000003</v>
      </c>
      <c r="DS57" s="244">
        <f t="shared" si="32"/>
        <v>16.399999999999999</v>
      </c>
      <c r="DT57" s="244">
        <f t="shared" si="32"/>
        <v>16.399999999999999</v>
      </c>
      <c r="DU57" s="244">
        <f t="shared" si="32"/>
        <v>12</v>
      </c>
      <c r="DV57" s="244">
        <f t="shared" si="32"/>
        <v>7</v>
      </c>
      <c r="DW57" s="244">
        <f t="shared" si="32"/>
        <v>3</v>
      </c>
      <c r="DX57" s="244">
        <f t="shared" si="32"/>
        <v>0.20000000000000284</v>
      </c>
      <c r="DY57" s="244">
        <f t="shared" si="32"/>
        <v>0.40000000000000568</v>
      </c>
      <c r="DZ57" s="244">
        <f t="shared" si="31"/>
        <v>3.8999999999999986</v>
      </c>
      <c r="EA57" s="244">
        <f t="shared" si="31"/>
        <v>12.100000000000001</v>
      </c>
      <c r="EB57" s="244">
        <f t="shared" si="31"/>
        <v>18.200000000000003</v>
      </c>
      <c r="EC57" s="244">
        <f t="shared" si="31"/>
        <v>22.700000000000003</v>
      </c>
      <c r="ED57" s="244">
        <f t="shared" si="31"/>
        <v>21.799999999999997</v>
      </c>
      <c r="EE57" s="244">
        <f t="shared" si="31"/>
        <v>16</v>
      </c>
      <c r="EF57" s="244">
        <f t="shared" si="31"/>
        <v>16.299999999999997</v>
      </c>
      <c r="EG57" s="244">
        <f t="shared" si="31"/>
        <v>11.899999999999999</v>
      </c>
      <c r="EH57" s="244">
        <f t="shared" si="31"/>
        <v>7</v>
      </c>
      <c r="EI57" s="244">
        <f t="shared" si="31"/>
        <v>3</v>
      </c>
      <c r="EJ57" s="244">
        <f t="shared" si="31"/>
        <v>0.20000000000000284</v>
      </c>
      <c r="EK57" s="244">
        <f t="shared" si="31"/>
        <v>0.29999999999999716</v>
      </c>
      <c r="EL57" s="244">
        <f t="shared" si="31"/>
        <v>3.7999999999999972</v>
      </c>
      <c r="EM57" s="244">
        <f t="shared" si="31"/>
        <v>12.100000000000001</v>
      </c>
      <c r="EN57" s="244">
        <f t="shared" si="31"/>
        <v>18</v>
      </c>
      <c r="EO57" s="244">
        <f t="shared" si="31"/>
        <v>22.700000000000003</v>
      </c>
      <c r="EP57" s="244">
        <f t="shared" si="31"/>
        <v>22</v>
      </c>
      <c r="EQ57" s="244">
        <f t="shared" si="31"/>
        <v>15.899999999999999</v>
      </c>
      <c r="ER57" s="244">
        <f t="shared" si="31"/>
        <v>16.299999999999997</v>
      </c>
      <c r="ES57" s="244">
        <f t="shared" si="31"/>
        <v>11.899999999999999</v>
      </c>
      <c r="ET57" s="244">
        <f t="shared" si="31"/>
        <v>6.7999999999999972</v>
      </c>
      <c r="EU57" s="244">
        <f t="shared" si="31"/>
        <v>2.8999999999999986</v>
      </c>
      <c r="EV57" s="244">
        <f t="shared" si="31"/>
        <v>0.20000000000000284</v>
      </c>
      <c r="EW57" s="244">
        <f t="shared" si="31"/>
        <v>0.29999999999999716</v>
      </c>
      <c r="EX57" s="244">
        <f t="shared" si="31"/>
        <v>3.7000000000000028</v>
      </c>
      <c r="EY57" s="244">
        <f t="shared" si="31"/>
        <v>11.899999999999999</v>
      </c>
      <c r="EZ57" s="244">
        <f t="shared" si="31"/>
        <v>17.899999999999999</v>
      </c>
      <c r="FA57" s="244">
        <f t="shared" si="31"/>
        <v>22.799999999999997</v>
      </c>
      <c r="FB57" s="244">
        <f t="shared" si="31"/>
        <v>22</v>
      </c>
      <c r="FC57" s="244">
        <f t="shared" si="31"/>
        <v>15.700000000000003</v>
      </c>
      <c r="FD57" s="244">
        <f t="shared" si="31"/>
        <v>16.200000000000003</v>
      </c>
      <c r="FE57" s="244">
        <f t="shared" si="31"/>
        <v>12.100000000000001</v>
      </c>
      <c r="FF57" s="244">
        <f t="shared" si="31"/>
        <v>6.7999999999999972</v>
      </c>
      <c r="FG57" s="244">
        <f t="shared" si="31"/>
        <v>2.8999999999999986</v>
      </c>
      <c r="FH57" s="244">
        <f t="shared" si="31"/>
        <v>9.9999999999994316E-2</v>
      </c>
      <c r="FI57" s="244">
        <f t="shared" si="31"/>
        <v>0.29999999999999716</v>
      </c>
      <c r="FJ57" s="244">
        <f t="shared" si="31"/>
        <v>3.7999999999999972</v>
      </c>
      <c r="FK57" s="244">
        <f t="shared" si="31"/>
        <v>11.899999999999999</v>
      </c>
      <c r="FL57" s="244">
        <f t="shared" si="31"/>
        <v>17.899999999999999</v>
      </c>
      <c r="FM57" s="244">
        <f t="shared" si="31"/>
        <v>22.799999999999997</v>
      </c>
      <c r="FN57" s="244">
        <f t="shared" si="31"/>
        <v>21.700000000000003</v>
      </c>
      <c r="FO57" s="244">
        <f t="shared" si="31"/>
        <v>15.399999999999999</v>
      </c>
      <c r="FP57" s="244">
        <f t="shared" si="31"/>
        <v>16.100000000000001</v>
      </c>
      <c r="FQ57" s="244">
        <f t="shared" si="31"/>
        <v>12</v>
      </c>
      <c r="FR57" s="244">
        <f t="shared" si="31"/>
        <v>6.5</v>
      </c>
      <c r="FS57" s="244">
        <f t="shared" si="31"/>
        <v>2.8999999999999986</v>
      </c>
      <c r="FT57" s="244">
        <f t="shared" si="31"/>
        <v>9.9999999999994316E-2</v>
      </c>
      <c r="FU57" s="244">
        <f t="shared" si="31"/>
        <v>0.29999999999999716</v>
      </c>
      <c r="FV57" s="244">
        <f t="shared" si="31"/>
        <v>3.7000000000000028</v>
      </c>
      <c r="FW57" s="244">
        <f t="shared" si="31"/>
        <v>11.600000000000001</v>
      </c>
      <c r="FX57" s="244">
        <f t="shared" si="31"/>
        <v>17.700000000000003</v>
      </c>
      <c r="FY57" s="244">
        <f t="shared" si="31"/>
        <v>23</v>
      </c>
      <c r="FZ57" s="244">
        <f t="shared" si="31"/>
        <v>21.9</v>
      </c>
      <c r="GA57" s="244">
        <f t="shared" si="31"/>
        <v>15.299999999999997</v>
      </c>
      <c r="GB57" s="244">
        <f t="shared" si="31"/>
        <v>15.899999999999999</v>
      </c>
      <c r="GC57" s="244">
        <f t="shared" si="31"/>
        <v>11.799999999999997</v>
      </c>
      <c r="GD57" s="244">
        <f t="shared" si="31"/>
        <v>6.5</v>
      </c>
      <c r="GE57" s="244">
        <f t="shared" si="31"/>
        <v>2.8999999999999986</v>
      </c>
      <c r="GF57" s="244">
        <f t="shared" si="31"/>
        <v>9.9999999999994316E-2</v>
      </c>
      <c r="GG57" s="244">
        <f t="shared" si="31"/>
        <v>0.20000000000000284</v>
      </c>
      <c r="GH57" s="244">
        <f t="shared" si="31"/>
        <v>3.6000000000000014</v>
      </c>
      <c r="GI57" s="244">
        <f t="shared" si="31"/>
        <v>11.600000000000001</v>
      </c>
      <c r="GJ57" s="244">
        <f t="shared" si="31"/>
        <v>17.5</v>
      </c>
      <c r="GK57" s="244">
        <f t="shared" si="27"/>
        <v>22.9</v>
      </c>
      <c r="GL57" s="244">
        <f t="shared" si="27"/>
        <v>21.9</v>
      </c>
      <c r="GM57" s="244">
        <f t="shared" si="27"/>
        <v>15.399999999999999</v>
      </c>
      <c r="GN57" s="244">
        <f t="shared" si="27"/>
        <v>15.899999999999999</v>
      </c>
      <c r="GO57" s="244">
        <f t="shared" si="34"/>
        <v>11.700000000000003</v>
      </c>
      <c r="GP57" s="244">
        <f t="shared" si="34"/>
        <v>6.5</v>
      </c>
      <c r="GQ57" s="244">
        <f t="shared" si="34"/>
        <v>2.8999999999999986</v>
      </c>
      <c r="GR57" s="244">
        <f t="shared" si="34"/>
        <v>9.9999999999994316E-2</v>
      </c>
      <c r="GS57" s="244">
        <f t="shared" si="34"/>
        <v>0.20000000000000284</v>
      </c>
      <c r="GT57" s="244">
        <f t="shared" si="34"/>
        <v>3.5</v>
      </c>
      <c r="GU57" s="244">
        <f t="shared" si="34"/>
        <v>11.700000000000003</v>
      </c>
      <c r="GV57" s="244">
        <f t="shared" si="34"/>
        <v>17.5</v>
      </c>
      <c r="GW57" s="244">
        <f t="shared" si="34"/>
        <v>22.799999999999997</v>
      </c>
      <c r="GX57" s="244">
        <f t="shared" si="34"/>
        <v>21.799999999999997</v>
      </c>
      <c r="GY57" s="244">
        <f t="shared" si="34"/>
        <v>15.299999999999997</v>
      </c>
      <c r="GZ57" s="244">
        <f t="shared" si="34"/>
        <v>15.799999999999997</v>
      </c>
      <c r="HA57" s="244">
        <f t="shared" si="34"/>
        <v>11.700000000000003</v>
      </c>
      <c r="HB57" s="244">
        <f t="shared" si="34"/>
        <v>6.6000000000000014</v>
      </c>
      <c r="HC57" s="244">
        <f t="shared" si="34"/>
        <v>2.8999999999999986</v>
      </c>
      <c r="HD57" s="244">
        <f t="shared" si="34"/>
        <v>9.9999999999994316E-2</v>
      </c>
      <c r="HE57" s="244">
        <f t="shared" si="34"/>
        <v>0.20000000000000284</v>
      </c>
      <c r="HF57" s="244">
        <f t="shared" si="34"/>
        <v>3.5</v>
      </c>
      <c r="HG57" s="244">
        <f t="shared" si="34"/>
        <v>11.700000000000003</v>
      </c>
      <c r="HH57" s="244">
        <f t="shared" si="34"/>
        <v>17.5</v>
      </c>
      <c r="HI57" s="244">
        <f t="shared" si="34"/>
        <v>22.799999999999997</v>
      </c>
      <c r="HJ57" s="244">
        <f t="shared" si="34"/>
        <v>21.299999999999997</v>
      </c>
      <c r="HK57" s="244">
        <f t="shared" si="34"/>
        <v>14.700000000000003</v>
      </c>
      <c r="HL57" s="244">
        <f t="shared" si="34"/>
        <v>15.700000000000003</v>
      </c>
      <c r="HM57" s="244">
        <f t="shared" si="34"/>
        <v>11.600000000000001</v>
      </c>
      <c r="HN57" s="244">
        <f t="shared" si="34"/>
        <v>6.2000000000000028</v>
      </c>
      <c r="HO57" s="244">
        <f t="shared" si="34"/>
        <v>2.7999999999999972</v>
      </c>
      <c r="HP57" s="244">
        <f t="shared" si="34"/>
        <v>9.9999999999994316E-2</v>
      </c>
      <c r="HQ57" s="244">
        <f t="shared" si="34"/>
        <v>0.20000000000000284</v>
      </c>
      <c r="HR57" s="244">
        <f t="shared" si="34"/>
        <v>3.2999999999999972</v>
      </c>
      <c r="HS57" s="244">
        <f t="shared" si="34"/>
        <v>11.799999999999997</v>
      </c>
      <c r="HT57" s="244">
        <f t="shared" si="34"/>
        <v>17.200000000000003</v>
      </c>
      <c r="HU57" s="244">
        <f t="shared" si="34"/>
        <v>22.5</v>
      </c>
      <c r="HV57" s="244">
        <f t="shared" si="34"/>
        <v>21.299999999999997</v>
      </c>
      <c r="HW57" s="244">
        <f t="shared" si="34"/>
        <v>14.799999999999997</v>
      </c>
      <c r="HX57" s="244">
        <f t="shared" si="34"/>
        <v>15.899999999999999</v>
      </c>
      <c r="HY57" s="244">
        <f t="shared" si="34"/>
        <v>11.799999999999997</v>
      </c>
      <c r="HZ57" s="244">
        <f t="shared" si="34"/>
        <v>6.2999999999999972</v>
      </c>
      <c r="IA57" s="244">
        <f t="shared" si="34"/>
        <v>2.8999999999999986</v>
      </c>
      <c r="IB57" s="244">
        <f t="shared" si="34"/>
        <v>9.9999999999994316E-2</v>
      </c>
      <c r="IC57" s="244">
        <f t="shared" si="34"/>
        <v>0.20000000000000284</v>
      </c>
      <c r="ID57" s="244">
        <f t="shared" si="34"/>
        <v>3.1000000000000014</v>
      </c>
      <c r="IE57" s="244">
        <f t="shared" si="34"/>
        <v>11.700000000000003</v>
      </c>
      <c r="IF57" s="244">
        <f t="shared" si="34"/>
        <v>17.5</v>
      </c>
      <c r="IG57" s="244">
        <f t="shared" si="34"/>
        <v>22.700000000000003</v>
      </c>
      <c r="IH57" s="244">
        <f t="shared" si="34"/>
        <v>21.299999999999997</v>
      </c>
      <c r="II57" s="244">
        <f t="shared" si="34"/>
        <v>14.600000000000001</v>
      </c>
      <c r="IJ57" s="244">
        <f t="shared" si="34"/>
        <v>15.5</v>
      </c>
      <c r="IK57" s="244">
        <f t="shared" si="34"/>
        <v>11.700000000000003</v>
      </c>
      <c r="IL57" s="244">
        <f t="shared" si="34"/>
        <v>6.2000000000000028</v>
      </c>
      <c r="IM57" s="244">
        <f t="shared" si="34"/>
        <v>2.8999999999999986</v>
      </c>
      <c r="IN57" s="244">
        <f t="shared" si="34"/>
        <v>9.9999999999994316E-2</v>
      </c>
      <c r="IO57" s="244">
        <f t="shared" si="34"/>
        <v>0.20000000000000284</v>
      </c>
      <c r="IP57" s="244">
        <f t="shared" si="34"/>
        <v>3.1000000000000014</v>
      </c>
      <c r="IQ57" s="244">
        <f t="shared" si="34"/>
        <v>11.600000000000001</v>
      </c>
      <c r="IR57" s="244">
        <f t="shared" si="34"/>
        <v>17.100000000000001</v>
      </c>
      <c r="IS57" s="244">
        <f t="shared" si="34"/>
        <v>22.4</v>
      </c>
      <c r="IT57" s="244">
        <f t="shared" si="34"/>
        <v>21.299999999999997</v>
      </c>
      <c r="IU57" s="244">
        <f t="shared" si="34"/>
        <v>14.700000000000003</v>
      </c>
      <c r="IV57" s="244">
        <f t="shared" si="34"/>
        <v>15.5</v>
      </c>
      <c r="IW57" s="244">
        <f t="shared" si="34"/>
        <v>11.700000000000003</v>
      </c>
      <c r="IX57" s="244">
        <f t="shared" si="24"/>
        <v>6.1000000000000014</v>
      </c>
      <c r="IY57" s="244">
        <f t="shared" si="24"/>
        <v>2.7999999999999972</v>
      </c>
      <c r="IZ57" s="244">
        <f t="shared" si="24"/>
        <v>9.9999999999994316E-2</v>
      </c>
      <c r="JA57" s="244">
        <f t="shared" si="16"/>
        <v>0.20000000000000284</v>
      </c>
      <c r="JB57" s="244">
        <f t="shared" ref="JB57:LM61" si="37">IF(JB23&gt;65,0,IF(JB23="",0,65-JB23))</f>
        <v>3</v>
      </c>
      <c r="JC57" s="244">
        <f t="shared" si="37"/>
        <v>11.399999999999999</v>
      </c>
      <c r="JD57" s="244">
        <f t="shared" si="37"/>
        <v>17.100000000000001</v>
      </c>
      <c r="JE57" s="244">
        <f t="shared" si="37"/>
        <v>22.5</v>
      </c>
      <c r="JF57" s="244">
        <f t="shared" si="37"/>
        <v>21.700000000000003</v>
      </c>
      <c r="JG57" s="244">
        <f t="shared" si="37"/>
        <v>14.399999999999999</v>
      </c>
      <c r="JH57" s="244">
        <f t="shared" si="37"/>
        <v>15.399999999999999</v>
      </c>
      <c r="JI57" s="244">
        <f t="shared" si="37"/>
        <v>11.399999999999999</v>
      </c>
      <c r="JJ57" s="244">
        <f t="shared" si="37"/>
        <v>6.2000000000000028</v>
      </c>
      <c r="JK57" s="244">
        <f t="shared" si="37"/>
        <v>2.7999999999999972</v>
      </c>
      <c r="JL57" s="244">
        <f t="shared" si="37"/>
        <v>9.9999999999994316E-2</v>
      </c>
      <c r="JM57" s="244">
        <f t="shared" si="37"/>
        <v>0.20000000000000284</v>
      </c>
      <c r="JN57" s="244">
        <f t="shared" si="37"/>
        <v>2.7999999999999972</v>
      </c>
      <c r="JO57" s="244">
        <f t="shared" si="37"/>
        <v>11.5</v>
      </c>
      <c r="JP57" s="244">
        <f t="shared" si="37"/>
        <v>17.200000000000003</v>
      </c>
      <c r="JQ57" s="244">
        <f t="shared" si="37"/>
        <v>22.4</v>
      </c>
      <c r="JR57" s="244">
        <f t="shared" si="37"/>
        <v>21.6</v>
      </c>
      <c r="JS57" s="244">
        <f t="shared" si="37"/>
        <v>14.399999999999999</v>
      </c>
      <c r="JT57" s="244">
        <f t="shared" si="37"/>
        <v>15.600000000000001</v>
      </c>
      <c r="JU57" s="244">
        <f t="shared" si="37"/>
        <v>11.399999999999999</v>
      </c>
      <c r="JV57" s="244">
        <f t="shared" si="37"/>
        <v>6</v>
      </c>
      <c r="JW57" s="244">
        <f t="shared" si="37"/>
        <v>2.7999999999999972</v>
      </c>
      <c r="JX57" s="244">
        <f t="shared" si="37"/>
        <v>9.9999999999994316E-2</v>
      </c>
      <c r="JY57" s="244">
        <f t="shared" si="37"/>
        <v>0.20000000000000284</v>
      </c>
      <c r="JZ57" s="244">
        <f t="shared" si="37"/>
        <v>2.6000000000000014</v>
      </c>
      <c r="KA57" s="244">
        <f t="shared" si="37"/>
        <v>11.5</v>
      </c>
      <c r="KB57" s="244">
        <f t="shared" si="37"/>
        <v>17.200000000000003</v>
      </c>
      <c r="KC57" s="244">
        <f t="shared" si="37"/>
        <v>22.4</v>
      </c>
      <c r="KD57" s="244">
        <f t="shared" si="37"/>
        <v>21.700000000000003</v>
      </c>
      <c r="KE57" s="244">
        <f t="shared" si="37"/>
        <v>14.299999999999997</v>
      </c>
      <c r="KF57" s="244">
        <f t="shared" si="37"/>
        <v>15.5</v>
      </c>
      <c r="KG57" s="244">
        <f t="shared" si="37"/>
        <v>11.5</v>
      </c>
      <c r="KH57" s="244">
        <f t="shared" si="37"/>
        <v>6</v>
      </c>
      <c r="KI57" s="244">
        <f t="shared" si="37"/>
        <v>2.7999999999999972</v>
      </c>
      <c r="KJ57" s="244">
        <f t="shared" si="37"/>
        <v>9.9999999999994316E-2</v>
      </c>
      <c r="KK57" s="244">
        <f t="shared" si="37"/>
        <v>0.20000000000000284</v>
      </c>
      <c r="KL57" s="244">
        <f t="shared" si="37"/>
        <v>2.6000000000000014</v>
      </c>
      <c r="KM57" s="244">
        <f t="shared" si="37"/>
        <v>11.600000000000001</v>
      </c>
      <c r="KN57" s="244">
        <f t="shared" si="37"/>
        <v>17.299999999999997</v>
      </c>
      <c r="KO57" s="244">
        <f t="shared" si="37"/>
        <v>22.200000000000003</v>
      </c>
      <c r="KP57" s="244">
        <f t="shared" si="37"/>
        <v>21.4</v>
      </c>
      <c r="KQ57" s="244">
        <f t="shared" si="37"/>
        <v>14.200000000000003</v>
      </c>
      <c r="KR57" s="244">
        <f t="shared" si="37"/>
        <v>15.299999999999997</v>
      </c>
      <c r="KS57" s="244">
        <f t="shared" si="37"/>
        <v>11.5</v>
      </c>
      <c r="KT57" s="244">
        <f t="shared" si="37"/>
        <v>5.8999999999999986</v>
      </c>
      <c r="KU57" s="244">
        <f t="shared" si="37"/>
        <v>2.7000000000000028</v>
      </c>
      <c r="KV57" s="244">
        <f t="shared" si="37"/>
        <v>9.9999999999994316E-2</v>
      </c>
      <c r="KW57" s="244">
        <f t="shared" si="37"/>
        <v>0.20000000000000284</v>
      </c>
      <c r="KX57" s="244">
        <f t="shared" si="37"/>
        <v>2.7000000000000028</v>
      </c>
      <c r="KY57" s="244">
        <f t="shared" si="37"/>
        <v>11.600000000000001</v>
      </c>
      <c r="KZ57" s="244">
        <f t="shared" si="37"/>
        <v>17.399999999999999</v>
      </c>
      <c r="LA57" s="244">
        <f t="shared" si="37"/>
        <v>22.299999999999997</v>
      </c>
      <c r="LB57" s="244">
        <f t="shared" si="37"/>
        <v>21.4</v>
      </c>
      <c r="LC57" s="244">
        <f t="shared" si="37"/>
        <v>14</v>
      </c>
      <c r="LD57" s="244">
        <f t="shared" si="37"/>
        <v>15.100000000000001</v>
      </c>
      <c r="LE57" s="244">
        <f t="shared" si="37"/>
        <v>11.100000000000001</v>
      </c>
      <c r="LF57" s="244">
        <f t="shared" si="37"/>
        <v>6</v>
      </c>
      <c r="LG57" s="244">
        <f t="shared" si="37"/>
        <v>2.5</v>
      </c>
      <c r="LH57" s="244">
        <f t="shared" si="37"/>
        <v>9.9999999999994316E-2</v>
      </c>
      <c r="LI57" s="244">
        <f t="shared" si="37"/>
        <v>0.20000000000000284</v>
      </c>
      <c r="LJ57" s="244">
        <f t="shared" si="37"/>
        <v>2.3999999999999986</v>
      </c>
      <c r="LK57" s="244">
        <f t="shared" si="37"/>
        <v>11.700000000000003</v>
      </c>
      <c r="LL57" s="244">
        <f t="shared" si="37"/>
        <v>17.299999999999997</v>
      </c>
      <c r="LM57" s="244">
        <f t="shared" si="37"/>
        <v>21.9</v>
      </c>
    </row>
    <row r="58" spans="1:325" x14ac:dyDescent="0.25">
      <c r="A58" s="244">
        <v>22</v>
      </c>
      <c r="B58" s="244">
        <f t="shared" ref="B58:BM61" si="38">IF(B24&gt;65,0,IF(B24="",0,65-B24))</f>
        <v>19.700000000000003</v>
      </c>
      <c r="C58" s="244">
        <f t="shared" si="38"/>
        <v>20.5</v>
      </c>
      <c r="D58" s="244">
        <f t="shared" si="38"/>
        <v>17.100000000000001</v>
      </c>
      <c r="E58" s="244">
        <f t="shared" si="38"/>
        <v>11.600000000000001</v>
      </c>
      <c r="F58" s="244">
        <f t="shared" si="38"/>
        <v>6.8999999999999986</v>
      </c>
      <c r="G58" s="244">
        <f t="shared" si="38"/>
        <v>2.6000000000000014</v>
      </c>
      <c r="H58" s="244">
        <f t="shared" si="38"/>
        <v>1</v>
      </c>
      <c r="I58" s="244">
        <f t="shared" si="38"/>
        <v>0.70000000000000284</v>
      </c>
      <c r="J58" s="244">
        <f t="shared" si="38"/>
        <v>4.6000000000000014</v>
      </c>
      <c r="K58" s="244">
        <f t="shared" si="38"/>
        <v>12.799999999999997</v>
      </c>
      <c r="L58" s="244">
        <f t="shared" si="38"/>
        <v>19.899999999999999</v>
      </c>
      <c r="M58" s="244">
        <f t="shared" si="38"/>
        <v>23.6</v>
      </c>
      <c r="N58" s="244">
        <f t="shared" si="38"/>
        <v>19.200000000000003</v>
      </c>
      <c r="O58" s="244">
        <f t="shared" si="38"/>
        <v>20.399999999999999</v>
      </c>
      <c r="P58" s="244">
        <f t="shared" si="38"/>
        <v>16.799999999999997</v>
      </c>
      <c r="Q58" s="244">
        <f t="shared" si="38"/>
        <v>11.299999999999997</v>
      </c>
      <c r="R58" s="244">
        <f t="shared" si="38"/>
        <v>6.7000000000000028</v>
      </c>
      <c r="S58" s="244">
        <f t="shared" si="38"/>
        <v>2.5</v>
      </c>
      <c r="T58" s="244">
        <f t="shared" si="38"/>
        <v>0.90000000000000568</v>
      </c>
      <c r="U58" s="244">
        <f t="shared" si="38"/>
        <v>0.70000000000000284</v>
      </c>
      <c r="V58" s="244">
        <f t="shared" si="38"/>
        <v>4.6000000000000014</v>
      </c>
      <c r="W58" s="244">
        <f t="shared" si="38"/>
        <v>12.700000000000003</v>
      </c>
      <c r="X58" s="244">
        <f t="shared" si="38"/>
        <v>19.700000000000003</v>
      </c>
      <c r="Y58" s="244">
        <f t="shared" si="38"/>
        <v>23.299999999999997</v>
      </c>
      <c r="Z58" s="244">
        <f t="shared" si="38"/>
        <v>19.299999999999997</v>
      </c>
      <c r="AA58" s="244">
        <f t="shared" si="38"/>
        <v>20.200000000000003</v>
      </c>
      <c r="AB58" s="244">
        <f t="shared" si="38"/>
        <v>16.899999999999999</v>
      </c>
      <c r="AC58" s="244">
        <f t="shared" si="38"/>
        <v>11</v>
      </c>
      <c r="AD58" s="244">
        <f t="shared" si="38"/>
        <v>6.6000000000000014</v>
      </c>
      <c r="AE58" s="244">
        <f t="shared" si="38"/>
        <v>2.6000000000000014</v>
      </c>
      <c r="AF58" s="244">
        <f t="shared" si="38"/>
        <v>0.70000000000000284</v>
      </c>
      <c r="AG58" s="244">
        <f t="shared" si="38"/>
        <v>0.5</v>
      </c>
      <c r="AH58" s="244">
        <f t="shared" si="38"/>
        <v>4.5</v>
      </c>
      <c r="AI58" s="244">
        <f t="shared" si="38"/>
        <v>12.799999999999997</v>
      </c>
      <c r="AJ58" s="244">
        <f t="shared" si="38"/>
        <v>19.399999999999999</v>
      </c>
      <c r="AK58" s="244">
        <f t="shared" si="38"/>
        <v>23.200000000000003</v>
      </c>
      <c r="AL58" s="244">
        <f t="shared" si="38"/>
        <v>19.299999999999997</v>
      </c>
      <c r="AM58" s="244">
        <f t="shared" si="38"/>
        <v>19.799999999999997</v>
      </c>
      <c r="AN58" s="244">
        <f t="shared" si="38"/>
        <v>16.600000000000001</v>
      </c>
      <c r="AO58" s="244">
        <f t="shared" si="38"/>
        <v>10.799999999999997</v>
      </c>
      <c r="AP58" s="244">
        <f t="shared" si="38"/>
        <v>6.3999999999999986</v>
      </c>
      <c r="AQ58" s="244">
        <f t="shared" si="38"/>
        <v>2.5</v>
      </c>
      <c r="AR58" s="244">
        <f t="shared" si="38"/>
        <v>0.59999999999999432</v>
      </c>
      <c r="AS58" s="244">
        <f t="shared" si="38"/>
        <v>0.5</v>
      </c>
      <c r="AT58" s="244">
        <f t="shared" si="38"/>
        <v>4.7999999999999972</v>
      </c>
      <c r="AU58" s="244">
        <f t="shared" si="38"/>
        <v>12.899999999999999</v>
      </c>
      <c r="AV58" s="244">
        <f t="shared" si="38"/>
        <v>19.299999999999997</v>
      </c>
      <c r="AW58" s="244">
        <f t="shared" si="38"/>
        <v>22.799999999999997</v>
      </c>
      <c r="AX58" s="244">
        <f t="shared" si="38"/>
        <v>19</v>
      </c>
      <c r="AY58" s="244">
        <f t="shared" si="38"/>
        <v>19.5</v>
      </c>
      <c r="AZ58" s="244">
        <f t="shared" si="38"/>
        <v>16.399999999999999</v>
      </c>
      <c r="BA58" s="244">
        <f t="shared" si="38"/>
        <v>10.899999999999999</v>
      </c>
      <c r="BB58" s="244">
        <f t="shared" si="38"/>
        <v>6.2999999999999972</v>
      </c>
      <c r="BC58" s="244">
        <f t="shared" si="38"/>
        <v>2.2999999999999972</v>
      </c>
      <c r="BD58" s="244">
        <f t="shared" si="38"/>
        <v>0.40000000000000568</v>
      </c>
      <c r="BE58" s="244">
        <f t="shared" si="38"/>
        <v>0.5</v>
      </c>
      <c r="BF58" s="244">
        <f t="shared" si="38"/>
        <v>4.7000000000000028</v>
      </c>
      <c r="BG58" s="244">
        <f t="shared" si="38"/>
        <v>12.299999999999997</v>
      </c>
      <c r="BH58" s="244">
        <f t="shared" si="38"/>
        <v>19.100000000000001</v>
      </c>
      <c r="BI58" s="244">
        <f t="shared" si="38"/>
        <v>22.9</v>
      </c>
      <c r="BJ58" s="244">
        <f t="shared" si="38"/>
        <v>18.5</v>
      </c>
      <c r="BK58" s="244">
        <f t="shared" si="38"/>
        <v>19.5</v>
      </c>
      <c r="BL58" s="244">
        <f t="shared" si="38"/>
        <v>16.100000000000001</v>
      </c>
      <c r="BM58" s="244">
        <f t="shared" si="38"/>
        <v>10.799999999999997</v>
      </c>
      <c r="BN58" s="244">
        <f t="shared" si="36"/>
        <v>5.7999999999999972</v>
      </c>
      <c r="BO58" s="244">
        <f t="shared" si="36"/>
        <v>2.5</v>
      </c>
      <c r="BP58" s="244">
        <f t="shared" si="36"/>
        <v>0.40000000000000568</v>
      </c>
      <c r="BQ58" s="244">
        <f t="shared" si="36"/>
        <v>0.5</v>
      </c>
      <c r="BR58" s="244">
        <f t="shared" si="36"/>
        <v>4.5</v>
      </c>
      <c r="BS58" s="244">
        <f t="shared" si="36"/>
        <v>12.100000000000001</v>
      </c>
      <c r="BT58" s="244">
        <f t="shared" si="36"/>
        <v>19</v>
      </c>
      <c r="BU58" s="244">
        <f t="shared" si="36"/>
        <v>23.1</v>
      </c>
      <c r="BV58" s="244">
        <f t="shared" si="36"/>
        <v>18.600000000000001</v>
      </c>
      <c r="BW58" s="244">
        <f t="shared" si="36"/>
        <v>19.100000000000001</v>
      </c>
      <c r="BX58" s="244">
        <f t="shared" si="36"/>
        <v>16</v>
      </c>
      <c r="BY58" s="244">
        <f t="shared" si="36"/>
        <v>10.399999999999999</v>
      </c>
      <c r="BZ58" s="244">
        <f t="shared" si="36"/>
        <v>6.1000000000000014</v>
      </c>
      <c r="CA58" s="244">
        <f t="shared" si="36"/>
        <v>2.5</v>
      </c>
      <c r="CB58" s="244">
        <f t="shared" si="36"/>
        <v>0.29999999999999716</v>
      </c>
      <c r="CC58" s="244">
        <f t="shared" si="36"/>
        <v>0.5</v>
      </c>
      <c r="CD58" s="244">
        <f t="shared" si="36"/>
        <v>4.6000000000000014</v>
      </c>
      <c r="CE58" s="244">
        <f t="shared" si="36"/>
        <v>12.200000000000003</v>
      </c>
      <c r="CF58" s="244">
        <f t="shared" si="36"/>
        <v>18.600000000000001</v>
      </c>
      <c r="CG58" s="244">
        <f t="shared" si="36"/>
        <v>23.200000000000003</v>
      </c>
      <c r="CH58" s="244">
        <f t="shared" si="36"/>
        <v>18.5</v>
      </c>
      <c r="CI58" s="244">
        <f t="shared" si="36"/>
        <v>19.100000000000001</v>
      </c>
      <c r="CJ58" s="244">
        <f t="shared" si="36"/>
        <v>15.899999999999999</v>
      </c>
      <c r="CK58" s="244">
        <f t="shared" si="36"/>
        <v>10.399999999999999</v>
      </c>
      <c r="CL58" s="244">
        <f t="shared" si="36"/>
        <v>5.8999999999999986</v>
      </c>
      <c r="CM58" s="244">
        <f t="shared" si="36"/>
        <v>2.5</v>
      </c>
      <c r="CN58" s="244">
        <f t="shared" si="36"/>
        <v>0.29999999999999716</v>
      </c>
      <c r="CO58" s="244">
        <f t="shared" si="36"/>
        <v>0.5</v>
      </c>
      <c r="CP58" s="244">
        <f t="shared" si="36"/>
        <v>4.2999999999999972</v>
      </c>
      <c r="CQ58" s="244">
        <f t="shared" si="36"/>
        <v>12.399999999999999</v>
      </c>
      <c r="CR58" s="244">
        <f t="shared" si="36"/>
        <v>18.399999999999999</v>
      </c>
      <c r="CS58" s="244">
        <f t="shared" si="36"/>
        <v>23.200000000000003</v>
      </c>
      <c r="CT58" s="244">
        <f t="shared" si="36"/>
        <v>18.700000000000003</v>
      </c>
      <c r="CU58" s="244">
        <f t="shared" si="36"/>
        <v>19</v>
      </c>
      <c r="CV58" s="244">
        <f t="shared" si="36"/>
        <v>15.899999999999999</v>
      </c>
      <c r="CW58" s="244">
        <f t="shared" si="36"/>
        <v>10.5</v>
      </c>
      <c r="CX58" s="244">
        <f t="shared" si="36"/>
        <v>5.7999999999999972</v>
      </c>
      <c r="CY58" s="244">
        <f t="shared" si="36"/>
        <v>2.6000000000000014</v>
      </c>
      <c r="CZ58" s="244">
        <f t="shared" si="36"/>
        <v>0.29999999999999716</v>
      </c>
      <c r="DA58" s="244">
        <f t="shared" si="36"/>
        <v>0.5</v>
      </c>
      <c r="DB58" s="244">
        <f t="shared" si="36"/>
        <v>4.2000000000000028</v>
      </c>
      <c r="DC58" s="244">
        <f t="shared" si="36"/>
        <v>12.399999999999999</v>
      </c>
      <c r="DD58" s="244">
        <f t="shared" si="36"/>
        <v>18.5</v>
      </c>
      <c r="DE58" s="244">
        <f t="shared" si="36"/>
        <v>23</v>
      </c>
      <c r="DF58" s="244">
        <f t="shared" si="36"/>
        <v>18.700000000000003</v>
      </c>
      <c r="DG58" s="244">
        <f t="shared" si="36"/>
        <v>18.600000000000001</v>
      </c>
      <c r="DH58" s="244">
        <f t="shared" si="36"/>
        <v>15.600000000000001</v>
      </c>
      <c r="DI58" s="244">
        <f t="shared" si="36"/>
        <v>10.5</v>
      </c>
      <c r="DJ58" s="244">
        <f t="shared" si="36"/>
        <v>5.8999999999999986</v>
      </c>
      <c r="DK58" s="244">
        <f t="shared" si="36"/>
        <v>2.6000000000000014</v>
      </c>
      <c r="DL58" s="244">
        <f t="shared" si="36"/>
        <v>0.29999999999999716</v>
      </c>
      <c r="DM58" s="244">
        <f t="shared" si="36"/>
        <v>0.5</v>
      </c>
      <c r="DN58" s="244">
        <f t="shared" si="36"/>
        <v>4</v>
      </c>
      <c r="DO58" s="244">
        <f t="shared" si="36"/>
        <v>12.5</v>
      </c>
      <c r="DP58" s="244">
        <f t="shared" si="36"/>
        <v>19</v>
      </c>
      <c r="DQ58" s="244">
        <f t="shared" si="36"/>
        <v>22.9</v>
      </c>
      <c r="DR58" s="244">
        <f t="shared" si="36"/>
        <v>18.5</v>
      </c>
      <c r="DS58" s="244">
        <f t="shared" si="36"/>
        <v>17.899999999999999</v>
      </c>
      <c r="DT58" s="244">
        <f t="shared" si="36"/>
        <v>15.299999999999997</v>
      </c>
      <c r="DU58" s="244">
        <f t="shared" si="36"/>
        <v>10.299999999999997</v>
      </c>
      <c r="DV58" s="244">
        <f t="shared" si="36"/>
        <v>6</v>
      </c>
      <c r="DW58" s="244">
        <f t="shared" si="36"/>
        <v>2.6000000000000014</v>
      </c>
      <c r="DX58" s="244">
        <f t="shared" si="36"/>
        <v>0.29999999999999716</v>
      </c>
      <c r="DY58" s="244">
        <f t="shared" si="32"/>
        <v>0.5</v>
      </c>
      <c r="DZ58" s="244">
        <f t="shared" si="31"/>
        <v>4.1000000000000014</v>
      </c>
      <c r="EA58" s="244">
        <f t="shared" si="31"/>
        <v>12.200000000000003</v>
      </c>
      <c r="EB58" s="244">
        <f t="shared" ref="EB58:GM61" si="39">IF(EB24&gt;65,0,IF(EB24="",0,65-EB24))</f>
        <v>19.299999999999997</v>
      </c>
      <c r="EC58" s="244">
        <f t="shared" si="39"/>
        <v>22.9</v>
      </c>
      <c r="ED58" s="244">
        <f t="shared" si="39"/>
        <v>18.600000000000001</v>
      </c>
      <c r="EE58" s="244">
        <f t="shared" si="39"/>
        <v>17.399999999999999</v>
      </c>
      <c r="EF58" s="244">
        <f t="shared" si="39"/>
        <v>15.299999999999997</v>
      </c>
      <c r="EG58" s="244">
        <f t="shared" si="39"/>
        <v>10.200000000000003</v>
      </c>
      <c r="EH58" s="244">
        <f t="shared" si="39"/>
        <v>6.2999999999999972</v>
      </c>
      <c r="EI58" s="244">
        <f t="shared" si="39"/>
        <v>2.5</v>
      </c>
      <c r="EJ58" s="244">
        <f t="shared" si="39"/>
        <v>0.29999999999999716</v>
      </c>
      <c r="EK58" s="244">
        <f t="shared" si="39"/>
        <v>0.40000000000000568</v>
      </c>
      <c r="EL58" s="244">
        <f t="shared" si="39"/>
        <v>4</v>
      </c>
      <c r="EM58" s="244">
        <f t="shared" si="39"/>
        <v>12.200000000000003</v>
      </c>
      <c r="EN58" s="244">
        <f t="shared" si="39"/>
        <v>19.100000000000001</v>
      </c>
      <c r="EO58" s="244">
        <f t="shared" si="39"/>
        <v>22.799999999999997</v>
      </c>
      <c r="EP58" s="244">
        <f t="shared" si="39"/>
        <v>18.700000000000003</v>
      </c>
      <c r="EQ58" s="244">
        <f t="shared" si="39"/>
        <v>17.399999999999999</v>
      </c>
      <c r="ER58" s="244">
        <f t="shared" si="39"/>
        <v>15.200000000000003</v>
      </c>
      <c r="ES58" s="244">
        <f t="shared" si="39"/>
        <v>10.200000000000003</v>
      </c>
      <c r="ET58" s="244">
        <f t="shared" si="39"/>
        <v>6.1000000000000014</v>
      </c>
      <c r="EU58" s="244">
        <f t="shared" si="39"/>
        <v>2.5</v>
      </c>
      <c r="EV58" s="244">
        <f t="shared" si="39"/>
        <v>0.20000000000000284</v>
      </c>
      <c r="EW58" s="244">
        <f t="shared" si="39"/>
        <v>0.40000000000000568</v>
      </c>
      <c r="EX58" s="244">
        <f t="shared" si="39"/>
        <v>3.8999999999999986</v>
      </c>
      <c r="EY58" s="244">
        <f t="shared" si="39"/>
        <v>11.799999999999997</v>
      </c>
      <c r="EZ58" s="244">
        <f t="shared" si="39"/>
        <v>18.700000000000003</v>
      </c>
      <c r="FA58" s="244">
        <f t="shared" si="39"/>
        <v>22.9</v>
      </c>
      <c r="FB58" s="244">
        <f t="shared" si="39"/>
        <v>18.700000000000003</v>
      </c>
      <c r="FC58" s="244">
        <f t="shared" si="39"/>
        <v>17.200000000000003</v>
      </c>
      <c r="FD58" s="244">
        <f t="shared" si="39"/>
        <v>15.200000000000003</v>
      </c>
      <c r="FE58" s="244">
        <f t="shared" si="39"/>
        <v>10.299999999999997</v>
      </c>
      <c r="FF58" s="244">
        <f t="shared" si="39"/>
        <v>6.2999999999999972</v>
      </c>
      <c r="FG58" s="244">
        <f t="shared" si="39"/>
        <v>2.3999999999999986</v>
      </c>
      <c r="FH58" s="244">
        <f t="shared" si="39"/>
        <v>9.9999999999994316E-2</v>
      </c>
      <c r="FI58" s="244">
        <f t="shared" si="39"/>
        <v>0.40000000000000568</v>
      </c>
      <c r="FJ58" s="244">
        <f t="shared" si="39"/>
        <v>4</v>
      </c>
      <c r="FK58" s="244">
        <f t="shared" si="39"/>
        <v>11.899999999999999</v>
      </c>
      <c r="FL58" s="244">
        <f t="shared" si="39"/>
        <v>18.600000000000001</v>
      </c>
      <c r="FM58" s="244">
        <f t="shared" si="39"/>
        <v>23</v>
      </c>
      <c r="FN58" s="244">
        <f t="shared" si="39"/>
        <v>18.5</v>
      </c>
      <c r="FO58" s="244">
        <f t="shared" si="39"/>
        <v>16.600000000000001</v>
      </c>
      <c r="FP58" s="244">
        <f t="shared" si="39"/>
        <v>15.100000000000001</v>
      </c>
      <c r="FQ58" s="244">
        <f t="shared" si="39"/>
        <v>10.200000000000003</v>
      </c>
      <c r="FR58" s="244">
        <f t="shared" si="39"/>
        <v>6.2000000000000028</v>
      </c>
      <c r="FS58" s="244">
        <f t="shared" si="39"/>
        <v>2.3999999999999986</v>
      </c>
      <c r="FT58" s="244">
        <f t="shared" si="39"/>
        <v>9.9999999999994316E-2</v>
      </c>
      <c r="FU58" s="244">
        <f t="shared" si="39"/>
        <v>0.29999999999999716</v>
      </c>
      <c r="FV58" s="244">
        <f t="shared" si="39"/>
        <v>4</v>
      </c>
      <c r="FW58" s="244">
        <f t="shared" si="39"/>
        <v>11.600000000000001</v>
      </c>
      <c r="FX58" s="244">
        <f t="shared" si="39"/>
        <v>18.600000000000001</v>
      </c>
      <c r="FY58" s="244">
        <f t="shared" si="39"/>
        <v>23</v>
      </c>
      <c r="FZ58" s="244">
        <f t="shared" si="39"/>
        <v>18.299999999999997</v>
      </c>
      <c r="GA58" s="244">
        <f t="shared" si="39"/>
        <v>16.600000000000001</v>
      </c>
      <c r="GB58" s="244">
        <f t="shared" si="39"/>
        <v>14.899999999999999</v>
      </c>
      <c r="GC58" s="244">
        <f t="shared" si="39"/>
        <v>10.100000000000001</v>
      </c>
      <c r="GD58" s="244">
        <f t="shared" si="39"/>
        <v>6.1000000000000014</v>
      </c>
      <c r="GE58" s="244">
        <f t="shared" si="39"/>
        <v>2.3999999999999986</v>
      </c>
      <c r="GF58" s="244">
        <f t="shared" si="39"/>
        <v>9.9999999999994316E-2</v>
      </c>
      <c r="GG58" s="244">
        <f t="shared" si="39"/>
        <v>0.29999999999999716</v>
      </c>
      <c r="GH58" s="244">
        <f t="shared" si="39"/>
        <v>4</v>
      </c>
      <c r="GI58" s="244">
        <f t="shared" si="39"/>
        <v>11.700000000000003</v>
      </c>
      <c r="GJ58" s="244">
        <f t="shared" si="39"/>
        <v>18.399999999999999</v>
      </c>
      <c r="GK58" s="244">
        <f t="shared" si="39"/>
        <v>22.9</v>
      </c>
      <c r="GL58" s="244">
        <f t="shared" si="27"/>
        <v>18.5</v>
      </c>
      <c r="GM58" s="244">
        <f t="shared" si="27"/>
        <v>16.799999999999997</v>
      </c>
      <c r="GN58" s="244">
        <f t="shared" si="27"/>
        <v>14.700000000000003</v>
      </c>
      <c r="GO58" s="244">
        <f t="shared" si="34"/>
        <v>10.100000000000001</v>
      </c>
      <c r="GP58" s="244">
        <f t="shared" si="34"/>
        <v>6.1000000000000014</v>
      </c>
      <c r="GQ58" s="244">
        <f t="shared" si="34"/>
        <v>2.2999999999999972</v>
      </c>
      <c r="GR58" s="244">
        <f t="shared" si="34"/>
        <v>9.9999999999994316E-2</v>
      </c>
      <c r="GS58" s="244">
        <f t="shared" si="34"/>
        <v>0.29999999999999716</v>
      </c>
      <c r="GT58" s="244">
        <f t="shared" si="34"/>
        <v>3.7999999999999972</v>
      </c>
      <c r="GU58" s="244">
        <f t="shared" si="34"/>
        <v>11.799999999999997</v>
      </c>
      <c r="GV58" s="244">
        <f t="shared" si="34"/>
        <v>18.299999999999997</v>
      </c>
      <c r="GW58" s="244">
        <f t="shared" si="34"/>
        <v>22.6</v>
      </c>
      <c r="GX58" s="244">
        <f t="shared" si="34"/>
        <v>18.299999999999997</v>
      </c>
      <c r="GY58" s="244">
        <f t="shared" si="34"/>
        <v>16.600000000000001</v>
      </c>
      <c r="GZ58" s="244">
        <f t="shared" si="34"/>
        <v>14.5</v>
      </c>
      <c r="HA58" s="244">
        <f t="shared" si="34"/>
        <v>10.100000000000001</v>
      </c>
      <c r="HB58" s="244">
        <f t="shared" si="34"/>
        <v>6.2000000000000028</v>
      </c>
      <c r="HC58" s="244">
        <f t="shared" si="34"/>
        <v>2.2999999999999972</v>
      </c>
      <c r="HD58" s="244">
        <f t="shared" si="34"/>
        <v>9.9999999999994316E-2</v>
      </c>
      <c r="HE58" s="244">
        <f t="shared" si="34"/>
        <v>0.29999999999999716</v>
      </c>
      <c r="HF58" s="244">
        <f t="shared" si="34"/>
        <v>3.7999999999999972</v>
      </c>
      <c r="HG58" s="244">
        <f t="shared" si="34"/>
        <v>11.600000000000001</v>
      </c>
      <c r="HH58" s="244">
        <f t="shared" si="34"/>
        <v>18.299999999999997</v>
      </c>
      <c r="HI58" s="244">
        <f t="shared" si="34"/>
        <v>22.700000000000003</v>
      </c>
      <c r="HJ58" s="244">
        <f t="shared" si="34"/>
        <v>17.799999999999997</v>
      </c>
      <c r="HK58" s="244">
        <f t="shared" si="34"/>
        <v>16.100000000000001</v>
      </c>
      <c r="HL58" s="244">
        <f t="shared" si="34"/>
        <v>14.200000000000003</v>
      </c>
      <c r="HM58" s="244">
        <f t="shared" si="34"/>
        <v>10.100000000000001</v>
      </c>
      <c r="HN58" s="244">
        <f t="shared" si="34"/>
        <v>5.8999999999999986</v>
      </c>
      <c r="HO58" s="244">
        <f t="shared" si="34"/>
        <v>2.1000000000000014</v>
      </c>
      <c r="HP58" s="244">
        <f t="shared" si="34"/>
        <v>9.9999999999994316E-2</v>
      </c>
      <c r="HQ58" s="244">
        <f t="shared" si="34"/>
        <v>0.20000000000000284</v>
      </c>
      <c r="HR58" s="244">
        <f t="shared" si="34"/>
        <v>3.6000000000000014</v>
      </c>
      <c r="HS58" s="244">
        <f t="shared" si="34"/>
        <v>11.700000000000003</v>
      </c>
      <c r="HT58" s="244">
        <f t="shared" si="34"/>
        <v>18.100000000000001</v>
      </c>
      <c r="HU58" s="244">
        <f t="shared" si="34"/>
        <v>22.4</v>
      </c>
      <c r="HV58" s="244">
        <f t="shared" si="34"/>
        <v>18</v>
      </c>
      <c r="HW58" s="244">
        <f t="shared" si="34"/>
        <v>16.200000000000003</v>
      </c>
      <c r="HX58" s="244">
        <f t="shared" si="34"/>
        <v>14.5</v>
      </c>
      <c r="HY58" s="244">
        <f t="shared" si="34"/>
        <v>10.100000000000001</v>
      </c>
      <c r="HZ58" s="244">
        <f t="shared" si="34"/>
        <v>5.8999999999999986</v>
      </c>
      <c r="IA58" s="244">
        <f t="shared" si="34"/>
        <v>2.2000000000000028</v>
      </c>
      <c r="IB58" s="244">
        <f t="shared" si="34"/>
        <v>9.9999999999994316E-2</v>
      </c>
      <c r="IC58" s="244">
        <f t="shared" si="34"/>
        <v>0.20000000000000284</v>
      </c>
      <c r="ID58" s="244">
        <f t="shared" si="34"/>
        <v>3.3999999999999986</v>
      </c>
      <c r="IE58" s="244">
        <f t="shared" si="34"/>
        <v>11.700000000000003</v>
      </c>
      <c r="IF58" s="244">
        <f t="shared" si="34"/>
        <v>18.5</v>
      </c>
      <c r="IG58" s="244">
        <f t="shared" si="34"/>
        <v>22.5</v>
      </c>
      <c r="IH58" s="244">
        <f t="shared" si="34"/>
        <v>18</v>
      </c>
      <c r="II58" s="244">
        <f t="shared" si="34"/>
        <v>16.100000000000001</v>
      </c>
      <c r="IJ58" s="244">
        <f t="shared" si="34"/>
        <v>14.200000000000003</v>
      </c>
      <c r="IK58" s="244">
        <f t="shared" si="34"/>
        <v>10.200000000000003</v>
      </c>
      <c r="IL58" s="244">
        <f t="shared" si="34"/>
        <v>5.7999999999999972</v>
      </c>
      <c r="IM58" s="244">
        <f t="shared" si="34"/>
        <v>2.2000000000000028</v>
      </c>
      <c r="IN58" s="244">
        <f t="shared" si="34"/>
        <v>9.9999999999994316E-2</v>
      </c>
      <c r="IO58" s="244">
        <f t="shared" si="34"/>
        <v>0.20000000000000284</v>
      </c>
      <c r="IP58" s="244">
        <f t="shared" si="34"/>
        <v>3.5</v>
      </c>
      <c r="IQ58" s="244">
        <f t="shared" si="34"/>
        <v>11.600000000000001</v>
      </c>
      <c r="IR58" s="244">
        <f t="shared" si="34"/>
        <v>18.299999999999997</v>
      </c>
      <c r="IS58" s="244">
        <f t="shared" si="34"/>
        <v>22.299999999999997</v>
      </c>
      <c r="IT58" s="244">
        <f t="shared" si="34"/>
        <v>18.200000000000003</v>
      </c>
      <c r="IU58" s="244">
        <f t="shared" si="34"/>
        <v>16</v>
      </c>
      <c r="IV58" s="244">
        <f t="shared" si="34"/>
        <v>14.200000000000003</v>
      </c>
      <c r="IW58" s="244">
        <f t="shared" si="34"/>
        <v>10.200000000000003</v>
      </c>
      <c r="IX58" s="244">
        <f t="shared" si="24"/>
        <v>5.7000000000000028</v>
      </c>
      <c r="IY58" s="244">
        <f t="shared" si="24"/>
        <v>2</v>
      </c>
      <c r="IZ58" s="244">
        <f t="shared" si="24"/>
        <v>9.9999999999994316E-2</v>
      </c>
      <c r="JA58" s="244">
        <f t="shared" si="16"/>
        <v>0.20000000000000284</v>
      </c>
      <c r="JB58" s="244">
        <f t="shared" si="37"/>
        <v>3.2999999999999972</v>
      </c>
      <c r="JC58" s="244">
        <f t="shared" si="37"/>
        <v>11.5</v>
      </c>
      <c r="JD58" s="244">
        <f t="shared" si="37"/>
        <v>18.200000000000003</v>
      </c>
      <c r="JE58" s="244">
        <f t="shared" si="37"/>
        <v>22.299999999999997</v>
      </c>
      <c r="JF58" s="244">
        <f t="shared" si="37"/>
        <v>18.600000000000001</v>
      </c>
      <c r="JG58" s="244">
        <f t="shared" si="37"/>
        <v>15.600000000000001</v>
      </c>
      <c r="JH58" s="244">
        <f t="shared" si="37"/>
        <v>14.299999999999997</v>
      </c>
      <c r="JI58" s="244">
        <f t="shared" si="37"/>
        <v>10</v>
      </c>
      <c r="JJ58" s="244">
        <f t="shared" si="37"/>
        <v>5.7000000000000028</v>
      </c>
      <c r="JK58" s="244">
        <f t="shared" si="37"/>
        <v>2</v>
      </c>
      <c r="JL58" s="244">
        <f t="shared" si="37"/>
        <v>9.9999999999994316E-2</v>
      </c>
      <c r="JM58" s="244">
        <f t="shared" si="37"/>
        <v>0.20000000000000284</v>
      </c>
      <c r="JN58" s="244">
        <f t="shared" si="37"/>
        <v>3.1000000000000014</v>
      </c>
      <c r="JO58" s="244">
        <f t="shared" si="37"/>
        <v>11.5</v>
      </c>
      <c r="JP58" s="244">
        <f t="shared" si="37"/>
        <v>18.200000000000003</v>
      </c>
      <c r="JQ58" s="244">
        <f t="shared" si="37"/>
        <v>22.1</v>
      </c>
      <c r="JR58" s="244">
        <f t="shared" si="37"/>
        <v>18.399999999999999</v>
      </c>
      <c r="JS58" s="244">
        <f t="shared" si="37"/>
        <v>15.700000000000003</v>
      </c>
      <c r="JT58" s="244">
        <f t="shared" si="37"/>
        <v>14.5</v>
      </c>
      <c r="JU58" s="244">
        <f t="shared" si="37"/>
        <v>10</v>
      </c>
      <c r="JV58" s="244">
        <f t="shared" si="37"/>
        <v>5.5</v>
      </c>
      <c r="JW58" s="244">
        <f t="shared" si="37"/>
        <v>2</v>
      </c>
      <c r="JX58" s="244">
        <f t="shared" si="37"/>
        <v>9.9999999999994316E-2</v>
      </c>
      <c r="JY58" s="244">
        <f t="shared" si="37"/>
        <v>0.20000000000000284</v>
      </c>
      <c r="JZ58" s="244">
        <f t="shared" si="37"/>
        <v>3.1000000000000014</v>
      </c>
      <c r="KA58" s="244">
        <f t="shared" si="37"/>
        <v>11.700000000000003</v>
      </c>
      <c r="KB58" s="244">
        <f t="shared" si="37"/>
        <v>18.100000000000001</v>
      </c>
      <c r="KC58" s="244">
        <f t="shared" si="37"/>
        <v>22</v>
      </c>
      <c r="KD58" s="244">
        <f t="shared" si="37"/>
        <v>18.700000000000003</v>
      </c>
      <c r="KE58" s="244">
        <f t="shared" si="37"/>
        <v>15.600000000000001</v>
      </c>
      <c r="KF58" s="244">
        <f t="shared" si="37"/>
        <v>14.5</v>
      </c>
      <c r="KG58" s="244">
        <f t="shared" si="37"/>
        <v>9.8999999999999986</v>
      </c>
      <c r="KH58" s="244">
        <f t="shared" si="37"/>
        <v>5.3999999999999986</v>
      </c>
      <c r="KI58" s="244">
        <f t="shared" si="37"/>
        <v>2.1000000000000014</v>
      </c>
      <c r="KJ58" s="244">
        <f t="shared" si="37"/>
        <v>9.9999999999994316E-2</v>
      </c>
      <c r="KK58" s="244">
        <f t="shared" si="37"/>
        <v>0.20000000000000284</v>
      </c>
      <c r="KL58" s="244">
        <f t="shared" si="37"/>
        <v>3.2000000000000028</v>
      </c>
      <c r="KM58" s="244">
        <f t="shared" si="37"/>
        <v>11.799999999999997</v>
      </c>
      <c r="KN58" s="244">
        <f t="shared" si="37"/>
        <v>18.299999999999997</v>
      </c>
      <c r="KO58" s="244">
        <f t="shared" si="37"/>
        <v>22</v>
      </c>
      <c r="KP58" s="244">
        <f t="shared" si="37"/>
        <v>18.5</v>
      </c>
      <c r="KQ58" s="244">
        <f t="shared" si="37"/>
        <v>15.5</v>
      </c>
      <c r="KR58" s="244">
        <f t="shared" si="37"/>
        <v>14.200000000000003</v>
      </c>
      <c r="KS58" s="244">
        <f t="shared" si="37"/>
        <v>9.8999999999999986</v>
      </c>
      <c r="KT58" s="244">
        <f t="shared" si="37"/>
        <v>5.5</v>
      </c>
      <c r="KU58" s="244">
        <f t="shared" si="37"/>
        <v>2.2000000000000028</v>
      </c>
      <c r="KV58" s="244">
        <f t="shared" si="37"/>
        <v>9.9999999999994316E-2</v>
      </c>
      <c r="KW58" s="244">
        <f t="shared" si="37"/>
        <v>0.20000000000000284</v>
      </c>
      <c r="KX58" s="244">
        <f t="shared" si="37"/>
        <v>3.2000000000000028</v>
      </c>
      <c r="KY58" s="244">
        <f t="shared" si="37"/>
        <v>11.799999999999997</v>
      </c>
      <c r="KZ58" s="244">
        <f t="shared" si="37"/>
        <v>18.299999999999997</v>
      </c>
      <c r="LA58" s="244">
        <f t="shared" si="37"/>
        <v>22.200000000000003</v>
      </c>
      <c r="LB58" s="244">
        <f t="shared" si="37"/>
        <v>18.5</v>
      </c>
      <c r="LC58" s="244">
        <f t="shared" si="37"/>
        <v>15.100000000000001</v>
      </c>
      <c r="LD58" s="244">
        <f t="shared" si="37"/>
        <v>13.899999999999999</v>
      </c>
      <c r="LE58" s="244">
        <f t="shared" si="37"/>
        <v>9.7999999999999972</v>
      </c>
      <c r="LF58" s="244">
        <f t="shared" si="37"/>
        <v>5.6000000000000014</v>
      </c>
      <c r="LG58" s="244">
        <f t="shared" si="37"/>
        <v>2.2000000000000028</v>
      </c>
      <c r="LH58" s="244">
        <f t="shared" si="37"/>
        <v>9.9999999999994316E-2</v>
      </c>
      <c r="LI58" s="244">
        <f t="shared" si="37"/>
        <v>0.20000000000000284</v>
      </c>
      <c r="LJ58" s="244">
        <f t="shared" si="37"/>
        <v>2.8999999999999986</v>
      </c>
      <c r="LK58" s="244">
        <f t="shared" si="37"/>
        <v>11.799999999999997</v>
      </c>
      <c r="LL58" s="244">
        <f t="shared" si="37"/>
        <v>18.399999999999999</v>
      </c>
      <c r="LM58" s="244">
        <f t="shared" si="37"/>
        <v>21.799999999999997</v>
      </c>
    </row>
    <row r="59" spans="1:325" x14ac:dyDescent="0.25">
      <c r="A59" s="244">
        <v>23</v>
      </c>
      <c r="B59" s="244">
        <f t="shared" si="38"/>
        <v>21</v>
      </c>
      <c r="C59" s="244">
        <f t="shared" si="38"/>
        <v>22.299999999999997</v>
      </c>
      <c r="D59" s="244">
        <f t="shared" si="38"/>
        <v>17.5</v>
      </c>
      <c r="E59" s="244">
        <f t="shared" si="38"/>
        <v>12.399999999999999</v>
      </c>
      <c r="F59" s="244">
        <f t="shared" si="38"/>
        <v>6.2000000000000028</v>
      </c>
      <c r="G59" s="244">
        <f t="shared" si="38"/>
        <v>2.7000000000000028</v>
      </c>
      <c r="H59" s="244">
        <f t="shared" si="38"/>
        <v>0.90000000000000568</v>
      </c>
      <c r="I59" s="244">
        <f t="shared" si="38"/>
        <v>0.70000000000000284</v>
      </c>
      <c r="J59" s="244">
        <f t="shared" si="38"/>
        <v>5.2999999999999972</v>
      </c>
      <c r="K59" s="244">
        <f t="shared" si="38"/>
        <v>13</v>
      </c>
      <c r="L59" s="244">
        <f t="shared" si="38"/>
        <v>19.200000000000003</v>
      </c>
      <c r="M59" s="244">
        <f t="shared" si="38"/>
        <v>23.4</v>
      </c>
      <c r="N59" s="244">
        <f t="shared" si="38"/>
        <v>20.5</v>
      </c>
      <c r="O59" s="244">
        <f t="shared" si="38"/>
        <v>22</v>
      </c>
      <c r="P59" s="244">
        <f t="shared" si="38"/>
        <v>17.200000000000003</v>
      </c>
      <c r="Q59" s="244">
        <f t="shared" si="38"/>
        <v>12.100000000000001</v>
      </c>
      <c r="R59" s="244">
        <f t="shared" si="38"/>
        <v>6</v>
      </c>
      <c r="S59" s="244">
        <f t="shared" si="38"/>
        <v>2.7000000000000028</v>
      </c>
      <c r="T59" s="244">
        <f t="shared" si="38"/>
        <v>0.70000000000000284</v>
      </c>
      <c r="U59" s="244">
        <f t="shared" si="38"/>
        <v>0.59999999999999432</v>
      </c>
      <c r="V59" s="244">
        <f t="shared" si="38"/>
        <v>5.3999999999999986</v>
      </c>
      <c r="W59" s="244">
        <f t="shared" si="38"/>
        <v>12.700000000000003</v>
      </c>
      <c r="X59" s="244">
        <f t="shared" si="38"/>
        <v>19</v>
      </c>
      <c r="Y59" s="244">
        <f t="shared" si="38"/>
        <v>23.1</v>
      </c>
      <c r="Z59" s="244">
        <f t="shared" si="38"/>
        <v>20.6</v>
      </c>
      <c r="AA59" s="244">
        <f t="shared" si="38"/>
        <v>21.799999999999997</v>
      </c>
      <c r="AB59" s="244">
        <f t="shared" si="38"/>
        <v>17.200000000000003</v>
      </c>
      <c r="AC59" s="244">
        <f t="shared" si="38"/>
        <v>12</v>
      </c>
      <c r="AD59" s="244">
        <f t="shared" si="38"/>
        <v>5.8999999999999986</v>
      </c>
      <c r="AE59" s="244">
        <f t="shared" si="38"/>
        <v>2.8999999999999986</v>
      </c>
      <c r="AF59" s="244">
        <f t="shared" si="38"/>
        <v>0.70000000000000284</v>
      </c>
      <c r="AG59" s="244">
        <f t="shared" si="38"/>
        <v>0.59999999999999432</v>
      </c>
      <c r="AH59" s="244">
        <f t="shared" si="38"/>
        <v>5.3999999999999986</v>
      </c>
      <c r="AI59" s="244">
        <f t="shared" si="38"/>
        <v>12.799999999999997</v>
      </c>
      <c r="AJ59" s="244">
        <f t="shared" si="38"/>
        <v>18.399999999999999</v>
      </c>
      <c r="AK59" s="244">
        <f t="shared" si="38"/>
        <v>23</v>
      </c>
      <c r="AL59" s="244">
        <f t="shared" si="38"/>
        <v>20.799999999999997</v>
      </c>
      <c r="AM59" s="244">
        <f t="shared" si="38"/>
        <v>21.299999999999997</v>
      </c>
      <c r="AN59" s="244">
        <f t="shared" si="38"/>
        <v>17.100000000000001</v>
      </c>
      <c r="AO59" s="244">
        <f t="shared" si="38"/>
        <v>12</v>
      </c>
      <c r="AP59" s="244">
        <f t="shared" si="38"/>
        <v>5.7999999999999972</v>
      </c>
      <c r="AQ59" s="244">
        <f t="shared" si="38"/>
        <v>2.7000000000000028</v>
      </c>
      <c r="AR59" s="244">
        <f t="shared" si="38"/>
        <v>0.70000000000000284</v>
      </c>
      <c r="AS59" s="244">
        <f t="shared" si="38"/>
        <v>0.59999999999999432</v>
      </c>
      <c r="AT59" s="244">
        <f t="shared" si="38"/>
        <v>5.7000000000000028</v>
      </c>
      <c r="AU59" s="244">
        <f t="shared" si="38"/>
        <v>12.799999999999997</v>
      </c>
      <c r="AV59" s="244">
        <f t="shared" si="38"/>
        <v>18.399999999999999</v>
      </c>
      <c r="AW59" s="244">
        <f t="shared" si="38"/>
        <v>23.1</v>
      </c>
      <c r="AX59" s="244">
        <f t="shared" si="38"/>
        <v>20.700000000000003</v>
      </c>
      <c r="AY59" s="244">
        <f t="shared" si="38"/>
        <v>21</v>
      </c>
      <c r="AZ59" s="244">
        <f t="shared" si="38"/>
        <v>16.899999999999999</v>
      </c>
      <c r="BA59" s="244">
        <f t="shared" si="38"/>
        <v>12.200000000000003</v>
      </c>
      <c r="BB59" s="244">
        <f t="shared" si="38"/>
        <v>5.6000000000000014</v>
      </c>
      <c r="BC59" s="244">
        <f t="shared" si="38"/>
        <v>2.3999999999999986</v>
      </c>
      <c r="BD59" s="244">
        <f t="shared" si="38"/>
        <v>0.5</v>
      </c>
      <c r="BE59" s="244">
        <f t="shared" si="38"/>
        <v>0.5</v>
      </c>
      <c r="BF59" s="244">
        <f t="shared" si="38"/>
        <v>5.7000000000000028</v>
      </c>
      <c r="BG59" s="244">
        <f t="shared" si="38"/>
        <v>12.5</v>
      </c>
      <c r="BH59" s="244">
        <f t="shared" si="38"/>
        <v>18.200000000000003</v>
      </c>
      <c r="BI59" s="244">
        <f t="shared" si="38"/>
        <v>23.200000000000003</v>
      </c>
      <c r="BJ59" s="244">
        <f t="shared" si="38"/>
        <v>20.6</v>
      </c>
      <c r="BK59" s="244">
        <f t="shared" si="38"/>
        <v>21</v>
      </c>
      <c r="BL59" s="244">
        <f t="shared" si="38"/>
        <v>16.799999999999997</v>
      </c>
      <c r="BM59" s="244">
        <f t="shared" si="38"/>
        <v>12.200000000000003</v>
      </c>
      <c r="BN59" s="244">
        <f t="shared" si="36"/>
        <v>5.2000000000000028</v>
      </c>
      <c r="BO59" s="244">
        <f t="shared" si="36"/>
        <v>2.6000000000000014</v>
      </c>
      <c r="BP59" s="244">
        <f t="shared" si="36"/>
        <v>0.5</v>
      </c>
      <c r="BQ59" s="244">
        <f t="shared" si="36"/>
        <v>0.5</v>
      </c>
      <c r="BR59" s="244">
        <f t="shared" si="36"/>
        <v>5.5</v>
      </c>
      <c r="BS59" s="244">
        <f t="shared" si="36"/>
        <v>12.200000000000003</v>
      </c>
      <c r="BT59" s="244">
        <f t="shared" si="36"/>
        <v>18.100000000000001</v>
      </c>
      <c r="BU59" s="244">
        <f t="shared" si="36"/>
        <v>23.4</v>
      </c>
      <c r="BV59" s="244">
        <f t="shared" si="36"/>
        <v>20.6</v>
      </c>
      <c r="BW59" s="244">
        <f t="shared" si="36"/>
        <v>20.799999999999997</v>
      </c>
      <c r="BX59" s="244">
        <f t="shared" si="36"/>
        <v>16.700000000000003</v>
      </c>
      <c r="BY59" s="244">
        <f t="shared" si="36"/>
        <v>12</v>
      </c>
      <c r="BZ59" s="244">
        <f t="shared" si="36"/>
        <v>5.2000000000000028</v>
      </c>
      <c r="CA59" s="244">
        <f t="shared" si="36"/>
        <v>2.6000000000000014</v>
      </c>
      <c r="CB59" s="244">
        <f t="shared" si="36"/>
        <v>0.40000000000000568</v>
      </c>
      <c r="CC59" s="244">
        <f t="shared" si="36"/>
        <v>0.5</v>
      </c>
      <c r="CD59" s="244">
        <f t="shared" si="36"/>
        <v>5.5</v>
      </c>
      <c r="CE59" s="244">
        <f t="shared" si="36"/>
        <v>12.200000000000003</v>
      </c>
      <c r="CF59" s="244">
        <f t="shared" si="36"/>
        <v>17.899999999999999</v>
      </c>
      <c r="CG59" s="244">
        <f t="shared" si="36"/>
        <v>23.4</v>
      </c>
      <c r="CH59" s="244">
        <f t="shared" si="36"/>
        <v>20.799999999999997</v>
      </c>
      <c r="CI59" s="244">
        <f t="shared" si="36"/>
        <v>20.700000000000003</v>
      </c>
      <c r="CJ59" s="244">
        <f t="shared" si="36"/>
        <v>16.600000000000001</v>
      </c>
      <c r="CK59" s="244">
        <f t="shared" si="36"/>
        <v>11.899999999999999</v>
      </c>
      <c r="CL59" s="244">
        <f t="shared" si="36"/>
        <v>5.1000000000000014</v>
      </c>
      <c r="CM59" s="244">
        <f t="shared" si="36"/>
        <v>2.6000000000000014</v>
      </c>
      <c r="CN59" s="244">
        <f t="shared" si="36"/>
        <v>0.40000000000000568</v>
      </c>
      <c r="CO59" s="244">
        <f t="shared" si="36"/>
        <v>0.5</v>
      </c>
      <c r="CP59" s="244">
        <f t="shared" si="36"/>
        <v>5.2999999999999972</v>
      </c>
      <c r="CQ59" s="244">
        <f t="shared" si="36"/>
        <v>12.299999999999997</v>
      </c>
      <c r="CR59" s="244">
        <f t="shared" si="36"/>
        <v>17.600000000000001</v>
      </c>
      <c r="CS59" s="244">
        <f t="shared" si="36"/>
        <v>23.4</v>
      </c>
      <c r="CT59" s="244">
        <f t="shared" si="36"/>
        <v>21</v>
      </c>
      <c r="CU59" s="244">
        <f t="shared" si="36"/>
        <v>20.799999999999997</v>
      </c>
      <c r="CV59" s="244">
        <f t="shared" si="36"/>
        <v>16.600000000000001</v>
      </c>
      <c r="CW59" s="244">
        <f t="shared" si="36"/>
        <v>11.899999999999999</v>
      </c>
      <c r="CX59" s="244">
        <f t="shared" si="36"/>
        <v>5</v>
      </c>
      <c r="CY59" s="244">
        <f t="shared" si="36"/>
        <v>2.5</v>
      </c>
      <c r="CZ59" s="244">
        <f t="shared" si="36"/>
        <v>0.40000000000000568</v>
      </c>
      <c r="DA59" s="244">
        <f t="shared" si="36"/>
        <v>0.5</v>
      </c>
      <c r="DB59" s="244">
        <f t="shared" si="36"/>
        <v>5.1000000000000014</v>
      </c>
      <c r="DC59" s="244">
        <f t="shared" si="36"/>
        <v>12.399999999999999</v>
      </c>
      <c r="DD59" s="244">
        <f t="shared" si="36"/>
        <v>17.700000000000003</v>
      </c>
      <c r="DE59" s="244">
        <f t="shared" si="36"/>
        <v>23.299999999999997</v>
      </c>
      <c r="DF59" s="244">
        <f t="shared" si="36"/>
        <v>21</v>
      </c>
      <c r="DG59" s="244">
        <f t="shared" si="36"/>
        <v>20.5</v>
      </c>
      <c r="DH59" s="244">
        <f t="shared" si="36"/>
        <v>16.299999999999997</v>
      </c>
      <c r="DI59" s="244">
        <f t="shared" si="36"/>
        <v>11.799999999999997</v>
      </c>
      <c r="DJ59" s="244">
        <f t="shared" si="36"/>
        <v>5.1000000000000014</v>
      </c>
      <c r="DK59" s="244">
        <f t="shared" si="36"/>
        <v>2.6000000000000014</v>
      </c>
      <c r="DL59" s="244">
        <f t="shared" si="36"/>
        <v>0.40000000000000568</v>
      </c>
      <c r="DM59" s="244">
        <f t="shared" si="36"/>
        <v>0.59999999999999432</v>
      </c>
      <c r="DN59" s="244">
        <f t="shared" si="36"/>
        <v>5</v>
      </c>
      <c r="DO59" s="244">
        <f t="shared" si="36"/>
        <v>12.299999999999997</v>
      </c>
      <c r="DP59" s="244">
        <f t="shared" si="36"/>
        <v>17.799999999999997</v>
      </c>
      <c r="DQ59" s="244">
        <f t="shared" si="36"/>
        <v>22.799999999999997</v>
      </c>
      <c r="DR59" s="244">
        <f t="shared" si="36"/>
        <v>21</v>
      </c>
      <c r="DS59" s="244">
        <f t="shared" si="36"/>
        <v>19.799999999999997</v>
      </c>
      <c r="DT59" s="244">
        <f t="shared" si="36"/>
        <v>16</v>
      </c>
      <c r="DU59" s="244">
        <f t="shared" si="36"/>
        <v>11.899999999999999</v>
      </c>
      <c r="DV59" s="244">
        <f t="shared" si="36"/>
        <v>5.2000000000000028</v>
      </c>
      <c r="DW59" s="244">
        <f t="shared" si="36"/>
        <v>2.5</v>
      </c>
      <c r="DX59" s="244">
        <f t="shared" si="36"/>
        <v>0.40000000000000568</v>
      </c>
      <c r="DY59" s="244">
        <f t="shared" si="32"/>
        <v>0.5</v>
      </c>
      <c r="DZ59" s="244">
        <f t="shared" si="32"/>
        <v>4.8999999999999986</v>
      </c>
      <c r="EA59" s="244">
        <f t="shared" si="32"/>
        <v>12.200000000000003</v>
      </c>
      <c r="EB59" s="244">
        <f t="shared" si="32"/>
        <v>17.899999999999999</v>
      </c>
      <c r="EC59" s="244">
        <f t="shared" si="32"/>
        <v>22.799999999999997</v>
      </c>
      <c r="ED59" s="244">
        <f t="shared" si="32"/>
        <v>21.299999999999997</v>
      </c>
      <c r="EE59" s="244">
        <f t="shared" si="32"/>
        <v>19.399999999999999</v>
      </c>
      <c r="EF59" s="244">
        <f t="shared" si="32"/>
        <v>16</v>
      </c>
      <c r="EG59" s="244">
        <f t="shared" si="32"/>
        <v>12</v>
      </c>
      <c r="EH59" s="244">
        <f t="shared" si="32"/>
        <v>5.3999999999999986</v>
      </c>
      <c r="EI59" s="244">
        <f t="shared" si="32"/>
        <v>2.2999999999999972</v>
      </c>
      <c r="EJ59" s="244">
        <f t="shared" si="32"/>
        <v>0.40000000000000568</v>
      </c>
      <c r="EK59" s="244">
        <f t="shared" si="32"/>
        <v>0.5</v>
      </c>
      <c r="EL59" s="244">
        <f t="shared" si="32"/>
        <v>4.8999999999999986</v>
      </c>
      <c r="EM59" s="244">
        <f t="shared" si="32"/>
        <v>12.100000000000001</v>
      </c>
      <c r="EN59" s="244">
        <f t="shared" si="32"/>
        <v>17.600000000000001</v>
      </c>
      <c r="EO59" s="244">
        <f t="shared" si="32"/>
        <v>22.799999999999997</v>
      </c>
      <c r="EP59" s="244">
        <f t="shared" si="39"/>
        <v>21.700000000000003</v>
      </c>
      <c r="EQ59" s="244">
        <f t="shared" si="39"/>
        <v>19.600000000000001</v>
      </c>
      <c r="ER59" s="244">
        <f t="shared" si="39"/>
        <v>15.799999999999997</v>
      </c>
      <c r="ES59" s="244">
        <f t="shared" si="39"/>
        <v>12</v>
      </c>
      <c r="ET59" s="244">
        <f t="shared" si="39"/>
        <v>5.2000000000000028</v>
      </c>
      <c r="EU59" s="244">
        <f t="shared" si="39"/>
        <v>2.2999999999999972</v>
      </c>
      <c r="EV59" s="244">
        <f t="shared" si="39"/>
        <v>0.29999999999999716</v>
      </c>
      <c r="EW59" s="244">
        <f t="shared" si="39"/>
        <v>0.5</v>
      </c>
      <c r="EX59" s="244">
        <f t="shared" si="39"/>
        <v>4.7000000000000028</v>
      </c>
      <c r="EY59" s="244">
        <f t="shared" si="39"/>
        <v>11.600000000000001</v>
      </c>
      <c r="EZ59" s="244">
        <f t="shared" si="39"/>
        <v>17.399999999999999</v>
      </c>
      <c r="FA59" s="244">
        <f t="shared" si="39"/>
        <v>22.700000000000003</v>
      </c>
      <c r="FB59" s="244">
        <f t="shared" si="39"/>
        <v>21.700000000000003</v>
      </c>
      <c r="FC59" s="244">
        <f t="shared" si="39"/>
        <v>19.299999999999997</v>
      </c>
      <c r="FD59" s="244">
        <f t="shared" si="39"/>
        <v>15.799999999999997</v>
      </c>
      <c r="FE59" s="244">
        <f t="shared" si="39"/>
        <v>12</v>
      </c>
      <c r="FF59" s="244">
        <f t="shared" si="39"/>
        <v>5.2999999999999972</v>
      </c>
      <c r="FG59" s="244">
        <f t="shared" si="39"/>
        <v>2.2000000000000028</v>
      </c>
      <c r="FH59" s="244">
        <f t="shared" si="39"/>
        <v>0.20000000000000284</v>
      </c>
      <c r="FI59" s="244">
        <f t="shared" si="39"/>
        <v>0.40000000000000568</v>
      </c>
      <c r="FJ59" s="244">
        <f t="shared" si="39"/>
        <v>4.7999999999999972</v>
      </c>
      <c r="FK59" s="244">
        <f t="shared" si="39"/>
        <v>11.5</v>
      </c>
      <c r="FL59" s="244">
        <f t="shared" si="39"/>
        <v>17</v>
      </c>
      <c r="FM59" s="244">
        <f t="shared" si="39"/>
        <v>22.9</v>
      </c>
      <c r="FN59" s="244">
        <f t="shared" si="39"/>
        <v>21.4</v>
      </c>
      <c r="FO59" s="244">
        <f t="shared" si="39"/>
        <v>18.799999999999997</v>
      </c>
      <c r="FP59" s="244">
        <f t="shared" si="39"/>
        <v>15.700000000000003</v>
      </c>
      <c r="FQ59" s="244">
        <f t="shared" si="39"/>
        <v>11.899999999999999</v>
      </c>
      <c r="FR59" s="244">
        <f t="shared" si="39"/>
        <v>5.2999999999999972</v>
      </c>
      <c r="FS59" s="244">
        <f t="shared" si="39"/>
        <v>2.2000000000000028</v>
      </c>
      <c r="FT59" s="244">
        <f t="shared" si="39"/>
        <v>0.20000000000000284</v>
      </c>
      <c r="FU59" s="244">
        <f t="shared" si="39"/>
        <v>0.40000000000000568</v>
      </c>
      <c r="FV59" s="244">
        <f t="shared" si="39"/>
        <v>4.7999999999999972</v>
      </c>
      <c r="FW59" s="244">
        <f t="shared" si="39"/>
        <v>11.399999999999999</v>
      </c>
      <c r="FX59" s="244">
        <f t="shared" si="39"/>
        <v>16.899999999999999</v>
      </c>
      <c r="FY59" s="244">
        <f t="shared" si="39"/>
        <v>23</v>
      </c>
      <c r="FZ59" s="244">
        <f t="shared" si="39"/>
        <v>21.1</v>
      </c>
      <c r="GA59" s="244">
        <f t="shared" si="39"/>
        <v>18.700000000000003</v>
      </c>
      <c r="GB59" s="244">
        <f t="shared" si="39"/>
        <v>15.5</v>
      </c>
      <c r="GC59" s="244">
        <f t="shared" si="39"/>
        <v>11.899999999999999</v>
      </c>
      <c r="GD59" s="244">
        <f t="shared" si="39"/>
        <v>5.3999999999999986</v>
      </c>
      <c r="GE59" s="244">
        <f t="shared" si="39"/>
        <v>2.2999999999999972</v>
      </c>
      <c r="GF59" s="244">
        <f t="shared" si="39"/>
        <v>0.20000000000000284</v>
      </c>
      <c r="GG59" s="244">
        <f t="shared" si="39"/>
        <v>0.40000000000000568</v>
      </c>
      <c r="GH59" s="244">
        <f t="shared" si="39"/>
        <v>4.7999999999999972</v>
      </c>
      <c r="GI59" s="244">
        <f t="shared" si="39"/>
        <v>11.299999999999997</v>
      </c>
      <c r="GJ59" s="244">
        <f t="shared" si="39"/>
        <v>16.899999999999999</v>
      </c>
      <c r="GK59" s="244">
        <f t="shared" si="39"/>
        <v>23</v>
      </c>
      <c r="GL59" s="244">
        <f t="shared" si="27"/>
        <v>21.1</v>
      </c>
      <c r="GM59" s="244">
        <f t="shared" si="27"/>
        <v>18.799999999999997</v>
      </c>
      <c r="GN59" s="244">
        <f t="shared" si="27"/>
        <v>15.299999999999997</v>
      </c>
      <c r="GO59" s="244">
        <f t="shared" si="34"/>
        <v>11.899999999999999</v>
      </c>
      <c r="GP59" s="244">
        <f t="shared" si="34"/>
        <v>5.3999999999999986</v>
      </c>
      <c r="GQ59" s="244">
        <f t="shared" si="34"/>
        <v>2.3999999999999986</v>
      </c>
      <c r="GR59" s="244">
        <f t="shared" si="34"/>
        <v>0.20000000000000284</v>
      </c>
      <c r="GS59" s="244">
        <f t="shared" si="34"/>
        <v>0.29999999999999716</v>
      </c>
      <c r="GT59" s="244">
        <f t="shared" si="34"/>
        <v>4.5</v>
      </c>
      <c r="GU59" s="244">
        <f t="shared" si="34"/>
        <v>11.5</v>
      </c>
      <c r="GV59" s="244">
        <f t="shared" si="34"/>
        <v>16.5</v>
      </c>
      <c r="GW59" s="244">
        <f t="shared" si="34"/>
        <v>22.700000000000003</v>
      </c>
      <c r="GX59" s="244">
        <f t="shared" si="34"/>
        <v>20.9</v>
      </c>
      <c r="GY59" s="244">
        <f t="shared" si="34"/>
        <v>18.799999999999997</v>
      </c>
      <c r="GZ59" s="244">
        <f t="shared" si="34"/>
        <v>15.100000000000001</v>
      </c>
      <c r="HA59" s="244">
        <f t="shared" si="34"/>
        <v>12</v>
      </c>
      <c r="HB59" s="244">
        <f t="shared" si="34"/>
        <v>5.5</v>
      </c>
      <c r="HC59" s="244">
        <f t="shared" si="34"/>
        <v>2.2999999999999972</v>
      </c>
      <c r="HD59" s="244">
        <f t="shared" si="34"/>
        <v>0.20000000000000284</v>
      </c>
      <c r="HE59" s="244">
        <f t="shared" si="34"/>
        <v>0.29999999999999716</v>
      </c>
      <c r="HF59" s="244">
        <f t="shared" si="34"/>
        <v>4.5</v>
      </c>
      <c r="HG59" s="244">
        <f t="shared" si="34"/>
        <v>11.399999999999999</v>
      </c>
      <c r="HH59" s="244">
        <f t="shared" si="34"/>
        <v>16.399999999999999</v>
      </c>
      <c r="HI59" s="244">
        <f t="shared" si="34"/>
        <v>22.799999999999997</v>
      </c>
      <c r="HJ59" s="244">
        <f t="shared" si="34"/>
        <v>20.399999999999999</v>
      </c>
      <c r="HK59" s="244">
        <f t="shared" si="34"/>
        <v>18.399999999999999</v>
      </c>
      <c r="HL59" s="244">
        <f t="shared" si="34"/>
        <v>14.799999999999997</v>
      </c>
      <c r="HM59" s="244">
        <f t="shared" si="34"/>
        <v>11.899999999999999</v>
      </c>
      <c r="HN59" s="244">
        <f t="shared" si="34"/>
        <v>5.2999999999999972</v>
      </c>
      <c r="HO59" s="244">
        <f t="shared" si="34"/>
        <v>2.2000000000000028</v>
      </c>
      <c r="HP59" s="244">
        <f t="shared" si="34"/>
        <v>0.20000000000000284</v>
      </c>
      <c r="HQ59" s="244">
        <f t="shared" si="34"/>
        <v>0.29999999999999716</v>
      </c>
      <c r="HR59" s="244">
        <f t="shared" si="34"/>
        <v>4.2999999999999972</v>
      </c>
      <c r="HS59" s="244">
        <f t="shared" si="34"/>
        <v>11.600000000000001</v>
      </c>
      <c r="HT59" s="244">
        <f t="shared" si="34"/>
        <v>16.299999999999997</v>
      </c>
      <c r="HU59" s="244">
        <f t="shared" si="34"/>
        <v>22.4</v>
      </c>
      <c r="HV59" s="244">
        <f t="shared" si="34"/>
        <v>20.6</v>
      </c>
      <c r="HW59" s="244">
        <f t="shared" si="34"/>
        <v>18.299999999999997</v>
      </c>
      <c r="HX59" s="244">
        <f t="shared" si="34"/>
        <v>15.100000000000001</v>
      </c>
      <c r="HY59" s="244">
        <f t="shared" si="34"/>
        <v>11.899999999999999</v>
      </c>
      <c r="HZ59" s="244">
        <f t="shared" si="34"/>
        <v>5.3999999999999986</v>
      </c>
      <c r="IA59" s="244">
        <f t="shared" si="34"/>
        <v>2.2000000000000028</v>
      </c>
      <c r="IB59" s="244">
        <f t="shared" si="34"/>
        <v>0.20000000000000284</v>
      </c>
      <c r="IC59" s="244">
        <f t="shared" si="34"/>
        <v>0.20000000000000284</v>
      </c>
      <c r="ID59" s="244">
        <f t="shared" si="34"/>
        <v>4.2999999999999972</v>
      </c>
      <c r="IE59" s="244">
        <f t="shared" si="34"/>
        <v>11.600000000000001</v>
      </c>
      <c r="IF59" s="244">
        <f t="shared" si="34"/>
        <v>16.799999999999997</v>
      </c>
      <c r="IG59" s="244">
        <f t="shared" si="34"/>
        <v>22.4</v>
      </c>
      <c r="IH59" s="244">
        <f t="shared" si="34"/>
        <v>20.5</v>
      </c>
      <c r="II59" s="244">
        <f t="shared" si="34"/>
        <v>18.200000000000003</v>
      </c>
      <c r="IJ59" s="244">
        <f t="shared" si="34"/>
        <v>14.799999999999997</v>
      </c>
      <c r="IK59" s="244">
        <f t="shared" si="34"/>
        <v>11.899999999999999</v>
      </c>
      <c r="IL59" s="244">
        <f t="shared" si="34"/>
        <v>5.1000000000000014</v>
      </c>
      <c r="IM59" s="244">
        <f t="shared" si="34"/>
        <v>2.2000000000000028</v>
      </c>
      <c r="IN59" s="244">
        <f t="shared" si="34"/>
        <v>9.9999999999994316E-2</v>
      </c>
      <c r="IO59" s="244">
        <f t="shared" si="34"/>
        <v>0.20000000000000284</v>
      </c>
      <c r="IP59" s="244">
        <f t="shared" si="34"/>
        <v>4.3999999999999986</v>
      </c>
      <c r="IQ59" s="244">
        <f t="shared" si="34"/>
        <v>11.600000000000001</v>
      </c>
      <c r="IR59" s="244">
        <f t="shared" si="34"/>
        <v>16.5</v>
      </c>
      <c r="IS59" s="244">
        <f t="shared" si="34"/>
        <v>22.1</v>
      </c>
      <c r="IT59" s="244">
        <f t="shared" si="34"/>
        <v>20.700000000000003</v>
      </c>
      <c r="IU59" s="244">
        <f t="shared" si="34"/>
        <v>18.100000000000001</v>
      </c>
      <c r="IV59" s="244">
        <f t="shared" si="34"/>
        <v>15.100000000000001</v>
      </c>
      <c r="IW59" s="244">
        <f t="shared" si="34"/>
        <v>11.700000000000003</v>
      </c>
      <c r="IX59" s="244">
        <f t="shared" si="34"/>
        <v>4.8999999999999986</v>
      </c>
      <c r="IY59" s="244">
        <f t="shared" si="34"/>
        <v>2.1000000000000014</v>
      </c>
      <c r="IZ59" s="244">
        <f t="shared" si="34"/>
        <v>9.9999999999994316E-2</v>
      </c>
      <c r="JA59" s="244">
        <f t="shared" si="16"/>
        <v>0.20000000000000284</v>
      </c>
      <c r="JB59" s="244">
        <f t="shared" si="37"/>
        <v>4.2000000000000028</v>
      </c>
      <c r="JC59" s="244">
        <f t="shared" si="37"/>
        <v>11.399999999999999</v>
      </c>
      <c r="JD59" s="244">
        <f t="shared" si="37"/>
        <v>16.700000000000003</v>
      </c>
      <c r="JE59" s="244">
        <f t="shared" si="37"/>
        <v>21.799999999999997</v>
      </c>
      <c r="JF59" s="244">
        <f t="shared" si="37"/>
        <v>20.9</v>
      </c>
      <c r="JG59" s="244">
        <f t="shared" si="37"/>
        <v>17.5</v>
      </c>
      <c r="JH59" s="244">
        <f t="shared" si="37"/>
        <v>15.100000000000001</v>
      </c>
      <c r="JI59" s="244">
        <f t="shared" si="37"/>
        <v>11.5</v>
      </c>
      <c r="JJ59" s="244">
        <f t="shared" si="37"/>
        <v>4.8999999999999986</v>
      </c>
      <c r="JK59" s="244">
        <f t="shared" si="37"/>
        <v>2.1000000000000014</v>
      </c>
      <c r="JL59" s="244">
        <f t="shared" si="37"/>
        <v>9.9999999999994316E-2</v>
      </c>
      <c r="JM59" s="244">
        <f t="shared" si="37"/>
        <v>0.20000000000000284</v>
      </c>
      <c r="JN59" s="244">
        <f t="shared" si="37"/>
        <v>4</v>
      </c>
      <c r="JO59" s="244">
        <f t="shared" si="37"/>
        <v>11.299999999999997</v>
      </c>
      <c r="JP59" s="244">
        <f t="shared" si="37"/>
        <v>16.600000000000001</v>
      </c>
      <c r="JQ59" s="244">
        <f t="shared" si="37"/>
        <v>21.6</v>
      </c>
      <c r="JR59" s="244">
        <f t="shared" si="37"/>
        <v>20.700000000000003</v>
      </c>
      <c r="JS59" s="244">
        <f t="shared" si="37"/>
        <v>17.399999999999999</v>
      </c>
      <c r="JT59" s="244">
        <f t="shared" si="37"/>
        <v>15.200000000000003</v>
      </c>
      <c r="JU59" s="244">
        <f t="shared" si="37"/>
        <v>11.5</v>
      </c>
      <c r="JV59" s="244">
        <f t="shared" si="37"/>
        <v>4.7000000000000028</v>
      </c>
      <c r="JW59" s="244">
        <f t="shared" si="37"/>
        <v>2.1000000000000014</v>
      </c>
      <c r="JX59" s="244">
        <f t="shared" si="37"/>
        <v>9.9999999999994316E-2</v>
      </c>
      <c r="JY59" s="244">
        <f t="shared" si="37"/>
        <v>0.20000000000000284</v>
      </c>
      <c r="JZ59" s="244">
        <f t="shared" si="37"/>
        <v>4.2000000000000028</v>
      </c>
      <c r="KA59" s="244">
        <f t="shared" si="37"/>
        <v>11.299999999999997</v>
      </c>
      <c r="KB59" s="244">
        <f t="shared" si="37"/>
        <v>16.700000000000003</v>
      </c>
      <c r="KC59" s="244">
        <f t="shared" si="37"/>
        <v>21.5</v>
      </c>
      <c r="KD59" s="244">
        <f t="shared" si="37"/>
        <v>21.1</v>
      </c>
      <c r="KE59" s="244">
        <f t="shared" si="37"/>
        <v>17.200000000000003</v>
      </c>
      <c r="KF59" s="244">
        <f t="shared" si="37"/>
        <v>15.100000000000001</v>
      </c>
      <c r="KG59" s="244">
        <f t="shared" si="37"/>
        <v>11.5</v>
      </c>
      <c r="KH59" s="244">
        <f t="shared" si="37"/>
        <v>4.6000000000000014</v>
      </c>
      <c r="KI59" s="244">
        <f t="shared" si="37"/>
        <v>2.1000000000000014</v>
      </c>
      <c r="KJ59" s="244">
        <f t="shared" si="37"/>
        <v>9.9999999999994316E-2</v>
      </c>
      <c r="KK59" s="244">
        <f t="shared" si="37"/>
        <v>0.20000000000000284</v>
      </c>
      <c r="KL59" s="244">
        <f t="shared" si="37"/>
        <v>4.2000000000000028</v>
      </c>
      <c r="KM59" s="244">
        <f t="shared" si="37"/>
        <v>11.200000000000003</v>
      </c>
      <c r="KN59" s="244">
        <f t="shared" si="37"/>
        <v>17</v>
      </c>
      <c r="KO59" s="244">
        <f t="shared" si="37"/>
        <v>21.5</v>
      </c>
      <c r="KP59" s="244">
        <f t="shared" si="37"/>
        <v>21.200000000000003</v>
      </c>
      <c r="KQ59" s="244">
        <f t="shared" si="37"/>
        <v>17.100000000000001</v>
      </c>
      <c r="KR59" s="244">
        <f t="shared" si="37"/>
        <v>14.899999999999999</v>
      </c>
      <c r="KS59" s="244">
        <f t="shared" si="37"/>
        <v>11.5</v>
      </c>
      <c r="KT59" s="244">
        <f t="shared" si="37"/>
        <v>4.7999999999999972</v>
      </c>
      <c r="KU59" s="244">
        <f t="shared" si="37"/>
        <v>2.2000000000000028</v>
      </c>
      <c r="KV59" s="244">
        <f t="shared" si="37"/>
        <v>9.9999999999994316E-2</v>
      </c>
      <c r="KW59" s="244">
        <f t="shared" si="37"/>
        <v>0.20000000000000284</v>
      </c>
      <c r="KX59" s="244">
        <f t="shared" si="37"/>
        <v>4.2000000000000028</v>
      </c>
      <c r="KY59" s="244">
        <f t="shared" si="37"/>
        <v>11.299999999999997</v>
      </c>
      <c r="KZ59" s="244">
        <f t="shared" si="37"/>
        <v>16.799999999999997</v>
      </c>
      <c r="LA59" s="244">
        <f t="shared" si="37"/>
        <v>21.700000000000003</v>
      </c>
      <c r="LB59" s="244">
        <f t="shared" si="37"/>
        <v>20.9</v>
      </c>
      <c r="LC59" s="244">
        <f t="shared" si="37"/>
        <v>16.700000000000003</v>
      </c>
      <c r="LD59" s="244">
        <f t="shared" si="37"/>
        <v>14.700000000000003</v>
      </c>
      <c r="LE59" s="244">
        <f t="shared" si="37"/>
        <v>11.5</v>
      </c>
      <c r="LF59" s="244">
        <f t="shared" si="37"/>
        <v>4.8999999999999986</v>
      </c>
      <c r="LG59" s="244">
        <f t="shared" si="37"/>
        <v>2.1000000000000014</v>
      </c>
      <c r="LH59" s="244">
        <f t="shared" si="37"/>
        <v>9.9999999999994316E-2</v>
      </c>
      <c r="LI59" s="244">
        <f t="shared" si="37"/>
        <v>0.20000000000000284</v>
      </c>
      <c r="LJ59" s="244">
        <f t="shared" si="37"/>
        <v>3.8999999999999986</v>
      </c>
      <c r="LK59" s="244">
        <f t="shared" si="37"/>
        <v>11.299999999999997</v>
      </c>
      <c r="LL59" s="244">
        <f t="shared" si="37"/>
        <v>17.100000000000001</v>
      </c>
      <c r="LM59" s="244">
        <f t="shared" si="37"/>
        <v>21.200000000000003</v>
      </c>
    </row>
    <row r="60" spans="1:325" x14ac:dyDescent="0.25">
      <c r="A60" s="244">
        <v>24</v>
      </c>
      <c r="B60" s="244">
        <f t="shared" si="38"/>
        <v>21.9</v>
      </c>
      <c r="C60" s="244">
        <f t="shared" si="38"/>
        <v>21.700000000000003</v>
      </c>
      <c r="D60" s="244">
        <f t="shared" si="38"/>
        <v>16.100000000000001</v>
      </c>
      <c r="E60" s="244">
        <f t="shared" si="38"/>
        <v>12</v>
      </c>
      <c r="F60" s="244">
        <f t="shared" si="38"/>
        <v>6.2999999999999972</v>
      </c>
      <c r="G60" s="244">
        <f t="shared" si="38"/>
        <v>2.2999999999999972</v>
      </c>
      <c r="H60" s="244">
        <f t="shared" si="38"/>
        <v>0.40000000000000568</v>
      </c>
      <c r="I60" s="244">
        <f t="shared" si="38"/>
        <v>0.90000000000000568</v>
      </c>
      <c r="J60" s="244">
        <f t="shared" si="38"/>
        <v>3.2999999999999972</v>
      </c>
      <c r="K60" s="244">
        <f t="shared" si="38"/>
        <v>12.5</v>
      </c>
      <c r="L60" s="244">
        <f t="shared" si="38"/>
        <v>19.299999999999997</v>
      </c>
      <c r="M60" s="244">
        <f t="shared" si="38"/>
        <v>24.299999999999997</v>
      </c>
      <c r="N60" s="244">
        <f t="shared" si="38"/>
        <v>21.4</v>
      </c>
      <c r="O60" s="244">
        <f t="shared" si="38"/>
        <v>21.5</v>
      </c>
      <c r="P60" s="244">
        <f t="shared" si="38"/>
        <v>15.899999999999999</v>
      </c>
      <c r="Q60" s="244">
        <f t="shared" si="38"/>
        <v>11.899999999999999</v>
      </c>
      <c r="R60" s="244">
        <f t="shared" si="38"/>
        <v>6</v>
      </c>
      <c r="S60" s="244">
        <f t="shared" si="38"/>
        <v>2.2999999999999972</v>
      </c>
      <c r="T60" s="244">
        <f t="shared" si="38"/>
        <v>0.40000000000000568</v>
      </c>
      <c r="U60" s="244">
        <f t="shared" si="38"/>
        <v>1</v>
      </c>
      <c r="V60" s="244">
        <f t="shared" si="38"/>
        <v>3.1000000000000014</v>
      </c>
      <c r="W60" s="244">
        <f t="shared" si="38"/>
        <v>12.200000000000003</v>
      </c>
      <c r="X60" s="244">
        <f t="shared" si="38"/>
        <v>19.200000000000003</v>
      </c>
      <c r="Y60" s="244">
        <f t="shared" si="38"/>
        <v>24.1</v>
      </c>
      <c r="Z60" s="244">
        <f t="shared" si="38"/>
        <v>21.700000000000003</v>
      </c>
      <c r="AA60" s="244">
        <f t="shared" si="38"/>
        <v>21.299999999999997</v>
      </c>
      <c r="AB60" s="244">
        <f t="shared" si="38"/>
        <v>16</v>
      </c>
      <c r="AC60" s="244">
        <f t="shared" si="38"/>
        <v>11.700000000000003</v>
      </c>
      <c r="AD60" s="244">
        <f t="shared" si="38"/>
        <v>5.8999999999999986</v>
      </c>
      <c r="AE60" s="244">
        <f t="shared" si="38"/>
        <v>2.3999999999999986</v>
      </c>
      <c r="AF60" s="244">
        <f t="shared" si="38"/>
        <v>0.40000000000000568</v>
      </c>
      <c r="AG60" s="244">
        <f t="shared" si="38"/>
        <v>1</v>
      </c>
      <c r="AH60" s="244">
        <f t="shared" si="38"/>
        <v>3</v>
      </c>
      <c r="AI60" s="244">
        <f t="shared" si="38"/>
        <v>12</v>
      </c>
      <c r="AJ60" s="244">
        <f t="shared" si="38"/>
        <v>18.5</v>
      </c>
      <c r="AK60" s="244">
        <f t="shared" si="38"/>
        <v>24.1</v>
      </c>
      <c r="AL60" s="244">
        <f t="shared" si="38"/>
        <v>21.9</v>
      </c>
      <c r="AM60" s="244">
        <f t="shared" si="38"/>
        <v>20.6</v>
      </c>
      <c r="AN60" s="244">
        <f t="shared" si="38"/>
        <v>15.899999999999999</v>
      </c>
      <c r="AO60" s="244">
        <f t="shared" si="38"/>
        <v>11.5</v>
      </c>
      <c r="AP60" s="244">
        <f t="shared" si="38"/>
        <v>5.8999999999999986</v>
      </c>
      <c r="AQ60" s="244">
        <f t="shared" si="38"/>
        <v>2.1000000000000014</v>
      </c>
      <c r="AR60" s="244">
        <f t="shared" si="38"/>
        <v>0.40000000000000568</v>
      </c>
      <c r="AS60" s="244">
        <f t="shared" si="38"/>
        <v>1</v>
      </c>
      <c r="AT60" s="244">
        <f t="shared" si="38"/>
        <v>3.2000000000000028</v>
      </c>
      <c r="AU60" s="244">
        <f t="shared" si="38"/>
        <v>11.899999999999999</v>
      </c>
      <c r="AV60" s="244">
        <f t="shared" si="38"/>
        <v>18.399999999999999</v>
      </c>
      <c r="AW60" s="244">
        <f t="shared" si="38"/>
        <v>24.4</v>
      </c>
      <c r="AX60" s="244">
        <f t="shared" si="38"/>
        <v>21.9</v>
      </c>
      <c r="AY60" s="244">
        <f t="shared" si="38"/>
        <v>20.399999999999999</v>
      </c>
      <c r="AZ60" s="244">
        <f t="shared" si="38"/>
        <v>15.799999999999997</v>
      </c>
      <c r="BA60" s="244">
        <f t="shared" si="38"/>
        <v>11.600000000000001</v>
      </c>
      <c r="BB60" s="244">
        <f t="shared" si="38"/>
        <v>5.7000000000000028</v>
      </c>
      <c r="BC60" s="244">
        <f t="shared" si="38"/>
        <v>1.8999999999999986</v>
      </c>
      <c r="BD60" s="244">
        <f t="shared" si="38"/>
        <v>0.40000000000000568</v>
      </c>
      <c r="BE60" s="244">
        <f t="shared" si="38"/>
        <v>0.90000000000000568</v>
      </c>
      <c r="BF60" s="244">
        <f t="shared" si="38"/>
        <v>3</v>
      </c>
      <c r="BG60" s="244">
        <f t="shared" si="38"/>
        <v>11.700000000000003</v>
      </c>
      <c r="BH60" s="244">
        <f t="shared" si="38"/>
        <v>18.399999999999999</v>
      </c>
      <c r="BI60" s="244">
        <f t="shared" si="38"/>
        <v>24.5</v>
      </c>
      <c r="BJ60" s="244">
        <f t="shared" si="38"/>
        <v>21.799999999999997</v>
      </c>
      <c r="BK60" s="244">
        <f t="shared" si="38"/>
        <v>20.5</v>
      </c>
      <c r="BL60" s="244">
        <f t="shared" si="38"/>
        <v>15.600000000000001</v>
      </c>
      <c r="BM60" s="244">
        <f t="shared" si="38"/>
        <v>11.799999999999997</v>
      </c>
      <c r="BN60" s="244">
        <f t="shared" si="36"/>
        <v>5.3999999999999986</v>
      </c>
      <c r="BO60" s="244">
        <f t="shared" si="36"/>
        <v>1.8999999999999986</v>
      </c>
      <c r="BP60" s="244">
        <f t="shared" si="36"/>
        <v>0.40000000000000568</v>
      </c>
      <c r="BQ60" s="244">
        <f t="shared" si="36"/>
        <v>0.90000000000000568</v>
      </c>
      <c r="BR60" s="244">
        <f t="shared" si="36"/>
        <v>2.7000000000000028</v>
      </c>
      <c r="BS60" s="244">
        <f t="shared" si="36"/>
        <v>11.5</v>
      </c>
      <c r="BT60" s="244">
        <f t="shared" si="36"/>
        <v>18.399999999999999</v>
      </c>
      <c r="BU60" s="244">
        <f t="shared" si="36"/>
        <v>24.6</v>
      </c>
      <c r="BV60" s="244">
        <f t="shared" si="36"/>
        <v>21.799999999999997</v>
      </c>
      <c r="BW60" s="244">
        <f t="shared" si="36"/>
        <v>20.200000000000003</v>
      </c>
      <c r="BX60" s="244">
        <f t="shared" si="36"/>
        <v>15.600000000000001</v>
      </c>
      <c r="BY60" s="244">
        <f t="shared" si="36"/>
        <v>11.600000000000001</v>
      </c>
      <c r="BZ60" s="244">
        <f t="shared" si="36"/>
        <v>5.2999999999999972</v>
      </c>
      <c r="CA60" s="244">
        <f t="shared" si="36"/>
        <v>2</v>
      </c>
      <c r="CB60" s="244">
        <f t="shared" si="36"/>
        <v>0.20000000000000284</v>
      </c>
      <c r="CC60" s="244">
        <f t="shared" si="36"/>
        <v>0.90000000000000568</v>
      </c>
      <c r="CD60" s="244">
        <f t="shared" si="36"/>
        <v>2.6000000000000014</v>
      </c>
      <c r="CE60" s="244">
        <f t="shared" si="36"/>
        <v>11.5</v>
      </c>
      <c r="CF60" s="244">
        <f t="shared" si="36"/>
        <v>18.299999999999997</v>
      </c>
      <c r="CG60" s="244">
        <f t="shared" si="36"/>
        <v>24.6</v>
      </c>
      <c r="CH60" s="244">
        <f t="shared" si="36"/>
        <v>22.200000000000003</v>
      </c>
      <c r="CI60" s="244">
        <f t="shared" si="36"/>
        <v>20.100000000000001</v>
      </c>
      <c r="CJ60" s="244">
        <f t="shared" si="36"/>
        <v>15.5</v>
      </c>
      <c r="CK60" s="244">
        <f t="shared" si="36"/>
        <v>11.5</v>
      </c>
      <c r="CL60" s="244">
        <f t="shared" si="36"/>
        <v>5.2000000000000028</v>
      </c>
      <c r="CM60" s="244">
        <f t="shared" si="36"/>
        <v>2</v>
      </c>
      <c r="CN60" s="244">
        <f t="shared" si="36"/>
        <v>0.20000000000000284</v>
      </c>
      <c r="CO60" s="244">
        <f t="shared" si="36"/>
        <v>0.90000000000000568</v>
      </c>
      <c r="CP60" s="244">
        <f t="shared" si="36"/>
        <v>2.6000000000000014</v>
      </c>
      <c r="CQ60" s="244">
        <f t="shared" si="36"/>
        <v>11.399999999999999</v>
      </c>
      <c r="CR60" s="244">
        <f t="shared" si="36"/>
        <v>18</v>
      </c>
      <c r="CS60" s="244">
        <f t="shared" si="36"/>
        <v>24.700000000000003</v>
      </c>
      <c r="CT60" s="244">
        <f t="shared" si="36"/>
        <v>22.200000000000003</v>
      </c>
      <c r="CU60" s="244">
        <f t="shared" si="36"/>
        <v>20.399999999999999</v>
      </c>
      <c r="CV60" s="244">
        <f t="shared" si="36"/>
        <v>15.200000000000003</v>
      </c>
      <c r="CW60" s="244">
        <f t="shared" si="36"/>
        <v>11.399999999999999</v>
      </c>
      <c r="CX60" s="244">
        <f t="shared" si="36"/>
        <v>5.1000000000000014</v>
      </c>
      <c r="CY60" s="244">
        <f t="shared" si="36"/>
        <v>1.8999999999999986</v>
      </c>
      <c r="CZ60" s="244">
        <f t="shared" si="36"/>
        <v>0.20000000000000284</v>
      </c>
      <c r="DA60" s="244">
        <f t="shared" si="36"/>
        <v>0.90000000000000568</v>
      </c>
      <c r="DB60" s="244">
        <f t="shared" si="36"/>
        <v>2.5</v>
      </c>
      <c r="DC60" s="244">
        <f t="shared" si="36"/>
        <v>11.399999999999999</v>
      </c>
      <c r="DD60" s="244">
        <f t="shared" si="36"/>
        <v>18.200000000000003</v>
      </c>
      <c r="DE60" s="244">
        <f t="shared" si="36"/>
        <v>24.700000000000003</v>
      </c>
      <c r="DF60" s="244">
        <f t="shared" si="36"/>
        <v>22.1</v>
      </c>
      <c r="DG60" s="244">
        <f t="shared" si="36"/>
        <v>20</v>
      </c>
      <c r="DH60" s="244">
        <f t="shared" si="36"/>
        <v>15.100000000000001</v>
      </c>
      <c r="DI60" s="244">
        <f t="shared" si="36"/>
        <v>11.200000000000003</v>
      </c>
      <c r="DJ60" s="244">
        <f t="shared" si="36"/>
        <v>5.1000000000000014</v>
      </c>
      <c r="DK60" s="244">
        <f t="shared" si="36"/>
        <v>1.8999999999999986</v>
      </c>
      <c r="DL60" s="244">
        <f t="shared" si="36"/>
        <v>0.20000000000000284</v>
      </c>
      <c r="DM60" s="244">
        <f t="shared" si="36"/>
        <v>0.79999999999999716</v>
      </c>
      <c r="DN60" s="244">
        <f t="shared" si="36"/>
        <v>2.2999999999999972</v>
      </c>
      <c r="DO60" s="244">
        <f t="shared" si="36"/>
        <v>11.299999999999997</v>
      </c>
      <c r="DP60" s="244">
        <f t="shared" si="36"/>
        <v>18.200000000000003</v>
      </c>
      <c r="DQ60" s="244">
        <f t="shared" si="36"/>
        <v>24.200000000000003</v>
      </c>
      <c r="DR60" s="244">
        <f t="shared" si="36"/>
        <v>22.200000000000003</v>
      </c>
      <c r="DS60" s="244">
        <f t="shared" si="36"/>
        <v>19.600000000000001</v>
      </c>
      <c r="DT60" s="244">
        <f t="shared" si="36"/>
        <v>14.700000000000003</v>
      </c>
      <c r="DU60" s="244">
        <f t="shared" si="36"/>
        <v>11.700000000000003</v>
      </c>
      <c r="DV60" s="244">
        <f t="shared" si="36"/>
        <v>4.8999999999999986</v>
      </c>
      <c r="DW60" s="244">
        <f t="shared" si="36"/>
        <v>1.8999999999999986</v>
      </c>
      <c r="DX60" s="244">
        <f t="shared" si="36"/>
        <v>0.20000000000000284</v>
      </c>
      <c r="DY60" s="244">
        <f t="shared" si="32"/>
        <v>0.70000000000000284</v>
      </c>
      <c r="DZ60" s="244">
        <f t="shared" si="32"/>
        <v>2.1000000000000014</v>
      </c>
      <c r="EA60" s="244">
        <f t="shared" si="32"/>
        <v>11.299999999999997</v>
      </c>
      <c r="EB60" s="244">
        <f t="shared" si="32"/>
        <v>18.299999999999997</v>
      </c>
      <c r="EC60" s="244">
        <f t="shared" si="32"/>
        <v>24.4</v>
      </c>
      <c r="ED60" s="244">
        <f t="shared" si="32"/>
        <v>22.299999999999997</v>
      </c>
      <c r="EE60" s="244">
        <f t="shared" si="32"/>
        <v>19.200000000000003</v>
      </c>
      <c r="EF60" s="244">
        <f t="shared" si="32"/>
        <v>14.700000000000003</v>
      </c>
      <c r="EG60" s="244">
        <f t="shared" si="32"/>
        <v>11.799999999999997</v>
      </c>
      <c r="EH60" s="244">
        <f t="shared" si="32"/>
        <v>4.7000000000000028</v>
      </c>
      <c r="EI60" s="244">
        <f t="shared" si="32"/>
        <v>1.7999999999999972</v>
      </c>
      <c r="EJ60" s="244">
        <f t="shared" si="32"/>
        <v>0.20000000000000284</v>
      </c>
      <c r="EK60" s="244">
        <f t="shared" si="32"/>
        <v>0.70000000000000284</v>
      </c>
      <c r="EL60" s="244">
        <f t="shared" si="32"/>
        <v>2.1000000000000014</v>
      </c>
      <c r="EM60" s="244">
        <f t="shared" si="32"/>
        <v>11</v>
      </c>
      <c r="EN60" s="244">
        <f t="shared" si="32"/>
        <v>18.100000000000001</v>
      </c>
      <c r="EO60" s="244">
        <f t="shared" si="32"/>
        <v>24.4</v>
      </c>
      <c r="EP60" s="244">
        <f t="shared" si="39"/>
        <v>22.799999999999997</v>
      </c>
      <c r="EQ60" s="244">
        <f t="shared" si="39"/>
        <v>19.399999999999999</v>
      </c>
      <c r="ER60" s="244">
        <f t="shared" si="39"/>
        <v>14.600000000000001</v>
      </c>
      <c r="ES60" s="244">
        <f t="shared" si="39"/>
        <v>11.700000000000003</v>
      </c>
      <c r="ET60" s="244">
        <f t="shared" si="39"/>
        <v>4.7999999999999972</v>
      </c>
      <c r="EU60" s="244">
        <f t="shared" si="39"/>
        <v>1.7999999999999972</v>
      </c>
      <c r="EV60" s="244">
        <f t="shared" si="39"/>
        <v>0.20000000000000284</v>
      </c>
      <c r="EW60" s="244">
        <f t="shared" si="39"/>
        <v>0.70000000000000284</v>
      </c>
      <c r="EX60" s="244">
        <f t="shared" si="39"/>
        <v>2</v>
      </c>
      <c r="EY60" s="244">
        <f t="shared" si="39"/>
        <v>10.600000000000001</v>
      </c>
      <c r="EZ60" s="244">
        <f t="shared" si="39"/>
        <v>18</v>
      </c>
      <c r="FA60" s="244">
        <f t="shared" si="39"/>
        <v>24.299999999999997</v>
      </c>
      <c r="FB60" s="244">
        <f t="shared" si="39"/>
        <v>22.700000000000003</v>
      </c>
      <c r="FC60" s="244">
        <f t="shared" si="39"/>
        <v>19.100000000000001</v>
      </c>
      <c r="FD60" s="244">
        <f t="shared" si="39"/>
        <v>14.700000000000003</v>
      </c>
      <c r="FE60" s="244">
        <f t="shared" si="39"/>
        <v>11.700000000000003</v>
      </c>
      <c r="FF60" s="244">
        <f t="shared" si="39"/>
        <v>4.7000000000000028</v>
      </c>
      <c r="FG60" s="244">
        <f t="shared" si="39"/>
        <v>1.7999999999999972</v>
      </c>
      <c r="FH60" s="244">
        <f t="shared" si="39"/>
        <v>9.9999999999994316E-2</v>
      </c>
      <c r="FI60" s="244">
        <f t="shared" si="39"/>
        <v>0.70000000000000284</v>
      </c>
      <c r="FJ60" s="244">
        <f t="shared" si="39"/>
        <v>2.1000000000000014</v>
      </c>
      <c r="FK60" s="244">
        <f t="shared" si="39"/>
        <v>10.299999999999997</v>
      </c>
      <c r="FL60" s="244">
        <f t="shared" si="39"/>
        <v>17.700000000000003</v>
      </c>
      <c r="FM60" s="244">
        <f t="shared" si="39"/>
        <v>24.4</v>
      </c>
      <c r="FN60" s="244">
        <f t="shared" si="39"/>
        <v>22.5</v>
      </c>
      <c r="FO60" s="244">
        <f t="shared" si="39"/>
        <v>18.799999999999997</v>
      </c>
      <c r="FP60" s="244">
        <f t="shared" si="39"/>
        <v>14.5</v>
      </c>
      <c r="FQ60" s="244">
        <f t="shared" si="39"/>
        <v>11.700000000000003</v>
      </c>
      <c r="FR60" s="244">
        <f t="shared" si="39"/>
        <v>4.7000000000000028</v>
      </c>
      <c r="FS60" s="244">
        <f t="shared" si="39"/>
        <v>1.7000000000000028</v>
      </c>
      <c r="FT60" s="244">
        <f t="shared" si="39"/>
        <v>9.9999999999994316E-2</v>
      </c>
      <c r="FU60" s="244">
        <f t="shared" si="39"/>
        <v>0.70000000000000284</v>
      </c>
      <c r="FV60" s="244">
        <f t="shared" si="39"/>
        <v>2</v>
      </c>
      <c r="FW60" s="244">
        <f t="shared" si="39"/>
        <v>10.299999999999997</v>
      </c>
      <c r="FX60" s="244">
        <f t="shared" si="39"/>
        <v>17.700000000000003</v>
      </c>
      <c r="FY60" s="244">
        <f t="shared" si="39"/>
        <v>24.4</v>
      </c>
      <c r="FZ60" s="244">
        <f t="shared" si="39"/>
        <v>22.299999999999997</v>
      </c>
      <c r="GA60" s="244">
        <f t="shared" si="39"/>
        <v>18.700000000000003</v>
      </c>
      <c r="GB60" s="244">
        <f t="shared" si="39"/>
        <v>14.5</v>
      </c>
      <c r="GC60" s="244">
        <f t="shared" si="39"/>
        <v>11.600000000000001</v>
      </c>
      <c r="GD60" s="244">
        <f t="shared" si="39"/>
        <v>4.6000000000000014</v>
      </c>
      <c r="GE60" s="244">
        <f t="shared" si="39"/>
        <v>1.8999999999999986</v>
      </c>
      <c r="GF60" s="244">
        <f t="shared" si="39"/>
        <v>9.9999999999994316E-2</v>
      </c>
      <c r="GG60" s="244">
        <f t="shared" si="39"/>
        <v>0.70000000000000284</v>
      </c>
      <c r="GH60" s="244">
        <f t="shared" si="39"/>
        <v>2.1000000000000014</v>
      </c>
      <c r="GI60" s="244">
        <f t="shared" si="39"/>
        <v>10.200000000000003</v>
      </c>
      <c r="GJ60" s="244">
        <f t="shared" si="39"/>
        <v>17.600000000000001</v>
      </c>
      <c r="GK60" s="244">
        <f t="shared" si="39"/>
        <v>24.4</v>
      </c>
      <c r="GL60" s="244">
        <f t="shared" si="39"/>
        <v>22.4</v>
      </c>
      <c r="GM60" s="244">
        <f t="shared" si="39"/>
        <v>18.799999999999997</v>
      </c>
      <c r="GN60" s="244">
        <f t="shared" si="27"/>
        <v>14.299999999999997</v>
      </c>
      <c r="GO60" s="244">
        <f t="shared" si="34"/>
        <v>11.600000000000001</v>
      </c>
      <c r="GP60" s="244">
        <f t="shared" si="34"/>
        <v>4.7000000000000028</v>
      </c>
      <c r="GQ60" s="244">
        <f t="shared" si="34"/>
        <v>2</v>
      </c>
      <c r="GR60" s="244">
        <f t="shared" si="34"/>
        <v>9.9999999999994316E-2</v>
      </c>
      <c r="GS60" s="244">
        <f t="shared" si="34"/>
        <v>0.59999999999999432</v>
      </c>
      <c r="GT60" s="244">
        <f t="shared" si="34"/>
        <v>1.7999999999999972</v>
      </c>
      <c r="GU60" s="244">
        <f t="shared" si="34"/>
        <v>10.399999999999999</v>
      </c>
      <c r="GV60" s="244">
        <f t="shared" si="34"/>
        <v>17.299999999999997</v>
      </c>
      <c r="GW60" s="244">
        <f t="shared" ref="GW60:JH61" si="40">IF(GW26&gt;65,0,IF(GW26="",0,65-GW26))</f>
        <v>24</v>
      </c>
      <c r="GX60" s="244">
        <f t="shared" si="40"/>
        <v>22.200000000000003</v>
      </c>
      <c r="GY60" s="244">
        <f t="shared" si="40"/>
        <v>18.700000000000003</v>
      </c>
      <c r="GZ60" s="244">
        <f t="shared" si="40"/>
        <v>14.100000000000001</v>
      </c>
      <c r="HA60" s="244">
        <f t="shared" si="40"/>
        <v>11.5</v>
      </c>
      <c r="HB60" s="244">
        <f t="shared" si="40"/>
        <v>4.7999999999999972</v>
      </c>
      <c r="HC60" s="244">
        <f t="shared" si="40"/>
        <v>2</v>
      </c>
      <c r="HD60" s="244">
        <f t="shared" si="40"/>
        <v>9.9999999999994316E-2</v>
      </c>
      <c r="HE60" s="244">
        <f t="shared" si="40"/>
        <v>0.59999999999999432</v>
      </c>
      <c r="HF60" s="244">
        <f t="shared" si="40"/>
        <v>1.7000000000000028</v>
      </c>
      <c r="HG60" s="244">
        <f t="shared" si="40"/>
        <v>10.299999999999997</v>
      </c>
      <c r="HH60" s="244">
        <f t="shared" si="40"/>
        <v>17.299999999999997</v>
      </c>
      <c r="HI60" s="244">
        <f t="shared" si="40"/>
        <v>24.1</v>
      </c>
      <c r="HJ60" s="244">
        <f t="shared" si="40"/>
        <v>21.700000000000003</v>
      </c>
      <c r="HK60" s="244">
        <f t="shared" si="40"/>
        <v>18.200000000000003</v>
      </c>
      <c r="HL60" s="244">
        <f t="shared" si="40"/>
        <v>13.799999999999997</v>
      </c>
      <c r="HM60" s="244">
        <f t="shared" si="40"/>
        <v>11.299999999999997</v>
      </c>
      <c r="HN60" s="244">
        <f t="shared" si="40"/>
        <v>4.5</v>
      </c>
      <c r="HO60" s="244">
        <f t="shared" si="40"/>
        <v>1.7000000000000028</v>
      </c>
      <c r="HP60" s="244">
        <f t="shared" si="40"/>
        <v>0</v>
      </c>
      <c r="HQ60" s="244">
        <f t="shared" si="40"/>
        <v>0.5</v>
      </c>
      <c r="HR60" s="244">
        <f t="shared" si="40"/>
        <v>1.7000000000000028</v>
      </c>
      <c r="HS60" s="244">
        <f t="shared" si="40"/>
        <v>10.399999999999999</v>
      </c>
      <c r="HT60" s="244">
        <f t="shared" si="40"/>
        <v>17</v>
      </c>
      <c r="HU60" s="244">
        <f t="shared" si="40"/>
        <v>23.6</v>
      </c>
      <c r="HV60" s="244">
        <f t="shared" si="40"/>
        <v>21.700000000000003</v>
      </c>
      <c r="HW60" s="244">
        <f t="shared" si="40"/>
        <v>18.100000000000001</v>
      </c>
      <c r="HX60" s="244">
        <f t="shared" si="40"/>
        <v>14</v>
      </c>
      <c r="HY60" s="244">
        <f t="shared" si="40"/>
        <v>11.5</v>
      </c>
      <c r="HZ60" s="244">
        <f t="shared" si="40"/>
        <v>4.6000000000000014</v>
      </c>
      <c r="IA60" s="244">
        <f t="shared" si="40"/>
        <v>1.7999999999999972</v>
      </c>
      <c r="IB60" s="244">
        <f t="shared" si="40"/>
        <v>9.9999999999994316E-2</v>
      </c>
      <c r="IC60" s="244">
        <f t="shared" si="40"/>
        <v>0.5</v>
      </c>
      <c r="ID60" s="244">
        <f t="shared" si="40"/>
        <v>1.7999999999999972</v>
      </c>
      <c r="IE60" s="244">
        <f t="shared" si="40"/>
        <v>10.299999999999997</v>
      </c>
      <c r="IF60" s="244">
        <f t="shared" si="40"/>
        <v>17.5</v>
      </c>
      <c r="IG60" s="244">
        <f t="shared" si="40"/>
        <v>23.6</v>
      </c>
      <c r="IH60" s="244">
        <f t="shared" si="40"/>
        <v>21.5</v>
      </c>
      <c r="II60" s="244">
        <f t="shared" si="40"/>
        <v>18.100000000000001</v>
      </c>
      <c r="IJ60" s="244">
        <f t="shared" si="40"/>
        <v>13.799999999999997</v>
      </c>
      <c r="IK60" s="244">
        <f t="shared" si="40"/>
        <v>11.700000000000003</v>
      </c>
      <c r="IL60" s="244">
        <f t="shared" si="40"/>
        <v>4.5</v>
      </c>
      <c r="IM60" s="244">
        <f t="shared" si="40"/>
        <v>1.7000000000000028</v>
      </c>
      <c r="IN60" s="244">
        <f t="shared" si="40"/>
        <v>0</v>
      </c>
      <c r="IO60" s="244">
        <f t="shared" si="40"/>
        <v>0.5</v>
      </c>
      <c r="IP60" s="244">
        <f t="shared" si="40"/>
        <v>1.7999999999999972</v>
      </c>
      <c r="IQ60" s="244">
        <f t="shared" si="40"/>
        <v>10.399999999999999</v>
      </c>
      <c r="IR60" s="244">
        <f t="shared" si="40"/>
        <v>17.399999999999999</v>
      </c>
      <c r="IS60" s="244">
        <f t="shared" si="40"/>
        <v>23.299999999999997</v>
      </c>
      <c r="IT60" s="244">
        <f t="shared" si="40"/>
        <v>21.6</v>
      </c>
      <c r="IU60" s="244">
        <f t="shared" si="40"/>
        <v>17.899999999999999</v>
      </c>
      <c r="IV60" s="244">
        <f t="shared" si="40"/>
        <v>14.100000000000001</v>
      </c>
      <c r="IW60" s="244">
        <f t="shared" si="40"/>
        <v>11.5</v>
      </c>
      <c r="IX60" s="244">
        <f t="shared" si="40"/>
        <v>4.1000000000000014</v>
      </c>
      <c r="IY60" s="244">
        <f t="shared" si="40"/>
        <v>1.7999999999999972</v>
      </c>
      <c r="IZ60" s="244">
        <f t="shared" si="40"/>
        <v>0</v>
      </c>
      <c r="JA60" s="244">
        <f t="shared" si="40"/>
        <v>0.40000000000000568</v>
      </c>
      <c r="JB60" s="244">
        <f t="shared" si="40"/>
        <v>1.7000000000000028</v>
      </c>
      <c r="JC60" s="244">
        <f t="shared" si="40"/>
        <v>10.5</v>
      </c>
      <c r="JD60" s="244">
        <f t="shared" si="40"/>
        <v>17.5</v>
      </c>
      <c r="JE60" s="244">
        <f t="shared" si="40"/>
        <v>22.9</v>
      </c>
      <c r="JF60" s="244">
        <f t="shared" si="40"/>
        <v>21.6</v>
      </c>
      <c r="JG60" s="244">
        <f t="shared" si="40"/>
        <v>17.399999999999999</v>
      </c>
      <c r="JH60" s="244">
        <f t="shared" si="40"/>
        <v>14.100000000000001</v>
      </c>
      <c r="JI60" s="244">
        <f t="shared" si="37"/>
        <v>11.299999999999997</v>
      </c>
      <c r="JJ60" s="244">
        <f t="shared" si="37"/>
        <v>4.1000000000000014</v>
      </c>
      <c r="JK60" s="244">
        <f t="shared" si="37"/>
        <v>1.7999999999999972</v>
      </c>
      <c r="JL60" s="244">
        <f t="shared" si="37"/>
        <v>0</v>
      </c>
      <c r="JM60" s="244">
        <f t="shared" si="37"/>
        <v>0.40000000000000568</v>
      </c>
      <c r="JN60" s="244">
        <f t="shared" si="37"/>
        <v>1.6000000000000014</v>
      </c>
      <c r="JO60" s="244">
        <f t="shared" si="37"/>
        <v>10.5</v>
      </c>
      <c r="JP60" s="244">
        <f t="shared" si="37"/>
        <v>17.399999999999999</v>
      </c>
      <c r="JQ60" s="244">
        <f t="shared" si="37"/>
        <v>22.700000000000003</v>
      </c>
      <c r="JR60" s="244">
        <f t="shared" si="37"/>
        <v>21.5</v>
      </c>
      <c r="JS60" s="244">
        <f t="shared" si="37"/>
        <v>17.200000000000003</v>
      </c>
      <c r="JT60" s="244">
        <f t="shared" si="37"/>
        <v>14.200000000000003</v>
      </c>
      <c r="JU60" s="244">
        <f t="shared" si="37"/>
        <v>11.299999999999997</v>
      </c>
      <c r="JV60" s="244">
        <f t="shared" si="37"/>
        <v>3.7999999999999972</v>
      </c>
      <c r="JW60" s="244">
        <f t="shared" si="37"/>
        <v>1.7000000000000028</v>
      </c>
      <c r="JX60" s="244">
        <f t="shared" si="37"/>
        <v>0</v>
      </c>
      <c r="JY60" s="244">
        <f t="shared" si="37"/>
        <v>0.40000000000000568</v>
      </c>
      <c r="JZ60" s="244">
        <f t="shared" si="37"/>
        <v>1.7999999999999972</v>
      </c>
      <c r="KA60" s="244">
        <f t="shared" si="37"/>
        <v>10.5</v>
      </c>
      <c r="KB60" s="244">
        <f t="shared" si="37"/>
        <v>17.700000000000003</v>
      </c>
      <c r="KC60" s="244">
        <f t="shared" si="37"/>
        <v>22.799999999999997</v>
      </c>
      <c r="KD60" s="244">
        <f t="shared" si="37"/>
        <v>21.6</v>
      </c>
      <c r="KE60" s="244">
        <f t="shared" si="37"/>
        <v>17</v>
      </c>
      <c r="KF60" s="244">
        <f t="shared" si="37"/>
        <v>14.200000000000003</v>
      </c>
      <c r="KG60" s="244">
        <f t="shared" si="37"/>
        <v>11.200000000000003</v>
      </c>
      <c r="KH60" s="244">
        <f t="shared" si="37"/>
        <v>3.7000000000000028</v>
      </c>
      <c r="KI60" s="244">
        <f t="shared" si="37"/>
        <v>1.7999999999999972</v>
      </c>
      <c r="KJ60" s="244">
        <f t="shared" si="37"/>
        <v>0</v>
      </c>
      <c r="KK60" s="244">
        <f t="shared" si="37"/>
        <v>0.40000000000000568</v>
      </c>
      <c r="KL60" s="244">
        <f t="shared" si="37"/>
        <v>1.7999999999999972</v>
      </c>
      <c r="KM60" s="244">
        <f t="shared" si="37"/>
        <v>10.399999999999999</v>
      </c>
      <c r="KN60" s="244">
        <f t="shared" si="37"/>
        <v>17.799999999999997</v>
      </c>
      <c r="KO60" s="244">
        <f t="shared" si="37"/>
        <v>22.799999999999997</v>
      </c>
      <c r="KP60" s="244">
        <f t="shared" si="37"/>
        <v>21.9</v>
      </c>
      <c r="KQ60" s="244">
        <f t="shared" si="37"/>
        <v>16.899999999999999</v>
      </c>
      <c r="KR60" s="244">
        <f t="shared" si="37"/>
        <v>14</v>
      </c>
      <c r="KS60" s="244">
        <f t="shared" si="37"/>
        <v>11.299999999999997</v>
      </c>
      <c r="KT60" s="244">
        <f t="shared" si="37"/>
        <v>3.7999999999999972</v>
      </c>
      <c r="KU60" s="244">
        <f t="shared" si="37"/>
        <v>1.7999999999999972</v>
      </c>
      <c r="KV60" s="244">
        <f t="shared" si="37"/>
        <v>0</v>
      </c>
      <c r="KW60" s="244">
        <f t="shared" si="37"/>
        <v>0.29999999999999716</v>
      </c>
      <c r="KX60" s="244">
        <f t="shared" si="37"/>
        <v>1.8999999999999986</v>
      </c>
      <c r="KY60" s="244">
        <f t="shared" si="37"/>
        <v>10.299999999999997</v>
      </c>
      <c r="KZ60" s="244">
        <f t="shared" si="37"/>
        <v>17.600000000000001</v>
      </c>
      <c r="LA60" s="244">
        <f t="shared" si="37"/>
        <v>23</v>
      </c>
      <c r="LB60" s="244">
        <f t="shared" si="37"/>
        <v>21.9</v>
      </c>
      <c r="LC60" s="244">
        <f t="shared" si="37"/>
        <v>16.600000000000001</v>
      </c>
      <c r="LD60" s="244">
        <f t="shared" si="37"/>
        <v>13.799999999999997</v>
      </c>
      <c r="LE60" s="244">
        <f t="shared" si="37"/>
        <v>11.299999999999997</v>
      </c>
      <c r="LF60" s="244">
        <f t="shared" si="37"/>
        <v>4</v>
      </c>
      <c r="LG60" s="244">
        <f t="shared" si="37"/>
        <v>1.7999999999999972</v>
      </c>
      <c r="LH60" s="244">
        <f t="shared" si="37"/>
        <v>0</v>
      </c>
      <c r="LI60" s="244">
        <f t="shared" si="37"/>
        <v>0.29999999999999716</v>
      </c>
      <c r="LJ60" s="244">
        <f t="shared" si="37"/>
        <v>1.6000000000000014</v>
      </c>
      <c r="LK60" s="244">
        <f t="shared" si="37"/>
        <v>10.299999999999997</v>
      </c>
      <c r="LL60" s="244">
        <f t="shared" si="37"/>
        <v>17.799999999999997</v>
      </c>
      <c r="LM60" s="244">
        <f t="shared" si="37"/>
        <v>22.9</v>
      </c>
    </row>
    <row r="61" spans="1:325" x14ac:dyDescent="0.25">
      <c r="A61" s="244">
        <v>25</v>
      </c>
      <c r="B61" s="244">
        <f t="shared" si="38"/>
        <v>21</v>
      </c>
      <c r="C61" s="244">
        <f t="shared" si="38"/>
        <v>21.5</v>
      </c>
      <c r="D61" s="244">
        <f t="shared" si="38"/>
        <v>16.700000000000003</v>
      </c>
      <c r="E61" s="244">
        <f t="shared" si="38"/>
        <v>11.399999999999999</v>
      </c>
      <c r="F61" s="244">
        <f t="shared" si="38"/>
        <v>7.3999999999999986</v>
      </c>
      <c r="G61" s="244">
        <f t="shared" si="38"/>
        <v>2</v>
      </c>
      <c r="H61" s="244">
        <f t="shared" si="38"/>
        <v>0.59999999999999432</v>
      </c>
      <c r="I61" s="244">
        <f t="shared" si="38"/>
        <v>1.2999999999999972</v>
      </c>
      <c r="J61" s="244">
        <f t="shared" si="38"/>
        <v>6.2000000000000028</v>
      </c>
      <c r="K61" s="244">
        <f t="shared" si="38"/>
        <v>12.700000000000003</v>
      </c>
      <c r="L61" s="244">
        <f t="shared" si="38"/>
        <v>20</v>
      </c>
      <c r="M61" s="244">
        <f t="shared" si="38"/>
        <v>24.6</v>
      </c>
      <c r="N61" s="244">
        <f t="shared" si="38"/>
        <v>20.5</v>
      </c>
      <c r="O61" s="244">
        <f t="shared" si="38"/>
        <v>21</v>
      </c>
      <c r="P61" s="244">
        <f t="shared" si="38"/>
        <v>16.5</v>
      </c>
      <c r="Q61" s="244">
        <f t="shared" si="38"/>
        <v>11.299999999999997</v>
      </c>
      <c r="R61" s="244">
        <f t="shared" si="38"/>
        <v>7.2000000000000028</v>
      </c>
      <c r="S61" s="244">
        <f t="shared" si="38"/>
        <v>1.8999999999999986</v>
      </c>
      <c r="T61" s="244">
        <f t="shared" si="38"/>
        <v>0.59999999999999432</v>
      </c>
      <c r="U61" s="244">
        <f t="shared" si="38"/>
        <v>1.2999999999999972</v>
      </c>
      <c r="V61" s="244">
        <f t="shared" si="38"/>
        <v>6.2000000000000028</v>
      </c>
      <c r="W61" s="244">
        <f t="shared" si="38"/>
        <v>12.200000000000003</v>
      </c>
      <c r="X61" s="244">
        <f t="shared" si="38"/>
        <v>19.899999999999999</v>
      </c>
      <c r="Y61" s="244">
        <f t="shared" si="38"/>
        <v>24.4</v>
      </c>
      <c r="Z61" s="244">
        <f t="shared" si="38"/>
        <v>20.6</v>
      </c>
      <c r="AA61" s="244">
        <f t="shared" si="38"/>
        <v>21.1</v>
      </c>
      <c r="AB61" s="244">
        <f t="shared" si="38"/>
        <v>16.5</v>
      </c>
      <c r="AC61" s="244">
        <f t="shared" si="38"/>
        <v>11.100000000000001</v>
      </c>
      <c r="AD61" s="244">
        <f t="shared" si="38"/>
        <v>7.2000000000000028</v>
      </c>
      <c r="AE61" s="244">
        <f t="shared" si="38"/>
        <v>1.7999999999999972</v>
      </c>
      <c r="AF61" s="244">
        <f t="shared" si="38"/>
        <v>0.70000000000000284</v>
      </c>
      <c r="AG61" s="244">
        <f t="shared" si="38"/>
        <v>1.2999999999999972</v>
      </c>
      <c r="AH61" s="244">
        <f t="shared" si="38"/>
        <v>6.6000000000000014</v>
      </c>
      <c r="AI61" s="244">
        <f t="shared" si="38"/>
        <v>12</v>
      </c>
      <c r="AJ61" s="244">
        <f t="shared" si="38"/>
        <v>19.5</v>
      </c>
      <c r="AK61" s="244">
        <f t="shared" si="38"/>
        <v>24.299999999999997</v>
      </c>
      <c r="AL61" s="244">
        <f t="shared" si="38"/>
        <v>20.700000000000003</v>
      </c>
      <c r="AM61" s="244">
        <f t="shared" si="38"/>
        <v>20.299999999999997</v>
      </c>
      <c r="AN61" s="244">
        <f t="shared" si="38"/>
        <v>16.299999999999997</v>
      </c>
      <c r="AO61" s="244">
        <f t="shared" si="38"/>
        <v>10.799999999999997</v>
      </c>
      <c r="AP61" s="244">
        <f t="shared" si="38"/>
        <v>7.1000000000000014</v>
      </c>
      <c r="AQ61" s="244">
        <f t="shared" si="38"/>
        <v>1.6000000000000014</v>
      </c>
      <c r="AR61" s="244">
        <f t="shared" si="38"/>
        <v>0.5</v>
      </c>
      <c r="AS61" s="244">
        <f t="shared" si="38"/>
        <v>1.2999999999999972</v>
      </c>
      <c r="AT61" s="244">
        <f t="shared" si="38"/>
        <v>6.6000000000000014</v>
      </c>
      <c r="AU61" s="244">
        <f t="shared" si="38"/>
        <v>11.799999999999997</v>
      </c>
      <c r="AV61" s="244">
        <f t="shared" si="38"/>
        <v>19.5</v>
      </c>
      <c r="AW61" s="244">
        <f t="shared" si="38"/>
        <v>24.4</v>
      </c>
      <c r="AX61" s="244">
        <f t="shared" si="38"/>
        <v>20.6</v>
      </c>
      <c r="AY61" s="244">
        <f t="shared" si="38"/>
        <v>20.100000000000001</v>
      </c>
      <c r="AZ61" s="244">
        <f t="shared" si="38"/>
        <v>16.200000000000003</v>
      </c>
      <c r="BA61" s="244">
        <f t="shared" si="38"/>
        <v>10.799999999999997</v>
      </c>
      <c r="BB61" s="244">
        <f t="shared" si="38"/>
        <v>7.2000000000000028</v>
      </c>
      <c r="BC61" s="244">
        <f t="shared" si="38"/>
        <v>1.3999999999999986</v>
      </c>
      <c r="BD61" s="244">
        <f t="shared" si="38"/>
        <v>0.5</v>
      </c>
      <c r="BE61" s="244">
        <f t="shared" si="38"/>
        <v>1.3999999999999986</v>
      </c>
      <c r="BF61" s="244">
        <f t="shared" si="38"/>
        <v>6.5</v>
      </c>
      <c r="BG61" s="244">
        <f t="shared" si="38"/>
        <v>11.799999999999997</v>
      </c>
      <c r="BH61" s="244">
        <f t="shared" si="38"/>
        <v>19.600000000000001</v>
      </c>
      <c r="BI61" s="244">
        <f t="shared" si="38"/>
        <v>24.5</v>
      </c>
      <c r="BJ61" s="244">
        <f t="shared" si="38"/>
        <v>20.5</v>
      </c>
      <c r="BK61" s="244">
        <f t="shared" si="38"/>
        <v>20.200000000000003</v>
      </c>
      <c r="BL61" s="244">
        <f t="shared" si="38"/>
        <v>16.299999999999997</v>
      </c>
      <c r="BM61" s="244">
        <f t="shared" ref="BM61:BN61" si="41">IF(BM27&gt;65,0,IF(BM27="",0,65-BM27))</f>
        <v>11.200000000000003</v>
      </c>
      <c r="BN61" s="244">
        <f t="shared" si="41"/>
        <v>7</v>
      </c>
      <c r="BO61" s="244">
        <f t="shared" si="36"/>
        <v>1.3999999999999986</v>
      </c>
      <c r="BP61" s="244">
        <f t="shared" si="36"/>
        <v>0.5</v>
      </c>
      <c r="BQ61" s="244">
        <f t="shared" si="36"/>
        <v>1.3999999999999986</v>
      </c>
      <c r="BR61" s="244">
        <f t="shared" si="36"/>
        <v>6.2000000000000028</v>
      </c>
      <c r="BS61" s="244">
        <f t="shared" si="36"/>
        <v>11.700000000000003</v>
      </c>
      <c r="BT61" s="244">
        <f t="shared" si="36"/>
        <v>19.600000000000001</v>
      </c>
      <c r="BU61" s="244">
        <f t="shared" si="36"/>
        <v>24.5</v>
      </c>
      <c r="BV61" s="244">
        <f t="shared" si="36"/>
        <v>20.5</v>
      </c>
      <c r="BW61" s="244">
        <f t="shared" si="36"/>
        <v>20.100000000000001</v>
      </c>
      <c r="BX61" s="244">
        <f t="shared" si="36"/>
        <v>16.399999999999999</v>
      </c>
      <c r="BY61" s="244">
        <f t="shared" si="36"/>
        <v>11</v>
      </c>
      <c r="BZ61" s="244">
        <f t="shared" si="36"/>
        <v>6.8999999999999986</v>
      </c>
      <c r="CA61" s="244">
        <f t="shared" si="36"/>
        <v>1.3999999999999986</v>
      </c>
      <c r="CB61" s="244">
        <f t="shared" si="36"/>
        <v>0.5</v>
      </c>
      <c r="CC61" s="244">
        <f t="shared" si="36"/>
        <v>1.3999999999999986</v>
      </c>
      <c r="CD61" s="244">
        <f t="shared" si="36"/>
        <v>6.2000000000000028</v>
      </c>
      <c r="CE61" s="244">
        <f t="shared" si="36"/>
        <v>11.799999999999997</v>
      </c>
      <c r="CF61" s="244">
        <f t="shared" si="36"/>
        <v>20</v>
      </c>
      <c r="CG61" s="244">
        <f t="shared" si="36"/>
        <v>24.5</v>
      </c>
      <c r="CH61" s="244">
        <f t="shared" si="36"/>
        <v>20.700000000000003</v>
      </c>
      <c r="CI61" s="244">
        <f t="shared" si="36"/>
        <v>19.899999999999999</v>
      </c>
      <c r="CJ61" s="244">
        <f t="shared" si="36"/>
        <v>16.5</v>
      </c>
      <c r="CK61" s="244">
        <f t="shared" si="36"/>
        <v>10.799999999999997</v>
      </c>
      <c r="CL61" s="244">
        <f t="shared" si="36"/>
        <v>6.7999999999999972</v>
      </c>
      <c r="CM61" s="244">
        <f t="shared" si="36"/>
        <v>1.5</v>
      </c>
      <c r="CN61" s="244">
        <f t="shared" si="36"/>
        <v>0.5</v>
      </c>
      <c r="CO61" s="244">
        <f t="shared" si="36"/>
        <v>1.3999999999999986</v>
      </c>
      <c r="CP61" s="244">
        <f t="shared" si="36"/>
        <v>6</v>
      </c>
      <c r="CQ61" s="244">
        <f t="shared" si="36"/>
        <v>11.899999999999999</v>
      </c>
      <c r="CR61" s="244">
        <f t="shared" si="36"/>
        <v>19.600000000000001</v>
      </c>
      <c r="CS61" s="244">
        <f t="shared" si="36"/>
        <v>24.5</v>
      </c>
      <c r="CT61" s="244">
        <f t="shared" si="36"/>
        <v>20.799999999999997</v>
      </c>
      <c r="CU61" s="244">
        <f t="shared" si="36"/>
        <v>20</v>
      </c>
      <c r="CV61" s="244">
        <f t="shared" si="36"/>
        <v>16.299999999999997</v>
      </c>
      <c r="CW61" s="244">
        <f t="shared" si="36"/>
        <v>10.700000000000003</v>
      </c>
      <c r="CX61" s="244">
        <f t="shared" si="36"/>
        <v>6.6000000000000014</v>
      </c>
      <c r="CY61" s="244">
        <f t="shared" si="36"/>
        <v>1.5</v>
      </c>
      <c r="CZ61" s="244">
        <f t="shared" si="36"/>
        <v>0.5</v>
      </c>
      <c r="DA61" s="244">
        <f t="shared" si="36"/>
        <v>1.5</v>
      </c>
      <c r="DB61" s="244">
        <f t="shared" si="36"/>
        <v>6.1000000000000014</v>
      </c>
      <c r="DC61" s="244">
        <f t="shared" si="36"/>
        <v>12</v>
      </c>
      <c r="DD61" s="244">
        <f t="shared" si="36"/>
        <v>19.700000000000003</v>
      </c>
      <c r="DE61" s="244">
        <f t="shared" si="36"/>
        <v>24.4</v>
      </c>
      <c r="DF61" s="244">
        <f t="shared" si="36"/>
        <v>20.799999999999997</v>
      </c>
      <c r="DG61" s="244">
        <f t="shared" si="36"/>
        <v>19.600000000000001</v>
      </c>
      <c r="DH61" s="244">
        <f t="shared" si="36"/>
        <v>16.200000000000003</v>
      </c>
      <c r="DI61" s="244">
        <f t="shared" si="36"/>
        <v>10.700000000000003</v>
      </c>
      <c r="DJ61" s="244">
        <f t="shared" si="36"/>
        <v>6.7999999999999972</v>
      </c>
      <c r="DK61" s="244">
        <f t="shared" si="36"/>
        <v>1.5</v>
      </c>
      <c r="DL61" s="244">
        <f t="shared" si="36"/>
        <v>0.5</v>
      </c>
      <c r="DM61" s="244">
        <f t="shared" si="36"/>
        <v>1.5</v>
      </c>
      <c r="DN61" s="244">
        <f t="shared" si="36"/>
        <v>6</v>
      </c>
      <c r="DO61" s="244">
        <f t="shared" si="36"/>
        <v>11.899999999999999</v>
      </c>
      <c r="DP61" s="244">
        <f t="shared" si="36"/>
        <v>19.700000000000003</v>
      </c>
      <c r="DQ61" s="244">
        <f t="shared" si="36"/>
        <v>23.9</v>
      </c>
      <c r="DR61" s="244">
        <f t="shared" si="36"/>
        <v>20.6</v>
      </c>
      <c r="DS61" s="244">
        <f t="shared" si="36"/>
        <v>19.200000000000003</v>
      </c>
      <c r="DT61" s="244">
        <f t="shared" si="36"/>
        <v>16</v>
      </c>
      <c r="DU61" s="244">
        <f t="shared" si="36"/>
        <v>11</v>
      </c>
      <c r="DV61" s="244">
        <f t="shared" si="36"/>
        <v>6.7000000000000028</v>
      </c>
      <c r="DW61" s="244">
        <f t="shared" si="36"/>
        <v>1.3999999999999986</v>
      </c>
      <c r="DX61" s="244">
        <f t="shared" si="36"/>
        <v>0.5</v>
      </c>
      <c r="DY61" s="244">
        <f t="shared" si="32"/>
        <v>1.2999999999999972</v>
      </c>
      <c r="DZ61" s="244">
        <f t="shared" si="32"/>
        <v>5.8999999999999986</v>
      </c>
      <c r="EA61" s="244">
        <f t="shared" si="32"/>
        <v>12</v>
      </c>
      <c r="EB61" s="244">
        <f t="shared" si="32"/>
        <v>19.899999999999999</v>
      </c>
      <c r="EC61" s="244">
        <f t="shared" si="32"/>
        <v>24</v>
      </c>
      <c r="ED61" s="244">
        <f t="shared" si="32"/>
        <v>20.6</v>
      </c>
      <c r="EE61" s="244">
        <f t="shared" si="32"/>
        <v>18.799999999999997</v>
      </c>
      <c r="EF61" s="244">
        <f t="shared" si="32"/>
        <v>16</v>
      </c>
      <c r="EG61" s="244">
        <f t="shared" si="32"/>
        <v>11</v>
      </c>
      <c r="EH61" s="244">
        <f t="shared" si="32"/>
        <v>6.3999999999999986</v>
      </c>
      <c r="EI61" s="244">
        <f t="shared" si="32"/>
        <v>1.2999999999999972</v>
      </c>
      <c r="EJ61" s="244">
        <f t="shared" si="32"/>
        <v>0.5</v>
      </c>
      <c r="EK61" s="244">
        <f t="shared" si="32"/>
        <v>1.2999999999999972</v>
      </c>
      <c r="EL61" s="244">
        <f t="shared" si="32"/>
        <v>5.8999999999999986</v>
      </c>
      <c r="EM61" s="244">
        <f t="shared" si="32"/>
        <v>11.799999999999997</v>
      </c>
      <c r="EN61" s="244">
        <f t="shared" si="32"/>
        <v>19.700000000000003</v>
      </c>
      <c r="EO61" s="244">
        <f t="shared" si="32"/>
        <v>24</v>
      </c>
      <c r="EP61" s="244">
        <f t="shared" si="39"/>
        <v>21</v>
      </c>
      <c r="EQ61" s="244">
        <f t="shared" si="39"/>
        <v>19.100000000000001</v>
      </c>
      <c r="ER61" s="244">
        <f t="shared" si="39"/>
        <v>15.899999999999999</v>
      </c>
      <c r="ES61" s="244">
        <f t="shared" si="39"/>
        <v>10.899999999999999</v>
      </c>
      <c r="ET61" s="244">
        <f t="shared" si="39"/>
        <v>6.5</v>
      </c>
      <c r="EU61" s="244">
        <f t="shared" si="39"/>
        <v>1.2999999999999972</v>
      </c>
      <c r="EV61" s="244">
        <f t="shared" si="39"/>
        <v>0.5</v>
      </c>
      <c r="EW61" s="244">
        <f t="shared" si="39"/>
        <v>1.2999999999999972</v>
      </c>
      <c r="EX61" s="244">
        <f t="shared" si="39"/>
        <v>5.7999999999999972</v>
      </c>
      <c r="EY61" s="244">
        <f t="shared" si="39"/>
        <v>11.299999999999997</v>
      </c>
      <c r="EZ61" s="244">
        <f t="shared" si="39"/>
        <v>19.700000000000003</v>
      </c>
      <c r="FA61" s="244">
        <f t="shared" si="39"/>
        <v>24.200000000000003</v>
      </c>
      <c r="FB61" s="244">
        <f t="shared" si="39"/>
        <v>20.9</v>
      </c>
      <c r="FC61" s="244">
        <f t="shared" si="39"/>
        <v>18.700000000000003</v>
      </c>
      <c r="FD61" s="244">
        <f t="shared" si="39"/>
        <v>15.899999999999999</v>
      </c>
      <c r="FE61" s="244">
        <f t="shared" si="39"/>
        <v>10.799999999999997</v>
      </c>
      <c r="FF61" s="244">
        <f t="shared" si="39"/>
        <v>6.5</v>
      </c>
      <c r="FG61" s="244">
        <f t="shared" si="39"/>
        <v>1.2999999999999972</v>
      </c>
      <c r="FH61" s="244">
        <f t="shared" si="39"/>
        <v>0.40000000000000568</v>
      </c>
      <c r="FI61" s="244">
        <f t="shared" si="39"/>
        <v>1.2999999999999972</v>
      </c>
      <c r="FJ61" s="244">
        <f t="shared" si="39"/>
        <v>6</v>
      </c>
      <c r="FK61" s="244">
        <f t="shared" si="39"/>
        <v>11.200000000000003</v>
      </c>
      <c r="FL61" s="244">
        <f t="shared" si="39"/>
        <v>19.799999999999997</v>
      </c>
      <c r="FM61" s="244">
        <f t="shared" si="39"/>
        <v>24.4</v>
      </c>
      <c r="FN61" s="244">
        <f t="shared" si="39"/>
        <v>20.9</v>
      </c>
      <c r="FO61" s="244">
        <f t="shared" si="39"/>
        <v>18.600000000000001</v>
      </c>
      <c r="FP61" s="244">
        <f t="shared" si="39"/>
        <v>15.799999999999997</v>
      </c>
      <c r="FQ61" s="244">
        <f t="shared" si="39"/>
        <v>10.600000000000001</v>
      </c>
      <c r="FR61" s="244">
        <f t="shared" si="39"/>
        <v>6.6000000000000014</v>
      </c>
      <c r="FS61" s="244">
        <f t="shared" si="39"/>
        <v>1.2999999999999972</v>
      </c>
      <c r="FT61" s="244">
        <f t="shared" si="39"/>
        <v>0.29999999999999716</v>
      </c>
      <c r="FU61" s="244">
        <f t="shared" si="39"/>
        <v>1.2000000000000028</v>
      </c>
      <c r="FV61" s="244">
        <f t="shared" si="39"/>
        <v>5.8999999999999986</v>
      </c>
      <c r="FW61" s="244">
        <f t="shared" si="39"/>
        <v>11.200000000000003</v>
      </c>
      <c r="FX61" s="244">
        <f t="shared" si="39"/>
        <v>19.799999999999997</v>
      </c>
      <c r="FY61" s="244">
        <f t="shared" si="39"/>
        <v>24.4</v>
      </c>
      <c r="FZ61" s="244">
        <f t="shared" si="39"/>
        <v>20.799999999999997</v>
      </c>
      <c r="GA61" s="244">
        <f t="shared" si="39"/>
        <v>18.700000000000003</v>
      </c>
      <c r="GB61" s="244">
        <f t="shared" si="39"/>
        <v>15.899999999999999</v>
      </c>
      <c r="GC61" s="244">
        <f t="shared" si="39"/>
        <v>10.5</v>
      </c>
      <c r="GD61" s="244">
        <f t="shared" si="39"/>
        <v>6.5</v>
      </c>
      <c r="GE61" s="244">
        <f t="shared" si="39"/>
        <v>1.3999999999999986</v>
      </c>
      <c r="GF61" s="244">
        <f t="shared" si="39"/>
        <v>0.29999999999999716</v>
      </c>
      <c r="GG61" s="244">
        <f t="shared" si="39"/>
        <v>1.2000000000000028</v>
      </c>
      <c r="GH61" s="244">
        <f t="shared" si="39"/>
        <v>5.8999999999999986</v>
      </c>
      <c r="GI61" s="244">
        <f t="shared" si="39"/>
        <v>11.100000000000001</v>
      </c>
      <c r="GJ61" s="244">
        <f t="shared" si="39"/>
        <v>19.799999999999997</v>
      </c>
      <c r="GK61" s="244">
        <f t="shared" si="39"/>
        <v>24.200000000000003</v>
      </c>
      <c r="GL61" s="244">
        <f t="shared" si="39"/>
        <v>20.9</v>
      </c>
      <c r="GM61" s="244">
        <f t="shared" si="39"/>
        <v>18.600000000000001</v>
      </c>
      <c r="GN61" s="244">
        <f t="shared" si="27"/>
        <v>15.600000000000001</v>
      </c>
      <c r="GO61" s="244">
        <f t="shared" ref="GO61:IV61" si="42">IF(GO27&gt;65,0,IF(GO27="",0,65-GO27))</f>
        <v>10.399999999999999</v>
      </c>
      <c r="GP61" s="244">
        <f t="shared" si="42"/>
        <v>6.7000000000000028</v>
      </c>
      <c r="GQ61" s="244">
        <f t="shared" si="42"/>
        <v>1.6000000000000014</v>
      </c>
      <c r="GR61" s="244">
        <f t="shared" si="42"/>
        <v>0.29999999999999716</v>
      </c>
      <c r="GS61" s="244">
        <f t="shared" si="42"/>
        <v>1.1000000000000014</v>
      </c>
      <c r="GT61" s="244">
        <f t="shared" si="42"/>
        <v>5.3999999999999986</v>
      </c>
      <c r="GU61" s="244">
        <f t="shared" si="42"/>
        <v>11.100000000000001</v>
      </c>
      <c r="GV61" s="244">
        <f t="shared" si="42"/>
        <v>19.5</v>
      </c>
      <c r="GW61" s="244">
        <f t="shared" si="42"/>
        <v>23.9</v>
      </c>
      <c r="GX61" s="244">
        <f t="shared" si="42"/>
        <v>20.799999999999997</v>
      </c>
      <c r="GY61" s="244">
        <f t="shared" si="42"/>
        <v>18.700000000000003</v>
      </c>
      <c r="GZ61" s="244">
        <f t="shared" si="42"/>
        <v>15.5</v>
      </c>
      <c r="HA61" s="244">
        <f t="shared" si="42"/>
        <v>10.200000000000003</v>
      </c>
      <c r="HB61" s="244">
        <f t="shared" si="42"/>
        <v>6.7000000000000028</v>
      </c>
      <c r="HC61" s="244">
        <f t="shared" si="42"/>
        <v>1.6000000000000014</v>
      </c>
      <c r="HD61" s="244">
        <f t="shared" si="42"/>
        <v>0.29999999999999716</v>
      </c>
      <c r="HE61" s="244">
        <f t="shared" si="42"/>
        <v>1</v>
      </c>
      <c r="HF61" s="244">
        <f t="shared" si="42"/>
        <v>5.2999999999999972</v>
      </c>
      <c r="HG61" s="244">
        <f t="shared" si="42"/>
        <v>11.200000000000003</v>
      </c>
      <c r="HH61" s="244">
        <f t="shared" si="42"/>
        <v>19.5</v>
      </c>
      <c r="HI61" s="244">
        <f t="shared" si="42"/>
        <v>24</v>
      </c>
      <c r="HJ61" s="244">
        <f t="shared" si="42"/>
        <v>20.200000000000003</v>
      </c>
      <c r="HK61" s="244">
        <f t="shared" si="42"/>
        <v>18.299999999999997</v>
      </c>
      <c r="HL61" s="244">
        <f t="shared" si="42"/>
        <v>15.299999999999997</v>
      </c>
      <c r="HM61" s="244">
        <f t="shared" si="42"/>
        <v>10.100000000000001</v>
      </c>
      <c r="HN61" s="244">
        <f t="shared" si="42"/>
        <v>6.2999999999999972</v>
      </c>
      <c r="HO61" s="244">
        <f t="shared" si="42"/>
        <v>1.3999999999999986</v>
      </c>
      <c r="HP61" s="244">
        <f t="shared" si="42"/>
        <v>0.20000000000000284</v>
      </c>
      <c r="HQ61" s="244">
        <f t="shared" si="42"/>
        <v>1</v>
      </c>
      <c r="HR61" s="244">
        <f t="shared" si="42"/>
        <v>5.1000000000000014</v>
      </c>
      <c r="HS61" s="244">
        <f t="shared" si="42"/>
        <v>11.399999999999999</v>
      </c>
      <c r="HT61" s="244">
        <f t="shared" si="42"/>
        <v>19.100000000000001</v>
      </c>
      <c r="HU61" s="244">
        <f t="shared" si="42"/>
        <v>23.700000000000003</v>
      </c>
      <c r="HV61" s="244">
        <f t="shared" si="42"/>
        <v>20.299999999999997</v>
      </c>
      <c r="HW61" s="244">
        <f t="shared" si="42"/>
        <v>18.399999999999999</v>
      </c>
      <c r="HX61" s="244">
        <f t="shared" si="42"/>
        <v>15.399999999999999</v>
      </c>
      <c r="HY61" s="244">
        <f t="shared" si="42"/>
        <v>10.299999999999997</v>
      </c>
      <c r="HZ61" s="244">
        <f t="shared" si="42"/>
        <v>6.5</v>
      </c>
      <c r="IA61" s="244">
        <f t="shared" si="42"/>
        <v>1.5</v>
      </c>
      <c r="IB61" s="244">
        <f t="shared" si="42"/>
        <v>0.29999999999999716</v>
      </c>
      <c r="IC61" s="244">
        <f t="shared" si="42"/>
        <v>1</v>
      </c>
      <c r="ID61" s="244">
        <f t="shared" si="42"/>
        <v>5.2000000000000028</v>
      </c>
      <c r="IE61" s="244">
        <f t="shared" si="42"/>
        <v>11.299999999999997</v>
      </c>
      <c r="IF61" s="244">
        <f t="shared" si="42"/>
        <v>19.5</v>
      </c>
      <c r="IG61" s="244">
        <f t="shared" si="42"/>
        <v>23.6</v>
      </c>
      <c r="IH61" s="244">
        <f t="shared" si="42"/>
        <v>20.100000000000001</v>
      </c>
      <c r="II61" s="244">
        <f t="shared" si="42"/>
        <v>18.299999999999997</v>
      </c>
      <c r="IJ61" s="244">
        <f t="shared" si="42"/>
        <v>15.299999999999997</v>
      </c>
      <c r="IK61" s="244">
        <f t="shared" si="42"/>
        <v>10.399999999999999</v>
      </c>
      <c r="IL61" s="244">
        <f t="shared" si="42"/>
        <v>6.2999999999999972</v>
      </c>
      <c r="IM61" s="244">
        <f t="shared" si="42"/>
        <v>1.3999999999999986</v>
      </c>
      <c r="IN61" s="244">
        <f t="shared" si="42"/>
        <v>0.29999999999999716</v>
      </c>
      <c r="IO61" s="244">
        <f t="shared" si="42"/>
        <v>0.90000000000000568</v>
      </c>
      <c r="IP61" s="244">
        <f t="shared" si="42"/>
        <v>5.2000000000000028</v>
      </c>
      <c r="IQ61" s="244">
        <f t="shared" si="42"/>
        <v>11.299999999999997</v>
      </c>
      <c r="IR61" s="244">
        <f t="shared" si="42"/>
        <v>19.600000000000001</v>
      </c>
      <c r="IS61" s="244">
        <f t="shared" si="42"/>
        <v>23.299999999999997</v>
      </c>
      <c r="IT61" s="244">
        <f t="shared" si="42"/>
        <v>20.100000000000001</v>
      </c>
      <c r="IU61" s="244">
        <f t="shared" si="42"/>
        <v>18</v>
      </c>
      <c r="IV61" s="244">
        <f t="shared" si="42"/>
        <v>15.600000000000001</v>
      </c>
      <c r="IW61" s="244">
        <f t="shared" si="40"/>
        <v>10.200000000000003</v>
      </c>
      <c r="IX61" s="244">
        <f t="shared" si="40"/>
        <v>6.1000000000000014</v>
      </c>
      <c r="IY61" s="244">
        <f t="shared" si="40"/>
        <v>1.3999999999999986</v>
      </c>
      <c r="IZ61" s="244">
        <f t="shared" si="40"/>
        <v>0.29999999999999716</v>
      </c>
      <c r="JA61" s="244">
        <f t="shared" si="40"/>
        <v>0.90000000000000568</v>
      </c>
      <c r="JB61" s="244">
        <f t="shared" si="40"/>
        <v>5</v>
      </c>
      <c r="JC61" s="244">
        <f t="shared" si="40"/>
        <v>11.5</v>
      </c>
      <c r="JD61" s="244">
        <f t="shared" si="40"/>
        <v>19.899999999999999</v>
      </c>
      <c r="JE61" s="244">
        <f t="shared" si="40"/>
        <v>23.1</v>
      </c>
      <c r="JF61" s="244">
        <f t="shared" si="40"/>
        <v>20.100000000000001</v>
      </c>
      <c r="JG61" s="244">
        <f t="shared" si="40"/>
        <v>17.5</v>
      </c>
      <c r="JH61" s="244">
        <f t="shared" si="40"/>
        <v>15.600000000000001</v>
      </c>
      <c r="JI61" s="244">
        <f t="shared" si="37"/>
        <v>10.299999999999997</v>
      </c>
      <c r="JJ61" s="244">
        <f t="shared" si="37"/>
        <v>5.8999999999999986</v>
      </c>
      <c r="JK61" s="244">
        <f t="shared" si="37"/>
        <v>1.5</v>
      </c>
      <c r="JL61" s="244">
        <f t="shared" si="37"/>
        <v>0.20000000000000284</v>
      </c>
      <c r="JM61" s="244">
        <f t="shared" si="37"/>
        <v>0.70000000000000284</v>
      </c>
      <c r="JN61" s="244">
        <f t="shared" si="37"/>
        <v>4.7000000000000028</v>
      </c>
      <c r="JO61" s="244">
        <f t="shared" ref="JO61:LM61" si="43">IF(JO27&gt;65,0,IF(JO27="",0,65-JO27))</f>
        <v>11.399999999999999</v>
      </c>
      <c r="JP61" s="244">
        <f t="shared" si="43"/>
        <v>19.799999999999997</v>
      </c>
      <c r="JQ61" s="244">
        <f t="shared" si="43"/>
        <v>22.9</v>
      </c>
      <c r="JR61" s="244">
        <f t="shared" si="43"/>
        <v>19.899999999999999</v>
      </c>
      <c r="JS61" s="244">
        <f t="shared" si="43"/>
        <v>17.299999999999997</v>
      </c>
      <c r="JT61" s="244">
        <f t="shared" si="43"/>
        <v>15.700000000000003</v>
      </c>
      <c r="JU61" s="244">
        <f t="shared" si="43"/>
        <v>10.200000000000003</v>
      </c>
      <c r="JV61" s="244">
        <f t="shared" si="43"/>
        <v>5.7999999999999972</v>
      </c>
      <c r="JW61" s="244">
        <f t="shared" si="43"/>
        <v>1.3999999999999986</v>
      </c>
      <c r="JX61" s="244">
        <f t="shared" si="43"/>
        <v>0.20000000000000284</v>
      </c>
      <c r="JY61" s="244">
        <f t="shared" si="43"/>
        <v>0.59999999999999432</v>
      </c>
      <c r="JZ61" s="244">
        <f t="shared" si="43"/>
        <v>4.8999999999999986</v>
      </c>
      <c r="KA61" s="244">
        <f t="shared" si="43"/>
        <v>11.399999999999999</v>
      </c>
      <c r="KB61" s="244">
        <f t="shared" si="43"/>
        <v>19.899999999999999</v>
      </c>
      <c r="KC61" s="244">
        <f t="shared" si="43"/>
        <v>23</v>
      </c>
      <c r="KD61" s="244">
        <f t="shared" si="43"/>
        <v>20</v>
      </c>
      <c r="KE61" s="244">
        <f t="shared" si="43"/>
        <v>17.200000000000003</v>
      </c>
      <c r="KF61" s="244">
        <f t="shared" si="43"/>
        <v>15.799999999999997</v>
      </c>
      <c r="KG61" s="244">
        <f t="shared" si="43"/>
        <v>10.100000000000001</v>
      </c>
      <c r="KH61" s="244">
        <f t="shared" si="43"/>
        <v>5.7000000000000028</v>
      </c>
      <c r="KI61" s="244">
        <f t="shared" si="43"/>
        <v>1.3999999999999986</v>
      </c>
      <c r="KJ61" s="244">
        <f t="shared" si="43"/>
        <v>0.20000000000000284</v>
      </c>
      <c r="KK61" s="244">
        <f t="shared" si="43"/>
        <v>0.59999999999999432</v>
      </c>
      <c r="KL61" s="244">
        <f t="shared" si="43"/>
        <v>4.7000000000000028</v>
      </c>
      <c r="KM61" s="244">
        <f t="shared" si="43"/>
        <v>11</v>
      </c>
      <c r="KN61" s="244">
        <f t="shared" si="43"/>
        <v>19.799999999999997</v>
      </c>
      <c r="KO61" s="244">
        <f t="shared" si="43"/>
        <v>22.799999999999997</v>
      </c>
      <c r="KP61" s="244">
        <f t="shared" si="43"/>
        <v>20.200000000000003</v>
      </c>
      <c r="KQ61" s="244">
        <f t="shared" si="43"/>
        <v>17.100000000000001</v>
      </c>
      <c r="KR61" s="244">
        <f t="shared" si="43"/>
        <v>15.5</v>
      </c>
      <c r="KS61" s="244">
        <f t="shared" si="43"/>
        <v>10</v>
      </c>
      <c r="KT61" s="244">
        <f t="shared" si="43"/>
        <v>5.7999999999999972</v>
      </c>
      <c r="KU61" s="244">
        <f t="shared" si="43"/>
        <v>1.3999999999999986</v>
      </c>
      <c r="KV61" s="244">
        <f t="shared" si="43"/>
        <v>0.20000000000000284</v>
      </c>
      <c r="KW61" s="244">
        <f t="shared" si="43"/>
        <v>0.5</v>
      </c>
      <c r="KX61" s="244">
        <f t="shared" si="43"/>
        <v>4.7000000000000028</v>
      </c>
      <c r="KY61" s="244">
        <f t="shared" si="43"/>
        <v>11</v>
      </c>
      <c r="KZ61" s="244">
        <f t="shared" si="43"/>
        <v>19.799999999999997</v>
      </c>
      <c r="LA61" s="244">
        <f t="shared" si="43"/>
        <v>23.1</v>
      </c>
      <c r="LB61" s="244">
        <f t="shared" si="43"/>
        <v>20.5</v>
      </c>
      <c r="LC61" s="244">
        <f t="shared" si="43"/>
        <v>17</v>
      </c>
      <c r="LD61" s="244">
        <f t="shared" si="43"/>
        <v>15.399999999999999</v>
      </c>
      <c r="LE61" s="244">
        <f t="shared" si="43"/>
        <v>9.8999999999999986</v>
      </c>
      <c r="LF61" s="244">
        <f t="shared" si="43"/>
        <v>5.8999999999999986</v>
      </c>
      <c r="LG61" s="244">
        <f t="shared" si="43"/>
        <v>1.3999999999999986</v>
      </c>
      <c r="LH61" s="244">
        <f t="shared" si="43"/>
        <v>0.20000000000000284</v>
      </c>
      <c r="LI61" s="244">
        <f t="shared" si="43"/>
        <v>0.5</v>
      </c>
      <c r="LJ61" s="244">
        <f t="shared" si="43"/>
        <v>4.3999999999999986</v>
      </c>
      <c r="LK61" s="244">
        <f t="shared" si="43"/>
        <v>11</v>
      </c>
      <c r="LL61" s="244">
        <f t="shared" si="43"/>
        <v>20.100000000000001</v>
      </c>
      <c r="LM61" s="244">
        <f t="shared" si="43"/>
        <v>23.200000000000003</v>
      </c>
    </row>
    <row r="62" spans="1:325" x14ac:dyDescent="0.25">
      <c r="A62" s="244">
        <v>26</v>
      </c>
      <c r="B62" s="244">
        <f>IF(MONTH(B2)=12,52,IF(B28&gt;65,0,IF(B28="",0,65-B28)))</f>
        <v>21.1</v>
      </c>
      <c r="C62" s="244">
        <f t="shared" ref="C62:BN62" si="44">IF(MONTH(C2)=12,52,IF(C28&gt;65,0,IF(C28="",0,65-C28)))</f>
        <v>19.899999999999999</v>
      </c>
      <c r="D62" s="244">
        <f t="shared" si="44"/>
        <v>16.100000000000001</v>
      </c>
      <c r="E62" s="244">
        <f t="shared" si="44"/>
        <v>11.100000000000001</v>
      </c>
      <c r="F62" s="244">
        <f t="shared" si="44"/>
        <v>6.7000000000000028</v>
      </c>
      <c r="G62" s="244">
        <f t="shared" si="44"/>
        <v>1.7000000000000028</v>
      </c>
      <c r="H62" s="244">
        <f t="shared" si="44"/>
        <v>0.29999999999999716</v>
      </c>
      <c r="I62" s="244">
        <f t="shared" si="44"/>
        <v>0.79999999999999716</v>
      </c>
      <c r="J62" s="244">
        <f t="shared" si="44"/>
        <v>5.5</v>
      </c>
      <c r="K62" s="244">
        <f t="shared" si="44"/>
        <v>14.5</v>
      </c>
      <c r="L62" s="244">
        <f t="shared" si="44"/>
        <v>19.600000000000001</v>
      </c>
      <c r="M62" s="244">
        <f t="shared" si="44"/>
        <v>52</v>
      </c>
      <c r="N62" s="244">
        <f t="shared" si="44"/>
        <v>20.5</v>
      </c>
      <c r="O62" s="244">
        <f t="shared" si="44"/>
        <v>19.299999999999997</v>
      </c>
      <c r="P62" s="244">
        <f t="shared" si="44"/>
        <v>15.899999999999999</v>
      </c>
      <c r="Q62" s="244">
        <f t="shared" si="44"/>
        <v>11</v>
      </c>
      <c r="R62" s="244">
        <f t="shared" si="44"/>
        <v>6.6000000000000014</v>
      </c>
      <c r="S62" s="244">
        <f t="shared" si="44"/>
        <v>1.5</v>
      </c>
      <c r="T62" s="244">
        <f t="shared" si="44"/>
        <v>0.29999999999999716</v>
      </c>
      <c r="U62" s="244">
        <f t="shared" si="44"/>
        <v>0.90000000000000568</v>
      </c>
      <c r="V62" s="244">
        <f t="shared" si="44"/>
        <v>5.5</v>
      </c>
      <c r="W62" s="244">
        <f t="shared" si="44"/>
        <v>14.200000000000003</v>
      </c>
      <c r="X62" s="244">
        <f t="shared" si="44"/>
        <v>19.600000000000001</v>
      </c>
      <c r="Y62" s="244">
        <f t="shared" si="44"/>
        <v>52</v>
      </c>
      <c r="Z62" s="244">
        <f t="shared" si="44"/>
        <v>20.5</v>
      </c>
      <c r="AA62" s="244">
        <f t="shared" si="44"/>
        <v>19.299999999999997</v>
      </c>
      <c r="AB62" s="244">
        <f t="shared" si="44"/>
        <v>15.899999999999999</v>
      </c>
      <c r="AC62" s="244">
        <f t="shared" si="44"/>
        <v>11.200000000000003</v>
      </c>
      <c r="AD62" s="244">
        <f t="shared" si="44"/>
        <v>6.6000000000000014</v>
      </c>
      <c r="AE62" s="244">
        <f t="shared" si="44"/>
        <v>1.2999999999999972</v>
      </c>
      <c r="AF62" s="244">
        <f t="shared" si="44"/>
        <v>0.29999999999999716</v>
      </c>
      <c r="AG62" s="244">
        <f t="shared" si="44"/>
        <v>0.70000000000000284</v>
      </c>
      <c r="AH62" s="244">
        <f t="shared" si="44"/>
        <v>5.6000000000000014</v>
      </c>
      <c r="AI62" s="244">
        <f t="shared" si="44"/>
        <v>14</v>
      </c>
      <c r="AJ62" s="244">
        <f t="shared" si="44"/>
        <v>19.600000000000001</v>
      </c>
      <c r="AK62" s="244">
        <f t="shared" si="44"/>
        <v>52</v>
      </c>
      <c r="AL62" s="244">
        <f t="shared" si="44"/>
        <v>20.5</v>
      </c>
      <c r="AM62" s="244">
        <f t="shared" si="44"/>
        <v>18.5</v>
      </c>
      <c r="AN62" s="244">
        <f t="shared" si="44"/>
        <v>15.600000000000001</v>
      </c>
      <c r="AO62" s="244">
        <f t="shared" si="44"/>
        <v>10.899999999999999</v>
      </c>
      <c r="AP62" s="244">
        <f t="shared" si="44"/>
        <v>6.2999999999999972</v>
      </c>
      <c r="AQ62" s="244">
        <f t="shared" si="44"/>
        <v>1.2000000000000028</v>
      </c>
      <c r="AR62" s="244">
        <f t="shared" si="44"/>
        <v>0.20000000000000284</v>
      </c>
      <c r="AS62" s="244">
        <f t="shared" si="44"/>
        <v>0.70000000000000284</v>
      </c>
      <c r="AT62" s="244">
        <f t="shared" si="44"/>
        <v>5.3999999999999986</v>
      </c>
      <c r="AU62" s="244">
        <f t="shared" si="44"/>
        <v>13.700000000000003</v>
      </c>
      <c r="AV62" s="244">
        <f t="shared" si="44"/>
        <v>19.799999999999997</v>
      </c>
      <c r="AW62" s="244">
        <f t="shared" si="44"/>
        <v>52</v>
      </c>
      <c r="AX62" s="244">
        <f t="shared" si="44"/>
        <v>20.6</v>
      </c>
      <c r="AY62" s="244">
        <f t="shared" si="44"/>
        <v>18.200000000000003</v>
      </c>
      <c r="AZ62" s="244">
        <f t="shared" si="44"/>
        <v>15.600000000000001</v>
      </c>
      <c r="BA62" s="244">
        <f t="shared" si="44"/>
        <v>10.700000000000003</v>
      </c>
      <c r="BB62" s="244">
        <f t="shared" si="44"/>
        <v>6.3999999999999986</v>
      </c>
      <c r="BC62" s="244">
        <f t="shared" si="44"/>
        <v>1</v>
      </c>
      <c r="BD62" s="244">
        <f t="shared" si="44"/>
        <v>0.20000000000000284</v>
      </c>
      <c r="BE62" s="244">
        <f t="shared" si="44"/>
        <v>0.70000000000000284</v>
      </c>
      <c r="BF62" s="244">
        <f t="shared" si="44"/>
        <v>5.2000000000000028</v>
      </c>
      <c r="BG62" s="244">
        <f t="shared" si="44"/>
        <v>13.700000000000003</v>
      </c>
      <c r="BH62" s="244">
        <f t="shared" si="44"/>
        <v>19.799999999999997</v>
      </c>
      <c r="BI62" s="244">
        <f t="shared" si="44"/>
        <v>52</v>
      </c>
      <c r="BJ62" s="244">
        <f t="shared" si="44"/>
        <v>20.299999999999997</v>
      </c>
      <c r="BK62" s="244">
        <f t="shared" si="44"/>
        <v>18.200000000000003</v>
      </c>
      <c r="BL62" s="244">
        <f t="shared" si="44"/>
        <v>15.700000000000003</v>
      </c>
      <c r="BM62" s="244">
        <f t="shared" si="44"/>
        <v>11</v>
      </c>
      <c r="BN62" s="244">
        <f t="shared" si="44"/>
        <v>6.2999999999999972</v>
      </c>
      <c r="BO62" s="244">
        <f t="shared" ref="BO62:DZ62" si="45">IF(MONTH(BO2)=12,52,IF(BO28&gt;65,0,IF(BO28="",0,65-BO28)))</f>
        <v>1.1000000000000014</v>
      </c>
      <c r="BP62" s="244">
        <f t="shared" si="45"/>
        <v>0.20000000000000284</v>
      </c>
      <c r="BQ62" s="244">
        <f t="shared" si="45"/>
        <v>0.70000000000000284</v>
      </c>
      <c r="BR62" s="244">
        <f t="shared" si="45"/>
        <v>4.8999999999999986</v>
      </c>
      <c r="BS62" s="244">
        <f t="shared" si="45"/>
        <v>13.799999999999997</v>
      </c>
      <c r="BT62" s="244">
        <f t="shared" si="45"/>
        <v>19.700000000000003</v>
      </c>
      <c r="BU62" s="244">
        <f t="shared" si="45"/>
        <v>52</v>
      </c>
      <c r="BV62" s="244">
        <f t="shared" si="45"/>
        <v>20.200000000000003</v>
      </c>
      <c r="BW62" s="244">
        <f t="shared" si="45"/>
        <v>18.100000000000001</v>
      </c>
      <c r="BX62" s="244">
        <f t="shared" si="45"/>
        <v>15.5</v>
      </c>
      <c r="BY62" s="244">
        <f t="shared" si="45"/>
        <v>10.799999999999997</v>
      </c>
      <c r="BZ62" s="244">
        <f t="shared" si="45"/>
        <v>6.2999999999999972</v>
      </c>
      <c r="CA62" s="244">
        <f t="shared" si="45"/>
        <v>1</v>
      </c>
      <c r="CB62" s="244">
        <f t="shared" si="45"/>
        <v>0.20000000000000284</v>
      </c>
      <c r="CC62" s="244">
        <f t="shared" si="45"/>
        <v>0.70000000000000284</v>
      </c>
      <c r="CD62" s="244">
        <f t="shared" si="45"/>
        <v>4.7000000000000028</v>
      </c>
      <c r="CE62" s="244">
        <f t="shared" si="45"/>
        <v>13.799999999999997</v>
      </c>
      <c r="CF62" s="244">
        <f t="shared" si="45"/>
        <v>20.200000000000003</v>
      </c>
      <c r="CG62" s="244">
        <f t="shared" si="45"/>
        <v>52</v>
      </c>
      <c r="CH62" s="244">
        <f t="shared" si="45"/>
        <v>20.5</v>
      </c>
      <c r="CI62" s="244">
        <f t="shared" si="45"/>
        <v>18</v>
      </c>
      <c r="CJ62" s="244">
        <f t="shared" si="45"/>
        <v>15.799999999999997</v>
      </c>
      <c r="CK62" s="244">
        <f t="shared" si="45"/>
        <v>10.600000000000001</v>
      </c>
      <c r="CL62" s="244">
        <f t="shared" si="45"/>
        <v>6.2999999999999972</v>
      </c>
      <c r="CM62" s="244">
        <f t="shared" si="45"/>
        <v>1.1000000000000014</v>
      </c>
      <c r="CN62" s="244">
        <f t="shared" si="45"/>
        <v>9.9999999999994316E-2</v>
      </c>
      <c r="CO62" s="244">
        <f t="shared" si="45"/>
        <v>0.70000000000000284</v>
      </c>
      <c r="CP62" s="244">
        <f t="shared" si="45"/>
        <v>4.5</v>
      </c>
      <c r="CQ62" s="244">
        <f t="shared" si="45"/>
        <v>13.899999999999999</v>
      </c>
      <c r="CR62" s="244">
        <f t="shared" si="45"/>
        <v>19.799999999999997</v>
      </c>
      <c r="CS62" s="244">
        <f t="shared" si="45"/>
        <v>52</v>
      </c>
      <c r="CT62" s="244">
        <f t="shared" si="45"/>
        <v>20.9</v>
      </c>
      <c r="CU62" s="244">
        <f t="shared" si="45"/>
        <v>17.899999999999999</v>
      </c>
      <c r="CV62" s="244">
        <f t="shared" si="45"/>
        <v>15.700000000000003</v>
      </c>
      <c r="CW62" s="244">
        <f t="shared" si="45"/>
        <v>10.600000000000001</v>
      </c>
      <c r="CX62" s="244">
        <f t="shared" si="45"/>
        <v>6.1000000000000014</v>
      </c>
      <c r="CY62" s="244">
        <f t="shared" si="45"/>
        <v>1.1000000000000014</v>
      </c>
      <c r="CZ62" s="244">
        <f t="shared" si="45"/>
        <v>9.9999999999994316E-2</v>
      </c>
      <c r="DA62" s="244">
        <f t="shared" si="45"/>
        <v>0.79999999999999716</v>
      </c>
      <c r="DB62" s="244">
        <f t="shared" si="45"/>
        <v>4.6000000000000014</v>
      </c>
      <c r="DC62" s="244">
        <f t="shared" si="45"/>
        <v>14.200000000000003</v>
      </c>
      <c r="DD62" s="244">
        <f t="shared" si="45"/>
        <v>19.899999999999999</v>
      </c>
      <c r="DE62" s="244">
        <f t="shared" si="45"/>
        <v>52</v>
      </c>
      <c r="DF62" s="244">
        <f t="shared" si="45"/>
        <v>20.799999999999997</v>
      </c>
      <c r="DG62" s="244">
        <f t="shared" si="45"/>
        <v>17.5</v>
      </c>
      <c r="DH62" s="244">
        <f t="shared" si="45"/>
        <v>15.600000000000001</v>
      </c>
      <c r="DI62" s="244">
        <f t="shared" si="45"/>
        <v>10.600000000000001</v>
      </c>
      <c r="DJ62" s="244">
        <f t="shared" si="45"/>
        <v>6.3999999999999986</v>
      </c>
      <c r="DK62" s="244">
        <f t="shared" si="45"/>
        <v>1.1000000000000014</v>
      </c>
      <c r="DL62" s="244">
        <f t="shared" si="45"/>
        <v>9.9999999999994316E-2</v>
      </c>
      <c r="DM62" s="244">
        <f t="shared" si="45"/>
        <v>0.79999999999999716</v>
      </c>
      <c r="DN62" s="244">
        <f t="shared" si="45"/>
        <v>4.5</v>
      </c>
      <c r="DO62" s="244">
        <f t="shared" si="45"/>
        <v>14.100000000000001</v>
      </c>
      <c r="DP62" s="244">
        <f t="shared" si="45"/>
        <v>20.100000000000001</v>
      </c>
      <c r="DQ62" s="244">
        <f t="shared" si="45"/>
        <v>52</v>
      </c>
      <c r="DR62" s="244">
        <f t="shared" si="45"/>
        <v>20.6</v>
      </c>
      <c r="DS62" s="244">
        <f t="shared" si="45"/>
        <v>17.100000000000001</v>
      </c>
      <c r="DT62" s="244">
        <f t="shared" si="45"/>
        <v>15.399999999999999</v>
      </c>
      <c r="DU62" s="244">
        <f t="shared" si="45"/>
        <v>10.899999999999999</v>
      </c>
      <c r="DV62" s="244">
        <f t="shared" si="45"/>
        <v>6.2999999999999972</v>
      </c>
      <c r="DW62" s="244">
        <f t="shared" si="45"/>
        <v>1</v>
      </c>
      <c r="DX62" s="244">
        <f t="shared" si="45"/>
        <v>9.9999999999994316E-2</v>
      </c>
      <c r="DY62" s="244">
        <f t="shared" si="45"/>
        <v>0.70000000000000284</v>
      </c>
      <c r="DZ62" s="244">
        <f t="shared" si="45"/>
        <v>4.5</v>
      </c>
      <c r="EA62" s="244">
        <f t="shared" ref="EA62:GL62" si="46">IF(MONTH(EA2)=12,52,IF(EA28&gt;65,0,IF(EA28="",0,65-EA28)))</f>
        <v>14.5</v>
      </c>
      <c r="EB62" s="244">
        <f t="shared" si="46"/>
        <v>20.399999999999999</v>
      </c>
      <c r="EC62" s="244">
        <f t="shared" si="46"/>
        <v>52</v>
      </c>
      <c r="ED62" s="244">
        <f t="shared" si="46"/>
        <v>20.5</v>
      </c>
      <c r="EE62" s="244">
        <f t="shared" si="46"/>
        <v>16.600000000000001</v>
      </c>
      <c r="EF62" s="244">
        <f t="shared" si="46"/>
        <v>15.299999999999997</v>
      </c>
      <c r="EG62" s="244">
        <f t="shared" si="46"/>
        <v>11</v>
      </c>
      <c r="EH62" s="244">
        <f t="shared" si="46"/>
        <v>6.2000000000000028</v>
      </c>
      <c r="EI62" s="244">
        <f t="shared" si="46"/>
        <v>0.90000000000000568</v>
      </c>
      <c r="EJ62" s="244">
        <f t="shared" si="46"/>
        <v>9.9999999999994316E-2</v>
      </c>
      <c r="EK62" s="244">
        <f t="shared" si="46"/>
        <v>0.70000000000000284</v>
      </c>
      <c r="EL62" s="244">
        <f t="shared" si="46"/>
        <v>4.3999999999999986</v>
      </c>
      <c r="EM62" s="244">
        <f t="shared" si="46"/>
        <v>14.200000000000003</v>
      </c>
      <c r="EN62" s="244">
        <f t="shared" si="46"/>
        <v>20.100000000000001</v>
      </c>
      <c r="EO62" s="244">
        <f t="shared" si="46"/>
        <v>52</v>
      </c>
      <c r="EP62" s="244">
        <f t="shared" si="46"/>
        <v>20.9</v>
      </c>
      <c r="EQ62" s="244">
        <f t="shared" si="46"/>
        <v>17</v>
      </c>
      <c r="ER62" s="244">
        <f t="shared" si="46"/>
        <v>15.100000000000001</v>
      </c>
      <c r="ES62" s="244">
        <f t="shared" si="46"/>
        <v>10.799999999999997</v>
      </c>
      <c r="ET62" s="244">
        <f t="shared" si="46"/>
        <v>6.3999999999999986</v>
      </c>
      <c r="EU62" s="244">
        <f t="shared" si="46"/>
        <v>0.79999999999999716</v>
      </c>
      <c r="EV62" s="244">
        <f t="shared" si="46"/>
        <v>9.9999999999994316E-2</v>
      </c>
      <c r="EW62" s="244">
        <f t="shared" si="46"/>
        <v>0.70000000000000284</v>
      </c>
      <c r="EX62" s="244">
        <f t="shared" si="46"/>
        <v>4.2000000000000028</v>
      </c>
      <c r="EY62" s="244">
        <f t="shared" si="46"/>
        <v>14</v>
      </c>
      <c r="EZ62" s="244">
        <f t="shared" si="46"/>
        <v>20.299999999999997</v>
      </c>
      <c r="FA62" s="244">
        <f t="shared" si="46"/>
        <v>52</v>
      </c>
      <c r="FB62" s="244">
        <f t="shared" si="46"/>
        <v>20.9</v>
      </c>
      <c r="FC62" s="244">
        <f t="shared" si="46"/>
        <v>16.600000000000001</v>
      </c>
      <c r="FD62" s="244">
        <f t="shared" si="46"/>
        <v>15.100000000000001</v>
      </c>
      <c r="FE62" s="244">
        <f t="shared" si="46"/>
        <v>10.799999999999997</v>
      </c>
      <c r="FF62" s="244">
        <f t="shared" si="46"/>
        <v>6.3999999999999986</v>
      </c>
      <c r="FG62" s="244">
        <f t="shared" si="46"/>
        <v>0.90000000000000568</v>
      </c>
      <c r="FH62" s="244">
        <f t="shared" si="46"/>
        <v>9.9999999999994316E-2</v>
      </c>
      <c r="FI62" s="244">
        <f t="shared" si="46"/>
        <v>0.70000000000000284</v>
      </c>
      <c r="FJ62" s="244">
        <f t="shared" si="46"/>
        <v>4.3999999999999986</v>
      </c>
      <c r="FK62" s="244">
        <f t="shared" si="46"/>
        <v>13.899999999999999</v>
      </c>
      <c r="FL62" s="244">
        <f t="shared" si="46"/>
        <v>20.200000000000003</v>
      </c>
      <c r="FM62" s="244">
        <f t="shared" si="46"/>
        <v>52</v>
      </c>
      <c r="FN62" s="244">
        <f t="shared" si="46"/>
        <v>20.799999999999997</v>
      </c>
      <c r="FO62" s="244">
        <f t="shared" si="46"/>
        <v>16.600000000000001</v>
      </c>
      <c r="FP62" s="244">
        <f t="shared" si="46"/>
        <v>14.899999999999999</v>
      </c>
      <c r="FQ62" s="244">
        <f t="shared" si="46"/>
        <v>10.600000000000001</v>
      </c>
      <c r="FR62" s="244">
        <f t="shared" si="46"/>
        <v>6.5</v>
      </c>
      <c r="FS62" s="244">
        <f t="shared" si="46"/>
        <v>0.79999999999999716</v>
      </c>
      <c r="FT62" s="244">
        <f t="shared" si="46"/>
        <v>9.9999999999994316E-2</v>
      </c>
      <c r="FU62" s="244">
        <f t="shared" si="46"/>
        <v>0.70000000000000284</v>
      </c>
      <c r="FV62" s="244">
        <f t="shared" si="46"/>
        <v>4.2000000000000028</v>
      </c>
      <c r="FW62" s="244">
        <f t="shared" si="46"/>
        <v>14</v>
      </c>
      <c r="FX62" s="244">
        <f t="shared" si="46"/>
        <v>20.299999999999997</v>
      </c>
      <c r="FY62" s="244">
        <f t="shared" si="46"/>
        <v>52</v>
      </c>
      <c r="FZ62" s="244">
        <f t="shared" si="46"/>
        <v>20.6</v>
      </c>
      <c r="GA62" s="244">
        <f t="shared" si="46"/>
        <v>16.700000000000003</v>
      </c>
      <c r="GB62" s="244">
        <f t="shared" si="46"/>
        <v>15.100000000000001</v>
      </c>
      <c r="GC62" s="244">
        <f t="shared" si="46"/>
        <v>10.5</v>
      </c>
      <c r="GD62" s="244">
        <f t="shared" si="46"/>
        <v>6.3999999999999986</v>
      </c>
      <c r="GE62" s="244">
        <f t="shared" si="46"/>
        <v>0.79999999999999716</v>
      </c>
      <c r="GF62" s="244">
        <f t="shared" si="46"/>
        <v>9.9999999999994316E-2</v>
      </c>
      <c r="GG62" s="244">
        <f t="shared" si="46"/>
        <v>0.70000000000000284</v>
      </c>
      <c r="GH62" s="244">
        <f t="shared" si="46"/>
        <v>4.1000000000000014</v>
      </c>
      <c r="GI62" s="244">
        <f t="shared" si="46"/>
        <v>14.100000000000001</v>
      </c>
      <c r="GJ62" s="244">
        <f t="shared" si="46"/>
        <v>20.399999999999999</v>
      </c>
      <c r="GK62" s="244">
        <f t="shared" si="46"/>
        <v>52</v>
      </c>
      <c r="GL62" s="244">
        <f t="shared" si="46"/>
        <v>20.5</v>
      </c>
      <c r="GM62" s="244">
        <f t="shared" ref="GM62:IX62" si="47">IF(MONTH(GM2)=12,52,IF(GM28&gt;65,0,IF(GM28="",0,65-GM28)))</f>
        <v>16.600000000000001</v>
      </c>
      <c r="GN62" s="244">
        <f t="shared" si="47"/>
        <v>15.100000000000001</v>
      </c>
      <c r="GO62" s="244">
        <f t="shared" si="47"/>
        <v>10.5</v>
      </c>
      <c r="GP62" s="244">
        <f t="shared" si="47"/>
        <v>6.5</v>
      </c>
      <c r="GQ62" s="244">
        <f t="shared" si="47"/>
        <v>1</v>
      </c>
      <c r="GR62" s="244">
        <f t="shared" si="47"/>
        <v>9.9999999999994316E-2</v>
      </c>
      <c r="GS62" s="244">
        <f t="shared" si="47"/>
        <v>0.59999999999999432</v>
      </c>
      <c r="GT62" s="244">
        <f t="shared" si="47"/>
        <v>3.7000000000000028</v>
      </c>
      <c r="GU62" s="244">
        <f t="shared" si="47"/>
        <v>14.100000000000001</v>
      </c>
      <c r="GV62" s="244">
        <f t="shared" si="47"/>
        <v>20.200000000000003</v>
      </c>
      <c r="GW62" s="244">
        <f t="shared" si="47"/>
        <v>52</v>
      </c>
      <c r="GX62" s="244">
        <f t="shared" si="47"/>
        <v>20.6</v>
      </c>
      <c r="GY62" s="244">
        <f t="shared" si="47"/>
        <v>16.5</v>
      </c>
      <c r="GZ62" s="244">
        <f t="shared" si="47"/>
        <v>15</v>
      </c>
      <c r="HA62" s="244">
        <f t="shared" si="47"/>
        <v>10.5</v>
      </c>
      <c r="HB62" s="244">
        <f t="shared" si="47"/>
        <v>6.5</v>
      </c>
      <c r="HC62" s="244">
        <f t="shared" si="47"/>
        <v>1</v>
      </c>
      <c r="HD62" s="244">
        <f t="shared" si="47"/>
        <v>9.9999999999994316E-2</v>
      </c>
      <c r="HE62" s="244">
        <f t="shared" si="47"/>
        <v>0.59999999999999432</v>
      </c>
      <c r="HF62" s="244">
        <f t="shared" si="47"/>
        <v>3.6000000000000014</v>
      </c>
      <c r="HG62" s="244">
        <f t="shared" si="47"/>
        <v>14.200000000000003</v>
      </c>
      <c r="HH62" s="244">
        <f t="shared" si="47"/>
        <v>20.200000000000003</v>
      </c>
      <c r="HI62" s="244">
        <f t="shared" si="47"/>
        <v>52</v>
      </c>
      <c r="HJ62" s="244">
        <f t="shared" si="47"/>
        <v>19.899999999999999</v>
      </c>
      <c r="HK62" s="244">
        <f t="shared" si="47"/>
        <v>16.100000000000001</v>
      </c>
      <c r="HL62" s="244">
        <f t="shared" si="47"/>
        <v>14.899999999999999</v>
      </c>
      <c r="HM62" s="244">
        <f t="shared" si="47"/>
        <v>10.5</v>
      </c>
      <c r="HN62" s="244">
        <f t="shared" si="47"/>
        <v>6.1000000000000014</v>
      </c>
      <c r="HO62" s="244">
        <f t="shared" si="47"/>
        <v>0.90000000000000568</v>
      </c>
      <c r="HP62" s="244">
        <f t="shared" si="47"/>
        <v>9.9999999999994316E-2</v>
      </c>
      <c r="HQ62" s="244">
        <f t="shared" si="47"/>
        <v>0.5</v>
      </c>
      <c r="HR62" s="244">
        <f t="shared" si="47"/>
        <v>3.3999999999999986</v>
      </c>
      <c r="HS62" s="244">
        <f t="shared" si="47"/>
        <v>14.100000000000001</v>
      </c>
      <c r="HT62" s="244">
        <f t="shared" si="47"/>
        <v>19.899999999999999</v>
      </c>
      <c r="HU62" s="244">
        <f t="shared" si="47"/>
        <v>52</v>
      </c>
      <c r="HV62" s="244">
        <f t="shared" si="47"/>
        <v>20</v>
      </c>
      <c r="HW62" s="244">
        <f t="shared" si="47"/>
        <v>16.200000000000003</v>
      </c>
      <c r="HX62" s="244">
        <f t="shared" si="47"/>
        <v>15.100000000000001</v>
      </c>
      <c r="HY62" s="244">
        <f t="shared" si="47"/>
        <v>10.600000000000001</v>
      </c>
      <c r="HZ62" s="244">
        <f t="shared" si="47"/>
        <v>6.2999999999999972</v>
      </c>
      <c r="IA62" s="244">
        <f t="shared" si="47"/>
        <v>0.90000000000000568</v>
      </c>
      <c r="IB62" s="244">
        <f t="shared" si="47"/>
        <v>9.9999999999994316E-2</v>
      </c>
      <c r="IC62" s="244">
        <f t="shared" si="47"/>
        <v>0.5</v>
      </c>
      <c r="ID62" s="244">
        <f t="shared" si="47"/>
        <v>3.6000000000000014</v>
      </c>
      <c r="IE62" s="244">
        <f t="shared" si="47"/>
        <v>14.200000000000003</v>
      </c>
      <c r="IF62" s="244">
        <f t="shared" si="47"/>
        <v>20.299999999999997</v>
      </c>
      <c r="IG62" s="244">
        <f t="shared" si="47"/>
        <v>52</v>
      </c>
      <c r="IH62" s="244">
        <f t="shared" si="47"/>
        <v>19.799999999999997</v>
      </c>
      <c r="II62" s="244">
        <f t="shared" si="47"/>
        <v>16.200000000000003</v>
      </c>
      <c r="IJ62" s="244">
        <f t="shared" si="47"/>
        <v>15</v>
      </c>
      <c r="IK62" s="244">
        <f t="shared" si="47"/>
        <v>10.5</v>
      </c>
      <c r="IL62" s="244">
        <f t="shared" si="47"/>
        <v>6.2000000000000028</v>
      </c>
      <c r="IM62" s="244">
        <f t="shared" si="47"/>
        <v>0.90000000000000568</v>
      </c>
      <c r="IN62" s="244">
        <f t="shared" si="47"/>
        <v>9.9999999999994316E-2</v>
      </c>
      <c r="IO62" s="244">
        <f t="shared" si="47"/>
        <v>0.59999999999999432</v>
      </c>
      <c r="IP62" s="244">
        <f t="shared" si="47"/>
        <v>3.6000000000000014</v>
      </c>
      <c r="IQ62" s="244">
        <f t="shared" si="47"/>
        <v>14.200000000000003</v>
      </c>
      <c r="IR62" s="244">
        <f t="shared" si="47"/>
        <v>20.100000000000001</v>
      </c>
      <c r="IS62" s="244">
        <f t="shared" si="47"/>
        <v>52</v>
      </c>
      <c r="IT62" s="244">
        <f t="shared" si="47"/>
        <v>19.799999999999997</v>
      </c>
      <c r="IU62" s="244">
        <f t="shared" si="47"/>
        <v>16.100000000000001</v>
      </c>
      <c r="IV62" s="244">
        <f t="shared" si="47"/>
        <v>15.200000000000003</v>
      </c>
      <c r="IW62" s="244">
        <f t="shared" si="47"/>
        <v>10.299999999999997</v>
      </c>
      <c r="IX62" s="244">
        <f t="shared" si="47"/>
        <v>6.1000000000000014</v>
      </c>
      <c r="IY62" s="244">
        <f t="shared" ref="IY62:LJ62" si="48">IF(MONTH(IY2)=12,52,IF(IY28&gt;65,0,IF(IY28="",0,65-IY28)))</f>
        <v>0.79999999999999716</v>
      </c>
      <c r="IZ62" s="244">
        <f t="shared" si="48"/>
        <v>9.9999999999994316E-2</v>
      </c>
      <c r="JA62" s="244">
        <f t="shared" si="48"/>
        <v>0.59999999999999432</v>
      </c>
      <c r="JB62" s="244">
        <f t="shared" si="48"/>
        <v>3.5</v>
      </c>
      <c r="JC62" s="244">
        <f t="shared" si="48"/>
        <v>14.299999999999997</v>
      </c>
      <c r="JD62" s="244">
        <f t="shared" si="48"/>
        <v>20.100000000000001</v>
      </c>
      <c r="JE62" s="244">
        <f t="shared" si="48"/>
        <v>52</v>
      </c>
      <c r="JF62" s="244">
        <f t="shared" si="48"/>
        <v>20.200000000000003</v>
      </c>
      <c r="JG62" s="244">
        <f t="shared" si="48"/>
        <v>15.600000000000001</v>
      </c>
      <c r="JH62" s="244">
        <f t="shared" si="48"/>
        <v>15.200000000000003</v>
      </c>
      <c r="JI62" s="244">
        <f t="shared" si="48"/>
        <v>10.399999999999999</v>
      </c>
      <c r="JJ62" s="244">
        <f t="shared" si="48"/>
        <v>5.7999999999999972</v>
      </c>
      <c r="JK62" s="244">
        <f t="shared" si="48"/>
        <v>0.90000000000000568</v>
      </c>
      <c r="JL62" s="244">
        <f t="shared" si="48"/>
        <v>9.9999999999994316E-2</v>
      </c>
      <c r="JM62" s="244">
        <f t="shared" si="48"/>
        <v>0.5</v>
      </c>
      <c r="JN62" s="244">
        <f t="shared" si="48"/>
        <v>3.3999999999999986</v>
      </c>
      <c r="JO62" s="244">
        <f t="shared" si="48"/>
        <v>14.200000000000003</v>
      </c>
      <c r="JP62" s="244">
        <f t="shared" si="48"/>
        <v>20</v>
      </c>
      <c r="JQ62" s="244">
        <f t="shared" si="48"/>
        <v>52</v>
      </c>
      <c r="JR62" s="244">
        <f t="shared" si="48"/>
        <v>20.100000000000001</v>
      </c>
      <c r="JS62" s="244">
        <f t="shared" si="48"/>
        <v>15.5</v>
      </c>
      <c r="JT62" s="244">
        <f t="shared" si="48"/>
        <v>15</v>
      </c>
      <c r="JU62" s="244">
        <f t="shared" si="48"/>
        <v>10.5</v>
      </c>
      <c r="JV62" s="244">
        <f t="shared" si="48"/>
        <v>5.8999999999999986</v>
      </c>
      <c r="JW62" s="244">
        <f t="shared" si="48"/>
        <v>0.90000000000000568</v>
      </c>
      <c r="JX62" s="244">
        <f t="shared" si="48"/>
        <v>9.9999999999994316E-2</v>
      </c>
      <c r="JY62" s="244">
        <f t="shared" si="48"/>
        <v>0.5</v>
      </c>
      <c r="JZ62" s="244">
        <f t="shared" si="48"/>
        <v>3.5</v>
      </c>
      <c r="KA62" s="244">
        <f t="shared" si="48"/>
        <v>14.200000000000003</v>
      </c>
      <c r="KB62" s="244">
        <f t="shared" si="48"/>
        <v>20.100000000000001</v>
      </c>
      <c r="KC62" s="244">
        <f t="shared" si="48"/>
        <v>52</v>
      </c>
      <c r="KD62" s="244">
        <f t="shared" si="48"/>
        <v>20.100000000000001</v>
      </c>
      <c r="KE62" s="244">
        <f t="shared" si="48"/>
        <v>15.700000000000003</v>
      </c>
      <c r="KF62" s="244">
        <f t="shared" si="48"/>
        <v>15</v>
      </c>
      <c r="KG62" s="244">
        <f t="shared" si="48"/>
        <v>10.399999999999999</v>
      </c>
      <c r="KH62" s="244">
        <f t="shared" si="48"/>
        <v>5.8999999999999986</v>
      </c>
      <c r="KI62" s="244">
        <f t="shared" si="48"/>
        <v>0.90000000000000568</v>
      </c>
      <c r="KJ62" s="244">
        <f t="shared" si="48"/>
        <v>9.9999999999994316E-2</v>
      </c>
      <c r="KK62" s="244">
        <f t="shared" si="48"/>
        <v>0.5</v>
      </c>
      <c r="KL62" s="244">
        <f t="shared" si="48"/>
        <v>3.2999999999999972</v>
      </c>
      <c r="KM62" s="244">
        <f t="shared" si="48"/>
        <v>14</v>
      </c>
      <c r="KN62" s="244">
        <f t="shared" si="48"/>
        <v>19.899999999999999</v>
      </c>
      <c r="KO62" s="244">
        <f t="shared" si="48"/>
        <v>52</v>
      </c>
      <c r="KP62" s="244">
        <f t="shared" si="48"/>
        <v>20.200000000000003</v>
      </c>
      <c r="KQ62" s="244">
        <f t="shared" si="48"/>
        <v>15.700000000000003</v>
      </c>
      <c r="KR62" s="244">
        <f t="shared" si="48"/>
        <v>14.899999999999999</v>
      </c>
      <c r="KS62" s="244">
        <f t="shared" si="48"/>
        <v>10.200000000000003</v>
      </c>
      <c r="KT62" s="244">
        <f t="shared" si="48"/>
        <v>6.1000000000000014</v>
      </c>
      <c r="KU62" s="244">
        <f t="shared" si="48"/>
        <v>0.90000000000000568</v>
      </c>
      <c r="KV62" s="244">
        <f t="shared" si="48"/>
        <v>9.9999999999994316E-2</v>
      </c>
      <c r="KW62" s="244">
        <f t="shared" si="48"/>
        <v>0.5</v>
      </c>
      <c r="KX62" s="244">
        <f t="shared" si="48"/>
        <v>3.2999999999999972</v>
      </c>
      <c r="KY62" s="244">
        <f t="shared" si="48"/>
        <v>14</v>
      </c>
      <c r="KZ62" s="244">
        <f t="shared" si="48"/>
        <v>20.100000000000001</v>
      </c>
      <c r="LA62" s="244">
        <f t="shared" si="48"/>
        <v>52</v>
      </c>
      <c r="LB62" s="244">
        <f t="shared" si="48"/>
        <v>20.5</v>
      </c>
      <c r="LC62" s="244">
        <f t="shared" si="48"/>
        <v>15.5</v>
      </c>
      <c r="LD62" s="244">
        <f t="shared" si="48"/>
        <v>14.600000000000001</v>
      </c>
      <c r="LE62" s="244">
        <f t="shared" si="48"/>
        <v>10.100000000000001</v>
      </c>
      <c r="LF62" s="244">
        <f t="shared" si="48"/>
        <v>6</v>
      </c>
      <c r="LG62" s="244">
        <f t="shared" si="48"/>
        <v>0.90000000000000568</v>
      </c>
      <c r="LH62" s="244">
        <f t="shared" si="48"/>
        <v>9.9999999999994316E-2</v>
      </c>
      <c r="LI62" s="244">
        <f t="shared" si="48"/>
        <v>0.40000000000000568</v>
      </c>
      <c r="LJ62" s="244">
        <f t="shared" si="48"/>
        <v>3</v>
      </c>
      <c r="LK62" s="244">
        <f t="shared" ref="LK62:LM62" si="49">IF(MONTH(LK2)=12,52,IF(LK28&gt;65,0,IF(LK28="",0,65-LK28)))</f>
        <v>14.100000000000001</v>
      </c>
      <c r="LL62" s="244">
        <f t="shared" si="49"/>
        <v>20.399999999999999</v>
      </c>
      <c r="LM62" s="244">
        <f t="shared" si="49"/>
        <v>52</v>
      </c>
    </row>
    <row r="63" spans="1:325" x14ac:dyDescent="0.25">
      <c r="A63" s="244">
        <v>27</v>
      </c>
      <c r="B63" s="244">
        <f t="shared" ref="B63:BM66" si="50">IF(B29&gt;65,0,IF(B29="",0,65-B29))</f>
        <v>21.799999999999997</v>
      </c>
      <c r="C63" s="244">
        <f t="shared" si="50"/>
        <v>21.4</v>
      </c>
      <c r="D63" s="244">
        <f t="shared" si="50"/>
        <v>16.399999999999999</v>
      </c>
      <c r="E63" s="244">
        <f t="shared" si="50"/>
        <v>10.700000000000003</v>
      </c>
      <c r="F63" s="244">
        <f t="shared" si="50"/>
        <v>6.2000000000000028</v>
      </c>
      <c r="G63" s="244">
        <f t="shared" si="50"/>
        <v>1.7000000000000028</v>
      </c>
      <c r="H63" s="244">
        <f t="shared" si="50"/>
        <v>0.5</v>
      </c>
      <c r="I63" s="244">
        <f t="shared" si="50"/>
        <v>0.59999999999999432</v>
      </c>
      <c r="J63" s="244">
        <f t="shared" si="50"/>
        <v>5.2000000000000028</v>
      </c>
      <c r="K63" s="244">
        <f t="shared" si="50"/>
        <v>14.100000000000001</v>
      </c>
      <c r="L63" s="244">
        <f t="shared" si="50"/>
        <v>19.600000000000001</v>
      </c>
      <c r="M63" s="244">
        <f t="shared" si="50"/>
        <v>22.200000000000003</v>
      </c>
      <c r="N63" s="244">
        <f t="shared" si="50"/>
        <v>21.4</v>
      </c>
      <c r="O63" s="244">
        <f t="shared" si="50"/>
        <v>21.200000000000003</v>
      </c>
      <c r="P63" s="244">
        <f t="shared" si="50"/>
        <v>16.299999999999997</v>
      </c>
      <c r="Q63" s="244">
        <f t="shared" si="50"/>
        <v>10.700000000000003</v>
      </c>
      <c r="R63" s="244">
        <f t="shared" si="50"/>
        <v>6</v>
      </c>
      <c r="S63" s="244">
        <f t="shared" si="50"/>
        <v>1.6000000000000014</v>
      </c>
      <c r="T63" s="244">
        <f t="shared" si="50"/>
        <v>0.5</v>
      </c>
      <c r="U63" s="244">
        <f t="shared" si="50"/>
        <v>0.59999999999999432</v>
      </c>
      <c r="V63" s="244">
        <f t="shared" si="50"/>
        <v>5</v>
      </c>
      <c r="W63" s="244">
        <f t="shared" si="50"/>
        <v>13.600000000000001</v>
      </c>
      <c r="X63" s="244">
        <f t="shared" si="50"/>
        <v>19.399999999999999</v>
      </c>
      <c r="Y63" s="244">
        <f t="shared" si="50"/>
        <v>21.700000000000003</v>
      </c>
      <c r="Z63" s="244">
        <f t="shared" si="50"/>
        <v>21.4</v>
      </c>
      <c r="AA63" s="244">
        <f t="shared" si="50"/>
        <v>21.200000000000003</v>
      </c>
      <c r="AB63" s="244">
        <f t="shared" si="50"/>
        <v>16.5</v>
      </c>
      <c r="AC63" s="244">
        <f t="shared" si="50"/>
        <v>10.700000000000003</v>
      </c>
      <c r="AD63" s="244">
        <f t="shared" si="50"/>
        <v>6</v>
      </c>
      <c r="AE63" s="244">
        <f t="shared" si="50"/>
        <v>1.3999999999999986</v>
      </c>
      <c r="AF63" s="244">
        <f t="shared" si="50"/>
        <v>0.5</v>
      </c>
      <c r="AG63" s="244">
        <f t="shared" si="50"/>
        <v>0.5</v>
      </c>
      <c r="AH63" s="244">
        <f t="shared" si="50"/>
        <v>5.2000000000000028</v>
      </c>
      <c r="AI63" s="244">
        <f t="shared" si="50"/>
        <v>13.600000000000001</v>
      </c>
      <c r="AJ63" s="244">
        <f t="shared" si="50"/>
        <v>19.200000000000003</v>
      </c>
      <c r="AK63" s="244">
        <f t="shared" si="50"/>
        <v>21.6</v>
      </c>
      <c r="AL63" s="244">
        <f t="shared" si="50"/>
        <v>21.5</v>
      </c>
      <c r="AM63" s="244">
        <f t="shared" si="50"/>
        <v>20.9</v>
      </c>
      <c r="AN63" s="244">
        <f t="shared" si="50"/>
        <v>16.399999999999999</v>
      </c>
      <c r="AO63" s="244">
        <f t="shared" si="50"/>
        <v>10.299999999999997</v>
      </c>
      <c r="AP63" s="244">
        <f t="shared" si="50"/>
        <v>5.7999999999999972</v>
      </c>
      <c r="AQ63" s="244">
        <f t="shared" si="50"/>
        <v>1.3999999999999986</v>
      </c>
      <c r="AR63" s="244">
        <f t="shared" si="50"/>
        <v>0.40000000000000568</v>
      </c>
      <c r="AS63" s="244">
        <f t="shared" si="50"/>
        <v>0.5</v>
      </c>
      <c r="AT63" s="244">
        <f t="shared" si="50"/>
        <v>5.1000000000000014</v>
      </c>
      <c r="AU63" s="244">
        <f t="shared" si="50"/>
        <v>13.399999999999999</v>
      </c>
      <c r="AV63" s="244">
        <f t="shared" si="50"/>
        <v>19.399999999999999</v>
      </c>
      <c r="AW63" s="244">
        <f t="shared" si="50"/>
        <v>21.799999999999997</v>
      </c>
      <c r="AX63" s="244">
        <f t="shared" si="50"/>
        <v>21.299999999999997</v>
      </c>
      <c r="AY63" s="244">
        <f t="shared" si="50"/>
        <v>20.5</v>
      </c>
      <c r="AZ63" s="244">
        <f t="shared" si="50"/>
        <v>16.5</v>
      </c>
      <c r="BA63" s="244">
        <f t="shared" si="50"/>
        <v>10.100000000000001</v>
      </c>
      <c r="BB63" s="244">
        <f t="shared" si="50"/>
        <v>5.7000000000000028</v>
      </c>
      <c r="BC63" s="244">
        <f t="shared" si="50"/>
        <v>1.2999999999999972</v>
      </c>
      <c r="BD63" s="244">
        <f t="shared" si="50"/>
        <v>0.20000000000000284</v>
      </c>
      <c r="BE63" s="244">
        <f t="shared" si="50"/>
        <v>0.5</v>
      </c>
      <c r="BF63" s="244">
        <f t="shared" si="50"/>
        <v>5</v>
      </c>
      <c r="BG63" s="244">
        <f t="shared" si="50"/>
        <v>13.299999999999997</v>
      </c>
      <c r="BH63" s="244">
        <f t="shared" si="50"/>
        <v>19.399999999999999</v>
      </c>
      <c r="BI63" s="244">
        <f t="shared" si="50"/>
        <v>21.700000000000003</v>
      </c>
      <c r="BJ63" s="244">
        <f t="shared" si="50"/>
        <v>20.9</v>
      </c>
      <c r="BK63" s="244">
        <f t="shared" si="50"/>
        <v>20.399999999999999</v>
      </c>
      <c r="BL63" s="244">
        <f t="shared" si="50"/>
        <v>16.600000000000001</v>
      </c>
      <c r="BM63" s="244">
        <f t="shared" si="50"/>
        <v>10.299999999999997</v>
      </c>
      <c r="BN63" s="244">
        <f t="shared" ref="BN63:DY66" si="51">IF(BN29&gt;65,0,IF(BN29="",0,65-BN29))</f>
        <v>5.6000000000000014</v>
      </c>
      <c r="BO63" s="244">
        <f t="shared" si="51"/>
        <v>1.2999999999999972</v>
      </c>
      <c r="BP63" s="244">
        <f t="shared" si="51"/>
        <v>0.20000000000000284</v>
      </c>
      <c r="BQ63" s="244">
        <f t="shared" si="51"/>
        <v>0.5</v>
      </c>
      <c r="BR63" s="244">
        <f t="shared" si="51"/>
        <v>4.7999999999999972</v>
      </c>
      <c r="BS63" s="244">
        <f t="shared" si="51"/>
        <v>13.5</v>
      </c>
      <c r="BT63" s="244">
        <f t="shared" si="51"/>
        <v>19.600000000000001</v>
      </c>
      <c r="BU63" s="244">
        <f t="shared" si="51"/>
        <v>21.5</v>
      </c>
      <c r="BV63" s="244">
        <f t="shared" si="51"/>
        <v>20.9</v>
      </c>
      <c r="BW63" s="244">
        <f t="shared" si="51"/>
        <v>20.399999999999999</v>
      </c>
      <c r="BX63" s="244">
        <f t="shared" si="51"/>
        <v>16.5</v>
      </c>
      <c r="BY63" s="244">
        <f t="shared" si="51"/>
        <v>9.7999999999999972</v>
      </c>
      <c r="BZ63" s="244">
        <f t="shared" si="51"/>
        <v>5.6000000000000014</v>
      </c>
      <c r="CA63" s="244">
        <f t="shared" si="51"/>
        <v>1.2999999999999972</v>
      </c>
      <c r="CB63" s="244">
        <f t="shared" si="51"/>
        <v>0.20000000000000284</v>
      </c>
      <c r="CC63" s="244">
        <f t="shared" si="51"/>
        <v>0.5</v>
      </c>
      <c r="CD63" s="244">
        <f t="shared" si="51"/>
        <v>4.6000000000000014</v>
      </c>
      <c r="CE63" s="244">
        <f t="shared" si="51"/>
        <v>13.5</v>
      </c>
      <c r="CF63" s="244">
        <f t="shared" si="51"/>
        <v>20.100000000000001</v>
      </c>
      <c r="CG63" s="244">
        <f t="shared" si="51"/>
        <v>21.5</v>
      </c>
      <c r="CH63" s="244">
        <f t="shared" si="51"/>
        <v>21.1</v>
      </c>
      <c r="CI63" s="244">
        <f t="shared" si="51"/>
        <v>20.299999999999997</v>
      </c>
      <c r="CJ63" s="244">
        <f t="shared" si="51"/>
        <v>16.799999999999997</v>
      </c>
      <c r="CK63" s="244">
        <f t="shared" si="51"/>
        <v>10</v>
      </c>
      <c r="CL63" s="244">
        <f t="shared" si="51"/>
        <v>5.7999999999999972</v>
      </c>
      <c r="CM63" s="244">
        <f t="shared" si="51"/>
        <v>1.2999999999999972</v>
      </c>
      <c r="CN63" s="244">
        <f t="shared" si="51"/>
        <v>0.20000000000000284</v>
      </c>
      <c r="CO63" s="244">
        <f t="shared" si="51"/>
        <v>0.5</v>
      </c>
      <c r="CP63" s="244">
        <f t="shared" si="51"/>
        <v>4.2999999999999972</v>
      </c>
      <c r="CQ63" s="244">
        <f t="shared" si="51"/>
        <v>13.600000000000001</v>
      </c>
      <c r="CR63" s="244">
        <f t="shared" si="51"/>
        <v>19.700000000000003</v>
      </c>
      <c r="CS63" s="244">
        <f t="shared" si="51"/>
        <v>21.200000000000003</v>
      </c>
      <c r="CT63" s="244">
        <f t="shared" si="51"/>
        <v>21.5</v>
      </c>
      <c r="CU63" s="244">
        <f t="shared" si="51"/>
        <v>20.399999999999999</v>
      </c>
      <c r="CV63" s="244">
        <f t="shared" si="51"/>
        <v>16.700000000000003</v>
      </c>
      <c r="CW63" s="244">
        <f t="shared" si="51"/>
        <v>9.8999999999999986</v>
      </c>
      <c r="CX63" s="244">
        <f t="shared" si="51"/>
        <v>5.5</v>
      </c>
      <c r="CY63" s="244">
        <f t="shared" si="51"/>
        <v>1.5</v>
      </c>
      <c r="CZ63" s="244">
        <f t="shared" si="51"/>
        <v>0.20000000000000284</v>
      </c>
      <c r="DA63" s="244">
        <f t="shared" si="51"/>
        <v>0.59999999999999432</v>
      </c>
      <c r="DB63" s="244">
        <f t="shared" si="51"/>
        <v>4.2999999999999972</v>
      </c>
      <c r="DC63" s="244">
        <f t="shared" si="51"/>
        <v>13.700000000000003</v>
      </c>
      <c r="DD63" s="244">
        <f t="shared" si="51"/>
        <v>19.5</v>
      </c>
      <c r="DE63" s="244">
        <f t="shared" si="51"/>
        <v>21</v>
      </c>
      <c r="DF63" s="244">
        <f t="shared" si="51"/>
        <v>21.4</v>
      </c>
      <c r="DG63" s="244">
        <f t="shared" si="51"/>
        <v>20.100000000000001</v>
      </c>
      <c r="DH63" s="244">
        <f t="shared" si="51"/>
        <v>16.799999999999997</v>
      </c>
      <c r="DI63" s="244">
        <f t="shared" si="51"/>
        <v>9.7999999999999972</v>
      </c>
      <c r="DJ63" s="244">
        <f t="shared" si="51"/>
        <v>5.7000000000000028</v>
      </c>
      <c r="DK63" s="244">
        <f t="shared" si="51"/>
        <v>1.3999999999999986</v>
      </c>
      <c r="DL63" s="244">
        <f t="shared" si="51"/>
        <v>9.9999999999994316E-2</v>
      </c>
      <c r="DM63" s="244">
        <f t="shared" si="51"/>
        <v>0.59999999999999432</v>
      </c>
      <c r="DN63" s="244">
        <f t="shared" si="51"/>
        <v>4.2999999999999972</v>
      </c>
      <c r="DO63" s="244">
        <f t="shared" si="51"/>
        <v>13.700000000000003</v>
      </c>
      <c r="DP63" s="244">
        <f t="shared" si="51"/>
        <v>19.600000000000001</v>
      </c>
      <c r="DQ63" s="244">
        <f t="shared" si="51"/>
        <v>20.5</v>
      </c>
      <c r="DR63" s="244">
        <f t="shared" si="51"/>
        <v>21.4</v>
      </c>
      <c r="DS63" s="244">
        <f t="shared" si="51"/>
        <v>20</v>
      </c>
      <c r="DT63" s="244">
        <f t="shared" si="51"/>
        <v>16.799999999999997</v>
      </c>
      <c r="DU63" s="244">
        <f t="shared" si="51"/>
        <v>9.3999999999999986</v>
      </c>
      <c r="DV63" s="244">
        <f t="shared" si="51"/>
        <v>5.6000000000000014</v>
      </c>
      <c r="DW63" s="244">
        <f t="shared" si="51"/>
        <v>1.2000000000000028</v>
      </c>
      <c r="DX63" s="244">
        <f t="shared" si="51"/>
        <v>9.9999999999994316E-2</v>
      </c>
      <c r="DY63" s="244">
        <f t="shared" si="51"/>
        <v>0.59999999999999432</v>
      </c>
      <c r="DZ63" s="244">
        <f t="shared" ref="DZ63:GK66" si="52">IF(DZ29&gt;65,0,IF(DZ29="",0,65-DZ29))</f>
        <v>4.2999999999999972</v>
      </c>
      <c r="EA63" s="244">
        <f t="shared" si="52"/>
        <v>13.700000000000003</v>
      </c>
      <c r="EB63" s="244">
        <f t="shared" si="52"/>
        <v>20</v>
      </c>
      <c r="EC63" s="244">
        <f t="shared" si="52"/>
        <v>20.5</v>
      </c>
      <c r="ED63" s="244">
        <f t="shared" si="52"/>
        <v>21.200000000000003</v>
      </c>
      <c r="EE63" s="244">
        <f t="shared" si="52"/>
        <v>19.600000000000001</v>
      </c>
      <c r="EF63" s="244">
        <f t="shared" si="52"/>
        <v>16.799999999999997</v>
      </c>
      <c r="EG63" s="244">
        <f t="shared" si="52"/>
        <v>9.2999999999999972</v>
      </c>
      <c r="EH63" s="244">
        <f t="shared" si="52"/>
        <v>5.7000000000000028</v>
      </c>
      <c r="EI63" s="244">
        <f t="shared" si="52"/>
        <v>1.1000000000000014</v>
      </c>
      <c r="EJ63" s="244">
        <f t="shared" si="52"/>
        <v>9.9999999999994316E-2</v>
      </c>
      <c r="EK63" s="244">
        <f t="shared" si="52"/>
        <v>0.59999999999999432</v>
      </c>
      <c r="EL63" s="244">
        <f t="shared" si="52"/>
        <v>3.8999999999999986</v>
      </c>
      <c r="EM63" s="244">
        <f t="shared" si="52"/>
        <v>13.399999999999999</v>
      </c>
      <c r="EN63" s="244">
        <f t="shared" si="52"/>
        <v>19.799999999999997</v>
      </c>
      <c r="EO63" s="244">
        <f t="shared" si="52"/>
        <v>20.5</v>
      </c>
      <c r="EP63" s="244">
        <f t="shared" si="52"/>
        <v>21.6</v>
      </c>
      <c r="EQ63" s="244">
        <f t="shared" si="52"/>
        <v>20.100000000000001</v>
      </c>
      <c r="ER63" s="244">
        <f t="shared" si="52"/>
        <v>16.700000000000003</v>
      </c>
      <c r="ES63" s="244">
        <f t="shared" si="52"/>
        <v>9.2999999999999972</v>
      </c>
      <c r="ET63" s="244">
        <f t="shared" si="52"/>
        <v>5.8999999999999986</v>
      </c>
      <c r="EU63" s="244">
        <f t="shared" si="52"/>
        <v>0.90000000000000568</v>
      </c>
      <c r="EV63" s="244">
        <f t="shared" si="52"/>
        <v>9.9999999999994316E-2</v>
      </c>
      <c r="EW63" s="244">
        <f t="shared" si="52"/>
        <v>0.59999999999999432</v>
      </c>
      <c r="EX63" s="244">
        <f t="shared" si="52"/>
        <v>3.7999999999999972</v>
      </c>
      <c r="EY63" s="244">
        <f t="shared" si="52"/>
        <v>13.299999999999997</v>
      </c>
      <c r="EZ63" s="244">
        <f t="shared" si="52"/>
        <v>19.799999999999997</v>
      </c>
      <c r="FA63" s="244">
        <f t="shared" si="52"/>
        <v>20.700000000000003</v>
      </c>
      <c r="FB63" s="244">
        <f t="shared" si="52"/>
        <v>21.5</v>
      </c>
      <c r="FC63" s="244">
        <f t="shared" si="52"/>
        <v>19.799999999999997</v>
      </c>
      <c r="FD63" s="244">
        <f t="shared" si="52"/>
        <v>16.600000000000001</v>
      </c>
      <c r="FE63" s="244">
        <f t="shared" si="52"/>
        <v>9</v>
      </c>
      <c r="FF63" s="244">
        <f t="shared" si="52"/>
        <v>5.8999999999999986</v>
      </c>
      <c r="FG63" s="244">
        <f t="shared" si="52"/>
        <v>0.90000000000000568</v>
      </c>
      <c r="FH63" s="244">
        <f t="shared" si="52"/>
        <v>9.9999999999994316E-2</v>
      </c>
      <c r="FI63" s="244">
        <f t="shared" si="52"/>
        <v>0.59999999999999432</v>
      </c>
      <c r="FJ63" s="244">
        <f t="shared" si="52"/>
        <v>4.1000000000000014</v>
      </c>
      <c r="FK63" s="244">
        <f t="shared" si="52"/>
        <v>13.200000000000003</v>
      </c>
      <c r="FL63" s="244">
        <f t="shared" si="52"/>
        <v>19.700000000000003</v>
      </c>
      <c r="FM63" s="244">
        <f t="shared" si="52"/>
        <v>20.799999999999997</v>
      </c>
      <c r="FN63" s="244">
        <f t="shared" si="52"/>
        <v>21.299999999999997</v>
      </c>
      <c r="FO63" s="244">
        <f t="shared" si="52"/>
        <v>19.700000000000003</v>
      </c>
      <c r="FP63" s="244">
        <f t="shared" si="52"/>
        <v>16.399999999999999</v>
      </c>
      <c r="FQ63" s="244">
        <f t="shared" si="52"/>
        <v>9</v>
      </c>
      <c r="FR63" s="244">
        <f t="shared" si="52"/>
        <v>6</v>
      </c>
      <c r="FS63" s="244">
        <f t="shared" si="52"/>
        <v>0.90000000000000568</v>
      </c>
      <c r="FT63" s="244">
        <f t="shared" si="52"/>
        <v>9.9999999999994316E-2</v>
      </c>
      <c r="FU63" s="244">
        <f t="shared" si="52"/>
        <v>0.59999999999999432</v>
      </c>
      <c r="FV63" s="244">
        <f t="shared" si="52"/>
        <v>3.7999999999999972</v>
      </c>
      <c r="FW63" s="244">
        <f t="shared" si="52"/>
        <v>13</v>
      </c>
      <c r="FX63" s="244">
        <f t="shared" si="52"/>
        <v>19.700000000000003</v>
      </c>
      <c r="FY63" s="244">
        <f t="shared" si="52"/>
        <v>20.6</v>
      </c>
      <c r="FZ63" s="244">
        <f t="shared" si="52"/>
        <v>21</v>
      </c>
      <c r="GA63" s="244">
        <f t="shared" si="52"/>
        <v>19.700000000000003</v>
      </c>
      <c r="GB63" s="244">
        <f t="shared" si="52"/>
        <v>16.600000000000001</v>
      </c>
      <c r="GC63" s="244">
        <f t="shared" si="52"/>
        <v>9.1000000000000014</v>
      </c>
      <c r="GD63" s="244">
        <f t="shared" si="52"/>
        <v>5.7999999999999972</v>
      </c>
      <c r="GE63" s="244">
        <f t="shared" si="52"/>
        <v>0.90000000000000568</v>
      </c>
      <c r="GF63" s="244">
        <f t="shared" si="52"/>
        <v>9.9999999999994316E-2</v>
      </c>
      <c r="GG63" s="244">
        <f t="shared" si="52"/>
        <v>0.59999999999999432</v>
      </c>
      <c r="GH63" s="244">
        <f t="shared" si="52"/>
        <v>3.5</v>
      </c>
      <c r="GI63" s="244">
        <f t="shared" si="52"/>
        <v>13.100000000000001</v>
      </c>
      <c r="GJ63" s="244">
        <f t="shared" si="52"/>
        <v>19.600000000000001</v>
      </c>
      <c r="GK63" s="244">
        <f t="shared" si="52"/>
        <v>20.6</v>
      </c>
      <c r="GL63" s="244">
        <f t="shared" ref="GL63:IW66" si="53">IF(GL29&gt;65,0,IF(GL29="",0,65-GL29))</f>
        <v>20.9</v>
      </c>
      <c r="GM63" s="244">
        <f t="shared" si="53"/>
        <v>19.799999999999997</v>
      </c>
      <c r="GN63" s="244">
        <f t="shared" si="53"/>
        <v>16.799999999999997</v>
      </c>
      <c r="GO63" s="244">
        <f t="shared" si="53"/>
        <v>9.2999999999999972</v>
      </c>
      <c r="GP63" s="244">
        <f t="shared" si="53"/>
        <v>5.7999999999999972</v>
      </c>
      <c r="GQ63" s="244">
        <f t="shared" si="53"/>
        <v>0.90000000000000568</v>
      </c>
      <c r="GR63" s="244">
        <f t="shared" si="53"/>
        <v>9.9999999999994316E-2</v>
      </c>
      <c r="GS63" s="244">
        <f t="shared" si="53"/>
        <v>0.59999999999999432</v>
      </c>
      <c r="GT63" s="244">
        <f t="shared" si="53"/>
        <v>3.3999999999999986</v>
      </c>
      <c r="GU63" s="244">
        <f t="shared" si="53"/>
        <v>13</v>
      </c>
      <c r="GV63" s="244">
        <f t="shared" si="53"/>
        <v>19.5</v>
      </c>
      <c r="GW63" s="244">
        <f t="shared" si="53"/>
        <v>20.299999999999997</v>
      </c>
      <c r="GX63" s="244">
        <f t="shared" si="53"/>
        <v>21</v>
      </c>
      <c r="GY63" s="244">
        <f t="shared" si="53"/>
        <v>19.700000000000003</v>
      </c>
      <c r="GZ63" s="244">
        <f t="shared" si="53"/>
        <v>16.700000000000003</v>
      </c>
      <c r="HA63" s="244">
        <f t="shared" si="53"/>
        <v>9.5</v>
      </c>
      <c r="HB63" s="244">
        <f t="shared" si="53"/>
        <v>5.7000000000000028</v>
      </c>
      <c r="HC63" s="244">
        <f t="shared" si="53"/>
        <v>0.90000000000000568</v>
      </c>
      <c r="HD63" s="244">
        <f t="shared" si="53"/>
        <v>9.9999999999994316E-2</v>
      </c>
      <c r="HE63" s="244">
        <f t="shared" si="53"/>
        <v>0.59999999999999432</v>
      </c>
      <c r="HF63" s="244">
        <f t="shared" si="53"/>
        <v>3.3999999999999986</v>
      </c>
      <c r="HG63" s="244">
        <f t="shared" si="53"/>
        <v>12.899999999999999</v>
      </c>
      <c r="HH63" s="244">
        <f t="shared" si="53"/>
        <v>19.600000000000001</v>
      </c>
      <c r="HI63" s="244">
        <f t="shared" si="53"/>
        <v>20.299999999999997</v>
      </c>
      <c r="HJ63" s="244">
        <f t="shared" si="53"/>
        <v>20.5</v>
      </c>
      <c r="HK63" s="244">
        <f t="shared" si="53"/>
        <v>19.399999999999999</v>
      </c>
      <c r="HL63" s="244">
        <f t="shared" si="53"/>
        <v>16.600000000000001</v>
      </c>
      <c r="HM63" s="244">
        <f t="shared" si="53"/>
        <v>9.2999999999999972</v>
      </c>
      <c r="HN63" s="244">
        <f t="shared" si="53"/>
        <v>5.5</v>
      </c>
      <c r="HO63" s="244">
        <f t="shared" si="53"/>
        <v>0.79999999999999716</v>
      </c>
      <c r="HP63" s="244">
        <f t="shared" si="53"/>
        <v>9.9999999999994316E-2</v>
      </c>
      <c r="HQ63" s="244">
        <f t="shared" si="53"/>
        <v>0.59999999999999432</v>
      </c>
      <c r="HR63" s="244">
        <f t="shared" si="53"/>
        <v>3</v>
      </c>
      <c r="HS63" s="244">
        <f t="shared" si="53"/>
        <v>13</v>
      </c>
      <c r="HT63" s="244">
        <f t="shared" si="53"/>
        <v>19.299999999999997</v>
      </c>
      <c r="HU63" s="244">
        <f t="shared" si="53"/>
        <v>20.200000000000003</v>
      </c>
      <c r="HV63" s="244">
        <f t="shared" si="53"/>
        <v>20.6</v>
      </c>
      <c r="HW63" s="244">
        <f t="shared" si="53"/>
        <v>19.299999999999997</v>
      </c>
      <c r="HX63" s="244">
        <f t="shared" si="53"/>
        <v>16.700000000000003</v>
      </c>
      <c r="HY63" s="244">
        <f t="shared" si="53"/>
        <v>9.5</v>
      </c>
      <c r="HZ63" s="244">
        <f t="shared" si="53"/>
        <v>5.7000000000000028</v>
      </c>
      <c r="IA63" s="244">
        <f t="shared" si="53"/>
        <v>0.90000000000000568</v>
      </c>
      <c r="IB63" s="244">
        <f t="shared" si="53"/>
        <v>9.9999999999994316E-2</v>
      </c>
      <c r="IC63" s="244">
        <f t="shared" si="53"/>
        <v>0.5</v>
      </c>
      <c r="ID63" s="244">
        <f t="shared" si="53"/>
        <v>3.2000000000000028</v>
      </c>
      <c r="IE63" s="244">
        <f t="shared" si="53"/>
        <v>13</v>
      </c>
      <c r="IF63" s="244">
        <f t="shared" si="53"/>
        <v>19.700000000000003</v>
      </c>
      <c r="IG63" s="244">
        <f t="shared" si="53"/>
        <v>20.200000000000003</v>
      </c>
      <c r="IH63" s="244">
        <f t="shared" si="53"/>
        <v>20.5</v>
      </c>
      <c r="II63" s="244">
        <f t="shared" si="53"/>
        <v>19.299999999999997</v>
      </c>
      <c r="IJ63" s="244">
        <f t="shared" si="53"/>
        <v>16.600000000000001</v>
      </c>
      <c r="IK63" s="244">
        <f t="shared" si="53"/>
        <v>9.2999999999999972</v>
      </c>
      <c r="IL63" s="244">
        <f t="shared" si="53"/>
        <v>5.7000000000000028</v>
      </c>
      <c r="IM63" s="244">
        <f t="shared" si="53"/>
        <v>0.90000000000000568</v>
      </c>
      <c r="IN63" s="244">
        <f t="shared" si="53"/>
        <v>9.9999999999994316E-2</v>
      </c>
      <c r="IO63" s="244">
        <f t="shared" si="53"/>
        <v>0.5</v>
      </c>
      <c r="IP63" s="244">
        <f t="shared" si="53"/>
        <v>3</v>
      </c>
      <c r="IQ63" s="244">
        <f t="shared" si="53"/>
        <v>13.100000000000001</v>
      </c>
      <c r="IR63" s="244">
        <f t="shared" si="53"/>
        <v>19.399999999999999</v>
      </c>
      <c r="IS63" s="244">
        <f t="shared" si="53"/>
        <v>20.200000000000003</v>
      </c>
      <c r="IT63" s="244">
        <f t="shared" si="53"/>
        <v>20.200000000000003</v>
      </c>
      <c r="IU63" s="244">
        <f t="shared" si="53"/>
        <v>19.200000000000003</v>
      </c>
      <c r="IV63" s="244">
        <f t="shared" si="53"/>
        <v>16.700000000000003</v>
      </c>
      <c r="IW63" s="244">
        <f t="shared" si="53"/>
        <v>9.1000000000000014</v>
      </c>
      <c r="IX63" s="244">
        <f t="shared" ref="IX63:LI66" si="54">IF(IX29&gt;65,0,IF(IX29="",0,65-IX29))</f>
        <v>5.5</v>
      </c>
      <c r="IY63" s="244">
        <f t="shared" si="54"/>
        <v>0.90000000000000568</v>
      </c>
      <c r="IZ63" s="244">
        <f t="shared" si="54"/>
        <v>9.9999999999994316E-2</v>
      </c>
      <c r="JA63" s="244">
        <f t="shared" si="54"/>
        <v>0.5</v>
      </c>
      <c r="JB63" s="244">
        <f t="shared" si="54"/>
        <v>3</v>
      </c>
      <c r="JC63" s="244">
        <f t="shared" si="54"/>
        <v>13.200000000000003</v>
      </c>
      <c r="JD63" s="244">
        <f t="shared" si="54"/>
        <v>19.100000000000001</v>
      </c>
      <c r="JE63" s="244">
        <f t="shared" si="54"/>
        <v>20.200000000000003</v>
      </c>
      <c r="JF63" s="244">
        <f t="shared" si="54"/>
        <v>20.5</v>
      </c>
      <c r="JG63" s="244">
        <f t="shared" si="54"/>
        <v>18.799999999999997</v>
      </c>
      <c r="JH63" s="244">
        <f t="shared" si="54"/>
        <v>16.700000000000003</v>
      </c>
      <c r="JI63" s="244">
        <f t="shared" si="54"/>
        <v>9.3999999999999986</v>
      </c>
      <c r="JJ63" s="244">
        <f t="shared" si="54"/>
        <v>5.2000000000000028</v>
      </c>
      <c r="JK63" s="244">
        <f t="shared" si="54"/>
        <v>0.90000000000000568</v>
      </c>
      <c r="JL63" s="244">
        <f t="shared" si="54"/>
        <v>9.9999999999994316E-2</v>
      </c>
      <c r="JM63" s="244">
        <f t="shared" si="54"/>
        <v>0.40000000000000568</v>
      </c>
      <c r="JN63" s="244">
        <f t="shared" si="54"/>
        <v>2.8999999999999986</v>
      </c>
      <c r="JO63" s="244">
        <f t="shared" si="54"/>
        <v>13.200000000000003</v>
      </c>
      <c r="JP63" s="244">
        <f t="shared" si="54"/>
        <v>19.100000000000001</v>
      </c>
      <c r="JQ63" s="244">
        <f t="shared" si="54"/>
        <v>20</v>
      </c>
      <c r="JR63" s="244">
        <f t="shared" si="54"/>
        <v>20.200000000000003</v>
      </c>
      <c r="JS63" s="244">
        <f t="shared" si="54"/>
        <v>18.799999999999997</v>
      </c>
      <c r="JT63" s="244">
        <f t="shared" si="54"/>
        <v>16.600000000000001</v>
      </c>
      <c r="JU63" s="244">
        <f t="shared" si="54"/>
        <v>9.6000000000000014</v>
      </c>
      <c r="JV63" s="244">
        <f t="shared" si="54"/>
        <v>5.2000000000000028</v>
      </c>
      <c r="JW63" s="244">
        <f t="shared" si="54"/>
        <v>0.90000000000000568</v>
      </c>
      <c r="JX63" s="244">
        <f t="shared" si="54"/>
        <v>9.9999999999994316E-2</v>
      </c>
      <c r="JY63" s="244">
        <f t="shared" si="54"/>
        <v>0.40000000000000568</v>
      </c>
      <c r="JZ63" s="244">
        <f t="shared" si="54"/>
        <v>2.8999999999999986</v>
      </c>
      <c r="KA63" s="244">
        <f t="shared" si="54"/>
        <v>13.100000000000001</v>
      </c>
      <c r="KB63" s="244">
        <f t="shared" si="54"/>
        <v>19.100000000000001</v>
      </c>
      <c r="KC63" s="244">
        <f t="shared" si="54"/>
        <v>19.899999999999999</v>
      </c>
      <c r="KD63" s="244">
        <f t="shared" si="54"/>
        <v>20.200000000000003</v>
      </c>
      <c r="KE63" s="244">
        <f t="shared" si="54"/>
        <v>19</v>
      </c>
      <c r="KF63" s="244">
        <f t="shared" si="54"/>
        <v>16.399999999999999</v>
      </c>
      <c r="KG63" s="244">
        <f t="shared" si="54"/>
        <v>9.6000000000000014</v>
      </c>
      <c r="KH63" s="244">
        <f t="shared" si="54"/>
        <v>5.2999999999999972</v>
      </c>
      <c r="KI63" s="244">
        <f t="shared" si="54"/>
        <v>0.90000000000000568</v>
      </c>
      <c r="KJ63" s="244">
        <f t="shared" si="54"/>
        <v>9.9999999999994316E-2</v>
      </c>
      <c r="KK63" s="244">
        <f t="shared" si="54"/>
        <v>0.40000000000000568</v>
      </c>
      <c r="KL63" s="244">
        <f t="shared" si="54"/>
        <v>2.7999999999999972</v>
      </c>
      <c r="KM63" s="244">
        <f t="shared" si="54"/>
        <v>13</v>
      </c>
      <c r="KN63" s="244">
        <f t="shared" si="54"/>
        <v>19</v>
      </c>
      <c r="KO63" s="244">
        <f t="shared" si="54"/>
        <v>19.600000000000001</v>
      </c>
      <c r="KP63" s="244">
        <f t="shared" si="54"/>
        <v>20.200000000000003</v>
      </c>
      <c r="KQ63" s="244">
        <f t="shared" si="54"/>
        <v>18.899999999999999</v>
      </c>
      <c r="KR63" s="244">
        <f t="shared" si="54"/>
        <v>16.399999999999999</v>
      </c>
      <c r="KS63" s="244">
        <f t="shared" si="54"/>
        <v>9.5</v>
      </c>
      <c r="KT63" s="244">
        <f t="shared" si="54"/>
        <v>5.6000000000000014</v>
      </c>
      <c r="KU63" s="244">
        <f t="shared" si="54"/>
        <v>0.90000000000000568</v>
      </c>
      <c r="KV63" s="244">
        <f t="shared" si="54"/>
        <v>9.9999999999994316E-2</v>
      </c>
      <c r="KW63" s="244">
        <f t="shared" si="54"/>
        <v>0.40000000000000568</v>
      </c>
      <c r="KX63" s="244">
        <f t="shared" si="54"/>
        <v>2.7999999999999972</v>
      </c>
      <c r="KY63" s="244">
        <f t="shared" si="54"/>
        <v>12.899999999999999</v>
      </c>
      <c r="KZ63" s="244">
        <f t="shared" si="54"/>
        <v>19.100000000000001</v>
      </c>
      <c r="LA63" s="244">
        <f t="shared" si="54"/>
        <v>19.700000000000003</v>
      </c>
      <c r="LB63" s="244">
        <f t="shared" si="54"/>
        <v>20.200000000000003</v>
      </c>
      <c r="LC63" s="244">
        <f t="shared" si="54"/>
        <v>18.600000000000001</v>
      </c>
      <c r="LD63" s="244">
        <f t="shared" si="54"/>
        <v>16.399999999999999</v>
      </c>
      <c r="LE63" s="244">
        <f t="shared" si="54"/>
        <v>9.5</v>
      </c>
      <c r="LF63" s="244">
        <f t="shared" si="54"/>
        <v>5.5</v>
      </c>
      <c r="LG63" s="244">
        <f t="shared" si="54"/>
        <v>0.90000000000000568</v>
      </c>
      <c r="LH63" s="244">
        <f t="shared" si="54"/>
        <v>9.9999999999994316E-2</v>
      </c>
      <c r="LI63" s="244">
        <f t="shared" si="54"/>
        <v>0.40000000000000568</v>
      </c>
      <c r="LJ63" s="244">
        <f t="shared" ref="LI63:LM67" si="55">IF(LJ29&gt;65,0,IF(LJ29="",0,65-LJ29))</f>
        <v>2.5</v>
      </c>
      <c r="LK63" s="244">
        <f t="shared" si="55"/>
        <v>13.100000000000001</v>
      </c>
      <c r="LL63" s="244">
        <f t="shared" si="55"/>
        <v>19.5</v>
      </c>
      <c r="LM63" s="244">
        <f t="shared" si="55"/>
        <v>19.899999999999999</v>
      </c>
    </row>
    <row r="64" spans="1:325" x14ac:dyDescent="0.25">
      <c r="A64" s="244">
        <v>28</v>
      </c>
      <c r="B64" s="244">
        <f t="shared" si="50"/>
        <v>20.399999999999999</v>
      </c>
      <c r="C64" s="244">
        <f t="shared" si="50"/>
        <v>19.899999999999999</v>
      </c>
      <c r="D64" s="244">
        <f t="shared" si="50"/>
        <v>15.700000000000003</v>
      </c>
      <c r="E64" s="244">
        <f t="shared" si="50"/>
        <v>13.100000000000001</v>
      </c>
      <c r="F64" s="244">
        <f t="shared" si="50"/>
        <v>6.1000000000000014</v>
      </c>
      <c r="G64" s="244">
        <f t="shared" si="50"/>
        <v>2</v>
      </c>
      <c r="H64" s="244">
        <f t="shared" si="50"/>
        <v>0.5</v>
      </c>
      <c r="I64" s="244">
        <f t="shared" si="50"/>
        <v>1</v>
      </c>
      <c r="J64" s="244">
        <f t="shared" si="50"/>
        <v>5.7999999999999972</v>
      </c>
      <c r="K64" s="244">
        <f t="shared" si="50"/>
        <v>13.399999999999999</v>
      </c>
      <c r="L64" s="244">
        <f t="shared" si="50"/>
        <v>20.200000000000003</v>
      </c>
      <c r="M64" s="244">
        <f t="shared" si="50"/>
        <v>21.4</v>
      </c>
      <c r="N64" s="244">
        <f t="shared" si="50"/>
        <v>20</v>
      </c>
      <c r="O64" s="244">
        <f t="shared" si="50"/>
        <v>19.799999999999997</v>
      </c>
      <c r="P64" s="244">
        <f t="shared" si="50"/>
        <v>15.399999999999999</v>
      </c>
      <c r="Q64" s="244">
        <f t="shared" si="50"/>
        <v>13</v>
      </c>
      <c r="R64" s="244">
        <f t="shared" si="50"/>
        <v>6.1000000000000014</v>
      </c>
      <c r="S64" s="244">
        <f t="shared" si="50"/>
        <v>1.8999999999999986</v>
      </c>
      <c r="T64" s="244">
        <f t="shared" si="50"/>
        <v>0.5</v>
      </c>
      <c r="U64" s="244">
        <f t="shared" si="50"/>
        <v>1</v>
      </c>
      <c r="V64" s="244">
        <f t="shared" si="50"/>
        <v>5.5</v>
      </c>
      <c r="W64" s="244">
        <f t="shared" si="50"/>
        <v>13</v>
      </c>
      <c r="X64" s="244">
        <f t="shared" si="50"/>
        <v>20.200000000000003</v>
      </c>
      <c r="Y64" s="244">
        <f t="shared" si="50"/>
        <v>21</v>
      </c>
      <c r="Z64" s="244">
        <f t="shared" si="50"/>
        <v>20.299999999999997</v>
      </c>
      <c r="AA64" s="244">
        <f t="shared" si="50"/>
        <v>19.899999999999999</v>
      </c>
      <c r="AB64" s="244">
        <f t="shared" si="50"/>
        <v>15.5</v>
      </c>
      <c r="AC64" s="244">
        <f t="shared" si="50"/>
        <v>13.100000000000001</v>
      </c>
      <c r="AD64" s="244">
        <f t="shared" si="50"/>
        <v>5.8999999999999986</v>
      </c>
      <c r="AE64" s="244">
        <f t="shared" si="50"/>
        <v>1.7999999999999972</v>
      </c>
      <c r="AF64" s="244">
        <f t="shared" si="50"/>
        <v>0.40000000000000568</v>
      </c>
      <c r="AG64" s="244">
        <f t="shared" si="50"/>
        <v>0.79999999999999716</v>
      </c>
      <c r="AH64" s="244">
        <f t="shared" si="50"/>
        <v>5.7000000000000028</v>
      </c>
      <c r="AI64" s="244">
        <f t="shared" si="50"/>
        <v>13</v>
      </c>
      <c r="AJ64" s="244">
        <f t="shared" si="50"/>
        <v>20.100000000000001</v>
      </c>
      <c r="AK64" s="244">
        <f t="shared" si="50"/>
        <v>20.9</v>
      </c>
      <c r="AL64" s="244">
        <f t="shared" si="50"/>
        <v>20.399999999999999</v>
      </c>
      <c r="AM64" s="244">
        <f t="shared" si="50"/>
        <v>19.700000000000003</v>
      </c>
      <c r="AN64" s="244">
        <f t="shared" si="50"/>
        <v>15.299999999999997</v>
      </c>
      <c r="AO64" s="244">
        <f t="shared" si="50"/>
        <v>12.799999999999997</v>
      </c>
      <c r="AP64" s="244">
        <f t="shared" si="50"/>
        <v>5.6000000000000014</v>
      </c>
      <c r="AQ64" s="244">
        <f t="shared" si="50"/>
        <v>1.7999999999999972</v>
      </c>
      <c r="AR64" s="244">
        <f t="shared" si="50"/>
        <v>0.40000000000000568</v>
      </c>
      <c r="AS64" s="244">
        <f t="shared" si="50"/>
        <v>0.90000000000000568</v>
      </c>
      <c r="AT64" s="244">
        <f t="shared" si="50"/>
        <v>5.5</v>
      </c>
      <c r="AU64" s="244">
        <f t="shared" si="50"/>
        <v>12.700000000000003</v>
      </c>
      <c r="AV64" s="244">
        <f t="shared" si="50"/>
        <v>20</v>
      </c>
      <c r="AW64" s="244">
        <f t="shared" si="50"/>
        <v>21.299999999999997</v>
      </c>
      <c r="AX64" s="244">
        <f t="shared" si="50"/>
        <v>20.299999999999997</v>
      </c>
      <c r="AY64" s="244">
        <f t="shared" si="50"/>
        <v>19.299999999999997</v>
      </c>
      <c r="AZ64" s="244">
        <f t="shared" si="50"/>
        <v>15.100000000000001</v>
      </c>
      <c r="BA64" s="244">
        <f t="shared" si="50"/>
        <v>13</v>
      </c>
      <c r="BB64" s="244">
        <f t="shared" si="50"/>
        <v>5.5</v>
      </c>
      <c r="BC64" s="244">
        <f t="shared" si="50"/>
        <v>1.7999999999999972</v>
      </c>
      <c r="BD64" s="244">
        <f t="shared" si="50"/>
        <v>0.29999999999999716</v>
      </c>
      <c r="BE64" s="244">
        <f t="shared" si="50"/>
        <v>0.90000000000000568</v>
      </c>
      <c r="BF64" s="244">
        <f t="shared" si="50"/>
        <v>5.6000000000000014</v>
      </c>
      <c r="BG64" s="244">
        <f t="shared" si="50"/>
        <v>12.799999999999997</v>
      </c>
      <c r="BH64" s="244">
        <f t="shared" si="50"/>
        <v>20</v>
      </c>
      <c r="BI64" s="244">
        <f t="shared" si="50"/>
        <v>21.299999999999997</v>
      </c>
      <c r="BJ64" s="244">
        <f t="shared" si="50"/>
        <v>19.899999999999999</v>
      </c>
      <c r="BK64" s="244">
        <f t="shared" si="50"/>
        <v>19.200000000000003</v>
      </c>
      <c r="BL64" s="244">
        <f t="shared" si="50"/>
        <v>15.200000000000003</v>
      </c>
      <c r="BM64" s="244">
        <f t="shared" si="50"/>
        <v>13.100000000000001</v>
      </c>
      <c r="BN64" s="244">
        <f t="shared" si="51"/>
        <v>5.2999999999999972</v>
      </c>
      <c r="BO64" s="244">
        <f t="shared" si="51"/>
        <v>1.7999999999999972</v>
      </c>
      <c r="BP64" s="244">
        <f t="shared" si="51"/>
        <v>0.20000000000000284</v>
      </c>
      <c r="BQ64" s="244">
        <f t="shared" si="51"/>
        <v>0.90000000000000568</v>
      </c>
      <c r="BR64" s="244">
        <f t="shared" si="51"/>
        <v>5.3999999999999986</v>
      </c>
      <c r="BS64" s="244">
        <f t="shared" si="51"/>
        <v>12.899999999999999</v>
      </c>
      <c r="BT64" s="244">
        <f t="shared" si="51"/>
        <v>20.100000000000001</v>
      </c>
      <c r="BU64" s="244">
        <f t="shared" si="51"/>
        <v>21.200000000000003</v>
      </c>
      <c r="BV64" s="244">
        <f t="shared" si="51"/>
        <v>20</v>
      </c>
      <c r="BW64" s="244">
        <f t="shared" si="51"/>
        <v>19.100000000000001</v>
      </c>
      <c r="BX64" s="244">
        <f t="shared" si="51"/>
        <v>15</v>
      </c>
      <c r="BY64" s="244">
        <f t="shared" si="51"/>
        <v>13</v>
      </c>
      <c r="BZ64" s="244">
        <f t="shared" si="51"/>
        <v>5.1000000000000014</v>
      </c>
      <c r="CA64" s="244">
        <f t="shared" si="51"/>
        <v>1.7000000000000028</v>
      </c>
      <c r="CB64" s="244">
        <f t="shared" si="51"/>
        <v>0.20000000000000284</v>
      </c>
      <c r="CC64" s="244">
        <f t="shared" si="51"/>
        <v>0.90000000000000568</v>
      </c>
      <c r="CD64" s="244">
        <f t="shared" si="51"/>
        <v>5.1000000000000014</v>
      </c>
      <c r="CE64" s="244">
        <f t="shared" si="51"/>
        <v>13</v>
      </c>
      <c r="CF64" s="244">
        <f t="shared" si="51"/>
        <v>20.200000000000003</v>
      </c>
      <c r="CG64" s="244">
        <f t="shared" si="51"/>
        <v>21.1</v>
      </c>
      <c r="CH64" s="244">
        <f t="shared" si="51"/>
        <v>20.200000000000003</v>
      </c>
      <c r="CI64" s="244">
        <f t="shared" si="51"/>
        <v>19</v>
      </c>
      <c r="CJ64" s="244">
        <f t="shared" si="51"/>
        <v>15</v>
      </c>
      <c r="CK64" s="244">
        <f t="shared" si="51"/>
        <v>13</v>
      </c>
      <c r="CL64" s="244">
        <f t="shared" si="51"/>
        <v>5.2999999999999972</v>
      </c>
      <c r="CM64" s="244">
        <f t="shared" si="51"/>
        <v>1.7999999999999972</v>
      </c>
      <c r="CN64" s="244">
        <f t="shared" si="51"/>
        <v>0.20000000000000284</v>
      </c>
      <c r="CO64" s="244">
        <f t="shared" si="51"/>
        <v>0.90000000000000568</v>
      </c>
      <c r="CP64" s="244">
        <f t="shared" si="51"/>
        <v>4.8999999999999986</v>
      </c>
      <c r="CQ64" s="244">
        <f t="shared" si="51"/>
        <v>13.200000000000003</v>
      </c>
      <c r="CR64" s="244">
        <f t="shared" si="51"/>
        <v>19.700000000000003</v>
      </c>
      <c r="CS64" s="244">
        <f t="shared" si="51"/>
        <v>20.700000000000003</v>
      </c>
      <c r="CT64" s="244">
        <f t="shared" si="51"/>
        <v>20.399999999999999</v>
      </c>
      <c r="CU64" s="244">
        <f t="shared" si="51"/>
        <v>19</v>
      </c>
      <c r="CV64" s="244">
        <f t="shared" si="51"/>
        <v>14.799999999999997</v>
      </c>
      <c r="CW64" s="244">
        <f t="shared" si="51"/>
        <v>13.100000000000001</v>
      </c>
      <c r="CX64" s="244">
        <f t="shared" si="51"/>
        <v>5</v>
      </c>
      <c r="CY64" s="244">
        <f t="shared" si="51"/>
        <v>1.8999999999999986</v>
      </c>
      <c r="CZ64" s="244">
        <f t="shared" si="51"/>
        <v>0.20000000000000284</v>
      </c>
      <c r="DA64" s="244">
        <f t="shared" si="51"/>
        <v>0.79999999999999716</v>
      </c>
      <c r="DB64" s="244">
        <f t="shared" si="51"/>
        <v>4.7999999999999972</v>
      </c>
      <c r="DC64" s="244">
        <f t="shared" si="51"/>
        <v>13.5</v>
      </c>
      <c r="DD64" s="244">
        <f t="shared" si="51"/>
        <v>19.5</v>
      </c>
      <c r="DE64" s="244">
        <f t="shared" si="51"/>
        <v>20.5</v>
      </c>
      <c r="DF64" s="244">
        <f t="shared" si="51"/>
        <v>20.399999999999999</v>
      </c>
      <c r="DG64" s="244">
        <f t="shared" si="51"/>
        <v>18.799999999999997</v>
      </c>
      <c r="DH64" s="244">
        <f t="shared" si="51"/>
        <v>14.799999999999997</v>
      </c>
      <c r="DI64" s="244">
        <f t="shared" si="51"/>
        <v>13.100000000000001</v>
      </c>
      <c r="DJ64" s="244">
        <f t="shared" si="51"/>
        <v>5.2999999999999972</v>
      </c>
      <c r="DK64" s="244">
        <f t="shared" si="51"/>
        <v>1.7000000000000028</v>
      </c>
      <c r="DL64" s="244">
        <f t="shared" si="51"/>
        <v>0.20000000000000284</v>
      </c>
      <c r="DM64" s="244">
        <f t="shared" si="51"/>
        <v>0.79999999999999716</v>
      </c>
      <c r="DN64" s="244">
        <f t="shared" si="51"/>
        <v>4.7999999999999972</v>
      </c>
      <c r="DO64" s="244">
        <f t="shared" si="51"/>
        <v>13.399999999999999</v>
      </c>
      <c r="DP64" s="244">
        <f t="shared" si="51"/>
        <v>19.5</v>
      </c>
      <c r="DQ64" s="244">
        <f t="shared" si="51"/>
        <v>20.299999999999997</v>
      </c>
      <c r="DR64" s="244">
        <f t="shared" si="51"/>
        <v>20.6</v>
      </c>
      <c r="DS64" s="244">
        <f t="shared" si="51"/>
        <v>18.600000000000001</v>
      </c>
      <c r="DT64" s="244">
        <f t="shared" si="51"/>
        <v>14.600000000000001</v>
      </c>
      <c r="DU64" s="244">
        <f t="shared" si="51"/>
        <v>12.899999999999999</v>
      </c>
      <c r="DV64" s="244">
        <f t="shared" si="51"/>
        <v>5.1000000000000014</v>
      </c>
      <c r="DW64" s="244">
        <f t="shared" si="51"/>
        <v>1.6000000000000014</v>
      </c>
      <c r="DX64" s="244">
        <f t="shared" si="51"/>
        <v>0.20000000000000284</v>
      </c>
      <c r="DY64" s="244">
        <f t="shared" si="51"/>
        <v>0.79999999999999716</v>
      </c>
      <c r="DZ64" s="244">
        <f t="shared" si="52"/>
        <v>5</v>
      </c>
      <c r="EA64" s="244">
        <f t="shared" si="52"/>
        <v>13.299999999999997</v>
      </c>
      <c r="EB64" s="244">
        <f t="shared" si="52"/>
        <v>19.600000000000001</v>
      </c>
      <c r="EC64" s="244">
        <f t="shared" si="52"/>
        <v>20.299999999999997</v>
      </c>
      <c r="ED64" s="244">
        <f t="shared" si="52"/>
        <v>20.5</v>
      </c>
      <c r="EE64" s="244">
        <f t="shared" si="52"/>
        <v>18.200000000000003</v>
      </c>
      <c r="EF64" s="244">
        <f t="shared" si="52"/>
        <v>14.799999999999997</v>
      </c>
      <c r="EG64" s="244">
        <f t="shared" si="52"/>
        <v>13</v>
      </c>
      <c r="EH64" s="244">
        <f t="shared" si="52"/>
        <v>5.1000000000000014</v>
      </c>
      <c r="EI64" s="244">
        <f t="shared" si="52"/>
        <v>1.5</v>
      </c>
      <c r="EJ64" s="244">
        <f t="shared" si="52"/>
        <v>0.20000000000000284</v>
      </c>
      <c r="EK64" s="244">
        <f t="shared" si="52"/>
        <v>0.79999999999999716</v>
      </c>
      <c r="EL64" s="244">
        <f t="shared" si="52"/>
        <v>4.5</v>
      </c>
      <c r="EM64" s="244">
        <f t="shared" si="52"/>
        <v>13</v>
      </c>
      <c r="EN64" s="244">
        <f t="shared" si="52"/>
        <v>19.299999999999997</v>
      </c>
      <c r="EO64" s="244">
        <f t="shared" si="52"/>
        <v>20.299999999999997</v>
      </c>
      <c r="EP64" s="244">
        <f t="shared" si="52"/>
        <v>20.700000000000003</v>
      </c>
      <c r="EQ64" s="244">
        <f t="shared" si="52"/>
        <v>18.5</v>
      </c>
      <c r="ER64" s="244">
        <f t="shared" si="52"/>
        <v>14.600000000000001</v>
      </c>
      <c r="ES64" s="244">
        <f t="shared" si="52"/>
        <v>13.200000000000003</v>
      </c>
      <c r="ET64" s="244">
        <f t="shared" si="52"/>
        <v>5.2000000000000028</v>
      </c>
      <c r="EU64" s="244">
        <f t="shared" si="52"/>
        <v>1.3999999999999986</v>
      </c>
      <c r="EV64" s="244">
        <f t="shared" si="52"/>
        <v>0.20000000000000284</v>
      </c>
      <c r="EW64" s="244">
        <f t="shared" si="52"/>
        <v>0.90000000000000568</v>
      </c>
      <c r="EX64" s="244">
        <f t="shared" si="52"/>
        <v>4.5</v>
      </c>
      <c r="EY64" s="244">
        <f t="shared" si="52"/>
        <v>13</v>
      </c>
      <c r="EZ64" s="244">
        <f t="shared" si="52"/>
        <v>19.200000000000003</v>
      </c>
      <c r="FA64" s="244">
        <f t="shared" si="52"/>
        <v>20.5</v>
      </c>
      <c r="FB64" s="244">
        <f t="shared" si="52"/>
        <v>20.6</v>
      </c>
      <c r="FC64" s="244">
        <f t="shared" si="52"/>
        <v>18.200000000000003</v>
      </c>
      <c r="FD64" s="244">
        <f t="shared" si="52"/>
        <v>14.600000000000001</v>
      </c>
      <c r="FE64" s="244">
        <f t="shared" si="52"/>
        <v>13</v>
      </c>
      <c r="FF64" s="244">
        <f t="shared" si="52"/>
        <v>5</v>
      </c>
      <c r="FG64" s="244">
        <f t="shared" si="52"/>
        <v>1.2000000000000028</v>
      </c>
      <c r="FH64" s="244">
        <f t="shared" si="52"/>
        <v>0.20000000000000284</v>
      </c>
      <c r="FI64" s="244">
        <f t="shared" si="52"/>
        <v>0.79999999999999716</v>
      </c>
      <c r="FJ64" s="244">
        <f t="shared" si="52"/>
        <v>4.7000000000000028</v>
      </c>
      <c r="FK64" s="244">
        <f t="shared" si="52"/>
        <v>13.100000000000001</v>
      </c>
      <c r="FL64" s="244">
        <f t="shared" si="52"/>
        <v>19.100000000000001</v>
      </c>
      <c r="FM64" s="244">
        <f t="shared" si="52"/>
        <v>20.5</v>
      </c>
      <c r="FN64" s="244">
        <f t="shared" si="52"/>
        <v>20.6</v>
      </c>
      <c r="FO64" s="244">
        <f t="shared" si="52"/>
        <v>18.100000000000001</v>
      </c>
      <c r="FP64" s="244">
        <f t="shared" si="52"/>
        <v>14.299999999999997</v>
      </c>
      <c r="FQ64" s="244">
        <f t="shared" si="52"/>
        <v>13</v>
      </c>
      <c r="FR64" s="244">
        <f t="shared" si="52"/>
        <v>5.1000000000000014</v>
      </c>
      <c r="FS64" s="244">
        <f t="shared" si="52"/>
        <v>1.1000000000000014</v>
      </c>
      <c r="FT64" s="244">
        <f t="shared" si="52"/>
        <v>0.20000000000000284</v>
      </c>
      <c r="FU64" s="244">
        <f t="shared" si="52"/>
        <v>0.79999999999999716</v>
      </c>
      <c r="FV64" s="244">
        <f t="shared" si="52"/>
        <v>4.5</v>
      </c>
      <c r="FW64" s="244">
        <f t="shared" si="52"/>
        <v>12.899999999999999</v>
      </c>
      <c r="FX64" s="244">
        <f t="shared" si="52"/>
        <v>19.100000000000001</v>
      </c>
      <c r="FY64" s="244">
        <f t="shared" si="52"/>
        <v>20.299999999999997</v>
      </c>
      <c r="FZ64" s="244">
        <f t="shared" si="52"/>
        <v>20.399999999999999</v>
      </c>
      <c r="GA64" s="244">
        <f t="shared" si="52"/>
        <v>18.200000000000003</v>
      </c>
      <c r="GB64" s="244">
        <f t="shared" si="52"/>
        <v>14.399999999999999</v>
      </c>
      <c r="GC64" s="244">
        <f t="shared" si="52"/>
        <v>13</v>
      </c>
      <c r="GD64" s="244">
        <f t="shared" si="52"/>
        <v>5.2000000000000028</v>
      </c>
      <c r="GE64" s="244">
        <f t="shared" si="52"/>
        <v>1.1000000000000014</v>
      </c>
      <c r="GF64" s="244">
        <f t="shared" si="52"/>
        <v>0.20000000000000284</v>
      </c>
      <c r="GG64" s="244">
        <f t="shared" si="52"/>
        <v>0.70000000000000284</v>
      </c>
      <c r="GH64" s="244">
        <f t="shared" si="52"/>
        <v>4.2999999999999972</v>
      </c>
      <c r="GI64" s="244">
        <f t="shared" si="52"/>
        <v>12.799999999999997</v>
      </c>
      <c r="GJ64" s="244">
        <f t="shared" si="52"/>
        <v>19</v>
      </c>
      <c r="GK64" s="244">
        <f t="shared" si="52"/>
        <v>20.5</v>
      </c>
      <c r="GL64" s="244">
        <f t="shared" si="53"/>
        <v>20.200000000000003</v>
      </c>
      <c r="GM64" s="244">
        <f t="shared" si="53"/>
        <v>18.200000000000003</v>
      </c>
      <c r="GN64" s="244">
        <f t="shared" si="53"/>
        <v>14.5</v>
      </c>
      <c r="GO64" s="244">
        <f t="shared" si="53"/>
        <v>13.200000000000003</v>
      </c>
      <c r="GP64" s="244">
        <f t="shared" si="53"/>
        <v>5.3999999999999986</v>
      </c>
      <c r="GQ64" s="244">
        <f t="shared" si="53"/>
        <v>1.1000000000000014</v>
      </c>
      <c r="GR64" s="244">
        <f t="shared" si="53"/>
        <v>0.20000000000000284</v>
      </c>
      <c r="GS64" s="244">
        <f t="shared" si="53"/>
        <v>0.79999999999999716</v>
      </c>
      <c r="GT64" s="244">
        <f t="shared" si="53"/>
        <v>4</v>
      </c>
      <c r="GU64" s="244">
        <f t="shared" si="53"/>
        <v>12.700000000000003</v>
      </c>
      <c r="GV64" s="244">
        <f t="shared" si="53"/>
        <v>18.799999999999997</v>
      </c>
      <c r="GW64" s="244">
        <f t="shared" si="53"/>
        <v>20.200000000000003</v>
      </c>
      <c r="GX64" s="244">
        <f t="shared" si="53"/>
        <v>20.5</v>
      </c>
      <c r="GY64" s="244">
        <f t="shared" si="53"/>
        <v>18.200000000000003</v>
      </c>
      <c r="GZ64" s="244">
        <f t="shared" si="53"/>
        <v>14.5</v>
      </c>
      <c r="HA64" s="244">
        <f t="shared" si="53"/>
        <v>13.399999999999999</v>
      </c>
      <c r="HB64" s="244">
        <f t="shared" si="53"/>
        <v>5.2999999999999972</v>
      </c>
      <c r="HC64" s="244">
        <f t="shared" si="53"/>
        <v>1.1000000000000014</v>
      </c>
      <c r="HD64" s="244">
        <f t="shared" si="53"/>
        <v>9.9999999999994316E-2</v>
      </c>
      <c r="HE64" s="244">
        <f t="shared" si="53"/>
        <v>0.70000000000000284</v>
      </c>
      <c r="HF64" s="244">
        <f t="shared" si="53"/>
        <v>4</v>
      </c>
      <c r="HG64" s="244">
        <f t="shared" si="53"/>
        <v>12.600000000000001</v>
      </c>
      <c r="HH64" s="244">
        <f t="shared" si="53"/>
        <v>18.899999999999999</v>
      </c>
      <c r="HI64" s="244">
        <f t="shared" si="53"/>
        <v>20.200000000000003</v>
      </c>
      <c r="HJ64" s="244">
        <f t="shared" si="53"/>
        <v>20.100000000000001</v>
      </c>
      <c r="HK64" s="244">
        <f t="shared" si="53"/>
        <v>17.899999999999999</v>
      </c>
      <c r="HL64" s="244">
        <f t="shared" si="53"/>
        <v>14.399999999999999</v>
      </c>
      <c r="HM64" s="244">
        <f t="shared" si="53"/>
        <v>13.399999999999999</v>
      </c>
      <c r="HN64" s="244">
        <f t="shared" si="53"/>
        <v>5.2000000000000028</v>
      </c>
      <c r="HO64" s="244">
        <f t="shared" si="53"/>
        <v>1</v>
      </c>
      <c r="HP64" s="244">
        <f t="shared" si="53"/>
        <v>9.9999999999994316E-2</v>
      </c>
      <c r="HQ64" s="244">
        <f t="shared" si="53"/>
        <v>0.70000000000000284</v>
      </c>
      <c r="HR64" s="244">
        <f t="shared" si="53"/>
        <v>3.6000000000000014</v>
      </c>
      <c r="HS64" s="244">
        <f t="shared" si="53"/>
        <v>12.600000000000001</v>
      </c>
      <c r="HT64" s="244">
        <f t="shared" si="53"/>
        <v>18.700000000000003</v>
      </c>
      <c r="HU64" s="244">
        <f t="shared" si="53"/>
        <v>20.100000000000001</v>
      </c>
      <c r="HV64" s="244">
        <f t="shared" si="53"/>
        <v>20.399999999999999</v>
      </c>
      <c r="HW64" s="244">
        <f t="shared" si="53"/>
        <v>17.899999999999999</v>
      </c>
      <c r="HX64" s="244">
        <f t="shared" si="53"/>
        <v>14.5</v>
      </c>
      <c r="HY64" s="244">
        <f t="shared" si="53"/>
        <v>13.399999999999999</v>
      </c>
      <c r="HZ64" s="244">
        <f t="shared" si="53"/>
        <v>5.6000000000000014</v>
      </c>
      <c r="IA64" s="244">
        <f t="shared" si="53"/>
        <v>1.1000000000000014</v>
      </c>
      <c r="IB64" s="244">
        <f t="shared" si="53"/>
        <v>9.9999999999994316E-2</v>
      </c>
      <c r="IC64" s="244">
        <f t="shared" si="53"/>
        <v>0.70000000000000284</v>
      </c>
      <c r="ID64" s="244">
        <f t="shared" si="53"/>
        <v>3.7999999999999972</v>
      </c>
      <c r="IE64" s="244">
        <f t="shared" si="53"/>
        <v>12.600000000000001</v>
      </c>
      <c r="IF64" s="244">
        <f t="shared" si="53"/>
        <v>19.200000000000003</v>
      </c>
      <c r="IG64" s="244">
        <f t="shared" si="53"/>
        <v>20.200000000000003</v>
      </c>
      <c r="IH64" s="244">
        <f t="shared" si="53"/>
        <v>20.299999999999997</v>
      </c>
      <c r="II64" s="244">
        <f t="shared" si="53"/>
        <v>17.799999999999997</v>
      </c>
      <c r="IJ64" s="244">
        <f t="shared" si="53"/>
        <v>14.399999999999999</v>
      </c>
      <c r="IK64" s="244">
        <f t="shared" si="53"/>
        <v>13.299999999999997</v>
      </c>
      <c r="IL64" s="244">
        <f t="shared" si="53"/>
        <v>5.2999999999999972</v>
      </c>
      <c r="IM64" s="244">
        <f t="shared" si="53"/>
        <v>1.1000000000000014</v>
      </c>
      <c r="IN64" s="244">
        <f t="shared" si="53"/>
        <v>9.9999999999994316E-2</v>
      </c>
      <c r="IO64" s="244">
        <f t="shared" si="53"/>
        <v>0.70000000000000284</v>
      </c>
      <c r="IP64" s="244">
        <f t="shared" si="53"/>
        <v>3.7999999999999972</v>
      </c>
      <c r="IQ64" s="244">
        <f t="shared" si="53"/>
        <v>12.700000000000003</v>
      </c>
      <c r="IR64" s="244">
        <f t="shared" si="53"/>
        <v>18.799999999999997</v>
      </c>
      <c r="IS64" s="244">
        <f t="shared" si="53"/>
        <v>20.100000000000001</v>
      </c>
      <c r="IT64" s="244">
        <f t="shared" si="53"/>
        <v>19.799999999999997</v>
      </c>
      <c r="IU64" s="244">
        <f t="shared" si="53"/>
        <v>17.799999999999997</v>
      </c>
      <c r="IV64" s="244">
        <f t="shared" si="53"/>
        <v>14.600000000000001</v>
      </c>
      <c r="IW64" s="244">
        <f t="shared" si="53"/>
        <v>13.299999999999997</v>
      </c>
      <c r="IX64" s="244">
        <f t="shared" si="54"/>
        <v>5.2000000000000028</v>
      </c>
      <c r="IY64" s="244">
        <f t="shared" si="54"/>
        <v>1.1000000000000014</v>
      </c>
      <c r="IZ64" s="244">
        <f t="shared" si="54"/>
        <v>9.9999999999994316E-2</v>
      </c>
      <c r="JA64" s="244">
        <f t="shared" si="54"/>
        <v>0.70000000000000284</v>
      </c>
      <c r="JB64" s="244">
        <f t="shared" si="54"/>
        <v>3.7000000000000028</v>
      </c>
      <c r="JC64" s="244">
        <f t="shared" si="54"/>
        <v>12.899999999999999</v>
      </c>
      <c r="JD64" s="244">
        <f t="shared" si="54"/>
        <v>18.600000000000001</v>
      </c>
      <c r="JE64" s="244">
        <f t="shared" si="54"/>
        <v>20.6</v>
      </c>
      <c r="JF64" s="244">
        <f t="shared" si="54"/>
        <v>19.600000000000001</v>
      </c>
      <c r="JG64" s="244">
        <f t="shared" si="54"/>
        <v>17.399999999999999</v>
      </c>
      <c r="JH64" s="244">
        <f t="shared" si="54"/>
        <v>14.5</v>
      </c>
      <c r="JI64" s="244">
        <f t="shared" si="54"/>
        <v>13.399999999999999</v>
      </c>
      <c r="JJ64" s="244">
        <f t="shared" si="54"/>
        <v>4.8999999999999986</v>
      </c>
      <c r="JK64" s="244">
        <f t="shared" si="54"/>
        <v>1.2000000000000028</v>
      </c>
      <c r="JL64" s="244">
        <f t="shared" si="54"/>
        <v>9.9999999999994316E-2</v>
      </c>
      <c r="JM64" s="244">
        <f t="shared" si="54"/>
        <v>0.5</v>
      </c>
      <c r="JN64" s="244">
        <f t="shared" si="54"/>
        <v>3.6000000000000014</v>
      </c>
      <c r="JO64" s="244">
        <f t="shared" si="54"/>
        <v>12.899999999999999</v>
      </c>
      <c r="JP64" s="244">
        <f t="shared" si="54"/>
        <v>18.399999999999999</v>
      </c>
      <c r="JQ64" s="244">
        <f t="shared" si="54"/>
        <v>20.399999999999999</v>
      </c>
      <c r="JR64" s="244">
        <f t="shared" si="54"/>
        <v>19.700000000000003</v>
      </c>
      <c r="JS64" s="244">
        <f t="shared" si="54"/>
        <v>17.399999999999999</v>
      </c>
      <c r="JT64" s="244">
        <f t="shared" si="54"/>
        <v>14.200000000000003</v>
      </c>
      <c r="JU64" s="244">
        <f t="shared" si="54"/>
        <v>13.5</v>
      </c>
      <c r="JV64" s="244">
        <f t="shared" si="54"/>
        <v>4.7999999999999972</v>
      </c>
      <c r="JW64" s="244">
        <f t="shared" si="54"/>
        <v>1.1000000000000014</v>
      </c>
      <c r="JX64" s="244">
        <f t="shared" si="54"/>
        <v>9.9999999999994316E-2</v>
      </c>
      <c r="JY64" s="244">
        <f t="shared" si="54"/>
        <v>0.5</v>
      </c>
      <c r="JZ64" s="244">
        <f t="shared" si="54"/>
        <v>3.6000000000000014</v>
      </c>
      <c r="KA64" s="244">
        <f t="shared" si="54"/>
        <v>12.899999999999999</v>
      </c>
      <c r="KB64" s="244">
        <f t="shared" si="54"/>
        <v>18.600000000000001</v>
      </c>
      <c r="KC64" s="244">
        <f t="shared" si="54"/>
        <v>20.100000000000001</v>
      </c>
      <c r="KD64" s="244">
        <f t="shared" si="54"/>
        <v>19.600000000000001</v>
      </c>
      <c r="KE64" s="244">
        <f t="shared" si="54"/>
        <v>17.5</v>
      </c>
      <c r="KF64" s="244">
        <f t="shared" si="54"/>
        <v>13.899999999999999</v>
      </c>
      <c r="KG64" s="244">
        <f t="shared" si="54"/>
        <v>13.399999999999999</v>
      </c>
      <c r="KH64" s="244">
        <f t="shared" si="54"/>
        <v>4.8999999999999986</v>
      </c>
      <c r="KI64" s="244">
        <f t="shared" si="54"/>
        <v>1.2000000000000028</v>
      </c>
      <c r="KJ64" s="244">
        <f t="shared" si="54"/>
        <v>0.20000000000000284</v>
      </c>
      <c r="KK64" s="244">
        <f t="shared" si="54"/>
        <v>0.5</v>
      </c>
      <c r="KL64" s="244">
        <f t="shared" si="54"/>
        <v>3.3999999999999986</v>
      </c>
      <c r="KM64" s="244">
        <f t="shared" si="54"/>
        <v>12.799999999999997</v>
      </c>
      <c r="KN64" s="244">
        <f t="shared" si="54"/>
        <v>18.700000000000003</v>
      </c>
      <c r="KO64" s="244">
        <f t="shared" si="54"/>
        <v>19.799999999999997</v>
      </c>
      <c r="KP64" s="244">
        <f t="shared" si="54"/>
        <v>19.700000000000003</v>
      </c>
      <c r="KQ64" s="244">
        <f t="shared" si="54"/>
        <v>17.299999999999997</v>
      </c>
      <c r="KR64" s="244">
        <f t="shared" si="54"/>
        <v>13.799999999999997</v>
      </c>
      <c r="KS64" s="244">
        <f t="shared" si="54"/>
        <v>13.399999999999999</v>
      </c>
      <c r="KT64" s="244">
        <f t="shared" si="54"/>
        <v>5.1000000000000014</v>
      </c>
      <c r="KU64" s="244">
        <f t="shared" si="54"/>
        <v>1.1000000000000014</v>
      </c>
      <c r="KV64" s="244">
        <f t="shared" si="54"/>
        <v>9.9999999999994316E-2</v>
      </c>
      <c r="KW64" s="244">
        <f t="shared" si="54"/>
        <v>0.5</v>
      </c>
      <c r="KX64" s="244">
        <f t="shared" si="54"/>
        <v>3.3999999999999986</v>
      </c>
      <c r="KY64" s="244">
        <f t="shared" si="54"/>
        <v>12.799999999999997</v>
      </c>
      <c r="KZ64" s="244">
        <f t="shared" si="54"/>
        <v>18.899999999999999</v>
      </c>
      <c r="LA64" s="244">
        <f t="shared" si="54"/>
        <v>19.899999999999999</v>
      </c>
      <c r="LB64" s="244">
        <f t="shared" si="54"/>
        <v>19.700000000000003</v>
      </c>
      <c r="LC64" s="244">
        <f t="shared" si="54"/>
        <v>17</v>
      </c>
      <c r="LD64" s="244">
        <f t="shared" si="54"/>
        <v>13.899999999999999</v>
      </c>
      <c r="LE64" s="244">
        <f t="shared" si="54"/>
        <v>13.5</v>
      </c>
      <c r="LF64" s="244">
        <f t="shared" si="54"/>
        <v>5.1000000000000014</v>
      </c>
      <c r="LG64" s="244">
        <f t="shared" si="54"/>
        <v>1.1000000000000014</v>
      </c>
      <c r="LH64" s="244">
        <f t="shared" si="54"/>
        <v>9.9999999999994316E-2</v>
      </c>
      <c r="LI64" s="244">
        <f t="shared" si="55"/>
        <v>0.40000000000000568</v>
      </c>
      <c r="LJ64" s="244">
        <f t="shared" si="55"/>
        <v>3.2000000000000028</v>
      </c>
      <c r="LK64" s="244">
        <f t="shared" si="55"/>
        <v>12.899999999999999</v>
      </c>
      <c r="LL64" s="244">
        <f t="shared" si="55"/>
        <v>19.100000000000001</v>
      </c>
      <c r="LM64" s="244">
        <f t="shared" si="55"/>
        <v>20.100000000000001</v>
      </c>
    </row>
    <row r="65" spans="1:325" x14ac:dyDescent="0.25">
      <c r="A65" s="244">
        <v>29</v>
      </c>
      <c r="B65" s="244">
        <f t="shared" si="50"/>
        <v>20.100000000000001</v>
      </c>
      <c r="C65" s="244">
        <f t="shared" si="50"/>
        <v>19.899999999999999</v>
      </c>
      <c r="D65" s="244">
        <f t="shared" si="50"/>
        <v>15.899999999999999</v>
      </c>
      <c r="E65" s="244">
        <f t="shared" si="50"/>
        <v>11.100000000000001</v>
      </c>
      <c r="F65" s="244">
        <f t="shared" si="50"/>
        <v>6.1000000000000014</v>
      </c>
      <c r="G65" s="244">
        <f t="shared" si="50"/>
        <v>1.7999999999999972</v>
      </c>
      <c r="H65" s="244">
        <f t="shared" si="50"/>
        <v>0.59999999999999432</v>
      </c>
      <c r="I65" s="244">
        <f t="shared" si="50"/>
        <v>1.1000000000000014</v>
      </c>
      <c r="J65" s="244">
        <f t="shared" si="50"/>
        <v>7.2999999999999972</v>
      </c>
      <c r="K65" s="244">
        <f t="shared" si="50"/>
        <v>13.700000000000003</v>
      </c>
      <c r="L65" s="244">
        <f t="shared" si="50"/>
        <v>19.700000000000003</v>
      </c>
      <c r="M65" s="244">
        <f t="shared" si="50"/>
        <v>21.9</v>
      </c>
      <c r="N65" s="244">
        <f t="shared" si="50"/>
        <v>19.700000000000003</v>
      </c>
      <c r="O65" s="244">
        <f t="shared" si="50"/>
        <v>0</v>
      </c>
      <c r="P65" s="244">
        <f t="shared" si="50"/>
        <v>15.700000000000003</v>
      </c>
      <c r="Q65" s="244">
        <f t="shared" si="50"/>
        <v>11.100000000000001</v>
      </c>
      <c r="R65" s="244">
        <f t="shared" si="50"/>
        <v>6.2999999999999972</v>
      </c>
      <c r="S65" s="244">
        <f t="shared" si="50"/>
        <v>1.7000000000000028</v>
      </c>
      <c r="T65" s="244">
        <f t="shared" si="50"/>
        <v>0.59999999999999432</v>
      </c>
      <c r="U65" s="244">
        <f t="shared" si="50"/>
        <v>1.1000000000000014</v>
      </c>
      <c r="V65" s="244">
        <f t="shared" si="50"/>
        <v>7</v>
      </c>
      <c r="W65" s="244">
        <f t="shared" si="50"/>
        <v>13.399999999999999</v>
      </c>
      <c r="X65" s="244">
        <f t="shared" si="50"/>
        <v>19.700000000000003</v>
      </c>
      <c r="Y65" s="244">
        <f t="shared" si="50"/>
        <v>21.6</v>
      </c>
      <c r="Z65" s="244">
        <f t="shared" si="50"/>
        <v>19.799999999999997</v>
      </c>
      <c r="AA65" s="244">
        <f t="shared" si="50"/>
        <v>0</v>
      </c>
      <c r="AB65" s="244">
        <f t="shared" si="50"/>
        <v>15.799999999999997</v>
      </c>
      <c r="AC65" s="244">
        <f t="shared" si="50"/>
        <v>11.100000000000001</v>
      </c>
      <c r="AD65" s="244">
        <f t="shared" si="50"/>
        <v>6</v>
      </c>
      <c r="AE65" s="244">
        <f t="shared" si="50"/>
        <v>1.5</v>
      </c>
      <c r="AF65" s="244">
        <f t="shared" si="50"/>
        <v>0.5</v>
      </c>
      <c r="AG65" s="244">
        <f t="shared" si="50"/>
        <v>0.90000000000000568</v>
      </c>
      <c r="AH65" s="244">
        <f t="shared" si="50"/>
        <v>7</v>
      </c>
      <c r="AI65" s="244">
        <f t="shared" si="50"/>
        <v>13.5</v>
      </c>
      <c r="AJ65" s="244">
        <f t="shared" si="50"/>
        <v>19.700000000000003</v>
      </c>
      <c r="AK65" s="244">
        <f t="shared" si="50"/>
        <v>21.4</v>
      </c>
      <c r="AL65" s="244">
        <f t="shared" si="50"/>
        <v>19.899999999999999</v>
      </c>
      <c r="AM65" s="244">
        <f t="shared" si="50"/>
        <v>0</v>
      </c>
      <c r="AN65" s="244">
        <f t="shared" si="50"/>
        <v>15.600000000000001</v>
      </c>
      <c r="AO65" s="244">
        <f t="shared" si="50"/>
        <v>10.899999999999999</v>
      </c>
      <c r="AP65" s="244">
        <f t="shared" si="50"/>
        <v>5.7999999999999972</v>
      </c>
      <c r="AQ65" s="244">
        <f t="shared" si="50"/>
        <v>1.2999999999999972</v>
      </c>
      <c r="AR65" s="244">
        <f t="shared" si="50"/>
        <v>0.5</v>
      </c>
      <c r="AS65" s="244">
        <f t="shared" si="50"/>
        <v>0.90000000000000568</v>
      </c>
      <c r="AT65" s="244">
        <f t="shared" si="50"/>
        <v>6.8999999999999986</v>
      </c>
      <c r="AU65" s="244">
        <f t="shared" si="50"/>
        <v>13.399999999999999</v>
      </c>
      <c r="AV65" s="244">
        <f t="shared" si="50"/>
        <v>19.399999999999999</v>
      </c>
      <c r="AW65" s="244">
        <f t="shared" si="50"/>
        <v>21.700000000000003</v>
      </c>
      <c r="AX65" s="244">
        <f t="shared" si="50"/>
        <v>20.200000000000003</v>
      </c>
      <c r="AY65" s="244">
        <f t="shared" si="50"/>
        <v>17.899999999999999</v>
      </c>
      <c r="AZ65" s="244">
        <f t="shared" si="50"/>
        <v>15.399999999999999</v>
      </c>
      <c r="BA65" s="244">
        <f t="shared" si="50"/>
        <v>11</v>
      </c>
      <c r="BB65" s="244">
        <f t="shared" si="50"/>
        <v>5.6000000000000014</v>
      </c>
      <c r="BC65" s="244">
        <f t="shared" si="50"/>
        <v>1.2999999999999972</v>
      </c>
      <c r="BD65" s="244">
        <f t="shared" si="50"/>
        <v>0.5</v>
      </c>
      <c r="BE65" s="244">
        <f t="shared" si="50"/>
        <v>0.79999999999999716</v>
      </c>
      <c r="BF65" s="244">
        <f t="shared" si="50"/>
        <v>6.8999999999999986</v>
      </c>
      <c r="BG65" s="244">
        <f t="shared" si="50"/>
        <v>13.600000000000001</v>
      </c>
      <c r="BH65" s="244">
        <f t="shared" si="50"/>
        <v>19.600000000000001</v>
      </c>
      <c r="BI65" s="244">
        <f t="shared" si="50"/>
        <v>21.6</v>
      </c>
      <c r="BJ65" s="244">
        <f t="shared" si="50"/>
        <v>20.100000000000001</v>
      </c>
      <c r="BK65" s="244">
        <f t="shared" si="50"/>
        <v>0</v>
      </c>
      <c r="BL65" s="244">
        <f t="shared" si="50"/>
        <v>15.600000000000001</v>
      </c>
      <c r="BM65" s="244">
        <f t="shared" si="50"/>
        <v>10.899999999999999</v>
      </c>
      <c r="BN65" s="244">
        <f t="shared" si="51"/>
        <v>5.3999999999999986</v>
      </c>
      <c r="BO65" s="244">
        <f t="shared" si="51"/>
        <v>1.2999999999999972</v>
      </c>
      <c r="BP65" s="244">
        <f t="shared" si="51"/>
        <v>0.5</v>
      </c>
      <c r="BQ65" s="244">
        <f t="shared" si="51"/>
        <v>0.79999999999999716</v>
      </c>
      <c r="BR65" s="244">
        <f t="shared" si="51"/>
        <v>6.6000000000000014</v>
      </c>
      <c r="BS65" s="244">
        <f t="shared" si="51"/>
        <v>13.600000000000001</v>
      </c>
      <c r="BT65" s="244">
        <f t="shared" si="51"/>
        <v>19.799999999999997</v>
      </c>
      <c r="BU65" s="244">
        <f t="shared" si="51"/>
        <v>21.5</v>
      </c>
      <c r="BV65" s="244">
        <f t="shared" si="51"/>
        <v>20.399999999999999</v>
      </c>
      <c r="BW65" s="244">
        <f t="shared" si="51"/>
        <v>0</v>
      </c>
      <c r="BX65" s="244">
        <f t="shared" si="51"/>
        <v>15.5</v>
      </c>
      <c r="BY65" s="244">
        <f t="shared" si="51"/>
        <v>11.200000000000003</v>
      </c>
      <c r="BZ65" s="244">
        <f t="shared" si="51"/>
        <v>5.2000000000000028</v>
      </c>
      <c r="CA65" s="244">
        <f t="shared" si="51"/>
        <v>1.2000000000000028</v>
      </c>
      <c r="CB65" s="244">
        <f t="shared" si="51"/>
        <v>0.5</v>
      </c>
      <c r="CC65" s="244">
        <f t="shared" si="51"/>
        <v>0.79999999999999716</v>
      </c>
      <c r="CD65" s="244">
        <f t="shared" si="51"/>
        <v>6.5</v>
      </c>
      <c r="CE65" s="244">
        <f t="shared" si="51"/>
        <v>13.799999999999997</v>
      </c>
      <c r="CF65" s="244">
        <f t="shared" si="51"/>
        <v>19.299999999999997</v>
      </c>
      <c r="CG65" s="244">
        <f t="shared" si="51"/>
        <v>21.5</v>
      </c>
      <c r="CH65" s="244">
        <f t="shared" si="51"/>
        <v>20.700000000000003</v>
      </c>
      <c r="CI65" s="244">
        <f t="shared" si="51"/>
        <v>0</v>
      </c>
      <c r="CJ65" s="244">
        <f t="shared" si="51"/>
        <v>15.600000000000001</v>
      </c>
      <c r="CK65" s="244">
        <f t="shared" si="51"/>
        <v>11.200000000000003</v>
      </c>
      <c r="CL65" s="244">
        <f t="shared" si="51"/>
        <v>5.2999999999999972</v>
      </c>
      <c r="CM65" s="244">
        <f t="shared" si="51"/>
        <v>1.2999999999999972</v>
      </c>
      <c r="CN65" s="244">
        <f t="shared" si="51"/>
        <v>0.5</v>
      </c>
      <c r="CO65" s="244">
        <f t="shared" si="51"/>
        <v>0.79999999999999716</v>
      </c>
      <c r="CP65" s="244">
        <f t="shared" si="51"/>
        <v>6.3999999999999986</v>
      </c>
      <c r="CQ65" s="244">
        <f t="shared" si="51"/>
        <v>13.899999999999999</v>
      </c>
      <c r="CR65" s="244">
        <f t="shared" si="51"/>
        <v>18.799999999999997</v>
      </c>
      <c r="CS65" s="244">
        <f t="shared" si="51"/>
        <v>21</v>
      </c>
      <c r="CT65" s="244">
        <f t="shared" si="51"/>
        <v>20.700000000000003</v>
      </c>
      <c r="CU65" s="244">
        <f t="shared" si="51"/>
        <v>17.399999999999999</v>
      </c>
      <c r="CV65" s="244">
        <f t="shared" si="51"/>
        <v>15.5</v>
      </c>
      <c r="CW65" s="244">
        <f t="shared" si="51"/>
        <v>11</v>
      </c>
      <c r="CX65" s="244">
        <f t="shared" si="51"/>
        <v>5.1000000000000014</v>
      </c>
      <c r="CY65" s="244">
        <f t="shared" si="51"/>
        <v>1.2000000000000028</v>
      </c>
      <c r="CZ65" s="244">
        <f t="shared" si="51"/>
        <v>0.5</v>
      </c>
      <c r="DA65" s="244">
        <f t="shared" si="51"/>
        <v>0.79999999999999716</v>
      </c>
      <c r="DB65" s="244">
        <f t="shared" si="51"/>
        <v>6.2000000000000028</v>
      </c>
      <c r="DC65" s="244">
        <f t="shared" si="51"/>
        <v>14</v>
      </c>
      <c r="DD65" s="244">
        <f t="shared" si="51"/>
        <v>18.600000000000001</v>
      </c>
      <c r="DE65" s="244">
        <f t="shared" si="51"/>
        <v>20.9</v>
      </c>
      <c r="DF65" s="244">
        <f t="shared" si="51"/>
        <v>20.399999999999999</v>
      </c>
      <c r="DG65" s="244">
        <f t="shared" si="51"/>
        <v>0</v>
      </c>
      <c r="DH65" s="244">
        <f t="shared" si="51"/>
        <v>15.5</v>
      </c>
      <c r="DI65" s="244">
        <f t="shared" si="51"/>
        <v>10.899999999999999</v>
      </c>
      <c r="DJ65" s="244">
        <f t="shared" si="51"/>
        <v>5.2999999999999972</v>
      </c>
      <c r="DK65" s="244">
        <f t="shared" si="51"/>
        <v>1.2000000000000028</v>
      </c>
      <c r="DL65" s="244">
        <f t="shared" si="51"/>
        <v>0.5</v>
      </c>
      <c r="DM65" s="244">
        <f t="shared" si="51"/>
        <v>0.79999999999999716</v>
      </c>
      <c r="DN65" s="244">
        <f t="shared" si="51"/>
        <v>6</v>
      </c>
      <c r="DO65" s="244">
        <f t="shared" si="51"/>
        <v>13.899999999999999</v>
      </c>
      <c r="DP65" s="244">
        <f t="shared" si="51"/>
        <v>18.399999999999999</v>
      </c>
      <c r="DQ65" s="244">
        <f t="shared" si="51"/>
        <v>21.1</v>
      </c>
      <c r="DR65" s="244">
        <f t="shared" si="51"/>
        <v>20.299999999999997</v>
      </c>
      <c r="DS65" s="244">
        <f t="shared" si="51"/>
        <v>0</v>
      </c>
      <c r="DT65" s="244">
        <f t="shared" si="51"/>
        <v>15.399999999999999</v>
      </c>
      <c r="DU65" s="244">
        <f t="shared" si="51"/>
        <v>10.700000000000003</v>
      </c>
      <c r="DV65" s="244">
        <f t="shared" si="51"/>
        <v>5.1000000000000014</v>
      </c>
      <c r="DW65" s="244">
        <f t="shared" si="51"/>
        <v>1.2000000000000028</v>
      </c>
      <c r="DX65" s="244">
        <f t="shared" si="51"/>
        <v>0.5</v>
      </c>
      <c r="DY65" s="244">
        <f t="shared" si="51"/>
        <v>0.79999999999999716</v>
      </c>
      <c r="DZ65" s="244">
        <f t="shared" si="52"/>
        <v>5.8999999999999986</v>
      </c>
      <c r="EA65" s="244">
        <f t="shared" si="52"/>
        <v>13.799999999999997</v>
      </c>
      <c r="EB65" s="244">
        <f t="shared" si="52"/>
        <v>18.5</v>
      </c>
      <c r="EC65" s="244">
        <f t="shared" si="52"/>
        <v>21.200000000000003</v>
      </c>
      <c r="ED65" s="244">
        <f t="shared" si="52"/>
        <v>20.100000000000001</v>
      </c>
      <c r="EE65" s="244">
        <f t="shared" si="52"/>
        <v>0</v>
      </c>
      <c r="EF65" s="244">
        <f t="shared" si="52"/>
        <v>15.5</v>
      </c>
      <c r="EG65" s="244">
        <f t="shared" si="52"/>
        <v>10.899999999999999</v>
      </c>
      <c r="EH65" s="244">
        <f t="shared" si="52"/>
        <v>5.1000000000000014</v>
      </c>
      <c r="EI65" s="244">
        <f t="shared" si="52"/>
        <v>1.2000000000000028</v>
      </c>
      <c r="EJ65" s="244">
        <f t="shared" si="52"/>
        <v>0.5</v>
      </c>
      <c r="EK65" s="244">
        <f t="shared" si="52"/>
        <v>0.79999999999999716</v>
      </c>
      <c r="EL65" s="244">
        <f t="shared" si="52"/>
        <v>5.5</v>
      </c>
      <c r="EM65" s="244">
        <f t="shared" si="52"/>
        <v>13.399999999999999</v>
      </c>
      <c r="EN65" s="244">
        <f t="shared" si="52"/>
        <v>17.899999999999999</v>
      </c>
      <c r="EO65" s="244">
        <f t="shared" si="52"/>
        <v>21.200000000000003</v>
      </c>
      <c r="EP65" s="244">
        <f t="shared" si="52"/>
        <v>20.399999999999999</v>
      </c>
      <c r="EQ65" s="244">
        <f t="shared" si="52"/>
        <v>16.299999999999997</v>
      </c>
      <c r="ER65" s="244">
        <f t="shared" si="52"/>
        <v>15.299999999999997</v>
      </c>
      <c r="ES65" s="244">
        <f t="shared" si="52"/>
        <v>11.100000000000001</v>
      </c>
      <c r="ET65" s="244">
        <f t="shared" si="52"/>
        <v>5.2000000000000028</v>
      </c>
      <c r="EU65" s="244">
        <f t="shared" si="52"/>
        <v>1.1000000000000014</v>
      </c>
      <c r="EV65" s="244">
        <f t="shared" si="52"/>
        <v>0.59999999999999432</v>
      </c>
      <c r="EW65" s="244">
        <f t="shared" si="52"/>
        <v>0.79999999999999716</v>
      </c>
      <c r="EX65" s="244">
        <f t="shared" si="52"/>
        <v>5.5</v>
      </c>
      <c r="EY65" s="244">
        <f t="shared" si="52"/>
        <v>13.5</v>
      </c>
      <c r="EZ65" s="244">
        <f t="shared" si="52"/>
        <v>17.700000000000003</v>
      </c>
      <c r="FA65" s="244">
        <f t="shared" si="52"/>
        <v>21</v>
      </c>
      <c r="FB65" s="244">
        <f t="shared" si="52"/>
        <v>20.299999999999997</v>
      </c>
      <c r="FC65" s="244">
        <f t="shared" si="52"/>
        <v>0</v>
      </c>
      <c r="FD65" s="244">
        <f t="shared" si="52"/>
        <v>15.200000000000003</v>
      </c>
      <c r="FE65" s="244">
        <f t="shared" si="52"/>
        <v>10.899999999999999</v>
      </c>
      <c r="FF65" s="244">
        <f t="shared" si="52"/>
        <v>5</v>
      </c>
      <c r="FG65" s="244">
        <f t="shared" si="52"/>
        <v>0.90000000000000568</v>
      </c>
      <c r="FH65" s="244">
        <f t="shared" si="52"/>
        <v>0.5</v>
      </c>
      <c r="FI65" s="244">
        <f t="shared" si="52"/>
        <v>0.79999999999999716</v>
      </c>
      <c r="FJ65" s="244">
        <f t="shared" si="52"/>
        <v>5.5</v>
      </c>
      <c r="FK65" s="244">
        <f t="shared" si="52"/>
        <v>13.5</v>
      </c>
      <c r="FL65" s="244">
        <f t="shared" si="52"/>
        <v>17.700000000000003</v>
      </c>
      <c r="FM65" s="244">
        <f t="shared" si="52"/>
        <v>21</v>
      </c>
      <c r="FN65" s="244">
        <f t="shared" si="52"/>
        <v>20.299999999999997</v>
      </c>
      <c r="FO65" s="244">
        <f t="shared" si="52"/>
        <v>0</v>
      </c>
      <c r="FP65" s="244">
        <f t="shared" si="52"/>
        <v>15</v>
      </c>
      <c r="FQ65" s="244">
        <f t="shared" si="52"/>
        <v>11</v>
      </c>
      <c r="FR65" s="244">
        <f t="shared" si="52"/>
        <v>5.2000000000000028</v>
      </c>
      <c r="FS65" s="244">
        <f t="shared" si="52"/>
        <v>0.79999999999999716</v>
      </c>
      <c r="FT65" s="244">
        <f t="shared" si="52"/>
        <v>0.5</v>
      </c>
      <c r="FU65" s="244">
        <f t="shared" si="52"/>
        <v>0.79999999999999716</v>
      </c>
      <c r="FV65" s="244">
        <f t="shared" si="52"/>
        <v>5.3999999999999986</v>
      </c>
      <c r="FW65" s="244">
        <f t="shared" si="52"/>
        <v>13.5</v>
      </c>
      <c r="FX65" s="244">
        <f t="shared" si="52"/>
        <v>17.600000000000001</v>
      </c>
      <c r="FY65" s="244">
        <f t="shared" si="52"/>
        <v>20.6</v>
      </c>
      <c r="FZ65" s="244">
        <f t="shared" si="52"/>
        <v>20.200000000000003</v>
      </c>
      <c r="GA65" s="244">
        <f t="shared" si="52"/>
        <v>0</v>
      </c>
      <c r="GB65" s="244">
        <f t="shared" si="52"/>
        <v>15.100000000000001</v>
      </c>
      <c r="GC65" s="244">
        <f t="shared" si="52"/>
        <v>11</v>
      </c>
      <c r="GD65" s="244">
        <f t="shared" si="52"/>
        <v>5.2999999999999972</v>
      </c>
      <c r="GE65" s="244">
        <f t="shared" si="52"/>
        <v>0.79999999999999716</v>
      </c>
      <c r="GF65" s="244">
        <f t="shared" si="52"/>
        <v>0.5</v>
      </c>
      <c r="GG65" s="244">
        <f t="shared" si="52"/>
        <v>0.79999999999999716</v>
      </c>
      <c r="GH65" s="244">
        <f t="shared" si="52"/>
        <v>5.2999999999999972</v>
      </c>
      <c r="GI65" s="244">
        <f t="shared" si="52"/>
        <v>13.5</v>
      </c>
      <c r="GJ65" s="244">
        <f t="shared" si="52"/>
        <v>17.600000000000001</v>
      </c>
      <c r="GK65" s="244">
        <f t="shared" si="52"/>
        <v>20.6</v>
      </c>
      <c r="GL65" s="244">
        <f t="shared" si="53"/>
        <v>20</v>
      </c>
      <c r="GM65" s="244">
        <f t="shared" si="53"/>
        <v>15.100000000000001</v>
      </c>
      <c r="GN65" s="244">
        <f t="shared" si="53"/>
        <v>15</v>
      </c>
      <c r="GO65" s="244">
        <f t="shared" si="53"/>
        <v>11</v>
      </c>
      <c r="GP65" s="244">
        <f t="shared" si="53"/>
        <v>5.5</v>
      </c>
      <c r="GQ65" s="244">
        <f t="shared" si="53"/>
        <v>0.70000000000000284</v>
      </c>
      <c r="GR65" s="244">
        <f t="shared" si="53"/>
        <v>0.40000000000000568</v>
      </c>
      <c r="GS65" s="244">
        <f t="shared" si="53"/>
        <v>0.79999999999999716</v>
      </c>
      <c r="GT65" s="244">
        <f t="shared" si="53"/>
        <v>4.8999999999999986</v>
      </c>
      <c r="GU65" s="244">
        <f t="shared" si="53"/>
        <v>13.299999999999997</v>
      </c>
      <c r="GV65" s="244">
        <f t="shared" si="53"/>
        <v>17.299999999999997</v>
      </c>
      <c r="GW65" s="244">
        <f t="shared" si="53"/>
        <v>20.5</v>
      </c>
      <c r="GX65" s="244">
        <f t="shared" si="53"/>
        <v>20.100000000000001</v>
      </c>
      <c r="GY65" s="244">
        <f t="shared" si="53"/>
        <v>0</v>
      </c>
      <c r="GZ65" s="244">
        <f t="shared" si="53"/>
        <v>15</v>
      </c>
      <c r="HA65" s="244">
        <f t="shared" si="53"/>
        <v>11.200000000000003</v>
      </c>
      <c r="HB65" s="244">
        <f t="shared" si="53"/>
        <v>5.5</v>
      </c>
      <c r="HC65" s="244">
        <f t="shared" si="53"/>
        <v>0.70000000000000284</v>
      </c>
      <c r="HD65" s="244">
        <f t="shared" si="53"/>
        <v>0.40000000000000568</v>
      </c>
      <c r="HE65" s="244">
        <f t="shared" si="53"/>
        <v>0.79999999999999716</v>
      </c>
      <c r="HF65" s="244">
        <f t="shared" si="53"/>
        <v>4.8999999999999986</v>
      </c>
      <c r="HG65" s="244">
        <f t="shared" si="53"/>
        <v>13.200000000000003</v>
      </c>
      <c r="HH65" s="244">
        <f t="shared" si="53"/>
        <v>17.299999999999997</v>
      </c>
      <c r="HI65" s="244">
        <f t="shared" si="53"/>
        <v>20.299999999999997</v>
      </c>
      <c r="HJ65" s="244">
        <f t="shared" si="53"/>
        <v>19.799999999999997</v>
      </c>
      <c r="HK65" s="244">
        <f t="shared" si="53"/>
        <v>0</v>
      </c>
      <c r="HL65" s="244">
        <f t="shared" si="53"/>
        <v>14.799999999999997</v>
      </c>
      <c r="HM65" s="244">
        <f t="shared" si="53"/>
        <v>11.200000000000003</v>
      </c>
      <c r="HN65" s="244">
        <f t="shared" si="53"/>
        <v>5.3999999999999986</v>
      </c>
      <c r="HO65" s="244">
        <f t="shared" si="53"/>
        <v>0.59999999999999432</v>
      </c>
      <c r="HP65" s="244">
        <f t="shared" si="53"/>
        <v>0.29999999999999716</v>
      </c>
      <c r="HQ65" s="244">
        <f t="shared" si="53"/>
        <v>0.70000000000000284</v>
      </c>
      <c r="HR65" s="244">
        <f t="shared" si="53"/>
        <v>4.5</v>
      </c>
      <c r="HS65" s="244">
        <f t="shared" si="53"/>
        <v>13.100000000000001</v>
      </c>
      <c r="HT65" s="244">
        <f t="shared" si="53"/>
        <v>17</v>
      </c>
      <c r="HU65" s="244">
        <f t="shared" si="53"/>
        <v>20.200000000000003</v>
      </c>
      <c r="HV65" s="244">
        <f t="shared" si="53"/>
        <v>20.100000000000001</v>
      </c>
      <c r="HW65" s="244">
        <f t="shared" si="53"/>
        <v>0</v>
      </c>
      <c r="HX65" s="244">
        <f t="shared" si="53"/>
        <v>14.799999999999997</v>
      </c>
      <c r="HY65" s="244">
        <f t="shared" si="53"/>
        <v>11.5</v>
      </c>
      <c r="HZ65" s="244">
        <f t="shared" si="53"/>
        <v>5.7000000000000028</v>
      </c>
      <c r="IA65" s="244">
        <f t="shared" si="53"/>
        <v>0.70000000000000284</v>
      </c>
      <c r="IB65" s="244">
        <f t="shared" si="53"/>
        <v>0.40000000000000568</v>
      </c>
      <c r="IC65" s="244">
        <f t="shared" si="53"/>
        <v>0.70000000000000284</v>
      </c>
      <c r="ID65" s="244">
        <f t="shared" si="53"/>
        <v>4.7999999999999972</v>
      </c>
      <c r="IE65" s="244">
        <f t="shared" si="53"/>
        <v>13.100000000000001</v>
      </c>
      <c r="IF65" s="244">
        <f t="shared" si="53"/>
        <v>17.5</v>
      </c>
      <c r="IG65" s="244">
        <f t="shared" si="53"/>
        <v>20.399999999999999</v>
      </c>
      <c r="IH65" s="244">
        <f t="shared" si="53"/>
        <v>20</v>
      </c>
      <c r="II65" s="244">
        <f t="shared" si="53"/>
        <v>15</v>
      </c>
      <c r="IJ65" s="244">
        <f t="shared" si="53"/>
        <v>14.700000000000003</v>
      </c>
      <c r="IK65" s="244">
        <f t="shared" si="53"/>
        <v>11.5</v>
      </c>
      <c r="IL65" s="244">
        <f t="shared" si="53"/>
        <v>5.3999999999999986</v>
      </c>
      <c r="IM65" s="244">
        <f t="shared" si="53"/>
        <v>0.70000000000000284</v>
      </c>
      <c r="IN65" s="244">
        <f t="shared" si="53"/>
        <v>0.40000000000000568</v>
      </c>
      <c r="IO65" s="244">
        <f t="shared" si="53"/>
        <v>0.70000000000000284</v>
      </c>
      <c r="IP65" s="244">
        <f t="shared" si="53"/>
        <v>4.8999999999999986</v>
      </c>
      <c r="IQ65" s="244">
        <f t="shared" si="53"/>
        <v>13.100000000000001</v>
      </c>
      <c r="IR65" s="244">
        <f t="shared" si="53"/>
        <v>17.200000000000003</v>
      </c>
      <c r="IS65" s="244">
        <f t="shared" si="53"/>
        <v>20.399999999999999</v>
      </c>
      <c r="IT65" s="244">
        <f t="shared" si="53"/>
        <v>19.700000000000003</v>
      </c>
      <c r="IU65" s="244">
        <f t="shared" si="53"/>
        <v>0</v>
      </c>
      <c r="IV65" s="244">
        <f t="shared" si="53"/>
        <v>14.799999999999997</v>
      </c>
      <c r="IW65" s="244">
        <f t="shared" si="53"/>
        <v>11.5</v>
      </c>
      <c r="IX65" s="244">
        <f t="shared" si="54"/>
        <v>5.2999999999999972</v>
      </c>
      <c r="IY65" s="244">
        <f t="shared" si="54"/>
        <v>0.70000000000000284</v>
      </c>
      <c r="IZ65" s="244">
        <f t="shared" si="54"/>
        <v>0.29999999999999716</v>
      </c>
      <c r="JA65" s="244">
        <f t="shared" si="54"/>
        <v>0.70000000000000284</v>
      </c>
      <c r="JB65" s="244">
        <f t="shared" si="54"/>
        <v>4.7000000000000028</v>
      </c>
      <c r="JC65" s="244">
        <f t="shared" si="54"/>
        <v>13.200000000000003</v>
      </c>
      <c r="JD65" s="244">
        <f t="shared" si="54"/>
        <v>17.100000000000001</v>
      </c>
      <c r="JE65" s="244">
        <f t="shared" si="54"/>
        <v>21</v>
      </c>
      <c r="JF65" s="244">
        <f t="shared" si="54"/>
        <v>19.399999999999999</v>
      </c>
      <c r="JG65" s="244">
        <f t="shared" si="54"/>
        <v>0</v>
      </c>
      <c r="JH65" s="244">
        <f t="shared" si="54"/>
        <v>14.600000000000001</v>
      </c>
      <c r="JI65" s="244">
        <f t="shared" si="54"/>
        <v>11.600000000000001</v>
      </c>
      <c r="JJ65" s="244">
        <f t="shared" si="54"/>
        <v>5.1000000000000014</v>
      </c>
      <c r="JK65" s="244">
        <f t="shared" si="54"/>
        <v>0.70000000000000284</v>
      </c>
      <c r="JL65" s="244">
        <f t="shared" si="54"/>
        <v>0.29999999999999716</v>
      </c>
      <c r="JM65" s="244">
        <f t="shared" si="54"/>
        <v>0.5</v>
      </c>
      <c r="JN65" s="244">
        <f t="shared" si="54"/>
        <v>4.5</v>
      </c>
      <c r="JO65" s="244">
        <f t="shared" si="54"/>
        <v>13.200000000000003</v>
      </c>
      <c r="JP65" s="244">
        <f t="shared" si="54"/>
        <v>17</v>
      </c>
      <c r="JQ65" s="244">
        <f t="shared" si="54"/>
        <v>20.700000000000003</v>
      </c>
      <c r="JR65" s="244">
        <f t="shared" si="54"/>
        <v>19.299999999999997</v>
      </c>
      <c r="JS65" s="244">
        <f t="shared" si="54"/>
        <v>0</v>
      </c>
      <c r="JT65" s="244">
        <f t="shared" si="54"/>
        <v>14.399999999999999</v>
      </c>
      <c r="JU65" s="244">
        <f t="shared" si="54"/>
        <v>11.700000000000003</v>
      </c>
      <c r="JV65" s="244">
        <f t="shared" si="54"/>
        <v>4.8999999999999986</v>
      </c>
      <c r="JW65" s="244">
        <f t="shared" si="54"/>
        <v>0.70000000000000284</v>
      </c>
      <c r="JX65" s="244">
        <f t="shared" si="54"/>
        <v>0.29999999999999716</v>
      </c>
      <c r="JY65" s="244">
        <f t="shared" si="54"/>
        <v>0.40000000000000568</v>
      </c>
      <c r="JZ65" s="244">
        <f t="shared" si="54"/>
        <v>4.5</v>
      </c>
      <c r="KA65" s="244">
        <f t="shared" si="54"/>
        <v>13.100000000000001</v>
      </c>
      <c r="KB65" s="244">
        <f t="shared" si="54"/>
        <v>16.899999999999999</v>
      </c>
      <c r="KC65" s="244">
        <f t="shared" si="54"/>
        <v>20.5</v>
      </c>
      <c r="KD65" s="244">
        <f t="shared" si="54"/>
        <v>19.299999999999997</v>
      </c>
      <c r="KE65" s="244">
        <f t="shared" si="54"/>
        <v>15.100000000000001</v>
      </c>
      <c r="KF65" s="244">
        <f t="shared" si="54"/>
        <v>14.100000000000001</v>
      </c>
      <c r="KG65" s="244">
        <f t="shared" si="54"/>
        <v>11.5</v>
      </c>
      <c r="KH65" s="244">
        <f t="shared" si="54"/>
        <v>4.8999999999999986</v>
      </c>
      <c r="KI65" s="244">
        <f t="shared" si="54"/>
        <v>0.70000000000000284</v>
      </c>
      <c r="KJ65" s="244">
        <f t="shared" si="54"/>
        <v>0.29999999999999716</v>
      </c>
      <c r="KK65" s="244">
        <f t="shared" si="54"/>
        <v>0.40000000000000568</v>
      </c>
      <c r="KL65" s="244">
        <f t="shared" si="54"/>
        <v>4.2999999999999972</v>
      </c>
      <c r="KM65" s="244">
        <f t="shared" si="54"/>
        <v>12.899999999999999</v>
      </c>
      <c r="KN65" s="244">
        <f t="shared" si="54"/>
        <v>17</v>
      </c>
      <c r="KO65" s="244">
        <f t="shared" si="54"/>
        <v>20.200000000000003</v>
      </c>
      <c r="KP65" s="244">
        <f t="shared" si="54"/>
        <v>19.600000000000001</v>
      </c>
      <c r="KQ65" s="244">
        <f t="shared" si="54"/>
        <v>0</v>
      </c>
      <c r="KR65" s="244">
        <f t="shared" si="54"/>
        <v>14.100000000000001</v>
      </c>
      <c r="KS65" s="244">
        <f t="shared" si="54"/>
        <v>11.399999999999999</v>
      </c>
      <c r="KT65" s="244">
        <f t="shared" si="54"/>
        <v>5.1000000000000014</v>
      </c>
      <c r="KU65" s="244">
        <f t="shared" si="54"/>
        <v>0.70000000000000284</v>
      </c>
      <c r="KV65" s="244">
        <f t="shared" si="54"/>
        <v>0.20000000000000284</v>
      </c>
      <c r="KW65" s="244">
        <f t="shared" si="54"/>
        <v>0.40000000000000568</v>
      </c>
      <c r="KX65" s="244">
        <f t="shared" si="54"/>
        <v>4.1000000000000014</v>
      </c>
      <c r="KY65" s="244">
        <f t="shared" si="54"/>
        <v>13</v>
      </c>
      <c r="KZ65" s="244">
        <f t="shared" si="54"/>
        <v>16.899999999999999</v>
      </c>
      <c r="LA65" s="244">
        <f t="shared" si="54"/>
        <v>20.200000000000003</v>
      </c>
      <c r="LB65" s="244">
        <f t="shared" si="54"/>
        <v>19.600000000000001</v>
      </c>
      <c r="LC65" s="244">
        <f t="shared" si="54"/>
        <v>0</v>
      </c>
      <c r="LD65" s="244">
        <f t="shared" si="54"/>
        <v>14.100000000000001</v>
      </c>
      <c r="LE65" s="244">
        <f t="shared" si="54"/>
        <v>11.399999999999999</v>
      </c>
      <c r="LF65" s="244">
        <f t="shared" si="54"/>
        <v>5.2999999999999972</v>
      </c>
      <c r="LG65" s="244">
        <f t="shared" si="54"/>
        <v>0.59999999999999432</v>
      </c>
      <c r="LH65" s="244">
        <f t="shared" si="54"/>
        <v>0.20000000000000284</v>
      </c>
      <c r="LI65" s="244">
        <f t="shared" si="55"/>
        <v>0.40000000000000568</v>
      </c>
      <c r="LJ65" s="244">
        <f t="shared" si="55"/>
        <v>3.8999999999999986</v>
      </c>
      <c r="LK65" s="244">
        <f t="shared" si="55"/>
        <v>13.100000000000001</v>
      </c>
      <c r="LL65" s="244">
        <f t="shared" si="55"/>
        <v>17.100000000000001</v>
      </c>
      <c r="LM65" s="244">
        <f t="shared" si="55"/>
        <v>20.200000000000003</v>
      </c>
    </row>
    <row r="66" spans="1:325" x14ac:dyDescent="0.25">
      <c r="A66" s="244">
        <v>30</v>
      </c>
      <c r="B66" s="244">
        <f t="shared" si="50"/>
        <v>22.200000000000003</v>
      </c>
      <c r="C66" s="244">
        <f t="shared" si="50"/>
        <v>0</v>
      </c>
      <c r="D66" s="244">
        <f t="shared" si="50"/>
        <v>14.899999999999999</v>
      </c>
      <c r="E66" s="244">
        <f t="shared" si="50"/>
        <v>11.5</v>
      </c>
      <c r="F66" s="244">
        <f t="shared" si="50"/>
        <v>7.1000000000000014</v>
      </c>
      <c r="G66" s="244">
        <f t="shared" si="50"/>
        <v>2</v>
      </c>
      <c r="H66" s="244">
        <f t="shared" si="50"/>
        <v>0.79999999999999716</v>
      </c>
      <c r="I66" s="244">
        <f t="shared" si="50"/>
        <v>1.2000000000000028</v>
      </c>
      <c r="J66" s="244">
        <f t="shared" si="50"/>
        <v>7.6000000000000014</v>
      </c>
      <c r="K66" s="244">
        <f t="shared" si="50"/>
        <v>14.600000000000001</v>
      </c>
      <c r="L66" s="244">
        <f t="shared" si="50"/>
        <v>20</v>
      </c>
      <c r="M66" s="244">
        <f t="shared" si="50"/>
        <v>22.700000000000003</v>
      </c>
      <c r="N66" s="244">
        <f t="shared" si="50"/>
        <v>21.799999999999997</v>
      </c>
      <c r="O66" s="244">
        <f t="shared" si="50"/>
        <v>0</v>
      </c>
      <c r="P66" s="244">
        <f t="shared" si="50"/>
        <v>14.799999999999997</v>
      </c>
      <c r="Q66" s="244">
        <f t="shared" si="50"/>
        <v>11.5</v>
      </c>
      <c r="R66" s="244">
        <f t="shared" si="50"/>
        <v>7.2999999999999972</v>
      </c>
      <c r="S66" s="244">
        <f t="shared" si="50"/>
        <v>2</v>
      </c>
      <c r="T66" s="244">
        <f t="shared" si="50"/>
        <v>0.79999999999999716</v>
      </c>
      <c r="U66" s="244">
        <f t="shared" si="50"/>
        <v>1.2999999999999972</v>
      </c>
      <c r="V66" s="244">
        <f t="shared" si="50"/>
        <v>7.3999999999999986</v>
      </c>
      <c r="W66" s="244">
        <f t="shared" si="50"/>
        <v>14.899999999999999</v>
      </c>
      <c r="X66" s="244">
        <f t="shared" si="50"/>
        <v>20.200000000000003</v>
      </c>
      <c r="Y66" s="244">
        <f t="shared" si="50"/>
        <v>22.700000000000003</v>
      </c>
      <c r="Z66" s="244">
        <f t="shared" si="50"/>
        <v>21.9</v>
      </c>
      <c r="AA66" s="244">
        <f t="shared" si="50"/>
        <v>0</v>
      </c>
      <c r="AB66" s="244">
        <f t="shared" si="50"/>
        <v>14.600000000000001</v>
      </c>
      <c r="AC66" s="244">
        <f t="shared" si="50"/>
        <v>11.5</v>
      </c>
      <c r="AD66" s="244">
        <f t="shared" si="50"/>
        <v>7</v>
      </c>
      <c r="AE66" s="244">
        <f t="shared" si="50"/>
        <v>1.7000000000000028</v>
      </c>
      <c r="AF66" s="244">
        <f t="shared" si="50"/>
        <v>0.79999999999999716</v>
      </c>
      <c r="AG66" s="244">
        <f t="shared" si="50"/>
        <v>1.1000000000000014</v>
      </c>
      <c r="AH66" s="244">
        <f t="shared" si="50"/>
        <v>7.3999999999999986</v>
      </c>
      <c r="AI66" s="244">
        <f t="shared" si="50"/>
        <v>15</v>
      </c>
      <c r="AJ66" s="244">
        <f t="shared" si="50"/>
        <v>20.100000000000001</v>
      </c>
      <c r="AK66" s="244">
        <f t="shared" si="50"/>
        <v>22.5</v>
      </c>
      <c r="AL66" s="244">
        <f t="shared" si="50"/>
        <v>21.9</v>
      </c>
      <c r="AM66" s="244">
        <f t="shared" si="50"/>
        <v>0</v>
      </c>
      <c r="AN66" s="244">
        <f t="shared" si="50"/>
        <v>14.5</v>
      </c>
      <c r="AO66" s="244">
        <f t="shared" si="50"/>
        <v>11.5</v>
      </c>
      <c r="AP66" s="244">
        <f t="shared" si="50"/>
        <v>6.8999999999999986</v>
      </c>
      <c r="AQ66" s="244">
        <f t="shared" si="50"/>
        <v>1.6000000000000014</v>
      </c>
      <c r="AR66" s="244">
        <f t="shared" si="50"/>
        <v>0.79999999999999716</v>
      </c>
      <c r="AS66" s="244">
        <f t="shared" si="50"/>
        <v>1</v>
      </c>
      <c r="AT66" s="244">
        <f t="shared" si="50"/>
        <v>7.2000000000000028</v>
      </c>
      <c r="AU66" s="244">
        <f t="shared" si="50"/>
        <v>14.899999999999999</v>
      </c>
      <c r="AV66" s="244">
        <f t="shared" si="50"/>
        <v>20</v>
      </c>
      <c r="AW66" s="244">
        <f t="shared" si="50"/>
        <v>22.6</v>
      </c>
      <c r="AX66" s="244">
        <f t="shared" si="50"/>
        <v>22.1</v>
      </c>
      <c r="AY66" s="244">
        <f t="shared" si="50"/>
        <v>0</v>
      </c>
      <c r="AZ66" s="244">
        <f t="shared" si="50"/>
        <v>14.100000000000001</v>
      </c>
      <c r="BA66" s="244">
        <f t="shared" si="50"/>
        <v>11.200000000000003</v>
      </c>
      <c r="BB66" s="244">
        <f t="shared" si="50"/>
        <v>6.7999999999999972</v>
      </c>
      <c r="BC66" s="244">
        <f t="shared" si="50"/>
        <v>1.5</v>
      </c>
      <c r="BD66" s="244">
        <f t="shared" si="50"/>
        <v>0.70000000000000284</v>
      </c>
      <c r="BE66" s="244">
        <f t="shared" si="50"/>
        <v>0.90000000000000568</v>
      </c>
      <c r="BF66" s="244">
        <f t="shared" si="50"/>
        <v>7.1000000000000014</v>
      </c>
      <c r="BG66" s="244">
        <f t="shared" si="50"/>
        <v>15.200000000000003</v>
      </c>
      <c r="BH66" s="244">
        <f t="shared" si="50"/>
        <v>20.399999999999999</v>
      </c>
      <c r="BI66" s="244">
        <f t="shared" si="50"/>
        <v>22.5</v>
      </c>
      <c r="BJ66" s="244">
        <f t="shared" si="50"/>
        <v>22.200000000000003</v>
      </c>
      <c r="BK66" s="244">
        <f t="shared" si="50"/>
        <v>0</v>
      </c>
      <c r="BL66" s="244">
        <f t="shared" si="50"/>
        <v>14.399999999999999</v>
      </c>
      <c r="BM66" s="244">
        <f t="shared" ref="BM66" si="56">IF(BM32&gt;65,0,IF(BM32="",0,65-BM32))</f>
        <v>10.899999999999999</v>
      </c>
      <c r="BN66" s="244">
        <f t="shared" si="51"/>
        <v>6.7000000000000028</v>
      </c>
      <c r="BO66" s="244">
        <f t="shared" si="51"/>
        <v>1.5</v>
      </c>
      <c r="BP66" s="244">
        <f t="shared" si="51"/>
        <v>0.59999999999999432</v>
      </c>
      <c r="BQ66" s="244">
        <f t="shared" si="51"/>
        <v>0.90000000000000568</v>
      </c>
      <c r="BR66" s="244">
        <f t="shared" si="51"/>
        <v>6.8999999999999986</v>
      </c>
      <c r="BS66" s="244">
        <f t="shared" si="51"/>
        <v>15.299999999999997</v>
      </c>
      <c r="BT66" s="244">
        <f t="shared" si="51"/>
        <v>20.6</v>
      </c>
      <c r="BU66" s="244">
        <f t="shared" si="51"/>
        <v>22.5</v>
      </c>
      <c r="BV66" s="244">
        <f t="shared" si="51"/>
        <v>22.5</v>
      </c>
      <c r="BW66" s="244">
        <f t="shared" si="51"/>
        <v>0</v>
      </c>
      <c r="BX66" s="244">
        <f t="shared" si="51"/>
        <v>14.200000000000003</v>
      </c>
      <c r="BY66" s="244">
        <f t="shared" si="51"/>
        <v>11.299999999999997</v>
      </c>
      <c r="BZ66" s="244">
        <f t="shared" si="51"/>
        <v>6.7000000000000028</v>
      </c>
      <c r="CA66" s="244">
        <f t="shared" si="51"/>
        <v>1.6000000000000014</v>
      </c>
      <c r="CB66" s="244">
        <f t="shared" si="51"/>
        <v>0.70000000000000284</v>
      </c>
      <c r="CC66" s="244">
        <f t="shared" si="51"/>
        <v>0.79999999999999716</v>
      </c>
      <c r="CD66" s="244">
        <f t="shared" si="51"/>
        <v>6.7999999999999972</v>
      </c>
      <c r="CE66" s="244">
        <f t="shared" si="51"/>
        <v>15.600000000000001</v>
      </c>
      <c r="CF66" s="244">
        <f t="shared" si="51"/>
        <v>20.200000000000003</v>
      </c>
      <c r="CG66" s="244">
        <f t="shared" si="51"/>
        <v>22.4</v>
      </c>
      <c r="CH66" s="244">
        <f t="shared" si="51"/>
        <v>22.5</v>
      </c>
      <c r="CI66" s="244">
        <f t="shared" si="51"/>
        <v>0</v>
      </c>
      <c r="CJ66" s="244">
        <f t="shared" si="51"/>
        <v>14.399999999999999</v>
      </c>
      <c r="CK66" s="244">
        <f t="shared" si="51"/>
        <v>11.399999999999999</v>
      </c>
      <c r="CL66" s="244">
        <f t="shared" si="51"/>
        <v>6.7000000000000028</v>
      </c>
      <c r="CM66" s="244">
        <f t="shared" si="51"/>
        <v>1.7000000000000028</v>
      </c>
      <c r="CN66" s="244">
        <f t="shared" si="51"/>
        <v>0.70000000000000284</v>
      </c>
      <c r="CO66" s="244">
        <f t="shared" si="51"/>
        <v>0.70000000000000284</v>
      </c>
      <c r="CP66" s="244">
        <f t="shared" si="51"/>
        <v>6.7000000000000028</v>
      </c>
      <c r="CQ66" s="244">
        <f t="shared" si="51"/>
        <v>15.799999999999997</v>
      </c>
      <c r="CR66" s="244">
        <f t="shared" si="51"/>
        <v>19.799999999999997</v>
      </c>
      <c r="CS66" s="244">
        <f t="shared" si="51"/>
        <v>21.799999999999997</v>
      </c>
      <c r="CT66" s="244">
        <f t="shared" si="51"/>
        <v>22.4</v>
      </c>
      <c r="CU66" s="244">
        <f t="shared" si="51"/>
        <v>0</v>
      </c>
      <c r="CV66" s="244">
        <f t="shared" si="51"/>
        <v>14.5</v>
      </c>
      <c r="CW66" s="244">
        <f t="shared" si="51"/>
        <v>11.299999999999997</v>
      </c>
      <c r="CX66" s="244">
        <f t="shared" si="51"/>
        <v>6.6000000000000014</v>
      </c>
      <c r="CY66" s="244">
        <f t="shared" si="51"/>
        <v>1.6000000000000014</v>
      </c>
      <c r="CZ66" s="244">
        <f t="shared" si="51"/>
        <v>0.70000000000000284</v>
      </c>
      <c r="DA66" s="244">
        <f t="shared" si="51"/>
        <v>0.59999999999999432</v>
      </c>
      <c r="DB66" s="244">
        <f t="shared" si="51"/>
        <v>6.3999999999999986</v>
      </c>
      <c r="DC66" s="244">
        <f t="shared" si="51"/>
        <v>15.700000000000003</v>
      </c>
      <c r="DD66" s="244">
        <f t="shared" si="51"/>
        <v>19.899999999999999</v>
      </c>
      <c r="DE66" s="244">
        <f t="shared" si="51"/>
        <v>21.6</v>
      </c>
      <c r="DF66" s="244">
        <f t="shared" si="51"/>
        <v>22.299999999999997</v>
      </c>
      <c r="DG66" s="244">
        <f t="shared" si="51"/>
        <v>0</v>
      </c>
      <c r="DH66" s="244">
        <f t="shared" si="51"/>
        <v>14.399999999999999</v>
      </c>
      <c r="DI66" s="244">
        <f t="shared" si="51"/>
        <v>11.100000000000001</v>
      </c>
      <c r="DJ66" s="244">
        <f t="shared" si="51"/>
        <v>6.7000000000000028</v>
      </c>
      <c r="DK66" s="244">
        <f t="shared" si="51"/>
        <v>1.6000000000000014</v>
      </c>
      <c r="DL66" s="244">
        <f t="shared" si="51"/>
        <v>0.70000000000000284</v>
      </c>
      <c r="DM66" s="244">
        <f t="shared" si="51"/>
        <v>0.59999999999999432</v>
      </c>
      <c r="DN66" s="244">
        <f t="shared" si="51"/>
        <v>6.1000000000000014</v>
      </c>
      <c r="DO66" s="244">
        <f t="shared" si="51"/>
        <v>15.700000000000003</v>
      </c>
      <c r="DP66" s="244">
        <f t="shared" si="51"/>
        <v>19.600000000000001</v>
      </c>
      <c r="DQ66" s="244">
        <f t="shared" si="51"/>
        <v>21.6</v>
      </c>
      <c r="DR66" s="244">
        <f t="shared" si="51"/>
        <v>22.200000000000003</v>
      </c>
      <c r="DS66" s="244">
        <f t="shared" si="51"/>
        <v>0</v>
      </c>
      <c r="DT66" s="244">
        <f t="shared" si="51"/>
        <v>14.399999999999999</v>
      </c>
      <c r="DU66" s="244">
        <f t="shared" si="51"/>
        <v>11</v>
      </c>
      <c r="DV66" s="244">
        <f t="shared" si="51"/>
        <v>6.5</v>
      </c>
      <c r="DW66" s="244">
        <f t="shared" si="51"/>
        <v>1.5</v>
      </c>
      <c r="DX66" s="244">
        <f t="shared" si="51"/>
        <v>0.70000000000000284</v>
      </c>
      <c r="DY66" s="244">
        <f t="shared" ref="DY66" si="57">IF(DY32&gt;65,0,IF(DY32="",0,65-DY32))</f>
        <v>0.59999999999999432</v>
      </c>
      <c r="DZ66" s="244">
        <f t="shared" si="52"/>
        <v>6</v>
      </c>
      <c r="EA66" s="244">
        <f t="shared" si="52"/>
        <v>15.5</v>
      </c>
      <c r="EB66" s="244">
        <f t="shared" si="52"/>
        <v>19.600000000000001</v>
      </c>
      <c r="EC66" s="244">
        <f t="shared" si="52"/>
        <v>21.5</v>
      </c>
      <c r="ED66" s="244">
        <f t="shared" si="52"/>
        <v>22.200000000000003</v>
      </c>
      <c r="EE66" s="244">
        <f t="shared" si="52"/>
        <v>0</v>
      </c>
      <c r="EF66" s="244">
        <f t="shared" si="52"/>
        <v>14.399999999999999</v>
      </c>
      <c r="EG66" s="244">
        <f t="shared" si="52"/>
        <v>11.100000000000001</v>
      </c>
      <c r="EH66" s="244">
        <f t="shared" si="52"/>
        <v>6.6000000000000014</v>
      </c>
      <c r="EI66" s="244">
        <f t="shared" si="52"/>
        <v>1.6000000000000014</v>
      </c>
      <c r="EJ66" s="244">
        <f t="shared" si="52"/>
        <v>0.70000000000000284</v>
      </c>
      <c r="EK66" s="244">
        <f t="shared" si="52"/>
        <v>0.59999999999999432</v>
      </c>
      <c r="EL66" s="244">
        <f t="shared" si="52"/>
        <v>5.6000000000000014</v>
      </c>
      <c r="EM66" s="244">
        <f t="shared" si="52"/>
        <v>15.100000000000001</v>
      </c>
      <c r="EN66" s="244">
        <f t="shared" si="52"/>
        <v>19.299999999999997</v>
      </c>
      <c r="EO66" s="244">
        <f t="shared" si="52"/>
        <v>21.299999999999997</v>
      </c>
      <c r="EP66" s="244">
        <f t="shared" si="52"/>
        <v>22.4</v>
      </c>
      <c r="EQ66" s="244">
        <f t="shared" si="52"/>
        <v>0</v>
      </c>
      <c r="ER66" s="244">
        <f t="shared" si="52"/>
        <v>13.899999999999999</v>
      </c>
      <c r="ES66" s="244">
        <f t="shared" si="52"/>
        <v>11.200000000000003</v>
      </c>
      <c r="ET66" s="244">
        <f t="shared" si="52"/>
        <v>6.3999999999999986</v>
      </c>
      <c r="EU66" s="244">
        <f t="shared" si="52"/>
        <v>1.3999999999999986</v>
      </c>
      <c r="EV66" s="244">
        <f t="shared" si="52"/>
        <v>0.70000000000000284</v>
      </c>
      <c r="EW66" s="244">
        <f t="shared" si="52"/>
        <v>0.5</v>
      </c>
      <c r="EX66" s="244">
        <f t="shared" si="52"/>
        <v>5.6000000000000014</v>
      </c>
      <c r="EY66" s="244">
        <f t="shared" si="52"/>
        <v>15.399999999999999</v>
      </c>
      <c r="EZ66" s="244">
        <f t="shared" si="52"/>
        <v>19.399999999999999</v>
      </c>
      <c r="FA66" s="244">
        <f t="shared" si="52"/>
        <v>21.299999999999997</v>
      </c>
      <c r="FB66" s="244">
        <f t="shared" si="52"/>
        <v>22.4</v>
      </c>
      <c r="FC66" s="244">
        <f t="shared" si="52"/>
        <v>0</v>
      </c>
      <c r="FD66" s="244">
        <f t="shared" si="52"/>
        <v>13.700000000000003</v>
      </c>
      <c r="FE66" s="244">
        <f t="shared" si="52"/>
        <v>10.899999999999999</v>
      </c>
      <c r="FF66" s="244">
        <f t="shared" si="52"/>
        <v>6.2999999999999972</v>
      </c>
      <c r="FG66" s="244">
        <f t="shared" si="52"/>
        <v>1.2000000000000028</v>
      </c>
      <c r="FH66" s="244">
        <f t="shared" si="52"/>
        <v>0.70000000000000284</v>
      </c>
      <c r="FI66" s="244">
        <f t="shared" si="52"/>
        <v>0.5</v>
      </c>
      <c r="FJ66" s="244">
        <f t="shared" si="52"/>
        <v>5.5</v>
      </c>
      <c r="FK66" s="244">
        <f t="shared" si="52"/>
        <v>15.200000000000003</v>
      </c>
      <c r="FL66" s="244">
        <f t="shared" si="52"/>
        <v>19.299999999999997</v>
      </c>
      <c r="FM66" s="244">
        <f t="shared" si="52"/>
        <v>21.5</v>
      </c>
      <c r="FN66" s="244">
        <f t="shared" si="52"/>
        <v>22.700000000000003</v>
      </c>
      <c r="FO66" s="244">
        <f t="shared" si="52"/>
        <v>0</v>
      </c>
      <c r="FP66" s="244">
        <f t="shared" si="52"/>
        <v>13.700000000000003</v>
      </c>
      <c r="FQ66" s="244">
        <f t="shared" si="52"/>
        <v>11.100000000000001</v>
      </c>
      <c r="FR66" s="244">
        <f t="shared" si="52"/>
        <v>6.3999999999999986</v>
      </c>
      <c r="FS66" s="244">
        <f t="shared" si="52"/>
        <v>1.1000000000000014</v>
      </c>
      <c r="FT66" s="244">
        <f t="shared" si="52"/>
        <v>0.70000000000000284</v>
      </c>
      <c r="FU66" s="244">
        <f t="shared" si="52"/>
        <v>0.5</v>
      </c>
      <c r="FV66" s="244">
        <f t="shared" si="52"/>
        <v>5.5</v>
      </c>
      <c r="FW66" s="244">
        <f t="shared" si="52"/>
        <v>15.200000000000003</v>
      </c>
      <c r="FX66" s="244">
        <f t="shared" si="52"/>
        <v>19.299999999999997</v>
      </c>
      <c r="FY66" s="244">
        <f t="shared" si="52"/>
        <v>20.9</v>
      </c>
      <c r="FZ66" s="244">
        <f t="shared" si="52"/>
        <v>22.700000000000003</v>
      </c>
      <c r="GA66" s="244">
        <f t="shared" si="52"/>
        <v>0</v>
      </c>
      <c r="GB66" s="244">
        <f t="shared" si="52"/>
        <v>13.700000000000003</v>
      </c>
      <c r="GC66" s="244">
        <f t="shared" si="52"/>
        <v>10.899999999999999</v>
      </c>
      <c r="GD66" s="244">
        <f t="shared" si="52"/>
        <v>6.6000000000000014</v>
      </c>
      <c r="GE66" s="244">
        <f t="shared" si="52"/>
        <v>1.1000000000000014</v>
      </c>
      <c r="GF66" s="244">
        <f t="shared" si="52"/>
        <v>0.59999999999999432</v>
      </c>
      <c r="GG66" s="244">
        <f t="shared" si="52"/>
        <v>0.5</v>
      </c>
      <c r="GH66" s="244">
        <f t="shared" si="52"/>
        <v>5.2000000000000028</v>
      </c>
      <c r="GI66" s="244">
        <f t="shared" si="52"/>
        <v>15.399999999999999</v>
      </c>
      <c r="GJ66" s="244">
        <f t="shared" si="52"/>
        <v>19.399999999999999</v>
      </c>
      <c r="GK66" s="244">
        <f t="shared" ref="GK66" si="58">IF(GK32&gt;65,0,IF(GK32="",0,65-GK32))</f>
        <v>20.9</v>
      </c>
      <c r="GL66" s="244">
        <f t="shared" si="53"/>
        <v>22.5</v>
      </c>
      <c r="GM66" s="244">
        <f t="shared" si="53"/>
        <v>0</v>
      </c>
      <c r="GN66" s="244">
        <f t="shared" si="53"/>
        <v>13.600000000000001</v>
      </c>
      <c r="GO66" s="244">
        <f t="shared" si="53"/>
        <v>11</v>
      </c>
      <c r="GP66" s="244">
        <f t="shared" si="53"/>
        <v>6.6000000000000014</v>
      </c>
      <c r="GQ66" s="244">
        <f t="shared" si="53"/>
        <v>1</v>
      </c>
      <c r="GR66" s="244">
        <f t="shared" si="53"/>
        <v>0.59999999999999432</v>
      </c>
      <c r="GS66" s="244">
        <f t="shared" si="53"/>
        <v>0.40000000000000568</v>
      </c>
      <c r="GT66" s="244">
        <f t="shared" si="53"/>
        <v>5.1000000000000014</v>
      </c>
      <c r="GU66" s="244">
        <f t="shared" si="53"/>
        <v>15.100000000000001</v>
      </c>
      <c r="GV66" s="244">
        <f t="shared" si="53"/>
        <v>19</v>
      </c>
      <c r="GW66" s="244">
        <f t="shared" si="53"/>
        <v>20.9</v>
      </c>
      <c r="GX66" s="244">
        <f t="shared" si="53"/>
        <v>22.4</v>
      </c>
      <c r="GY66" s="244">
        <f t="shared" si="53"/>
        <v>0</v>
      </c>
      <c r="GZ66" s="244">
        <f t="shared" si="53"/>
        <v>13.5</v>
      </c>
      <c r="HA66" s="244">
        <f t="shared" si="53"/>
        <v>11</v>
      </c>
      <c r="HB66" s="244">
        <f t="shared" si="53"/>
        <v>6.5</v>
      </c>
      <c r="HC66" s="244">
        <f t="shared" si="53"/>
        <v>1</v>
      </c>
      <c r="HD66" s="244">
        <f t="shared" si="53"/>
        <v>0.59999999999999432</v>
      </c>
      <c r="HE66" s="244">
        <f t="shared" si="53"/>
        <v>0.40000000000000568</v>
      </c>
      <c r="HF66" s="244">
        <f t="shared" si="53"/>
        <v>5</v>
      </c>
      <c r="HG66" s="244">
        <f t="shared" si="53"/>
        <v>14.899999999999999</v>
      </c>
      <c r="HH66" s="244">
        <f t="shared" si="53"/>
        <v>18.899999999999999</v>
      </c>
      <c r="HI66" s="244">
        <f t="shared" si="53"/>
        <v>20.700000000000003</v>
      </c>
      <c r="HJ66" s="244">
        <f t="shared" si="53"/>
        <v>22.1</v>
      </c>
      <c r="HK66" s="244">
        <f t="shared" si="53"/>
        <v>0</v>
      </c>
      <c r="HL66" s="244">
        <f t="shared" si="53"/>
        <v>13.200000000000003</v>
      </c>
      <c r="HM66" s="244">
        <f t="shared" si="53"/>
        <v>11</v>
      </c>
      <c r="HN66" s="244">
        <f t="shared" si="53"/>
        <v>6.5</v>
      </c>
      <c r="HO66" s="244">
        <f t="shared" si="53"/>
        <v>0.90000000000000568</v>
      </c>
      <c r="HP66" s="244">
        <f t="shared" si="53"/>
        <v>0.59999999999999432</v>
      </c>
      <c r="HQ66" s="244">
        <f t="shared" si="53"/>
        <v>0.29999999999999716</v>
      </c>
      <c r="HR66" s="244">
        <f t="shared" si="53"/>
        <v>4.7000000000000028</v>
      </c>
      <c r="HS66" s="244">
        <f t="shared" si="53"/>
        <v>14.799999999999997</v>
      </c>
      <c r="HT66" s="244">
        <f t="shared" si="53"/>
        <v>18.700000000000003</v>
      </c>
      <c r="HU66" s="244">
        <f t="shared" si="53"/>
        <v>20.700000000000003</v>
      </c>
      <c r="HV66" s="244">
        <f t="shared" si="53"/>
        <v>22.5</v>
      </c>
      <c r="HW66" s="244">
        <f t="shared" si="53"/>
        <v>0</v>
      </c>
      <c r="HX66" s="244">
        <f t="shared" si="53"/>
        <v>13.299999999999997</v>
      </c>
      <c r="HY66" s="244">
        <f t="shared" si="53"/>
        <v>11.200000000000003</v>
      </c>
      <c r="HZ66" s="244">
        <f t="shared" si="53"/>
        <v>6.6000000000000014</v>
      </c>
      <c r="IA66" s="244">
        <f t="shared" si="53"/>
        <v>1</v>
      </c>
      <c r="IB66" s="244">
        <f t="shared" si="53"/>
        <v>0.5</v>
      </c>
      <c r="IC66" s="244">
        <f t="shared" si="53"/>
        <v>0.29999999999999716</v>
      </c>
      <c r="ID66" s="244">
        <f t="shared" si="53"/>
        <v>5</v>
      </c>
      <c r="IE66" s="244">
        <f t="shared" si="53"/>
        <v>14.700000000000003</v>
      </c>
      <c r="IF66" s="244">
        <f t="shared" si="53"/>
        <v>19.200000000000003</v>
      </c>
      <c r="IG66" s="244">
        <f t="shared" si="53"/>
        <v>20.6</v>
      </c>
      <c r="IH66" s="244">
        <f t="shared" si="53"/>
        <v>22.200000000000003</v>
      </c>
      <c r="II66" s="244">
        <f t="shared" si="53"/>
        <v>0</v>
      </c>
      <c r="IJ66" s="244">
        <f t="shared" si="53"/>
        <v>13.100000000000001</v>
      </c>
      <c r="IK66" s="244">
        <f t="shared" si="53"/>
        <v>11.200000000000003</v>
      </c>
      <c r="IL66" s="244">
        <f t="shared" si="53"/>
        <v>6.5</v>
      </c>
      <c r="IM66" s="244">
        <f t="shared" si="53"/>
        <v>1</v>
      </c>
      <c r="IN66" s="244">
        <f t="shared" si="53"/>
        <v>0.5</v>
      </c>
      <c r="IO66" s="244">
        <f t="shared" si="53"/>
        <v>0.29999999999999716</v>
      </c>
      <c r="IP66" s="244">
        <f t="shared" si="53"/>
        <v>5</v>
      </c>
      <c r="IQ66" s="244">
        <f t="shared" si="53"/>
        <v>14.600000000000001</v>
      </c>
      <c r="IR66" s="244">
        <f t="shared" si="53"/>
        <v>19</v>
      </c>
      <c r="IS66" s="244">
        <f t="shared" si="53"/>
        <v>20.799999999999997</v>
      </c>
      <c r="IT66" s="244">
        <f t="shared" si="53"/>
        <v>22.1</v>
      </c>
      <c r="IU66" s="244">
        <f t="shared" si="53"/>
        <v>0</v>
      </c>
      <c r="IV66" s="244">
        <f t="shared" si="53"/>
        <v>13.200000000000003</v>
      </c>
      <c r="IW66" s="244">
        <f t="shared" ref="IW66:LH67" si="59">IF(IW32&gt;65,0,IF(IW32="",0,65-IW32))</f>
        <v>11.100000000000001</v>
      </c>
      <c r="IX66" s="244">
        <f t="shared" si="59"/>
        <v>6.3999999999999986</v>
      </c>
      <c r="IY66" s="244">
        <f t="shared" si="59"/>
        <v>1</v>
      </c>
      <c r="IZ66" s="244">
        <f t="shared" si="59"/>
        <v>0.40000000000000568</v>
      </c>
      <c r="JA66" s="244">
        <f t="shared" si="59"/>
        <v>0.29999999999999716</v>
      </c>
      <c r="JB66" s="244">
        <f t="shared" si="59"/>
        <v>4.7000000000000028</v>
      </c>
      <c r="JC66" s="244">
        <f t="shared" si="59"/>
        <v>14.5</v>
      </c>
      <c r="JD66" s="244">
        <f t="shared" si="59"/>
        <v>18.799999999999997</v>
      </c>
      <c r="JE66" s="244">
        <f t="shared" si="59"/>
        <v>21.299999999999997</v>
      </c>
      <c r="JF66" s="244">
        <f t="shared" si="59"/>
        <v>21.799999999999997</v>
      </c>
      <c r="JG66" s="244">
        <f t="shared" si="59"/>
        <v>0</v>
      </c>
      <c r="JH66" s="244">
        <f t="shared" si="59"/>
        <v>12.899999999999999</v>
      </c>
      <c r="JI66" s="244">
        <f t="shared" si="59"/>
        <v>10.899999999999999</v>
      </c>
      <c r="JJ66" s="244">
        <f t="shared" si="59"/>
        <v>6.2999999999999972</v>
      </c>
      <c r="JK66" s="244">
        <f t="shared" si="59"/>
        <v>1</v>
      </c>
      <c r="JL66" s="244">
        <f t="shared" si="59"/>
        <v>0.40000000000000568</v>
      </c>
      <c r="JM66" s="244">
        <f t="shared" si="59"/>
        <v>0.20000000000000284</v>
      </c>
      <c r="JN66" s="244">
        <f t="shared" si="59"/>
        <v>4.5</v>
      </c>
      <c r="JO66" s="244">
        <f t="shared" si="59"/>
        <v>14.5</v>
      </c>
      <c r="JP66" s="244">
        <f t="shared" si="59"/>
        <v>18.799999999999997</v>
      </c>
      <c r="JQ66" s="244">
        <f t="shared" si="59"/>
        <v>21</v>
      </c>
      <c r="JR66" s="244">
        <f t="shared" si="59"/>
        <v>21.6</v>
      </c>
      <c r="JS66" s="244">
        <f t="shared" si="59"/>
        <v>0</v>
      </c>
      <c r="JT66" s="244">
        <f t="shared" si="59"/>
        <v>12.600000000000001</v>
      </c>
      <c r="JU66" s="244">
        <f t="shared" si="59"/>
        <v>11.200000000000003</v>
      </c>
      <c r="JV66" s="244">
        <f t="shared" si="59"/>
        <v>6.1000000000000014</v>
      </c>
      <c r="JW66" s="244">
        <f t="shared" si="59"/>
        <v>1</v>
      </c>
      <c r="JX66" s="244">
        <f t="shared" si="59"/>
        <v>0.29999999999999716</v>
      </c>
      <c r="JY66" s="244">
        <f t="shared" si="59"/>
        <v>0.20000000000000284</v>
      </c>
      <c r="JZ66" s="244">
        <f t="shared" si="59"/>
        <v>4.5</v>
      </c>
      <c r="KA66" s="244">
        <f t="shared" si="59"/>
        <v>14.5</v>
      </c>
      <c r="KB66" s="244">
        <f t="shared" si="59"/>
        <v>18.899999999999999</v>
      </c>
      <c r="KC66" s="244">
        <f t="shared" si="59"/>
        <v>20.9</v>
      </c>
      <c r="KD66" s="244">
        <f t="shared" si="59"/>
        <v>21.6</v>
      </c>
      <c r="KE66" s="244">
        <f t="shared" si="59"/>
        <v>0</v>
      </c>
      <c r="KF66" s="244">
        <f t="shared" si="59"/>
        <v>12.299999999999997</v>
      </c>
      <c r="KG66" s="244">
        <f t="shared" si="59"/>
        <v>11</v>
      </c>
      <c r="KH66" s="244">
        <f t="shared" si="59"/>
        <v>6.1000000000000014</v>
      </c>
      <c r="KI66" s="244">
        <f t="shared" si="59"/>
        <v>1.1000000000000014</v>
      </c>
      <c r="KJ66" s="244">
        <f t="shared" si="59"/>
        <v>0.29999999999999716</v>
      </c>
      <c r="KK66" s="244">
        <f t="shared" si="59"/>
        <v>0.20000000000000284</v>
      </c>
      <c r="KL66" s="244">
        <f t="shared" si="59"/>
        <v>4.2999999999999972</v>
      </c>
      <c r="KM66" s="244">
        <f t="shared" si="59"/>
        <v>14.299999999999997</v>
      </c>
      <c r="KN66" s="244">
        <f t="shared" si="59"/>
        <v>18.799999999999997</v>
      </c>
      <c r="KO66" s="244">
        <f t="shared" si="59"/>
        <v>20.5</v>
      </c>
      <c r="KP66" s="244">
        <f t="shared" si="59"/>
        <v>21.799999999999997</v>
      </c>
      <c r="KQ66" s="244">
        <f t="shared" si="59"/>
        <v>0</v>
      </c>
      <c r="KR66" s="244">
        <f t="shared" si="59"/>
        <v>12.299999999999997</v>
      </c>
      <c r="KS66" s="244">
        <f t="shared" si="59"/>
        <v>10.700000000000003</v>
      </c>
      <c r="KT66" s="244">
        <f t="shared" si="59"/>
        <v>6.2000000000000028</v>
      </c>
      <c r="KU66" s="244">
        <f t="shared" si="59"/>
        <v>1</v>
      </c>
      <c r="KV66" s="244">
        <f t="shared" si="59"/>
        <v>0.29999999999999716</v>
      </c>
      <c r="KW66" s="244">
        <f t="shared" si="59"/>
        <v>0.20000000000000284</v>
      </c>
      <c r="KX66" s="244">
        <f t="shared" si="59"/>
        <v>4.1000000000000014</v>
      </c>
      <c r="KY66" s="244">
        <f t="shared" si="59"/>
        <v>14.5</v>
      </c>
      <c r="KZ66" s="244">
        <f t="shared" si="59"/>
        <v>18.700000000000003</v>
      </c>
      <c r="LA66" s="244">
        <f t="shared" si="59"/>
        <v>20.399999999999999</v>
      </c>
      <c r="LB66" s="244">
        <f t="shared" si="59"/>
        <v>21.799999999999997</v>
      </c>
      <c r="LC66" s="244">
        <f t="shared" si="59"/>
        <v>0</v>
      </c>
      <c r="LD66" s="244">
        <f t="shared" si="59"/>
        <v>12.399999999999999</v>
      </c>
      <c r="LE66" s="244">
        <f t="shared" si="59"/>
        <v>10.5</v>
      </c>
      <c r="LF66" s="244">
        <f t="shared" si="59"/>
        <v>6.3999999999999986</v>
      </c>
      <c r="LG66" s="244">
        <f t="shared" si="59"/>
        <v>0.90000000000000568</v>
      </c>
      <c r="LH66" s="244">
        <f t="shared" si="54"/>
        <v>0.29999999999999716</v>
      </c>
      <c r="LI66" s="244">
        <f t="shared" si="54"/>
        <v>0.29999999999999716</v>
      </c>
      <c r="LJ66" s="244">
        <f t="shared" si="55"/>
        <v>3.8999999999999986</v>
      </c>
      <c r="LK66" s="244">
        <f t="shared" si="55"/>
        <v>14.600000000000001</v>
      </c>
      <c r="LL66" s="244">
        <f t="shared" si="55"/>
        <v>18.799999999999997</v>
      </c>
      <c r="LM66" s="244">
        <f t="shared" si="55"/>
        <v>20.5</v>
      </c>
    </row>
    <row r="67" spans="1:325" x14ac:dyDescent="0.25">
      <c r="A67" s="244">
        <v>31</v>
      </c>
      <c r="B67" s="244">
        <f t="shared" ref="B67:BM67" si="60">IF(B33&gt;65,0,IF(B33="",0,65-B33))</f>
        <v>20.9</v>
      </c>
      <c r="C67" s="244">
        <f t="shared" si="60"/>
        <v>0</v>
      </c>
      <c r="D67" s="244">
        <f t="shared" si="60"/>
        <v>15.899999999999999</v>
      </c>
      <c r="E67" s="244">
        <f t="shared" si="60"/>
        <v>0</v>
      </c>
      <c r="F67" s="244">
        <f t="shared" si="60"/>
        <v>6.2000000000000028</v>
      </c>
      <c r="G67" s="244">
        <f t="shared" si="60"/>
        <v>0</v>
      </c>
      <c r="H67" s="244">
        <f t="shared" si="60"/>
        <v>0.90000000000000568</v>
      </c>
      <c r="I67" s="244">
        <f t="shared" si="60"/>
        <v>1.5</v>
      </c>
      <c r="J67" s="244">
        <f t="shared" si="60"/>
        <v>0</v>
      </c>
      <c r="K67" s="244">
        <f t="shared" si="60"/>
        <v>13.399999999999999</v>
      </c>
      <c r="L67" s="244">
        <f t="shared" si="60"/>
        <v>0</v>
      </c>
      <c r="M67" s="244">
        <f t="shared" si="60"/>
        <v>24.5</v>
      </c>
      <c r="N67" s="244">
        <f t="shared" si="60"/>
        <v>20.399999999999999</v>
      </c>
      <c r="O67" s="244">
        <f t="shared" si="60"/>
        <v>0</v>
      </c>
      <c r="P67" s="244">
        <f t="shared" si="60"/>
        <v>15.700000000000003</v>
      </c>
      <c r="Q67" s="244">
        <f t="shared" si="60"/>
        <v>0</v>
      </c>
      <c r="R67" s="244">
        <f t="shared" si="60"/>
        <v>6.3999999999999986</v>
      </c>
      <c r="S67" s="244">
        <f t="shared" si="60"/>
        <v>0</v>
      </c>
      <c r="T67" s="244">
        <f t="shared" si="60"/>
        <v>0.90000000000000568</v>
      </c>
      <c r="U67" s="244">
        <f t="shared" si="60"/>
        <v>1.3999999999999986</v>
      </c>
      <c r="V67" s="244">
        <f t="shared" si="60"/>
        <v>0</v>
      </c>
      <c r="W67" s="244">
        <f t="shared" si="60"/>
        <v>13.399999999999999</v>
      </c>
      <c r="X67" s="244">
        <f t="shared" si="60"/>
        <v>0</v>
      </c>
      <c r="Y67" s="244">
        <f t="shared" si="60"/>
        <v>24.5</v>
      </c>
      <c r="Z67" s="244">
        <f t="shared" si="60"/>
        <v>20.5</v>
      </c>
      <c r="AA67" s="244">
        <f t="shared" si="60"/>
        <v>0</v>
      </c>
      <c r="AB67" s="244">
        <f t="shared" si="60"/>
        <v>15.700000000000003</v>
      </c>
      <c r="AC67" s="244">
        <f t="shared" si="60"/>
        <v>0</v>
      </c>
      <c r="AD67" s="244">
        <f t="shared" si="60"/>
        <v>6.2000000000000028</v>
      </c>
      <c r="AE67" s="244">
        <f t="shared" si="60"/>
        <v>0</v>
      </c>
      <c r="AF67" s="244">
        <f t="shared" si="60"/>
        <v>0.70000000000000284</v>
      </c>
      <c r="AG67" s="244">
        <f t="shared" si="60"/>
        <v>1.1000000000000014</v>
      </c>
      <c r="AH67" s="244">
        <f t="shared" si="60"/>
        <v>0</v>
      </c>
      <c r="AI67" s="244">
        <f t="shared" si="60"/>
        <v>13.5</v>
      </c>
      <c r="AJ67" s="244">
        <f t="shared" si="60"/>
        <v>0</v>
      </c>
      <c r="AK67" s="244">
        <f t="shared" si="60"/>
        <v>24.5</v>
      </c>
      <c r="AL67" s="244">
        <f t="shared" si="60"/>
        <v>20.299999999999997</v>
      </c>
      <c r="AM67" s="244">
        <f t="shared" si="60"/>
        <v>0</v>
      </c>
      <c r="AN67" s="244">
        <f t="shared" si="60"/>
        <v>15.700000000000003</v>
      </c>
      <c r="AO67" s="244">
        <f t="shared" si="60"/>
        <v>0</v>
      </c>
      <c r="AP67" s="244">
        <f t="shared" si="60"/>
        <v>6.1000000000000014</v>
      </c>
      <c r="AQ67" s="244">
        <f t="shared" si="60"/>
        <v>0</v>
      </c>
      <c r="AR67" s="244">
        <f t="shared" si="60"/>
        <v>0.70000000000000284</v>
      </c>
      <c r="AS67" s="244">
        <f t="shared" si="60"/>
        <v>1</v>
      </c>
      <c r="AT67" s="244">
        <f t="shared" si="60"/>
        <v>0</v>
      </c>
      <c r="AU67" s="244">
        <f t="shared" si="60"/>
        <v>13.200000000000003</v>
      </c>
      <c r="AV67" s="244">
        <f t="shared" si="60"/>
        <v>0</v>
      </c>
      <c r="AW67" s="244">
        <f t="shared" si="60"/>
        <v>24.299999999999997</v>
      </c>
      <c r="AX67" s="244">
        <f t="shared" si="60"/>
        <v>20.399999999999999</v>
      </c>
      <c r="AY67" s="244">
        <f t="shared" si="60"/>
        <v>0</v>
      </c>
      <c r="AZ67" s="244">
        <f t="shared" si="60"/>
        <v>15.5</v>
      </c>
      <c r="BA67" s="244">
        <f t="shared" si="60"/>
        <v>0</v>
      </c>
      <c r="BB67" s="244">
        <f t="shared" si="60"/>
        <v>6.1000000000000014</v>
      </c>
      <c r="BC67" s="244">
        <f t="shared" si="60"/>
        <v>0</v>
      </c>
      <c r="BD67" s="244">
        <f t="shared" si="60"/>
        <v>0.70000000000000284</v>
      </c>
      <c r="BE67" s="244">
        <f t="shared" si="60"/>
        <v>0.90000000000000568</v>
      </c>
      <c r="BF67" s="244">
        <f t="shared" si="60"/>
        <v>0</v>
      </c>
      <c r="BG67" s="244">
        <f t="shared" si="60"/>
        <v>13.600000000000001</v>
      </c>
      <c r="BH67" s="244">
        <f t="shared" si="60"/>
        <v>0</v>
      </c>
      <c r="BI67" s="244">
        <f t="shared" si="60"/>
        <v>24.1</v>
      </c>
      <c r="BJ67" s="244">
        <f t="shared" si="60"/>
        <v>20.399999999999999</v>
      </c>
      <c r="BK67" s="244">
        <f t="shared" si="60"/>
        <v>0</v>
      </c>
      <c r="BL67" s="244">
        <f t="shared" si="60"/>
        <v>15.799999999999997</v>
      </c>
      <c r="BM67" s="244">
        <f t="shared" si="60"/>
        <v>0</v>
      </c>
      <c r="BN67" s="244">
        <f t="shared" ref="BN67:DY67" si="61">IF(BN33&gt;65,0,IF(BN33="",0,65-BN33))</f>
        <v>6.1000000000000014</v>
      </c>
      <c r="BO67" s="244">
        <f t="shared" si="61"/>
        <v>0</v>
      </c>
      <c r="BP67" s="244">
        <f t="shared" si="61"/>
        <v>0.59999999999999432</v>
      </c>
      <c r="BQ67" s="244">
        <f t="shared" si="61"/>
        <v>0.90000000000000568</v>
      </c>
      <c r="BR67" s="244">
        <f t="shared" si="61"/>
        <v>0</v>
      </c>
      <c r="BS67" s="244">
        <f t="shared" si="61"/>
        <v>13.600000000000001</v>
      </c>
      <c r="BT67" s="244">
        <f t="shared" si="61"/>
        <v>0</v>
      </c>
      <c r="BU67" s="244">
        <f t="shared" si="61"/>
        <v>24.200000000000003</v>
      </c>
      <c r="BV67" s="244">
        <f t="shared" si="61"/>
        <v>20.5</v>
      </c>
      <c r="BW67" s="244">
        <f t="shared" si="61"/>
        <v>0</v>
      </c>
      <c r="BX67" s="244">
        <f t="shared" si="61"/>
        <v>15.799999999999997</v>
      </c>
      <c r="BY67" s="244">
        <f t="shared" si="61"/>
        <v>0</v>
      </c>
      <c r="BZ67" s="244">
        <f t="shared" si="61"/>
        <v>6.2999999999999972</v>
      </c>
      <c r="CA67" s="244">
        <f t="shared" si="61"/>
        <v>0</v>
      </c>
      <c r="CB67" s="244">
        <f t="shared" si="61"/>
        <v>0.59999999999999432</v>
      </c>
      <c r="CC67" s="244">
        <f t="shared" si="61"/>
        <v>0.79999999999999716</v>
      </c>
      <c r="CD67" s="244">
        <f t="shared" si="61"/>
        <v>0</v>
      </c>
      <c r="CE67" s="244">
        <f t="shared" si="61"/>
        <v>13.700000000000003</v>
      </c>
      <c r="CF67" s="244">
        <f t="shared" si="61"/>
        <v>0</v>
      </c>
      <c r="CG67" s="244">
        <f t="shared" si="61"/>
        <v>24.299999999999997</v>
      </c>
      <c r="CH67" s="244">
        <f t="shared" si="61"/>
        <v>20.6</v>
      </c>
      <c r="CI67" s="244">
        <f t="shared" si="61"/>
        <v>0</v>
      </c>
      <c r="CJ67" s="244">
        <f t="shared" si="61"/>
        <v>15.700000000000003</v>
      </c>
      <c r="CK67" s="244">
        <f t="shared" si="61"/>
        <v>0</v>
      </c>
      <c r="CL67" s="244">
        <f t="shared" si="61"/>
        <v>6.3999999999999986</v>
      </c>
      <c r="CM67" s="244">
        <f t="shared" si="61"/>
        <v>0</v>
      </c>
      <c r="CN67" s="244">
        <f t="shared" si="61"/>
        <v>0.59999999999999432</v>
      </c>
      <c r="CO67" s="244">
        <f t="shared" si="61"/>
        <v>0.70000000000000284</v>
      </c>
      <c r="CP67" s="244">
        <f t="shared" si="61"/>
        <v>0</v>
      </c>
      <c r="CQ67" s="244">
        <f t="shared" si="61"/>
        <v>13.899999999999999</v>
      </c>
      <c r="CR67" s="244">
        <f t="shared" si="61"/>
        <v>0</v>
      </c>
      <c r="CS67" s="244">
        <f t="shared" si="61"/>
        <v>23.799999999999997</v>
      </c>
      <c r="CT67" s="244">
        <f t="shared" si="61"/>
        <v>20.5</v>
      </c>
      <c r="CU67" s="244">
        <f t="shared" si="61"/>
        <v>0</v>
      </c>
      <c r="CV67" s="244">
        <f t="shared" si="61"/>
        <v>16</v>
      </c>
      <c r="CW67" s="244">
        <f t="shared" si="61"/>
        <v>0</v>
      </c>
      <c r="CX67" s="244">
        <f t="shared" si="61"/>
        <v>6.5</v>
      </c>
      <c r="CY67" s="244">
        <f t="shared" si="61"/>
        <v>0</v>
      </c>
      <c r="CZ67" s="244">
        <f t="shared" si="61"/>
        <v>0.59999999999999432</v>
      </c>
      <c r="DA67" s="244">
        <f t="shared" si="61"/>
        <v>0.70000000000000284</v>
      </c>
      <c r="DB67" s="244">
        <f t="shared" si="61"/>
        <v>0</v>
      </c>
      <c r="DC67" s="244">
        <f t="shared" si="61"/>
        <v>13.899999999999999</v>
      </c>
      <c r="DD67" s="244">
        <f t="shared" si="61"/>
        <v>0</v>
      </c>
      <c r="DE67" s="244">
        <f t="shared" si="61"/>
        <v>23.4</v>
      </c>
      <c r="DF67" s="244">
        <f t="shared" si="61"/>
        <v>20</v>
      </c>
      <c r="DG67" s="244">
        <f t="shared" si="61"/>
        <v>0</v>
      </c>
      <c r="DH67" s="244">
        <f t="shared" si="61"/>
        <v>15.899999999999999</v>
      </c>
      <c r="DI67" s="244">
        <f t="shared" si="61"/>
        <v>0</v>
      </c>
      <c r="DJ67" s="244">
        <f t="shared" si="61"/>
        <v>6.6000000000000014</v>
      </c>
      <c r="DK67" s="244">
        <f t="shared" si="61"/>
        <v>0</v>
      </c>
      <c r="DL67" s="244">
        <f t="shared" si="61"/>
        <v>0.59999999999999432</v>
      </c>
      <c r="DM67" s="244">
        <f t="shared" si="61"/>
        <v>0.70000000000000284</v>
      </c>
      <c r="DN67" s="244">
        <f t="shared" si="61"/>
        <v>0</v>
      </c>
      <c r="DO67" s="244">
        <f t="shared" si="61"/>
        <v>13.600000000000001</v>
      </c>
      <c r="DP67" s="244">
        <f t="shared" si="61"/>
        <v>0</v>
      </c>
      <c r="DQ67" s="244">
        <f t="shared" si="61"/>
        <v>23.1</v>
      </c>
      <c r="DR67" s="244">
        <f t="shared" si="61"/>
        <v>19.899999999999999</v>
      </c>
      <c r="DS67" s="244">
        <f t="shared" si="61"/>
        <v>0</v>
      </c>
      <c r="DT67" s="244">
        <f t="shared" si="61"/>
        <v>15.899999999999999</v>
      </c>
      <c r="DU67" s="244">
        <f t="shared" si="61"/>
        <v>0</v>
      </c>
      <c r="DV67" s="244">
        <f t="shared" si="61"/>
        <v>6.3999999999999986</v>
      </c>
      <c r="DW67" s="244">
        <f t="shared" si="61"/>
        <v>0</v>
      </c>
      <c r="DX67" s="244">
        <f t="shared" si="61"/>
        <v>0.59999999999999432</v>
      </c>
      <c r="DY67" s="244">
        <f t="shared" si="61"/>
        <v>0.70000000000000284</v>
      </c>
      <c r="DZ67" s="244">
        <f t="shared" ref="DZ67:GK67" si="62">IF(DZ33&gt;65,0,IF(DZ33="",0,65-DZ33))</f>
        <v>0</v>
      </c>
      <c r="EA67" s="244">
        <f t="shared" si="62"/>
        <v>13.600000000000001</v>
      </c>
      <c r="EB67" s="244">
        <f t="shared" si="62"/>
        <v>0</v>
      </c>
      <c r="EC67" s="244">
        <f t="shared" si="62"/>
        <v>22.799999999999997</v>
      </c>
      <c r="ED67" s="244">
        <f t="shared" si="62"/>
        <v>20.200000000000003</v>
      </c>
      <c r="EE67" s="244">
        <f t="shared" si="62"/>
        <v>0</v>
      </c>
      <c r="EF67" s="244">
        <f t="shared" si="62"/>
        <v>16.100000000000001</v>
      </c>
      <c r="EG67" s="244">
        <f t="shared" si="62"/>
        <v>0</v>
      </c>
      <c r="EH67" s="244">
        <f t="shared" si="62"/>
        <v>6.6000000000000014</v>
      </c>
      <c r="EI67" s="244">
        <f t="shared" si="62"/>
        <v>0</v>
      </c>
      <c r="EJ67" s="244">
        <f t="shared" si="62"/>
        <v>0.59999999999999432</v>
      </c>
      <c r="EK67" s="244">
        <f t="shared" si="62"/>
        <v>0.70000000000000284</v>
      </c>
      <c r="EL67" s="244">
        <f t="shared" si="62"/>
        <v>0</v>
      </c>
      <c r="EM67" s="244">
        <f t="shared" si="62"/>
        <v>13.299999999999997</v>
      </c>
      <c r="EN67" s="244">
        <f t="shared" si="62"/>
        <v>0</v>
      </c>
      <c r="EO67" s="244">
        <f t="shared" si="62"/>
        <v>22.9</v>
      </c>
      <c r="EP67" s="244">
        <f t="shared" si="62"/>
        <v>20.6</v>
      </c>
      <c r="EQ67" s="244">
        <f t="shared" si="62"/>
        <v>0</v>
      </c>
      <c r="ER67" s="244">
        <f t="shared" si="62"/>
        <v>15.700000000000003</v>
      </c>
      <c r="ES67" s="244">
        <f t="shared" si="62"/>
        <v>0</v>
      </c>
      <c r="ET67" s="244">
        <f t="shared" si="62"/>
        <v>6.3999999999999986</v>
      </c>
      <c r="EU67" s="244">
        <f t="shared" si="62"/>
        <v>0</v>
      </c>
      <c r="EV67" s="244">
        <f t="shared" si="62"/>
        <v>0.59999999999999432</v>
      </c>
      <c r="EW67" s="244">
        <f t="shared" si="62"/>
        <v>0.59999999999999432</v>
      </c>
      <c r="EX67" s="244">
        <f t="shared" si="62"/>
        <v>0</v>
      </c>
      <c r="EY67" s="244">
        <f t="shared" si="62"/>
        <v>13.200000000000003</v>
      </c>
      <c r="EZ67" s="244">
        <f t="shared" si="62"/>
        <v>0</v>
      </c>
      <c r="FA67" s="244">
        <f t="shared" si="62"/>
        <v>23.1</v>
      </c>
      <c r="FB67" s="244">
        <f t="shared" si="62"/>
        <v>20.399999999999999</v>
      </c>
      <c r="FC67" s="244">
        <f t="shared" si="62"/>
        <v>0</v>
      </c>
      <c r="FD67" s="244">
        <f t="shared" si="62"/>
        <v>15.399999999999999</v>
      </c>
      <c r="FE67" s="244">
        <f t="shared" si="62"/>
        <v>0</v>
      </c>
      <c r="FF67" s="244">
        <f t="shared" si="62"/>
        <v>6.1000000000000014</v>
      </c>
      <c r="FG67" s="244">
        <f t="shared" si="62"/>
        <v>0</v>
      </c>
      <c r="FH67" s="244">
        <f t="shared" si="62"/>
        <v>0.5</v>
      </c>
      <c r="FI67" s="244">
        <f t="shared" si="62"/>
        <v>0.5</v>
      </c>
      <c r="FJ67" s="244">
        <f t="shared" si="62"/>
        <v>0</v>
      </c>
      <c r="FK67" s="244">
        <f t="shared" si="62"/>
        <v>13.100000000000001</v>
      </c>
      <c r="FL67" s="244">
        <f t="shared" si="62"/>
        <v>0</v>
      </c>
      <c r="FM67" s="244">
        <f t="shared" si="62"/>
        <v>23.1</v>
      </c>
      <c r="FN67" s="244">
        <f t="shared" si="62"/>
        <v>20.6</v>
      </c>
      <c r="FO67" s="244">
        <f t="shared" si="62"/>
        <v>0</v>
      </c>
      <c r="FP67" s="244">
        <f t="shared" si="62"/>
        <v>15.5</v>
      </c>
      <c r="FQ67" s="244">
        <f t="shared" si="62"/>
        <v>0</v>
      </c>
      <c r="FR67" s="244">
        <f t="shared" si="62"/>
        <v>6.2000000000000028</v>
      </c>
      <c r="FS67" s="244">
        <f t="shared" si="62"/>
        <v>0</v>
      </c>
      <c r="FT67" s="244">
        <f t="shared" si="62"/>
        <v>0.5</v>
      </c>
      <c r="FU67" s="244">
        <f t="shared" si="62"/>
        <v>0.59999999999999432</v>
      </c>
      <c r="FV67" s="244">
        <f t="shared" si="62"/>
        <v>0</v>
      </c>
      <c r="FW67" s="244">
        <f t="shared" si="62"/>
        <v>12.899999999999999</v>
      </c>
      <c r="FX67" s="244">
        <f t="shared" si="62"/>
        <v>0</v>
      </c>
      <c r="FY67" s="244">
        <f t="shared" si="62"/>
        <v>22.5</v>
      </c>
      <c r="FZ67" s="244">
        <f t="shared" si="62"/>
        <v>20.799999999999997</v>
      </c>
      <c r="GA67" s="244">
        <f t="shared" si="62"/>
        <v>0</v>
      </c>
      <c r="GB67" s="244">
        <f t="shared" si="62"/>
        <v>15.5</v>
      </c>
      <c r="GC67" s="244">
        <f t="shared" si="62"/>
        <v>0</v>
      </c>
      <c r="GD67" s="244">
        <f t="shared" si="62"/>
        <v>6.2999999999999972</v>
      </c>
      <c r="GE67" s="244">
        <f t="shared" si="62"/>
        <v>0</v>
      </c>
      <c r="GF67" s="244">
        <f t="shared" si="62"/>
        <v>0.5</v>
      </c>
      <c r="GG67" s="244">
        <f t="shared" si="62"/>
        <v>0.5</v>
      </c>
      <c r="GH67" s="244">
        <f t="shared" si="62"/>
        <v>0</v>
      </c>
      <c r="GI67" s="244">
        <f t="shared" si="62"/>
        <v>13.100000000000001</v>
      </c>
      <c r="GJ67" s="244">
        <f t="shared" si="62"/>
        <v>0</v>
      </c>
      <c r="GK67" s="244">
        <f t="shared" si="62"/>
        <v>22.4</v>
      </c>
      <c r="GL67" s="244">
        <f t="shared" ref="GL67:IV67" si="63">IF(GL33&gt;65,0,IF(GL33="",0,65-GL33))</f>
        <v>20.6</v>
      </c>
      <c r="GM67" s="244">
        <f t="shared" si="63"/>
        <v>0</v>
      </c>
      <c r="GN67" s="244">
        <f t="shared" si="63"/>
        <v>15.5</v>
      </c>
      <c r="GO67" s="244">
        <f t="shared" si="63"/>
        <v>0</v>
      </c>
      <c r="GP67" s="244">
        <f t="shared" si="63"/>
        <v>6.3999999999999986</v>
      </c>
      <c r="GQ67" s="244">
        <f t="shared" si="63"/>
        <v>0</v>
      </c>
      <c r="GR67" s="244">
        <f t="shared" si="63"/>
        <v>0.5</v>
      </c>
      <c r="GS67" s="244">
        <f t="shared" si="63"/>
        <v>0.5</v>
      </c>
      <c r="GT67" s="244">
        <f t="shared" si="63"/>
        <v>0</v>
      </c>
      <c r="GU67" s="244">
        <f t="shared" si="63"/>
        <v>13</v>
      </c>
      <c r="GV67" s="244">
        <f t="shared" si="63"/>
        <v>0</v>
      </c>
      <c r="GW67" s="244">
        <f t="shared" si="63"/>
        <v>22.4</v>
      </c>
      <c r="GX67" s="244">
        <f t="shared" si="63"/>
        <v>20.399999999999999</v>
      </c>
      <c r="GY67" s="244">
        <f t="shared" si="63"/>
        <v>0</v>
      </c>
      <c r="GZ67" s="244">
        <f t="shared" si="63"/>
        <v>15.299999999999997</v>
      </c>
      <c r="HA67" s="244">
        <f t="shared" si="63"/>
        <v>0</v>
      </c>
      <c r="HB67" s="244">
        <f t="shared" si="63"/>
        <v>6.2000000000000028</v>
      </c>
      <c r="HC67" s="244">
        <f t="shared" si="63"/>
        <v>0</v>
      </c>
      <c r="HD67" s="244">
        <f t="shared" si="63"/>
        <v>0.5</v>
      </c>
      <c r="HE67" s="244">
        <f t="shared" si="63"/>
        <v>0.40000000000000568</v>
      </c>
      <c r="HF67" s="244">
        <f t="shared" si="63"/>
        <v>0</v>
      </c>
      <c r="HG67" s="244">
        <f t="shared" si="63"/>
        <v>12.600000000000001</v>
      </c>
      <c r="HH67" s="244">
        <f t="shared" si="63"/>
        <v>0</v>
      </c>
      <c r="HI67" s="244">
        <f t="shared" si="63"/>
        <v>22.4</v>
      </c>
      <c r="HJ67" s="244">
        <f t="shared" si="63"/>
        <v>20.299999999999997</v>
      </c>
      <c r="HK67" s="244">
        <f t="shared" si="63"/>
        <v>0</v>
      </c>
      <c r="HL67" s="244">
        <f t="shared" si="63"/>
        <v>15</v>
      </c>
      <c r="HM67" s="244">
        <f t="shared" si="63"/>
        <v>0</v>
      </c>
      <c r="HN67" s="244">
        <f t="shared" si="63"/>
        <v>6.1000000000000014</v>
      </c>
      <c r="HO67" s="244">
        <f t="shared" si="63"/>
        <v>0</v>
      </c>
      <c r="HP67" s="244">
        <f t="shared" si="63"/>
        <v>0.5</v>
      </c>
      <c r="HQ67" s="244">
        <f t="shared" si="63"/>
        <v>0.29999999999999716</v>
      </c>
      <c r="HR67" s="244">
        <f t="shared" si="63"/>
        <v>0</v>
      </c>
      <c r="HS67" s="244">
        <f t="shared" si="63"/>
        <v>12.700000000000003</v>
      </c>
      <c r="HT67" s="244">
        <f t="shared" si="63"/>
        <v>0</v>
      </c>
      <c r="HU67" s="244">
        <f t="shared" si="63"/>
        <v>22.4</v>
      </c>
      <c r="HV67" s="244">
        <f t="shared" si="63"/>
        <v>21</v>
      </c>
      <c r="HW67" s="244">
        <f t="shared" si="63"/>
        <v>0</v>
      </c>
      <c r="HX67" s="244">
        <f t="shared" si="63"/>
        <v>15.100000000000001</v>
      </c>
      <c r="HY67" s="244">
        <f t="shared" si="63"/>
        <v>0</v>
      </c>
      <c r="HZ67" s="244">
        <f t="shared" si="63"/>
        <v>6</v>
      </c>
      <c r="IA67" s="244">
        <f t="shared" si="63"/>
        <v>0</v>
      </c>
      <c r="IB67" s="244">
        <f t="shared" si="63"/>
        <v>0.40000000000000568</v>
      </c>
      <c r="IC67" s="244">
        <f t="shared" si="63"/>
        <v>0.40000000000000568</v>
      </c>
      <c r="ID67" s="244">
        <f t="shared" si="63"/>
        <v>0</v>
      </c>
      <c r="IE67" s="244">
        <f t="shared" si="63"/>
        <v>12.799999999999997</v>
      </c>
      <c r="IF67" s="244">
        <f t="shared" si="63"/>
        <v>0</v>
      </c>
      <c r="IG67" s="244">
        <f t="shared" si="63"/>
        <v>22.4</v>
      </c>
      <c r="IH67" s="244">
        <f t="shared" si="63"/>
        <v>20.700000000000003</v>
      </c>
      <c r="II67" s="244">
        <f t="shared" si="63"/>
        <v>0</v>
      </c>
      <c r="IJ67" s="244">
        <f t="shared" si="63"/>
        <v>14.899999999999999</v>
      </c>
      <c r="IK67" s="244">
        <f t="shared" si="63"/>
        <v>0</v>
      </c>
      <c r="IL67" s="244">
        <f t="shared" si="63"/>
        <v>6.1000000000000014</v>
      </c>
      <c r="IM67" s="244">
        <f t="shared" si="63"/>
        <v>0</v>
      </c>
      <c r="IN67" s="244">
        <f t="shared" si="63"/>
        <v>0.40000000000000568</v>
      </c>
      <c r="IO67" s="244">
        <f t="shared" si="63"/>
        <v>0.29999999999999716</v>
      </c>
      <c r="IP67" s="244">
        <f t="shared" si="63"/>
        <v>0</v>
      </c>
      <c r="IQ67" s="244">
        <f t="shared" si="63"/>
        <v>12.799999999999997</v>
      </c>
      <c r="IR67" s="244">
        <f t="shared" si="63"/>
        <v>0</v>
      </c>
      <c r="IS67" s="244">
        <f t="shared" si="63"/>
        <v>22.6</v>
      </c>
      <c r="IT67" s="244">
        <f t="shared" si="63"/>
        <v>20.700000000000003</v>
      </c>
      <c r="IU67" s="244">
        <f t="shared" si="63"/>
        <v>0</v>
      </c>
      <c r="IV67" s="244">
        <f t="shared" si="63"/>
        <v>15.100000000000001</v>
      </c>
      <c r="IW67" s="244">
        <f t="shared" si="59"/>
        <v>0</v>
      </c>
      <c r="IX67" s="244">
        <f t="shared" si="59"/>
        <v>6.1000000000000014</v>
      </c>
      <c r="IY67" s="244">
        <f t="shared" si="59"/>
        <v>0</v>
      </c>
      <c r="IZ67" s="244">
        <f t="shared" si="59"/>
        <v>0.40000000000000568</v>
      </c>
      <c r="JA67" s="244">
        <f t="shared" si="59"/>
        <v>0.40000000000000568</v>
      </c>
      <c r="JB67" s="244">
        <f t="shared" si="59"/>
        <v>0</v>
      </c>
      <c r="JC67" s="244">
        <f t="shared" si="59"/>
        <v>12.799999999999997</v>
      </c>
      <c r="JD67" s="244">
        <f t="shared" si="59"/>
        <v>0</v>
      </c>
      <c r="JE67" s="244">
        <f t="shared" si="59"/>
        <v>22.9</v>
      </c>
      <c r="JF67" s="244">
        <f t="shared" si="59"/>
        <v>20.399999999999999</v>
      </c>
      <c r="JG67" s="244">
        <f t="shared" si="59"/>
        <v>0</v>
      </c>
      <c r="JH67" s="244">
        <f t="shared" si="59"/>
        <v>14.899999999999999</v>
      </c>
      <c r="JI67" s="244">
        <f t="shared" si="59"/>
        <v>0</v>
      </c>
      <c r="JJ67" s="244">
        <f t="shared" si="59"/>
        <v>6.1000000000000014</v>
      </c>
      <c r="JK67" s="244">
        <f t="shared" si="59"/>
        <v>0</v>
      </c>
      <c r="JL67" s="244">
        <f t="shared" si="59"/>
        <v>0.29999999999999716</v>
      </c>
      <c r="JM67" s="244">
        <f t="shared" si="59"/>
        <v>0.29999999999999716</v>
      </c>
      <c r="JN67" s="244">
        <f t="shared" si="59"/>
        <v>0</v>
      </c>
      <c r="JO67" s="244">
        <f t="shared" si="59"/>
        <v>12.799999999999997</v>
      </c>
      <c r="JP67" s="244">
        <f t="shared" si="59"/>
        <v>0</v>
      </c>
      <c r="JQ67" s="244">
        <f t="shared" si="59"/>
        <v>22.5</v>
      </c>
      <c r="JR67" s="244">
        <f t="shared" si="59"/>
        <v>20.299999999999997</v>
      </c>
      <c r="JS67" s="244">
        <f t="shared" si="59"/>
        <v>0</v>
      </c>
      <c r="JT67" s="244">
        <f t="shared" si="59"/>
        <v>14.799999999999997</v>
      </c>
      <c r="JU67" s="244">
        <f t="shared" si="59"/>
        <v>0</v>
      </c>
      <c r="JV67" s="244">
        <f t="shared" si="59"/>
        <v>6</v>
      </c>
      <c r="JW67" s="244">
        <f t="shared" si="59"/>
        <v>0</v>
      </c>
      <c r="JX67" s="244">
        <f t="shared" si="59"/>
        <v>0.29999999999999716</v>
      </c>
      <c r="JY67" s="244">
        <f t="shared" si="59"/>
        <v>0.29999999999999716</v>
      </c>
      <c r="JZ67" s="244">
        <f t="shared" si="59"/>
        <v>0</v>
      </c>
      <c r="KA67" s="244">
        <f t="shared" si="59"/>
        <v>12.600000000000001</v>
      </c>
      <c r="KB67" s="244">
        <f t="shared" si="59"/>
        <v>0</v>
      </c>
      <c r="KC67" s="244">
        <f t="shared" si="59"/>
        <v>22.4</v>
      </c>
      <c r="KD67" s="244">
        <f t="shared" si="59"/>
        <v>20.100000000000001</v>
      </c>
      <c r="KE67" s="244">
        <f t="shared" si="59"/>
        <v>0</v>
      </c>
      <c r="KF67" s="244">
        <f t="shared" si="59"/>
        <v>14.5</v>
      </c>
      <c r="KG67" s="244">
        <f t="shared" si="59"/>
        <v>0</v>
      </c>
      <c r="KH67" s="244">
        <f t="shared" si="59"/>
        <v>5.8999999999999986</v>
      </c>
      <c r="KI67" s="244">
        <f t="shared" si="59"/>
        <v>0</v>
      </c>
      <c r="KJ67" s="244">
        <f t="shared" si="59"/>
        <v>0.29999999999999716</v>
      </c>
      <c r="KK67" s="244">
        <f t="shared" si="59"/>
        <v>0.29999999999999716</v>
      </c>
      <c r="KL67" s="244">
        <f t="shared" si="59"/>
        <v>0</v>
      </c>
      <c r="KM67" s="244">
        <f t="shared" si="59"/>
        <v>12.399999999999999</v>
      </c>
      <c r="KN67" s="244">
        <f t="shared" si="59"/>
        <v>0</v>
      </c>
      <c r="KO67" s="244">
        <f t="shared" si="59"/>
        <v>22</v>
      </c>
      <c r="KP67" s="244">
        <f t="shared" si="59"/>
        <v>20.399999999999999</v>
      </c>
      <c r="KQ67" s="244">
        <f t="shared" si="59"/>
        <v>0</v>
      </c>
      <c r="KR67" s="244">
        <f t="shared" si="59"/>
        <v>14.600000000000001</v>
      </c>
      <c r="KS67" s="244">
        <f t="shared" si="59"/>
        <v>0</v>
      </c>
      <c r="KT67" s="244">
        <f t="shared" si="59"/>
        <v>6</v>
      </c>
      <c r="KU67" s="244">
        <f t="shared" si="59"/>
        <v>0</v>
      </c>
      <c r="KV67" s="244">
        <f t="shared" si="59"/>
        <v>0.20000000000000284</v>
      </c>
      <c r="KW67" s="244">
        <f t="shared" si="59"/>
        <v>0.29999999999999716</v>
      </c>
      <c r="KX67" s="244">
        <f t="shared" si="59"/>
        <v>0</v>
      </c>
      <c r="KY67" s="244">
        <f t="shared" si="59"/>
        <v>12.5</v>
      </c>
      <c r="KZ67" s="244">
        <f t="shared" si="59"/>
        <v>0</v>
      </c>
      <c r="LA67" s="244">
        <f t="shared" si="59"/>
        <v>22.1</v>
      </c>
      <c r="LB67" s="244">
        <f t="shared" si="59"/>
        <v>20.399999999999999</v>
      </c>
      <c r="LC67" s="244">
        <f t="shared" si="59"/>
        <v>0</v>
      </c>
      <c r="LD67" s="244">
        <f t="shared" si="59"/>
        <v>14.600000000000001</v>
      </c>
      <c r="LE67" s="244">
        <f t="shared" si="59"/>
        <v>0</v>
      </c>
      <c r="LF67" s="244">
        <f t="shared" si="59"/>
        <v>6.2000000000000028</v>
      </c>
      <c r="LG67" s="244">
        <f t="shared" si="59"/>
        <v>0</v>
      </c>
      <c r="LH67" s="244">
        <f t="shared" si="59"/>
        <v>0.20000000000000284</v>
      </c>
      <c r="LI67" s="244">
        <f t="shared" si="55"/>
        <v>0.29999999999999716</v>
      </c>
      <c r="LJ67" s="244">
        <f t="shared" si="55"/>
        <v>0</v>
      </c>
      <c r="LK67" s="244">
        <f t="shared" si="55"/>
        <v>12.399999999999999</v>
      </c>
      <c r="LL67" s="244">
        <f t="shared" si="55"/>
        <v>0</v>
      </c>
      <c r="LM67" s="244">
        <f t="shared" si="55"/>
        <v>22.299999999999997</v>
      </c>
    </row>
    <row r="69" spans="1:325" x14ac:dyDescent="0.25">
      <c r="A69" s="244" t="s">
        <v>161</v>
      </c>
      <c r="B69" s="244">
        <f>SUM(B37:B68)</f>
        <v>664.5</v>
      </c>
      <c r="C69" s="244">
        <f t="shared" ref="C69:BN69" si="64">SUM(C37:C68)</f>
        <v>604.19999999999982</v>
      </c>
      <c r="D69" s="244">
        <f t="shared" si="64"/>
        <v>554.1</v>
      </c>
      <c r="E69" s="244">
        <f t="shared" si="64"/>
        <v>407.09999999999997</v>
      </c>
      <c r="F69" s="244">
        <f t="shared" si="64"/>
        <v>237.00000000000006</v>
      </c>
      <c r="G69" s="244">
        <f t="shared" si="64"/>
        <v>110.10000000000004</v>
      </c>
      <c r="H69" s="244">
        <f t="shared" si="64"/>
        <v>30.100000000000009</v>
      </c>
      <c r="I69" s="244">
        <f t="shared" si="64"/>
        <v>21.90000000000002</v>
      </c>
      <c r="J69" s="244">
        <f t="shared" si="64"/>
        <v>110.1</v>
      </c>
      <c r="K69" s="244">
        <f t="shared" si="64"/>
        <v>346.89999999999992</v>
      </c>
      <c r="L69" s="244">
        <f t="shared" si="64"/>
        <v>535.70000000000005</v>
      </c>
      <c r="M69" s="244">
        <f t="shared" si="64"/>
        <v>715.10000000000014</v>
      </c>
      <c r="N69" s="244">
        <f t="shared" si="64"/>
        <v>656.49999999999989</v>
      </c>
      <c r="O69" s="244">
        <f t="shared" si="64"/>
        <v>576.79999999999995</v>
      </c>
      <c r="P69" s="244">
        <f t="shared" si="64"/>
        <v>547</v>
      </c>
      <c r="Q69" s="244">
        <f t="shared" si="64"/>
        <v>402.40000000000003</v>
      </c>
      <c r="R69" s="244">
        <f t="shared" si="64"/>
        <v>231.69999999999996</v>
      </c>
      <c r="S69" s="244">
        <f t="shared" si="64"/>
        <v>108.7</v>
      </c>
      <c r="T69" s="244">
        <f t="shared" si="64"/>
        <v>28.900000000000027</v>
      </c>
      <c r="U69" s="244">
        <f t="shared" si="64"/>
        <v>20.799999999999969</v>
      </c>
      <c r="V69" s="244">
        <f t="shared" si="64"/>
        <v>108.9</v>
      </c>
      <c r="W69" s="244">
        <f t="shared" si="64"/>
        <v>343.09999999999991</v>
      </c>
      <c r="X69" s="244">
        <f t="shared" si="64"/>
        <v>531.19999999999993</v>
      </c>
      <c r="Y69" s="244">
        <f t="shared" si="64"/>
        <v>707.50000000000011</v>
      </c>
      <c r="Z69" s="244">
        <f t="shared" si="64"/>
        <v>661.99999999999989</v>
      </c>
      <c r="AA69" s="244">
        <f t="shared" si="64"/>
        <v>577.09999999999991</v>
      </c>
      <c r="AB69" s="244">
        <f t="shared" si="64"/>
        <v>547.5</v>
      </c>
      <c r="AC69" s="244">
        <f t="shared" si="64"/>
        <v>399.5</v>
      </c>
      <c r="AD69" s="244">
        <f t="shared" si="64"/>
        <v>227.59999999999997</v>
      </c>
      <c r="AE69" s="244">
        <f t="shared" si="64"/>
        <v>104.20000000000002</v>
      </c>
      <c r="AF69" s="244">
        <f t="shared" si="64"/>
        <v>26.000000000000007</v>
      </c>
      <c r="AG69" s="244">
        <f t="shared" si="64"/>
        <v>18.099999999999973</v>
      </c>
      <c r="AH69" s="244">
        <f t="shared" si="64"/>
        <v>108.6</v>
      </c>
      <c r="AI69" s="244">
        <f t="shared" si="64"/>
        <v>342.00000000000006</v>
      </c>
      <c r="AJ69" s="244">
        <f t="shared" si="64"/>
        <v>528.20000000000005</v>
      </c>
      <c r="AK69" s="244">
        <f t="shared" si="64"/>
        <v>704.69999999999993</v>
      </c>
      <c r="AL69" s="244">
        <f t="shared" si="64"/>
        <v>660.59999999999991</v>
      </c>
      <c r="AM69" s="244">
        <f t="shared" si="64"/>
        <v>568.4</v>
      </c>
      <c r="AN69" s="244">
        <f t="shared" si="64"/>
        <v>542.80000000000018</v>
      </c>
      <c r="AO69" s="244">
        <f t="shared" si="64"/>
        <v>393.4</v>
      </c>
      <c r="AP69" s="244">
        <f t="shared" si="64"/>
        <v>222.39999999999998</v>
      </c>
      <c r="AQ69" s="244">
        <f t="shared" si="64"/>
        <v>100.29999999999998</v>
      </c>
      <c r="AR69" s="244">
        <f t="shared" si="64"/>
        <v>24.600000000000023</v>
      </c>
      <c r="AS69" s="244">
        <f t="shared" si="64"/>
        <v>17.29999999999999</v>
      </c>
      <c r="AT69" s="244">
        <f t="shared" si="64"/>
        <v>108.3</v>
      </c>
      <c r="AU69" s="244">
        <f t="shared" si="64"/>
        <v>339.39999999999992</v>
      </c>
      <c r="AV69" s="244">
        <f t="shared" si="64"/>
        <v>521.29999999999984</v>
      </c>
      <c r="AW69" s="244">
        <f t="shared" si="64"/>
        <v>700.3</v>
      </c>
      <c r="AX69" s="244">
        <f t="shared" si="64"/>
        <v>656.69999999999993</v>
      </c>
      <c r="AY69" s="244">
        <f t="shared" si="64"/>
        <v>583.09999999999991</v>
      </c>
      <c r="AZ69" s="244">
        <f t="shared" si="64"/>
        <v>537.29999999999995</v>
      </c>
      <c r="BA69" s="244">
        <f t="shared" si="64"/>
        <v>389.9</v>
      </c>
      <c r="BB69" s="244">
        <f t="shared" si="64"/>
        <v>219.9</v>
      </c>
      <c r="BC69" s="244">
        <f t="shared" si="64"/>
        <v>94.59999999999998</v>
      </c>
      <c r="BD69" s="244">
        <f t="shared" si="64"/>
        <v>22.400000000000027</v>
      </c>
      <c r="BE69" s="244">
        <f t="shared" si="64"/>
        <v>16.600000000000023</v>
      </c>
      <c r="BF69" s="244">
        <f t="shared" si="64"/>
        <v>107.5</v>
      </c>
      <c r="BG69" s="244">
        <f t="shared" si="64"/>
        <v>337.80000000000007</v>
      </c>
      <c r="BH69" s="244">
        <f t="shared" si="64"/>
        <v>520.6</v>
      </c>
      <c r="BI69" s="244">
        <f t="shared" si="64"/>
        <v>697</v>
      </c>
      <c r="BJ69" s="244">
        <f t="shared" si="64"/>
        <v>652.09999999999991</v>
      </c>
      <c r="BK69" s="244">
        <f t="shared" si="64"/>
        <v>564.29999999999995</v>
      </c>
      <c r="BL69" s="244">
        <f t="shared" si="64"/>
        <v>538.80000000000007</v>
      </c>
      <c r="BM69" s="244">
        <f t="shared" si="64"/>
        <v>389.8</v>
      </c>
      <c r="BN69" s="244">
        <f t="shared" si="64"/>
        <v>219.1</v>
      </c>
      <c r="BO69" s="244">
        <f t="shared" ref="BO69:DZ69" si="65">SUM(BO37:BO68)</f>
        <v>95.7</v>
      </c>
      <c r="BP69" s="244">
        <f t="shared" si="65"/>
        <v>21.800000000000047</v>
      </c>
      <c r="BQ69" s="244">
        <f t="shared" si="65"/>
        <v>16.500000000000014</v>
      </c>
      <c r="BR69" s="244">
        <f t="shared" si="65"/>
        <v>106.29999999999998</v>
      </c>
      <c r="BS69" s="244">
        <f t="shared" si="65"/>
        <v>333.2000000000001</v>
      </c>
      <c r="BT69" s="244">
        <f t="shared" si="65"/>
        <v>520.70000000000005</v>
      </c>
      <c r="BU69" s="244">
        <f t="shared" si="65"/>
        <v>692.7</v>
      </c>
      <c r="BV69" s="244">
        <f t="shared" si="65"/>
        <v>650.59999999999991</v>
      </c>
      <c r="BW69" s="244">
        <f t="shared" si="65"/>
        <v>559.20000000000005</v>
      </c>
      <c r="BX69" s="244">
        <f t="shared" si="65"/>
        <v>539.5</v>
      </c>
      <c r="BY69" s="244">
        <f t="shared" si="65"/>
        <v>388.7000000000001</v>
      </c>
      <c r="BZ69" s="244">
        <f t="shared" si="65"/>
        <v>219.3</v>
      </c>
      <c r="CA69" s="244">
        <f t="shared" si="65"/>
        <v>94.4</v>
      </c>
      <c r="CB69" s="244">
        <f t="shared" si="65"/>
        <v>21.700000000000038</v>
      </c>
      <c r="CC69" s="244">
        <f t="shared" si="65"/>
        <v>16.200000000000017</v>
      </c>
      <c r="CD69" s="244">
        <f t="shared" si="65"/>
        <v>106.59999999999998</v>
      </c>
      <c r="CE69" s="244">
        <f t="shared" si="65"/>
        <v>335.6</v>
      </c>
      <c r="CF69" s="244">
        <f t="shared" si="65"/>
        <v>517.20000000000005</v>
      </c>
      <c r="CG69" s="244">
        <f t="shared" si="65"/>
        <v>695.1</v>
      </c>
      <c r="CH69" s="244">
        <f t="shared" si="65"/>
        <v>650.9000000000002</v>
      </c>
      <c r="CI69" s="244">
        <f t="shared" si="65"/>
        <v>562</v>
      </c>
      <c r="CJ69" s="244">
        <f t="shared" si="65"/>
        <v>540.6</v>
      </c>
      <c r="CK69" s="244">
        <f t="shared" si="65"/>
        <v>387.29999999999995</v>
      </c>
      <c r="CL69" s="244">
        <f t="shared" si="65"/>
        <v>220.00000000000003</v>
      </c>
      <c r="CM69" s="244">
        <f t="shared" si="65"/>
        <v>96.899999999999977</v>
      </c>
      <c r="CN69" s="244">
        <f t="shared" si="65"/>
        <v>21.900000000000048</v>
      </c>
      <c r="CO69" s="244">
        <f t="shared" si="65"/>
        <v>16.000000000000036</v>
      </c>
      <c r="CP69" s="244">
        <f t="shared" si="65"/>
        <v>102.7</v>
      </c>
      <c r="CQ69" s="244">
        <f t="shared" si="65"/>
        <v>337.09999999999997</v>
      </c>
      <c r="CR69" s="244">
        <f t="shared" si="65"/>
        <v>512.6</v>
      </c>
      <c r="CS69" s="244">
        <f t="shared" si="65"/>
        <v>692</v>
      </c>
      <c r="CT69" s="244">
        <f t="shared" si="65"/>
        <v>647.19999999999993</v>
      </c>
      <c r="CU69" s="244">
        <f t="shared" si="65"/>
        <v>578.79999999999995</v>
      </c>
      <c r="CV69" s="244">
        <f t="shared" si="65"/>
        <v>540.1</v>
      </c>
      <c r="CW69" s="244">
        <f t="shared" si="65"/>
        <v>389.90000000000003</v>
      </c>
      <c r="CX69" s="244">
        <f t="shared" si="65"/>
        <v>219.29999999999993</v>
      </c>
      <c r="CY69" s="244">
        <f t="shared" si="65"/>
        <v>94.799999999999983</v>
      </c>
      <c r="CZ69" s="244">
        <f t="shared" si="65"/>
        <v>21.600000000000037</v>
      </c>
      <c r="DA69" s="244">
        <f t="shared" si="65"/>
        <v>15.899999999999991</v>
      </c>
      <c r="DB69" s="244">
        <f t="shared" si="65"/>
        <v>100.19999999999999</v>
      </c>
      <c r="DC69" s="244">
        <f t="shared" si="65"/>
        <v>336.3</v>
      </c>
      <c r="DD69" s="244">
        <f t="shared" si="65"/>
        <v>514.69999999999993</v>
      </c>
      <c r="DE69" s="244">
        <f t="shared" si="65"/>
        <v>684.59999999999991</v>
      </c>
      <c r="DF69" s="244">
        <f t="shared" si="65"/>
        <v>641.79999999999984</v>
      </c>
      <c r="DG69" s="244">
        <f t="shared" si="65"/>
        <v>554.20000000000005</v>
      </c>
      <c r="DH69" s="244">
        <f t="shared" si="65"/>
        <v>535.6</v>
      </c>
      <c r="DI69" s="244">
        <f t="shared" si="65"/>
        <v>386.2</v>
      </c>
      <c r="DJ69" s="244">
        <f t="shared" si="65"/>
        <v>218.70000000000002</v>
      </c>
      <c r="DK69" s="244">
        <f t="shared" si="65"/>
        <v>93.5</v>
      </c>
      <c r="DL69" s="244">
        <f t="shared" si="65"/>
        <v>21.500000000000028</v>
      </c>
      <c r="DM69" s="244">
        <f t="shared" si="65"/>
        <v>15.899999999999991</v>
      </c>
      <c r="DN69" s="244">
        <f t="shared" si="65"/>
        <v>98</v>
      </c>
      <c r="DO69" s="244">
        <f t="shared" si="65"/>
        <v>332.5</v>
      </c>
      <c r="DP69" s="244">
        <f t="shared" si="65"/>
        <v>509.50000000000011</v>
      </c>
      <c r="DQ69" s="244">
        <f t="shared" si="65"/>
        <v>678.8</v>
      </c>
      <c r="DR69" s="244">
        <f t="shared" si="65"/>
        <v>642.09999999999991</v>
      </c>
      <c r="DS69" s="244">
        <f t="shared" si="65"/>
        <v>551.00000000000011</v>
      </c>
      <c r="DT69" s="244">
        <f t="shared" si="65"/>
        <v>532.29999999999995</v>
      </c>
      <c r="DU69" s="244">
        <f t="shared" si="65"/>
        <v>383.39999999999992</v>
      </c>
      <c r="DV69" s="244">
        <f t="shared" si="65"/>
        <v>220.3</v>
      </c>
      <c r="DW69" s="244">
        <f t="shared" si="65"/>
        <v>91.700000000000031</v>
      </c>
      <c r="DX69" s="244">
        <f t="shared" si="65"/>
        <v>21.200000000000003</v>
      </c>
      <c r="DY69" s="244">
        <f t="shared" si="65"/>
        <v>15.899999999999999</v>
      </c>
      <c r="DZ69" s="244">
        <f t="shared" si="65"/>
        <v>96.299999999999983</v>
      </c>
      <c r="EA69" s="244">
        <f t="shared" ref="EA69:GL69" si="66">SUM(EA37:EA68)</f>
        <v>330.20000000000005</v>
      </c>
      <c r="EB69" s="244">
        <f t="shared" si="66"/>
        <v>511.29999999999995</v>
      </c>
      <c r="EC69" s="244">
        <f t="shared" si="66"/>
        <v>678.09999999999991</v>
      </c>
      <c r="ED69" s="244">
        <f t="shared" si="66"/>
        <v>645.30000000000018</v>
      </c>
      <c r="EE69" s="244">
        <f t="shared" si="66"/>
        <v>542.1</v>
      </c>
      <c r="EF69" s="244">
        <f t="shared" si="66"/>
        <v>530.70000000000005</v>
      </c>
      <c r="EG69" s="244">
        <f t="shared" si="66"/>
        <v>382.99999999999994</v>
      </c>
      <c r="EH69" s="244">
        <f t="shared" si="66"/>
        <v>222.5</v>
      </c>
      <c r="EI69" s="244">
        <f t="shared" si="66"/>
        <v>89.9</v>
      </c>
      <c r="EJ69" s="244">
        <f t="shared" si="66"/>
        <v>20.79999999999999</v>
      </c>
      <c r="EK69" s="244">
        <f t="shared" si="66"/>
        <v>15.699999999999996</v>
      </c>
      <c r="EL69" s="244">
        <f t="shared" si="66"/>
        <v>93.5</v>
      </c>
      <c r="EM69" s="244">
        <f t="shared" si="66"/>
        <v>324.59999999999991</v>
      </c>
      <c r="EN69" s="244">
        <f t="shared" si="66"/>
        <v>509.10000000000014</v>
      </c>
      <c r="EO69" s="244">
        <f t="shared" si="66"/>
        <v>677.4</v>
      </c>
      <c r="EP69" s="244">
        <f t="shared" si="66"/>
        <v>647.49999999999989</v>
      </c>
      <c r="EQ69" s="244">
        <f t="shared" si="66"/>
        <v>558.9</v>
      </c>
      <c r="ER69" s="244">
        <f t="shared" si="66"/>
        <v>525.1</v>
      </c>
      <c r="ES69" s="244">
        <f t="shared" si="66"/>
        <v>381</v>
      </c>
      <c r="ET69" s="244">
        <f t="shared" si="66"/>
        <v>222.10000000000002</v>
      </c>
      <c r="EU69" s="244">
        <f t="shared" si="66"/>
        <v>86.299999999999983</v>
      </c>
      <c r="EV69" s="244">
        <f t="shared" si="66"/>
        <v>19.699999999999989</v>
      </c>
      <c r="EW69" s="244">
        <f t="shared" si="66"/>
        <v>15.399999999999999</v>
      </c>
      <c r="EX69" s="244">
        <f t="shared" si="66"/>
        <v>93.300000000000011</v>
      </c>
      <c r="EY69" s="244">
        <f t="shared" si="66"/>
        <v>322.5</v>
      </c>
      <c r="EZ69" s="244">
        <f t="shared" si="66"/>
        <v>506.39999999999986</v>
      </c>
      <c r="FA69" s="244">
        <f t="shared" si="66"/>
        <v>678.5</v>
      </c>
      <c r="FB69" s="244">
        <f t="shared" si="66"/>
        <v>646.39999999999986</v>
      </c>
      <c r="FC69" s="244">
        <f t="shared" si="66"/>
        <v>536.30000000000007</v>
      </c>
      <c r="FD69" s="244">
        <f t="shared" si="66"/>
        <v>521.79999999999995</v>
      </c>
      <c r="FE69" s="244">
        <f t="shared" si="66"/>
        <v>377.09999999999997</v>
      </c>
      <c r="FF69" s="244">
        <f t="shared" si="66"/>
        <v>220.6</v>
      </c>
      <c r="FG69" s="244">
        <f t="shared" si="66"/>
        <v>81.7</v>
      </c>
      <c r="FH69" s="244">
        <f t="shared" si="66"/>
        <v>17.899999999999999</v>
      </c>
      <c r="FI69" s="244">
        <f t="shared" si="66"/>
        <v>14.500000000000007</v>
      </c>
      <c r="FJ69" s="244">
        <f t="shared" si="66"/>
        <v>93.600000000000009</v>
      </c>
      <c r="FK69" s="244">
        <f t="shared" si="66"/>
        <v>320.40000000000003</v>
      </c>
      <c r="FL69" s="244">
        <f t="shared" si="66"/>
        <v>501.2</v>
      </c>
      <c r="FM69" s="244">
        <f t="shared" si="66"/>
        <v>677.09999999999991</v>
      </c>
      <c r="FN69" s="244">
        <f t="shared" si="66"/>
        <v>642.5</v>
      </c>
      <c r="FO69" s="244">
        <f t="shared" si="66"/>
        <v>532.50000000000011</v>
      </c>
      <c r="FP69" s="244">
        <f t="shared" si="66"/>
        <v>518.5</v>
      </c>
      <c r="FQ69" s="244">
        <f t="shared" si="66"/>
        <v>374.6</v>
      </c>
      <c r="FR69" s="244">
        <f t="shared" si="66"/>
        <v>218.8</v>
      </c>
      <c r="FS69" s="244">
        <f t="shared" si="66"/>
        <v>79.300000000000011</v>
      </c>
      <c r="FT69" s="244">
        <f t="shared" si="66"/>
        <v>16.799999999999983</v>
      </c>
      <c r="FU69" s="244">
        <f t="shared" si="66"/>
        <v>13.599999999999994</v>
      </c>
      <c r="FV69" s="244">
        <f t="shared" si="66"/>
        <v>91.200000000000017</v>
      </c>
      <c r="FW69" s="244">
        <f t="shared" si="66"/>
        <v>320.89999999999992</v>
      </c>
      <c r="FX69" s="244">
        <f t="shared" si="66"/>
        <v>499.70000000000005</v>
      </c>
      <c r="FY69" s="244">
        <f t="shared" si="66"/>
        <v>673.5</v>
      </c>
      <c r="FZ69" s="244">
        <f t="shared" si="66"/>
        <v>644.6</v>
      </c>
      <c r="GA69" s="244">
        <f t="shared" si="66"/>
        <v>533.50000000000011</v>
      </c>
      <c r="GB69" s="244">
        <f t="shared" si="66"/>
        <v>517.09999999999991</v>
      </c>
      <c r="GC69" s="244">
        <f t="shared" si="66"/>
        <v>373.20000000000005</v>
      </c>
      <c r="GD69" s="244">
        <f t="shared" si="66"/>
        <v>220.09999999999997</v>
      </c>
      <c r="GE69" s="244">
        <f t="shared" si="66"/>
        <v>78.700000000000017</v>
      </c>
      <c r="GF69" s="244">
        <f t="shared" si="66"/>
        <v>16.09999999999998</v>
      </c>
      <c r="GG69" s="244">
        <f t="shared" si="66"/>
        <v>13.300000000000011</v>
      </c>
      <c r="GH69" s="244">
        <f t="shared" si="66"/>
        <v>89.000000000000014</v>
      </c>
      <c r="GI69" s="244">
        <f t="shared" si="66"/>
        <v>318.3</v>
      </c>
      <c r="GJ69" s="244">
        <f t="shared" si="66"/>
        <v>495.9</v>
      </c>
      <c r="GK69" s="244">
        <f t="shared" si="66"/>
        <v>671.69999999999993</v>
      </c>
      <c r="GL69" s="244">
        <f t="shared" si="66"/>
        <v>646.30000000000007</v>
      </c>
      <c r="GM69" s="244">
        <f t="shared" ref="GM69:IX69" si="67">SUM(GM37:GM68)</f>
        <v>548.80000000000018</v>
      </c>
      <c r="GN69" s="244">
        <f t="shared" si="67"/>
        <v>513.70000000000005</v>
      </c>
      <c r="GO69" s="244">
        <f t="shared" si="67"/>
        <v>372.9</v>
      </c>
      <c r="GP69" s="244">
        <f t="shared" si="67"/>
        <v>222.50000000000003</v>
      </c>
      <c r="GQ69" s="244">
        <f t="shared" si="67"/>
        <v>77.7</v>
      </c>
      <c r="GR69" s="244">
        <f t="shared" si="67"/>
        <v>15.899999999999991</v>
      </c>
      <c r="GS69" s="244">
        <f t="shared" si="67"/>
        <v>12.699999999999982</v>
      </c>
      <c r="GT69" s="244">
        <f t="shared" si="67"/>
        <v>85.199999999999989</v>
      </c>
      <c r="GU69" s="244">
        <f t="shared" si="67"/>
        <v>318</v>
      </c>
      <c r="GV69" s="244">
        <f t="shared" si="67"/>
        <v>493.40000000000003</v>
      </c>
      <c r="GW69" s="244">
        <f t="shared" si="67"/>
        <v>666.9</v>
      </c>
      <c r="GX69" s="244">
        <f t="shared" si="67"/>
        <v>644.09999999999991</v>
      </c>
      <c r="GY69" s="244">
        <f t="shared" si="67"/>
        <v>526.4</v>
      </c>
      <c r="GZ69" s="244">
        <f t="shared" si="67"/>
        <v>512.80000000000007</v>
      </c>
      <c r="HA69" s="244">
        <f t="shared" si="67"/>
        <v>372.7</v>
      </c>
      <c r="HB69" s="244">
        <f t="shared" si="67"/>
        <v>221.5</v>
      </c>
      <c r="HC69" s="244">
        <f t="shared" si="67"/>
        <v>76.899999999999991</v>
      </c>
      <c r="HD69" s="244">
        <f t="shared" si="67"/>
        <v>16.399999999999949</v>
      </c>
      <c r="HE69" s="244">
        <f t="shared" si="67"/>
        <v>11.399999999999963</v>
      </c>
      <c r="HF69" s="244">
        <f t="shared" si="67"/>
        <v>84</v>
      </c>
      <c r="HG69" s="244">
        <f t="shared" si="67"/>
        <v>316.49999999999994</v>
      </c>
      <c r="HH69" s="244">
        <f t="shared" si="67"/>
        <v>491.49999999999989</v>
      </c>
      <c r="HI69" s="244">
        <f t="shared" si="67"/>
        <v>668.00000000000011</v>
      </c>
      <c r="HJ69" s="244">
        <f t="shared" si="67"/>
        <v>633.09999999999991</v>
      </c>
      <c r="HK69" s="244">
        <f t="shared" si="67"/>
        <v>518.20000000000005</v>
      </c>
      <c r="HL69" s="244">
        <f t="shared" si="67"/>
        <v>501.99999999999994</v>
      </c>
      <c r="HM69" s="244">
        <f t="shared" si="67"/>
        <v>369.80000000000007</v>
      </c>
      <c r="HN69" s="244">
        <f t="shared" si="67"/>
        <v>213.5</v>
      </c>
      <c r="HO69" s="244">
        <f t="shared" si="67"/>
        <v>73.499999999999986</v>
      </c>
      <c r="HP69" s="244">
        <f t="shared" si="67"/>
        <v>15.199999999999967</v>
      </c>
      <c r="HQ69" s="244">
        <f t="shared" si="67"/>
        <v>10.19999999999996</v>
      </c>
      <c r="HR69" s="244">
        <f t="shared" si="67"/>
        <v>78.600000000000009</v>
      </c>
      <c r="HS69" s="244">
        <f t="shared" si="67"/>
        <v>314.5</v>
      </c>
      <c r="HT69" s="244">
        <f t="shared" si="67"/>
        <v>478.3</v>
      </c>
      <c r="HU69" s="244">
        <f t="shared" si="67"/>
        <v>661.00000000000011</v>
      </c>
      <c r="HV69" s="244">
        <f t="shared" si="67"/>
        <v>638.80000000000007</v>
      </c>
      <c r="HW69" s="244">
        <f t="shared" si="67"/>
        <v>522.79999999999995</v>
      </c>
      <c r="HX69" s="244">
        <f t="shared" si="67"/>
        <v>505.4</v>
      </c>
      <c r="HY69" s="244">
        <f t="shared" si="67"/>
        <v>373.10000000000014</v>
      </c>
      <c r="HZ69" s="244">
        <f t="shared" si="67"/>
        <v>215.4</v>
      </c>
      <c r="IA69" s="244">
        <f t="shared" si="67"/>
        <v>75.100000000000009</v>
      </c>
      <c r="IB69" s="244">
        <f t="shared" si="67"/>
        <v>15.09999999999998</v>
      </c>
      <c r="IC69" s="244">
        <f t="shared" si="67"/>
        <v>10.199999999999989</v>
      </c>
      <c r="ID69" s="244">
        <f t="shared" si="67"/>
        <v>80.2</v>
      </c>
      <c r="IE69" s="244">
        <f t="shared" si="67"/>
        <v>315.09999999999997</v>
      </c>
      <c r="IF69" s="244">
        <f t="shared" si="67"/>
        <v>485.6</v>
      </c>
      <c r="IG69" s="244">
        <f t="shared" si="67"/>
        <v>666.6</v>
      </c>
      <c r="IH69" s="244">
        <f t="shared" si="67"/>
        <v>633.4</v>
      </c>
      <c r="II69" s="244">
        <f t="shared" si="67"/>
        <v>535.20000000000005</v>
      </c>
      <c r="IJ69" s="244">
        <f t="shared" si="67"/>
        <v>501.90000000000009</v>
      </c>
      <c r="IK69" s="244">
        <f t="shared" si="67"/>
        <v>369.99999999999989</v>
      </c>
      <c r="IL69" s="244">
        <f t="shared" si="67"/>
        <v>213.69999999999993</v>
      </c>
      <c r="IM69" s="244">
        <f t="shared" si="67"/>
        <v>73.500000000000014</v>
      </c>
      <c r="IN69" s="244">
        <f t="shared" si="67"/>
        <v>14.999999999999972</v>
      </c>
      <c r="IO69" s="244">
        <f t="shared" si="67"/>
        <v>10.09999999999998</v>
      </c>
      <c r="IP69" s="244">
        <f t="shared" si="67"/>
        <v>78.699999999999989</v>
      </c>
      <c r="IQ69" s="244">
        <f t="shared" si="67"/>
        <v>314.5</v>
      </c>
      <c r="IR69" s="244">
        <f t="shared" si="67"/>
        <v>478.5</v>
      </c>
      <c r="IS69" s="244">
        <f t="shared" si="67"/>
        <v>661.30000000000007</v>
      </c>
      <c r="IT69" s="244">
        <f t="shared" si="67"/>
        <v>629.60000000000014</v>
      </c>
      <c r="IU69" s="244">
        <f t="shared" si="67"/>
        <v>516.79999999999984</v>
      </c>
      <c r="IV69" s="244">
        <f t="shared" si="67"/>
        <v>500.00000000000011</v>
      </c>
      <c r="IW69" s="244">
        <f t="shared" si="67"/>
        <v>368</v>
      </c>
      <c r="IX69" s="244">
        <f t="shared" si="67"/>
        <v>211.99999999999994</v>
      </c>
      <c r="IY69" s="244">
        <f t="shared" ref="IY69:LJ69" si="68">SUM(IY37:IY68)</f>
        <v>70.399999999999991</v>
      </c>
      <c r="IZ69" s="244">
        <f t="shared" si="68"/>
        <v>14.89999999999997</v>
      </c>
      <c r="JA69" s="244">
        <f t="shared" si="68"/>
        <v>9.9999999999999858</v>
      </c>
      <c r="JB69" s="244">
        <f t="shared" si="68"/>
        <v>76.300000000000011</v>
      </c>
      <c r="JC69" s="244">
        <f t="shared" si="68"/>
        <v>312</v>
      </c>
      <c r="JD69" s="244">
        <f t="shared" si="68"/>
        <v>476.60000000000008</v>
      </c>
      <c r="JE69" s="244">
        <f t="shared" si="68"/>
        <v>659.60000000000014</v>
      </c>
      <c r="JF69" s="244">
        <f t="shared" si="68"/>
        <v>630.49999999999989</v>
      </c>
      <c r="JG69" s="244">
        <f t="shared" si="68"/>
        <v>513.1</v>
      </c>
      <c r="JH69" s="244">
        <f t="shared" si="68"/>
        <v>500.09999999999997</v>
      </c>
      <c r="JI69" s="244">
        <f t="shared" si="68"/>
        <v>366.39999999999992</v>
      </c>
      <c r="JJ69" s="244">
        <f t="shared" si="68"/>
        <v>211.89999999999995</v>
      </c>
      <c r="JK69" s="244">
        <f t="shared" si="68"/>
        <v>70.5</v>
      </c>
      <c r="JL69" s="244">
        <f t="shared" si="68"/>
        <v>14.09999999999998</v>
      </c>
      <c r="JM69" s="244">
        <f t="shared" si="68"/>
        <v>9.0999999999999943</v>
      </c>
      <c r="JN69" s="244">
        <f t="shared" si="68"/>
        <v>74.5</v>
      </c>
      <c r="JO69" s="244">
        <f t="shared" si="68"/>
        <v>310.5</v>
      </c>
      <c r="JP69" s="244">
        <f t="shared" si="68"/>
        <v>476.59999999999997</v>
      </c>
      <c r="JQ69" s="244">
        <f t="shared" si="68"/>
        <v>658.69999999999993</v>
      </c>
      <c r="JR69" s="244">
        <f t="shared" si="68"/>
        <v>628</v>
      </c>
      <c r="JS69" s="244">
        <f t="shared" si="68"/>
        <v>509.00000000000006</v>
      </c>
      <c r="JT69" s="244">
        <f t="shared" si="68"/>
        <v>499.70000000000005</v>
      </c>
      <c r="JU69" s="244">
        <f t="shared" si="68"/>
        <v>365.09999999999997</v>
      </c>
      <c r="JV69" s="244">
        <f t="shared" si="68"/>
        <v>210.10000000000002</v>
      </c>
      <c r="JW69" s="244">
        <f t="shared" si="68"/>
        <v>70.100000000000009</v>
      </c>
      <c r="JX69" s="244">
        <f t="shared" si="68"/>
        <v>12.79999999999994</v>
      </c>
      <c r="JY69" s="244">
        <f t="shared" si="68"/>
        <v>8.7999999999999829</v>
      </c>
      <c r="JZ69" s="244">
        <f t="shared" si="68"/>
        <v>74.400000000000006</v>
      </c>
      <c r="KA69" s="244">
        <f t="shared" si="68"/>
        <v>310.90000000000009</v>
      </c>
      <c r="KB69" s="244">
        <f t="shared" si="68"/>
        <v>476.6</v>
      </c>
      <c r="KC69" s="244">
        <f t="shared" si="68"/>
        <v>659.39999999999986</v>
      </c>
      <c r="KD69" s="244">
        <f t="shared" si="68"/>
        <v>628.10000000000014</v>
      </c>
      <c r="KE69" s="244">
        <f t="shared" si="68"/>
        <v>523.50000000000011</v>
      </c>
      <c r="KF69" s="244">
        <f t="shared" si="68"/>
        <v>496.5</v>
      </c>
      <c r="KG69" s="244">
        <f t="shared" si="68"/>
        <v>363.89999999999992</v>
      </c>
      <c r="KH69" s="244">
        <f t="shared" si="68"/>
        <v>209.5</v>
      </c>
      <c r="KI69" s="244">
        <f t="shared" si="68"/>
        <v>69.500000000000028</v>
      </c>
      <c r="KJ69" s="244">
        <f t="shared" si="68"/>
        <v>13.499999999999957</v>
      </c>
      <c r="KK69" s="244">
        <f t="shared" si="68"/>
        <v>9.1999999999999886</v>
      </c>
      <c r="KL69" s="244">
        <f t="shared" si="68"/>
        <v>70.800000000000026</v>
      </c>
      <c r="KM69" s="244">
        <f t="shared" si="68"/>
        <v>308.39999999999992</v>
      </c>
      <c r="KN69" s="244">
        <f t="shared" si="68"/>
        <v>474.90000000000009</v>
      </c>
      <c r="KO69" s="244">
        <f t="shared" si="68"/>
        <v>654.69999999999993</v>
      </c>
      <c r="KP69" s="244">
        <f t="shared" si="68"/>
        <v>632.30000000000007</v>
      </c>
      <c r="KQ69" s="244">
        <f t="shared" si="68"/>
        <v>506.00000000000006</v>
      </c>
      <c r="KR69" s="244">
        <f t="shared" si="68"/>
        <v>495.90000000000003</v>
      </c>
      <c r="KS69" s="244">
        <f t="shared" si="68"/>
        <v>361.89999999999992</v>
      </c>
      <c r="KT69" s="244">
        <f t="shared" si="68"/>
        <v>210.3</v>
      </c>
      <c r="KU69" s="244">
        <f t="shared" si="68"/>
        <v>68.600000000000037</v>
      </c>
      <c r="KV69" s="244">
        <f t="shared" si="68"/>
        <v>13.099999999999959</v>
      </c>
      <c r="KW69" s="244">
        <f t="shared" si="68"/>
        <v>8.6999999999999886</v>
      </c>
      <c r="KX69" s="244">
        <f t="shared" si="68"/>
        <v>69.700000000000017</v>
      </c>
      <c r="KY69" s="244">
        <f t="shared" si="68"/>
        <v>307.7</v>
      </c>
      <c r="KZ69" s="244">
        <f t="shared" si="68"/>
        <v>474.3</v>
      </c>
      <c r="LA69" s="244">
        <f t="shared" si="68"/>
        <v>654.6</v>
      </c>
      <c r="LB69" s="244">
        <f t="shared" si="68"/>
        <v>634.5</v>
      </c>
      <c r="LC69" s="244">
        <f t="shared" si="68"/>
        <v>502.40000000000003</v>
      </c>
      <c r="LD69" s="244">
        <f t="shared" si="68"/>
        <v>493.09999999999997</v>
      </c>
      <c r="LE69" s="244">
        <f t="shared" si="68"/>
        <v>357.40000000000003</v>
      </c>
      <c r="LF69" s="244">
        <f t="shared" si="68"/>
        <v>210.3</v>
      </c>
      <c r="LG69" s="244">
        <f t="shared" si="68"/>
        <v>67.900000000000006</v>
      </c>
      <c r="LH69" s="244">
        <f t="shared" si="68"/>
        <v>12.399999999999949</v>
      </c>
      <c r="LI69" s="244">
        <f t="shared" si="68"/>
        <v>8.6999999999999886</v>
      </c>
      <c r="LJ69" s="244">
        <f t="shared" si="68"/>
        <v>67.399999999999977</v>
      </c>
      <c r="LK69" s="244">
        <f t="shared" ref="LK69:LM69" si="69">SUM(LK37:LK68)</f>
        <v>308.10000000000002</v>
      </c>
      <c r="LL69" s="244">
        <f t="shared" si="69"/>
        <v>472.00000000000011</v>
      </c>
      <c r="LM69" s="244">
        <f t="shared" si="69"/>
        <v>653.59999999999991</v>
      </c>
    </row>
    <row r="70" spans="1:325" x14ac:dyDescent="0.25">
      <c r="A70" s="244" t="s">
        <v>162</v>
      </c>
      <c r="B70" s="244">
        <v>664.7</v>
      </c>
      <c r="C70" s="244">
        <v>604</v>
      </c>
      <c r="D70" s="244">
        <v>554.1</v>
      </c>
      <c r="E70" s="244">
        <v>406.9</v>
      </c>
      <c r="F70" s="244">
        <v>237.2</v>
      </c>
      <c r="G70" s="244">
        <v>110.1</v>
      </c>
      <c r="H70" s="244">
        <v>30.2</v>
      </c>
      <c r="I70" s="244">
        <v>21.9</v>
      </c>
      <c r="J70" s="244">
        <v>110.2</v>
      </c>
      <c r="K70" s="244">
        <v>347</v>
      </c>
      <c r="L70" s="244">
        <v>535.5</v>
      </c>
      <c r="M70" s="244">
        <v>686.9</v>
      </c>
      <c r="N70" s="244">
        <v>656.6</v>
      </c>
      <c r="O70" s="244">
        <v>576.70000000000005</v>
      </c>
      <c r="P70" s="244">
        <v>547.20000000000005</v>
      </c>
      <c r="Q70" s="244">
        <v>402.2</v>
      </c>
      <c r="R70" s="244">
        <v>231.7</v>
      </c>
      <c r="S70" s="244">
        <v>108.3</v>
      </c>
      <c r="T70" s="244">
        <v>29</v>
      </c>
      <c r="U70" s="244">
        <v>20.8</v>
      </c>
      <c r="V70" s="244">
        <v>108.9</v>
      </c>
      <c r="W70" s="244">
        <v>343.4</v>
      </c>
      <c r="X70" s="244">
        <v>530.9</v>
      </c>
      <c r="Y70" s="244">
        <v>679.2</v>
      </c>
      <c r="Z70" s="244">
        <v>662.1</v>
      </c>
      <c r="AA70" s="244">
        <v>577.1</v>
      </c>
      <c r="AB70" s="244">
        <v>547.4</v>
      </c>
      <c r="AC70" s="244">
        <v>399.6</v>
      </c>
      <c r="AD70" s="244">
        <v>227.4</v>
      </c>
      <c r="AE70" s="244">
        <v>104.2</v>
      </c>
      <c r="AF70" s="244">
        <v>26.2</v>
      </c>
      <c r="AG70" s="244">
        <v>18</v>
      </c>
      <c r="AH70" s="244">
        <v>108.6</v>
      </c>
      <c r="AI70" s="244">
        <v>341.9</v>
      </c>
      <c r="AJ70" s="244">
        <v>528.1</v>
      </c>
      <c r="AK70" s="244">
        <v>676.4</v>
      </c>
      <c r="AL70" s="244">
        <v>661</v>
      </c>
      <c r="AM70" s="244">
        <v>568.5</v>
      </c>
      <c r="AN70" s="244">
        <v>542.79999999999995</v>
      </c>
      <c r="AO70" s="244">
        <v>393.3</v>
      </c>
      <c r="AP70" s="244">
        <v>222.4</v>
      </c>
      <c r="AQ70" s="244">
        <v>100.2</v>
      </c>
      <c r="AR70" s="244">
        <v>24.5</v>
      </c>
      <c r="AS70" s="244">
        <v>17</v>
      </c>
      <c r="AT70" s="244">
        <v>108.2</v>
      </c>
      <c r="AU70" s="244">
        <v>339.1</v>
      </c>
      <c r="AV70" s="244">
        <v>521.29999999999995</v>
      </c>
      <c r="AW70" s="244">
        <v>671.6</v>
      </c>
      <c r="AX70" s="244">
        <v>656.5</v>
      </c>
      <c r="AY70" s="244">
        <v>582.9</v>
      </c>
      <c r="AZ70" s="244">
        <v>537.20000000000005</v>
      </c>
      <c r="BA70" s="244">
        <v>390</v>
      </c>
      <c r="BB70" s="244">
        <v>220</v>
      </c>
      <c r="BC70" s="244">
        <v>94.7</v>
      </c>
      <c r="BD70" s="244">
        <v>22.4</v>
      </c>
      <c r="BE70" s="244">
        <v>16.5</v>
      </c>
      <c r="BF70" s="244">
        <v>107.5</v>
      </c>
      <c r="BG70" s="244">
        <v>338</v>
      </c>
      <c r="BH70" s="244">
        <v>520.70000000000005</v>
      </c>
      <c r="BI70" s="244">
        <v>668.7</v>
      </c>
      <c r="BJ70" s="244">
        <v>652.29999999999995</v>
      </c>
      <c r="BK70" s="244">
        <v>564.29999999999995</v>
      </c>
      <c r="BL70" s="244">
        <v>539.1</v>
      </c>
      <c r="BM70" s="244">
        <v>389.6</v>
      </c>
      <c r="BN70" s="244">
        <v>219.2</v>
      </c>
      <c r="BO70" s="244">
        <v>95.6</v>
      </c>
      <c r="BP70" s="244">
        <v>21.8</v>
      </c>
      <c r="BQ70" s="244">
        <v>16.399999999999999</v>
      </c>
      <c r="BR70" s="244">
        <v>106.1</v>
      </c>
      <c r="BS70" s="244">
        <v>333.2</v>
      </c>
      <c r="BT70" s="244">
        <v>520.79999999999995</v>
      </c>
      <c r="BU70" s="244">
        <v>664.5</v>
      </c>
      <c r="BV70" s="244">
        <v>650.6</v>
      </c>
      <c r="BW70" s="244">
        <v>559</v>
      </c>
      <c r="BX70" s="244">
        <v>539.5</v>
      </c>
      <c r="BY70" s="244">
        <v>388.8</v>
      </c>
      <c r="BZ70" s="244">
        <v>219.4</v>
      </c>
      <c r="CA70" s="244">
        <v>94.6</v>
      </c>
      <c r="CB70" s="244">
        <v>21.7</v>
      </c>
      <c r="CC70" s="244">
        <v>16.100000000000001</v>
      </c>
      <c r="CD70" s="244">
        <v>106.6</v>
      </c>
      <c r="CE70" s="244">
        <v>335.6</v>
      </c>
      <c r="CF70" s="244">
        <v>517.20000000000005</v>
      </c>
      <c r="CG70" s="244">
        <v>666.7</v>
      </c>
      <c r="CH70" s="244">
        <v>650.70000000000005</v>
      </c>
      <c r="CI70" s="244">
        <v>562</v>
      </c>
      <c r="CJ70" s="244">
        <v>540.9</v>
      </c>
      <c r="CK70" s="244">
        <v>387.3</v>
      </c>
      <c r="CL70" s="244">
        <v>220</v>
      </c>
      <c r="CM70" s="244">
        <v>96.8</v>
      </c>
      <c r="CN70" s="244">
        <v>21.9</v>
      </c>
      <c r="CO70" s="244">
        <v>16</v>
      </c>
      <c r="CP70" s="244">
        <v>103</v>
      </c>
      <c r="CQ70" s="244">
        <v>337</v>
      </c>
      <c r="CR70" s="244">
        <v>512.70000000000005</v>
      </c>
      <c r="CS70" s="244">
        <v>663.7</v>
      </c>
      <c r="CT70" s="244">
        <v>647.1</v>
      </c>
      <c r="CU70" s="244">
        <v>578.70000000000005</v>
      </c>
      <c r="CV70" s="244">
        <v>540.20000000000005</v>
      </c>
      <c r="CW70" s="244">
        <v>390.1</v>
      </c>
      <c r="CX70" s="244">
        <v>219.4</v>
      </c>
      <c r="CY70" s="244">
        <v>95</v>
      </c>
      <c r="CZ70" s="244">
        <v>21.5</v>
      </c>
      <c r="DA70" s="244">
        <v>16.100000000000001</v>
      </c>
      <c r="DB70" s="244">
        <v>99.9</v>
      </c>
      <c r="DC70" s="244">
        <v>336.5</v>
      </c>
      <c r="DD70" s="244">
        <v>514.6</v>
      </c>
      <c r="DE70" s="244">
        <v>655.9</v>
      </c>
      <c r="DF70" s="244">
        <v>641.5</v>
      </c>
      <c r="DG70" s="244">
        <v>554.5</v>
      </c>
      <c r="DH70" s="244">
        <v>535.4</v>
      </c>
      <c r="DI70" s="244">
        <v>386.1</v>
      </c>
      <c r="DJ70" s="244">
        <v>218.5</v>
      </c>
      <c r="DK70" s="244">
        <v>93.5</v>
      </c>
      <c r="DL70" s="244">
        <v>21.3</v>
      </c>
      <c r="DM70" s="244">
        <v>16.100000000000001</v>
      </c>
      <c r="DN70" s="244">
        <v>97.8</v>
      </c>
      <c r="DO70" s="244">
        <v>332.5</v>
      </c>
      <c r="DP70" s="244">
        <v>509.6</v>
      </c>
      <c r="DQ70" s="244">
        <v>649.6</v>
      </c>
      <c r="DR70" s="244">
        <v>642.20000000000005</v>
      </c>
      <c r="DS70" s="244">
        <v>550.79999999999995</v>
      </c>
      <c r="DT70" s="244">
        <v>532.20000000000005</v>
      </c>
      <c r="DU70" s="244">
        <v>383.2</v>
      </c>
      <c r="DV70" s="244">
        <v>220.5</v>
      </c>
      <c r="DW70" s="244">
        <v>91.6</v>
      </c>
      <c r="DX70" s="244">
        <v>21</v>
      </c>
      <c r="DY70" s="244">
        <v>15.7</v>
      </c>
      <c r="DZ70" s="244">
        <v>96.5</v>
      </c>
      <c r="EA70" s="244">
        <v>330</v>
      </c>
      <c r="EB70" s="244">
        <v>511.5</v>
      </c>
      <c r="EC70" s="244">
        <v>649</v>
      </c>
      <c r="ED70" s="244">
        <v>645.4</v>
      </c>
      <c r="EE70" s="244">
        <v>542.20000000000005</v>
      </c>
      <c r="EF70" s="244">
        <v>530.70000000000005</v>
      </c>
      <c r="EG70" s="244">
        <v>382.8</v>
      </c>
      <c r="EH70" s="244">
        <v>222.5</v>
      </c>
      <c r="EI70" s="244">
        <v>89.7</v>
      </c>
      <c r="EJ70" s="244">
        <v>20.7</v>
      </c>
      <c r="EK70" s="244">
        <v>15.5</v>
      </c>
      <c r="EL70" s="244">
        <v>93.7</v>
      </c>
      <c r="EM70" s="244">
        <v>324.5</v>
      </c>
      <c r="EN70" s="244">
        <v>509</v>
      </c>
      <c r="EO70" s="244">
        <v>648</v>
      </c>
      <c r="EP70" s="244">
        <v>647.6</v>
      </c>
      <c r="EQ70" s="244">
        <v>559.1</v>
      </c>
      <c r="ER70" s="244">
        <v>525.1</v>
      </c>
      <c r="ES70" s="244">
        <v>381.1</v>
      </c>
      <c r="ET70" s="244">
        <v>222.2</v>
      </c>
      <c r="EU70" s="244">
        <v>86.5</v>
      </c>
      <c r="EV70" s="244">
        <v>19.600000000000001</v>
      </c>
      <c r="EW70" s="244">
        <v>15.1</v>
      </c>
      <c r="EX70" s="244">
        <v>93.3</v>
      </c>
      <c r="EY70" s="244">
        <v>322.5</v>
      </c>
      <c r="EZ70" s="244">
        <v>506.4</v>
      </c>
      <c r="FA70" s="244">
        <v>649.4</v>
      </c>
      <c r="FB70" s="244">
        <v>646.4</v>
      </c>
      <c r="FC70" s="244">
        <v>536.20000000000005</v>
      </c>
      <c r="FD70" s="244">
        <v>522</v>
      </c>
      <c r="FE70" s="244">
        <v>377.2</v>
      </c>
      <c r="FF70" s="244">
        <v>220.8</v>
      </c>
      <c r="FG70" s="244">
        <v>81.599999999999994</v>
      </c>
      <c r="FH70" s="244">
        <v>17.7</v>
      </c>
      <c r="FI70" s="244">
        <v>14.4</v>
      </c>
      <c r="FJ70" s="244">
        <v>93.4</v>
      </c>
      <c r="FK70" s="244">
        <v>320.10000000000002</v>
      </c>
      <c r="FL70" s="244">
        <v>500.9</v>
      </c>
      <c r="FM70" s="244">
        <v>648.20000000000005</v>
      </c>
      <c r="FN70" s="244">
        <v>642.4</v>
      </c>
      <c r="FO70" s="244">
        <v>532.4</v>
      </c>
      <c r="FP70" s="244">
        <v>518.5</v>
      </c>
      <c r="FQ70" s="244">
        <v>374.7</v>
      </c>
      <c r="FR70" s="244">
        <v>218.8</v>
      </c>
      <c r="FS70" s="244">
        <v>79.5</v>
      </c>
      <c r="FT70" s="244">
        <v>16.899999999999999</v>
      </c>
      <c r="FU70" s="244">
        <v>13.5</v>
      </c>
      <c r="FV70" s="244">
        <v>91.3</v>
      </c>
      <c r="FW70" s="244">
        <v>320.89999999999998</v>
      </c>
      <c r="FX70" s="244">
        <v>499.4</v>
      </c>
      <c r="FY70" s="244">
        <v>644.5</v>
      </c>
      <c r="FZ70" s="244">
        <v>644.6</v>
      </c>
      <c r="GA70" s="244">
        <v>533.29999999999995</v>
      </c>
      <c r="GB70" s="244">
        <v>517.1</v>
      </c>
      <c r="GC70" s="244">
        <v>373.3</v>
      </c>
      <c r="GD70" s="244">
        <v>220.2</v>
      </c>
      <c r="GE70" s="244">
        <v>78.7</v>
      </c>
      <c r="GF70" s="244">
        <v>16.3</v>
      </c>
      <c r="GG70" s="244">
        <v>13.2</v>
      </c>
      <c r="GH70" s="244">
        <v>89</v>
      </c>
      <c r="GI70" s="244">
        <v>318.60000000000002</v>
      </c>
      <c r="GJ70" s="244">
        <v>496</v>
      </c>
      <c r="GK70" s="244">
        <v>642.79999999999995</v>
      </c>
      <c r="GL70" s="244">
        <v>646.20000000000005</v>
      </c>
      <c r="GM70" s="244">
        <v>548.9</v>
      </c>
      <c r="GN70" s="244">
        <v>513.70000000000005</v>
      </c>
      <c r="GO70" s="244">
        <v>372.7</v>
      </c>
      <c r="GP70" s="244">
        <v>222.2</v>
      </c>
      <c r="GQ70" s="244">
        <v>77.900000000000006</v>
      </c>
      <c r="GR70" s="244">
        <v>15.7</v>
      </c>
      <c r="GS70" s="244">
        <v>12.5</v>
      </c>
      <c r="GT70" s="244">
        <v>85.4</v>
      </c>
      <c r="GU70" s="244">
        <v>318</v>
      </c>
      <c r="GV70" s="244">
        <v>493.5</v>
      </c>
      <c r="GW70" s="244">
        <v>637.6</v>
      </c>
      <c r="GX70" s="244">
        <v>644</v>
      </c>
      <c r="GY70" s="244">
        <v>526.20000000000005</v>
      </c>
      <c r="GZ70" s="244">
        <v>512.79999999999995</v>
      </c>
      <c r="HA70" s="244">
        <v>372.4</v>
      </c>
      <c r="HB70" s="244">
        <v>221.3</v>
      </c>
      <c r="HC70" s="244">
        <v>76.900000000000006</v>
      </c>
      <c r="HD70" s="244">
        <v>16</v>
      </c>
      <c r="HE70" s="244">
        <v>11.5</v>
      </c>
      <c r="HF70" s="244">
        <v>83.9</v>
      </c>
      <c r="HG70" s="244">
        <v>316.39999999999998</v>
      </c>
      <c r="HH70" s="244">
        <v>491.4</v>
      </c>
      <c r="HI70" s="244">
        <v>638.6</v>
      </c>
      <c r="HJ70" s="244">
        <v>633.20000000000005</v>
      </c>
      <c r="HK70" s="244">
        <v>518.20000000000005</v>
      </c>
      <c r="HL70" s="244">
        <v>502.1</v>
      </c>
      <c r="HM70" s="244">
        <v>369.8</v>
      </c>
      <c r="HN70" s="244">
        <v>213.6</v>
      </c>
      <c r="HO70" s="244">
        <v>73.7</v>
      </c>
      <c r="HP70" s="244">
        <v>15.1</v>
      </c>
      <c r="HQ70" s="244">
        <v>10.4</v>
      </c>
      <c r="HR70" s="244">
        <v>78.599999999999994</v>
      </c>
      <c r="HS70" s="244">
        <v>314.5</v>
      </c>
      <c r="HT70" s="244">
        <v>478.6</v>
      </c>
      <c r="HU70" s="244">
        <v>631.5</v>
      </c>
      <c r="HV70" s="244">
        <v>638.6</v>
      </c>
      <c r="HW70" s="244">
        <v>522.6</v>
      </c>
      <c r="HX70" s="244">
        <v>505.1</v>
      </c>
      <c r="HY70" s="244">
        <v>373</v>
      </c>
      <c r="HZ70" s="244">
        <v>215.2</v>
      </c>
      <c r="IA70" s="244">
        <v>75.099999999999994</v>
      </c>
      <c r="IB70" s="244">
        <v>15.2</v>
      </c>
      <c r="IC70" s="244">
        <v>10.5</v>
      </c>
      <c r="ID70" s="244">
        <v>80.400000000000006</v>
      </c>
      <c r="IE70" s="244">
        <v>315</v>
      </c>
      <c r="IF70" s="244">
        <v>485.6</v>
      </c>
      <c r="IG70" s="244">
        <v>637</v>
      </c>
      <c r="IH70" s="244">
        <v>633.20000000000005</v>
      </c>
      <c r="II70" s="244">
        <v>535.4</v>
      </c>
      <c r="IJ70" s="244">
        <v>502.1</v>
      </c>
      <c r="IK70" s="244">
        <v>369.8</v>
      </c>
      <c r="IL70" s="244">
        <v>213.6</v>
      </c>
      <c r="IM70" s="244">
        <v>73.7</v>
      </c>
      <c r="IN70" s="244">
        <v>15.1</v>
      </c>
      <c r="IO70" s="244">
        <v>10.4</v>
      </c>
      <c r="IP70" s="244">
        <v>78.599999999999994</v>
      </c>
      <c r="IQ70" s="244">
        <v>314.5</v>
      </c>
      <c r="IR70" s="244">
        <v>478.6</v>
      </c>
      <c r="IS70" s="244">
        <v>631.5</v>
      </c>
      <c r="IT70" s="244">
        <v>629.6</v>
      </c>
      <c r="IU70" s="244">
        <v>516.79999999999995</v>
      </c>
      <c r="IV70" s="244">
        <v>500.1</v>
      </c>
      <c r="IW70" s="244">
        <v>368</v>
      </c>
      <c r="IX70" s="244">
        <v>211.8</v>
      </c>
      <c r="IY70" s="244">
        <v>70.3</v>
      </c>
      <c r="IZ70" s="244">
        <v>14.6</v>
      </c>
      <c r="JA70" s="244">
        <v>10.1</v>
      </c>
      <c r="JB70" s="244">
        <v>76.2</v>
      </c>
      <c r="JC70" s="244">
        <v>311.60000000000002</v>
      </c>
      <c r="JD70" s="244">
        <v>476.7</v>
      </c>
      <c r="JE70" s="244">
        <v>629.70000000000005</v>
      </c>
      <c r="JF70" s="244">
        <v>630.4</v>
      </c>
      <c r="JG70" s="244">
        <v>513.20000000000005</v>
      </c>
      <c r="JH70" s="244">
        <v>499.9</v>
      </c>
      <c r="JI70" s="244">
        <v>366.6</v>
      </c>
      <c r="JJ70" s="244">
        <v>212.3</v>
      </c>
      <c r="JK70" s="244">
        <v>70.5</v>
      </c>
      <c r="JL70" s="244">
        <v>14.4</v>
      </c>
      <c r="JM70" s="244">
        <v>9.1999999999999993</v>
      </c>
      <c r="JN70" s="244">
        <v>74.599999999999994</v>
      </c>
      <c r="JO70" s="244">
        <v>310.39999999999998</v>
      </c>
      <c r="JP70" s="244">
        <v>476.4</v>
      </c>
      <c r="JQ70" s="244">
        <v>628.4</v>
      </c>
      <c r="JR70" s="244">
        <v>628.1</v>
      </c>
      <c r="JS70" s="244">
        <v>508.9</v>
      </c>
      <c r="JT70" s="244">
        <v>499.5</v>
      </c>
      <c r="JU70" s="244">
        <v>365.2</v>
      </c>
      <c r="JV70" s="244">
        <v>210.1</v>
      </c>
      <c r="JW70" s="244">
        <v>70.099999999999994</v>
      </c>
      <c r="JX70" s="244">
        <v>12.7</v>
      </c>
      <c r="JY70" s="244">
        <v>9.1</v>
      </c>
      <c r="JZ70" s="244">
        <v>74.3</v>
      </c>
      <c r="KA70" s="244">
        <v>310.7</v>
      </c>
      <c r="KB70" s="244">
        <v>476.6</v>
      </c>
      <c r="KC70" s="244">
        <v>629.20000000000005</v>
      </c>
      <c r="KD70" s="244">
        <v>628.4</v>
      </c>
      <c r="KE70" s="244">
        <v>523.6</v>
      </c>
      <c r="KF70" s="244">
        <v>496.6</v>
      </c>
      <c r="KG70" s="244">
        <v>363.7</v>
      </c>
      <c r="KH70" s="244">
        <v>209.5</v>
      </c>
      <c r="KI70" s="244">
        <v>69.5</v>
      </c>
      <c r="KJ70" s="244">
        <v>13.1</v>
      </c>
      <c r="KK70" s="244">
        <v>9.3000000000000007</v>
      </c>
      <c r="KL70" s="244">
        <v>70.8</v>
      </c>
      <c r="KM70" s="244">
        <v>308.5</v>
      </c>
      <c r="KN70" s="244">
        <v>474.9</v>
      </c>
      <c r="KO70" s="244">
        <v>624</v>
      </c>
      <c r="KP70" s="244">
        <v>632.1</v>
      </c>
      <c r="KQ70" s="244">
        <v>506</v>
      </c>
      <c r="KR70" s="244">
        <v>495.8</v>
      </c>
      <c r="KS70" s="244">
        <v>361.6</v>
      </c>
      <c r="KT70" s="244">
        <v>210.3</v>
      </c>
      <c r="KU70" s="244">
        <v>68.599999999999994</v>
      </c>
      <c r="KV70" s="244">
        <v>13</v>
      </c>
      <c r="KW70" s="244">
        <v>8.8000000000000007</v>
      </c>
      <c r="KX70" s="244">
        <v>69.8</v>
      </c>
      <c r="KY70" s="244">
        <v>307.7</v>
      </c>
      <c r="KZ70" s="244">
        <v>474.4</v>
      </c>
      <c r="LA70" s="244">
        <v>624.29999999999995</v>
      </c>
      <c r="LB70" s="244">
        <v>634.29999999999995</v>
      </c>
      <c r="LC70" s="244">
        <v>502.2</v>
      </c>
      <c r="LD70" s="244">
        <v>493.1</v>
      </c>
      <c r="LE70" s="244">
        <v>357.2</v>
      </c>
      <c r="LF70" s="244">
        <v>210.2</v>
      </c>
      <c r="LG70" s="244">
        <v>67.8</v>
      </c>
      <c r="LH70" s="244">
        <v>12.6</v>
      </c>
      <c r="LI70" s="244">
        <v>8.8000000000000007</v>
      </c>
      <c r="LJ70" s="244">
        <v>67.5</v>
      </c>
      <c r="LK70" s="244">
        <v>308.3</v>
      </c>
      <c r="LL70" s="244">
        <v>472</v>
      </c>
      <c r="LM70" s="244">
        <v>623.6</v>
      </c>
    </row>
    <row r="71" spans="1:325" x14ac:dyDescent="0.25">
      <c r="A71" s="244" t="s">
        <v>163</v>
      </c>
      <c r="B71" s="244">
        <f>B69-B70</f>
        <v>-0.20000000000004547</v>
      </c>
      <c r="C71" s="244">
        <f t="shared" ref="C71:BN71" si="70">C69-C70</f>
        <v>0.1999999999998181</v>
      </c>
      <c r="D71" s="244">
        <f t="shared" si="70"/>
        <v>0</v>
      </c>
      <c r="E71" s="244">
        <f t="shared" si="70"/>
        <v>0.19999999999998863</v>
      </c>
      <c r="F71" s="244">
        <f t="shared" si="70"/>
        <v>-0.19999999999993179</v>
      </c>
      <c r="G71" s="244">
        <f t="shared" si="70"/>
        <v>0</v>
      </c>
      <c r="H71" s="244">
        <f t="shared" si="70"/>
        <v>-9.9999999999990763E-2</v>
      </c>
      <c r="I71" s="244">
        <f t="shared" si="70"/>
        <v>0</v>
      </c>
      <c r="J71" s="244">
        <f t="shared" si="70"/>
        <v>-0.10000000000000853</v>
      </c>
      <c r="K71" s="244">
        <f t="shared" si="70"/>
        <v>-0.10000000000007958</v>
      </c>
      <c r="L71" s="244">
        <f t="shared" si="70"/>
        <v>0.20000000000004547</v>
      </c>
      <c r="M71" s="244">
        <f t="shared" si="70"/>
        <v>28.200000000000159</v>
      </c>
      <c r="N71" s="244">
        <f t="shared" si="70"/>
        <v>-0.10000000000013642</v>
      </c>
      <c r="O71" s="244">
        <f t="shared" si="70"/>
        <v>9.9999999999909051E-2</v>
      </c>
      <c r="P71" s="244">
        <f t="shared" si="70"/>
        <v>-0.20000000000004547</v>
      </c>
      <c r="Q71" s="244">
        <f t="shared" si="70"/>
        <v>0.20000000000004547</v>
      </c>
      <c r="R71" s="244">
        <f t="shared" si="70"/>
        <v>0</v>
      </c>
      <c r="S71" s="244">
        <f t="shared" si="70"/>
        <v>0.40000000000000568</v>
      </c>
      <c r="T71" s="244">
        <f t="shared" si="70"/>
        <v>-9.9999999999972999E-2</v>
      </c>
      <c r="U71" s="244">
        <f t="shared" si="70"/>
        <v>-3.1974423109204508E-14</v>
      </c>
      <c r="V71" s="244">
        <f t="shared" si="70"/>
        <v>0</v>
      </c>
      <c r="W71" s="244">
        <f t="shared" si="70"/>
        <v>-0.30000000000006821</v>
      </c>
      <c r="X71" s="244">
        <f t="shared" si="70"/>
        <v>0.29999999999995453</v>
      </c>
      <c r="Y71" s="244">
        <f t="shared" si="70"/>
        <v>28.300000000000068</v>
      </c>
      <c r="Z71" s="244">
        <f t="shared" si="70"/>
        <v>-0.10000000000013642</v>
      </c>
      <c r="AA71" s="244">
        <f t="shared" si="70"/>
        <v>0</v>
      </c>
      <c r="AB71" s="244">
        <f t="shared" si="70"/>
        <v>0.10000000000002274</v>
      </c>
      <c r="AC71" s="244">
        <f t="shared" si="70"/>
        <v>-0.10000000000002274</v>
      </c>
      <c r="AD71" s="244">
        <f t="shared" si="70"/>
        <v>0.19999999999996021</v>
      </c>
      <c r="AE71" s="244">
        <f t="shared" si="70"/>
        <v>0</v>
      </c>
      <c r="AF71" s="244">
        <f t="shared" si="70"/>
        <v>-0.19999999999999218</v>
      </c>
      <c r="AG71" s="244">
        <f t="shared" si="70"/>
        <v>9.9999999999972999E-2</v>
      </c>
      <c r="AH71" s="244">
        <f t="shared" si="70"/>
        <v>0</v>
      </c>
      <c r="AI71" s="244">
        <f t="shared" si="70"/>
        <v>0.10000000000007958</v>
      </c>
      <c r="AJ71" s="244">
        <f t="shared" si="70"/>
        <v>0.10000000000002274</v>
      </c>
      <c r="AK71" s="244">
        <f t="shared" si="70"/>
        <v>28.299999999999955</v>
      </c>
      <c r="AL71" s="244">
        <f t="shared" si="70"/>
        <v>-0.40000000000009095</v>
      </c>
      <c r="AM71" s="244">
        <f t="shared" si="70"/>
        <v>-0.10000000000002274</v>
      </c>
      <c r="AN71" s="244">
        <f t="shared" si="70"/>
        <v>0</v>
      </c>
      <c r="AO71" s="244">
        <f t="shared" si="70"/>
        <v>9.9999999999965894E-2</v>
      </c>
      <c r="AP71" s="244">
        <f t="shared" si="70"/>
        <v>0</v>
      </c>
      <c r="AQ71" s="244">
        <f t="shared" si="70"/>
        <v>9.9999999999980105E-2</v>
      </c>
      <c r="AR71" s="244">
        <f t="shared" si="70"/>
        <v>0.10000000000002274</v>
      </c>
      <c r="AS71" s="244">
        <f t="shared" si="70"/>
        <v>0.29999999999999005</v>
      </c>
      <c r="AT71" s="244">
        <f t="shared" si="70"/>
        <v>9.9999999999994316E-2</v>
      </c>
      <c r="AU71" s="244">
        <f t="shared" si="70"/>
        <v>0.29999999999989768</v>
      </c>
      <c r="AV71" s="244">
        <f t="shared" si="70"/>
        <v>0</v>
      </c>
      <c r="AW71" s="244">
        <f t="shared" si="70"/>
        <v>28.699999999999932</v>
      </c>
      <c r="AX71" s="244">
        <f t="shared" si="70"/>
        <v>0.19999999999993179</v>
      </c>
      <c r="AY71" s="244">
        <f t="shared" si="70"/>
        <v>0.19999999999993179</v>
      </c>
      <c r="AZ71" s="244">
        <f t="shared" si="70"/>
        <v>9.9999999999909051E-2</v>
      </c>
      <c r="BA71" s="244">
        <f t="shared" si="70"/>
        <v>-0.10000000000002274</v>
      </c>
      <c r="BB71" s="244">
        <f t="shared" si="70"/>
        <v>-9.9999999999994316E-2</v>
      </c>
      <c r="BC71" s="244">
        <f t="shared" si="70"/>
        <v>-0.10000000000002274</v>
      </c>
      <c r="BD71" s="244">
        <f t="shared" si="70"/>
        <v>2.8421709430404007E-14</v>
      </c>
      <c r="BE71" s="244">
        <f t="shared" si="70"/>
        <v>0.10000000000002274</v>
      </c>
      <c r="BF71" s="244">
        <f t="shared" si="70"/>
        <v>0</v>
      </c>
      <c r="BG71" s="244">
        <f t="shared" si="70"/>
        <v>-0.19999999999993179</v>
      </c>
      <c r="BH71" s="244">
        <f t="shared" si="70"/>
        <v>-0.10000000000002274</v>
      </c>
      <c r="BI71" s="244">
        <f t="shared" si="70"/>
        <v>28.299999999999955</v>
      </c>
      <c r="BJ71" s="244">
        <f t="shared" si="70"/>
        <v>-0.20000000000004547</v>
      </c>
      <c r="BK71" s="244">
        <f t="shared" si="70"/>
        <v>0</v>
      </c>
      <c r="BL71" s="244">
        <f t="shared" si="70"/>
        <v>-0.29999999999995453</v>
      </c>
      <c r="BM71" s="244">
        <f t="shared" si="70"/>
        <v>0.19999999999998863</v>
      </c>
      <c r="BN71" s="244">
        <f t="shared" si="70"/>
        <v>-9.9999999999994316E-2</v>
      </c>
      <c r="BO71" s="244">
        <f t="shared" ref="BO71:DZ71" si="71">BO69-BO70</f>
        <v>0.10000000000000853</v>
      </c>
      <c r="BP71" s="244">
        <f t="shared" si="71"/>
        <v>4.6185277824406512E-14</v>
      </c>
      <c r="BQ71" s="244">
        <f t="shared" si="71"/>
        <v>0.10000000000001563</v>
      </c>
      <c r="BR71" s="244">
        <f t="shared" si="71"/>
        <v>0.19999999999998863</v>
      </c>
      <c r="BS71" s="244">
        <f t="shared" si="71"/>
        <v>0</v>
      </c>
      <c r="BT71" s="244">
        <f t="shared" si="71"/>
        <v>-9.9999999999909051E-2</v>
      </c>
      <c r="BU71" s="244">
        <f t="shared" si="71"/>
        <v>28.200000000000045</v>
      </c>
      <c r="BV71" s="244">
        <f t="shared" si="71"/>
        <v>0</v>
      </c>
      <c r="BW71" s="244">
        <f t="shared" si="71"/>
        <v>0.20000000000004547</v>
      </c>
      <c r="BX71" s="244">
        <f t="shared" si="71"/>
        <v>0</v>
      </c>
      <c r="BY71" s="244">
        <f t="shared" si="71"/>
        <v>-9.9999999999909051E-2</v>
      </c>
      <c r="BZ71" s="244">
        <f t="shared" si="71"/>
        <v>-9.9999999999994316E-2</v>
      </c>
      <c r="CA71" s="244">
        <f t="shared" si="71"/>
        <v>-0.19999999999998863</v>
      </c>
      <c r="CB71" s="244">
        <f t="shared" si="71"/>
        <v>3.907985046680551E-14</v>
      </c>
      <c r="CC71" s="244">
        <f t="shared" si="71"/>
        <v>0.10000000000001563</v>
      </c>
      <c r="CD71" s="244">
        <f t="shared" si="71"/>
        <v>0</v>
      </c>
      <c r="CE71" s="244">
        <f t="shared" si="71"/>
        <v>0</v>
      </c>
      <c r="CF71" s="244">
        <f t="shared" si="71"/>
        <v>0</v>
      </c>
      <c r="CG71" s="244">
        <f t="shared" si="71"/>
        <v>28.399999999999977</v>
      </c>
      <c r="CH71" s="244">
        <f t="shared" si="71"/>
        <v>0.20000000000015916</v>
      </c>
      <c r="CI71" s="244">
        <f t="shared" si="71"/>
        <v>0</v>
      </c>
      <c r="CJ71" s="244">
        <f t="shared" si="71"/>
        <v>-0.29999999999995453</v>
      </c>
      <c r="CK71" s="244">
        <f t="shared" si="71"/>
        <v>0</v>
      </c>
      <c r="CL71" s="244">
        <f t="shared" si="71"/>
        <v>0</v>
      </c>
      <c r="CM71" s="244">
        <f t="shared" si="71"/>
        <v>9.9999999999980105E-2</v>
      </c>
      <c r="CN71" s="244">
        <f t="shared" si="71"/>
        <v>4.9737991503207013E-14</v>
      </c>
      <c r="CO71" s="244">
        <f t="shared" si="71"/>
        <v>3.5527136788005009E-14</v>
      </c>
      <c r="CP71" s="244">
        <f t="shared" si="71"/>
        <v>-0.29999999999999716</v>
      </c>
      <c r="CQ71" s="244">
        <f t="shared" si="71"/>
        <v>9.9999999999965894E-2</v>
      </c>
      <c r="CR71" s="244">
        <f t="shared" si="71"/>
        <v>-0.10000000000002274</v>
      </c>
      <c r="CS71" s="244">
        <f t="shared" si="71"/>
        <v>28.299999999999955</v>
      </c>
      <c r="CT71" s="244">
        <f t="shared" si="71"/>
        <v>9.9999999999909051E-2</v>
      </c>
      <c r="CU71" s="244">
        <f t="shared" si="71"/>
        <v>9.9999999999909051E-2</v>
      </c>
      <c r="CV71" s="244">
        <f t="shared" si="71"/>
        <v>-0.10000000000002274</v>
      </c>
      <c r="CW71" s="244">
        <f t="shared" si="71"/>
        <v>-0.19999999999998863</v>
      </c>
      <c r="CX71" s="244">
        <f t="shared" si="71"/>
        <v>-0.10000000000007958</v>
      </c>
      <c r="CY71" s="244">
        <f t="shared" si="71"/>
        <v>-0.20000000000001705</v>
      </c>
      <c r="CZ71" s="244">
        <f t="shared" si="71"/>
        <v>0.10000000000003695</v>
      </c>
      <c r="DA71" s="244">
        <f t="shared" si="71"/>
        <v>-0.20000000000000995</v>
      </c>
      <c r="DB71" s="244">
        <f t="shared" si="71"/>
        <v>0.29999999999998295</v>
      </c>
      <c r="DC71" s="244">
        <f t="shared" si="71"/>
        <v>-0.19999999999998863</v>
      </c>
      <c r="DD71" s="244">
        <f t="shared" si="71"/>
        <v>9.9999999999909051E-2</v>
      </c>
      <c r="DE71" s="244">
        <f t="shared" si="71"/>
        <v>28.699999999999932</v>
      </c>
      <c r="DF71" s="244">
        <f t="shared" si="71"/>
        <v>0.29999999999984084</v>
      </c>
      <c r="DG71" s="244">
        <f t="shared" si="71"/>
        <v>-0.29999999999995453</v>
      </c>
      <c r="DH71" s="244">
        <f t="shared" si="71"/>
        <v>0.20000000000004547</v>
      </c>
      <c r="DI71" s="244">
        <f t="shared" si="71"/>
        <v>9.9999999999965894E-2</v>
      </c>
      <c r="DJ71" s="244">
        <f t="shared" si="71"/>
        <v>0.20000000000001705</v>
      </c>
      <c r="DK71" s="244">
        <f t="shared" si="71"/>
        <v>0</v>
      </c>
      <c r="DL71" s="244">
        <f t="shared" si="71"/>
        <v>0.20000000000002771</v>
      </c>
      <c r="DM71" s="244">
        <f t="shared" si="71"/>
        <v>-0.20000000000000995</v>
      </c>
      <c r="DN71" s="244">
        <f t="shared" si="71"/>
        <v>0.20000000000000284</v>
      </c>
      <c r="DO71" s="244">
        <f t="shared" si="71"/>
        <v>0</v>
      </c>
      <c r="DP71" s="244">
        <f t="shared" si="71"/>
        <v>-9.9999999999909051E-2</v>
      </c>
      <c r="DQ71" s="244">
        <f t="shared" si="71"/>
        <v>29.199999999999932</v>
      </c>
      <c r="DR71" s="244">
        <f t="shared" si="71"/>
        <v>-0.10000000000013642</v>
      </c>
      <c r="DS71" s="244">
        <f t="shared" si="71"/>
        <v>0.20000000000015916</v>
      </c>
      <c r="DT71" s="244">
        <f t="shared" si="71"/>
        <v>9.9999999999909051E-2</v>
      </c>
      <c r="DU71" s="244">
        <f t="shared" si="71"/>
        <v>0.19999999999993179</v>
      </c>
      <c r="DV71" s="244">
        <f t="shared" si="71"/>
        <v>-0.19999999999998863</v>
      </c>
      <c r="DW71" s="244">
        <f t="shared" si="71"/>
        <v>0.10000000000003695</v>
      </c>
      <c r="DX71" s="244">
        <f t="shared" si="71"/>
        <v>0.20000000000000284</v>
      </c>
      <c r="DY71" s="244">
        <f t="shared" si="71"/>
        <v>0.19999999999999929</v>
      </c>
      <c r="DZ71" s="244">
        <f t="shared" si="71"/>
        <v>-0.20000000000001705</v>
      </c>
      <c r="EA71" s="244">
        <f t="shared" ref="EA71:GL71" si="72">EA69-EA70</f>
        <v>0.20000000000004547</v>
      </c>
      <c r="EB71" s="244">
        <f t="shared" si="72"/>
        <v>-0.20000000000004547</v>
      </c>
      <c r="EC71" s="244">
        <f t="shared" si="72"/>
        <v>29.099999999999909</v>
      </c>
      <c r="ED71" s="244">
        <f t="shared" si="72"/>
        <v>-9.9999999999795364E-2</v>
      </c>
      <c r="EE71" s="244">
        <f t="shared" si="72"/>
        <v>-0.10000000000002274</v>
      </c>
      <c r="EF71" s="244">
        <f t="shared" si="72"/>
        <v>0</v>
      </c>
      <c r="EG71" s="244">
        <f t="shared" si="72"/>
        <v>0.19999999999993179</v>
      </c>
      <c r="EH71" s="244">
        <f t="shared" si="72"/>
        <v>0</v>
      </c>
      <c r="EI71" s="244">
        <f t="shared" si="72"/>
        <v>0.20000000000000284</v>
      </c>
      <c r="EJ71" s="244">
        <f t="shared" si="72"/>
        <v>9.9999999999990763E-2</v>
      </c>
      <c r="EK71" s="244">
        <f t="shared" si="72"/>
        <v>0.19999999999999574</v>
      </c>
      <c r="EL71" s="244">
        <f t="shared" si="72"/>
        <v>-0.20000000000000284</v>
      </c>
      <c r="EM71" s="244">
        <f t="shared" si="72"/>
        <v>9.9999999999909051E-2</v>
      </c>
      <c r="EN71" s="244">
        <f t="shared" si="72"/>
        <v>0.10000000000013642</v>
      </c>
      <c r="EO71" s="244">
        <f t="shared" si="72"/>
        <v>29.399999999999977</v>
      </c>
      <c r="EP71" s="244">
        <f t="shared" si="72"/>
        <v>-0.10000000000013642</v>
      </c>
      <c r="EQ71" s="244">
        <f t="shared" si="72"/>
        <v>-0.20000000000004547</v>
      </c>
      <c r="ER71" s="244">
        <f t="shared" si="72"/>
        <v>0</v>
      </c>
      <c r="ES71" s="244">
        <f t="shared" si="72"/>
        <v>-0.10000000000002274</v>
      </c>
      <c r="ET71" s="244">
        <f t="shared" si="72"/>
        <v>-9.9999999999965894E-2</v>
      </c>
      <c r="EU71" s="244">
        <f t="shared" si="72"/>
        <v>-0.20000000000001705</v>
      </c>
      <c r="EV71" s="244">
        <f t="shared" si="72"/>
        <v>9.999999999998721E-2</v>
      </c>
      <c r="EW71" s="244">
        <f t="shared" si="72"/>
        <v>0.29999999999999893</v>
      </c>
      <c r="EX71" s="244">
        <f t="shared" si="72"/>
        <v>0</v>
      </c>
      <c r="EY71" s="244">
        <f t="shared" si="72"/>
        <v>0</v>
      </c>
      <c r="EZ71" s="244">
        <f t="shared" si="72"/>
        <v>0</v>
      </c>
      <c r="FA71" s="244">
        <f t="shared" si="72"/>
        <v>29.100000000000023</v>
      </c>
      <c r="FB71" s="244">
        <f t="shared" si="72"/>
        <v>0</v>
      </c>
      <c r="FC71" s="244">
        <f t="shared" si="72"/>
        <v>0.10000000000002274</v>
      </c>
      <c r="FD71" s="244">
        <f t="shared" si="72"/>
        <v>-0.20000000000004547</v>
      </c>
      <c r="FE71" s="244">
        <f t="shared" si="72"/>
        <v>-0.10000000000002274</v>
      </c>
      <c r="FF71" s="244">
        <f t="shared" si="72"/>
        <v>-0.20000000000001705</v>
      </c>
      <c r="FG71" s="244">
        <f t="shared" si="72"/>
        <v>0.10000000000000853</v>
      </c>
      <c r="FH71" s="244">
        <f t="shared" si="72"/>
        <v>0.19999999999999929</v>
      </c>
      <c r="FI71" s="244">
        <f t="shared" si="72"/>
        <v>0.10000000000000675</v>
      </c>
      <c r="FJ71" s="244">
        <f t="shared" si="72"/>
        <v>0.20000000000000284</v>
      </c>
      <c r="FK71" s="244">
        <f t="shared" si="72"/>
        <v>0.30000000000001137</v>
      </c>
      <c r="FL71" s="244">
        <f t="shared" si="72"/>
        <v>0.30000000000001137</v>
      </c>
      <c r="FM71" s="244">
        <f t="shared" si="72"/>
        <v>28.899999999999864</v>
      </c>
      <c r="FN71" s="244">
        <f t="shared" si="72"/>
        <v>0.10000000000002274</v>
      </c>
      <c r="FO71" s="244">
        <f t="shared" si="72"/>
        <v>0.10000000000013642</v>
      </c>
      <c r="FP71" s="244">
        <f t="shared" si="72"/>
        <v>0</v>
      </c>
      <c r="FQ71" s="244">
        <f t="shared" si="72"/>
        <v>-9.9999999999965894E-2</v>
      </c>
      <c r="FR71" s="244">
        <f t="shared" si="72"/>
        <v>0</v>
      </c>
      <c r="FS71" s="244">
        <f t="shared" si="72"/>
        <v>-0.19999999999998863</v>
      </c>
      <c r="FT71" s="244">
        <f t="shared" si="72"/>
        <v>-0.10000000000001563</v>
      </c>
      <c r="FU71" s="244">
        <f t="shared" si="72"/>
        <v>9.9999999999994316E-2</v>
      </c>
      <c r="FV71" s="244">
        <f t="shared" si="72"/>
        <v>-9.9999999999980105E-2</v>
      </c>
      <c r="FW71" s="244">
        <f t="shared" si="72"/>
        <v>0</v>
      </c>
      <c r="FX71" s="244">
        <f t="shared" si="72"/>
        <v>0.30000000000006821</v>
      </c>
      <c r="FY71" s="244">
        <f t="shared" si="72"/>
        <v>29</v>
      </c>
      <c r="FZ71" s="244">
        <f t="shared" si="72"/>
        <v>0</v>
      </c>
      <c r="GA71" s="244">
        <f t="shared" si="72"/>
        <v>0.20000000000015916</v>
      </c>
      <c r="GB71" s="244">
        <f t="shared" si="72"/>
        <v>0</v>
      </c>
      <c r="GC71" s="244">
        <f t="shared" si="72"/>
        <v>-9.9999999999965894E-2</v>
      </c>
      <c r="GD71" s="244">
        <f t="shared" si="72"/>
        <v>-0.10000000000002274</v>
      </c>
      <c r="GE71" s="244">
        <f t="shared" si="72"/>
        <v>0</v>
      </c>
      <c r="GF71" s="244">
        <f t="shared" si="72"/>
        <v>-0.20000000000002061</v>
      </c>
      <c r="GG71" s="244">
        <f t="shared" si="72"/>
        <v>0.10000000000001208</v>
      </c>
      <c r="GH71" s="244">
        <f t="shared" si="72"/>
        <v>0</v>
      </c>
      <c r="GI71" s="244">
        <f t="shared" si="72"/>
        <v>-0.30000000000001137</v>
      </c>
      <c r="GJ71" s="244">
        <f t="shared" si="72"/>
        <v>-0.10000000000002274</v>
      </c>
      <c r="GK71" s="244">
        <f t="shared" si="72"/>
        <v>28.899999999999977</v>
      </c>
      <c r="GL71" s="244">
        <f t="shared" si="72"/>
        <v>0.10000000000002274</v>
      </c>
      <c r="GM71" s="244">
        <f t="shared" ref="GM71:IX71" si="73">GM69-GM70</f>
        <v>-9.9999999999795364E-2</v>
      </c>
      <c r="GN71" s="244">
        <f t="shared" si="73"/>
        <v>0</v>
      </c>
      <c r="GO71" s="244">
        <f t="shared" si="73"/>
        <v>0.19999999999998863</v>
      </c>
      <c r="GP71" s="244">
        <f t="shared" si="73"/>
        <v>0.30000000000003979</v>
      </c>
      <c r="GQ71" s="244">
        <f t="shared" si="73"/>
        <v>-0.20000000000000284</v>
      </c>
      <c r="GR71" s="244">
        <f t="shared" si="73"/>
        <v>0.19999999999999218</v>
      </c>
      <c r="GS71" s="244">
        <f t="shared" si="73"/>
        <v>0.19999999999998153</v>
      </c>
      <c r="GT71" s="244">
        <f t="shared" si="73"/>
        <v>-0.20000000000001705</v>
      </c>
      <c r="GU71" s="244">
        <f t="shared" si="73"/>
        <v>0</v>
      </c>
      <c r="GV71" s="244">
        <f t="shared" si="73"/>
        <v>-9.9999999999965894E-2</v>
      </c>
      <c r="GW71" s="244">
        <f t="shared" si="73"/>
        <v>29.299999999999955</v>
      </c>
      <c r="GX71" s="244">
        <f t="shared" si="73"/>
        <v>9.9999999999909051E-2</v>
      </c>
      <c r="GY71" s="244">
        <f t="shared" si="73"/>
        <v>0.19999999999993179</v>
      </c>
      <c r="GZ71" s="244">
        <f t="shared" si="73"/>
        <v>0</v>
      </c>
      <c r="HA71" s="244">
        <f t="shared" si="73"/>
        <v>0.30000000000001137</v>
      </c>
      <c r="HB71" s="244">
        <f t="shared" si="73"/>
        <v>0.19999999999998863</v>
      </c>
      <c r="HC71" s="244">
        <f t="shared" si="73"/>
        <v>0</v>
      </c>
      <c r="HD71" s="244">
        <f t="shared" si="73"/>
        <v>0.39999999999994884</v>
      </c>
      <c r="HE71" s="244">
        <f t="shared" si="73"/>
        <v>-0.10000000000003695</v>
      </c>
      <c r="HF71" s="244">
        <f t="shared" si="73"/>
        <v>9.9999999999994316E-2</v>
      </c>
      <c r="HG71" s="244">
        <f t="shared" si="73"/>
        <v>9.9999999999965894E-2</v>
      </c>
      <c r="HH71" s="244">
        <f t="shared" si="73"/>
        <v>9.9999999999909051E-2</v>
      </c>
      <c r="HI71" s="244">
        <f t="shared" si="73"/>
        <v>29.400000000000091</v>
      </c>
      <c r="HJ71" s="244">
        <f t="shared" si="73"/>
        <v>-0.10000000000013642</v>
      </c>
      <c r="HK71" s="244">
        <f t="shared" si="73"/>
        <v>0</v>
      </c>
      <c r="HL71" s="244">
        <f t="shared" si="73"/>
        <v>-0.10000000000007958</v>
      </c>
      <c r="HM71" s="244">
        <f t="shared" si="73"/>
        <v>0</v>
      </c>
      <c r="HN71" s="244">
        <f t="shared" si="73"/>
        <v>-9.9999999999994316E-2</v>
      </c>
      <c r="HO71" s="244">
        <f t="shared" si="73"/>
        <v>-0.20000000000001705</v>
      </c>
      <c r="HP71" s="244">
        <f t="shared" si="73"/>
        <v>9.999999999996767E-2</v>
      </c>
      <c r="HQ71" s="244">
        <f t="shared" si="73"/>
        <v>-0.20000000000004015</v>
      </c>
      <c r="HR71" s="244">
        <f t="shared" si="73"/>
        <v>0</v>
      </c>
      <c r="HS71" s="244">
        <f t="shared" si="73"/>
        <v>0</v>
      </c>
      <c r="HT71" s="244">
        <f t="shared" si="73"/>
        <v>-0.30000000000001137</v>
      </c>
      <c r="HU71" s="244">
        <f t="shared" si="73"/>
        <v>29.500000000000114</v>
      </c>
      <c r="HV71" s="244">
        <f t="shared" si="73"/>
        <v>0.20000000000004547</v>
      </c>
      <c r="HW71" s="244">
        <f t="shared" si="73"/>
        <v>0.19999999999993179</v>
      </c>
      <c r="HX71" s="244">
        <f t="shared" si="73"/>
        <v>0.29999999999995453</v>
      </c>
      <c r="HY71" s="244">
        <f t="shared" si="73"/>
        <v>0.10000000000013642</v>
      </c>
      <c r="HZ71" s="244">
        <f t="shared" si="73"/>
        <v>0.20000000000001705</v>
      </c>
      <c r="IA71" s="244">
        <f t="shared" si="73"/>
        <v>0</v>
      </c>
      <c r="IB71" s="244">
        <f t="shared" si="73"/>
        <v>-0.10000000000001918</v>
      </c>
      <c r="IC71" s="244">
        <f t="shared" si="73"/>
        <v>-0.30000000000001137</v>
      </c>
      <c r="ID71" s="244">
        <f t="shared" si="73"/>
        <v>-0.20000000000000284</v>
      </c>
      <c r="IE71" s="244">
        <f t="shared" si="73"/>
        <v>9.9999999999965894E-2</v>
      </c>
      <c r="IF71" s="244">
        <f t="shared" si="73"/>
        <v>0</v>
      </c>
      <c r="IG71" s="244">
        <f t="shared" si="73"/>
        <v>29.600000000000023</v>
      </c>
      <c r="IH71" s="244">
        <f t="shared" si="73"/>
        <v>0.19999999999993179</v>
      </c>
      <c r="II71" s="244">
        <f t="shared" si="73"/>
        <v>-0.19999999999993179</v>
      </c>
      <c r="IJ71" s="244">
        <f t="shared" si="73"/>
        <v>-0.19999999999993179</v>
      </c>
      <c r="IK71" s="244">
        <f t="shared" si="73"/>
        <v>0.19999999999987494</v>
      </c>
      <c r="IL71" s="244">
        <f t="shared" si="73"/>
        <v>9.9999999999937472E-2</v>
      </c>
      <c r="IM71" s="244">
        <f t="shared" si="73"/>
        <v>-0.19999999999998863</v>
      </c>
      <c r="IN71" s="244">
        <f t="shared" si="73"/>
        <v>-0.10000000000002807</v>
      </c>
      <c r="IO71" s="244">
        <f t="shared" si="73"/>
        <v>-0.30000000000002025</v>
      </c>
      <c r="IP71" s="244">
        <f t="shared" si="73"/>
        <v>9.9999999999994316E-2</v>
      </c>
      <c r="IQ71" s="244">
        <f t="shared" si="73"/>
        <v>0</v>
      </c>
      <c r="IR71" s="244">
        <f t="shared" si="73"/>
        <v>-0.10000000000002274</v>
      </c>
      <c r="IS71" s="244">
        <f t="shared" si="73"/>
        <v>29.800000000000068</v>
      </c>
      <c r="IT71" s="244">
        <f t="shared" si="73"/>
        <v>0</v>
      </c>
      <c r="IU71" s="244">
        <f t="shared" si="73"/>
        <v>0</v>
      </c>
      <c r="IV71" s="244">
        <f t="shared" si="73"/>
        <v>-9.9999999999909051E-2</v>
      </c>
      <c r="IW71" s="244">
        <f t="shared" si="73"/>
        <v>0</v>
      </c>
      <c r="IX71" s="244">
        <f t="shared" si="73"/>
        <v>0.19999999999993179</v>
      </c>
      <c r="IY71" s="244">
        <f t="shared" ref="IY71:LJ71" si="74">IY69-IY70</f>
        <v>9.9999999999994316E-2</v>
      </c>
      <c r="IZ71" s="244">
        <f t="shared" si="74"/>
        <v>0.29999999999997051</v>
      </c>
      <c r="JA71" s="244">
        <f t="shared" si="74"/>
        <v>-0.10000000000001386</v>
      </c>
      <c r="JB71" s="244">
        <f t="shared" si="74"/>
        <v>0.10000000000000853</v>
      </c>
      <c r="JC71" s="244">
        <f t="shared" si="74"/>
        <v>0.39999999999997726</v>
      </c>
      <c r="JD71" s="244">
        <f t="shared" si="74"/>
        <v>-9.9999999999909051E-2</v>
      </c>
      <c r="JE71" s="244">
        <f t="shared" si="74"/>
        <v>29.900000000000091</v>
      </c>
      <c r="JF71" s="244">
        <f t="shared" si="74"/>
        <v>9.9999999999909051E-2</v>
      </c>
      <c r="JG71" s="244">
        <f t="shared" si="74"/>
        <v>-0.10000000000002274</v>
      </c>
      <c r="JH71" s="244">
        <f t="shared" si="74"/>
        <v>0.19999999999998863</v>
      </c>
      <c r="JI71" s="244">
        <f t="shared" si="74"/>
        <v>-0.20000000000010232</v>
      </c>
      <c r="JJ71" s="244">
        <f t="shared" si="74"/>
        <v>-0.40000000000006253</v>
      </c>
      <c r="JK71" s="244">
        <f t="shared" si="74"/>
        <v>0</v>
      </c>
      <c r="JL71" s="244">
        <f t="shared" si="74"/>
        <v>-0.30000000000002025</v>
      </c>
      <c r="JM71" s="244">
        <f t="shared" si="74"/>
        <v>-0.10000000000000497</v>
      </c>
      <c r="JN71" s="244">
        <f t="shared" si="74"/>
        <v>-9.9999999999994316E-2</v>
      </c>
      <c r="JO71" s="244">
        <f t="shared" si="74"/>
        <v>0.10000000000002274</v>
      </c>
      <c r="JP71" s="244">
        <f t="shared" si="74"/>
        <v>0.19999999999998863</v>
      </c>
      <c r="JQ71" s="244">
        <f t="shared" si="74"/>
        <v>30.299999999999955</v>
      </c>
      <c r="JR71" s="244">
        <f t="shared" si="74"/>
        <v>-0.10000000000002274</v>
      </c>
      <c r="JS71" s="244">
        <f t="shared" si="74"/>
        <v>0.10000000000007958</v>
      </c>
      <c r="JT71" s="244">
        <f t="shared" si="74"/>
        <v>0.20000000000004547</v>
      </c>
      <c r="JU71" s="244">
        <f t="shared" si="74"/>
        <v>-0.10000000000002274</v>
      </c>
      <c r="JV71" s="244">
        <f t="shared" si="74"/>
        <v>0</v>
      </c>
      <c r="JW71" s="244">
        <f t="shared" si="74"/>
        <v>0</v>
      </c>
      <c r="JX71" s="244">
        <f t="shared" si="74"/>
        <v>9.9999999999941025E-2</v>
      </c>
      <c r="JY71" s="244">
        <f t="shared" si="74"/>
        <v>-0.3000000000000167</v>
      </c>
      <c r="JZ71" s="244">
        <f t="shared" si="74"/>
        <v>0.10000000000000853</v>
      </c>
      <c r="KA71" s="244">
        <f t="shared" si="74"/>
        <v>0.20000000000010232</v>
      </c>
      <c r="KB71" s="244">
        <f t="shared" si="74"/>
        <v>0</v>
      </c>
      <c r="KC71" s="244">
        <f t="shared" si="74"/>
        <v>30.199999999999818</v>
      </c>
      <c r="KD71" s="244">
        <f t="shared" si="74"/>
        <v>-0.29999999999984084</v>
      </c>
      <c r="KE71" s="244">
        <f t="shared" si="74"/>
        <v>-9.9999999999909051E-2</v>
      </c>
      <c r="KF71" s="244">
        <f t="shared" si="74"/>
        <v>-0.10000000000002274</v>
      </c>
      <c r="KG71" s="244">
        <f t="shared" si="74"/>
        <v>0.19999999999993179</v>
      </c>
      <c r="KH71" s="244">
        <f t="shared" si="74"/>
        <v>0</v>
      </c>
      <c r="KI71" s="244">
        <f t="shared" si="74"/>
        <v>0</v>
      </c>
      <c r="KJ71" s="244">
        <f t="shared" si="74"/>
        <v>0.39999999999995772</v>
      </c>
      <c r="KK71" s="244">
        <f t="shared" si="74"/>
        <v>-0.10000000000001208</v>
      </c>
      <c r="KL71" s="244">
        <f t="shared" si="74"/>
        <v>0</v>
      </c>
      <c r="KM71" s="244">
        <f t="shared" si="74"/>
        <v>-0.10000000000007958</v>
      </c>
      <c r="KN71" s="244">
        <f t="shared" si="74"/>
        <v>0</v>
      </c>
      <c r="KO71" s="244">
        <f t="shared" si="74"/>
        <v>30.699999999999932</v>
      </c>
      <c r="KP71" s="244">
        <f t="shared" si="74"/>
        <v>0.20000000000004547</v>
      </c>
      <c r="KQ71" s="244">
        <f t="shared" si="74"/>
        <v>0</v>
      </c>
      <c r="KR71" s="244">
        <f t="shared" si="74"/>
        <v>0.10000000000002274</v>
      </c>
      <c r="KS71" s="244">
        <f t="shared" si="74"/>
        <v>0.29999999999989768</v>
      </c>
      <c r="KT71" s="244">
        <f t="shared" si="74"/>
        <v>0</v>
      </c>
      <c r="KU71" s="244">
        <f t="shared" si="74"/>
        <v>0</v>
      </c>
      <c r="KV71" s="244">
        <f t="shared" si="74"/>
        <v>9.9999999999958789E-2</v>
      </c>
      <c r="KW71" s="244">
        <f t="shared" si="74"/>
        <v>-0.10000000000001208</v>
      </c>
      <c r="KX71" s="244">
        <f t="shared" si="74"/>
        <v>-9.9999999999980105E-2</v>
      </c>
      <c r="KY71" s="244">
        <f t="shared" si="74"/>
        <v>0</v>
      </c>
      <c r="KZ71" s="244">
        <f t="shared" si="74"/>
        <v>-9.9999999999965894E-2</v>
      </c>
      <c r="LA71" s="244">
        <f t="shared" si="74"/>
        <v>30.300000000000068</v>
      </c>
      <c r="LB71" s="244">
        <f t="shared" si="74"/>
        <v>0.20000000000004547</v>
      </c>
      <c r="LC71" s="244">
        <f t="shared" si="74"/>
        <v>0.20000000000004547</v>
      </c>
      <c r="LD71" s="244">
        <f t="shared" si="74"/>
        <v>0</v>
      </c>
      <c r="LE71" s="244">
        <f t="shared" si="74"/>
        <v>0.20000000000004547</v>
      </c>
      <c r="LF71" s="244">
        <f t="shared" si="74"/>
        <v>0.10000000000002274</v>
      </c>
      <c r="LG71" s="244">
        <f t="shared" si="74"/>
        <v>0.10000000000000853</v>
      </c>
      <c r="LH71" s="244">
        <f t="shared" si="74"/>
        <v>-0.2000000000000508</v>
      </c>
      <c r="LI71" s="244">
        <f t="shared" si="74"/>
        <v>-0.10000000000001208</v>
      </c>
      <c r="LJ71" s="244">
        <f t="shared" si="74"/>
        <v>-0.10000000000002274</v>
      </c>
      <c r="LK71" s="244">
        <f t="shared" ref="LK71:LM71" si="75">LK69-LK70</f>
        <v>-0.19999999999998863</v>
      </c>
      <c r="LL71" s="244">
        <f t="shared" si="75"/>
        <v>0</v>
      </c>
      <c r="LM71" s="244">
        <f t="shared" si="75"/>
        <v>29.999999999999886</v>
      </c>
    </row>
  </sheetData>
  <conditionalFormatting sqref="B71:LM71">
    <cfRule type="expression" dxfId="0" priority="1">
      <formula>B$62=52</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N392"/>
  <sheetViews>
    <sheetView workbookViewId="0">
      <pane xSplit="4" ySplit="6" topLeftCell="AK7" activePane="bottomRight" state="frozen"/>
      <selection activeCell="AP28" sqref="AP28"/>
      <selection pane="topRight" activeCell="AP28" sqref="AP28"/>
      <selection pane="bottomLeft" activeCell="AP28" sqref="AP28"/>
      <selection pane="bottomRight" activeCell="BK16" sqref="BK16"/>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28515625" style="2" hidden="1" customWidth="1" outlineLevel="1"/>
    <col min="21" max="22" width="12" style="2" hidden="1" customWidth="1" outlineLevel="1"/>
    <col min="23" max="23" width="11" style="2" hidden="1" customWidth="1" outlineLevel="1"/>
    <col min="24" max="24" width="21.140625" style="2" hidden="1" customWidth="1" outlineLevel="1"/>
    <col min="25" max="25" width="21.7109375" style="2" hidden="1" customWidth="1" outlineLevel="1"/>
    <col min="26" max="26" width="19.5703125" style="2" hidden="1" customWidth="1" outlineLevel="1"/>
    <col min="27" max="27" width="20" style="2" hidden="1" customWidth="1" outlineLevel="1"/>
    <col min="28" max="28" width="18.85546875" style="2" hidden="1" customWidth="1" outlineLevel="1"/>
    <col min="29" max="29" width="17.28515625" style="2" hidden="1" customWidth="1" outlineLevel="1"/>
    <col min="30" max="35" width="13.28515625" style="2" hidden="1" customWidth="1" outlineLevel="1"/>
    <col min="36" max="36" width="3.42578125" style="2" hidden="1" customWidth="1" outlineLevel="1"/>
    <col min="37" max="37" width="12" style="9" bestFit="1" customWidth="1" collapsed="1"/>
    <col min="38" max="38" width="12" style="9" bestFit="1" customWidth="1"/>
    <col min="39" max="39" width="11" style="9" bestFit="1" customWidth="1"/>
    <col min="40" max="40" width="21.140625" style="9" bestFit="1" customWidth="1"/>
    <col min="41" max="41" width="21.7109375" style="9" bestFit="1" customWidth="1"/>
    <col min="42" max="42" width="19.5703125" style="9" bestFit="1" customWidth="1"/>
    <col min="43" max="43" width="20" style="9" bestFit="1" customWidth="1"/>
    <col min="44" max="44" width="18.85546875" style="9" bestFit="1" customWidth="1"/>
    <col min="45" max="45" width="17.28515625" style="9" bestFit="1" customWidth="1"/>
    <col min="46" max="46" width="13.5703125" style="9" bestFit="1" customWidth="1"/>
    <col min="47" max="47" width="11" style="9" bestFit="1" customWidth="1"/>
    <col min="48" max="48" width="12" style="9" bestFit="1" customWidth="1"/>
    <col min="49" max="49" width="13.5703125" style="9" bestFit="1" customWidth="1"/>
    <col min="50" max="50" width="11" style="9" bestFit="1" customWidth="1"/>
    <col min="51" max="51" width="13.5703125" style="9" bestFit="1" customWidth="1"/>
    <col min="52" max="52" width="3.140625" style="9" customWidth="1"/>
    <col min="53" max="53" width="7.42578125" style="9" customWidth="1"/>
    <col min="54" max="54" width="14" style="226" customWidth="1"/>
    <col min="55" max="55" width="14.140625" style="226" customWidth="1"/>
    <col min="56" max="56" width="14.42578125" style="226" customWidth="1"/>
    <col min="57" max="66" width="7.42578125" style="9" customWidth="1"/>
    <col min="67" max="16384" width="9.140625" style="2"/>
  </cols>
  <sheetData>
    <row r="1" spans="1:66" ht="31.5" x14ac:dyDescent="0.5">
      <c r="A1" s="1" t="str">
        <f>'[2]Gas - Sales'!A1</f>
        <v>F22 Final Gas Load Forecast - IRP Scenario</v>
      </c>
    </row>
    <row r="2" spans="1:66" ht="21" x14ac:dyDescent="0.35">
      <c r="A2" s="3" t="s">
        <v>0</v>
      </c>
      <c r="AK2" s="2" t="s">
        <v>132</v>
      </c>
    </row>
    <row r="3" spans="1:66" ht="13.5" thickBot="1" x14ac:dyDescent="0.25">
      <c r="A3" s="2" t="s">
        <v>133</v>
      </c>
    </row>
    <row r="4" spans="1:66" x14ac:dyDescent="0.2">
      <c r="E4" s="253" t="s">
        <v>134</v>
      </c>
      <c r="F4" s="254"/>
      <c r="G4" s="254"/>
      <c r="H4" s="254"/>
      <c r="I4" s="254"/>
      <c r="J4" s="254"/>
      <c r="K4" s="254"/>
      <c r="L4" s="254"/>
      <c r="M4" s="254"/>
      <c r="N4" s="254"/>
      <c r="O4" s="254"/>
      <c r="P4" s="254"/>
      <c r="Q4" s="254"/>
      <c r="R4" s="254"/>
      <c r="S4" s="255"/>
      <c r="T4" s="200"/>
      <c r="U4" s="253" t="s">
        <v>135</v>
      </c>
      <c r="V4" s="254"/>
      <c r="W4" s="254"/>
      <c r="X4" s="254"/>
      <c r="Y4" s="254"/>
      <c r="Z4" s="254"/>
      <c r="AA4" s="254"/>
      <c r="AB4" s="254"/>
      <c r="AC4" s="254"/>
      <c r="AD4" s="254"/>
      <c r="AE4" s="254"/>
      <c r="AF4" s="254"/>
      <c r="AG4" s="254"/>
      <c r="AH4" s="254"/>
      <c r="AI4" s="255"/>
      <c r="AK4" s="253" t="s">
        <v>136</v>
      </c>
      <c r="AL4" s="254"/>
      <c r="AM4" s="254"/>
      <c r="AN4" s="254"/>
      <c r="AO4" s="254"/>
      <c r="AP4" s="254"/>
      <c r="AQ4" s="254"/>
      <c r="AR4" s="254"/>
      <c r="AS4" s="254"/>
      <c r="AT4" s="254"/>
      <c r="AU4" s="254"/>
      <c r="AV4" s="254"/>
      <c r="AW4" s="254"/>
      <c r="AX4" s="254"/>
      <c r="AY4" s="255"/>
      <c r="BA4" s="182" t="s">
        <v>137</v>
      </c>
    </row>
    <row r="5" spans="1:66" ht="38.25"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T5" s="6"/>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AZ5" s="6"/>
      <c r="BA5" s="6"/>
      <c r="BB5" s="225" t="s">
        <v>144</v>
      </c>
      <c r="BC5" s="225" t="s">
        <v>145</v>
      </c>
      <c r="BD5" s="225" t="s">
        <v>143</v>
      </c>
      <c r="BE5" s="6"/>
      <c r="BF5" s="6"/>
      <c r="BG5" s="6"/>
    </row>
    <row r="6" spans="1:66" ht="3" customHeight="1" thickBot="1" x14ac:dyDescent="0.25">
      <c r="E6" s="8"/>
      <c r="F6" s="9"/>
      <c r="G6" s="9"/>
      <c r="H6" s="9"/>
      <c r="I6" s="9"/>
      <c r="J6" s="9"/>
      <c r="K6" s="9"/>
      <c r="L6" s="9"/>
      <c r="M6" s="9"/>
      <c r="N6" s="9"/>
      <c r="O6" s="9"/>
      <c r="P6" s="9"/>
      <c r="Q6" s="9"/>
      <c r="R6" s="9"/>
      <c r="S6" s="10"/>
      <c r="T6" s="9"/>
      <c r="U6" s="8"/>
      <c r="V6" s="9"/>
      <c r="W6" s="9"/>
      <c r="X6" s="9"/>
      <c r="Y6" s="9"/>
      <c r="Z6" s="9"/>
      <c r="AA6" s="9"/>
      <c r="AB6" s="9"/>
      <c r="AC6" s="9"/>
      <c r="AD6" s="9"/>
      <c r="AE6" s="9"/>
      <c r="AF6" s="9"/>
      <c r="AG6" s="9"/>
      <c r="AH6" s="9"/>
      <c r="AI6" s="10"/>
      <c r="AK6" s="8"/>
      <c r="AY6" s="10"/>
    </row>
    <row r="7" spans="1:66" x14ac:dyDescent="0.2">
      <c r="A7" s="4">
        <v>2022</v>
      </c>
      <c r="B7" s="4"/>
      <c r="C7" s="11"/>
      <c r="E7" s="12">
        <f>SUMIF($A$37:$A$384,$A7,E$37:E$384)</f>
        <v>596880508</v>
      </c>
      <c r="F7" s="13">
        <f t="shared" ref="F7:S7" si="1">SUMIF($A$37:$A$384,$A7,F$37:F$384)</f>
        <v>277999964</v>
      </c>
      <c r="G7" s="13">
        <f t="shared" si="1"/>
        <v>21851758</v>
      </c>
      <c r="H7" s="13">
        <f t="shared" si="1"/>
        <v>30046680</v>
      </c>
      <c r="I7" s="13">
        <f t="shared" si="1"/>
        <v>3279066</v>
      </c>
      <c r="J7" s="13">
        <f t="shared" si="1"/>
        <v>2902406</v>
      </c>
      <c r="K7" s="13">
        <f t="shared" si="1"/>
        <v>273555</v>
      </c>
      <c r="L7" s="13">
        <f t="shared" si="1"/>
        <v>52759951</v>
      </c>
      <c r="M7" s="13">
        <f t="shared" si="1"/>
        <v>172472771</v>
      </c>
      <c r="N7" s="13">
        <f t="shared" si="1"/>
        <v>900284851</v>
      </c>
      <c r="O7" s="13">
        <f t="shared" si="1"/>
        <v>32949086</v>
      </c>
      <c r="P7" s="13">
        <f t="shared" si="1"/>
        <v>225232722</v>
      </c>
      <c r="Q7" s="13">
        <f t="shared" si="1"/>
        <v>1158466659</v>
      </c>
      <c r="R7" s="13">
        <f t="shared" si="1"/>
        <v>10874877</v>
      </c>
      <c r="S7" s="14">
        <f t="shared" si="1"/>
        <v>1169341536</v>
      </c>
      <c r="T7" s="16"/>
      <c r="U7" s="12">
        <f>SUMIF($A$37:$A$384,$A7,U$37:U$384)</f>
        <v>600273943</v>
      </c>
      <c r="V7" s="13">
        <f t="shared" ref="V7:AI7" si="2">SUMIF($A$37:$A$384,$A7,V$37:V$384)</f>
        <v>280699879</v>
      </c>
      <c r="W7" s="13">
        <f t="shared" si="2"/>
        <v>22063016</v>
      </c>
      <c r="X7" s="13">
        <f t="shared" si="2"/>
        <v>30157460</v>
      </c>
      <c r="Y7" s="13">
        <f t="shared" si="2"/>
        <v>3279066</v>
      </c>
      <c r="Z7" s="13">
        <f t="shared" si="2"/>
        <v>2924772</v>
      </c>
      <c r="AA7" s="13">
        <f t="shared" si="2"/>
        <v>273555</v>
      </c>
      <c r="AB7" s="13">
        <f t="shared" si="2"/>
        <v>52759951</v>
      </c>
      <c r="AC7" s="13">
        <f t="shared" si="2"/>
        <v>172472771</v>
      </c>
      <c r="AD7" s="13">
        <f t="shared" si="2"/>
        <v>906589459</v>
      </c>
      <c r="AE7" s="13">
        <f t="shared" si="2"/>
        <v>33082232</v>
      </c>
      <c r="AF7" s="13">
        <f t="shared" si="2"/>
        <v>225232722</v>
      </c>
      <c r="AG7" s="13">
        <f t="shared" si="2"/>
        <v>1164904413</v>
      </c>
      <c r="AH7" s="13">
        <f t="shared" si="2"/>
        <v>10935308</v>
      </c>
      <c r="AI7" s="14">
        <f t="shared" si="2"/>
        <v>1175839721</v>
      </c>
      <c r="AK7" s="12">
        <f>SUMIF($A$37:$A$384,$A7,AK$37:AK$384)</f>
        <v>595983692.63999999</v>
      </c>
      <c r="AL7" s="13">
        <f t="shared" ref="AL7:AY7" si="3">SUMIF($A$37:$A$384,$A7,AL$37:AL$384)</f>
        <v>277638780.72000003</v>
      </c>
      <c r="AM7" s="13">
        <f t="shared" si="3"/>
        <v>21843953.249999996</v>
      </c>
      <c r="AN7" s="13">
        <f t="shared" si="3"/>
        <v>29877519.210000001</v>
      </c>
      <c r="AO7" s="13">
        <f t="shared" si="3"/>
        <v>3279065.58</v>
      </c>
      <c r="AP7" s="13">
        <f t="shared" si="3"/>
        <v>2905767.2199999993</v>
      </c>
      <c r="AQ7" s="13">
        <f t="shared" si="3"/>
        <v>273557.21000000002</v>
      </c>
      <c r="AR7" s="13">
        <f t="shared" si="3"/>
        <v>52759951.280000001</v>
      </c>
      <c r="AS7" s="13">
        <f t="shared" si="3"/>
        <v>172472770.87</v>
      </c>
      <c r="AT7" s="13">
        <f t="shared" si="3"/>
        <v>899019049.39999986</v>
      </c>
      <c r="AU7" s="13">
        <f t="shared" si="3"/>
        <v>32783286.43</v>
      </c>
      <c r="AV7" s="13">
        <f t="shared" si="3"/>
        <v>225232722.14999998</v>
      </c>
      <c r="AW7" s="13">
        <f t="shared" si="3"/>
        <v>1157035057.98</v>
      </c>
      <c r="AX7" s="13">
        <f t="shared" si="3"/>
        <v>10861436.020000011</v>
      </c>
      <c r="AY7" s="14">
        <f t="shared" si="3"/>
        <v>1167896494</v>
      </c>
      <c r="BB7" s="227">
        <f>ROUND(AT7/(1-0.0093), 0)</f>
        <v>907458413</v>
      </c>
      <c r="BC7" s="227">
        <f>ROUND(AU7/(1-0.0093), 0)</f>
        <v>33091033</v>
      </c>
      <c r="BD7" s="228">
        <f>SUM(BB7:BC7)</f>
        <v>940549446</v>
      </c>
    </row>
    <row r="8" spans="1:66" x14ac:dyDescent="0.2">
      <c r="A8" s="4">
        <f t="shared" ref="A8:A35" si="4">A7+1</f>
        <v>2023</v>
      </c>
      <c r="B8" s="4"/>
      <c r="C8" s="11"/>
      <c r="E8" s="15">
        <f t="shared" ref="E8:S24" si="5">SUMIF($A$37:$A$384,$A8,E$37:E$384)</f>
        <v>591051680</v>
      </c>
      <c r="F8" s="16">
        <f t="shared" si="5"/>
        <v>283186907</v>
      </c>
      <c r="G8" s="16">
        <f t="shared" si="5"/>
        <v>21367978</v>
      </c>
      <c r="H8" s="16">
        <f t="shared" si="5"/>
        <v>27487889</v>
      </c>
      <c r="I8" s="16">
        <f t="shared" si="5"/>
        <v>3157225</v>
      </c>
      <c r="J8" s="16">
        <f t="shared" si="5"/>
        <v>2694332</v>
      </c>
      <c r="K8" s="16">
        <f t="shared" si="5"/>
        <v>273383</v>
      </c>
      <c r="L8" s="16">
        <f t="shared" si="5"/>
        <v>53019442</v>
      </c>
      <c r="M8" s="16">
        <f t="shared" si="5"/>
        <v>186551892</v>
      </c>
      <c r="N8" s="16">
        <f t="shared" si="5"/>
        <v>899037173</v>
      </c>
      <c r="O8" s="16">
        <f t="shared" si="5"/>
        <v>30182221</v>
      </c>
      <c r="P8" s="16">
        <f t="shared" si="5"/>
        <v>239571334</v>
      </c>
      <c r="Q8" s="16">
        <f t="shared" si="5"/>
        <v>1168790728</v>
      </c>
      <c r="R8" s="16">
        <f t="shared" si="5"/>
        <v>10971793</v>
      </c>
      <c r="S8" s="17">
        <f t="shared" si="5"/>
        <v>1179762521</v>
      </c>
      <c r="T8" s="16"/>
      <c r="U8" s="15">
        <f t="shared" ref="U8:AI24" si="6">SUMIF($A$37:$A$384,$A8,U$37:U$384)</f>
        <v>598152329</v>
      </c>
      <c r="V8" s="16">
        <f t="shared" si="6"/>
        <v>287619393</v>
      </c>
      <c r="W8" s="16">
        <f t="shared" si="6"/>
        <v>21749048</v>
      </c>
      <c r="X8" s="16">
        <f t="shared" si="6"/>
        <v>27705236</v>
      </c>
      <c r="Y8" s="16">
        <f t="shared" si="6"/>
        <v>3157225</v>
      </c>
      <c r="Z8" s="16">
        <f t="shared" si="6"/>
        <v>2724517</v>
      </c>
      <c r="AA8" s="16">
        <f t="shared" si="6"/>
        <v>273383</v>
      </c>
      <c r="AB8" s="16">
        <f t="shared" si="6"/>
        <v>53019442</v>
      </c>
      <c r="AC8" s="16">
        <f t="shared" si="6"/>
        <v>186551892</v>
      </c>
      <c r="AD8" s="16">
        <f t="shared" si="6"/>
        <v>910951378</v>
      </c>
      <c r="AE8" s="16">
        <f t="shared" si="6"/>
        <v>30429753</v>
      </c>
      <c r="AF8" s="16">
        <f t="shared" si="6"/>
        <v>239571334</v>
      </c>
      <c r="AG8" s="16">
        <f t="shared" si="6"/>
        <v>1180952465</v>
      </c>
      <c r="AH8" s="16">
        <f t="shared" si="6"/>
        <v>11085955</v>
      </c>
      <c r="AI8" s="17">
        <f t="shared" si="6"/>
        <v>1192038420</v>
      </c>
      <c r="AK8" s="15">
        <f t="shared" ref="AK8:AY24" si="7">SUMIF($A$37:$A$384,$A8,AK$37:AK$384)</f>
        <v>590624652.43000007</v>
      </c>
      <c r="AL8" s="16">
        <f t="shared" si="7"/>
        <v>282447588.68999994</v>
      </c>
      <c r="AM8" s="16">
        <f t="shared" si="7"/>
        <v>21388225.52</v>
      </c>
      <c r="AN8" s="16">
        <f t="shared" si="7"/>
        <v>27212626.379999999</v>
      </c>
      <c r="AO8" s="16">
        <f t="shared" si="7"/>
        <v>3157224.7100000009</v>
      </c>
      <c r="AP8" s="16">
        <f t="shared" si="7"/>
        <v>2695438.08</v>
      </c>
      <c r="AQ8" s="16">
        <f t="shared" si="7"/>
        <v>273384.06999999995</v>
      </c>
      <c r="AR8" s="16">
        <f t="shared" si="7"/>
        <v>53019439.93</v>
      </c>
      <c r="AS8" s="16">
        <f t="shared" si="7"/>
        <v>186551891.69999999</v>
      </c>
      <c r="AT8" s="16">
        <f t="shared" si="7"/>
        <v>897891075.42000008</v>
      </c>
      <c r="AU8" s="16">
        <f t="shared" si="7"/>
        <v>29908064.460000005</v>
      </c>
      <c r="AV8" s="16">
        <f t="shared" si="7"/>
        <v>239571331.63</v>
      </c>
      <c r="AW8" s="16">
        <f t="shared" si="7"/>
        <v>1167370471.51</v>
      </c>
      <c r="AX8" s="16">
        <f t="shared" si="7"/>
        <v>10958458.48999998</v>
      </c>
      <c r="AY8" s="17">
        <f t="shared" si="7"/>
        <v>1178328930</v>
      </c>
      <c r="BB8" s="227">
        <f t="shared" ref="BB8:BB9" si="8">ROUND(AT8/(1-0.0093), 0)</f>
        <v>906319850</v>
      </c>
      <c r="BC8" s="227">
        <f t="shared" ref="BC8:BC35" si="9">ROUND(AU8/(1-0.0093), 0)</f>
        <v>30188820</v>
      </c>
      <c r="BD8" s="228">
        <f t="shared" ref="BD8:BD35" si="10">SUM(BB8:BC8)</f>
        <v>936508670</v>
      </c>
    </row>
    <row r="9" spans="1:66" x14ac:dyDescent="0.2">
      <c r="A9" s="4">
        <f t="shared" si="4"/>
        <v>2024</v>
      </c>
      <c r="B9" s="4"/>
      <c r="C9" s="11"/>
      <c r="E9" s="15">
        <f t="shared" si="5"/>
        <v>588200720</v>
      </c>
      <c r="F9" s="16">
        <f t="shared" si="5"/>
        <v>284306774</v>
      </c>
      <c r="G9" s="16">
        <f t="shared" si="5"/>
        <v>20883104</v>
      </c>
      <c r="H9" s="16">
        <f t="shared" si="5"/>
        <v>26259638</v>
      </c>
      <c r="I9" s="16">
        <f t="shared" si="5"/>
        <v>3029860</v>
      </c>
      <c r="J9" s="16">
        <f t="shared" si="5"/>
        <v>2678549</v>
      </c>
      <c r="K9" s="16">
        <f t="shared" si="5"/>
        <v>273998</v>
      </c>
      <c r="L9" s="16">
        <f t="shared" si="5"/>
        <v>53328689</v>
      </c>
      <c r="M9" s="16">
        <f t="shared" si="5"/>
        <v>188506223</v>
      </c>
      <c r="N9" s="16">
        <f t="shared" si="5"/>
        <v>896694456</v>
      </c>
      <c r="O9" s="16">
        <f t="shared" si="5"/>
        <v>28938187</v>
      </c>
      <c r="P9" s="16">
        <f t="shared" si="5"/>
        <v>241834912</v>
      </c>
      <c r="Q9" s="16">
        <f t="shared" si="5"/>
        <v>1167467555</v>
      </c>
      <c r="R9" s="16">
        <f t="shared" si="5"/>
        <v>10959370</v>
      </c>
      <c r="S9" s="17">
        <f t="shared" si="5"/>
        <v>1178426925</v>
      </c>
      <c r="T9" s="16"/>
      <c r="U9" s="15">
        <f t="shared" si="6"/>
        <v>599355678</v>
      </c>
      <c r="V9" s="16">
        <f t="shared" si="6"/>
        <v>290566658</v>
      </c>
      <c r="W9" s="16">
        <f t="shared" si="6"/>
        <v>21432637</v>
      </c>
      <c r="X9" s="16">
        <f t="shared" si="6"/>
        <v>26580103</v>
      </c>
      <c r="Y9" s="16">
        <f t="shared" si="6"/>
        <v>3029860</v>
      </c>
      <c r="Z9" s="16">
        <f t="shared" si="6"/>
        <v>2716638</v>
      </c>
      <c r="AA9" s="16">
        <f t="shared" si="6"/>
        <v>273998</v>
      </c>
      <c r="AB9" s="16">
        <f t="shared" si="6"/>
        <v>53328689</v>
      </c>
      <c r="AC9" s="16">
        <f t="shared" si="6"/>
        <v>188506223</v>
      </c>
      <c r="AD9" s="16">
        <f t="shared" si="6"/>
        <v>914658831</v>
      </c>
      <c r="AE9" s="16">
        <f t="shared" si="6"/>
        <v>29296741</v>
      </c>
      <c r="AF9" s="16">
        <f t="shared" si="6"/>
        <v>241834912</v>
      </c>
      <c r="AG9" s="16">
        <f t="shared" si="6"/>
        <v>1185790484</v>
      </c>
      <c r="AH9" s="16">
        <f t="shared" si="6"/>
        <v>11131375</v>
      </c>
      <c r="AI9" s="17">
        <f t="shared" si="6"/>
        <v>1196921859</v>
      </c>
      <c r="AK9" s="15">
        <f t="shared" si="7"/>
        <v>592838205.19000006</v>
      </c>
      <c r="AL9" s="16">
        <f t="shared" si="7"/>
        <v>284801813.89999998</v>
      </c>
      <c r="AM9" s="16">
        <f t="shared" si="7"/>
        <v>21011325.789999999</v>
      </c>
      <c r="AN9" s="16">
        <f t="shared" si="7"/>
        <v>26052759.390000001</v>
      </c>
      <c r="AO9" s="16">
        <f t="shared" si="7"/>
        <v>3029859.14</v>
      </c>
      <c r="AP9" s="16">
        <f t="shared" si="7"/>
        <v>2678268.5500000003</v>
      </c>
      <c r="AQ9" s="16">
        <f t="shared" si="7"/>
        <v>273998.61000000004</v>
      </c>
      <c r="AR9" s="16">
        <f t="shared" si="7"/>
        <v>53328690.149999999</v>
      </c>
      <c r="AS9" s="16">
        <f t="shared" si="7"/>
        <v>188506223.50999999</v>
      </c>
      <c r="AT9" s="16">
        <f t="shared" si="7"/>
        <v>901955202.63000011</v>
      </c>
      <c r="AU9" s="16">
        <f t="shared" si="7"/>
        <v>28731027.939999998</v>
      </c>
      <c r="AV9" s="16">
        <f t="shared" si="7"/>
        <v>241834913.66</v>
      </c>
      <c r="AW9" s="16">
        <f t="shared" si="7"/>
        <v>1172521144.23</v>
      </c>
      <c r="AX9" s="16">
        <f t="shared" si="7"/>
        <v>11006810.769999981</v>
      </c>
      <c r="AY9" s="17">
        <f t="shared" si="7"/>
        <v>1183527955</v>
      </c>
      <c r="BB9" s="227">
        <f t="shared" si="8"/>
        <v>910422128</v>
      </c>
      <c r="BC9" s="227">
        <f t="shared" si="9"/>
        <v>29000735</v>
      </c>
      <c r="BD9" s="228">
        <f t="shared" si="10"/>
        <v>939422863</v>
      </c>
    </row>
    <row r="10" spans="1:66" x14ac:dyDescent="0.2">
      <c r="A10" s="4">
        <f t="shared" si="4"/>
        <v>2025</v>
      </c>
      <c r="B10" s="4"/>
      <c r="C10" s="11"/>
      <c r="E10" s="15">
        <f t="shared" si="5"/>
        <v>579941231</v>
      </c>
      <c r="F10" s="16">
        <f t="shared" si="5"/>
        <v>281397559</v>
      </c>
      <c r="G10" s="16">
        <f t="shared" si="5"/>
        <v>20255206</v>
      </c>
      <c r="H10" s="16">
        <f t="shared" si="5"/>
        <v>24734384</v>
      </c>
      <c r="I10" s="16">
        <f t="shared" si="5"/>
        <v>2872460</v>
      </c>
      <c r="J10" s="16">
        <f t="shared" si="5"/>
        <v>2650414</v>
      </c>
      <c r="K10" s="16">
        <f t="shared" si="5"/>
        <v>273004</v>
      </c>
      <c r="L10" s="16">
        <f t="shared" si="5"/>
        <v>53290367</v>
      </c>
      <c r="M10" s="16">
        <f t="shared" si="5"/>
        <v>192365915</v>
      </c>
      <c r="N10" s="16">
        <f t="shared" si="5"/>
        <v>884739460</v>
      </c>
      <c r="O10" s="16">
        <f t="shared" si="5"/>
        <v>27384798</v>
      </c>
      <c r="P10" s="16">
        <f t="shared" si="5"/>
        <v>245656282</v>
      </c>
      <c r="Q10" s="16">
        <f t="shared" si="5"/>
        <v>1157780540</v>
      </c>
      <c r="R10" s="16">
        <f t="shared" si="5"/>
        <v>10868434</v>
      </c>
      <c r="S10" s="17">
        <f t="shared" si="5"/>
        <v>1168648974</v>
      </c>
      <c r="T10" s="16"/>
      <c r="U10" s="15">
        <f t="shared" si="6"/>
        <v>595440035</v>
      </c>
      <c r="V10" s="16">
        <f t="shared" si="6"/>
        <v>289451932</v>
      </c>
      <c r="W10" s="16">
        <f t="shared" si="6"/>
        <v>20971960</v>
      </c>
      <c r="X10" s="16">
        <f t="shared" si="6"/>
        <v>25146580</v>
      </c>
      <c r="Y10" s="16">
        <f t="shared" si="6"/>
        <v>2872460</v>
      </c>
      <c r="Z10" s="16">
        <f t="shared" si="6"/>
        <v>2696325</v>
      </c>
      <c r="AA10" s="16">
        <f t="shared" si="6"/>
        <v>273004</v>
      </c>
      <c r="AB10" s="16">
        <f t="shared" si="6"/>
        <v>53290367</v>
      </c>
      <c r="AC10" s="16">
        <f t="shared" si="6"/>
        <v>192365915</v>
      </c>
      <c r="AD10" s="16">
        <f t="shared" si="6"/>
        <v>909009391</v>
      </c>
      <c r="AE10" s="16">
        <f t="shared" si="6"/>
        <v>27842905</v>
      </c>
      <c r="AF10" s="16">
        <f t="shared" si="6"/>
        <v>245656282</v>
      </c>
      <c r="AG10" s="16">
        <f t="shared" si="6"/>
        <v>1182508578</v>
      </c>
      <c r="AH10" s="16">
        <f t="shared" si="6"/>
        <v>11100565</v>
      </c>
      <c r="AI10" s="17">
        <f t="shared" si="6"/>
        <v>1193609143</v>
      </c>
      <c r="AK10" s="15">
        <f t="shared" si="7"/>
        <v>591440968.26999998</v>
      </c>
      <c r="AL10" s="16">
        <f t="shared" si="7"/>
        <v>284731490.93000001</v>
      </c>
      <c r="AM10" s="16">
        <f t="shared" si="7"/>
        <v>20550572.530000001</v>
      </c>
      <c r="AN10" s="16">
        <f t="shared" si="7"/>
        <v>24619292.550000001</v>
      </c>
      <c r="AO10" s="16">
        <f t="shared" si="7"/>
        <v>2872458.5100000002</v>
      </c>
      <c r="AP10" s="16">
        <f t="shared" si="7"/>
        <v>2657978.0999999996</v>
      </c>
      <c r="AQ10" s="16">
        <f t="shared" si="7"/>
        <v>273002.39999999997</v>
      </c>
      <c r="AR10" s="16">
        <f t="shared" si="7"/>
        <v>53290366.25</v>
      </c>
      <c r="AS10" s="16">
        <f t="shared" si="7"/>
        <v>192365915.48000002</v>
      </c>
      <c r="AT10" s="16">
        <f t="shared" si="7"/>
        <v>899868492.63999987</v>
      </c>
      <c r="AU10" s="16">
        <f t="shared" si="7"/>
        <v>27277270.650000002</v>
      </c>
      <c r="AV10" s="16">
        <f t="shared" si="7"/>
        <v>245656281.73000002</v>
      </c>
      <c r="AW10" s="16">
        <f t="shared" si="7"/>
        <v>1172802045.02</v>
      </c>
      <c r="AX10" s="16">
        <f t="shared" si="7"/>
        <v>11009446.980000012</v>
      </c>
      <c r="AY10" s="17">
        <f t="shared" si="7"/>
        <v>1183811492</v>
      </c>
      <c r="AZ10" s="201"/>
      <c r="BA10" s="201"/>
      <c r="BB10" s="227">
        <f>ROUND(AT10/(1-0.0093), 0)</f>
        <v>908315830</v>
      </c>
      <c r="BC10" s="227">
        <f t="shared" si="9"/>
        <v>27533331</v>
      </c>
      <c r="BD10" s="228">
        <f t="shared" si="10"/>
        <v>935849161</v>
      </c>
      <c r="BE10" s="201"/>
      <c r="BF10" s="201"/>
      <c r="BG10" s="201"/>
    </row>
    <row r="11" spans="1:66" x14ac:dyDescent="0.2">
      <c r="A11" s="4">
        <f t="shared" si="4"/>
        <v>2026</v>
      </c>
      <c r="B11" s="4"/>
      <c r="C11" s="11"/>
      <c r="E11" s="15">
        <f t="shared" si="5"/>
        <v>578176688</v>
      </c>
      <c r="F11" s="16">
        <f t="shared" si="5"/>
        <v>280817408</v>
      </c>
      <c r="G11" s="16">
        <f t="shared" si="5"/>
        <v>19855555</v>
      </c>
      <c r="H11" s="16">
        <f t="shared" si="5"/>
        <v>23413748</v>
      </c>
      <c r="I11" s="16">
        <f t="shared" si="5"/>
        <v>2726964</v>
      </c>
      <c r="J11" s="16">
        <f t="shared" si="5"/>
        <v>2636071</v>
      </c>
      <c r="K11" s="16">
        <f t="shared" si="5"/>
        <v>272924</v>
      </c>
      <c r="L11" s="16">
        <f t="shared" si="5"/>
        <v>53646458</v>
      </c>
      <c r="M11" s="16">
        <f t="shared" si="5"/>
        <v>213074254</v>
      </c>
      <c r="N11" s="16">
        <f t="shared" si="5"/>
        <v>881849539</v>
      </c>
      <c r="O11" s="16">
        <f t="shared" si="5"/>
        <v>26049819</v>
      </c>
      <c r="P11" s="16">
        <f t="shared" si="5"/>
        <v>266720712</v>
      </c>
      <c r="Q11" s="16">
        <f t="shared" si="5"/>
        <v>1174620070</v>
      </c>
      <c r="R11" s="16">
        <f t="shared" si="5"/>
        <v>11026513</v>
      </c>
      <c r="S11" s="17">
        <f t="shared" si="5"/>
        <v>1185646583</v>
      </c>
      <c r="T11" s="16"/>
      <c r="U11" s="15">
        <f t="shared" si="6"/>
        <v>598276686</v>
      </c>
      <c r="V11" s="16">
        <f t="shared" si="6"/>
        <v>290652807</v>
      </c>
      <c r="W11" s="16">
        <f t="shared" si="6"/>
        <v>20738231</v>
      </c>
      <c r="X11" s="16">
        <f t="shared" si="6"/>
        <v>23908065</v>
      </c>
      <c r="Y11" s="16">
        <f t="shared" si="6"/>
        <v>2726964</v>
      </c>
      <c r="Z11" s="16">
        <f t="shared" si="6"/>
        <v>2689833</v>
      </c>
      <c r="AA11" s="16">
        <f t="shared" si="6"/>
        <v>272924</v>
      </c>
      <c r="AB11" s="16">
        <f t="shared" si="6"/>
        <v>53646458</v>
      </c>
      <c r="AC11" s="16">
        <f t="shared" si="6"/>
        <v>213074254</v>
      </c>
      <c r="AD11" s="16">
        <f t="shared" si="6"/>
        <v>912667612</v>
      </c>
      <c r="AE11" s="16">
        <f t="shared" si="6"/>
        <v>26597898</v>
      </c>
      <c r="AF11" s="16">
        <f t="shared" si="6"/>
        <v>266720712</v>
      </c>
      <c r="AG11" s="16">
        <f t="shared" si="6"/>
        <v>1205986222</v>
      </c>
      <c r="AH11" s="16">
        <f t="shared" si="6"/>
        <v>11320958</v>
      </c>
      <c r="AI11" s="17">
        <f t="shared" si="6"/>
        <v>1217307180</v>
      </c>
      <c r="AK11" s="15">
        <f t="shared" si="7"/>
        <v>596620766.20000005</v>
      </c>
      <c r="AL11" s="16">
        <f t="shared" si="7"/>
        <v>286874291.21999997</v>
      </c>
      <c r="AM11" s="16">
        <f t="shared" si="7"/>
        <v>20316870.68</v>
      </c>
      <c r="AN11" s="16">
        <f t="shared" si="7"/>
        <v>23380498.799999997</v>
      </c>
      <c r="AO11" s="16">
        <f t="shared" si="7"/>
        <v>2726964.3899999997</v>
      </c>
      <c r="AP11" s="16">
        <f t="shared" si="7"/>
        <v>2651482.1700000004</v>
      </c>
      <c r="AQ11" s="16">
        <f t="shared" si="7"/>
        <v>272924.88</v>
      </c>
      <c r="AR11" s="16">
        <f t="shared" si="7"/>
        <v>53646460.290000007</v>
      </c>
      <c r="AS11" s="16">
        <f t="shared" si="7"/>
        <v>213074255.88000003</v>
      </c>
      <c r="AT11" s="16">
        <f t="shared" si="7"/>
        <v>906811817.36999989</v>
      </c>
      <c r="AU11" s="16">
        <f t="shared" si="7"/>
        <v>26031980.970000003</v>
      </c>
      <c r="AV11" s="16">
        <f t="shared" si="7"/>
        <v>266720716.16999999</v>
      </c>
      <c r="AW11" s="16">
        <f t="shared" si="7"/>
        <v>1199564514.51</v>
      </c>
      <c r="AX11" s="16">
        <f t="shared" si="7"/>
        <v>11260675.490000017</v>
      </c>
      <c r="AY11" s="17">
        <f t="shared" si="7"/>
        <v>1210825190</v>
      </c>
      <c r="AZ11" s="201"/>
      <c r="BA11" s="201"/>
      <c r="BB11" s="227">
        <f t="shared" ref="BB11:BB35" si="11">ROUND(AT11/(1-0.0093), 0)</f>
        <v>915324334</v>
      </c>
      <c r="BC11" s="227">
        <f t="shared" si="9"/>
        <v>26276351</v>
      </c>
      <c r="BD11" s="228">
        <f t="shared" si="10"/>
        <v>941600685</v>
      </c>
      <c r="BE11" s="201"/>
      <c r="BF11" s="201"/>
      <c r="BG11" s="201"/>
    </row>
    <row r="12" spans="1:66" x14ac:dyDescent="0.2">
      <c r="A12" s="4">
        <f t="shared" si="4"/>
        <v>2027</v>
      </c>
      <c r="B12" s="4"/>
      <c r="C12" s="11"/>
      <c r="E12" s="15">
        <f t="shared" si="5"/>
        <v>572076622</v>
      </c>
      <c r="F12" s="16">
        <f t="shared" si="5"/>
        <v>279184510</v>
      </c>
      <c r="G12" s="16">
        <f t="shared" si="5"/>
        <v>19361017</v>
      </c>
      <c r="H12" s="16">
        <f t="shared" si="5"/>
        <v>22017673</v>
      </c>
      <c r="I12" s="16">
        <f t="shared" si="5"/>
        <v>2578607</v>
      </c>
      <c r="J12" s="16">
        <f t="shared" si="5"/>
        <v>2621769</v>
      </c>
      <c r="K12" s="16">
        <f t="shared" si="5"/>
        <v>272733</v>
      </c>
      <c r="L12" s="16">
        <f t="shared" si="5"/>
        <v>54048531</v>
      </c>
      <c r="M12" s="16">
        <f t="shared" si="5"/>
        <v>221296218</v>
      </c>
      <c r="N12" s="16">
        <f t="shared" si="5"/>
        <v>873473489</v>
      </c>
      <c r="O12" s="16">
        <f t="shared" si="5"/>
        <v>24639442</v>
      </c>
      <c r="P12" s="16">
        <f t="shared" si="5"/>
        <v>275344749</v>
      </c>
      <c r="Q12" s="16">
        <f t="shared" si="5"/>
        <v>1173457680</v>
      </c>
      <c r="R12" s="16">
        <f t="shared" si="5"/>
        <v>11015602</v>
      </c>
      <c r="S12" s="17">
        <f t="shared" si="5"/>
        <v>1184473282</v>
      </c>
      <c r="T12" s="16"/>
      <c r="U12" s="15">
        <f t="shared" si="6"/>
        <v>597033020</v>
      </c>
      <c r="V12" s="16">
        <f t="shared" si="6"/>
        <v>290861457</v>
      </c>
      <c r="W12" s="16">
        <f t="shared" si="6"/>
        <v>20408225</v>
      </c>
      <c r="X12" s="16">
        <f t="shared" si="6"/>
        <v>22589181</v>
      </c>
      <c r="Y12" s="16">
        <f t="shared" si="6"/>
        <v>2578607</v>
      </c>
      <c r="Z12" s="16">
        <f t="shared" si="6"/>
        <v>2683406</v>
      </c>
      <c r="AA12" s="16">
        <f t="shared" si="6"/>
        <v>272733</v>
      </c>
      <c r="AB12" s="16">
        <f t="shared" si="6"/>
        <v>54048531</v>
      </c>
      <c r="AC12" s="16">
        <f t="shared" si="6"/>
        <v>221296218</v>
      </c>
      <c r="AD12" s="16">
        <f t="shared" si="6"/>
        <v>911154042</v>
      </c>
      <c r="AE12" s="16">
        <f t="shared" si="6"/>
        <v>25272587</v>
      </c>
      <c r="AF12" s="16">
        <f t="shared" si="6"/>
        <v>275344749</v>
      </c>
      <c r="AG12" s="16">
        <f t="shared" si="6"/>
        <v>1211771378</v>
      </c>
      <c r="AH12" s="16">
        <f t="shared" si="6"/>
        <v>11375263</v>
      </c>
      <c r="AI12" s="17">
        <f t="shared" si="6"/>
        <v>1223146641</v>
      </c>
      <c r="AK12" s="15">
        <f t="shared" si="7"/>
        <v>597691485.12999988</v>
      </c>
      <c r="AL12" s="16">
        <f t="shared" si="7"/>
        <v>288011794.14000005</v>
      </c>
      <c r="AM12" s="16">
        <f t="shared" si="7"/>
        <v>19986961.259999998</v>
      </c>
      <c r="AN12" s="16">
        <f t="shared" si="7"/>
        <v>22061186.469999999</v>
      </c>
      <c r="AO12" s="16">
        <f t="shared" si="7"/>
        <v>2578607.2600000002</v>
      </c>
      <c r="AP12" s="16">
        <f t="shared" si="7"/>
        <v>2645057.5500000003</v>
      </c>
      <c r="AQ12" s="16">
        <f t="shared" si="7"/>
        <v>272733.48</v>
      </c>
      <c r="AR12" s="16">
        <f t="shared" si="7"/>
        <v>54048528.920000002</v>
      </c>
      <c r="AS12" s="16">
        <f t="shared" si="7"/>
        <v>221296217.69999999</v>
      </c>
      <c r="AT12" s="16">
        <f t="shared" si="7"/>
        <v>908541581.26999998</v>
      </c>
      <c r="AU12" s="16">
        <f t="shared" si="7"/>
        <v>24706244.019999996</v>
      </c>
      <c r="AV12" s="16">
        <f t="shared" si="7"/>
        <v>275344746.61999995</v>
      </c>
      <c r="AW12" s="16">
        <f t="shared" si="7"/>
        <v>1208592571.9099998</v>
      </c>
      <c r="AX12" s="16">
        <f t="shared" si="7"/>
        <v>11345423.090000063</v>
      </c>
      <c r="AY12" s="17">
        <f t="shared" si="7"/>
        <v>1219937995</v>
      </c>
      <c r="AZ12" s="202"/>
      <c r="BA12" s="202"/>
      <c r="BB12" s="227">
        <f t="shared" si="11"/>
        <v>917070335</v>
      </c>
      <c r="BC12" s="227">
        <f t="shared" si="9"/>
        <v>24938169</v>
      </c>
      <c r="BD12" s="228">
        <f t="shared" si="10"/>
        <v>942008504</v>
      </c>
      <c r="BE12" s="202"/>
      <c r="BF12" s="202"/>
      <c r="BG12" s="202"/>
      <c r="BH12" s="202"/>
      <c r="BI12" s="202"/>
      <c r="BJ12" s="202"/>
      <c r="BK12" s="202"/>
      <c r="BL12" s="202"/>
      <c r="BM12" s="202"/>
      <c r="BN12" s="202"/>
    </row>
    <row r="13" spans="1:66" x14ac:dyDescent="0.2">
      <c r="A13" s="4">
        <f t="shared" si="4"/>
        <v>2028</v>
      </c>
      <c r="B13" s="4"/>
      <c r="C13" s="11"/>
      <c r="E13" s="15">
        <f t="shared" si="5"/>
        <v>569990950</v>
      </c>
      <c r="F13" s="16">
        <f t="shared" si="5"/>
        <v>279314087</v>
      </c>
      <c r="G13" s="16">
        <f t="shared" si="5"/>
        <v>19003794</v>
      </c>
      <c r="H13" s="16">
        <f t="shared" si="5"/>
        <v>20759777</v>
      </c>
      <c r="I13" s="16">
        <f t="shared" si="5"/>
        <v>2439286</v>
      </c>
      <c r="J13" s="16">
        <f t="shared" si="5"/>
        <v>2617619</v>
      </c>
      <c r="K13" s="16">
        <f t="shared" si="5"/>
        <v>273391</v>
      </c>
      <c r="L13" s="16">
        <f t="shared" si="5"/>
        <v>54855160</v>
      </c>
      <c r="M13" s="16">
        <f t="shared" si="5"/>
        <v>221434375</v>
      </c>
      <c r="N13" s="16">
        <f t="shared" si="5"/>
        <v>871021508</v>
      </c>
      <c r="O13" s="16">
        <f t="shared" si="5"/>
        <v>23377396</v>
      </c>
      <c r="P13" s="16">
        <f t="shared" si="5"/>
        <v>276289535</v>
      </c>
      <c r="Q13" s="16">
        <f t="shared" si="5"/>
        <v>1170688439</v>
      </c>
      <c r="R13" s="16">
        <f t="shared" si="5"/>
        <v>10989604</v>
      </c>
      <c r="S13" s="17">
        <f t="shared" si="5"/>
        <v>1181678043</v>
      </c>
      <c r="T13" s="16"/>
      <c r="U13" s="15">
        <f t="shared" si="6"/>
        <v>600079381</v>
      </c>
      <c r="V13" s="16">
        <f t="shared" si="6"/>
        <v>292907586</v>
      </c>
      <c r="W13" s="16">
        <f t="shared" si="6"/>
        <v>20214030</v>
      </c>
      <c r="X13" s="16">
        <f t="shared" si="6"/>
        <v>21401935</v>
      </c>
      <c r="Y13" s="16">
        <f t="shared" si="6"/>
        <v>2439286</v>
      </c>
      <c r="Z13" s="16">
        <f t="shared" si="6"/>
        <v>2687222</v>
      </c>
      <c r="AA13" s="16">
        <f t="shared" si="6"/>
        <v>273391</v>
      </c>
      <c r="AB13" s="16">
        <f t="shared" si="6"/>
        <v>54855160</v>
      </c>
      <c r="AC13" s="16">
        <f t="shared" si="6"/>
        <v>221434375</v>
      </c>
      <c r="AD13" s="16">
        <f t="shared" si="6"/>
        <v>915913674</v>
      </c>
      <c r="AE13" s="16">
        <f t="shared" si="6"/>
        <v>24089157</v>
      </c>
      <c r="AF13" s="16">
        <f t="shared" si="6"/>
        <v>276289535</v>
      </c>
      <c r="AG13" s="16">
        <f t="shared" si="6"/>
        <v>1216292366</v>
      </c>
      <c r="AH13" s="16">
        <f t="shared" si="6"/>
        <v>11417704</v>
      </c>
      <c r="AI13" s="17">
        <f t="shared" si="6"/>
        <v>1227710070</v>
      </c>
      <c r="AK13" s="15">
        <f t="shared" si="7"/>
        <v>602958314.75999999</v>
      </c>
      <c r="AL13" s="16">
        <f t="shared" si="7"/>
        <v>290833966.26999998</v>
      </c>
      <c r="AM13" s="16">
        <f t="shared" si="7"/>
        <v>19792652.109999999</v>
      </c>
      <c r="AN13" s="16">
        <f t="shared" si="7"/>
        <v>20872740.880000003</v>
      </c>
      <c r="AO13" s="16">
        <f t="shared" si="7"/>
        <v>2439286.1800000002</v>
      </c>
      <c r="AP13" s="16">
        <f t="shared" si="7"/>
        <v>2648843.75</v>
      </c>
      <c r="AQ13" s="16">
        <f t="shared" si="7"/>
        <v>273391.21000000002</v>
      </c>
      <c r="AR13" s="16">
        <f t="shared" si="7"/>
        <v>54855160.010000005</v>
      </c>
      <c r="AS13" s="16">
        <f t="shared" si="7"/>
        <v>221434374.20999998</v>
      </c>
      <c r="AT13" s="16">
        <f t="shared" si="7"/>
        <v>916297610.52999997</v>
      </c>
      <c r="AU13" s="16">
        <f t="shared" si="7"/>
        <v>23521584.629999999</v>
      </c>
      <c r="AV13" s="16">
        <f t="shared" si="7"/>
        <v>276289534.22000003</v>
      </c>
      <c r="AW13" s="16">
        <f t="shared" si="7"/>
        <v>1216108729.3800001</v>
      </c>
      <c r="AX13" s="16">
        <f t="shared" si="7"/>
        <v>11415979.620000042</v>
      </c>
      <c r="AY13" s="17">
        <f t="shared" si="7"/>
        <v>1227524709</v>
      </c>
      <c r="AZ13" s="203"/>
      <c r="BA13" s="203"/>
      <c r="BB13" s="227">
        <f t="shared" si="11"/>
        <v>924899173</v>
      </c>
      <c r="BC13" s="227">
        <f t="shared" si="9"/>
        <v>23742389</v>
      </c>
      <c r="BD13" s="228">
        <f t="shared" si="10"/>
        <v>948641562</v>
      </c>
      <c r="BE13" s="204"/>
      <c r="BF13" s="204"/>
      <c r="BG13" s="204"/>
      <c r="BH13" s="204"/>
      <c r="BI13" s="204"/>
      <c r="BJ13" s="204"/>
      <c r="BK13" s="204"/>
      <c r="BL13" s="204"/>
      <c r="BM13" s="204"/>
      <c r="BN13" s="204"/>
    </row>
    <row r="14" spans="1:66" x14ac:dyDescent="0.2">
      <c r="A14" s="4">
        <f t="shared" si="4"/>
        <v>2029</v>
      </c>
      <c r="B14" s="4"/>
      <c r="C14" s="11"/>
      <c r="E14" s="15">
        <f t="shared" si="5"/>
        <v>564514835</v>
      </c>
      <c r="F14" s="16">
        <f t="shared" si="5"/>
        <v>277934015</v>
      </c>
      <c r="G14" s="16">
        <f t="shared" si="5"/>
        <v>18565326</v>
      </c>
      <c r="H14" s="16">
        <f t="shared" si="5"/>
        <v>19402067</v>
      </c>
      <c r="I14" s="16">
        <f t="shared" si="5"/>
        <v>2284402</v>
      </c>
      <c r="J14" s="16">
        <f t="shared" si="5"/>
        <v>2598915</v>
      </c>
      <c r="K14" s="16">
        <f t="shared" si="5"/>
        <v>272553</v>
      </c>
      <c r="L14" s="16">
        <f t="shared" si="5"/>
        <v>55649220</v>
      </c>
      <c r="M14" s="16">
        <f t="shared" si="5"/>
        <v>220826203</v>
      </c>
      <c r="N14" s="16">
        <f t="shared" si="5"/>
        <v>863571131</v>
      </c>
      <c r="O14" s="16">
        <f t="shared" si="5"/>
        <v>22000982</v>
      </c>
      <c r="P14" s="16">
        <f t="shared" si="5"/>
        <v>276475423</v>
      </c>
      <c r="Q14" s="16">
        <f t="shared" si="5"/>
        <v>1162047536</v>
      </c>
      <c r="R14" s="16">
        <f t="shared" si="5"/>
        <v>10908491</v>
      </c>
      <c r="S14" s="17">
        <f t="shared" si="5"/>
        <v>1172956027</v>
      </c>
      <c r="T14" s="16"/>
      <c r="U14" s="15">
        <f t="shared" si="6"/>
        <v>600014756</v>
      </c>
      <c r="V14" s="16">
        <f t="shared" si="6"/>
        <v>293520344</v>
      </c>
      <c r="W14" s="16">
        <f t="shared" si="6"/>
        <v>19937198</v>
      </c>
      <c r="X14" s="16">
        <f t="shared" si="6"/>
        <v>20107786</v>
      </c>
      <c r="Y14" s="16">
        <f t="shared" si="6"/>
        <v>2284402</v>
      </c>
      <c r="Z14" s="16">
        <f t="shared" si="6"/>
        <v>2676511</v>
      </c>
      <c r="AA14" s="16">
        <f t="shared" si="6"/>
        <v>272553</v>
      </c>
      <c r="AB14" s="16">
        <f t="shared" si="6"/>
        <v>55649220</v>
      </c>
      <c r="AC14" s="16">
        <f t="shared" si="6"/>
        <v>220826203</v>
      </c>
      <c r="AD14" s="16">
        <f t="shared" si="6"/>
        <v>916029253</v>
      </c>
      <c r="AE14" s="16">
        <f t="shared" si="6"/>
        <v>22784297</v>
      </c>
      <c r="AF14" s="16">
        <f t="shared" si="6"/>
        <v>276475423</v>
      </c>
      <c r="AG14" s="16">
        <f t="shared" si="6"/>
        <v>1215288973</v>
      </c>
      <c r="AH14" s="16">
        <f t="shared" si="6"/>
        <v>11408283</v>
      </c>
      <c r="AI14" s="17">
        <f t="shared" si="6"/>
        <v>1226697256</v>
      </c>
      <c r="AK14" s="15">
        <f t="shared" si="7"/>
        <v>605083053.76999986</v>
      </c>
      <c r="AL14" s="16">
        <f t="shared" si="7"/>
        <v>292196060.29000002</v>
      </c>
      <c r="AM14" s="16">
        <f t="shared" si="7"/>
        <v>19515909.32</v>
      </c>
      <c r="AN14" s="16">
        <f t="shared" si="7"/>
        <v>19577724.390000001</v>
      </c>
      <c r="AO14" s="16">
        <f t="shared" si="7"/>
        <v>2284401.54</v>
      </c>
      <c r="AP14" s="16">
        <f t="shared" si="7"/>
        <v>2638158.0500000003</v>
      </c>
      <c r="AQ14" s="16">
        <f t="shared" si="7"/>
        <v>272553.57</v>
      </c>
      <c r="AR14" s="16">
        <f t="shared" si="7"/>
        <v>55649220.409999996</v>
      </c>
      <c r="AS14" s="16">
        <f t="shared" si="7"/>
        <v>220826202.09</v>
      </c>
      <c r="AT14" s="16">
        <f t="shared" si="7"/>
        <v>919351978.48999977</v>
      </c>
      <c r="AU14" s="16">
        <f t="shared" si="7"/>
        <v>22215882.440000005</v>
      </c>
      <c r="AV14" s="16">
        <f t="shared" si="7"/>
        <v>276475422.5</v>
      </c>
      <c r="AW14" s="16">
        <f t="shared" si="7"/>
        <v>1218043283.4300001</v>
      </c>
      <c r="AX14" s="16">
        <f t="shared" si="7"/>
        <v>11434139.570000045</v>
      </c>
      <c r="AY14" s="17">
        <f t="shared" si="7"/>
        <v>1229477423</v>
      </c>
      <c r="AZ14" s="203"/>
      <c r="BA14" s="203"/>
      <c r="BB14" s="227">
        <f t="shared" si="11"/>
        <v>927982213</v>
      </c>
      <c r="BC14" s="227">
        <f t="shared" si="9"/>
        <v>22424430</v>
      </c>
      <c r="BD14" s="228">
        <f t="shared" si="10"/>
        <v>950406643</v>
      </c>
      <c r="BE14" s="203"/>
      <c r="BF14" s="203"/>
      <c r="BG14" s="203"/>
      <c r="BH14" s="203"/>
      <c r="BI14" s="203"/>
      <c r="BJ14" s="203"/>
      <c r="BK14" s="203"/>
      <c r="BL14" s="203"/>
      <c r="BM14" s="203"/>
      <c r="BN14" s="203"/>
    </row>
    <row r="15" spans="1:66" x14ac:dyDescent="0.2">
      <c r="A15" s="4">
        <f t="shared" si="4"/>
        <v>2030</v>
      </c>
      <c r="B15" s="4"/>
      <c r="C15" s="11"/>
      <c r="E15" s="15">
        <f t="shared" si="5"/>
        <v>562397550</v>
      </c>
      <c r="F15" s="16">
        <f t="shared" si="5"/>
        <v>277742088</v>
      </c>
      <c r="G15" s="16">
        <f t="shared" si="5"/>
        <v>18205588</v>
      </c>
      <c r="H15" s="16">
        <f t="shared" si="5"/>
        <v>18121658</v>
      </c>
      <c r="I15" s="16">
        <f t="shared" si="5"/>
        <v>2136113</v>
      </c>
      <c r="J15" s="16">
        <f t="shared" si="5"/>
        <v>2588112</v>
      </c>
      <c r="K15" s="16">
        <f t="shared" si="5"/>
        <v>272519</v>
      </c>
      <c r="L15" s="16">
        <f t="shared" si="5"/>
        <v>56804328</v>
      </c>
      <c r="M15" s="16">
        <f t="shared" si="5"/>
        <v>220609780</v>
      </c>
      <c r="N15" s="16">
        <f t="shared" si="5"/>
        <v>860753858</v>
      </c>
      <c r="O15" s="16">
        <f t="shared" si="5"/>
        <v>20709770</v>
      </c>
      <c r="P15" s="16">
        <f t="shared" si="5"/>
        <v>277414108</v>
      </c>
      <c r="Q15" s="16">
        <f t="shared" si="5"/>
        <v>1158877736</v>
      </c>
      <c r="R15" s="16">
        <f t="shared" si="5"/>
        <v>10878737</v>
      </c>
      <c r="S15" s="17">
        <f t="shared" si="5"/>
        <v>1169756473</v>
      </c>
      <c r="T15" s="16"/>
      <c r="U15" s="15">
        <f t="shared" si="6"/>
        <v>603598383</v>
      </c>
      <c r="V15" s="16">
        <f t="shared" si="6"/>
        <v>295387981</v>
      </c>
      <c r="W15" s="16">
        <f t="shared" si="6"/>
        <v>19737753</v>
      </c>
      <c r="X15" s="16">
        <f t="shared" si="6"/>
        <v>18885518</v>
      </c>
      <c r="Y15" s="16">
        <f t="shared" si="6"/>
        <v>2136113</v>
      </c>
      <c r="Z15" s="16">
        <f t="shared" si="6"/>
        <v>2673789</v>
      </c>
      <c r="AA15" s="16">
        <f t="shared" si="6"/>
        <v>272519</v>
      </c>
      <c r="AB15" s="16">
        <f t="shared" si="6"/>
        <v>56804328</v>
      </c>
      <c r="AC15" s="16">
        <f t="shared" si="6"/>
        <v>220609780</v>
      </c>
      <c r="AD15" s="16">
        <f t="shared" si="6"/>
        <v>921132749</v>
      </c>
      <c r="AE15" s="16">
        <f t="shared" si="6"/>
        <v>21559307</v>
      </c>
      <c r="AF15" s="16">
        <f t="shared" si="6"/>
        <v>277414108</v>
      </c>
      <c r="AG15" s="16">
        <f t="shared" si="6"/>
        <v>1220106164</v>
      </c>
      <c r="AH15" s="16">
        <f t="shared" si="6"/>
        <v>11453505</v>
      </c>
      <c r="AI15" s="17">
        <f t="shared" si="6"/>
        <v>1231559669</v>
      </c>
      <c r="AK15" s="15">
        <f t="shared" si="7"/>
        <v>610843158.78999996</v>
      </c>
      <c r="AL15" s="16">
        <f t="shared" si="7"/>
        <v>294818127.20999998</v>
      </c>
      <c r="AM15" s="16">
        <f t="shared" si="7"/>
        <v>19316628.02</v>
      </c>
      <c r="AN15" s="16">
        <f t="shared" si="7"/>
        <v>18354187.779999997</v>
      </c>
      <c r="AO15" s="16">
        <f t="shared" si="7"/>
        <v>2136111.36</v>
      </c>
      <c r="AP15" s="16">
        <f t="shared" si="7"/>
        <v>2635444.65</v>
      </c>
      <c r="AQ15" s="16">
        <f t="shared" si="7"/>
        <v>272518.27</v>
      </c>
      <c r="AR15" s="16">
        <f t="shared" si="7"/>
        <v>56804327.359999999</v>
      </c>
      <c r="AS15" s="16">
        <f t="shared" si="7"/>
        <v>220609778.46999997</v>
      </c>
      <c r="AT15" s="16">
        <f t="shared" si="7"/>
        <v>927386543.6500001</v>
      </c>
      <c r="AU15" s="16">
        <f t="shared" si="7"/>
        <v>20989632.43</v>
      </c>
      <c r="AV15" s="16">
        <f t="shared" si="7"/>
        <v>277414105.83000004</v>
      </c>
      <c r="AW15" s="16">
        <f t="shared" si="7"/>
        <v>1225790281.9100001</v>
      </c>
      <c r="AX15" s="16">
        <f t="shared" si="7"/>
        <v>11506864.089999937</v>
      </c>
      <c r="AY15" s="17">
        <f t="shared" si="7"/>
        <v>1237297146</v>
      </c>
      <c r="AZ15" s="201"/>
      <c r="BA15" s="201"/>
      <c r="BB15" s="227">
        <f t="shared" si="11"/>
        <v>936092201</v>
      </c>
      <c r="BC15" s="227">
        <f t="shared" si="9"/>
        <v>21186668</v>
      </c>
      <c r="BD15" s="228">
        <f t="shared" si="10"/>
        <v>957278869</v>
      </c>
      <c r="BE15" s="201"/>
      <c r="BF15" s="201"/>
      <c r="BG15" s="201"/>
    </row>
    <row r="16" spans="1:66" x14ac:dyDescent="0.2">
      <c r="A16" s="4">
        <f t="shared" si="4"/>
        <v>2031</v>
      </c>
      <c r="B16" s="4"/>
      <c r="C16" s="11"/>
      <c r="E16" s="15">
        <f t="shared" si="5"/>
        <v>560863300</v>
      </c>
      <c r="F16" s="16">
        <f t="shared" si="5"/>
        <v>277543815</v>
      </c>
      <c r="G16" s="16">
        <f t="shared" si="5"/>
        <v>17862356</v>
      </c>
      <c r="H16" s="16">
        <f t="shared" si="5"/>
        <v>16836847</v>
      </c>
      <c r="I16" s="16">
        <f t="shared" si="5"/>
        <v>1986311</v>
      </c>
      <c r="J16" s="16">
        <f t="shared" si="5"/>
        <v>2577549</v>
      </c>
      <c r="K16" s="16">
        <f t="shared" si="5"/>
        <v>272495</v>
      </c>
      <c r="L16" s="16">
        <f t="shared" si="5"/>
        <v>57936031</v>
      </c>
      <c r="M16" s="16">
        <f t="shared" si="5"/>
        <v>220402421</v>
      </c>
      <c r="N16" s="16">
        <f t="shared" si="5"/>
        <v>858528277</v>
      </c>
      <c r="O16" s="16">
        <f t="shared" si="5"/>
        <v>19414396</v>
      </c>
      <c r="P16" s="16">
        <f t="shared" si="5"/>
        <v>278338452</v>
      </c>
      <c r="Q16" s="16">
        <f t="shared" si="5"/>
        <v>1156281125</v>
      </c>
      <c r="R16" s="16">
        <f t="shared" si="5"/>
        <v>10854359</v>
      </c>
      <c r="S16" s="17">
        <f t="shared" si="5"/>
        <v>1167135484</v>
      </c>
      <c r="T16" s="16"/>
      <c r="U16" s="15">
        <f t="shared" si="6"/>
        <v>608062207</v>
      </c>
      <c r="V16" s="16">
        <f t="shared" si="6"/>
        <v>297313750</v>
      </c>
      <c r="W16" s="16">
        <f t="shared" si="6"/>
        <v>19553319</v>
      </c>
      <c r="X16" s="16">
        <f t="shared" si="6"/>
        <v>17650309</v>
      </c>
      <c r="Y16" s="16">
        <f t="shared" si="6"/>
        <v>1986311</v>
      </c>
      <c r="Z16" s="16">
        <f t="shared" si="6"/>
        <v>2671322</v>
      </c>
      <c r="AA16" s="16">
        <f t="shared" si="6"/>
        <v>272495</v>
      </c>
      <c r="AB16" s="16">
        <f t="shared" si="6"/>
        <v>57936031</v>
      </c>
      <c r="AC16" s="16">
        <f t="shared" si="6"/>
        <v>220402421</v>
      </c>
      <c r="AD16" s="16">
        <f t="shared" si="6"/>
        <v>927188082</v>
      </c>
      <c r="AE16" s="16">
        <f t="shared" si="6"/>
        <v>20321631</v>
      </c>
      <c r="AF16" s="16">
        <f t="shared" si="6"/>
        <v>278338452</v>
      </c>
      <c r="AG16" s="16">
        <f t="shared" si="6"/>
        <v>1225848165</v>
      </c>
      <c r="AH16" s="16">
        <f t="shared" si="6"/>
        <v>11507406</v>
      </c>
      <c r="AI16" s="17">
        <f t="shared" si="6"/>
        <v>1237355571</v>
      </c>
      <c r="AK16" s="15">
        <f t="shared" si="7"/>
        <v>617472835.50999999</v>
      </c>
      <c r="AL16" s="16">
        <f t="shared" si="7"/>
        <v>297501059.58000004</v>
      </c>
      <c r="AM16" s="16">
        <f t="shared" si="7"/>
        <v>19132361.240000002</v>
      </c>
      <c r="AN16" s="16">
        <f t="shared" si="7"/>
        <v>17117438.830000002</v>
      </c>
      <c r="AO16" s="16">
        <f t="shared" si="7"/>
        <v>1986309.94</v>
      </c>
      <c r="AP16" s="16">
        <f t="shared" si="7"/>
        <v>2632978.8300000005</v>
      </c>
      <c r="AQ16" s="16">
        <f t="shared" si="7"/>
        <v>272494.44</v>
      </c>
      <c r="AR16" s="16">
        <f t="shared" si="7"/>
        <v>57936029.320000008</v>
      </c>
      <c r="AS16" s="16">
        <f t="shared" si="7"/>
        <v>220402419.60999998</v>
      </c>
      <c r="AT16" s="16">
        <f t="shared" si="7"/>
        <v>936365060.70999992</v>
      </c>
      <c r="AU16" s="16">
        <f t="shared" si="7"/>
        <v>19750417.66</v>
      </c>
      <c r="AV16" s="16">
        <f t="shared" si="7"/>
        <v>278338448.92999995</v>
      </c>
      <c r="AW16" s="16">
        <f t="shared" si="7"/>
        <v>1234453927.3000002</v>
      </c>
      <c r="AX16" s="16">
        <f t="shared" si="7"/>
        <v>11588191.699999981</v>
      </c>
      <c r="AY16" s="17">
        <f t="shared" si="7"/>
        <v>1246042119</v>
      </c>
      <c r="AZ16" s="201"/>
      <c r="BA16" s="201"/>
      <c r="BB16" s="227">
        <f t="shared" si="11"/>
        <v>945155002</v>
      </c>
      <c r="BC16" s="227">
        <f t="shared" si="9"/>
        <v>19935821</v>
      </c>
      <c r="BD16" s="228">
        <f t="shared" si="10"/>
        <v>965090823</v>
      </c>
      <c r="BE16" s="201"/>
      <c r="BF16" s="201"/>
      <c r="BG16" s="201"/>
    </row>
    <row r="17" spans="1:59" x14ac:dyDescent="0.2">
      <c r="A17" s="4">
        <f t="shared" si="4"/>
        <v>2032</v>
      </c>
      <c r="B17" s="4"/>
      <c r="C17" s="11"/>
      <c r="E17" s="15">
        <f t="shared" si="5"/>
        <v>561234619</v>
      </c>
      <c r="F17" s="16">
        <f t="shared" si="5"/>
        <v>278231311</v>
      </c>
      <c r="G17" s="16">
        <f t="shared" si="5"/>
        <v>17631969</v>
      </c>
      <c r="H17" s="16">
        <f t="shared" si="5"/>
        <v>15606854</v>
      </c>
      <c r="I17" s="16">
        <f t="shared" si="5"/>
        <v>1840316</v>
      </c>
      <c r="J17" s="16">
        <f t="shared" si="5"/>
        <v>2577592</v>
      </c>
      <c r="K17" s="16">
        <f t="shared" si="5"/>
        <v>273219</v>
      </c>
      <c r="L17" s="16">
        <f t="shared" si="5"/>
        <v>59214368</v>
      </c>
      <c r="M17" s="16">
        <f t="shared" si="5"/>
        <v>220584082</v>
      </c>
      <c r="N17" s="16">
        <f t="shared" si="5"/>
        <v>859211434</v>
      </c>
      <c r="O17" s="16">
        <f t="shared" si="5"/>
        <v>18184446</v>
      </c>
      <c r="P17" s="16">
        <f t="shared" si="5"/>
        <v>279798450</v>
      </c>
      <c r="Q17" s="16">
        <f t="shared" si="5"/>
        <v>1157194330</v>
      </c>
      <c r="R17" s="16">
        <f t="shared" si="5"/>
        <v>10862931</v>
      </c>
      <c r="S17" s="17">
        <f t="shared" si="5"/>
        <v>1168057261</v>
      </c>
      <c r="T17" s="16"/>
      <c r="U17" s="15">
        <f t="shared" si="6"/>
        <v>613532999</v>
      </c>
      <c r="V17" s="16">
        <f t="shared" si="6"/>
        <v>299642938</v>
      </c>
      <c r="W17" s="16">
        <f t="shared" si="6"/>
        <v>19409103</v>
      </c>
      <c r="X17" s="16">
        <f t="shared" si="6"/>
        <v>16442423</v>
      </c>
      <c r="Y17" s="16">
        <f t="shared" si="6"/>
        <v>1840316</v>
      </c>
      <c r="Z17" s="16">
        <f t="shared" si="6"/>
        <v>2676265</v>
      </c>
      <c r="AA17" s="16">
        <f t="shared" si="6"/>
        <v>273219</v>
      </c>
      <c r="AB17" s="16">
        <f t="shared" si="6"/>
        <v>59214368</v>
      </c>
      <c r="AC17" s="16">
        <f t="shared" si="6"/>
        <v>220584082</v>
      </c>
      <c r="AD17" s="16">
        <f t="shared" si="6"/>
        <v>934698575</v>
      </c>
      <c r="AE17" s="16">
        <f t="shared" si="6"/>
        <v>19118688</v>
      </c>
      <c r="AF17" s="16">
        <f t="shared" si="6"/>
        <v>279798450</v>
      </c>
      <c r="AG17" s="16">
        <f t="shared" si="6"/>
        <v>1233615713</v>
      </c>
      <c r="AH17" s="16">
        <f t="shared" si="6"/>
        <v>11580324</v>
      </c>
      <c r="AI17" s="17">
        <f t="shared" si="6"/>
        <v>1245196037</v>
      </c>
      <c r="AK17" s="15">
        <f t="shared" si="7"/>
        <v>625078900.00999999</v>
      </c>
      <c r="AL17" s="16">
        <f t="shared" si="7"/>
        <v>300589932.07999998</v>
      </c>
      <c r="AM17" s="16">
        <f t="shared" si="7"/>
        <v>18988037.25</v>
      </c>
      <c r="AN17" s="16">
        <f t="shared" si="7"/>
        <v>15906991.529999999</v>
      </c>
      <c r="AO17" s="16">
        <f t="shared" si="7"/>
        <v>1840316</v>
      </c>
      <c r="AP17" s="16">
        <f t="shared" si="7"/>
        <v>2637894</v>
      </c>
      <c r="AQ17" s="16">
        <f t="shared" si="7"/>
        <v>273219.25</v>
      </c>
      <c r="AR17" s="16">
        <f t="shared" si="7"/>
        <v>59214369.120000005</v>
      </c>
      <c r="AS17" s="16">
        <f t="shared" si="7"/>
        <v>220584080.49999997</v>
      </c>
      <c r="AT17" s="16">
        <f t="shared" si="7"/>
        <v>946770404.59000003</v>
      </c>
      <c r="AU17" s="16">
        <f t="shared" si="7"/>
        <v>18544885.530000001</v>
      </c>
      <c r="AV17" s="16">
        <f t="shared" si="7"/>
        <v>279798449.62</v>
      </c>
      <c r="AW17" s="16">
        <f t="shared" si="7"/>
        <v>1245113739.74</v>
      </c>
      <c r="AX17" s="16">
        <f t="shared" si="7"/>
        <v>11688259.260000005</v>
      </c>
      <c r="AY17" s="17">
        <f t="shared" si="7"/>
        <v>1256801999</v>
      </c>
      <c r="AZ17" s="201"/>
      <c r="BA17" s="201"/>
      <c r="BB17" s="227">
        <f t="shared" si="11"/>
        <v>955658024</v>
      </c>
      <c r="BC17" s="227">
        <f t="shared" si="9"/>
        <v>18718972</v>
      </c>
      <c r="BD17" s="228">
        <f t="shared" si="10"/>
        <v>974376996</v>
      </c>
      <c r="BE17" s="201"/>
      <c r="BF17" s="201"/>
      <c r="BG17" s="201"/>
    </row>
    <row r="18" spans="1:59" x14ac:dyDescent="0.2">
      <c r="A18" s="4">
        <f t="shared" si="4"/>
        <v>2033</v>
      </c>
      <c r="B18" s="4"/>
      <c r="C18" s="11"/>
      <c r="E18" s="15">
        <f t="shared" si="5"/>
        <v>553428081</v>
      </c>
      <c r="F18" s="16">
        <f t="shared" si="5"/>
        <v>276367196</v>
      </c>
      <c r="G18" s="16">
        <f t="shared" si="5"/>
        <v>17284487</v>
      </c>
      <c r="H18" s="16">
        <f t="shared" si="5"/>
        <v>14247646</v>
      </c>
      <c r="I18" s="16">
        <f t="shared" si="5"/>
        <v>1680069</v>
      </c>
      <c r="J18" s="16">
        <f t="shared" si="5"/>
        <v>2565208</v>
      </c>
      <c r="K18" s="16">
        <f t="shared" si="5"/>
        <v>272287</v>
      </c>
      <c r="L18" s="16">
        <f t="shared" si="5"/>
        <v>60163422</v>
      </c>
      <c r="M18" s="16">
        <f t="shared" si="5"/>
        <v>219967437</v>
      </c>
      <c r="N18" s="16">
        <f t="shared" si="5"/>
        <v>849032120</v>
      </c>
      <c r="O18" s="16">
        <f t="shared" si="5"/>
        <v>16812854</v>
      </c>
      <c r="P18" s="16">
        <f t="shared" si="5"/>
        <v>280130859</v>
      </c>
      <c r="Q18" s="16">
        <f t="shared" si="5"/>
        <v>1145975833</v>
      </c>
      <c r="R18" s="16">
        <f t="shared" si="5"/>
        <v>10757620</v>
      </c>
      <c r="S18" s="17">
        <f t="shared" si="5"/>
        <v>1156733453</v>
      </c>
      <c r="T18" s="16"/>
      <c r="U18" s="15">
        <f t="shared" si="6"/>
        <v>609705432</v>
      </c>
      <c r="V18" s="16">
        <f t="shared" si="6"/>
        <v>298818444</v>
      </c>
      <c r="W18" s="16">
        <f t="shared" si="6"/>
        <v>19061059</v>
      </c>
      <c r="X18" s="16">
        <f t="shared" si="6"/>
        <v>15073511</v>
      </c>
      <c r="Y18" s="16">
        <f t="shared" si="6"/>
        <v>1680069</v>
      </c>
      <c r="Z18" s="16">
        <f t="shared" si="6"/>
        <v>2664391</v>
      </c>
      <c r="AA18" s="16">
        <f t="shared" si="6"/>
        <v>272287</v>
      </c>
      <c r="AB18" s="16">
        <f t="shared" si="6"/>
        <v>60163422</v>
      </c>
      <c r="AC18" s="16">
        <f t="shared" si="6"/>
        <v>219967437</v>
      </c>
      <c r="AD18" s="16">
        <f t="shared" si="6"/>
        <v>929537291</v>
      </c>
      <c r="AE18" s="16">
        <f t="shared" si="6"/>
        <v>17737902</v>
      </c>
      <c r="AF18" s="16">
        <f t="shared" si="6"/>
        <v>280130859</v>
      </c>
      <c r="AG18" s="16">
        <f t="shared" si="6"/>
        <v>1227406052</v>
      </c>
      <c r="AH18" s="16">
        <f t="shared" si="6"/>
        <v>11522031</v>
      </c>
      <c r="AI18" s="17">
        <f t="shared" si="6"/>
        <v>1238928083</v>
      </c>
      <c r="AK18" s="15">
        <f t="shared" si="7"/>
        <v>623365318.10000014</v>
      </c>
      <c r="AL18" s="16">
        <f t="shared" si="7"/>
        <v>300505837.25</v>
      </c>
      <c r="AM18" s="16">
        <f t="shared" si="7"/>
        <v>18639810.420000002</v>
      </c>
      <c r="AN18" s="16">
        <f t="shared" si="7"/>
        <v>14535603.530000001</v>
      </c>
      <c r="AO18" s="16">
        <f t="shared" si="7"/>
        <v>1680068.49</v>
      </c>
      <c r="AP18" s="16">
        <f t="shared" si="7"/>
        <v>2626039.9300000006</v>
      </c>
      <c r="AQ18" s="16">
        <f t="shared" si="7"/>
        <v>272287.07</v>
      </c>
      <c r="AR18" s="16">
        <f t="shared" si="7"/>
        <v>60163423.000000007</v>
      </c>
      <c r="AS18" s="16">
        <f t="shared" si="7"/>
        <v>219967436.58999997</v>
      </c>
      <c r="AT18" s="16">
        <f t="shared" si="7"/>
        <v>944463321.32999992</v>
      </c>
      <c r="AU18" s="16">
        <f t="shared" si="7"/>
        <v>17161643.459999997</v>
      </c>
      <c r="AV18" s="16">
        <f t="shared" si="7"/>
        <v>280130859.59000003</v>
      </c>
      <c r="AW18" s="16">
        <f t="shared" si="7"/>
        <v>1241755824.3800001</v>
      </c>
      <c r="AX18" s="16">
        <f t="shared" si="7"/>
        <v>11656736.620000042</v>
      </c>
      <c r="AY18" s="17">
        <f t="shared" si="7"/>
        <v>1253412561</v>
      </c>
      <c r="AZ18" s="201"/>
      <c r="BA18" s="201"/>
      <c r="BB18" s="227">
        <f t="shared" si="11"/>
        <v>953329284</v>
      </c>
      <c r="BC18" s="227">
        <f t="shared" si="9"/>
        <v>17322745</v>
      </c>
      <c r="BD18" s="228">
        <f t="shared" si="10"/>
        <v>970652029</v>
      </c>
      <c r="BE18" s="201"/>
      <c r="BF18" s="201"/>
      <c r="BG18" s="201"/>
    </row>
    <row r="19" spans="1:59" x14ac:dyDescent="0.2">
      <c r="A19" s="4">
        <f t="shared" si="4"/>
        <v>2034</v>
      </c>
      <c r="B19" s="4"/>
      <c r="C19" s="11"/>
      <c r="E19" s="15">
        <f t="shared" si="5"/>
        <v>550608972</v>
      </c>
      <c r="F19" s="16">
        <f t="shared" si="5"/>
        <v>276509047</v>
      </c>
      <c r="G19" s="16">
        <f t="shared" si="5"/>
        <v>17094818</v>
      </c>
      <c r="H19" s="16">
        <f t="shared" si="5"/>
        <v>12991203</v>
      </c>
      <c r="I19" s="16">
        <f t="shared" si="5"/>
        <v>1526374</v>
      </c>
      <c r="J19" s="16">
        <f t="shared" si="5"/>
        <v>2562647</v>
      </c>
      <c r="K19" s="16">
        <f t="shared" si="5"/>
        <v>272242</v>
      </c>
      <c r="L19" s="16">
        <f t="shared" si="5"/>
        <v>61396648</v>
      </c>
      <c r="M19" s="16">
        <f t="shared" si="5"/>
        <v>219817642</v>
      </c>
      <c r="N19" s="16">
        <f t="shared" si="5"/>
        <v>846011453</v>
      </c>
      <c r="O19" s="16">
        <f t="shared" si="5"/>
        <v>15553850</v>
      </c>
      <c r="P19" s="16">
        <f t="shared" si="5"/>
        <v>281214290</v>
      </c>
      <c r="Q19" s="16">
        <f t="shared" si="5"/>
        <v>1142779593</v>
      </c>
      <c r="R19" s="16">
        <f t="shared" si="5"/>
        <v>10727617</v>
      </c>
      <c r="S19" s="17">
        <f t="shared" si="5"/>
        <v>1153507210</v>
      </c>
      <c r="T19" s="16"/>
      <c r="U19" s="15">
        <f t="shared" si="6"/>
        <v>611129525</v>
      </c>
      <c r="V19" s="16">
        <f t="shared" si="6"/>
        <v>300015693</v>
      </c>
      <c r="W19" s="16">
        <f t="shared" si="6"/>
        <v>18870803</v>
      </c>
      <c r="X19" s="16">
        <f t="shared" si="6"/>
        <v>13804129</v>
      </c>
      <c r="Y19" s="16">
        <f t="shared" si="6"/>
        <v>1526374</v>
      </c>
      <c r="Z19" s="16">
        <f t="shared" si="6"/>
        <v>2662369</v>
      </c>
      <c r="AA19" s="16">
        <f t="shared" si="6"/>
        <v>272242</v>
      </c>
      <c r="AB19" s="16">
        <f t="shared" si="6"/>
        <v>61396648</v>
      </c>
      <c r="AC19" s="16">
        <f t="shared" si="6"/>
        <v>219817642</v>
      </c>
      <c r="AD19" s="16">
        <f t="shared" si="6"/>
        <v>931814637</v>
      </c>
      <c r="AE19" s="16">
        <f t="shared" si="6"/>
        <v>16466498</v>
      </c>
      <c r="AF19" s="16">
        <f t="shared" si="6"/>
        <v>281214290</v>
      </c>
      <c r="AG19" s="16">
        <f t="shared" si="6"/>
        <v>1229495425</v>
      </c>
      <c r="AH19" s="16">
        <f t="shared" si="6"/>
        <v>11541644</v>
      </c>
      <c r="AI19" s="17">
        <f t="shared" si="6"/>
        <v>1241037069</v>
      </c>
      <c r="AK19" s="15">
        <f t="shared" si="7"/>
        <v>626894971.96000004</v>
      </c>
      <c r="AL19" s="16">
        <f t="shared" si="7"/>
        <v>302458413.38</v>
      </c>
      <c r="AM19" s="16">
        <f t="shared" si="7"/>
        <v>18449548.5</v>
      </c>
      <c r="AN19" s="16">
        <f t="shared" si="7"/>
        <v>13263185.92</v>
      </c>
      <c r="AO19" s="16">
        <f t="shared" si="7"/>
        <v>1526374.5</v>
      </c>
      <c r="AP19" s="16">
        <f t="shared" si="7"/>
        <v>2624015.7599999998</v>
      </c>
      <c r="AQ19" s="16">
        <f t="shared" si="7"/>
        <v>272242.27000000008</v>
      </c>
      <c r="AR19" s="16">
        <f t="shared" si="7"/>
        <v>61396648.189999998</v>
      </c>
      <c r="AS19" s="16">
        <f t="shared" si="7"/>
        <v>219817643.67000005</v>
      </c>
      <c r="AT19" s="16">
        <f t="shared" si="7"/>
        <v>949601550.61000013</v>
      </c>
      <c r="AU19" s="16">
        <f t="shared" si="7"/>
        <v>15887201.68</v>
      </c>
      <c r="AV19" s="16">
        <f t="shared" si="7"/>
        <v>281214291.86000001</v>
      </c>
      <c r="AW19" s="16">
        <f t="shared" si="7"/>
        <v>1246703044.1499999</v>
      </c>
      <c r="AX19" s="16">
        <f t="shared" si="7"/>
        <v>11703178.849999957</v>
      </c>
      <c r="AY19" s="17">
        <f t="shared" si="7"/>
        <v>1258406223</v>
      </c>
      <c r="AZ19" s="201"/>
      <c r="BA19" s="201"/>
      <c r="BB19" s="227">
        <f t="shared" si="11"/>
        <v>958515747</v>
      </c>
      <c r="BC19" s="227">
        <f t="shared" si="9"/>
        <v>16036340</v>
      </c>
      <c r="BD19" s="228">
        <f t="shared" si="10"/>
        <v>974552087</v>
      </c>
      <c r="BE19" s="201"/>
      <c r="BF19" s="201"/>
      <c r="BG19" s="201"/>
    </row>
    <row r="20" spans="1:59" x14ac:dyDescent="0.2">
      <c r="A20" s="4">
        <f t="shared" si="4"/>
        <v>2035</v>
      </c>
      <c r="B20" s="4"/>
      <c r="C20" s="11"/>
      <c r="E20" s="15">
        <f t="shared" si="5"/>
        <v>546643437</v>
      </c>
      <c r="F20" s="16">
        <f t="shared" si="5"/>
        <v>276186532</v>
      </c>
      <c r="G20" s="16">
        <f t="shared" si="5"/>
        <v>16871671</v>
      </c>
      <c r="H20" s="16">
        <f t="shared" si="5"/>
        <v>11708731</v>
      </c>
      <c r="I20" s="16">
        <f t="shared" si="5"/>
        <v>1370776</v>
      </c>
      <c r="J20" s="16">
        <f t="shared" si="5"/>
        <v>2559159</v>
      </c>
      <c r="K20" s="16">
        <f t="shared" si="5"/>
        <v>272165</v>
      </c>
      <c r="L20" s="16">
        <f t="shared" si="5"/>
        <v>62584825</v>
      </c>
      <c r="M20" s="16">
        <f t="shared" si="5"/>
        <v>219602614</v>
      </c>
      <c r="N20" s="16">
        <f t="shared" si="5"/>
        <v>841344581</v>
      </c>
      <c r="O20" s="16">
        <f t="shared" si="5"/>
        <v>14267890</v>
      </c>
      <c r="P20" s="16">
        <f t="shared" si="5"/>
        <v>282187439</v>
      </c>
      <c r="Q20" s="16">
        <f t="shared" si="5"/>
        <v>1137799910</v>
      </c>
      <c r="R20" s="16">
        <f t="shared" si="5"/>
        <v>10680872</v>
      </c>
      <c r="S20" s="17">
        <f t="shared" si="5"/>
        <v>1148480782</v>
      </c>
      <c r="T20" s="16"/>
      <c r="U20" s="15">
        <f t="shared" si="6"/>
        <v>611635035</v>
      </c>
      <c r="V20" s="16">
        <f t="shared" si="6"/>
        <v>300704160</v>
      </c>
      <c r="W20" s="16">
        <f t="shared" si="6"/>
        <v>18647186</v>
      </c>
      <c r="X20" s="16">
        <f t="shared" si="6"/>
        <v>12505666</v>
      </c>
      <c r="Y20" s="16">
        <f t="shared" si="6"/>
        <v>1370776</v>
      </c>
      <c r="Z20" s="16">
        <f t="shared" si="6"/>
        <v>2659311</v>
      </c>
      <c r="AA20" s="16">
        <f t="shared" si="6"/>
        <v>272165</v>
      </c>
      <c r="AB20" s="16">
        <f t="shared" si="6"/>
        <v>62584825</v>
      </c>
      <c r="AC20" s="16">
        <f t="shared" si="6"/>
        <v>219602614</v>
      </c>
      <c r="AD20" s="16">
        <f t="shared" si="6"/>
        <v>932629322</v>
      </c>
      <c r="AE20" s="16">
        <f t="shared" si="6"/>
        <v>15164977</v>
      </c>
      <c r="AF20" s="16">
        <f t="shared" si="6"/>
        <v>282187439</v>
      </c>
      <c r="AG20" s="16">
        <f t="shared" si="6"/>
        <v>1229981738</v>
      </c>
      <c r="AH20" s="16">
        <f t="shared" si="6"/>
        <v>11546210</v>
      </c>
      <c r="AI20" s="17">
        <f t="shared" si="6"/>
        <v>1241527948</v>
      </c>
      <c r="AK20" s="15">
        <f t="shared" si="7"/>
        <v>629513282.86000001</v>
      </c>
      <c r="AL20" s="16">
        <f t="shared" si="7"/>
        <v>303900517.68000001</v>
      </c>
      <c r="AM20" s="16">
        <f t="shared" si="7"/>
        <v>18225883.23</v>
      </c>
      <c r="AN20" s="16">
        <f t="shared" si="7"/>
        <v>11960801.09</v>
      </c>
      <c r="AO20" s="16">
        <f t="shared" si="7"/>
        <v>1370776.8599999999</v>
      </c>
      <c r="AP20" s="16">
        <f t="shared" si="7"/>
        <v>2620954.58</v>
      </c>
      <c r="AQ20" s="16">
        <f t="shared" si="7"/>
        <v>272164.08999999997</v>
      </c>
      <c r="AR20" s="16">
        <f t="shared" si="7"/>
        <v>62584824.969999999</v>
      </c>
      <c r="AS20" s="16">
        <f t="shared" si="7"/>
        <v>219602615.28999999</v>
      </c>
      <c r="AT20" s="16">
        <f t="shared" si="7"/>
        <v>953282624.72000003</v>
      </c>
      <c r="AU20" s="16">
        <f t="shared" si="7"/>
        <v>14581755.67</v>
      </c>
      <c r="AV20" s="16">
        <f t="shared" si="7"/>
        <v>282187440.25999999</v>
      </c>
      <c r="AW20" s="16">
        <f t="shared" si="7"/>
        <v>1250051820.6499999</v>
      </c>
      <c r="AX20" s="16">
        <f t="shared" si="7"/>
        <v>11734611.350000069</v>
      </c>
      <c r="AY20" s="17">
        <f t="shared" si="7"/>
        <v>1261786432</v>
      </c>
      <c r="AZ20" s="201"/>
      <c r="BA20" s="201"/>
      <c r="BB20" s="227">
        <f t="shared" si="11"/>
        <v>962231377</v>
      </c>
      <c r="BC20" s="227">
        <f t="shared" si="9"/>
        <v>14718639</v>
      </c>
      <c r="BD20" s="228">
        <f t="shared" si="10"/>
        <v>976950016</v>
      </c>
      <c r="BE20" s="201"/>
      <c r="BF20" s="201"/>
      <c r="BG20" s="201"/>
    </row>
    <row r="21" spans="1:59" x14ac:dyDescent="0.2">
      <c r="A21" s="4">
        <f t="shared" si="4"/>
        <v>2036</v>
      </c>
      <c r="B21" s="4"/>
      <c r="C21" s="11"/>
      <c r="E21" s="15">
        <f t="shared" si="5"/>
        <v>546764552</v>
      </c>
      <c r="F21" s="16">
        <f t="shared" si="5"/>
        <v>277249933</v>
      </c>
      <c r="G21" s="16">
        <f t="shared" si="5"/>
        <v>16739155</v>
      </c>
      <c r="H21" s="16">
        <f t="shared" si="5"/>
        <v>10469967</v>
      </c>
      <c r="I21" s="16">
        <f t="shared" si="5"/>
        <v>1218257</v>
      </c>
      <c r="J21" s="16">
        <f t="shared" si="5"/>
        <v>2563590</v>
      </c>
      <c r="K21" s="16">
        <f t="shared" si="5"/>
        <v>272883</v>
      </c>
      <c r="L21" s="16">
        <f t="shared" si="5"/>
        <v>63923119</v>
      </c>
      <c r="M21" s="16">
        <f t="shared" si="5"/>
        <v>219789024</v>
      </c>
      <c r="N21" s="16">
        <f t="shared" si="5"/>
        <v>842244780</v>
      </c>
      <c r="O21" s="16">
        <f t="shared" si="5"/>
        <v>13033557</v>
      </c>
      <c r="P21" s="16">
        <f t="shared" si="5"/>
        <v>283712143</v>
      </c>
      <c r="Q21" s="16">
        <f t="shared" si="5"/>
        <v>1138990480</v>
      </c>
      <c r="R21" s="16">
        <f t="shared" si="5"/>
        <v>10692046</v>
      </c>
      <c r="S21" s="17">
        <f t="shared" si="5"/>
        <v>1149682526</v>
      </c>
      <c r="T21" s="16"/>
      <c r="U21" s="15">
        <f t="shared" si="6"/>
        <v>616416468</v>
      </c>
      <c r="V21" s="16">
        <f t="shared" si="6"/>
        <v>302698863</v>
      </c>
      <c r="W21" s="16">
        <f t="shared" si="6"/>
        <v>18514116</v>
      </c>
      <c r="X21" s="16">
        <f t="shared" si="6"/>
        <v>11241687</v>
      </c>
      <c r="Y21" s="16">
        <f t="shared" si="6"/>
        <v>1218257</v>
      </c>
      <c r="Z21" s="16">
        <f t="shared" si="6"/>
        <v>2664251</v>
      </c>
      <c r="AA21" s="16">
        <f t="shared" si="6"/>
        <v>272883</v>
      </c>
      <c r="AB21" s="16">
        <f t="shared" si="6"/>
        <v>63923119</v>
      </c>
      <c r="AC21" s="16">
        <f t="shared" si="6"/>
        <v>219789024</v>
      </c>
      <c r="AD21" s="16">
        <f t="shared" si="6"/>
        <v>939120587</v>
      </c>
      <c r="AE21" s="16">
        <f t="shared" si="6"/>
        <v>13905938</v>
      </c>
      <c r="AF21" s="16">
        <f t="shared" si="6"/>
        <v>283712143</v>
      </c>
      <c r="AG21" s="16">
        <f t="shared" si="6"/>
        <v>1236738668</v>
      </c>
      <c r="AH21" s="16">
        <f t="shared" si="6"/>
        <v>11609639</v>
      </c>
      <c r="AI21" s="17">
        <f t="shared" si="6"/>
        <v>1248348307</v>
      </c>
      <c r="AK21" s="15">
        <f t="shared" si="7"/>
        <v>636399029.48000002</v>
      </c>
      <c r="AL21" s="16">
        <f t="shared" si="7"/>
        <v>306659515.97999996</v>
      </c>
      <c r="AM21" s="16">
        <f t="shared" si="7"/>
        <v>18092509.48</v>
      </c>
      <c r="AN21" s="16">
        <f t="shared" si="7"/>
        <v>10691513.74</v>
      </c>
      <c r="AO21" s="16">
        <f t="shared" si="7"/>
        <v>1218255.3699999999</v>
      </c>
      <c r="AP21" s="16">
        <f t="shared" si="7"/>
        <v>2625866.1900000004</v>
      </c>
      <c r="AQ21" s="16">
        <f t="shared" si="7"/>
        <v>272883.70999999996</v>
      </c>
      <c r="AR21" s="16">
        <f t="shared" si="7"/>
        <v>63923118.18</v>
      </c>
      <c r="AS21" s="16">
        <f t="shared" si="7"/>
        <v>219789022.11000001</v>
      </c>
      <c r="AT21" s="16">
        <f t="shared" si="7"/>
        <v>962642194.0200001</v>
      </c>
      <c r="AU21" s="16">
        <f t="shared" si="7"/>
        <v>13317379.929999998</v>
      </c>
      <c r="AV21" s="16">
        <f t="shared" si="7"/>
        <v>283712140.29000002</v>
      </c>
      <c r="AW21" s="16">
        <f t="shared" si="7"/>
        <v>1259671714.2399998</v>
      </c>
      <c r="AX21" s="16">
        <f t="shared" si="7"/>
        <v>11824919.76000008</v>
      </c>
      <c r="AY21" s="17">
        <f t="shared" si="7"/>
        <v>1271496634</v>
      </c>
      <c r="AZ21" s="201"/>
      <c r="BA21" s="201"/>
      <c r="BB21" s="227">
        <f t="shared" si="11"/>
        <v>971678807</v>
      </c>
      <c r="BC21" s="227">
        <f t="shared" si="9"/>
        <v>13442394</v>
      </c>
      <c r="BD21" s="228">
        <f t="shared" si="10"/>
        <v>985121201</v>
      </c>
      <c r="BE21" s="201"/>
      <c r="BF21" s="201"/>
      <c r="BG21" s="201"/>
    </row>
    <row r="22" spans="1:59" x14ac:dyDescent="0.2">
      <c r="A22" s="4">
        <f t="shared" si="4"/>
        <v>2037</v>
      </c>
      <c r="B22" s="4"/>
      <c r="C22" s="11"/>
      <c r="E22" s="15">
        <f t="shared" si="5"/>
        <v>539617038</v>
      </c>
      <c r="F22" s="16">
        <f t="shared" si="5"/>
        <v>275519196</v>
      </c>
      <c r="G22" s="16">
        <f t="shared" si="5"/>
        <v>16425997</v>
      </c>
      <c r="H22" s="16">
        <f t="shared" si="5"/>
        <v>9132207</v>
      </c>
      <c r="I22" s="16">
        <f t="shared" si="5"/>
        <v>1055723</v>
      </c>
      <c r="J22" s="16">
        <f t="shared" si="5"/>
        <v>2551194</v>
      </c>
      <c r="K22" s="16">
        <f t="shared" si="5"/>
        <v>271967</v>
      </c>
      <c r="L22" s="16">
        <f t="shared" si="5"/>
        <v>64918958</v>
      </c>
      <c r="M22" s="16">
        <f t="shared" si="5"/>
        <v>219121760</v>
      </c>
      <c r="N22" s="16">
        <f t="shared" si="5"/>
        <v>832889921</v>
      </c>
      <c r="O22" s="16">
        <f t="shared" si="5"/>
        <v>11683401</v>
      </c>
      <c r="P22" s="16">
        <f t="shared" si="5"/>
        <v>284040718</v>
      </c>
      <c r="Q22" s="16">
        <f t="shared" si="5"/>
        <v>1128614040</v>
      </c>
      <c r="R22" s="16">
        <f t="shared" si="5"/>
        <v>10594639</v>
      </c>
      <c r="S22" s="17">
        <f t="shared" si="5"/>
        <v>1139208679</v>
      </c>
      <c r="T22" s="16"/>
      <c r="U22" s="15">
        <f t="shared" si="6"/>
        <v>614082622</v>
      </c>
      <c r="V22" s="16">
        <f t="shared" si="6"/>
        <v>301845765</v>
      </c>
      <c r="W22" s="16">
        <f t="shared" si="6"/>
        <v>18200466</v>
      </c>
      <c r="X22" s="16">
        <f t="shared" si="6"/>
        <v>9873067</v>
      </c>
      <c r="Y22" s="16">
        <f t="shared" si="6"/>
        <v>1055723</v>
      </c>
      <c r="Z22" s="16">
        <f t="shared" si="6"/>
        <v>2652304</v>
      </c>
      <c r="AA22" s="16">
        <f t="shared" si="6"/>
        <v>271967</v>
      </c>
      <c r="AB22" s="16">
        <f t="shared" si="6"/>
        <v>64918958</v>
      </c>
      <c r="AC22" s="16">
        <f t="shared" si="6"/>
        <v>219121760</v>
      </c>
      <c r="AD22" s="16">
        <f t="shared" si="6"/>
        <v>935456543</v>
      </c>
      <c r="AE22" s="16">
        <f t="shared" si="6"/>
        <v>12525371</v>
      </c>
      <c r="AF22" s="16">
        <f t="shared" si="6"/>
        <v>284040718</v>
      </c>
      <c r="AG22" s="16">
        <f t="shared" si="6"/>
        <v>1232022632</v>
      </c>
      <c r="AH22" s="16">
        <f t="shared" si="6"/>
        <v>11565368</v>
      </c>
      <c r="AI22" s="17">
        <f t="shared" si="6"/>
        <v>1243588000</v>
      </c>
      <c r="AK22" s="15">
        <f t="shared" si="7"/>
        <v>636214216.29999995</v>
      </c>
      <c r="AL22" s="16">
        <f t="shared" si="7"/>
        <v>306553669.08000004</v>
      </c>
      <c r="AM22" s="16">
        <f t="shared" si="7"/>
        <v>17779387.780000001</v>
      </c>
      <c r="AN22" s="16">
        <f t="shared" si="7"/>
        <v>9317270.5399999991</v>
      </c>
      <c r="AO22" s="16">
        <f t="shared" si="7"/>
        <v>1055722.5399999998</v>
      </c>
      <c r="AP22" s="16">
        <f t="shared" si="7"/>
        <v>2613952.7599999998</v>
      </c>
      <c r="AQ22" s="16">
        <f t="shared" si="7"/>
        <v>271966.77999999997</v>
      </c>
      <c r="AR22" s="16">
        <f t="shared" si="7"/>
        <v>64918958.620000005</v>
      </c>
      <c r="AS22" s="16">
        <f t="shared" si="7"/>
        <v>219121759.22000003</v>
      </c>
      <c r="AT22" s="16">
        <f t="shared" si="7"/>
        <v>961874962.48000002</v>
      </c>
      <c r="AU22" s="16">
        <f t="shared" si="7"/>
        <v>11931223.299999999</v>
      </c>
      <c r="AV22" s="16">
        <f t="shared" si="7"/>
        <v>284040717.84000003</v>
      </c>
      <c r="AW22" s="16">
        <f t="shared" si="7"/>
        <v>1257846903.6200001</v>
      </c>
      <c r="AX22" s="16">
        <f t="shared" si="7"/>
        <v>11807788.379999988</v>
      </c>
      <c r="AY22" s="17">
        <f t="shared" si="7"/>
        <v>1269654692</v>
      </c>
      <c r="AZ22" s="201"/>
      <c r="BA22" s="201"/>
      <c r="BB22" s="227">
        <f t="shared" si="11"/>
        <v>970904373</v>
      </c>
      <c r="BC22" s="227">
        <f t="shared" si="9"/>
        <v>12043225</v>
      </c>
      <c r="BD22" s="228">
        <f t="shared" si="10"/>
        <v>982947598</v>
      </c>
      <c r="BE22" s="201"/>
      <c r="BF22" s="201"/>
      <c r="BG22" s="201"/>
    </row>
    <row r="23" spans="1:59" x14ac:dyDescent="0.2">
      <c r="A23" s="4">
        <f t="shared" si="4"/>
        <v>2038</v>
      </c>
      <c r="B23" s="4"/>
      <c r="C23" s="11"/>
      <c r="E23" s="15">
        <f t="shared" si="5"/>
        <v>536944716</v>
      </c>
      <c r="F23" s="16">
        <f t="shared" si="5"/>
        <v>275361583</v>
      </c>
      <c r="G23" s="16">
        <f t="shared" si="5"/>
        <v>16205632</v>
      </c>
      <c r="H23" s="16">
        <f t="shared" si="5"/>
        <v>7841752</v>
      </c>
      <c r="I23" s="16">
        <f t="shared" si="5"/>
        <v>897016</v>
      </c>
      <c r="J23" s="16">
        <f t="shared" si="5"/>
        <v>2547275</v>
      </c>
      <c r="K23" s="16">
        <f t="shared" si="5"/>
        <v>271875</v>
      </c>
      <c r="L23" s="16">
        <f t="shared" si="5"/>
        <v>66088833</v>
      </c>
      <c r="M23" s="16">
        <f t="shared" si="5"/>
        <v>218894723</v>
      </c>
      <c r="N23" s="16">
        <f t="shared" si="5"/>
        <v>829680822</v>
      </c>
      <c r="O23" s="16">
        <f t="shared" si="5"/>
        <v>10389027</v>
      </c>
      <c r="P23" s="16">
        <f t="shared" si="5"/>
        <v>284983556</v>
      </c>
      <c r="Q23" s="16">
        <f t="shared" si="5"/>
        <v>1125053405</v>
      </c>
      <c r="R23" s="16">
        <f t="shared" si="5"/>
        <v>10561218</v>
      </c>
      <c r="S23" s="17">
        <f t="shared" si="5"/>
        <v>1135614623</v>
      </c>
      <c r="T23" s="16"/>
      <c r="U23" s="15">
        <f t="shared" si="6"/>
        <v>616333787</v>
      </c>
      <c r="V23" s="16">
        <f t="shared" si="6"/>
        <v>302548207</v>
      </c>
      <c r="W23" s="16">
        <f t="shared" si="6"/>
        <v>17979536</v>
      </c>
      <c r="X23" s="16">
        <f t="shared" si="6"/>
        <v>8548412</v>
      </c>
      <c r="Y23" s="16">
        <f t="shared" si="6"/>
        <v>897016</v>
      </c>
      <c r="Z23" s="16">
        <f t="shared" si="6"/>
        <v>2648906</v>
      </c>
      <c r="AA23" s="16">
        <f t="shared" si="6"/>
        <v>271875</v>
      </c>
      <c r="AB23" s="16">
        <f t="shared" si="6"/>
        <v>66088833</v>
      </c>
      <c r="AC23" s="16">
        <f t="shared" si="6"/>
        <v>218894723</v>
      </c>
      <c r="AD23" s="16">
        <f t="shared" si="6"/>
        <v>938030421</v>
      </c>
      <c r="AE23" s="16">
        <f t="shared" si="6"/>
        <v>11197318</v>
      </c>
      <c r="AF23" s="16">
        <f t="shared" si="6"/>
        <v>284983556</v>
      </c>
      <c r="AG23" s="16">
        <f t="shared" si="6"/>
        <v>1234211295</v>
      </c>
      <c r="AH23" s="16">
        <f t="shared" si="6"/>
        <v>11585913</v>
      </c>
      <c r="AI23" s="17">
        <f t="shared" si="6"/>
        <v>1245797208</v>
      </c>
      <c r="AK23" s="15">
        <f t="shared" si="7"/>
        <v>640608324.31999993</v>
      </c>
      <c r="AL23" s="16">
        <f t="shared" si="7"/>
        <v>308009075.16000009</v>
      </c>
      <c r="AM23" s="16">
        <f t="shared" si="7"/>
        <v>17558195.52</v>
      </c>
      <c r="AN23" s="16">
        <f t="shared" si="7"/>
        <v>7983762.1500000004</v>
      </c>
      <c r="AO23" s="16">
        <f t="shared" si="7"/>
        <v>897016.81</v>
      </c>
      <c r="AP23" s="16">
        <f t="shared" si="7"/>
        <v>2610549.3000000003</v>
      </c>
      <c r="AQ23" s="16">
        <f t="shared" si="7"/>
        <v>271874.84999999998</v>
      </c>
      <c r="AR23" s="16">
        <f t="shared" si="7"/>
        <v>66088833.099999994</v>
      </c>
      <c r="AS23" s="16">
        <f t="shared" si="7"/>
        <v>218894722.90999997</v>
      </c>
      <c r="AT23" s="16">
        <f t="shared" si="7"/>
        <v>967344486.66000009</v>
      </c>
      <c r="AU23" s="16">
        <f t="shared" si="7"/>
        <v>10594311.450000001</v>
      </c>
      <c r="AV23" s="16">
        <f t="shared" si="7"/>
        <v>284983556.00999999</v>
      </c>
      <c r="AW23" s="16">
        <f t="shared" si="7"/>
        <v>1262922354.1200001</v>
      </c>
      <c r="AX23" s="16">
        <f t="shared" si="7"/>
        <v>11855432.87999998</v>
      </c>
      <c r="AY23" s="17">
        <f t="shared" si="7"/>
        <v>1274777787</v>
      </c>
      <c r="AZ23" s="201"/>
      <c r="BA23" s="201"/>
      <c r="BB23" s="227">
        <f t="shared" si="11"/>
        <v>976425241</v>
      </c>
      <c r="BC23" s="227">
        <f t="shared" si="9"/>
        <v>10693763</v>
      </c>
      <c r="BD23" s="228">
        <f t="shared" si="10"/>
        <v>987119004</v>
      </c>
      <c r="BE23" s="201"/>
      <c r="BF23" s="201"/>
      <c r="BG23" s="201"/>
    </row>
    <row r="24" spans="1:59" x14ac:dyDescent="0.2">
      <c r="A24" s="4">
        <f t="shared" si="4"/>
        <v>2039</v>
      </c>
      <c r="B24" s="4"/>
      <c r="C24" s="11"/>
      <c r="E24" s="15">
        <f t="shared" si="5"/>
        <v>534843015</v>
      </c>
      <c r="F24" s="16">
        <f t="shared" si="5"/>
        <v>275550925</v>
      </c>
      <c r="G24" s="16">
        <f t="shared" si="5"/>
        <v>16015387</v>
      </c>
      <c r="H24" s="16">
        <f t="shared" si="5"/>
        <v>6563082</v>
      </c>
      <c r="I24" s="16">
        <f t="shared" si="5"/>
        <v>737943</v>
      </c>
      <c r="J24" s="16">
        <f t="shared" si="5"/>
        <v>2543968</v>
      </c>
      <c r="K24" s="16">
        <f t="shared" si="5"/>
        <v>271828</v>
      </c>
      <c r="L24" s="16">
        <f t="shared" si="5"/>
        <v>67391692</v>
      </c>
      <c r="M24" s="16">
        <f t="shared" si="5"/>
        <v>218678891</v>
      </c>
      <c r="N24" s="16">
        <f t="shared" si="5"/>
        <v>827419098</v>
      </c>
      <c r="O24" s="16">
        <f t="shared" si="5"/>
        <v>9107050</v>
      </c>
      <c r="P24" s="16">
        <f t="shared" si="5"/>
        <v>286070583</v>
      </c>
      <c r="Q24" s="16">
        <f t="shared" si="5"/>
        <v>1122596731</v>
      </c>
      <c r="R24" s="16">
        <f t="shared" si="5"/>
        <v>10538154</v>
      </c>
      <c r="S24" s="17">
        <f t="shared" si="5"/>
        <v>1133134885</v>
      </c>
      <c r="T24" s="16"/>
      <c r="U24" s="15">
        <f t="shared" si="6"/>
        <v>619237723</v>
      </c>
      <c r="V24" s="16">
        <f t="shared" si="6"/>
        <v>303563504</v>
      </c>
      <c r="W24" s="16">
        <f t="shared" si="6"/>
        <v>17788680</v>
      </c>
      <c r="X24" s="16">
        <f t="shared" si="6"/>
        <v>7231235</v>
      </c>
      <c r="Y24" s="16">
        <f t="shared" si="6"/>
        <v>737943</v>
      </c>
      <c r="Z24" s="16">
        <f t="shared" si="6"/>
        <v>2646154</v>
      </c>
      <c r="AA24" s="16">
        <f t="shared" si="6"/>
        <v>271828</v>
      </c>
      <c r="AB24" s="16">
        <f t="shared" si="6"/>
        <v>67391692</v>
      </c>
      <c r="AC24" s="16">
        <f t="shared" si="6"/>
        <v>218678891</v>
      </c>
      <c r="AD24" s="16">
        <f t="shared" si="6"/>
        <v>941599678</v>
      </c>
      <c r="AE24" s="16">
        <f t="shared" si="6"/>
        <v>9877389</v>
      </c>
      <c r="AF24" s="16">
        <f t="shared" si="6"/>
        <v>286070583</v>
      </c>
      <c r="AG24" s="16">
        <f t="shared" si="6"/>
        <v>1237547650</v>
      </c>
      <c r="AH24" s="16">
        <f t="shared" si="6"/>
        <v>11617233</v>
      </c>
      <c r="AI24" s="17">
        <f t="shared" si="6"/>
        <v>1249164883</v>
      </c>
      <c r="AK24" s="15">
        <f t="shared" si="7"/>
        <v>645667782.71000004</v>
      </c>
      <c r="AL24" s="16">
        <f t="shared" si="7"/>
        <v>309783011.85000002</v>
      </c>
      <c r="AM24" s="16">
        <f t="shared" si="7"/>
        <v>17367283.510000002</v>
      </c>
      <c r="AN24" s="16">
        <f t="shared" si="7"/>
        <v>6653751.0299999993</v>
      </c>
      <c r="AO24" s="16">
        <f t="shared" si="7"/>
        <v>737940.15</v>
      </c>
      <c r="AP24" s="16">
        <f t="shared" si="7"/>
        <v>2607798.4600000004</v>
      </c>
      <c r="AQ24" s="16">
        <f t="shared" si="7"/>
        <v>271828.13999999996</v>
      </c>
      <c r="AR24" s="16">
        <f t="shared" si="7"/>
        <v>67391692.290000007</v>
      </c>
      <c r="AS24" s="16">
        <f t="shared" si="7"/>
        <v>218678889.95000002</v>
      </c>
      <c r="AT24" s="16">
        <f t="shared" si="7"/>
        <v>973827846.36000013</v>
      </c>
      <c r="AU24" s="16">
        <f t="shared" si="7"/>
        <v>9261549.4900000002</v>
      </c>
      <c r="AV24" s="16">
        <f t="shared" si="7"/>
        <v>286070582.24000001</v>
      </c>
      <c r="AW24" s="16">
        <f t="shared" si="7"/>
        <v>1269159978.0900002</v>
      </c>
      <c r="AX24" s="16">
        <f t="shared" si="7"/>
        <v>11913986.909999952</v>
      </c>
      <c r="AY24" s="17">
        <f t="shared" si="7"/>
        <v>1281073965</v>
      </c>
      <c r="AZ24" s="201"/>
      <c r="BA24" s="201"/>
      <c r="BB24" s="227">
        <f t="shared" si="11"/>
        <v>982969462</v>
      </c>
      <c r="BC24" s="227">
        <f t="shared" si="9"/>
        <v>9348490</v>
      </c>
      <c r="BD24" s="228">
        <f t="shared" si="10"/>
        <v>992317952</v>
      </c>
      <c r="BE24" s="201"/>
      <c r="BF24" s="201"/>
      <c r="BG24" s="201"/>
    </row>
    <row r="25" spans="1:59" x14ac:dyDescent="0.2">
      <c r="A25" s="4">
        <f t="shared" si="4"/>
        <v>2040</v>
      </c>
      <c r="B25" s="4"/>
      <c r="C25" s="11"/>
      <c r="E25" s="15">
        <f t="shared" ref="E25:S28" si="12">SUMIF($A$37:$A$384,$A25,E$37:E$384)</f>
        <v>533732544</v>
      </c>
      <c r="F25" s="16">
        <f t="shared" si="12"/>
        <v>276381574</v>
      </c>
      <c r="G25" s="16">
        <f t="shared" si="12"/>
        <v>15867185</v>
      </c>
      <c r="H25" s="16">
        <f t="shared" si="12"/>
        <v>5298756</v>
      </c>
      <c r="I25" s="16">
        <f t="shared" si="12"/>
        <v>580046</v>
      </c>
      <c r="J25" s="16">
        <f t="shared" si="12"/>
        <v>2548122</v>
      </c>
      <c r="K25" s="16">
        <f t="shared" si="12"/>
        <v>272549</v>
      </c>
      <c r="L25" s="16">
        <f t="shared" si="12"/>
        <v>68852804</v>
      </c>
      <c r="M25" s="16">
        <f t="shared" si="12"/>
        <v>218854049</v>
      </c>
      <c r="N25" s="16">
        <f t="shared" si="12"/>
        <v>826833898</v>
      </c>
      <c r="O25" s="16">
        <f t="shared" si="12"/>
        <v>7846878</v>
      </c>
      <c r="P25" s="16">
        <f t="shared" si="12"/>
        <v>287706853</v>
      </c>
      <c r="Q25" s="16">
        <f t="shared" si="12"/>
        <v>1122387629</v>
      </c>
      <c r="R25" s="16">
        <f t="shared" si="12"/>
        <v>10536191</v>
      </c>
      <c r="S25" s="17">
        <f t="shared" si="12"/>
        <v>1132923820</v>
      </c>
      <c r="T25" s="16"/>
      <c r="U25" s="15">
        <f t="shared" ref="U25:AI28" si="13">SUMIF($A$37:$A$384,$A25,U$37:U$384)</f>
        <v>623116899</v>
      </c>
      <c r="V25" s="16">
        <f t="shared" si="13"/>
        <v>305183371</v>
      </c>
      <c r="W25" s="16">
        <f t="shared" si="13"/>
        <v>17639810</v>
      </c>
      <c r="X25" s="16">
        <f t="shared" si="13"/>
        <v>5924211</v>
      </c>
      <c r="Y25" s="16">
        <f t="shared" si="13"/>
        <v>580046</v>
      </c>
      <c r="Z25" s="16">
        <f t="shared" si="13"/>
        <v>2650923</v>
      </c>
      <c r="AA25" s="16">
        <f t="shared" si="13"/>
        <v>272549</v>
      </c>
      <c r="AB25" s="16">
        <f t="shared" si="13"/>
        <v>68852804</v>
      </c>
      <c r="AC25" s="16">
        <f t="shared" si="13"/>
        <v>218854049</v>
      </c>
      <c r="AD25" s="16">
        <f t="shared" si="13"/>
        <v>946792675</v>
      </c>
      <c r="AE25" s="16">
        <f t="shared" si="13"/>
        <v>8575134</v>
      </c>
      <c r="AF25" s="16">
        <f t="shared" si="13"/>
        <v>287706853</v>
      </c>
      <c r="AG25" s="16">
        <f t="shared" si="13"/>
        <v>1243074662</v>
      </c>
      <c r="AH25" s="16">
        <f t="shared" si="13"/>
        <v>11669119</v>
      </c>
      <c r="AI25" s="17">
        <f t="shared" si="13"/>
        <v>1254743781</v>
      </c>
      <c r="AK25" s="15">
        <f t="shared" ref="AK25:AY35" si="14">SUMIF($A$37:$A$384,$A25,AK$37:AK$384)</f>
        <v>651716824.18000007</v>
      </c>
      <c r="AL25" s="16">
        <f t="shared" si="14"/>
        <v>312168879.00999999</v>
      </c>
      <c r="AM25" s="16">
        <f t="shared" si="14"/>
        <v>17218069</v>
      </c>
      <c r="AN25" s="16">
        <f t="shared" si="14"/>
        <v>5325874.5500000007</v>
      </c>
      <c r="AO25" s="16">
        <f t="shared" si="14"/>
        <v>580046.87000000011</v>
      </c>
      <c r="AP25" s="16">
        <f t="shared" si="14"/>
        <v>2612537.0100000002</v>
      </c>
      <c r="AQ25" s="16">
        <f t="shared" si="14"/>
        <v>272547.72000000003</v>
      </c>
      <c r="AR25" s="16">
        <f t="shared" si="14"/>
        <v>68852805.580000013</v>
      </c>
      <c r="AS25" s="16">
        <f t="shared" si="14"/>
        <v>218854049.91</v>
      </c>
      <c r="AT25" s="16">
        <f t="shared" si="14"/>
        <v>981956366.78000021</v>
      </c>
      <c r="AU25" s="16">
        <f t="shared" si="14"/>
        <v>7938411.5600000015</v>
      </c>
      <c r="AV25" s="16">
        <f t="shared" si="14"/>
        <v>287706855.49000001</v>
      </c>
      <c r="AW25" s="16">
        <f t="shared" si="14"/>
        <v>1277601633.8299999</v>
      </c>
      <c r="AX25" s="16">
        <f t="shared" si="14"/>
        <v>11993233.169999979</v>
      </c>
      <c r="AY25" s="17">
        <f t="shared" si="14"/>
        <v>1289594867</v>
      </c>
      <c r="AZ25" s="201"/>
      <c r="BA25" s="201"/>
      <c r="BB25" s="227">
        <f t="shared" si="11"/>
        <v>991174288</v>
      </c>
      <c r="BC25" s="227">
        <f t="shared" si="9"/>
        <v>8012932</v>
      </c>
      <c r="BD25" s="228">
        <f t="shared" si="10"/>
        <v>999187220</v>
      </c>
      <c r="BE25" s="201"/>
      <c r="BF25" s="201"/>
      <c r="BG25" s="201"/>
    </row>
    <row r="26" spans="1:59" x14ac:dyDescent="0.2">
      <c r="A26" s="4">
        <f t="shared" si="4"/>
        <v>2041</v>
      </c>
      <c r="B26" s="4"/>
      <c r="C26" s="11"/>
      <c r="E26" s="15">
        <f t="shared" si="12"/>
        <v>527130513</v>
      </c>
      <c r="F26" s="16">
        <f t="shared" si="12"/>
        <v>275014521</v>
      </c>
      <c r="G26" s="16">
        <f t="shared" si="12"/>
        <v>15590244</v>
      </c>
      <c r="H26" s="16">
        <f t="shared" si="12"/>
        <v>3995751</v>
      </c>
      <c r="I26" s="16">
        <f t="shared" si="12"/>
        <v>417206</v>
      </c>
      <c r="J26" s="16">
        <f t="shared" si="12"/>
        <v>2536700</v>
      </c>
      <c r="K26" s="16">
        <f t="shared" si="12"/>
        <v>271687</v>
      </c>
      <c r="L26" s="16">
        <f t="shared" si="12"/>
        <v>70141422</v>
      </c>
      <c r="M26" s="16">
        <f t="shared" si="12"/>
        <v>218239534</v>
      </c>
      <c r="N26" s="16">
        <f t="shared" si="12"/>
        <v>818424171</v>
      </c>
      <c r="O26" s="16">
        <f t="shared" si="12"/>
        <v>6532451</v>
      </c>
      <c r="P26" s="16">
        <f t="shared" si="12"/>
        <v>288380956</v>
      </c>
      <c r="Q26" s="16">
        <f t="shared" si="12"/>
        <v>1113337578</v>
      </c>
      <c r="R26" s="16">
        <f t="shared" si="12"/>
        <v>10451236</v>
      </c>
      <c r="S26" s="17">
        <f t="shared" si="12"/>
        <v>1123788814</v>
      </c>
      <c r="T26" s="16"/>
      <c r="U26" s="15">
        <f t="shared" si="13"/>
        <v>621188714</v>
      </c>
      <c r="V26" s="16">
        <f t="shared" si="13"/>
        <v>304600216</v>
      </c>
      <c r="W26" s="16">
        <f t="shared" si="13"/>
        <v>17362265</v>
      </c>
      <c r="X26" s="16">
        <f t="shared" si="13"/>
        <v>4576493</v>
      </c>
      <c r="Y26" s="16">
        <f t="shared" si="13"/>
        <v>417206</v>
      </c>
      <c r="Z26" s="16">
        <f t="shared" si="13"/>
        <v>2640053</v>
      </c>
      <c r="AA26" s="16">
        <f t="shared" si="13"/>
        <v>271687</v>
      </c>
      <c r="AB26" s="16">
        <f t="shared" si="13"/>
        <v>70141422</v>
      </c>
      <c r="AC26" s="16">
        <f t="shared" si="13"/>
        <v>218239534</v>
      </c>
      <c r="AD26" s="16">
        <f t="shared" si="13"/>
        <v>943840088</v>
      </c>
      <c r="AE26" s="16">
        <f t="shared" si="13"/>
        <v>7216546</v>
      </c>
      <c r="AF26" s="16">
        <f t="shared" si="13"/>
        <v>288380956</v>
      </c>
      <c r="AG26" s="16">
        <f t="shared" si="13"/>
        <v>1239437590</v>
      </c>
      <c r="AH26" s="16">
        <f t="shared" si="13"/>
        <v>11634975</v>
      </c>
      <c r="AI26" s="17">
        <f t="shared" si="13"/>
        <v>1251072565</v>
      </c>
      <c r="AK26" s="15">
        <f t="shared" si="14"/>
        <v>651961249.75999999</v>
      </c>
      <c r="AL26" s="16">
        <f t="shared" si="14"/>
        <v>312339840.95999998</v>
      </c>
      <c r="AM26" s="16">
        <f t="shared" si="14"/>
        <v>16941535.129999999</v>
      </c>
      <c r="AN26" s="16">
        <f t="shared" si="14"/>
        <v>3942053.0400000005</v>
      </c>
      <c r="AO26" s="16">
        <f t="shared" si="14"/>
        <v>417206.65</v>
      </c>
      <c r="AP26" s="16">
        <f t="shared" si="14"/>
        <v>2601705.52</v>
      </c>
      <c r="AQ26" s="16">
        <f t="shared" si="14"/>
        <v>271687.06000000006</v>
      </c>
      <c r="AR26" s="16">
        <f t="shared" si="14"/>
        <v>70141420.529999986</v>
      </c>
      <c r="AS26" s="16">
        <f t="shared" si="14"/>
        <v>218239533.63999999</v>
      </c>
      <c r="AT26" s="16">
        <f t="shared" si="14"/>
        <v>981931519.55999994</v>
      </c>
      <c r="AU26" s="16">
        <f t="shared" si="14"/>
        <v>6543758.5600000005</v>
      </c>
      <c r="AV26" s="16">
        <f t="shared" si="14"/>
        <v>288380954.17000002</v>
      </c>
      <c r="AW26" s="16">
        <f t="shared" si="14"/>
        <v>1276856232.2900002</v>
      </c>
      <c r="AX26" s="16">
        <f t="shared" si="14"/>
        <v>11986234.709999956</v>
      </c>
      <c r="AY26" s="17">
        <f t="shared" si="14"/>
        <v>1288842467</v>
      </c>
      <c r="AZ26" s="201"/>
      <c r="BA26" s="201"/>
      <c r="BB26" s="227">
        <f t="shared" si="11"/>
        <v>991149207</v>
      </c>
      <c r="BC26" s="227">
        <f t="shared" si="9"/>
        <v>6605187</v>
      </c>
      <c r="BD26" s="228">
        <f t="shared" si="10"/>
        <v>997754394</v>
      </c>
      <c r="BE26" s="201"/>
      <c r="BF26" s="201"/>
      <c r="BG26" s="201"/>
    </row>
    <row r="27" spans="1:59" x14ac:dyDescent="0.2">
      <c r="A27" s="4">
        <f t="shared" si="4"/>
        <v>2042</v>
      </c>
      <c r="B27" s="4"/>
      <c r="C27" s="11"/>
      <c r="E27" s="15">
        <f t="shared" si="12"/>
        <v>517800635</v>
      </c>
      <c r="F27" s="16">
        <f t="shared" si="12"/>
        <v>273292767</v>
      </c>
      <c r="G27" s="16">
        <f t="shared" si="12"/>
        <v>15262028</v>
      </c>
      <c r="H27" s="16">
        <f t="shared" si="12"/>
        <v>2693338</v>
      </c>
      <c r="I27" s="16">
        <f t="shared" si="12"/>
        <v>255269</v>
      </c>
      <c r="J27" s="16">
        <f t="shared" si="12"/>
        <v>2530173</v>
      </c>
      <c r="K27" s="16">
        <f t="shared" si="12"/>
        <v>271433</v>
      </c>
      <c r="L27" s="16">
        <f t="shared" si="12"/>
        <v>71525714</v>
      </c>
      <c r="M27" s="16">
        <f t="shared" si="12"/>
        <v>217928999</v>
      </c>
      <c r="N27" s="16">
        <f t="shared" si="12"/>
        <v>806882132</v>
      </c>
      <c r="O27" s="16">
        <f t="shared" si="12"/>
        <v>5223511</v>
      </c>
      <c r="P27" s="16">
        <f t="shared" si="12"/>
        <v>289454713</v>
      </c>
      <c r="Q27" s="16">
        <f t="shared" si="12"/>
        <v>1101560356</v>
      </c>
      <c r="R27" s="16">
        <f t="shared" si="12"/>
        <v>10340680</v>
      </c>
      <c r="S27" s="17">
        <f t="shared" si="12"/>
        <v>1111901036</v>
      </c>
      <c r="T27" s="16"/>
      <c r="U27" s="15">
        <f t="shared" si="13"/>
        <v>617366659</v>
      </c>
      <c r="V27" s="16">
        <f t="shared" si="13"/>
        <v>303742086</v>
      </c>
      <c r="W27" s="16">
        <f t="shared" si="13"/>
        <v>17033426</v>
      </c>
      <c r="X27" s="16">
        <f t="shared" si="13"/>
        <v>3238155</v>
      </c>
      <c r="Y27" s="16">
        <f t="shared" si="13"/>
        <v>255269</v>
      </c>
      <c r="Z27" s="16">
        <f t="shared" si="13"/>
        <v>2634104</v>
      </c>
      <c r="AA27" s="16">
        <f t="shared" si="13"/>
        <v>271433</v>
      </c>
      <c r="AB27" s="16">
        <f t="shared" si="13"/>
        <v>71525714</v>
      </c>
      <c r="AC27" s="16">
        <f t="shared" si="13"/>
        <v>217928999</v>
      </c>
      <c r="AD27" s="16">
        <f t="shared" si="13"/>
        <v>938668873</v>
      </c>
      <c r="AE27" s="16">
        <f t="shared" si="13"/>
        <v>5872259</v>
      </c>
      <c r="AF27" s="16">
        <f t="shared" si="13"/>
        <v>289454713</v>
      </c>
      <c r="AG27" s="16">
        <f t="shared" si="13"/>
        <v>1233995845</v>
      </c>
      <c r="AH27" s="16">
        <f t="shared" si="13"/>
        <v>11583891</v>
      </c>
      <c r="AI27" s="17">
        <f t="shared" si="13"/>
        <v>1245579736</v>
      </c>
      <c r="AK27" s="15">
        <f t="shared" si="14"/>
        <v>650251096.65999997</v>
      </c>
      <c r="AL27" s="16">
        <f t="shared" si="14"/>
        <v>312205519.40999997</v>
      </c>
      <c r="AM27" s="16">
        <f t="shared" si="14"/>
        <v>16611564.52</v>
      </c>
      <c r="AN27" s="16">
        <f t="shared" si="14"/>
        <v>2510224.66</v>
      </c>
      <c r="AO27" s="16">
        <f t="shared" si="14"/>
        <v>255268.23</v>
      </c>
      <c r="AP27" s="16">
        <f t="shared" si="14"/>
        <v>2595739.88</v>
      </c>
      <c r="AQ27" s="16">
        <f t="shared" si="14"/>
        <v>271434.42</v>
      </c>
      <c r="AR27" s="16">
        <f t="shared" si="14"/>
        <v>71525714.890000001</v>
      </c>
      <c r="AS27" s="16">
        <f t="shared" si="14"/>
        <v>217928997.97000003</v>
      </c>
      <c r="AT27" s="16">
        <f t="shared" si="14"/>
        <v>979594883.24000001</v>
      </c>
      <c r="AU27" s="16">
        <f t="shared" si="14"/>
        <v>5105964.54</v>
      </c>
      <c r="AV27" s="16">
        <f t="shared" si="14"/>
        <v>289454712.86000001</v>
      </c>
      <c r="AW27" s="16">
        <f t="shared" si="14"/>
        <v>1274155560.6399999</v>
      </c>
      <c r="AX27" s="16">
        <f t="shared" si="14"/>
        <v>11960881.359999947</v>
      </c>
      <c r="AY27" s="17">
        <f t="shared" si="14"/>
        <v>1286116442</v>
      </c>
      <c r="AZ27" s="201"/>
      <c r="BA27" s="201"/>
      <c r="BB27" s="227">
        <f t="shared" si="11"/>
        <v>988790636</v>
      </c>
      <c r="BC27" s="227">
        <f t="shared" si="9"/>
        <v>5153896</v>
      </c>
      <c r="BD27" s="228">
        <f t="shared" si="10"/>
        <v>993944532</v>
      </c>
      <c r="BE27" s="201"/>
      <c r="BF27" s="201"/>
      <c r="BG27" s="201"/>
    </row>
    <row r="28" spans="1:59" ht="13.5" thickBot="1" x14ac:dyDescent="0.25">
      <c r="A28" s="4">
        <f t="shared" si="4"/>
        <v>2043</v>
      </c>
      <c r="B28" s="4"/>
      <c r="C28" s="11"/>
      <c r="E28" s="18">
        <f t="shared" si="12"/>
        <v>519391359</v>
      </c>
      <c r="F28" s="19">
        <f t="shared" si="12"/>
        <v>274593990</v>
      </c>
      <c r="G28" s="19">
        <f t="shared" si="12"/>
        <v>15178619</v>
      </c>
      <c r="H28" s="19">
        <f t="shared" si="12"/>
        <v>1406819</v>
      </c>
      <c r="I28" s="19">
        <f t="shared" si="12"/>
        <v>93390</v>
      </c>
      <c r="J28" s="19">
        <f t="shared" si="12"/>
        <v>2529702</v>
      </c>
      <c r="K28" s="19">
        <f t="shared" si="12"/>
        <v>271546</v>
      </c>
      <c r="L28" s="19">
        <f t="shared" si="12"/>
        <v>73278454</v>
      </c>
      <c r="M28" s="19">
        <f t="shared" si="12"/>
        <v>217831349</v>
      </c>
      <c r="N28" s="19">
        <f t="shared" si="12"/>
        <v>809528904</v>
      </c>
      <c r="O28" s="19">
        <f t="shared" si="12"/>
        <v>3936521</v>
      </c>
      <c r="P28" s="19">
        <f t="shared" si="12"/>
        <v>291109803</v>
      </c>
      <c r="Q28" s="19">
        <f t="shared" si="12"/>
        <v>1104575228</v>
      </c>
      <c r="R28" s="19">
        <f t="shared" si="12"/>
        <v>10368980</v>
      </c>
      <c r="S28" s="20">
        <f t="shared" si="12"/>
        <v>1114944208</v>
      </c>
      <c r="T28" s="16"/>
      <c r="U28" s="18">
        <f t="shared" si="13"/>
        <v>624742160</v>
      </c>
      <c r="V28" s="19">
        <f t="shared" si="13"/>
        <v>305922430</v>
      </c>
      <c r="W28" s="19">
        <f t="shared" si="13"/>
        <v>16949385</v>
      </c>
      <c r="X28" s="19">
        <f t="shared" si="13"/>
        <v>1916673</v>
      </c>
      <c r="Y28" s="19">
        <f t="shared" si="13"/>
        <v>93390</v>
      </c>
      <c r="Z28" s="19">
        <f t="shared" si="13"/>
        <v>2634226</v>
      </c>
      <c r="AA28" s="19">
        <f t="shared" si="13"/>
        <v>271546</v>
      </c>
      <c r="AB28" s="19">
        <f t="shared" si="13"/>
        <v>73278454</v>
      </c>
      <c r="AC28" s="19">
        <f t="shared" si="13"/>
        <v>217831349</v>
      </c>
      <c r="AD28" s="19">
        <f t="shared" si="13"/>
        <v>947978911</v>
      </c>
      <c r="AE28" s="19">
        <f t="shared" si="13"/>
        <v>4550899</v>
      </c>
      <c r="AF28" s="19">
        <f t="shared" si="13"/>
        <v>291109803</v>
      </c>
      <c r="AG28" s="19">
        <f t="shared" si="13"/>
        <v>1243639613</v>
      </c>
      <c r="AH28" s="19">
        <f t="shared" si="13"/>
        <v>11674421</v>
      </c>
      <c r="AI28" s="20">
        <f t="shared" si="13"/>
        <v>1255314034</v>
      </c>
      <c r="AK28" s="15">
        <f t="shared" si="14"/>
        <v>659756855.22000003</v>
      </c>
      <c r="AL28" s="16">
        <f t="shared" si="14"/>
        <v>315176471.94999999</v>
      </c>
      <c r="AM28" s="16">
        <f t="shared" si="14"/>
        <v>16528346.689999999</v>
      </c>
      <c r="AN28" s="16">
        <f t="shared" si="14"/>
        <v>447859.63999999984</v>
      </c>
      <c r="AO28" s="16">
        <f t="shared" si="14"/>
        <v>93388.76</v>
      </c>
      <c r="AP28" s="16">
        <f t="shared" si="14"/>
        <v>2595873.4700000002</v>
      </c>
      <c r="AQ28" s="16">
        <f t="shared" si="14"/>
        <v>271547.92</v>
      </c>
      <c r="AR28" s="16">
        <f t="shared" si="14"/>
        <v>73278452.810000002</v>
      </c>
      <c r="AS28" s="16">
        <f t="shared" si="14"/>
        <v>217831349.01000002</v>
      </c>
      <c r="AT28" s="16">
        <f t="shared" si="14"/>
        <v>991826610.53999996</v>
      </c>
      <c r="AU28" s="16">
        <f t="shared" si="14"/>
        <v>3043733.11</v>
      </c>
      <c r="AV28" s="16">
        <f t="shared" si="14"/>
        <v>291109801.81999999</v>
      </c>
      <c r="AW28" s="16">
        <f t="shared" si="14"/>
        <v>1285980145.47</v>
      </c>
      <c r="AX28" s="16">
        <f t="shared" si="14"/>
        <v>12071884.530000031</v>
      </c>
      <c r="AY28" s="17">
        <f t="shared" si="14"/>
        <v>1298052030</v>
      </c>
      <c r="AZ28" s="201"/>
      <c r="BA28" s="201"/>
      <c r="BB28" s="227">
        <f t="shared" si="11"/>
        <v>1001137186</v>
      </c>
      <c r="BC28" s="227">
        <f t="shared" si="9"/>
        <v>3072306</v>
      </c>
      <c r="BD28" s="228">
        <f t="shared" si="10"/>
        <v>1004209492</v>
      </c>
      <c r="BE28" s="201"/>
      <c r="BF28" s="201"/>
      <c r="BG28" s="201"/>
    </row>
    <row r="29" spans="1:59" x14ac:dyDescent="0.2">
      <c r="A29" s="4">
        <f t="shared" si="4"/>
        <v>2044</v>
      </c>
      <c r="B29" s="4"/>
      <c r="C29" s="11"/>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K29" s="15">
        <f t="shared" si="14"/>
        <v>664269293.56999993</v>
      </c>
      <c r="AL29" s="16">
        <f t="shared" si="14"/>
        <v>316968180.08999997</v>
      </c>
      <c r="AM29" s="16">
        <f t="shared" si="14"/>
        <v>16335761.85</v>
      </c>
      <c r="AN29" s="16">
        <f t="shared" si="14"/>
        <v>0</v>
      </c>
      <c r="AO29" s="16">
        <f t="shared" si="14"/>
        <v>0</v>
      </c>
      <c r="AP29" s="16">
        <f t="shared" si="14"/>
        <v>2599849.0500000003</v>
      </c>
      <c r="AQ29" s="16">
        <f t="shared" si="14"/>
        <v>272200.03000000003</v>
      </c>
      <c r="AR29" s="16">
        <f t="shared" si="14"/>
        <v>74964566.63000001</v>
      </c>
      <c r="AS29" s="16">
        <f t="shared" si="14"/>
        <v>218003997.16999999</v>
      </c>
      <c r="AT29" s="16">
        <f t="shared" si="14"/>
        <v>997845435.54000008</v>
      </c>
      <c r="AU29" s="16">
        <f t="shared" si="14"/>
        <v>2599849.0500000003</v>
      </c>
      <c r="AV29" s="16">
        <f t="shared" si="14"/>
        <v>292968563.80000001</v>
      </c>
      <c r="AW29" s="16">
        <f t="shared" si="14"/>
        <v>1293413848.3900001</v>
      </c>
      <c r="AX29" s="16">
        <f t="shared" si="14"/>
        <v>12141664.610000044</v>
      </c>
      <c r="AY29" s="17">
        <f t="shared" si="14"/>
        <v>1305555513</v>
      </c>
      <c r="AZ29" s="201"/>
      <c r="BA29" s="201"/>
      <c r="BB29" s="227">
        <f t="shared" si="11"/>
        <v>1007212512</v>
      </c>
      <c r="BC29" s="227">
        <f t="shared" si="9"/>
        <v>2624255</v>
      </c>
      <c r="BD29" s="228">
        <f t="shared" si="10"/>
        <v>1009836767</v>
      </c>
      <c r="BE29" s="201"/>
      <c r="BF29" s="201"/>
      <c r="BG29" s="201"/>
    </row>
    <row r="30" spans="1:59" x14ac:dyDescent="0.2">
      <c r="A30" s="4">
        <f t="shared" si="4"/>
        <v>2045</v>
      </c>
      <c r="B30" s="4"/>
      <c r="C30" s="11"/>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K30" s="15">
        <f t="shared" si="14"/>
        <v>664947667.43999994</v>
      </c>
      <c r="AL30" s="16">
        <f t="shared" si="14"/>
        <v>317054482.31999999</v>
      </c>
      <c r="AM30" s="16">
        <f t="shared" si="14"/>
        <v>16070293.229999999</v>
      </c>
      <c r="AN30" s="16">
        <f t="shared" si="14"/>
        <v>0</v>
      </c>
      <c r="AO30" s="16">
        <f t="shared" si="14"/>
        <v>0</v>
      </c>
      <c r="AP30" s="16">
        <f t="shared" si="14"/>
        <v>2589159.23</v>
      </c>
      <c r="AQ30" s="16">
        <f t="shared" si="14"/>
        <v>271327.14</v>
      </c>
      <c r="AR30" s="16">
        <f t="shared" si="14"/>
        <v>76339211.679999992</v>
      </c>
      <c r="AS30" s="16">
        <f t="shared" si="14"/>
        <v>217410866.23000002</v>
      </c>
      <c r="AT30" s="16">
        <f t="shared" si="14"/>
        <v>998343770.13</v>
      </c>
      <c r="AU30" s="16">
        <f t="shared" si="14"/>
        <v>2589159.23</v>
      </c>
      <c r="AV30" s="16">
        <f t="shared" si="14"/>
        <v>293750077.91000003</v>
      </c>
      <c r="AW30" s="16">
        <f t="shared" si="14"/>
        <v>1294683007.27</v>
      </c>
      <c r="AX30" s="16">
        <f t="shared" si="14"/>
        <v>12153580.730000027</v>
      </c>
      <c r="AY30" s="17">
        <f t="shared" si="14"/>
        <v>1306836588</v>
      </c>
      <c r="AZ30" s="201"/>
      <c r="BA30" s="201"/>
      <c r="BB30" s="227">
        <f t="shared" si="11"/>
        <v>1007715525</v>
      </c>
      <c r="BC30" s="227">
        <f t="shared" si="9"/>
        <v>2613464</v>
      </c>
      <c r="BD30" s="228">
        <f t="shared" si="10"/>
        <v>1010328989</v>
      </c>
      <c r="BE30" s="201"/>
      <c r="BF30" s="201"/>
      <c r="BG30" s="201"/>
    </row>
    <row r="31" spans="1:59" x14ac:dyDescent="0.2">
      <c r="A31" s="4">
        <f t="shared" si="4"/>
        <v>2046</v>
      </c>
      <c r="B31" s="4"/>
      <c r="C31" s="11"/>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K31" s="15">
        <f t="shared" si="14"/>
        <v>669479293.8499999</v>
      </c>
      <c r="AL31" s="16">
        <f t="shared" si="14"/>
        <v>318402327.90999997</v>
      </c>
      <c r="AM31" s="16">
        <f t="shared" si="14"/>
        <v>15884108.58</v>
      </c>
      <c r="AN31" s="16">
        <f t="shared" si="14"/>
        <v>0</v>
      </c>
      <c r="AO31" s="16">
        <f t="shared" si="14"/>
        <v>0</v>
      </c>
      <c r="AP31" s="16">
        <f t="shared" si="14"/>
        <v>2586858.4500000002</v>
      </c>
      <c r="AQ31" s="16">
        <f t="shared" si="14"/>
        <v>271291.24</v>
      </c>
      <c r="AR31" s="16">
        <f t="shared" si="14"/>
        <v>78029222.980000004</v>
      </c>
      <c r="AS31" s="16">
        <f t="shared" si="14"/>
        <v>217232359.36999997</v>
      </c>
      <c r="AT31" s="16">
        <f t="shared" si="14"/>
        <v>1004037021.58</v>
      </c>
      <c r="AU31" s="16">
        <f t="shared" si="14"/>
        <v>2586858.4500000002</v>
      </c>
      <c r="AV31" s="16">
        <f t="shared" si="14"/>
        <v>295261582.35000002</v>
      </c>
      <c r="AW31" s="16">
        <f t="shared" si="14"/>
        <v>1301885462.3799996</v>
      </c>
      <c r="AX31" s="16">
        <f t="shared" si="14"/>
        <v>12221191.620000005</v>
      </c>
      <c r="AY31" s="17">
        <f t="shared" si="14"/>
        <v>1314106654</v>
      </c>
      <c r="AZ31" s="201"/>
      <c r="BA31" s="201"/>
      <c r="BB31" s="227">
        <f t="shared" si="11"/>
        <v>1013462220</v>
      </c>
      <c r="BC31" s="227">
        <f t="shared" si="9"/>
        <v>2611142</v>
      </c>
      <c r="BD31" s="228">
        <f t="shared" si="10"/>
        <v>1016073362</v>
      </c>
      <c r="BE31" s="201"/>
      <c r="BF31" s="201"/>
      <c r="BG31" s="201"/>
    </row>
    <row r="32" spans="1:59" x14ac:dyDescent="0.2">
      <c r="A32" s="4">
        <f t="shared" si="4"/>
        <v>2047</v>
      </c>
      <c r="B32" s="4"/>
      <c r="C32" s="11"/>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K32" s="15">
        <f t="shared" si="14"/>
        <v>673548073.42999995</v>
      </c>
      <c r="AL32" s="16">
        <f t="shared" si="14"/>
        <v>319539548.42000002</v>
      </c>
      <c r="AM32" s="16">
        <f t="shared" si="14"/>
        <v>15692688.26</v>
      </c>
      <c r="AN32" s="16">
        <f t="shared" si="14"/>
        <v>0</v>
      </c>
      <c r="AO32" s="16">
        <f t="shared" si="14"/>
        <v>0</v>
      </c>
      <c r="AP32" s="16">
        <f t="shared" si="14"/>
        <v>2584286.94</v>
      </c>
      <c r="AQ32" s="16">
        <f t="shared" si="14"/>
        <v>271238.5</v>
      </c>
      <c r="AR32" s="16">
        <f t="shared" si="14"/>
        <v>79786322.36999999</v>
      </c>
      <c r="AS32" s="16">
        <f t="shared" si="14"/>
        <v>217040866.28000003</v>
      </c>
      <c r="AT32" s="16">
        <f t="shared" si="14"/>
        <v>1009051548.61</v>
      </c>
      <c r="AU32" s="16">
        <f t="shared" si="14"/>
        <v>2584286.94</v>
      </c>
      <c r="AV32" s="16">
        <f t="shared" si="14"/>
        <v>296827188.65000004</v>
      </c>
      <c r="AW32" s="16">
        <f t="shared" si="14"/>
        <v>1308463024.2</v>
      </c>
      <c r="AX32" s="16">
        <f t="shared" si="14"/>
        <v>12282936.800000012</v>
      </c>
      <c r="AY32" s="17">
        <f t="shared" si="14"/>
        <v>1320745961</v>
      </c>
      <c r="AZ32" s="201"/>
      <c r="BA32" s="201"/>
      <c r="BB32" s="227">
        <f t="shared" si="11"/>
        <v>1018523820</v>
      </c>
      <c r="BC32" s="227">
        <f t="shared" si="9"/>
        <v>2608546</v>
      </c>
      <c r="BD32" s="228">
        <f t="shared" si="10"/>
        <v>1021132366</v>
      </c>
      <c r="BE32" s="201"/>
      <c r="BF32" s="201"/>
      <c r="BG32" s="201"/>
    </row>
    <row r="33" spans="1:59" x14ac:dyDescent="0.2">
      <c r="A33" s="4">
        <f t="shared" si="4"/>
        <v>2048</v>
      </c>
      <c r="B33" s="4"/>
      <c r="C33" s="11"/>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K33" s="15">
        <f t="shared" si="14"/>
        <v>680067826.23999989</v>
      </c>
      <c r="AL33" s="16">
        <f t="shared" si="14"/>
        <v>321490422.86000001</v>
      </c>
      <c r="AM33" s="16">
        <f t="shared" si="14"/>
        <v>15547736.099999998</v>
      </c>
      <c r="AN33" s="16">
        <f t="shared" si="14"/>
        <v>0</v>
      </c>
      <c r="AO33" s="16">
        <f t="shared" si="14"/>
        <v>0</v>
      </c>
      <c r="AP33" s="16">
        <f t="shared" si="14"/>
        <v>2589173.9</v>
      </c>
      <c r="AQ33" s="16">
        <f t="shared" si="14"/>
        <v>271952.64000000001</v>
      </c>
      <c r="AR33" s="16">
        <f t="shared" si="14"/>
        <v>81800953.099999994</v>
      </c>
      <c r="AS33" s="16">
        <f t="shared" si="14"/>
        <v>217241900.06000003</v>
      </c>
      <c r="AT33" s="16">
        <f t="shared" si="14"/>
        <v>1017377937.8399998</v>
      </c>
      <c r="AU33" s="16">
        <f t="shared" si="14"/>
        <v>2589173.9</v>
      </c>
      <c r="AV33" s="16">
        <f t="shared" si="14"/>
        <v>299042853.15999997</v>
      </c>
      <c r="AW33" s="16">
        <f t="shared" si="14"/>
        <v>1319009964.8999999</v>
      </c>
      <c r="AX33" s="16">
        <f t="shared" si="14"/>
        <v>12381944.100000031</v>
      </c>
      <c r="AY33" s="17">
        <f t="shared" si="14"/>
        <v>1331391909</v>
      </c>
      <c r="AZ33" s="201"/>
      <c r="BA33" s="201"/>
      <c r="BB33" s="227">
        <f t="shared" si="11"/>
        <v>1026928372</v>
      </c>
      <c r="BC33" s="227">
        <f t="shared" si="9"/>
        <v>2613479</v>
      </c>
      <c r="BD33" s="228">
        <f t="shared" si="10"/>
        <v>1029541851</v>
      </c>
      <c r="BE33" s="201"/>
      <c r="BF33" s="201"/>
      <c r="BG33" s="201"/>
    </row>
    <row r="34" spans="1:59" x14ac:dyDescent="0.2">
      <c r="A34" s="4">
        <f t="shared" si="4"/>
        <v>2049</v>
      </c>
      <c r="B34" s="4"/>
      <c r="C34" s="11"/>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K34" s="15">
        <f t="shared" si="14"/>
        <v>682685544.74000001</v>
      </c>
      <c r="AL34" s="16">
        <f t="shared" si="14"/>
        <v>321653220.46000004</v>
      </c>
      <c r="AM34" s="16">
        <f t="shared" si="14"/>
        <v>15332747.889999999</v>
      </c>
      <c r="AN34" s="16">
        <f t="shared" si="14"/>
        <v>0</v>
      </c>
      <c r="AO34" s="16">
        <f t="shared" si="14"/>
        <v>0</v>
      </c>
      <c r="AP34" s="16">
        <f t="shared" si="14"/>
        <v>2579489.19</v>
      </c>
      <c r="AQ34" s="16">
        <f t="shared" si="14"/>
        <v>271159.27999999997</v>
      </c>
      <c r="AR34" s="16">
        <f t="shared" si="14"/>
        <v>83677786.260000005</v>
      </c>
      <c r="AS34" s="16">
        <f t="shared" si="14"/>
        <v>216674283.54999998</v>
      </c>
      <c r="AT34" s="16">
        <f t="shared" si="14"/>
        <v>1019942672.37</v>
      </c>
      <c r="AU34" s="16">
        <f t="shared" si="14"/>
        <v>2579489.19</v>
      </c>
      <c r="AV34" s="16">
        <f t="shared" si="14"/>
        <v>300352069.81</v>
      </c>
      <c r="AW34" s="16">
        <f t="shared" si="14"/>
        <v>1322874231.3699999</v>
      </c>
      <c r="AX34" s="16">
        <f t="shared" si="14"/>
        <v>12418219.63000001</v>
      </c>
      <c r="AY34" s="17">
        <f t="shared" si="14"/>
        <v>1335292451</v>
      </c>
      <c r="AZ34" s="201"/>
      <c r="BA34" s="201"/>
      <c r="BB34" s="227">
        <f t="shared" si="11"/>
        <v>1029517182</v>
      </c>
      <c r="BC34" s="227">
        <f t="shared" si="9"/>
        <v>2603704</v>
      </c>
      <c r="BD34" s="228">
        <f t="shared" si="10"/>
        <v>1032120886</v>
      </c>
      <c r="BE34" s="201"/>
      <c r="BF34" s="201"/>
      <c r="BG34" s="201"/>
    </row>
    <row r="35" spans="1:59" ht="13.5" thickBot="1" x14ac:dyDescent="0.25">
      <c r="A35" s="4">
        <f t="shared" si="4"/>
        <v>2050</v>
      </c>
      <c r="B35" s="4"/>
      <c r="C35" s="11"/>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K35" s="18">
        <f t="shared" si="14"/>
        <v>686100714.54542279</v>
      </c>
      <c r="AL35" s="19">
        <f t="shared" si="14"/>
        <v>322393642.13419473</v>
      </c>
      <c r="AM35" s="19">
        <f t="shared" si="14"/>
        <v>15136786.760272602</v>
      </c>
      <c r="AN35" s="19">
        <f t="shared" si="14"/>
        <v>0</v>
      </c>
      <c r="AO35" s="19">
        <f t="shared" si="14"/>
        <v>0</v>
      </c>
      <c r="AP35" s="19">
        <f t="shared" si="14"/>
        <v>2576536.1018576371</v>
      </c>
      <c r="AQ35" s="19">
        <f t="shared" si="14"/>
        <v>271097.47027574317</v>
      </c>
      <c r="AR35" s="19">
        <f t="shared" si="14"/>
        <v>85797682.416796833</v>
      </c>
      <c r="AS35" s="19">
        <f t="shared" si="14"/>
        <v>216458044.71766192</v>
      </c>
      <c r="AT35" s="19">
        <f t="shared" si="14"/>
        <v>1023902240.9101658</v>
      </c>
      <c r="AU35" s="19">
        <f t="shared" si="14"/>
        <v>2576536.1018576371</v>
      </c>
      <c r="AV35" s="19">
        <f t="shared" si="14"/>
        <v>302255727.13445872</v>
      </c>
      <c r="AW35" s="19">
        <f t="shared" si="14"/>
        <v>1328734504.1464822</v>
      </c>
      <c r="AX35" s="19">
        <f t="shared" si="14"/>
        <v>12473231.853517719</v>
      </c>
      <c r="AY35" s="20">
        <f t="shared" si="14"/>
        <v>1341207736</v>
      </c>
      <c r="AZ35" s="201"/>
      <c r="BA35" s="201"/>
      <c r="BB35" s="227">
        <f t="shared" si="11"/>
        <v>1033513920</v>
      </c>
      <c r="BC35" s="227">
        <f t="shared" si="9"/>
        <v>2600723</v>
      </c>
      <c r="BD35" s="228">
        <f t="shared" si="10"/>
        <v>1036114643</v>
      </c>
      <c r="BE35" s="201"/>
      <c r="BF35" s="201"/>
      <c r="BG35" s="201"/>
    </row>
    <row r="36" spans="1:59" ht="3" customHeight="1" thickBot="1" x14ac:dyDescent="0.25">
      <c r="A36" s="4">
        <f>A31+1</f>
        <v>2047</v>
      </c>
      <c r="AK36" s="201"/>
      <c r="AL36" s="201"/>
      <c r="AM36" s="201"/>
      <c r="AN36" s="201"/>
      <c r="AO36" s="201"/>
      <c r="AP36" s="201"/>
      <c r="AQ36" s="201"/>
      <c r="AR36" s="201"/>
      <c r="AS36" s="201"/>
      <c r="AT36" s="201"/>
      <c r="AU36" s="201"/>
      <c r="AV36" s="201"/>
      <c r="AW36" s="201"/>
      <c r="AX36" s="201"/>
      <c r="AY36" s="201"/>
      <c r="AZ36" s="201"/>
      <c r="BA36" s="201"/>
      <c r="BB36" s="228"/>
      <c r="BC36" s="228"/>
      <c r="BD36" s="228"/>
      <c r="BE36" s="201"/>
      <c r="BF36" s="201"/>
      <c r="BG36" s="201"/>
    </row>
    <row r="37" spans="1:59" x14ac:dyDescent="0.2">
      <c r="A37" s="4">
        <v>2022</v>
      </c>
      <c r="B37" s="4">
        <v>1</v>
      </c>
      <c r="C37" s="11">
        <f t="shared" ref="C37:C100" si="15">DATE(A37,B37,1)</f>
        <v>44562</v>
      </c>
      <c r="E37" s="12">
        <v>91808101</v>
      </c>
      <c r="F37" s="13">
        <v>34642237</v>
      </c>
      <c r="G37" s="13">
        <v>2633199</v>
      </c>
      <c r="H37" s="13">
        <v>3620370</v>
      </c>
      <c r="I37" s="13">
        <v>298801</v>
      </c>
      <c r="J37" s="13">
        <v>309047</v>
      </c>
      <c r="K37" s="13">
        <v>23758</v>
      </c>
      <c r="L37" s="13">
        <v>4862302</v>
      </c>
      <c r="M37" s="13">
        <v>11752083</v>
      </c>
      <c r="N37" s="13">
        <f t="shared" ref="N37:N100" si="16">SUM(E37:G37,I37,K37)</f>
        <v>129406096</v>
      </c>
      <c r="O37" s="13">
        <f t="shared" ref="O37:O100" si="17">SUM(H37,J37)</f>
        <v>3929417</v>
      </c>
      <c r="P37" s="13">
        <f t="shared" ref="P37:P100" si="18">SUM(L37:M37)</f>
        <v>16614385</v>
      </c>
      <c r="Q37" s="13">
        <f t="shared" ref="Q37:Q100" si="19">SUM(N37:P37)</f>
        <v>149949898</v>
      </c>
      <c r="R37" s="13">
        <f t="shared" ref="R37:R100" si="20">S37-Q37</f>
        <v>1407625</v>
      </c>
      <c r="S37" s="14">
        <f>ROUND(Q37/(1-0.0093), 0)</f>
        <v>151357523</v>
      </c>
      <c r="T37" s="16"/>
      <c r="U37" s="12">
        <v>92114078</v>
      </c>
      <c r="V37" s="13">
        <v>34939070</v>
      </c>
      <c r="W37" s="13">
        <v>2654212</v>
      </c>
      <c r="X37" s="13">
        <v>3628757</v>
      </c>
      <c r="Y37" s="13">
        <v>298801</v>
      </c>
      <c r="Z37" s="13">
        <v>312093</v>
      </c>
      <c r="AA37" s="13">
        <v>23758</v>
      </c>
      <c r="AB37" s="13">
        <v>4862302</v>
      </c>
      <c r="AC37" s="13">
        <v>11752083</v>
      </c>
      <c r="AD37" s="13">
        <f t="shared" ref="AD37:AD100" si="21">SUM(U37:W37,Y37,AA37)</f>
        <v>130029919</v>
      </c>
      <c r="AE37" s="13">
        <f t="shared" ref="AE37:AE100" si="22">SUM(X37,Z37)</f>
        <v>3940850</v>
      </c>
      <c r="AF37" s="13">
        <f t="shared" ref="AF37:AF100" si="23">SUM(AB37:AC37)</f>
        <v>16614385</v>
      </c>
      <c r="AG37" s="13">
        <f t="shared" ref="AG37:AG100" si="24">SUM(AD37:AF37)</f>
        <v>150585154</v>
      </c>
      <c r="AH37" s="13">
        <f t="shared" ref="AH37:AH100" si="25">AI37-AG37</f>
        <v>1413588</v>
      </c>
      <c r="AI37" s="14">
        <f>ROUND(AG37/(1-0.0093), 0)</f>
        <v>151998742</v>
      </c>
      <c r="AK37" s="201">
        <v>91804001.189999998</v>
      </c>
      <c r="AL37" s="201">
        <v>34623694.649999999</v>
      </c>
      <c r="AM37" s="201">
        <v>2631942.7799999998</v>
      </c>
      <c r="AN37" s="201">
        <v>3616825.51</v>
      </c>
      <c r="AO37" s="201">
        <v>298801.21999999997</v>
      </c>
      <c r="AP37" s="201">
        <v>308989.5</v>
      </c>
      <c r="AQ37" s="201">
        <v>23758.34</v>
      </c>
      <c r="AR37" s="201">
        <v>4862301.8</v>
      </c>
      <c r="AS37" s="201">
        <v>11752082.539999999</v>
      </c>
      <c r="AT37" s="16">
        <f t="shared" ref="AT37:AT100" si="26">SUM(AK37:AM37,AO37,AQ37)</f>
        <v>129382198.18000001</v>
      </c>
      <c r="AU37" s="16">
        <f t="shared" ref="AU37:AU100" si="27">SUM(AN37,AP37)</f>
        <v>3925815.01</v>
      </c>
      <c r="AV37" s="16">
        <f t="shared" ref="AV37:AV100" si="28">SUM(AR37:AS37)</f>
        <v>16614384.34</v>
      </c>
      <c r="AW37" s="16">
        <f t="shared" ref="AW37:AW100" si="29">SUM(AT37:AV37)</f>
        <v>149922397.53</v>
      </c>
      <c r="AX37" s="16">
        <f t="shared" ref="AX37:AX100" si="30">AY37-AW37</f>
        <v>1407366.4699999988</v>
      </c>
      <c r="AY37" s="16">
        <f>ROUND(AW37/(1-0.0093), 0)</f>
        <v>151329764</v>
      </c>
      <c r="AZ37" s="201"/>
      <c r="BA37" s="201"/>
      <c r="BB37" s="228"/>
      <c r="BC37" s="228"/>
      <c r="BD37" s="228"/>
      <c r="BE37" s="201"/>
      <c r="BF37" s="201"/>
      <c r="BG37" s="201"/>
    </row>
    <row r="38" spans="1:59" x14ac:dyDescent="0.2">
      <c r="A38" s="4">
        <f t="shared" ref="A38:A101" si="31">IF(B38=1,A37+1,A37)</f>
        <v>2022</v>
      </c>
      <c r="B38" s="4">
        <f t="shared" ref="B38:B101" si="32">IF(B37=12,1,B37+1)</f>
        <v>2</v>
      </c>
      <c r="C38" s="11">
        <f t="shared" si="15"/>
        <v>44593</v>
      </c>
      <c r="E38" s="15">
        <v>80146392</v>
      </c>
      <c r="F38" s="16">
        <v>31530415</v>
      </c>
      <c r="G38" s="16">
        <v>2428636</v>
      </c>
      <c r="H38" s="16">
        <v>3419778</v>
      </c>
      <c r="I38" s="16">
        <v>305680</v>
      </c>
      <c r="J38" s="16">
        <v>286583</v>
      </c>
      <c r="K38" s="16">
        <v>23161</v>
      </c>
      <c r="L38" s="16">
        <v>5591562</v>
      </c>
      <c r="M38" s="16">
        <v>15997017</v>
      </c>
      <c r="N38" s="16">
        <f t="shared" si="16"/>
        <v>114434284</v>
      </c>
      <c r="O38" s="16">
        <f t="shared" si="17"/>
        <v>3706361</v>
      </c>
      <c r="P38" s="16">
        <f t="shared" si="18"/>
        <v>21588579</v>
      </c>
      <c r="Q38" s="16">
        <f t="shared" si="19"/>
        <v>139729224</v>
      </c>
      <c r="R38" s="16">
        <f t="shared" si="20"/>
        <v>1311680</v>
      </c>
      <c r="S38" s="17">
        <f t="shared" ref="S38:S101" si="33">ROUND(Q38/(1-0.0093), 0)</f>
        <v>141040904</v>
      </c>
      <c r="T38" s="16"/>
      <c r="U38" s="15">
        <v>80409964</v>
      </c>
      <c r="V38" s="16">
        <v>31769933</v>
      </c>
      <c r="W38" s="16">
        <v>2445641</v>
      </c>
      <c r="X38" s="16">
        <v>3427556</v>
      </c>
      <c r="Y38" s="16">
        <v>305680</v>
      </c>
      <c r="Z38" s="16">
        <v>288876</v>
      </c>
      <c r="AA38" s="16">
        <v>23161</v>
      </c>
      <c r="AB38" s="16">
        <v>5591562</v>
      </c>
      <c r="AC38" s="16">
        <v>15997017</v>
      </c>
      <c r="AD38" s="16">
        <f t="shared" si="21"/>
        <v>114954379</v>
      </c>
      <c r="AE38" s="16">
        <f t="shared" si="22"/>
        <v>3716432</v>
      </c>
      <c r="AF38" s="16">
        <f t="shared" si="23"/>
        <v>21588579</v>
      </c>
      <c r="AG38" s="16">
        <f t="shared" si="24"/>
        <v>140259390</v>
      </c>
      <c r="AH38" s="16">
        <f t="shared" si="25"/>
        <v>1316657</v>
      </c>
      <c r="AI38" s="17">
        <f t="shared" ref="AI38:AI101" si="34">ROUND(AG38/(1-0.0093), 0)</f>
        <v>141576047</v>
      </c>
      <c r="AK38" s="201">
        <v>80162163.890000001</v>
      </c>
      <c r="AL38" s="201">
        <v>31551163.579999998</v>
      </c>
      <c r="AM38" s="201">
        <v>2430110.1</v>
      </c>
      <c r="AN38" s="201">
        <v>3416879.94</v>
      </c>
      <c r="AO38" s="201">
        <v>305679.78000000003</v>
      </c>
      <c r="AP38" s="201">
        <v>286782.74</v>
      </c>
      <c r="AQ38" s="201">
        <v>23161.48</v>
      </c>
      <c r="AR38" s="201">
        <v>5591561.9800000004</v>
      </c>
      <c r="AS38" s="201">
        <v>15997017.23</v>
      </c>
      <c r="AT38" s="16">
        <f t="shared" si="26"/>
        <v>114472278.83</v>
      </c>
      <c r="AU38" s="16">
        <f t="shared" si="27"/>
        <v>3703662.6799999997</v>
      </c>
      <c r="AV38" s="16">
        <f t="shared" si="28"/>
        <v>21588579.210000001</v>
      </c>
      <c r="AW38" s="16">
        <f t="shared" si="29"/>
        <v>139764520.72</v>
      </c>
      <c r="AX38" s="16">
        <f t="shared" si="30"/>
        <v>1312011.2800000012</v>
      </c>
      <c r="AY38" s="16">
        <f t="shared" ref="AY38:AY101" si="35">ROUND(AW38/(1-0.0093), 0)</f>
        <v>141076532</v>
      </c>
      <c r="AZ38" s="201"/>
      <c r="BA38" s="201"/>
      <c r="BB38" s="228"/>
      <c r="BC38" s="228"/>
      <c r="BD38" s="228"/>
      <c r="BE38" s="201"/>
      <c r="BF38" s="201"/>
      <c r="BG38" s="201"/>
    </row>
    <row r="39" spans="1:59" x14ac:dyDescent="0.2">
      <c r="A39" s="4">
        <f t="shared" si="31"/>
        <v>2022</v>
      </c>
      <c r="B39" s="4">
        <f t="shared" si="32"/>
        <v>3</v>
      </c>
      <c r="C39" s="11">
        <f t="shared" si="15"/>
        <v>44621</v>
      </c>
      <c r="E39" s="15">
        <v>73371866</v>
      </c>
      <c r="F39" s="16">
        <v>28451407</v>
      </c>
      <c r="G39" s="16">
        <v>2235131</v>
      </c>
      <c r="H39" s="16">
        <v>3110422</v>
      </c>
      <c r="I39" s="16">
        <v>310685</v>
      </c>
      <c r="J39" s="16">
        <v>291364</v>
      </c>
      <c r="K39" s="16">
        <v>24931</v>
      </c>
      <c r="L39" s="16">
        <v>4924476</v>
      </c>
      <c r="M39" s="16">
        <v>14213820</v>
      </c>
      <c r="N39" s="16">
        <f t="shared" si="16"/>
        <v>104394020</v>
      </c>
      <c r="O39" s="16">
        <f t="shared" si="17"/>
        <v>3401786</v>
      </c>
      <c r="P39" s="16">
        <f t="shared" si="18"/>
        <v>19138296</v>
      </c>
      <c r="Q39" s="16">
        <f t="shared" si="19"/>
        <v>126934102</v>
      </c>
      <c r="R39" s="16">
        <f t="shared" si="20"/>
        <v>1191569</v>
      </c>
      <c r="S39" s="17">
        <f t="shared" si="33"/>
        <v>128125671</v>
      </c>
      <c r="T39" s="16"/>
      <c r="U39" s="15">
        <v>73626717</v>
      </c>
      <c r="V39" s="16">
        <v>28654958</v>
      </c>
      <c r="W39" s="16">
        <v>2249360</v>
      </c>
      <c r="X39" s="16">
        <v>3117823</v>
      </c>
      <c r="Y39" s="16">
        <v>310685</v>
      </c>
      <c r="Z39" s="16">
        <v>293245</v>
      </c>
      <c r="AA39" s="16">
        <v>24931</v>
      </c>
      <c r="AB39" s="16">
        <v>4924476</v>
      </c>
      <c r="AC39" s="16">
        <v>14213820</v>
      </c>
      <c r="AD39" s="16">
        <f t="shared" si="21"/>
        <v>104866651</v>
      </c>
      <c r="AE39" s="16">
        <f t="shared" si="22"/>
        <v>3411068</v>
      </c>
      <c r="AF39" s="16">
        <f t="shared" si="23"/>
        <v>19138296</v>
      </c>
      <c r="AG39" s="16">
        <f t="shared" si="24"/>
        <v>127416015</v>
      </c>
      <c r="AH39" s="16">
        <f t="shared" si="25"/>
        <v>1196093</v>
      </c>
      <c r="AI39" s="17">
        <f t="shared" si="34"/>
        <v>128612108</v>
      </c>
      <c r="AK39" s="201">
        <v>73389384.060000002</v>
      </c>
      <c r="AL39" s="201">
        <v>28464093.710000001</v>
      </c>
      <c r="AM39" s="201">
        <v>2236328.3199999998</v>
      </c>
      <c r="AN39" s="201">
        <v>3107903.49</v>
      </c>
      <c r="AO39" s="201">
        <v>310685.06</v>
      </c>
      <c r="AP39" s="201">
        <v>291491.90999999997</v>
      </c>
      <c r="AQ39" s="201">
        <v>24931.3</v>
      </c>
      <c r="AR39" s="201">
        <v>4924476.25</v>
      </c>
      <c r="AS39" s="201">
        <v>14213820.220000001</v>
      </c>
      <c r="AT39" s="16">
        <f t="shared" si="26"/>
        <v>104425422.45</v>
      </c>
      <c r="AU39" s="16">
        <f t="shared" si="27"/>
        <v>3399395.4000000004</v>
      </c>
      <c r="AV39" s="16">
        <f t="shared" si="28"/>
        <v>19138296.469999999</v>
      </c>
      <c r="AW39" s="16">
        <f t="shared" si="29"/>
        <v>126963114.32000001</v>
      </c>
      <c r="AX39" s="16">
        <f t="shared" si="30"/>
        <v>1191840.6799999923</v>
      </c>
      <c r="AY39" s="16">
        <f t="shared" si="35"/>
        <v>128154955</v>
      </c>
      <c r="AZ39" s="201"/>
      <c r="BA39" s="201"/>
      <c r="BB39" s="228"/>
      <c r="BC39" s="228"/>
      <c r="BD39" s="228"/>
      <c r="BE39" s="201"/>
      <c r="BF39" s="201"/>
      <c r="BG39" s="201"/>
    </row>
    <row r="40" spans="1:59" x14ac:dyDescent="0.2">
      <c r="A40" s="4">
        <f t="shared" si="31"/>
        <v>2022</v>
      </c>
      <c r="B40" s="4">
        <f t="shared" si="32"/>
        <v>4</v>
      </c>
      <c r="C40" s="11">
        <f t="shared" si="15"/>
        <v>44652</v>
      </c>
      <c r="E40" s="15">
        <v>50496577</v>
      </c>
      <c r="F40" s="16">
        <v>20998198</v>
      </c>
      <c r="G40" s="16">
        <v>1812720</v>
      </c>
      <c r="H40" s="16">
        <v>2292249</v>
      </c>
      <c r="I40" s="16">
        <v>266894</v>
      </c>
      <c r="J40" s="16">
        <v>260214</v>
      </c>
      <c r="K40" s="16">
        <v>23913</v>
      </c>
      <c r="L40" s="16">
        <v>4966155</v>
      </c>
      <c r="M40" s="16">
        <v>15242423</v>
      </c>
      <c r="N40" s="16">
        <f t="shared" si="16"/>
        <v>73598302</v>
      </c>
      <c r="O40" s="16">
        <f t="shared" si="17"/>
        <v>2552463</v>
      </c>
      <c r="P40" s="16">
        <f t="shared" si="18"/>
        <v>20208578</v>
      </c>
      <c r="Q40" s="16">
        <f t="shared" si="19"/>
        <v>96359343</v>
      </c>
      <c r="R40" s="16">
        <f t="shared" si="20"/>
        <v>904554</v>
      </c>
      <c r="S40" s="17">
        <f t="shared" si="33"/>
        <v>97263897</v>
      </c>
      <c r="T40" s="16"/>
      <c r="U40" s="15">
        <v>50700061</v>
      </c>
      <c r="V40" s="16">
        <v>21154936</v>
      </c>
      <c r="W40" s="16">
        <v>1824745</v>
      </c>
      <c r="X40" s="16">
        <v>2298527</v>
      </c>
      <c r="Y40" s="16">
        <v>266894</v>
      </c>
      <c r="Z40" s="16">
        <v>261581</v>
      </c>
      <c r="AA40" s="16">
        <v>23913</v>
      </c>
      <c r="AB40" s="16">
        <v>4966155</v>
      </c>
      <c r="AC40" s="16">
        <v>15242423</v>
      </c>
      <c r="AD40" s="16">
        <f t="shared" si="21"/>
        <v>73970549</v>
      </c>
      <c r="AE40" s="16">
        <f t="shared" si="22"/>
        <v>2560108</v>
      </c>
      <c r="AF40" s="16">
        <f t="shared" si="23"/>
        <v>20208578</v>
      </c>
      <c r="AG40" s="16">
        <f t="shared" si="24"/>
        <v>96739235</v>
      </c>
      <c r="AH40" s="16">
        <f t="shared" si="25"/>
        <v>908120</v>
      </c>
      <c r="AI40" s="17">
        <f t="shared" si="34"/>
        <v>97647355</v>
      </c>
      <c r="AK40" s="201">
        <v>50528039.420000002</v>
      </c>
      <c r="AL40" s="201">
        <v>21028860.949999999</v>
      </c>
      <c r="AM40" s="201">
        <v>1816154.07</v>
      </c>
      <c r="AN40" s="201">
        <v>2291870.84</v>
      </c>
      <c r="AO40" s="201">
        <v>266894.31</v>
      </c>
      <c r="AP40" s="201">
        <v>260424.46</v>
      </c>
      <c r="AQ40" s="201">
        <v>23913.49</v>
      </c>
      <c r="AR40" s="201">
        <v>4966154.78</v>
      </c>
      <c r="AS40" s="201">
        <v>15242422.6</v>
      </c>
      <c r="AT40" s="16">
        <f t="shared" si="26"/>
        <v>73663862.239999995</v>
      </c>
      <c r="AU40" s="16">
        <f t="shared" si="27"/>
        <v>2552295.2999999998</v>
      </c>
      <c r="AV40" s="16">
        <f t="shared" si="28"/>
        <v>20208577.379999999</v>
      </c>
      <c r="AW40" s="16">
        <f t="shared" si="29"/>
        <v>96424734.919999987</v>
      </c>
      <c r="AX40" s="16">
        <f t="shared" si="30"/>
        <v>905168.08000001311</v>
      </c>
      <c r="AY40" s="16">
        <f t="shared" si="35"/>
        <v>97329903</v>
      </c>
      <c r="AZ40" s="201"/>
      <c r="BA40" s="201"/>
      <c r="BB40" s="228"/>
      <c r="BC40" s="228"/>
      <c r="BD40" s="228"/>
      <c r="BE40" s="201"/>
      <c r="BF40" s="201"/>
      <c r="BG40" s="201"/>
    </row>
    <row r="41" spans="1:59" x14ac:dyDescent="0.2">
      <c r="A41" s="4">
        <f t="shared" si="31"/>
        <v>2022</v>
      </c>
      <c r="B41" s="4">
        <f t="shared" si="32"/>
        <v>5</v>
      </c>
      <c r="C41" s="11">
        <f t="shared" si="15"/>
        <v>44682</v>
      </c>
      <c r="E41" s="15">
        <v>28457653</v>
      </c>
      <c r="F41" s="16">
        <v>15867703</v>
      </c>
      <c r="G41" s="16">
        <v>1277361</v>
      </c>
      <c r="H41" s="16">
        <v>2071311</v>
      </c>
      <c r="I41" s="16">
        <v>291391</v>
      </c>
      <c r="J41" s="16">
        <v>225764</v>
      </c>
      <c r="K41" s="16">
        <v>22487</v>
      </c>
      <c r="L41" s="16">
        <v>4290703</v>
      </c>
      <c r="M41" s="16">
        <v>15064352</v>
      </c>
      <c r="N41" s="16">
        <f t="shared" si="16"/>
        <v>45916595</v>
      </c>
      <c r="O41" s="16">
        <f t="shared" si="17"/>
        <v>2297075</v>
      </c>
      <c r="P41" s="16">
        <f t="shared" si="18"/>
        <v>19355055</v>
      </c>
      <c r="Q41" s="16">
        <f t="shared" si="19"/>
        <v>67568725</v>
      </c>
      <c r="R41" s="16">
        <f t="shared" si="20"/>
        <v>634288</v>
      </c>
      <c r="S41" s="17">
        <f t="shared" si="33"/>
        <v>68203013</v>
      </c>
      <c r="T41" s="16"/>
      <c r="U41" s="15">
        <v>28588728</v>
      </c>
      <c r="V41" s="16">
        <v>15989064</v>
      </c>
      <c r="W41" s="16">
        <v>1287026</v>
      </c>
      <c r="X41" s="16">
        <v>2077908</v>
      </c>
      <c r="Y41" s="16">
        <v>291391</v>
      </c>
      <c r="Z41" s="16">
        <v>226803</v>
      </c>
      <c r="AA41" s="16">
        <v>22487</v>
      </c>
      <c r="AB41" s="16">
        <v>4290703</v>
      </c>
      <c r="AC41" s="16">
        <v>15064352</v>
      </c>
      <c r="AD41" s="16">
        <f t="shared" si="21"/>
        <v>46178696</v>
      </c>
      <c r="AE41" s="16">
        <f t="shared" si="22"/>
        <v>2304711</v>
      </c>
      <c r="AF41" s="16">
        <f t="shared" si="23"/>
        <v>19355055</v>
      </c>
      <c r="AG41" s="16">
        <f t="shared" si="24"/>
        <v>67838462</v>
      </c>
      <c r="AH41" s="16">
        <f t="shared" si="25"/>
        <v>636820</v>
      </c>
      <c r="AI41" s="17">
        <f t="shared" si="34"/>
        <v>68475282</v>
      </c>
      <c r="AK41" s="201">
        <v>28466206.5</v>
      </c>
      <c r="AL41" s="201">
        <v>15903862.609999999</v>
      </c>
      <c r="AM41" s="201">
        <v>1282063.29</v>
      </c>
      <c r="AN41" s="201">
        <v>2073522.75</v>
      </c>
      <c r="AO41" s="201">
        <v>291390.83</v>
      </c>
      <c r="AP41" s="201">
        <v>226044.17</v>
      </c>
      <c r="AQ41" s="201">
        <v>22487.47</v>
      </c>
      <c r="AR41" s="201">
        <v>4290703.13</v>
      </c>
      <c r="AS41" s="201">
        <v>15064351.92</v>
      </c>
      <c r="AT41" s="16">
        <f t="shared" si="26"/>
        <v>45966010.699999996</v>
      </c>
      <c r="AU41" s="16">
        <f t="shared" si="27"/>
        <v>2299566.92</v>
      </c>
      <c r="AV41" s="16">
        <f t="shared" si="28"/>
        <v>19355055.050000001</v>
      </c>
      <c r="AW41" s="16">
        <f t="shared" si="29"/>
        <v>67620632.670000002</v>
      </c>
      <c r="AX41" s="16">
        <f t="shared" si="30"/>
        <v>634775.32999999821</v>
      </c>
      <c r="AY41" s="16">
        <f t="shared" si="35"/>
        <v>68255408</v>
      </c>
      <c r="AZ41" s="201"/>
      <c r="BA41" s="201"/>
      <c r="BB41" s="228"/>
      <c r="BC41" s="228"/>
      <c r="BD41" s="228"/>
      <c r="BE41" s="201"/>
      <c r="BF41" s="201"/>
      <c r="BG41" s="201"/>
    </row>
    <row r="42" spans="1:59" x14ac:dyDescent="0.2">
      <c r="A42" s="4">
        <f t="shared" si="31"/>
        <v>2022</v>
      </c>
      <c r="B42" s="4">
        <f t="shared" si="32"/>
        <v>6</v>
      </c>
      <c r="C42" s="11">
        <f t="shared" si="15"/>
        <v>44713</v>
      </c>
      <c r="E42" s="15">
        <v>18650606</v>
      </c>
      <c r="F42" s="16">
        <v>12977823</v>
      </c>
      <c r="G42" s="16">
        <v>1095893</v>
      </c>
      <c r="H42" s="16">
        <v>1576090</v>
      </c>
      <c r="I42" s="16">
        <v>222804</v>
      </c>
      <c r="J42" s="16">
        <v>215796</v>
      </c>
      <c r="K42" s="16">
        <v>22224</v>
      </c>
      <c r="L42" s="16">
        <v>3868201</v>
      </c>
      <c r="M42" s="16">
        <v>14370151</v>
      </c>
      <c r="N42" s="16">
        <f t="shared" si="16"/>
        <v>32969350</v>
      </c>
      <c r="O42" s="16">
        <f t="shared" si="17"/>
        <v>1791886</v>
      </c>
      <c r="P42" s="16">
        <f t="shared" si="18"/>
        <v>18238352</v>
      </c>
      <c r="Q42" s="16">
        <f t="shared" si="19"/>
        <v>52999588</v>
      </c>
      <c r="R42" s="16">
        <f t="shared" si="20"/>
        <v>497523</v>
      </c>
      <c r="S42" s="17">
        <f t="shared" si="33"/>
        <v>53497111</v>
      </c>
      <c r="T42" s="16"/>
      <c r="U42" s="15">
        <v>18754892</v>
      </c>
      <c r="V42" s="16">
        <v>13092044</v>
      </c>
      <c r="W42" s="16">
        <v>1106315</v>
      </c>
      <c r="X42" s="16">
        <v>1582111</v>
      </c>
      <c r="Y42" s="16">
        <v>222804</v>
      </c>
      <c r="Z42" s="16">
        <v>216788</v>
      </c>
      <c r="AA42" s="16">
        <v>22224</v>
      </c>
      <c r="AB42" s="16">
        <v>3868201</v>
      </c>
      <c r="AC42" s="16">
        <v>14370151</v>
      </c>
      <c r="AD42" s="16">
        <f t="shared" si="21"/>
        <v>33198279</v>
      </c>
      <c r="AE42" s="16">
        <f t="shared" si="22"/>
        <v>1798899</v>
      </c>
      <c r="AF42" s="16">
        <f t="shared" si="23"/>
        <v>18238352</v>
      </c>
      <c r="AG42" s="16">
        <f t="shared" si="24"/>
        <v>53235530</v>
      </c>
      <c r="AH42" s="16">
        <f t="shared" si="25"/>
        <v>499738</v>
      </c>
      <c r="AI42" s="17">
        <f t="shared" si="34"/>
        <v>53735268</v>
      </c>
      <c r="AK42" s="201">
        <v>18636276.059999999</v>
      </c>
      <c r="AL42" s="201">
        <v>13021835.880000001</v>
      </c>
      <c r="AM42" s="201">
        <v>1101494.02</v>
      </c>
      <c r="AN42" s="201">
        <v>1578687.26</v>
      </c>
      <c r="AO42" s="201">
        <v>222803.92</v>
      </c>
      <c r="AP42" s="201">
        <v>216099.46</v>
      </c>
      <c r="AQ42" s="201">
        <v>22223.95</v>
      </c>
      <c r="AR42" s="201">
        <v>3868201.28</v>
      </c>
      <c r="AS42" s="201">
        <v>14370151.08</v>
      </c>
      <c r="AT42" s="16">
        <f t="shared" si="26"/>
        <v>33004633.829999998</v>
      </c>
      <c r="AU42" s="16">
        <f t="shared" si="27"/>
        <v>1794786.72</v>
      </c>
      <c r="AV42" s="16">
        <f t="shared" si="28"/>
        <v>18238352.359999999</v>
      </c>
      <c r="AW42" s="16">
        <f t="shared" si="29"/>
        <v>53037772.909999996</v>
      </c>
      <c r="AX42" s="16">
        <f t="shared" si="30"/>
        <v>497881.09000000358</v>
      </c>
      <c r="AY42" s="16">
        <f t="shared" si="35"/>
        <v>53535654</v>
      </c>
      <c r="AZ42" s="201"/>
      <c r="BA42" s="201"/>
      <c r="BB42" s="228"/>
      <c r="BC42" s="228"/>
      <c r="BD42" s="228"/>
      <c r="BE42" s="201"/>
      <c r="BF42" s="201"/>
      <c r="BG42" s="201"/>
    </row>
    <row r="43" spans="1:59" x14ac:dyDescent="0.2">
      <c r="A43" s="4">
        <f t="shared" si="31"/>
        <v>2022</v>
      </c>
      <c r="B43" s="4">
        <f t="shared" si="32"/>
        <v>7</v>
      </c>
      <c r="C43" s="11">
        <f t="shared" si="15"/>
        <v>44743</v>
      </c>
      <c r="E43" s="15">
        <v>13578640</v>
      </c>
      <c r="F43" s="16">
        <v>11013642</v>
      </c>
      <c r="G43" s="16">
        <v>977614</v>
      </c>
      <c r="H43" s="16">
        <v>1529778</v>
      </c>
      <c r="I43" s="16">
        <v>185438</v>
      </c>
      <c r="J43" s="16">
        <v>203958</v>
      </c>
      <c r="K43" s="16">
        <v>21115</v>
      </c>
      <c r="L43" s="16">
        <v>3264700</v>
      </c>
      <c r="M43" s="16">
        <v>14381540</v>
      </c>
      <c r="N43" s="16">
        <f t="shared" si="16"/>
        <v>25776449</v>
      </c>
      <c r="O43" s="16">
        <f t="shared" si="17"/>
        <v>1733736</v>
      </c>
      <c r="P43" s="16">
        <f t="shared" si="18"/>
        <v>17646240</v>
      </c>
      <c r="Q43" s="16">
        <f t="shared" si="19"/>
        <v>45156425</v>
      </c>
      <c r="R43" s="16">
        <f t="shared" si="20"/>
        <v>423897</v>
      </c>
      <c r="S43" s="17">
        <f t="shared" si="33"/>
        <v>45580322</v>
      </c>
      <c r="T43" s="16"/>
      <c r="U43" s="15">
        <v>13677977</v>
      </c>
      <c r="V43" s="16">
        <v>11127882</v>
      </c>
      <c r="W43" s="16">
        <v>988319</v>
      </c>
      <c r="X43" s="16">
        <v>1536500</v>
      </c>
      <c r="Y43" s="16">
        <v>185438</v>
      </c>
      <c r="Z43" s="16">
        <v>204968</v>
      </c>
      <c r="AA43" s="16">
        <v>21115</v>
      </c>
      <c r="AB43" s="16">
        <v>3264700</v>
      </c>
      <c r="AC43" s="16">
        <v>14381540</v>
      </c>
      <c r="AD43" s="16">
        <f t="shared" si="21"/>
        <v>26000731</v>
      </c>
      <c r="AE43" s="16">
        <f t="shared" si="22"/>
        <v>1741468</v>
      </c>
      <c r="AF43" s="16">
        <f t="shared" si="23"/>
        <v>17646240</v>
      </c>
      <c r="AG43" s="16">
        <f t="shared" si="24"/>
        <v>45388439</v>
      </c>
      <c r="AH43" s="16">
        <f t="shared" si="25"/>
        <v>426075</v>
      </c>
      <c r="AI43" s="17">
        <f t="shared" si="34"/>
        <v>45814514</v>
      </c>
      <c r="AK43" s="201">
        <v>13529820.619999999</v>
      </c>
      <c r="AL43" s="201">
        <v>11050919.960000001</v>
      </c>
      <c r="AM43" s="201">
        <v>983731.09</v>
      </c>
      <c r="AN43" s="201">
        <v>1532685.64</v>
      </c>
      <c r="AO43" s="201">
        <v>185438.11</v>
      </c>
      <c r="AP43" s="201">
        <v>204299.36</v>
      </c>
      <c r="AQ43" s="201">
        <v>21115.360000000001</v>
      </c>
      <c r="AR43" s="201">
        <v>3264700.3</v>
      </c>
      <c r="AS43" s="201">
        <v>14381540.050000001</v>
      </c>
      <c r="AT43" s="16">
        <f t="shared" si="26"/>
        <v>25771025.139999997</v>
      </c>
      <c r="AU43" s="16">
        <f t="shared" si="27"/>
        <v>1736985</v>
      </c>
      <c r="AV43" s="16">
        <f t="shared" si="28"/>
        <v>17646240.350000001</v>
      </c>
      <c r="AW43" s="16">
        <f t="shared" si="29"/>
        <v>45154250.489999995</v>
      </c>
      <c r="AX43" s="16">
        <f t="shared" si="30"/>
        <v>423876.51000000536</v>
      </c>
      <c r="AY43" s="16">
        <f t="shared" si="35"/>
        <v>45578127</v>
      </c>
      <c r="AZ43" s="201"/>
      <c r="BA43" s="201"/>
      <c r="BB43" s="228"/>
      <c r="BC43" s="228"/>
      <c r="BD43" s="228"/>
      <c r="BE43" s="201"/>
      <c r="BF43" s="201"/>
      <c r="BG43" s="201"/>
    </row>
    <row r="44" spans="1:59" x14ac:dyDescent="0.2">
      <c r="A44" s="4">
        <f t="shared" si="31"/>
        <v>2022</v>
      </c>
      <c r="B44" s="4">
        <f t="shared" si="32"/>
        <v>8</v>
      </c>
      <c r="C44" s="11">
        <f t="shared" si="15"/>
        <v>44774</v>
      </c>
      <c r="E44" s="15">
        <v>13170711</v>
      </c>
      <c r="F44" s="16">
        <v>11912840</v>
      </c>
      <c r="G44" s="16">
        <v>1093047</v>
      </c>
      <c r="H44" s="16">
        <v>1624724</v>
      </c>
      <c r="I44" s="16">
        <v>196877</v>
      </c>
      <c r="J44" s="16">
        <v>207283</v>
      </c>
      <c r="K44" s="16">
        <v>21481</v>
      </c>
      <c r="L44" s="16">
        <v>3306341</v>
      </c>
      <c r="M44" s="16">
        <v>13757536</v>
      </c>
      <c r="N44" s="16">
        <f t="shared" si="16"/>
        <v>26394956</v>
      </c>
      <c r="O44" s="16">
        <f t="shared" si="17"/>
        <v>1832007</v>
      </c>
      <c r="P44" s="16">
        <f t="shared" si="18"/>
        <v>17063877</v>
      </c>
      <c r="Q44" s="16">
        <f t="shared" si="19"/>
        <v>45290840</v>
      </c>
      <c r="R44" s="16">
        <f t="shared" si="20"/>
        <v>425159</v>
      </c>
      <c r="S44" s="17">
        <f t="shared" si="33"/>
        <v>45715999</v>
      </c>
      <c r="T44" s="16"/>
      <c r="U44" s="15">
        <v>13287806</v>
      </c>
      <c r="V44" s="16">
        <v>12038304</v>
      </c>
      <c r="W44" s="16">
        <v>1106048</v>
      </c>
      <c r="X44" s="16">
        <v>1632576</v>
      </c>
      <c r="Y44" s="16">
        <v>196877</v>
      </c>
      <c r="Z44" s="16">
        <v>208326</v>
      </c>
      <c r="AA44" s="16">
        <v>21481</v>
      </c>
      <c r="AB44" s="16">
        <v>3306341</v>
      </c>
      <c r="AC44" s="16">
        <v>13757536</v>
      </c>
      <c r="AD44" s="16">
        <f t="shared" si="21"/>
        <v>26650516</v>
      </c>
      <c r="AE44" s="16">
        <f t="shared" si="22"/>
        <v>1840902</v>
      </c>
      <c r="AF44" s="16">
        <f t="shared" si="23"/>
        <v>17063877</v>
      </c>
      <c r="AG44" s="16">
        <f t="shared" si="24"/>
        <v>45555295</v>
      </c>
      <c r="AH44" s="16">
        <f t="shared" si="25"/>
        <v>427641</v>
      </c>
      <c r="AI44" s="17">
        <f t="shared" si="34"/>
        <v>45982936</v>
      </c>
      <c r="AK44" s="201">
        <v>13090814.84</v>
      </c>
      <c r="AL44" s="201">
        <v>11954267.99</v>
      </c>
      <c r="AM44" s="201">
        <v>1100966.08</v>
      </c>
      <c r="AN44" s="201">
        <v>1628370.42</v>
      </c>
      <c r="AO44" s="201">
        <v>196877.22</v>
      </c>
      <c r="AP44" s="201">
        <v>207639.17</v>
      </c>
      <c r="AQ44" s="201">
        <v>21480.86</v>
      </c>
      <c r="AR44" s="201">
        <v>3306340.86</v>
      </c>
      <c r="AS44" s="201">
        <v>13757536.119999999</v>
      </c>
      <c r="AT44" s="16">
        <f t="shared" si="26"/>
        <v>26364406.989999995</v>
      </c>
      <c r="AU44" s="16">
        <f t="shared" si="27"/>
        <v>1836009.5899999999</v>
      </c>
      <c r="AV44" s="16">
        <f t="shared" si="28"/>
        <v>17063876.98</v>
      </c>
      <c r="AW44" s="16">
        <f t="shared" si="29"/>
        <v>45264293.559999995</v>
      </c>
      <c r="AX44" s="16">
        <f t="shared" si="30"/>
        <v>424909.44000000507</v>
      </c>
      <c r="AY44" s="16">
        <f t="shared" si="35"/>
        <v>45689203</v>
      </c>
      <c r="AZ44" s="201"/>
      <c r="BA44" s="201"/>
      <c r="BB44" s="228"/>
      <c r="BC44" s="228"/>
      <c r="BD44" s="228"/>
      <c r="BE44" s="201"/>
      <c r="BF44" s="201"/>
      <c r="BG44" s="201"/>
    </row>
    <row r="45" spans="1:59" x14ac:dyDescent="0.2">
      <c r="A45" s="4">
        <f t="shared" si="31"/>
        <v>2022</v>
      </c>
      <c r="B45" s="4">
        <f t="shared" si="32"/>
        <v>9</v>
      </c>
      <c r="C45" s="11">
        <f t="shared" si="15"/>
        <v>44805</v>
      </c>
      <c r="E45" s="15">
        <v>18974597</v>
      </c>
      <c r="F45" s="16">
        <v>13954782</v>
      </c>
      <c r="G45" s="16">
        <v>1415519</v>
      </c>
      <c r="H45" s="16">
        <v>1601665</v>
      </c>
      <c r="I45" s="16">
        <v>211303</v>
      </c>
      <c r="J45" s="16">
        <v>188016</v>
      </c>
      <c r="K45" s="16">
        <v>19344</v>
      </c>
      <c r="L45" s="16">
        <v>3985617</v>
      </c>
      <c r="M45" s="16">
        <v>15799881</v>
      </c>
      <c r="N45" s="16">
        <f t="shared" si="16"/>
        <v>34575545</v>
      </c>
      <c r="O45" s="16">
        <f t="shared" si="17"/>
        <v>1789681</v>
      </c>
      <c r="P45" s="16">
        <f t="shared" si="18"/>
        <v>19785498</v>
      </c>
      <c r="Q45" s="16">
        <f t="shared" si="19"/>
        <v>56150724</v>
      </c>
      <c r="R45" s="16">
        <f t="shared" si="20"/>
        <v>527104</v>
      </c>
      <c r="S45" s="17">
        <f t="shared" si="33"/>
        <v>56677828</v>
      </c>
      <c r="T45" s="16"/>
      <c r="U45" s="15">
        <v>19141540</v>
      </c>
      <c r="V45" s="16">
        <v>14090539</v>
      </c>
      <c r="W45" s="16">
        <v>1431722</v>
      </c>
      <c r="X45" s="16">
        <v>1609877</v>
      </c>
      <c r="Y45" s="16">
        <v>211303</v>
      </c>
      <c r="Z45" s="16">
        <v>189117</v>
      </c>
      <c r="AA45" s="16">
        <v>19344</v>
      </c>
      <c r="AB45" s="16">
        <v>3985617</v>
      </c>
      <c r="AC45" s="16">
        <v>15799881</v>
      </c>
      <c r="AD45" s="16">
        <f t="shared" si="21"/>
        <v>34894448</v>
      </c>
      <c r="AE45" s="16">
        <f t="shared" si="22"/>
        <v>1798994</v>
      </c>
      <c r="AF45" s="16">
        <f t="shared" si="23"/>
        <v>19785498</v>
      </c>
      <c r="AG45" s="16">
        <f t="shared" si="24"/>
        <v>56478940</v>
      </c>
      <c r="AH45" s="16">
        <f t="shared" si="25"/>
        <v>530185</v>
      </c>
      <c r="AI45" s="17">
        <f t="shared" si="34"/>
        <v>57009125</v>
      </c>
      <c r="AK45" s="201">
        <v>18827870.920000002</v>
      </c>
      <c r="AL45" s="201">
        <v>14000402.24</v>
      </c>
      <c r="AM45" s="201">
        <v>1425748.91</v>
      </c>
      <c r="AN45" s="201">
        <v>1605610.72</v>
      </c>
      <c r="AO45" s="201">
        <v>211302.58</v>
      </c>
      <c r="AP45" s="201">
        <v>188541.76</v>
      </c>
      <c r="AQ45" s="201">
        <v>19343.72</v>
      </c>
      <c r="AR45" s="201">
        <v>3985617.4</v>
      </c>
      <c r="AS45" s="201">
        <v>15799880.779999999</v>
      </c>
      <c r="AT45" s="16">
        <f t="shared" si="26"/>
        <v>34484668.369999997</v>
      </c>
      <c r="AU45" s="16">
        <f t="shared" si="27"/>
        <v>1794152.48</v>
      </c>
      <c r="AV45" s="16">
        <f t="shared" si="28"/>
        <v>19785498.18</v>
      </c>
      <c r="AW45" s="16">
        <f t="shared" si="29"/>
        <v>56064319.029999994</v>
      </c>
      <c r="AX45" s="16">
        <f t="shared" si="30"/>
        <v>526292.97000000626</v>
      </c>
      <c r="AY45" s="16">
        <f t="shared" si="35"/>
        <v>56590612</v>
      </c>
      <c r="AZ45" s="201"/>
      <c r="BA45" s="201"/>
      <c r="BB45" s="228"/>
      <c r="BC45" s="228"/>
      <c r="BD45" s="228"/>
      <c r="BE45" s="201"/>
      <c r="BF45" s="201"/>
      <c r="BG45" s="201"/>
    </row>
    <row r="46" spans="1:59" x14ac:dyDescent="0.2">
      <c r="A46" s="4">
        <f t="shared" si="31"/>
        <v>2022</v>
      </c>
      <c r="B46" s="4">
        <f t="shared" si="32"/>
        <v>10</v>
      </c>
      <c r="C46" s="11">
        <f t="shared" si="15"/>
        <v>44835</v>
      </c>
      <c r="E46" s="15">
        <v>43350549</v>
      </c>
      <c r="F46" s="16">
        <v>23641611</v>
      </c>
      <c r="G46" s="16">
        <v>1465994</v>
      </c>
      <c r="H46" s="16">
        <v>2528129</v>
      </c>
      <c r="I46" s="16">
        <v>322948</v>
      </c>
      <c r="J46" s="16">
        <v>219515</v>
      </c>
      <c r="K46" s="16">
        <v>22247</v>
      </c>
      <c r="L46" s="16">
        <v>3842395</v>
      </c>
      <c r="M46" s="16">
        <v>13118418</v>
      </c>
      <c r="N46" s="16">
        <f t="shared" si="16"/>
        <v>68803349</v>
      </c>
      <c r="O46" s="16">
        <f t="shared" si="17"/>
        <v>2747644</v>
      </c>
      <c r="P46" s="16">
        <f t="shared" si="18"/>
        <v>16960813</v>
      </c>
      <c r="Q46" s="16">
        <f t="shared" si="19"/>
        <v>88511806</v>
      </c>
      <c r="R46" s="16">
        <f t="shared" si="20"/>
        <v>830887</v>
      </c>
      <c r="S46" s="17">
        <f t="shared" si="33"/>
        <v>89342693</v>
      </c>
      <c r="T46" s="16"/>
      <c r="U46" s="15">
        <v>43704495</v>
      </c>
      <c r="V46" s="16">
        <v>23877306</v>
      </c>
      <c r="W46" s="16">
        <v>1483126</v>
      </c>
      <c r="X46" s="16">
        <v>2542486</v>
      </c>
      <c r="Y46" s="16">
        <v>322948</v>
      </c>
      <c r="Z46" s="16">
        <v>221487</v>
      </c>
      <c r="AA46" s="16">
        <v>22247</v>
      </c>
      <c r="AB46" s="16">
        <v>3842395</v>
      </c>
      <c r="AC46" s="16">
        <v>13118418</v>
      </c>
      <c r="AD46" s="16">
        <f t="shared" si="21"/>
        <v>69410122</v>
      </c>
      <c r="AE46" s="16">
        <f t="shared" si="22"/>
        <v>2763973</v>
      </c>
      <c r="AF46" s="16">
        <f t="shared" si="23"/>
        <v>16960813</v>
      </c>
      <c r="AG46" s="16">
        <f t="shared" si="24"/>
        <v>89134908</v>
      </c>
      <c r="AH46" s="16">
        <f t="shared" si="25"/>
        <v>836736</v>
      </c>
      <c r="AI46" s="17">
        <f t="shared" si="34"/>
        <v>89971644</v>
      </c>
      <c r="AK46" s="201">
        <v>43124129.299999997</v>
      </c>
      <c r="AL46" s="201">
        <v>23646116.140000001</v>
      </c>
      <c r="AM46" s="201">
        <v>1471191.21</v>
      </c>
      <c r="AN46" s="201">
        <v>2520364.5299999998</v>
      </c>
      <c r="AO46" s="201">
        <v>322947.95</v>
      </c>
      <c r="AP46" s="201">
        <v>220371.65</v>
      </c>
      <c r="AQ46" s="201">
        <v>22246.82</v>
      </c>
      <c r="AR46" s="201">
        <v>3842394.56</v>
      </c>
      <c r="AS46" s="201">
        <v>13118418.220000001</v>
      </c>
      <c r="AT46" s="16">
        <f t="shared" si="26"/>
        <v>68586631.419999987</v>
      </c>
      <c r="AU46" s="16">
        <f t="shared" si="27"/>
        <v>2740736.1799999997</v>
      </c>
      <c r="AV46" s="16">
        <f t="shared" si="28"/>
        <v>16960812.780000001</v>
      </c>
      <c r="AW46" s="16">
        <f t="shared" si="29"/>
        <v>88288180.379999995</v>
      </c>
      <c r="AX46" s="16">
        <f t="shared" si="30"/>
        <v>828787.62000000477</v>
      </c>
      <c r="AY46" s="16">
        <f t="shared" si="35"/>
        <v>89116968</v>
      </c>
      <c r="AZ46" s="201"/>
      <c r="BA46" s="201"/>
      <c r="BB46" s="228"/>
      <c r="BC46" s="228"/>
      <c r="BD46" s="228"/>
      <c r="BE46" s="201"/>
      <c r="BF46" s="201"/>
      <c r="BG46" s="201"/>
    </row>
    <row r="47" spans="1:59" x14ac:dyDescent="0.2">
      <c r="A47" s="4">
        <f t="shared" si="31"/>
        <v>2022</v>
      </c>
      <c r="B47" s="4">
        <f t="shared" si="32"/>
        <v>11</v>
      </c>
      <c r="C47" s="11">
        <f t="shared" si="15"/>
        <v>44866</v>
      </c>
      <c r="E47" s="15">
        <v>71510694</v>
      </c>
      <c r="F47" s="16">
        <v>32983131</v>
      </c>
      <c r="G47" s="16">
        <v>2405754</v>
      </c>
      <c r="H47" s="16">
        <v>2914577</v>
      </c>
      <c r="I47" s="16">
        <v>304202</v>
      </c>
      <c r="J47" s="16">
        <v>235717</v>
      </c>
      <c r="K47" s="16">
        <v>23415</v>
      </c>
      <c r="L47" s="16">
        <v>4768770</v>
      </c>
      <c r="M47" s="16">
        <v>13880005</v>
      </c>
      <c r="N47" s="16">
        <f t="shared" si="16"/>
        <v>107227196</v>
      </c>
      <c r="O47" s="16">
        <f t="shared" si="17"/>
        <v>3150294</v>
      </c>
      <c r="P47" s="16">
        <f t="shared" si="18"/>
        <v>18648775</v>
      </c>
      <c r="Q47" s="16">
        <f t="shared" si="19"/>
        <v>129026265</v>
      </c>
      <c r="R47" s="16">
        <f t="shared" si="20"/>
        <v>1211209</v>
      </c>
      <c r="S47" s="17">
        <f t="shared" si="33"/>
        <v>130237474</v>
      </c>
      <c r="T47" s="16"/>
      <c r="U47" s="15">
        <v>72092358</v>
      </c>
      <c r="V47" s="16">
        <v>33375932</v>
      </c>
      <c r="W47" s="16">
        <v>2435963</v>
      </c>
      <c r="X47" s="16">
        <v>2928581</v>
      </c>
      <c r="Y47" s="16">
        <v>304202</v>
      </c>
      <c r="Z47" s="16">
        <v>238620</v>
      </c>
      <c r="AA47" s="16">
        <v>23415</v>
      </c>
      <c r="AB47" s="16">
        <v>4768770</v>
      </c>
      <c r="AC47" s="16">
        <v>13880005</v>
      </c>
      <c r="AD47" s="16">
        <f t="shared" si="21"/>
        <v>108231870</v>
      </c>
      <c r="AE47" s="16">
        <f t="shared" si="22"/>
        <v>3167201</v>
      </c>
      <c r="AF47" s="16">
        <f t="shared" si="23"/>
        <v>18648775</v>
      </c>
      <c r="AG47" s="16">
        <f t="shared" si="24"/>
        <v>130047846</v>
      </c>
      <c r="AH47" s="16">
        <f t="shared" si="25"/>
        <v>1220798</v>
      </c>
      <c r="AI47" s="17">
        <f t="shared" si="34"/>
        <v>131268644</v>
      </c>
      <c r="AK47" s="201">
        <v>71203081.75</v>
      </c>
      <c r="AL47" s="201">
        <v>32714082.190000001</v>
      </c>
      <c r="AM47" s="201">
        <v>2383592.77</v>
      </c>
      <c r="AN47" s="201">
        <v>2846191.69</v>
      </c>
      <c r="AO47" s="201">
        <v>304202.09999999998</v>
      </c>
      <c r="AP47" s="201">
        <v>235767.06</v>
      </c>
      <c r="AQ47" s="201">
        <v>23414.99</v>
      </c>
      <c r="AR47" s="201">
        <v>4768770.28</v>
      </c>
      <c r="AS47" s="201">
        <v>13880005.16</v>
      </c>
      <c r="AT47" s="16">
        <f t="shared" si="26"/>
        <v>106628373.79999998</v>
      </c>
      <c r="AU47" s="16">
        <f t="shared" si="27"/>
        <v>3081958.75</v>
      </c>
      <c r="AV47" s="16">
        <f t="shared" si="28"/>
        <v>18648775.440000001</v>
      </c>
      <c r="AW47" s="16">
        <f t="shared" si="29"/>
        <v>128359107.98999998</v>
      </c>
      <c r="AX47" s="16">
        <f t="shared" si="30"/>
        <v>1204946.0100000203</v>
      </c>
      <c r="AY47" s="16">
        <f t="shared" si="35"/>
        <v>129564054</v>
      </c>
      <c r="AZ47" s="201"/>
      <c r="BA47" s="201"/>
      <c r="BB47" s="228"/>
      <c r="BC47" s="228"/>
      <c r="BD47" s="228"/>
      <c r="BE47" s="201"/>
      <c r="BF47" s="201"/>
      <c r="BG47" s="201"/>
    </row>
    <row r="48" spans="1:59" x14ac:dyDescent="0.2">
      <c r="A48" s="4">
        <f t="shared" si="31"/>
        <v>2022</v>
      </c>
      <c r="B48" s="4">
        <f t="shared" si="32"/>
        <v>12</v>
      </c>
      <c r="C48" s="11">
        <f t="shared" si="15"/>
        <v>44896</v>
      </c>
      <c r="E48" s="15">
        <v>93364122</v>
      </c>
      <c r="F48" s="16">
        <v>40026175</v>
      </c>
      <c r="G48" s="16">
        <v>3010890</v>
      </c>
      <c r="H48" s="16">
        <v>3757587</v>
      </c>
      <c r="I48" s="16">
        <v>362043</v>
      </c>
      <c r="J48" s="16">
        <v>259149</v>
      </c>
      <c r="K48" s="16">
        <v>25479</v>
      </c>
      <c r="L48" s="16">
        <v>5088729</v>
      </c>
      <c r="M48" s="16">
        <v>14895545</v>
      </c>
      <c r="N48" s="16">
        <f t="shared" si="16"/>
        <v>136788709</v>
      </c>
      <c r="O48" s="16">
        <f t="shared" si="17"/>
        <v>4016736</v>
      </c>
      <c r="P48" s="16">
        <f t="shared" si="18"/>
        <v>19984274</v>
      </c>
      <c r="Q48" s="16">
        <f t="shared" si="19"/>
        <v>160789719</v>
      </c>
      <c r="R48" s="16">
        <f t="shared" si="20"/>
        <v>1509382</v>
      </c>
      <c r="S48" s="17">
        <f t="shared" si="33"/>
        <v>162299101</v>
      </c>
      <c r="T48" s="16"/>
      <c r="U48" s="15">
        <v>94175327</v>
      </c>
      <c r="V48" s="16">
        <v>40589911</v>
      </c>
      <c r="W48" s="16">
        <v>3050539</v>
      </c>
      <c r="X48" s="16">
        <v>3774758</v>
      </c>
      <c r="Y48" s="16">
        <v>362043</v>
      </c>
      <c r="Z48" s="16">
        <v>262868</v>
      </c>
      <c r="AA48" s="16">
        <v>25479</v>
      </c>
      <c r="AB48" s="16">
        <v>5088729</v>
      </c>
      <c r="AC48" s="16">
        <v>14895545</v>
      </c>
      <c r="AD48" s="16">
        <f t="shared" si="21"/>
        <v>138203299</v>
      </c>
      <c r="AE48" s="16">
        <f t="shared" si="22"/>
        <v>4037626</v>
      </c>
      <c r="AF48" s="16">
        <f t="shared" si="23"/>
        <v>19984274</v>
      </c>
      <c r="AG48" s="16">
        <f t="shared" si="24"/>
        <v>162225199</v>
      </c>
      <c r="AH48" s="16">
        <f t="shared" si="25"/>
        <v>1522857</v>
      </c>
      <c r="AI48" s="17">
        <f t="shared" si="34"/>
        <v>163748056</v>
      </c>
      <c r="AK48" s="201">
        <v>93221904.090000004</v>
      </c>
      <c r="AL48" s="201">
        <v>39679480.82</v>
      </c>
      <c r="AM48" s="201">
        <v>2980630.61</v>
      </c>
      <c r="AN48" s="201">
        <v>3658606.42</v>
      </c>
      <c r="AO48" s="201">
        <v>362042.5</v>
      </c>
      <c r="AP48" s="201">
        <v>259315.98</v>
      </c>
      <c r="AQ48" s="201">
        <v>25479.43</v>
      </c>
      <c r="AR48" s="201">
        <v>5088728.66</v>
      </c>
      <c r="AS48" s="201">
        <v>14895544.949999999</v>
      </c>
      <c r="AT48" s="16">
        <f t="shared" si="26"/>
        <v>136269537.45000002</v>
      </c>
      <c r="AU48" s="16">
        <f t="shared" si="27"/>
        <v>3917922.4</v>
      </c>
      <c r="AV48" s="16">
        <f t="shared" si="28"/>
        <v>19984273.609999999</v>
      </c>
      <c r="AW48" s="16">
        <f t="shared" si="29"/>
        <v>160171733.46000004</v>
      </c>
      <c r="AX48" s="16">
        <f t="shared" si="30"/>
        <v>1503580.5399999619</v>
      </c>
      <c r="AY48" s="16">
        <f t="shared" si="35"/>
        <v>161675314</v>
      </c>
      <c r="AZ48" s="201"/>
      <c r="BA48" s="201"/>
      <c r="BB48" s="228"/>
      <c r="BC48" s="228"/>
      <c r="BD48" s="228"/>
      <c r="BE48" s="201"/>
      <c r="BF48" s="201"/>
      <c r="BG48" s="201"/>
    </row>
    <row r="49" spans="1:59" x14ac:dyDescent="0.2">
      <c r="A49" s="4">
        <f t="shared" si="31"/>
        <v>2023</v>
      </c>
      <c r="B49" s="4">
        <f t="shared" si="32"/>
        <v>1</v>
      </c>
      <c r="C49" s="11">
        <f t="shared" si="15"/>
        <v>44927</v>
      </c>
      <c r="E49" s="15">
        <v>91157941</v>
      </c>
      <c r="F49" s="16">
        <v>35905736</v>
      </c>
      <c r="G49" s="16">
        <v>2607311</v>
      </c>
      <c r="H49" s="16">
        <v>2992986</v>
      </c>
      <c r="I49" s="16">
        <v>288254</v>
      </c>
      <c r="J49" s="16">
        <v>241450</v>
      </c>
      <c r="K49" s="16">
        <v>23732</v>
      </c>
      <c r="L49" s="16">
        <v>4873785</v>
      </c>
      <c r="M49" s="16">
        <v>13100537</v>
      </c>
      <c r="N49" s="16">
        <f t="shared" si="16"/>
        <v>129982974</v>
      </c>
      <c r="O49" s="16">
        <f t="shared" si="17"/>
        <v>3234436</v>
      </c>
      <c r="P49" s="16">
        <f t="shared" si="18"/>
        <v>17974322</v>
      </c>
      <c r="Q49" s="16">
        <f t="shared" si="19"/>
        <v>151191732</v>
      </c>
      <c r="R49" s="16">
        <f t="shared" si="20"/>
        <v>1419282</v>
      </c>
      <c r="S49" s="17">
        <f t="shared" si="33"/>
        <v>152611014</v>
      </c>
      <c r="T49" s="16"/>
      <c r="U49" s="15">
        <v>91970352</v>
      </c>
      <c r="V49" s="16">
        <v>36415540</v>
      </c>
      <c r="W49" s="16">
        <v>2641741</v>
      </c>
      <c r="X49" s="16">
        <v>3012621</v>
      </c>
      <c r="Y49" s="16">
        <v>288254</v>
      </c>
      <c r="Z49" s="16">
        <v>245042</v>
      </c>
      <c r="AA49" s="16">
        <v>23732</v>
      </c>
      <c r="AB49" s="16">
        <v>4873785</v>
      </c>
      <c r="AC49" s="16">
        <v>13100537</v>
      </c>
      <c r="AD49" s="16">
        <f t="shared" si="21"/>
        <v>131339619</v>
      </c>
      <c r="AE49" s="16">
        <f t="shared" si="22"/>
        <v>3257663</v>
      </c>
      <c r="AF49" s="16">
        <f t="shared" si="23"/>
        <v>17974322</v>
      </c>
      <c r="AG49" s="16">
        <f t="shared" si="24"/>
        <v>152571604</v>
      </c>
      <c r="AH49" s="16">
        <f t="shared" si="25"/>
        <v>1432236</v>
      </c>
      <c r="AI49" s="17">
        <f t="shared" si="34"/>
        <v>154003840</v>
      </c>
      <c r="AK49" s="201">
        <v>91127485.930000007</v>
      </c>
      <c r="AL49" s="201">
        <v>35674634.270000003</v>
      </c>
      <c r="AM49" s="201">
        <v>2587910.2599999998</v>
      </c>
      <c r="AN49" s="201">
        <v>2920832.37</v>
      </c>
      <c r="AO49" s="201">
        <v>288254.09999999998</v>
      </c>
      <c r="AP49" s="201">
        <v>241677.34</v>
      </c>
      <c r="AQ49" s="201">
        <v>23731.55</v>
      </c>
      <c r="AR49" s="201">
        <v>4873784.82</v>
      </c>
      <c r="AS49" s="201">
        <v>13100537</v>
      </c>
      <c r="AT49" s="16">
        <f t="shared" si="26"/>
        <v>129702016.11000001</v>
      </c>
      <c r="AU49" s="16">
        <f t="shared" si="27"/>
        <v>3162509.71</v>
      </c>
      <c r="AV49" s="16">
        <f t="shared" si="28"/>
        <v>17974321.82</v>
      </c>
      <c r="AW49" s="16">
        <f t="shared" si="29"/>
        <v>150838847.64000002</v>
      </c>
      <c r="AX49" s="16">
        <f t="shared" si="30"/>
        <v>1415969.3599999845</v>
      </c>
      <c r="AY49" s="16">
        <f t="shared" si="35"/>
        <v>152254817</v>
      </c>
      <c r="AZ49" s="201"/>
      <c r="BA49" s="201"/>
      <c r="BB49" s="228"/>
      <c r="BC49" s="228"/>
      <c r="BD49" s="228"/>
      <c r="BE49" s="201"/>
      <c r="BF49" s="201"/>
      <c r="BG49" s="201"/>
    </row>
    <row r="50" spans="1:59" x14ac:dyDescent="0.2">
      <c r="A50" s="4">
        <f t="shared" si="31"/>
        <v>2023</v>
      </c>
      <c r="B50" s="4">
        <f t="shared" si="32"/>
        <v>2</v>
      </c>
      <c r="C50" s="11">
        <f t="shared" si="15"/>
        <v>44958</v>
      </c>
      <c r="E50" s="15">
        <v>79643021</v>
      </c>
      <c r="F50" s="16">
        <v>32615366</v>
      </c>
      <c r="G50" s="16">
        <v>2398449</v>
      </c>
      <c r="H50" s="16">
        <v>2901348</v>
      </c>
      <c r="I50" s="16">
        <v>294673</v>
      </c>
      <c r="J50" s="16">
        <v>234852</v>
      </c>
      <c r="K50" s="16">
        <v>23138</v>
      </c>
      <c r="L50" s="16">
        <v>5602533</v>
      </c>
      <c r="M50" s="16">
        <v>17661872</v>
      </c>
      <c r="N50" s="16">
        <f t="shared" si="16"/>
        <v>114974647</v>
      </c>
      <c r="O50" s="16">
        <f t="shared" si="17"/>
        <v>3136200</v>
      </c>
      <c r="P50" s="16">
        <f t="shared" si="18"/>
        <v>23264405</v>
      </c>
      <c r="Q50" s="16">
        <f t="shared" si="19"/>
        <v>141375252</v>
      </c>
      <c r="R50" s="16">
        <f t="shared" si="20"/>
        <v>1327132</v>
      </c>
      <c r="S50" s="17">
        <f t="shared" si="33"/>
        <v>142702384</v>
      </c>
      <c r="T50" s="16"/>
      <c r="U50" s="15">
        <v>80319469</v>
      </c>
      <c r="V50" s="16">
        <v>33022366</v>
      </c>
      <c r="W50" s="16">
        <v>2428465</v>
      </c>
      <c r="X50" s="16">
        <v>2920956</v>
      </c>
      <c r="Y50" s="16">
        <v>294673</v>
      </c>
      <c r="Z50" s="16">
        <v>237816</v>
      </c>
      <c r="AA50" s="16">
        <v>23138</v>
      </c>
      <c r="AB50" s="16">
        <v>5602533</v>
      </c>
      <c r="AC50" s="16">
        <v>17661872</v>
      </c>
      <c r="AD50" s="16">
        <f t="shared" si="21"/>
        <v>116088111</v>
      </c>
      <c r="AE50" s="16">
        <f t="shared" si="22"/>
        <v>3158772</v>
      </c>
      <c r="AF50" s="16">
        <f t="shared" si="23"/>
        <v>23264405</v>
      </c>
      <c r="AG50" s="16">
        <f t="shared" si="24"/>
        <v>142511288</v>
      </c>
      <c r="AH50" s="16">
        <f t="shared" si="25"/>
        <v>1337796</v>
      </c>
      <c r="AI50" s="17">
        <f t="shared" si="34"/>
        <v>143849084</v>
      </c>
      <c r="AK50" s="201">
        <v>79673826.620000005</v>
      </c>
      <c r="AL50" s="201">
        <v>32553233.710000001</v>
      </c>
      <c r="AM50" s="201">
        <v>2394668.79</v>
      </c>
      <c r="AN50" s="201">
        <v>2863562.02</v>
      </c>
      <c r="AO50" s="201">
        <v>294672.94</v>
      </c>
      <c r="AP50" s="201">
        <v>235429.4</v>
      </c>
      <c r="AQ50" s="201">
        <v>23138.46</v>
      </c>
      <c r="AR50" s="201">
        <v>5602532.9800000004</v>
      </c>
      <c r="AS50" s="201">
        <v>17661871.91</v>
      </c>
      <c r="AT50" s="16">
        <f t="shared" si="26"/>
        <v>114939540.52000001</v>
      </c>
      <c r="AU50" s="16">
        <f t="shared" si="27"/>
        <v>3098991.42</v>
      </c>
      <c r="AV50" s="16">
        <f t="shared" si="28"/>
        <v>23264404.890000001</v>
      </c>
      <c r="AW50" s="16">
        <f t="shared" si="29"/>
        <v>141302936.83000001</v>
      </c>
      <c r="AX50" s="16">
        <f t="shared" si="30"/>
        <v>1326453.1699999869</v>
      </c>
      <c r="AY50" s="16">
        <f t="shared" si="35"/>
        <v>142629390</v>
      </c>
      <c r="AZ50" s="201"/>
      <c r="BA50" s="201"/>
      <c r="BB50" s="228"/>
      <c r="BC50" s="228"/>
      <c r="BD50" s="228"/>
      <c r="BE50" s="201"/>
      <c r="BF50" s="201"/>
      <c r="BG50" s="201"/>
    </row>
    <row r="51" spans="1:59" x14ac:dyDescent="0.2">
      <c r="A51" s="4">
        <f t="shared" si="31"/>
        <v>2023</v>
      </c>
      <c r="B51" s="4">
        <f t="shared" si="32"/>
        <v>3</v>
      </c>
      <c r="C51" s="11">
        <f t="shared" si="15"/>
        <v>44986</v>
      </c>
      <c r="E51" s="15">
        <v>73078952</v>
      </c>
      <c r="F51" s="16">
        <v>29377049</v>
      </c>
      <c r="G51" s="16">
        <v>2203699</v>
      </c>
      <c r="H51" s="16">
        <v>2705902</v>
      </c>
      <c r="I51" s="16">
        <v>299478</v>
      </c>
      <c r="J51" s="16">
        <v>250704</v>
      </c>
      <c r="K51" s="16">
        <v>24915</v>
      </c>
      <c r="L51" s="16">
        <v>4942813</v>
      </c>
      <c r="M51" s="16">
        <v>14651034</v>
      </c>
      <c r="N51" s="16">
        <f t="shared" si="16"/>
        <v>104984093</v>
      </c>
      <c r="O51" s="16">
        <f t="shared" si="17"/>
        <v>2956606</v>
      </c>
      <c r="P51" s="16">
        <f t="shared" si="18"/>
        <v>19593847</v>
      </c>
      <c r="Q51" s="16">
        <f t="shared" si="19"/>
        <v>127534546</v>
      </c>
      <c r="R51" s="16">
        <f t="shared" si="20"/>
        <v>1197205</v>
      </c>
      <c r="S51" s="17">
        <f t="shared" si="33"/>
        <v>128731751</v>
      </c>
      <c r="T51" s="16"/>
      <c r="U51" s="15">
        <v>73744820</v>
      </c>
      <c r="V51" s="16">
        <v>29739411</v>
      </c>
      <c r="W51" s="16">
        <v>2231914</v>
      </c>
      <c r="X51" s="16">
        <v>2724312</v>
      </c>
      <c r="Y51" s="16">
        <v>299478</v>
      </c>
      <c r="Z51" s="16">
        <v>253340</v>
      </c>
      <c r="AA51" s="16">
        <v>24915</v>
      </c>
      <c r="AB51" s="16">
        <v>4942813</v>
      </c>
      <c r="AC51" s="16">
        <v>14651034</v>
      </c>
      <c r="AD51" s="16">
        <f t="shared" si="21"/>
        <v>106040538</v>
      </c>
      <c r="AE51" s="16">
        <f t="shared" si="22"/>
        <v>2977652</v>
      </c>
      <c r="AF51" s="16">
        <f t="shared" si="23"/>
        <v>19593847</v>
      </c>
      <c r="AG51" s="16">
        <f t="shared" si="24"/>
        <v>128612037</v>
      </c>
      <c r="AH51" s="16">
        <f t="shared" si="25"/>
        <v>1207320</v>
      </c>
      <c r="AI51" s="17">
        <f t="shared" si="34"/>
        <v>129819357</v>
      </c>
      <c r="AK51" s="201">
        <v>73141050.040000007</v>
      </c>
      <c r="AL51" s="201">
        <v>29374885.629999999</v>
      </c>
      <c r="AM51" s="201">
        <v>2206901.16</v>
      </c>
      <c r="AN51" s="201">
        <v>2686433.62</v>
      </c>
      <c r="AO51" s="201">
        <v>299478.25</v>
      </c>
      <c r="AP51" s="201">
        <v>251275.99</v>
      </c>
      <c r="AQ51" s="201">
        <v>24915.27</v>
      </c>
      <c r="AR51" s="201">
        <v>4942812.6100000003</v>
      </c>
      <c r="AS51" s="201">
        <v>14651034</v>
      </c>
      <c r="AT51" s="16">
        <f t="shared" si="26"/>
        <v>105047230.34999999</v>
      </c>
      <c r="AU51" s="16">
        <f t="shared" si="27"/>
        <v>2937709.6100000003</v>
      </c>
      <c r="AV51" s="16">
        <f t="shared" si="28"/>
        <v>19593846.609999999</v>
      </c>
      <c r="AW51" s="16">
        <f t="shared" si="29"/>
        <v>127578786.56999999</v>
      </c>
      <c r="AX51" s="16">
        <f t="shared" si="30"/>
        <v>1197620.4300000072</v>
      </c>
      <c r="AY51" s="16">
        <f t="shared" si="35"/>
        <v>128776407</v>
      </c>
      <c r="AZ51" s="201"/>
      <c r="BA51" s="201"/>
      <c r="BB51" s="228"/>
      <c r="BC51" s="228"/>
      <c r="BD51" s="228"/>
      <c r="BE51" s="201"/>
      <c r="BF51" s="201"/>
      <c r="BG51" s="201"/>
    </row>
    <row r="52" spans="1:59" x14ac:dyDescent="0.2">
      <c r="A52" s="4">
        <f t="shared" si="31"/>
        <v>2023</v>
      </c>
      <c r="B52" s="4">
        <f t="shared" si="32"/>
        <v>4</v>
      </c>
      <c r="C52" s="11">
        <f t="shared" si="15"/>
        <v>45017</v>
      </c>
      <c r="E52" s="15">
        <v>50200492</v>
      </c>
      <c r="F52" s="16">
        <v>21608784</v>
      </c>
      <c r="G52" s="16">
        <v>1779145</v>
      </c>
      <c r="H52" s="16">
        <v>2050769</v>
      </c>
      <c r="I52" s="16">
        <v>257225</v>
      </c>
      <c r="J52" s="16">
        <v>236622</v>
      </c>
      <c r="K52" s="16">
        <v>23897</v>
      </c>
      <c r="L52" s="16">
        <v>4989979</v>
      </c>
      <c r="M52" s="16">
        <v>15812477</v>
      </c>
      <c r="N52" s="16">
        <f t="shared" si="16"/>
        <v>73869543</v>
      </c>
      <c r="O52" s="16">
        <f t="shared" si="17"/>
        <v>2287391</v>
      </c>
      <c r="P52" s="16">
        <f t="shared" si="18"/>
        <v>20802456</v>
      </c>
      <c r="Q52" s="16">
        <f t="shared" si="19"/>
        <v>96959390</v>
      </c>
      <c r="R52" s="16">
        <f t="shared" si="20"/>
        <v>910187</v>
      </c>
      <c r="S52" s="17">
        <f t="shared" si="33"/>
        <v>97869577</v>
      </c>
      <c r="T52" s="16"/>
      <c r="U52" s="15">
        <v>50741143</v>
      </c>
      <c r="V52" s="16">
        <v>21903236</v>
      </c>
      <c r="W52" s="16">
        <v>1805785</v>
      </c>
      <c r="X52" s="16">
        <v>2066109</v>
      </c>
      <c r="Y52" s="16">
        <v>257225</v>
      </c>
      <c r="Z52" s="16">
        <v>238740</v>
      </c>
      <c r="AA52" s="16">
        <v>23897</v>
      </c>
      <c r="AB52" s="16">
        <v>4989979</v>
      </c>
      <c r="AC52" s="16">
        <v>15812477</v>
      </c>
      <c r="AD52" s="16">
        <f t="shared" si="21"/>
        <v>74731286</v>
      </c>
      <c r="AE52" s="16">
        <f t="shared" si="22"/>
        <v>2304849</v>
      </c>
      <c r="AF52" s="16">
        <f t="shared" si="23"/>
        <v>20802456</v>
      </c>
      <c r="AG52" s="16">
        <f t="shared" si="24"/>
        <v>97838591</v>
      </c>
      <c r="AH52" s="16">
        <f t="shared" si="25"/>
        <v>918440</v>
      </c>
      <c r="AI52" s="17">
        <f t="shared" si="34"/>
        <v>98757031</v>
      </c>
      <c r="AK52" s="201">
        <v>50313230.759999998</v>
      </c>
      <c r="AL52" s="201">
        <v>21690040.640000001</v>
      </c>
      <c r="AM52" s="201">
        <v>1792165.85</v>
      </c>
      <c r="AN52" s="201">
        <v>2047761.83</v>
      </c>
      <c r="AO52" s="201">
        <v>257224.5</v>
      </c>
      <c r="AP52" s="201">
        <v>237385.66</v>
      </c>
      <c r="AQ52" s="201">
        <v>23897.39</v>
      </c>
      <c r="AR52" s="201">
        <v>4989979.17</v>
      </c>
      <c r="AS52" s="201">
        <v>15812476.880000001</v>
      </c>
      <c r="AT52" s="16">
        <f t="shared" si="26"/>
        <v>74076559.140000001</v>
      </c>
      <c r="AU52" s="16">
        <f t="shared" si="27"/>
        <v>2285147.4900000002</v>
      </c>
      <c r="AV52" s="16">
        <f t="shared" si="28"/>
        <v>20802456.050000001</v>
      </c>
      <c r="AW52" s="16">
        <f t="shared" si="29"/>
        <v>97164162.679999992</v>
      </c>
      <c r="AX52" s="16">
        <f t="shared" si="30"/>
        <v>912109.32000000775</v>
      </c>
      <c r="AY52" s="16">
        <f t="shared" si="35"/>
        <v>98076272</v>
      </c>
      <c r="AZ52" s="201"/>
      <c r="BA52" s="201"/>
      <c r="BB52" s="228"/>
      <c r="BC52" s="228"/>
      <c r="BD52" s="228"/>
      <c r="BE52" s="201"/>
      <c r="BF52" s="201"/>
      <c r="BG52" s="201"/>
    </row>
    <row r="53" spans="1:59" x14ac:dyDescent="0.2">
      <c r="A53" s="4">
        <f t="shared" si="31"/>
        <v>2023</v>
      </c>
      <c r="B53" s="4">
        <f t="shared" si="32"/>
        <v>5</v>
      </c>
      <c r="C53" s="11">
        <f t="shared" si="15"/>
        <v>45047</v>
      </c>
      <c r="E53" s="15">
        <v>28210102</v>
      </c>
      <c r="F53" s="16">
        <v>16212101</v>
      </c>
      <c r="G53" s="16">
        <v>1242154</v>
      </c>
      <c r="H53" s="16">
        <v>1935058</v>
      </c>
      <c r="I53" s="16">
        <v>280767</v>
      </c>
      <c r="J53" s="16">
        <v>218313</v>
      </c>
      <c r="K53" s="16">
        <v>22475</v>
      </c>
      <c r="L53" s="16">
        <v>4314104</v>
      </c>
      <c r="M53" s="16">
        <v>16788626</v>
      </c>
      <c r="N53" s="16">
        <f t="shared" si="16"/>
        <v>45967599</v>
      </c>
      <c r="O53" s="16">
        <f t="shared" si="17"/>
        <v>2153371</v>
      </c>
      <c r="P53" s="16">
        <f t="shared" si="18"/>
        <v>21102730</v>
      </c>
      <c r="Q53" s="16">
        <f t="shared" si="19"/>
        <v>69223700</v>
      </c>
      <c r="R53" s="16">
        <f t="shared" si="20"/>
        <v>649824</v>
      </c>
      <c r="S53" s="17">
        <f t="shared" si="33"/>
        <v>69873524</v>
      </c>
      <c r="T53" s="16"/>
      <c r="U53" s="15">
        <v>28541685</v>
      </c>
      <c r="V53" s="16">
        <v>16441438</v>
      </c>
      <c r="W53" s="16">
        <v>1265248</v>
      </c>
      <c r="X53" s="16">
        <v>1950270</v>
      </c>
      <c r="Y53" s="16">
        <v>280767</v>
      </c>
      <c r="Z53" s="16">
        <v>220068</v>
      </c>
      <c r="AA53" s="16">
        <v>22475</v>
      </c>
      <c r="AB53" s="16">
        <v>4314104</v>
      </c>
      <c r="AC53" s="16">
        <v>16788626</v>
      </c>
      <c r="AD53" s="16">
        <f t="shared" si="21"/>
        <v>46551613</v>
      </c>
      <c r="AE53" s="16">
        <f t="shared" si="22"/>
        <v>2170338</v>
      </c>
      <c r="AF53" s="16">
        <f t="shared" si="23"/>
        <v>21102730</v>
      </c>
      <c r="AG53" s="16">
        <f t="shared" si="24"/>
        <v>69824681</v>
      </c>
      <c r="AH53" s="16">
        <f t="shared" si="25"/>
        <v>655465</v>
      </c>
      <c r="AI53" s="17">
        <f t="shared" si="34"/>
        <v>70480146</v>
      </c>
      <c r="AK53" s="201">
        <v>28250085.010000002</v>
      </c>
      <c r="AL53" s="201">
        <v>16336116.35</v>
      </c>
      <c r="AM53" s="201">
        <v>1259671.19</v>
      </c>
      <c r="AN53" s="201">
        <v>1943275.81</v>
      </c>
      <c r="AO53" s="201">
        <v>280767.09000000003</v>
      </c>
      <c r="AP53" s="201">
        <v>219249.84</v>
      </c>
      <c r="AQ53" s="201">
        <v>22475.19</v>
      </c>
      <c r="AR53" s="201">
        <v>4314103.68</v>
      </c>
      <c r="AS53" s="201">
        <v>16788625.859999999</v>
      </c>
      <c r="AT53" s="16">
        <f t="shared" si="26"/>
        <v>46149114.829999998</v>
      </c>
      <c r="AU53" s="16">
        <f t="shared" si="27"/>
        <v>2162525.65</v>
      </c>
      <c r="AV53" s="16">
        <f t="shared" si="28"/>
        <v>21102729.539999999</v>
      </c>
      <c r="AW53" s="16">
        <f t="shared" si="29"/>
        <v>69414370.019999996</v>
      </c>
      <c r="AX53" s="16">
        <f t="shared" si="30"/>
        <v>651613.98000000417</v>
      </c>
      <c r="AY53" s="16">
        <f t="shared" si="35"/>
        <v>70065984</v>
      </c>
      <c r="AZ53" s="201"/>
      <c r="BA53" s="201"/>
      <c r="BB53" s="228"/>
      <c r="BC53" s="228"/>
      <c r="BD53" s="228"/>
      <c r="BE53" s="201"/>
      <c r="BF53" s="201"/>
      <c r="BG53" s="201"/>
    </row>
    <row r="54" spans="1:59" x14ac:dyDescent="0.2">
      <c r="A54" s="4">
        <f t="shared" si="31"/>
        <v>2023</v>
      </c>
      <c r="B54" s="4">
        <f t="shared" si="32"/>
        <v>6</v>
      </c>
      <c r="C54" s="11">
        <f t="shared" si="15"/>
        <v>45078</v>
      </c>
      <c r="E54" s="15">
        <v>18431136</v>
      </c>
      <c r="F54" s="16">
        <v>13218452</v>
      </c>
      <c r="G54" s="16">
        <v>1057157</v>
      </c>
      <c r="H54" s="16">
        <v>1526030</v>
      </c>
      <c r="I54" s="16">
        <v>215053</v>
      </c>
      <c r="J54" s="16">
        <v>213026</v>
      </c>
      <c r="K54" s="16">
        <v>22216</v>
      </c>
      <c r="L54" s="16">
        <v>3897188</v>
      </c>
      <c r="M54" s="16">
        <v>16147900</v>
      </c>
      <c r="N54" s="16">
        <f t="shared" si="16"/>
        <v>32944014</v>
      </c>
      <c r="O54" s="16">
        <f t="shared" si="17"/>
        <v>1739056</v>
      </c>
      <c r="P54" s="16">
        <f t="shared" si="18"/>
        <v>20045088</v>
      </c>
      <c r="Q54" s="16">
        <f t="shared" si="19"/>
        <v>54728158</v>
      </c>
      <c r="R54" s="16">
        <f t="shared" si="20"/>
        <v>513750</v>
      </c>
      <c r="S54" s="17">
        <f t="shared" si="33"/>
        <v>55241908</v>
      </c>
      <c r="T54" s="16"/>
      <c r="U54" s="15">
        <v>18673687</v>
      </c>
      <c r="V54" s="16">
        <v>13426861</v>
      </c>
      <c r="W54" s="16">
        <v>1082122</v>
      </c>
      <c r="X54" s="16">
        <v>1538797</v>
      </c>
      <c r="Y54" s="16">
        <v>215053</v>
      </c>
      <c r="Z54" s="16">
        <v>214747</v>
      </c>
      <c r="AA54" s="16">
        <v>22216</v>
      </c>
      <c r="AB54" s="16">
        <v>3897188</v>
      </c>
      <c r="AC54" s="16">
        <v>16147900</v>
      </c>
      <c r="AD54" s="16">
        <f t="shared" si="21"/>
        <v>33419939</v>
      </c>
      <c r="AE54" s="16">
        <f t="shared" si="22"/>
        <v>1753544</v>
      </c>
      <c r="AF54" s="16">
        <f t="shared" si="23"/>
        <v>20045088</v>
      </c>
      <c r="AG54" s="16">
        <f t="shared" si="24"/>
        <v>55218571</v>
      </c>
      <c r="AH54" s="16">
        <f t="shared" si="25"/>
        <v>518353</v>
      </c>
      <c r="AI54" s="17">
        <f t="shared" si="34"/>
        <v>55736924</v>
      </c>
      <c r="AK54" s="201">
        <v>18416847.32</v>
      </c>
      <c r="AL54" s="201">
        <v>13349793.1</v>
      </c>
      <c r="AM54" s="201">
        <v>1077295.26</v>
      </c>
      <c r="AN54" s="201">
        <v>1534780.86</v>
      </c>
      <c r="AO54" s="201">
        <v>215052.75</v>
      </c>
      <c r="AP54" s="201">
        <v>214058.58</v>
      </c>
      <c r="AQ54" s="201">
        <v>22216.42</v>
      </c>
      <c r="AR54" s="201">
        <v>3897188.13</v>
      </c>
      <c r="AS54" s="201">
        <v>16147900.380000001</v>
      </c>
      <c r="AT54" s="16">
        <f t="shared" si="26"/>
        <v>33081204.850000005</v>
      </c>
      <c r="AU54" s="16">
        <f t="shared" si="27"/>
        <v>1748839.4400000002</v>
      </c>
      <c r="AV54" s="16">
        <f t="shared" si="28"/>
        <v>20045088.510000002</v>
      </c>
      <c r="AW54" s="16">
        <f t="shared" si="29"/>
        <v>54875132.800000012</v>
      </c>
      <c r="AX54" s="16">
        <f t="shared" si="30"/>
        <v>515129.19999998808</v>
      </c>
      <c r="AY54" s="16">
        <f t="shared" si="35"/>
        <v>55390262</v>
      </c>
      <c r="AZ54" s="201"/>
      <c r="BA54" s="201"/>
      <c r="BB54" s="228"/>
      <c r="BC54" s="228"/>
      <c r="BD54" s="228"/>
      <c r="BE54" s="201"/>
      <c r="BF54" s="201"/>
      <c r="BG54" s="201"/>
    </row>
    <row r="55" spans="1:59" x14ac:dyDescent="0.2">
      <c r="A55" s="4">
        <f t="shared" si="31"/>
        <v>2023</v>
      </c>
      <c r="B55" s="4">
        <f t="shared" si="32"/>
        <v>7</v>
      </c>
      <c r="C55" s="11">
        <f t="shared" si="15"/>
        <v>45108</v>
      </c>
      <c r="E55" s="15">
        <v>13296918</v>
      </c>
      <c r="F55" s="16">
        <v>11230500</v>
      </c>
      <c r="G55" s="16">
        <v>944259</v>
      </c>
      <c r="H55" s="16">
        <v>1483672</v>
      </c>
      <c r="I55" s="16">
        <v>179455</v>
      </c>
      <c r="J55" s="16">
        <v>201414</v>
      </c>
      <c r="K55" s="16">
        <v>21112</v>
      </c>
      <c r="L55" s="16">
        <v>3294970</v>
      </c>
      <c r="M55" s="16">
        <v>16188732</v>
      </c>
      <c r="N55" s="16">
        <f t="shared" si="16"/>
        <v>25672244</v>
      </c>
      <c r="O55" s="16">
        <f t="shared" si="17"/>
        <v>1685086</v>
      </c>
      <c r="P55" s="16">
        <f t="shared" si="18"/>
        <v>19483702</v>
      </c>
      <c r="Q55" s="16">
        <f t="shared" si="19"/>
        <v>46841032</v>
      </c>
      <c r="R55" s="16">
        <f t="shared" si="20"/>
        <v>439711</v>
      </c>
      <c r="S55" s="17">
        <f t="shared" si="33"/>
        <v>47280743</v>
      </c>
      <c r="T55" s="16"/>
      <c r="U55" s="15">
        <v>13513697</v>
      </c>
      <c r="V55" s="16">
        <v>11431361</v>
      </c>
      <c r="W55" s="16">
        <v>968689</v>
      </c>
      <c r="X55" s="16">
        <v>1496989</v>
      </c>
      <c r="Y55" s="16">
        <v>179455</v>
      </c>
      <c r="Z55" s="16">
        <v>203147</v>
      </c>
      <c r="AA55" s="16">
        <v>21112</v>
      </c>
      <c r="AB55" s="16">
        <v>3294970</v>
      </c>
      <c r="AC55" s="16">
        <v>16188732</v>
      </c>
      <c r="AD55" s="16">
        <f t="shared" si="21"/>
        <v>26114314</v>
      </c>
      <c r="AE55" s="16">
        <f t="shared" si="22"/>
        <v>1700136</v>
      </c>
      <c r="AF55" s="16">
        <f t="shared" si="23"/>
        <v>19483702</v>
      </c>
      <c r="AG55" s="16">
        <f t="shared" si="24"/>
        <v>47298152</v>
      </c>
      <c r="AH55" s="16">
        <f t="shared" si="25"/>
        <v>444002</v>
      </c>
      <c r="AI55" s="17">
        <f t="shared" si="34"/>
        <v>47742154</v>
      </c>
      <c r="AK55" s="201">
        <v>13230940.93</v>
      </c>
      <c r="AL55" s="201">
        <v>11351231.289999999</v>
      </c>
      <c r="AM55" s="201">
        <v>964101.21</v>
      </c>
      <c r="AN55" s="201">
        <v>1492883.35</v>
      </c>
      <c r="AO55" s="201">
        <v>179455.01</v>
      </c>
      <c r="AP55" s="201">
        <v>202477.67</v>
      </c>
      <c r="AQ55" s="201">
        <v>21112.14</v>
      </c>
      <c r="AR55" s="201">
        <v>3294969.9</v>
      </c>
      <c r="AS55" s="201">
        <v>16188732.460000001</v>
      </c>
      <c r="AT55" s="16">
        <f t="shared" si="26"/>
        <v>25746840.580000002</v>
      </c>
      <c r="AU55" s="16">
        <f t="shared" si="27"/>
        <v>1695361.02</v>
      </c>
      <c r="AV55" s="16">
        <f t="shared" si="28"/>
        <v>19483702.359999999</v>
      </c>
      <c r="AW55" s="16">
        <f t="shared" si="29"/>
        <v>46925903.960000001</v>
      </c>
      <c r="AX55" s="16">
        <f t="shared" si="30"/>
        <v>440508.03999999911</v>
      </c>
      <c r="AY55" s="16">
        <f t="shared" si="35"/>
        <v>47366412</v>
      </c>
      <c r="AZ55" s="201"/>
      <c r="BA55" s="201"/>
      <c r="BB55" s="228"/>
      <c r="BC55" s="228"/>
      <c r="BD55" s="228"/>
      <c r="BE55" s="201"/>
      <c r="BF55" s="201"/>
      <c r="BG55" s="201"/>
    </row>
    <row r="56" spans="1:59" x14ac:dyDescent="0.2">
      <c r="A56" s="4">
        <f t="shared" si="31"/>
        <v>2023</v>
      </c>
      <c r="B56" s="4">
        <f t="shared" si="32"/>
        <v>8</v>
      </c>
      <c r="C56" s="11">
        <f t="shared" si="15"/>
        <v>45139</v>
      </c>
      <c r="E56" s="15">
        <v>12800138</v>
      </c>
      <c r="F56" s="16">
        <v>12104980</v>
      </c>
      <c r="G56" s="16">
        <v>1055869</v>
      </c>
      <c r="H56" s="16">
        <v>1573588</v>
      </c>
      <c r="I56" s="16">
        <v>190316</v>
      </c>
      <c r="J56" s="16">
        <v>204822</v>
      </c>
      <c r="K56" s="16">
        <v>21478</v>
      </c>
      <c r="L56" s="16">
        <v>3339860</v>
      </c>
      <c r="M56" s="16">
        <v>15485390</v>
      </c>
      <c r="N56" s="16">
        <f t="shared" si="16"/>
        <v>26172781</v>
      </c>
      <c r="O56" s="16">
        <f t="shared" si="17"/>
        <v>1778410</v>
      </c>
      <c r="P56" s="16">
        <f t="shared" si="18"/>
        <v>18825250</v>
      </c>
      <c r="Q56" s="16">
        <f t="shared" si="19"/>
        <v>46776441</v>
      </c>
      <c r="R56" s="16">
        <f t="shared" si="20"/>
        <v>439105</v>
      </c>
      <c r="S56" s="17">
        <f t="shared" si="33"/>
        <v>47215546</v>
      </c>
      <c r="T56" s="16"/>
      <c r="U56" s="15">
        <v>13042872</v>
      </c>
      <c r="V56" s="16">
        <v>12320230</v>
      </c>
      <c r="W56" s="16">
        <v>1083860</v>
      </c>
      <c r="X56" s="16">
        <v>1588394</v>
      </c>
      <c r="Y56" s="16">
        <v>190316</v>
      </c>
      <c r="Z56" s="16">
        <v>206572</v>
      </c>
      <c r="AA56" s="16">
        <v>21478</v>
      </c>
      <c r="AB56" s="16">
        <v>3339860</v>
      </c>
      <c r="AC56" s="16">
        <v>15485390</v>
      </c>
      <c r="AD56" s="16">
        <f t="shared" si="21"/>
        <v>26658756</v>
      </c>
      <c r="AE56" s="16">
        <f t="shared" si="22"/>
        <v>1794966</v>
      </c>
      <c r="AF56" s="16">
        <f t="shared" si="23"/>
        <v>18825250</v>
      </c>
      <c r="AG56" s="16">
        <f t="shared" si="24"/>
        <v>47278972</v>
      </c>
      <c r="AH56" s="16">
        <f t="shared" si="25"/>
        <v>443822</v>
      </c>
      <c r="AI56" s="17">
        <f t="shared" si="34"/>
        <v>47722794</v>
      </c>
      <c r="AK56" s="201">
        <v>12708926.439999999</v>
      </c>
      <c r="AL56" s="201">
        <v>12232695.359999999</v>
      </c>
      <c r="AM56" s="201">
        <v>1078779.68</v>
      </c>
      <c r="AN56" s="201">
        <v>1583870.65</v>
      </c>
      <c r="AO56" s="201">
        <v>190316.04</v>
      </c>
      <c r="AP56" s="201">
        <v>205885.11</v>
      </c>
      <c r="AQ56" s="201">
        <v>21478.38</v>
      </c>
      <c r="AR56" s="201">
        <v>3339859.63</v>
      </c>
      <c r="AS56" s="201">
        <v>15485389.689999999</v>
      </c>
      <c r="AT56" s="16">
        <f t="shared" si="26"/>
        <v>26232195.899999995</v>
      </c>
      <c r="AU56" s="16">
        <f t="shared" si="27"/>
        <v>1789755.7599999998</v>
      </c>
      <c r="AV56" s="16">
        <f t="shared" si="28"/>
        <v>18825249.32</v>
      </c>
      <c r="AW56" s="16">
        <f t="shared" si="29"/>
        <v>46847200.979999997</v>
      </c>
      <c r="AX56" s="16">
        <f t="shared" si="30"/>
        <v>439769.02000000328</v>
      </c>
      <c r="AY56" s="16">
        <f t="shared" si="35"/>
        <v>47286970</v>
      </c>
      <c r="AZ56" s="201"/>
      <c r="BA56" s="201"/>
      <c r="BB56" s="228"/>
      <c r="BC56" s="228"/>
      <c r="BD56" s="228"/>
      <c r="BE56" s="201"/>
      <c r="BF56" s="201"/>
      <c r="BG56" s="201"/>
    </row>
    <row r="57" spans="1:59" x14ac:dyDescent="0.2">
      <c r="A57" s="4">
        <f t="shared" si="31"/>
        <v>2023</v>
      </c>
      <c r="B57" s="4">
        <f t="shared" si="32"/>
        <v>9</v>
      </c>
      <c r="C57" s="11">
        <f t="shared" si="15"/>
        <v>45170</v>
      </c>
      <c r="E57" s="15">
        <v>18486068</v>
      </c>
      <c r="F57" s="16">
        <v>14084800</v>
      </c>
      <c r="G57" s="16">
        <v>1370914</v>
      </c>
      <c r="H57" s="16">
        <v>1541983</v>
      </c>
      <c r="I57" s="16">
        <v>203470</v>
      </c>
      <c r="J57" s="16">
        <v>185780</v>
      </c>
      <c r="K57" s="16">
        <v>19334</v>
      </c>
      <c r="L57" s="16">
        <v>4014219</v>
      </c>
      <c r="M57" s="16">
        <v>17620563</v>
      </c>
      <c r="N57" s="16">
        <f t="shared" si="16"/>
        <v>34164586</v>
      </c>
      <c r="O57" s="16">
        <f t="shared" si="17"/>
        <v>1727763</v>
      </c>
      <c r="P57" s="16">
        <f t="shared" si="18"/>
        <v>21634782</v>
      </c>
      <c r="Q57" s="16">
        <f t="shared" si="19"/>
        <v>57527131</v>
      </c>
      <c r="R57" s="16">
        <f t="shared" si="20"/>
        <v>540025</v>
      </c>
      <c r="S57" s="17">
        <f t="shared" si="33"/>
        <v>58067156</v>
      </c>
      <c r="T57" s="16"/>
      <c r="U57" s="15">
        <v>18814780</v>
      </c>
      <c r="V57" s="16">
        <v>14312763</v>
      </c>
      <c r="W57" s="16">
        <v>1402934</v>
      </c>
      <c r="X57" s="16">
        <v>1557034</v>
      </c>
      <c r="Y57" s="16">
        <v>203470</v>
      </c>
      <c r="Z57" s="16">
        <v>187510</v>
      </c>
      <c r="AA57" s="16">
        <v>19334</v>
      </c>
      <c r="AB57" s="16">
        <v>4014219</v>
      </c>
      <c r="AC57" s="16">
        <v>17620563</v>
      </c>
      <c r="AD57" s="16">
        <f t="shared" si="21"/>
        <v>34753281</v>
      </c>
      <c r="AE57" s="16">
        <f t="shared" si="22"/>
        <v>1744544</v>
      </c>
      <c r="AF57" s="16">
        <f t="shared" si="23"/>
        <v>21634782</v>
      </c>
      <c r="AG57" s="16">
        <f t="shared" si="24"/>
        <v>58132607</v>
      </c>
      <c r="AH57" s="16">
        <f t="shared" si="25"/>
        <v>545708</v>
      </c>
      <c r="AI57" s="17">
        <f t="shared" si="34"/>
        <v>58678315</v>
      </c>
      <c r="AK57" s="201">
        <v>18326643.25</v>
      </c>
      <c r="AL57" s="201">
        <v>14213042.15</v>
      </c>
      <c r="AM57" s="201">
        <v>1396824.12</v>
      </c>
      <c r="AN57" s="201">
        <v>1552006.69</v>
      </c>
      <c r="AO57" s="201">
        <v>203469.95</v>
      </c>
      <c r="AP57" s="201">
        <v>186926.54</v>
      </c>
      <c r="AQ57" s="201">
        <v>19333.52</v>
      </c>
      <c r="AR57" s="201">
        <v>4014218.7</v>
      </c>
      <c r="AS57" s="201">
        <v>17620562.530000001</v>
      </c>
      <c r="AT57" s="16">
        <f t="shared" si="26"/>
        <v>34159312.990000002</v>
      </c>
      <c r="AU57" s="16">
        <f t="shared" si="27"/>
        <v>1738933.23</v>
      </c>
      <c r="AV57" s="16">
        <f t="shared" si="28"/>
        <v>21634781.23</v>
      </c>
      <c r="AW57" s="16">
        <f t="shared" si="29"/>
        <v>57533027.450000003</v>
      </c>
      <c r="AX57" s="16">
        <f t="shared" si="30"/>
        <v>540079.54999999702</v>
      </c>
      <c r="AY57" s="16">
        <f t="shared" si="35"/>
        <v>58073107</v>
      </c>
      <c r="AZ57" s="201"/>
      <c r="BA57" s="201"/>
      <c r="BB57" s="228"/>
      <c r="BC57" s="228"/>
      <c r="BD57" s="228"/>
      <c r="BE57" s="201"/>
      <c r="BF57" s="201"/>
      <c r="BG57" s="201"/>
    </row>
    <row r="58" spans="1:59" x14ac:dyDescent="0.2">
      <c r="A58" s="4">
        <f t="shared" si="31"/>
        <v>2023</v>
      </c>
      <c r="B58" s="4">
        <f t="shared" si="32"/>
        <v>10</v>
      </c>
      <c r="C58" s="11">
        <f t="shared" si="15"/>
        <v>45200</v>
      </c>
      <c r="E58" s="15">
        <v>42612493</v>
      </c>
      <c r="F58" s="16">
        <v>23726953</v>
      </c>
      <c r="G58" s="16">
        <v>1424697</v>
      </c>
      <c r="H58" s="16">
        <v>2416438</v>
      </c>
      <c r="I58" s="16">
        <v>310000</v>
      </c>
      <c r="J58" s="16">
        <v>217007</v>
      </c>
      <c r="K58" s="16">
        <v>22231</v>
      </c>
      <c r="L58" s="16">
        <v>3863624</v>
      </c>
      <c r="M58" s="16">
        <v>13697380</v>
      </c>
      <c r="N58" s="16">
        <f t="shared" si="16"/>
        <v>68096374</v>
      </c>
      <c r="O58" s="16">
        <f t="shared" si="17"/>
        <v>2633445</v>
      </c>
      <c r="P58" s="16">
        <f t="shared" si="18"/>
        <v>17561004</v>
      </c>
      <c r="Q58" s="16">
        <f t="shared" si="19"/>
        <v>88290823</v>
      </c>
      <c r="R58" s="16">
        <f t="shared" si="20"/>
        <v>828813</v>
      </c>
      <c r="S58" s="17">
        <f t="shared" si="33"/>
        <v>89119636</v>
      </c>
      <c r="T58" s="16"/>
      <c r="U58" s="15">
        <v>43260176</v>
      </c>
      <c r="V58" s="16">
        <v>24095731</v>
      </c>
      <c r="W58" s="16">
        <v>1454029</v>
      </c>
      <c r="X58" s="16">
        <v>2441617</v>
      </c>
      <c r="Y58" s="16">
        <v>310000</v>
      </c>
      <c r="Z58" s="16">
        <v>219697</v>
      </c>
      <c r="AA58" s="16">
        <v>22231</v>
      </c>
      <c r="AB58" s="16">
        <v>3863624</v>
      </c>
      <c r="AC58" s="16">
        <v>13697380</v>
      </c>
      <c r="AD58" s="16">
        <f t="shared" si="21"/>
        <v>69142167</v>
      </c>
      <c r="AE58" s="16">
        <f t="shared" si="22"/>
        <v>2661314</v>
      </c>
      <c r="AF58" s="16">
        <f t="shared" si="23"/>
        <v>17561004</v>
      </c>
      <c r="AG58" s="16">
        <f t="shared" si="24"/>
        <v>89364485</v>
      </c>
      <c r="AH58" s="16">
        <f t="shared" si="25"/>
        <v>838891</v>
      </c>
      <c r="AI58" s="17">
        <f t="shared" si="34"/>
        <v>90203376</v>
      </c>
      <c r="AK58" s="201">
        <v>42397098</v>
      </c>
      <c r="AL58" s="201">
        <v>23747080.789999999</v>
      </c>
      <c r="AM58" s="201">
        <v>1436871.84</v>
      </c>
      <c r="AN58" s="201">
        <v>2410629.15</v>
      </c>
      <c r="AO58" s="201">
        <v>310000.15999999997</v>
      </c>
      <c r="AP58" s="201">
        <v>218017.36</v>
      </c>
      <c r="AQ58" s="201">
        <v>22231.18</v>
      </c>
      <c r="AR58" s="201">
        <v>3863623.91</v>
      </c>
      <c r="AS58" s="201">
        <v>13697379.76</v>
      </c>
      <c r="AT58" s="16">
        <f t="shared" si="26"/>
        <v>67913281.969999999</v>
      </c>
      <c r="AU58" s="16">
        <f t="shared" si="27"/>
        <v>2628646.5099999998</v>
      </c>
      <c r="AV58" s="16">
        <f t="shared" si="28"/>
        <v>17561003.670000002</v>
      </c>
      <c r="AW58" s="16">
        <f t="shared" si="29"/>
        <v>88102932.150000006</v>
      </c>
      <c r="AX58" s="16">
        <f t="shared" si="30"/>
        <v>827048.84999999404</v>
      </c>
      <c r="AY58" s="16">
        <f t="shared" si="35"/>
        <v>88929981</v>
      </c>
      <c r="AZ58" s="201"/>
      <c r="BA58" s="201"/>
      <c r="BB58" s="228"/>
      <c r="BC58" s="228"/>
      <c r="BD58" s="228"/>
      <c r="BE58" s="201"/>
      <c r="BF58" s="201"/>
      <c r="BG58" s="201"/>
    </row>
    <row r="59" spans="1:59" x14ac:dyDescent="0.2">
      <c r="A59" s="4">
        <f t="shared" si="31"/>
        <v>2023</v>
      </c>
      <c r="B59" s="4">
        <f t="shared" si="32"/>
        <v>11</v>
      </c>
      <c r="C59" s="11">
        <f t="shared" si="15"/>
        <v>45231</v>
      </c>
      <c r="E59" s="15">
        <v>70762625</v>
      </c>
      <c r="F59" s="16">
        <v>33063252</v>
      </c>
      <c r="G59" s="16">
        <v>2346629</v>
      </c>
      <c r="H59" s="16">
        <v>2782005</v>
      </c>
      <c r="I59" s="16">
        <v>291748</v>
      </c>
      <c r="J59" s="16">
        <v>233477</v>
      </c>
      <c r="K59" s="16">
        <v>23400</v>
      </c>
      <c r="L59" s="16">
        <v>4789606</v>
      </c>
      <c r="M59" s="16">
        <v>14494500</v>
      </c>
      <c r="N59" s="16">
        <f t="shared" si="16"/>
        <v>106487654</v>
      </c>
      <c r="O59" s="16">
        <f t="shared" si="17"/>
        <v>3015482</v>
      </c>
      <c r="P59" s="16">
        <f t="shared" si="18"/>
        <v>19284106</v>
      </c>
      <c r="Q59" s="16">
        <f t="shared" si="19"/>
        <v>128787242</v>
      </c>
      <c r="R59" s="16">
        <f t="shared" si="20"/>
        <v>1208965</v>
      </c>
      <c r="S59" s="17">
        <f t="shared" si="33"/>
        <v>129996207</v>
      </c>
      <c r="T59" s="16"/>
      <c r="U59" s="15">
        <v>71769539</v>
      </c>
      <c r="V59" s="16">
        <v>33643187</v>
      </c>
      <c r="W59" s="16">
        <v>2391574</v>
      </c>
      <c r="X59" s="16">
        <v>2804378</v>
      </c>
      <c r="Y59" s="16">
        <v>291748</v>
      </c>
      <c r="Z59" s="16">
        <v>236884</v>
      </c>
      <c r="AA59" s="16">
        <v>23400</v>
      </c>
      <c r="AB59" s="16">
        <v>4789606</v>
      </c>
      <c r="AC59" s="16">
        <v>14494500</v>
      </c>
      <c r="AD59" s="16">
        <f t="shared" si="21"/>
        <v>108119448</v>
      </c>
      <c r="AE59" s="16">
        <f t="shared" si="22"/>
        <v>3041262</v>
      </c>
      <c r="AF59" s="16">
        <f t="shared" si="23"/>
        <v>19284106</v>
      </c>
      <c r="AG59" s="16">
        <f t="shared" si="24"/>
        <v>130444816</v>
      </c>
      <c r="AH59" s="16">
        <f t="shared" si="25"/>
        <v>1224525</v>
      </c>
      <c r="AI59" s="17">
        <f t="shared" si="34"/>
        <v>131669341</v>
      </c>
      <c r="AK59" s="201">
        <v>70474179.420000002</v>
      </c>
      <c r="AL59" s="201">
        <v>32545772.390000001</v>
      </c>
      <c r="AM59" s="201">
        <v>2308287.91</v>
      </c>
      <c r="AN59" s="201">
        <v>2700078.97</v>
      </c>
      <c r="AO59" s="201">
        <v>291748.2</v>
      </c>
      <c r="AP59" s="201">
        <v>230670.87</v>
      </c>
      <c r="AQ59" s="201">
        <v>23399.52</v>
      </c>
      <c r="AR59" s="201">
        <v>4789605.5999999996</v>
      </c>
      <c r="AS59" s="201">
        <v>14494500.17</v>
      </c>
      <c r="AT59" s="16">
        <f t="shared" si="26"/>
        <v>105643387.44</v>
      </c>
      <c r="AU59" s="16">
        <f t="shared" si="27"/>
        <v>2930749.8400000003</v>
      </c>
      <c r="AV59" s="16">
        <f t="shared" si="28"/>
        <v>19284105.77</v>
      </c>
      <c r="AW59" s="16">
        <f t="shared" si="29"/>
        <v>127858243.05</v>
      </c>
      <c r="AX59" s="16">
        <f t="shared" si="30"/>
        <v>1200243.950000003</v>
      </c>
      <c r="AY59" s="16">
        <f t="shared" si="35"/>
        <v>129058487</v>
      </c>
      <c r="AZ59" s="201"/>
      <c r="BA59" s="201"/>
      <c r="BB59" s="228"/>
      <c r="BC59" s="228"/>
      <c r="BD59" s="228"/>
      <c r="BE59" s="201"/>
      <c r="BF59" s="201"/>
      <c r="BG59" s="201"/>
    </row>
    <row r="60" spans="1:59" x14ac:dyDescent="0.2">
      <c r="A60" s="4">
        <f t="shared" si="31"/>
        <v>2023</v>
      </c>
      <c r="B60" s="4">
        <f t="shared" si="32"/>
        <v>12</v>
      </c>
      <c r="C60" s="11">
        <f t="shared" si="15"/>
        <v>45261</v>
      </c>
      <c r="E60" s="15">
        <v>92371794</v>
      </c>
      <c r="F60" s="16">
        <v>40038934</v>
      </c>
      <c r="G60" s="16">
        <v>2937695</v>
      </c>
      <c r="H60" s="16">
        <v>3578110</v>
      </c>
      <c r="I60" s="16">
        <v>346786</v>
      </c>
      <c r="J60" s="16">
        <v>256865</v>
      </c>
      <c r="K60" s="16">
        <v>25455</v>
      </c>
      <c r="L60" s="16">
        <v>5096761</v>
      </c>
      <c r="M60" s="16">
        <v>14902881</v>
      </c>
      <c r="N60" s="16">
        <f t="shared" si="16"/>
        <v>135720664</v>
      </c>
      <c r="O60" s="16">
        <f t="shared" si="17"/>
        <v>3834975</v>
      </c>
      <c r="P60" s="16">
        <f t="shared" si="18"/>
        <v>19999642</v>
      </c>
      <c r="Q60" s="16">
        <f t="shared" si="19"/>
        <v>159555281</v>
      </c>
      <c r="R60" s="16">
        <f t="shared" si="20"/>
        <v>1497794</v>
      </c>
      <c r="S60" s="17">
        <f t="shared" si="33"/>
        <v>161053075</v>
      </c>
      <c r="T60" s="16"/>
      <c r="U60" s="15">
        <v>93760109</v>
      </c>
      <c r="V60" s="16">
        <v>40867269</v>
      </c>
      <c r="W60" s="16">
        <v>2992687</v>
      </c>
      <c r="X60" s="16">
        <v>3603759</v>
      </c>
      <c r="Y60" s="16">
        <v>346786</v>
      </c>
      <c r="Z60" s="16">
        <v>260954</v>
      </c>
      <c r="AA60" s="16">
        <v>25455</v>
      </c>
      <c r="AB60" s="16">
        <v>5096761</v>
      </c>
      <c r="AC60" s="16">
        <v>14902881</v>
      </c>
      <c r="AD60" s="16">
        <f t="shared" si="21"/>
        <v>137992306</v>
      </c>
      <c r="AE60" s="16">
        <f t="shared" si="22"/>
        <v>3864713</v>
      </c>
      <c r="AF60" s="16">
        <f t="shared" si="23"/>
        <v>19999642</v>
      </c>
      <c r="AG60" s="16">
        <f t="shared" si="24"/>
        <v>161856661</v>
      </c>
      <c r="AH60" s="16">
        <f t="shared" si="25"/>
        <v>1519397</v>
      </c>
      <c r="AI60" s="17">
        <f t="shared" si="34"/>
        <v>163376058</v>
      </c>
      <c r="AK60" s="201">
        <v>92564338.709999993</v>
      </c>
      <c r="AL60" s="201">
        <v>39379063.009999998</v>
      </c>
      <c r="AM60" s="201">
        <v>2884748.25</v>
      </c>
      <c r="AN60" s="201">
        <v>3476511.06</v>
      </c>
      <c r="AO60" s="201">
        <v>346785.72</v>
      </c>
      <c r="AP60" s="201">
        <v>252383.72</v>
      </c>
      <c r="AQ60" s="201">
        <v>25455.05</v>
      </c>
      <c r="AR60" s="201">
        <v>5096760.8</v>
      </c>
      <c r="AS60" s="201">
        <v>14902881.060000001</v>
      </c>
      <c r="AT60" s="16">
        <f t="shared" si="26"/>
        <v>135200390.74000001</v>
      </c>
      <c r="AU60" s="16">
        <f t="shared" si="27"/>
        <v>3728894.7800000003</v>
      </c>
      <c r="AV60" s="16">
        <f t="shared" si="28"/>
        <v>19999641.859999999</v>
      </c>
      <c r="AW60" s="16">
        <f t="shared" si="29"/>
        <v>158928927.38</v>
      </c>
      <c r="AX60" s="16">
        <f t="shared" si="30"/>
        <v>1491913.6200000048</v>
      </c>
      <c r="AY60" s="16">
        <f t="shared" si="35"/>
        <v>160420841</v>
      </c>
      <c r="AZ60" s="201"/>
      <c r="BA60" s="201"/>
      <c r="BB60" s="228"/>
      <c r="BC60" s="228"/>
      <c r="BD60" s="228"/>
      <c r="BE60" s="201"/>
      <c r="BF60" s="201"/>
      <c r="BG60" s="201"/>
    </row>
    <row r="61" spans="1:59" x14ac:dyDescent="0.2">
      <c r="A61" s="4">
        <f t="shared" si="31"/>
        <v>2024</v>
      </c>
      <c r="B61" s="4">
        <f t="shared" si="32"/>
        <v>1</v>
      </c>
      <c r="C61" s="11">
        <f t="shared" si="15"/>
        <v>45292</v>
      </c>
      <c r="E61" s="15">
        <v>90029519</v>
      </c>
      <c r="F61" s="16">
        <v>36071311</v>
      </c>
      <c r="G61" s="16">
        <v>2547562</v>
      </c>
      <c r="H61" s="16">
        <v>2865092</v>
      </c>
      <c r="I61" s="16">
        <v>278272</v>
      </c>
      <c r="J61" s="16">
        <v>240047</v>
      </c>
      <c r="K61" s="16">
        <v>23796</v>
      </c>
      <c r="L61" s="16">
        <v>5008207</v>
      </c>
      <c r="M61" s="16">
        <v>13476011</v>
      </c>
      <c r="N61" s="16">
        <f t="shared" si="16"/>
        <v>128950460</v>
      </c>
      <c r="O61" s="16">
        <f t="shared" si="17"/>
        <v>3105139</v>
      </c>
      <c r="P61" s="16">
        <f t="shared" si="18"/>
        <v>18484218</v>
      </c>
      <c r="Q61" s="16">
        <f t="shared" si="19"/>
        <v>150539817</v>
      </c>
      <c r="R61" s="16">
        <f t="shared" si="20"/>
        <v>1413163</v>
      </c>
      <c r="S61" s="17">
        <f t="shared" si="33"/>
        <v>151952980</v>
      </c>
      <c r="T61" s="16"/>
      <c r="U61" s="15">
        <v>91408803</v>
      </c>
      <c r="V61" s="16">
        <v>36819217</v>
      </c>
      <c r="W61" s="16">
        <v>2595305</v>
      </c>
      <c r="X61" s="16">
        <v>2896442</v>
      </c>
      <c r="Y61" s="16">
        <v>278272</v>
      </c>
      <c r="Z61" s="16">
        <v>244195</v>
      </c>
      <c r="AA61" s="16">
        <v>23796</v>
      </c>
      <c r="AB61" s="16">
        <v>5008207</v>
      </c>
      <c r="AC61" s="16">
        <v>13476011</v>
      </c>
      <c r="AD61" s="16">
        <f t="shared" si="21"/>
        <v>131125393</v>
      </c>
      <c r="AE61" s="16">
        <f t="shared" si="22"/>
        <v>3140637</v>
      </c>
      <c r="AF61" s="16">
        <f t="shared" si="23"/>
        <v>18484218</v>
      </c>
      <c r="AG61" s="16">
        <f t="shared" si="24"/>
        <v>152750248</v>
      </c>
      <c r="AH61" s="16">
        <f t="shared" si="25"/>
        <v>1433913</v>
      </c>
      <c r="AI61" s="17">
        <f t="shared" si="34"/>
        <v>154184161</v>
      </c>
      <c r="AK61" s="201">
        <v>90567749.799999997</v>
      </c>
      <c r="AL61" s="201">
        <v>35661294.240000002</v>
      </c>
      <c r="AM61" s="201">
        <v>2514026.2000000002</v>
      </c>
      <c r="AN61" s="201">
        <v>2789706.04</v>
      </c>
      <c r="AO61" s="201">
        <v>278272.26</v>
      </c>
      <c r="AP61" s="201">
        <v>236663.59</v>
      </c>
      <c r="AQ61" s="201">
        <v>23796.37</v>
      </c>
      <c r="AR61" s="201">
        <v>5008206.66</v>
      </c>
      <c r="AS61" s="201">
        <v>13476010.93</v>
      </c>
      <c r="AT61" s="16">
        <f t="shared" si="26"/>
        <v>129045138.87</v>
      </c>
      <c r="AU61" s="16">
        <f t="shared" si="27"/>
        <v>3026369.63</v>
      </c>
      <c r="AV61" s="16">
        <f t="shared" si="28"/>
        <v>18484217.59</v>
      </c>
      <c r="AW61" s="16">
        <f t="shared" si="29"/>
        <v>150555726.09</v>
      </c>
      <c r="AX61" s="16">
        <f t="shared" si="30"/>
        <v>1413311.9099999964</v>
      </c>
      <c r="AY61" s="16">
        <f t="shared" si="35"/>
        <v>151969038</v>
      </c>
      <c r="AZ61" s="201"/>
      <c r="BA61" s="201"/>
      <c r="BB61" s="228"/>
      <c r="BC61" s="228"/>
      <c r="BD61" s="228"/>
      <c r="BE61" s="201"/>
      <c r="BF61" s="201"/>
      <c r="BG61" s="201"/>
    </row>
    <row r="62" spans="1:59" x14ac:dyDescent="0.2">
      <c r="A62" s="4">
        <f t="shared" si="31"/>
        <v>2024</v>
      </c>
      <c r="B62" s="4">
        <f t="shared" si="32"/>
        <v>2</v>
      </c>
      <c r="C62" s="11">
        <f t="shared" si="15"/>
        <v>45323</v>
      </c>
      <c r="E62" s="15">
        <v>80148128</v>
      </c>
      <c r="F62" s="16">
        <v>33144977</v>
      </c>
      <c r="G62" s="16">
        <v>2374184</v>
      </c>
      <c r="H62" s="16">
        <v>2806000</v>
      </c>
      <c r="I62" s="16">
        <v>287151</v>
      </c>
      <c r="J62" s="16">
        <v>236930</v>
      </c>
      <c r="K62" s="16">
        <v>23544</v>
      </c>
      <c r="L62" s="16">
        <v>5588581</v>
      </c>
      <c r="M62" s="16">
        <v>17750090</v>
      </c>
      <c r="N62" s="16">
        <f t="shared" si="16"/>
        <v>115977984</v>
      </c>
      <c r="O62" s="16">
        <f t="shared" si="17"/>
        <v>3042930</v>
      </c>
      <c r="P62" s="16">
        <f t="shared" si="18"/>
        <v>23338671</v>
      </c>
      <c r="Q62" s="16">
        <f t="shared" si="19"/>
        <v>142359585</v>
      </c>
      <c r="R62" s="16">
        <f t="shared" si="20"/>
        <v>1336372</v>
      </c>
      <c r="S62" s="17">
        <f t="shared" si="33"/>
        <v>143695957</v>
      </c>
      <c r="T62" s="16"/>
      <c r="U62" s="15">
        <v>81284465</v>
      </c>
      <c r="V62" s="16">
        <v>33739712</v>
      </c>
      <c r="W62" s="16">
        <v>2417112</v>
      </c>
      <c r="X62" s="16">
        <v>2837766</v>
      </c>
      <c r="Y62" s="16">
        <v>287151</v>
      </c>
      <c r="Z62" s="16">
        <v>240576</v>
      </c>
      <c r="AA62" s="16">
        <v>23544</v>
      </c>
      <c r="AB62" s="16">
        <v>5588581</v>
      </c>
      <c r="AC62" s="16">
        <v>17750090</v>
      </c>
      <c r="AD62" s="16">
        <f t="shared" si="21"/>
        <v>117751984</v>
      </c>
      <c r="AE62" s="16">
        <f t="shared" si="22"/>
        <v>3078342</v>
      </c>
      <c r="AF62" s="16">
        <f t="shared" si="23"/>
        <v>23338671</v>
      </c>
      <c r="AG62" s="16">
        <f t="shared" si="24"/>
        <v>144168997</v>
      </c>
      <c r="AH62" s="16">
        <f t="shared" si="25"/>
        <v>1353358</v>
      </c>
      <c r="AI62" s="17">
        <f t="shared" si="34"/>
        <v>145522355</v>
      </c>
      <c r="AK62" s="201">
        <v>80686167.799999997</v>
      </c>
      <c r="AL62" s="201">
        <v>33059297.57</v>
      </c>
      <c r="AM62" s="201">
        <v>2367941.42</v>
      </c>
      <c r="AN62" s="201">
        <v>2771630.77</v>
      </c>
      <c r="AO62" s="201">
        <v>287151.25</v>
      </c>
      <c r="AP62" s="201">
        <v>235807.15</v>
      </c>
      <c r="AQ62" s="201">
        <v>23544.29</v>
      </c>
      <c r="AR62" s="201">
        <v>5588581.1100000003</v>
      </c>
      <c r="AS62" s="201">
        <v>17750089.579999998</v>
      </c>
      <c r="AT62" s="16">
        <f t="shared" si="26"/>
        <v>116424102.33000001</v>
      </c>
      <c r="AU62" s="16">
        <f t="shared" si="27"/>
        <v>3007437.92</v>
      </c>
      <c r="AV62" s="16">
        <f t="shared" si="28"/>
        <v>23338670.689999998</v>
      </c>
      <c r="AW62" s="16">
        <f t="shared" si="29"/>
        <v>142770210.94</v>
      </c>
      <c r="AX62" s="16">
        <f t="shared" si="30"/>
        <v>1340227.0600000024</v>
      </c>
      <c r="AY62" s="16">
        <f t="shared" si="35"/>
        <v>144110438</v>
      </c>
      <c r="AZ62" s="201"/>
      <c r="BA62" s="201"/>
      <c r="BB62" s="228"/>
      <c r="BC62" s="228"/>
      <c r="BD62" s="228"/>
      <c r="BE62" s="201"/>
      <c r="BF62" s="201"/>
      <c r="BG62" s="201"/>
    </row>
    <row r="63" spans="1:59" x14ac:dyDescent="0.2">
      <c r="A63" s="4">
        <f t="shared" si="31"/>
        <v>2024</v>
      </c>
      <c r="B63" s="4">
        <f t="shared" si="32"/>
        <v>3</v>
      </c>
      <c r="C63" s="11">
        <f t="shared" si="15"/>
        <v>45352</v>
      </c>
      <c r="E63" s="15">
        <v>73543772</v>
      </c>
      <c r="F63" s="16">
        <v>29648506</v>
      </c>
      <c r="G63" s="16">
        <v>2180733</v>
      </c>
      <c r="H63" s="16">
        <v>2594710</v>
      </c>
      <c r="I63" s="16">
        <v>289225</v>
      </c>
      <c r="J63" s="16">
        <v>251008</v>
      </c>
      <c r="K63" s="16">
        <v>25165</v>
      </c>
      <c r="L63" s="16">
        <v>4986523</v>
      </c>
      <c r="M63" s="16">
        <v>14671759</v>
      </c>
      <c r="N63" s="16">
        <f t="shared" si="16"/>
        <v>105687401</v>
      </c>
      <c r="O63" s="16">
        <f t="shared" si="17"/>
        <v>2845718</v>
      </c>
      <c r="P63" s="16">
        <f t="shared" si="18"/>
        <v>19658282</v>
      </c>
      <c r="Q63" s="16">
        <f t="shared" si="19"/>
        <v>128191401</v>
      </c>
      <c r="R63" s="16">
        <f t="shared" si="20"/>
        <v>1203371</v>
      </c>
      <c r="S63" s="17">
        <f t="shared" si="33"/>
        <v>129394772</v>
      </c>
      <c r="T63" s="16"/>
      <c r="U63" s="15">
        <v>74665362</v>
      </c>
      <c r="V63" s="16">
        <v>30185917</v>
      </c>
      <c r="W63" s="16">
        <v>2222828</v>
      </c>
      <c r="X63" s="16">
        <v>2624225</v>
      </c>
      <c r="Y63" s="16">
        <v>289225</v>
      </c>
      <c r="Z63" s="16">
        <v>254411</v>
      </c>
      <c r="AA63" s="16">
        <v>25165</v>
      </c>
      <c r="AB63" s="16">
        <v>4986523</v>
      </c>
      <c r="AC63" s="16">
        <v>14671759</v>
      </c>
      <c r="AD63" s="16">
        <f t="shared" si="21"/>
        <v>107388497</v>
      </c>
      <c r="AE63" s="16">
        <f t="shared" si="22"/>
        <v>2878636</v>
      </c>
      <c r="AF63" s="16">
        <f t="shared" si="23"/>
        <v>19658282</v>
      </c>
      <c r="AG63" s="16">
        <f t="shared" si="24"/>
        <v>129925415</v>
      </c>
      <c r="AH63" s="16">
        <f t="shared" si="25"/>
        <v>1219649</v>
      </c>
      <c r="AI63" s="17">
        <f t="shared" si="34"/>
        <v>131145064</v>
      </c>
      <c r="AK63" s="201">
        <v>74102618.790000007</v>
      </c>
      <c r="AL63" s="201">
        <v>29704580.48</v>
      </c>
      <c r="AM63" s="201">
        <v>2188960.27</v>
      </c>
      <c r="AN63" s="201">
        <v>2581563.69</v>
      </c>
      <c r="AO63" s="201">
        <v>289225.17</v>
      </c>
      <c r="AP63" s="201">
        <v>250914.63</v>
      </c>
      <c r="AQ63" s="201">
        <v>25165.15</v>
      </c>
      <c r="AR63" s="201">
        <v>4986523.47</v>
      </c>
      <c r="AS63" s="201">
        <v>14671759.07</v>
      </c>
      <c r="AT63" s="16">
        <f t="shared" si="26"/>
        <v>106310549.86000001</v>
      </c>
      <c r="AU63" s="16">
        <f t="shared" si="27"/>
        <v>2832478.32</v>
      </c>
      <c r="AV63" s="16">
        <f t="shared" si="28"/>
        <v>19658282.539999999</v>
      </c>
      <c r="AW63" s="16">
        <f t="shared" si="29"/>
        <v>128801310.72</v>
      </c>
      <c r="AX63" s="16">
        <f t="shared" si="30"/>
        <v>1209097.2800000012</v>
      </c>
      <c r="AY63" s="16">
        <f t="shared" si="35"/>
        <v>130010408</v>
      </c>
      <c r="AZ63" s="201"/>
      <c r="BA63" s="201"/>
      <c r="BB63" s="228"/>
      <c r="BC63" s="228"/>
      <c r="BD63" s="228"/>
      <c r="BE63" s="201"/>
      <c r="BF63" s="201"/>
      <c r="BG63" s="201"/>
    </row>
    <row r="64" spans="1:59" x14ac:dyDescent="0.2">
      <c r="A64" s="4">
        <f t="shared" si="31"/>
        <v>2024</v>
      </c>
      <c r="B64" s="4">
        <f t="shared" si="32"/>
        <v>4</v>
      </c>
      <c r="C64" s="11">
        <f t="shared" si="15"/>
        <v>45383</v>
      </c>
      <c r="E64" s="15">
        <v>49301152</v>
      </c>
      <c r="F64" s="16">
        <v>21594913</v>
      </c>
      <c r="G64" s="16">
        <v>1721631</v>
      </c>
      <c r="H64" s="16">
        <v>1946604</v>
      </c>
      <c r="I64" s="16">
        <v>246036</v>
      </c>
      <c r="J64" s="16">
        <v>234211</v>
      </c>
      <c r="K64" s="16">
        <v>23872</v>
      </c>
      <c r="L64" s="16">
        <v>4997702</v>
      </c>
      <c r="M64" s="16">
        <v>15849525</v>
      </c>
      <c r="N64" s="16">
        <f t="shared" si="16"/>
        <v>72887604</v>
      </c>
      <c r="O64" s="16">
        <f t="shared" si="17"/>
        <v>2180815</v>
      </c>
      <c r="P64" s="16">
        <f t="shared" si="18"/>
        <v>20847227</v>
      </c>
      <c r="Q64" s="16">
        <f t="shared" si="19"/>
        <v>95915646</v>
      </c>
      <c r="R64" s="16">
        <f t="shared" si="20"/>
        <v>900389</v>
      </c>
      <c r="S64" s="17">
        <f t="shared" si="33"/>
        <v>96816035</v>
      </c>
      <c r="T64" s="16"/>
      <c r="U64" s="15">
        <v>50213339</v>
      </c>
      <c r="V64" s="16">
        <v>22039008</v>
      </c>
      <c r="W64" s="16">
        <v>1762774</v>
      </c>
      <c r="X64" s="16">
        <v>1970945</v>
      </c>
      <c r="Y64" s="16">
        <v>246036</v>
      </c>
      <c r="Z64" s="16">
        <v>237091</v>
      </c>
      <c r="AA64" s="16">
        <v>23872</v>
      </c>
      <c r="AB64" s="16">
        <v>4997702</v>
      </c>
      <c r="AC64" s="16">
        <v>15849525</v>
      </c>
      <c r="AD64" s="16">
        <f t="shared" si="21"/>
        <v>74285029</v>
      </c>
      <c r="AE64" s="16">
        <f t="shared" si="22"/>
        <v>2208036</v>
      </c>
      <c r="AF64" s="16">
        <f t="shared" si="23"/>
        <v>20847227</v>
      </c>
      <c r="AG64" s="16">
        <f t="shared" si="24"/>
        <v>97340292</v>
      </c>
      <c r="AH64" s="16">
        <f t="shared" si="25"/>
        <v>913763</v>
      </c>
      <c r="AI64" s="17">
        <f t="shared" si="34"/>
        <v>98254055</v>
      </c>
      <c r="AK64" s="201">
        <v>49821956.219999999</v>
      </c>
      <c r="AL64" s="201">
        <v>21778804.370000001</v>
      </c>
      <c r="AM64" s="201">
        <v>1745508.13</v>
      </c>
      <c r="AN64" s="201">
        <v>1949543.29</v>
      </c>
      <c r="AO64" s="201">
        <v>246035.58</v>
      </c>
      <c r="AP64" s="201">
        <v>235155.5</v>
      </c>
      <c r="AQ64" s="201">
        <v>23872.43</v>
      </c>
      <c r="AR64" s="201">
        <v>4997701.9400000004</v>
      </c>
      <c r="AS64" s="201">
        <v>15849525.27</v>
      </c>
      <c r="AT64" s="16">
        <f t="shared" si="26"/>
        <v>73616176.730000004</v>
      </c>
      <c r="AU64" s="16">
        <f t="shared" si="27"/>
        <v>2184698.79</v>
      </c>
      <c r="AV64" s="16">
        <f t="shared" si="28"/>
        <v>20847227.210000001</v>
      </c>
      <c r="AW64" s="16">
        <f t="shared" si="29"/>
        <v>96648102.730000019</v>
      </c>
      <c r="AX64" s="16">
        <f t="shared" si="30"/>
        <v>907265.26999998093</v>
      </c>
      <c r="AY64" s="16">
        <f t="shared" si="35"/>
        <v>97555368</v>
      </c>
      <c r="AZ64" s="201"/>
      <c r="BA64" s="201"/>
      <c r="BB64" s="228"/>
      <c r="BC64" s="228"/>
      <c r="BD64" s="228"/>
      <c r="BE64" s="201"/>
      <c r="BF64" s="201"/>
      <c r="BG64" s="201"/>
    </row>
    <row r="65" spans="1:59" x14ac:dyDescent="0.2">
      <c r="A65" s="4">
        <f t="shared" si="31"/>
        <v>2024</v>
      </c>
      <c r="B65" s="4">
        <f t="shared" si="32"/>
        <v>5</v>
      </c>
      <c r="C65" s="11">
        <f t="shared" si="15"/>
        <v>45413</v>
      </c>
      <c r="E65" s="15">
        <v>27693972</v>
      </c>
      <c r="F65" s="16">
        <v>16269879</v>
      </c>
      <c r="G65" s="16">
        <v>1201406</v>
      </c>
      <c r="H65" s="16">
        <v>1843248</v>
      </c>
      <c r="I65" s="16">
        <v>268630</v>
      </c>
      <c r="J65" s="16">
        <v>216146</v>
      </c>
      <c r="K65" s="16">
        <v>22456</v>
      </c>
      <c r="L65" s="16">
        <v>4324937</v>
      </c>
      <c r="M65" s="16">
        <v>17008432</v>
      </c>
      <c r="N65" s="16">
        <f t="shared" si="16"/>
        <v>45456343</v>
      </c>
      <c r="O65" s="16">
        <f t="shared" si="17"/>
        <v>2059394</v>
      </c>
      <c r="P65" s="16">
        <f t="shared" si="18"/>
        <v>21333369</v>
      </c>
      <c r="Q65" s="16">
        <f t="shared" si="19"/>
        <v>68849106</v>
      </c>
      <c r="R65" s="16">
        <f t="shared" si="20"/>
        <v>646307</v>
      </c>
      <c r="S65" s="17">
        <f t="shared" si="33"/>
        <v>69495413</v>
      </c>
      <c r="T65" s="16"/>
      <c r="U65" s="15">
        <v>28243474</v>
      </c>
      <c r="V65" s="16">
        <v>16614592</v>
      </c>
      <c r="W65" s="16">
        <v>1237825</v>
      </c>
      <c r="X65" s="16">
        <v>1866851</v>
      </c>
      <c r="Y65" s="16">
        <v>268630</v>
      </c>
      <c r="Z65" s="16">
        <v>218629</v>
      </c>
      <c r="AA65" s="16">
        <v>22456</v>
      </c>
      <c r="AB65" s="16">
        <v>4324937</v>
      </c>
      <c r="AC65" s="16">
        <v>17008432</v>
      </c>
      <c r="AD65" s="16">
        <f t="shared" si="21"/>
        <v>46386977</v>
      </c>
      <c r="AE65" s="16">
        <f t="shared" si="22"/>
        <v>2085480</v>
      </c>
      <c r="AF65" s="16">
        <f t="shared" si="23"/>
        <v>21333369</v>
      </c>
      <c r="AG65" s="16">
        <f t="shared" si="24"/>
        <v>69805826</v>
      </c>
      <c r="AH65" s="16">
        <f t="shared" si="25"/>
        <v>655288</v>
      </c>
      <c r="AI65" s="17">
        <f t="shared" si="34"/>
        <v>70461114</v>
      </c>
      <c r="AK65" s="201">
        <v>27994548.809999999</v>
      </c>
      <c r="AL65" s="201">
        <v>16518302.789999999</v>
      </c>
      <c r="AM65" s="201">
        <v>1231835.82</v>
      </c>
      <c r="AN65" s="201">
        <v>1858855.52</v>
      </c>
      <c r="AO65" s="201">
        <v>268629.59000000003</v>
      </c>
      <c r="AP65" s="201">
        <v>217741.89</v>
      </c>
      <c r="AQ65" s="201">
        <v>22455.79</v>
      </c>
      <c r="AR65" s="201">
        <v>4324937.24</v>
      </c>
      <c r="AS65" s="201">
        <v>17008432.109999999</v>
      </c>
      <c r="AT65" s="16">
        <f t="shared" si="26"/>
        <v>46035772.799999997</v>
      </c>
      <c r="AU65" s="16">
        <f t="shared" si="27"/>
        <v>2076597.4100000001</v>
      </c>
      <c r="AV65" s="16">
        <f t="shared" si="28"/>
        <v>21333369.350000001</v>
      </c>
      <c r="AW65" s="16">
        <f t="shared" si="29"/>
        <v>69445739.560000002</v>
      </c>
      <c r="AX65" s="16">
        <f t="shared" si="30"/>
        <v>651908.43999999762</v>
      </c>
      <c r="AY65" s="16">
        <f t="shared" si="35"/>
        <v>70097648</v>
      </c>
      <c r="AZ65" s="201"/>
      <c r="BA65" s="201"/>
      <c r="BB65" s="228"/>
      <c r="BC65" s="228"/>
      <c r="BD65" s="228"/>
      <c r="BE65" s="201"/>
      <c r="BF65" s="201"/>
      <c r="BG65" s="201"/>
    </row>
    <row r="66" spans="1:59" x14ac:dyDescent="0.2">
      <c r="A66" s="4">
        <f t="shared" si="31"/>
        <v>2024</v>
      </c>
      <c r="B66" s="4">
        <f t="shared" si="32"/>
        <v>6</v>
      </c>
      <c r="C66" s="11">
        <f t="shared" si="15"/>
        <v>45444</v>
      </c>
      <c r="E66" s="15">
        <v>18128701</v>
      </c>
      <c r="F66" s="16">
        <v>13299558</v>
      </c>
      <c r="G66" s="16">
        <v>1020858</v>
      </c>
      <c r="H66" s="16">
        <v>1459505</v>
      </c>
      <c r="I66" s="16">
        <v>205955</v>
      </c>
      <c r="J66" s="16">
        <v>211012</v>
      </c>
      <c r="K66" s="16">
        <v>22204</v>
      </c>
      <c r="L66" s="16">
        <v>3911111</v>
      </c>
      <c r="M66" s="16">
        <v>16381145</v>
      </c>
      <c r="N66" s="16">
        <f t="shared" si="16"/>
        <v>32677276</v>
      </c>
      <c r="O66" s="16">
        <f t="shared" si="17"/>
        <v>1670517</v>
      </c>
      <c r="P66" s="16">
        <f t="shared" si="18"/>
        <v>20292256</v>
      </c>
      <c r="Q66" s="16">
        <f t="shared" si="19"/>
        <v>54640049</v>
      </c>
      <c r="R66" s="16">
        <f t="shared" si="20"/>
        <v>512923</v>
      </c>
      <c r="S66" s="17">
        <f t="shared" si="33"/>
        <v>55152972</v>
      </c>
      <c r="T66" s="16"/>
      <c r="U66" s="15">
        <v>18518698</v>
      </c>
      <c r="V66" s="16">
        <v>13607093</v>
      </c>
      <c r="W66" s="16">
        <v>1060251</v>
      </c>
      <c r="X66" s="16">
        <v>1478714</v>
      </c>
      <c r="Y66" s="16">
        <v>205955</v>
      </c>
      <c r="Z66" s="16">
        <v>213470</v>
      </c>
      <c r="AA66" s="16">
        <v>22204</v>
      </c>
      <c r="AB66" s="16">
        <v>3911111</v>
      </c>
      <c r="AC66" s="16">
        <v>16381145</v>
      </c>
      <c r="AD66" s="16">
        <f t="shared" si="21"/>
        <v>33414201</v>
      </c>
      <c r="AE66" s="16">
        <f t="shared" si="22"/>
        <v>1692184</v>
      </c>
      <c r="AF66" s="16">
        <f t="shared" si="23"/>
        <v>20292256</v>
      </c>
      <c r="AG66" s="16">
        <f t="shared" si="24"/>
        <v>55398641</v>
      </c>
      <c r="AH66" s="16">
        <f t="shared" si="25"/>
        <v>520044</v>
      </c>
      <c r="AI66" s="17">
        <f t="shared" si="34"/>
        <v>55918685</v>
      </c>
      <c r="AK66" s="201">
        <v>18302435.73</v>
      </c>
      <c r="AL66" s="201">
        <v>13548612.76</v>
      </c>
      <c r="AM66" s="201">
        <v>1055416.24</v>
      </c>
      <c r="AN66" s="201">
        <v>1474325.87</v>
      </c>
      <c r="AO66" s="201">
        <v>205954.99</v>
      </c>
      <c r="AP66" s="201">
        <v>212781.3</v>
      </c>
      <c r="AQ66" s="201">
        <v>22204.1</v>
      </c>
      <c r="AR66" s="201">
        <v>3911110.72</v>
      </c>
      <c r="AS66" s="201">
        <v>16381145.460000001</v>
      </c>
      <c r="AT66" s="16">
        <f t="shared" si="26"/>
        <v>33134623.82</v>
      </c>
      <c r="AU66" s="16">
        <f t="shared" si="27"/>
        <v>1687107.1700000002</v>
      </c>
      <c r="AV66" s="16">
        <f t="shared" si="28"/>
        <v>20292256.18</v>
      </c>
      <c r="AW66" s="16">
        <f t="shared" si="29"/>
        <v>55113987.170000002</v>
      </c>
      <c r="AX66" s="16">
        <f t="shared" si="30"/>
        <v>517371.82999999821</v>
      </c>
      <c r="AY66" s="16">
        <f t="shared" si="35"/>
        <v>55631359</v>
      </c>
      <c r="AZ66" s="201"/>
      <c r="BA66" s="201"/>
      <c r="BB66" s="228"/>
      <c r="BC66" s="228"/>
      <c r="BD66" s="228"/>
      <c r="BE66" s="201"/>
      <c r="BF66" s="201"/>
      <c r="BG66" s="201"/>
    </row>
    <row r="67" spans="1:59" x14ac:dyDescent="0.2">
      <c r="A67" s="4">
        <f t="shared" si="31"/>
        <v>2024</v>
      </c>
      <c r="B67" s="4">
        <f t="shared" si="32"/>
        <v>7</v>
      </c>
      <c r="C67" s="11">
        <f t="shared" si="15"/>
        <v>45474</v>
      </c>
      <c r="E67" s="15">
        <v>13112383</v>
      </c>
      <c r="F67" s="16">
        <v>11334800</v>
      </c>
      <c r="G67" s="16">
        <v>914308</v>
      </c>
      <c r="H67" s="16">
        <v>1423170</v>
      </c>
      <c r="I67" s="16">
        <v>172155</v>
      </c>
      <c r="J67" s="16">
        <v>199564</v>
      </c>
      <c r="K67" s="16">
        <v>21103</v>
      </c>
      <c r="L67" s="16">
        <v>3313701</v>
      </c>
      <c r="M67" s="16">
        <v>16429534</v>
      </c>
      <c r="N67" s="16">
        <f t="shared" si="16"/>
        <v>25554749</v>
      </c>
      <c r="O67" s="16">
        <f t="shared" si="17"/>
        <v>1622734</v>
      </c>
      <c r="P67" s="16">
        <f t="shared" si="18"/>
        <v>19743235</v>
      </c>
      <c r="Q67" s="16">
        <f t="shared" si="19"/>
        <v>46920718</v>
      </c>
      <c r="R67" s="16">
        <f t="shared" si="20"/>
        <v>440459</v>
      </c>
      <c r="S67" s="17">
        <f t="shared" si="33"/>
        <v>47361177</v>
      </c>
      <c r="T67" s="16"/>
      <c r="U67" s="15">
        <v>13453241</v>
      </c>
      <c r="V67" s="16">
        <v>11626161</v>
      </c>
      <c r="W67" s="16">
        <v>952356</v>
      </c>
      <c r="X67" s="16">
        <v>1442726</v>
      </c>
      <c r="Y67" s="16">
        <v>172155</v>
      </c>
      <c r="Z67" s="16">
        <v>202027</v>
      </c>
      <c r="AA67" s="16">
        <v>21103</v>
      </c>
      <c r="AB67" s="16">
        <v>3313701</v>
      </c>
      <c r="AC67" s="16">
        <v>16429534</v>
      </c>
      <c r="AD67" s="16">
        <f t="shared" si="21"/>
        <v>26225016</v>
      </c>
      <c r="AE67" s="16">
        <f t="shared" si="22"/>
        <v>1644753</v>
      </c>
      <c r="AF67" s="16">
        <f t="shared" si="23"/>
        <v>19743235</v>
      </c>
      <c r="AG67" s="16">
        <f t="shared" si="24"/>
        <v>47613004</v>
      </c>
      <c r="AH67" s="16">
        <f t="shared" si="25"/>
        <v>446958</v>
      </c>
      <c r="AI67" s="17">
        <f t="shared" si="34"/>
        <v>48059962</v>
      </c>
      <c r="AK67" s="201">
        <v>13207787.199999999</v>
      </c>
      <c r="AL67" s="201">
        <v>11566006.5</v>
      </c>
      <c r="AM67" s="201">
        <v>947765.83</v>
      </c>
      <c r="AN67" s="201">
        <v>1438469.34</v>
      </c>
      <c r="AO67" s="201">
        <v>172154.9</v>
      </c>
      <c r="AP67" s="201">
        <v>201357.89</v>
      </c>
      <c r="AQ67" s="201">
        <v>21103.26</v>
      </c>
      <c r="AR67" s="201">
        <v>3313701.38</v>
      </c>
      <c r="AS67" s="201">
        <v>16429533.859999999</v>
      </c>
      <c r="AT67" s="16">
        <f t="shared" si="26"/>
        <v>25914817.689999998</v>
      </c>
      <c r="AU67" s="16">
        <f t="shared" si="27"/>
        <v>1639827.23</v>
      </c>
      <c r="AV67" s="16">
        <f t="shared" si="28"/>
        <v>19743235.239999998</v>
      </c>
      <c r="AW67" s="16">
        <f t="shared" si="29"/>
        <v>47297880.159999996</v>
      </c>
      <c r="AX67" s="16">
        <f t="shared" si="30"/>
        <v>443999.84000000358</v>
      </c>
      <c r="AY67" s="16">
        <f t="shared" si="35"/>
        <v>47741880</v>
      </c>
      <c r="AZ67" s="201"/>
      <c r="BA67" s="201"/>
      <c r="BB67" s="228"/>
      <c r="BC67" s="228"/>
      <c r="BD67" s="228"/>
      <c r="BE67" s="201"/>
      <c r="BF67" s="201"/>
      <c r="BG67" s="201"/>
    </row>
    <row r="68" spans="1:59" x14ac:dyDescent="0.2">
      <c r="A68" s="4">
        <f t="shared" si="31"/>
        <v>2024</v>
      </c>
      <c r="B68" s="4">
        <f t="shared" si="32"/>
        <v>8</v>
      </c>
      <c r="C68" s="11">
        <f t="shared" si="15"/>
        <v>45505</v>
      </c>
      <c r="E68" s="15">
        <v>12649732</v>
      </c>
      <c r="F68" s="16">
        <v>12221165</v>
      </c>
      <c r="G68" s="16">
        <v>1024171</v>
      </c>
      <c r="H68" s="16">
        <v>1509762</v>
      </c>
      <c r="I68" s="16">
        <v>182528</v>
      </c>
      <c r="J68" s="16">
        <v>203011</v>
      </c>
      <c r="K68" s="16">
        <v>21470</v>
      </c>
      <c r="L68" s="16">
        <v>3360637</v>
      </c>
      <c r="M68" s="16">
        <v>15717059</v>
      </c>
      <c r="N68" s="16">
        <f t="shared" si="16"/>
        <v>26099066</v>
      </c>
      <c r="O68" s="16">
        <f t="shared" si="17"/>
        <v>1712773</v>
      </c>
      <c r="P68" s="16">
        <f t="shared" si="18"/>
        <v>19077696</v>
      </c>
      <c r="Q68" s="16">
        <f t="shared" si="19"/>
        <v>46889535</v>
      </c>
      <c r="R68" s="16">
        <f t="shared" si="20"/>
        <v>440166</v>
      </c>
      <c r="S68" s="17">
        <f t="shared" si="33"/>
        <v>47329701</v>
      </c>
      <c r="T68" s="16"/>
      <c r="U68" s="15">
        <v>13025898</v>
      </c>
      <c r="V68" s="16">
        <v>12529928</v>
      </c>
      <c r="W68" s="16">
        <v>1067033</v>
      </c>
      <c r="X68" s="16">
        <v>1531119</v>
      </c>
      <c r="Y68" s="16">
        <v>182528</v>
      </c>
      <c r="Z68" s="16">
        <v>205474</v>
      </c>
      <c r="AA68" s="16">
        <v>21470</v>
      </c>
      <c r="AB68" s="16">
        <v>3360637</v>
      </c>
      <c r="AC68" s="16">
        <v>15717059</v>
      </c>
      <c r="AD68" s="16">
        <f t="shared" si="21"/>
        <v>26826857</v>
      </c>
      <c r="AE68" s="16">
        <f t="shared" si="22"/>
        <v>1736593</v>
      </c>
      <c r="AF68" s="16">
        <f t="shared" si="23"/>
        <v>19077696</v>
      </c>
      <c r="AG68" s="16">
        <f t="shared" si="24"/>
        <v>47641146</v>
      </c>
      <c r="AH68" s="16">
        <f t="shared" si="25"/>
        <v>447222</v>
      </c>
      <c r="AI68" s="17">
        <f t="shared" si="34"/>
        <v>48088368</v>
      </c>
      <c r="AK68" s="201">
        <v>12743718.68</v>
      </c>
      <c r="AL68" s="201">
        <v>12463781.08</v>
      </c>
      <c r="AM68" s="201">
        <v>1061950.1399999999</v>
      </c>
      <c r="AN68" s="201">
        <v>1526471.87</v>
      </c>
      <c r="AO68" s="201">
        <v>182528.04</v>
      </c>
      <c r="AP68" s="201">
        <v>204787.34</v>
      </c>
      <c r="AQ68" s="201">
        <v>21470.13</v>
      </c>
      <c r="AR68" s="201">
        <v>3360636.92</v>
      </c>
      <c r="AS68" s="201">
        <v>15717059.449999999</v>
      </c>
      <c r="AT68" s="16">
        <f t="shared" si="26"/>
        <v>26473448.069999997</v>
      </c>
      <c r="AU68" s="16">
        <f t="shared" si="27"/>
        <v>1731259.2100000002</v>
      </c>
      <c r="AV68" s="16">
        <f t="shared" si="28"/>
        <v>19077696.369999997</v>
      </c>
      <c r="AW68" s="16">
        <f t="shared" si="29"/>
        <v>47282403.649999991</v>
      </c>
      <c r="AX68" s="16">
        <f t="shared" si="30"/>
        <v>443854.35000000894</v>
      </c>
      <c r="AY68" s="16">
        <f t="shared" si="35"/>
        <v>47726258</v>
      </c>
      <c r="AZ68" s="201"/>
      <c r="BA68" s="201"/>
      <c r="BB68" s="228"/>
      <c r="BC68" s="228"/>
      <c r="BD68" s="228"/>
      <c r="BE68" s="201"/>
      <c r="BF68" s="201"/>
      <c r="BG68" s="201"/>
    </row>
    <row r="69" spans="1:59" x14ac:dyDescent="0.2">
      <c r="A69" s="4">
        <f t="shared" si="31"/>
        <v>2024</v>
      </c>
      <c r="B69" s="4">
        <f t="shared" si="32"/>
        <v>9</v>
      </c>
      <c r="C69" s="11">
        <f t="shared" si="15"/>
        <v>45536</v>
      </c>
      <c r="E69" s="15">
        <v>18338453</v>
      </c>
      <c r="F69" s="16">
        <v>14165336</v>
      </c>
      <c r="G69" s="16">
        <v>1333646</v>
      </c>
      <c r="H69" s="16">
        <v>1473755</v>
      </c>
      <c r="I69" s="16">
        <v>194739</v>
      </c>
      <c r="J69" s="16">
        <v>184180</v>
      </c>
      <c r="K69" s="16">
        <v>19327</v>
      </c>
      <c r="L69" s="16">
        <v>4033697</v>
      </c>
      <c r="M69" s="16">
        <v>17866492</v>
      </c>
      <c r="N69" s="16">
        <f t="shared" si="16"/>
        <v>34051501</v>
      </c>
      <c r="O69" s="16">
        <f t="shared" si="17"/>
        <v>1657935</v>
      </c>
      <c r="P69" s="16">
        <f t="shared" si="18"/>
        <v>21900189</v>
      </c>
      <c r="Q69" s="16">
        <f t="shared" si="19"/>
        <v>57609625</v>
      </c>
      <c r="R69" s="16">
        <f t="shared" si="20"/>
        <v>540799</v>
      </c>
      <c r="S69" s="17">
        <f t="shared" si="33"/>
        <v>58150424</v>
      </c>
      <c r="T69" s="16"/>
      <c r="U69" s="15">
        <v>18840914</v>
      </c>
      <c r="V69" s="16">
        <v>14488812</v>
      </c>
      <c r="W69" s="16">
        <v>1381354</v>
      </c>
      <c r="X69" s="16">
        <v>1495207</v>
      </c>
      <c r="Y69" s="16">
        <v>194739</v>
      </c>
      <c r="Z69" s="16">
        <v>186544</v>
      </c>
      <c r="AA69" s="16">
        <v>19327</v>
      </c>
      <c r="AB69" s="16">
        <v>4033697</v>
      </c>
      <c r="AC69" s="16">
        <v>17866492</v>
      </c>
      <c r="AD69" s="16">
        <f t="shared" si="21"/>
        <v>34925146</v>
      </c>
      <c r="AE69" s="16">
        <f t="shared" si="22"/>
        <v>1681751</v>
      </c>
      <c r="AF69" s="16">
        <f t="shared" si="23"/>
        <v>21900189</v>
      </c>
      <c r="AG69" s="16">
        <f t="shared" si="24"/>
        <v>58507086</v>
      </c>
      <c r="AH69" s="16">
        <f t="shared" si="25"/>
        <v>549224</v>
      </c>
      <c r="AI69" s="17">
        <f t="shared" si="34"/>
        <v>59056310</v>
      </c>
      <c r="AK69" s="201">
        <v>18406778.289999999</v>
      </c>
      <c r="AL69" s="201">
        <v>14410468.32</v>
      </c>
      <c r="AM69" s="201">
        <v>1375202.42</v>
      </c>
      <c r="AN69" s="201">
        <v>1490012.79</v>
      </c>
      <c r="AO69" s="201">
        <v>194738.55</v>
      </c>
      <c r="AP69" s="201">
        <v>185955.36</v>
      </c>
      <c r="AQ69" s="201">
        <v>19326.7</v>
      </c>
      <c r="AR69" s="201">
        <v>4033697.38</v>
      </c>
      <c r="AS69" s="201">
        <v>17866491.690000001</v>
      </c>
      <c r="AT69" s="16">
        <f t="shared" si="26"/>
        <v>34406514.280000001</v>
      </c>
      <c r="AU69" s="16">
        <f t="shared" si="27"/>
        <v>1675968.15</v>
      </c>
      <c r="AV69" s="16">
        <f t="shared" si="28"/>
        <v>21900189.07</v>
      </c>
      <c r="AW69" s="16">
        <f t="shared" si="29"/>
        <v>57982671.5</v>
      </c>
      <c r="AX69" s="16">
        <f t="shared" si="30"/>
        <v>544300.5</v>
      </c>
      <c r="AY69" s="16">
        <f t="shared" si="35"/>
        <v>58526972</v>
      </c>
      <c r="AZ69" s="201"/>
      <c r="BA69" s="201"/>
      <c r="BB69" s="228"/>
      <c r="BC69" s="228"/>
      <c r="BD69" s="228"/>
      <c r="BE69" s="201"/>
      <c r="BF69" s="201"/>
      <c r="BG69" s="201"/>
    </row>
    <row r="70" spans="1:59" x14ac:dyDescent="0.2">
      <c r="A70" s="4">
        <f t="shared" si="31"/>
        <v>2024</v>
      </c>
      <c r="B70" s="4">
        <f t="shared" si="32"/>
        <v>10</v>
      </c>
      <c r="C70" s="11">
        <f t="shared" si="15"/>
        <v>45566</v>
      </c>
      <c r="E70" s="15">
        <v>42537566</v>
      </c>
      <c r="F70" s="16">
        <v>23836112</v>
      </c>
      <c r="G70" s="16">
        <v>1393611</v>
      </c>
      <c r="H70" s="16">
        <v>2302875</v>
      </c>
      <c r="I70" s="16">
        <v>296254</v>
      </c>
      <c r="J70" s="16">
        <v>215263</v>
      </c>
      <c r="K70" s="16">
        <v>22227</v>
      </c>
      <c r="L70" s="16">
        <v>3885358</v>
      </c>
      <c r="M70" s="16">
        <v>13758030</v>
      </c>
      <c r="N70" s="16">
        <f t="shared" si="16"/>
        <v>68085770</v>
      </c>
      <c r="O70" s="16">
        <f t="shared" si="17"/>
        <v>2518138</v>
      </c>
      <c r="P70" s="16">
        <f t="shared" si="18"/>
        <v>17643388</v>
      </c>
      <c r="Q70" s="16">
        <f t="shared" si="19"/>
        <v>88247296</v>
      </c>
      <c r="R70" s="16">
        <f t="shared" si="20"/>
        <v>828404</v>
      </c>
      <c r="S70" s="17">
        <f t="shared" si="33"/>
        <v>89075700</v>
      </c>
      <c r="T70" s="16"/>
      <c r="U70" s="15">
        <v>43503040</v>
      </c>
      <c r="V70" s="16">
        <v>24341098</v>
      </c>
      <c r="W70" s="16">
        <v>1435042</v>
      </c>
      <c r="X70" s="16">
        <v>2338033</v>
      </c>
      <c r="Y70" s="16">
        <v>296254</v>
      </c>
      <c r="Z70" s="16">
        <v>218673</v>
      </c>
      <c r="AA70" s="16">
        <v>22227</v>
      </c>
      <c r="AB70" s="16">
        <v>3885358</v>
      </c>
      <c r="AC70" s="16">
        <v>13758030</v>
      </c>
      <c r="AD70" s="16">
        <f t="shared" si="21"/>
        <v>69597661</v>
      </c>
      <c r="AE70" s="16">
        <f t="shared" si="22"/>
        <v>2556706</v>
      </c>
      <c r="AF70" s="16">
        <f t="shared" si="23"/>
        <v>17643388</v>
      </c>
      <c r="AG70" s="16">
        <f t="shared" si="24"/>
        <v>89797755</v>
      </c>
      <c r="AH70" s="16">
        <f t="shared" si="25"/>
        <v>842959</v>
      </c>
      <c r="AI70" s="17">
        <f t="shared" si="34"/>
        <v>90640714</v>
      </c>
      <c r="AK70" s="201">
        <v>42741315.479999997</v>
      </c>
      <c r="AL70" s="201">
        <v>24001642.260000002</v>
      </c>
      <c r="AM70" s="201">
        <v>1416606.37</v>
      </c>
      <c r="AN70" s="201">
        <v>2306152.98</v>
      </c>
      <c r="AO70" s="201">
        <v>296254.15999999997</v>
      </c>
      <c r="AP70" s="201">
        <v>216813.44</v>
      </c>
      <c r="AQ70" s="201">
        <v>22226.57</v>
      </c>
      <c r="AR70" s="201">
        <v>3885358.01</v>
      </c>
      <c r="AS70" s="201">
        <v>13758030.210000001</v>
      </c>
      <c r="AT70" s="16">
        <f t="shared" si="26"/>
        <v>68478044.839999989</v>
      </c>
      <c r="AU70" s="16">
        <f t="shared" si="27"/>
        <v>2522966.42</v>
      </c>
      <c r="AV70" s="16">
        <f t="shared" si="28"/>
        <v>17643388.219999999</v>
      </c>
      <c r="AW70" s="16">
        <f t="shared" si="29"/>
        <v>88644399.479999989</v>
      </c>
      <c r="AX70" s="16">
        <f t="shared" si="30"/>
        <v>832131.52000001073</v>
      </c>
      <c r="AY70" s="16">
        <f t="shared" si="35"/>
        <v>89476531</v>
      </c>
      <c r="AZ70" s="201"/>
      <c r="BA70" s="201"/>
      <c r="BB70" s="228"/>
      <c r="BC70" s="228"/>
      <c r="BD70" s="228"/>
      <c r="BE70" s="201"/>
      <c r="BF70" s="201"/>
      <c r="BG70" s="201"/>
    </row>
    <row r="71" spans="1:59" x14ac:dyDescent="0.2">
      <c r="A71" s="4">
        <f t="shared" si="31"/>
        <v>2024</v>
      </c>
      <c r="B71" s="4">
        <f t="shared" si="32"/>
        <v>11</v>
      </c>
      <c r="C71" s="11">
        <f t="shared" si="15"/>
        <v>45597</v>
      </c>
      <c r="E71" s="15">
        <v>70708200</v>
      </c>
      <c r="F71" s="16">
        <v>33031689</v>
      </c>
      <c r="G71" s="16">
        <v>2300638</v>
      </c>
      <c r="H71" s="16">
        <v>2645544</v>
      </c>
      <c r="I71" s="16">
        <v>278489</v>
      </c>
      <c r="J71" s="16">
        <v>231929</v>
      </c>
      <c r="K71" s="16">
        <v>23394</v>
      </c>
      <c r="L71" s="16">
        <v>4811432</v>
      </c>
      <c r="M71" s="16">
        <v>14555427</v>
      </c>
      <c r="N71" s="16">
        <f t="shared" si="16"/>
        <v>106342410</v>
      </c>
      <c r="O71" s="16">
        <f t="shared" si="17"/>
        <v>2877473</v>
      </c>
      <c r="P71" s="16">
        <f t="shared" si="18"/>
        <v>19366859</v>
      </c>
      <c r="Q71" s="16">
        <f t="shared" si="19"/>
        <v>128586742</v>
      </c>
      <c r="R71" s="16">
        <f t="shared" si="20"/>
        <v>1207083</v>
      </c>
      <c r="S71" s="17">
        <f t="shared" si="33"/>
        <v>129793825</v>
      </c>
      <c r="T71" s="16"/>
      <c r="U71" s="15">
        <v>72175887</v>
      </c>
      <c r="V71" s="16">
        <v>33798627</v>
      </c>
      <c r="W71" s="16">
        <v>2360195</v>
      </c>
      <c r="X71" s="16">
        <v>2675535</v>
      </c>
      <c r="Y71" s="16">
        <v>278489</v>
      </c>
      <c r="Z71" s="16">
        <v>235842</v>
      </c>
      <c r="AA71" s="16">
        <v>23394</v>
      </c>
      <c r="AB71" s="16">
        <v>4811432</v>
      </c>
      <c r="AC71" s="16">
        <v>14555427</v>
      </c>
      <c r="AD71" s="16">
        <f t="shared" si="21"/>
        <v>108636592</v>
      </c>
      <c r="AE71" s="16">
        <f t="shared" si="22"/>
        <v>2911377</v>
      </c>
      <c r="AF71" s="16">
        <f t="shared" si="23"/>
        <v>19366859</v>
      </c>
      <c r="AG71" s="16">
        <f t="shared" si="24"/>
        <v>130914828</v>
      </c>
      <c r="AH71" s="16">
        <f t="shared" si="25"/>
        <v>1228937</v>
      </c>
      <c r="AI71" s="17">
        <f t="shared" si="34"/>
        <v>132143765</v>
      </c>
      <c r="AK71" s="201">
        <v>71096234.980000004</v>
      </c>
      <c r="AL71" s="201">
        <v>32708193.719999999</v>
      </c>
      <c r="AM71" s="201">
        <v>2273379.42</v>
      </c>
      <c r="AN71" s="201">
        <v>2570618.21</v>
      </c>
      <c r="AO71" s="201">
        <v>278488.69</v>
      </c>
      <c r="AP71" s="201">
        <v>229151.8</v>
      </c>
      <c r="AQ71" s="201">
        <v>23393.84</v>
      </c>
      <c r="AR71" s="201">
        <v>4811432.4400000004</v>
      </c>
      <c r="AS71" s="201">
        <v>14555427.23</v>
      </c>
      <c r="AT71" s="16">
        <f t="shared" si="26"/>
        <v>106379690.65000001</v>
      </c>
      <c r="AU71" s="16">
        <f t="shared" si="27"/>
        <v>2799770.01</v>
      </c>
      <c r="AV71" s="16">
        <f t="shared" si="28"/>
        <v>19366859.670000002</v>
      </c>
      <c r="AW71" s="16">
        <f t="shared" si="29"/>
        <v>128546320.33000001</v>
      </c>
      <c r="AX71" s="16">
        <f t="shared" si="30"/>
        <v>1206702.6699999869</v>
      </c>
      <c r="AY71" s="16">
        <f t="shared" si="35"/>
        <v>129753023</v>
      </c>
      <c r="AZ71" s="201"/>
      <c r="BA71" s="201"/>
      <c r="BB71" s="228"/>
      <c r="BC71" s="228"/>
      <c r="BD71" s="228"/>
      <c r="BE71" s="201"/>
      <c r="BF71" s="201"/>
      <c r="BG71" s="201"/>
    </row>
    <row r="72" spans="1:59" x14ac:dyDescent="0.2">
      <c r="A72" s="4">
        <f t="shared" si="31"/>
        <v>2024</v>
      </c>
      <c r="B72" s="4">
        <f t="shared" si="32"/>
        <v>12</v>
      </c>
      <c r="C72" s="11">
        <f t="shared" si="15"/>
        <v>45627</v>
      </c>
      <c r="E72" s="15">
        <v>92009142</v>
      </c>
      <c r="F72" s="16">
        <v>39688528</v>
      </c>
      <c r="G72" s="16">
        <v>2870356</v>
      </c>
      <c r="H72" s="16">
        <v>3389373</v>
      </c>
      <c r="I72" s="16">
        <v>330426</v>
      </c>
      <c r="J72" s="16">
        <v>255248</v>
      </c>
      <c r="K72" s="16">
        <v>25440</v>
      </c>
      <c r="L72" s="16">
        <v>5106803</v>
      </c>
      <c r="M72" s="16">
        <v>15042719</v>
      </c>
      <c r="N72" s="16">
        <f t="shared" si="16"/>
        <v>134923892</v>
      </c>
      <c r="O72" s="16">
        <f t="shared" si="17"/>
        <v>3644621</v>
      </c>
      <c r="P72" s="16">
        <f t="shared" si="18"/>
        <v>20149522</v>
      </c>
      <c r="Q72" s="16">
        <f t="shared" si="19"/>
        <v>158718035</v>
      </c>
      <c r="R72" s="16">
        <f t="shared" si="20"/>
        <v>1489934</v>
      </c>
      <c r="S72" s="17">
        <f t="shared" si="33"/>
        <v>160207969</v>
      </c>
      <c r="T72" s="16"/>
      <c r="U72" s="15">
        <v>94022557</v>
      </c>
      <c r="V72" s="16">
        <v>40776493</v>
      </c>
      <c r="W72" s="16">
        <v>2940562</v>
      </c>
      <c r="X72" s="16">
        <v>3422540</v>
      </c>
      <c r="Y72" s="16">
        <v>330426</v>
      </c>
      <c r="Z72" s="16">
        <v>259706</v>
      </c>
      <c r="AA72" s="16">
        <v>25440</v>
      </c>
      <c r="AB72" s="16">
        <v>5106803</v>
      </c>
      <c r="AC72" s="16">
        <v>15042719</v>
      </c>
      <c r="AD72" s="16">
        <f t="shared" si="21"/>
        <v>138095478</v>
      </c>
      <c r="AE72" s="16">
        <f t="shared" si="22"/>
        <v>3682246</v>
      </c>
      <c r="AF72" s="16">
        <f t="shared" si="23"/>
        <v>20149522</v>
      </c>
      <c r="AG72" s="16">
        <f t="shared" si="24"/>
        <v>161927246</v>
      </c>
      <c r="AH72" s="16">
        <f t="shared" si="25"/>
        <v>1520060</v>
      </c>
      <c r="AI72" s="17">
        <f t="shared" si="34"/>
        <v>163447306</v>
      </c>
      <c r="AK72" s="201">
        <v>93166893.409999996</v>
      </c>
      <c r="AL72" s="201">
        <v>39380829.810000002</v>
      </c>
      <c r="AM72" s="201">
        <v>2832733.53</v>
      </c>
      <c r="AN72" s="201">
        <v>3295409.02</v>
      </c>
      <c r="AO72" s="201">
        <v>330425.96000000002</v>
      </c>
      <c r="AP72" s="201">
        <v>251138.66</v>
      </c>
      <c r="AQ72" s="201">
        <v>25439.98</v>
      </c>
      <c r="AR72" s="201">
        <v>5106802.88</v>
      </c>
      <c r="AS72" s="201">
        <v>15042718.65</v>
      </c>
      <c r="AT72" s="16">
        <f t="shared" si="26"/>
        <v>135736322.69</v>
      </c>
      <c r="AU72" s="16">
        <f t="shared" si="27"/>
        <v>3546547.68</v>
      </c>
      <c r="AV72" s="16">
        <f t="shared" si="28"/>
        <v>20149521.530000001</v>
      </c>
      <c r="AW72" s="16">
        <f t="shared" si="29"/>
        <v>159432391.90000001</v>
      </c>
      <c r="AX72" s="16">
        <f t="shared" si="30"/>
        <v>1496640.099999994</v>
      </c>
      <c r="AY72" s="16">
        <f t="shared" si="35"/>
        <v>160929032</v>
      </c>
      <c r="AZ72" s="201"/>
      <c r="BA72" s="201"/>
      <c r="BB72" s="228"/>
      <c r="BC72" s="228"/>
      <c r="BD72" s="228"/>
      <c r="BE72" s="201"/>
      <c r="BF72" s="201"/>
      <c r="BG72" s="201"/>
    </row>
    <row r="73" spans="1:59" x14ac:dyDescent="0.2">
      <c r="A73" s="4">
        <f t="shared" si="31"/>
        <v>2025</v>
      </c>
      <c r="B73" s="4">
        <f t="shared" si="32"/>
        <v>1</v>
      </c>
      <c r="C73" s="11">
        <f t="shared" si="15"/>
        <v>45658</v>
      </c>
      <c r="E73" s="15">
        <v>89189694</v>
      </c>
      <c r="F73" s="16">
        <v>35525091</v>
      </c>
      <c r="G73" s="16">
        <v>2473270</v>
      </c>
      <c r="H73" s="16">
        <v>2678661</v>
      </c>
      <c r="I73" s="16">
        <v>262575</v>
      </c>
      <c r="J73" s="16">
        <v>237192</v>
      </c>
      <c r="K73" s="16">
        <v>23677</v>
      </c>
      <c r="L73" s="16">
        <v>4879081</v>
      </c>
      <c r="M73" s="16">
        <v>13232365</v>
      </c>
      <c r="N73" s="16">
        <f t="shared" si="16"/>
        <v>127474307</v>
      </c>
      <c r="O73" s="16">
        <f t="shared" si="17"/>
        <v>2915853</v>
      </c>
      <c r="P73" s="16">
        <f t="shared" si="18"/>
        <v>18111446</v>
      </c>
      <c r="Q73" s="16">
        <f t="shared" si="19"/>
        <v>148501606</v>
      </c>
      <c r="R73" s="16">
        <f t="shared" si="20"/>
        <v>1394029</v>
      </c>
      <c r="S73" s="17">
        <f t="shared" si="33"/>
        <v>149895635</v>
      </c>
      <c r="T73" s="16"/>
      <c r="U73" s="15">
        <v>91182213</v>
      </c>
      <c r="V73" s="16">
        <v>36505804</v>
      </c>
      <c r="W73" s="16">
        <v>2534217</v>
      </c>
      <c r="X73" s="16">
        <v>2720303</v>
      </c>
      <c r="Y73" s="16">
        <v>262575</v>
      </c>
      <c r="Z73" s="16">
        <v>241890</v>
      </c>
      <c r="AA73" s="16">
        <v>23677</v>
      </c>
      <c r="AB73" s="16">
        <v>4879081</v>
      </c>
      <c r="AC73" s="16">
        <v>13232365</v>
      </c>
      <c r="AD73" s="16">
        <f t="shared" si="21"/>
        <v>130508486</v>
      </c>
      <c r="AE73" s="16">
        <f t="shared" si="22"/>
        <v>2962193</v>
      </c>
      <c r="AF73" s="16">
        <f t="shared" si="23"/>
        <v>18111446</v>
      </c>
      <c r="AG73" s="16">
        <f t="shared" si="24"/>
        <v>151582125</v>
      </c>
      <c r="AH73" s="16">
        <f t="shared" si="25"/>
        <v>1422947</v>
      </c>
      <c r="AI73" s="17">
        <f t="shared" si="34"/>
        <v>153005072</v>
      </c>
      <c r="AK73" s="201">
        <v>90723919.810000002</v>
      </c>
      <c r="AL73" s="201">
        <v>35473462.700000003</v>
      </c>
      <c r="AM73" s="201">
        <v>2453349.0099999998</v>
      </c>
      <c r="AN73" s="201">
        <v>2614578.87</v>
      </c>
      <c r="AO73" s="201">
        <v>262574.63</v>
      </c>
      <c r="AP73" s="201">
        <v>234392.25</v>
      </c>
      <c r="AQ73" s="201">
        <v>23677.34</v>
      </c>
      <c r="AR73" s="201">
        <v>4879080.92</v>
      </c>
      <c r="AS73" s="201">
        <v>13232364.9</v>
      </c>
      <c r="AT73" s="16">
        <f t="shared" si="26"/>
        <v>128936983.49000001</v>
      </c>
      <c r="AU73" s="16">
        <f t="shared" si="27"/>
        <v>2848971.12</v>
      </c>
      <c r="AV73" s="16">
        <f t="shared" si="28"/>
        <v>18111445.82</v>
      </c>
      <c r="AW73" s="16">
        <f t="shared" si="29"/>
        <v>149897400.43000001</v>
      </c>
      <c r="AX73" s="16">
        <f t="shared" si="30"/>
        <v>1407132.5699999928</v>
      </c>
      <c r="AY73" s="16">
        <f t="shared" si="35"/>
        <v>151304533</v>
      </c>
      <c r="AZ73" s="201"/>
      <c r="BA73" s="201"/>
      <c r="BB73" s="228"/>
      <c r="BC73" s="228"/>
      <c r="BD73" s="228"/>
      <c r="BE73" s="201"/>
      <c r="BF73" s="201"/>
      <c r="BG73" s="201"/>
    </row>
    <row r="74" spans="1:59" x14ac:dyDescent="0.2">
      <c r="A74" s="4">
        <f t="shared" si="31"/>
        <v>2025</v>
      </c>
      <c r="B74" s="4">
        <f t="shared" si="32"/>
        <v>2</v>
      </c>
      <c r="C74" s="11">
        <f t="shared" si="15"/>
        <v>45689</v>
      </c>
      <c r="E74" s="15">
        <v>77850418</v>
      </c>
      <c r="F74" s="16">
        <v>32282507</v>
      </c>
      <c r="G74" s="16">
        <v>2271582</v>
      </c>
      <c r="H74" s="16">
        <v>2594433</v>
      </c>
      <c r="I74" s="16">
        <v>268243</v>
      </c>
      <c r="J74" s="16">
        <v>230507</v>
      </c>
      <c r="K74" s="16">
        <v>23086</v>
      </c>
      <c r="L74" s="16">
        <v>5598903</v>
      </c>
      <c r="M74" s="16">
        <v>17841918</v>
      </c>
      <c r="N74" s="16">
        <f t="shared" si="16"/>
        <v>112695836</v>
      </c>
      <c r="O74" s="16">
        <f t="shared" si="17"/>
        <v>2824940</v>
      </c>
      <c r="P74" s="16">
        <f t="shared" si="18"/>
        <v>23440821</v>
      </c>
      <c r="Q74" s="16">
        <f t="shared" si="19"/>
        <v>138961597</v>
      </c>
      <c r="R74" s="16">
        <f t="shared" si="20"/>
        <v>1304474</v>
      </c>
      <c r="S74" s="17">
        <f t="shared" si="33"/>
        <v>140266071</v>
      </c>
      <c r="T74" s="16"/>
      <c r="U74" s="15">
        <v>79483193</v>
      </c>
      <c r="V74" s="16">
        <v>33061628</v>
      </c>
      <c r="W74" s="16">
        <v>2327320</v>
      </c>
      <c r="X74" s="16">
        <v>2636927</v>
      </c>
      <c r="Y74" s="16">
        <v>268243</v>
      </c>
      <c r="Z74" s="16">
        <v>234829</v>
      </c>
      <c r="AA74" s="16">
        <v>23086</v>
      </c>
      <c r="AB74" s="16">
        <v>5598903</v>
      </c>
      <c r="AC74" s="16">
        <v>17841918</v>
      </c>
      <c r="AD74" s="16">
        <f t="shared" si="21"/>
        <v>115163470</v>
      </c>
      <c r="AE74" s="16">
        <f t="shared" si="22"/>
        <v>2871756</v>
      </c>
      <c r="AF74" s="16">
        <f t="shared" si="23"/>
        <v>23440821</v>
      </c>
      <c r="AG74" s="16">
        <f t="shared" si="24"/>
        <v>141476047</v>
      </c>
      <c r="AH74" s="16">
        <f t="shared" si="25"/>
        <v>1328078</v>
      </c>
      <c r="AI74" s="17">
        <f t="shared" si="34"/>
        <v>142804125</v>
      </c>
      <c r="AK74" s="201">
        <v>79231449.379999995</v>
      </c>
      <c r="AL74" s="201">
        <v>32505095.77</v>
      </c>
      <c r="AM74" s="201">
        <v>2278538.31</v>
      </c>
      <c r="AN74" s="201">
        <v>2571061.52</v>
      </c>
      <c r="AO74" s="201">
        <v>268243.02</v>
      </c>
      <c r="AP74" s="201">
        <v>230114.16</v>
      </c>
      <c r="AQ74" s="201">
        <v>23086.23</v>
      </c>
      <c r="AR74" s="201">
        <v>5598903.2999999998</v>
      </c>
      <c r="AS74" s="201">
        <v>17841917.66</v>
      </c>
      <c r="AT74" s="16">
        <f t="shared" si="26"/>
        <v>114306412.70999999</v>
      </c>
      <c r="AU74" s="16">
        <f t="shared" si="27"/>
        <v>2801175.68</v>
      </c>
      <c r="AV74" s="16">
        <f t="shared" si="28"/>
        <v>23440820.960000001</v>
      </c>
      <c r="AW74" s="16">
        <f t="shared" si="29"/>
        <v>140548409.34999999</v>
      </c>
      <c r="AX74" s="16">
        <f t="shared" si="30"/>
        <v>1319370.650000006</v>
      </c>
      <c r="AY74" s="16">
        <f t="shared" si="35"/>
        <v>141867780</v>
      </c>
      <c r="AZ74" s="201"/>
      <c r="BA74" s="201"/>
      <c r="BB74" s="228"/>
      <c r="BC74" s="228"/>
      <c r="BD74" s="228"/>
      <c r="BE74" s="201"/>
      <c r="BF74" s="201"/>
      <c r="BG74" s="201"/>
    </row>
    <row r="75" spans="1:59" x14ac:dyDescent="0.2">
      <c r="A75" s="4">
        <f t="shared" si="31"/>
        <v>2025</v>
      </c>
      <c r="B75" s="4">
        <f t="shared" si="32"/>
        <v>3</v>
      </c>
      <c r="C75" s="11">
        <f t="shared" si="15"/>
        <v>45717</v>
      </c>
      <c r="E75" s="15">
        <v>71369475</v>
      </c>
      <c r="F75" s="16">
        <v>29028724</v>
      </c>
      <c r="G75" s="16">
        <v>2080843</v>
      </c>
      <c r="H75" s="16">
        <v>2420288</v>
      </c>
      <c r="I75" s="16">
        <v>272503</v>
      </c>
      <c r="J75" s="16">
        <v>246065</v>
      </c>
      <c r="K75" s="16">
        <v>24862</v>
      </c>
      <c r="L75" s="16">
        <v>4947885</v>
      </c>
      <c r="M75" s="16">
        <v>14806216</v>
      </c>
      <c r="N75" s="16">
        <f t="shared" si="16"/>
        <v>102776407</v>
      </c>
      <c r="O75" s="16">
        <f t="shared" si="17"/>
        <v>2666353</v>
      </c>
      <c r="P75" s="16">
        <f t="shared" si="18"/>
        <v>19754101</v>
      </c>
      <c r="Q75" s="16">
        <f t="shared" si="19"/>
        <v>125196861</v>
      </c>
      <c r="R75" s="16">
        <f t="shared" si="20"/>
        <v>1175261</v>
      </c>
      <c r="S75" s="17">
        <f t="shared" si="33"/>
        <v>126372122</v>
      </c>
      <c r="T75" s="16"/>
      <c r="U75" s="15">
        <v>72982090</v>
      </c>
      <c r="V75" s="16">
        <v>29738958</v>
      </c>
      <c r="W75" s="16">
        <v>2136709</v>
      </c>
      <c r="X75" s="16">
        <v>2459656</v>
      </c>
      <c r="Y75" s="16">
        <v>272503</v>
      </c>
      <c r="Z75" s="16">
        <v>250229</v>
      </c>
      <c r="AA75" s="16">
        <v>24862</v>
      </c>
      <c r="AB75" s="16">
        <v>4947885</v>
      </c>
      <c r="AC75" s="16">
        <v>14806216</v>
      </c>
      <c r="AD75" s="16">
        <f t="shared" si="21"/>
        <v>105155122</v>
      </c>
      <c r="AE75" s="16">
        <f t="shared" si="22"/>
        <v>2709885</v>
      </c>
      <c r="AF75" s="16">
        <f t="shared" si="23"/>
        <v>19754101</v>
      </c>
      <c r="AG75" s="16">
        <f t="shared" si="24"/>
        <v>127619108</v>
      </c>
      <c r="AH75" s="16">
        <f t="shared" si="25"/>
        <v>1197999</v>
      </c>
      <c r="AI75" s="17">
        <f t="shared" si="34"/>
        <v>128817107</v>
      </c>
      <c r="AK75" s="201">
        <v>72661064.260000005</v>
      </c>
      <c r="AL75" s="201">
        <v>29366334.940000001</v>
      </c>
      <c r="AM75" s="201">
        <v>2102509.29</v>
      </c>
      <c r="AN75" s="201">
        <v>2416459.9900000002</v>
      </c>
      <c r="AO75" s="201">
        <v>272502.92</v>
      </c>
      <c r="AP75" s="201">
        <v>246677.09</v>
      </c>
      <c r="AQ75" s="201">
        <v>24861.97</v>
      </c>
      <c r="AR75" s="201">
        <v>4947884.5599999996</v>
      </c>
      <c r="AS75" s="201">
        <v>14806216.210000001</v>
      </c>
      <c r="AT75" s="16">
        <f t="shared" si="26"/>
        <v>104427273.38000001</v>
      </c>
      <c r="AU75" s="16">
        <f t="shared" si="27"/>
        <v>2663137.08</v>
      </c>
      <c r="AV75" s="16">
        <f t="shared" si="28"/>
        <v>19754100.77</v>
      </c>
      <c r="AW75" s="16">
        <f t="shared" si="29"/>
        <v>126844511.23</v>
      </c>
      <c r="AX75" s="16">
        <f t="shared" si="30"/>
        <v>1190727.7699999958</v>
      </c>
      <c r="AY75" s="16">
        <f t="shared" si="35"/>
        <v>128035239</v>
      </c>
      <c r="AZ75" s="201"/>
      <c r="BA75" s="201"/>
      <c r="BB75" s="228"/>
      <c r="BC75" s="228"/>
      <c r="BD75" s="228"/>
      <c r="BE75" s="201"/>
      <c r="BF75" s="201"/>
      <c r="BG75" s="201"/>
    </row>
    <row r="76" spans="1:59" x14ac:dyDescent="0.2">
      <c r="A76" s="4">
        <f t="shared" si="31"/>
        <v>2025</v>
      </c>
      <c r="B76" s="4">
        <f t="shared" si="32"/>
        <v>4</v>
      </c>
      <c r="C76" s="11">
        <f t="shared" si="15"/>
        <v>45748</v>
      </c>
      <c r="E76" s="15">
        <v>48741673</v>
      </c>
      <c r="F76" s="16">
        <v>21454648</v>
      </c>
      <c r="G76" s="16">
        <v>1670620</v>
      </c>
      <c r="H76" s="16">
        <v>1837318</v>
      </c>
      <c r="I76" s="16">
        <v>234066</v>
      </c>
      <c r="J76" s="16">
        <v>232246</v>
      </c>
      <c r="K76" s="16">
        <v>23851</v>
      </c>
      <c r="L76" s="16">
        <v>4999129</v>
      </c>
      <c r="M76" s="16">
        <v>15999525</v>
      </c>
      <c r="N76" s="16">
        <f t="shared" si="16"/>
        <v>72124858</v>
      </c>
      <c r="O76" s="16">
        <f t="shared" si="17"/>
        <v>2069564</v>
      </c>
      <c r="P76" s="16">
        <f t="shared" si="18"/>
        <v>20998654</v>
      </c>
      <c r="Q76" s="16">
        <f t="shared" si="19"/>
        <v>95193076</v>
      </c>
      <c r="R76" s="16">
        <f t="shared" si="20"/>
        <v>893606</v>
      </c>
      <c r="S76" s="17">
        <f t="shared" si="33"/>
        <v>96086682</v>
      </c>
      <c r="T76" s="16"/>
      <c r="U76" s="15">
        <v>50053230</v>
      </c>
      <c r="V76" s="16">
        <v>22047393</v>
      </c>
      <c r="W76" s="16">
        <v>1726154</v>
      </c>
      <c r="X76" s="16">
        <v>1869697</v>
      </c>
      <c r="Y76" s="16">
        <v>234066</v>
      </c>
      <c r="Z76" s="16">
        <v>235881</v>
      </c>
      <c r="AA76" s="16">
        <v>23851</v>
      </c>
      <c r="AB76" s="16">
        <v>4999129</v>
      </c>
      <c r="AC76" s="16">
        <v>15999525</v>
      </c>
      <c r="AD76" s="16">
        <f t="shared" si="21"/>
        <v>74084694</v>
      </c>
      <c r="AE76" s="16">
        <f t="shared" si="22"/>
        <v>2105578</v>
      </c>
      <c r="AF76" s="16">
        <f t="shared" si="23"/>
        <v>20998654</v>
      </c>
      <c r="AG76" s="16">
        <f t="shared" si="24"/>
        <v>97188926</v>
      </c>
      <c r="AH76" s="16">
        <f t="shared" si="25"/>
        <v>912342</v>
      </c>
      <c r="AI76" s="17">
        <f t="shared" si="34"/>
        <v>98101268</v>
      </c>
      <c r="AK76" s="201">
        <v>49836097.490000002</v>
      </c>
      <c r="AL76" s="201">
        <v>21872089.170000002</v>
      </c>
      <c r="AM76" s="201">
        <v>1708877.43</v>
      </c>
      <c r="AN76" s="201">
        <v>1848262.16</v>
      </c>
      <c r="AO76" s="201">
        <v>234066.38</v>
      </c>
      <c r="AP76" s="201">
        <v>233945.23</v>
      </c>
      <c r="AQ76" s="201">
        <v>23850.55</v>
      </c>
      <c r="AR76" s="201">
        <v>4999128.91</v>
      </c>
      <c r="AS76" s="201">
        <v>15999525.130000001</v>
      </c>
      <c r="AT76" s="16">
        <f t="shared" si="26"/>
        <v>73674981.019999996</v>
      </c>
      <c r="AU76" s="16">
        <f t="shared" si="27"/>
        <v>2082207.39</v>
      </c>
      <c r="AV76" s="16">
        <f t="shared" si="28"/>
        <v>20998654.039999999</v>
      </c>
      <c r="AW76" s="16">
        <f t="shared" si="29"/>
        <v>96755842.449999988</v>
      </c>
      <c r="AX76" s="16">
        <f t="shared" si="30"/>
        <v>908276.55000001192</v>
      </c>
      <c r="AY76" s="16">
        <f t="shared" si="35"/>
        <v>97664119</v>
      </c>
      <c r="AZ76" s="201"/>
      <c r="BA76" s="201"/>
      <c r="BB76" s="228"/>
      <c r="BC76" s="228"/>
      <c r="BD76" s="228"/>
      <c r="BE76" s="201"/>
      <c r="BF76" s="201"/>
      <c r="BG76" s="201"/>
    </row>
    <row r="77" spans="1:59" x14ac:dyDescent="0.2">
      <c r="A77" s="4">
        <f t="shared" si="31"/>
        <v>2025</v>
      </c>
      <c r="B77" s="4">
        <f t="shared" si="32"/>
        <v>5</v>
      </c>
      <c r="C77" s="11">
        <f t="shared" si="15"/>
        <v>45778</v>
      </c>
      <c r="E77" s="15">
        <v>27420890</v>
      </c>
      <c r="F77" s="16">
        <v>16212348</v>
      </c>
      <c r="G77" s="16">
        <v>1165517</v>
      </c>
      <c r="H77" s="16">
        <v>1745542</v>
      </c>
      <c r="I77" s="16">
        <v>255628</v>
      </c>
      <c r="J77" s="16">
        <v>214390</v>
      </c>
      <c r="K77" s="16">
        <v>22440</v>
      </c>
      <c r="L77" s="16">
        <v>4334242</v>
      </c>
      <c r="M77" s="16">
        <v>17432480</v>
      </c>
      <c r="N77" s="16">
        <f t="shared" si="16"/>
        <v>45076823</v>
      </c>
      <c r="O77" s="16">
        <f t="shared" si="17"/>
        <v>1959932</v>
      </c>
      <c r="P77" s="16">
        <f t="shared" si="18"/>
        <v>21766722</v>
      </c>
      <c r="Q77" s="16">
        <f t="shared" si="19"/>
        <v>68803477</v>
      </c>
      <c r="R77" s="16">
        <f t="shared" si="20"/>
        <v>645879</v>
      </c>
      <c r="S77" s="17">
        <f t="shared" si="33"/>
        <v>69449356</v>
      </c>
      <c r="T77" s="16"/>
      <c r="U77" s="15">
        <v>28203426</v>
      </c>
      <c r="V77" s="16">
        <v>16673143</v>
      </c>
      <c r="W77" s="16">
        <v>1215159</v>
      </c>
      <c r="X77" s="16">
        <v>1776745</v>
      </c>
      <c r="Y77" s="16">
        <v>255628</v>
      </c>
      <c r="Z77" s="16">
        <v>217592</v>
      </c>
      <c r="AA77" s="16">
        <v>22440</v>
      </c>
      <c r="AB77" s="16">
        <v>4334242</v>
      </c>
      <c r="AC77" s="16">
        <v>17432480</v>
      </c>
      <c r="AD77" s="16">
        <f t="shared" si="21"/>
        <v>46369796</v>
      </c>
      <c r="AE77" s="16">
        <f t="shared" si="22"/>
        <v>1994337</v>
      </c>
      <c r="AF77" s="16">
        <f t="shared" si="23"/>
        <v>21766722</v>
      </c>
      <c r="AG77" s="16">
        <f t="shared" si="24"/>
        <v>70130855</v>
      </c>
      <c r="AH77" s="16">
        <f t="shared" si="25"/>
        <v>658340</v>
      </c>
      <c r="AI77" s="17">
        <f t="shared" si="34"/>
        <v>70789195</v>
      </c>
      <c r="AK77" s="201">
        <v>28074362.879999999</v>
      </c>
      <c r="AL77" s="201">
        <v>16646726.5</v>
      </c>
      <c r="AM77" s="201">
        <v>1209161.55</v>
      </c>
      <c r="AN77" s="201">
        <v>1768725.32</v>
      </c>
      <c r="AO77" s="201">
        <v>255627.76</v>
      </c>
      <c r="AP77" s="201">
        <v>216704.75</v>
      </c>
      <c r="AQ77" s="201">
        <v>22439.64</v>
      </c>
      <c r="AR77" s="201">
        <v>4334242.29</v>
      </c>
      <c r="AS77" s="201">
        <v>17432480.109999999</v>
      </c>
      <c r="AT77" s="16">
        <f t="shared" si="26"/>
        <v>46208318.329999991</v>
      </c>
      <c r="AU77" s="16">
        <f t="shared" si="27"/>
        <v>1985430.07</v>
      </c>
      <c r="AV77" s="16">
        <f t="shared" si="28"/>
        <v>21766722.399999999</v>
      </c>
      <c r="AW77" s="16">
        <f t="shared" si="29"/>
        <v>69960470.799999982</v>
      </c>
      <c r="AX77" s="16">
        <f t="shared" si="30"/>
        <v>656740.20000001788</v>
      </c>
      <c r="AY77" s="16">
        <f t="shared" si="35"/>
        <v>70617211</v>
      </c>
      <c r="AZ77" s="201"/>
      <c r="BA77" s="201"/>
      <c r="BB77" s="228"/>
      <c r="BC77" s="228"/>
      <c r="BD77" s="228"/>
      <c r="BE77" s="201"/>
      <c r="BF77" s="201"/>
      <c r="BG77" s="201"/>
    </row>
    <row r="78" spans="1:59" x14ac:dyDescent="0.2">
      <c r="A78" s="4">
        <f t="shared" si="31"/>
        <v>2025</v>
      </c>
      <c r="B78" s="4">
        <f t="shared" si="32"/>
        <v>6</v>
      </c>
      <c r="C78" s="11">
        <f t="shared" si="15"/>
        <v>45809</v>
      </c>
      <c r="E78" s="15">
        <v>17976251</v>
      </c>
      <c r="F78" s="16">
        <v>13283598</v>
      </c>
      <c r="G78" s="16">
        <v>990947</v>
      </c>
      <c r="H78" s="16">
        <v>1388159</v>
      </c>
      <c r="I78" s="16">
        <v>196190</v>
      </c>
      <c r="J78" s="16">
        <v>209392</v>
      </c>
      <c r="K78" s="16">
        <v>22194</v>
      </c>
      <c r="L78" s="16">
        <v>3926699</v>
      </c>
      <c r="M78" s="16">
        <v>16822528</v>
      </c>
      <c r="N78" s="16">
        <f t="shared" si="16"/>
        <v>32469180</v>
      </c>
      <c r="O78" s="16">
        <f t="shared" si="17"/>
        <v>1597551</v>
      </c>
      <c r="P78" s="16">
        <f t="shared" si="18"/>
        <v>20749227</v>
      </c>
      <c r="Q78" s="16">
        <f t="shared" si="19"/>
        <v>54815958</v>
      </c>
      <c r="R78" s="16">
        <f t="shared" si="20"/>
        <v>514574</v>
      </c>
      <c r="S78" s="17">
        <f t="shared" si="33"/>
        <v>55330532</v>
      </c>
      <c r="T78" s="16"/>
      <c r="U78" s="15">
        <v>18522766</v>
      </c>
      <c r="V78" s="16">
        <v>13692112</v>
      </c>
      <c r="W78" s="16">
        <v>1044661</v>
      </c>
      <c r="X78" s="16">
        <v>1413298</v>
      </c>
      <c r="Y78" s="16">
        <v>196190</v>
      </c>
      <c r="Z78" s="16">
        <v>212580</v>
      </c>
      <c r="AA78" s="16">
        <v>22194</v>
      </c>
      <c r="AB78" s="16">
        <v>3926699</v>
      </c>
      <c r="AC78" s="16">
        <v>16822528</v>
      </c>
      <c r="AD78" s="16">
        <f t="shared" si="21"/>
        <v>33477923</v>
      </c>
      <c r="AE78" s="16">
        <f t="shared" si="22"/>
        <v>1625878</v>
      </c>
      <c r="AF78" s="16">
        <f t="shared" si="23"/>
        <v>20749227</v>
      </c>
      <c r="AG78" s="16">
        <f t="shared" si="24"/>
        <v>55853028</v>
      </c>
      <c r="AH78" s="16">
        <f t="shared" si="25"/>
        <v>524309</v>
      </c>
      <c r="AI78" s="17">
        <f t="shared" si="34"/>
        <v>56377337</v>
      </c>
      <c r="AK78" s="201">
        <v>18403544.420000002</v>
      </c>
      <c r="AL78" s="201">
        <v>13696421.460000001</v>
      </c>
      <c r="AM78" s="201">
        <v>1039822.41</v>
      </c>
      <c r="AN78" s="201">
        <v>1408900.26</v>
      </c>
      <c r="AO78" s="201">
        <v>196189.64</v>
      </c>
      <c r="AP78" s="201">
        <v>211890.91</v>
      </c>
      <c r="AQ78" s="201">
        <v>22193.83</v>
      </c>
      <c r="AR78" s="201">
        <v>3926699.1</v>
      </c>
      <c r="AS78" s="201">
        <v>16822527.98</v>
      </c>
      <c r="AT78" s="16">
        <f t="shared" si="26"/>
        <v>33358171.760000002</v>
      </c>
      <c r="AU78" s="16">
        <f t="shared" si="27"/>
        <v>1620791.17</v>
      </c>
      <c r="AV78" s="16">
        <f t="shared" si="28"/>
        <v>20749227.080000002</v>
      </c>
      <c r="AW78" s="16">
        <f t="shared" si="29"/>
        <v>55728190.010000005</v>
      </c>
      <c r="AX78" s="16">
        <f t="shared" si="30"/>
        <v>523136.98999999464</v>
      </c>
      <c r="AY78" s="16">
        <f t="shared" si="35"/>
        <v>56251327</v>
      </c>
      <c r="AZ78" s="201"/>
      <c r="BA78" s="201"/>
      <c r="BB78" s="228"/>
      <c r="BC78" s="228"/>
      <c r="BD78" s="228"/>
      <c r="BE78" s="201"/>
      <c r="BF78" s="201"/>
      <c r="BG78" s="201"/>
    </row>
    <row r="79" spans="1:59" x14ac:dyDescent="0.2">
      <c r="A79" s="4">
        <f t="shared" si="31"/>
        <v>2025</v>
      </c>
      <c r="B79" s="4">
        <f t="shared" si="32"/>
        <v>7</v>
      </c>
      <c r="C79" s="11">
        <f t="shared" si="15"/>
        <v>45839</v>
      </c>
      <c r="E79" s="15">
        <v>12980590</v>
      </c>
      <c r="F79" s="16">
        <v>11321937</v>
      </c>
      <c r="G79" s="16">
        <v>888099</v>
      </c>
      <c r="H79" s="16">
        <v>1355695</v>
      </c>
      <c r="I79" s="16">
        <v>164157</v>
      </c>
      <c r="J79" s="16">
        <v>198079</v>
      </c>
      <c r="K79" s="16">
        <v>21098</v>
      </c>
      <c r="L79" s="16">
        <v>3331280</v>
      </c>
      <c r="M79" s="16">
        <v>16879878</v>
      </c>
      <c r="N79" s="16">
        <f t="shared" si="16"/>
        <v>25375881</v>
      </c>
      <c r="O79" s="16">
        <f t="shared" si="17"/>
        <v>1553774</v>
      </c>
      <c r="P79" s="16">
        <f t="shared" si="18"/>
        <v>20211158</v>
      </c>
      <c r="Q79" s="16">
        <f t="shared" si="19"/>
        <v>47140813</v>
      </c>
      <c r="R79" s="16">
        <f t="shared" si="20"/>
        <v>442525</v>
      </c>
      <c r="S79" s="17">
        <f t="shared" si="33"/>
        <v>47583338</v>
      </c>
      <c r="T79" s="16"/>
      <c r="U79" s="15">
        <v>13452698</v>
      </c>
      <c r="V79" s="16">
        <v>11706000</v>
      </c>
      <c r="W79" s="16">
        <v>939665</v>
      </c>
      <c r="X79" s="16">
        <v>1381035</v>
      </c>
      <c r="Y79" s="16">
        <v>164157</v>
      </c>
      <c r="Z79" s="16">
        <v>201264</v>
      </c>
      <c r="AA79" s="16">
        <v>21098</v>
      </c>
      <c r="AB79" s="16">
        <v>3331280</v>
      </c>
      <c r="AC79" s="16">
        <v>16879878</v>
      </c>
      <c r="AD79" s="16">
        <f t="shared" si="21"/>
        <v>26283618</v>
      </c>
      <c r="AE79" s="16">
        <f t="shared" si="22"/>
        <v>1582299</v>
      </c>
      <c r="AF79" s="16">
        <f t="shared" si="23"/>
        <v>20211158</v>
      </c>
      <c r="AG79" s="16">
        <f t="shared" si="24"/>
        <v>48077075</v>
      </c>
      <c r="AH79" s="16">
        <f t="shared" si="25"/>
        <v>451314</v>
      </c>
      <c r="AI79" s="17">
        <f t="shared" si="34"/>
        <v>48528389</v>
      </c>
      <c r="AK79" s="201">
        <v>13294768.970000001</v>
      </c>
      <c r="AL79" s="201">
        <v>11702048.640000001</v>
      </c>
      <c r="AM79" s="201">
        <v>935074.33</v>
      </c>
      <c r="AN79" s="201">
        <v>1376773.82</v>
      </c>
      <c r="AO79" s="201">
        <v>164156.99</v>
      </c>
      <c r="AP79" s="201">
        <v>200594.53</v>
      </c>
      <c r="AQ79" s="201">
        <v>21097.52</v>
      </c>
      <c r="AR79" s="201">
        <v>3331280.29</v>
      </c>
      <c r="AS79" s="201">
        <v>16879878.27</v>
      </c>
      <c r="AT79" s="16">
        <f t="shared" si="26"/>
        <v>26117146.449999996</v>
      </c>
      <c r="AU79" s="16">
        <f t="shared" si="27"/>
        <v>1577368.35</v>
      </c>
      <c r="AV79" s="16">
        <f t="shared" si="28"/>
        <v>20211158.559999999</v>
      </c>
      <c r="AW79" s="16">
        <f t="shared" si="29"/>
        <v>47905673.359999999</v>
      </c>
      <c r="AX79" s="16">
        <f t="shared" si="30"/>
        <v>449704.6400000006</v>
      </c>
      <c r="AY79" s="16">
        <f t="shared" si="35"/>
        <v>48355378</v>
      </c>
      <c r="AZ79" s="201"/>
      <c r="BA79" s="201"/>
      <c r="BB79" s="228"/>
      <c r="BC79" s="228"/>
      <c r="BD79" s="228"/>
      <c r="BE79" s="201"/>
      <c r="BF79" s="201"/>
      <c r="BG79" s="201"/>
    </row>
    <row r="80" spans="1:59" x14ac:dyDescent="0.2">
      <c r="A80" s="4">
        <f t="shared" si="31"/>
        <v>2025</v>
      </c>
      <c r="B80" s="4">
        <f t="shared" si="32"/>
        <v>8</v>
      </c>
      <c r="C80" s="11">
        <f t="shared" si="15"/>
        <v>45870</v>
      </c>
      <c r="E80" s="15">
        <v>12513102</v>
      </c>
      <c r="F80" s="16">
        <v>12206048</v>
      </c>
      <c r="G80" s="16">
        <v>995538</v>
      </c>
      <c r="H80" s="16">
        <v>1437477</v>
      </c>
      <c r="I80" s="16">
        <v>174026</v>
      </c>
      <c r="J80" s="16">
        <v>201580</v>
      </c>
      <c r="K80" s="16">
        <v>21466</v>
      </c>
      <c r="L80" s="16">
        <v>3381774</v>
      </c>
      <c r="M80" s="16">
        <v>16150584</v>
      </c>
      <c r="N80" s="16">
        <f t="shared" si="16"/>
        <v>25910180</v>
      </c>
      <c r="O80" s="16">
        <f t="shared" si="17"/>
        <v>1639057</v>
      </c>
      <c r="P80" s="16">
        <f t="shared" si="18"/>
        <v>19532358</v>
      </c>
      <c r="Q80" s="16">
        <f t="shared" si="19"/>
        <v>47081595</v>
      </c>
      <c r="R80" s="16">
        <f t="shared" si="20"/>
        <v>441969</v>
      </c>
      <c r="S80" s="17">
        <f t="shared" si="33"/>
        <v>47523564</v>
      </c>
      <c r="T80" s="16"/>
      <c r="U80" s="15">
        <v>13030720</v>
      </c>
      <c r="V80" s="16">
        <v>12610482</v>
      </c>
      <c r="W80" s="16">
        <v>1053165</v>
      </c>
      <c r="X80" s="16">
        <v>1464901</v>
      </c>
      <c r="Y80" s="16">
        <v>174026</v>
      </c>
      <c r="Z80" s="16">
        <v>204748</v>
      </c>
      <c r="AA80" s="16">
        <v>21466</v>
      </c>
      <c r="AB80" s="16">
        <v>3381774</v>
      </c>
      <c r="AC80" s="16">
        <v>16150584</v>
      </c>
      <c r="AD80" s="16">
        <f t="shared" si="21"/>
        <v>26889859</v>
      </c>
      <c r="AE80" s="16">
        <f t="shared" si="22"/>
        <v>1669649</v>
      </c>
      <c r="AF80" s="16">
        <f t="shared" si="23"/>
        <v>19532358</v>
      </c>
      <c r="AG80" s="16">
        <f t="shared" si="24"/>
        <v>48091866</v>
      </c>
      <c r="AH80" s="16">
        <f t="shared" si="25"/>
        <v>451453</v>
      </c>
      <c r="AI80" s="17">
        <f t="shared" si="34"/>
        <v>48543319</v>
      </c>
      <c r="AK80" s="201">
        <v>12846373.25</v>
      </c>
      <c r="AL80" s="201">
        <v>12600786.68</v>
      </c>
      <c r="AM80" s="201">
        <v>1048080.87</v>
      </c>
      <c r="AN80" s="201">
        <v>1460251.73</v>
      </c>
      <c r="AO80" s="201">
        <v>174025.63</v>
      </c>
      <c r="AP80" s="201">
        <v>204061.04</v>
      </c>
      <c r="AQ80" s="201">
        <v>21466.3</v>
      </c>
      <c r="AR80" s="201">
        <v>3381773.74</v>
      </c>
      <c r="AS80" s="201">
        <v>16150584.359999999</v>
      </c>
      <c r="AT80" s="16">
        <f t="shared" si="26"/>
        <v>26690732.73</v>
      </c>
      <c r="AU80" s="16">
        <f t="shared" si="27"/>
        <v>1664312.77</v>
      </c>
      <c r="AV80" s="16">
        <f t="shared" si="28"/>
        <v>19532358.100000001</v>
      </c>
      <c r="AW80" s="16">
        <f t="shared" si="29"/>
        <v>47887403.600000001</v>
      </c>
      <c r="AX80" s="16">
        <f t="shared" si="30"/>
        <v>449533.39999999851</v>
      </c>
      <c r="AY80" s="16">
        <f t="shared" si="35"/>
        <v>48336937</v>
      </c>
      <c r="AZ80" s="201"/>
      <c r="BA80" s="201"/>
      <c r="BB80" s="228"/>
      <c r="BC80" s="228"/>
      <c r="BD80" s="228"/>
      <c r="BE80" s="201"/>
      <c r="BF80" s="201"/>
      <c r="BG80" s="201"/>
    </row>
    <row r="81" spans="1:59" x14ac:dyDescent="0.2">
      <c r="A81" s="4">
        <f t="shared" si="31"/>
        <v>2025</v>
      </c>
      <c r="B81" s="4">
        <f t="shared" si="32"/>
        <v>9</v>
      </c>
      <c r="C81" s="11">
        <f t="shared" si="15"/>
        <v>45901</v>
      </c>
      <c r="E81" s="15">
        <v>18166877</v>
      </c>
      <c r="F81" s="16">
        <v>14124192</v>
      </c>
      <c r="G81" s="16">
        <v>1299729</v>
      </c>
      <c r="H81" s="16">
        <v>1398924</v>
      </c>
      <c r="I81" s="16">
        <v>185369</v>
      </c>
      <c r="J81" s="16">
        <v>182852</v>
      </c>
      <c r="K81" s="16">
        <v>19319</v>
      </c>
      <c r="L81" s="16">
        <v>4053778</v>
      </c>
      <c r="M81" s="16">
        <v>18319460</v>
      </c>
      <c r="N81" s="16">
        <f t="shared" si="16"/>
        <v>33795486</v>
      </c>
      <c r="O81" s="16">
        <f t="shared" si="17"/>
        <v>1581776</v>
      </c>
      <c r="P81" s="16">
        <f t="shared" si="18"/>
        <v>22373238</v>
      </c>
      <c r="Q81" s="16">
        <f t="shared" si="19"/>
        <v>57750500</v>
      </c>
      <c r="R81" s="16">
        <f t="shared" si="20"/>
        <v>542121</v>
      </c>
      <c r="S81" s="17">
        <f t="shared" si="33"/>
        <v>58292621</v>
      </c>
      <c r="T81" s="16"/>
      <c r="U81" s="15">
        <v>18854264</v>
      </c>
      <c r="V81" s="16">
        <v>14543918</v>
      </c>
      <c r="W81" s="16">
        <v>1363014</v>
      </c>
      <c r="X81" s="16">
        <v>1426200</v>
      </c>
      <c r="Y81" s="16">
        <v>185369</v>
      </c>
      <c r="Z81" s="16">
        <v>185841</v>
      </c>
      <c r="AA81" s="16">
        <v>19319</v>
      </c>
      <c r="AB81" s="16">
        <v>4053778</v>
      </c>
      <c r="AC81" s="16">
        <v>18319460</v>
      </c>
      <c r="AD81" s="16">
        <f t="shared" si="21"/>
        <v>34965884</v>
      </c>
      <c r="AE81" s="16">
        <f t="shared" si="22"/>
        <v>1612041</v>
      </c>
      <c r="AF81" s="16">
        <f t="shared" si="23"/>
        <v>22373238</v>
      </c>
      <c r="AG81" s="16">
        <f t="shared" si="24"/>
        <v>58951163</v>
      </c>
      <c r="AH81" s="16">
        <f t="shared" si="25"/>
        <v>553392</v>
      </c>
      <c r="AI81" s="17">
        <f t="shared" si="34"/>
        <v>59504555</v>
      </c>
      <c r="AK81" s="201">
        <v>18531719.280000001</v>
      </c>
      <c r="AL81" s="201">
        <v>14521779.43</v>
      </c>
      <c r="AM81" s="201">
        <v>1356866.61</v>
      </c>
      <c r="AN81" s="201">
        <v>1421012.52</v>
      </c>
      <c r="AO81" s="201">
        <v>185368.72</v>
      </c>
      <c r="AP81" s="201">
        <v>185253.34</v>
      </c>
      <c r="AQ81" s="201">
        <v>19318.919999999998</v>
      </c>
      <c r="AR81" s="201">
        <v>4053777.86</v>
      </c>
      <c r="AS81" s="201">
        <v>18319459.949999999</v>
      </c>
      <c r="AT81" s="16">
        <f t="shared" si="26"/>
        <v>34615052.960000001</v>
      </c>
      <c r="AU81" s="16">
        <f t="shared" si="27"/>
        <v>1606265.86</v>
      </c>
      <c r="AV81" s="16">
        <f t="shared" si="28"/>
        <v>22373237.809999999</v>
      </c>
      <c r="AW81" s="16">
        <f t="shared" si="29"/>
        <v>58594556.629999995</v>
      </c>
      <c r="AX81" s="16">
        <f t="shared" si="30"/>
        <v>550044.37000000477</v>
      </c>
      <c r="AY81" s="16">
        <f t="shared" si="35"/>
        <v>59144601</v>
      </c>
      <c r="AZ81" s="201"/>
      <c r="BA81" s="201"/>
      <c r="BB81" s="228"/>
      <c r="BC81" s="228"/>
      <c r="BD81" s="228"/>
      <c r="BE81" s="201"/>
      <c r="BF81" s="201"/>
      <c r="BG81" s="201"/>
    </row>
    <row r="82" spans="1:59" x14ac:dyDescent="0.2">
      <c r="A82" s="4">
        <f t="shared" si="31"/>
        <v>2025</v>
      </c>
      <c r="B82" s="4">
        <f t="shared" si="32"/>
        <v>10</v>
      </c>
      <c r="C82" s="11">
        <f t="shared" si="15"/>
        <v>45931</v>
      </c>
      <c r="E82" s="15">
        <v>42172389</v>
      </c>
      <c r="F82" s="16">
        <v>23700938</v>
      </c>
      <c r="G82" s="16">
        <v>1359914</v>
      </c>
      <c r="H82" s="16">
        <v>2175298</v>
      </c>
      <c r="I82" s="16">
        <v>281488</v>
      </c>
      <c r="J82" s="16">
        <v>213692</v>
      </c>
      <c r="K82" s="16">
        <v>22213</v>
      </c>
      <c r="L82" s="16">
        <v>3896962</v>
      </c>
      <c r="M82" s="16">
        <v>13915362</v>
      </c>
      <c r="N82" s="16">
        <f t="shared" si="16"/>
        <v>67536942</v>
      </c>
      <c r="O82" s="16">
        <f t="shared" si="17"/>
        <v>2388990</v>
      </c>
      <c r="P82" s="16">
        <f t="shared" si="18"/>
        <v>17812324</v>
      </c>
      <c r="Q82" s="16">
        <f t="shared" si="19"/>
        <v>87738256</v>
      </c>
      <c r="R82" s="16">
        <f t="shared" si="20"/>
        <v>823625</v>
      </c>
      <c r="S82" s="17">
        <f t="shared" si="33"/>
        <v>88561881</v>
      </c>
      <c r="T82" s="16"/>
      <c r="U82" s="15">
        <v>43476822</v>
      </c>
      <c r="V82" s="16">
        <v>24339694</v>
      </c>
      <c r="W82" s="16">
        <v>1413360</v>
      </c>
      <c r="X82" s="16">
        <v>2219224</v>
      </c>
      <c r="Y82" s="16">
        <v>281488</v>
      </c>
      <c r="Z82" s="16">
        <v>217813</v>
      </c>
      <c r="AA82" s="16">
        <v>22213</v>
      </c>
      <c r="AB82" s="16">
        <v>3896962</v>
      </c>
      <c r="AC82" s="16">
        <v>13915362</v>
      </c>
      <c r="AD82" s="16">
        <f t="shared" si="21"/>
        <v>69533577</v>
      </c>
      <c r="AE82" s="16">
        <f t="shared" si="22"/>
        <v>2437037</v>
      </c>
      <c r="AF82" s="16">
        <f t="shared" si="23"/>
        <v>17812324</v>
      </c>
      <c r="AG82" s="16">
        <f t="shared" si="24"/>
        <v>89782938</v>
      </c>
      <c r="AH82" s="16">
        <f t="shared" si="25"/>
        <v>842820</v>
      </c>
      <c r="AI82" s="17">
        <f t="shared" si="34"/>
        <v>90625758</v>
      </c>
      <c r="AK82" s="201">
        <v>42910456.159999996</v>
      </c>
      <c r="AL82" s="201">
        <v>24083232.68</v>
      </c>
      <c r="AM82" s="201">
        <v>1394949.62</v>
      </c>
      <c r="AN82" s="201">
        <v>2187385.0299999998</v>
      </c>
      <c r="AO82" s="201">
        <v>281487.57</v>
      </c>
      <c r="AP82" s="201">
        <v>215954.14</v>
      </c>
      <c r="AQ82" s="201">
        <v>22212.78</v>
      </c>
      <c r="AR82" s="201">
        <v>3896961.59</v>
      </c>
      <c r="AS82" s="201">
        <v>13915362.050000001</v>
      </c>
      <c r="AT82" s="16">
        <f t="shared" si="26"/>
        <v>68692338.809999987</v>
      </c>
      <c r="AU82" s="16">
        <f t="shared" si="27"/>
        <v>2403339.17</v>
      </c>
      <c r="AV82" s="16">
        <f t="shared" si="28"/>
        <v>17812323.640000001</v>
      </c>
      <c r="AW82" s="16">
        <f t="shared" si="29"/>
        <v>88908001.61999999</v>
      </c>
      <c r="AX82" s="16">
        <f t="shared" si="30"/>
        <v>834606.38000001013</v>
      </c>
      <c r="AY82" s="16">
        <f t="shared" si="35"/>
        <v>89742608</v>
      </c>
      <c r="AZ82" s="201"/>
      <c r="BA82" s="201"/>
      <c r="BB82" s="228"/>
      <c r="BC82" s="228"/>
      <c r="BD82" s="228"/>
      <c r="BE82" s="201"/>
      <c r="BF82" s="201"/>
      <c r="BG82" s="201"/>
    </row>
    <row r="83" spans="1:59" x14ac:dyDescent="0.2">
      <c r="A83" s="4">
        <f t="shared" si="31"/>
        <v>2025</v>
      </c>
      <c r="B83" s="4">
        <f t="shared" si="32"/>
        <v>11</v>
      </c>
      <c r="C83" s="11">
        <f t="shared" si="15"/>
        <v>45962</v>
      </c>
      <c r="E83" s="15">
        <v>69984842</v>
      </c>
      <c r="F83" s="16">
        <v>32736096</v>
      </c>
      <c r="G83" s="16">
        <v>2243692</v>
      </c>
      <c r="H83" s="16">
        <v>2492826</v>
      </c>
      <c r="I83" s="16">
        <v>264292</v>
      </c>
      <c r="J83" s="16">
        <v>230390</v>
      </c>
      <c r="K83" s="16">
        <v>23370</v>
      </c>
      <c r="L83" s="16">
        <v>4814574</v>
      </c>
      <c r="M83" s="16">
        <v>14715901</v>
      </c>
      <c r="N83" s="16">
        <f t="shared" si="16"/>
        <v>105252292</v>
      </c>
      <c r="O83" s="16">
        <f t="shared" si="17"/>
        <v>2723216</v>
      </c>
      <c r="P83" s="16">
        <f t="shared" si="18"/>
        <v>19530475</v>
      </c>
      <c r="Q83" s="16">
        <f t="shared" si="19"/>
        <v>127505983</v>
      </c>
      <c r="R83" s="16">
        <f t="shared" si="20"/>
        <v>1196937</v>
      </c>
      <c r="S83" s="17">
        <f t="shared" si="33"/>
        <v>128702920</v>
      </c>
      <c r="T83" s="16"/>
      <c r="U83" s="15">
        <v>71943934</v>
      </c>
      <c r="V83" s="16">
        <v>33680923</v>
      </c>
      <c r="W83" s="16">
        <v>2317764</v>
      </c>
      <c r="X83" s="16">
        <v>2529360</v>
      </c>
      <c r="Y83" s="16">
        <v>264292</v>
      </c>
      <c r="Z83" s="16">
        <v>234803</v>
      </c>
      <c r="AA83" s="16">
        <v>23370</v>
      </c>
      <c r="AB83" s="16">
        <v>4814574</v>
      </c>
      <c r="AC83" s="16">
        <v>14715901</v>
      </c>
      <c r="AD83" s="16">
        <f t="shared" si="21"/>
        <v>108230283</v>
      </c>
      <c r="AE83" s="16">
        <f t="shared" si="22"/>
        <v>2764163</v>
      </c>
      <c r="AF83" s="16">
        <f t="shared" si="23"/>
        <v>19530475</v>
      </c>
      <c r="AG83" s="16">
        <f t="shared" si="24"/>
        <v>130524921</v>
      </c>
      <c r="AH83" s="16">
        <f t="shared" si="25"/>
        <v>1225277</v>
      </c>
      <c r="AI83" s="17">
        <f t="shared" si="34"/>
        <v>131750198</v>
      </c>
      <c r="AK83" s="201">
        <v>71174211.900000006</v>
      </c>
      <c r="AL83" s="201">
        <v>32697690.690000001</v>
      </c>
      <c r="AM83" s="201">
        <v>2231087.94</v>
      </c>
      <c r="AN83" s="201">
        <v>2424585.38</v>
      </c>
      <c r="AO83" s="201">
        <v>264291.81</v>
      </c>
      <c r="AP83" s="201">
        <v>228116.11</v>
      </c>
      <c r="AQ83" s="201">
        <v>23369.77</v>
      </c>
      <c r="AR83" s="201">
        <v>4814574.05</v>
      </c>
      <c r="AS83" s="201">
        <v>14715901.109999999</v>
      </c>
      <c r="AT83" s="16">
        <f t="shared" si="26"/>
        <v>106390652.11</v>
      </c>
      <c r="AU83" s="16">
        <f t="shared" si="27"/>
        <v>2652701.4899999998</v>
      </c>
      <c r="AV83" s="16">
        <f t="shared" si="28"/>
        <v>19530475.16</v>
      </c>
      <c r="AW83" s="16">
        <f t="shared" si="29"/>
        <v>128573828.75999999</v>
      </c>
      <c r="AX83" s="16">
        <f t="shared" si="30"/>
        <v>1206961.2400000095</v>
      </c>
      <c r="AY83" s="16">
        <f t="shared" si="35"/>
        <v>129780790</v>
      </c>
      <c r="AZ83" s="201"/>
      <c r="BA83" s="201"/>
      <c r="BB83" s="228"/>
      <c r="BC83" s="228"/>
      <c r="BD83" s="228"/>
      <c r="BE83" s="201"/>
      <c r="BF83" s="201"/>
      <c r="BG83" s="201"/>
    </row>
    <row r="84" spans="1:59" x14ac:dyDescent="0.2">
      <c r="A84" s="4">
        <f t="shared" si="31"/>
        <v>2025</v>
      </c>
      <c r="B84" s="4">
        <f t="shared" si="32"/>
        <v>12</v>
      </c>
      <c r="C84" s="11">
        <f t="shared" si="15"/>
        <v>45992</v>
      </c>
      <c r="E84" s="15">
        <v>91575030</v>
      </c>
      <c r="F84" s="16">
        <v>39521432</v>
      </c>
      <c r="G84" s="16">
        <v>2815455</v>
      </c>
      <c r="H84" s="16">
        <v>3209763</v>
      </c>
      <c r="I84" s="16">
        <v>313923</v>
      </c>
      <c r="J84" s="16">
        <v>254029</v>
      </c>
      <c r="K84" s="16">
        <v>25428</v>
      </c>
      <c r="L84" s="16">
        <v>5126060</v>
      </c>
      <c r="M84" s="16">
        <v>16249698</v>
      </c>
      <c r="N84" s="16">
        <f t="shared" si="16"/>
        <v>134251268</v>
      </c>
      <c r="O84" s="16">
        <f t="shared" si="17"/>
        <v>3463792</v>
      </c>
      <c r="P84" s="16">
        <f t="shared" si="18"/>
        <v>21375758</v>
      </c>
      <c r="Q84" s="16">
        <f t="shared" si="19"/>
        <v>159090818</v>
      </c>
      <c r="R84" s="16">
        <f t="shared" si="20"/>
        <v>1493434</v>
      </c>
      <c r="S84" s="17">
        <f t="shared" si="33"/>
        <v>160584252</v>
      </c>
      <c r="T84" s="16"/>
      <c r="U84" s="15">
        <v>94254679</v>
      </c>
      <c r="V84" s="16">
        <v>40851877</v>
      </c>
      <c r="W84" s="16">
        <v>2900772</v>
      </c>
      <c r="X84" s="16">
        <v>3249234</v>
      </c>
      <c r="Y84" s="16">
        <v>313923</v>
      </c>
      <c r="Z84" s="16">
        <v>258855</v>
      </c>
      <c r="AA84" s="16">
        <v>25428</v>
      </c>
      <c r="AB84" s="16">
        <v>5126060</v>
      </c>
      <c r="AC84" s="16">
        <v>16249698</v>
      </c>
      <c r="AD84" s="16">
        <f t="shared" si="21"/>
        <v>138346679</v>
      </c>
      <c r="AE84" s="16">
        <f t="shared" si="22"/>
        <v>3508089</v>
      </c>
      <c r="AF84" s="16">
        <f t="shared" si="23"/>
        <v>21375758</v>
      </c>
      <c r="AG84" s="16">
        <f t="shared" si="24"/>
        <v>163230526</v>
      </c>
      <c r="AH84" s="16">
        <f t="shared" si="25"/>
        <v>1532294</v>
      </c>
      <c r="AI84" s="17">
        <f t="shared" si="34"/>
        <v>164762820</v>
      </c>
      <c r="AK84" s="201">
        <v>93753000.469999999</v>
      </c>
      <c r="AL84" s="201">
        <v>39565822.270000003</v>
      </c>
      <c r="AM84" s="201">
        <v>2792255.16</v>
      </c>
      <c r="AN84" s="201">
        <v>3121295.95</v>
      </c>
      <c r="AO84" s="201">
        <v>313923.44</v>
      </c>
      <c r="AP84" s="201">
        <v>250274.55</v>
      </c>
      <c r="AQ84" s="201">
        <v>25427.55</v>
      </c>
      <c r="AR84" s="201">
        <v>5126059.6399999997</v>
      </c>
      <c r="AS84" s="201">
        <v>16249697.75</v>
      </c>
      <c r="AT84" s="16">
        <f t="shared" si="26"/>
        <v>136450428.89000002</v>
      </c>
      <c r="AU84" s="16">
        <f t="shared" si="27"/>
        <v>3371570.5</v>
      </c>
      <c r="AV84" s="16">
        <f t="shared" si="28"/>
        <v>21375757.390000001</v>
      </c>
      <c r="AW84" s="16">
        <f t="shared" si="29"/>
        <v>161197756.78000003</v>
      </c>
      <c r="AX84" s="16">
        <f t="shared" si="30"/>
        <v>1513212.219999969</v>
      </c>
      <c r="AY84" s="16">
        <f t="shared" si="35"/>
        <v>162710969</v>
      </c>
      <c r="AZ84" s="201"/>
      <c r="BA84" s="201"/>
      <c r="BB84" s="228"/>
      <c r="BC84" s="228"/>
      <c r="BD84" s="228"/>
      <c r="BE84" s="201"/>
      <c r="BF84" s="201"/>
      <c r="BG84" s="201"/>
    </row>
    <row r="85" spans="1:59" x14ac:dyDescent="0.2">
      <c r="A85" s="4">
        <f t="shared" si="31"/>
        <v>2026</v>
      </c>
      <c r="B85" s="4">
        <f t="shared" si="32"/>
        <v>1</v>
      </c>
      <c r="C85" s="11">
        <f t="shared" si="15"/>
        <v>46023</v>
      </c>
      <c r="E85" s="15">
        <v>89539321</v>
      </c>
      <c r="F85" s="16">
        <v>35580582</v>
      </c>
      <c r="G85" s="16">
        <v>2446539</v>
      </c>
      <c r="H85" s="16">
        <v>2546102</v>
      </c>
      <c r="I85" s="16">
        <v>249835</v>
      </c>
      <c r="J85" s="16">
        <v>236267</v>
      </c>
      <c r="K85" s="16">
        <v>23688</v>
      </c>
      <c r="L85" s="16">
        <v>4920019</v>
      </c>
      <c r="M85" s="16">
        <v>14291809</v>
      </c>
      <c r="N85" s="16">
        <f t="shared" si="16"/>
        <v>127839965</v>
      </c>
      <c r="O85" s="16">
        <f t="shared" si="17"/>
        <v>2782369</v>
      </c>
      <c r="P85" s="16">
        <f t="shared" si="18"/>
        <v>19211828</v>
      </c>
      <c r="Q85" s="16">
        <f t="shared" si="19"/>
        <v>149834162</v>
      </c>
      <c r="R85" s="16">
        <f t="shared" si="20"/>
        <v>1406539</v>
      </c>
      <c r="S85" s="17">
        <f t="shared" si="33"/>
        <v>151240701</v>
      </c>
      <c r="T85" s="16"/>
      <c r="U85" s="15">
        <v>92184912</v>
      </c>
      <c r="V85" s="16">
        <v>36779239</v>
      </c>
      <c r="W85" s="16">
        <v>2520595</v>
      </c>
      <c r="X85" s="16">
        <v>2596355</v>
      </c>
      <c r="Y85" s="16">
        <v>249835</v>
      </c>
      <c r="Z85" s="16">
        <v>241518</v>
      </c>
      <c r="AA85" s="16">
        <v>23688</v>
      </c>
      <c r="AB85" s="16">
        <v>4920019</v>
      </c>
      <c r="AC85" s="16">
        <v>14291809</v>
      </c>
      <c r="AD85" s="16">
        <f t="shared" si="21"/>
        <v>131758269</v>
      </c>
      <c r="AE85" s="16">
        <f t="shared" si="22"/>
        <v>2837873</v>
      </c>
      <c r="AF85" s="16">
        <f t="shared" si="23"/>
        <v>19211828</v>
      </c>
      <c r="AG85" s="16">
        <f t="shared" si="24"/>
        <v>153807970</v>
      </c>
      <c r="AH85" s="16">
        <f t="shared" si="25"/>
        <v>1443842</v>
      </c>
      <c r="AI85" s="17">
        <f t="shared" si="34"/>
        <v>155251812</v>
      </c>
      <c r="AK85" s="201">
        <v>92079032.359999999</v>
      </c>
      <c r="AL85" s="201">
        <v>35857859.130000003</v>
      </c>
      <c r="AM85" s="201">
        <v>2439654.9700000002</v>
      </c>
      <c r="AN85" s="201">
        <v>2490448.42</v>
      </c>
      <c r="AO85" s="201">
        <v>249834.94</v>
      </c>
      <c r="AP85" s="201">
        <v>234016.26</v>
      </c>
      <c r="AQ85" s="201">
        <v>23687.87</v>
      </c>
      <c r="AR85" s="201">
        <v>4920019.25</v>
      </c>
      <c r="AS85" s="201">
        <v>14291809.369999999</v>
      </c>
      <c r="AT85" s="16">
        <f t="shared" si="26"/>
        <v>130650069.27000001</v>
      </c>
      <c r="AU85" s="16">
        <f t="shared" si="27"/>
        <v>2724464.6799999997</v>
      </c>
      <c r="AV85" s="16">
        <f t="shared" si="28"/>
        <v>19211828.619999997</v>
      </c>
      <c r="AW85" s="16">
        <f t="shared" si="29"/>
        <v>152586362.57000002</v>
      </c>
      <c r="AX85" s="16">
        <f t="shared" si="30"/>
        <v>1432374.4299999774</v>
      </c>
      <c r="AY85" s="16">
        <f t="shared" si="35"/>
        <v>154018737</v>
      </c>
      <c r="AZ85" s="201"/>
      <c r="BA85" s="201"/>
      <c r="BB85" s="228"/>
      <c r="BC85" s="228"/>
      <c r="BD85" s="228"/>
      <c r="BE85" s="201"/>
      <c r="BF85" s="201"/>
      <c r="BG85" s="201"/>
    </row>
    <row r="86" spans="1:59" x14ac:dyDescent="0.2">
      <c r="A86" s="4">
        <f t="shared" si="31"/>
        <v>2026</v>
      </c>
      <c r="B86" s="4">
        <f t="shared" si="32"/>
        <v>2</v>
      </c>
      <c r="C86" s="11">
        <f t="shared" si="15"/>
        <v>46054</v>
      </c>
      <c r="E86" s="15">
        <v>78072278</v>
      </c>
      <c r="F86" s="16">
        <v>32252003</v>
      </c>
      <c r="G86" s="16">
        <v>2243849</v>
      </c>
      <c r="H86" s="16">
        <v>2461056</v>
      </c>
      <c r="I86" s="16">
        <v>255030</v>
      </c>
      <c r="J86" s="16">
        <v>229374</v>
      </c>
      <c r="K86" s="16">
        <v>23090</v>
      </c>
      <c r="L86" s="16">
        <v>5640028</v>
      </c>
      <c r="M86" s="16">
        <v>19131468</v>
      </c>
      <c r="N86" s="16">
        <f t="shared" si="16"/>
        <v>112846250</v>
      </c>
      <c r="O86" s="16">
        <f t="shared" si="17"/>
        <v>2690430</v>
      </c>
      <c r="P86" s="16">
        <f t="shared" si="18"/>
        <v>24771496</v>
      </c>
      <c r="Q86" s="16">
        <f t="shared" si="19"/>
        <v>140308176</v>
      </c>
      <c r="R86" s="16">
        <f t="shared" si="20"/>
        <v>1317115</v>
      </c>
      <c r="S86" s="17">
        <f t="shared" si="33"/>
        <v>141625291</v>
      </c>
      <c r="T86" s="16"/>
      <c r="U86" s="15">
        <v>80233191</v>
      </c>
      <c r="V86" s="16">
        <v>33206334</v>
      </c>
      <c r="W86" s="16">
        <v>2312302</v>
      </c>
      <c r="X86" s="16">
        <v>2512654</v>
      </c>
      <c r="Y86" s="16">
        <v>255030</v>
      </c>
      <c r="Z86" s="16">
        <v>234375</v>
      </c>
      <c r="AA86" s="16">
        <v>23090</v>
      </c>
      <c r="AB86" s="16">
        <v>5640028</v>
      </c>
      <c r="AC86" s="16">
        <v>19131468</v>
      </c>
      <c r="AD86" s="16">
        <f t="shared" si="21"/>
        <v>116029947</v>
      </c>
      <c r="AE86" s="16">
        <f t="shared" si="22"/>
        <v>2747029</v>
      </c>
      <c r="AF86" s="16">
        <f t="shared" si="23"/>
        <v>24771496</v>
      </c>
      <c r="AG86" s="16">
        <f t="shared" si="24"/>
        <v>143548472</v>
      </c>
      <c r="AH86" s="16">
        <f t="shared" si="25"/>
        <v>1347533</v>
      </c>
      <c r="AI86" s="17">
        <f t="shared" si="34"/>
        <v>144896005</v>
      </c>
      <c r="AK86" s="201">
        <v>80294482.640000001</v>
      </c>
      <c r="AL86" s="201">
        <v>32758670.09</v>
      </c>
      <c r="AM86" s="201">
        <v>2263626.0699999998</v>
      </c>
      <c r="AN86" s="201">
        <v>2446884.77</v>
      </c>
      <c r="AO86" s="201">
        <v>255030.15</v>
      </c>
      <c r="AP86" s="201">
        <v>229663.27</v>
      </c>
      <c r="AQ86" s="201">
        <v>23090.35</v>
      </c>
      <c r="AR86" s="201">
        <v>5640028.3499999996</v>
      </c>
      <c r="AS86" s="201">
        <v>19131468.07</v>
      </c>
      <c r="AT86" s="16">
        <f t="shared" si="26"/>
        <v>115594899.3</v>
      </c>
      <c r="AU86" s="16">
        <f t="shared" si="27"/>
        <v>2676548.04</v>
      </c>
      <c r="AV86" s="16">
        <f t="shared" si="28"/>
        <v>24771496.420000002</v>
      </c>
      <c r="AW86" s="16">
        <f t="shared" si="29"/>
        <v>143042943.75999999</v>
      </c>
      <c r="AX86" s="16">
        <f t="shared" si="30"/>
        <v>1342787.2400000095</v>
      </c>
      <c r="AY86" s="16">
        <f t="shared" si="35"/>
        <v>144385731</v>
      </c>
      <c r="AZ86" s="201"/>
      <c r="BA86" s="201"/>
      <c r="BB86" s="228"/>
      <c r="BC86" s="228"/>
      <c r="BD86" s="228"/>
      <c r="BE86" s="201"/>
      <c r="BF86" s="201"/>
      <c r="BG86" s="201"/>
    </row>
    <row r="87" spans="1:59" x14ac:dyDescent="0.2">
      <c r="A87" s="4">
        <f t="shared" si="31"/>
        <v>2026</v>
      </c>
      <c r="B87" s="4">
        <f t="shared" si="32"/>
        <v>3</v>
      </c>
      <c r="C87" s="11">
        <f t="shared" si="15"/>
        <v>46082</v>
      </c>
      <c r="E87" s="15">
        <v>71286884</v>
      </c>
      <c r="F87" s="16">
        <v>28944549</v>
      </c>
      <c r="G87" s="16">
        <v>2044927</v>
      </c>
      <c r="H87" s="16">
        <v>2291018</v>
      </c>
      <c r="I87" s="16">
        <v>258860</v>
      </c>
      <c r="J87" s="16">
        <v>244697</v>
      </c>
      <c r="K87" s="16">
        <v>24859</v>
      </c>
      <c r="L87" s="16">
        <v>4978345</v>
      </c>
      <c r="M87" s="16">
        <v>15881436</v>
      </c>
      <c r="N87" s="16">
        <f t="shared" si="16"/>
        <v>102560079</v>
      </c>
      <c r="O87" s="16">
        <f t="shared" si="17"/>
        <v>2535715</v>
      </c>
      <c r="P87" s="16">
        <f t="shared" si="18"/>
        <v>20859781</v>
      </c>
      <c r="Q87" s="16">
        <f t="shared" si="19"/>
        <v>125955575</v>
      </c>
      <c r="R87" s="16">
        <f t="shared" si="20"/>
        <v>1182383</v>
      </c>
      <c r="S87" s="17">
        <f t="shared" si="33"/>
        <v>127137958</v>
      </c>
      <c r="T87" s="16"/>
      <c r="U87" s="15">
        <v>73421409</v>
      </c>
      <c r="V87" s="16">
        <v>29821666</v>
      </c>
      <c r="W87" s="16">
        <v>2114461</v>
      </c>
      <c r="X87" s="16">
        <v>2338906</v>
      </c>
      <c r="Y87" s="16">
        <v>258860</v>
      </c>
      <c r="Z87" s="16">
        <v>249624</v>
      </c>
      <c r="AA87" s="16">
        <v>24859</v>
      </c>
      <c r="AB87" s="16">
        <v>4978345</v>
      </c>
      <c r="AC87" s="16">
        <v>15881436</v>
      </c>
      <c r="AD87" s="16">
        <f t="shared" si="21"/>
        <v>105641255</v>
      </c>
      <c r="AE87" s="16">
        <f t="shared" si="22"/>
        <v>2588530</v>
      </c>
      <c r="AF87" s="16">
        <f t="shared" si="23"/>
        <v>20859781</v>
      </c>
      <c r="AG87" s="16">
        <f t="shared" si="24"/>
        <v>129089566</v>
      </c>
      <c r="AH87" s="16">
        <f t="shared" si="25"/>
        <v>1211803</v>
      </c>
      <c r="AI87" s="17">
        <f t="shared" si="34"/>
        <v>130301369</v>
      </c>
      <c r="AK87" s="201">
        <v>73333964.560000002</v>
      </c>
      <c r="AL87" s="201">
        <v>29552107.829999998</v>
      </c>
      <c r="AM87" s="201">
        <v>2080288.86</v>
      </c>
      <c r="AN87" s="201">
        <v>2295699.13</v>
      </c>
      <c r="AO87" s="201">
        <v>258860.35</v>
      </c>
      <c r="AP87" s="201">
        <v>246072.23</v>
      </c>
      <c r="AQ87" s="201">
        <v>24858.92</v>
      </c>
      <c r="AR87" s="201">
        <v>4978345.26</v>
      </c>
      <c r="AS87" s="201">
        <v>15881435.82</v>
      </c>
      <c r="AT87" s="16">
        <f t="shared" si="26"/>
        <v>105250080.52</v>
      </c>
      <c r="AU87" s="16">
        <f t="shared" si="27"/>
        <v>2541771.36</v>
      </c>
      <c r="AV87" s="16">
        <f t="shared" si="28"/>
        <v>20859781.079999998</v>
      </c>
      <c r="AW87" s="16">
        <f t="shared" si="29"/>
        <v>128651632.95999999</v>
      </c>
      <c r="AX87" s="16">
        <f t="shared" si="30"/>
        <v>1207692.0400000066</v>
      </c>
      <c r="AY87" s="16">
        <f t="shared" si="35"/>
        <v>129859325</v>
      </c>
      <c r="AZ87" s="201"/>
      <c r="BA87" s="201"/>
      <c r="BB87" s="228"/>
      <c r="BC87" s="228"/>
      <c r="BD87" s="228"/>
      <c r="BE87" s="201"/>
      <c r="BF87" s="201"/>
      <c r="BG87" s="201"/>
    </row>
    <row r="88" spans="1:59" x14ac:dyDescent="0.2">
      <c r="A88" s="4">
        <f t="shared" si="31"/>
        <v>2026</v>
      </c>
      <c r="B88" s="4">
        <f t="shared" si="32"/>
        <v>4</v>
      </c>
      <c r="C88" s="11">
        <f t="shared" si="15"/>
        <v>46113</v>
      </c>
      <c r="E88" s="15">
        <v>48472389</v>
      </c>
      <c r="F88" s="16">
        <v>21337530</v>
      </c>
      <c r="G88" s="16">
        <v>1633321</v>
      </c>
      <c r="H88" s="16">
        <v>1735882</v>
      </c>
      <c r="I88" s="16">
        <v>222204</v>
      </c>
      <c r="J88" s="16">
        <v>230817</v>
      </c>
      <c r="K88" s="16">
        <v>23841</v>
      </c>
      <c r="L88" s="16">
        <v>5027579</v>
      </c>
      <c r="M88" s="16">
        <v>17200660</v>
      </c>
      <c r="N88" s="16">
        <f t="shared" si="16"/>
        <v>71689285</v>
      </c>
      <c r="O88" s="16">
        <f t="shared" si="17"/>
        <v>1966699</v>
      </c>
      <c r="P88" s="16">
        <f t="shared" si="18"/>
        <v>22228239</v>
      </c>
      <c r="Q88" s="16">
        <f t="shared" si="19"/>
        <v>95884223</v>
      </c>
      <c r="R88" s="16">
        <f t="shared" si="20"/>
        <v>900094</v>
      </c>
      <c r="S88" s="17">
        <f t="shared" si="33"/>
        <v>96784317</v>
      </c>
      <c r="T88" s="16"/>
      <c r="U88" s="15">
        <v>50208107</v>
      </c>
      <c r="V88" s="16">
        <v>22075947</v>
      </c>
      <c r="W88" s="16">
        <v>1703138</v>
      </c>
      <c r="X88" s="16">
        <v>1775332</v>
      </c>
      <c r="Y88" s="16">
        <v>222204</v>
      </c>
      <c r="Z88" s="16">
        <v>235209</v>
      </c>
      <c r="AA88" s="16">
        <v>23841</v>
      </c>
      <c r="AB88" s="16">
        <v>5027579</v>
      </c>
      <c r="AC88" s="16">
        <v>17200660</v>
      </c>
      <c r="AD88" s="16">
        <f t="shared" si="21"/>
        <v>74233237</v>
      </c>
      <c r="AE88" s="16">
        <f t="shared" si="22"/>
        <v>2010541</v>
      </c>
      <c r="AF88" s="16">
        <f t="shared" si="23"/>
        <v>22228239</v>
      </c>
      <c r="AG88" s="16">
        <f t="shared" si="24"/>
        <v>98472017</v>
      </c>
      <c r="AH88" s="16">
        <f t="shared" si="25"/>
        <v>924387</v>
      </c>
      <c r="AI88" s="17">
        <f t="shared" si="34"/>
        <v>99396404</v>
      </c>
      <c r="AK88" s="201">
        <v>50152370.850000001</v>
      </c>
      <c r="AL88" s="201">
        <v>21976522.600000001</v>
      </c>
      <c r="AM88" s="201">
        <v>1685885.87</v>
      </c>
      <c r="AN88" s="201">
        <v>1753897.13</v>
      </c>
      <c r="AO88" s="201">
        <v>222204.36</v>
      </c>
      <c r="AP88" s="201">
        <v>233273.47</v>
      </c>
      <c r="AQ88" s="201">
        <v>23841.27</v>
      </c>
      <c r="AR88" s="201">
        <v>5027579.18</v>
      </c>
      <c r="AS88" s="201">
        <v>17200660.300000001</v>
      </c>
      <c r="AT88" s="16">
        <f t="shared" si="26"/>
        <v>74060824.950000003</v>
      </c>
      <c r="AU88" s="16">
        <f t="shared" si="27"/>
        <v>1987170.5999999999</v>
      </c>
      <c r="AV88" s="16">
        <f t="shared" si="28"/>
        <v>22228239.48</v>
      </c>
      <c r="AW88" s="16">
        <f t="shared" si="29"/>
        <v>98276235.030000001</v>
      </c>
      <c r="AX88" s="16">
        <f t="shared" si="30"/>
        <v>922548.96999999881</v>
      </c>
      <c r="AY88" s="16">
        <f t="shared" si="35"/>
        <v>99198784</v>
      </c>
      <c r="AZ88" s="201"/>
      <c r="BA88" s="201"/>
      <c r="BB88" s="228"/>
      <c r="BC88" s="228"/>
      <c r="BD88" s="228"/>
      <c r="BE88" s="201"/>
      <c r="BF88" s="201"/>
      <c r="BG88" s="201"/>
    </row>
    <row r="89" spans="1:59" x14ac:dyDescent="0.2">
      <c r="A89" s="4">
        <f t="shared" si="31"/>
        <v>2026</v>
      </c>
      <c r="B89" s="4">
        <f t="shared" si="32"/>
        <v>5</v>
      </c>
      <c r="C89" s="11">
        <f t="shared" si="15"/>
        <v>46143</v>
      </c>
      <c r="E89" s="15">
        <v>27117143</v>
      </c>
      <c r="F89" s="16">
        <v>16137861</v>
      </c>
      <c r="G89" s="16">
        <v>1132564</v>
      </c>
      <c r="H89" s="16">
        <v>1648244</v>
      </c>
      <c r="I89" s="16">
        <v>242540</v>
      </c>
      <c r="J89" s="16">
        <v>212951</v>
      </c>
      <c r="K89" s="16">
        <v>22424</v>
      </c>
      <c r="L89" s="16">
        <v>4356818</v>
      </c>
      <c r="M89" s="16">
        <v>20027670</v>
      </c>
      <c r="N89" s="16">
        <f t="shared" si="16"/>
        <v>44652532</v>
      </c>
      <c r="O89" s="16">
        <f t="shared" si="17"/>
        <v>1861195</v>
      </c>
      <c r="P89" s="16">
        <f t="shared" si="18"/>
        <v>24384488</v>
      </c>
      <c r="Q89" s="16">
        <f t="shared" si="19"/>
        <v>70898215</v>
      </c>
      <c r="R89" s="16">
        <f t="shared" si="20"/>
        <v>665543</v>
      </c>
      <c r="S89" s="17">
        <f t="shared" si="33"/>
        <v>71563758</v>
      </c>
      <c r="T89" s="16"/>
      <c r="U89" s="15">
        <v>28146980</v>
      </c>
      <c r="V89" s="16">
        <v>16714753</v>
      </c>
      <c r="W89" s="16">
        <v>1195328</v>
      </c>
      <c r="X89" s="16">
        <v>1686299</v>
      </c>
      <c r="Y89" s="16">
        <v>242540</v>
      </c>
      <c r="Z89" s="16">
        <v>216876</v>
      </c>
      <c r="AA89" s="16">
        <v>22424</v>
      </c>
      <c r="AB89" s="16">
        <v>4356818</v>
      </c>
      <c r="AC89" s="16">
        <v>20027670</v>
      </c>
      <c r="AD89" s="16">
        <f t="shared" si="21"/>
        <v>46322025</v>
      </c>
      <c r="AE89" s="16">
        <f t="shared" si="22"/>
        <v>1903175</v>
      </c>
      <c r="AF89" s="16">
        <f t="shared" si="23"/>
        <v>24384488</v>
      </c>
      <c r="AG89" s="16">
        <f t="shared" si="24"/>
        <v>72609688</v>
      </c>
      <c r="AH89" s="16">
        <f t="shared" si="25"/>
        <v>681609</v>
      </c>
      <c r="AI89" s="17">
        <f t="shared" si="34"/>
        <v>73291297</v>
      </c>
      <c r="AK89" s="201">
        <v>28127832.77</v>
      </c>
      <c r="AL89" s="201">
        <v>16750123.85</v>
      </c>
      <c r="AM89" s="201">
        <v>1189333.33</v>
      </c>
      <c r="AN89" s="201">
        <v>1678264.82</v>
      </c>
      <c r="AO89" s="201">
        <v>242540.08</v>
      </c>
      <c r="AP89" s="201">
        <v>215988.34</v>
      </c>
      <c r="AQ89" s="201">
        <v>22424.3</v>
      </c>
      <c r="AR89" s="201">
        <v>4356817.6399999997</v>
      </c>
      <c r="AS89" s="201">
        <v>20027670.440000001</v>
      </c>
      <c r="AT89" s="16">
        <f t="shared" si="26"/>
        <v>46332254.329999991</v>
      </c>
      <c r="AU89" s="16">
        <f t="shared" si="27"/>
        <v>1894253.1600000001</v>
      </c>
      <c r="AV89" s="16">
        <f t="shared" si="28"/>
        <v>24384488.080000002</v>
      </c>
      <c r="AW89" s="16">
        <f t="shared" si="29"/>
        <v>72610995.569999993</v>
      </c>
      <c r="AX89" s="16">
        <f t="shared" si="30"/>
        <v>681621.43000000715</v>
      </c>
      <c r="AY89" s="16">
        <f t="shared" si="35"/>
        <v>73292617</v>
      </c>
      <c r="AZ89" s="201"/>
      <c r="BA89" s="201"/>
      <c r="BB89" s="228"/>
      <c r="BC89" s="228"/>
      <c r="BD89" s="228"/>
      <c r="BE89" s="201"/>
      <c r="BF89" s="201"/>
      <c r="BG89" s="201"/>
    </row>
    <row r="90" spans="1:59" x14ac:dyDescent="0.2">
      <c r="A90" s="4">
        <f t="shared" si="31"/>
        <v>2026</v>
      </c>
      <c r="B90" s="4">
        <f t="shared" si="32"/>
        <v>6</v>
      </c>
      <c r="C90" s="11">
        <f t="shared" si="15"/>
        <v>46174</v>
      </c>
      <c r="E90" s="15">
        <v>17737731</v>
      </c>
      <c r="F90" s="16">
        <v>13252291</v>
      </c>
      <c r="G90" s="16">
        <v>960082</v>
      </c>
      <c r="H90" s="16">
        <v>1313781</v>
      </c>
      <c r="I90" s="16">
        <v>186207</v>
      </c>
      <c r="J90" s="16">
        <v>207996</v>
      </c>
      <c r="K90" s="16">
        <v>22179</v>
      </c>
      <c r="L90" s="16">
        <v>3948762</v>
      </c>
      <c r="M90" s="16">
        <v>19491548</v>
      </c>
      <c r="N90" s="16">
        <f t="shared" si="16"/>
        <v>32158490</v>
      </c>
      <c r="O90" s="16">
        <f t="shared" si="17"/>
        <v>1521777</v>
      </c>
      <c r="P90" s="16">
        <f t="shared" si="18"/>
        <v>23440310</v>
      </c>
      <c r="Q90" s="16">
        <f t="shared" si="19"/>
        <v>57120577</v>
      </c>
      <c r="R90" s="16">
        <f t="shared" si="20"/>
        <v>536208</v>
      </c>
      <c r="S90" s="17">
        <f t="shared" si="33"/>
        <v>57656785</v>
      </c>
      <c r="T90" s="16"/>
      <c r="U90" s="15">
        <v>18450193</v>
      </c>
      <c r="V90" s="16">
        <v>13763561</v>
      </c>
      <c r="W90" s="16">
        <v>1028007</v>
      </c>
      <c r="X90" s="16">
        <v>1344393</v>
      </c>
      <c r="Y90" s="16">
        <v>186207</v>
      </c>
      <c r="Z90" s="16">
        <v>211916</v>
      </c>
      <c r="AA90" s="16">
        <v>22179</v>
      </c>
      <c r="AB90" s="16">
        <v>3948762</v>
      </c>
      <c r="AC90" s="16">
        <v>19491548</v>
      </c>
      <c r="AD90" s="16">
        <f t="shared" si="21"/>
        <v>33450147</v>
      </c>
      <c r="AE90" s="16">
        <f t="shared" si="22"/>
        <v>1556309</v>
      </c>
      <c r="AF90" s="16">
        <f t="shared" si="23"/>
        <v>23440310</v>
      </c>
      <c r="AG90" s="16">
        <f t="shared" si="24"/>
        <v>58446766</v>
      </c>
      <c r="AH90" s="16">
        <f t="shared" si="25"/>
        <v>548657</v>
      </c>
      <c r="AI90" s="17">
        <f t="shared" si="34"/>
        <v>58995423</v>
      </c>
      <c r="AK90" s="201">
        <v>18418027.210000001</v>
      </c>
      <c r="AL90" s="201">
        <v>13823016.57</v>
      </c>
      <c r="AM90" s="201">
        <v>1023161.82</v>
      </c>
      <c r="AN90" s="201">
        <v>1339983.02</v>
      </c>
      <c r="AO90" s="201">
        <v>186206.92</v>
      </c>
      <c r="AP90" s="201">
        <v>211226.62</v>
      </c>
      <c r="AQ90" s="201">
        <v>22179.18</v>
      </c>
      <c r="AR90" s="201">
        <v>3948761.69</v>
      </c>
      <c r="AS90" s="201">
        <v>19491548.469999999</v>
      </c>
      <c r="AT90" s="16">
        <f t="shared" si="26"/>
        <v>33472591.700000003</v>
      </c>
      <c r="AU90" s="16">
        <f t="shared" si="27"/>
        <v>1551209.6400000001</v>
      </c>
      <c r="AV90" s="16">
        <f t="shared" si="28"/>
        <v>23440310.16</v>
      </c>
      <c r="AW90" s="16">
        <f t="shared" si="29"/>
        <v>58464111.5</v>
      </c>
      <c r="AX90" s="16">
        <f t="shared" si="30"/>
        <v>548820.5</v>
      </c>
      <c r="AY90" s="16">
        <f t="shared" si="35"/>
        <v>59012932</v>
      </c>
      <c r="AZ90" s="201"/>
      <c r="BA90" s="201"/>
      <c r="BB90" s="228"/>
      <c r="BC90" s="228"/>
      <c r="BD90" s="228"/>
      <c r="BE90" s="201"/>
      <c r="BF90" s="201"/>
      <c r="BG90" s="201"/>
    </row>
    <row r="91" spans="1:59" x14ac:dyDescent="0.2">
      <c r="A91" s="4">
        <f t="shared" si="31"/>
        <v>2026</v>
      </c>
      <c r="B91" s="4">
        <f t="shared" si="32"/>
        <v>7</v>
      </c>
      <c r="C91" s="11">
        <f t="shared" si="15"/>
        <v>46204</v>
      </c>
      <c r="E91" s="15">
        <v>12800203</v>
      </c>
      <c r="F91" s="16">
        <v>11309499</v>
      </c>
      <c r="G91" s="16">
        <v>861902</v>
      </c>
      <c r="H91" s="16">
        <v>1286246</v>
      </c>
      <c r="I91" s="16">
        <v>155948</v>
      </c>
      <c r="J91" s="16">
        <v>196813</v>
      </c>
      <c r="K91" s="16">
        <v>21087</v>
      </c>
      <c r="L91" s="16">
        <v>3354657</v>
      </c>
      <c r="M91" s="16">
        <v>19581756</v>
      </c>
      <c r="N91" s="16">
        <f t="shared" si="16"/>
        <v>25148639</v>
      </c>
      <c r="O91" s="16">
        <f t="shared" si="17"/>
        <v>1483059</v>
      </c>
      <c r="P91" s="16">
        <f t="shared" si="18"/>
        <v>22936413</v>
      </c>
      <c r="Q91" s="16">
        <f t="shared" si="19"/>
        <v>49568111</v>
      </c>
      <c r="R91" s="16">
        <f t="shared" si="20"/>
        <v>465311</v>
      </c>
      <c r="S91" s="17">
        <f t="shared" si="33"/>
        <v>50033422</v>
      </c>
      <c r="T91" s="16"/>
      <c r="U91" s="15">
        <v>13411439</v>
      </c>
      <c r="V91" s="16">
        <v>11788644</v>
      </c>
      <c r="W91" s="16">
        <v>926880</v>
      </c>
      <c r="X91" s="16">
        <v>1316981</v>
      </c>
      <c r="Y91" s="16">
        <v>155948</v>
      </c>
      <c r="Z91" s="16">
        <v>200723</v>
      </c>
      <c r="AA91" s="16">
        <v>21087</v>
      </c>
      <c r="AB91" s="16">
        <v>3354657</v>
      </c>
      <c r="AC91" s="16">
        <v>19581756</v>
      </c>
      <c r="AD91" s="16">
        <f t="shared" si="21"/>
        <v>26303998</v>
      </c>
      <c r="AE91" s="16">
        <f t="shared" si="22"/>
        <v>1517704</v>
      </c>
      <c r="AF91" s="16">
        <f t="shared" si="23"/>
        <v>22936413</v>
      </c>
      <c r="AG91" s="16">
        <f t="shared" si="24"/>
        <v>50758115</v>
      </c>
      <c r="AH91" s="16">
        <f t="shared" si="25"/>
        <v>476482</v>
      </c>
      <c r="AI91" s="17">
        <f t="shared" si="34"/>
        <v>51234597</v>
      </c>
      <c r="AK91" s="201">
        <v>13331598.91</v>
      </c>
      <c r="AL91" s="201">
        <v>11833947.08</v>
      </c>
      <c r="AM91" s="201">
        <v>922288.55</v>
      </c>
      <c r="AN91" s="201">
        <v>1312710.1000000001</v>
      </c>
      <c r="AO91" s="201">
        <v>155948</v>
      </c>
      <c r="AP91" s="201">
        <v>200052.77</v>
      </c>
      <c r="AQ91" s="201">
        <v>21086.94</v>
      </c>
      <c r="AR91" s="201">
        <v>3354657.31</v>
      </c>
      <c r="AS91" s="201">
        <v>19581756.109999999</v>
      </c>
      <c r="AT91" s="16">
        <f t="shared" si="26"/>
        <v>26264869.480000004</v>
      </c>
      <c r="AU91" s="16">
        <f t="shared" si="27"/>
        <v>1512762.87</v>
      </c>
      <c r="AV91" s="16">
        <f t="shared" si="28"/>
        <v>22936413.419999998</v>
      </c>
      <c r="AW91" s="16">
        <f t="shared" si="29"/>
        <v>50714045.770000003</v>
      </c>
      <c r="AX91" s="16">
        <f t="shared" si="30"/>
        <v>476068.22999999672</v>
      </c>
      <c r="AY91" s="16">
        <f t="shared" si="35"/>
        <v>51190114</v>
      </c>
      <c r="AZ91" s="201"/>
      <c r="BA91" s="201"/>
      <c r="BB91" s="228"/>
      <c r="BC91" s="228"/>
      <c r="BD91" s="228"/>
      <c r="BE91" s="201"/>
      <c r="BF91" s="201"/>
      <c r="BG91" s="201"/>
    </row>
    <row r="92" spans="1:59" x14ac:dyDescent="0.2">
      <c r="A92" s="4">
        <f t="shared" si="31"/>
        <v>2026</v>
      </c>
      <c r="B92" s="4">
        <f t="shared" si="32"/>
        <v>8</v>
      </c>
      <c r="C92" s="11">
        <f t="shared" si="15"/>
        <v>46235</v>
      </c>
      <c r="E92" s="15">
        <v>12328114</v>
      </c>
      <c r="F92" s="16">
        <v>12216594</v>
      </c>
      <c r="G92" s="16">
        <v>968173</v>
      </c>
      <c r="H92" s="16">
        <v>1365146</v>
      </c>
      <c r="I92" s="16">
        <v>165374</v>
      </c>
      <c r="J92" s="16">
        <v>200363</v>
      </c>
      <c r="K92" s="16">
        <v>21457</v>
      </c>
      <c r="L92" s="16">
        <v>3409111</v>
      </c>
      <c r="M92" s="16">
        <v>18725365</v>
      </c>
      <c r="N92" s="16">
        <f t="shared" si="16"/>
        <v>25699712</v>
      </c>
      <c r="O92" s="16">
        <f t="shared" si="17"/>
        <v>1565509</v>
      </c>
      <c r="P92" s="16">
        <f t="shared" si="18"/>
        <v>22134476</v>
      </c>
      <c r="Q92" s="16">
        <f t="shared" si="19"/>
        <v>49399697</v>
      </c>
      <c r="R92" s="16">
        <f t="shared" si="20"/>
        <v>463730</v>
      </c>
      <c r="S92" s="17">
        <f t="shared" si="33"/>
        <v>49863427</v>
      </c>
      <c r="T92" s="16"/>
      <c r="U92" s="15">
        <v>12995626</v>
      </c>
      <c r="V92" s="16">
        <v>12719378</v>
      </c>
      <c r="W92" s="16">
        <v>1040447</v>
      </c>
      <c r="X92" s="16">
        <v>1398252</v>
      </c>
      <c r="Y92" s="16">
        <v>165374</v>
      </c>
      <c r="Z92" s="16">
        <v>204237</v>
      </c>
      <c r="AA92" s="16">
        <v>21457</v>
      </c>
      <c r="AB92" s="16">
        <v>3409111</v>
      </c>
      <c r="AC92" s="16">
        <v>18725365</v>
      </c>
      <c r="AD92" s="16">
        <f t="shared" si="21"/>
        <v>26942282</v>
      </c>
      <c r="AE92" s="16">
        <f t="shared" si="22"/>
        <v>1602489</v>
      </c>
      <c r="AF92" s="16">
        <f t="shared" si="23"/>
        <v>22134476</v>
      </c>
      <c r="AG92" s="16">
        <f t="shared" si="24"/>
        <v>50679247</v>
      </c>
      <c r="AH92" s="16">
        <f t="shared" si="25"/>
        <v>475741</v>
      </c>
      <c r="AI92" s="17">
        <f t="shared" si="34"/>
        <v>51154988</v>
      </c>
      <c r="AK92" s="201">
        <v>12900527.689999999</v>
      </c>
      <c r="AL92" s="201">
        <v>12759204.859999999</v>
      </c>
      <c r="AM92" s="201">
        <v>1035358.17</v>
      </c>
      <c r="AN92" s="201">
        <v>1393595.12</v>
      </c>
      <c r="AO92" s="201">
        <v>165373.81</v>
      </c>
      <c r="AP92" s="201">
        <v>203550.52</v>
      </c>
      <c r="AQ92" s="201">
        <v>21457</v>
      </c>
      <c r="AR92" s="201">
        <v>3409111.22</v>
      </c>
      <c r="AS92" s="201">
        <v>18725364.530000001</v>
      </c>
      <c r="AT92" s="16">
        <f t="shared" si="26"/>
        <v>26881921.529999997</v>
      </c>
      <c r="AU92" s="16">
        <f t="shared" si="27"/>
        <v>1597145.6400000001</v>
      </c>
      <c r="AV92" s="16">
        <f t="shared" si="28"/>
        <v>22134475.75</v>
      </c>
      <c r="AW92" s="16">
        <f t="shared" si="29"/>
        <v>50613542.920000002</v>
      </c>
      <c r="AX92" s="16">
        <f t="shared" si="30"/>
        <v>475125.07999999821</v>
      </c>
      <c r="AY92" s="16">
        <f t="shared" si="35"/>
        <v>51088668</v>
      </c>
      <c r="AZ92" s="201"/>
      <c r="BA92" s="201"/>
      <c r="BB92" s="228"/>
      <c r="BC92" s="228"/>
      <c r="BD92" s="228"/>
      <c r="BE92" s="201"/>
      <c r="BF92" s="201"/>
      <c r="BG92" s="201"/>
    </row>
    <row r="93" spans="1:59" x14ac:dyDescent="0.2">
      <c r="A93" s="4">
        <f t="shared" si="31"/>
        <v>2026</v>
      </c>
      <c r="B93" s="4">
        <f t="shared" si="32"/>
        <v>9</v>
      </c>
      <c r="C93" s="11">
        <f t="shared" si="15"/>
        <v>46266</v>
      </c>
      <c r="E93" s="15">
        <v>18009961</v>
      </c>
      <c r="F93" s="16">
        <v>14136787</v>
      </c>
      <c r="G93" s="16">
        <v>1269550</v>
      </c>
      <c r="H93" s="16">
        <v>1326770</v>
      </c>
      <c r="I93" s="16">
        <v>176044</v>
      </c>
      <c r="J93" s="16">
        <v>181832</v>
      </c>
      <c r="K93" s="16">
        <v>19315</v>
      </c>
      <c r="L93" s="16">
        <v>4081914</v>
      </c>
      <c r="M93" s="16">
        <v>21037534</v>
      </c>
      <c r="N93" s="16">
        <f t="shared" si="16"/>
        <v>33611657</v>
      </c>
      <c r="O93" s="16">
        <f t="shared" si="17"/>
        <v>1508602</v>
      </c>
      <c r="P93" s="16">
        <f t="shared" si="18"/>
        <v>25119448</v>
      </c>
      <c r="Q93" s="16">
        <f t="shared" si="19"/>
        <v>60239707</v>
      </c>
      <c r="R93" s="16">
        <f t="shared" si="20"/>
        <v>565488</v>
      </c>
      <c r="S93" s="17">
        <f t="shared" si="33"/>
        <v>60805195</v>
      </c>
      <c r="T93" s="16"/>
      <c r="U93" s="15">
        <v>18892987</v>
      </c>
      <c r="V93" s="16">
        <v>14655054</v>
      </c>
      <c r="W93" s="16">
        <v>1348288</v>
      </c>
      <c r="X93" s="16">
        <v>1359473</v>
      </c>
      <c r="Y93" s="16">
        <v>176044</v>
      </c>
      <c r="Z93" s="16">
        <v>185449</v>
      </c>
      <c r="AA93" s="16">
        <v>19315</v>
      </c>
      <c r="AB93" s="16">
        <v>4081914</v>
      </c>
      <c r="AC93" s="16">
        <v>21037534</v>
      </c>
      <c r="AD93" s="16">
        <f t="shared" si="21"/>
        <v>35091688</v>
      </c>
      <c r="AE93" s="16">
        <f t="shared" si="22"/>
        <v>1544922</v>
      </c>
      <c r="AF93" s="16">
        <f t="shared" si="23"/>
        <v>25119448</v>
      </c>
      <c r="AG93" s="16">
        <f t="shared" si="24"/>
        <v>61756058</v>
      </c>
      <c r="AH93" s="16">
        <f t="shared" si="25"/>
        <v>579723</v>
      </c>
      <c r="AI93" s="17">
        <f t="shared" si="34"/>
        <v>62335781</v>
      </c>
      <c r="AK93" s="201">
        <v>18670349.07</v>
      </c>
      <c r="AL93" s="201">
        <v>14682685.789999999</v>
      </c>
      <c r="AM93" s="201">
        <v>1342142.21</v>
      </c>
      <c r="AN93" s="201">
        <v>1354284.09</v>
      </c>
      <c r="AO93" s="201">
        <v>176043.65</v>
      </c>
      <c r="AP93" s="201">
        <v>184860.35</v>
      </c>
      <c r="AQ93" s="201">
        <v>19315.07</v>
      </c>
      <c r="AR93" s="201">
        <v>4081914.31</v>
      </c>
      <c r="AS93" s="201">
        <v>21037534.390000001</v>
      </c>
      <c r="AT93" s="16">
        <f t="shared" si="26"/>
        <v>34890535.789999999</v>
      </c>
      <c r="AU93" s="16">
        <f t="shared" si="27"/>
        <v>1539144.4400000002</v>
      </c>
      <c r="AV93" s="16">
        <f t="shared" si="28"/>
        <v>25119448.699999999</v>
      </c>
      <c r="AW93" s="16">
        <f t="shared" si="29"/>
        <v>61549128.929999992</v>
      </c>
      <c r="AX93" s="16">
        <f t="shared" si="30"/>
        <v>577780.07000000775</v>
      </c>
      <c r="AY93" s="16">
        <f t="shared" si="35"/>
        <v>62126909</v>
      </c>
      <c r="AZ93" s="201"/>
      <c r="BA93" s="201"/>
      <c r="BB93" s="228"/>
      <c r="BC93" s="228"/>
      <c r="BD93" s="228"/>
      <c r="BE93" s="201"/>
      <c r="BF93" s="201"/>
      <c r="BG93" s="201"/>
    </row>
    <row r="94" spans="1:59" x14ac:dyDescent="0.2">
      <c r="A94" s="4">
        <f t="shared" si="31"/>
        <v>2026</v>
      </c>
      <c r="B94" s="4">
        <f t="shared" si="32"/>
        <v>10</v>
      </c>
      <c r="C94" s="11">
        <f t="shared" si="15"/>
        <v>46296</v>
      </c>
      <c r="E94" s="15">
        <v>42011527</v>
      </c>
      <c r="F94" s="16">
        <v>23652309</v>
      </c>
      <c r="G94" s="16">
        <v>1331707</v>
      </c>
      <c r="H94" s="16">
        <v>2055987</v>
      </c>
      <c r="I94" s="16">
        <v>267020</v>
      </c>
      <c r="J94" s="16">
        <v>212536</v>
      </c>
      <c r="K94" s="16">
        <v>22209</v>
      </c>
      <c r="L94" s="16">
        <v>3927612</v>
      </c>
      <c r="M94" s="16">
        <v>15067577</v>
      </c>
      <c r="N94" s="16">
        <f t="shared" si="16"/>
        <v>67284772</v>
      </c>
      <c r="O94" s="16">
        <f t="shared" si="17"/>
        <v>2268523</v>
      </c>
      <c r="P94" s="16">
        <f t="shared" si="18"/>
        <v>18995189</v>
      </c>
      <c r="Q94" s="16">
        <f t="shared" si="19"/>
        <v>88548484</v>
      </c>
      <c r="R94" s="16">
        <f t="shared" si="20"/>
        <v>831231</v>
      </c>
      <c r="S94" s="17">
        <f t="shared" si="33"/>
        <v>89379715</v>
      </c>
      <c r="T94" s="16"/>
      <c r="U94" s="15">
        <v>43673800</v>
      </c>
      <c r="V94" s="16">
        <v>24427257</v>
      </c>
      <c r="W94" s="16">
        <v>1397071</v>
      </c>
      <c r="X94" s="16">
        <v>2108022</v>
      </c>
      <c r="Y94" s="16">
        <v>267020</v>
      </c>
      <c r="Z94" s="16">
        <v>217371</v>
      </c>
      <c r="AA94" s="16">
        <v>22209</v>
      </c>
      <c r="AB94" s="16">
        <v>3927612</v>
      </c>
      <c r="AC94" s="16">
        <v>15067577</v>
      </c>
      <c r="AD94" s="16">
        <f t="shared" si="21"/>
        <v>69787357</v>
      </c>
      <c r="AE94" s="16">
        <f t="shared" si="22"/>
        <v>2325393</v>
      </c>
      <c r="AF94" s="16">
        <f t="shared" si="23"/>
        <v>18995189</v>
      </c>
      <c r="AG94" s="16">
        <f t="shared" si="24"/>
        <v>91107939</v>
      </c>
      <c r="AH94" s="16">
        <f t="shared" si="25"/>
        <v>855258</v>
      </c>
      <c r="AI94" s="17">
        <f t="shared" si="34"/>
        <v>91963197</v>
      </c>
      <c r="AK94" s="201">
        <v>43288103.18</v>
      </c>
      <c r="AL94" s="201">
        <v>24244654.510000002</v>
      </c>
      <c r="AM94" s="201">
        <v>1378670.26</v>
      </c>
      <c r="AN94" s="201">
        <v>2076206.55</v>
      </c>
      <c r="AO94" s="201">
        <v>267020.33</v>
      </c>
      <c r="AP94" s="201">
        <v>215511.72</v>
      </c>
      <c r="AQ94" s="201">
        <v>22208.560000000001</v>
      </c>
      <c r="AR94" s="201">
        <v>3927612.27</v>
      </c>
      <c r="AS94" s="201">
        <v>15067576.9</v>
      </c>
      <c r="AT94" s="16">
        <f t="shared" si="26"/>
        <v>69200656.840000004</v>
      </c>
      <c r="AU94" s="16">
        <f t="shared" si="27"/>
        <v>2291718.27</v>
      </c>
      <c r="AV94" s="16">
        <f t="shared" si="28"/>
        <v>18995189.170000002</v>
      </c>
      <c r="AW94" s="16">
        <f t="shared" si="29"/>
        <v>90487564.280000001</v>
      </c>
      <c r="AX94" s="16">
        <f t="shared" si="30"/>
        <v>849433.71999999881</v>
      </c>
      <c r="AY94" s="16">
        <f t="shared" si="35"/>
        <v>91336998</v>
      </c>
      <c r="AZ94" s="201"/>
      <c r="BA94" s="201"/>
      <c r="BB94" s="228"/>
      <c r="BC94" s="228"/>
      <c r="BD94" s="228"/>
      <c r="BE94" s="201"/>
      <c r="BF94" s="201"/>
      <c r="BG94" s="201"/>
    </row>
    <row r="95" spans="1:59" x14ac:dyDescent="0.2">
      <c r="A95" s="4">
        <f t="shared" si="31"/>
        <v>2026</v>
      </c>
      <c r="B95" s="4">
        <f t="shared" si="32"/>
        <v>11</v>
      </c>
      <c r="C95" s="11">
        <f t="shared" si="15"/>
        <v>46327</v>
      </c>
      <c r="E95" s="15">
        <v>69639588</v>
      </c>
      <c r="F95" s="16">
        <v>32611607</v>
      </c>
      <c r="G95" s="16">
        <v>2199344</v>
      </c>
      <c r="H95" s="16">
        <v>2352674</v>
      </c>
      <c r="I95" s="16">
        <v>250481</v>
      </c>
      <c r="J95" s="16">
        <v>229339</v>
      </c>
      <c r="K95" s="16">
        <v>23359</v>
      </c>
      <c r="L95" s="16">
        <v>4840612</v>
      </c>
      <c r="M95" s="16">
        <v>15908325</v>
      </c>
      <c r="N95" s="16">
        <f t="shared" si="16"/>
        <v>104724379</v>
      </c>
      <c r="O95" s="16">
        <f t="shared" si="17"/>
        <v>2582013</v>
      </c>
      <c r="P95" s="16">
        <f t="shared" si="18"/>
        <v>20748937</v>
      </c>
      <c r="Q95" s="16">
        <f t="shared" si="19"/>
        <v>128055329</v>
      </c>
      <c r="R95" s="16">
        <f t="shared" si="20"/>
        <v>1202094</v>
      </c>
      <c r="S95" s="17">
        <f t="shared" si="33"/>
        <v>129257423</v>
      </c>
      <c r="T95" s="16"/>
      <c r="U95" s="15">
        <v>72116230</v>
      </c>
      <c r="V95" s="16">
        <v>33737415</v>
      </c>
      <c r="W95" s="16">
        <v>2287813</v>
      </c>
      <c r="X95" s="16">
        <v>2395245</v>
      </c>
      <c r="Y95" s="16">
        <v>250481</v>
      </c>
      <c r="Z95" s="16">
        <v>234254</v>
      </c>
      <c r="AA95" s="16">
        <v>23359</v>
      </c>
      <c r="AB95" s="16">
        <v>4840612</v>
      </c>
      <c r="AC95" s="16">
        <v>15908325</v>
      </c>
      <c r="AD95" s="16">
        <f t="shared" si="21"/>
        <v>108415298</v>
      </c>
      <c r="AE95" s="16">
        <f t="shared" si="22"/>
        <v>2629499</v>
      </c>
      <c r="AF95" s="16">
        <f t="shared" si="23"/>
        <v>20748937</v>
      </c>
      <c r="AG95" s="16">
        <f t="shared" si="24"/>
        <v>131793734</v>
      </c>
      <c r="AH95" s="16">
        <f t="shared" si="25"/>
        <v>1237188</v>
      </c>
      <c r="AI95" s="17">
        <f t="shared" si="34"/>
        <v>133030922</v>
      </c>
      <c r="AK95" s="201">
        <v>71637280.040000007</v>
      </c>
      <c r="AL95" s="201">
        <v>32847244.739999998</v>
      </c>
      <c r="AM95" s="201">
        <v>2201214.9</v>
      </c>
      <c r="AN95" s="201">
        <v>2290498.0699999998</v>
      </c>
      <c r="AO95" s="201">
        <v>250481.02</v>
      </c>
      <c r="AP95" s="201">
        <v>227568.33</v>
      </c>
      <c r="AQ95" s="201">
        <v>23359.19</v>
      </c>
      <c r="AR95" s="201">
        <v>4840612.32</v>
      </c>
      <c r="AS95" s="201">
        <v>15908325.18</v>
      </c>
      <c r="AT95" s="16">
        <f t="shared" si="26"/>
        <v>106959579.89</v>
      </c>
      <c r="AU95" s="16">
        <f t="shared" si="27"/>
        <v>2518066.4</v>
      </c>
      <c r="AV95" s="16">
        <f t="shared" si="28"/>
        <v>20748937.5</v>
      </c>
      <c r="AW95" s="16">
        <f t="shared" si="29"/>
        <v>130226583.79000001</v>
      </c>
      <c r="AX95" s="16">
        <f t="shared" si="30"/>
        <v>1222476.2099999934</v>
      </c>
      <c r="AY95" s="16">
        <f t="shared" si="35"/>
        <v>131449060</v>
      </c>
      <c r="AZ95" s="201"/>
      <c r="BA95" s="201"/>
      <c r="BB95" s="228"/>
      <c r="BC95" s="228"/>
      <c r="BD95" s="228"/>
      <c r="BE95" s="201"/>
      <c r="BF95" s="201"/>
      <c r="BG95" s="201"/>
    </row>
    <row r="96" spans="1:59" x14ac:dyDescent="0.2">
      <c r="A96" s="4">
        <f t="shared" si="31"/>
        <v>2026</v>
      </c>
      <c r="B96" s="4">
        <f t="shared" si="32"/>
        <v>12</v>
      </c>
      <c r="C96" s="11">
        <f t="shared" si="15"/>
        <v>46357</v>
      </c>
      <c r="E96" s="15">
        <v>91161549</v>
      </c>
      <c r="F96" s="16">
        <v>39385796</v>
      </c>
      <c r="G96" s="16">
        <v>2763597</v>
      </c>
      <c r="H96" s="16">
        <v>3030842</v>
      </c>
      <c r="I96" s="16">
        <v>297421</v>
      </c>
      <c r="J96" s="16">
        <v>253086</v>
      </c>
      <c r="K96" s="16">
        <v>25416</v>
      </c>
      <c r="L96" s="16">
        <v>5161001</v>
      </c>
      <c r="M96" s="16">
        <v>16729106</v>
      </c>
      <c r="N96" s="16">
        <f t="shared" si="16"/>
        <v>133633779</v>
      </c>
      <c r="O96" s="16">
        <f t="shared" si="17"/>
        <v>3283928</v>
      </c>
      <c r="P96" s="16">
        <f t="shared" si="18"/>
        <v>21890107</v>
      </c>
      <c r="Q96" s="16">
        <f t="shared" si="19"/>
        <v>158807814</v>
      </c>
      <c r="R96" s="16">
        <f t="shared" si="20"/>
        <v>1490777</v>
      </c>
      <c r="S96" s="17">
        <f t="shared" si="33"/>
        <v>160298591</v>
      </c>
      <c r="T96" s="16"/>
      <c r="U96" s="15">
        <v>94541812</v>
      </c>
      <c r="V96" s="16">
        <v>40963559</v>
      </c>
      <c r="W96" s="16">
        <v>2863901</v>
      </c>
      <c r="X96" s="16">
        <v>3076153</v>
      </c>
      <c r="Y96" s="16">
        <v>297421</v>
      </c>
      <c r="Z96" s="16">
        <v>258281</v>
      </c>
      <c r="AA96" s="16">
        <v>25416</v>
      </c>
      <c r="AB96" s="16">
        <v>5161001</v>
      </c>
      <c r="AC96" s="16">
        <v>16729106</v>
      </c>
      <c r="AD96" s="16">
        <f t="shared" si="21"/>
        <v>138692109</v>
      </c>
      <c r="AE96" s="16">
        <f t="shared" si="22"/>
        <v>3334434</v>
      </c>
      <c r="AF96" s="16">
        <f t="shared" si="23"/>
        <v>21890107</v>
      </c>
      <c r="AG96" s="16">
        <f t="shared" si="24"/>
        <v>163916650</v>
      </c>
      <c r="AH96" s="16">
        <f t="shared" si="25"/>
        <v>1538735</v>
      </c>
      <c r="AI96" s="17">
        <f t="shared" si="34"/>
        <v>165455385</v>
      </c>
      <c r="AK96" s="201">
        <v>94387196.920000002</v>
      </c>
      <c r="AL96" s="201">
        <v>39788254.170000002</v>
      </c>
      <c r="AM96" s="201">
        <v>2755245.67</v>
      </c>
      <c r="AN96" s="201">
        <v>2948027.58</v>
      </c>
      <c r="AO96" s="201">
        <v>297420.78000000003</v>
      </c>
      <c r="AP96" s="201">
        <v>249698.29</v>
      </c>
      <c r="AQ96" s="201">
        <v>25416.23</v>
      </c>
      <c r="AR96" s="201">
        <v>5161001.49</v>
      </c>
      <c r="AS96" s="201">
        <v>16729106.300000001</v>
      </c>
      <c r="AT96" s="16">
        <f t="shared" si="26"/>
        <v>137253533.76999998</v>
      </c>
      <c r="AU96" s="16">
        <f t="shared" si="27"/>
        <v>3197725.87</v>
      </c>
      <c r="AV96" s="16">
        <f t="shared" si="28"/>
        <v>21890107.789999999</v>
      </c>
      <c r="AW96" s="16">
        <f t="shared" si="29"/>
        <v>162341367.42999998</v>
      </c>
      <c r="AX96" s="16">
        <f t="shared" si="30"/>
        <v>1523947.5700000226</v>
      </c>
      <c r="AY96" s="16">
        <f t="shared" si="35"/>
        <v>163865315</v>
      </c>
      <c r="AZ96" s="201"/>
      <c r="BA96" s="201"/>
      <c r="BB96" s="228"/>
      <c r="BC96" s="228"/>
      <c r="BD96" s="228"/>
      <c r="BE96" s="201"/>
      <c r="BF96" s="201"/>
      <c r="BG96" s="201"/>
    </row>
    <row r="97" spans="1:59" x14ac:dyDescent="0.2">
      <c r="A97" s="4">
        <f t="shared" si="31"/>
        <v>2027</v>
      </c>
      <c r="B97" s="4">
        <f t="shared" si="32"/>
        <v>1</v>
      </c>
      <c r="C97" s="11">
        <f t="shared" si="15"/>
        <v>46388</v>
      </c>
      <c r="E97" s="15">
        <v>89151890</v>
      </c>
      <c r="F97" s="16">
        <v>35339439</v>
      </c>
      <c r="G97" s="16">
        <v>2400093</v>
      </c>
      <c r="H97" s="16">
        <v>2396120</v>
      </c>
      <c r="I97" s="16">
        <v>236534</v>
      </c>
      <c r="J97" s="16">
        <v>235187</v>
      </c>
      <c r="K97" s="16">
        <v>23677</v>
      </c>
      <c r="L97" s="16">
        <v>4958222</v>
      </c>
      <c r="M97" s="16">
        <v>14713602</v>
      </c>
      <c r="N97" s="16">
        <f t="shared" si="16"/>
        <v>127151633</v>
      </c>
      <c r="O97" s="16">
        <f t="shared" si="17"/>
        <v>2631307</v>
      </c>
      <c r="P97" s="16">
        <f t="shared" si="18"/>
        <v>19671824</v>
      </c>
      <c r="Q97" s="16">
        <f t="shared" si="19"/>
        <v>149454764</v>
      </c>
      <c r="R97" s="16">
        <f t="shared" si="20"/>
        <v>1402977</v>
      </c>
      <c r="S97" s="17">
        <f t="shared" si="33"/>
        <v>150857741</v>
      </c>
      <c r="T97" s="16"/>
      <c r="U97" s="15">
        <v>92484162</v>
      </c>
      <c r="V97" s="16">
        <v>36760950</v>
      </c>
      <c r="W97" s="16">
        <v>2487150</v>
      </c>
      <c r="X97" s="16">
        <v>2454378</v>
      </c>
      <c r="Y97" s="16">
        <v>236534</v>
      </c>
      <c r="Z97" s="16">
        <v>240992</v>
      </c>
      <c r="AA97" s="16">
        <v>23677</v>
      </c>
      <c r="AB97" s="16">
        <v>4958222</v>
      </c>
      <c r="AC97" s="16">
        <v>14713602</v>
      </c>
      <c r="AD97" s="16">
        <f t="shared" si="21"/>
        <v>131992473</v>
      </c>
      <c r="AE97" s="16">
        <f t="shared" si="22"/>
        <v>2695370</v>
      </c>
      <c r="AF97" s="16">
        <f t="shared" si="23"/>
        <v>19671824</v>
      </c>
      <c r="AG97" s="16">
        <f t="shared" si="24"/>
        <v>154359667</v>
      </c>
      <c r="AH97" s="16">
        <f t="shared" si="25"/>
        <v>1449021</v>
      </c>
      <c r="AI97" s="17">
        <f t="shared" si="34"/>
        <v>155808688</v>
      </c>
      <c r="AK97" s="201">
        <v>92730269.670000002</v>
      </c>
      <c r="AL97" s="201">
        <v>35951166.450000003</v>
      </c>
      <c r="AM97" s="201">
        <v>2406371.9900000002</v>
      </c>
      <c r="AN97" s="201">
        <v>2348573.7400000002</v>
      </c>
      <c r="AO97" s="201">
        <v>236533.83</v>
      </c>
      <c r="AP97" s="201">
        <v>233491.46</v>
      </c>
      <c r="AQ97" s="201">
        <v>23677.13</v>
      </c>
      <c r="AR97" s="201">
        <v>4958221.5599999996</v>
      </c>
      <c r="AS97" s="201">
        <v>14713602.4</v>
      </c>
      <c r="AT97" s="16">
        <f t="shared" si="26"/>
        <v>131348019.06999999</v>
      </c>
      <c r="AU97" s="16">
        <f t="shared" si="27"/>
        <v>2582065.2000000002</v>
      </c>
      <c r="AV97" s="16">
        <f t="shared" si="28"/>
        <v>19671823.960000001</v>
      </c>
      <c r="AW97" s="16">
        <f t="shared" si="29"/>
        <v>153601908.22999999</v>
      </c>
      <c r="AX97" s="16">
        <f t="shared" si="30"/>
        <v>1441907.7700000107</v>
      </c>
      <c r="AY97" s="16">
        <f t="shared" si="35"/>
        <v>155043816</v>
      </c>
      <c r="AZ97" s="201"/>
      <c r="BA97" s="201"/>
      <c r="BB97" s="228"/>
      <c r="BC97" s="228"/>
      <c r="BD97" s="228"/>
      <c r="BE97" s="201"/>
      <c r="BF97" s="201"/>
      <c r="BG97" s="201"/>
    </row>
    <row r="98" spans="1:59" x14ac:dyDescent="0.2">
      <c r="A98" s="4">
        <f t="shared" si="31"/>
        <v>2027</v>
      </c>
      <c r="B98" s="4">
        <f t="shared" si="32"/>
        <v>2</v>
      </c>
      <c r="C98" s="11">
        <f t="shared" si="15"/>
        <v>46419</v>
      </c>
      <c r="E98" s="15">
        <v>77295220</v>
      </c>
      <c r="F98" s="16">
        <v>31959931</v>
      </c>
      <c r="G98" s="16">
        <v>2189555</v>
      </c>
      <c r="H98" s="16">
        <v>2307472</v>
      </c>
      <c r="I98" s="16">
        <v>241164</v>
      </c>
      <c r="J98" s="16">
        <v>227949</v>
      </c>
      <c r="K98" s="16">
        <v>23066</v>
      </c>
      <c r="L98" s="16">
        <v>5666167</v>
      </c>
      <c r="M98" s="16">
        <v>19637580</v>
      </c>
      <c r="N98" s="16">
        <f t="shared" si="16"/>
        <v>111708936</v>
      </c>
      <c r="O98" s="16">
        <f t="shared" si="17"/>
        <v>2535421</v>
      </c>
      <c r="P98" s="16">
        <f t="shared" si="18"/>
        <v>25303747</v>
      </c>
      <c r="Q98" s="16">
        <f t="shared" si="19"/>
        <v>139548104</v>
      </c>
      <c r="R98" s="16">
        <f t="shared" si="20"/>
        <v>1309980</v>
      </c>
      <c r="S98" s="17">
        <f t="shared" si="33"/>
        <v>140858084</v>
      </c>
      <c r="T98" s="16"/>
      <c r="U98" s="15">
        <v>80011802</v>
      </c>
      <c r="V98" s="16">
        <v>33093974</v>
      </c>
      <c r="W98" s="16">
        <v>2270616</v>
      </c>
      <c r="X98" s="16">
        <v>2367556</v>
      </c>
      <c r="Y98" s="16">
        <v>241164</v>
      </c>
      <c r="Z98" s="16">
        <v>233630</v>
      </c>
      <c r="AA98" s="16">
        <v>23066</v>
      </c>
      <c r="AB98" s="16">
        <v>5666167</v>
      </c>
      <c r="AC98" s="16">
        <v>19637580</v>
      </c>
      <c r="AD98" s="16">
        <f t="shared" si="21"/>
        <v>115640622</v>
      </c>
      <c r="AE98" s="16">
        <f t="shared" si="22"/>
        <v>2601186</v>
      </c>
      <c r="AF98" s="16">
        <f t="shared" si="23"/>
        <v>25303747</v>
      </c>
      <c r="AG98" s="16">
        <f t="shared" si="24"/>
        <v>143545555</v>
      </c>
      <c r="AH98" s="16">
        <f t="shared" si="25"/>
        <v>1347505</v>
      </c>
      <c r="AI98" s="17">
        <f t="shared" si="34"/>
        <v>144893060</v>
      </c>
      <c r="AK98" s="201">
        <v>80384113.319999993</v>
      </c>
      <c r="AL98" s="201">
        <v>32751998.48</v>
      </c>
      <c r="AM98" s="201">
        <v>2222056.8199999998</v>
      </c>
      <c r="AN98" s="201">
        <v>2301847.56</v>
      </c>
      <c r="AO98" s="201">
        <v>241164.33</v>
      </c>
      <c r="AP98" s="201">
        <v>228923</v>
      </c>
      <c r="AQ98" s="201">
        <v>23066.240000000002</v>
      </c>
      <c r="AR98" s="201">
        <v>5666166.9100000001</v>
      </c>
      <c r="AS98" s="201">
        <v>19637580.190000001</v>
      </c>
      <c r="AT98" s="16">
        <f t="shared" si="26"/>
        <v>115622399.18999998</v>
      </c>
      <c r="AU98" s="16">
        <f t="shared" si="27"/>
        <v>2530770.56</v>
      </c>
      <c r="AV98" s="16">
        <f t="shared" si="28"/>
        <v>25303747.100000001</v>
      </c>
      <c r="AW98" s="16">
        <f t="shared" si="29"/>
        <v>143456916.84999999</v>
      </c>
      <c r="AX98" s="16">
        <f t="shared" si="30"/>
        <v>1346673.150000006</v>
      </c>
      <c r="AY98" s="16">
        <f t="shared" si="35"/>
        <v>144803590</v>
      </c>
      <c r="AZ98" s="201"/>
      <c r="BA98" s="201"/>
      <c r="BB98" s="228"/>
      <c r="BC98" s="228"/>
      <c r="BD98" s="228"/>
      <c r="BE98" s="201"/>
      <c r="BF98" s="201"/>
      <c r="BG98" s="201"/>
    </row>
    <row r="99" spans="1:59" x14ac:dyDescent="0.2">
      <c r="A99" s="4">
        <f t="shared" si="31"/>
        <v>2027</v>
      </c>
      <c r="B99" s="4">
        <f t="shared" si="32"/>
        <v>3</v>
      </c>
      <c r="C99" s="11">
        <f t="shared" si="15"/>
        <v>46447</v>
      </c>
      <c r="E99" s="15">
        <v>70410087</v>
      </c>
      <c r="F99" s="16">
        <v>28714114</v>
      </c>
      <c r="G99" s="16">
        <v>1988418</v>
      </c>
      <c r="H99" s="16">
        <v>2147648</v>
      </c>
      <c r="I99" s="16">
        <v>244748</v>
      </c>
      <c r="J99" s="16">
        <v>243149</v>
      </c>
      <c r="K99" s="16">
        <v>24833</v>
      </c>
      <c r="L99" s="16">
        <v>5000041</v>
      </c>
      <c r="M99" s="16">
        <v>16312329</v>
      </c>
      <c r="N99" s="16">
        <f t="shared" si="16"/>
        <v>101382200</v>
      </c>
      <c r="O99" s="16">
        <f t="shared" si="17"/>
        <v>2390797</v>
      </c>
      <c r="P99" s="16">
        <f t="shared" si="18"/>
        <v>21312370</v>
      </c>
      <c r="Q99" s="16">
        <f t="shared" si="19"/>
        <v>125085367</v>
      </c>
      <c r="R99" s="16">
        <f t="shared" si="20"/>
        <v>1174214</v>
      </c>
      <c r="S99" s="17">
        <f t="shared" si="33"/>
        <v>126259581</v>
      </c>
      <c r="T99" s="16"/>
      <c r="U99" s="15">
        <v>73094091</v>
      </c>
      <c r="V99" s="16">
        <v>29762930</v>
      </c>
      <c r="W99" s="16">
        <v>2071506</v>
      </c>
      <c r="X99" s="16">
        <v>2203507</v>
      </c>
      <c r="Y99" s="16">
        <v>244748</v>
      </c>
      <c r="Z99" s="16">
        <v>248842</v>
      </c>
      <c r="AA99" s="16">
        <v>24833</v>
      </c>
      <c r="AB99" s="16">
        <v>5000041</v>
      </c>
      <c r="AC99" s="16">
        <v>16312329</v>
      </c>
      <c r="AD99" s="16">
        <f t="shared" si="21"/>
        <v>105198108</v>
      </c>
      <c r="AE99" s="16">
        <f t="shared" si="22"/>
        <v>2452349</v>
      </c>
      <c r="AF99" s="16">
        <f t="shared" si="23"/>
        <v>21312370</v>
      </c>
      <c r="AG99" s="16">
        <f t="shared" si="24"/>
        <v>128962827</v>
      </c>
      <c r="AH99" s="16">
        <f t="shared" si="25"/>
        <v>1210613</v>
      </c>
      <c r="AI99" s="17">
        <f t="shared" si="34"/>
        <v>130173440</v>
      </c>
      <c r="AK99" s="201">
        <v>73235156.329999998</v>
      </c>
      <c r="AL99" s="201">
        <v>29595275.84</v>
      </c>
      <c r="AM99" s="201">
        <v>2037293.4</v>
      </c>
      <c r="AN99" s="201">
        <v>2160195.9500000002</v>
      </c>
      <c r="AO99" s="201">
        <v>244748.45</v>
      </c>
      <c r="AP99" s="201">
        <v>245287.26</v>
      </c>
      <c r="AQ99" s="201">
        <v>24833.46</v>
      </c>
      <c r="AR99" s="201">
        <v>5000040.5599999996</v>
      </c>
      <c r="AS99" s="201">
        <v>16312329.289999999</v>
      </c>
      <c r="AT99" s="16">
        <f t="shared" si="26"/>
        <v>105137307.48</v>
      </c>
      <c r="AU99" s="16">
        <f t="shared" si="27"/>
        <v>2405483.21</v>
      </c>
      <c r="AV99" s="16">
        <f t="shared" si="28"/>
        <v>21312369.849999998</v>
      </c>
      <c r="AW99" s="16">
        <f t="shared" si="29"/>
        <v>128855160.53999999</v>
      </c>
      <c r="AX99" s="16">
        <f t="shared" si="30"/>
        <v>1209602.4600000083</v>
      </c>
      <c r="AY99" s="16">
        <f t="shared" si="35"/>
        <v>130064763</v>
      </c>
      <c r="AZ99" s="201"/>
      <c r="BA99" s="201"/>
      <c r="BB99" s="228"/>
      <c r="BC99" s="228"/>
      <c r="BD99" s="228"/>
      <c r="BE99" s="201"/>
      <c r="BF99" s="201"/>
      <c r="BG99" s="201"/>
    </row>
    <row r="100" spans="1:59" x14ac:dyDescent="0.2">
      <c r="A100" s="4">
        <f t="shared" si="31"/>
        <v>2027</v>
      </c>
      <c r="B100" s="4">
        <f t="shared" si="32"/>
        <v>4</v>
      </c>
      <c r="C100" s="11">
        <f t="shared" si="15"/>
        <v>46478</v>
      </c>
      <c r="E100" s="15">
        <v>47757928</v>
      </c>
      <c r="F100" s="16">
        <v>21164852</v>
      </c>
      <c r="G100" s="16">
        <v>1586493</v>
      </c>
      <c r="H100" s="16">
        <v>1627904</v>
      </c>
      <c r="I100" s="16">
        <v>210111</v>
      </c>
      <c r="J100" s="16">
        <v>229347</v>
      </c>
      <c r="K100" s="16">
        <v>23819</v>
      </c>
      <c r="L100" s="16">
        <v>5055870</v>
      </c>
      <c r="M100" s="16">
        <v>17681258</v>
      </c>
      <c r="N100" s="16">
        <f t="shared" si="16"/>
        <v>70743203</v>
      </c>
      <c r="O100" s="16">
        <f t="shared" si="17"/>
        <v>1857251</v>
      </c>
      <c r="P100" s="16">
        <f t="shared" si="18"/>
        <v>22737128</v>
      </c>
      <c r="Q100" s="16">
        <f t="shared" si="19"/>
        <v>95337582</v>
      </c>
      <c r="R100" s="16">
        <f t="shared" si="20"/>
        <v>894963</v>
      </c>
      <c r="S100" s="17">
        <f t="shared" si="33"/>
        <v>96232545</v>
      </c>
      <c r="T100" s="16"/>
      <c r="U100" s="15">
        <v>49940852</v>
      </c>
      <c r="V100" s="16">
        <v>22053563</v>
      </c>
      <c r="W100" s="16">
        <v>1670473</v>
      </c>
      <c r="X100" s="16">
        <v>1673991</v>
      </c>
      <c r="Y100" s="16">
        <v>210111</v>
      </c>
      <c r="Z100" s="16">
        <v>234499</v>
      </c>
      <c r="AA100" s="16">
        <v>23819</v>
      </c>
      <c r="AB100" s="16">
        <v>5055870</v>
      </c>
      <c r="AC100" s="16">
        <v>17681258</v>
      </c>
      <c r="AD100" s="16">
        <f t="shared" si="21"/>
        <v>73898818</v>
      </c>
      <c r="AE100" s="16">
        <f t="shared" si="22"/>
        <v>1908490</v>
      </c>
      <c r="AF100" s="16">
        <f t="shared" si="23"/>
        <v>22737128</v>
      </c>
      <c r="AG100" s="16">
        <f t="shared" si="24"/>
        <v>98544436</v>
      </c>
      <c r="AH100" s="16">
        <f t="shared" si="25"/>
        <v>925066</v>
      </c>
      <c r="AI100" s="17">
        <f t="shared" si="34"/>
        <v>99469502</v>
      </c>
      <c r="AK100" s="201">
        <v>50045182.700000003</v>
      </c>
      <c r="AL100" s="201">
        <v>22028719.07</v>
      </c>
      <c r="AM100" s="201">
        <v>1653238.12</v>
      </c>
      <c r="AN100" s="201">
        <v>1652532.79</v>
      </c>
      <c r="AO100" s="201">
        <v>210110.5</v>
      </c>
      <c r="AP100" s="201">
        <v>232564.37</v>
      </c>
      <c r="AQ100" s="201">
        <v>23818.68</v>
      </c>
      <c r="AR100" s="201">
        <v>5055870.13</v>
      </c>
      <c r="AS100" s="201">
        <v>17681257.91</v>
      </c>
      <c r="AT100" s="16">
        <f t="shared" si="26"/>
        <v>73961069.070000023</v>
      </c>
      <c r="AU100" s="16">
        <f t="shared" si="27"/>
        <v>1885097.1600000001</v>
      </c>
      <c r="AV100" s="16">
        <f t="shared" si="28"/>
        <v>22737128.039999999</v>
      </c>
      <c r="AW100" s="16">
        <f t="shared" si="29"/>
        <v>98583294.270000011</v>
      </c>
      <c r="AX100" s="16">
        <f t="shared" si="30"/>
        <v>925430.72999998927</v>
      </c>
      <c r="AY100" s="16">
        <f t="shared" si="35"/>
        <v>99508725</v>
      </c>
      <c r="AZ100" s="201"/>
      <c r="BA100" s="201"/>
      <c r="BB100" s="228"/>
      <c r="BC100" s="228"/>
      <c r="BD100" s="228"/>
      <c r="BE100" s="201"/>
      <c r="BF100" s="201"/>
      <c r="BG100" s="201"/>
    </row>
    <row r="101" spans="1:59" x14ac:dyDescent="0.2">
      <c r="A101" s="4">
        <f t="shared" si="31"/>
        <v>2027</v>
      </c>
      <c r="B101" s="4">
        <f t="shared" si="32"/>
        <v>5</v>
      </c>
      <c r="C101" s="11">
        <f t="shared" ref="C101:C164" si="36">DATE(A101,B101,1)</f>
        <v>46508</v>
      </c>
      <c r="E101" s="15">
        <v>26638617</v>
      </c>
      <c r="F101" s="16">
        <v>16070894</v>
      </c>
      <c r="G101" s="16">
        <v>1096353</v>
      </c>
      <c r="H101" s="16">
        <v>1548723</v>
      </c>
      <c r="I101" s="16">
        <v>229341</v>
      </c>
      <c r="J101" s="16">
        <v>211607</v>
      </c>
      <c r="K101" s="16">
        <v>22404</v>
      </c>
      <c r="L101" s="16">
        <v>4385020</v>
      </c>
      <c r="M101" s="16">
        <v>21094160</v>
      </c>
      <c r="N101" s="16">
        <f t="shared" ref="N101:N164" si="37">SUM(E101:G101,I101,K101)</f>
        <v>44057609</v>
      </c>
      <c r="O101" s="16">
        <f t="shared" ref="O101:O164" si="38">SUM(H101,J101)</f>
        <v>1760330</v>
      </c>
      <c r="P101" s="16">
        <f t="shared" ref="P101:P164" si="39">SUM(L101:M101)</f>
        <v>25479180</v>
      </c>
      <c r="Q101" s="16">
        <f t="shared" ref="Q101:Q164" si="40">SUM(N101:P101)</f>
        <v>71297119</v>
      </c>
      <c r="R101" s="16">
        <f t="shared" ref="R101:R164" si="41">S101-Q101</f>
        <v>669288</v>
      </c>
      <c r="S101" s="17">
        <f t="shared" si="33"/>
        <v>71966407</v>
      </c>
      <c r="T101" s="16"/>
      <c r="U101" s="15">
        <v>27930252</v>
      </c>
      <c r="V101" s="16">
        <v>16767984</v>
      </c>
      <c r="W101" s="16">
        <v>1172130</v>
      </c>
      <c r="X101" s="16">
        <v>1593236</v>
      </c>
      <c r="Y101" s="16">
        <v>229341</v>
      </c>
      <c r="Z101" s="16">
        <v>216257</v>
      </c>
      <c r="AA101" s="16">
        <v>22404</v>
      </c>
      <c r="AB101" s="16">
        <v>4385020</v>
      </c>
      <c r="AC101" s="16">
        <v>21094160</v>
      </c>
      <c r="AD101" s="16">
        <f t="shared" ref="AD101:AD164" si="42">SUM(U101:W101,Y101,AA101)</f>
        <v>46122111</v>
      </c>
      <c r="AE101" s="16">
        <f t="shared" ref="AE101:AE164" si="43">SUM(X101,Z101)</f>
        <v>1809493</v>
      </c>
      <c r="AF101" s="16">
        <f t="shared" ref="AF101:AF164" si="44">SUM(AB101:AC101)</f>
        <v>25479180</v>
      </c>
      <c r="AG101" s="16">
        <f t="shared" ref="AG101:AG164" si="45">SUM(AD101:AF101)</f>
        <v>73410784</v>
      </c>
      <c r="AH101" s="16">
        <f t="shared" ref="AH101:AH164" si="46">AI101-AG101</f>
        <v>689129</v>
      </c>
      <c r="AI101" s="17">
        <f t="shared" si="34"/>
        <v>74099913</v>
      </c>
      <c r="AK101" s="201">
        <v>28018195.329999998</v>
      </c>
      <c r="AL101" s="201">
        <v>16864840.239999998</v>
      </c>
      <c r="AM101" s="201">
        <v>1166126.23</v>
      </c>
      <c r="AN101" s="201">
        <v>1585168.87</v>
      </c>
      <c r="AO101" s="201">
        <v>229340.6</v>
      </c>
      <c r="AP101" s="201">
        <v>215369.15</v>
      </c>
      <c r="AQ101" s="201">
        <v>22404.29</v>
      </c>
      <c r="AR101" s="201">
        <v>4385019.79</v>
      </c>
      <c r="AS101" s="201">
        <v>21094159.789999999</v>
      </c>
      <c r="AT101" s="16">
        <f t="shared" ref="AT101:AT164" si="47">SUM(AK101:AM101,AO101,AQ101)</f>
        <v>46300906.68999999</v>
      </c>
      <c r="AU101" s="16">
        <f t="shared" ref="AU101:AU164" si="48">SUM(AN101,AP101)</f>
        <v>1800538.02</v>
      </c>
      <c r="AV101" s="16">
        <f t="shared" ref="AV101:AV164" si="49">SUM(AR101:AS101)</f>
        <v>25479179.579999998</v>
      </c>
      <c r="AW101" s="16">
        <f t="shared" ref="AW101:AW164" si="50">SUM(AT101:AV101)</f>
        <v>73580624.289999992</v>
      </c>
      <c r="AX101" s="16">
        <f t="shared" ref="AX101:AX164" si="51">AY101-AW101</f>
        <v>690723.71000000834</v>
      </c>
      <c r="AY101" s="16">
        <f t="shared" si="35"/>
        <v>74271348</v>
      </c>
      <c r="AZ101" s="201"/>
      <c r="BA101" s="201"/>
      <c r="BB101" s="228"/>
      <c r="BC101" s="228"/>
      <c r="BD101" s="228"/>
      <c r="BE101" s="201"/>
      <c r="BF101" s="201"/>
      <c r="BG101" s="201"/>
    </row>
    <row r="102" spans="1:59" x14ac:dyDescent="0.2">
      <c r="A102" s="4">
        <f t="shared" ref="A102:A165" si="52">IF(B102=1,A101+1,A101)</f>
        <v>2027</v>
      </c>
      <c r="B102" s="4">
        <f t="shared" ref="B102:B165" si="53">IF(B101=12,1,B101+1)</f>
        <v>6</v>
      </c>
      <c r="C102" s="11">
        <f t="shared" si="36"/>
        <v>46539</v>
      </c>
      <c r="E102" s="15">
        <v>17482179</v>
      </c>
      <c r="F102" s="16">
        <v>13240082</v>
      </c>
      <c r="G102" s="16">
        <v>931191</v>
      </c>
      <c r="H102" s="16">
        <v>1240928</v>
      </c>
      <c r="I102" s="16">
        <v>176232</v>
      </c>
      <c r="J102" s="16">
        <v>206799</v>
      </c>
      <c r="K102" s="16">
        <v>22165</v>
      </c>
      <c r="L102" s="16">
        <v>3983064</v>
      </c>
      <c r="M102" s="16">
        <v>20592310</v>
      </c>
      <c r="N102" s="16">
        <f t="shared" si="37"/>
        <v>31851849</v>
      </c>
      <c r="O102" s="16">
        <f t="shared" si="38"/>
        <v>1447727</v>
      </c>
      <c r="P102" s="16">
        <f t="shared" si="39"/>
        <v>24575374</v>
      </c>
      <c r="Q102" s="16">
        <f t="shared" si="40"/>
        <v>57874950</v>
      </c>
      <c r="R102" s="16">
        <f t="shared" si="41"/>
        <v>543290</v>
      </c>
      <c r="S102" s="17">
        <f t="shared" ref="S102:S165" si="54">ROUND(Q102/(1-0.0093), 0)</f>
        <v>58418240</v>
      </c>
      <c r="T102" s="16"/>
      <c r="U102" s="15">
        <v>18371446</v>
      </c>
      <c r="V102" s="16">
        <v>13857948</v>
      </c>
      <c r="W102" s="16">
        <v>1013207</v>
      </c>
      <c r="X102" s="16">
        <v>1276713</v>
      </c>
      <c r="Y102" s="16">
        <v>176232</v>
      </c>
      <c r="Z102" s="16">
        <v>211453</v>
      </c>
      <c r="AA102" s="16">
        <v>22165</v>
      </c>
      <c r="AB102" s="16">
        <v>3983064</v>
      </c>
      <c r="AC102" s="16">
        <v>20592310</v>
      </c>
      <c r="AD102" s="16">
        <f t="shared" si="42"/>
        <v>33440998</v>
      </c>
      <c r="AE102" s="16">
        <f t="shared" si="43"/>
        <v>1488166</v>
      </c>
      <c r="AF102" s="16">
        <f t="shared" si="44"/>
        <v>24575374</v>
      </c>
      <c r="AG102" s="16">
        <f t="shared" si="45"/>
        <v>59504538</v>
      </c>
      <c r="AH102" s="16">
        <f t="shared" si="46"/>
        <v>558587</v>
      </c>
      <c r="AI102" s="17">
        <f t="shared" ref="AI102:AI165" si="55">ROUND(AG102/(1-0.0093), 0)</f>
        <v>60063125</v>
      </c>
      <c r="AK102" s="201">
        <v>18424437.34</v>
      </c>
      <c r="AL102" s="201">
        <v>13972485.060000001</v>
      </c>
      <c r="AM102" s="201">
        <v>1008353.78</v>
      </c>
      <c r="AN102" s="201">
        <v>1272285.07</v>
      </c>
      <c r="AO102" s="201">
        <v>176231.98</v>
      </c>
      <c r="AP102" s="201">
        <v>210763.68</v>
      </c>
      <c r="AQ102" s="201">
        <v>22165.18</v>
      </c>
      <c r="AR102" s="201">
        <v>3983064.35</v>
      </c>
      <c r="AS102" s="201">
        <v>20592310.129999999</v>
      </c>
      <c r="AT102" s="16">
        <f t="shared" si="47"/>
        <v>33603673.339999996</v>
      </c>
      <c r="AU102" s="16">
        <f t="shared" si="48"/>
        <v>1483048.75</v>
      </c>
      <c r="AV102" s="16">
        <f t="shared" si="49"/>
        <v>24575374.48</v>
      </c>
      <c r="AW102" s="16">
        <f t="shared" si="50"/>
        <v>59662096.569999993</v>
      </c>
      <c r="AX102" s="16">
        <f t="shared" si="51"/>
        <v>560066.43000000715</v>
      </c>
      <c r="AY102" s="16">
        <f t="shared" ref="AY102:AY165" si="56">ROUND(AW102/(1-0.0093), 0)</f>
        <v>60222163</v>
      </c>
      <c r="AZ102" s="201"/>
      <c r="BA102" s="201"/>
      <c r="BB102" s="228"/>
      <c r="BC102" s="228"/>
      <c r="BD102" s="228"/>
      <c r="BE102" s="201"/>
      <c r="BF102" s="201"/>
      <c r="BG102" s="201"/>
    </row>
    <row r="103" spans="1:59" x14ac:dyDescent="0.2">
      <c r="A103" s="4">
        <f t="shared" si="52"/>
        <v>2027</v>
      </c>
      <c r="B103" s="4">
        <f t="shared" si="53"/>
        <v>7</v>
      </c>
      <c r="C103" s="11">
        <f t="shared" si="36"/>
        <v>46569</v>
      </c>
      <c r="E103" s="15">
        <v>12624253</v>
      </c>
      <c r="F103" s="16">
        <v>11318805</v>
      </c>
      <c r="G103" s="16">
        <v>838411</v>
      </c>
      <c r="H103" s="16">
        <v>1218520</v>
      </c>
      <c r="I103" s="16">
        <v>147795</v>
      </c>
      <c r="J103" s="16">
        <v>195753</v>
      </c>
      <c r="K103" s="16">
        <v>21079</v>
      </c>
      <c r="L103" s="16">
        <v>3391636</v>
      </c>
      <c r="M103" s="16">
        <v>20699115</v>
      </c>
      <c r="N103" s="16">
        <f t="shared" si="37"/>
        <v>24950343</v>
      </c>
      <c r="O103" s="16">
        <f t="shared" si="38"/>
        <v>1414273</v>
      </c>
      <c r="P103" s="16">
        <f t="shared" si="39"/>
        <v>24090751</v>
      </c>
      <c r="Q103" s="16">
        <f t="shared" si="40"/>
        <v>50455367</v>
      </c>
      <c r="R103" s="16">
        <f t="shared" si="41"/>
        <v>473640</v>
      </c>
      <c r="S103" s="17">
        <f t="shared" si="54"/>
        <v>50929007</v>
      </c>
      <c r="T103" s="16"/>
      <c r="U103" s="15">
        <v>13384380</v>
      </c>
      <c r="V103" s="16">
        <v>11896653</v>
      </c>
      <c r="W103" s="16">
        <v>916688</v>
      </c>
      <c r="X103" s="16">
        <v>1254356</v>
      </c>
      <c r="Y103" s="16">
        <v>147795</v>
      </c>
      <c r="Z103" s="16">
        <v>200390</v>
      </c>
      <c r="AA103" s="16">
        <v>21079</v>
      </c>
      <c r="AB103" s="16">
        <v>3391636</v>
      </c>
      <c r="AC103" s="16">
        <v>20699115</v>
      </c>
      <c r="AD103" s="16">
        <f t="shared" si="42"/>
        <v>26366595</v>
      </c>
      <c r="AE103" s="16">
        <f t="shared" si="43"/>
        <v>1454746</v>
      </c>
      <c r="AF103" s="16">
        <f t="shared" si="44"/>
        <v>24090751</v>
      </c>
      <c r="AG103" s="16">
        <f t="shared" si="45"/>
        <v>51912092</v>
      </c>
      <c r="AH103" s="16">
        <f t="shared" si="46"/>
        <v>487314</v>
      </c>
      <c r="AI103" s="17">
        <f t="shared" si="55"/>
        <v>52399406</v>
      </c>
      <c r="AK103" s="201">
        <v>13380921.220000001</v>
      </c>
      <c r="AL103" s="201">
        <v>11991281.619999999</v>
      </c>
      <c r="AM103" s="201">
        <v>912094.81</v>
      </c>
      <c r="AN103" s="201">
        <v>1250073.92</v>
      </c>
      <c r="AO103" s="201">
        <v>147794.6</v>
      </c>
      <c r="AP103" s="201">
        <v>199720.27</v>
      </c>
      <c r="AQ103" s="201">
        <v>21079.33</v>
      </c>
      <c r="AR103" s="201">
        <v>3391636.2</v>
      </c>
      <c r="AS103" s="201">
        <v>20699114.59</v>
      </c>
      <c r="AT103" s="16">
        <f t="shared" si="47"/>
        <v>26453171.579999998</v>
      </c>
      <c r="AU103" s="16">
        <f t="shared" si="48"/>
        <v>1449794.19</v>
      </c>
      <c r="AV103" s="16">
        <f t="shared" si="49"/>
        <v>24090750.789999999</v>
      </c>
      <c r="AW103" s="16">
        <f t="shared" si="50"/>
        <v>51993716.560000002</v>
      </c>
      <c r="AX103" s="16">
        <f t="shared" si="51"/>
        <v>488080.43999999762</v>
      </c>
      <c r="AY103" s="16">
        <f t="shared" si="56"/>
        <v>52481797</v>
      </c>
      <c r="AZ103" s="201"/>
      <c r="BA103" s="201"/>
      <c r="BB103" s="228"/>
      <c r="BC103" s="228"/>
      <c r="BD103" s="228"/>
      <c r="BE103" s="201"/>
      <c r="BF103" s="201"/>
      <c r="BG103" s="201"/>
    </row>
    <row r="104" spans="1:59" x14ac:dyDescent="0.2">
      <c r="A104" s="4">
        <f t="shared" si="52"/>
        <v>2027</v>
      </c>
      <c r="B104" s="4">
        <f t="shared" si="53"/>
        <v>8</v>
      </c>
      <c r="C104" s="11">
        <f t="shared" si="36"/>
        <v>46600</v>
      </c>
      <c r="E104" s="15">
        <v>12169872</v>
      </c>
      <c r="F104" s="16">
        <v>12238622</v>
      </c>
      <c r="G104" s="16">
        <v>943192</v>
      </c>
      <c r="H104" s="16">
        <v>1293658</v>
      </c>
      <c r="I104" s="16">
        <v>156788</v>
      </c>
      <c r="J104" s="16">
        <v>199377</v>
      </c>
      <c r="K104" s="16">
        <v>21454</v>
      </c>
      <c r="L104" s="16">
        <v>3452537</v>
      </c>
      <c r="M104" s="16">
        <v>19793101</v>
      </c>
      <c r="N104" s="16">
        <f t="shared" si="37"/>
        <v>25529928</v>
      </c>
      <c r="O104" s="16">
        <f t="shared" si="38"/>
        <v>1493035</v>
      </c>
      <c r="P104" s="16">
        <f t="shared" si="39"/>
        <v>23245638</v>
      </c>
      <c r="Q104" s="16">
        <f t="shared" si="40"/>
        <v>50268601</v>
      </c>
      <c r="R104" s="16">
        <f t="shared" si="41"/>
        <v>471887</v>
      </c>
      <c r="S104" s="17">
        <f t="shared" si="54"/>
        <v>50740488</v>
      </c>
      <c r="T104" s="16"/>
      <c r="U104" s="15">
        <v>12997606</v>
      </c>
      <c r="V104" s="16">
        <v>12843581</v>
      </c>
      <c r="W104" s="16">
        <v>1029992</v>
      </c>
      <c r="X104" s="16">
        <v>1332142</v>
      </c>
      <c r="Y104" s="16">
        <v>156788</v>
      </c>
      <c r="Z104" s="16">
        <v>203961</v>
      </c>
      <c r="AA104" s="16">
        <v>21454</v>
      </c>
      <c r="AB104" s="16">
        <v>3452537</v>
      </c>
      <c r="AC104" s="16">
        <v>19793101</v>
      </c>
      <c r="AD104" s="16">
        <f t="shared" si="42"/>
        <v>27049421</v>
      </c>
      <c r="AE104" s="16">
        <f t="shared" si="43"/>
        <v>1536103</v>
      </c>
      <c r="AF104" s="16">
        <f t="shared" si="44"/>
        <v>23245638</v>
      </c>
      <c r="AG104" s="16">
        <f t="shared" si="45"/>
        <v>51831162</v>
      </c>
      <c r="AH104" s="16">
        <f t="shared" si="46"/>
        <v>486555</v>
      </c>
      <c r="AI104" s="17">
        <f t="shared" si="55"/>
        <v>52317717</v>
      </c>
      <c r="AK104" s="201">
        <v>12989865.34</v>
      </c>
      <c r="AL104" s="201">
        <v>12933124.210000001</v>
      </c>
      <c r="AM104" s="201">
        <v>1024901.03</v>
      </c>
      <c r="AN104" s="201">
        <v>1327476.3700000001</v>
      </c>
      <c r="AO104" s="201">
        <v>156787.81</v>
      </c>
      <c r="AP104" s="201">
        <v>203273.8</v>
      </c>
      <c r="AQ104" s="201">
        <v>21453.64</v>
      </c>
      <c r="AR104" s="201">
        <v>3452536.58</v>
      </c>
      <c r="AS104" s="201">
        <v>19793100.780000001</v>
      </c>
      <c r="AT104" s="16">
        <f t="shared" si="47"/>
        <v>27126132.030000001</v>
      </c>
      <c r="AU104" s="16">
        <f t="shared" si="48"/>
        <v>1530750.1700000002</v>
      </c>
      <c r="AV104" s="16">
        <f t="shared" si="49"/>
        <v>23245637.359999999</v>
      </c>
      <c r="AW104" s="16">
        <f t="shared" si="50"/>
        <v>51902519.560000002</v>
      </c>
      <c r="AX104" s="16">
        <f t="shared" si="51"/>
        <v>487224.43999999762</v>
      </c>
      <c r="AY104" s="16">
        <f t="shared" si="56"/>
        <v>52389744</v>
      </c>
      <c r="AZ104" s="201"/>
      <c r="BA104" s="201"/>
      <c r="BB104" s="228"/>
      <c r="BC104" s="228"/>
      <c r="BD104" s="228"/>
      <c r="BE104" s="201"/>
      <c r="BF104" s="201"/>
      <c r="BG104" s="201"/>
    </row>
    <row r="105" spans="1:59" x14ac:dyDescent="0.2">
      <c r="A105" s="4">
        <f t="shared" si="52"/>
        <v>2027</v>
      </c>
      <c r="B105" s="4">
        <f t="shared" si="53"/>
        <v>9</v>
      </c>
      <c r="C105" s="11">
        <f t="shared" si="36"/>
        <v>46631</v>
      </c>
      <c r="E105" s="15">
        <v>17842719</v>
      </c>
      <c r="F105" s="16">
        <v>14140302</v>
      </c>
      <c r="G105" s="16">
        <v>1240293</v>
      </c>
      <c r="H105" s="16">
        <v>1254116</v>
      </c>
      <c r="I105" s="16">
        <v>166675</v>
      </c>
      <c r="J105" s="16">
        <v>180922</v>
      </c>
      <c r="K105" s="16">
        <v>19310</v>
      </c>
      <c r="L105" s="16">
        <v>4125842</v>
      </c>
      <c r="M105" s="16">
        <v>22160047</v>
      </c>
      <c r="N105" s="16">
        <f t="shared" si="37"/>
        <v>33409299</v>
      </c>
      <c r="O105" s="16">
        <f t="shared" si="38"/>
        <v>1435038</v>
      </c>
      <c r="P105" s="16">
        <f t="shared" si="39"/>
        <v>26285889</v>
      </c>
      <c r="Q105" s="16">
        <f t="shared" si="40"/>
        <v>61130226</v>
      </c>
      <c r="R105" s="16">
        <f t="shared" si="41"/>
        <v>573848</v>
      </c>
      <c r="S105" s="17">
        <f t="shared" si="54"/>
        <v>61704074</v>
      </c>
      <c r="T105" s="16"/>
      <c r="U105" s="15">
        <v>18933687</v>
      </c>
      <c r="V105" s="16">
        <v>14760942</v>
      </c>
      <c r="W105" s="16">
        <v>1334355</v>
      </c>
      <c r="X105" s="16">
        <v>1291958</v>
      </c>
      <c r="Y105" s="16">
        <v>166675</v>
      </c>
      <c r="Z105" s="16">
        <v>185169</v>
      </c>
      <c r="AA105" s="16">
        <v>19310</v>
      </c>
      <c r="AB105" s="16">
        <v>4125842</v>
      </c>
      <c r="AC105" s="16">
        <v>22160047</v>
      </c>
      <c r="AD105" s="16">
        <f t="shared" si="42"/>
        <v>35214969</v>
      </c>
      <c r="AE105" s="16">
        <f t="shared" si="43"/>
        <v>1477127</v>
      </c>
      <c r="AF105" s="16">
        <f t="shared" si="44"/>
        <v>26285889</v>
      </c>
      <c r="AG105" s="16">
        <f t="shared" si="45"/>
        <v>62977985</v>
      </c>
      <c r="AH105" s="16">
        <f t="shared" si="46"/>
        <v>591193</v>
      </c>
      <c r="AI105" s="17">
        <f t="shared" si="55"/>
        <v>63569178</v>
      </c>
      <c r="AK105" s="201">
        <v>18811503.399999999</v>
      </c>
      <c r="AL105" s="201">
        <v>14838453.640000001</v>
      </c>
      <c r="AM105" s="201">
        <v>1328213.33</v>
      </c>
      <c r="AN105" s="201">
        <v>1286769.25</v>
      </c>
      <c r="AO105" s="201">
        <v>166675.06</v>
      </c>
      <c r="AP105" s="201">
        <v>184580.86</v>
      </c>
      <c r="AQ105" s="201">
        <v>19310.11</v>
      </c>
      <c r="AR105" s="201">
        <v>4125841.65</v>
      </c>
      <c r="AS105" s="201">
        <v>22160046.91</v>
      </c>
      <c r="AT105" s="16">
        <f t="shared" si="47"/>
        <v>35164155.539999999</v>
      </c>
      <c r="AU105" s="16">
        <f t="shared" si="48"/>
        <v>1471350.1099999999</v>
      </c>
      <c r="AV105" s="16">
        <f t="shared" si="49"/>
        <v>26285888.559999999</v>
      </c>
      <c r="AW105" s="16">
        <f t="shared" si="50"/>
        <v>62921394.209999993</v>
      </c>
      <c r="AX105" s="16">
        <f t="shared" si="51"/>
        <v>590661.79000000656</v>
      </c>
      <c r="AY105" s="16">
        <f t="shared" si="56"/>
        <v>63512056</v>
      </c>
      <c r="AZ105" s="201"/>
      <c r="BA105" s="201"/>
      <c r="BB105" s="228"/>
      <c r="BC105" s="228"/>
      <c r="BD105" s="228"/>
      <c r="BE105" s="201"/>
      <c r="BF105" s="201"/>
      <c r="BG105" s="201"/>
    </row>
    <row r="106" spans="1:59" x14ac:dyDescent="0.2">
      <c r="A106" s="4">
        <f t="shared" si="52"/>
        <v>2027</v>
      </c>
      <c r="B106" s="4">
        <f t="shared" si="53"/>
        <v>10</v>
      </c>
      <c r="C106" s="11">
        <f t="shared" si="36"/>
        <v>46661</v>
      </c>
      <c r="E106" s="15">
        <v>41575611</v>
      </c>
      <c r="F106" s="16">
        <v>23529293</v>
      </c>
      <c r="G106" s="16">
        <v>1299738</v>
      </c>
      <c r="H106" s="16">
        <v>1931169</v>
      </c>
      <c r="I106" s="16">
        <v>252242</v>
      </c>
      <c r="J106" s="16">
        <v>211348</v>
      </c>
      <c r="K106" s="16">
        <v>22194</v>
      </c>
      <c r="L106" s="16">
        <v>3962666</v>
      </c>
      <c r="M106" s="16">
        <v>15528998</v>
      </c>
      <c r="N106" s="16">
        <f t="shared" si="37"/>
        <v>66679078</v>
      </c>
      <c r="O106" s="16">
        <f t="shared" si="38"/>
        <v>2142517</v>
      </c>
      <c r="P106" s="16">
        <f t="shared" si="39"/>
        <v>19491664</v>
      </c>
      <c r="Q106" s="16">
        <f t="shared" si="40"/>
        <v>88313259</v>
      </c>
      <c r="R106" s="16">
        <f t="shared" si="41"/>
        <v>829023</v>
      </c>
      <c r="S106" s="17">
        <f t="shared" si="54"/>
        <v>89142282</v>
      </c>
      <c r="T106" s="16"/>
      <c r="U106" s="15">
        <v>43616381</v>
      </c>
      <c r="V106" s="16">
        <v>24445728</v>
      </c>
      <c r="W106" s="16">
        <v>1376921</v>
      </c>
      <c r="X106" s="16">
        <v>1990889</v>
      </c>
      <c r="Y106" s="16">
        <v>252242</v>
      </c>
      <c r="Z106" s="16">
        <v>216899</v>
      </c>
      <c r="AA106" s="16">
        <v>22194</v>
      </c>
      <c r="AB106" s="16">
        <v>3962666</v>
      </c>
      <c r="AC106" s="16">
        <v>15528998</v>
      </c>
      <c r="AD106" s="16">
        <f t="shared" si="42"/>
        <v>69713466</v>
      </c>
      <c r="AE106" s="16">
        <f t="shared" si="43"/>
        <v>2207788</v>
      </c>
      <c r="AF106" s="16">
        <f t="shared" si="44"/>
        <v>19491664</v>
      </c>
      <c r="AG106" s="16">
        <f t="shared" si="45"/>
        <v>91412918</v>
      </c>
      <c r="AH106" s="16">
        <f t="shared" si="46"/>
        <v>858121</v>
      </c>
      <c r="AI106" s="17">
        <f t="shared" si="55"/>
        <v>92271039</v>
      </c>
      <c r="AK106" s="201">
        <v>43412061.149999999</v>
      </c>
      <c r="AL106" s="201">
        <v>24337400.969999999</v>
      </c>
      <c r="AM106" s="201">
        <v>1358583.66</v>
      </c>
      <c r="AN106" s="201">
        <v>1959136.88</v>
      </c>
      <c r="AO106" s="201">
        <v>252242.32</v>
      </c>
      <c r="AP106" s="201">
        <v>215041.2</v>
      </c>
      <c r="AQ106" s="201">
        <v>22194.02</v>
      </c>
      <c r="AR106" s="201">
        <v>3962665.63</v>
      </c>
      <c r="AS106" s="201">
        <v>15528998.130000001</v>
      </c>
      <c r="AT106" s="16">
        <f t="shared" si="47"/>
        <v>69382482.11999999</v>
      </c>
      <c r="AU106" s="16">
        <f t="shared" si="48"/>
        <v>2174178.08</v>
      </c>
      <c r="AV106" s="16">
        <f t="shared" si="49"/>
        <v>19491663.760000002</v>
      </c>
      <c r="AW106" s="16">
        <f t="shared" si="50"/>
        <v>91048323.959999993</v>
      </c>
      <c r="AX106" s="16">
        <f t="shared" si="51"/>
        <v>854698.04000000656</v>
      </c>
      <c r="AY106" s="16">
        <f t="shared" si="56"/>
        <v>91903022</v>
      </c>
      <c r="AZ106" s="201"/>
      <c r="BA106" s="201"/>
      <c r="BB106" s="228"/>
      <c r="BC106" s="228"/>
      <c r="BD106" s="228"/>
      <c r="BE106" s="201"/>
      <c r="BF106" s="201"/>
      <c r="BG106" s="201"/>
    </row>
    <row r="107" spans="1:59" x14ac:dyDescent="0.2">
      <c r="A107" s="4">
        <f t="shared" si="52"/>
        <v>2027</v>
      </c>
      <c r="B107" s="4">
        <f t="shared" si="53"/>
        <v>11</v>
      </c>
      <c r="C107" s="11">
        <f t="shared" si="36"/>
        <v>46692</v>
      </c>
      <c r="E107" s="15">
        <v>68794268</v>
      </c>
      <c r="F107" s="16">
        <v>32356876</v>
      </c>
      <c r="G107" s="16">
        <v>2144297</v>
      </c>
      <c r="H107" s="16">
        <v>2204791</v>
      </c>
      <c r="I107" s="16">
        <v>236326</v>
      </c>
      <c r="J107" s="16">
        <v>228204</v>
      </c>
      <c r="K107" s="16">
        <v>23336</v>
      </c>
      <c r="L107" s="16">
        <v>4865041</v>
      </c>
      <c r="M107" s="16">
        <v>16386456</v>
      </c>
      <c r="N107" s="16">
        <f t="shared" si="37"/>
        <v>103555103</v>
      </c>
      <c r="O107" s="16">
        <f t="shared" si="38"/>
        <v>2432995</v>
      </c>
      <c r="P107" s="16">
        <f t="shared" si="39"/>
        <v>21251497</v>
      </c>
      <c r="Q107" s="16">
        <f t="shared" si="40"/>
        <v>127239595</v>
      </c>
      <c r="R107" s="16">
        <f t="shared" si="41"/>
        <v>1194436</v>
      </c>
      <c r="S107" s="17">
        <f t="shared" si="54"/>
        <v>128434031</v>
      </c>
      <c r="T107" s="16"/>
      <c r="U107" s="15">
        <v>71816642</v>
      </c>
      <c r="V107" s="16">
        <v>33670821</v>
      </c>
      <c r="W107" s="16">
        <v>2247041</v>
      </c>
      <c r="X107" s="16">
        <v>2253089</v>
      </c>
      <c r="Y107" s="16">
        <v>236326</v>
      </c>
      <c r="Z107" s="16">
        <v>233622</v>
      </c>
      <c r="AA107" s="16">
        <v>23336</v>
      </c>
      <c r="AB107" s="16">
        <v>4865041</v>
      </c>
      <c r="AC107" s="16">
        <v>16386456</v>
      </c>
      <c r="AD107" s="16">
        <f t="shared" si="42"/>
        <v>107994166</v>
      </c>
      <c r="AE107" s="16">
        <f t="shared" si="43"/>
        <v>2486711</v>
      </c>
      <c r="AF107" s="16">
        <f t="shared" si="44"/>
        <v>21251497</v>
      </c>
      <c r="AG107" s="16">
        <f t="shared" si="45"/>
        <v>131732374</v>
      </c>
      <c r="AH107" s="16">
        <f t="shared" si="46"/>
        <v>1236612</v>
      </c>
      <c r="AI107" s="17">
        <f t="shared" si="55"/>
        <v>132968986</v>
      </c>
      <c r="AK107" s="201">
        <v>71623012.819999993</v>
      </c>
      <c r="AL107" s="201">
        <v>32872229.640000001</v>
      </c>
      <c r="AM107" s="201">
        <v>2160448.59</v>
      </c>
      <c r="AN107" s="201">
        <v>2148253.2999999998</v>
      </c>
      <c r="AO107" s="201">
        <v>236326.37</v>
      </c>
      <c r="AP107" s="201">
        <v>226937.08</v>
      </c>
      <c r="AQ107" s="201">
        <v>23335.77</v>
      </c>
      <c r="AR107" s="201">
        <v>4865040.71</v>
      </c>
      <c r="AS107" s="201">
        <v>16386455.98</v>
      </c>
      <c r="AT107" s="16">
        <f t="shared" si="47"/>
        <v>106915353.19</v>
      </c>
      <c r="AU107" s="16">
        <f t="shared" si="48"/>
        <v>2375190.38</v>
      </c>
      <c r="AV107" s="16">
        <f t="shared" si="49"/>
        <v>21251496.690000001</v>
      </c>
      <c r="AW107" s="16">
        <f t="shared" si="50"/>
        <v>130542040.25999999</v>
      </c>
      <c r="AX107" s="16">
        <f t="shared" si="51"/>
        <v>1225437.7400000095</v>
      </c>
      <c r="AY107" s="16">
        <f t="shared" si="56"/>
        <v>131767478</v>
      </c>
      <c r="AZ107" s="201"/>
      <c r="BA107" s="201"/>
      <c r="BB107" s="228"/>
      <c r="BC107" s="228"/>
      <c r="BD107" s="228"/>
      <c r="BE107" s="201"/>
      <c r="BF107" s="201"/>
      <c r="BG107" s="201"/>
    </row>
    <row r="108" spans="1:59" x14ac:dyDescent="0.2">
      <c r="A108" s="4">
        <f t="shared" si="52"/>
        <v>2027</v>
      </c>
      <c r="B108" s="4">
        <f t="shared" si="53"/>
        <v>12</v>
      </c>
      <c r="C108" s="11">
        <f t="shared" si="36"/>
        <v>46722</v>
      </c>
      <c r="E108" s="15">
        <v>90333978</v>
      </c>
      <c r="F108" s="16">
        <v>39111300</v>
      </c>
      <c r="G108" s="16">
        <v>2702983</v>
      </c>
      <c r="H108" s="16">
        <v>2846624</v>
      </c>
      <c r="I108" s="16">
        <v>280651</v>
      </c>
      <c r="J108" s="16">
        <v>252127</v>
      </c>
      <c r="K108" s="16">
        <v>25396</v>
      </c>
      <c r="L108" s="16">
        <v>5202425</v>
      </c>
      <c r="M108" s="16">
        <v>16697262</v>
      </c>
      <c r="N108" s="16">
        <f t="shared" si="37"/>
        <v>132454308</v>
      </c>
      <c r="O108" s="16">
        <f t="shared" si="38"/>
        <v>3098751</v>
      </c>
      <c r="P108" s="16">
        <f t="shared" si="39"/>
        <v>21899687</v>
      </c>
      <c r="Q108" s="16">
        <f t="shared" si="40"/>
        <v>157452746</v>
      </c>
      <c r="R108" s="16">
        <f t="shared" si="41"/>
        <v>1478056</v>
      </c>
      <c r="S108" s="17">
        <f t="shared" si="54"/>
        <v>158930802</v>
      </c>
      <c r="T108" s="16"/>
      <c r="U108" s="15">
        <v>94451719</v>
      </c>
      <c r="V108" s="16">
        <v>40946383</v>
      </c>
      <c r="W108" s="16">
        <v>2818146</v>
      </c>
      <c r="X108" s="16">
        <v>2897366</v>
      </c>
      <c r="Y108" s="16">
        <v>280651</v>
      </c>
      <c r="Z108" s="16">
        <v>257692</v>
      </c>
      <c r="AA108" s="16">
        <v>25396</v>
      </c>
      <c r="AB108" s="16">
        <v>5202425</v>
      </c>
      <c r="AC108" s="16">
        <v>16697262</v>
      </c>
      <c r="AD108" s="16">
        <f t="shared" si="42"/>
        <v>138522295</v>
      </c>
      <c r="AE108" s="16">
        <f t="shared" si="43"/>
        <v>3155058</v>
      </c>
      <c r="AF108" s="16">
        <f t="shared" si="44"/>
        <v>21899687</v>
      </c>
      <c r="AG108" s="16">
        <f t="shared" si="45"/>
        <v>163577040</v>
      </c>
      <c r="AH108" s="16">
        <f t="shared" si="46"/>
        <v>1535547</v>
      </c>
      <c r="AI108" s="17">
        <f t="shared" si="55"/>
        <v>165112587</v>
      </c>
      <c r="AK108" s="201">
        <v>94636766.510000005</v>
      </c>
      <c r="AL108" s="201">
        <v>39874818.920000002</v>
      </c>
      <c r="AM108" s="201">
        <v>2709279.5</v>
      </c>
      <c r="AN108" s="201">
        <v>2768872.77</v>
      </c>
      <c r="AO108" s="201">
        <v>280651.40999999997</v>
      </c>
      <c r="AP108" s="201">
        <v>249105.42</v>
      </c>
      <c r="AQ108" s="201">
        <v>25395.63</v>
      </c>
      <c r="AR108" s="201">
        <v>5202424.8499999996</v>
      </c>
      <c r="AS108" s="201">
        <v>16697261.6</v>
      </c>
      <c r="AT108" s="16">
        <f t="shared" si="47"/>
        <v>137526911.97</v>
      </c>
      <c r="AU108" s="16">
        <f t="shared" si="48"/>
        <v>3017978.19</v>
      </c>
      <c r="AV108" s="16">
        <f t="shared" si="49"/>
        <v>21899686.449999999</v>
      </c>
      <c r="AW108" s="16">
        <f t="shared" si="50"/>
        <v>162444576.60999998</v>
      </c>
      <c r="AX108" s="16">
        <f t="shared" si="51"/>
        <v>1524916.3900000155</v>
      </c>
      <c r="AY108" s="16">
        <f t="shared" si="56"/>
        <v>163969493</v>
      </c>
      <c r="AZ108" s="201"/>
      <c r="BA108" s="201"/>
      <c r="BB108" s="228"/>
      <c r="BC108" s="228"/>
      <c r="BD108" s="228"/>
      <c r="BE108" s="201"/>
      <c r="BF108" s="201"/>
      <c r="BG108" s="201"/>
    </row>
    <row r="109" spans="1:59" x14ac:dyDescent="0.2">
      <c r="A109" s="4">
        <f t="shared" si="52"/>
        <v>2028</v>
      </c>
      <c r="B109" s="4">
        <f t="shared" si="53"/>
        <v>1</v>
      </c>
      <c r="C109" s="11">
        <f t="shared" si="36"/>
        <v>46753</v>
      </c>
      <c r="E109" s="15">
        <v>88582713</v>
      </c>
      <c r="F109" s="16">
        <v>35304714</v>
      </c>
      <c r="G109" s="16">
        <v>2359767</v>
      </c>
      <c r="H109" s="16">
        <v>2265592</v>
      </c>
      <c r="I109" s="16">
        <v>225050</v>
      </c>
      <c r="J109" s="16">
        <v>235086</v>
      </c>
      <c r="K109" s="16">
        <v>23753</v>
      </c>
      <c r="L109" s="16">
        <v>5138943</v>
      </c>
      <c r="M109" s="16">
        <v>15042328</v>
      </c>
      <c r="N109" s="16">
        <f t="shared" si="37"/>
        <v>126495997</v>
      </c>
      <c r="O109" s="16">
        <f t="shared" si="38"/>
        <v>2500678</v>
      </c>
      <c r="P109" s="16">
        <f t="shared" si="39"/>
        <v>20181271</v>
      </c>
      <c r="Q109" s="16">
        <f t="shared" si="40"/>
        <v>149177946</v>
      </c>
      <c r="R109" s="16">
        <f t="shared" si="41"/>
        <v>1400378</v>
      </c>
      <c r="S109" s="17">
        <f t="shared" si="54"/>
        <v>150578324</v>
      </c>
      <c r="T109" s="16"/>
      <c r="U109" s="15">
        <v>92637848</v>
      </c>
      <c r="V109" s="16">
        <v>36958334</v>
      </c>
      <c r="W109" s="16">
        <v>2459711</v>
      </c>
      <c r="X109" s="16">
        <v>2331206</v>
      </c>
      <c r="Y109" s="16">
        <v>225050</v>
      </c>
      <c r="Z109" s="16">
        <v>241452</v>
      </c>
      <c r="AA109" s="16">
        <v>23753</v>
      </c>
      <c r="AB109" s="16">
        <v>5138943</v>
      </c>
      <c r="AC109" s="16">
        <v>15042328</v>
      </c>
      <c r="AD109" s="16">
        <f t="shared" si="42"/>
        <v>132304696</v>
      </c>
      <c r="AE109" s="16">
        <f t="shared" si="43"/>
        <v>2572658</v>
      </c>
      <c r="AF109" s="16">
        <f t="shared" si="44"/>
        <v>20181271</v>
      </c>
      <c r="AG109" s="16">
        <f t="shared" si="45"/>
        <v>155058625</v>
      </c>
      <c r="AH109" s="16">
        <f t="shared" si="46"/>
        <v>1455582</v>
      </c>
      <c r="AI109" s="17">
        <f t="shared" si="55"/>
        <v>156514207</v>
      </c>
      <c r="AK109" s="201">
        <v>93226450.469999999</v>
      </c>
      <c r="AL109" s="201">
        <v>36235006.640000001</v>
      </c>
      <c r="AM109" s="201">
        <v>2378706.52</v>
      </c>
      <c r="AN109" s="201">
        <v>2224490.42</v>
      </c>
      <c r="AO109" s="201">
        <v>225049.54</v>
      </c>
      <c r="AP109" s="201">
        <v>233923.28</v>
      </c>
      <c r="AQ109" s="201">
        <v>23753.41</v>
      </c>
      <c r="AR109" s="201">
        <v>5138942.88</v>
      </c>
      <c r="AS109" s="201">
        <v>15042327.960000001</v>
      </c>
      <c r="AT109" s="16">
        <f t="shared" si="47"/>
        <v>132088966.58</v>
      </c>
      <c r="AU109" s="16">
        <f t="shared" si="48"/>
        <v>2458413.6999999997</v>
      </c>
      <c r="AV109" s="16">
        <f t="shared" si="49"/>
        <v>20181270.84</v>
      </c>
      <c r="AW109" s="16">
        <f t="shared" si="50"/>
        <v>154728651.12</v>
      </c>
      <c r="AX109" s="16">
        <f t="shared" si="51"/>
        <v>1452484.8799999952</v>
      </c>
      <c r="AY109" s="16">
        <f t="shared" si="56"/>
        <v>156181136</v>
      </c>
      <c r="AZ109" s="201"/>
      <c r="BA109" s="201"/>
      <c r="BB109" s="228"/>
      <c r="BC109" s="228"/>
      <c r="BD109" s="228"/>
      <c r="BE109" s="201"/>
      <c r="BF109" s="201"/>
      <c r="BG109" s="201"/>
    </row>
    <row r="110" spans="1:59" x14ac:dyDescent="0.2">
      <c r="A110" s="4">
        <f t="shared" si="52"/>
        <v>2028</v>
      </c>
      <c r="B110" s="4">
        <f t="shared" si="53"/>
        <v>2</v>
      </c>
      <c r="C110" s="11">
        <f t="shared" si="36"/>
        <v>46784</v>
      </c>
      <c r="E110" s="15">
        <v>77971448</v>
      </c>
      <c r="F110" s="16">
        <v>32283460</v>
      </c>
      <c r="G110" s="16">
        <v>2174198</v>
      </c>
      <c r="H110" s="16">
        <v>2199209</v>
      </c>
      <c r="I110" s="16">
        <v>231491</v>
      </c>
      <c r="J110" s="16">
        <v>231023</v>
      </c>
      <c r="K110" s="16">
        <v>23472</v>
      </c>
      <c r="L110" s="16">
        <v>5693411</v>
      </c>
      <c r="M110" s="16">
        <v>19658169</v>
      </c>
      <c r="N110" s="16">
        <f t="shared" si="37"/>
        <v>112684069</v>
      </c>
      <c r="O110" s="16">
        <f t="shared" si="38"/>
        <v>2430232</v>
      </c>
      <c r="P110" s="16">
        <f t="shared" si="39"/>
        <v>25351580</v>
      </c>
      <c r="Q110" s="16">
        <f t="shared" si="40"/>
        <v>140465881</v>
      </c>
      <c r="R110" s="16">
        <f t="shared" si="41"/>
        <v>1318596</v>
      </c>
      <c r="S110" s="17">
        <f t="shared" si="54"/>
        <v>141784477</v>
      </c>
      <c r="T110" s="16"/>
      <c r="U110" s="15">
        <v>81273651</v>
      </c>
      <c r="V110" s="16">
        <v>33604835</v>
      </c>
      <c r="W110" s="16">
        <v>2267757</v>
      </c>
      <c r="X110" s="16">
        <v>2267093</v>
      </c>
      <c r="Y110" s="16">
        <v>231491</v>
      </c>
      <c r="Z110" s="16">
        <v>237393</v>
      </c>
      <c r="AA110" s="16">
        <v>23472</v>
      </c>
      <c r="AB110" s="16">
        <v>5693411</v>
      </c>
      <c r="AC110" s="16">
        <v>19658169</v>
      </c>
      <c r="AD110" s="16">
        <f t="shared" si="42"/>
        <v>117401206</v>
      </c>
      <c r="AE110" s="16">
        <f t="shared" si="43"/>
        <v>2504486</v>
      </c>
      <c r="AF110" s="16">
        <f t="shared" si="44"/>
        <v>25351580</v>
      </c>
      <c r="AG110" s="16">
        <f t="shared" si="45"/>
        <v>145257272</v>
      </c>
      <c r="AH110" s="16">
        <f t="shared" si="46"/>
        <v>1363574</v>
      </c>
      <c r="AI110" s="17">
        <f t="shared" si="55"/>
        <v>146620846</v>
      </c>
      <c r="AK110" s="201">
        <v>81931657.569999993</v>
      </c>
      <c r="AL110" s="201">
        <v>33353032.710000001</v>
      </c>
      <c r="AM110" s="201">
        <v>2218883.73</v>
      </c>
      <c r="AN110" s="201">
        <v>2201028.81</v>
      </c>
      <c r="AO110" s="201">
        <v>231491.35</v>
      </c>
      <c r="AP110" s="201">
        <v>232633.27</v>
      </c>
      <c r="AQ110" s="201">
        <v>23471.96</v>
      </c>
      <c r="AR110" s="201">
        <v>5693411.0499999998</v>
      </c>
      <c r="AS110" s="201">
        <v>19658169.07</v>
      </c>
      <c r="AT110" s="16">
        <f t="shared" si="47"/>
        <v>117758537.31999999</v>
      </c>
      <c r="AU110" s="16">
        <f t="shared" si="48"/>
        <v>2433662.08</v>
      </c>
      <c r="AV110" s="16">
        <f t="shared" si="49"/>
        <v>25351580.120000001</v>
      </c>
      <c r="AW110" s="16">
        <f t="shared" si="50"/>
        <v>145543779.51999998</v>
      </c>
      <c r="AX110" s="16">
        <f t="shared" si="51"/>
        <v>1366263.4800000191</v>
      </c>
      <c r="AY110" s="16">
        <f t="shared" si="56"/>
        <v>146910043</v>
      </c>
      <c r="AZ110" s="201"/>
      <c r="BA110" s="201"/>
      <c r="BB110" s="228"/>
      <c r="BC110" s="228"/>
      <c r="BD110" s="228"/>
      <c r="BE110" s="201"/>
      <c r="BF110" s="201"/>
      <c r="BG110" s="201"/>
    </row>
    <row r="111" spans="1:59" x14ac:dyDescent="0.2">
      <c r="A111" s="4">
        <f t="shared" si="52"/>
        <v>2028</v>
      </c>
      <c r="B111" s="4">
        <f t="shared" si="53"/>
        <v>3</v>
      </c>
      <c r="C111" s="11">
        <f t="shared" si="36"/>
        <v>46813</v>
      </c>
      <c r="E111" s="15">
        <v>70977824</v>
      </c>
      <c r="F111" s="16">
        <v>28897196</v>
      </c>
      <c r="G111" s="16">
        <v>1973088</v>
      </c>
      <c r="H111" s="16">
        <v>2031052</v>
      </c>
      <c r="I111" s="16">
        <v>232931</v>
      </c>
      <c r="J111" s="16">
        <v>244536</v>
      </c>
      <c r="K111" s="16">
        <v>25085</v>
      </c>
      <c r="L111" s="16">
        <v>5077939</v>
      </c>
      <c r="M111" s="16">
        <v>16282101</v>
      </c>
      <c r="N111" s="16">
        <f t="shared" si="37"/>
        <v>102106124</v>
      </c>
      <c r="O111" s="16">
        <f t="shared" si="38"/>
        <v>2275588</v>
      </c>
      <c r="P111" s="16">
        <f t="shared" si="39"/>
        <v>21360040</v>
      </c>
      <c r="Q111" s="16">
        <f t="shared" si="40"/>
        <v>125741752</v>
      </c>
      <c r="R111" s="16">
        <f t="shared" si="41"/>
        <v>1180376</v>
      </c>
      <c r="S111" s="17">
        <f t="shared" si="54"/>
        <v>126922128</v>
      </c>
      <c r="T111" s="16"/>
      <c r="U111" s="15">
        <v>74241407</v>
      </c>
      <c r="V111" s="16">
        <v>30125015</v>
      </c>
      <c r="W111" s="16">
        <v>2069609</v>
      </c>
      <c r="X111" s="16">
        <v>2094236</v>
      </c>
      <c r="Y111" s="16">
        <v>232931</v>
      </c>
      <c r="Z111" s="16">
        <v>251003</v>
      </c>
      <c r="AA111" s="16">
        <v>25085</v>
      </c>
      <c r="AB111" s="16">
        <v>5077939</v>
      </c>
      <c r="AC111" s="16">
        <v>16282101</v>
      </c>
      <c r="AD111" s="16">
        <f t="shared" si="42"/>
        <v>106694047</v>
      </c>
      <c r="AE111" s="16">
        <f t="shared" si="43"/>
        <v>2345239</v>
      </c>
      <c r="AF111" s="16">
        <f t="shared" si="44"/>
        <v>21360040</v>
      </c>
      <c r="AG111" s="16">
        <f t="shared" si="45"/>
        <v>130399326</v>
      </c>
      <c r="AH111" s="16">
        <f t="shared" si="46"/>
        <v>1224098</v>
      </c>
      <c r="AI111" s="17">
        <f t="shared" si="55"/>
        <v>131623424</v>
      </c>
      <c r="AK111" s="201">
        <v>74613775.590000004</v>
      </c>
      <c r="AL111" s="201">
        <v>30048639.539999999</v>
      </c>
      <c r="AM111" s="201">
        <v>2035705.12</v>
      </c>
      <c r="AN111" s="201">
        <v>2051299.83</v>
      </c>
      <c r="AO111" s="201">
        <v>232931.04</v>
      </c>
      <c r="AP111" s="201">
        <v>247502.48</v>
      </c>
      <c r="AQ111" s="201">
        <v>25084.63</v>
      </c>
      <c r="AR111" s="201">
        <v>5077939.29</v>
      </c>
      <c r="AS111" s="201">
        <v>16282100.59</v>
      </c>
      <c r="AT111" s="16">
        <f t="shared" si="47"/>
        <v>106956135.92</v>
      </c>
      <c r="AU111" s="16">
        <f t="shared" si="48"/>
        <v>2298802.31</v>
      </c>
      <c r="AV111" s="16">
        <f t="shared" si="49"/>
        <v>21360039.879999999</v>
      </c>
      <c r="AW111" s="16">
        <f t="shared" si="50"/>
        <v>130614978.11</v>
      </c>
      <c r="AX111" s="16">
        <f t="shared" si="51"/>
        <v>1226121.8900000006</v>
      </c>
      <c r="AY111" s="16">
        <f t="shared" si="56"/>
        <v>131841100</v>
      </c>
      <c r="AZ111" s="201"/>
      <c r="BA111" s="201"/>
      <c r="BB111" s="228"/>
      <c r="BC111" s="228"/>
      <c r="BD111" s="228"/>
      <c r="BE111" s="201"/>
      <c r="BF111" s="201"/>
      <c r="BG111" s="201"/>
    </row>
    <row r="112" spans="1:59" x14ac:dyDescent="0.2">
      <c r="A112" s="4">
        <f t="shared" si="52"/>
        <v>2028</v>
      </c>
      <c r="B112" s="4">
        <f t="shared" si="53"/>
        <v>4</v>
      </c>
      <c r="C112" s="11">
        <f t="shared" si="36"/>
        <v>46844</v>
      </c>
      <c r="E112" s="15">
        <v>47195550</v>
      </c>
      <c r="F112" s="16">
        <v>21079273</v>
      </c>
      <c r="G112" s="16">
        <v>1545869</v>
      </c>
      <c r="H112" s="16">
        <v>1526369</v>
      </c>
      <c r="I112" s="16">
        <v>198132</v>
      </c>
      <c r="J112" s="16">
        <v>228121</v>
      </c>
      <c r="K112" s="16">
        <v>23803</v>
      </c>
      <c r="L112" s="16">
        <v>5108366</v>
      </c>
      <c r="M112" s="16">
        <v>17657844</v>
      </c>
      <c r="N112" s="16">
        <f t="shared" si="37"/>
        <v>70042627</v>
      </c>
      <c r="O112" s="16">
        <f t="shared" si="38"/>
        <v>1754490</v>
      </c>
      <c r="P112" s="16">
        <f t="shared" si="39"/>
        <v>22766210</v>
      </c>
      <c r="Q112" s="16">
        <f t="shared" si="40"/>
        <v>94563327</v>
      </c>
      <c r="R112" s="16">
        <f t="shared" si="41"/>
        <v>887694</v>
      </c>
      <c r="S112" s="17">
        <f t="shared" si="54"/>
        <v>95451021</v>
      </c>
      <c r="T112" s="16"/>
      <c r="U112" s="15">
        <v>49851095</v>
      </c>
      <c r="V112" s="16">
        <v>22124690</v>
      </c>
      <c r="W112" s="16">
        <v>1643886</v>
      </c>
      <c r="X112" s="16">
        <v>1578554</v>
      </c>
      <c r="Y112" s="16">
        <v>198132</v>
      </c>
      <c r="Z112" s="16">
        <v>234041</v>
      </c>
      <c r="AA112" s="16">
        <v>23803</v>
      </c>
      <c r="AB112" s="16">
        <v>5108366</v>
      </c>
      <c r="AC112" s="16">
        <v>17657844</v>
      </c>
      <c r="AD112" s="16">
        <f t="shared" si="42"/>
        <v>73841606</v>
      </c>
      <c r="AE112" s="16">
        <f t="shared" si="43"/>
        <v>1812595</v>
      </c>
      <c r="AF112" s="16">
        <f t="shared" si="44"/>
        <v>22766210</v>
      </c>
      <c r="AG112" s="16">
        <f t="shared" si="45"/>
        <v>98420411</v>
      </c>
      <c r="AH112" s="16">
        <f t="shared" si="46"/>
        <v>923902</v>
      </c>
      <c r="AI112" s="17">
        <f t="shared" si="55"/>
        <v>99344313</v>
      </c>
      <c r="AK112" s="201">
        <v>50103690.200000003</v>
      </c>
      <c r="AL112" s="201">
        <v>22162782.66</v>
      </c>
      <c r="AM112" s="201">
        <v>1626626.4</v>
      </c>
      <c r="AN112" s="201">
        <v>1557016</v>
      </c>
      <c r="AO112" s="201">
        <v>198131.52</v>
      </c>
      <c r="AP112" s="201">
        <v>232105.41</v>
      </c>
      <c r="AQ112" s="201">
        <v>23803.07</v>
      </c>
      <c r="AR112" s="201">
        <v>5108365.6500000004</v>
      </c>
      <c r="AS112" s="201">
        <v>17657843.609999999</v>
      </c>
      <c r="AT112" s="16">
        <f t="shared" si="47"/>
        <v>74115033.849999994</v>
      </c>
      <c r="AU112" s="16">
        <f t="shared" si="48"/>
        <v>1789121.41</v>
      </c>
      <c r="AV112" s="16">
        <f t="shared" si="49"/>
        <v>22766209.259999998</v>
      </c>
      <c r="AW112" s="16">
        <f t="shared" si="50"/>
        <v>98670364.519999981</v>
      </c>
      <c r="AX112" s="16">
        <f t="shared" si="51"/>
        <v>926248.48000001907</v>
      </c>
      <c r="AY112" s="16">
        <f t="shared" si="56"/>
        <v>99596613</v>
      </c>
      <c r="AZ112" s="201"/>
      <c r="BA112" s="201"/>
      <c r="BB112" s="228"/>
      <c r="BC112" s="228"/>
      <c r="BD112" s="228"/>
      <c r="BE112" s="201"/>
      <c r="BF112" s="201"/>
      <c r="BG112" s="201"/>
    </row>
    <row r="113" spans="1:59" x14ac:dyDescent="0.2">
      <c r="A113" s="4">
        <f t="shared" si="52"/>
        <v>2028</v>
      </c>
      <c r="B113" s="4">
        <f t="shared" si="53"/>
        <v>5</v>
      </c>
      <c r="C113" s="11">
        <f t="shared" si="36"/>
        <v>46874</v>
      </c>
      <c r="E113" s="15">
        <v>26303596</v>
      </c>
      <c r="F113" s="16">
        <v>16021335</v>
      </c>
      <c r="G113" s="16">
        <v>1066859</v>
      </c>
      <c r="H113" s="16">
        <v>1455719</v>
      </c>
      <c r="I113" s="16">
        <v>216250</v>
      </c>
      <c r="J113" s="16">
        <v>210483</v>
      </c>
      <c r="K113" s="16">
        <v>22390</v>
      </c>
      <c r="L113" s="16">
        <v>4436586</v>
      </c>
      <c r="M113" s="16">
        <v>21068968</v>
      </c>
      <c r="N113" s="16">
        <f t="shared" si="37"/>
        <v>43630430</v>
      </c>
      <c r="O113" s="16">
        <f t="shared" si="38"/>
        <v>1666202</v>
      </c>
      <c r="P113" s="16">
        <f t="shared" si="39"/>
        <v>25505554</v>
      </c>
      <c r="Q113" s="16">
        <f t="shared" si="40"/>
        <v>70802186</v>
      </c>
      <c r="R113" s="16">
        <f t="shared" si="41"/>
        <v>664641</v>
      </c>
      <c r="S113" s="17">
        <f t="shared" si="54"/>
        <v>71466827</v>
      </c>
      <c r="T113" s="16"/>
      <c r="U113" s="15">
        <v>27873576</v>
      </c>
      <c r="V113" s="16">
        <v>16843757</v>
      </c>
      <c r="W113" s="16">
        <v>1155532</v>
      </c>
      <c r="X113" s="16">
        <v>1506165</v>
      </c>
      <c r="Y113" s="16">
        <v>216250</v>
      </c>
      <c r="Z113" s="16">
        <v>215865</v>
      </c>
      <c r="AA113" s="16">
        <v>22390</v>
      </c>
      <c r="AB113" s="16">
        <v>4436586</v>
      </c>
      <c r="AC113" s="16">
        <v>21068968</v>
      </c>
      <c r="AD113" s="16">
        <f t="shared" si="42"/>
        <v>46111505</v>
      </c>
      <c r="AE113" s="16">
        <f t="shared" si="43"/>
        <v>1722030</v>
      </c>
      <c r="AF113" s="16">
        <f t="shared" si="44"/>
        <v>25505554</v>
      </c>
      <c r="AG113" s="16">
        <f t="shared" si="45"/>
        <v>73339089</v>
      </c>
      <c r="AH113" s="16">
        <f t="shared" si="46"/>
        <v>688456</v>
      </c>
      <c r="AI113" s="17">
        <f t="shared" si="55"/>
        <v>74027545</v>
      </c>
      <c r="AK113" s="201">
        <v>28062672.789999999</v>
      </c>
      <c r="AL113" s="201">
        <v>16992193.34</v>
      </c>
      <c r="AM113" s="201">
        <v>1149532.17</v>
      </c>
      <c r="AN113" s="201">
        <v>1498075.06</v>
      </c>
      <c r="AO113" s="201">
        <v>216250.43</v>
      </c>
      <c r="AP113" s="201">
        <v>214977.36</v>
      </c>
      <c r="AQ113" s="201">
        <v>22390.03</v>
      </c>
      <c r="AR113" s="201">
        <v>4436585.6100000003</v>
      </c>
      <c r="AS113" s="201">
        <v>21068967.649999999</v>
      </c>
      <c r="AT113" s="16">
        <f t="shared" si="47"/>
        <v>46443038.759999998</v>
      </c>
      <c r="AU113" s="16">
        <f t="shared" si="48"/>
        <v>1713052.42</v>
      </c>
      <c r="AV113" s="16">
        <f t="shared" si="49"/>
        <v>25505553.259999998</v>
      </c>
      <c r="AW113" s="16">
        <f t="shared" si="50"/>
        <v>73661644.439999998</v>
      </c>
      <c r="AX113" s="16">
        <f t="shared" si="51"/>
        <v>691484.56000000238</v>
      </c>
      <c r="AY113" s="16">
        <f t="shared" si="56"/>
        <v>74353129</v>
      </c>
      <c r="AZ113" s="201"/>
      <c r="BA113" s="201"/>
      <c r="BB113" s="228"/>
      <c r="BC113" s="228"/>
      <c r="BD113" s="228"/>
      <c r="BE113" s="201"/>
      <c r="BF113" s="201"/>
      <c r="BG113" s="201"/>
    </row>
    <row r="114" spans="1:59" x14ac:dyDescent="0.2">
      <c r="A114" s="4">
        <f t="shared" si="52"/>
        <v>2028</v>
      </c>
      <c r="B114" s="4">
        <f t="shared" si="53"/>
        <v>6</v>
      </c>
      <c r="C114" s="11">
        <f t="shared" si="36"/>
        <v>46905</v>
      </c>
      <c r="E114" s="15">
        <v>17198013</v>
      </c>
      <c r="F114" s="16">
        <v>13218051</v>
      </c>
      <c r="G114" s="16">
        <v>902731</v>
      </c>
      <c r="H114" s="16">
        <v>1168910</v>
      </c>
      <c r="I114" s="16">
        <v>166201</v>
      </c>
      <c r="J114" s="16">
        <v>205691</v>
      </c>
      <c r="K114" s="16">
        <v>22150</v>
      </c>
      <c r="L114" s="16">
        <v>4035432</v>
      </c>
      <c r="M114" s="16">
        <v>20567410</v>
      </c>
      <c r="N114" s="16">
        <f t="shared" si="37"/>
        <v>31507146</v>
      </c>
      <c r="O114" s="16">
        <f t="shared" si="38"/>
        <v>1374601</v>
      </c>
      <c r="P114" s="16">
        <f t="shared" si="39"/>
        <v>24602842</v>
      </c>
      <c r="Q114" s="16">
        <f t="shared" si="40"/>
        <v>57484589</v>
      </c>
      <c r="R114" s="16">
        <f t="shared" si="41"/>
        <v>539625</v>
      </c>
      <c r="S114" s="17">
        <f t="shared" si="54"/>
        <v>58024214</v>
      </c>
      <c r="T114" s="16"/>
      <c r="U114" s="15">
        <v>18276914</v>
      </c>
      <c r="V114" s="16">
        <v>13946933</v>
      </c>
      <c r="W114" s="16">
        <v>998711</v>
      </c>
      <c r="X114" s="16">
        <v>1209437</v>
      </c>
      <c r="Y114" s="16">
        <v>166201</v>
      </c>
      <c r="Z114" s="16">
        <v>211089</v>
      </c>
      <c r="AA114" s="16">
        <v>22150</v>
      </c>
      <c r="AB114" s="16">
        <v>4035432</v>
      </c>
      <c r="AC114" s="16">
        <v>20567410</v>
      </c>
      <c r="AD114" s="16">
        <f t="shared" si="42"/>
        <v>33410909</v>
      </c>
      <c r="AE114" s="16">
        <f t="shared" si="43"/>
        <v>1420526</v>
      </c>
      <c r="AF114" s="16">
        <f t="shared" si="44"/>
        <v>24602842</v>
      </c>
      <c r="AG114" s="16">
        <f t="shared" si="45"/>
        <v>59434277</v>
      </c>
      <c r="AH114" s="16">
        <f t="shared" si="46"/>
        <v>557928</v>
      </c>
      <c r="AI114" s="17">
        <f t="shared" si="55"/>
        <v>59992205</v>
      </c>
      <c r="AK114" s="201">
        <v>18408975.370000001</v>
      </c>
      <c r="AL114" s="201">
        <v>14107107.66</v>
      </c>
      <c r="AM114" s="201">
        <v>993849.78</v>
      </c>
      <c r="AN114" s="201">
        <v>1204990.06</v>
      </c>
      <c r="AO114" s="201">
        <v>166201.29999999999</v>
      </c>
      <c r="AP114" s="201">
        <v>210398.77</v>
      </c>
      <c r="AQ114" s="201">
        <v>22150.33</v>
      </c>
      <c r="AR114" s="201">
        <v>4035431.5</v>
      </c>
      <c r="AS114" s="201">
        <v>20567409.539999999</v>
      </c>
      <c r="AT114" s="16">
        <f t="shared" si="47"/>
        <v>33698284.439999998</v>
      </c>
      <c r="AU114" s="16">
        <f t="shared" si="48"/>
        <v>1415388.83</v>
      </c>
      <c r="AV114" s="16">
        <f t="shared" si="49"/>
        <v>24602841.039999999</v>
      </c>
      <c r="AW114" s="16">
        <f t="shared" si="50"/>
        <v>59716514.309999995</v>
      </c>
      <c r="AX114" s="16">
        <f t="shared" si="51"/>
        <v>560576.69000000507</v>
      </c>
      <c r="AY114" s="16">
        <f t="shared" si="56"/>
        <v>60277091</v>
      </c>
      <c r="AZ114" s="201"/>
      <c r="BA114" s="201"/>
      <c r="BB114" s="228"/>
      <c r="BC114" s="228"/>
      <c r="BD114" s="228"/>
      <c r="BE114" s="201"/>
      <c r="BF114" s="201"/>
      <c r="BG114" s="201"/>
    </row>
    <row r="115" spans="1:59" x14ac:dyDescent="0.2">
      <c r="A115" s="4">
        <f t="shared" si="52"/>
        <v>2028</v>
      </c>
      <c r="B115" s="4">
        <f t="shared" si="53"/>
        <v>7</v>
      </c>
      <c r="C115" s="11">
        <f t="shared" si="36"/>
        <v>46935</v>
      </c>
      <c r="E115" s="15">
        <v>12408454</v>
      </c>
      <c r="F115" s="16">
        <v>11329977</v>
      </c>
      <c r="G115" s="16">
        <v>815216</v>
      </c>
      <c r="H115" s="16">
        <v>1150687</v>
      </c>
      <c r="I115" s="16">
        <v>139580</v>
      </c>
      <c r="J115" s="16">
        <v>194777</v>
      </c>
      <c r="K115" s="16">
        <v>21072</v>
      </c>
      <c r="L115" s="16">
        <v>3443641</v>
      </c>
      <c r="M115" s="16">
        <v>20680996</v>
      </c>
      <c r="N115" s="16">
        <f t="shared" si="37"/>
        <v>24714299</v>
      </c>
      <c r="O115" s="16">
        <f t="shared" si="38"/>
        <v>1345464</v>
      </c>
      <c r="P115" s="16">
        <f t="shared" si="39"/>
        <v>24124637</v>
      </c>
      <c r="Q115" s="16">
        <f t="shared" si="40"/>
        <v>50184400</v>
      </c>
      <c r="R115" s="16">
        <f t="shared" si="41"/>
        <v>471096</v>
      </c>
      <c r="S115" s="17">
        <f t="shared" si="54"/>
        <v>50655496</v>
      </c>
      <c r="T115" s="16"/>
      <c r="U115" s="15">
        <v>13328982</v>
      </c>
      <c r="V115" s="16">
        <v>12010517</v>
      </c>
      <c r="W115" s="16">
        <v>906672</v>
      </c>
      <c r="X115" s="16">
        <v>1191189</v>
      </c>
      <c r="Y115" s="16">
        <v>139580</v>
      </c>
      <c r="Z115" s="16">
        <v>200149</v>
      </c>
      <c r="AA115" s="16">
        <v>21072</v>
      </c>
      <c r="AB115" s="16">
        <v>3443641</v>
      </c>
      <c r="AC115" s="16">
        <v>20680996</v>
      </c>
      <c r="AD115" s="16">
        <f t="shared" si="42"/>
        <v>26406823</v>
      </c>
      <c r="AE115" s="16">
        <f t="shared" si="43"/>
        <v>1391338</v>
      </c>
      <c r="AF115" s="16">
        <f t="shared" si="44"/>
        <v>24124637</v>
      </c>
      <c r="AG115" s="16">
        <f t="shared" si="45"/>
        <v>51922798</v>
      </c>
      <c r="AH115" s="16">
        <f t="shared" si="46"/>
        <v>487415</v>
      </c>
      <c r="AI115" s="17">
        <f t="shared" si="55"/>
        <v>52410213</v>
      </c>
      <c r="AK115" s="201">
        <v>13395236.689999999</v>
      </c>
      <c r="AL115" s="201">
        <v>12145831.310000001</v>
      </c>
      <c r="AM115" s="201">
        <v>902074.91</v>
      </c>
      <c r="AN115" s="201">
        <v>1186891.3799999999</v>
      </c>
      <c r="AO115" s="201">
        <v>139579.9</v>
      </c>
      <c r="AP115" s="201">
        <v>199478.28</v>
      </c>
      <c r="AQ115" s="201">
        <v>21071.599999999999</v>
      </c>
      <c r="AR115" s="201">
        <v>3443640.93</v>
      </c>
      <c r="AS115" s="201">
        <v>20680996.120000001</v>
      </c>
      <c r="AT115" s="16">
        <f t="shared" si="47"/>
        <v>26603794.41</v>
      </c>
      <c r="AU115" s="16">
        <f t="shared" si="48"/>
        <v>1386369.66</v>
      </c>
      <c r="AV115" s="16">
        <f t="shared" si="49"/>
        <v>24124637.050000001</v>
      </c>
      <c r="AW115" s="16">
        <f t="shared" si="50"/>
        <v>52114801.120000005</v>
      </c>
      <c r="AX115" s="16">
        <f t="shared" si="51"/>
        <v>489216.87999999523</v>
      </c>
      <c r="AY115" s="16">
        <f t="shared" si="56"/>
        <v>52604018</v>
      </c>
      <c r="AZ115" s="201"/>
      <c r="BA115" s="201"/>
      <c r="BB115" s="228"/>
      <c r="BC115" s="228"/>
      <c r="BD115" s="228"/>
      <c r="BE115" s="201"/>
      <c r="BF115" s="201"/>
      <c r="BG115" s="201"/>
    </row>
    <row r="116" spans="1:59" x14ac:dyDescent="0.2">
      <c r="A116" s="4">
        <f t="shared" si="52"/>
        <v>2028</v>
      </c>
      <c r="B116" s="4">
        <f t="shared" si="53"/>
        <v>8</v>
      </c>
      <c r="C116" s="11">
        <f t="shared" si="36"/>
        <v>46966</v>
      </c>
      <c r="E116" s="15">
        <v>11983490</v>
      </c>
      <c r="F116" s="16">
        <v>12265801</v>
      </c>
      <c r="G116" s="16">
        <v>919160</v>
      </c>
      <c r="H116" s="16">
        <v>1222747</v>
      </c>
      <c r="I116" s="16">
        <v>148151</v>
      </c>
      <c r="J116" s="16">
        <v>198484</v>
      </c>
      <c r="K116" s="16">
        <v>21451</v>
      </c>
      <c r="L116" s="16">
        <v>3513819</v>
      </c>
      <c r="M116" s="16">
        <v>19778038</v>
      </c>
      <c r="N116" s="16">
        <f t="shared" si="37"/>
        <v>25338053</v>
      </c>
      <c r="O116" s="16">
        <f t="shared" si="38"/>
        <v>1421231</v>
      </c>
      <c r="P116" s="16">
        <f t="shared" si="39"/>
        <v>23291857</v>
      </c>
      <c r="Q116" s="16">
        <f t="shared" si="40"/>
        <v>50051141</v>
      </c>
      <c r="R116" s="16">
        <f t="shared" si="41"/>
        <v>469845</v>
      </c>
      <c r="S116" s="17">
        <f t="shared" si="54"/>
        <v>50520986</v>
      </c>
      <c r="T116" s="16"/>
      <c r="U116" s="15">
        <v>12983191</v>
      </c>
      <c r="V116" s="16">
        <v>12977048</v>
      </c>
      <c r="W116" s="16">
        <v>1020351</v>
      </c>
      <c r="X116" s="16">
        <v>1266147</v>
      </c>
      <c r="Y116" s="16">
        <v>148151</v>
      </c>
      <c r="Z116" s="16">
        <v>203786</v>
      </c>
      <c r="AA116" s="16">
        <v>21451</v>
      </c>
      <c r="AB116" s="16">
        <v>3513819</v>
      </c>
      <c r="AC116" s="16">
        <v>19778038</v>
      </c>
      <c r="AD116" s="16">
        <f t="shared" si="42"/>
        <v>27150192</v>
      </c>
      <c r="AE116" s="16">
        <f t="shared" si="43"/>
        <v>1469933</v>
      </c>
      <c r="AF116" s="16">
        <f t="shared" si="44"/>
        <v>23291857</v>
      </c>
      <c r="AG116" s="16">
        <f t="shared" si="45"/>
        <v>51911982</v>
      </c>
      <c r="AH116" s="16">
        <f t="shared" si="46"/>
        <v>487313</v>
      </c>
      <c r="AI116" s="17">
        <f t="shared" si="55"/>
        <v>52399295</v>
      </c>
      <c r="AK116" s="201">
        <v>13057595.93</v>
      </c>
      <c r="AL116" s="201">
        <v>13107489.58</v>
      </c>
      <c r="AM116" s="201">
        <v>1015259.83</v>
      </c>
      <c r="AN116" s="201">
        <v>1261467.6100000001</v>
      </c>
      <c r="AO116" s="201">
        <v>148151.25</v>
      </c>
      <c r="AP116" s="201">
        <v>203098.42</v>
      </c>
      <c r="AQ116" s="201">
        <v>21451.05</v>
      </c>
      <c r="AR116" s="201">
        <v>3513819.45</v>
      </c>
      <c r="AS116" s="201">
        <v>19778038.48</v>
      </c>
      <c r="AT116" s="16">
        <f t="shared" si="47"/>
        <v>27349947.639999997</v>
      </c>
      <c r="AU116" s="16">
        <f t="shared" si="48"/>
        <v>1464566.03</v>
      </c>
      <c r="AV116" s="16">
        <f t="shared" si="49"/>
        <v>23291857.93</v>
      </c>
      <c r="AW116" s="16">
        <f t="shared" si="50"/>
        <v>52106371.599999994</v>
      </c>
      <c r="AX116" s="16">
        <f t="shared" si="51"/>
        <v>489138.40000000596</v>
      </c>
      <c r="AY116" s="16">
        <f t="shared" si="56"/>
        <v>52595510</v>
      </c>
      <c r="AZ116" s="201"/>
      <c r="BA116" s="201"/>
      <c r="BB116" s="228"/>
      <c r="BC116" s="228"/>
      <c r="BD116" s="228"/>
      <c r="BE116" s="201"/>
      <c r="BF116" s="201"/>
      <c r="BG116" s="201"/>
    </row>
    <row r="117" spans="1:59" x14ac:dyDescent="0.2">
      <c r="A117" s="4">
        <f t="shared" si="52"/>
        <v>2028</v>
      </c>
      <c r="B117" s="4">
        <f t="shared" si="53"/>
        <v>9</v>
      </c>
      <c r="C117" s="11">
        <f t="shared" si="36"/>
        <v>46997</v>
      </c>
      <c r="E117" s="15">
        <v>17650170</v>
      </c>
      <c r="F117" s="16">
        <v>14158551</v>
      </c>
      <c r="G117" s="16">
        <v>1212190</v>
      </c>
      <c r="H117" s="16">
        <v>1183360</v>
      </c>
      <c r="I117" s="16">
        <v>157284</v>
      </c>
      <c r="J117" s="16">
        <v>180131</v>
      </c>
      <c r="K117" s="16">
        <v>19308</v>
      </c>
      <c r="L117" s="16">
        <v>4187083</v>
      </c>
      <c r="M117" s="16">
        <v>22142563</v>
      </c>
      <c r="N117" s="16">
        <f t="shared" si="37"/>
        <v>33197503</v>
      </c>
      <c r="O117" s="16">
        <f t="shared" si="38"/>
        <v>1363491</v>
      </c>
      <c r="P117" s="16">
        <f t="shared" si="39"/>
        <v>26329646</v>
      </c>
      <c r="Q117" s="16">
        <f t="shared" si="40"/>
        <v>60890640</v>
      </c>
      <c r="R117" s="16">
        <f t="shared" si="41"/>
        <v>571599</v>
      </c>
      <c r="S117" s="17">
        <f t="shared" si="54"/>
        <v>61462239</v>
      </c>
      <c r="T117" s="16"/>
      <c r="U117" s="15">
        <v>18962444</v>
      </c>
      <c r="V117" s="16">
        <v>14885647</v>
      </c>
      <c r="W117" s="16">
        <v>1321433</v>
      </c>
      <c r="X117" s="16">
        <v>1225892</v>
      </c>
      <c r="Y117" s="16">
        <v>157284</v>
      </c>
      <c r="Z117" s="16">
        <v>185014</v>
      </c>
      <c r="AA117" s="16">
        <v>19308</v>
      </c>
      <c r="AB117" s="16">
        <v>4187083</v>
      </c>
      <c r="AC117" s="16">
        <v>22142563</v>
      </c>
      <c r="AD117" s="16">
        <f t="shared" si="42"/>
        <v>35346116</v>
      </c>
      <c r="AE117" s="16">
        <f t="shared" si="43"/>
        <v>1410906</v>
      </c>
      <c r="AF117" s="16">
        <f t="shared" si="44"/>
        <v>26329646</v>
      </c>
      <c r="AG117" s="16">
        <f t="shared" si="45"/>
        <v>63086668</v>
      </c>
      <c r="AH117" s="16">
        <f t="shared" si="46"/>
        <v>592214</v>
      </c>
      <c r="AI117" s="17">
        <f t="shared" si="55"/>
        <v>63678882</v>
      </c>
      <c r="AK117" s="201">
        <v>18935209.129999999</v>
      </c>
      <c r="AL117" s="201">
        <v>15003816.199999999</v>
      </c>
      <c r="AM117" s="201">
        <v>1315294.28</v>
      </c>
      <c r="AN117" s="201">
        <v>1220696.8400000001</v>
      </c>
      <c r="AO117" s="201">
        <v>157283.78</v>
      </c>
      <c r="AP117" s="201">
        <v>184426.14</v>
      </c>
      <c r="AQ117" s="201">
        <v>19308.060000000001</v>
      </c>
      <c r="AR117" s="201">
        <v>4187083.06</v>
      </c>
      <c r="AS117" s="201">
        <v>22142562.870000001</v>
      </c>
      <c r="AT117" s="16">
        <f t="shared" si="47"/>
        <v>35430911.450000003</v>
      </c>
      <c r="AU117" s="16">
        <f t="shared" si="48"/>
        <v>1405122.98</v>
      </c>
      <c r="AV117" s="16">
        <f t="shared" si="49"/>
        <v>26329645.93</v>
      </c>
      <c r="AW117" s="16">
        <f t="shared" si="50"/>
        <v>63165680.359999999</v>
      </c>
      <c r="AX117" s="16">
        <f t="shared" si="51"/>
        <v>592955.6400000006</v>
      </c>
      <c r="AY117" s="16">
        <f t="shared" si="56"/>
        <v>63758636</v>
      </c>
      <c r="AZ117" s="201"/>
      <c r="BA117" s="201"/>
      <c r="BB117" s="228"/>
      <c r="BC117" s="228"/>
      <c r="BD117" s="228"/>
      <c r="BE117" s="201"/>
      <c r="BF117" s="201"/>
      <c r="BG117" s="201"/>
    </row>
    <row r="118" spans="1:59" x14ac:dyDescent="0.2">
      <c r="A118" s="4">
        <f t="shared" si="52"/>
        <v>2028</v>
      </c>
      <c r="B118" s="4">
        <f t="shared" si="53"/>
        <v>10</v>
      </c>
      <c r="C118" s="11">
        <f t="shared" si="36"/>
        <v>47027</v>
      </c>
      <c r="E118" s="15">
        <v>41343672</v>
      </c>
      <c r="F118" s="16">
        <v>23532721</v>
      </c>
      <c r="G118" s="16">
        <v>1274392</v>
      </c>
      <c r="H118" s="16">
        <v>1815950</v>
      </c>
      <c r="I118" s="16">
        <v>237701</v>
      </c>
      <c r="J118" s="16">
        <v>210428</v>
      </c>
      <c r="K118" s="16">
        <v>22191</v>
      </c>
      <c r="L118" s="16">
        <v>4022550</v>
      </c>
      <c r="M118" s="16">
        <v>15513115</v>
      </c>
      <c r="N118" s="16">
        <f t="shared" si="37"/>
        <v>66410677</v>
      </c>
      <c r="O118" s="16">
        <f t="shared" si="38"/>
        <v>2026378</v>
      </c>
      <c r="P118" s="16">
        <f t="shared" si="39"/>
        <v>19535665</v>
      </c>
      <c r="Q118" s="16">
        <f t="shared" si="40"/>
        <v>87972720</v>
      </c>
      <c r="R118" s="16">
        <f t="shared" si="41"/>
        <v>825826</v>
      </c>
      <c r="S118" s="17">
        <f t="shared" si="54"/>
        <v>88798546</v>
      </c>
      <c r="T118" s="16"/>
      <c r="U118" s="15">
        <v>43784579</v>
      </c>
      <c r="V118" s="16">
        <v>24596234</v>
      </c>
      <c r="W118" s="16">
        <v>1363281</v>
      </c>
      <c r="X118" s="16">
        <v>1882675</v>
      </c>
      <c r="Y118" s="16">
        <v>237701</v>
      </c>
      <c r="Z118" s="16">
        <v>216704</v>
      </c>
      <c r="AA118" s="16">
        <v>22191</v>
      </c>
      <c r="AB118" s="16">
        <v>4022550</v>
      </c>
      <c r="AC118" s="16">
        <v>15513115</v>
      </c>
      <c r="AD118" s="16">
        <f t="shared" si="42"/>
        <v>70003986</v>
      </c>
      <c r="AE118" s="16">
        <f t="shared" si="43"/>
        <v>2099379</v>
      </c>
      <c r="AF118" s="16">
        <f t="shared" si="44"/>
        <v>19535665</v>
      </c>
      <c r="AG118" s="16">
        <f t="shared" si="45"/>
        <v>91639030</v>
      </c>
      <c r="AH118" s="16">
        <f t="shared" si="46"/>
        <v>860243</v>
      </c>
      <c r="AI118" s="17">
        <f t="shared" si="55"/>
        <v>92499273</v>
      </c>
      <c r="AK118" s="201">
        <v>43749736.960000001</v>
      </c>
      <c r="AL118" s="201">
        <v>24547184.23</v>
      </c>
      <c r="AM118" s="201">
        <v>1344941</v>
      </c>
      <c r="AN118" s="201">
        <v>1850892.37</v>
      </c>
      <c r="AO118" s="201">
        <v>237700.97</v>
      </c>
      <c r="AP118" s="201">
        <v>214845.7</v>
      </c>
      <c r="AQ118" s="201">
        <v>22190.82</v>
      </c>
      <c r="AR118" s="201">
        <v>4022550.46</v>
      </c>
      <c r="AS118" s="201">
        <v>15513115.220000001</v>
      </c>
      <c r="AT118" s="16">
        <f t="shared" si="47"/>
        <v>69901753.979999989</v>
      </c>
      <c r="AU118" s="16">
        <f t="shared" si="48"/>
        <v>2065738.07</v>
      </c>
      <c r="AV118" s="16">
        <f t="shared" si="49"/>
        <v>19535665.68</v>
      </c>
      <c r="AW118" s="16">
        <f t="shared" si="50"/>
        <v>91503157.729999989</v>
      </c>
      <c r="AX118" s="16">
        <f t="shared" si="51"/>
        <v>858967.27000001073</v>
      </c>
      <c r="AY118" s="16">
        <f t="shared" si="56"/>
        <v>92362125</v>
      </c>
      <c r="AZ118" s="201"/>
      <c r="BA118" s="201"/>
      <c r="BB118" s="228"/>
      <c r="BC118" s="228"/>
      <c r="BD118" s="228"/>
      <c r="BE118" s="201"/>
      <c r="BF118" s="201"/>
      <c r="BG118" s="201"/>
    </row>
    <row r="119" spans="1:59" x14ac:dyDescent="0.2">
      <c r="A119" s="4">
        <f t="shared" si="52"/>
        <v>2028</v>
      </c>
      <c r="B119" s="4">
        <f t="shared" si="53"/>
        <v>11</v>
      </c>
      <c r="C119" s="11">
        <f t="shared" si="36"/>
        <v>47058</v>
      </c>
      <c r="E119" s="15">
        <v>68492941</v>
      </c>
      <c r="F119" s="16">
        <v>32300050</v>
      </c>
      <c r="G119" s="16">
        <v>2106457</v>
      </c>
      <c r="H119" s="16">
        <v>2070414</v>
      </c>
      <c r="I119" s="16">
        <v>222515</v>
      </c>
      <c r="J119" s="16">
        <v>227429</v>
      </c>
      <c r="K119" s="16">
        <v>23329</v>
      </c>
      <c r="L119" s="16">
        <v>4924870</v>
      </c>
      <c r="M119" s="16">
        <v>16367180</v>
      </c>
      <c r="N119" s="16">
        <f t="shared" si="37"/>
        <v>103145292</v>
      </c>
      <c r="O119" s="16">
        <f t="shared" si="38"/>
        <v>2297843</v>
      </c>
      <c r="P119" s="16">
        <f t="shared" si="39"/>
        <v>21292050</v>
      </c>
      <c r="Q119" s="16">
        <f t="shared" si="40"/>
        <v>126735185</v>
      </c>
      <c r="R119" s="16">
        <f t="shared" si="41"/>
        <v>1189701</v>
      </c>
      <c r="S119" s="17">
        <f t="shared" si="54"/>
        <v>127924886</v>
      </c>
      <c r="T119" s="16"/>
      <c r="U119" s="15">
        <v>72089959</v>
      </c>
      <c r="V119" s="16">
        <v>33809427</v>
      </c>
      <c r="W119" s="16">
        <v>2223340</v>
      </c>
      <c r="X119" s="16">
        <v>2123928</v>
      </c>
      <c r="Y119" s="16">
        <v>222515</v>
      </c>
      <c r="Z119" s="16">
        <v>233356</v>
      </c>
      <c r="AA119" s="16">
        <v>23329</v>
      </c>
      <c r="AB119" s="16">
        <v>4924870</v>
      </c>
      <c r="AC119" s="16">
        <v>16367180</v>
      </c>
      <c r="AD119" s="16">
        <f t="shared" si="42"/>
        <v>108368570</v>
      </c>
      <c r="AE119" s="16">
        <f t="shared" si="43"/>
        <v>2357284</v>
      </c>
      <c r="AF119" s="16">
        <f t="shared" si="44"/>
        <v>21292050</v>
      </c>
      <c r="AG119" s="16">
        <f t="shared" si="45"/>
        <v>132017904</v>
      </c>
      <c r="AH119" s="16">
        <f t="shared" si="46"/>
        <v>1239292</v>
      </c>
      <c r="AI119" s="17">
        <f t="shared" si="55"/>
        <v>133257196</v>
      </c>
      <c r="AK119" s="201">
        <v>72175375.129999995</v>
      </c>
      <c r="AL119" s="201">
        <v>33087024.899999999</v>
      </c>
      <c r="AM119" s="201">
        <v>2136818.1800000002</v>
      </c>
      <c r="AN119" s="201">
        <v>2019066.9</v>
      </c>
      <c r="AO119" s="201">
        <v>222515.45</v>
      </c>
      <c r="AP119" s="201">
        <v>226672.13</v>
      </c>
      <c r="AQ119" s="201">
        <v>23329.360000000001</v>
      </c>
      <c r="AR119" s="201">
        <v>4924870.1100000003</v>
      </c>
      <c r="AS119" s="201">
        <v>16367179.609999999</v>
      </c>
      <c r="AT119" s="16">
        <f t="shared" si="47"/>
        <v>107645063.02000001</v>
      </c>
      <c r="AU119" s="16">
        <f t="shared" si="48"/>
        <v>2245739.0299999998</v>
      </c>
      <c r="AV119" s="16">
        <f t="shared" si="49"/>
        <v>21292049.719999999</v>
      </c>
      <c r="AW119" s="16">
        <f t="shared" si="50"/>
        <v>131182851.77000001</v>
      </c>
      <c r="AX119" s="16">
        <f t="shared" si="51"/>
        <v>1231453.2299999893</v>
      </c>
      <c r="AY119" s="16">
        <f t="shared" si="56"/>
        <v>132414305</v>
      </c>
      <c r="AZ119" s="201"/>
      <c r="BA119" s="201"/>
      <c r="BB119" s="228"/>
      <c r="BC119" s="228"/>
      <c r="BD119" s="228"/>
      <c r="BE119" s="201"/>
      <c r="BF119" s="201"/>
      <c r="BG119" s="201"/>
    </row>
    <row r="120" spans="1:59" x14ac:dyDescent="0.2">
      <c r="A120" s="4">
        <f t="shared" si="52"/>
        <v>2028</v>
      </c>
      <c r="B120" s="4">
        <f t="shared" si="53"/>
        <v>12</v>
      </c>
      <c r="C120" s="11">
        <f t="shared" si="36"/>
        <v>47088</v>
      </c>
      <c r="E120" s="15">
        <v>89883079</v>
      </c>
      <c r="F120" s="16">
        <v>38922958</v>
      </c>
      <c r="G120" s="16">
        <v>2653867</v>
      </c>
      <c r="H120" s="16">
        <v>2669768</v>
      </c>
      <c r="I120" s="16">
        <v>264000</v>
      </c>
      <c r="J120" s="16">
        <v>251430</v>
      </c>
      <c r="K120" s="16">
        <v>25387</v>
      </c>
      <c r="L120" s="16">
        <v>5272520</v>
      </c>
      <c r="M120" s="16">
        <v>16675663</v>
      </c>
      <c r="N120" s="16">
        <f t="shared" si="37"/>
        <v>131749291</v>
      </c>
      <c r="O120" s="16">
        <f t="shared" si="38"/>
        <v>2921198</v>
      </c>
      <c r="P120" s="16">
        <f t="shared" si="39"/>
        <v>21948183</v>
      </c>
      <c r="Q120" s="16">
        <f t="shared" si="40"/>
        <v>156618672</v>
      </c>
      <c r="R120" s="16">
        <f t="shared" si="41"/>
        <v>1470227</v>
      </c>
      <c r="S120" s="17">
        <f t="shared" si="54"/>
        <v>158088899</v>
      </c>
      <c r="T120" s="16"/>
      <c r="U120" s="15">
        <v>94775735</v>
      </c>
      <c r="V120" s="16">
        <v>41025149</v>
      </c>
      <c r="W120" s="16">
        <v>2783747</v>
      </c>
      <c r="X120" s="16">
        <v>2725413</v>
      </c>
      <c r="Y120" s="16">
        <v>264000</v>
      </c>
      <c r="Z120" s="16">
        <v>257370</v>
      </c>
      <c r="AA120" s="16">
        <v>25387</v>
      </c>
      <c r="AB120" s="16">
        <v>5272520</v>
      </c>
      <c r="AC120" s="16">
        <v>16675663</v>
      </c>
      <c r="AD120" s="16">
        <f t="shared" si="42"/>
        <v>138874018</v>
      </c>
      <c r="AE120" s="16">
        <f t="shared" si="43"/>
        <v>2982783</v>
      </c>
      <c r="AF120" s="16">
        <f t="shared" si="44"/>
        <v>21948183</v>
      </c>
      <c r="AG120" s="16">
        <f t="shared" si="45"/>
        <v>163804984</v>
      </c>
      <c r="AH120" s="16">
        <f t="shared" si="46"/>
        <v>1537687</v>
      </c>
      <c r="AI120" s="17">
        <f t="shared" si="55"/>
        <v>165342671</v>
      </c>
      <c r="AK120" s="201">
        <v>95297938.930000007</v>
      </c>
      <c r="AL120" s="201">
        <v>40043857.5</v>
      </c>
      <c r="AM120" s="201">
        <v>2674960.19</v>
      </c>
      <c r="AN120" s="201">
        <v>2596825.6</v>
      </c>
      <c r="AO120" s="201">
        <v>263999.65000000002</v>
      </c>
      <c r="AP120" s="201">
        <v>248782.51</v>
      </c>
      <c r="AQ120" s="201">
        <v>25386.89</v>
      </c>
      <c r="AR120" s="201">
        <v>5272520.0199999996</v>
      </c>
      <c r="AS120" s="201">
        <v>16675663.49</v>
      </c>
      <c r="AT120" s="16">
        <f t="shared" si="47"/>
        <v>138306143.16</v>
      </c>
      <c r="AU120" s="16">
        <f t="shared" si="48"/>
        <v>2845608.1100000003</v>
      </c>
      <c r="AV120" s="16">
        <f t="shared" si="49"/>
        <v>21948183.509999998</v>
      </c>
      <c r="AW120" s="16">
        <f t="shared" si="50"/>
        <v>163099934.78</v>
      </c>
      <c r="AX120" s="16">
        <f t="shared" si="51"/>
        <v>1531068.2199999988</v>
      </c>
      <c r="AY120" s="16">
        <f t="shared" si="56"/>
        <v>164631003</v>
      </c>
      <c r="AZ120" s="201"/>
      <c r="BA120" s="201"/>
      <c r="BB120" s="228"/>
      <c r="BC120" s="228"/>
      <c r="BD120" s="228"/>
      <c r="BE120" s="201"/>
      <c r="BF120" s="201"/>
      <c r="BG120" s="201"/>
    </row>
    <row r="121" spans="1:59" x14ac:dyDescent="0.2">
      <c r="A121" s="4">
        <f t="shared" si="52"/>
        <v>2029</v>
      </c>
      <c r="B121" s="4">
        <f t="shared" si="53"/>
        <v>1</v>
      </c>
      <c r="C121" s="11">
        <f t="shared" si="36"/>
        <v>47119</v>
      </c>
      <c r="E121" s="15">
        <v>88105585</v>
      </c>
      <c r="F121" s="16">
        <v>34990831</v>
      </c>
      <c r="G121" s="16">
        <v>2309642</v>
      </c>
      <c r="H121" s="16">
        <v>2103665</v>
      </c>
      <c r="I121" s="16">
        <v>209866</v>
      </c>
      <c r="J121" s="16">
        <v>233266</v>
      </c>
      <c r="K121" s="16">
        <v>23652</v>
      </c>
      <c r="L121" s="16">
        <v>5082066</v>
      </c>
      <c r="M121" s="16">
        <v>14670080</v>
      </c>
      <c r="N121" s="16">
        <f t="shared" si="37"/>
        <v>125639576</v>
      </c>
      <c r="O121" s="16">
        <f t="shared" si="38"/>
        <v>2336931</v>
      </c>
      <c r="P121" s="16">
        <f t="shared" si="39"/>
        <v>19752146</v>
      </c>
      <c r="Q121" s="16">
        <f t="shared" si="40"/>
        <v>147728653</v>
      </c>
      <c r="R121" s="16">
        <f t="shared" si="41"/>
        <v>1386773</v>
      </c>
      <c r="S121" s="17">
        <f t="shared" si="54"/>
        <v>149115426</v>
      </c>
      <c r="T121" s="16"/>
      <c r="U121" s="15">
        <v>92920191</v>
      </c>
      <c r="V121" s="16">
        <v>36885415</v>
      </c>
      <c r="W121" s="16">
        <v>2422353</v>
      </c>
      <c r="X121" s="16">
        <v>2175889</v>
      </c>
      <c r="Y121" s="16">
        <v>209866</v>
      </c>
      <c r="Z121" s="16">
        <v>240194</v>
      </c>
      <c r="AA121" s="16">
        <v>23652</v>
      </c>
      <c r="AB121" s="16">
        <v>5082066</v>
      </c>
      <c r="AC121" s="16">
        <v>14670080</v>
      </c>
      <c r="AD121" s="16">
        <f t="shared" si="42"/>
        <v>132461477</v>
      </c>
      <c r="AE121" s="16">
        <f t="shared" si="43"/>
        <v>2416083</v>
      </c>
      <c r="AF121" s="16">
        <f t="shared" si="44"/>
        <v>19752146</v>
      </c>
      <c r="AG121" s="16">
        <f t="shared" si="45"/>
        <v>154629706</v>
      </c>
      <c r="AH121" s="16">
        <f t="shared" si="46"/>
        <v>1451556</v>
      </c>
      <c r="AI121" s="17">
        <f t="shared" si="55"/>
        <v>156081262</v>
      </c>
      <c r="AK121" s="201">
        <v>93847349.150000006</v>
      </c>
      <c r="AL121" s="201">
        <v>36250086.399999999</v>
      </c>
      <c r="AM121" s="201">
        <v>2341526.29</v>
      </c>
      <c r="AN121" s="201">
        <v>2069718.71</v>
      </c>
      <c r="AO121" s="201">
        <v>209866.45</v>
      </c>
      <c r="AP121" s="201">
        <v>232695.54</v>
      </c>
      <c r="AQ121" s="201">
        <v>23652.16</v>
      </c>
      <c r="AR121" s="201">
        <v>5082066.43</v>
      </c>
      <c r="AS121" s="201">
        <v>14670080.42</v>
      </c>
      <c r="AT121" s="16">
        <f t="shared" si="47"/>
        <v>132672480.45000002</v>
      </c>
      <c r="AU121" s="16">
        <f t="shared" si="48"/>
        <v>2302414.25</v>
      </c>
      <c r="AV121" s="16">
        <f t="shared" si="49"/>
        <v>19752146.850000001</v>
      </c>
      <c r="AW121" s="16">
        <f t="shared" si="50"/>
        <v>154727041.55000001</v>
      </c>
      <c r="AX121" s="16">
        <f t="shared" si="51"/>
        <v>1452469.4499999881</v>
      </c>
      <c r="AY121" s="16">
        <f t="shared" si="56"/>
        <v>156179511</v>
      </c>
      <c r="AZ121" s="201"/>
      <c r="BA121" s="201"/>
      <c r="BB121" s="228"/>
      <c r="BC121" s="228"/>
      <c r="BD121" s="228"/>
      <c r="BE121" s="201"/>
      <c r="BF121" s="201"/>
      <c r="BG121" s="201"/>
    </row>
    <row r="122" spans="1:59" x14ac:dyDescent="0.2">
      <c r="A122" s="4">
        <f t="shared" si="52"/>
        <v>2029</v>
      </c>
      <c r="B122" s="4">
        <f t="shared" si="53"/>
        <v>2</v>
      </c>
      <c r="C122" s="11">
        <f t="shared" si="36"/>
        <v>47150</v>
      </c>
      <c r="E122" s="15">
        <v>76481422</v>
      </c>
      <c r="F122" s="16">
        <v>31773534</v>
      </c>
      <c r="G122" s="16">
        <v>2108587</v>
      </c>
      <c r="H122" s="16">
        <v>2027354</v>
      </c>
      <c r="I122" s="16">
        <v>213966</v>
      </c>
      <c r="J122" s="16">
        <v>225858</v>
      </c>
      <c r="K122" s="16">
        <v>23045</v>
      </c>
      <c r="L122" s="16">
        <v>5789442</v>
      </c>
      <c r="M122" s="16">
        <v>19590370</v>
      </c>
      <c r="N122" s="16">
        <f t="shared" si="37"/>
        <v>110600554</v>
      </c>
      <c r="O122" s="16">
        <f t="shared" si="38"/>
        <v>2253212</v>
      </c>
      <c r="P122" s="16">
        <f t="shared" si="39"/>
        <v>25379812</v>
      </c>
      <c r="Q122" s="16">
        <f t="shared" si="40"/>
        <v>138233578</v>
      </c>
      <c r="R122" s="16">
        <f t="shared" si="41"/>
        <v>1297640</v>
      </c>
      <c r="S122" s="17">
        <f t="shared" si="54"/>
        <v>139531218</v>
      </c>
      <c r="T122" s="16"/>
      <c r="U122" s="15">
        <v>80399521</v>
      </c>
      <c r="V122" s="16">
        <v>33289515</v>
      </c>
      <c r="W122" s="16">
        <v>2214529</v>
      </c>
      <c r="X122" s="16">
        <v>2102252</v>
      </c>
      <c r="Y122" s="16">
        <v>213966</v>
      </c>
      <c r="Z122" s="16">
        <v>232919</v>
      </c>
      <c r="AA122" s="16">
        <v>23045</v>
      </c>
      <c r="AB122" s="16">
        <v>5789442</v>
      </c>
      <c r="AC122" s="16">
        <v>19590370</v>
      </c>
      <c r="AD122" s="16">
        <f t="shared" si="42"/>
        <v>116140576</v>
      </c>
      <c r="AE122" s="16">
        <f t="shared" si="43"/>
        <v>2335171</v>
      </c>
      <c r="AF122" s="16">
        <f t="shared" si="44"/>
        <v>25379812</v>
      </c>
      <c r="AG122" s="16">
        <f t="shared" si="45"/>
        <v>143855559</v>
      </c>
      <c r="AH122" s="16">
        <f t="shared" si="46"/>
        <v>1350416</v>
      </c>
      <c r="AI122" s="17">
        <f t="shared" si="55"/>
        <v>145205975</v>
      </c>
      <c r="AK122" s="201">
        <v>81363504.299999997</v>
      </c>
      <c r="AL122" s="201">
        <v>33125018.66</v>
      </c>
      <c r="AM122" s="201">
        <v>2165938.11</v>
      </c>
      <c r="AN122" s="201">
        <v>2036190.65</v>
      </c>
      <c r="AO122" s="201">
        <v>213966.23</v>
      </c>
      <c r="AP122" s="201">
        <v>228209.5</v>
      </c>
      <c r="AQ122" s="201">
        <v>23045.35</v>
      </c>
      <c r="AR122" s="201">
        <v>5789442.4699999997</v>
      </c>
      <c r="AS122" s="201">
        <v>19590370.25</v>
      </c>
      <c r="AT122" s="16">
        <f t="shared" si="47"/>
        <v>116891472.64999999</v>
      </c>
      <c r="AU122" s="16">
        <f t="shared" si="48"/>
        <v>2264400.15</v>
      </c>
      <c r="AV122" s="16">
        <f t="shared" si="49"/>
        <v>25379812.719999999</v>
      </c>
      <c r="AW122" s="16">
        <f t="shared" si="50"/>
        <v>144535685.51999998</v>
      </c>
      <c r="AX122" s="16">
        <f t="shared" si="51"/>
        <v>1356800.4800000191</v>
      </c>
      <c r="AY122" s="16">
        <f t="shared" si="56"/>
        <v>145892486</v>
      </c>
      <c r="AZ122" s="201"/>
      <c r="BA122" s="201"/>
      <c r="BB122" s="228"/>
      <c r="BC122" s="228"/>
      <c r="BD122" s="228"/>
      <c r="BE122" s="201"/>
      <c r="BF122" s="201"/>
      <c r="BG122" s="201"/>
    </row>
    <row r="123" spans="1:59" x14ac:dyDescent="0.2">
      <c r="A123" s="4">
        <f t="shared" si="52"/>
        <v>2029</v>
      </c>
      <c r="B123" s="4">
        <f t="shared" si="53"/>
        <v>3</v>
      </c>
      <c r="C123" s="11">
        <f t="shared" si="36"/>
        <v>47178</v>
      </c>
      <c r="E123" s="15">
        <v>69695001</v>
      </c>
      <c r="F123" s="16">
        <v>28558625</v>
      </c>
      <c r="G123" s="16">
        <v>1912204</v>
      </c>
      <c r="H123" s="16">
        <v>1889827</v>
      </c>
      <c r="I123" s="16">
        <v>217118</v>
      </c>
      <c r="J123" s="16">
        <v>240918</v>
      </c>
      <c r="K123" s="16">
        <v>24816</v>
      </c>
      <c r="L123" s="16">
        <v>5123899</v>
      </c>
      <c r="M123" s="16">
        <v>16274916</v>
      </c>
      <c r="N123" s="16">
        <f t="shared" si="37"/>
        <v>100407764</v>
      </c>
      <c r="O123" s="16">
        <f t="shared" si="38"/>
        <v>2130745</v>
      </c>
      <c r="P123" s="16">
        <f t="shared" si="39"/>
        <v>21398815</v>
      </c>
      <c r="Q123" s="16">
        <f t="shared" si="40"/>
        <v>123937324</v>
      </c>
      <c r="R123" s="16">
        <f t="shared" si="41"/>
        <v>1163437</v>
      </c>
      <c r="S123" s="17">
        <f t="shared" si="54"/>
        <v>125100761</v>
      </c>
      <c r="T123" s="16"/>
      <c r="U123" s="15">
        <v>73568565</v>
      </c>
      <c r="V123" s="16">
        <v>29972489</v>
      </c>
      <c r="W123" s="16">
        <v>2022037</v>
      </c>
      <c r="X123" s="16">
        <v>1959601</v>
      </c>
      <c r="Y123" s="16">
        <v>217118</v>
      </c>
      <c r="Z123" s="16">
        <v>248161</v>
      </c>
      <c r="AA123" s="16">
        <v>24816</v>
      </c>
      <c r="AB123" s="16">
        <v>5123899</v>
      </c>
      <c r="AC123" s="16">
        <v>16274916</v>
      </c>
      <c r="AD123" s="16">
        <f t="shared" si="42"/>
        <v>105805025</v>
      </c>
      <c r="AE123" s="16">
        <f t="shared" si="43"/>
        <v>2207762</v>
      </c>
      <c r="AF123" s="16">
        <f t="shared" si="44"/>
        <v>21398815</v>
      </c>
      <c r="AG123" s="16">
        <f t="shared" si="45"/>
        <v>129411602</v>
      </c>
      <c r="AH123" s="16">
        <f t="shared" si="46"/>
        <v>1214826</v>
      </c>
      <c r="AI123" s="17">
        <f t="shared" si="55"/>
        <v>130626428</v>
      </c>
      <c r="AK123" s="201">
        <v>74146256.909999996</v>
      </c>
      <c r="AL123" s="201">
        <v>29971956.440000001</v>
      </c>
      <c r="AM123" s="201">
        <v>1987828.84</v>
      </c>
      <c r="AN123" s="201">
        <v>1916107.34</v>
      </c>
      <c r="AO123" s="201">
        <v>217118.36</v>
      </c>
      <c r="AP123" s="201">
        <v>244606.45</v>
      </c>
      <c r="AQ123" s="201">
        <v>24815.52</v>
      </c>
      <c r="AR123" s="201">
        <v>5123898.75</v>
      </c>
      <c r="AS123" s="201">
        <v>16274915.82</v>
      </c>
      <c r="AT123" s="16">
        <f t="shared" si="47"/>
        <v>106347976.06999999</v>
      </c>
      <c r="AU123" s="16">
        <f t="shared" si="48"/>
        <v>2160713.79</v>
      </c>
      <c r="AV123" s="16">
        <f t="shared" si="49"/>
        <v>21398814.57</v>
      </c>
      <c r="AW123" s="16">
        <f t="shared" si="50"/>
        <v>129907504.43000001</v>
      </c>
      <c r="AX123" s="16">
        <f t="shared" si="51"/>
        <v>1219480.5699999928</v>
      </c>
      <c r="AY123" s="16">
        <f t="shared" si="56"/>
        <v>131126985</v>
      </c>
      <c r="AZ123" s="201"/>
      <c r="BA123" s="201"/>
      <c r="BB123" s="228"/>
      <c r="BC123" s="228"/>
      <c r="BD123" s="228"/>
      <c r="BE123" s="201"/>
      <c r="BF123" s="201"/>
      <c r="BG123" s="201"/>
    </row>
    <row r="124" spans="1:59" x14ac:dyDescent="0.2">
      <c r="A124" s="4">
        <f t="shared" si="52"/>
        <v>2029</v>
      </c>
      <c r="B124" s="4">
        <f t="shared" si="53"/>
        <v>4</v>
      </c>
      <c r="C124" s="11">
        <f t="shared" si="36"/>
        <v>47209</v>
      </c>
      <c r="E124" s="15">
        <v>47119636</v>
      </c>
      <c r="F124" s="16">
        <v>21078984</v>
      </c>
      <c r="G124" s="16">
        <v>1519380</v>
      </c>
      <c r="H124" s="16">
        <v>1434913</v>
      </c>
      <c r="I124" s="16">
        <v>186387</v>
      </c>
      <c r="J124" s="16">
        <v>227245</v>
      </c>
      <c r="K124" s="16">
        <v>23807</v>
      </c>
      <c r="L124" s="16">
        <v>5191868</v>
      </c>
      <c r="M124" s="16">
        <v>17644820</v>
      </c>
      <c r="N124" s="16">
        <f t="shared" si="37"/>
        <v>69928194</v>
      </c>
      <c r="O124" s="16">
        <f t="shared" si="38"/>
        <v>1662158</v>
      </c>
      <c r="P124" s="16">
        <f t="shared" si="39"/>
        <v>22836688</v>
      </c>
      <c r="Q124" s="16">
        <f t="shared" si="40"/>
        <v>94427040</v>
      </c>
      <c r="R124" s="16">
        <f t="shared" si="41"/>
        <v>886415</v>
      </c>
      <c r="S124" s="17">
        <f t="shared" si="54"/>
        <v>95313455</v>
      </c>
      <c r="T124" s="16"/>
      <c r="U124" s="15">
        <v>50273596</v>
      </c>
      <c r="V124" s="16">
        <v>22287348</v>
      </c>
      <c r="W124" s="16">
        <v>1631307</v>
      </c>
      <c r="X124" s="16">
        <v>1492586</v>
      </c>
      <c r="Y124" s="16">
        <v>186387</v>
      </c>
      <c r="Z124" s="16">
        <v>233936</v>
      </c>
      <c r="AA124" s="16">
        <v>23807</v>
      </c>
      <c r="AB124" s="16">
        <v>5191868</v>
      </c>
      <c r="AC124" s="16">
        <v>17644820</v>
      </c>
      <c r="AD124" s="16">
        <f t="shared" si="42"/>
        <v>74402445</v>
      </c>
      <c r="AE124" s="16">
        <f t="shared" si="43"/>
        <v>1726522</v>
      </c>
      <c r="AF124" s="16">
        <f t="shared" si="44"/>
        <v>22836688</v>
      </c>
      <c r="AG124" s="16">
        <f t="shared" si="45"/>
        <v>98965655</v>
      </c>
      <c r="AH124" s="16">
        <f t="shared" si="46"/>
        <v>929020</v>
      </c>
      <c r="AI124" s="17">
        <f t="shared" si="55"/>
        <v>99894675</v>
      </c>
      <c r="AK124" s="201">
        <v>50673711.189999998</v>
      </c>
      <c r="AL124" s="201">
        <v>22386107.890000001</v>
      </c>
      <c r="AM124" s="201">
        <v>1614061.14</v>
      </c>
      <c r="AN124" s="201">
        <v>1470982.66</v>
      </c>
      <c r="AO124" s="201">
        <v>186386.69</v>
      </c>
      <c r="AP124" s="201">
        <v>232000.44</v>
      </c>
      <c r="AQ124" s="201">
        <v>23806.69</v>
      </c>
      <c r="AR124" s="201">
        <v>5191867.9400000004</v>
      </c>
      <c r="AS124" s="201">
        <v>17644819.73</v>
      </c>
      <c r="AT124" s="16">
        <f t="shared" si="47"/>
        <v>74884073.599999994</v>
      </c>
      <c r="AU124" s="16">
        <f t="shared" si="48"/>
        <v>1702983.0999999999</v>
      </c>
      <c r="AV124" s="16">
        <f t="shared" si="49"/>
        <v>22836687.670000002</v>
      </c>
      <c r="AW124" s="16">
        <f t="shared" si="50"/>
        <v>99423744.36999999</v>
      </c>
      <c r="AX124" s="16">
        <f t="shared" si="51"/>
        <v>933320.63000001013</v>
      </c>
      <c r="AY124" s="16">
        <f t="shared" si="56"/>
        <v>100357065</v>
      </c>
      <c r="AZ124" s="201"/>
      <c r="BA124" s="201"/>
      <c r="BB124" s="228"/>
      <c r="BC124" s="228"/>
      <c r="BD124" s="228"/>
      <c r="BE124" s="201"/>
      <c r="BF124" s="201"/>
      <c r="BG124" s="201"/>
    </row>
    <row r="125" spans="1:59" x14ac:dyDescent="0.2">
      <c r="A125" s="4">
        <f t="shared" si="52"/>
        <v>2029</v>
      </c>
      <c r="B125" s="4">
        <f t="shared" si="53"/>
        <v>5</v>
      </c>
      <c r="C125" s="11">
        <f t="shared" si="36"/>
        <v>47239</v>
      </c>
      <c r="E125" s="15">
        <v>26135563</v>
      </c>
      <c r="F125" s="16">
        <v>16043432</v>
      </c>
      <c r="G125" s="16">
        <v>1043888</v>
      </c>
      <c r="H125" s="16">
        <v>1370127</v>
      </c>
      <c r="I125" s="16">
        <v>203384</v>
      </c>
      <c r="J125" s="16">
        <v>209539</v>
      </c>
      <c r="K125" s="16">
        <v>22387</v>
      </c>
      <c r="L125" s="16">
        <v>4515221</v>
      </c>
      <c r="M125" s="16">
        <v>21052178</v>
      </c>
      <c r="N125" s="16">
        <f t="shared" si="37"/>
        <v>43448654</v>
      </c>
      <c r="O125" s="16">
        <f t="shared" si="38"/>
        <v>1579666</v>
      </c>
      <c r="P125" s="16">
        <f t="shared" si="39"/>
        <v>25567399</v>
      </c>
      <c r="Q125" s="16">
        <f t="shared" si="40"/>
        <v>70595719</v>
      </c>
      <c r="R125" s="16">
        <f t="shared" si="41"/>
        <v>662703</v>
      </c>
      <c r="S125" s="17">
        <f t="shared" si="54"/>
        <v>71258422</v>
      </c>
      <c r="T125" s="16"/>
      <c r="U125" s="15">
        <v>28001035</v>
      </c>
      <c r="V125" s="16">
        <v>16996219</v>
      </c>
      <c r="W125" s="16">
        <v>1145343</v>
      </c>
      <c r="X125" s="16">
        <v>1425915</v>
      </c>
      <c r="Y125" s="16">
        <v>203384</v>
      </c>
      <c r="Z125" s="16">
        <v>215656</v>
      </c>
      <c r="AA125" s="16">
        <v>22387</v>
      </c>
      <c r="AB125" s="16">
        <v>4515221</v>
      </c>
      <c r="AC125" s="16">
        <v>21052178</v>
      </c>
      <c r="AD125" s="16">
        <f t="shared" si="42"/>
        <v>46368368</v>
      </c>
      <c r="AE125" s="16">
        <f t="shared" si="43"/>
        <v>1641571</v>
      </c>
      <c r="AF125" s="16">
        <f t="shared" si="44"/>
        <v>25567399</v>
      </c>
      <c r="AG125" s="16">
        <f t="shared" si="45"/>
        <v>73577338</v>
      </c>
      <c r="AH125" s="16">
        <f t="shared" si="46"/>
        <v>690693</v>
      </c>
      <c r="AI125" s="17">
        <f t="shared" si="55"/>
        <v>74268031</v>
      </c>
      <c r="AK125" s="201">
        <v>28289242.190000001</v>
      </c>
      <c r="AL125" s="201">
        <v>17194603.129999999</v>
      </c>
      <c r="AM125" s="201">
        <v>1139342.48</v>
      </c>
      <c r="AN125" s="201">
        <v>1417793.06</v>
      </c>
      <c r="AO125" s="201">
        <v>203383.56</v>
      </c>
      <c r="AP125" s="201">
        <v>214768.99</v>
      </c>
      <c r="AQ125" s="201">
        <v>22386.51</v>
      </c>
      <c r="AR125" s="201">
        <v>4515220.99</v>
      </c>
      <c r="AS125" s="201">
        <v>21052178</v>
      </c>
      <c r="AT125" s="16">
        <f t="shared" si="47"/>
        <v>46848957.869999997</v>
      </c>
      <c r="AU125" s="16">
        <f t="shared" si="48"/>
        <v>1632562.05</v>
      </c>
      <c r="AV125" s="16">
        <f t="shared" si="49"/>
        <v>25567398.990000002</v>
      </c>
      <c r="AW125" s="16">
        <f t="shared" si="50"/>
        <v>74048918.909999996</v>
      </c>
      <c r="AX125" s="16">
        <f t="shared" si="51"/>
        <v>695119.09000000358</v>
      </c>
      <c r="AY125" s="16">
        <f t="shared" si="56"/>
        <v>74744038</v>
      </c>
      <c r="AZ125" s="201"/>
      <c r="BA125" s="201"/>
      <c r="BB125" s="228"/>
      <c r="BC125" s="228"/>
      <c r="BD125" s="228"/>
      <c r="BE125" s="201"/>
      <c r="BF125" s="201"/>
      <c r="BG125" s="201"/>
    </row>
    <row r="126" spans="1:59" x14ac:dyDescent="0.2">
      <c r="A126" s="4">
        <f t="shared" si="52"/>
        <v>2029</v>
      </c>
      <c r="B126" s="4">
        <f t="shared" si="53"/>
        <v>6</v>
      </c>
      <c r="C126" s="11">
        <f t="shared" si="36"/>
        <v>47270</v>
      </c>
      <c r="E126" s="15">
        <v>17046109</v>
      </c>
      <c r="F126" s="16">
        <v>13246443</v>
      </c>
      <c r="G126" s="16">
        <v>880143</v>
      </c>
      <c r="H126" s="16">
        <v>1101620</v>
      </c>
      <c r="I126" s="16">
        <v>156384</v>
      </c>
      <c r="J126" s="16">
        <v>204772</v>
      </c>
      <c r="K126" s="16">
        <v>22149</v>
      </c>
      <c r="L126" s="16">
        <v>4116157</v>
      </c>
      <c r="M126" s="16">
        <v>20553325</v>
      </c>
      <c r="N126" s="16">
        <f t="shared" si="37"/>
        <v>31351228</v>
      </c>
      <c r="O126" s="16">
        <f t="shared" si="38"/>
        <v>1306392</v>
      </c>
      <c r="P126" s="16">
        <f t="shared" si="39"/>
        <v>24669482</v>
      </c>
      <c r="Q126" s="16">
        <f t="shared" si="40"/>
        <v>57327102</v>
      </c>
      <c r="R126" s="16">
        <f t="shared" si="41"/>
        <v>538147</v>
      </c>
      <c r="S126" s="17">
        <f t="shared" si="54"/>
        <v>57865249</v>
      </c>
      <c r="T126" s="16"/>
      <c r="U126" s="15">
        <v>18328393</v>
      </c>
      <c r="V126" s="16">
        <v>14090704</v>
      </c>
      <c r="W126" s="16">
        <v>989966</v>
      </c>
      <c r="X126" s="16">
        <v>1146409</v>
      </c>
      <c r="Y126" s="16">
        <v>156384</v>
      </c>
      <c r="Z126" s="16">
        <v>210915</v>
      </c>
      <c r="AA126" s="16">
        <v>22149</v>
      </c>
      <c r="AB126" s="16">
        <v>4116157</v>
      </c>
      <c r="AC126" s="16">
        <v>20553325</v>
      </c>
      <c r="AD126" s="16">
        <f t="shared" si="42"/>
        <v>33587596</v>
      </c>
      <c r="AE126" s="16">
        <f t="shared" si="43"/>
        <v>1357324</v>
      </c>
      <c r="AF126" s="16">
        <f t="shared" si="44"/>
        <v>24669482</v>
      </c>
      <c r="AG126" s="16">
        <f t="shared" si="45"/>
        <v>59614402</v>
      </c>
      <c r="AH126" s="16">
        <f t="shared" si="46"/>
        <v>559618</v>
      </c>
      <c r="AI126" s="17">
        <f t="shared" si="55"/>
        <v>60174020</v>
      </c>
      <c r="AK126" s="201">
        <v>18537036</v>
      </c>
      <c r="AL126" s="201">
        <v>14295659.01</v>
      </c>
      <c r="AM126" s="201">
        <v>985106.47</v>
      </c>
      <c r="AN126" s="201">
        <v>1141944.18</v>
      </c>
      <c r="AO126" s="201">
        <v>156384.44</v>
      </c>
      <c r="AP126" s="201">
        <v>210224.89</v>
      </c>
      <c r="AQ126" s="201">
        <v>22149.23</v>
      </c>
      <c r="AR126" s="201">
        <v>4116157.3</v>
      </c>
      <c r="AS126" s="201">
        <v>20553325.07</v>
      </c>
      <c r="AT126" s="16">
        <f t="shared" si="47"/>
        <v>33996335.149999991</v>
      </c>
      <c r="AU126" s="16">
        <f t="shared" si="48"/>
        <v>1352169.0699999998</v>
      </c>
      <c r="AV126" s="16">
        <f t="shared" si="49"/>
        <v>24669482.370000001</v>
      </c>
      <c r="AW126" s="16">
        <f t="shared" si="50"/>
        <v>60017986.589999989</v>
      </c>
      <c r="AX126" s="16">
        <f t="shared" si="51"/>
        <v>563407.41000001132</v>
      </c>
      <c r="AY126" s="16">
        <f t="shared" si="56"/>
        <v>60581394</v>
      </c>
      <c r="AZ126" s="201"/>
      <c r="BA126" s="201"/>
      <c r="BB126" s="228"/>
      <c r="BC126" s="228"/>
      <c r="BD126" s="228"/>
      <c r="BE126" s="201"/>
      <c r="BF126" s="201"/>
      <c r="BG126" s="201"/>
    </row>
    <row r="127" spans="1:59" x14ac:dyDescent="0.2">
      <c r="A127" s="4">
        <f t="shared" si="52"/>
        <v>2029</v>
      </c>
      <c r="B127" s="4">
        <f t="shared" si="53"/>
        <v>7</v>
      </c>
      <c r="C127" s="11">
        <f t="shared" si="36"/>
        <v>47300</v>
      </c>
      <c r="E127" s="15">
        <v>12257105</v>
      </c>
      <c r="F127" s="16">
        <v>11353776</v>
      </c>
      <c r="G127" s="16">
        <v>793745</v>
      </c>
      <c r="H127" s="16">
        <v>1084539</v>
      </c>
      <c r="I127" s="16">
        <v>131437</v>
      </c>
      <c r="J127" s="16">
        <v>193871</v>
      </c>
      <c r="K127" s="16">
        <v>21070</v>
      </c>
      <c r="L127" s="16">
        <v>3520469</v>
      </c>
      <c r="M127" s="16">
        <v>20664540</v>
      </c>
      <c r="N127" s="16">
        <f t="shared" si="37"/>
        <v>24557133</v>
      </c>
      <c r="O127" s="16">
        <f t="shared" si="38"/>
        <v>1278410</v>
      </c>
      <c r="P127" s="16">
        <f t="shared" si="39"/>
        <v>24185009</v>
      </c>
      <c r="Q127" s="16">
        <f t="shared" si="40"/>
        <v>50020552</v>
      </c>
      <c r="R127" s="16">
        <f t="shared" si="41"/>
        <v>469558</v>
      </c>
      <c r="S127" s="17">
        <f t="shared" si="54"/>
        <v>50490110</v>
      </c>
      <c r="T127" s="16"/>
      <c r="U127" s="15">
        <v>13350659</v>
      </c>
      <c r="V127" s="16">
        <v>12140985</v>
      </c>
      <c r="W127" s="16">
        <v>898267</v>
      </c>
      <c r="X127" s="16">
        <v>1129226</v>
      </c>
      <c r="Y127" s="16">
        <v>131437</v>
      </c>
      <c r="Z127" s="16">
        <v>199981</v>
      </c>
      <c r="AA127" s="16">
        <v>21070</v>
      </c>
      <c r="AB127" s="16">
        <v>3520469</v>
      </c>
      <c r="AC127" s="16">
        <v>20664540</v>
      </c>
      <c r="AD127" s="16">
        <f t="shared" si="42"/>
        <v>26542418</v>
      </c>
      <c r="AE127" s="16">
        <f t="shared" si="43"/>
        <v>1329207</v>
      </c>
      <c r="AF127" s="16">
        <f t="shared" si="44"/>
        <v>24185009</v>
      </c>
      <c r="AG127" s="16">
        <f t="shared" si="45"/>
        <v>52056634</v>
      </c>
      <c r="AH127" s="16">
        <f t="shared" si="46"/>
        <v>488671</v>
      </c>
      <c r="AI127" s="17">
        <f t="shared" si="55"/>
        <v>52545305</v>
      </c>
      <c r="AK127" s="201">
        <v>13486096.640000001</v>
      </c>
      <c r="AL127" s="201">
        <v>12316328.119999999</v>
      </c>
      <c r="AM127" s="201">
        <v>893669.41</v>
      </c>
      <c r="AN127" s="201">
        <v>1124912.3999999999</v>
      </c>
      <c r="AO127" s="201">
        <v>131436.88</v>
      </c>
      <c r="AP127" s="201">
        <v>199310.79</v>
      </c>
      <c r="AQ127" s="201">
        <v>21070.26</v>
      </c>
      <c r="AR127" s="201">
        <v>3520468.63</v>
      </c>
      <c r="AS127" s="201">
        <v>20664540.18</v>
      </c>
      <c r="AT127" s="16">
        <f t="shared" si="47"/>
        <v>26848601.309999999</v>
      </c>
      <c r="AU127" s="16">
        <f t="shared" si="48"/>
        <v>1324223.19</v>
      </c>
      <c r="AV127" s="16">
        <f t="shared" si="49"/>
        <v>24185008.809999999</v>
      </c>
      <c r="AW127" s="16">
        <f t="shared" si="50"/>
        <v>52357833.310000002</v>
      </c>
      <c r="AX127" s="16">
        <f t="shared" si="51"/>
        <v>491498.68999999762</v>
      </c>
      <c r="AY127" s="16">
        <f t="shared" si="56"/>
        <v>52849332</v>
      </c>
      <c r="AZ127" s="201"/>
      <c r="BA127" s="201"/>
      <c r="BB127" s="228"/>
      <c r="BC127" s="228"/>
      <c r="BD127" s="228"/>
      <c r="BE127" s="201"/>
      <c r="BF127" s="201"/>
      <c r="BG127" s="201"/>
    </row>
    <row r="128" spans="1:59" x14ac:dyDescent="0.2">
      <c r="A128" s="4">
        <f t="shared" si="52"/>
        <v>2029</v>
      </c>
      <c r="B128" s="4">
        <f t="shared" si="53"/>
        <v>8</v>
      </c>
      <c r="C128" s="11">
        <f t="shared" si="36"/>
        <v>47331</v>
      </c>
      <c r="E128" s="15">
        <v>11812196</v>
      </c>
      <c r="F128" s="16">
        <v>12288157</v>
      </c>
      <c r="G128" s="16">
        <v>895192</v>
      </c>
      <c r="H128" s="16">
        <v>1151218</v>
      </c>
      <c r="I128" s="16">
        <v>139435</v>
      </c>
      <c r="J128" s="16">
        <v>197603</v>
      </c>
      <c r="K128" s="16">
        <v>21451</v>
      </c>
      <c r="L128" s="16">
        <v>3595081</v>
      </c>
      <c r="M128" s="16">
        <v>19764421</v>
      </c>
      <c r="N128" s="16">
        <f t="shared" si="37"/>
        <v>25156431</v>
      </c>
      <c r="O128" s="16">
        <f t="shared" si="38"/>
        <v>1348821</v>
      </c>
      <c r="P128" s="16">
        <f t="shared" si="39"/>
        <v>23359502</v>
      </c>
      <c r="Q128" s="16">
        <f t="shared" si="40"/>
        <v>49864754</v>
      </c>
      <c r="R128" s="16">
        <f t="shared" si="41"/>
        <v>468096</v>
      </c>
      <c r="S128" s="17">
        <f t="shared" si="54"/>
        <v>50332850</v>
      </c>
      <c r="T128" s="16"/>
      <c r="U128" s="15">
        <v>12996695</v>
      </c>
      <c r="V128" s="16">
        <v>13109853</v>
      </c>
      <c r="W128" s="16">
        <v>1010653</v>
      </c>
      <c r="X128" s="16">
        <v>1199026</v>
      </c>
      <c r="Y128" s="16">
        <v>139435</v>
      </c>
      <c r="Z128" s="16">
        <v>203625</v>
      </c>
      <c r="AA128" s="16">
        <v>21451</v>
      </c>
      <c r="AB128" s="16">
        <v>3595081</v>
      </c>
      <c r="AC128" s="16">
        <v>19764421</v>
      </c>
      <c r="AD128" s="16">
        <f t="shared" si="42"/>
        <v>27278087</v>
      </c>
      <c r="AE128" s="16">
        <f t="shared" si="43"/>
        <v>1402651</v>
      </c>
      <c r="AF128" s="16">
        <f t="shared" si="44"/>
        <v>23359502</v>
      </c>
      <c r="AG128" s="16">
        <f t="shared" si="45"/>
        <v>52040240</v>
      </c>
      <c r="AH128" s="16">
        <f t="shared" si="46"/>
        <v>488517</v>
      </c>
      <c r="AI128" s="17">
        <f t="shared" si="55"/>
        <v>52528757</v>
      </c>
      <c r="AK128" s="201">
        <v>13151631.130000001</v>
      </c>
      <c r="AL128" s="201">
        <v>13280619.66</v>
      </c>
      <c r="AM128" s="201">
        <v>1005563.86</v>
      </c>
      <c r="AN128" s="201">
        <v>1194331.07</v>
      </c>
      <c r="AO128" s="201">
        <v>139435.04999999999</v>
      </c>
      <c r="AP128" s="201">
        <v>202937.52</v>
      </c>
      <c r="AQ128" s="201">
        <v>21451.45</v>
      </c>
      <c r="AR128" s="201">
        <v>3595081.25</v>
      </c>
      <c r="AS128" s="201">
        <v>19764420.690000001</v>
      </c>
      <c r="AT128" s="16">
        <f t="shared" si="47"/>
        <v>27598701.149999999</v>
      </c>
      <c r="AU128" s="16">
        <f t="shared" si="48"/>
        <v>1397268.59</v>
      </c>
      <c r="AV128" s="16">
        <f t="shared" si="49"/>
        <v>23359501.940000001</v>
      </c>
      <c r="AW128" s="16">
        <f t="shared" si="50"/>
        <v>52355471.68</v>
      </c>
      <c r="AX128" s="16">
        <f t="shared" si="51"/>
        <v>491476.3200000003</v>
      </c>
      <c r="AY128" s="16">
        <f t="shared" si="56"/>
        <v>52846948</v>
      </c>
      <c r="AZ128" s="201"/>
      <c r="BA128" s="201"/>
      <c r="BB128" s="228"/>
      <c r="BC128" s="228"/>
      <c r="BD128" s="228"/>
      <c r="BE128" s="201"/>
      <c r="BF128" s="201"/>
      <c r="BG128" s="201"/>
    </row>
    <row r="129" spans="1:59" x14ac:dyDescent="0.2">
      <c r="A129" s="4">
        <f t="shared" si="52"/>
        <v>2029</v>
      </c>
      <c r="B129" s="4">
        <f t="shared" si="53"/>
        <v>9</v>
      </c>
      <c r="C129" s="11">
        <f t="shared" si="36"/>
        <v>47362</v>
      </c>
      <c r="E129" s="15">
        <v>17375087</v>
      </c>
      <c r="F129" s="16">
        <v>14138327</v>
      </c>
      <c r="G129" s="16">
        <v>1180843</v>
      </c>
      <c r="H129" s="16">
        <v>1109322</v>
      </c>
      <c r="I129" s="16">
        <v>147687</v>
      </c>
      <c r="J129" s="16">
        <v>179198</v>
      </c>
      <c r="K129" s="16">
        <v>19299</v>
      </c>
      <c r="L129" s="16">
        <v>4263856</v>
      </c>
      <c r="M129" s="16">
        <v>22115046</v>
      </c>
      <c r="N129" s="16">
        <f t="shared" si="37"/>
        <v>32861243</v>
      </c>
      <c r="O129" s="16">
        <f t="shared" si="38"/>
        <v>1288520</v>
      </c>
      <c r="P129" s="16">
        <f t="shared" si="39"/>
        <v>26378902</v>
      </c>
      <c r="Q129" s="16">
        <f t="shared" si="40"/>
        <v>60528665</v>
      </c>
      <c r="R129" s="16">
        <f t="shared" si="41"/>
        <v>568201</v>
      </c>
      <c r="S129" s="17">
        <f t="shared" si="54"/>
        <v>61096866</v>
      </c>
      <c r="T129" s="16"/>
      <c r="U129" s="15">
        <v>18922785</v>
      </c>
      <c r="V129" s="16">
        <v>14976105</v>
      </c>
      <c r="W129" s="16">
        <v>1305143</v>
      </c>
      <c r="X129" s="16">
        <v>1156062</v>
      </c>
      <c r="Y129" s="16">
        <v>147687</v>
      </c>
      <c r="Z129" s="16">
        <v>184721</v>
      </c>
      <c r="AA129" s="16">
        <v>19299</v>
      </c>
      <c r="AB129" s="16">
        <v>4263856</v>
      </c>
      <c r="AC129" s="16">
        <v>22115046</v>
      </c>
      <c r="AD129" s="16">
        <f t="shared" si="42"/>
        <v>35371019</v>
      </c>
      <c r="AE129" s="16">
        <f t="shared" si="43"/>
        <v>1340783</v>
      </c>
      <c r="AF129" s="16">
        <f t="shared" si="44"/>
        <v>26378902</v>
      </c>
      <c r="AG129" s="16">
        <f t="shared" si="45"/>
        <v>63090704</v>
      </c>
      <c r="AH129" s="16">
        <f t="shared" si="46"/>
        <v>592251</v>
      </c>
      <c r="AI129" s="17">
        <f t="shared" si="55"/>
        <v>63682955</v>
      </c>
      <c r="AK129" s="201">
        <v>18991985.890000001</v>
      </c>
      <c r="AL129" s="201">
        <v>15134416.279999999</v>
      </c>
      <c r="AM129" s="201">
        <v>1299017.57</v>
      </c>
      <c r="AN129" s="201">
        <v>1150862.81</v>
      </c>
      <c r="AO129" s="201">
        <v>147686.75</v>
      </c>
      <c r="AP129" s="201">
        <v>184133.6</v>
      </c>
      <c r="AQ129" s="201">
        <v>19298.990000000002</v>
      </c>
      <c r="AR129" s="201">
        <v>4263855.87</v>
      </c>
      <c r="AS129" s="201">
        <v>22115045.940000001</v>
      </c>
      <c r="AT129" s="16">
        <f t="shared" si="47"/>
        <v>35592405.480000004</v>
      </c>
      <c r="AU129" s="16">
        <f t="shared" si="48"/>
        <v>1334996.4100000001</v>
      </c>
      <c r="AV129" s="16">
        <f t="shared" si="49"/>
        <v>26378901.810000002</v>
      </c>
      <c r="AW129" s="16">
        <f t="shared" si="50"/>
        <v>63306303.700000003</v>
      </c>
      <c r="AX129" s="16">
        <f t="shared" si="51"/>
        <v>594275.29999999702</v>
      </c>
      <c r="AY129" s="16">
        <f t="shared" si="56"/>
        <v>63900579</v>
      </c>
      <c r="AZ129" s="201"/>
      <c r="BA129" s="201"/>
      <c r="BB129" s="228"/>
      <c r="BC129" s="228"/>
      <c r="BD129" s="228"/>
      <c r="BE129" s="201"/>
      <c r="BF129" s="201"/>
      <c r="BG129" s="201"/>
    </row>
    <row r="130" spans="1:59" x14ac:dyDescent="0.2">
      <c r="A130" s="4">
        <f t="shared" si="52"/>
        <v>2029</v>
      </c>
      <c r="B130" s="4">
        <f t="shared" si="53"/>
        <v>10</v>
      </c>
      <c r="C130" s="11">
        <f t="shared" si="36"/>
        <v>47392</v>
      </c>
      <c r="E130" s="15">
        <v>40945011</v>
      </c>
      <c r="F130" s="16">
        <v>23504525</v>
      </c>
      <c r="G130" s="16">
        <v>1246545</v>
      </c>
      <c r="H130" s="16">
        <v>1696547</v>
      </c>
      <c r="I130" s="16">
        <v>222836</v>
      </c>
      <c r="J130" s="16">
        <v>209330</v>
      </c>
      <c r="K130" s="16">
        <v>22178</v>
      </c>
      <c r="L130" s="16">
        <v>4091029</v>
      </c>
      <c r="M130" s="16">
        <v>15493049</v>
      </c>
      <c r="N130" s="16">
        <f t="shared" si="37"/>
        <v>65941095</v>
      </c>
      <c r="O130" s="16">
        <f t="shared" si="38"/>
        <v>1905877</v>
      </c>
      <c r="P130" s="16">
        <f t="shared" si="39"/>
        <v>19584078</v>
      </c>
      <c r="Q130" s="16">
        <f t="shared" si="40"/>
        <v>87431050</v>
      </c>
      <c r="R130" s="16">
        <f t="shared" si="41"/>
        <v>820742</v>
      </c>
      <c r="S130" s="17">
        <f t="shared" si="54"/>
        <v>88251792</v>
      </c>
      <c r="T130" s="16"/>
      <c r="U130" s="15">
        <v>43808009</v>
      </c>
      <c r="V130" s="16">
        <v>24721084</v>
      </c>
      <c r="W130" s="16">
        <v>1347048</v>
      </c>
      <c r="X130" s="16">
        <v>1769556</v>
      </c>
      <c r="Y130" s="16">
        <v>222836</v>
      </c>
      <c r="Z130" s="16">
        <v>216333</v>
      </c>
      <c r="AA130" s="16">
        <v>22178</v>
      </c>
      <c r="AB130" s="16">
        <v>4091029</v>
      </c>
      <c r="AC130" s="16">
        <v>15493049</v>
      </c>
      <c r="AD130" s="16">
        <f t="shared" si="42"/>
        <v>70121155</v>
      </c>
      <c r="AE130" s="16">
        <f t="shared" si="43"/>
        <v>1985889</v>
      </c>
      <c r="AF130" s="16">
        <f t="shared" si="44"/>
        <v>19584078</v>
      </c>
      <c r="AG130" s="16">
        <f t="shared" si="45"/>
        <v>91691122</v>
      </c>
      <c r="AH130" s="16">
        <f t="shared" si="46"/>
        <v>860732</v>
      </c>
      <c r="AI130" s="17">
        <f t="shared" si="55"/>
        <v>92551854</v>
      </c>
      <c r="AK130" s="201">
        <v>43936771.399999999</v>
      </c>
      <c r="AL130" s="201">
        <v>24729708.84</v>
      </c>
      <c r="AM130" s="201">
        <v>1328661.6599999999</v>
      </c>
      <c r="AN130" s="201">
        <v>1737645.09</v>
      </c>
      <c r="AO130" s="201">
        <v>222835.72</v>
      </c>
      <c r="AP130" s="201">
        <v>214474.37</v>
      </c>
      <c r="AQ130" s="201">
        <v>22178.32</v>
      </c>
      <c r="AR130" s="201">
        <v>4091029.31</v>
      </c>
      <c r="AS130" s="201">
        <v>15493048.939999999</v>
      </c>
      <c r="AT130" s="16">
        <f t="shared" si="47"/>
        <v>70240155.939999983</v>
      </c>
      <c r="AU130" s="16">
        <f t="shared" si="48"/>
        <v>1952119.46</v>
      </c>
      <c r="AV130" s="16">
        <f t="shared" si="49"/>
        <v>19584078.25</v>
      </c>
      <c r="AW130" s="16">
        <f t="shared" si="50"/>
        <v>91776353.649999976</v>
      </c>
      <c r="AX130" s="16">
        <f t="shared" si="51"/>
        <v>861532.35000002384</v>
      </c>
      <c r="AY130" s="16">
        <f t="shared" si="56"/>
        <v>92637886</v>
      </c>
      <c r="AZ130" s="201"/>
      <c r="BA130" s="201"/>
      <c r="BB130" s="228"/>
      <c r="BC130" s="228"/>
      <c r="BD130" s="228"/>
      <c r="BE130" s="201"/>
      <c r="BF130" s="201"/>
      <c r="BG130" s="201"/>
    </row>
    <row r="131" spans="1:59" x14ac:dyDescent="0.2">
      <c r="A131" s="4">
        <f t="shared" si="52"/>
        <v>2029</v>
      </c>
      <c r="B131" s="4">
        <f t="shared" si="53"/>
        <v>11</v>
      </c>
      <c r="C131" s="11">
        <f t="shared" si="36"/>
        <v>47423</v>
      </c>
      <c r="E131" s="15">
        <v>68089500</v>
      </c>
      <c r="F131" s="16">
        <v>32222185</v>
      </c>
      <c r="G131" s="16">
        <v>2067542</v>
      </c>
      <c r="H131" s="16">
        <v>1934888</v>
      </c>
      <c r="I131" s="16">
        <v>208539</v>
      </c>
      <c r="J131" s="16">
        <v>226562</v>
      </c>
      <c r="K131" s="16">
        <v>23319</v>
      </c>
      <c r="L131" s="16">
        <v>4998106</v>
      </c>
      <c r="M131" s="16">
        <v>16344622</v>
      </c>
      <c r="N131" s="16">
        <f t="shared" si="37"/>
        <v>102611085</v>
      </c>
      <c r="O131" s="16">
        <f t="shared" si="38"/>
        <v>2161450</v>
      </c>
      <c r="P131" s="16">
        <f t="shared" si="39"/>
        <v>21342728</v>
      </c>
      <c r="Q131" s="16">
        <f t="shared" si="40"/>
        <v>126115263</v>
      </c>
      <c r="R131" s="16">
        <f t="shared" si="41"/>
        <v>1183882</v>
      </c>
      <c r="S131" s="17">
        <f t="shared" si="54"/>
        <v>127299145</v>
      </c>
      <c r="T131" s="16"/>
      <c r="U131" s="15">
        <v>72289425</v>
      </c>
      <c r="V131" s="16">
        <v>33935111</v>
      </c>
      <c r="W131" s="16">
        <v>2198453</v>
      </c>
      <c r="X131" s="16">
        <v>1993085</v>
      </c>
      <c r="Y131" s="16">
        <v>208539</v>
      </c>
      <c r="Z131" s="16">
        <v>233000</v>
      </c>
      <c r="AA131" s="16">
        <v>23319</v>
      </c>
      <c r="AB131" s="16">
        <v>4998106</v>
      </c>
      <c r="AC131" s="16">
        <v>16344622</v>
      </c>
      <c r="AD131" s="16">
        <f t="shared" si="42"/>
        <v>108654847</v>
      </c>
      <c r="AE131" s="16">
        <f t="shared" si="43"/>
        <v>2226085</v>
      </c>
      <c r="AF131" s="16">
        <f t="shared" si="44"/>
        <v>21342728</v>
      </c>
      <c r="AG131" s="16">
        <f t="shared" si="45"/>
        <v>132223660</v>
      </c>
      <c r="AH131" s="16">
        <f t="shared" si="46"/>
        <v>1241223</v>
      </c>
      <c r="AI131" s="17">
        <f t="shared" si="55"/>
        <v>133464883</v>
      </c>
      <c r="AK131" s="201">
        <v>72650923.239999995</v>
      </c>
      <c r="AL131" s="201">
        <v>33290491.41</v>
      </c>
      <c r="AM131" s="201">
        <v>2112081.73</v>
      </c>
      <c r="AN131" s="201">
        <v>1888164.72</v>
      </c>
      <c r="AO131" s="201">
        <v>208538.6</v>
      </c>
      <c r="AP131" s="201">
        <v>226316.92</v>
      </c>
      <c r="AQ131" s="201">
        <v>23318.82</v>
      </c>
      <c r="AR131" s="201">
        <v>4998105.76</v>
      </c>
      <c r="AS131" s="201">
        <v>16344621.529999999</v>
      </c>
      <c r="AT131" s="16">
        <f t="shared" si="47"/>
        <v>108285353.79999998</v>
      </c>
      <c r="AU131" s="16">
        <f t="shared" si="48"/>
        <v>2114481.64</v>
      </c>
      <c r="AV131" s="16">
        <f t="shared" si="49"/>
        <v>21342727.289999999</v>
      </c>
      <c r="AW131" s="16">
        <f t="shared" si="50"/>
        <v>131742562.72999999</v>
      </c>
      <c r="AX131" s="16">
        <f t="shared" si="51"/>
        <v>1236707.2700000107</v>
      </c>
      <c r="AY131" s="16">
        <f t="shared" si="56"/>
        <v>132979270</v>
      </c>
      <c r="AZ131" s="201"/>
      <c r="BA131" s="201"/>
      <c r="BB131" s="228"/>
      <c r="BC131" s="228"/>
      <c r="BD131" s="228"/>
      <c r="BE131" s="201"/>
      <c r="BF131" s="201"/>
      <c r="BG131" s="201"/>
    </row>
    <row r="132" spans="1:59" x14ac:dyDescent="0.2">
      <c r="A132" s="4">
        <f t="shared" si="52"/>
        <v>2029</v>
      </c>
      <c r="B132" s="4">
        <f t="shared" si="53"/>
        <v>12</v>
      </c>
      <c r="C132" s="11">
        <f t="shared" si="36"/>
        <v>47453</v>
      </c>
      <c r="E132" s="15">
        <v>89452620</v>
      </c>
      <c r="F132" s="16">
        <v>38735196</v>
      </c>
      <c r="G132" s="16">
        <v>2607615</v>
      </c>
      <c r="H132" s="16">
        <v>2498047</v>
      </c>
      <c r="I132" s="16">
        <v>247363</v>
      </c>
      <c r="J132" s="16">
        <v>250753</v>
      </c>
      <c r="K132" s="16">
        <v>25380</v>
      </c>
      <c r="L132" s="16">
        <v>5362026</v>
      </c>
      <c r="M132" s="16">
        <v>16658836</v>
      </c>
      <c r="N132" s="16">
        <f t="shared" si="37"/>
        <v>131068174</v>
      </c>
      <c r="O132" s="16">
        <f t="shared" si="38"/>
        <v>2748800</v>
      </c>
      <c r="P132" s="16">
        <f t="shared" si="39"/>
        <v>22020862</v>
      </c>
      <c r="Q132" s="16">
        <f t="shared" si="40"/>
        <v>155837836</v>
      </c>
      <c r="R132" s="16">
        <f t="shared" si="41"/>
        <v>1462897</v>
      </c>
      <c r="S132" s="17">
        <f t="shared" si="54"/>
        <v>157300733</v>
      </c>
      <c r="T132" s="16"/>
      <c r="U132" s="15">
        <v>95155882</v>
      </c>
      <c r="V132" s="16">
        <v>41115516</v>
      </c>
      <c r="W132" s="16">
        <v>2752099</v>
      </c>
      <c r="X132" s="16">
        <v>2558179</v>
      </c>
      <c r="Y132" s="16">
        <v>247363</v>
      </c>
      <c r="Z132" s="16">
        <v>257070</v>
      </c>
      <c r="AA132" s="16">
        <v>25380</v>
      </c>
      <c r="AB132" s="16">
        <v>5362026</v>
      </c>
      <c r="AC132" s="16">
        <v>16658836</v>
      </c>
      <c r="AD132" s="16">
        <f t="shared" si="42"/>
        <v>139296240</v>
      </c>
      <c r="AE132" s="16">
        <f t="shared" si="43"/>
        <v>2815249</v>
      </c>
      <c r="AF132" s="16">
        <f t="shared" si="44"/>
        <v>22020862</v>
      </c>
      <c r="AG132" s="16">
        <f t="shared" si="45"/>
        <v>164132351</v>
      </c>
      <c r="AH132" s="16">
        <f t="shared" si="46"/>
        <v>1540760</v>
      </c>
      <c r="AI132" s="17">
        <f t="shared" si="55"/>
        <v>165673111</v>
      </c>
      <c r="AK132" s="201">
        <v>96008545.730000004</v>
      </c>
      <c r="AL132" s="201">
        <v>40221064.450000003</v>
      </c>
      <c r="AM132" s="201">
        <v>2643111.7599999998</v>
      </c>
      <c r="AN132" s="201">
        <v>2429071.7000000002</v>
      </c>
      <c r="AO132" s="201">
        <v>247362.81</v>
      </c>
      <c r="AP132" s="201">
        <v>248479.04</v>
      </c>
      <c r="AQ132" s="201">
        <v>25380.27</v>
      </c>
      <c r="AR132" s="201">
        <v>5362025.71</v>
      </c>
      <c r="AS132" s="201">
        <v>16658835.52</v>
      </c>
      <c r="AT132" s="16">
        <f t="shared" si="47"/>
        <v>139145465.02000001</v>
      </c>
      <c r="AU132" s="16">
        <f t="shared" si="48"/>
        <v>2677550.7400000002</v>
      </c>
      <c r="AV132" s="16">
        <f t="shared" si="49"/>
        <v>22020861.23</v>
      </c>
      <c r="AW132" s="16">
        <f t="shared" si="50"/>
        <v>163843876.99000001</v>
      </c>
      <c r="AX132" s="16">
        <f t="shared" si="51"/>
        <v>1538052.0099999905</v>
      </c>
      <c r="AY132" s="16">
        <f t="shared" si="56"/>
        <v>165381929</v>
      </c>
      <c r="AZ132" s="201"/>
      <c r="BA132" s="201"/>
      <c r="BB132" s="228"/>
      <c r="BC132" s="228"/>
      <c r="BD132" s="228"/>
      <c r="BE132" s="201"/>
      <c r="BF132" s="201"/>
      <c r="BG132" s="201"/>
    </row>
    <row r="133" spans="1:59" x14ac:dyDescent="0.2">
      <c r="A133" s="4">
        <f t="shared" si="52"/>
        <v>2030</v>
      </c>
      <c r="B133" s="4">
        <f t="shared" si="53"/>
        <v>1</v>
      </c>
      <c r="C133" s="11">
        <f t="shared" si="36"/>
        <v>47484</v>
      </c>
      <c r="E133" s="15">
        <v>87678754</v>
      </c>
      <c r="F133" s="16">
        <v>34799531</v>
      </c>
      <c r="G133" s="16">
        <v>2269013</v>
      </c>
      <c r="H133" s="16">
        <v>1961257</v>
      </c>
      <c r="I133" s="16">
        <v>196470</v>
      </c>
      <c r="J133" s="16">
        <v>232378</v>
      </c>
      <c r="K133" s="16">
        <v>23644</v>
      </c>
      <c r="L133" s="16">
        <v>5176231</v>
      </c>
      <c r="M133" s="16">
        <v>14648671</v>
      </c>
      <c r="N133" s="16">
        <f t="shared" si="37"/>
        <v>124967412</v>
      </c>
      <c r="O133" s="16">
        <f t="shared" si="38"/>
        <v>2193635</v>
      </c>
      <c r="P133" s="16">
        <f t="shared" si="39"/>
        <v>19824902</v>
      </c>
      <c r="Q133" s="16">
        <f t="shared" si="40"/>
        <v>146985949</v>
      </c>
      <c r="R133" s="16">
        <f t="shared" si="41"/>
        <v>1379801</v>
      </c>
      <c r="S133" s="17">
        <f t="shared" si="54"/>
        <v>148365750</v>
      </c>
      <c r="T133" s="16"/>
      <c r="U133" s="15">
        <v>93287893</v>
      </c>
      <c r="V133" s="16">
        <v>36944732</v>
      </c>
      <c r="W133" s="16">
        <v>2394391</v>
      </c>
      <c r="X133" s="16">
        <v>2039596</v>
      </c>
      <c r="Y133" s="16">
        <v>196470</v>
      </c>
      <c r="Z133" s="16">
        <v>239875</v>
      </c>
      <c r="AA133" s="16">
        <v>23644</v>
      </c>
      <c r="AB133" s="16">
        <v>5176231</v>
      </c>
      <c r="AC133" s="16">
        <v>14648671</v>
      </c>
      <c r="AD133" s="16">
        <f t="shared" si="42"/>
        <v>132847130</v>
      </c>
      <c r="AE133" s="16">
        <f t="shared" si="43"/>
        <v>2279471</v>
      </c>
      <c r="AF133" s="16">
        <f t="shared" si="44"/>
        <v>19824902</v>
      </c>
      <c r="AG133" s="16">
        <f t="shared" si="45"/>
        <v>154951503</v>
      </c>
      <c r="AH133" s="16">
        <f t="shared" si="46"/>
        <v>1454577</v>
      </c>
      <c r="AI133" s="17">
        <f t="shared" si="55"/>
        <v>156406080</v>
      </c>
      <c r="AK133" s="201">
        <v>94552789.540000007</v>
      </c>
      <c r="AL133" s="201">
        <v>36397025.759999998</v>
      </c>
      <c r="AM133" s="201">
        <v>2313747.4900000002</v>
      </c>
      <c r="AN133" s="201">
        <v>1933437.95</v>
      </c>
      <c r="AO133" s="201">
        <v>196469.83</v>
      </c>
      <c r="AP133" s="201">
        <v>232380.01</v>
      </c>
      <c r="AQ133" s="201">
        <v>23643.68</v>
      </c>
      <c r="AR133" s="201">
        <v>5176231.18</v>
      </c>
      <c r="AS133" s="201">
        <v>14648670.77</v>
      </c>
      <c r="AT133" s="16">
        <f t="shared" si="47"/>
        <v>133483676.30000001</v>
      </c>
      <c r="AU133" s="16">
        <f t="shared" si="48"/>
        <v>2165817.96</v>
      </c>
      <c r="AV133" s="16">
        <f t="shared" si="49"/>
        <v>19824901.949999999</v>
      </c>
      <c r="AW133" s="16">
        <f t="shared" si="50"/>
        <v>155474396.21000001</v>
      </c>
      <c r="AX133" s="16">
        <f t="shared" si="51"/>
        <v>1459484.7899999917</v>
      </c>
      <c r="AY133" s="16">
        <f t="shared" si="56"/>
        <v>156933881</v>
      </c>
      <c r="AZ133" s="201"/>
      <c r="BA133" s="201"/>
      <c r="BB133" s="228"/>
      <c r="BC133" s="228"/>
      <c r="BD133" s="228"/>
      <c r="BE133" s="201"/>
      <c r="BF133" s="201"/>
      <c r="BG133" s="201"/>
    </row>
    <row r="134" spans="1:59" x14ac:dyDescent="0.2">
      <c r="A134" s="4">
        <f t="shared" si="52"/>
        <v>2030</v>
      </c>
      <c r="B134" s="4">
        <f t="shared" si="53"/>
        <v>2</v>
      </c>
      <c r="C134" s="11">
        <f t="shared" si="36"/>
        <v>47515</v>
      </c>
      <c r="E134" s="15">
        <v>76115992</v>
      </c>
      <c r="F134" s="16">
        <v>31651424</v>
      </c>
      <c r="G134" s="16">
        <v>2068375</v>
      </c>
      <c r="H134" s="16">
        <v>1889020</v>
      </c>
      <c r="I134" s="16">
        <v>200229</v>
      </c>
      <c r="J134" s="16">
        <v>224845</v>
      </c>
      <c r="K134" s="16">
        <v>23037</v>
      </c>
      <c r="L134" s="16">
        <v>5879814</v>
      </c>
      <c r="M134" s="16">
        <v>19569266</v>
      </c>
      <c r="N134" s="16">
        <f t="shared" si="37"/>
        <v>110059057</v>
      </c>
      <c r="O134" s="16">
        <f t="shared" si="38"/>
        <v>2113865</v>
      </c>
      <c r="P134" s="16">
        <f t="shared" si="39"/>
        <v>25449080</v>
      </c>
      <c r="Q134" s="16">
        <f t="shared" si="40"/>
        <v>137622002</v>
      </c>
      <c r="R134" s="16">
        <f t="shared" si="41"/>
        <v>1291899</v>
      </c>
      <c r="S134" s="17">
        <f t="shared" si="54"/>
        <v>138913901</v>
      </c>
      <c r="T134" s="16"/>
      <c r="U134" s="15">
        <v>80679609</v>
      </c>
      <c r="V134" s="16">
        <v>33369575</v>
      </c>
      <c r="W134" s="16">
        <v>2186602</v>
      </c>
      <c r="X134" s="16">
        <v>1970399</v>
      </c>
      <c r="Y134" s="16">
        <v>200229</v>
      </c>
      <c r="Z134" s="16">
        <v>232604</v>
      </c>
      <c r="AA134" s="16">
        <v>23037</v>
      </c>
      <c r="AB134" s="16">
        <v>5879814</v>
      </c>
      <c r="AC134" s="16">
        <v>19569266</v>
      </c>
      <c r="AD134" s="16">
        <f t="shared" si="42"/>
        <v>116459052</v>
      </c>
      <c r="AE134" s="16">
        <f t="shared" si="43"/>
        <v>2203003</v>
      </c>
      <c r="AF134" s="16">
        <f t="shared" si="44"/>
        <v>25449080</v>
      </c>
      <c r="AG134" s="16">
        <f t="shared" si="45"/>
        <v>144111135</v>
      </c>
      <c r="AH134" s="16">
        <f t="shared" si="46"/>
        <v>1352815</v>
      </c>
      <c r="AI134" s="17">
        <f t="shared" si="55"/>
        <v>145463950</v>
      </c>
      <c r="AK134" s="201">
        <v>81935089.340000004</v>
      </c>
      <c r="AL134" s="201">
        <v>33288670.23</v>
      </c>
      <c r="AM134" s="201">
        <v>2137929.27</v>
      </c>
      <c r="AN134" s="201">
        <v>1904043.35</v>
      </c>
      <c r="AO134" s="201">
        <v>200228.58</v>
      </c>
      <c r="AP134" s="201">
        <v>227892.88</v>
      </c>
      <c r="AQ134" s="201">
        <v>23037.03</v>
      </c>
      <c r="AR134" s="201">
        <v>5879813.5099999998</v>
      </c>
      <c r="AS134" s="201">
        <v>19569265.579999998</v>
      </c>
      <c r="AT134" s="16">
        <f t="shared" si="47"/>
        <v>117584954.45</v>
      </c>
      <c r="AU134" s="16">
        <f t="shared" si="48"/>
        <v>2131936.23</v>
      </c>
      <c r="AV134" s="16">
        <f t="shared" si="49"/>
        <v>25449079.089999996</v>
      </c>
      <c r="AW134" s="16">
        <f t="shared" si="50"/>
        <v>145165969.77000001</v>
      </c>
      <c r="AX134" s="16">
        <f t="shared" si="51"/>
        <v>1362717.2299999893</v>
      </c>
      <c r="AY134" s="16">
        <f t="shared" si="56"/>
        <v>146528687</v>
      </c>
      <c r="AZ134" s="201"/>
      <c r="BA134" s="201"/>
      <c r="BB134" s="228"/>
      <c r="BC134" s="228"/>
      <c r="BD134" s="228"/>
      <c r="BE134" s="201"/>
      <c r="BF134" s="201"/>
      <c r="BG134" s="201"/>
    </row>
    <row r="135" spans="1:59" x14ac:dyDescent="0.2">
      <c r="A135" s="4">
        <f t="shared" si="52"/>
        <v>2030</v>
      </c>
      <c r="B135" s="4">
        <f t="shared" si="53"/>
        <v>3</v>
      </c>
      <c r="C135" s="11">
        <f t="shared" si="36"/>
        <v>47543</v>
      </c>
      <c r="E135" s="15">
        <v>69507192</v>
      </c>
      <c r="F135" s="16">
        <v>28553774</v>
      </c>
      <c r="G135" s="16">
        <v>1878979</v>
      </c>
      <c r="H135" s="16">
        <v>1764452</v>
      </c>
      <c r="I135" s="16">
        <v>203214</v>
      </c>
      <c r="J135" s="16">
        <v>239866</v>
      </c>
      <c r="K135" s="16">
        <v>24811</v>
      </c>
      <c r="L135" s="16">
        <v>5215946</v>
      </c>
      <c r="M135" s="16">
        <v>16258580</v>
      </c>
      <c r="N135" s="16">
        <f t="shared" si="37"/>
        <v>100167970</v>
      </c>
      <c r="O135" s="16">
        <f t="shared" si="38"/>
        <v>2004318</v>
      </c>
      <c r="P135" s="16">
        <f t="shared" si="39"/>
        <v>21474526</v>
      </c>
      <c r="Q135" s="16">
        <f t="shared" si="40"/>
        <v>123646814</v>
      </c>
      <c r="R135" s="16">
        <f t="shared" si="41"/>
        <v>1160710</v>
      </c>
      <c r="S135" s="17">
        <f t="shared" si="54"/>
        <v>124807524</v>
      </c>
      <c r="T135" s="16"/>
      <c r="U135" s="15">
        <v>74020915</v>
      </c>
      <c r="V135" s="16">
        <v>30160763</v>
      </c>
      <c r="W135" s="16">
        <v>2002017</v>
      </c>
      <c r="X135" s="16">
        <v>1840305</v>
      </c>
      <c r="Y135" s="16">
        <v>203214</v>
      </c>
      <c r="Z135" s="16">
        <v>247894</v>
      </c>
      <c r="AA135" s="16">
        <v>24811</v>
      </c>
      <c r="AB135" s="16">
        <v>5215946</v>
      </c>
      <c r="AC135" s="16">
        <v>16258580</v>
      </c>
      <c r="AD135" s="16">
        <f t="shared" si="42"/>
        <v>106411720</v>
      </c>
      <c r="AE135" s="16">
        <f t="shared" si="43"/>
        <v>2088199</v>
      </c>
      <c r="AF135" s="16">
        <f t="shared" si="44"/>
        <v>21474526</v>
      </c>
      <c r="AG135" s="16">
        <f t="shared" si="45"/>
        <v>129974445</v>
      </c>
      <c r="AH135" s="16">
        <f t="shared" si="46"/>
        <v>1220109</v>
      </c>
      <c r="AI135" s="17">
        <f t="shared" si="55"/>
        <v>131194554</v>
      </c>
      <c r="AK135" s="201">
        <v>74813534.730000004</v>
      </c>
      <c r="AL135" s="201">
        <v>30242463.789999999</v>
      </c>
      <c r="AM135" s="201">
        <v>1967799</v>
      </c>
      <c r="AN135" s="201">
        <v>1796647.29</v>
      </c>
      <c r="AO135" s="201">
        <v>203213.72</v>
      </c>
      <c r="AP135" s="201">
        <v>244339.87</v>
      </c>
      <c r="AQ135" s="201">
        <v>24810.95</v>
      </c>
      <c r="AR135" s="201">
        <v>5215946.16</v>
      </c>
      <c r="AS135" s="201">
        <v>16258579.83</v>
      </c>
      <c r="AT135" s="16">
        <f t="shared" si="47"/>
        <v>107251822.19000001</v>
      </c>
      <c r="AU135" s="16">
        <f t="shared" si="48"/>
        <v>2040987.1600000001</v>
      </c>
      <c r="AV135" s="16">
        <f t="shared" si="49"/>
        <v>21474525.990000002</v>
      </c>
      <c r="AW135" s="16">
        <f t="shared" si="50"/>
        <v>130767335.34</v>
      </c>
      <c r="AX135" s="16">
        <f t="shared" si="51"/>
        <v>1227552.6599999964</v>
      </c>
      <c r="AY135" s="16">
        <f t="shared" si="56"/>
        <v>131994888</v>
      </c>
      <c r="AZ135" s="201"/>
      <c r="BA135" s="201"/>
      <c r="BB135" s="228"/>
      <c r="BC135" s="228"/>
      <c r="BD135" s="228"/>
      <c r="BE135" s="201"/>
      <c r="BF135" s="201"/>
      <c r="BG135" s="201"/>
    </row>
    <row r="136" spans="1:59" x14ac:dyDescent="0.2">
      <c r="A136" s="4">
        <f t="shared" si="52"/>
        <v>2030</v>
      </c>
      <c r="B136" s="4">
        <f t="shared" si="53"/>
        <v>4</v>
      </c>
      <c r="C136" s="11">
        <f t="shared" si="36"/>
        <v>47574</v>
      </c>
      <c r="E136" s="15">
        <v>46889801</v>
      </c>
      <c r="F136" s="16">
        <v>21065336</v>
      </c>
      <c r="G136" s="16">
        <v>1489879</v>
      </c>
      <c r="H136" s="16">
        <v>1340657</v>
      </c>
      <c r="I136" s="16">
        <v>174436</v>
      </c>
      <c r="J136" s="16">
        <v>226195</v>
      </c>
      <c r="K136" s="16">
        <v>23802</v>
      </c>
      <c r="L136" s="16">
        <v>5290709</v>
      </c>
      <c r="M136" s="16">
        <v>17626288</v>
      </c>
      <c r="N136" s="16">
        <f t="shared" si="37"/>
        <v>69643254</v>
      </c>
      <c r="O136" s="16">
        <f t="shared" si="38"/>
        <v>1566852</v>
      </c>
      <c r="P136" s="16">
        <f t="shared" si="39"/>
        <v>22916997</v>
      </c>
      <c r="Q136" s="16">
        <f t="shared" si="40"/>
        <v>94127103</v>
      </c>
      <c r="R136" s="16">
        <f t="shared" si="41"/>
        <v>883600</v>
      </c>
      <c r="S136" s="17">
        <f t="shared" si="54"/>
        <v>95010703</v>
      </c>
      <c r="T136" s="16"/>
      <c r="U136" s="15">
        <v>50568339</v>
      </c>
      <c r="V136" s="16">
        <v>22442769</v>
      </c>
      <c r="W136" s="16">
        <v>1615605</v>
      </c>
      <c r="X136" s="16">
        <v>1403389</v>
      </c>
      <c r="Y136" s="16">
        <v>174436</v>
      </c>
      <c r="Z136" s="16">
        <v>233665</v>
      </c>
      <c r="AA136" s="16">
        <v>23802</v>
      </c>
      <c r="AB136" s="16">
        <v>5290709</v>
      </c>
      <c r="AC136" s="16">
        <v>17626288</v>
      </c>
      <c r="AD136" s="16">
        <f t="shared" si="42"/>
        <v>74824951</v>
      </c>
      <c r="AE136" s="16">
        <f t="shared" si="43"/>
        <v>1637054</v>
      </c>
      <c r="AF136" s="16">
        <f t="shared" si="44"/>
        <v>22916997</v>
      </c>
      <c r="AG136" s="16">
        <f t="shared" si="45"/>
        <v>99379002</v>
      </c>
      <c r="AH136" s="16">
        <f t="shared" si="46"/>
        <v>932901</v>
      </c>
      <c r="AI136" s="17">
        <f t="shared" si="55"/>
        <v>100311903</v>
      </c>
      <c r="AK136" s="201">
        <v>51114239.200000003</v>
      </c>
      <c r="AL136" s="201">
        <v>22602307.870000001</v>
      </c>
      <c r="AM136" s="201">
        <v>1598362.92</v>
      </c>
      <c r="AN136" s="201">
        <v>1381702.41</v>
      </c>
      <c r="AO136" s="201">
        <v>174435.56</v>
      </c>
      <c r="AP136" s="201">
        <v>231730.43</v>
      </c>
      <c r="AQ136" s="201">
        <v>23802.27</v>
      </c>
      <c r="AR136" s="201">
        <v>5290708.95</v>
      </c>
      <c r="AS136" s="201">
        <v>17626288.079999998</v>
      </c>
      <c r="AT136" s="16">
        <f t="shared" si="47"/>
        <v>75513147.820000008</v>
      </c>
      <c r="AU136" s="16">
        <f t="shared" si="48"/>
        <v>1613432.8399999999</v>
      </c>
      <c r="AV136" s="16">
        <f t="shared" si="49"/>
        <v>22916997.029999997</v>
      </c>
      <c r="AW136" s="16">
        <f t="shared" si="50"/>
        <v>100043577.69000001</v>
      </c>
      <c r="AX136" s="16">
        <f t="shared" si="51"/>
        <v>939139.30999998748</v>
      </c>
      <c r="AY136" s="16">
        <f t="shared" si="56"/>
        <v>100982717</v>
      </c>
      <c r="AZ136" s="201"/>
      <c r="BA136" s="201"/>
      <c r="BB136" s="228"/>
      <c r="BC136" s="228"/>
      <c r="BD136" s="228"/>
      <c r="BE136" s="201"/>
      <c r="BF136" s="201"/>
      <c r="BG136" s="201"/>
    </row>
    <row r="137" spans="1:59" x14ac:dyDescent="0.2">
      <c r="A137" s="4">
        <f t="shared" si="52"/>
        <v>2030</v>
      </c>
      <c r="B137" s="4">
        <f t="shared" si="53"/>
        <v>5</v>
      </c>
      <c r="C137" s="11">
        <f t="shared" si="36"/>
        <v>47604</v>
      </c>
      <c r="E137" s="15">
        <v>25998154</v>
      </c>
      <c r="F137" s="16">
        <v>16051101</v>
      </c>
      <c r="G137" s="16">
        <v>1019731</v>
      </c>
      <c r="H137" s="16">
        <v>1282329</v>
      </c>
      <c r="I137" s="16">
        <v>190319</v>
      </c>
      <c r="J137" s="16">
        <v>208600</v>
      </c>
      <c r="K137" s="16">
        <v>22386</v>
      </c>
      <c r="L137" s="16">
        <v>4609555</v>
      </c>
      <c r="M137" s="16">
        <v>21035998</v>
      </c>
      <c r="N137" s="16">
        <f t="shared" si="37"/>
        <v>43281691</v>
      </c>
      <c r="O137" s="16">
        <f t="shared" si="38"/>
        <v>1490929</v>
      </c>
      <c r="P137" s="16">
        <f t="shared" si="39"/>
        <v>25645553</v>
      </c>
      <c r="Q137" s="16">
        <f t="shared" si="40"/>
        <v>70418173</v>
      </c>
      <c r="R137" s="16">
        <f t="shared" si="41"/>
        <v>661037</v>
      </c>
      <c r="S137" s="17">
        <f t="shared" si="54"/>
        <v>71079210</v>
      </c>
      <c r="T137" s="16"/>
      <c r="U137" s="15">
        <v>28177272</v>
      </c>
      <c r="V137" s="16">
        <v>17139133</v>
      </c>
      <c r="W137" s="16">
        <v>1133863</v>
      </c>
      <c r="X137" s="16">
        <v>1343037</v>
      </c>
      <c r="Y137" s="16">
        <v>190319</v>
      </c>
      <c r="Z137" s="16">
        <v>215461</v>
      </c>
      <c r="AA137" s="16">
        <v>22386</v>
      </c>
      <c r="AB137" s="16">
        <v>4609555</v>
      </c>
      <c r="AC137" s="16">
        <v>21035998</v>
      </c>
      <c r="AD137" s="16">
        <f t="shared" si="42"/>
        <v>46662973</v>
      </c>
      <c r="AE137" s="16">
        <f t="shared" si="43"/>
        <v>1558498</v>
      </c>
      <c r="AF137" s="16">
        <f t="shared" si="44"/>
        <v>25645553</v>
      </c>
      <c r="AG137" s="16">
        <f t="shared" si="45"/>
        <v>73867024</v>
      </c>
      <c r="AH137" s="16">
        <f t="shared" si="46"/>
        <v>693412</v>
      </c>
      <c r="AI137" s="17">
        <f t="shared" si="55"/>
        <v>74560436</v>
      </c>
      <c r="AK137" s="201">
        <v>28562400.629999999</v>
      </c>
      <c r="AL137" s="201">
        <v>17387655.859999999</v>
      </c>
      <c r="AM137" s="201">
        <v>1127862.6200000001</v>
      </c>
      <c r="AN137" s="201">
        <v>1334870.28</v>
      </c>
      <c r="AO137" s="201">
        <v>190319.41</v>
      </c>
      <c r="AP137" s="201">
        <v>214573.52</v>
      </c>
      <c r="AQ137" s="201">
        <v>22385.7</v>
      </c>
      <c r="AR137" s="201">
        <v>4609554.8</v>
      </c>
      <c r="AS137" s="201">
        <v>21035997.780000001</v>
      </c>
      <c r="AT137" s="16">
        <f t="shared" si="47"/>
        <v>47290624.219999991</v>
      </c>
      <c r="AU137" s="16">
        <f t="shared" si="48"/>
        <v>1549443.8</v>
      </c>
      <c r="AV137" s="16">
        <f t="shared" si="49"/>
        <v>25645552.580000002</v>
      </c>
      <c r="AW137" s="16">
        <f t="shared" si="50"/>
        <v>74485620.599999994</v>
      </c>
      <c r="AX137" s="16">
        <f t="shared" si="51"/>
        <v>699219.40000000596</v>
      </c>
      <c r="AY137" s="16">
        <f t="shared" si="56"/>
        <v>75184840</v>
      </c>
      <c r="AZ137" s="201"/>
      <c r="BA137" s="201"/>
      <c r="BB137" s="228"/>
      <c r="BC137" s="228"/>
      <c r="BD137" s="228"/>
      <c r="BE137" s="201"/>
      <c r="BF137" s="201"/>
      <c r="BG137" s="201"/>
    </row>
    <row r="138" spans="1:59" x14ac:dyDescent="0.2">
      <c r="A138" s="4">
        <f t="shared" si="52"/>
        <v>2030</v>
      </c>
      <c r="B138" s="4">
        <f t="shared" si="53"/>
        <v>6</v>
      </c>
      <c r="C138" s="11">
        <f t="shared" si="36"/>
        <v>47635</v>
      </c>
      <c r="E138" s="15">
        <v>16960509</v>
      </c>
      <c r="F138" s="16">
        <v>13268234</v>
      </c>
      <c r="G138" s="16">
        <v>856801</v>
      </c>
      <c r="H138" s="16">
        <v>1033156</v>
      </c>
      <c r="I138" s="16">
        <v>146400</v>
      </c>
      <c r="J138" s="16">
        <v>203820</v>
      </c>
      <c r="K138" s="16">
        <v>22148</v>
      </c>
      <c r="L138" s="16">
        <v>4217388</v>
      </c>
      <c r="M138" s="16">
        <v>20535530</v>
      </c>
      <c r="N138" s="16">
        <f t="shared" si="37"/>
        <v>31254092</v>
      </c>
      <c r="O138" s="16">
        <f t="shared" si="38"/>
        <v>1236976</v>
      </c>
      <c r="P138" s="16">
        <f t="shared" si="39"/>
        <v>24752918</v>
      </c>
      <c r="Q138" s="16">
        <f t="shared" si="40"/>
        <v>57243986</v>
      </c>
      <c r="R138" s="16">
        <f t="shared" si="41"/>
        <v>537367</v>
      </c>
      <c r="S138" s="17">
        <f t="shared" si="54"/>
        <v>57781353</v>
      </c>
      <c r="T138" s="16"/>
      <c r="U138" s="15">
        <v>18461335</v>
      </c>
      <c r="V138" s="16">
        <v>14232084</v>
      </c>
      <c r="W138" s="16">
        <v>980351</v>
      </c>
      <c r="X138" s="16">
        <v>1081864</v>
      </c>
      <c r="Y138" s="16">
        <v>146400</v>
      </c>
      <c r="Z138" s="16">
        <v>210717</v>
      </c>
      <c r="AA138" s="16">
        <v>22148</v>
      </c>
      <c r="AB138" s="16">
        <v>4217388</v>
      </c>
      <c r="AC138" s="16">
        <v>20535530</v>
      </c>
      <c r="AD138" s="16">
        <f t="shared" si="42"/>
        <v>33842318</v>
      </c>
      <c r="AE138" s="16">
        <f t="shared" si="43"/>
        <v>1292581</v>
      </c>
      <c r="AF138" s="16">
        <f t="shared" si="44"/>
        <v>24752918</v>
      </c>
      <c r="AG138" s="16">
        <f t="shared" si="45"/>
        <v>59887817</v>
      </c>
      <c r="AH138" s="16">
        <f t="shared" si="46"/>
        <v>562185</v>
      </c>
      <c r="AI138" s="17">
        <f t="shared" si="55"/>
        <v>60450002</v>
      </c>
      <c r="AK138" s="201">
        <v>18745394.960000001</v>
      </c>
      <c r="AL138" s="201">
        <v>14481936.76</v>
      </c>
      <c r="AM138" s="201">
        <v>975490.76</v>
      </c>
      <c r="AN138" s="201">
        <v>1077375.24</v>
      </c>
      <c r="AO138" s="201">
        <v>146400.06</v>
      </c>
      <c r="AP138" s="201">
        <v>210027.25</v>
      </c>
      <c r="AQ138" s="201">
        <v>22147.79</v>
      </c>
      <c r="AR138" s="201">
        <v>4217388.16</v>
      </c>
      <c r="AS138" s="201">
        <v>20535529.579999998</v>
      </c>
      <c r="AT138" s="16">
        <f t="shared" si="47"/>
        <v>34371370.329999998</v>
      </c>
      <c r="AU138" s="16">
        <f t="shared" si="48"/>
        <v>1287402.49</v>
      </c>
      <c r="AV138" s="16">
        <f t="shared" si="49"/>
        <v>24752917.739999998</v>
      </c>
      <c r="AW138" s="16">
        <f t="shared" si="50"/>
        <v>60411690.560000002</v>
      </c>
      <c r="AX138" s="16">
        <f t="shared" si="51"/>
        <v>567102.43999999762</v>
      </c>
      <c r="AY138" s="16">
        <f t="shared" si="56"/>
        <v>60978793</v>
      </c>
      <c r="AZ138" s="201"/>
      <c r="BA138" s="201"/>
      <c r="BB138" s="228"/>
      <c r="BC138" s="228"/>
      <c r="BD138" s="228"/>
      <c r="BE138" s="201"/>
      <c r="BF138" s="201"/>
      <c r="BG138" s="201"/>
    </row>
    <row r="139" spans="1:59" x14ac:dyDescent="0.2">
      <c r="A139" s="4">
        <f t="shared" si="52"/>
        <v>2030</v>
      </c>
      <c r="B139" s="4">
        <f t="shared" si="53"/>
        <v>7</v>
      </c>
      <c r="C139" s="11">
        <f t="shared" si="36"/>
        <v>47665</v>
      </c>
      <c r="E139" s="15">
        <v>12167577</v>
      </c>
      <c r="F139" s="16">
        <v>11379606</v>
      </c>
      <c r="G139" s="16">
        <v>772373</v>
      </c>
      <c r="H139" s="16">
        <v>1017323</v>
      </c>
      <c r="I139" s="16">
        <v>123120</v>
      </c>
      <c r="J139" s="16">
        <v>192938</v>
      </c>
      <c r="K139" s="16">
        <v>21069</v>
      </c>
      <c r="L139" s="16">
        <v>3614271</v>
      </c>
      <c r="M139" s="16">
        <v>20647348</v>
      </c>
      <c r="N139" s="16">
        <f t="shared" si="37"/>
        <v>24463745</v>
      </c>
      <c r="O139" s="16">
        <f t="shared" si="38"/>
        <v>1210261</v>
      </c>
      <c r="P139" s="16">
        <f t="shared" si="39"/>
        <v>24261619</v>
      </c>
      <c r="Q139" s="16">
        <f t="shared" si="40"/>
        <v>49935625</v>
      </c>
      <c r="R139" s="16">
        <f t="shared" si="41"/>
        <v>468761</v>
      </c>
      <c r="S139" s="17">
        <f t="shared" si="54"/>
        <v>50404386</v>
      </c>
      <c r="T139" s="16"/>
      <c r="U139" s="15">
        <v>13448218</v>
      </c>
      <c r="V139" s="16">
        <v>12277301</v>
      </c>
      <c r="W139" s="16">
        <v>889852</v>
      </c>
      <c r="X139" s="16">
        <v>1065852</v>
      </c>
      <c r="Y139" s="16">
        <v>123120</v>
      </c>
      <c r="Z139" s="16">
        <v>199794</v>
      </c>
      <c r="AA139" s="16">
        <v>21069</v>
      </c>
      <c r="AB139" s="16">
        <v>3614271</v>
      </c>
      <c r="AC139" s="16">
        <v>20647348</v>
      </c>
      <c r="AD139" s="16">
        <f t="shared" si="42"/>
        <v>26759560</v>
      </c>
      <c r="AE139" s="16">
        <f t="shared" si="43"/>
        <v>1265646</v>
      </c>
      <c r="AF139" s="16">
        <f t="shared" si="44"/>
        <v>24261619</v>
      </c>
      <c r="AG139" s="16">
        <f t="shared" si="45"/>
        <v>52286825</v>
      </c>
      <c r="AH139" s="16">
        <f t="shared" si="46"/>
        <v>490832</v>
      </c>
      <c r="AI139" s="17">
        <f t="shared" si="55"/>
        <v>52777657</v>
      </c>
      <c r="AK139" s="201">
        <v>13650948.800000001</v>
      </c>
      <c r="AL139" s="201">
        <v>12492891.85</v>
      </c>
      <c r="AM139" s="201">
        <v>885254.41</v>
      </c>
      <c r="AN139" s="201">
        <v>1061515.29</v>
      </c>
      <c r="AO139" s="201">
        <v>123119.87</v>
      </c>
      <c r="AP139" s="201">
        <v>199123.87</v>
      </c>
      <c r="AQ139" s="201">
        <v>21069.3</v>
      </c>
      <c r="AR139" s="201">
        <v>3614270.99</v>
      </c>
      <c r="AS139" s="201">
        <v>20647347.52</v>
      </c>
      <c r="AT139" s="16">
        <f t="shared" si="47"/>
        <v>27173284.23</v>
      </c>
      <c r="AU139" s="16">
        <f t="shared" si="48"/>
        <v>1260639.1600000001</v>
      </c>
      <c r="AV139" s="16">
        <f t="shared" si="49"/>
        <v>24261618.509999998</v>
      </c>
      <c r="AW139" s="16">
        <f t="shared" si="50"/>
        <v>52695541.899999999</v>
      </c>
      <c r="AX139" s="16">
        <f t="shared" si="51"/>
        <v>494669.10000000149</v>
      </c>
      <c r="AY139" s="16">
        <f t="shared" si="56"/>
        <v>53190211</v>
      </c>
      <c r="AZ139" s="201"/>
      <c r="BA139" s="201"/>
      <c r="BB139" s="228"/>
      <c r="BC139" s="228"/>
      <c r="BD139" s="228"/>
      <c r="BE139" s="201"/>
      <c r="BF139" s="201"/>
      <c r="BG139" s="201"/>
    </row>
    <row r="140" spans="1:59" x14ac:dyDescent="0.2">
      <c r="A140" s="4">
        <f t="shared" si="52"/>
        <v>2030</v>
      </c>
      <c r="B140" s="4">
        <f t="shared" si="53"/>
        <v>8</v>
      </c>
      <c r="C140" s="11">
        <f t="shared" si="36"/>
        <v>47696</v>
      </c>
      <c r="E140" s="15">
        <v>11718429</v>
      </c>
      <c r="F140" s="16">
        <v>12324078</v>
      </c>
      <c r="G140" s="16">
        <v>871808</v>
      </c>
      <c r="H140" s="16">
        <v>1079448</v>
      </c>
      <c r="I140" s="16">
        <v>130569</v>
      </c>
      <c r="J140" s="16">
        <v>196694</v>
      </c>
      <c r="K140" s="16">
        <v>21451</v>
      </c>
      <c r="L140" s="16">
        <v>3696053</v>
      </c>
      <c r="M140" s="16">
        <v>19749100</v>
      </c>
      <c r="N140" s="16">
        <f t="shared" si="37"/>
        <v>25066335</v>
      </c>
      <c r="O140" s="16">
        <f t="shared" si="38"/>
        <v>1276142</v>
      </c>
      <c r="P140" s="16">
        <f t="shared" si="39"/>
        <v>23445153</v>
      </c>
      <c r="Q140" s="16">
        <f t="shared" si="40"/>
        <v>49787630</v>
      </c>
      <c r="R140" s="16">
        <f t="shared" si="41"/>
        <v>467372</v>
      </c>
      <c r="S140" s="17">
        <f t="shared" si="54"/>
        <v>50255002</v>
      </c>
      <c r="T140" s="16"/>
      <c r="U140" s="15">
        <v>13101821</v>
      </c>
      <c r="V140" s="16">
        <v>13260146</v>
      </c>
      <c r="W140" s="16">
        <v>1001420</v>
      </c>
      <c r="X140" s="16">
        <v>1131300</v>
      </c>
      <c r="Y140" s="16">
        <v>130569</v>
      </c>
      <c r="Z140" s="16">
        <v>203445</v>
      </c>
      <c r="AA140" s="16">
        <v>21451</v>
      </c>
      <c r="AB140" s="16">
        <v>3696053</v>
      </c>
      <c r="AC140" s="16">
        <v>19749100</v>
      </c>
      <c r="AD140" s="16">
        <f t="shared" si="42"/>
        <v>27515407</v>
      </c>
      <c r="AE140" s="16">
        <f t="shared" si="43"/>
        <v>1334745</v>
      </c>
      <c r="AF140" s="16">
        <f t="shared" si="44"/>
        <v>23445153</v>
      </c>
      <c r="AG140" s="16">
        <f t="shared" si="45"/>
        <v>52295305</v>
      </c>
      <c r="AH140" s="16">
        <f t="shared" si="46"/>
        <v>490912</v>
      </c>
      <c r="AI140" s="17">
        <f t="shared" si="55"/>
        <v>52786217</v>
      </c>
      <c r="AK140" s="201">
        <v>13336775.310000001</v>
      </c>
      <c r="AL140" s="201">
        <v>13471428.970000001</v>
      </c>
      <c r="AM140" s="201">
        <v>996329.1</v>
      </c>
      <c r="AN140" s="201">
        <v>1126581.1499999999</v>
      </c>
      <c r="AO140" s="201">
        <v>130568.9</v>
      </c>
      <c r="AP140" s="201">
        <v>202757.92</v>
      </c>
      <c r="AQ140" s="201">
        <v>21451.06</v>
      </c>
      <c r="AR140" s="201">
        <v>3696052.84</v>
      </c>
      <c r="AS140" s="201">
        <v>19749100.399999999</v>
      </c>
      <c r="AT140" s="16">
        <f t="shared" si="47"/>
        <v>27956553.34</v>
      </c>
      <c r="AU140" s="16">
        <f t="shared" si="48"/>
        <v>1329339.0699999998</v>
      </c>
      <c r="AV140" s="16">
        <f t="shared" si="49"/>
        <v>23445153.239999998</v>
      </c>
      <c r="AW140" s="16">
        <f t="shared" si="50"/>
        <v>52731045.649999999</v>
      </c>
      <c r="AX140" s="16">
        <f t="shared" si="51"/>
        <v>495002.35000000149</v>
      </c>
      <c r="AY140" s="16">
        <f t="shared" si="56"/>
        <v>53226048</v>
      </c>
      <c r="AZ140" s="201"/>
      <c r="BA140" s="201"/>
      <c r="BB140" s="228"/>
      <c r="BC140" s="228"/>
      <c r="BD140" s="228"/>
      <c r="BE140" s="201"/>
      <c r="BF140" s="201"/>
      <c r="BG140" s="201"/>
    </row>
    <row r="141" spans="1:59" x14ac:dyDescent="0.2">
      <c r="A141" s="4">
        <f t="shared" si="52"/>
        <v>2030</v>
      </c>
      <c r="B141" s="4">
        <f t="shared" si="53"/>
        <v>9</v>
      </c>
      <c r="C141" s="11">
        <f t="shared" si="36"/>
        <v>47727</v>
      </c>
      <c r="E141" s="15">
        <v>17320774</v>
      </c>
      <c r="F141" s="16">
        <v>14202788</v>
      </c>
      <c r="G141" s="16">
        <v>1156197</v>
      </c>
      <c r="H141" s="16">
        <v>1039568</v>
      </c>
      <c r="I141" s="16">
        <v>138140</v>
      </c>
      <c r="J141" s="16">
        <v>178433</v>
      </c>
      <c r="K141" s="16">
        <v>19301</v>
      </c>
      <c r="L141" s="16">
        <v>4365394</v>
      </c>
      <c r="M141" s="16">
        <v>22100501</v>
      </c>
      <c r="N141" s="16">
        <f t="shared" si="37"/>
        <v>32837200</v>
      </c>
      <c r="O141" s="16">
        <f t="shared" si="38"/>
        <v>1218001</v>
      </c>
      <c r="P141" s="16">
        <f t="shared" si="39"/>
        <v>26465895</v>
      </c>
      <c r="Q141" s="16">
        <f t="shared" si="40"/>
        <v>60521096</v>
      </c>
      <c r="R141" s="16">
        <f t="shared" si="41"/>
        <v>568130</v>
      </c>
      <c r="S141" s="17">
        <f t="shared" si="54"/>
        <v>61089226</v>
      </c>
      <c r="T141" s="16"/>
      <c r="U141" s="15">
        <v>19119082</v>
      </c>
      <c r="V141" s="16">
        <v>15154975</v>
      </c>
      <c r="W141" s="16">
        <v>1295425</v>
      </c>
      <c r="X141" s="16">
        <v>1090155</v>
      </c>
      <c r="Y141" s="16">
        <v>138140</v>
      </c>
      <c r="Z141" s="16">
        <v>184602</v>
      </c>
      <c r="AA141" s="16">
        <v>19301</v>
      </c>
      <c r="AB141" s="16">
        <v>4365394</v>
      </c>
      <c r="AC141" s="16">
        <v>22100501</v>
      </c>
      <c r="AD141" s="16">
        <f t="shared" si="42"/>
        <v>35726923</v>
      </c>
      <c r="AE141" s="16">
        <f t="shared" si="43"/>
        <v>1274757</v>
      </c>
      <c r="AF141" s="16">
        <f t="shared" si="44"/>
        <v>26465895</v>
      </c>
      <c r="AG141" s="16">
        <f t="shared" si="45"/>
        <v>63467575</v>
      </c>
      <c r="AH141" s="16">
        <f t="shared" si="46"/>
        <v>595789</v>
      </c>
      <c r="AI141" s="17">
        <f t="shared" si="55"/>
        <v>64063364</v>
      </c>
      <c r="AK141" s="201">
        <v>19280714.5</v>
      </c>
      <c r="AL141" s="201">
        <v>15353665.369999999</v>
      </c>
      <c r="AM141" s="201">
        <v>1289292.04</v>
      </c>
      <c r="AN141" s="201">
        <v>1084929.6399999999</v>
      </c>
      <c r="AO141" s="201">
        <v>138139.64000000001</v>
      </c>
      <c r="AP141" s="201">
        <v>184014.64</v>
      </c>
      <c r="AQ141" s="201">
        <v>19301.09</v>
      </c>
      <c r="AR141" s="201">
        <v>4365393.83</v>
      </c>
      <c r="AS141" s="201">
        <v>22100500.879999999</v>
      </c>
      <c r="AT141" s="16">
        <f t="shared" si="47"/>
        <v>36081112.640000001</v>
      </c>
      <c r="AU141" s="16">
        <f t="shared" si="48"/>
        <v>1268944.2799999998</v>
      </c>
      <c r="AV141" s="16">
        <f t="shared" si="49"/>
        <v>26465894.710000001</v>
      </c>
      <c r="AW141" s="16">
        <f t="shared" si="50"/>
        <v>63815951.630000003</v>
      </c>
      <c r="AX141" s="16">
        <f t="shared" si="51"/>
        <v>599059.36999999732</v>
      </c>
      <c r="AY141" s="16">
        <f t="shared" si="56"/>
        <v>64415011</v>
      </c>
      <c r="AZ141" s="201"/>
      <c r="BA141" s="201"/>
      <c r="BB141" s="228"/>
      <c r="BC141" s="228"/>
      <c r="BD141" s="228"/>
      <c r="BE141" s="201"/>
      <c r="BF141" s="201"/>
      <c r="BG141" s="201"/>
    </row>
    <row r="142" spans="1:59" x14ac:dyDescent="0.2">
      <c r="A142" s="4">
        <f t="shared" si="52"/>
        <v>2030</v>
      </c>
      <c r="B142" s="4">
        <f t="shared" si="53"/>
        <v>10</v>
      </c>
      <c r="C142" s="11">
        <f t="shared" si="36"/>
        <v>47757</v>
      </c>
      <c r="E142" s="15">
        <v>40907399</v>
      </c>
      <c r="F142" s="16">
        <v>23519348</v>
      </c>
      <c r="G142" s="16">
        <v>1223440</v>
      </c>
      <c r="H142" s="16">
        <v>1583631</v>
      </c>
      <c r="I142" s="16">
        <v>208085</v>
      </c>
      <c r="J142" s="16">
        <v>208478</v>
      </c>
      <c r="K142" s="16">
        <v>22182</v>
      </c>
      <c r="L142" s="16">
        <v>4190970</v>
      </c>
      <c r="M142" s="16">
        <v>15476429</v>
      </c>
      <c r="N142" s="16">
        <f t="shared" si="37"/>
        <v>65880454</v>
      </c>
      <c r="O142" s="16">
        <f t="shared" si="38"/>
        <v>1792109</v>
      </c>
      <c r="P142" s="16">
        <f t="shared" si="39"/>
        <v>19667399</v>
      </c>
      <c r="Q142" s="16">
        <f t="shared" si="40"/>
        <v>87339962</v>
      </c>
      <c r="R142" s="16">
        <f t="shared" si="41"/>
        <v>819887</v>
      </c>
      <c r="S142" s="17">
        <f t="shared" si="54"/>
        <v>88159849</v>
      </c>
      <c r="T142" s="16"/>
      <c r="U142" s="15">
        <v>44215804</v>
      </c>
      <c r="V142" s="16">
        <v>24893591</v>
      </c>
      <c r="W142" s="16">
        <v>1335456</v>
      </c>
      <c r="X142" s="16">
        <v>1662353</v>
      </c>
      <c r="Y142" s="16">
        <v>208085</v>
      </c>
      <c r="Z142" s="16">
        <v>216216</v>
      </c>
      <c r="AA142" s="16">
        <v>22182</v>
      </c>
      <c r="AB142" s="16">
        <v>4190970</v>
      </c>
      <c r="AC142" s="16">
        <v>15476429</v>
      </c>
      <c r="AD142" s="16">
        <f t="shared" si="42"/>
        <v>70675118</v>
      </c>
      <c r="AE142" s="16">
        <f t="shared" si="43"/>
        <v>1878569</v>
      </c>
      <c r="AF142" s="16">
        <f t="shared" si="44"/>
        <v>19667399</v>
      </c>
      <c r="AG142" s="16">
        <f t="shared" si="45"/>
        <v>92221086</v>
      </c>
      <c r="AH142" s="16">
        <f t="shared" si="46"/>
        <v>865707</v>
      </c>
      <c r="AI142" s="17">
        <f t="shared" si="55"/>
        <v>93086793</v>
      </c>
      <c r="AK142" s="201">
        <v>44513445.950000003</v>
      </c>
      <c r="AL142" s="201">
        <v>24962906.100000001</v>
      </c>
      <c r="AM142" s="201">
        <v>1317111.17</v>
      </c>
      <c r="AN142" s="201">
        <v>1630412.51</v>
      </c>
      <c r="AO142" s="201">
        <v>208084.5</v>
      </c>
      <c r="AP142" s="201">
        <v>214357.99</v>
      </c>
      <c r="AQ142" s="201">
        <v>22181.59</v>
      </c>
      <c r="AR142" s="201">
        <v>4190969.72</v>
      </c>
      <c r="AS142" s="201">
        <v>15476429.109999999</v>
      </c>
      <c r="AT142" s="16">
        <f t="shared" si="47"/>
        <v>71023729.310000017</v>
      </c>
      <c r="AU142" s="16">
        <f t="shared" si="48"/>
        <v>1844770.5</v>
      </c>
      <c r="AV142" s="16">
        <f t="shared" si="49"/>
        <v>19667398.829999998</v>
      </c>
      <c r="AW142" s="16">
        <f t="shared" si="50"/>
        <v>92535898.640000015</v>
      </c>
      <c r="AX142" s="16">
        <f t="shared" si="51"/>
        <v>868662.3599999845</v>
      </c>
      <c r="AY142" s="16">
        <f t="shared" si="56"/>
        <v>93404561</v>
      </c>
      <c r="AZ142" s="201"/>
      <c r="BA142" s="201"/>
      <c r="BB142" s="228"/>
      <c r="BC142" s="228"/>
      <c r="BD142" s="228"/>
      <c r="BE142" s="201"/>
      <c r="BF142" s="201"/>
      <c r="BG142" s="201"/>
    </row>
    <row r="143" spans="1:59" x14ac:dyDescent="0.2">
      <c r="A143" s="4">
        <f t="shared" si="52"/>
        <v>2030</v>
      </c>
      <c r="B143" s="4">
        <f t="shared" si="53"/>
        <v>11</v>
      </c>
      <c r="C143" s="11">
        <f t="shared" si="36"/>
        <v>47788</v>
      </c>
      <c r="E143" s="15">
        <v>67979357</v>
      </c>
      <c r="F143" s="16">
        <v>32190142</v>
      </c>
      <c r="G143" s="16">
        <v>2032324</v>
      </c>
      <c r="H143" s="16">
        <v>1803343</v>
      </c>
      <c r="I143" s="16">
        <v>194535</v>
      </c>
      <c r="J143" s="16">
        <v>225841</v>
      </c>
      <c r="K143" s="16">
        <v>23317</v>
      </c>
      <c r="L143" s="16">
        <v>5097705</v>
      </c>
      <c r="M143" s="16">
        <v>16327042</v>
      </c>
      <c r="N143" s="16">
        <f t="shared" si="37"/>
        <v>102419675</v>
      </c>
      <c r="O143" s="16">
        <f t="shared" si="38"/>
        <v>2029184</v>
      </c>
      <c r="P143" s="16">
        <f t="shared" si="39"/>
        <v>21424747</v>
      </c>
      <c r="Q143" s="16">
        <f t="shared" si="40"/>
        <v>125873606</v>
      </c>
      <c r="R143" s="16">
        <f t="shared" si="41"/>
        <v>1181614</v>
      </c>
      <c r="S143" s="17">
        <f t="shared" si="54"/>
        <v>127055220</v>
      </c>
      <c r="T143" s="16"/>
      <c r="U143" s="15">
        <v>72812331</v>
      </c>
      <c r="V143" s="16">
        <v>34111702</v>
      </c>
      <c r="W143" s="16">
        <v>2177142</v>
      </c>
      <c r="X143" s="16">
        <v>1865779</v>
      </c>
      <c r="Y143" s="16">
        <v>194535</v>
      </c>
      <c r="Z143" s="16">
        <v>232796</v>
      </c>
      <c r="AA143" s="16">
        <v>23317</v>
      </c>
      <c r="AB143" s="16">
        <v>5097705</v>
      </c>
      <c r="AC143" s="16">
        <v>16327042</v>
      </c>
      <c r="AD143" s="16">
        <f t="shared" si="42"/>
        <v>109319027</v>
      </c>
      <c r="AE143" s="16">
        <f t="shared" si="43"/>
        <v>2098575</v>
      </c>
      <c r="AF143" s="16">
        <f t="shared" si="44"/>
        <v>21424747</v>
      </c>
      <c r="AG143" s="16">
        <f t="shared" si="45"/>
        <v>132842349</v>
      </c>
      <c r="AH143" s="16">
        <f t="shared" si="46"/>
        <v>1247031</v>
      </c>
      <c r="AI143" s="17">
        <f t="shared" si="55"/>
        <v>134089380</v>
      </c>
      <c r="AK143" s="201">
        <v>73446513.409999996</v>
      </c>
      <c r="AL143" s="201">
        <v>33538621.91</v>
      </c>
      <c r="AM143" s="201">
        <v>2090672.66</v>
      </c>
      <c r="AN143" s="201">
        <v>1760506.35</v>
      </c>
      <c r="AO143" s="201">
        <v>194535.46</v>
      </c>
      <c r="AP143" s="201">
        <v>226114.69</v>
      </c>
      <c r="AQ143" s="201">
        <v>23317.09</v>
      </c>
      <c r="AR143" s="201">
        <v>5097705.42</v>
      </c>
      <c r="AS143" s="201">
        <v>16327041.949999999</v>
      </c>
      <c r="AT143" s="16">
        <f t="shared" si="47"/>
        <v>109293660.52999999</v>
      </c>
      <c r="AU143" s="16">
        <f t="shared" si="48"/>
        <v>1986621.04</v>
      </c>
      <c r="AV143" s="16">
        <f t="shared" si="49"/>
        <v>21424747.369999997</v>
      </c>
      <c r="AW143" s="16">
        <f t="shared" si="50"/>
        <v>132705028.94</v>
      </c>
      <c r="AX143" s="16">
        <f t="shared" si="51"/>
        <v>1245742.0600000024</v>
      </c>
      <c r="AY143" s="16">
        <f t="shared" si="56"/>
        <v>133950771</v>
      </c>
      <c r="AZ143" s="201"/>
      <c r="BA143" s="201"/>
      <c r="BB143" s="228"/>
      <c r="BC143" s="228"/>
      <c r="BD143" s="228"/>
      <c r="BE143" s="201"/>
      <c r="BF143" s="201"/>
      <c r="BG143" s="201"/>
    </row>
    <row r="144" spans="1:59" x14ac:dyDescent="0.2">
      <c r="A144" s="4">
        <f t="shared" si="52"/>
        <v>2030</v>
      </c>
      <c r="B144" s="4">
        <f t="shared" si="53"/>
        <v>12</v>
      </c>
      <c r="C144" s="11">
        <f t="shared" si="36"/>
        <v>47818</v>
      </c>
      <c r="E144" s="15">
        <v>89153612</v>
      </c>
      <c r="F144" s="16">
        <v>38736726</v>
      </c>
      <c r="G144" s="16">
        <v>2566668</v>
      </c>
      <c r="H144" s="16">
        <v>2327474</v>
      </c>
      <c r="I144" s="16">
        <v>230596</v>
      </c>
      <c r="J144" s="16">
        <v>250024</v>
      </c>
      <c r="K144" s="16">
        <v>25371</v>
      </c>
      <c r="L144" s="16">
        <v>5450292</v>
      </c>
      <c r="M144" s="16">
        <v>16635027</v>
      </c>
      <c r="N144" s="16">
        <f t="shared" si="37"/>
        <v>130712973</v>
      </c>
      <c r="O144" s="16">
        <f t="shared" si="38"/>
        <v>2577498</v>
      </c>
      <c r="P144" s="16">
        <f t="shared" si="39"/>
        <v>22085319</v>
      </c>
      <c r="Q144" s="16">
        <f t="shared" si="40"/>
        <v>155375790</v>
      </c>
      <c r="R144" s="16">
        <f t="shared" si="41"/>
        <v>1458559</v>
      </c>
      <c r="S144" s="17">
        <f t="shared" si="54"/>
        <v>156834349</v>
      </c>
      <c r="T144" s="16"/>
      <c r="U144" s="15">
        <v>95705764</v>
      </c>
      <c r="V144" s="16">
        <v>41401210</v>
      </c>
      <c r="W144" s="16">
        <v>2725629</v>
      </c>
      <c r="X144" s="16">
        <v>2391489</v>
      </c>
      <c r="Y144" s="16">
        <v>230596</v>
      </c>
      <c r="Z144" s="16">
        <v>256720</v>
      </c>
      <c r="AA144" s="16">
        <v>25371</v>
      </c>
      <c r="AB144" s="16">
        <v>5450292</v>
      </c>
      <c r="AC144" s="16">
        <v>16635027</v>
      </c>
      <c r="AD144" s="16">
        <f t="shared" si="42"/>
        <v>140088570</v>
      </c>
      <c r="AE144" s="16">
        <f t="shared" si="43"/>
        <v>2648209</v>
      </c>
      <c r="AF144" s="16">
        <f t="shared" si="44"/>
        <v>22085319</v>
      </c>
      <c r="AG144" s="16">
        <f t="shared" si="45"/>
        <v>164822098</v>
      </c>
      <c r="AH144" s="16">
        <f t="shared" si="46"/>
        <v>1547235</v>
      </c>
      <c r="AI144" s="17">
        <f t="shared" si="55"/>
        <v>166369333</v>
      </c>
      <c r="AK144" s="201">
        <v>96891312.420000002</v>
      </c>
      <c r="AL144" s="201">
        <v>40598552.740000002</v>
      </c>
      <c r="AM144" s="201">
        <v>2616776.58</v>
      </c>
      <c r="AN144" s="201">
        <v>2262166.3199999998</v>
      </c>
      <c r="AO144" s="201">
        <v>230595.83</v>
      </c>
      <c r="AP144" s="201">
        <v>248131.58</v>
      </c>
      <c r="AQ144" s="201">
        <v>25370.720000000001</v>
      </c>
      <c r="AR144" s="201">
        <v>5450291.7999999998</v>
      </c>
      <c r="AS144" s="201">
        <v>16635026.99</v>
      </c>
      <c r="AT144" s="16">
        <f t="shared" si="47"/>
        <v>140362608.29000002</v>
      </c>
      <c r="AU144" s="16">
        <f t="shared" si="48"/>
        <v>2510297.9</v>
      </c>
      <c r="AV144" s="16">
        <f t="shared" si="49"/>
        <v>22085318.789999999</v>
      </c>
      <c r="AW144" s="16">
        <f t="shared" si="50"/>
        <v>164958224.98000002</v>
      </c>
      <c r="AX144" s="16">
        <f t="shared" si="51"/>
        <v>1548513.0199999809</v>
      </c>
      <c r="AY144" s="16">
        <f t="shared" si="56"/>
        <v>166506738</v>
      </c>
      <c r="AZ144" s="201"/>
      <c r="BA144" s="201"/>
      <c r="BB144" s="228"/>
      <c r="BC144" s="228"/>
      <c r="BD144" s="228"/>
      <c r="BE144" s="201"/>
      <c r="BF144" s="201"/>
      <c r="BG144" s="201"/>
    </row>
    <row r="145" spans="1:59" x14ac:dyDescent="0.2">
      <c r="A145" s="4">
        <f t="shared" si="52"/>
        <v>2031</v>
      </c>
      <c r="B145" s="4">
        <f t="shared" si="53"/>
        <v>1</v>
      </c>
      <c r="C145" s="11">
        <f t="shared" si="36"/>
        <v>47849</v>
      </c>
      <c r="E145" s="15">
        <v>87706278</v>
      </c>
      <c r="F145" s="16">
        <v>34825251</v>
      </c>
      <c r="G145" s="16">
        <v>2238381</v>
      </c>
      <c r="H145" s="16">
        <v>1826436</v>
      </c>
      <c r="I145" s="16">
        <v>183184</v>
      </c>
      <c r="J145" s="16">
        <v>231677</v>
      </c>
      <c r="K145" s="16">
        <v>23646</v>
      </c>
      <c r="L145" s="16">
        <v>5272058</v>
      </c>
      <c r="M145" s="16">
        <v>14642096</v>
      </c>
      <c r="N145" s="16">
        <f t="shared" si="37"/>
        <v>124976740</v>
      </c>
      <c r="O145" s="16">
        <f t="shared" si="38"/>
        <v>2058113</v>
      </c>
      <c r="P145" s="16">
        <f t="shared" si="39"/>
        <v>19914154</v>
      </c>
      <c r="Q145" s="16">
        <f t="shared" si="40"/>
        <v>146949007</v>
      </c>
      <c r="R145" s="16">
        <f t="shared" si="41"/>
        <v>1379455</v>
      </c>
      <c r="S145" s="17">
        <f t="shared" si="54"/>
        <v>148328462</v>
      </c>
      <c r="T145" s="16"/>
      <c r="U145" s="15">
        <v>94147552</v>
      </c>
      <c r="V145" s="16">
        <v>37226786</v>
      </c>
      <c r="W145" s="16">
        <v>2376318</v>
      </c>
      <c r="X145" s="16">
        <v>1909941</v>
      </c>
      <c r="Y145" s="16">
        <v>183184</v>
      </c>
      <c r="Z145" s="16">
        <v>239744</v>
      </c>
      <c r="AA145" s="16">
        <v>23646</v>
      </c>
      <c r="AB145" s="16">
        <v>5272058</v>
      </c>
      <c r="AC145" s="16">
        <v>14642096</v>
      </c>
      <c r="AD145" s="16">
        <f t="shared" si="42"/>
        <v>133957486</v>
      </c>
      <c r="AE145" s="16">
        <f t="shared" si="43"/>
        <v>2149685</v>
      </c>
      <c r="AF145" s="16">
        <f t="shared" si="44"/>
        <v>19914154</v>
      </c>
      <c r="AG145" s="16">
        <f t="shared" si="45"/>
        <v>156021325</v>
      </c>
      <c r="AH145" s="16">
        <f t="shared" si="46"/>
        <v>1464619</v>
      </c>
      <c r="AI145" s="17">
        <f t="shared" si="55"/>
        <v>157485944</v>
      </c>
      <c r="AK145" s="201">
        <v>95741184.049999997</v>
      </c>
      <c r="AL145" s="201">
        <v>36763291.109999999</v>
      </c>
      <c r="AM145" s="201">
        <v>2295391.85</v>
      </c>
      <c r="AN145" s="201">
        <v>1803193.46</v>
      </c>
      <c r="AO145" s="201">
        <v>183184.08</v>
      </c>
      <c r="AP145" s="201">
        <v>232241.5</v>
      </c>
      <c r="AQ145" s="201">
        <v>23645.75</v>
      </c>
      <c r="AR145" s="201">
        <v>5272057.82</v>
      </c>
      <c r="AS145" s="201">
        <v>14642096.359999999</v>
      </c>
      <c r="AT145" s="16">
        <f t="shared" si="47"/>
        <v>135006696.84</v>
      </c>
      <c r="AU145" s="16">
        <f t="shared" si="48"/>
        <v>2035434.96</v>
      </c>
      <c r="AV145" s="16">
        <f t="shared" si="49"/>
        <v>19914154.18</v>
      </c>
      <c r="AW145" s="16">
        <f t="shared" si="50"/>
        <v>156956285.98000002</v>
      </c>
      <c r="AX145" s="16">
        <f t="shared" si="51"/>
        <v>1473396.0199999809</v>
      </c>
      <c r="AY145" s="16">
        <f t="shared" si="56"/>
        <v>158429682</v>
      </c>
      <c r="AZ145" s="201"/>
      <c r="BA145" s="201"/>
      <c r="BB145" s="228"/>
      <c r="BC145" s="228"/>
      <c r="BD145" s="228"/>
      <c r="BE145" s="201"/>
      <c r="BF145" s="201"/>
      <c r="BG145" s="201"/>
    </row>
    <row r="146" spans="1:59" x14ac:dyDescent="0.2">
      <c r="A146" s="4">
        <f t="shared" si="52"/>
        <v>2031</v>
      </c>
      <c r="B146" s="4">
        <f t="shared" si="53"/>
        <v>2</v>
      </c>
      <c r="C146" s="11">
        <f t="shared" si="36"/>
        <v>47880</v>
      </c>
      <c r="E146" s="15">
        <v>76398578</v>
      </c>
      <c r="F146" s="16">
        <v>31734688</v>
      </c>
      <c r="G146" s="16">
        <v>2046025</v>
      </c>
      <c r="H146" s="16">
        <v>1759631</v>
      </c>
      <c r="I146" s="16">
        <v>186652</v>
      </c>
      <c r="J146" s="16">
        <v>224096</v>
      </c>
      <c r="K146" s="16">
        <v>23044</v>
      </c>
      <c r="L146" s="16">
        <v>5984522</v>
      </c>
      <c r="M146" s="16">
        <v>19554001</v>
      </c>
      <c r="N146" s="16">
        <f t="shared" si="37"/>
        <v>110388987</v>
      </c>
      <c r="O146" s="16">
        <f t="shared" si="38"/>
        <v>1983727</v>
      </c>
      <c r="P146" s="16">
        <f t="shared" si="39"/>
        <v>25538523</v>
      </c>
      <c r="Q146" s="16">
        <f t="shared" si="40"/>
        <v>137911237</v>
      </c>
      <c r="R146" s="16">
        <f t="shared" si="41"/>
        <v>1294614</v>
      </c>
      <c r="S146" s="17">
        <f t="shared" si="54"/>
        <v>139205851</v>
      </c>
      <c r="T146" s="16"/>
      <c r="U146" s="15">
        <v>81639345</v>
      </c>
      <c r="V146" s="16">
        <v>33660266</v>
      </c>
      <c r="W146" s="16">
        <v>2176432</v>
      </c>
      <c r="X146" s="16">
        <v>1846508</v>
      </c>
      <c r="Y146" s="16">
        <v>186652</v>
      </c>
      <c r="Z146" s="16">
        <v>232555</v>
      </c>
      <c r="AA146" s="16">
        <v>23044</v>
      </c>
      <c r="AB146" s="16">
        <v>5984522</v>
      </c>
      <c r="AC146" s="16">
        <v>19554001</v>
      </c>
      <c r="AD146" s="16">
        <f t="shared" si="42"/>
        <v>117685739</v>
      </c>
      <c r="AE146" s="16">
        <f t="shared" si="43"/>
        <v>2079063</v>
      </c>
      <c r="AF146" s="16">
        <f t="shared" si="44"/>
        <v>25538523</v>
      </c>
      <c r="AG146" s="16">
        <f t="shared" si="45"/>
        <v>145303325</v>
      </c>
      <c r="AH146" s="16">
        <f t="shared" si="46"/>
        <v>1364006</v>
      </c>
      <c r="AI146" s="17">
        <f t="shared" si="55"/>
        <v>146667331</v>
      </c>
      <c r="AK146" s="201">
        <v>83189008.489999995</v>
      </c>
      <c r="AL146" s="201">
        <v>33667349.270000003</v>
      </c>
      <c r="AM146" s="201">
        <v>2127824.3199999998</v>
      </c>
      <c r="AN146" s="201">
        <v>1779999.29</v>
      </c>
      <c r="AO146" s="201">
        <v>186652.27</v>
      </c>
      <c r="AP146" s="201">
        <v>227845.99</v>
      </c>
      <c r="AQ146" s="201">
        <v>23043.67</v>
      </c>
      <c r="AR146" s="201">
        <v>5984522.0999999996</v>
      </c>
      <c r="AS146" s="201">
        <v>19554001.309999999</v>
      </c>
      <c r="AT146" s="16">
        <f t="shared" si="47"/>
        <v>119193878.01999998</v>
      </c>
      <c r="AU146" s="16">
        <f t="shared" si="48"/>
        <v>2007845.28</v>
      </c>
      <c r="AV146" s="16">
        <f t="shared" si="49"/>
        <v>25538523.409999996</v>
      </c>
      <c r="AW146" s="16">
        <f t="shared" si="50"/>
        <v>146740246.70999998</v>
      </c>
      <c r="AX146" s="16">
        <f t="shared" si="51"/>
        <v>1377495.2900000215</v>
      </c>
      <c r="AY146" s="16">
        <f t="shared" si="56"/>
        <v>148117742</v>
      </c>
      <c r="AZ146" s="201"/>
      <c r="BA146" s="201"/>
      <c r="BB146" s="228"/>
      <c r="BC146" s="228"/>
      <c r="BD146" s="228"/>
      <c r="BE146" s="201"/>
      <c r="BF146" s="201"/>
      <c r="BG146" s="201"/>
    </row>
    <row r="147" spans="1:59" x14ac:dyDescent="0.2">
      <c r="A147" s="4">
        <f t="shared" si="52"/>
        <v>2031</v>
      </c>
      <c r="B147" s="4">
        <f t="shared" si="53"/>
        <v>3</v>
      </c>
      <c r="C147" s="11">
        <f t="shared" si="36"/>
        <v>47908</v>
      </c>
      <c r="E147" s="15">
        <v>69568614</v>
      </c>
      <c r="F147" s="16">
        <v>28550551</v>
      </c>
      <c r="G147" s="16">
        <v>1851326</v>
      </c>
      <c r="H147" s="16">
        <v>1641909</v>
      </c>
      <c r="I147" s="16">
        <v>189283</v>
      </c>
      <c r="J147" s="16">
        <v>238946</v>
      </c>
      <c r="K147" s="16">
        <v>24814</v>
      </c>
      <c r="L147" s="16">
        <v>5310298</v>
      </c>
      <c r="M147" s="16">
        <v>16245431</v>
      </c>
      <c r="N147" s="16">
        <f t="shared" si="37"/>
        <v>100184588</v>
      </c>
      <c r="O147" s="16">
        <f t="shared" si="38"/>
        <v>1880855</v>
      </c>
      <c r="P147" s="16">
        <f t="shared" si="39"/>
        <v>21555729</v>
      </c>
      <c r="Q147" s="16">
        <f t="shared" si="40"/>
        <v>123621172</v>
      </c>
      <c r="R147" s="16">
        <f t="shared" si="41"/>
        <v>1160469</v>
      </c>
      <c r="S147" s="17">
        <f t="shared" si="54"/>
        <v>124781641</v>
      </c>
      <c r="T147" s="16"/>
      <c r="U147" s="15">
        <v>74754524</v>
      </c>
      <c r="V147" s="16">
        <v>30356178</v>
      </c>
      <c r="W147" s="16">
        <v>1987458</v>
      </c>
      <c r="X147" s="16">
        <v>1722940</v>
      </c>
      <c r="Y147" s="16">
        <v>189283</v>
      </c>
      <c r="Z147" s="16">
        <v>247762</v>
      </c>
      <c r="AA147" s="16">
        <v>24814</v>
      </c>
      <c r="AB147" s="16">
        <v>5310298</v>
      </c>
      <c r="AC147" s="16">
        <v>16245431</v>
      </c>
      <c r="AD147" s="16">
        <f t="shared" si="42"/>
        <v>107312257</v>
      </c>
      <c r="AE147" s="16">
        <f t="shared" si="43"/>
        <v>1970702</v>
      </c>
      <c r="AF147" s="16">
        <f t="shared" si="44"/>
        <v>21555729</v>
      </c>
      <c r="AG147" s="16">
        <f t="shared" si="45"/>
        <v>130838688</v>
      </c>
      <c r="AH147" s="16">
        <f t="shared" si="46"/>
        <v>1228222</v>
      </c>
      <c r="AI147" s="17">
        <f t="shared" si="55"/>
        <v>132066910</v>
      </c>
      <c r="AK147" s="201">
        <v>75761801.810000002</v>
      </c>
      <c r="AL147" s="201">
        <v>30520792.280000001</v>
      </c>
      <c r="AM147" s="201">
        <v>1953264.09</v>
      </c>
      <c r="AN147" s="201">
        <v>1679161.84</v>
      </c>
      <c r="AO147" s="201">
        <v>189282.69</v>
      </c>
      <c r="AP147" s="201">
        <v>244207.22</v>
      </c>
      <c r="AQ147" s="201">
        <v>24813.74</v>
      </c>
      <c r="AR147" s="201">
        <v>5310297.79</v>
      </c>
      <c r="AS147" s="201">
        <v>16245430.66</v>
      </c>
      <c r="AT147" s="16">
        <f t="shared" si="47"/>
        <v>108449954.61</v>
      </c>
      <c r="AU147" s="16">
        <f t="shared" si="48"/>
        <v>1923369.06</v>
      </c>
      <c r="AV147" s="16">
        <f t="shared" si="49"/>
        <v>21555728.449999999</v>
      </c>
      <c r="AW147" s="16">
        <f t="shared" si="50"/>
        <v>131929052.12</v>
      </c>
      <c r="AX147" s="16">
        <f t="shared" si="51"/>
        <v>1238457.8799999952</v>
      </c>
      <c r="AY147" s="16">
        <f t="shared" si="56"/>
        <v>133167510</v>
      </c>
      <c r="AZ147" s="201"/>
      <c r="BA147" s="201"/>
      <c r="BB147" s="228"/>
      <c r="BC147" s="228"/>
      <c r="BD147" s="228"/>
      <c r="BE147" s="201"/>
      <c r="BF147" s="201"/>
      <c r="BG147" s="201"/>
    </row>
    <row r="148" spans="1:59" x14ac:dyDescent="0.2">
      <c r="A148" s="4">
        <f t="shared" si="52"/>
        <v>2031</v>
      </c>
      <c r="B148" s="4">
        <f t="shared" si="53"/>
        <v>4</v>
      </c>
      <c r="C148" s="11">
        <f t="shared" si="36"/>
        <v>47939</v>
      </c>
      <c r="E148" s="15">
        <v>46837763</v>
      </c>
      <c r="F148" s="16">
        <v>21051479</v>
      </c>
      <c r="G148" s="16">
        <v>1462311</v>
      </c>
      <c r="H148" s="16">
        <v>1247136</v>
      </c>
      <c r="I148" s="16">
        <v>162402</v>
      </c>
      <c r="J148" s="16">
        <v>225251</v>
      </c>
      <c r="K148" s="16">
        <v>23803</v>
      </c>
      <c r="L148" s="16">
        <v>5390239</v>
      </c>
      <c r="M148" s="16">
        <v>17610073</v>
      </c>
      <c r="N148" s="16">
        <f t="shared" si="37"/>
        <v>69537758</v>
      </c>
      <c r="O148" s="16">
        <f t="shared" si="38"/>
        <v>1472387</v>
      </c>
      <c r="P148" s="16">
        <f t="shared" si="39"/>
        <v>23000312</v>
      </c>
      <c r="Q148" s="16">
        <f t="shared" si="40"/>
        <v>94010457</v>
      </c>
      <c r="R148" s="16">
        <f t="shared" si="41"/>
        <v>882505</v>
      </c>
      <c r="S148" s="17">
        <f t="shared" si="54"/>
        <v>94892962</v>
      </c>
      <c r="T148" s="16"/>
      <c r="U148" s="15">
        <v>51068466</v>
      </c>
      <c r="V148" s="16">
        <v>22603175</v>
      </c>
      <c r="W148" s="16">
        <v>1601720</v>
      </c>
      <c r="X148" s="16">
        <v>1314191</v>
      </c>
      <c r="Y148" s="16">
        <v>162402</v>
      </c>
      <c r="Z148" s="16">
        <v>233502</v>
      </c>
      <c r="AA148" s="16">
        <v>23803</v>
      </c>
      <c r="AB148" s="16">
        <v>5390239</v>
      </c>
      <c r="AC148" s="16">
        <v>17610073</v>
      </c>
      <c r="AD148" s="16">
        <f t="shared" si="42"/>
        <v>75459566</v>
      </c>
      <c r="AE148" s="16">
        <f t="shared" si="43"/>
        <v>1547693</v>
      </c>
      <c r="AF148" s="16">
        <f t="shared" si="44"/>
        <v>23000312</v>
      </c>
      <c r="AG148" s="16">
        <f t="shared" si="45"/>
        <v>100007571</v>
      </c>
      <c r="AH148" s="16">
        <f t="shared" si="46"/>
        <v>938801</v>
      </c>
      <c r="AI148" s="17">
        <f t="shared" si="55"/>
        <v>100946372</v>
      </c>
      <c r="AK148" s="201">
        <v>51759454.539999999</v>
      </c>
      <c r="AL148" s="201">
        <v>22823423.93</v>
      </c>
      <c r="AM148" s="201">
        <v>1584478.95</v>
      </c>
      <c r="AN148" s="201">
        <v>1292407.81</v>
      </c>
      <c r="AO148" s="201">
        <v>162402.04</v>
      </c>
      <c r="AP148" s="201">
        <v>231567.67</v>
      </c>
      <c r="AQ148" s="201">
        <v>23803.27</v>
      </c>
      <c r="AR148" s="201">
        <v>5390239.2800000003</v>
      </c>
      <c r="AS148" s="201">
        <v>17610072.66</v>
      </c>
      <c r="AT148" s="16">
        <f t="shared" si="47"/>
        <v>76353562.730000004</v>
      </c>
      <c r="AU148" s="16">
        <f t="shared" si="48"/>
        <v>1523975.48</v>
      </c>
      <c r="AV148" s="16">
        <f t="shared" si="49"/>
        <v>23000311.940000001</v>
      </c>
      <c r="AW148" s="16">
        <f t="shared" si="50"/>
        <v>100877850.15000001</v>
      </c>
      <c r="AX148" s="16">
        <f t="shared" si="51"/>
        <v>946970.84999999404</v>
      </c>
      <c r="AY148" s="16">
        <f t="shared" si="56"/>
        <v>101824821</v>
      </c>
      <c r="AZ148" s="201"/>
      <c r="BA148" s="201"/>
      <c r="BB148" s="228"/>
      <c r="BC148" s="228"/>
      <c r="BD148" s="228"/>
      <c r="BE148" s="201"/>
      <c r="BF148" s="201"/>
      <c r="BG148" s="201"/>
    </row>
    <row r="149" spans="1:59" x14ac:dyDescent="0.2">
      <c r="A149" s="4">
        <f t="shared" si="52"/>
        <v>2031</v>
      </c>
      <c r="B149" s="4">
        <f t="shared" si="53"/>
        <v>5</v>
      </c>
      <c r="C149" s="11">
        <f t="shared" si="36"/>
        <v>47969</v>
      </c>
      <c r="E149" s="15">
        <v>25962570</v>
      </c>
      <c r="F149" s="16">
        <v>16085483</v>
      </c>
      <c r="G149" s="16">
        <v>997974</v>
      </c>
      <c r="H149" s="16">
        <v>1195069</v>
      </c>
      <c r="I149" s="16">
        <v>177204</v>
      </c>
      <c r="J149" s="16">
        <v>207705</v>
      </c>
      <c r="K149" s="16">
        <v>22388</v>
      </c>
      <c r="L149" s="16">
        <v>4703483</v>
      </c>
      <c r="M149" s="16">
        <v>21023761</v>
      </c>
      <c r="N149" s="16">
        <f t="shared" si="37"/>
        <v>43245619</v>
      </c>
      <c r="O149" s="16">
        <f t="shared" si="38"/>
        <v>1402774</v>
      </c>
      <c r="P149" s="16">
        <f t="shared" si="39"/>
        <v>25727244</v>
      </c>
      <c r="Q149" s="16">
        <f t="shared" si="40"/>
        <v>70375637</v>
      </c>
      <c r="R149" s="16">
        <f t="shared" si="41"/>
        <v>660637</v>
      </c>
      <c r="S149" s="17">
        <f t="shared" si="54"/>
        <v>71036274</v>
      </c>
      <c r="T149" s="16"/>
      <c r="U149" s="15">
        <v>28474326</v>
      </c>
      <c r="V149" s="16">
        <v>17313261</v>
      </c>
      <c r="W149" s="16">
        <v>1124677</v>
      </c>
      <c r="X149" s="16">
        <v>1260001</v>
      </c>
      <c r="Y149" s="16">
        <v>177204</v>
      </c>
      <c r="Z149" s="16">
        <v>215312</v>
      </c>
      <c r="AA149" s="16">
        <v>22388</v>
      </c>
      <c r="AB149" s="16">
        <v>4703483</v>
      </c>
      <c r="AC149" s="16">
        <v>21023761</v>
      </c>
      <c r="AD149" s="16">
        <f t="shared" si="42"/>
        <v>47111856</v>
      </c>
      <c r="AE149" s="16">
        <f t="shared" si="43"/>
        <v>1475313</v>
      </c>
      <c r="AF149" s="16">
        <f t="shared" si="44"/>
        <v>25727244</v>
      </c>
      <c r="AG149" s="16">
        <f t="shared" si="45"/>
        <v>74314413</v>
      </c>
      <c r="AH149" s="16">
        <f t="shared" si="46"/>
        <v>697612</v>
      </c>
      <c r="AI149" s="17">
        <f t="shared" si="55"/>
        <v>75012025</v>
      </c>
      <c r="AK149" s="201">
        <v>28955624.109999999</v>
      </c>
      <c r="AL149" s="201">
        <v>17612230.41</v>
      </c>
      <c r="AM149" s="201">
        <v>1118672.6000000001</v>
      </c>
      <c r="AN149" s="201">
        <v>1251787.42</v>
      </c>
      <c r="AO149" s="201">
        <v>177203.96</v>
      </c>
      <c r="AP149" s="201">
        <v>214424.12</v>
      </c>
      <c r="AQ149" s="201">
        <v>22387.89</v>
      </c>
      <c r="AR149" s="201">
        <v>4703482.72</v>
      </c>
      <c r="AS149" s="201">
        <v>21023761.27</v>
      </c>
      <c r="AT149" s="16">
        <f t="shared" si="47"/>
        <v>47886118.969999999</v>
      </c>
      <c r="AU149" s="16">
        <f t="shared" si="48"/>
        <v>1466211.54</v>
      </c>
      <c r="AV149" s="16">
        <f t="shared" si="49"/>
        <v>25727243.989999998</v>
      </c>
      <c r="AW149" s="16">
        <f t="shared" si="50"/>
        <v>75079574.5</v>
      </c>
      <c r="AX149" s="16">
        <f t="shared" si="51"/>
        <v>704794.5</v>
      </c>
      <c r="AY149" s="16">
        <f t="shared" si="56"/>
        <v>75784369</v>
      </c>
      <c r="AZ149" s="201"/>
      <c r="BA149" s="201"/>
      <c r="BB149" s="228"/>
      <c r="BC149" s="228"/>
      <c r="BD149" s="228"/>
      <c r="BE149" s="201"/>
      <c r="BF149" s="201"/>
      <c r="BG149" s="201"/>
    </row>
    <row r="150" spans="1:59" x14ac:dyDescent="0.2">
      <c r="A150" s="4">
        <f t="shared" si="52"/>
        <v>2031</v>
      </c>
      <c r="B150" s="4">
        <f t="shared" si="53"/>
        <v>6</v>
      </c>
      <c r="C150" s="11">
        <f t="shared" si="36"/>
        <v>48000</v>
      </c>
      <c r="E150" s="15">
        <v>16954646</v>
      </c>
      <c r="F150" s="16">
        <v>13304914</v>
      </c>
      <c r="G150" s="16">
        <v>835863</v>
      </c>
      <c r="H150" s="16">
        <v>964441</v>
      </c>
      <c r="I150" s="16">
        <v>136395</v>
      </c>
      <c r="J150" s="16">
        <v>202950</v>
      </c>
      <c r="K150" s="16">
        <v>22153</v>
      </c>
      <c r="L150" s="16">
        <v>4319812</v>
      </c>
      <c r="M150" s="16">
        <v>20523448</v>
      </c>
      <c r="N150" s="16">
        <f t="shared" si="37"/>
        <v>31253971</v>
      </c>
      <c r="O150" s="16">
        <f t="shared" si="38"/>
        <v>1167391</v>
      </c>
      <c r="P150" s="16">
        <f t="shared" si="39"/>
        <v>24843260</v>
      </c>
      <c r="Q150" s="16">
        <f t="shared" si="40"/>
        <v>57264622</v>
      </c>
      <c r="R150" s="16">
        <f t="shared" si="41"/>
        <v>537560</v>
      </c>
      <c r="S150" s="17">
        <f t="shared" si="54"/>
        <v>57802182</v>
      </c>
      <c r="T150" s="16"/>
      <c r="U150" s="15">
        <v>18689762</v>
      </c>
      <c r="V150" s="16">
        <v>14392468</v>
      </c>
      <c r="W150" s="16">
        <v>973026</v>
      </c>
      <c r="X150" s="16">
        <v>1016519</v>
      </c>
      <c r="Y150" s="16">
        <v>136395</v>
      </c>
      <c r="Z150" s="16">
        <v>210603</v>
      </c>
      <c r="AA150" s="16">
        <v>22153</v>
      </c>
      <c r="AB150" s="16">
        <v>4319812</v>
      </c>
      <c r="AC150" s="16">
        <v>20523448</v>
      </c>
      <c r="AD150" s="16">
        <f t="shared" si="42"/>
        <v>34213804</v>
      </c>
      <c r="AE150" s="16">
        <f t="shared" si="43"/>
        <v>1227122</v>
      </c>
      <c r="AF150" s="16">
        <f t="shared" si="44"/>
        <v>24843260</v>
      </c>
      <c r="AG150" s="16">
        <f t="shared" si="45"/>
        <v>60284186</v>
      </c>
      <c r="AH150" s="16">
        <f t="shared" si="46"/>
        <v>565906</v>
      </c>
      <c r="AI150" s="17">
        <f t="shared" si="55"/>
        <v>60850092</v>
      </c>
      <c r="AK150" s="201">
        <v>19048164.579999998</v>
      </c>
      <c r="AL150" s="201">
        <v>14687601.4</v>
      </c>
      <c r="AM150" s="201">
        <v>968169.07</v>
      </c>
      <c r="AN150" s="201">
        <v>1012005.73</v>
      </c>
      <c r="AO150" s="201">
        <v>136394.78</v>
      </c>
      <c r="AP150" s="201">
        <v>209913.05</v>
      </c>
      <c r="AQ150" s="201">
        <v>22153.26</v>
      </c>
      <c r="AR150" s="201">
        <v>4319811.55</v>
      </c>
      <c r="AS150" s="201">
        <v>20523448.23</v>
      </c>
      <c r="AT150" s="16">
        <f t="shared" si="47"/>
        <v>34862483.089999996</v>
      </c>
      <c r="AU150" s="16">
        <f t="shared" si="48"/>
        <v>1221918.78</v>
      </c>
      <c r="AV150" s="16">
        <f t="shared" si="49"/>
        <v>24843259.780000001</v>
      </c>
      <c r="AW150" s="16">
        <f t="shared" si="50"/>
        <v>60927661.649999999</v>
      </c>
      <c r="AX150" s="16">
        <f t="shared" si="51"/>
        <v>571946.35000000149</v>
      </c>
      <c r="AY150" s="16">
        <f t="shared" si="56"/>
        <v>61499608</v>
      </c>
      <c r="AZ150" s="201"/>
      <c r="BA150" s="201"/>
      <c r="BB150" s="228"/>
      <c r="BC150" s="228"/>
      <c r="BD150" s="228"/>
      <c r="BE150" s="201"/>
      <c r="BF150" s="201"/>
      <c r="BG150" s="201"/>
    </row>
    <row r="151" spans="1:59" x14ac:dyDescent="0.2">
      <c r="A151" s="4">
        <f t="shared" si="52"/>
        <v>2031</v>
      </c>
      <c r="B151" s="4">
        <f t="shared" si="53"/>
        <v>7</v>
      </c>
      <c r="C151" s="11">
        <f t="shared" si="36"/>
        <v>48030</v>
      </c>
      <c r="E151" s="15">
        <v>12106564</v>
      </c>
      <c r="F151" s="16">
        <v>11402601</v>
      </c>
      <c r="G151" s="16">
        <v>751585</v>
      </c>
      <c r="H151" s="16">
        <v>949341</v>
      </c>
      <c r="I151" s="16">
        <v>114734</v>
      </c>
      <c r="J151" s="16">
        <v>192041</v>
      </c>
      <c r="K151" s="16">
        <v>21071</v>
      </c>
      <c r="L151" s="16">
        <v>3708292</v>
      </c>
      <c r="M151" s="16">
        <v>20631498</v>
      </c>
      <c r="N151" s="16">
        <f t="shared" si="37"/>
        <v>24396555</v>
      </c>
      <c r="O151" s="16">
        <f t="shared" si="38"/>
        <v>1141382</v>
      </c>
      <c r="P151" s="16">
        <f t="shared" si="39"/>
        <v>24339790</v>
      </c>
      <c r="Q151" s="16">
        <f t="shared" si="40"/>
        <v>49877727</v>
      </c>
      <c r="R151" s="16">
        <f t="shared" si="41"/>
        <v>468217</v>
      </c>
      <c r="S151" s="17">
        <f t="shared" si="54"/>
        <v>50345944</v>
      </c>
      <c r="T151" s="16"/>
      <c r="U151" s="15">
        <v>13588815</v>
      </c>
      <c r="V151" s="16">
        <v>12414588</v>
      </c>
      <c r="W151" s="16">
        <v>881912</v>
      </c>
      <c r="X151" s="16">
        <v>1001171</v>
      </c>
      <c r="Y151" s="16">
        <v>114734</v>
      </c>
      <c r="Z151" s="16">
        <v>199645</v>
      </c>
      <c r="AA151" s="16">
        <v>21071</v>
      </c>
      <c r="AB151" s="16">
        <v>3708292</v>
      </c>
      <c r="AC151" s="16">
        <v>20631498</v>
      </c>
      <c r="AD151" s="16">
        <f t="shared" si="42"/>
        <v>27021120</v>
      </c>
      <c r="AE151" s="16">
        <f t="shared" si="43"/>
        <v>1200816</v>
      </c>
      <c r="AF151" s="16">
        <f t="shared" si="44"/>
        <v>24339790</v>
      </c>
      <c r="AG151" s="16">
        <f t="shared" si="45"/>
        <v>52561726</v>
      </c>
      <c r="AH151" s="16">
        <f t="shared" si="46"/>
        <v>493413</v>
      </c>
      <c r="AI151" s="17">
        <f t="shared" si="55"/>
        <v>53055139</v>
      </c>
      <c r="AK151" s="201">
        <v>13858482.439999999</v>
      </c>
      <c r="AL151" s="201">
        <v>12670634.18</v>
      </c>
      <c r="AM151" s="201">
        <v>877315.09</v>
      </c>
      <c r="AN151" s="201">
        <v>996809.41</v>
      </c>
      <c r="AO151" s="201">
        <v>114734.01</v>
      </c>
      <c r="AP151" s="201">
        <v>198974.88</v>
      </c>
      <c r="AQ151" s="201">
        <v>21071.119999999999</v>
      </c>
      <c r="AR151" s="201">
        <v>3708291.69</v>
      </c>
      <c r="AS151" s="201">
        <v>20631497.629999999</v>
      </c>
      <c r="AT151" s="16">
        <f t="shared" si="47"/>
        <v>27542236.84</v>
      </c>
      <c r="AU151" s="16">
        <f t="shared" si="48"/>
        <v>1195784.29</v>
      </c>
      <c r="AV151" s="16">
        <f t="shared" si="49"/>
        <v>24339789.32</v>
      </c>
      <c r="AW151" s="16">
        <f t="shared" si="50"/>
        <v>53077810.450000003</v>
      </c>
      <c r="AX151" s="16">
        <f t="shared" si="51"/>
        <v>498257.54999999702</v>
      </c>
      <c r="AY151" s="16">
        <f t="shared" si="56"/>
        <v>53576068</v>
      </c>
      <c r="AZ151" s="201"/>
      <c r="BA151" s="201"/>
      <c r="BB151" s="228"/>
      <c r="BC151" s="228"/>
      <c r="BD151" s="228"/>
      <c r="BE151" s="201"/>
      <c r="BF151" s="201"/>
      <c r="BG151" s="201"/>
    </row>
    <row r="152" spans="1:59" x14ac:dyDescent="0.2">
      <c r="A152" s="4">
        <f t="shared" si="52"/>
        <v>2031</v>
      </c>
      <c r="B152" s="4">
        <f t="shared" si="53"/>
        <v>8</v>
      </c>
      <c r="C152" s="11">
        <f t="shared" si="36"/>
        <v>48061</v>
      </c>
      <c r="E152" s="15">
        <v>11562803</v>
      </c>
      <c r="F152" s="16">
        <v>12329095</v>
      </c>
      <c r="G152" s="16">
        <v>847304</v>
      </c>
      <c r="H152" s="16">
        <v>1005729</v>
      </c>
      <c r="I152" s="16">
        <v>121491</v>
      </c>
      <c r="J152" s="16">
        <v>195742</v>
      </c>
      <c r="K152" s="16">
        <v>21447</v>
      </c>
      <c r="L152" s="16">
        <v>3791808</v>
      </c>
      <c r="M152" s="16">
        <v>19729658</v>
      </c>
      <c r="N152" s="16">
        <f t="shared" si="37"/>
        <v>24882140</v>
      </c>
      <c r="O152" s="16">
        <f t="shared" si="38"/>
        <v>1201471</v>
      </c>
      <c r="P152" s="16">
        <f t="shared" si="39"/>
        <v>23521466</v>
      </c>
      <c r="Q152" s="16">
        <f t="shared" si="40"/>
        <v>49605077</v>
      </c>
      <c r="R152" s="16">
        <f t="shared" si="41"/>
        <v>465658</v>
      </c>
      <c r="S152" s="17">
        <f t="shared" si="54"/>
        <v>50070735</v>
      </c>
      <c r="T152" s="16"/>
      <c r="U152" s="15">
        <v>13159555</v>
      </c>
      <c r="V152" s="16">
        <v>13383496</v>
      </c>
      <c r="W152" s="16">
        <v>990946</v>
      </c>
      <c r="X152" s="16">
        <v>1061054</v>
      </c>
      <c r="Y152" s="16">
        <v>121491</v>
      </c>
      <c r="Z152" s="16">
        <v>203223</v>
      </c>
      <c r="AA152" s="16">
        <v>21447</v>
      </c>
      <c r="AB152" s="16">
        <v>3791808</v>
      </c>
      <c r="AC152" s="16">
        <v>19729658</v>
      </c>
      <c r="AD152" s="16">
        <f t="shared" si="42"/>
        <v>27676935</v>
      </c>
      <c r="AE152" s="16">
        <f t="shared" si="43"/>
        <v>1264277</v>
      </c>
      <c r="AF152" s="16">
        <f t="shared" si="44"/>
        <v>23521466</v>
      </c>
      <c r="AG152" s="16">
        <f t="shared" si="45"/>
        <v>52462678</v>
      </c>
      <c r="AH152" s="16">
        <f t="shared" si="46"/>
        <v>492483</v>
      </c>
      <c r="AI152" s="17">
        <f t="shared" si="55"/>
        <v>52955161</v>
      </c>
      <c r="AK152" s="201">
        <v>13475094.1</v>
      </c>
      <c r="AL152" s="201">
        <v>13635480.65</v>
      </c>
      <c r="AM152" s="201">
        <v>985861.54</v>
      </c>
      <c r="AN152" s="201">
        <v>1056310.78</v>
      </c>
      <c r="AO152" s="201">
        <v>121490.6</v>
      </c>
      <c r="AP152" s="201">
        <v>202536.08</v>
      </c>
      <c r="AQ152" s="201">
        <v>21446.98</v>
      </c>
      <c r="AR152" s="201">
        <v>3791807.52</v>
      </c>
      <c r="AS152" s="201">
        <v>19729657.93</v>
      </c>
      <c r="AT152" s="16">
        <f t="shared" si="47"/>
        <v>28239373.870000001</v>
      </c>
      <c r="AU152" s="16">
        <f t="shared" si="48"/>
        <v>1258846.8600000001</v>
      </c>
      <c r="AV152" s="16">
        <f t="shared" si="49"/>
        <v>23521465.449999999</v>
      </c>
      <c r="AW152" s="16">
        <f t="shared" si="50"/>
        <v>53019686.18</v>
      </c>
      <c r="AX152" s="16">
        <f t="shared" si="51"/>
        <v>497711.8200000003</v>
      </c>
      <c r="AY152" s="16">
        <f t="shared" si="56"/>
        <v>53517398</v>
      </c>
      <c r="AZ152" s="201"/>
      <c r="BA152" s="201"/>
      <c r="BB152" s="228"/>
      <c r="BC152" s="228"/>
      <c r="BD152" s="228"/>
      <c r="BE152" s="201"/>
      <c r="BF152" s="201"/>
      <c r="BG152" s="201"/>
    </row>
    <row r="153" spans="1:59" x14ac:dyDescent="0.2">
      <c r="A153" s="4">
        <f t="shared" si="52"/>
        <v>2031</v>
      </c>
      <c r="B153" s="4">
        <f t="shared" si="53"/>
        <v>9</v>
      </c>
      <c r="C153" s="11">
        <f t="shared" si="36"/>
        <v>48092</v>
      </c>
      <c r="E153" s="15">
        <v>17154494</v>
      </c>
      <c r="F153" s="16">
        <v>14228148</v>
      </c>
      <c r="G153" s="16">
        <v>1128896</v>
      </c>
      <c r="H153" s="16">
        <v>967223</v>
      </c>
      <c r="I153" s="16">
        <v>128310</v>
      </c>
      <c r="J153" s="16">
        <v>177565</v>
      </c>
      <c r="K153" s="16">
        <v>19295</v>
      </c>
      <c r="L153" s="16">
        <v>4456230</v>
      </c>
      <c r="M153" s="16">
        <v>22079371</v>
      </c>
      <c r="N153" s="16">
        <f t="shared" si="37"/>
        <v>32659143</v>
      </c>
      <c r="O153" s="16">
        <f t="shared" si="38"/>
        <v>1144788</v>
      </c>
      <c r="P153" s="16">
        <f t="shared" si="39"/>
        <v>26535601</v>
      </c>
      <c r="Q153" s="16">
        <f t="shared" si="40"/>
        <v>60339532</v>
      </c>
      <c r="R153" s="16">
        <f t="shared" si="41"/>
        <v>566425</v>
      </c>
      <c r="S153" s="17">
        <f t="shared" si="54"/>
        <v>60905957</v>
      </c>
      <c r="T153" s="16"/>
      <c r="U153" s="15">
        <v>19218931</v>
      </c>
      <c r="V153" s="16">
        <v>15298701</v>
      </c>
      <c r="W153" s="16">
        <v>1282925</v>
      </c>
      <c r="X153" s="16">
        <v>1021108</v>
      </c>
      <c r="Y153" s="16">
        <v>128310</v>
      </c>
      <c r="Z153" s="16">
        <v>184383</v>
      </c>
      <c r="AA153" s="16">
        <v>19295</v>
      </c>
      <c r="AB153" s="16">
        <v>4456230</v>
      </c>
      <c r="AC153" s="16">
        <v>22079371</v>
      </c>
      <c r="AD153" s="16">
        <f t="shared" si="42"/>
        <v>35948162</v>
      </c>
      <c r="AE153" s="16">
        <f t="shared" si="43"/>
        <v>1205491</v>
      </c>
      <c r="AF153" s="16">
        <f t="shared" si="44"/>
        <v>26535601</v>
      </c>
      <c r="AG153" s="16">
        <f t="shared" si="45"/>
        <v>63689254</v>
      </c>
      <c r="AH153" s="16">
        <f t="shared" si="46"/>
        <v>597870</v>
      </c>
      <c r="AI153" s="17">
        <f t="shared" si="55"/>
        <v>64287124</v>
      </c>
      <c r="AK153" s="201">
        <v>19472054.629999999</v>
      </c>
      <c r="AL153" s="201">
        <v>15537637.48</v>
      </c>
      <c r="AM153" s="201">
        <v>1276776.49</v>
      </c>
      <c r="AN153" s="201">
        <v>1015851.6</v>
      </c>
      <c r="AO153" s="201">
        <v>128309.89</v>
      </c>
      <c r="AP153" s="201">
        <v>183795.28</v>
      </c>
      <c r="AQ153" s="201">
        <v>19295.240000000002</v>
      </c>
      <c r="AR153" s="201">
        <v>4456229.75</v>
      </c>
      <c r="AS153" s="201">
        <v>22079370.579999998</v>
      </c>
      <c r="AT153" s="16">
        <f t="shared" si="47"/>
        <v>36434073.730000004</v>
      </c>
      <c r="AU153" s="16">
        <f t="shared" si="48"/>
        <v>1199646.8799999999</v>
      </c>
      <c r="AV153" s="16">
        <f t="shared" si="49"/>
        <v>26535600.329999998</v>
      </c>
      <c r="AW153" s="16">
        <f t="shared" si="50"/>
        <v>64169320.940000005</v>
      </c>
      <c r="AX153" s="16">
        <f t="shared" si="51"/>
        <v>602377.05999999493</v>
      </c>
      <c r="AY153" s="16">
        <f t="shared" si="56"/>
        <v>64771698</v>
      </c>
      <c r="AZ153" s="201"/>
      <c r="BA153" s="201"/>
      <c r="BB153" s="228"/>
      <c r="BC153" s="228"/>
      <c r="BD153" s="228"/>
      <c r="BE153" s="201"/>
      <c r="BF153" s="201"/>
      <c r="BG153" s="201"/>
    </row>
    <row r="154" spans="1:59" x14ac:dyDescent="0.2">
      <c r="A154" s="4">
        <f t="shared" si="52"/>
        <v>2031</v>
      </c>
      <c r="B154" s="4">
        <f t="shared" si="53"/>
        <v>10</v>
      </c>
      <c r="C154" s="11">
        <f t="shared" si="36"/>
        <v>48122</v>
      </c>
      <c r="E154" s="15">
        <v>40802392</v>
      </c>
      <c r="F154" s="16">
        <v>23485950</v>
      </c>
      <c r="G154" s="16">
        <v>1200365</v>
      </c>
      <c r="H154" s="16">
        <v>1468564</v>
      </c>
      <c r="I154" s="16">
        <v>193080</v>
      </c>
      <c r="J154" s="16">
        <v>207563</v>
      </c>
      <c r="K154" s="16">
        <v>22180</v>
      </c>
      <c r="L154" s="16">
        <v>4282941</v>
      </c>
      <c r="M154" s="16">
        <v>15461770</v>
      </c>
      <c r="N154" s="16">
        <f t="shared" si="37"/>
        <v>65703967</v>
      </c>
      <c r="O154" s="16">
        <f t="shared" si="38"/>
        <v>1676127</v>
      </c>
      <c r="P154" s="16">
        <f t="shared" si="39"/>
        <v>19744711</v>
      </c>
      <c r="Q154" s="16">
        <f t="shared" si="40"/>
        <v>87124805</v>
      </c>
      <c r="R154" s="16">
        <f t="shared" si="41"/>
        <v>817867</v>
      </c>
      <c r="S154" s="17">
        <f t="shared" si="54"/>
        <v>87942672</v>
      </c>
      <c r="T154" s="16"/>
      <c r="U154" s="15">
        <v>44580028</v>
      </c>
      <c r="V154" s="16">
        <v>25023406</v>
      </c>
      <c r="W154" s="16">
        <v>1323797</v>
      </c>
      <c r="X154" s="16">
        <v>1552175</v>
      </c>
      <c r="Y154" s="16">
        <v>193080</v>
      </c>
      <c r="Z154" s="16">
        <v>216038</v>
      </c>
      <c r="AA154" s="16">
        <v>22180</v>
      </c>
      <c r="AB154" s="16">
        <v>4282941</v>
      </c>
      <c r="AC154" s="16">
        <v>15461770</v>
      </c>
      <c r="AD154" s="16">
        <f t="shared" si="42"/>
        <v>71142491</v>
      </c>
      <c r="AE154" s="16">
        <f t="shared" si="43"/>
        <v>1768213</v>
      </c>
      <c r="AF154" s="16">
        <f t="shared" si="44"/>
        <v>19744711</v>
      </c>
      <c r="AG154" s="16">
        <f t="shared" si="45"/>
        <v>92655415</v>
      </c>
      <c r="AH154" s="16">
        <f t="shared" si="46"/>
        <v>869784</v>
      </c>
      <c r="AI154" s="17">
        <f t="shared" si="55"/>
        <v>93525199</v>
      </c>
      <c r="AK154" s="201">
        <v>45042923.340000004</v>
      </c>
      <c r="AL154" s="201">
        <v>25153477.899999999</v>
      </c>
      <c r="AM154" s="201">
        <v>1305479.83</v>
      </c>
      <c r="AN154" s="201">
        <v>1520170.42</v>
      </c>
      <c r="AO154" s="201">
        <v>193080.46</v>
      </c>
      <c r="AP154" s="201">
        <v>214179.32</v>
      </c>
      <c r="AQ154" s="201">
        <v>22179.81</v>
      </c>
      <c r="AR154" s="201">
        <v>4282941.2300000004</v>
      </c>
      <c r="AS154" s="201">
        <v>15461769.68</v>
      </c>
      <c r="AT154" s="16">
        <f t="shared" si="47"/>
        <v>71717141.340000004</v>
      </c>
      <c r="AU154" s="16">
        <f t="shared" si="48"/>
        <v>1734349.74</v>
      </c>
      <c r="AV154" s="16">
        <f t="shared" si="49"/>
        <v>19744710.91</v>
      </c>
      <c r="AW154" s="16">
        <f t="shared" si="50"/>
        <v>93196201.989999995</v>
      </c>
      <c r="AX154" s="16">
        <f t="shared" si="51"/>
        <v>874861.01000000536</v>
      </c>
      <c r="AY154" s="16">
        <f t="shared" si="56"/>
        <v>94071063</v>
      </c>
      <c r="AZ154" s="201"/>
      <c r="BA154" s="201"/>
      <c r="BB154" s="228"/>
      <c r="BC154" s="228"/>
      <c r="BD154" s="228"/>
      <c r="BE154" s="201"/>
      <c r="BF154" s="201"/>
      <c r="BG154" s="201"/>
    </row>
    <row r="155" spans="1:59" x14ac:dyDescent="0.2">
      <c r="A155" s="4">
        <f t="shared" si="52"/>
        <v>2031</v>
      </c>
      <c r="B155" s="4">
        <f t="shared" si="53"/>
        <v>11</v>
      </c>
      <c r="C155" s="11">
        <f t="shared" si="36"/>
        <v>48153</v>
      </c>
      <c r="E155" s="15">
        <v>67624515</v>
      </c>
      <c r="F155" s="16">
        <v>32027472</v>
      </c>
      <c r="G155" s="16">
        <v>1992570</v>
      </c>
      <c r="H155" s="16">
        <v>1666220</v>
      </c>
      <c r="I155" s="16">
        <v>180242</v>
      </c>
      <c r="J155" s="16">
        <v>224980</v>
      </c>
      <c r="K155" s="16">
        <v>23307</v>
      </c>
      <c r="L155" s="16">
        <v>5188997</v>
      </c>
      <c r="M155" s="16">
        <v>16299294</v>
      </c>
      <c r="N155" s="16">
        <f t="shared" si="37"/>
        <v>101848106</v>
      </c>
      <c r="O155" s="16">
        <f t="shared" si="38"/>
        <v>1891200</v>
      </c>
      <c r="P155" s="16">
        <f t="shared" si="39"/>
        <v>21488291</v>
      </c>
      <c r="Q155" s="16">
        <f t="shared" si="40"/>
        <v>125227597</v>
      </c>
      <c r="R155" s="16">
        <f t="shared" si="41"/>
        <v>1175549</v>
      </c>
      <c r="S155" s="17">
        <f t="shared" si="54"/>
        <v>126403146</v>
      </c>
      <c r="T155" s="16"/>
      <c r="U155" s="15">
        <v>73121366</v>
      </c>
      <c r="V155" s="16">
        <v>34165317</v>
      </c>
      <c r="W155" s="16">
        <v>2151177</v>
      </c>
      <c r="X155" s="16">
        <v>1732281</v>
      </c>
      <c r="Y155" s="16">
        <v>180242</v>
      </c>
      <c r="Z155" s="16">
        <v>232452</v>
      </c>
      <c r="AA155" s="16">
        <v>23307</v>
      </c>
      <c r="AB155" s="16">
        <v>5188997</v>
      </c>
      <c r="AC155" s="16">
        <v>16299294</v>
      </c>
      <c r="AD155" s="16">
        <f t="shared" si="42"/>
        <v>109641409</v>
      </c>
      <c r="AE155" s="16">
        <f t="shared" si="43"/>
        <v>1964733</v>
      </c>
      <c r="AF155" s="16">
        <f t="shared" si="44"/>
        <v>21488291</v>
      </c>
      <c r="AG155" s="16">
        <f t="shared" si="45"/>
        <v>133094433</v>
      </c>
      <c r="AH155" s="16">
        <f t="shared" si="46"/>
        <v>1249398</v>
      </c>
      <c r="AI155" s="17">
        <f t="shared" si="55"/>
        <v>134343831</v>
      </c>
      <c r="AK155" s="201">
        <v>74032840.780000001</v>
      </c>
      <c r="AL155" s="201">
        <v>33664771.020000003</v>
      </c>
      <c r="AM155" s="201">
        <v>2064859.65</v>
      </c>
      <c r="AN155" s="201">
        <v>1626883.3</v>
      </c>
      <c r="AO155" s="201">
        <v>180241.5</v>
      </c>
      <c r="AP155" s="201">
        <v>225777.35</v>
      </c>
      <c r="AQ155" s="201">
        <v>23307.19</v>
      </c>
      <c r="AR155" s="201">
        <v>5188997.0999999996</v>
      </c>
      <c r="AS155" s="201">
        <v>16299293.73</v>
      </c>
      <c r="AT155" s="16">
        <f t="shared" si="47"/>
        <v>109966020.14000002</v>
      </c>
      <c r="AU155" s="16">
        <f t="shared" si="48"/>
        <v>1852660.6500000001</v>
      </c>
      <c r="AV155" s="16">
        <f t="shared" si="49"/>
        <v>21488290.829999998</v>
      </c>
      <c r="AW155" s="16">
        <f t="shared" si="50"/>
        <v>133306971.62000002</v>
      </c>
      <c r="AX155" s="16">
        <f t="shared" si="51"/>
        <v>1251392.3799999803</v>
      </c>
      <c r="AY155" s="16">
        <f t="shared" si="56"/>
        <v>134558364</v>
      </c>
      <c r="AZ155" s="201"/>
      <c r="BA155" s="201"/>
      <c r="BB155" s="228"/>
      <c r="BC155" s="228"/>
      <c r="BD155" s="228"/>
      <c r="BE155" s="201"/>
      <c r="BF155" s="201"/>
      <c r="BG155" s="201"/>
    </row>
    <row r="156" spans="1:59" x14ac:dyDescent="0.2">
      <c r="A156" s="4">
        <f t="shared" si="52"/>
        <v>2031</v>
      </c>
      <c r="B156" s="4">
        <f t="shared" si="53"/>
        <v>12</v>
      </c>
      <c r="C156" s="11">
        <f t="shared" si="36"/>
        <v>48183</v>
      </c>
      <c r="E156" s="15">
        <v>88184083</v>
      </c>
      <c r="F156" s="16">
        <v>38518183</v>
      </c>
      <c r="G156" s="16">
        <v>2509756</v>
      </c>
      <c r="H156" s="16">
        <v>2145148</v>
      </c>
      <c r="I156" s="16">
        <v>213334</v>
      </c>
      <c r="J156" s="16">
        <v>249033</v>
      </c>
      <c r="K156" s="16">
        <v>25347</v>
      </c>
      <c r="L156" s="16">
        <v>5527351</v>
      </c>
      <c r="M156" s="16">
        <v>16602020</v>
      </c>
      <c r="N156" s="16">
        <f t="shared" si="37"/>
        <v>129450703</v>
      </c>
      <c r="O156" s="16">
        <f t="shared" si="38"/>
        <v>2394181</v>
      </c>
      <c r="P156" s="16">
        <f t="shared" si="39"/>
        <v>22129371</v>
      </c>
      <c r="Q156" s="16">
        <f t="shared" si="40"/>
        <v>153974255</v>
      </c>
      <c r="R156" s="16">
        <f t="shared" si="41"/>
        <v>1445403</v>
      </c>
      <c r="S156" s="17">
        <f t="shared" si="54"/>
        <v>155419658</v>
      </c>
      <c r="T156" s="16"/>
      <c r="U156" s="15">
        <v>95619537</v>
      </c>
      <c r="V156" s="16">
        <v>41476108</v>
      </c>
      <c r="W156" s="16">
        <v>2682931</v>
      </c>
      <c r="X156" s="16">
        <v>2212420</v>
      </c>
      <c r="Y156" s="16">
        <v>213334</v>
      </c>
      <c r="Z156" s="16">
        <v>256103</v>
      </c>
      <c r="AA156" s="16">
        <v>25347</v>
      </c>
      <c r="AB156" s="16">
        <v>5527351</v>
      </c>
      <c r="AC156" s="16">
        <v>16602020</v>
      </c>
      <c r="AD156" s="16">
        <f t="shared" si="42"/>
        <v>140017257</v>
      </c>
      <c r="AE156" s="16">
        <f t="shared" si="43"/>
        <v>2468523</v>
      </c>
      <c r="AF156" s="16">
        <f t="shared" si="44"/>
        <v>22129371</v>
      </c>
      <c r="AG156" s="16">
        <f t="shared" si="45"/>
        <v>164615151</v>
      </c>
      <c r="AH156" s="16">
        <f t="shared" si="46"/>
        <v>1545292</v>
      </c>
      <c r="AI156" s="17">
        <f t="shared" si="55"/>
        <v>166160443</v>
      </c>
      <c r="AK156" s="201">
        <v>97136202.640000001</v>
      </c>
      <c r="AL156" s="201">
        <v>40764369.950000003</v>
      </c>
      <c r="AM156" s="201">
        <v>2574267.7599999998</v>
      </c>
      <c r="AN156" s="201">
        <v>2082857.77</v>
      </c>
      <c r="AO156" s="201">
        <v>213333.66</v>
      </c>
      <c r="AP156" s="201">
        <v>247516.37</v>
      </c>
      <c r="AQ156" s="201">
        <v>25346.52</v>
      </c>
      <c r="AR156" s="201">
        <v>5527350.7699999996</v>
      </c>
      <c r="AS156" s="201">
        <v>16602019.57</v>
      </c>
      <c r="AT156" s="16">
        <f t="shared" si="47"/>
        <v>140713520.53</v>
      </c>
      <c r="AU156" s="16">
        <f t="shared" si="48"/>
        <v>2330374.14</v>
      </c>
      <c r="AV156" s="16">
        <f t="shared" si="49"/>
        <v>22129370.34</v>
      </c>
      <c r="AW156" s="16">
        <f t="shared" si="50"/>
        <v>165173265.00999999</v>
      </c>
      <c r="AX156" s="16">
        <f t="shared" si="51"/>
        <v>1550530.9900000095</v>
      </c>
      <c r="AY156" s="16">
        <f t="shared" si="56"/>
        <v>166723796</v>
      </c>
      <c r="AZ156" s="201"/>
      <c r="BA156" s="201"/>
      <c r="BB156" s="228"/>
      <c r="BC156" s="228"/>
      <c r="BD156" s="228"/>
      <c r="BE156" s="201"/>
      <c r="BF156" s="201"/>
      <c r="BG156" s="201"/>
    </row>
    <row r="157" spans="1:59" x14ac:dyDescent="0.2">
      <c r="A157" s="4">
        <f t="shared" si="52"/>
        <v>2032</v>
      </c>
      <c r="B157" s="4">
        <f t="shared" si="53"/>
        <v>1</v>
      </c>
      <c r="C157" s="11">
        <f t="shared" si="36"/>
        <v>48214</v>
      </c>
      <c r="E157" s="15">
        <v>87020753</v>
      </c>
      <c r="F157" s="16">
        <v>34823988</v>
      </c>
      <c r="G157" s="16">
        <v>2198919</v>
      </c>
      <c r="H157" s="16">
        <v>1695712</v>
      </c>
      <c r="I157" s="16">
        <v>170900</v>
      </c>
      <c r="J157" s="16">
        <v>231606</v>
      </c>
      <c r="K157" s="16">
        <v>23722</v>
      </c>
      <c r="L157" s="16">
        <v>5485186</v>
      </c>
      <c r="M157" s="16">
        <v>14975418</v>
      </c>
      <c r="N157" s="16">
        <f t="shared" si="37"/>
        <v>124238282</v>
      </c>
      <c r="O157" s="16">
        <f t="shared" si="38"/>
        <v>1927318</v>
      </c>
      <c r="P157" s="16">
        <f t="shared" si="39"/>
        <v>20460604</v>
      </c>
      <c r="Q157" s="16">
        <f t="shared" si="40"/>
        <v>146626204</v>
      </c>
      <c r="R157" s="16">
        <f t="shared" si="41"/>
        <v>1376424</v>
      </c>
      <c r="S157" s="17">
        <f t="shared" si="54"/>
        <v>148002628</v>
      </c>
      <c r="T157" s="16"/>
      <c r="U157" s="15">
        <v>94314971</v>
      </c>
      <c r="V157" s="16">
        <v>37486297</v>
      </c>
      <c r="W157" s="16">
        <v>2348790</v>
      </c>
      <c r="X157" s="16">
        <v>1783423</v>
      </c>
      <c r="Y157" s="16">
        <v>170900</v>
      </c>
      <c r="Z157" s="16">
        <v>240216</v>
      </c>
      <c r="AA157" s="16">
        <v>23722</v>
      </c>
      <c r="AB157" s="16">
        <v>5485186</v>
      </c>
      <c r="AC157" s="16">
        <v>14975418</v>
      </c>
      <c r="AD157" s="16">
        <f t="shared" si="42"/>
        <v>134344680</v>
      </c>
      <c r="AE157" s="16">
        <f t="shared" si="43"/>
        <v>2023639</v>
      </c>
      <c r="AF157" s="16">
        <f t="shared" si="44"/>
        <v>20460604</v>
      </c>
      <c r="AG157" s="16">
        <f t="shared" si="45"/>
        <v>156828923</v>
      </c>
      <c r="AH157" s="16">
        <f t="shared" si="46"/>
        <v>1472200</v>
      </c>
      <c r="AI157" s="17">
        <f t="shared" si="55"/>
        <v>158301123</v>
      </c>
      <c r="AK157" s="201">
        <v>96233805.799999997</v>
      </c>
      <c r="AL157" s="201">
        <v>37101890.780000001</v>
      </c>
      <c r="AM157" s="201">
        <v>2267367.41</v>
      </c>
      <c r="AN157" s="201">
        <v>1675175.03</v>
      </c>
      <c r="AO157" s="201">
        <v>170900.24</v>
      </c>
      <c r="AP157" s="201">
        <v>232679.63</v>
      </c>
      <c r="AQ157" s="201">
        <v>23721.73</v>
      </c>
      <c r="AR157" s="201">
        <v>5485186.4400000004</v>
      </c>
      <c r="AS157" s="201">
        <v>14975417.890000001</v>
      </c>
      <c r="AT157" s="16">
        <f t="shared" si="47"/>
        <v>135797685.96000001</v>
      </c>
      <c r="AU157" s="16">
        <f t="shared" si="48"/>
        <v>1907854.6600000001</v>
      </c>
      <c r="AV157" s="16">
        <f t="shared" si="49"/>
        <v>20460604.330000002</v>
      </c>
      <c r="AW157" s="16">
        <f t="shared" si="50"/>
        <v>158166144.95000002</v>
      </c>
      <c r="AX157" s="16">
        <f t="shared" si="51"/>
        <v>1484753.0499999821</v>
      </c>
      <c r="AY157" s="16">
        <f t="shared" si="56"/>
        <v>159650898</v>
      </c>
      <c r="AZ157" s="201"/>
      <c r="BA157" s="201"/>
      <c r="BB157" s="228"/>
      <c r="BC157" s="228"/>
      <c r="BD157" s="228"/>
      <c r="BE157" s="201"/>
      <c r="BF157" s="201"/>
      <c r="BG157" s="201"/>
    </row>
    <row r="158" spans="1:59" x14ac:dyDescent="0.2">
      <c r="A158" s="4">
        <f t="shared" si="52"/>
        <v>2032</v>
      </c>
      <c r="B158" s="4">
        <f t="shared" si="53"/>
        <v>2</v>
      </c>
      <c r="C158" s="11">
        <f t="shared" si="36"/>
        <v>48245</v>
      </c>
      <c r="E158" s="15">
        <v>77622335</v>
      </c>
      <c r="F158" s="16">
        <v>32213152</v>
      </c>
      <c r="G158" s="16">
        <v>2043877</v>
      </c>
      <c r="H158" s="16">
        <v>1652243</v>
      </c>
      <c r="I158" s="16">
        <v>175809</v>
      </c>
      <c r="J158" s="16">
        <v>227451</v>
      </c>
      <c r="K158" s="16">
        <v>23462</v>
      </c>
      <c r="L158" s="16">
        <v>6058675</v>
      </c>
      <c r="M158" s="16">
        <v>19586922</v>
      </c>
      <c r="N158" s="16">
        <f t="shared" si="37"/>
        <v>112078635</v>
      </c>
      <c r="O158" s="16">
        <f t="shared" si="38"/>
        <v>1879694</v>
      </c>
      <c r="P158" s="16">
        <f t="shared" si="39"/>
        <v>25645597</v>
      </c>
      <c r="Q158" s="16">
        <f t="shared" si="40"/>
        <v>139603926</v>
      </c>
      <c r="R158" s="16">
        <f t="shared" si="41"/>
        <v>1310504</v>
      </c>
      <c r="S158" s="17">
        <f t="shared" si="54"/>
        <v>140914430</v>
      </c>
      <c r="T158" s="16"/>
      <c r="U158" s="15">
        <v>83540871</v>
      </c>
      <c r="V158" s="16">
        <v>34343821</v>
      </c>
      <c r="W158" s="16">
        <v>2185273</v>
      </c>
      <c r="X158" s="16">
        <v>1743404</v>
      </c>
      <c r="Y158" s="16">
        <v>175809</v>
      </c>
      <c r="Z158" s="16">
        <v>236551</v>
      </c>
      <c r="AA158" s="16">
        <v>23462</v>
      </c>
      <c r="AB158" s="16">
        <v>6058675</v>
      </c>
      <c r="AC158" s="16">
        <v>19586922</v>
      </c>
      <c r="AD158" s="16">
        <f t="shared" si="42"/>
        <v>120269236</v>
      </c>
      <c r="AE158" s="16">
        <f t="shared" si="43"/>
        <v>1979955</v>
      </c>
      <c r="AF158" s="16">
        <f t="shared" si="44"/>
        <v>25645597</v>
      </c>
      <c r="AG158" s="16">
        <f t="shared" si="45"/>
        <v>147894788</v>
      </c>
      <c r="AH158" s="16">
        <f t="shared" si="46"/>
        <v>1388333</v>
      </c>
      <c r="AI158" s="17">
        <f t="shared" si="55"/>
        <v>149283121</v>
      </c>
      <c r="AK158" s="201">
        <v>85365835.519999996</v>
      </c>
      <c r="AL158" s="201">
        <v>34437009.600000001</v>
      </c>
      <c r="AM158" s="201">
        <v>2136256.96</v>
      </c>
      <c r="AN158" s="201">
        <v>1676330.01</v>
      </c>
      <c r="AO158" s="201">
        <v>175809.23</v>
      </c>
      <c r="AP158" s="201">
        <v>231787.87</v>
      </c>
      <c r="AQ158" s="201">
        <v>23462.05</v>
      </c>
      <c r="AR158" s="201">
        <v>6058675.1100000003</v>
      </c>
      <c r="AS158" s="201">
        <v>19586922.379999999</v>
      </c>
      <c r="AT158" s="16">
        <f t="shared" si="47"/>
        <v>122138373.36</v>
      </c>
      <c r="AU158" s="16">
        <f t="shared" si="48"/>
        <v>1908117.88</v>
      </c>
      <c r="AV158" s="16">
        <f t="shared" si="49"/>
        <v>25645597.489999998</v>
      </c>
      <c r="AW158" s="16">
        <f t="shared" si="50"/>
        <v>149692088.72999999</v>
      </c>
      <c r="AX158" s="16">
        <f t="shared" si="51"/>
        <v>1405205.2700000107</v>
      </c>
      <c r="AY158" s="16">
        <f t="shared" si="56"/>
        <v>151097294</v>
      </c>
      <c r="AZ158" s="201"/>
      <c r="BA158" s="201"/>
      <c r="BB158" s="228"/>
      <c r="BC158" s="228"/>
      <c r="BD158" s="228"/>
      <c r="BE158" s="201"/>
      <c r="BF158" s="201"/>
      <c r="BG158" s="201"/>
    </row>
    <row r="159" spans="1:59" x14ac:dyDescent="0.2">
      <c r="A159" s="4">
        <f t="shared" si="52"/>
        <v>2032</v>
      </c>
      <c r="B159" s="4">
        <f t="shared" si="53"/>
        <v>3</v>
      </c>
      <c r="C159" s="11">
        <f t="shared" si="36"/>
        <v>48274</v>
      </c>
      <c r="E159" s="15">
        <v>70927859</v>
      </c>
      <c r="F159" s="16">
        <v>28931261</v>
      </c>
      <c r="G159" s="16">
        <v>1856248</v>
      </c>
      <c r="H159" s="16">
        <v>1533012</v>
      </c>
      <c r="I159" s="16">
        <v>176830</v>
      </c>
      <c r="J159" s="16">
        <v>240825</v>
      </c>
      <c r="K159" s="16">
        <v>25087</v>
      </c>
      <c r="L159" s="16">
        <v>5439295</v>
      </c>
      <c r="M159" s="16">
        <v>16229952</v>
      </c>
      <c r="N159" s="16">
        <f t="shared" si="37"/>
        <v>101917285</v>
      </c>
      <c r="O159" s="16">
        <f t="shared" si="38"/>
        <v>1773837</v>
      </c>
      <c r="P159" s="16">
        <f t="shared" si="39"/>
        <v>21669247</v>
      </c>
      <c r="Q159" s="16">
        <f t="shared" si="40"/>
        <v>125360369</v>
      </c>
      <c r="R159" s="16">
        <f t="shared" si="41"/>
        <v>1176796</v>
      </c>
      <c r="S159" s="17">
        <f t="shared" si="54"/>
        <v>126537165</v>
      </c>
      <c r="T159" s="16"/>
      <c r="U159" s="15">
        <v>76767535</v>
      </c>
      <c r="V159" s="16">
        <v>30925943</v>
      </c>
      <c r="W159" s="16">
        <v>2003457</v>
      </c>
      <c r="X159" s="16">
        <v>1617784</v>
      </c>
      <c r="Y159" s="16">
        <v>176830</v>
      </c>
      <c r="Z159" s="16">
        <v>250318</v>
      </c>
      <c r="AA159" s="16">
        <v>25087</v>
      </c>
      <c r="AB159" s="16">
        <v>5439295</v>
      </c>
      <c r="AC159" s="16">
        <v>16229952</v>
      </c>
      <c r="AD159" s="16">
        <f t="shared" si="42"/>
        <v>109898852</v>
      </c>
      <c r="AE159" s="16">
        <f t="shared" si="43"/>
        <v>1868102</v>
      </c>
      <c r="AF159" s="16">
        <f t="shared" si="44"/>
        <v>21669247</v>
      </c>
      <c r="AG159" s="16">
        <f t="shared" si="45"/>
        <v>133436201</v>
      </c>
      <c r="AH159" s="16">
        <f t="shared" si="46"/>
        <v>1252606</v>
      </c>
      <c r="AI159" s="17">
        <f t="shared" si="55"/>
        <v>134688807</v>
      </c>
      <c r="AK159" s="201">
        <v>77997652.040000007</v>
      </c>
      <c r="AL159" s="201">
        <v>31180120.120000001</v>
      </c>
      <c r="AM159" s="201">
        <v>1969541.44</v>
      </c>
      <c r="AN159" s="201">
        <v>1574242.73</v>
      </c>
      <c r="AO159" s="201">
        <v>176829.91</v>
      </c>
      <c r="AP159" s="201">
        <v>246816.21</v>
      </c>
      <c r="AQ159" s="201">
        <v>25087.040000000001</v>
      </c>
      <c r="AR159" s="201">
        <v>5439294.8600000003</v>
      </c>
      <c r="AS159" s="201">
        <v>16229951.98</v>
      </c>
      <c r="AT159" s="16">
        <f t="shared" si="47"/>
        <v>111349230.55000001</v>
      </c>
      <c r="AU159" s="16">
        <f t="shared" si="48"/>
        <v>1821058.94</v>
      </c>
      <c r="AV159" s="16">
        <f t="shared" si="49"/>
        <v>21669246.84</v>
      </c>
      <c r="AW159" s="16">
        <f t="shared" si="50"/>
        <v>134839536.33000001</v>
      </c>
      <c r="AX159" s="16">
        <f t="shared" si="51"/>
        <v>1265779.6699999869</v>
      </c>
      <c r="AY159" s="16">
        <f t="shared" si="56"/>
        <v>136105316</v>
      </c>
      <c r="AZ159" s="201"/>
      <c r="BA159" s="201"/>
      <c r="BB159" s="228"/>
      <c r="BC159" s="228"/>
      <c r="BD159" s="228"/>
      <c r="BE159" s="201"/>
      <c r="BF159" s="201"/>
      <c r="BG159" s="201"/>
    </row>
    <row r="160" spans="1:59" x14ac:dyDescent="0.2">
      <c r="A160" s="4">
        <f t="shared" si="52"/>
        <v>2032</v>
      </c>
      <c r="B160" s="4">
        <f t="shared" si="53"/>
        <v>4</v>
      </c>
      <c r="C160" s="11">
        <f t="shared" si="36"/>
        <v>48305</v>
      </c>
      <c r="E160" s="15">
        <v>46834454</v>
      </c>
      <c r="F160" s="16">
        <v>21060260</v>
      </c>
      <c r="G160" s="16">
        <v>1439701</v>
      </c>
      <c r="H160" s="16">
        <v>1154927</v>
      </c>
      <c r="I160" s="16">
        <v>150292</v>
      </c>
      <c r="J160" s="16">
        <v>224554</v>
      </c>
      <c r="K160" s="16">
        <v>23811</v>
      </c>
      <c r="L160" s="16">
        <v>5499081</v>
      </c>
      <c r="M160" s="16">
        <v>17599406</v>
      </c>
      <c r="N160" s="16">
        <f t="shared" si="37"/>
        <v>69508518</v>
      </c>
      <c r="O160" s="16">
        <f t="shared" si="38"/>
        <v>1379481</v>
      </c>
      <c r="P160" s="16">
        <f t="shared" si="39"/>
        <v>23098487</v>
      </c>
      <c r="Q160" s="16">
        <f t="shared" si="40"/>
        <v>93986486</v>
      </c>
      <c r="R160" s="16">
        <f t="shared" si="41"/>
        <v>882280</v>
      </c>
      <c r="S160" s="17">
        <f t="shared" si="54"/>
        <v>94868766</v>
      </c>
      <c r="T160" s="16"/>
      <c r="U160" s="15">
        <v>51587109</v>
      </c>
      <c r="V160" s="16">
        <v>22770613</v>
      </c>
      <c r="W160" s="16">
        <v>1589836</v>
      </c>
      <c r="X160" s="16">
        <v>1224840</v>
      </c>
      <c r="Y160" s="16">
        <v>150292</v>
      </c>
      <c r="Z160" s="16">
        <v>233428</v>
      </c>
      <c r="AA160" s="16">
        <v>23811</v>
      </c>
      <c r="AB160" s="16">
        <v>5499081</v>
      </c>
      <c r="AC160" s="16">
        <v>17599406</v>
      </c>
      <c r="AD160" s="16">
        <f t="shared" si="42"/>
        <v>76121661</v>
      </c>
      <c r="AE160" s="16">
        <f t="shared" si="43"/>
        <v>1458268</v>
      </c>
      <c r="AF160" s="16">
        <f t="shared" si="44"/>
        <v>23098487</v>
      </c>
      <c r="AG160" s="16">
        <f t="shared" si="45"/>
        <v>100678416</v>
      </c>
      <c r="AH160" s="16">
        <f t="shared" si="46"/>
        <v>945099</v>
      </c>
      <c r="AI160" s="17">
        <f t="shared" si="55"/>
        <v>101623515</v>
      </c>
      <c r="AK160" s="201">
        <v>52421407.469999999</v>
      </c>
      <c r="AL160" s="201">
        <v>23052522.100000001</v>
      </c>
      <c r="AM160" s="201">
        <v>1572604.24</v>
      </c>
      <c r="AN160" s="201">
        <v>1202938.68</v>
      </c>
      <c r="AO160" s="201">
        <v>150291.76</v>
      </c>
      <c r="AP160" s="201">
        <v>231492.95</v>
      </c>
      <c r="AQ160" s="201">
        <v>23810.65</v>
      </c>
      <c r="AR160" s="201">
        <v>5499080.8600000003</v>
      </c>
      <c r="AS160" s="201">
        <v>17599405.510000002</v>
      </c>
      <c r="AT160" s="16">
        <f t="shared" si="47"/>
        <v>77220636.219999999</v>
      </c>
      <c r="AU160" s="16">
        <f t="shared" si="48"/>
        <v>1434431.63</v>
      </c>
      <c r="AV160" s="16">
        <f t="shared" si="49"/>
        <v>23098486.370000001</v>
      </c>
      <c r="AW160" s="16">
        <f t="shared" si="50"/>
        <v>101753554.22</v>
      </c>
      <c r="AX160" s="16">
        <f t="shared" si="51"/>
        <v>955191.78000000119</v>
      </c>
      <c r="AY160" s="16">
        <f t="shared" si="56"/>
        <v>102708746</v>
      </c>
      <c r="AZ160" s="201"/>
      <c r="BA160" s="201"/>
      <c r="BB160" s="228"/>
      <c r="BC160" s="228"/>
      <c r="BD160" s="228"/>
      <c r="BE160" s="201"/>
      <c r="BF160" s="201"/>
      <c r="BG160" s="201"/>
    </row>
    <row r="161" spans="1:59" x14ac:dyDescent="0.2">
      <c r="A161" s="4">
        <f t="shared" si="52"/>
        <v>2032</v>
      </c>
      <c r="B161" s="4">
        <f t="shared" si="53"/>
        <v>5</v>
      </c>
      <c r="C161" s="11">
        <f t="shared" si="36"/>
        <v>48335</v>
      </c>
      <c r="E161" s="15">
        <v>25857910</v>
      </c>
      <c r="F161" s="16">
        <v>16078682</v>
      </c>
      <c r="G161" s="16">
        <v>978525</v>
      </c>
      <c r="H161" s="16">
        <v>1107681</v>
      </c>
      <c r="I161" s="16">
        <v>163844</v>
      </c>
      <c r="J161" s="16">
        <v>206952</v>
      </c>
      <c r="K161" s="16">
        <v>22385</v>
      </c>
      <c r="L161" s="16">
        <v>4801105</v>
      </c>
      <c r="M161" s="16">
        <v>21003014</v>
      </c>
      <c r="N161" s="16">
        <f t="shared" si="37"/>
        <v>43101346</v>
      </c>
      <c r="O161" s="16">
        <f t="shared" si="38"/>
        <v>1314633</v>
      </c>
      <c r="P161" s="16">
        <f t="shared" si="39"/>
        <v>25804119</v>
      </c>
      <c r="Q161" s="16">
        <f t="shared" si="40"/>
        <v>70220098</v>
      </c>
      <c r="R161" s="16">
        <f t="shared" si="41"/>
        <v>659177</v>
      </c>
      <c r="S161" s="17">
        <f t="shared" si="54"/>
        <v>70879275</v>
      </c>
      <c r="T161" s="16"/>
      <c r="U161" s="15">
        <v>28674517</v>
      </c>
      <c r="V161" s="16">
        <v>17426121</v>
      </c>
      <c r="W161" s="16">
        <v>1114214</v>
      </c>
      <c r="X161" s="16">
        <v>1175046</v>
      </c>
      <c r="Y161" s="16">
        <v>163844</v>
      </c>
      <c r="Z161" s="16">
        <v>215099</v>
      </c>
      <c r="AA161" s="16">
        <v>22385</v>
      </c>
      <c r="AB161" s="16">
        <v>4801105</v>
      </c>
      <c r="AC161" s="16">
        <v>21003014</v>
      </c>
      <c r="AD161" s="16">
        <f t="shared" si="42"/>
        <v>47401081</v>
      </c>
      <c r="AE161" s="16">
        <f t="shared" si="43"/>
        <v>1390145</v>
      </c>
      <c r="AF161" s="16">
        <f t="shared" si="44"/>
        <v>25804119</v>
      </c>
      <c r="AG161" s="16">
        <f t="shared" si="45"/>
        <v>74595345</v>
      </c>
      <c r="AH161" s="16">
        <f t="shared" si="46"/>
        <v>700249</v>
      </c>
      <c r="AI161" s="17">
        <f t="shared" si="55"/>
        <v>75295594</v>
      </c>
      <c r="AK161" s="201">
        <v>29252509.18</v>
      </c>
      <c r="AL161" s="201">
        <v>17775545.34</v>
      </c>
      <c r="AM161" s="201">
        <v>1108214.4099999999</v>
      </c>
      <c r="AN161" s="201">
        <v>1166790.8400000001</v>
      </c>
      <c r="AO161" s="201">
        <v>163843.73000000001</v>
      </c>
      <c r="AP161" s="201">
        <v>214211.79</v>
      </c>
      <c r="AQ161" s="201">
        <v>22384.83</v>
      </c>
      <c r="AR161" s="201">
        <v>4801105.21</v>
      </c>
      <c r="AS161" s="201">
        <v>21003014.41</v>
      </c>
      <c r="AT161" s="16">
        <f t="shared" si="47"/>
        <v>48322497.489999987</v>
      </c>
      <c r="AU161" s="16">
        <f t="shared" si="48"/>
        <v>1381002.6300000001</v>
      </c>
      <c r="AV161" s="16">
        <f t="shared" si="49"/>
        <v>25804119.620000001</v>
      </c>
      <c r="AW161" s="16">
        <f t="shared" si="50"/>
        <v>75507619.739999995</v>
      </c>
      <c r="AX161" s="16">
        <f t="shared" si="51"/>
        <v>708813.26000000536</v>
      </c>
      <c r="AY161" s="16">
        <f t="shared" si="56"/>
        <v>76216433</v>
      </c>
      <c r="AZ161" s="201"/>
      <c r="BA161" s="201"/>
      <c r="BB161" s="228"/>
      <c r="BC161" s="228"/>
      <c r="BD161" s="228"/>
      <c r="BE161" s="201"/>
      <c r="BF161" s="201"/>
      <c r="BG161" s="201"/>
    </row>
    <row r="162" spans="1:59" x14ac:dyDescent="0.2">
      <c r="A162" s="4">
        <f t="shared" si="52"/>
        <v>2032</v>
      </c>
      <c r="B162" s="4">
        <f t="shared" si="53"/>
        <v>6</v>
      </c>
      <c r="C162" s="11">
        <f t="shared" si="36"/>
        <v>48366</v>
      </c>
      <c r="E162" s="15">
        <v>16810410</v>
      </c>
      <c r="F162" s="16">
        <v>13313582</v>
      </c>
      <c r="G162" s="16">
        <v>816794</v>
      </c>
      <c r="H162" s="16">
        <v>894426</v>
      </c>
      <c r="I162" s="16">
        <v>126052</v>
      </c>
      <c r="J162" s="16">
        <v>202214</v>
      </c>
      <c r="K162" s="16">
        <v>22147</v>
      </c>
      <c r="L162" s="16">
        <v>4415268</v>
      </c>
      <c r="M162" s="16">
        <v>20505015</v>
      </c>
      <c r="N162" s="16">
        <f t="shared" si="37"/>
        <v>31088985</v>
      </c>
      <c r="O162" s="16">
        <f t="shared" si="38"/>
        <v>1096640</v>
      </c>
      <c r="P162" s="16">
        <f t="shared" si="39"/>
        <v>24920283</v>
      </c>
      <c r="Q162" s="16">
        <f t="shared" si="40"/>
        <v>57105908</v>
      </c>
      <c r="R162" s="16">
        <f t="shared" si="41"/>
        <v>536070</v>
      </c>
      <c r="S162" s="17">
        <f t="shared" si="54"/>
        <v>57641978</v>
      </c>
      <c r="T162" s="16"/>
      <c r="U162" s="15">
        <v>18751317</v>
      </c>
      <c r="V162" s="16">
        <v>14498654</v>
      </c>
      <c r="W162" s="16">
        <v>962632</v>
      </c>
      <c r="X162" s="16">
        <v>948055</v>
      </c>
      <c r="Y162" s="16">
        <v>126052</v>
      </c>
      <c r="Z162" s="16">
        <v>210357</v>
      </c>
      <c r="AA162" s="16">
        <v>22147</v>
      </c>
      <c r="AB162" s="16">
        <v>4415268</v>
      </c>
      <c r="AC162" s="16">
        <v>20505015</v>
      </c>
      <c r="AD162" s="16">
        <f t="shared" si="42"/>
        <v>34360802</v>
      </c>
      <c r="AE162" s="16">
        <f t="shared" si="43"/>
        <v>1158412</v>
      </c>
      <c r="AF162" s="16">
        <f t="shared" si="44"/>
        <v>24920283</v>
      </c>
      <c r="AG162" s="16">
        <f t="shared" si="45"/>
        <v>60439497</v>
      </c>
      <c r="AH162" s="16">
        <f t="shared" si="46"/>
        <v>567364</v>
      </c>
      <c r="AI162" s="17">
        <f t="shared" si="55"/>
        <v>61006861</v>
      </c>
      <c r="AK162" s="201">
        <v>19182746.879999999</v>
      </c>
      <c r="AL162" s="201">
        <v>14838849.390000001</v>
      </c>
      <c r="AM162" s="201">
        <v>957772.84</v>
      </c>
      <c r="AN162" s="201">
        <v>943509.2</v>
      </c>
      <c r="AO162" s="201">
        <v>126052.24</v>
      </c>
      <c r="AP162" s="201">
        <v>209666.48</v>
      </c>
      <c r="AQ162" s="201">
        <v>22146.94</v>
      </c>
      <c r="AR162" s="201">
        <v>4415268.45</v>
      </c>
      <c r="AS162" s="201">
        <v>20505014.969999999</v>
      </c>
      <c r="AT162" s="16">
        <f t="shared" si="47"/>
        <v>35127568.289999999</v>
      </c>
      <c r="AU162" s="16">
        <f t="shared" si="48"/>
        <v>1153175.68</v>
      </c>
      <c r="AV162" s="16">
        <f t="shared" si="49"/>
        <v>24920283.419999998</v>
      </c>
      <c r="AW162" s="16">
        <f t="shared" si="50"/>
        <v>61201027.390000001</v>
      </c>
      <c r="AX162" s="16">
        <f t="shared" si="51"/>
        <v>574512.6099999994</v>
      </c>
      <c r="AY162" s="16">
        <f t="shared" si="56"/>
        <v>61775540</v>
      </c>
      <c r="AZ162" s="201"/>
      <c r="BA162" s="201"/>
      <c r="BB162" s="228"/>
      <c r="BC162" s="228"/>
      <c r="BD162" s="228"/>
      <c r="BE162" s="201"/>
      <c r="BF162" s="201"/>
      <c r="BG162" s="201"/>
    </row>
    <row r="163" spans="1:59" x14ac:dyDescent="0.2">
      <c r="A163" s="4">
        <f t="shared" si="52"/>
        <v>2032</v>
      </c>
      <c r="B163" s="4">
        <f t="shared" si="53"/>
        <v>7</v>
      </c>
      <c r="C163" s="11">
        <f t="shared" si="36"/>
        <v>48396</v>
      </c>
      <c r="E163" s="15">
        <v>11989730</v>
      </c>
      <c r="F163" s="16">
        <v>11429349</v>
      </c>
      <c r="G163" s="16">
        <v>736111</v>
      </c>
      <c r="H163" s="16">
        <v>881442</v>
      </c>
      <c r="I163" s="16">
        <v>106103</v>
      </c>
      <c r="J163" s="16">
        <v>191429</v>
      </c>
      <c r="K163" s="16">
        <v>21068</v>
      </c>
      <c r="L163" s="16">
        <v>3799702</v>
      </c>
      <c r="M163" s="16">
        <v>20615080</v>
      </c>
      <c r="N163" s="16">
        <f t="shared" si="37"/>
        <v>24282361</v>
      </c>
      <c r="O163" s="16">
        <f t="shared" si="38"/>
        <v>1072871</v>
      </c>
      <c r="P163" s="16">
        <f t="shared" si="39"/>
        <v>24414782</v>
      </c>
      <c r="Q163" s="16">
        <f t="shared" si="40"/>
        <v>49770014</v>
      </c>
      <c r="R163" s="16">
        <f t="shared" si="41"/>
        <v>467206</v>
      </c>
      <c r="S163" s="17">
        <f t="shared" si="54"/>
        <v>50237220</v>
      </c>
      <c r="T163" s="16"/>
      <c r="U163" s="15">
        <v>13640280</v>
      </c>
      <c r="V163" s="16">
        <v>12523707</v>
      </c>
      <c r="W163" s="16">
        <v>873539</v>
      </c>
      <c r="X163" s="16">
        <v>934403</v>
      </c>
      <c r="Y163" s="16">
        <v>106103</v>
      </c>
      <c r="Z163" s="16">
        <v>199454</v>
      </c>
      <c r="AA163" s="16">
        <v>21068</v>
      </c>
      <c r="AB163" s="16">
        <v>3799702</v>
      </c>
      <c r="AC163" s="16">
        <v>20615080</v>
      </c>
      <c r="AD163" s="16">
        <f t="shared" si="42"/>
        <v>27164697</v>
      </c>
      <c r="AE163" s="16">
        <f t="shared" si="43"/>
        <v>1133857</v>
      </c>
      <c r="AF163" s="16">
        <f t="shared" si="44"/>
        <v>24414782</v>
      </c>
      <c r="AG163" s="16">
        <f t="shared" si="45"/>
        <v>52713336</v>
      </c>
      <c r="AH163" s="16">
        <f t="shared" si="46"/>
        <v>494836</v>
      </c>
      <c r="AI163" s="17">
        <f t="shared" si="55"/>
        <v>53208172</v>
      </c>
      <c r="AK163" s="201">
        <v>13974780.4</v>
      </c>
      <c r="AL163" s="201">
        <v>12820189.789999999</v>
      </c>
      <c r="AM163" s="201">
        <v>868941.07</v>
      </c>
      <c r="AN163" s="201">
        <v>930010.61</v>
      </c>
      <c r="AO163" s="201">
        <v>106103.34</v>
      </c>
      <c r="AP163" s="201">
        <v>198783.7</v>
      </c>
      <c r="AQ163" s="201">
        <v>21068.240000000002</v>
      </c>
      <c r="AR163" s="201">
        <v>3799702.05</v>
      </c>
      <c r="AS163" s="201">
        <v>20615079.75</v>
      </c>
      <c r="AT163" s="16">
        <f t="shared" si="47"/>
        <v>27791082.839999996</v>
      </c>
      <c r="AU163" s="16">
        <f t="shared" si="48"/>
        <v>1128794.31</v>
      </c>
      <c r="AV163" s="16">
        <f t="shared" si="49"/>
        <v>24414781.800000001</v>
      </c>
      <c r="AW163" s="16">
        <f t="shared" si="50"/>
        <v>53334658.949999996</v>
      </c>
      <c r="AX163" s="16">
        <f t="shared" si="51"/>
        <v>500668.05000000447</v>
      </c>
      <c r="AY163" s="16">
        <f t="shared" si="56"/>
        <v>53835327</v>
      </c>
      <c r="AZ163" s="201"/>
      <c r="BA163" s="201"/>
      <c r="BB163" s="228"/>
      <c r="BC163" s="228"/>
      <c r="BD163" s="228"/>
      <c r="BE163" s="201"/>
      <c r="BF163" s="201"/>
      <c r="BG163" s="201"/>
    </row>
    <row r="164" spans="1:59" x14ac:dyDescent="0.2">
      <c r="A164" s="4">
        <f t="shared" si="52"/>
        <v>2032</v>
      </c>
      <c r="B164" s="4">
        <f t="shared" si="53"/>
        <v>8</v>
      </c>
      <c r="C164" s="11">
        <f t="shared" si="36"/>
        <v>48427</v>
      </c>
      <c r="E164" s="15">
        <v>11421147</v>
      </c>
      <c r="F164" s="16">
        <v>12353377</v>
      </c>
      <c r="G164" s="16">
        <v>830795</v>
      </c>
      <c r="H164" s="16">
        <v>933441</v>
      </c>
      <c r="I164" s="16">
        <v>112259</v>
      </c>
      <c r="J164" s="16">
        <v>195200</v>
      </c>
      <c r="K164" s="16">
        <v>21443</v>
      </c>
      <c r="L164" s="16">
        <v>3890201</v>
      </c>
      <c r="M164" s="16">
        <v>19712185</v>
      </c>
      <c r="N164" s="16">
        <f t="shared" si="37"/>
        <v>24739021</v>
      </c>
      <c r="O164" s="16">
        <f t="shared" si="38"/>
        <v>1128641</v>
      </c>
      <c r="P164" s="16">
        <f t="shared" si="39"/>
        <v>23602386</v>
      </c>
      <c r="Q164" s="16">
        <f t="shared" si="40"/>
        <v>49470048</v>
      </c>
      <c r="R164" s="16">
        <f t="shared" si="41"/>
        <v>464390</v>
      </c>
      <c r="S164" s="17">
        <f t="shared" si="54"/>
        <v>49934438</v>
      </c>
      <c r="T164" s="16"/>
      <c r="U164" s="15">
        <v>13186640</v>
      </c>
      <c r="V164" s="16">
        <v>13485835</v>
      </c>
      <c r="W164" s="16">
        <v>980891</v>
      </c>
      <c r="X164" s="16">
        <v>989569</v>
      </c>
      <c r="Y164" s="16">
        <v>112259</v>
      </c>
      <c r="Z164" s="16">
        <v>203028</v>
      </c>
      <c r="AA164" s="16">
        <v>21443</v>
      </c>
      <c r="AB164" s="16">
        <v>3890201</v>
      </c>
      <c r="AC164" s="16">
        <v>19712185</v>
      </c>
      <c r="AD164" s="16">
        <f t="shared" si="42"/>
        <v>27787068</v>
      </c>
      <c r="AE164" s="16">
        <f t="shared" si="43"/>
        <v>1192597</v>
      </c>
      <c r="AF164" s="16">
        <f t="shared" si="44"/>
        <v>23602386</v>
      </c>
      <c r="AG164" s="16">
        <f t="shared" si="45"/>
        <v>52582051</v>
      </c>
      <c r="AH164" s="16">
        <f t="shared" si="46"/>
        <v>493604</v>
      </c>
      <c r="AI164" s="17">
        <f t="shared" si="55"/>
        <v>53075655</v>
      </c>
      <c r="AK164" s="201">
        <v>13580565.07</v>
      </c>
      <c r="AL164" s="201">
        <v>13778528.07</v>
      </c>
      <c r="AM164" s="201">
        <v>975811.73</v>
      </c>
      <c r="AN164" s="201">
        <v>984795.22</v>
      </c>
      <c r="AO164" s="201">
        <v>112258.6</v>
      </c>
      <c r="AP164" s="201">
        <v>202340.51</v>
      </c>
      <c r="AQ164" s="201">
        <v>21443.42</v>
      </c>
      <c r="AR164" s="201">
        <v>3890200.73</v>
      </c>
      <c r="AS164" s="201">
        <v>19712185.059999999</v>
      </c>
      <c r="AT164" s="16">
        <f t="shared" si="47"/>
        <v>28468606.890000004</v>
      </c>
      <c r="AU164" s="16">
        <f t="shared" si="48"/>
        <v>1187135.73</v>
      </c>
      <c r="AV164" s="16">
        <f t="shared" si="49"/>
        <v>23602385.789999999</v>
      </c>
      <c r="AW164" s="16">
        <f t="shared" si="50"/>
        <v>53258128.410000004</v>
      </c>
      <c r="AX164" s="16">
        <f t="shared" si="51"/>
        <v>499950.58999999613</v>
      </c>
      <c r="AY164" s="16">
        <f t="shared" si="56"/>
        <v>53758079</v>
      </c>
      <c r="AZ164" s="201"/>
      <c r="BA164" s="201"/>
      <c r="BB164" s="228"/>
      <c r="BC164" s="228"/>
      <c r="BD164" s="228"/>
      <c r="BE164" s="201"/>
      <c r="BF164" s="201"/>
      <c r="BG164" s="201"/>
    </row>
    <row r="165" spans="1:59" x14ac:dyDescent="0.2">
      <c r="A165" s="4">
        <f t="shared" si="52"/>
        <v>2032</v>
      </c>
      <c r="B165" s="4">
        <f t="shared" si="53"/>
        <v>9</v>
      </c>
      <c r="C165" s="11">
        <f t="shared" ref="C165:C228" si="57">DATE(A165,B165,1)</f>
        <v>48458</v>
      </c>
      <c r="E165" s="15">
        <v>16999815</v>
      </c>
      <c r="F165" s="16">
        <v>14263533</v>
      </c>
      <c r="G165" s="16">
        <v>1110394</v>
      </c>
      <c r="H165" s="16">
        <v>896020</v>
      </c>
      <c r="I165" s="16">
        <v>118343</v>
      </c>
      <c r="J165" s="16">
        <v>177094</v>
      </c>
      <c r="K165" s="16">
        <v>19288</v>
      </c>
      <c r="L165" s="16">
        <v>4550444</v>
      </c>
      <c r="M165" s="16">
        <v>22058048</v>
      </c>
      <c r="N165" s="16">
        <f t="shared" ref="N165:N228" si="58">SUM(E165:G165,I165,K165)</f>
        <v>32511373</v>
      </c>
      <c r="O165" s="16">
        <f t="shared" ref="O165:O228" si="59">SUM(H165,J165)</f>
        <v>1073114</v>
      </c>
      <c r="P165" s="16">
        <f t="shared" ref="P165:P228" si="60">SUM(L165:M165)</f>
        <v>26608492</v>
      </c>
      <c r="Q165" s="16">
        <f t="shared" ref="Q165:Q228" si="61">SUM(N165:P165)</f>
        <v>60192979</v>
      </c>
      <c r="R165" s="16">
        <f t="shared" ref="R165:R228" si="62">S165-Q165</f>
        <v>565050</v>
      </c>
      <c r="S165" s="17">
        <f t="shared" si="54"/>
        <v>60758029</v>
      </c>
      <c r="T165" s="16"/>
      <c r="U165" s="15">
        <v>19263625</v>
      </c>
      <c r="V165" s="16">
        <v>15406556</v>
      </c>
      <c r="W165" s="16">
        <v>1269610</v>
      </c>
      <c r="X165" s="16">
        <v>950380</v>
      </c>
      <c r="Y165" s="16">
        <v>118343</v>
      </c>
      <c r="Z165" s="16">
        <v>184159</v>
      </c>
      <c r="AA165" s="16">
        <v>19288</v>
      </c>
      <c r="AB165" s="16">
        <v>4550444</v>
      </c>
      <c r="AC165" s="16">
        <v>22058048</v>
      </c>
      <c r="AD165" s="16">
        <f t="shared" ref="AD165:AD228" si="63">SUM(U165:W165,Y165,AA165)</f>
        <v>36077422</v>
      </c>
      <c r="AE165" s="16">
        <f t="shared" ref="AE165:AE228" si="64">SUM(X165,Z165)</f>
        <v>1134539</v>
      </c>
      <c r="AF165" s="16">
        <f t="shared" ref="AF165:AF228" si="65">SUM(AB165:AC165)</f>
        <v>26608492</v>
      </c>
      <c r="AG165" s="16">
        <f t="shared" ref="AG165:AG228" si="66">SUM(AD165:AF165)</f>
        <v>63820453</v>
      </c>
      <c r="AH165" s="16">
        <f t="shared" ref="AH165:AH228" si="67">AI165-AG165</f>
        <v>599102</v>
      </c>
      <c r="AI165" s="17">
        <f t="shared" si="55"/>
        <v>64419555</v>
      </c>
      <c r="AK165" s="201">
        <v>19607587.879999999</v>
      </c>
      <c r="AL165" s="201">
        <v>15685798.560000001</v>
      </c>
      <c r="AM165" s="201">
        <v>1263453.29</v>
      </c>
      <c r="AN165" s="201">
        <v>945092.97</v>
      </c>
      <c r="AO165" s="201">
        <v>118342.8</v>
      </c>
      <c r="AP165" s="201">
        <v>183571.53</v>
      </c>
      <c r="AQ165" s="201">
        <v>19288.330000000002</v>
      </c>
      <c r="AR165" s="201">
        <v>4550444.13</v>
      </c>
      <c r="AS165" s="201">
        <v>22058047.530000001</v>
      </c>
      <c r="AT165" s="16">
        <f t="shared" ref="AT165:AT228" si="68">SUM(AK165:AM165,AO165,AQ165)</f>
        <v>36694470.859999992</v>
      </c>
      <c r="AU165" s="16">
        <f t="shared" ref="AU165:AU228" si="69">SUM(AN165,AP165)</f>
        <v>1128664.5</v>
      </c>
      <c r="AV165" s="16">
        <f t="shared" ref="AV165:AV228" si="70">SUM(AR165:AS165)</f>
        <v>26608491.66</v>
      </c>
      <c r="AW165" s="16">
        <f t="shared" ref="AW165:AW228" si="71">SUM(AT165:AV165)</f>
        <v>64431627.019999996</v>
      </c>
      <c r="AX165" s="16">
        <f t="shared" ref="AX165:AX228" si="72">AY165-AW165</f>
        <v>604838.98000000417</v>
      </c>
      <c r="AY165" s="16">
        <f t="shared" si="56"/>
        <v>65036466</v>
      </c>
      <c r="AZ165" s="201"/>
      <c r="BA165" s="201"/>
      <c r="BB165" s="228"/>
      <c r="BC165" s="228"/>
      <c r="BD165" s="228"/>
      <c r="BE165" s="201"/>
      <c r="BF165" s="201"/>
      <c r="BG165" s="201"/>
    </row>
    <row r="166" spans="1:59" x14ac:dyDescent="0.2">
      <c r="A166" s="4">
        <f t="shared" ref="A166:A229" si="73">IF(B166=1,A165+1,A165)</f>
        <v>2032</v>
      </c>
      <c r="B166" s="4">
        <f t="shared" ref="B166:B229" si="74">IF(B165=12,1,B165+1)</f>
        <v>10</v>
      </c>
      <c r="C166" s="11">
        <f t="shared" si="57"/>
        <v>48488</v>
      </c>
      <c r="E166" s="15">
        <v>40822648</v>
      </c>
      <c r="F166" s="16">
        <v>23579093</v>
      </c>
      <c r="G166" s="16">
        <v>1188160</v>
      </c>
      <c r="H166" s="16">
        <v>1358448</v>
      </c>
      <c r="I166" s="16">
        <v>177983</v>
      </c>
      <c r="J166" s="16">
        <v>207224</v>
      </c>
      <c r="K166" s="16">
        <v>22180</v>
      </c>
      <c r="L166" s="16">
        <v>4378875</v>
      </c>
      <c r="M166" s="16">
        <v>15452573</v>
      </c>
      <c r="N166" s="16">
        <f t="shared" si="58"/>
        <v>65790064</v>
      </c>
      <c r="O166" s="16">
        <f t="shared" si="59"/>
        <v>1565672</v>
      </c>
      <c r="P166" s="16">
        <f t="shared" si="60"/>
        <v>19831448</v>
      </c>
      <c r="Q166" s="16">
        <f t="shared" si="61"/>
        <v>87187184</v>
      </c>
      <c r="R166" s="16">
        <f t="shared" si="62"/>
        <v>818452</v>
      </c>
      <c r="S166" s="17">
        <f t="shared" ref="S166:S229" si="75">ROUND(Q166/(1-0.0093), 0)</f>
        <v>88005636</v>
      </c>
      <c r="T166" s="16"/>
      <c r="U166" s="15">
        <v>44933930</v>
      </c>
      <c r="V166" s="16">
        <v>25211857</v>
      </c>
      <c r="W166" s="16">
        <v>1314382</v>
      </c>
      <c r="X166" s="16">
        <v>1442505</v>
      </c>
      <c r="Y166" s="16">
        <v>177983</v>
      </c>
      <c r="Z166" s="16">
        <v>215912</v>
      </c>
      <c r="AA166" s="16">
        <v>22180</v>
      </c>
      <c r="AB166" s="16">
        <v>4378875</v>
      </c>
      <c r="AC166" s="16">
        <v>15452573</v>
      </c>
      <c r="AD166" s="16">
        <f t="shared" si="63"/>
        <v>71660332</v>
      </c>
      <c r="AE166" s="16">
        <f t="shared" si="64"/>
        <v>1658417</v>
      </c>
      <c r="AF166" s="16">
        <f t="shared" si="65"/>
        <v>19831448</v>
      </c>
      <c r="AG166" s="16">
        <f t="shared" si="66"/>
        <v>93150197</v>
      </c>
      <c r="AH166" s="16">
        <f t="shared" si="67"/>
        <v>874429</v>
      </c>
      <c r="AI166" s="17">
        <f t="shared" ref="AI166:AI229" si="76">ROUND(AG166/(1-0.0093), 0)</f>
        <v>94024626</v>
      </c>
      <c r="AK166" s="201">
        <v>45557004.409999996</v>
      </c>
      <c r="AL166" s="201">
        <v>25401207.379999999</v>
      </c>
      <c r="AM166" s="201">
        <v>1296025.93</v>
      </c>
      <c r="AN166" s="201">
        <v>1410310.02</v>
      </c>
      <c r="AO166" s="201">
        <v>177983.25</v>
      </c>
      <c r="AP166" s="201">
        <v>214051.18</v>
      </c>
      <c r="AQ166" s="201">
        <v>22180.13</v>
      </c>
      <c r="AR166" s="201">
        <v>4378874.99</v>
      </c>
      <c r="AS166" s="201">
        <v>15452572.51</v>
      </c>
      <c r="AT166" s="16">
        <f t="shared" si="68"/>
        <v>72454401.099999994</v>
      </c>
      <c r="AU166" s="16">
        <f t="shared" si="69"/>
        <v>1624361.2</v>
      </c>
      <c r="AV166" s="16">
        <f t="shared" si="70"/>
        <v>19831447.5</v>
      </c>
      <c r="AW166" s="16">
        <f t="shared" si="71"/>
        <v>93910209.799999997</v>
      </c>
      <c r="AX166" s="16">
        <f t="shared" si="72"/>
        <v>881563.20000000298</v>
      </c>
      <c r="AY166" s="16">
        <f t="shared" ref="AY166:AY229" si="77">ROUND(AW166/(1-0.0093), 0)</f>
        <v>94791773</v>
      </c>
      <c r="AZ166" s="201"/>
      <c r="BA166" s="201"/>
      <c r="BB166" s="228"/>
      <c r="BC166" s="228"/>
      <c r="BD166" s="228"/>
      <c r="BE166" s="201"/>
      <c r="BF166" s="201"/>
      <c r="BG166" s="201"/>
    </row>
    <row r="167" spans="1:59" x14ac:dyDescent="0.2">
      <c r="A167" s="4">
        <f t="shared" si="73"/>
        <v>2032</v>
      </c>
      <c r="B167" s="4">
        <f t="shared" si="74"/>
        <v>11</v>
      </c>
      <c r="C167" s="11">
        <f t="shared" si="57"/>
        <v>48519</v>
      </c>
      <c r="E167" s="15">
        <v>67521408</v>
      </c>
      <c r="F167" s="16">
        <v>31959579</v>
      </c>
      <c r="G167" s="16">
        <v>1968911</v>
      </c>
      <c r="H167" s="16">
        <v>1534044</v>
      </c>
      <c r="I167" s="16">
        <v>165923</v>
      </c>
      <c r="J167" s="16">
        <v>224622</v>
      </c>
      <c r="K167" s="16">
        <v>23302</v>
      </c>
      <c r="L167" s="16">
        <v>5287600</v>
      </c>
      <c r="M167" s="16">
        <v>16275026</v>
      </c>
      <c r="N167" s="16">
        <f t="shared" si="58"/>
        <v>101639123</v>
      </c>
      <c r="O167" s="16">
        <f t="shared" si="59"/>
        <v>1758666</v>
      </c>
      <c r="P167" s="16">
        <f t="shared" si="60"/>
        <v>21562626</v>
      </c>
      <c r="Q167" s="16">
        <f t="shared" si="61"/>
        <v>124960415</v>
      </c>
      <c r="R167" s="16">
        <f t="shared" si="62"/>
        <v>1173041</v>
      </c>
      <c r="S167" s="17">
        <f t="shared" si="75"/>
        <v>126133456</v>
      </c>
      <c r="T167" s="16"/>
      <c r="U167" s="15">
        <v>73461991</v>
      </c>
      <c r="V167" s="16">
        <v>34219107</v>
      </c>
      <c r="W167" s="16">
        <v>2129350</v>
      </c>
      <c r="X167" s="16">
        <v>1600355</v>
      </c>
      <c r="Y167" s="16">
        <v>165923</v>
      </c>
      <c r="Z167" s="16">
        <v>232208</v>
      </c>
      <c r="AA167" s="16">
        <v>23302</v>
      </c>
      <c r="AB167" s="16">
        <v>5287600</v>
      </c>
      <c r="AC167" s="16">
        <v>16275026</v>
      </c>
      <c r="AD167" s="16">
        <f t="shared" si="63"/>
        <v>109999673</v>
      </c>
      <c r="AE167" s="16">
        <f t="shared" si="64"/>
        <v>1832563</v>
      </c>
      <c r="AF167" s="16">
        <f t="shared" si="65"/>
        <v>21562626</v>
      </c>
      <c r="AG167" s="16">
        <f t="shared" si="66"/>
        <v>133394862</v>
      </c>
      <c r="AH167" s="16">
        <f t="shared" si="67"/>
        <v>1252218</v>
      </c>
      <c r="AI167" s="17">
        <f t="shared" si="76"/>
        <v>134647080</v>
      </c>
      <c r="AK167" s="201">
        <v>74649929.319999993</v>
      </c>
      <c r="AL167" s="201">
        <v>33799414.68</v>
      </c>
      <c r="AM167" s="201">
        <v>2043476.2</v>
      </c>
      <c r="AN167" s="201">
        <v>1495079.53</v>
      </c>
      <c r="AO167" s="201">
        <v>165923.24</v>
      </c>
      <c r="AP167" s="201">
        <v>225540.35</v>
      </c>
      <c r="AQ167" s="201">
        <v>23302.22</v>
      </c>
      <c r="AR167" s="201">
        <v>5287599.8099999996</v>
      </c>
      <c r="AS167" s="201">
        <v>16275025.810000001</v>
      </c>
      <c r="AT167" s="16">
        <f t="shared" si="68"/>
        <v>110682045.66</v>
      </c>
      <c r="AU167" s="16">
        <f t="shared" si="69"/>
        <v>1720619.8800000001</v>
      </c>
      <c r="AV167" s="16">
        <f t="shared" si="70"/>
        <v>21562625.620000001</v>
      </c>
      <c r="AW167" s="16">
        <f t="shared" si="71"/>
        <v>133965291.16</v>
      </c>
      <c r="AX167" s="16">
        <f t="shared" si="72"/>
        <v>1257572.8400000036</v>
      </c>
      <c r="AY167" s="16">
        <f t="shared" si="77"/>
        <v>135222864</v>
      </c>
      <c r="AZ167" s="201"/>
      <c r="BA167" s="201"/>
      <c r="BB167" s="228"/>
      <c r="BC167" s="228"/>
      <c r="BD167" s="228"/>
      <c r="BE167" s="201"/>
      <c r="BF167" s="201"/>
      <c r="BG167" s="201"/>
    </row>
    <row r="168" spans="1:59" x14ac:dyDescent="0.2">
      <c r="A168" s="4">
        <f t="shared" si="73"/>
        <v>2032</v>
      </c>
      <c r="B168" s="4">
        <f t="shared" si="74"/>
        <v>12</v>
      </c>
      <c r="C168" s="11">
        <f t="shared" si="57"/>
        <v>48549</v>
      </c>
      <c r="E168" s="15">
        <v>87406150</v>
      </c>
      <c r="F168" s="16">
        <v>38225455</v>
      </c>
      <c r="G168" s="16">
        <v>2463534</v>
      </c>
      <c r="H168" s="16">
        <v>1965458</v>
      </c>
      <c r="I168" s="16">
        <v>195978</v>
      </c>
      <c r="J168" s="16">
        <v>248421</v>
      </c>
      <c r="K168" s="16">
        <v>25324</v>
      </c>
      <c r="L168" s="16">
        <v>5608936</v>
      </c>
      <c r="M168" s="16">
        <v>16571443</v>
      </c>
      <c r="N168" s="16">
        <f t="shared" si="58"/>
        <v>128316441</v>
      </c>
      <c r="O168" s="16">
        <f t="shared" si="59"/>
        <v>2213879</v>
      </c>
      <c r="P168" s="16">
        <f t="shared" si="60"/>
        <v>22180379</v>
      </c>
      <c r="Q168" s="16">
        <f t="shared" si="61"/>
        <v>152710699</v>
      </c>
      <c r="R168" s="16">
        <f t="shared" si="62"/>
        <v>1433541</v>
      </c>
      <c r="S168" s="17">
        <f t="shared" si="75"/>
        <v>154144240</v>
      </c>
      <c r="T168" s="16"/>
      <c r="U168" s="15">
        <v>95410213</v>
      </c>
      <c r="V168" s="16">
        <v>41344427</v>
      </c>
      <c r="W168" s="16">
        <v>2637129</v>
      </c>
      <c r="X168" s="16">
        <v>2032659</v>
      </c>
      <c r="Y168" s="16">
        <v>195978</v>
      </c>
      <c r="Z168" s="16">
        <v>255535</v>
      </c>
      <c r="AA168" s="16">
        <v>25324</v>
      </c>
      <c r="AB168" s="16">
        <v>5608936</v>
      </c>
      <c r="AC168" s="16">
        <v>16571443</v>
      </c>
      <c r="AD168" s="16">
        <f t="shared" si="63"/>
        <v>139613071</v>
      </c>
      <c r="AE168" s="16">
        <f t="shared" si="64"/>
        <v>2288194</v>
      </c>
      <c r="AF168" s="16">
        <f t="shared" si="65"/>
        <v>22180379</v>
      </c>
      <c r="AG168" s="16">
        <f t="shared" si="66"/>
        <v>164081644</v>
      </c>
      <c r="AH168" s="16">
        <f t="shared" si="67"/>
        <v>1540284</v>
      </c>
      <c r="AI168" s="17">
        <f t="shared" si="76"/>
        <v>165621928</v>
      </c>
      <c r="AK168" s="201">
        <v>97255076.040000007</v>
      </c>
      <c r="AL168" s="201">
        <v>40718856.270000003</v>
      </c>
      <c r="AM168" s="201">
        <v>2528571.73</v>
      </c>
      <c r="AN168" s="201">
        <v>1902716.69</v>
      </c>
      <c r="AO168" s="201">
        <v>195977.66</v>
      </c>
      <c r="AP168" s="201">
        <v>246951.8</v>
      </c>
      <c r="AQ168" s="201">
        <v>25323.67</v>
      </c>
      <c r="AR168" s="201">
        <v>5608936.4800000004</v>
      </c>
      <c r="AS168" s="201">
        <v>16571442.699999999</v>
      </c>
      <c r="AT168" s="16">
        <f t="shared" si="68"/>
        <v>140723805.36999997</v>
      </c>
      <c r="AU168" s="16">
        <f t="shared" si="69"/>
        <v>2149668.4899999998</v>
      </c>
      <c r="AV168" s="16">
        <f t="shared" si="70"/>
        <v>22180379.18</v>
      </c>
      <c r="AW168" s="16">
        <f t="shared" si="71"/>
        <v>165053853.03999999</v>
      </c>
      <c r="AX168" s="16">
        <f t="shared" si="72"/>
        <v>1549409.9600000083</v>
      </c>
      <c r="AY168" s="16">
        <f t="shared" si="77"/>
        <v>166603263</v>
      </c>
      <c r="AZ168" s="201"/>
      <c r="BA168" s="201"/>
      <c r="BB168" s="228"/>
      <c r="BC168" s="228"/>
      <c r="BD168" s="228"/>
      <c r="BE168" s="201"/>
      <c r="BF168" s="201"/>
      <c r="BG168" s="201"/>
    </row>
    <row r="169" spans="1:59" x14ac:dyDescent="0.2">
      <c r="A169" s="4">
        <f t="shared" si="73"/>
        <v>2033</v>
      </c>
      <c r="B169" s="4">
        <f t="shared" si="74"/>
        <v>1</v>
      </c>
      <c r="C169" s="11">
        <f t="shared" si="57"/>
        <v>48580</v>
      </c>
      <c r="E169" s="15">
        <v>86259309</v>
      </c>
      <c r="F169" s="16">
        <v>34404229</v>
      </c>
      <c r="G169" s="16">
        <v>2151734</v>
      </c>
      <c r="H169" s="16">
        <v>1538001</v>
      </c>
      <c r="I169" s="16">
        <v>155589</v>
      </c>
      <c r="J169" s="16">
        <v>230133</v>
      </c>
      <c r="K169" s="16">
        <v>23610</v>
      </c>
      <c r="L169" s="16">
        <v>5439582</v>
      </c>
      <c r="M169" s="16">
        <v>14601316</v>
      </c>
      <c r="N169" s="16">
        <f t="shared" si="58"/>
        <v>122994471</v>
      </c>
      <c r="O169" s="16">
        <f t="shared" si="59"/>
        <v>1768134</v>
      </c>
      <c r="P169" s="16">
        <f t="shared" si="60"/>
        <v>20040898</v>
      </c>
      <c r="Q169" s="16">
        <f t="shared" si="61"/>
        <v>144803503</v>
      </c>
      <c r="R169" s="16">
        <f t="shared" si="62"/>
        <v>1359314</v>
      </c>
      <c r="S169" s="17">
        <f t="shared" si="75"/>
        <v>146162817</v>
      </c>
      <c r="T169" s="16"/>
      <c r="U169" s="15">
        <v>94103798</v>
      </c>
      <c r="V169" s="16">
        <v>37208200</v>
      </c>
      <c r="W169" s="16">
        <v>2301560</v>
      </c>
      <c r="X169" s="16">
        <v>1625357</v>
      </c>
      <c r="Y169" s="16">
        <v>155589</v>
      </c>
      <c r="Z169" s="16">
        <v>238779</v>
      </c>
      <c r="AA169" s="16">
        <v>23610</v>
      </c>
      <c r="AB169" s="16">
        <v>5439582</v>
      </c>
      <c r="AC169" s="16">
        <v>14601316</v>
      </c>
      <c r="AD169" s="16">
        <f t="shared" si="63"/>
        <v>133792757</v>
      </c>
      <c r="AE169" s="16">
        <f t="shared" si="64"/>
        <v>1864136</v>
      </c>
      <c r="AF169" s="16">
        <f t="shared" si="65"/>
        <v>20040898</v>
      </c>
      <c r="AG169" s="16">
        <f t="shared" si="66"/>
        <v>155697791</v>
      </c>
      <c r="AH169" s="16">
        <f t="shared" si="67"/>
        <v>1461582</v>
      </c>
      <c r="AI169" s="17">
        <f t="shared" si="76"/>
        <v>157159373</v>
      </c>
      <c r="AK169" s="201">
        <v>96348338.5</v>
      </c>
      <c r="AL169" s="201">
        <v>36913060.359999999</v>
      </c>
      <c r="AM169" s="201">
        <v>2220298.5299999998</v>
      </c>
      <c r="AN169" s="201">
        <v>1517427.8</v>
      </c>
      <c r="AO169" s="201">
        <v>155588.89000000001</v>
      </c>
      <c r="AP169" s="201">
        <v>231267.95</v>
      </c>
      <c r="AQ169" s="201">
        <v>23609.79</v>
      </c>
      <c r="AR169" s="201">
        <v>5439582.0199999996</v>
      </c>
      <c r="AS169" s="201">
        <v>14601315.84</v>
      </c>
      <c r="AT169" s="16">
        <f t="shared" si="68"/>
        <v>135660896.06999996</v>
      </c>
      <c r="AU169" s="16">
        <f t="shared" si="69"/>
        <v>1748695.75</v>
      </c>
      <c r="AV169" s="16">
        <f t="shared" si="70"/>
        <v>20040897.859999999</v>
      </c>
      <c r="AW169" s="16">
        <f t="shared" si="71"/>
        <v>157450489.67999995</v>
      </c>
      <c r="AX169" s="16">
        <f t="shared" si="72"/>
        <v>1478035.3200000525</v>
      </c>
      <c r="AY169" s="16">
        <f t="shared" si="77"/>
        <v>158928525</v>
      </c>
      <c r="AZ169" s="201"/>
      <c r="BA169" s="201"/>
      <c r="BB169" s="228"/>
      <c r="BC169" s="228"/>
      <c r="BD169" s="228"/>
      <c r="BE169" s="201"/>
      <c r="BF169" s="201"/>
      <c r="BG169" s="201"/>
    </row>
    <row r="170" spans="1:59" x14ac:dyDescent="0.2">
      <c r="A170" s="4">
        <f t="shared" si="73"/>
        <v>2033</v>
      </c>
      <c r="B170" s="4">
        <f t="shared" si="74"/>
        <v>2</v>
      </c>
      <c r="C170" s="11">
        <f t="shared" si="57"/>
        <v>48611</v>
      </c>
      <c r="E170" s="15">
        <v>75632634</v>
      </c>
      <c r="F170" s="16">
        <v>31470529</v>
      </c>
      <c r="G170" s="16">
        <v>1976075</v>
      </c>
      <c r="H170" s="16">
        <v>1482940</v>
      </c>
      <c r="I170" s="16">
        <v>158458</v>
      </c>
      <c r="J170" s="16">
        <v>222651</v>
      </c>
      <c r="K170" s="16">
        <v>23018</v>
      </c>
      <c r="L170" s="16">
        <v>6161458</v>
      </c>
      <c r="M170" s="16">
        <v>19502813</v>
      </c>
      <c r="N170" s="16">
        <f t="shared" si="58"/>
        <v>109260714</v>
      </c>
      <c r="O170" s="16">
        <f t="shared" si="59"/>
        <v>1705591</v>
      </c>
      <c r="P170" s="16">
        <f t="shared" si="60"/>
        <v>25664271</v>
      </c>
      <c r="Q170" s="16">
        <f t="shared" si="61"/>
        <v>136630576</v>
      </c>
      <c r="R170" s="16">
        <f t="shared" si="62"/>
        <v>1282592</v>
      </c>
      <c r="S170" s="17">
        <f t="shared" si="75"/>
        <v>137913168</v>
      </c>
      <c r="T170" s="16"/>
      <c r="U170" s="15">
        <v>81998549</v>
      </c>
      <c r="V170" s="16">
        <v>33711468</v>
      </c>
      <c r="W170" s="16">
        <v>2117428</v>
      </c>
      <c r="X170" s="16">
        <v>1573579</v>
      </c>
      <c r="Y170" s="16">
        <v>158458</v>
      </c>
      <c r="Z170" s="16">
        <v>231795</v>
      </c>
      <c r="AA170" s="16">
        <v>23018</v>
      </c>
      <c r="AB170" s="16">
        <v>6161458</v>
      </c>
      <c r="AC170" s="16">
        <v>19502813</v>
      </c>
      <c r="AD170" s="16">
        <f t="shared" si="63"/>
        <v>118008921</v>
      </c>
      <c r="AE170" s="16">
        <f t="shared" si="64"/>
        <v>1805374</v>
      </c>
      <c r="AF170" s="16">
        <f t="shared" si="65"/>
        <v>25664271</v>
      </c>
      <c r="AG170" s="16">
        <f t="shared" si="66"/>
        <v>145478566</v>
      </c>
      <c r="AH170" s="16">
        <f t="shared" si="67"/>
        <v>1365651</v>
      </c>
      <c r="AI170" s="17">
        <f t="shared" si="76"/>
        <v>146844217</v>
      </c>
      <c r="AK170" s="201">
        <v>84126150.420000002</v>
      </c>
      <c r="AL170" s="201">
        <v>33889672.509999998</v>
      </c>
      <c r="AM170" s="201">
        <v>2068845.02</v>
      </c>
      <c r="AN170" s="201">
        <v>1506537.51</v>
      </c>
      <c r="AO170" s="201">
        <v>158458.19</v>
      </c>
      <c r="AP170" s="201">
        <v>227087.07</v>
      </c>
      <c r="AQ170" s="201">
        <v>23018.39</v>
      </c>
      <c r="AR170" s="201">
        <v>6161458.4000000004</v>
      </c>
      <c r="AS170" s="201">
        <v>19502812.649999999</v>
      </c>
      <c r="AT170" s="16">
        <f t="shared" si="68"/>
        <v>120266144.53</v>
      </c>
      <c r="AU170" s="16">
        <f t="shared" si="69"/>
        <v>1733624.58</v>
      </c>
      <c r="AV170" s="16">
        <f t="shared" si="70"/>
        <v>25664271.049999997</v>
      </c>
      <c r="AW170" s="16">
        <f t="shared" si="71"/>
        <v>147664040.16</v>
      </c>
      <c r="AX170" s="16">
        <f t="shared" si="72"/>
        <v>1386166.8400000036</v>
      </c>
      <c r="AY170" s="16">
        <f t="shared" si="77"/>
        <v>149050207</v>
      </c>
      <c r="AZ170" s="201"/>
      <c r="BA170" s="201"/>
      <c r="BB170" s="228"/>
      <c r="BC170" s="228"/>
      <c r="BD170" s="228"/>
      <c r="BE170" s="201"/>
      <c r="BF170" s="201"/>
      <c r="BG170" s="201"/>
    </row>
    <row r="171" spans="1:59" x14ac:dyDescent="0.2">
      <c r="A171" s="4">
        <f t="shared" si="73"/>
        <v>2033</v>
      </c>
      <c r="B171" s="4">
        <f t="shared" si="74"/>
        <v>3</v>
      </c>
      <c r="C171" s="11">
        <f t="shared" si="57"/>
        <v>48639</v>
      </c>
      <c r="E171" s="15">
        <v>68890974</v>
      </c>
      <c r="F171" s="16">
        <v>28418239</v>
      </c>
      <c r="G171" s="16">
        <v>1788861</v>
      </c>
      <c r="H171" s="16">
        <v>1387540</v>
      </c>
      <c r="I171" s="16">
        <v>160651</v>
      </c>
      <c r="J171" s="16">
        <v>237518</v>
      </c>
      <c r="K171" s="16">
        <v>24793</v>
      </c>
      <c r="L171" s="16">
        <v>5485568</v>
      </c>
      <c r="M171" s="16">
        <v>16212738</v>
      </c>
      <c r="N171" s="16">
        <f t="shared" si="58"/>
        <v>99283518</v>
      </c>
      <c r="O171" s="16">
        <f t="shared" si="59"/>
        <v>1625058</v>
      </c>
      <c r="P171" s="16">
        <f t="shared" si="60"/>
        <v>21698306</v>
      </c>
      <c r="Q171" s="16">
        <f t="shared" si="61"/>
        <v>122606882</v>
      </c>
      <c r="R171" s="16">
        <f t="shared" si="62"/>
        <v>1150948</v>
      </c>
      <c r="S171" s="17">
        <f t="shared" si="75"/>
        <v>123757830</v>
      </c>
      <c r="T171" s="16"/>
      <c r="U171" s="15">
        <v>75173667</v>
      </c>
      <c r="V171" s="16">
        <v>30513885</v>
      </c>
      <c r="W171" s="16">
        <v>1936024</v>
      </c>
      <c r="X171" s="16">
        <v>1471637</v>
      </c>
      <c r="Y171" s="16">
        <v>160651</v>
      </c>
      <c r="Z171" s="16">
        <v>247061</v>
      </c>
      <c r="AA171" s="16">
        <v>24793</v>
      </c>
      <c r="AB171" s="16">
        <v>5485568</v>
      </c>
      <c r="AC171" s="16">
        <v>16212738</v>
      </c>
      <c r="AD171" s="16">
        <f t="shared" si="63"/>
        <v>107809020</v>
      </c>
      <c r="AE171" s="16">
        <f t="shared" si="64"/>
        <v>1718698</v>
      </c>
      <c r="AF171" s="16">
        <f t="shared" si="65"/>
        <v>21698306</v>
      </c>
      <c r="AG171" s="16">
        <f t="shared" si="66"/>
        <v>131226024</v>
      </c>
      <c r="AH171" s="16">
        <f t="shared" si="67"/>
        <v>1231858</v>
      </c>
      <c r="AI171" s="17">
        <f t="shared" si="76"/>
        <v>132457882</v>
      </c>
      <c r="AK171" s="201">
        <v>76602519.540000007</v>
      </c>
      <c r="AL171" s="201">
        <v>30841032.989999998</v>
      </c>
      <c r="AM171" s="201">
        <v>1901761.35</v>
      </c>
      <c r="AN171" s="201">
        <v>1427371.29</v>
      </c>
      <c r="AO171" s="201">
        <v>160650.79999999999</v>
      </c>
      <c r="AP171" s="201">
        <v>243504.37</v>
      </c>
      <c r="AQ171" s="201">
        <v>24793.200000000001</v>
      </c>
      <c r="AR171" s="201">
        <v>5485567.6100000003</v>
      </c>
      <c r="AS171" s="201">
        <v>16212737.789999999</v>
      </c>
      <c r="AT171" s="16">
        <f t="shared" si="68"/>
        <v>109530757.88</v>
      </c>
      <c r="AU171" s="16">
        <f t="shared" si="69"/>
        <v>1670875.6600000001</v>
      </c>
      <c r="AV171" s="16">
        <f t="shared" si="70"/>
        <v>21698305.399999999</v>
      </c>
      <c r="AW171" s="16">
        <f t="shared" si="71"/>
        <v>132899938.94</v>
      </c>
      <c r="AX171" s="16">
        <f t="shared" si="72"/>
        <v>1247572.0600000024</v>
      </c>
      <c r="AY171" s="16">
        <f t="shared" si="77"/>
        <v>134147511</v>
      </c>
      <c r="AZ171" s="201"/>
      <c r="BA171" s="201"/>
      <c r="BB171" s="228"/>
      <c r="BC171" s="228"/>
      <c r="BD171" s="228"/>
      <c r="BE171" s="201"/>
      <c r="BF171" s="201"/>
      <c r="BG171" s="201"/>
    </row>
    <row r="172" spans="1:59" x14ac:dyDescent="0.2">
      <c r="A172" s="4">
        <f t="shared" si="73"/>
        <v>2033</v>
      </c>
      <c r="B172" s="4">
        <f t="shared" si="74"/>
        <v>4</v>
      </c>
      <c r="C172" s="11">
        <f t="shared" si="57"/>
        <v>48670</v>
      </c>
      <c r="E172" s="15">
        <v>46398811</v>
      </c>
      <c r="F172" s="16">
        <v>21027325</v>
      </c>
      <c r="G172" s="16">
        <v>1416456</v>
      </c>
      <c r="H172" s="16">
        <v>1058707</v>
      </c>
      <c r="I172" s="16">
        <v>137856</v>
      </c>
      <c r="J172" s="16">
        <v>224103</v>
      </c>
      <c r="K172" s="16">
        <v>23796</v>
      </c>
      <c r="L172" s="16">
        <v>5587603</v>
      </c>
      <c r="M172" s="16">
        <v>17578528</v>
      </c>
      <c r="N172" s="16">
        <f t="shared" si="58"/>
        <v>69004244</v>
      </c>
      <c r="O172" s="16">
        <f t="shared" si="59"/>
        <v>1282810</v>
      </c>
      <c r="P172" s="16">
        <f t="shared" si="60"/>
        <v>23166131</v>
      </c>
      <c r="Q172" s="16">
        <f t="shared" si="61"/>
        <v>93453185</v>
      </c>
      <c r="R172" s="16">
        <f t="shared" si="62"/>
        <v>877273</v>
      </c>
      <c r="S172" s="17">
        <f t="shared" si="75"/>
        <v>94330458</v>
      </c>
      <c r="T172" s="16"/>
      <c r="U172" s="15">
        <v>51515073</v>
      </c>
      <c r="V172" s="16">
        <v>22822232</v>
      </c>
      <c r="W172" s="16">
        <v>1566543</v>
      </c>
      <c r="X172" s="16">
        <v>1127910</v>
      </c>
      <c r="Y172" s="16">
        <v>137856</v>
      </c>
      <c r="Z172" s="16">
        <v>233026</v>
      </c>
      <c r="AA172" s="16">
        <v>23796</v>
      </c>
      <c r="AB172" s="16">
        <v>5587603</v>
      </c>
      <c r="AC172" s="16">
        <v>17578528</v>
      </c>
      <c r="AD172" s="16">
        <f t="shared" si="63"/>
        <v>76065500</v>
      </c>
      <c r="AE172" s="16">
        <f t="shared" si="64"/>
        <v>1360936</v>
      </c>
      <c r="AF172" s="16">
        <f t="shared" si="65"/>
        <v>23166131</v>
      </c>
      <c r="AG172" s="16">
        <f t="shared" si="66"/>
        <v>100592567</v>
      </c>
      <c r="AH172" s="16">
        <f t="shared" si="67"/>
        <v>944293</v>
      </c>
      <c r="AI172" s="17">
        <f t="shared" si="76"/>
        <v>101536860</v>
      </c>
      <c r="AK172" s="201">
        <v>52492423.840000004</v>
      </c>
      <c r="AL172" s="201">
        <v>23164475.609999999</v>
      </c>
      <c r="AM172" s="201">
        <v>1549294.95</v>
      </c>
      <c r="AN172" s="201">
        <v>1105851.78</v>
      </c>
      <c r="AO172" s="201">
        <v>137856.29</v>
      </c>
      <c r="AP172" s="201">
        <v>231090.99</v>
      </c>
      <c r="AQ172" s="201">
        <v>23795.68</v>
      </c>
      <c r="AR172" s="201">
        <v>5587602.5499999998</v>
      </c>
      <c r="AS172" s="201">
        <v>17578527.579999998</v>
      </c>
      <c r="AT172" s="16">
        <f t="shared" si="68"/>
        <v>77367846.37000002</v>
      </c>
      <c r="AU172" s="16">
        <f t="shared" si="69"/>
        <v>1336942.77</v>
      </c>
      <c r="AV172" s="16">
        <f t="shared" si="70"/>
        <v>23166130.129999999</v>
      </c>
      <c r="AW172" s="16">
        <f t="shared" si="71"/>
        <v>101870919.27000001</v>
      </c>
      <c r="AX172" s="16">
        <f t="shared" si="72"/>
        <v>956292.72999998927</v>
      </c>
      <c r="AY172" s="16">
        <f t="shared" si="77"/>
        <v>102827212</v>
      </c>
      <c r="AZ172" s="201"/>
      <c r="BA172" s="201"/>
      <c r="BB172" s="228"/>
      <c r="BC172" s="228"/>
      <c r="BD172" s="228"/>
      <c r="BE172" s="201"/>
      <c r="BF172" s="201"/>
      <c r="BG172" s="201"/>
    </row>
    <row r="173" spans="1:59" x14ac:dyDescent="0.2">
      <c r="A173" s="4">
        <f t="shared" si="73"/>
        <v>2033</v>
      </c>
      <c r="B173" s="4">
        <f t="shared" si="74"/>
        <v>5</v>
      </c>
      <c r="C173" s="11">
        <f t="shared" si="57"/>
        <v>48700</v>
      </c>
      <c r="E173" s="15">
        <v>25623593</v>
      </c>
      <c r="F173" s="16">
        <v>16106011</v>
      </c>
      <c r="G173" s="16">
        <v>964840</v>
      </c>
      <c r="H173" s="16">
        <v>1019684</v>
      </c>
      <c r="I173" s="16">
        <v>150309</v>
      </c>
      <c r="J173" s="16">
        <v>206670</v>
      </c>
      <c r="K173" s="16">
        <v>22379</v>
      </c>
      <c r="L173" s="16">
        <v>4892693</v>
      </c>
      <c r="M173" s="16">
        <v>20990209</v>
      </c>
      <c r="N173" s="16">
        <f t="shared" si="58"/>
        <v>42867132</v>
      </c>
      <c r="O173" s="16">
        <f t="shared" si="59"/>
        <v>1226354</v>
      </c>
      <c r="P173" s="16">
        <f t="shared" si="60"/>
        <v>25882902</v>
      </c>
      <c r="Q173" s="16">
        <f t="shared" si="61"/>
        <v>69976388</v>
      </c>
      <c r="R173" s="16">
        <f t="shared" si="62"/>
        <v>656889</v>
      </c>
      <c r="S173" s="17">
        <f t="shared" si="75"/>
        <v>70633277</v>
      </c>
      <c r="T173" s="16"/>
      <c r="U173" s="15">
        <v>28659001</v>
      </c>
      <c r="V173" s="16">
        <v>17515629</v>
      </c>
      <c r="W173" s="16">
        <v>1100484</v>
      </c>
      <c r="X173" s="16">
        <v>1086104</v>
      </c>
      <c r="Y173" s="16">
        <v>150309</v>
      </c>
      <c r="Z173" s="16">
        <v>214864</v>
      </c>
      <c r="AA173" s="16">
        <v>22379</v>
      </c>
      <c r="AB173" s="16">
        <v>4892693</v>
      </c>
      <c r="AC173" s="16">
        <v>20990209</v>
      </c>
      <c r="AD173" s="16">
        <f t="shared" si="63"/>
        <v>47447802</v>
      </c>
      <c r="AE173" s="16">
        <f t="shared" si="64"/>
        <v>1300968</v>
      </c>
      <c r="AF173" s="16">
        <f t="shared" si="65"/>
        <v>25882902</v>
      </c>
      <c r="AG173" s="16">
        <f t="shared" si="66"/>
        <v>74631672</v>
      </c>
      <c r="AH173" s="16">
        <f t="shared" si="67"/>
        <v>700590</v>
      </c>
      <c r="AI173" s="17">
        <f t="shared" si="76"/>
        <v>75332262</v>
      </c>
      <c r="AK173" s="201">
        <v>29331495.539999999</v>
      </c>
      <c r="AL173" s="201">
        <v>17915257.609999999</v>
      </c>
      <c r="AM173" s="201">
        <v>1094481.02</v>
      </c>
      <c r="AN173" s="201">
        <v>1077776.51</v>
      </c>
      <c r="AO173" s="201">
        <v>150308.76</v>
      </c>
      <c r="AP173" s="201">
        <v>213976.46</v>
      </c>
      <c r="AQ173" s="201">
        <v>22378.98</v>
      </c>
      <c r="AR173" s="201">
        <v>4892693.43</v>
      </c>
      <c r="AS173" s="201">
        <v>20990209.09</v>
      </c>
      <c r="AT173" s="16">
        <f t="shared" si="68"/>
        <v>48513921.909999996</v>
      </c>
      <c r="AU173" s="16">
        <f t="shared" si="69"/>
        <v>1291752.97</v>
      </c>
      <c r="AV173" s="16">
        <f t="shared" si="70"/>
        <v>25882902.52</v>
      </c>
      <c r="AW173" s="16">
        <f t="shared" si="71"/>
        <v>75688577.399999991</v>
      </c>
      <c r="AX173" s="16">
        <f t="shared" si="72"/>
        <v>710511.60000000894</v>
      </c>
      <c r="AY173" s="16">
        <f t="shared" si="77"/>
        <v>76399089</v>
      </c>
      <c r="AZ173" s="201"/>
      <c r="BA173" s="201"/>
      <c r="BB173" s="228"/>
      <c r="BC173" s="228"/>
      <c r="BD173" s="228"/>
      <c r="BE173" s="201"/>
      <c r="BF173" s="201"/>
      <c r="BG173" s="201"/>
    </row>
    <row r="174" spans="1:59" x14ac:dyDescent="0.2">
      <c r="A174" s="4">
        <f t="shared" si="73"/>
        <v>2033</v>
      </c>
      <c r="B174" s="4">
        <f t="shared" si="74"/>
        <v>6</v>
      </c>
      <c r="C174" s="11">
        <f t="shared" si="57"/>
        <v>48731</v>
      </c>
      <c r="E174" s="15">
        <v>16642748</v>
      </c>
      <c r="F174" s="16">
        <v>13366986</v>
      </c>
      <c r="G174" s="16">
        <v>806888</v>
      </c>
      <c r="H174" s="16">
        <v>826567</v>
      </c>
      <c r="I174" s="16">
        <v>115690</v>
      </c>
      <c r="J174" s="16">
        <v>201990</v>
      </c>
      <c r="K174" s="16">
        <v>22143</v>
      </c>
      <c r="L174" s="16">
        <v>4518230</v>
      </c>
      <c r="M174" s="16">
        <v>20491167</v>
      </c>
      <c r="N174" s="16">
        <f t="shared" si="58"/>
        <v>30954455</v>
      </c>
      <c r="O174" s="16">
        <f t="shared" si="59"/>
        <v>1028557</v>
      </c>
      <c r="P174" s="16">
        <f t="shared" si="60"/>
        <v>25009397</v>
      </c>
      <c r="Q174" s="16">
        <f t="shared" si="61"/>
        <v>56992409</v>
      </c>
      <c r="R174" s="16">
        <f t="shared" si="62"/>
        <v>535005</v>
      </c>
      <c r="S174" s="17">
        <f t="shared" si="75"/>
        <v>57527414</v>
      </c>
      <c r="T174" s="16"/>
      <c r="U174" s="15">
        <v>18737790</v>
      </c>
      <c r="V174" s="16">
        <v>14601461</v>
      </c>
      <c r="W174" s="16">
        <v>952678</v>
      </c>
      <c r="X174" s="16">
        <v>879171</v>
      </c>
      <c r="Y174" s="16">
        <v>115690</v>
      </c>
      <c r="Z174" s="16">
        <v>210180</v>
      </c>
      <c r="AA174" s="16">
        <v>22143</v>
      </c>
      <c r="AB174" s="16">
        <v>4518230</v>
      </c>
      <c r="AC174" s="16">
        <v>20491167</v>
      </c>
      <c r="AD174" s="16">
        <f t="shared" si="63"/>
        <v>34429762</v>
      </c>
      <c r="AE174" s="16">
        <f t="shared" si="64"/>
        <v>1089351</v>
      </c>
      <c r="AF174" s="16">
        <f t="shared" si="65"/>
        <v>25009397</v>
      </c>
      <c r="AG174" s="16">
        <f t="shared" si="66"/>
        <v>60528510</v>
      </c>
      <c r="AH174" s="16">
        <f t="shared" si="67"/>
        <v>568199</v>
      </c>
      <c r="AI174" s="17">
        <f t="shared" si="76"/>
        <v>61096709</v>
      </c>
      <c r="AK174" s="201">
        <v>19242272.48</v>
      </c>
      <c r="AL174" s="201">
        <v>14986812.49</v>
      </c>
      <c r="AM174" s="201">
        <v>947815.85</v>
      </c>
      <c r="AN174" s="201">
        <v>874585.91</v>
      </c>
      <c r="AO174" s="201">
        <v>115689.97</v>
      </c>
      <c r="AP174" s="201">
        <v>209490.08</v>
      </c>
      <c r="AQ174" s="201">
        <v>22142.84</v>
      </c>
      <c r="AR174" s="201">
        <v>4518229.9000000004</v>
      </c>
      <c r="AS174" s="201">
        <v>20491167.010000002</v>
      </c>
      <c r="AT174" s="16">
        <f t="shared" si="68"/>
        <v>35314733.630000003</v>
      </c>
      <c r="AU174" s="16">
        <f t="shared" si="69"/>
        <v>1084075.99</v>
      </c>
      <c r="AV174" s="16">
        <f t="shared" si="70"/>
        <v>25009396.910000004</v>
      </c>
      <c r="AW174" s="16">
        <f t="shared" si="71"/>
        <v>61408206.530000009</v>
      </c>
      <c r="AX174" s="16">
        <f t="shared" si="72"/>
        <v>576457.46999999136</v>
      </c>
      <c r="AY174" s="16">
        <f t="shared" si="77"/>
        <v>61984664</v>
      </c>
      <c r="AZ174" s="201"/>
      <c r="BA174" s="201"/>
      <c r="BB174" s="228"/>
      <c r="BC174" s="228"/>
      <c r="BD174" s="228"/>
      <c r="BE174" s="201"/>
      <c r="BF174" s="201"/>
      <c r="BG174" s="201"/>
    </row>
    <row r="175" spans="1:59" x14ac:dyDescent="0.2">
      <c r="A175" s="4">
        <f t="shared" si="73"/>
        <v>2033</v>
      </c>
      <c r="B175" s="4">
        <f t="shared" si="74"/>
        <v>7</v>
      </c>
      <c r="C175" s="11">
        <f t="shared" si="57"/>
        <v>48761</v>
      </c>
      <c r="E175" s="15">
        <v>11814382</v>
      </c>
      <c r="F175" s="16">
        <v>11488787</v>
      </c>
      <c r="G175" s="16">
        <v>728141</v>
      </c>
      <c r="H175" s="16">
        <v>815351</v>
      </c>
      <c r="I175" s="16">
        <v>97433</v>
      </c>
      <c r="J175" s="16">
        <v>191250</v>
      </c>
      <c r="K175" s="16">
        <v>21067</v>
      </c>
      <c r="L175" s="16">
        <v>3895404</v>
      </c>
      <c r="M175" s="16">
        <v>20604074</v>
      </c>
      <c r="N175" s="16">
        <f t="shared" si="58"/>
        <v>24149810</v>
      </c>
      <c r="O175" s="16">
        <f t="shared" si="59"/>
        <v>1006601</v>
      </c>
      <c r="P175" s="16">
        <f t="shared" si="60"/>
        <v>24499478</v>
      </c>
      <c r="Q175" s="16">
        <f t="shared" si="61"/>
        <v>49655889</v>
      </c>
      <c r="R175" s="16">
        <f t="shared" si="62"/>
        <v>466135</v>
      </c>
      <c r="S175" s="17">
        <f t="shared" si="75"/>
        <v>50122024</v>
      </c>
      <c r="T175" s="16"/>
      <c r="U175" s="15">
        <v>13598073</v>
      </c>
      <c r="V175" s="16">
        <v>12626182</v>
      </c>
      <c r="W175" s="16">
        <v>865524</v>
      </c>
      <c r="X175" s="16">
        <v>867154</v>
      </c>
      <c r="Y175" s="16">
        <v>97433</v>
      </c>
      <c r="Z175" s="16">
        <v>199322</v>
      </c>
      <c r="AA175" s="16">
        <v>21067</v>
      </c>
      <c r="AB175" s="16">
        <v>3895404</v>
      </c>
      <c r="AC175" s="16">
        <v>20604074</v>
      </c>
      <c r="AD175" s="16">
        <f t="shared" si="63"/>
        <v>27208279</v>
      </c>
      <c r="AE175" s="16">
        <f t="shared" si="64"/>
        <v>1066476</v>
      </c>
      <c r="AF175" s="16">
        <f t="shared" si="65"/>
        <v>24499478</v>
      </c>
      <c r="AG175" s="16">
        <f t="shared" si="66"/>
        <v>52774233</v>
      </c>
      <c r="AH175" s="16">
        <f t="shared" si="67"/>
        <v>495408</v>
      </c>
      <c r="AI175" s="17">
        <f t="shared" si="76"/>
        <v>53269641</v>
      </c>
      <c r="AK175" s="201">
        <v>13996622.630000001</v>
      </c>
      <c r="AL175" s="201">
        <v>12963159.630000001</v>
      </c>
      <c r="AM175" s="201">
        <v>860925.77</v>
      </c>
      <c r="AN175" s="201">
        <v>862724.92</v>
      </c>
      <c r="AO175" s="201">
        <v>97432.61</v>
      </c>
      <c r="AP175" s="201">
        <v>198651.66</v>
      </c>
      <c r="AQ175" s="201">
        <v>21066.880000000001</v>
      </c>
      <c r="AR175" s="201">
        <v>3895403.87</v>
      </c>
      <c r="AS175" s="201">
        <v>20604073.91</v>
      </c>
      <c r="AT175" s="16">
        <f t="shared" si="68"/>
        <v>27939207.52</v>
      </c>
      <c r="AU175" s="16">
        <f t="shared" si="69"/>
        <v>1061376.58</v>
      </c>
      <c r="AV175" s="16">
        <f t="shared" si="70"/>
        <v>24499477.780000001</v>
      </c>
      <c r="AW175" s="16">
        <f t="shared" si="71"/>
        <v>53500061.880000003</v>
      </c>
      <c r="AX175" s="16">
        <f t="shared" si="72"/>
        <v>502221.11999999732</v>
      </c>
      <c r="AY175" s="16">
        <f t="shared" si="77"/>
        <v>54002283</v>
      </c>
      <c r="AZ175" s="201"/>
      <c r="BA175" s="201"/>
      <c r="BB175" s="228"/>
      <c r="BC175" s="228"/>
      <c r="BD175" s="228"/>
      <c r="BE175" s="201"/>
      <c r="BF175" s="201"/>
      <c r="BG175" s="201"/>
    </row>
    <row r="176" spans="1:59" x14ac:dyDescent="0.2">
      <c r="A176" s="4">
        <f t="shared" si="73"/>
        <v>2033</v>
      </c>
      <c r="B176" s="4">
        <f t="shared" si="74"/>
        <v>8</v>
      </c>
      <c r="C176" s="11">
        <f t="shared" si="57"/>
        <v>48792</v>
      </c>
      <c r="E176" s="15">
        <v>11223445</v>
      </c>
      <c r="F176" s="16">
        <v>12406930</v>
      </c>
      <c r="G176" s="16">
        <v>821288</v>
      </c>
      <c r="H176" s="16">
        <v>862588</v>
      </c>
      <c r="I176" s="16">
        <v>103007</v>
      </c>
      <c r="J176" s="16">
        <v>195025</v>
      </c>
      <c r="K176" s="16">
        <v>21442</v>
      </c>
      <c r="L176" s="16">
        <v>3993425</v>
      </c>
      <c r="M176" s="16">
        <v>19700875</v>
      </c>
      <c r="N176" s="16">
        <f t="shared" si="58"/>
        <v>24576112</v>
      </c>
      <c r="O176" s="16">
        <f t="shared" si="59"/>
        <v>1057613</v>
      </c>
      <c r="P176" s="16">
        <f t="shared" si="60"/>
        <v>23694300</v>
      </c>
      <c r="Q176" s="16">
        <f t="shared" si="61"/>
        <v>49328025</v>
      </c>
      <c r="R176" s="16">
        <f t="shared" si="62"/>
        <v>463057</v>
      </c>
      <c r="S176" s="17">
        <f t="shared" si="75"/>
        <v>49791082</v>
      </c>
      <c r="T176" s="16"/>
      <c r="U176" s="15">
        <v>13130174</v>
      </c>
      <c r="V176" s="16">
        <v>13584246</v>
      </c>
      <c r="W176" s="16">
        <v>971335</v>
      </c>
      <c r="X176" s="16">
        <v>917495</v>
      </c>
      <c r="Y176" s="16">
        <v>103007</v>
      </c>
      <c r="Z176" s="16">
        <v>202898</v>
      </c>
      <c r="AA176" s="16">
        <v>21442</v>
      </c>
      <c r="AB176" s="16">
        <v>3993425</v>
      </c>
      <c r="AC176" s="16">
        <v>19700875</v>
      </c>
      <c r="AD176" s="16">
        <f t="shared" si="63"/>
        <v>27810204</v>
      </c>
      <c r="AE176" s="16">
        <f t="shared" si="64"/>
        <v>1120393</v>
      </c>
      <c r="AF176" s="16">
        <f t="shared" si="65"/>
        <v>23694300</v>
      </c>
      <c r="AG176" s="16">
        <f t="shared" si="66"/>
        <v>52624897</v>
      </c>
      <c r="AH176" s="16">
        <f t="shared" si="67"/>
        <v>494006</v>
      </c>
      <c r="AI176" s="17">
        <f t="shared" si="76"/>
        <v>53118903</v>
      </c>
      <c r="AK176" s="201">
        <v>13601264.779999999</v>
      </c>
      <c r="AL176" s="201">
        <v>13917677.859999999</v>
      </c>
      <c r="AM176" s="201">
        <v>966259.34</v>
      </c>
      <c r="AN176" s="201">
        <v>912684.24</v>
      </c>
      <c r="AO176" s="201">
        <v>103006.64</v>
      </c>
      <c r="AP176" s="201">
        <v>202211.24</v>
      </c>
      <c r="AQ176" s="201">
        <v>21442.33</v>
      </c>
      <c r="AR176" s="201">
        <v>3993424.99</v>
      </c>
      <c r="AS176" s="201">
        <v>19700874.899999999</v>
      </c>
      <c r="AT176" s="16">
        <f t="shared" si="68"/>
        <v>28609650.949999999</v>
      </c>
      <c r="AU176" s="16">
        <f t="shared" si="69"/>
        <v>1114895.48</v>
      </c>
      <c r="AV176" s="16">
        <f t="shared" si="70"/>
        <v>23694299.890000001</v>
      </c>
      <c r="AW176" s="16">
        <f t="shared" si="71"/>
        <v>53418846.32</v>
      </c>
      <c r="AX176" s="16">
        <f t="shared" si="72"/>
        <v>501458.6799999997</v>
      </c>
      <c r="AY176" s="16">
        <f t="shared" si="77"/>
        <v>53920305</v>
      </c>
      <c r="AZ176" s="201"/>
      <c r="BA176" s="201"/>
      <c r="BB176" s="228"/>
      <c r="BC176" s="228"/>
      <c r="BD176" s="228"/>
      <c r="BE176" s="201"/>
      <c r="BF176" s="201"/>
      <c r="BG176" s="201"/>
    </row>
    <row r="177" spans="1:59" x14ac:dyDescent="0.2">
      <c r="A177" s="4">
        <f t="shared" si="73"/>
        <v>2033</v>
      </c>
      <c r="B177" s="4">
        <f t="shared" si="74"/>
        <v>9</v>
      </c>
      <c r="C177" s="11">
        <f t="shared" si="57"/>
        <v>48823</v>
      </c>
      <c r="E177" s="15">
        <v>16735946</v>
      </c>
      <c r="F177" s="16">
        <v>14279810</v>
      </c>
      <c r="G177" s="16">
        <v>1095349</v>
      </c>
      <c r="H177" s="16">
        <v>824249</v>
      </c>
      <c r="I177" s="16">
        <v>108327</v>
      </c>
      <c r="J177" s="16">
        <v>176834</v>
      </c>
      <c r="K177" s="16">
        <v>19280</v>
      </c>
      <c r="L177" s="16">
        <v>4648223</v>
      </c>
      <c r="M177" s="16">
        <v>22038767</v>
      </c>
      <c r="N177" s="16">
        <f t="shared" si="58"/>
        <v>32238712</v>
      </c>
      <c r="O177" s="16">
        <f t="shared" si="59"/>
        <v>1001083</v>
      </c>
      <c r="P177" s="16">
        <f t="shared" si="60"/>
        <v>26686990</v>
      </c>
      <c r="Q177" s="16">
        <f t="shared" si="61"/>
        <v>59926785</v>
      </c>
      <c r="R177" s="16">
        <f t="shared" si="62"/>
        <v>562551</v>
      </c>
      <c r="S177" s="17">
        <f t="shared" si="75"/>
        <v>60489336</v>
      </c>
      <c r="T177" s="16"/>
      <c r="U177" s="15">
        <v>19176166</v>
      </c>
      <c r="V177" s="16">
        <v>15471527</v>
      </c>
      <c r="W177" s="16">
        <v>1254513</v>
      </c>
      <c r="X177" s="16">
        <v>877601</v>
      </c>
      <c r="Y177" s="16">
        <v>108327</v>
      </c>
      <c r="Z177" s="16">
        <v>183940</v>
      </c>
      <c r="AA177" s="16">
        <v>19280</v>
      </c>
      <c r="AB177" s="16">
        <v>4648223</v>
      </c>
      <c r="AC177" s="16">
        <v>22038767</v>
      </c>
      <c r="AD177" s="16">
        <f t="shared" si="63"/>
        <v>36029813</v>
      </c>
      <c r="AE177" s="16">
        <f t="shared" si="64"/>
        <v>1061541</v>
      </c>
      <c r="AF177" s="16">
        <f t="shared" si="65"/>
        <v>26686990</v>
      </c>
      <c r="AG177" s="16">
        <f t="shared" si="66"/>
        <v>63778344</v>
      </c>
      <c r="AH177" s="16">
        <f t="shared" si="67"/>
        <v>598707</v>
      </c>
      <c r="AI177" s="17">
        <f t="shared" si="76"/>
        <v>64377051</v>
      </c>
      <c r="AK177" s="201">
        <v>19610709.199999999</v>
      </c>
      <c r="AL177" s="201">
        <v>15791093.119999999</v>
      </c>
      <c r="AM177" s="201">
        <v>1248362.75</v>
      </c>
      <c r="AN177" s="201">
        <v>872284.88</v>
      </c>
      <c r="AO177" s="201">
        <v>108327.23</v>
      </c>
      <c r="AP177" s="201">
        <v>183352.69</v>
      </c>
      <c r="AQ177" s="201">
        <v>19280.05</v>
      </c>
      <c r="AR177" s="201">
        <v>4648223.38</v>
      </c>
      <c r="AS177" s="201">
        <v>22038767.469999999</v>
      </c>
      <c r="AT177" s="16">
        <f t="shared" si="68"/>
        <v>36777772.349999994</v>
      </c>
      <c r="AU177" s="16">
        <f t="shared" si="69"/>
        <v>1055637.57</v>
      </c>
      <c r="AV177" s="16">
        <f t="shared" si="70"/>
        <v>26686990.849999998</v>
      </c>
      <c r="AW177" s="16">
        <f t="shared" si="71"/>
        <v>64520400.769999996</v>
      </c>
      <c r="AX177" s="16">
        <f t="shared" si="72"/>
        <v>605672.23000000417</v>
      </c>
      <c r="AY177" s="16">
        <f t="shared" si="77"/>
        <v>65126073</v>
      </c>
      <c r="AZ177" s="201"/>
      <c r="BA177" s="201"/>
      <c r="BB177" s="228"/>
      <c r="BC177" s="228"/>
      <c r="BD177" s="228"/>
      <c r="BE177" s="201"/>
      <c r="BF177" s="201"/>
      <c r="BG177" s="201"/>
    </row>
    <row r="178" spans="1:59" x14ac:dyDescent="0.2">
      <c r="A178" s="4">
        <f t="shared" si="73"/>
        <v>2033</v>
      </c>
      <c r="B178" s="4">
        <f t="shared" si="74"/>
        <v>10</v>
      </c>
      <c r="C178" s="11">
        <f t="shared" si="57"/>
        <v>48853</v>
      </c>
      <c r="E178" s="15">
        <v>40286802</v>
      </c>
      <c r="F178" s="16">
        <v>23513869</v>
      </c>
      <c r="G178" s="16">
        <v>1168832</v>
      </c>
      <c r="H178" s="16">
        <v>1240216</v>
      </c>
      <c r="I178" s="16">
        <v>162555</v>
      </c>
      <c r="J178" s="16">
        <v>206769</v>
      </c>
      <c r="K178" s="16">
        <v>22162</v>
      </c>
      <c r="L178" s="16">
        <v>4465811</v>
      </c>
      <c r="M178" s="16">
        <v>15429564</v>
      </c>
      <c r="N178" s="16">
        <f t="shared" si="58"/>
        <v>65154220</v>
      </c>
      <c r="O178" s="16">
        <f t="shared" si="59"/>
        <v>1446985</v>
      </c>
      <c r="P178" s="16">
        <f t="shared" si="60"/>
        <v>19895375</v>
      </c>
      <c r="Q178" s="16">
        <f t="shared" si="61"/>
        <v>86496580</v>
      </c>
      <c r="R178" s="16">
        <f t="shared" si="62"/>
        <v>811970</v>
      </c>
      <c r="S178" s="17">
        <f t="shared" si="75"/>
        <v>87308550</v>
      </c>
      <c r="T178" s="16"/>
      <c r="U178" s="15">
        <v>44710385</v>
      </c>
      <c r="V178" s="16">
        <v>25222663</v>
      </c>
      <c r="W178" s="16">
        <v>1295014</v>
      </c>
      <c r="X178" s="16">
        <v>1323216</v>
      </c>
      <c r="Y178" s="16">
        <v>162555</v>
      </c>
      <c r="Z178" s="16">
        <v>215503</v>
      </c>
      <c r="AA178" s="16">
        <v>22162</v>
      </c>
      <c r="AB178" s="16">
        <v>4465811</v>
      </c>
      <c r="AC178" s="16">
        <v>15429564</v>
      </c>
      <c r="AD178" s="16">
        <f t="shared" si="63"/>
        <v>71412779</v>
      </c>
      <c r="AE178" s="16">
        <f t="shared" si="64"/>
        <v>1538719</v>
      </c>
      <c r="AF178" s="16">
        <f t="shared" si="65"/>
        <v>19895375</v>
      </c>
      <c r="AG178" s="16">
        <f t="shared" si="66"/>
        <v>92846873</v>
      </c>
      <c r="AH178" s="16">
        <f t="shared" si="67"/>
        <v>871582</v>
      </c>
      <c r="AI178" s="17">
        <f t="shared" si="76"/>
        <v>93718455</v>
      </c>
      <c r="AK178" s="201">
        <v>45496461</v>
      </c>
      <c r="AL178" s="201">
        <v>25470766.239999998</v>
      </c>
      <c r="AM178" s="201">
        <v>1276692.4099999999</v>
      </c>
      <c r="AN178" s="201">
        <v>1290879.48</v>
      </c>
      <c r="AO178" s="201">
        <v>162555.06</v>
      </c>
      <c r="AP178" s="201">
        <v>213642.96</v>
      </c>
      <c r="AQ178" s="201">
        <v>22161.72</v>
      </c>
      <c r="AR178" s="201">
        <v>4465811.28</v>
      </c>
      <c r="AS178" s="201">
        <v>15429564.029999999</v>
      </c>
      <c r="AT178" s="16">
        <f t="shared" si="68"/>
        <v>72428636.429999992</v>
      </c>
      <c r="AU178" s="16">
        <f t="shared" si="69"/>
        <v>1504522.44</v>
      </c>
      <c r="AV178" s="16">
        <f t="shared" si="70"/>
        <v>19895375.309999999</v>
      </c>
      <c r="AW178" s="16">
        <f t="shared" si="71"/>
        <v>93828534.179999992</v>
      </c>
      <c r="AX178" s="16">
        <f t="shared" si="72"/>
        <v>880796.82000000775</v>
      </c>
      <c r="AY178" s="16">
        <f t="shared" si="77"/>
        <v>94709331</v>
      </c>
      <c r="AZ178" s="201"/>
      <c r="BA178" s="201"/>
      <c r="BB178" s="228"/>
      <c r="BC178" s="228"/>
      <c r="BD178" s="228"/>
      <c r="BE178" s="201"/>
      <c r="BF178" s="201"/>
      <c r="BG178" s="201"/>
    </row>
    <row r="179" spans="1:59" x14ac:dyDescent="0.2">
      <c r="A179" s="4">
        <f t="shared" si="73"/>
        <v>2033</v>
      </c>
      <c r="B179" s="4">
        <f t="shared" si="74"/>
        <v>11</v>
      </c>
      <c r="C179" s="11">
        <f t="shared" si="57"/>
        <v>48884</v>
      </c>
      <c r="E179" s="15">
        <v>66842387</v>
      </c>
      <c r="F179" s="16">
        <v>31778638</v>
      </c>
      <c r="G179" s="16">
        <v>1934277</v>
      </c>
      <c r="H179" s="16">
        <v>1396527</v>
      </c>
      <c r="I179" s="16">
        <v>151361</v>
      </c>
      <c r="J179" s="16">
        <v>224132</v>
      </c>
      <c r="K179" s="16">
        <v>23282</v>
      </c>
      <c r="L179" s="16">
        <v>5371917</v>
      </c>
      <c r="M179" s="16">
        <v>16254343</v>
      </c>
      <c r="N179" s="16">
        <f t="shared" si="58"/>
        <v>100729945</v>
      </c>
      <c r="O179" s="16">
        <f t="shared" si="59"/>
        <v>1620659</v>
      </c>
      <c r="P179" s="16">
        <f t="shared" si="60"/>
        <v>21626260</v>
      </c>
      <c r="Q179" s="16">
        <f t="shared" si="61"/>
        <v>123976864</v>
      </c>
      <c r="R179" s="16">
        <f t="shared" si="62"/>
        <v>1163808</v>
      </c>
      <c r="S179" s="17">
        <f t="shared" si="75"/>
        <v>125140672</v>
      </c>
      <c r="T179" s="16"/>
      <c r="U179" s="15">
        <v>73226972</v>
      </c>
      <c r="V179" s="16">
        <v>34151910</v>
      </c>
      <c r="W179" s="16">
        <v>2094667</v>
      </c>
      <c r="X179" s="16">
        <v>1462271</v>
      </c>
      <c r="Y179" s="16">
        <v>151361</v>
      </c>
      <c r="Z179" s="16">
        <v>231751</v>
      </c>
      <c r="AA179" s="16">
        <v>23282</v>
      </c>
      <c r="AB179" s="16">
        <v>5371917</v>
      </c>
      <c r="AC179" s="16">
        <v>16254343</v>
      </c>
      <c r="AD179" s="16">
        <f t="shared" si="63"/>
        <v>109648192</v>
      </c>
      <c r="AE179" s="16">
        <f t="shared" si="64"/>
        <v>1694022</v>
      </c>
      <c r="AF179" s="16">
        <f t="shared" si="65"/>
        <v>21626260</v>
      </c>
      <c r="AG179" s="16">
        <f t="shared" si="66"/>
        <v>132968474</v>
      </c>
      <c r="AH179" s="16">
        <f t="shared" si="67"/>
        <v>1248215</v>
      </c>
      <c r="AI179" s="17">
        <f t="shared" si="76"/>
        <v>134216689</v>
      </c>
      <c r="AK179" s="201">
        <v>74678591.239999995</v>
      </c>
      <c r="AL179" s="201">
        <v>33806065.579999998</v>
      </c>
      <c r="AM179" s="201">
        <v>2008768.17</v>
      </c>
      <c r="AN179" s="201">
        <v>1356483.73</v>
      </c>
      <c r="AO179" s="201">
        <v>151361.26</v>
      </c>
      <c r="AP179" s="201">
        <v>225081.95</v>
      </c>
      <c r="AQ179" s="201">
        <v>23282.13</v>
      </c>
      <c r="AR179" s="201">
        <v>5371917.2400000002</v>
      </c>
      <c r="AS179" s="201">
        <v>16254343.34</v>
      </c>
      <c r="AT179" s="16">
        <f t="shared" si="68"/>
        <v>110668068.38</v>
      </c>
      <c r="AU179" s="16">
        <f t="shared" si="69"/>
        <v>1581565.68</v>
      </c>
      <c r="AV179" s="16">
        <f t="shared" si="70"/>
        <v>21626260.579999998</v>
      </c>
      <c r="AW179" s="16">
        <f t="shared" si="71"/>
        <v>133875894.64</v>
      </c>
      <c r="AX179" s="16">
        <f t="shared" si="72"/>
        <v>1256733.3599999994</v>
      </c>
      <c r="AY179" s="16">
        <f t="shared" si="77"/>
        <v>135132628</v>
      </c>
      <c r="AZ179" s="201"/>
      <c r="BA179" s="201"/>
      <c r="BB179" s="228"/>
      <c r="BC179" s="228"/>
      <c r="BD179" s="228"/>
      <c r="BE179" s="201"/>
      <c r="BF179" s="201"/>
      <c r="BG179" s="201"/>
    </row>
    <row r="180" spans="1:59" x14ac:dyDescent="0.2">
      <c r="A180" s="4">
        <f t="shared" si="73"/>
        <v>2033</v>
      </c>
      <c r="B180" s="4">
        <f t="shared" si="74"/>
        <v>12</v>
      </c>
      <c r="C180" s="11">
        <f t="shared" si="57"/>
        <v>48914</v>
      </c>
      <c r="E180" s="15">
        <v>87077050</v>
      </c>
      <c r="F180" s="16">
        <v>38105843</v>
      </c>
      <c r="G180" s="16">
        <v>2431746</v>
      </c>
      <c r="H180" s="16">
        <v>1795276</v>
      </c>
      <c r="I180" s="16">
        <v>178833</v>
      </c>
      <c r="J180" s="16">
        <v>248133</v>
      </c>
      <c r="K180" s="16">
        <v>25315</v>
      </c>
      <c r="L180" s="16">
        <v>5703508</v>
      </c>
      <c r="M180" s="16">
        <v>16563043</v>
      </c>
      <c r="N180" s="16">
        <f t="shared" si="58"/>
        <v>127818787</v>
      </c>
      <c r="O180" s="16">
        <f t="shared" si="59"/>
        <v>2043409</v>
      </c>
      <c r="P180" s="16">
        <f t="shared" si="60"/>
        <v>22266551</v>
      </c>
      <c r="Q180" s="16">
        <f t="shared" si="61"/>
        <v>152128747</v>
      </c>
      <c r="R180" s="16">
        <f t="shared" si="62"/>
        <v>1428078</v>
      </c>
      <c r="S180" s="17">
        <f t="shared" si="75"/>
        <v>153556825</v>
      </c>
      <c r="T180" s="16"/>
      <c r="U180" s="15">
        <v>95675784</v>
      </c>
      <c r="V180" s="16">
        <v>41389041</v>
      </c>
      <c r="W180" s="16">
        <v>2605289</v>
      </c>
      <c r="X180" s="16">
        <v>1862016</v>
      </c>
      <c r="Y180" s="16">
        <v>178833</v>
      </c>
      <c r="Z180" s="16">
        <v>255272</v>
      </c>
      <c r="AA180" s="16">
        <v>25315</v>
      </c>
      <c r="AB180" s="16">
        <v>5703508</v>
      </c>
      <c r="AC180" s="16">
        <v>16563043</v>
      </c>
      <c r="AD180" s="16">
        <f t="shared" si="63"/>
        <v>139874262</v>
      </c>
      <c r="AE180" s="16">
        <f t="shared" si="64"/>
        <v>2117288</v>
      </c>
      <c r="AF180" s="16">
        <f t="shared" si="65"/>
        <v>22266551</v>
      </c>
      <c r="AG180" s="16">
        <f t="shared" si="66"/>
        <v>164258101</v>
      </c>
      <c r="AH180" s="16">
        <f t="shared" si="67"/>
        <v>1541940</v>
      </c>
      <c r="AI180" s="17">
        <f t="shared" si="76"/>
        <v>165800041</v>
      </c>
      <c r="AK180" s="201">
        <v>97838468.930000007</v>
      </c>
      <c r="AL180" s="201">
        <v>40846763.25</v>
      </c>
      <c r="AM180" s="201">
        <v>2496305.2599999998</v>
      </c>
      <c r="AN180" s="201">
        <v>1730995.48</v>
      </c>
      <c r="AO180" s="201">
        <v>178832.79</v>
      </c>
      <c r="AP180" s="201">
        <v>246682.51</v>
      </c>
      <c r="AQ180" s="201">
        <v>25315.08</v>
      </c>
      <c r="AR180" s="201">
        <v>5703508.3300000001</v>
      </c>
      <c r="AS180" s="201">
        <v>16563042.98</v>
      </c>
      <c r="AT180" s="16">
        <f t="shared" si="68"/>
        <v>141385685.31</v>
      </c>
      <c r="AU180" s="16">
        <f t="shared" si="69"/>
        <v>1977677.99</v>
      </c>
      <c r="AV180" s="16">
        <f t="shared" si="70"/>
        <v>22266551.310000002</v>
      </c>
      <c r="AW180" s="16">
        <f t="shared" si="71"/>
        <v>165629914.61000001</v>
      </c>
      <c r="AX180" s="16">
        <f t="shared" si="72"/>
        <v>1554818.3899999857</v>
      </c>
      <c r="AY180" s="16">
        <f t="shared" si="77"/>
        <v>167184733</v>
      </c>
      <c r="AZ180" s="201"/>
      <c r="BA180" s="201"/>
      <c r="BB180" s="228"/>
      <c r="BC180" s="228"/>
      <c r="BD180" s="228"/>
      <c r="BE180" s="201"/>
      <c r="BF180" s="201"/>
      <c r="BG180" s="201"/>
    </row>
    <row r="181" spans="1:59" x14ac:dyDescent="0.2">
      <c r="A181" s="4">
        <f t="shared" si="73"/>
        <v>2034</v>
      </c>
      <c r="B181" s="4">
        <f t="shared" si="74"/>
        <v>1</v>
      </c>
      <c r="C181" s="11">
        <f t="shared" si="57"/>
        <v>48945</v>
      </c>
      <c r="E181" s="15">
        <v>86331509</v>
      </c>
      <c r="F181" s="16">
        <v>34373073</v>
      </c>
      <c r="G181" s="16">
        <v>2132570</v>
      </c>
      <c r="H181" s="16">
        <v>1404517</v>
      </c>
      <c r="I181" s="16">
        <v>141950</v>
      </c>
      <c r="J181" s="16">
        <v>230038</v>
      </c>
      <c r="K181" s="16">
        <v>23612</v>
      </c>
      <c r="L181" s="16">
        <v>5548115</v>
      </c>
      <c r="M181" s="16">
        <v>14593745</v>
      </c>
      <c r="N181" s="16">
        <f t="shared" si="58"/>
        <v>123002714</v>
      </c>
      <c r="O181" s="16">
        <f t="shared" si="59"/>
        <v>1634555</v>
      </c>
      <c r="P181" s="16">
        <f t="shared" si="60"/>
        <v>20141860</v>
      </c>
      <c r="Q181" s="16">
        <f t="shared" si="61"/>
        <v>144779129</v>
      </c>
      <c r="R181" s="16">
        <f t="shared" si="62"/>
        <v>1359085</v>
      </c>
      <c r="S181" s="17">
        <f t="shared" si="75"/>
        <v>146138214</v>
      </c>
      <c r="T181" s="16"/>
      <c r="U181" s="15">
        <v>94759360</v>
      </c>
      <c r="V181" s="16">
        <v>37324466</v>
      </c>
      <c r="W181" s="16">
        <v>2282350</v>
      </c>
      <c r="X181" s="16">
        <v>1491192</v>
      </c>
      <c r="Y181" s="16">
        <v>141950</v>
      </c>
      <c r="Z181" s="16">
        <v>238722</v>
      </c>
      <c r="AA181" s="16">
        <v>23612</v>
      </c>
      <c r="AB181" s="16">
        <v>5548115</v>
      </c>
      <c r="AC181" s="16">
        <v>14593745</v>
      </c>
      <c r="AD181" s="16">
        <f t="shared" si="63"/>
        <v>134531738</v>
      </c>
      <c r="AE181" s="16">
        <f t="shared" si="64"/>
        <v>1729914</v>
      </c>
      <c r="AF181" s="16">
        <f t="shared" si="65"/>
        <v>20141860</v>
      </c>
      <c r="AG181" s="16">
        <f t="shared" si="66"/>
        <v>156403512</v>
      </c>
      <c r="AH181" s="16">
        <f t="shared" si="67"/>
        <v>1468207</v>
      </c>
      <c r="AI181" s="17">
        <f t="shared" si="76"/>
        <v>157871719</v>
      </c>
      <c r="AK181" s="201">
        <v>97329935.670000002</v>
      </c>
      <c r="AL181" s="201">
        <v>37117241.409999996</v>
      </c>
      <c r="AM181" s="201">
        <v>2201145.83</v>
      </c>
      <c r="AN181" s="201">
        <v>1382818.77</v>
      </c>
      <c r="AO181" s="201">
        <v>141950.47</v>
      </c>
      <c r="AP181" s="201">
        <v>231210.15</v>
      </c>
      <c r="AQ181" s="201">
        <v>23612.2</v>
      </c>
      <c r="AR181" s="201">
        <v>5548115.2300000004</v>
      </c>
      <c r="AS181" s="201">
        <v>14593745.48</v>
      </c>
      <c r="AT181" s="16">
        <f t="shared" si="68"/>
        <v>136813885.57999998</v>
      </c>
      <c r="AU181" s="16">
        <f t="shared" si="69"/>
        <v>1614028.92</v>
      </c>
      <c r="AV181" s="16">
        <f t="shared" si="70"/>
        <v>20141860.710000001</v>
      </c>
      <c r="AW181" s="16">
        <f t="shared" si="71"/>
        <v>158569775.20999998</v>
      </c>
      <c r="AX181" s="16">
        <f t="shared" si="72"/>
        <v>1488542.7900000215</v>
      </c>
      <c r="AY181" s="16">
        <f t="shared" si="77"/>
        <v>160058318</v>
      </c>
      <c r="AZ181" s="201"/>
      <c r="BA181" s="201"/>
      <c r="BB181" s="228"/>
      <c r="BC181" s="228"/>
      <c r="BD181" s="228"/>
      <c r="BE181" s="201"/>
      <c r="BF181" s="201"/>
      <c r="BG181" s="201"/>
    </row>
    <row r="182" spans="1:59" x14ac:dyDescent="0.2">
      <c r="A182" s="4">
        <f t="shared" si="73"/>
        <v>2034</v>
      </c>
      <c r="B182" s="4">
        <f t="shared" si="74"/>
        <v>2</v>
      </c>
      <c r="C182" s="11">
        <f t="shared" si="57"/>
        <v>48976</v>
      </c>
      <c r="E182" s="15">
        <v>75303928</v>
      </c>
      <c r="F182" s="16">
        <v>31372338</v>
      </c>
      <c r="G182" s="16">
        <v>1950663</v>
      </c>
      <c r="H182" s="16">
        <v>1348789</v>
      </c>
      <c r="I182" s="16">
        <v>144319</v>
      </c>
      <c r="J182" s="16">
        <v>222322</v>
      </c>
      <c r="K182" s="16">
        <v>23008</v>
      </c>
      <c r="L182" s="16">
        <v>6261602</v>
      </c>
      <c r="M182" s="16">
        <v>19479215</v>
      </c>
      <c r="N182" s="16">
        <f t="shared" si="58"/>
        <v>108794256</v>
      </c>
      <c r="O182" s="16">
        <f t="shared" si="59"/>
        <v>1571111</v>
      </c>
      <c r="P182" s="16">
        <f t="shared" si="60"/>
        <v>25740817</v>
      </c>
      <c r="Q182" s="16">
        <f t="shared" si="61"/>
        <v>136106184</v>
      </c>
      <c r="R182" s="16">
        <f t="shared" si="62"/>
        <v>1277670</v>
      </c>
      <c r="S182" s="17">
        <f t="shared" si="75"/>
        <v>137383854</v>
      </c>
      <c r="T182" s="16"/>
      <c r="U182" s="15">
        <v>82145121</v>
      </c>
      <c r="V182" s="16">
        <v>33727763</v>
      </c>
      <c r="W182" s="16">
        <v>2091972</v>
      </c>
      <c r="X182" s="16">
        <v>1438570</v>
      </c>
      <c r="Y182" s="16">
        <v>144319</v>
      </c>
      <c r="Z182" s="16">
        <v>231514</v>
      </c>
      <c r="AA182" s="16">
        <v>23008</v>
      </c>
      <c r="AB182" s="16">
        <v>6261602</v>
      </c>
      <c r="AC182" s="16">
        <v>19479215</v>
      </c>
      <c r="AD182" s="16">
        <f t="shared" si="63"/>
        <v>118132183</v>
      </c>
      <c r="AE182" s="16">
        <f t="shared" si="64"/>
        <v>1670084</v>
      </c>
      <c r="AF182" s="16">
        <f t="shared" si="65"/>
        <v>25740817</v>
      </c>
      <c r="AG182" s="16">
        <f t="shared" si="66"/>
        <v>145543084</v>
      </c>
      <c r="AH182" s="16">
        <f t="shared" si="67"/>
        <v>1366257</v>
      </c>
      <c r="AI182" s="17">
        <f t="shared" si="76"/>
        <v>146909341</v>
      </c>
      <c r="AK182" s="201">
        <v>84562900.760000005</v>
      </c>
      <c r="AL182" s="201">
        <v>33991891.75</v>
      </c>
      <c r="AM182" s="201">
        <v>2043527.7</v>
      </c>
      <c r="AN182" s="201">
        <v>1371356.41</v>
      </c>
      <c r="AO182" s="201">
        <v>144319</v>
      </c>
      <c r="AP182" s="201">
        <v>226810.26</v>
      </c>
      <c r="AQ182" s="201">
        <v>23008.02</v>
      </c>
      <c r="AR182" s="201">
        <v>6261601.8499999996</v>
      </c>
      <c r="AS182" s="201">
        <v>19479214.949999999</v>
      </c>
      <c r="AT182" s="16">
        <f t="shared" si="68"/>
        <v>120765647.23</v>
      </c>
      <c r="AU182" s="16">
        <f t="shared" si="69"/>
        <v>1598166.67</v>
      </c>
      <c r="AV182" s="16">
        <f t="shared" si="70"/>
        <v>25740816.799999997</v>
      </c>
      <c r="AW182" s="16">
        <f t="shared" si="71"/>
        <v>148104630.69999999</v>
      </c>
      <c r="AX182" s="16">
        <f t="shared" si="72"/>
        <v>1390303.3000000119</v>
      </c>
      <c r="AY182" s="16">
        <f t="shared" si="77"/>
        <v>149494934</v>
      </c>
      <c r="AZ182" s="201"/>
      <c r="BA182" s="201"/>
      <c r="BB182" s="228"/>
      <c r="BC182" s="228"/>
      <c r="BD182" s="228"/>
      <c r="BE182" s="201"/>
      <c r="BF182" s="201"/>
      <c r="BG182" s="201"/>
    </row>
    <row r="183" spans="1:59" x14ac:dyDescent="0.2">
      <c r="A183" s="4">
        <f t="shared" si="73"/>
        <v>2034</v>
      </c>
      <c r="B183" s="4">
        <f t="shared" si="74"/>
        <v>3</v>
      </c>
      <c r="C183" s="11">
        <f t="shared" si="57"/>
        <v>49004</v>
      </c>
      <c r="E183" s="15">
        <v>68238127</v>
      </c>
      <c r="F183" s="16">
        <v>28327942</v>
      </c>
      <c r="G183" s="16">
        <v>1758846</v>
      </c>
      <c r="H183" s="16">
        <v>1260813</v>
      </c>
      <c r="I183" s="16">
        <v>146172</v>
      </c>
      <c r="J183" s="16">
        <v>237053</v>
      </c>
      <c r="K183" s="16">
        <v>24776</v>
      </c>
      <c r="L183" s="16">
        <v>5573520</v>
      </c>
      <c r="M183" s="16">
        <v>16197012</v>
      </c>
      <c r="N183" s="16">
        <f t="shared" si="58"/>
        <v>98495863</v>
      </c>
      <c r="O183" s="16">
        <f t="shared" si="59"/>
        <v>1497866</v>
      </c>
      <c r="P183" s="16">
        <f t="shared" si="60"/>
        <v>21770532</v>
      </c>
      <c r="Q183" s="16">
        <f t="shared" si="61"/>
        <v>121764261</v>
      </c>
      <c r="R183" s="16">
        <f t="shared" si="62"/>
        <v>1143038</v>
      </c>
      <c r="S183" s="17">
        <f t="shared" si="75"/>
        <v>122907299</v>
      </c>
      <c r="T183" s="16"/>
      <c r="U183" s="15">
        <v>74991850</v>
      </c>
      <c r="V183" s="16">
        <v>30528106</v>
      </c>
      <c r="W183" s="16">
        <v>1905960</v>
      </c>
      <c r="X183" s="16">
        <v>1343927</v>
      </c>
      <c r="Y183" s="16">
        <v>146172</v>
      </c>
      <c r="Z183" s="16">
        <v>246648</v>
      </c>
      <c r="AA183" s="16">
        <v>24776</v>
      </c>
      <c r="AB183" s="16">
        <v>5573520</v>
      </c>
      <c r="AC183" s="16">
        <v>16197012</v>
      </c>
      <c r="AD183" s="16">
        <f t="shared" si="63"/>
        <v>107596864</v>
      </c>
      <c r="AE183" s="16">
        <f t="shared" si="64"/>
        <v>1590575</v>
      </c>
      <c r="AF183" s="16">
        <f t="shared" si="65"/>
        <v>21770532</v>
      </c>
      <c r="AG183" s="16">
        <f t="shared" si="66"/>
        <v>130957971</v>
      </c>
      <c r="AH183" s="16">
        <f t="shared" si="67"/>
        <v>1229342</v>
      </c>
      <c r="AI183" s="17">
        <f t="shared" si="76"/>
        <v>132187313</v>
      </c>
      <c r="AK183" s="201">
        <v>76629740.230000004</v>
      </c>
      <c r="AL183" s="201">
        <v>30936512.879999999</v>
      </c>
      <c r="AM183" s="201">
        <v>1871674.19</v>
      </c>
      <c r="AN183" s="201">
        <v>1299365.3</v>
      </c>
      <c r="AO183" s="201">
        <v>146172.46</v>
      </c>
      <c r="AP183" s="201">
        <v>243090.99</v>
      </c>
      <c r="AQ183" s="201">
        <v>24776.07</v>
      </c>
      <c r="AR183" s="201">
        <v>5573519.6100000003</v>
      </c>
      <c r="AS183" s="201">
        <v>16197012.189999999</v>
      </c>
      <c r="AT183" s="16">
        <f t="shared" si="68"/>
        <v>109608875.82999998</v>
      </c>
      <c r="AU183" s="16">
        <f t="shared" si="69"/>
        <v>1542456.29</v>
      </c>
      <c r="AV183" s="16">
        <f t="shared" si="70"/>
        <v>21770531.800000001</v>
      </c>
      <c r="AW183" s="16">
        <f t="shared" si="71"/>
        <v>132921863.91999999</v>
      </c>
      <c r="AX183" s="16">
        <f t="shared" si="72"/>
        <v>1247778.0800000131</v>
      </c>
      <c r="AY183" s="16">
        <f t="shared" si="77"/>
        <v>134169642</v>
      </c>
      <c r="AZ183" s="201"/>
      <c r="BA183" s="201"/>
      <c r="BB183" s="228"/>
      <c r="BC183" s="228"/>
      <c r="BD183" s="228"/>
      <c r="BE183" s="201"/>
      <c r="BF183" s="201"/>
      <c r="BG183" s="201"/>
    </row>
    <row r="184" spans="1:59" x14ac:dyDescent="0.2">
      <c r="A184" s="4">
        <f t="shared" si="73"/>
        <v>2034</v>
      </c>
      <c r="B184" s="4">
        <f t="shared" si="74"/>
        <v>4</v>
      </c>
      <c r="C184" s="11">
        <f t="shared" si="57"/>
        <v>49035</v>
      </c>
      <c r="E184" s="15">
        <v>46024885</v>
      </c>
      <c r="F184" s="16">
        <v>21032483</v>
      </c>
      <c r="G184" s="16">
        <v>1396897</v>
      </c>
      <c r="H184" s="16">
        <v>965296</v>
      </c>
      <c r="I184" s="16">
        <v>125457</v>
      </c>
      <c r="J184" s="16">
        <v>223823</v>
      </c>
      <c r="K184" s="16">
        <v>23789</v>
      </c>
      <c r="L184" s="16">
        <v>5688465</v>
      </c>
      <c r="M184" s="16">
        <v>17568847</v>
      </c>
      <c r="N184" s="16">
        <f t="shared" si="58"/>
        <v>68603511</v>
      </c>
      <c r="O184" s="16">
        <f t="shared" si="59"/>
        <v>1189119</v>
      </c>
      <c r="P184" s="16">
        <f t="shared" si="60"/>
        <v>23257312</v>
      </c>
      <c r="Q184" s="16">
        <f t="shared" si="61"/>
        <v>93049942</v>
      </c>
      <c r="R184" s="16">
        <f t="shared" si="62"/>
        <v>873488</v>
      </c>
      <c r="S184" s="17">
        <f t="shared" si="75"/>
        <v>93923430</v>
      </c>
      <c r="T184" s="16"/>
      <c r="U184" s="15">
        <v>51528945</v>
      </c>
      <c r="V184" s="16">
        <v>22914605</v>
      </c>
      <c r="W184" s="16">
        <v>1546933</v>
      </c>
      <c r="X184" s="16">
        <v>1033536</v>
      </c>
      <c r="Y184" s="16">
        <v>125457</v>
      </c>
      <c r="Z184" s="16">
        <v>232798</v>
      </c>
      <c r="AA184" s="16">
        <v>23789</v>
      </c>
      <c r="AB184" s="16">
        <v>5688465</v>
      </c>
      <c r="AC184" s="16">
        <v>17568847</v>
      </c>
      <c r="AD184" s="16">
        <f t="shared" si="63"/>
        <v>76139729</v>
      </c>
      <c r="AE184" s="16">
        <f t="shared" si="64"/>
        <v>1266334</v>
      </c>
      <c r="AF184" s="16">
        <f t="shared" si="65"/>
        <v>23257312</v>
      </c>
      <c r="AG184" s="16">
        <f t="shared" si="66"/>
        <v>100663375</v>
      </c>
      <c r="AH184" s="16">
        <f t="shared" si="67"/>
        <v>944957</v>
      </c>
      <c r="AI184" s="17">
        <f t="shared" si="76"/>
        <v>101608332</v>
      </c>
      <c r="AK184" s="201">
        <v>52647482.75</v>
      </c>
      <c r="AL184" s="201">
        <v>23317128.219999999</v>
      </c>
      <c r="AM184" s="201">
        <v>1529653.61</v>
      </c>
      <c r="AN184" s="201">
        <v>1011270.86</v>
      </c>
      <c r="AO184" s="201">
        <v>125457.26</v>
      </c>
      <c r="AP184" s="201">
        <v>230861.62</v>
      </c>
      <c r="AQ184" s="201">
        <v>23789.47</v>
      </c>
      <c r="AR184" s="201">
        <v>5688465.0899999999</v>
      </c>
      <c r="AS184" s="201">
        <v>17568847.030000001</v>
      </c>
      <c r="AT184" s="16">
        <f t="shared" si="68"/>
        <v>77643511.310000002</v>
      </c>
      <c r="AU184" s="16">
        <f t="shared" si="69"/>
        <v>1242132.48</v>
      </c>
      <c r="AV184" s="16">
        <f t="shared" si="70"/>
        <v>23257312.120000001</v>
      </c>
      <c r="AW184" s="16">
        <f t="shared" si="71"/>
        <v>102142955.91000001</v>
      </c>
      <c r="AX184" s="16">
        <f t="shared" si="72"/>
        <v>958847.08999998868</v>
      </c>
      <c r="AY184" s="16">
        <f t="shared" si="77"/>
        <v>103101803</v>
      </c>
      <c r="AZ184" s="201"/>
      <c r="BA184" s="201"/>
      <c r="BB184" s="228"/>
      <c r="BC184" s="228"/>
      <c r="BD184" s="228"/>
      <c r="BE184" s="201"/>
      <c r="BF184" s="201"/>
      <c r="BG184" s="201"/>
    </row>
    <row r="185" spans="1:59" x14ac:dyDescent="0.2">
      <c r="A185" s="4">
        <f t="shared" si="73"/>
        <v>2034</v>
      </c>
      <c r="B185" s="4">
        <f t="shared" si="74"/>
        <v>5</v>
      </c>
      <c r="C185" s="11">
        <f t="shared" si="57"/>
        <v>49065</v>
      </c>
      <c r="E185" s="15">
        <v>25415422</v>
      </c>
      <c r="F185" s="16">
        <v>16150130</v>
      </c>
      <c r="G185" s="16">
        <v>954448</v>
      </c>
      <c r="H185" s="16">
        <v>934130</v>
      </c>
      <c r="I185" s="16">
        <v>136779</v>
      </c>
      <c r="J185" s="16">
        <v>206515</v>
      </c>
      <c r="K185" s="16">
        <v>22379</v>
      </c>
      <c r="L185" s="16">
        <v>4995257</v>
      </c>
      <c r="M185" s="16">
        <v>20980728</v>
      </c>
      <c r="N185" s="16">
        <f t="shared" si="58"/>
        <v>42679158</v>
      </c>
      <c r="O185" s="16">
        <f t="shared" si="59"/>
        <v>1140645</v>
      </c>
      <c r="P185" s="16">
        <f t="shared" si="60"/>
        <v>25975985</v>
      </c>
      <c r="Q185" s="16">
        <f t="shared" si="61"/>
        <v>69795788</v>
      </c>
      <c r="R185" s="16">
        <f t="shared" si="62"/>
        <v>655194</v>
      </c>
      <c r="S185" s="17">
        <f t="shared" si="75"/>
        <v>70450982</v>
      </c>
      <c r="T185" s="16"/>
      <c r="U185" s="15">
        <v>28686641</v>
      </c>
      <c r="V185" s="16">
        <v>17623626</v>
      </c>
      <c r="W185" s="16">
        <v>1090045</v>
      </c>
      <c r="X185" s="16">
        <v>999375</v>
      </c>
      <c r="Y185" s="16">
        <v>136779</v>
      </c>
      <c r="Z185" s="16">
        <v>214759</v>
      </c>
      <c r="AA185" s="16">
        <v>22379</v>
      </c>
      <c r="AB185" s="16">
        <v>4995257</v>
      </c>
      <c r="AC185" s="16">
        <v>20980728</v>
      </c>
      <c r="AD185" s="16">
        <f t="shared" si="63"/>
        <v>47559470</v>
      </c>
      <c r="AE185" s="16">
        <f t="shared" si="64"/>
        <v>1214134</v>
      </c>
      <c r="AF185" s="16">
        <f t="shared" si="65"/>
        <v>25975985</v>
      </c>
      <c r="AG185" s="16">
        <f t="shared" si="66"/>
        <v>74749589</v>
      </c>
      <c r="AH185" s="16">
        <f t="shared" si="67"/>
        <v>701697</v>
      </c>
      <c r="AI185" s="17">
        <f t="shared" si="76"/>
        <v>75451286</v>
      </c>
      <c r="AK185" s="201">
        <v>29454077.280000001</v>
      </c>
      <c r="AL185" s="201">
        <v>18073965.260000002</v>
      </c>
      <c r="AM185" s="201">
        <v>1084043.67</v>
      </c>
      <c r="AN185" s="201">
        <v>990969.45</v>
      </c>
      <c r="AO185" s="201">
        <v>136779.24</v>
      </c>
      <c r="AP185" s="201">
        <v>213870.88</v>
      </c>
      <c r="AQ185" s="201">
        <v>22378.79</v>
      </c>
      <c r="AR185" s="201">
        <v>4995256.8899999997</v>
      </c>
      <c r="AS185" s="201">
        <v>20980728.43</v>
      </c>
      <c r="AT185" s="16">
        <f t="shared" si="68"/>
        <v>48771244.24000001</v>
      </c>
      <c r="AU185" s="16">
        <f t="shared" si="69"/>
        <v>1204840.33</v>
      </c>
      <c r="AV185" s="16">
        <f t="shared" si="70"/>
        <v>25975985.32</v>
      </c>
      <c r="AW185" s="16">
        <f t="shared" si="71"/>
        <v>75952069.890000015</v>
      </c>
      <c r="AX185" s="16">
        <f t="shared" si="72"/>
        <v>712985.1099999845</v>
      </c>
      <c r="AY185" s="16">
        <f t="shared" si="77"/>
        <v>76665055</v>
      </c>
      <c r="AZ185" s="201"/>
      <c r="BA185" s="201"/>
      <c r="BB185" s="228"/>
      <c r="BC185" s="228"/>
      <c r="BD185" s="228"/>
      <c r="BE185" s="201"/>
      <c r="BF185" s="201"/>
      <c r="BG185" s="201"/>
    </row>
    <row r="186" spans="1:59" x14ac:dyDescent="0.2">
      <c r="A186" s="4">
        <f t="shared" si="73"/>
        <v>2034</v>
      </c>
      <c r="B186" s="4">
        <f t="shared" si="74"/>
        <v>6</v>
      </c>
      <c r="C186" s="11">
        <f t="shared" si="57"/>
        <v>49096</v>
      </c>
      <c r="E186" s="15">
        <v>16411339</v>
      </c>
      <c r="F186" s="16">
        <v>13403744</v>
      </c>
      <c r="G186" s="16">
        <v>797617</v>
      </c>
      <c r="H186" s="16">
        <v>758684</v>
      </c>
      <c r="I186" s="16">
        <v>105241</v>
      </c>
      <c r="J186" s="16">
        <v>201799</v>
      </c>
      <c r="K186" s="16">
        <v>22139</v>
      </c>
      <c r="L186" s="16">
        <v>4625611</v>
      </c>
      <c r="M186" s="16">
        <v>20477851</v>
      </c>
      <c r="N186" s="16">
        <f t="shared" si="58"/>
        <v>30740080</v>
      </c>
      <c r="O186" s="16">
        <f t="shared" si="59"/>
        <v>960483</v>
      </c>
      <c r="P186" s="16">
        <f t="shared" si="60"/>
        <v>25103462</v>
      </c>
      <c r="Q186" s="16">
        <f t="shared" si="61"/>
        <v>56804025</v>
      </c>
      <c r="R186" s="16">
        <f t="shared" si="62"/>
        <v>533237</v>
      </c>
      <c r="S186" s="17">
        <f t="shared" si="75"/>
        <v>57337262</v>
      </c>
      <c r="T186" s="16"/>
      <c r="U186" s="15">
        <v>18675007</v>
      </c>
      <c r="V186" s="16">
        <v>14688729</v>
      </c>
      <c r="W186" s="16">
        <v>943357</v>
      </c>
      <c r="X186" s="16">
        <v>810100</v>
      </c>
      <c r="Y186" s="16">
        <v>105241</v>
      </c>
      <c r="Z186" s="16">
        <v>210040</v>
      </c>
      <c r="AA186" s="16">
        <v>22139</v>
      </c>
      <c r="AB186" s="16">
        <v>4625611</v>
      </c>
      <c r="AC186" s="16">
        <v>20477851</v>
      </c>
      <c r="AD186" s="16">
        <f t="shared" si="63"/>
        <v>34434473</v>
      </c>
      <c r="AE186" s="16">
        <f t="shared" si="64"/>
        <v>1020140</v>
      </c>
      <c r="AF186" s="16">
        <f t="shared" si="65"/>
        <v>25103462</v>
      </c>
      <c r="AG186" s="16">
        <f t="shared" si="66"/>
        <v>60558075</v>
      </c>
      <c r="AH186" s="16">
        <f t="shared" si="67"/>
        <v>568477</v>
      </c>
      <c r="AI186" s="17">
        <f t="shared" si="76"/>
        <v>61126552</v>
      </c>
      <c r="AK186" s="201">
        <v>19252977.34</v>
      </c>
      <c r="AL186" s="201">
        <v>15119240.560000001</v>
      </c>
      <c r="AM186" s="201">
        <v>938493.25</v>
      </c>
      <c r="AN186" s="201">
        <v>805473.05</v>
      </c>
      <c r="AO186" s="201">
        <v>105240.63</v>
      </c>
      <c r="AP186" s="201">
        <v>209349.97</v>
      </c>
      <c r="AQ186" s="201">
        <v>22139.14</v>
      </c>
      <c r="AR186" s="201">
        <v>4625611.0999999996</v>
      </c>
      <c r="AS186" s="201">
        <v>20477850.960000001</v>
      </c>
      <c r="AT186" s="16">
        <f t="shared" si="68"/>
        <v>35438090.920000002</v>
      </c>
      <c r="AU186" s="16">
        <f t="shared" si="69"/>
        <v>1014823.02</v>
      </c>
      <c r="AV186" s="16">
        <f t="shared" si="70"/>
        <v>25103462.060000002</v>
      </c>
      <c r="AW186" s="16">
        <f t="shared" si="71"/>
        <v>61556376.000000007</v>
      </c>
      <c r="AX186" s="16">
        <f t="shared" si="72"/>
        <v>577847.99999999255</v>
      </c>
      <c r="AY186" s="16">
        <f t="shared" si="77"/>
        <v>62134224</v>
      </c>
      <c r="AZ186" s="201"/>
      <c r="BA186" s="201"/>
      <c r="BB186" s="228"/>
      <c r="BC186" s="228"/>
      <c r="BD186" s="228"/>
      <c r="BE186" s="201"/>
      <c r="BF186" s="201"/>
      <c r="BG186" s="201"/>
    </row>
    <row r="187" spans="1:59" x14ac:dyDescent="0.2">
      <c r="A187" s="4">
        <f t="shared" si="73"/>
        <v>2034</v>
      </c>
      <c r="B187" s="4">
        <f t="shared" si="74"/>
        <v>7</v>
      </c>
      <c r="C187" s="11">
        <f t="shared" si="57"/>
        <v>49126</v>
      </c>
      <c r="E187" s="15">
        <v>11567670</v>
      </c>
      <c r="F187" s="16">
        <v>11530691</v>
      </c>
      <c r="G187" s="16">
        <v>720078</v>
      </c>
      <c r="H187" s="16">
        <v>748217</v>
      </c>
      <c r="I187" s="16">
        <v>88636</v>
      </c>
      <c r="J187" s="16">
        <v>191072</v>
      </c>
      <c r="K187" s="16">
        <v>21065</v>
      </c>
      <c r="L187" s="16">
        <v>3994056</v>
      </c>
      <c r="M187" s="16">
        <v>20593355</v>
      </c>
      <c r="N187" s="16">
        <f t="shared" si="58"/>
        <v>23928140</v>
      </c>
      <c r="O187" s="16">
        <f t="shared" si="59"/>
        <v>939289</v>
      </c>
      <c r="P187" s="16">
        <f t="shared" si="60"/>
        <v>24587411</v>
      </c>
      <c r="Q187" s="16">
        <f t="shared" si="61"/>
        <v>49454840</v>
      </c>
      <c r="R187" s="16">
        <f t="shared" si="62"/>
        <v>464248</v>
      </c>
      <c r="S187" s="17">
        <f t="shared" si="75"/>
        <v>49919088</v>
      </c>
      <c r="T187" s="16"/>
      <c r="U187" s="15">
        <v>13497989</v>
      </c>
      <c r="V187" s="16">
        <v>12711770</v>
      </c>
      <c r="W187" s="16">
        <v>857413</v>
      </c>
      <c r="X187" s="16">
        <v>798705</v>
      </c>
      <c r="Y187" s="16">
        <v>88636</v>
      </c>
      <c r="Z187" s="16">
        <v>199194</v>
      </c>
      <c r="AA187" s="16">
        <v>21065</v>
      </c>
      <c r="AB187" s="16">
        <v>3994056</v>
      </c>
      <c r="AC187" s="16">
        <v>20593355</v>
      </c>
      <c r="AD187" s="16">
        <f t="shared" si="63"/>
        <v>27176873</v>
      </c>
      <c r="AE187" s="16">
        <f t="shared" si="64"/>
        <v>997899</v>
      </c>
      <c r="AF187" s="16">
        <f t="shared" si="65"/>
        <v>24587411</v>
      </c>
      <c r="AG187" s="16">
        <f t="shared" si="66"/>
        <v>52762183</v>
      </c>
      <c r="AH187" s="16">
        <f t="shared" si="67"/>
        <v>495295</v>
      </c>
      <c r="AI187" s="17">
        <f t="shared" si="76"/>
        <v>53257478</v>
      </c>
      <c r="AK187" s="201">
        <v>13960420.539999999</v>
      </c>
      <c r="AL187" s="201">
        <v>13089253.630000001</v>
      </c>
      <c r="AM187" s="201">
        <v>852815.47</v>
      </c>
      <c r="AN187" s="201">
        <v>794231.5</v>
      </c>
      <c r="AO187" s="201">
        <v>88636.09</v>
      </c>
      <c r="AP187" s="201">
        <v>198523.39</v>
      </c>
      <c r="AQ187" s="201">
        <v>21064.73</v>
      </c>
      <c r="AR187" s="201">
        <v>3994055.88</v>
      </c>
      <c r="AS187" s="201">
        <v>20593355.02</v>
      </c>
      <c r="AT187" s="16">
        <f t="shared" si="68"/>
        <v>28012190.460000001</v>
      </c>
      <c r="AU187" s="16">
        <f t="shared" si="69"/>
        <v>992754.89</v>
      </c>
      <c r="AV187" s="16">
        <f t="shared" si="70"/>
        <v>24587410.899999999</v>
      </c>
      <c r="AW187" s="16">
        <f t="shared" si="71"/>
        <v>53592356.25</v>
      </c>
      <c r="AX187" s="16">
        <f t="shared" si="72"/>
        <v>503087.75</v>
      </c>
      <c r="AY187" s="16">
        <f t="shared" si="77"/>
        <v>54095444</v>
      </c>
      <c r="AZ187" s="201"/>
      <c r="BA187" s="201"/>
      <c r="BB187" s="228"/>
      <c r="BC187" s="228"/>
      <c r="BD187" s="228"/>
      <c r="BE187" s="201"/>
      <c r="BF187" s="201"/>
      <c r="BG187" s="201"/>
    </row>
    <row r="188" spans="1:59" x14ac:dyDescent="0.2">
      <c r="A188" s="4">
        <f t="shared" si="73"/>
        <v>2034</v>
      </c>
      <c r="B188" s="4">
        <f t="shared" si="74"/>
        <v>8</v>
      </c>
      <c r="C188" s="11">
        <f t="shared" si="57"/>
        <v>49157</v>
      </c>
      <c r="E188" s="15">
        <v>10956368</v>
      </c>
      <c r="F188" s="16">
        <v>12447920</v>
      </c>
      <c r="G188" s="16">
        <v>811940</v>
      </c>
      <c r="H188" s="16">
        <v>790959</v>
      </c>
      <c r="I188" s="16">
        <v>93626</v>
      </c>
      <c r="J188" s="16">
        <v>194844</v>
      </c>
      <c r="K188" s="16">
        <v>21440</v>
      </c>
      <c r="L188" s="16">
        <v>4100510</v>
      </c>
      <c r="M188" s="16">
        <v>19688745</v>
      </c>
      <c r="N188" s="16">
        <f t="shared" si="58"/>
        <v>24331294</v>
      </c>
      <c r="O188" s="16">
        <f t="shared" si="59"/>
        <v>985803</v>
      </c>
      <c r="P188" s="16">
        <f t="shared" si="60"/>
        <v>23789255</v>
      </c>
      <c r="Q188" s="16">
        <f t="shared" si="61"/>
        <v>49106352</v>
      </c>
      <c r="R188" s="16">
        <f t="shared" si="62"/>
        <v>460976</v>
      </c>
      <c r="S188" s="17">
        <f t="shared" si="75"/>
        <v>49567328</v>
      </c>
      <c r="T188" s="16"/>
      <c r="U188" s="15">
        <v>13017535</v>
      </c>
      <c r="V188" s="16">
        <v>13670386</v>
      </c>
      <c r="W188" s="16">
        <v>961935</v>
      </c>
      <c r="X188" s="16">
        <v>844459</v>
      </c>
      <c r="Y188" s="16">
        <v>93626</v>
      </c>
      <c r="Z188" s="16">
        <v>202766</v>
      </c>
      <c r="AA188" s="16">
        <v>21440</v>
      </c>
      <c r="AB188" s="16">
        <v>4100510</v>
      </c>
      <c r="AC188" s="16">
        <v>19688745</v>
      </c>
      <c r="AD188" s="16">
        <f t="shared" si="63"/>
        <v>27764922</v>
      </c>
      <c r="AE188" s="16">
        <f t="shared" si="64"/>
        <v>1047225</v>
      </c>
      <c r="AF188" s="16">
        <f t="shared" si="65"/>
        <v>23789255</v>
      </c>
      <c r="AG188" s="16">
        <f t="shared" si="66"/>
        <v>52601402</v>
      </c>
      <c r="AH188" s="16">
        <f t="shared" si="67"/>
        <v>493785</v>
      </c>
      <c r="AI188" s="17">
        <f t="shared" si="76"/>
        <v>53095187</v>
      </c>
      <c r="AK188" s="201">
        <v>13565218.960000001</v>
      </c>
      <c r="AL188" s="201">
        <v>14044530.41</v>
      </c>
      <c r="AM188" s="201">
        <v>956860.72</v>
      </c>
      <c r="AN188" s="201">
        <v>839600.18</v>
      </c>
      <c r="AO188" s="201">
        <v>93625.68</v>
      </c>
      <c r="AP188" s="201">
        <v>202079.42</v>
      </c>
      <c r="AQ188" s="201">
        <v>21440.2</v>
      </c>
      <c r="AR188" s="201">
        <v>4100510.23</v>
      </c>
      <c r="AS188" s="201">
        <v>19688744.600000001</v>
      </c>
      <c r="AT188" s="16">
        <f t="shared" si="68"/>
        <v>28681675.969999999</v>
      </c>
      <c r="AU188" s="16">
        <f t="shared" si="69"/>
        <v>1041679.6000000001</v>
      </c>
      <c r="AV188" s="16">
        <f t="shared" si="70"/>
        <v>23789254.830000002</v>
      </c>
      <c r="AW188" s="16">
        <f t="shared" si="71"/>
        <v>53512610.400000006</v>
      </c>
      <c r="AX188" s="16">
        <f t="shared" si="72"/>
        <v>502338.59999999404</v>
      </c>
      <c r="AY188" s="16">
        <f t="shared" si="77"/>
        <v>54014949</v>
      </c>
      <c r="AZ188" s="201"/>
      <c r="BA188" s="201"/>
      <c r="BB188" s="228"/>
      <c r="BC188" s="228"/>
      <c r="BD188" s="228"/>
      <c r="BE188" s="201"/>
      <c r="BF188" s="201"/>
      <c r="BG188" s="201"/>
    </row>
    <row r="189" spans="1:59" x14ac:dyDescent="0.2">
      <c r="A189" s="4">
        <f t="shared" si="73"/>
        <v>2034</v>
      </c>
      <c r="B189" s="4">
        <f t="shared" si="74"/>
        <v>9</v>
      </c>
      <c r="C189" s="11">
        <f t="shared" si="57"/>
        <v>49188</v>
      </c>
      <c r="E189" s="15">
        <v>16441156</v>
      </c>
      <c r="F189" s="16">
        <v>14300340</v>
      </c>
      <c r="G189" s="16">
        <v>1082029</v>
      </c>
      <c r="H189" s="16">
        <v>752972</v>
      </c>
      <c r="I189" s="16">
        <v>98242</v>
      </c>
      <c r="J189" s="16">
        <v>176602</v>
      </c>
      <c r="K189" s="16">
        <v>19274</v>
      </c>
      <c r="L189" s="16">
        <v>4750968</v>
      </c>
      <c r="M189" s="16">
        <v>22021803</v>
      </c>
      <c r="N189" s="16">
        <f t="shared" si="58"/>
        <v>31941041</v>
      </c>
      <c r="O189" s="16">
        <f t="shared" si="59"/>
        <v>929574</v>
      </c>
      <c r="P189" s="16">
        <f t="shared" si="60"/>
        <v>26772771</v>
      </c>
      <c r="Q189" s="16">
        <f t="shared" si="61"/>
        <v>59643386</v>
      </c>
      <c r="R189" s="16">
        <f t="shared" si="62"/>
        <v>559890</v>
      </c>
      <c r="S189" s="17">
        <f t="shared" si="75"/>
        <v>60203276</v>
      </c>
      <c r="T189" s="16"/>
      <c r="U189" s="15">
        <v>19071481</v>
      </c>
      <c r="V189" s="16">
        <v>15540735</v>
      </c>
      <c r="W189" s="16">
        <v>1241137</v>
      </c>
      <c r="X189" s="16">
        <v>805098</v>
      </c>
      <c r="Y189" s="16">
        <v>98242</v>
      </c>
      <c r="Z189" s="16">
        <v>183751</v>
      </c>
      <c r="AA189" s="16">
        <v>19274</v>
      </c>
      <c r="AB189" s="16">
        <v>4750968</v>
      </c>
      <c r="AC189" s="16">
        <v>22021803</v>
      </c>
      <c r="AD189" s="16">
        <f t="shared" si="63"/>
        <v>35970869</v>
      </c>
      <c r="AE189" s="16">
        <f t="shared" si="64"/>
        <v>988849</v>
      </c>
      <c r="AF189" s="16">
        <f t="shared" si="65"/>
        <v>26772771</v>
      </c>
      <c r="AG189" s="16">
        <f t="shared" si="66"/>
        <v>63732489</v>
      </c>
      <c r="AH189" s="16">
        <f t="shared" si="67"/>
        <v>598276</v>
      </c>
      <c r="AI189" s="17">
        <f t="shared" si="76"/>
        <v>64330765</v>
      </c>
      <c r="AK189" s="201">
        <v>19594301.960000001</v>
      </c>
      <c r="AL189" s="201">
        <v>15900674.16</v>
      </c>
      <c r="AM189" s="201">
        <v>1234990.45</v>
      </c>
      <c r="AN189" s="201">
        <v>799741.61</v>
      </c>
      <c r="AO189" s="201">
        <v>98242.16</v>
      </c>
      <c r="AP189" s="201">
        <v>183164.33</v>
      </c>
      <c r="AQ189" s="201">
        <v>19273.63</v>
      </c>
      <c r="AR189" s="201">
        <v>4750968.42</v>
      </c>
      <c r="AS189" s="201">
        <v>22021803.120000001</v>
      </c>
      <c r="AT189" s="16">
        <f t="shared" si="68"/>
        <v>36847482.360000007</v>
      </c>
      <c r="AU189" s="16">
        <f t="shared" si="69"/>
        <v>982905.94</v>
      </c>
      <c r="AV189" s="16">
        <f t="shared" si="70"/>
        <v>26772771.539999999</v>
      </c>
      <c r="AW189" s="16">
        <f t="shared" si="71"/>
        <v>64603159.840000004</v>
      </c>
      <c r="AX189" s="16">
        <f t="shared" si="72"/>
        <v>606449.15999999642</v>
      </c>
      <c r="AY189" s="16">
        <f t="shared" si="77"/>
        <v>65209609</v>
      </c>
      <c r="AZ189" s="201"/>
      <c r="BA189" s="201"/>
      <c r="BB189" s="228"/>
      <c r="BC189" s="228"/>
      <c r="BD189" s="228"/>
      <c r="BE189" s="201"/>
      <c r="BF189" s="201"/>
      <c r="BG189" s="201"/>
    </row>
    <row r="190" spans="1:59" x14ac:dyDescent="0.2">
      <c r="A190" s="4">
        <f t="shared" si="73"/>
        <v>2034</v>
      </c>
      <c r="B190" s="4">
        <f t="shared" si="74"/>
        <v>10</v>
      </c>
      <c r="C190" s="11">
        <f t="shared" si="57"/>
        <v>49218</v>
      </c>
      <c r="E190" s="15">
        <v>39982550</v>
      </c>
      <c r="F190" s="16">
        <v>23564052</v>
      </c>
      <c r="G190" s="16">
        <v>1156501</v>
      </c>
      <c r="H190" s="16">
        <v>1127849</v>
      </c>
      <c r="I190" s="16">
        <v>147212</v>
      </c>
      <c r="J190" s="16">
        <v>206516</v>
      </c>
      <c r="K190" s="16">
        <v>22156</v>
      </c>
      <c r="L190" s="16">
        <v>4566359</v>
      </c>
      <c r="M190" s="16">
        <v>15416913</v>
      </c>
      <c r="N190" s="16">
        <f t="shared" si="58"/>
        <v>64872471</v>
      </c>
      <c r="O190" s="16">
        <f t="shared" si="59"/>
        <v>1334365</v>
      </c>
      <c r="P190" s="16">
        <f t="shared" si="60"/>
        <v>19983272</v>
      </c>
      <c r="Q190" s="16">
        <f t="shared" si="61"/>
        <v>86190108</v>
      </c>
      <c r="R190" s="16">
        <f t="shared" si="62"/>
        <v>809093</v>
      </c>
      <c r="S190" s="17">
        <f t="shared" si="75"/>
        <v>86999201</v>
      </c>
      <c r="T190" s="16"/>
      <c r="U190" s="15">
        <v>44738899</v>
      </c>
      <c r="V190" s="16">
        <v>25348428</v>
      </c>
      <c r="W190" s="16">
        <v>1282641</v>
      </c>
      <c r="X190" s="16">
        <v>1209370</v>
      </c>
      <c r="Y190" s="16">
        <v>147212</v>
      </c>
      <c r="Z190" s="16">
        <v>215299</v>
      </c>
      <c r="AA190" s="16">
        <v>22156</v>
      </c>
      <c r="AB190" s="16">
        <v>4566359</v>
      </c>
      <c r="AC190" s="16">
        <v>15416913</v>
      </c>
      <c r="AD190" s="16">
        <f t="shared" si="63"/>
        <v>71539336</v>
      </c>
      <c r="AE190" s="16">
        <f t="shared" si="64"/>
        <v>1424669</v>
      </c>
      <c r="AF190" s="16">
        <f t="shared" si="65"/>
        <v>19983272</v>
      </c>
      <c r="AG190" s="16">
        <f t="shared" si="66"/>
        <v>92947277</v>
      </c>
      <c r="AH190" s="16">
        <f t="shared" si="67"/>
        <v>872524</v>
      </c>
      <c r="AI190" s="17">
        <f t="shared" si="76"/>
        <v>93819801</v>
      </c>
      <c r="AK190" s="201">
        <v>45682931.890000001</v>
      </c>
      <c r="AL190" s="201">
        <v>25654897.859999999</v>
      </c>
      <c r="AM190" s="201">
        <v>1264289.4099999999</v>
      </c>
      <c r="AN190" s="201">
        <v>1176762.1200000001</v>
      </c>
      <c r="AO190" s="201">
        <v>147211.78</v>
      </c>
      <c r="AP190" s="201">
        <v>213438.67</v>
      </c>
      <c r="AQ190" s="201">
        <v>22155.86</v>
      </c>
      <c r="AR190" s="201">
        <v>4566358.97</v>
      </c>
      <c r="AS190" s="201">
        <v>15416913.27</v>
      </c>
      <c r="AT190" s="16">
        <f t="shared" si="68"/>
        <v>72771486.799999997</v>
      </c>
      <c r="AU190" s="16">
        <f t="shared" si="69"/>
        <v>1390200.79</v>
      </c>
      <c r="AV190" s="16">
        <f t="shared" si="70"/>
        <v>19983272.239999998</v>
      </c>
      <c r="AW190" s="16">
        <f t="shared" si="71"/>
        <v>94144959.829999998</v>
      </c>
      <c r="AX190" s="16">
        <f t="shared" si="72"/>
        <v>883767.17000000179</v>
      </c>
      <c r="AY190" s="16">
        <f t="shared" si="77"/>
        <v>95028727</v>
      </c>
      <c r="AZ190" s="201"/>
      <c r="BA190" s="201"/>
      <c r="BB190" s="228"/>
      <c r="BC190" s="228"/>
      <c r="BD190" s="228"/>
      <c r="BE190" s="201"/>
      <c r="BF190" s="201"/>
      <c r="BG190" s="201"/>
    </row>
    <row r="191" spans="1:59" x14ac:dyDescent="0.2">
      <c r="A191" s="4">
        <f t="shared" si="73"/>
        <v>2034</v>
      </c>
      <c r="B191" s="4">
        <f t="shared" si="74"/>
        <v>11</v>
      </c>
      <c r="C191" s="11">
        <f t="shared" si="57"/>
        <v>49249</v>
      </c>
      <c r="E191" s="15">
        <v>66747439</v>
      </c>
      <c r="F191" s="16">
        <v>31836313</v>
      </c>
      <c r="G191" s="16">
        <v>1918239</v>
      </c>
      <c r="H191" s="16">
        <v>1268607</v>
      </c>
      <c r="I191" s="16">
        <v>137000</v>
      </c>
      <c r="J191" s="16">
        <v>223991</v>
      </c>
      <c r="K191" s="16">
        <v>23283</v>
      </c>
      <c r="L191" s="16">
        <v>5480656</v>
      </c>
      <c r="M191" s="16">
        <v>16244942</v>
      </c>
      <c r="N191" s="16">
        <f t="shared" si="58"/>
        <v>100662274</v>
      </c>
      <c r="O191" s="16">
        <f t="shared" si="59"/>
        <v>1492598</v>
      </c>
      <c r="P191" s="16">
        <f t="shared" si="60"/>
        <v>21725598</v>
      </c>
      <c r="Q191" s="16">
        <f t="shared" si="61"/>
        <v>123880470</v>
      </c>
      <c r="R191" s="16">
        <f t="shared" si="62"/>
        <v>1162903</v>
      </c>
      <c r="S191" s="17">
        <f t="shared" si="75"/>
        <v>125043373</v>
      </c>
      <c r="T191" s="16"/>
      <c r="U191" s="15">
        <v>73602128</v>
      </c>
      <c r="V191" s="16">
        <v>34322066</v>
      </c>
      <c r="W191" s="16">
        <v>2078578</v>
      </c>
      <c r="X191" s="16">
        <v>1333419</v>
      </c>
      <c r="Y191" s="16">
        <v>137000</v>
      </c>
      <c r="Z191" s="16">
        <v>231645</v>
      </c>
      <c r="AA191" s="16">
        <v>23283</v>
      </c>
      <c r="AB191" s="16">
        <v>5480656</v>
      </c>
      <c r="AC191" s="16">
        <v>16244942</v>
      </c>
      <c r="AD191" s="16">
        <f t="shared" si="63"/>
        <v>110163055</v>
      </c>
      <c r="AE191" s="16">
        <f t="shared" si="64"/>
        <v>1565064</v>
      </c>
      <c r="AF191" s="16">
        <f t="shared" si="65"/>
        <v>21725598</v>
      </c>
      <c r="AG191" s="16">
        <f t="shared" si="66"/>
        <v>133453717</v>
      </c>
      <c r="AH191" s="16">
        <f t="shared" si="67"/>
        <v>1252770</v>
      </c>
      <c r="AI191" s="17">
        <f t="shared" si="76"/>
        <v>134706487</v>
      </c>
      <c r="AK191" s="201">
        <v>75315940.650000006</v>
      </c>
      <c r="AL191" s="201">
        <v>34053098</v>
      </c>
      <c r="AM191" s="201">
        <v>1992653.88</v>
      </c>
      <c r="AN191" s="201">
        <v>1227053.77</v>
      </c>
      <c r="AO191" s="201">
        <v>136999.59</v>
      </c>
      <c r="AP191" s="201">
        <v>224973.4</v>
      </c>
      <c r="AQ191" s="201">
        <v>23283.23</v>
      </c>
      <c r="AR191" s="201">
        <v>5480655.6500000004</v>
      </c>
      <c r="AS191" s="201">
        <v>16244942.25</v>
      </c>
      <c r="AT191" s="16">
        <f t="shared" si="68"/>
        <v>111521975.35000001</v>
      </c>
      <c r="AU191" s="16">
        <f t="shared" si="69"/>
        <v>1452027.17</v>
      </c>
      <c r="AV191" s="16">
        <f t="shared" si="70"/>
        <v>21725597.899999999</v>
      </c>
      <c r="AW191" s="16">
        <f t="shared" si="71"/>
        <v>134699600.42000002</v>
      </c>
      <c r="AX191" s="16">
        <f t="shared" si="72"/>
        <v>1264465.5799999833</v>
      </c>
      <c r="AY191" s="16">
        <f t="shared" si="77"/>
        <v>135964066</v>
      </c>
      <c r="AZ191" s="201"/>
      <c r="BA191" s="201"/>
      <c r="BB191" s="228"/>
      <c r="BC191" s="228"/>
      <c r="BD191" s="228"/>
      <c r="BE191" s="201"/>
      <c r="BF191" s="201"/>
      <c r="BG191" s="201"/>
    </row>
    <row r="192" spans="1:59" x14ac:dyDescent="0.2">
      <c r="A192" s="4">
        <f t="shared" si="73"/>
        <v>2034</v>
      </c>
      <c r="B192" s="4">
        <f t="shared" si="74"/>
        <v>12</v>
      </c>
      <c r="C192" s="11">
        <f t="shared" si="57"/>
        <v>49279</v>
      </c>
      <c r="E192" s="15">
        <v>87188579</v>
      </c>
      <c r="F192" s="16">
        <v>38170021</v>
      </c>
      <c r="G192" s="16">
        <v>2414990</v>
      </c>
      <c r="H192" s="16">
        <v>1630370</v>
      </c>
      <c r="I192" s="16">
        <v>161740</v>
      </c>
      <c r="J192" s="16">
        <v>248072</v>
      </c>
      <c r="K192" s="16">
        <v>25321</v>
      </c>
      <c r="L192" s="16">
        <v>5811529</v>
      </c>
      <c r="M192" s="16">
        <v>16554486</v>
      </c>
      <c r="N192" s="16">
        <f t="shared" si="58"/>
        <v>127960651</v>
      </c>
      <c r="O192" s="16">
        <f t="shared" si="59"/>
        <v>1878442</v>
      </c>
      <c r="P192" s="16">
        <f t="shared" si="60"/>
        <v>22366015</v>
      </c>
      <c r="Q192" s="16">
        <f t="shared" si="61"/>
        <v>152205108</v>
      </c>
      <c r="R192" s="16">
        <f t="shared" si="62"/>
        <v>1428795</v>
      </c>
      <c r="S192" s="17">
        <f t="shared" si="75"/>
        <v>153633903</v>
      </c>
      <c r="T192" s="16"/>
      <c r="U192" s="15">
        <v>96414569</v>
      </c>
      <c r="V192" s="16">
        <v>41615013</v>
      </c>
      <c r="W192" s="16">
        <v>2588482</v>
      </c>
      <c r="X192" s="16">
        <v>1696378</v>
      </c>
      <c r="Y192" s="16">
        <v>161740</v>
      </c>
      <c r="Z192" s="16">
        <v>255233</v>
      </c>
      <c r="AA192" s="16">
        <v>25321</v>
      </c>
      <c r="AB192" s="16">
        <v>5811529</v>
      </c>
      <c r="AC192" s="16">
        <v>16554486</v>
      </c>
      <c r="AD192" s="16">
        <f t="shared" si="63"/>
        <v>140805125</v>
      </c>
      <c r="AE192" s="16">
        <f t="shared" si="64"/>
        <v>1951611</v>
      </c>
      <c r="AF192" s="16">
        <f t="shared" si="65"/>
        <v>22366015</v>
      </c>
      <c r="AG192" s="16">
        <f t="shared" si="66"/>
        <v>165122751</v>
      </c>
      <c r="AH192" s="16">
        <f t="shared" si="67"/>
        <v>1550057</v>
      </c>
      <c r="AI192" s="17">
        <f t="shared" si="76"/>
        <v>166672808</v>
      </c>
      <c r="AK192" s="201">
        <v>98899043.930000007</v>
      </c>
      <c r="AL192" s="201">
        <v>41159979.240000002</v>
      </c>
      <c r="AM192" s="201">
        <v>2479400.3199999998</v>
      </c>
      <c r="AN192" s="201">
        <v>1564542.9</v>
      </c>
      <c r="AO192" s="201">
        <v>161740.14000000001</v>
      </c>
      <c r="AP192" s="201">
        <v>246642.68</v>
      </c>
      <c r="AQ192" s="201">
        <v>25320.93</v>
      </c>
      <c r="AR192" s="201">
        <v>5811529.2699999996</v>
      </c>
      <c r="AS192" s="201">
        <v>16554486.369999999</v>
      </c>
      <c r="AT192" s="16">
        <f t="shared" si="68"/>
        <v>142725484.56</v>
      </c>
      <c r="AU192" s="16">
        <f t="shared" si="69"/>
        <v>1811185.5799999998</v>
      </c>
      <c r="AV192" s="16">
        <f t="shared" si="70"/>
        <v>22366015.640000001</v>
      </c>
      <c r="AW192" s="16">
        <f t="shared" si="71"/>
        <v>166902685.78000003</v>
      </c>
      <c r="AX192" s="16">
        <f t="shared" si="72"/>
        <v>1566766.219999969</v>
      </c>
      <c r="AY192" s="16">
        <f t="shared" si="77"/>
        <v>168469452</v>
      </c>
      <c r="AZ192" s="201"/>
      <c r="BA192" s="201"/>
      <c r="BB192" s="228"/>
      <c r="BC192" s="228"/>
      <c r="BD192" s="228"/>
      <c r="BE192" s="201"/>
      <c r="BF192" s="201"/>
      <c r="BG192" s="201"/>
    </row>
    <row r="193" spans="1:59" x14ac:dyDescent="0.2">
      <c r="A193" s="4">
        <f t="shared" si="73"/>
        <v>2035</v>
      </c>
      <c r="B193" s="4">
        <f t="shared" si="74"/>
        <v>1</v>
      </c>
      <c r="C193" s="11">
        <f t="shared" si="57"/>
        <v>49310</v>
      </c>
      <c r="E193" s="15">
        <v>86170207</v>
      </c>
      <c r="F193" s="16">
        <v>34268478</v>
      </c>
      <c r="G193" s="16">
        <v>2110994</v>
      </c>
      <c r="H193" s="16">
        <v>1267948</v>
      </c>
      <c r="I193" s="16">
        <v>128128</v>
      </c>
      <c r="J193" s="16">
        <v>229827</v>
      </c>
      <c r="K193" s="16">
        <v>23610</v>
      </c>
      <c r="L193" s="16">
        <v>5654191</v>
      </c>
      <c r="M193" s="16">
        <v>14576304</v>
      </c>
      <c r="N193" s="16">
        <f t="shared" si="58"/>
        <v>122701417</v>
      </c>
      <c r="O193" s="16">
        <f t="shared" si="59"/>
        <v>1497775</v>
      </c>
      <c r="P193" s="16">
        <f t="shared" si="60"/>
        <v>20230495</v>
      </c>
      <c r="Q193" s="16">
        <f t="shared" si="61"/>
        <v>144429687</v>
      </c>
      <c r="R193" s="16">
        <f t="shared" si="62"/>
        <v>1355805</v>
      </c>
      <c r="S193" s="17">
        <f t="shared" si="75"/>
        <v>145785492</v>
      </c>
      <c r="T193" s="16"/>
      <c r="U193" s="15">
        <v>95213030</v>
      </c>
      <c r="V193" s="16">
        <v>37364549</v>
      </c>
      <c r="W193" s="16">
        <v>2260735</v>
      </c>
      <c r="X193" s="16">
        <v>1353656</v>
      </c>
      <c r="Y193" s="16">
        <v>128128</v>
      </c>
      <c r="Z193" s="16">
        <v>238541</v>
      </c>
      <c r="AA193" s="16">
        <v>23610</v>
      </c>
      <c r="AB193" s="16">
        <v>5654191</v>
      </c>
      <c r="AC193" s="16">
        <v>14576304</v>
      </c>
      <c r="AD193" s="16">
        <f t="shared" si="63"/>
        <v>134990052</v>
      </c>
      <c r="AE193" s="16">
        <f t="shared" si="64"/>
        <v>1592197</v>
      </c>
      <c r="AF193" s="16">
        <f t="shared" si="65"/>
        <v>20230495</v>
      </c>
      <c r="AG193" s="16">
        <f t="shared" si="66"/>
        <v>156812744</v>
      </c>
      <c r="AH193" s="16">
        <f t="shared" si="67"/>
        <v>1472049</v>
      </c>
      <c r="AI193" s="17">
        <f t="shared" si="76"/>
        <v>158284793</v>
      </c>
      <c r="AK193" s="201">
        <v>98115056.140000001</v>
      </c>
      <c r="AL193" s="201">
        <v>37250074.560000002</v>
      </c>
      <c r="AM193" s="201">
        <v>2179859.38</v>
      </c>
      <c r="AN193" s="201">
        <v>1245041.04</v>
      </c>
      <c r="AO193" s="201">
        <v>128127.7</v>
      </c>
      <c r="AP193" s="201">
        <v>231033.67</v>
      </c>
      <c r="AQ193" s="201">
        <v>23609.59</v>
      </c>
      <c r="AR193" s="201">
        <v>5654190.71</v>
      </c>
      <c r="AS193" s="201">
        <v>14576304.189999999</v>
      </c>
      <c r="AT193" s="16">
        <f t="shared" si="68"/>
        <v>137696727.36999997</v>
      </c>
      <c r="AU193" s="16">
        <f t="shared" si="69"/>
        <v>1476074.71</v>
      </c>
      <c r="AV193" s="16">
        <f t="shared" si="70"/>
        <v>20230494.899999999</v>
      </c>
      <c r="AW193" s="16">
        <f t="shared" si="71"/>
        <v>159403296.97999999</v>
      </c>
      <c r="AX193" s="16">
        <f t="shared" si="72"/>
        <v>1496367.0200000107</v>
      </c>
      <c r="AY193" s="16">
        <f t="shared" si="77"/>
        <v>160899664</v>
      </c>
      <c r="AZ193" s="201"/>
      <c r="BA193" s="201"/>
      <c r="BB193" s="228"/>
      <c r="BC193" s="228"/>
      <c r="BD193" s="228"/>
      <c r="BE193" s="201"/>
      <c r="BF193" s="201"/>
      <c r="BG193" s="201"/>
    </row>
    <row r="194" spans="1:59" x14ac:dyDescent="0.2">
      <c r="A194" s="4">
        <f t="shared" si="73"/>
        <v>2035</v>
      </c>
      <c r="B194" s="4">
        <f t="shared" si="74"/>
        <v>2</v>
      </c>
      <c r="C194" s="11">
        <f t="shared" si="57"/>
        <v>49341</v>
      </c>
      <c r="E194" s="15">
        <v>74454473</v>
      </c>
      <c r="F194" s="16">
        <v>31129267</v>
      </c>
      <c r="G194" s="16">
        <v>1915808</v>
      </c>
      <c r="H194" s="16">
        <v>1211169</v>
      </c>
      <c r="I194" s="16">
        <v>129986</v>
      </c>
      <c r="J194" s="16">
        <v>221766</v>
      </c>
      <c r="K194" s="16">
        <v>22987</v>
      </c>
      <c r="L194" s="16">
        <v>6349214</v>
      </c>
      <c r="M194" s="16">
        <v>19444874</v>
      </c>
      <c r="N194" s="16">
        <f t="shared" si="58"/>
        <v>107652521</v>
      </c>
      <c r="O194" s="16">
        <f t="shared" si="59"/>
        <v>1432935</v>
      </c>
      <c r="P194" s="16">
        <f t="shared" si="60"/>
        <v>25794088</v>
      </c>
      <c r="Q194" s="16">
        <f t="shared" si="61"/>
        <v>134879544</v>
      </c>
      <c r="R194" s="16">
        <f t="shared" si="62"/>
        <v>1266155</v>
      </c>
      <c r="S194" s="17">
        <f t="shared" si="75"/>
        <v>136145699</v>
      </c>
      <c r="T194" s="16"/>
      <c r="U194" s="15">
        <v>81797132</v>
      </c>
      <c r="V194" s="16">
        <v>33596449</v>
      </c>
      <c r="W194" s="16">
        <v>2057081</v>
      </c>
      <c r="X194" s="16">
        <v>1299793</v>
      </c>
      <c r="Y194" s="16">
        <v>129986</v>
      </c>
      <c r="Z194" s="16">
        <v>230995</v>
      </c>
      <c r="AA194" s="16">
        <v>22987</v>
      </c>
      <c r="AB194" s="16">
        <v>6349214</v>
      </c>
      <c r="AC194" s="16">
        <v>19444874</v>
      </c>
      <c r="AD194" s="16">
        <f t="shared" si="63"/>
        <v>117603635</v>
      </c>
      <c r="AE194" s="16">
        <f t="shared" si="64"/>
        <v>1530788</v>
      </c>
      <c r="AF194" s="16">
        <f t="shared" si="65"/>
        <v>25794088</v>
      </c>
      <c r="AG194" s="16">
        <f t="shared" si="66"/>
        <v>144928511</v>
      </c>
      <c r="AH194" s="16">
        <f t="shared" si="67"/>
        <v>1360488</v>
      </c>
      <c r="AI194" s="17">
        <f t="shared" si="76"/>
        <v>146288999</v>
      </c>
      <c r="AK194" s="201">
        <v>84505415.549999997</v>
      </c>
      <c r="AL194" s="201">
        <v>33943154.859999999</v>
      </c>
      <c r="AM194" s="201">
        <v>2008753.46</v>
      </c>
      <c r="AN194" s="201">
        <v>1232282.28</v>
      </c>
      <c r="AO194" s="201">
        <v>129985.84</v>
      </c>
      <c r="AP194" s="201">
        <v>226296.04</v>
      </c>
      <c r="AQ194" s="201">
        <v>22986.799999999999</v>
      </c>
      <c r="AR194" s="201">
        <v>6349213.7400000002</v>
      </c>
      <c r="AS194" s="201">
        <v>19444874.260000002</v>
      </c>
      <c r="AT194" s="16">
        <f t="shared" si="68"/>
        <v>120610296.50999999</v>
      </c>
      <c r="AU194" s="16">
        <f t="shared" si="69"/>
        <v>1458578.32</v>
      </c>
      <c r="AV194" s="16">
        <f t="shared" si="70"/>
        <v>25794088</v>
      </c>
      <c r="AW194" s="16">
        <f t="shared" si="71"/>
        <v>147862962.82999998</v>
      </c>
      <c r="AX194" s="16">
        <f t="shared" si="72"/>
        <v>1388034.1700000167</v>
      </c>
      <c r="AY194" s="16">
        <f t="shared" si="77"/>
        <v>149250997</v>
      </c>
      <c r="AZ194" s="201"/>
      <c r="BA194" s="201"/>
      <c r="BB194" s="228"/>
      <c r="BC194" s="228"/>
      <c r="BD194" s="228"/>
      <c r="BE194" s="201"/>
      <c r="BF194" s="201"/>
      <c r="BG194" s="201"/>
    </row>
    <row r="195" spans="1:59" x14ac:dyDescent="0.2">
      <c r="A195" s="4">
        <f t="shared" si="73"/>
        <v>2035</v>
      </c>
      <c r="B195" s="4">
        <f t="shared" si="74"/>
        <v>3</v>
      </c>
      <c r="C195" s="11">
        <f t="shared" si="57"/>
        <v>49369</v>
      </c>
      <c r="E195" s="15">
        <v>67546872</v>
      </c>
      <c r="F195" s="16">
        <v>28273678</v>
      </c>
      <c r="G195" s="16">
        <v>1727457</v>
      </c>
      <c r="H195" s="16">
        <v>1135135</v>
      </c>
      <c r="I195" s="16">
        <v>131641</v>
      </c>
      <c r="J195" s="16">
        <v>236633</v>
      </c>
      <c r="K195" s="16">
        <v>24764</v>
      </c>
      <c r="L195" s="16">
        <v>5659876</v>
      </c>
      <c r="M195" s="16">
        <v>16185794</v>
      </c>
      <c r="N195" s="16">
        <f t="shared" si="58"/>
        <v>97704412</v>
      </c>
      <c r="O195" s="16">
        <f t="shared" si="59"/>
        <v>1371768</v>
      </c>
      <c r="P195" s="16">
        <f t="shared" si="60"/>
        <v>21845670</v>
      </c>
      <c r="Q195" s="16">
        <f t="shared" si="61"/>
        <v>120921850</v>
      </c>
      <c r="R195" s="16">
        <f t="shared" si="62"/>
        <v>1135130</v>
      </c>
      <c r="S195" s="17">
        <f t="shared" si="75"/>
        <v>122056980</v>
      </c>
      <c r="T195" s="16"/>
      <c r="U195" s="15">
        <v>74797402</v>
      </c>
      <c r="V195" s="16">
        <v>30575335</v>
      </c>
      <c r="W195" s="16">
        <v>1874534</v>
      </c>
      <c r="X195" s="16">
        <v>1216996</v>
      </c>
      <c r="Y195" s="16">
        <v>131641</v>
      </c>
      <c r="Z195" s="16">
        <v>246270</v>
      </c>
      <c r="AA195" s="16">
        <v>24764</v>
      </c>
      <c r="AB195" s="16">
        <v>5659876</v>
      </c>
      <c r="AC195" s="16">
        <v>16185794</v>
      </c>
      <c r="AD195" s="16">
        <f t="shared" si="63"/>
        <v>107403676</v>
      </c>
      <c r="AE195" s="16">
        <f t="shared" si="64"/>
        <v>1463266</v>
      </c>
      <c r="AF195" s="16">
        <f t="shared" si="65"/>
        <v>21845670</v>
      </c>
      <c r="AG195" s="16">
        <f t="shared" si="66"/>
        <v>130712612</v>
      </c>
      <c r="AH195" s="16">
        <f t="shared" si="67"/>
        <v>1227039</v>
      </c>
      <c r="AI195" s="17">
        <f t="shared" si="76"/>
        <v>131939651</v>
      </c>
      <c r="AK195" s="201">
        <v>76641063.980000004</v>
      </c>
      <c r="AL195" s="201">
        <v>31064396.629999999</v>
      </c>
      <c r="AM195" s="201">
        <v>1840118.08</v>
      </c>
      <c r="AN195" s="201">
        <v>1171947.82</v>
      </c>
      <c r="AO195" s="201">
        <v>131641.07</v>
      </c>
      <c r="AP195" s="201">
        <v>242707.26</v>
      </c>
      <c r="AQ195" s="201">
        <v>24763.89</v>
      </c>
      <c r="AR195" s="201">
        <v>5659875.7800000003</v>
      </c>
      <c r="AS195" s="201">
        <v>16185794.32</v>
      </c>
      <c r="AT195" s="16">
        <f t="shared" si="68"/>
        <v>109701983.64999999</v>
      </c>
      <c r="AU195" s="16">
        <f t="shared" si="69"/>
        <v>1414655.08</v>
      </c>
      <c r="AV195" s="16">
        <f t="shared" si="70"/>
        <v>21845670.100000001</v>
      </c>
      <c r="AW195" s="16">
        <f t="shared" si="71"/>
        <v>132962308.82999998</v>
      </c>
      <c r="AX195" s="16">
        <f t="shared" si="72"/>
        <v>1248157.1700000167</v>
      </c>
      <c r="AY195" s="16">
        <f t="shared" si="77"/>
        <v>134210466</v>
      </c>
      <c r="AZ195" s="201"/>
      <c r="BA195" s="201"/>
      <c r="BB195" s="228"/>
      <c r="BC195" s="228"/>
      <c r="BD195" s="228"/>
      <c r="BE195" s="201"/>
      <c r="BF195" s="201"/>
      <c r="BG195" s="201"/>
    </row>
    <row r="196" spans="1:59" x14ac:dyDescent="0.2">
      <c r="A196" s="4">
        <f t="shared" si="73"/>
        <v>2035</v>
      </c>
      <c r="B196" s="4">
        <f t="shared" si="74"/>
        <v>4</v>
      </c>
      <c r="C196" s="11">
        <f t="shared" si="57"/>
        <v>49400</v>
      </c>
      <c r="E196" s="15">
        <v>45920151</v>
      </c>
      <c r="F196" s="16">
        <v>21077145</v>
      </c>
      <c r="G196" s="16">
        <v>1383355</v>
      </c>
      <c r="H196" s="16">
        <v>873827</v>
      </c>
      <c r="I196" s="16">
        <v>113032</v>
      </c>
      <c r="J196" s="16">
        <v>223675</v>
      </c>
      <c r="K196" s="16">
        <v>23792</v>
      </c>
      <c r="L196" s="16">
        <v>5797581</v>
      </c>
      <c r="M196" s="16">
        <v>17557697</v>
      </c>
      <c r="N196" s="16">
        <f t="shared" si="58"/>
        <v>68517475</v>
      </c>
      <c r="O196" s="16">
        <f t="shared" si="59"/>
        <v>1097502</v>
      </c>
      <c r="P196" s="16">
        <f t="shared" si="60"/>
        <v>23355278</v>
      </c>
      <c r="Q196" s="16">
        <f t="shared" si="61"/>
        <v>92970255</v>
      </c>
      <c r="R196" s="16">
        <f t="shared" si="62"/>
        <v>872740</v>
      </c>
      <c r="S196" s="17">
        <f t="shared" si="75"/>
        <v>93842995</v>
      </c>
      <c r="T196" s="16"/>
      <c r="U196" s="15">
        <v>51833847</v>
      </c>
      <c r="V196" s="16">
        <v>23043261</v>
      </c>
      <c r="W196" s="16">
        <v>1533351</v>
      </c>
      <c r="X196" s="16">
        <v>940880</v>
      </c>
      <c r="Y196" s="16">
        <v>113032</v>
      </c>
      <c r="Z196" s="16">
        <v>232692</v>
      </c>
      <c r="AA196" s="16">
        <v>23792</v>
      </c>
      <c r="AB196" s="16">
        <v>5797581</v>
      </c>
      <c r="AC196" s="16">
        <v>17557697</v>
      </c>
      <c r="AD196" s="16">
        <f t="shared" si="63"/>
        <v>76547283</v>
      </c>
      <c r="AE196" s="16">
        <f t="shared" si="64"/>
        <v>1173572</v>
      </c>
      <c r="AF196" s="16">
        <f t="shared" si="65"/>
        <v>23355278</v>
      </c>
      <c r="AG196" s="16">
        <f t="shared" si="66"/>
        <v>101076133</v>
      </c>
      <c r="AH196" s="16">
        <f t="shared" si="67"/>
        <v>948832</v>
      </c>
      <c r="AI196" s="17">
        <f t="shared" si="76"/>
        <v>102024965</v>
      </c>
      <c r="AK196" s="201">
        <v>53094551.409999996</v>
      </c>
      <c r="AL196" s="201">
        <v>23507058.780000001</v>
      </c>
      <c r="AM196" s="201">
        <v>1516052.99</v>
      </c>
      <c r="AN196" s="201">
        <v>918393.7</v>
      </c>
      <c r="AO196" s="201">
        <v>113032.45</v>
      </c>
      <c r="AP196" s="201">
        <v>230755.35</v>
      </c>
      <c r="AQ196" s="201">
        <v>23792.49</v>
      </c>
      <c r="AR196" s="201">
        <v>5797580.5800000001</v>
      </c>
      <c r="AS196" s="201">
        <v>17557696.739999998</v>
      </c>
      <c r="AT196" s="16">
        <f t="shared" si="68"/>
        <v>78254488.11999999</v>
      </c>
      <c r="AU196" s="16">
        <f t="shared" si="69"/>
        <v>1149149.05</v>
      </c>
      <c r="AV196" s="16">
        <f t="shared" si="70"/>
        <v>23355277.32</v>
      </c>
      <c r="AW196" s="16">
        <f t="shared" si="71"/>
        <v>102758914.48999998</v>
      </c>
      <c r="AX196" s="16">
        <f t="shared" si="72"/>
        <v>964628.51000002027</v>
      </c>
      <c r="AY196" s="16">
        <f t="shared" si="77"/>
        <v>103723543</v>
      </c>
      <c r="AZ196" s="201"/>
      <c r="BA196" s="201"/>
      <c r="BB196" s="228"/>
      <c r="BC196" s="228"/>
      <c r="BD196" s="228"/>
      <c r="BE196" s="201"/>
      <c r="BF196" s="201"/>
      <c r="BG196" s="201"/>
    </row>
    <row r="197" spans="1:59" x14ac:dyDescent="0.2">
      <c r="A197" s="4">
        <f t="shared" si="73"/>
        <v>2035</v>
      </c>
      <c r="B197" s="4">
        <f t="shared" si="74"/>
        <v>5</v>
      </c>
      <c r="C197" s="11">
        <f t="shared" si="57"/>
        <v>49430</v>
      </c>
      <c r="E197" s="15">
        <v>25288170</v>
      </c>
      <c r="F197" s="16">
        <v>16192924</v>
      </c>
      <c r="G197" s="16">
        <v>945781</v>
      </c>
      <c r="H197" s="16">
        <v>848017</v>
      </c>
      <c r="I197" s="16">
        <v>123134</v>
      </c>
      <c r="J197" s="16">
        <v>206343</v>
      </c>
      <c r="K197" s="16">
        <v>22379</v>
      </c>
      <c r="L197" s="16">
        <v>5099502</v>
      </c>
      <c r="M197" s="16">
        <v>20966720</v>
      </c>
      <c r="N197" s="16">
        <f t="shared" si="58"/>
        <v>42572388</v>
      </c>
      <c r="O197" s="16">
        <f t="shared" si="59"/>
        <v>1054360</v>
      </c>
      <c r="P197" s="16">
        <f t="shared" si="60"/>
        <v>26066222</v>
      </c>
      <c r="Q197" s="16">
        <f t="shared" si="61"/>
        <v>69692970</v>
      </c>
      <c r="R197" s="16">
        <f t="shared" si="62"/>
        <v>654229</v>
      </c>
      <c r="S197" s="17">
        <f t="shared" si="75"/>
        <v>70347199</v>
      </c>
      <c r="T197" s="16"/>
      <c r="U197" s="15">
        <v>28810247</v>
      </c>
      <c r="V197" s="16">
        <v>17727024</v>
      </c>
      <c r="W197" s="16">
        <v>1081342</v>
      </c>
      <c r="X197" s="16">
        <v>911873</v>
      </c>
      <c r="Y197" s="16">
        <v>123134</v>
      </c>
      <c r="Z197" s="16">
        <v>214625</v>
      </c>
      <c r="AA197" s="16">
        <v>22379</v>
      </c>
      <c r="AB197" s="16">
        <v>5099502</v>
      </c>
      <c r="AC197" s="16">
        <v>20966720</v>
      </c>
      <c r="AD197" s="16">
        <f t="shared" si="63"/>
        <v>47764126</v>
      </c>
      <c r="AE197" s="16">
        <f t="shared" si="64"/>
        <v>1126498</v>
      </c>
      <c r="AF197" s="16">
        <f t="shared" si="65"/>
        <v>26066222</v>
      </c>
      <c r="AG197" s="16">
        <f t="shared" si="66"/>
        <v>74956846</v>
      </c>
      <c r="AH197" s="16">
        <f t="shared" si="67"/>
        <v>703643</v>
      </c>
      <c r="AI197" s="17">
        <f t="shared" si="76"/>
        <v>75660489</v>
      </c>
      <c r="AK197" s="201">
        <v>29673509</v>
      </c>
      <c r="AL197" s="201">
        <v>18228203.77</v>
      </c>
      <c r="AM197" s="201">
        <v>1075347.7</v>
      </c>
      <c r="AN197" s="201">
        <v>903383.79</v>
      </c>
      <c r="AO197" s="201">
        <v>123134.13</v>
      </c>
      <c r="AP197" s="201">
        <v>213737.95</v>
      </c>
      <c r="AQ197" s="201">
        <v>22379.08</v>
      </c>
      <c r="AR197" s="201">
        <v>5099501.66</v>
      </c>
      <c r="AS197" s="201">
        <v>20966720.390000001</v>
      </c>
      <c r="AT197" s="16">
        <f t="shared" si="68"/>
        <v>49122573.68</v>
      </c>
      <c r="AU197" s="16">
        <f t="shared" si="69"/>
        <v>1117121.74</v>
      </c>
      <c r="AV197" s="16">
        <f t="shared" si="70"/>
        <v>26066222.050000001</v>
      </c>
      <c r="AW197" s="16">
        <f t="shared" si="71"/>
        <v>76305917.469999999</v>
      </c>
      <c r="AX197" s="16">
        <f t="shared" si="72"/>
        <v>716306.53000000119</v>
      </c>
      <c r="AY197" s="16">
        <f t="shared" si="77"/>
        <v>77022224</v>
      </c>
      <c r="AZ197" s="201"/>
      <c r="BA197" s="201"/>
      <c r="BB197" s="228"/>
      <c r="BC197" s="228"/>
      <c r="BD197" s="228"/>
      <c r="BE197" s="201"/>
      <c r="BF197" s="201"/>
      <c r="BG197" s="201"/>
    </row>
    <row r="198" spans="1:59" x14ac:dyDescent="0.2">
      <c r="A198" s="4">
        <f t="shared" si="73"/>
        <v>2035</v>
      </c>
      <c r="B198" s="4">
        <f t="shared" si="74"/>
        <v>6</v>
      </c>
      <c r="C198" s="11">
        <f t="shared" si="57"/>
        <v>49461</v>
      </c>
      <c r="E198" s="15">
        <v>16209472</v>
      </c>
      <c r="F198" s="16">
        <v>13440210</v>
      </c>
      <c r="G198" s="16">
        <v>788000</v>
      </c>
      <c r="H198" s="16">
        <v>689330</v>
      </c>
      <c r="I198" s="16">
        <v>94666</v>
      </c>
      <c r="J198" s="16">
        <v>201572</v>
      </c>
      <c r="K198" s="16">
        <v>22135</v>
      </c>
      <c r="L198" s="16">
        <v>4732447</v>
      </c>
      <c r="M198" s="16">
        <v>20460578</v>
      </c>
      <c r="N198" s="16">
        <f t="shared" si="58"/>
        <v>30554483</v>
      </c>
      <c r="O198" s="16">
        <f t="shared" si="59"/>
        <v>890902</v>
      </c>
      <c r="P198" s="16">
        <f t="shared" si="60"/>
        <v>25193025</v>
      </c>
      <c r="Q198" s="16">
        <f t="shared" si="61"/>
        <v>56638410</v>
      </c>
      <c r="R198" s="16">
        <f t="shared" si="62"/>
        <v>531682</v>
      </c>
      <c r="S198" s="17">
        <f t="shared" si="75"/>
        <v>57170092</v>
      </c>
      <c r="T198" s="16"/>
      <c r="U198" s="15">
        <v>18654369</v>
      </c>
      <c r="V198" s="16">
        <v>14772438</v>
      </c>
      <c r="W198" s="16">
        <v>933699</v>
      </c>
      <c r="X198" s="16">
        <v>739406</v>
      </c>
      <c r="Y198" s="16">
        <v>94666</v>
      </c>
      <c r="Z198" s="16">
        <v>209852</v>
      </c>
      <c r="AA198" s="16">
        <v>22135</v>
      </c>
      <c r="AB198" s="16">
        <v>4732447</v>
      </c>
      <c r="AC198" s="16">
        <v>20460578</v>
      </c>
      <c r="AD198" s="16">
        <f t="shared" si="63"/>
        <v>34477307</v>
      </c>
      <c r="AE198" s="16">
        <f t="shared" si="64"/>
        <v>949258</v>
      </c>
      <c r="AF198" s="16">
        <f t="shared" si="65"/>
        <v>25193025</v>
      </c>
      <c r="AG198" s="16">
        <f t="shared" si="66"/>
        <v>60619590</v>
      </c>
      <c r="AH198" s="16">
        <f t="shared" si="67"/>
        <v>569054</v>
      </c>
      <c r="AI198" s="17">
        <f t="shared" si="76"/>
        <v>61188644</v>
      </c>
      <c r="AK198" s="201">
        <v>19306643.010000002</v>
      </c>
      <c r="AL198" s="201">
        <v>15248224.119999999</v>
      </c>
      <c r="AM198" s="201">
        <v>928834.44</v>
      </c>
      <c r="AN198" s="201">
        <v>734726.3</v>
      </c>
      <c r="AO198" s="201">
        <v>94666.4</v>
      </c>
      <c r="AP198" s="201">
        <v>209162.5</v>
      </c>
      <c r="AQ198" s="201">
        <v>22135.4</v>
      </c>
      <c r="AR198" s="201">
        <v>4732447.49</v>
      </c>
      <c r="AS198" s="201">
        <v>20460577.91</v>
      </c>
      <c r="AT198" s="16">
        <f t="shared" si="68"/>
        <v>35600503.369999997</v>
      </c>
      <c r="AU198" s="16">
        <f t="shared" si="69"/>
        <v>943888.8</v>
      </c>
      <c r="AV198" s="16">
        <f t="shared" si="70"/>
        <v>25193025.399999999</v>
      </c>
      <c r="AW198" s="16">
        <f t="shared" si="71"/>
        <v>61737417.569999993</v>
      </c>
      <c r="AX198" s="16">
        <f t="shared" si="72"/>
        <v>579547.43000000715</v>
      </c>
      <c r="AY198" s="16">
        <f t="shared" si="77"/>
        <v>62316965</v>
      </c>
      <c r="AZ198" s="201"/>
      <c r="BA198" s="201"/>
      <c r="BB198" s="228"/>
      <c r="BC198" s="228"/>
      <c r="BD198" s="228"/>
      <c r="BE198" s="201"/>
      <c r="BF198" s="201"/>
      <c r="BG198" s="201"/>
    </row>
    <row r="199" spans="1:59" x14ac:dyDescent="0.2">
      <c r="A199" s="4">
        <f t="shared" si="73"/>
        <v>2035</v>
      </c>
      <c r="B199" s="4">
        <f t="shared" si="74"/>
        <v>7</v>
      </c>
      <c r="C199" s="11">
        <f t="shared" si="57"/>
        <v>49491</v>
      </c>
      <c r="E199" s="15">
        <v>11353197</v>
      </c>
      <c r="F199" s="16">
        <v>11574752</v>
      </c>
      <c r="G199" s="16">
        <v>711767</v>
      </c>
      <c r="H199" s="16">
        <v>679708</v>
      </c>
      <c r="I199" s="16">
        <v>79715</v>
      </c>
      <c r="J199" s="16">
        <v>190864</v>
      </c>
      <c r="K199" s="16">
        <v>21063</v>
      </c>
      <c r="L199" s="16">
        <v>4091949</v>
      </c>
      <c r="M199" s="16">
        <v>20578669</v>
      </c>
      <c r="N199" s="16">
        <f t="shared" si="58"/>
        <v>23740494</v>
      </c>
      <c r="O199" s="16">
        <f t="shared" si="59"/>
        <v>870572</v>
      </c>
      <c r="P199" s="16">
        <f t="shared" si="60"/>
        <v>24670618</v>
      </c>
      <c r="Q199" s="16">
        <f t="shared" si="61"/>
        <v>49281684</v>
      </c>
      <c r="R199" s="16">
        <f t="shared" si="62"/>
        <v>462622</v>
      </c>
      <c r="S199" s="17">
        <f t="shared" si="75"/>
        <v>49744306</v>
      </c>
      <c r="T199" s="16"/>
      <c r="U199" s="15">
        <v>13441719</v>
      </c>
      <c r="V199" s="16">
        <v>12796064</v>
      </c>
      <c r="W199" s="16">
        <v>849064</v>
      </c>
      <c r="X199" s="16">
        <v>728734</v>
      </c>
      <c r="Y199" s="16">
        <v>79715</v>
      </c>
      <c r="Z199" s="16">
        <v>199026</v>
      </c>
      <c r="AA199" s="16">
        <v>21063</v>
      </c>
      <c r="AB199" s="16">
        <v>4091949</v>
      </c>
      <c r="AC199" s="16">
        <v>20578669</v>
      </c>
      <c r="AD199" s="16">
        <f t="shared" si="63"/>
        <v>27187625</v>
      </c>
      <c r="AE199" s="16">
        <f t="shared" si="64"/>
        <v>927760</v>
      </c>
      <c r="AF199" s="16">
        <f t="shared" si="65"/>
        <v>24670618</v>
      </c>
      <c r="AG199" s="16">
        <f t="shared" si="66"/>
        <v>52786003</v>
      </c>
      <c r="AH199" s="16">
        <f t="shared" si="67"/>
        <v>495518</v>
      </c>
      <c r="AI199" s="17">
        <f t="shared" si="76"/>
        <v>53281521</v>
      </c>
      <c r="AK199" s="201">
        <v>13969085.210000001</v>
      </c>
      <c r="AL199" s="201">
        <v>13214170.09</v>
      </c>
      <c r="AM199" s="201">
        <v>844465.83</v>
      </c>
      <c r="AN199" s="201">
        <v>724205.67</v>
      </c>
      <c r="AO199" s="201">
        <v>79714.86</v>
      </c>
      <c r="AP199" s="201">
        <v>198355.42</v>
      </c>
      <c r="AQ199" s="201">
        <v>21062.799999999999</v>
      </c>
      <c r="AR199" s="201">
        <v>4091949.1</v>
      </c>
      <c r="AS199" s="201">
        <v>20578669.129999999</v>
      </c>
      <c r="AT199" s="16">
        <f t="shared" si="68"/>
        <v>28128498.789999999</v>
      </c>
      <c r="AU199" s="16">
        <f t="shared" si="69"/>
        <v>922561.09000000008</v>
      </c>
      <c r="AV199" s="16">
        <f t="shared" si="70"/>
        <v>24670618.23</v>
      </c>
      <c r="AW199" s="16">
        <f t="shared" si="71"/>
        <v>53721678.109999999</v>
      </c>
      <c r="AX199" s="16">
        <f t="shared" si="72"/>
        <v>504301.8900000006</v>
      </c>
      <c r="AY199" s="16">
        <f t="shared" si="77"/>
        <v>54225980</v>
      </c>
      <c r="AZ199" s="201"/>
      <c r="BA199" s="201"/>
      <c r="BB199" s="228"/>
      <c r="BC199" s="228"/>
      <c r="BD199" s="228"/>
      <c r="BE199" s="201"/>
      <c r="BF199" s="201"/>
      <c r="BG199" s="201"/>
    </row>
    <row r="200" spans="1:59" x14ac:dyDescent="0.2">
      <c r="A200" s="4">
        <f t="shared" si="73"/>
        <v>2035</v>
      </c>
      <c r="B200" s="4">
        <f t="shared" si="74"/>
        <v>8</v>
      </c>
      <c r="C200" s="11">
        <f t="shared" si="57"/>
        <v>49522</v>
      </c>
      <c r="E200" s="15">
        <v>10732718</v>
      </c>
      <c r="F200" s="16">
        <v>12482279</v>
      </c>
      <c r="G200" s="16">
        <v>802007</v>
      </c>
      <c r="H200" s="16">
        <v>717541</v>
      </c>
      <c r="I200" s="16">
        <v>84101</v>
      </c>
      <c r="J200" s="16">
        <v>194636</v>
      </c>
      <c r="K200" s="16">
        <v>21439</v>
      </c>
      <c r="L200" s="16">
        <v>4206530</v>
      </c>
      <c r="M200" s="16">
        <v>19673720</v>
      </c>
      <c r="N200" s="16">
        <f t="shared" si="58"/>
        <v>24122544</v>
      </c>
      <c r="O200" s="16">
        <f t="shared" si="59"/>
        <v>912177</v>
      </c>
      <c r="P200" s="16">
        <f t="shared" si="60"/>
        <v>23880250</v>
      </c>
      <c r="Q200" s="16">
        <f t="shared" si="61"/>
        <v>48914971</v>
      </c>
      <c r="R200" s="16">
        <f t="shared" si="62"/>
        <v>459180</v>
      </c>
      <c r="S200" s="17">
        <f t="shared" si="75"/>
        <v>49374151</v>
      </c>
      <c r="T200" s="16"/>
      <c r="U200" s="15">
        <v>12959458</v>
      </c>
      <c r="V200" s="16">
        <v>13745778</v>
      </c>
      <c r="W200" s="16">
        <v>951961</v>
      </c>
      <c r="X200" s="16">
        <v>769455</v>
      </c>
      <c r="Y200" s="16">
        <v>84101</v>
      </c>
      <c r="Z200" s="16">
        <v>202597</v>
      </c>
      <c r="AA200" s="16">
        <v>21439</v>
      </c>
      <c r="AB200" s="16">
        <v>4206530</v>
      </c>
      <c r="AC200" s="16">
        <v>19673720</v>
      </c>
      <c r="AD200" s="16">
        <f t="shared" si="63"/>
        <v>27762737</v>
      </c>
      <c r="AE200" s="16">
        <f t="shared" si="64"/>
        <v>972052</v>
      </c>
      <c r="AF200" s="16">
        <f t="shared" si="65"/>
        <v>23880250</v>
      </c>
      <c r="AG200" s="16">
        <f t="shared" si="66"/>
        <v>52615039</v>
      </c>
      <c r="AH200" s="16">
        <f t="shared" si="67"/>
        <v>493913</v>
      </c>
      <c r="AI200" s="17">
        <f t="shared" si="76"/>
        <v>53108952</v>
      </c>
      <c r="AK200" s="201">
        <v>13584394.539999999</v>
      </c>
      <c r="AL200" s="201">
        <v>14160743.34</v>
      </c>
      <c r="AM200" s="201">
        <v>946890.39</v>
      </c>
      <c r="AN200" s="201">
        <v>764538.78</v>
      </c>
      <c r="AO200" s="201">
        <v>84101.24</v>
      </c>
      <c r="AP200" s="201">
        <v>201910.48</v>
      </c>
      <c r="AQ200" s="201">
        <v>21438.61</v>
      </c>
      <c r="AR200" s="201">
        <v>4206530.1900000004</v>
      </c>
      <c r="AS200" s="201">
        <v>19673719.949999999</v>
      </c>
      <c r="AT200" s="16">
        <f t="shared" si="68"/>
        <v>28797568.119999997</v>
      </c>
      <c r="AU200" s="16">
        <f t="shared" si="69"/>
        <v>966449.26</v>
      </c>
      <c r="AV200" s="16">
        <f t="shared" si="70"/>
        <v>23880250.140000001</v>
      </c>
      <c r="AW200" s="16">
        <f t="shared" si="71"/>
        <v>53644267.519999996</v>
      </c>
      <c r="AX200" s="16">
        <f t="shared" si="72"/>
        <v>503574.48000000417</v>
      </c>
      <c r="AY200" s="16">
        <f t="shared" si="77"/>
        <v>54147842</v>
      </c>
      <c r="AZ200" s="201"/>
      <c r="BA200" s="201"/>
      <c r="BB200" s="228"/>
      <c r="BC200" s="228"/>
      <c r="BD200" s="228"/>
      <c r="BE200" s="201"/>
      <c r="BF200" s="201"/>
      <c r="BG200" s="201"/>
    </row>
    <row r="201" spans="1:59" x14ac:dyDescent="0.2">
      <c r="A201" s="4">
        <f t="shared" si="73"/>
        <v>2035</v>
      </c>
      <c r="B201" s="4">
        <f t="shared" si="74"/>
        <v>9</v>
      </c>
      <c r="C201" s="11">
        <f t="shared" si="57"/>
        <v>49553</v>
      </c>
      <c r="E201" s="15">
        <v>16127016</v>
      </c>
      <c r="F201" s="16">
        <v>14276573</v>
      </c>
      <c r="G201" s="16">
        <v>1065511</v>
      </c>
      <c r="H201" s="16">
        <v>679145</v>
      </c>
      <c r="I201" s="16">
        <v>87995</v>
      </c>
      <c r="J201" s="16">
        <v>176280</v>
      </c>
      <c r="K201" s="16">
        <v>19263</v>
      </c>
      <c r="L201" s="16">
        <v>4850802</v>
      </c>
      <c r="M201" s="16">
        <v>21996161</v>
      </c>
      <c r="N201" s="16">
        <f t="shared" si="58"/>
        <v>31576358</v>
      </c>
      <c r="O201" s="16">
        <f t="shared" si="59"/>
        <v>855425</v>
      </c>
      <c r="P201" s="16">
        <f t="shared" si="60"/>
        <v>26846963</v>
      </c>
      <c r="Q201" s="16">
        <f t="shared" si="61"/>
        <v>59278746</v>
      </c>
      <c r="R201" s="16">
        <f t="shared" si="62"/>
        <v>556467</v>
      </c>
      <c r="S201" s="17">
        <f t="shared" si="75"/>
        <v>59835213</v>
      </c>
      <c r="T201" s="16"/>
      <c r="U201" s="15">
        <v>18958710</v>
      </c>
      <c r="V201" s="16">
        <v>15561632</v>
      </c>
      <c r="W201" s="16">
        <v>1224576</v>
      </c>
      <c r="X201" s="16">
        <v>729855</v>
      </c>
      <c r="Y201" s="16">
        <v>87995</v>
      </c>
      <c r="Z201" s="16">
        <v>183464</v>
      </c>
      <c r="AA201" s="16">
        <v>19263</v>
      </c>
      <c r="AB201" s="16">
        <v>4850802</v>
      </c>
      <c r="AC201" s="16">
        <v>21996161</v>
      </c>
      <c r="AD201" s="16">
        <f t="shared" si="63"/>
        <v>35852176</v>
      </c>
      <c r="AE201" s="16">
        <f t="shared" si="64"/>
        <v>913319</v>
      </c>
      <c r="AF201" s="16">
        <f t="shared" si="65"/>
        <v>26846963</v>
      </c>
      <c r="AG201" s="16">
        <f t="shared" si="66"/>
        <v>63612458</v>
      </c>
      <c r="AH201" s="16">
        <f t="shared" si="67"/>
        <v>597149</v>
      </c>
      <c r="AI201" s="17">
        <f t="shared" si="76"/>
        <v>64209607</v>
      </c>
      <c r="AK201" s="201">
        <v>19572557.34</v>
      </c>
      <c r="AL201" s="201">
        <v>15961768.630000001</v>
      </c>
      <c r="AM201" s="201">
        <v>1218440.6499999999</v>
      </c>
      <c r="AN201" s="201">
        <v>724451.48</v>
      </c>
      <c r="AO201" s="201">
        <v>87994.95</v>
      </c>
      <c r="AP201" s="201">
        <v>182876.83</v>
      </c>
      <c r="AQ201" s="201">
        <v>19263.23</v>
      </c>
      <c r="AR201" s="201">
        <v>4850802.46</v>
      </c>
      <c r="AS201" s="201">
        <v>21996160.739999998</v>
      </c>
      <c r="AT201" s="16">
        <f t="shared" si="68"/>
        <v>36860024.799999997</v>
      </c>
      <c r="AU201" s="16">
        <f t="shared" si="69"/>
        <v>907328.30999999994</v>
      </c>
      <c r="AV201" s="16">
        <f t="shared" si="70"/>
        <v>26846963.199999999</v>
      </c>
      <c r="AW201" s="16">
        <f t="shared" si="71"/>
        <v>64614316.310000002</v>
      </c>
      <c r="AX201" s="16">
        <f t="shared" si="72"/>
        <v>606553.68999999762</v>
      </c>
      <c r="AY201" s="16">
        <f t="shared" si="77"/>
        <v>65220870</v>
      </c>
      <c r="AZ201" s="201"/>
      <c r="BA201" s="201"/>
      <c r="BB201" s="228"/>
      <c r="BC201" s="228"/>
      <c r="BD201" s="228"/>
      <c r="BE201" s="201"/>
      <c r="BF201" s="201"/>
      <c r="BG201" s="201"/>
    </row>
    <row r="202" spans="1:59" x14ac:dyDescent="0.2">
      <c r="A202" s="4">
        <f t="shared" si="73"/>
        <v>2035</v>
      </c>
      <c r="B202" s="4">
        <f t="shared" si="74"/>
        <v>10</v>
      </c>
      <c r="C202" s="11">
        <f t="shared" si="57"/>
        <v>49583</v>
      </c>
      <c r="E202" s="15">
        <v>39491636</v>
      </c>
      <c r="F202" s="16">
        <v>23491583</v>
      </c>
      <c r="G202" s="16">
        <v>1138536</v>
      </c>
      <c r="H202" s="16">
        <v>1009905</v>
      </c>
      <c r="I202" s="16">
        <v>131584</v>
      </c>
      <c r="J202" s="16">
        <v>206072</v>
      </c>
      <c r="K202" s="16">
        <v>22140</v>
      </c>
      <c r="L202" s="16">
        <v>4657307</v>
      </c>
      <c r="M202" s="16">
        <v>15393989</v>
      </c>
      <c r="N202" s="16">
        <f t="shared" si="58"/>
        <v>64275479</v>
      </c>
      <c r="O202" s="16">
        <f t="shared" si="59"/>
        <v>1215977</v>
      </c>
      <c r="P202" s="16">
        <f t="shared" si="60"/>
        <v>20051296</v>
      </c>
      <c r="Q202" s="16">
        <f t="shared" si="61"/>
        <v>85542752</v>
      </c>
      <c r="R202" s="16">
        <f t="shared" si="62"/>
        <v>803016</v>
      </c>
      <c r="S202" s="17">
        <f t="shared" si="75"/>
        <v>86345768</v>
      </c>
      <c r="T202" s="16"/>
      <c r="U202" s="15">
        <v>44597077</v>
      </c>
      <c r="V202" s="16">
        <v>25346706</v>
      </c>
      <c r="W202" s="16">
        <v>1264642</v>
      </c>
      <c r="X202" s="16">
        <v>1089638</v>
      </c>
      <c r="Y202" s="16">
        <v>131584</v>
      </c>
      <c r="Z202" s="16">
        <v>214893</v>
      </c>
      <c r="AA202" s="16">
        <v>22140</v>
      </c>
      <c r="AB202" s="16">
        <v>4657307</v>
      </c>
      <c r="AC202" s="16">
        <v>15393989</v>
      </c>
      <c r="AD202" s="16">
        <f t="shared" si="63"/>
        <v>71362149</v>
      </c>
      <c r="AE202" s="16">
        <f t="shared" si="64"/>
        <v>1304531</v>
      </c>
      <c r="AF202" s="16">
        <f t="shared" si="65"/>
        <v>20051296</v>
      </c>
      <c r="AG202" s="16">
        <f t="shared" si="66"/>
        <v>92717976</v>
      </c>
      <c r="AH202" s="16">
        <f t="shared" si="67"/>
        <v>870372</v>
      </c>
      <c r="AI202" s="17">
        <f t="shared" si="76"/>
        <v>93588348</v>
      </c>
      <c r="AK202" s="201">
        <v>45699834.25</v>
      </c>
      <c r="AL202" s="201">
        <v>25710768.960000001</v>
      </c>
      <c r="AM202" s="201">
        <v>1246273.95</v>
      </c>
      <c r="AN202" s="201">
        <v>1056713.3600000001</v>
      </c>
      <c r="AO202" s="201">
        <v>131583.57999999999</v>
      </c>
      <c r="AP202" s="201">
        <v>213032.92</v>
      </c>
      <c r="AQ202" s="201">
        <v>22140.09</v>
      </c>
      <c r="AR202" s="201">
        <v>4657306.83</v>
      </c>
      <c r="AS202" s="201">
        <v>15393989.09</v>
      </c>
      <c r="AT202" s="16">
        <f t="shared" si="68"/>
        <v>72810600.830000013</v>
      </c>
      <c r="AU202" s="16">
        <f t="shared" si="69"/>
        <v>1269746.28</v>
      </c>
      <c r="AV202" s="16">
        <f t="shared" si="70"/>
        <v>20051295.920000002</v>
      </c>
      <c r="AW202" s="16">
        <f t="shared" si="71"/>
        <v>94131643.030000016</v>
      </c>
      <c r="AX202" s="16">
        <f t="shared" si="72"/>
        <v>883641.96999998391</v>
      </c>
      <c r="AY202" s="16">
        <f t="shared" si="77"/>
        <v>95015285</v>
      </c>
      <c r="AZ202" s="201"/>
      <c r="BA202" s="201"/>
      <c r="BB202" s="228"/>
      <c r="BC202" s="228"/>
      <c r="BD202" s="228"/>
      <c r="BE202" s="201"/>
      <c r="BF202" s="201"/>
      <c r="BG202" s="201"/>
    </row>
    <row r="203" spans="1:59" x14ac:dyDescent="0.2">
      <c r="A203" s="4">
        <f t="shared" si="73"/>
        <v>2035</v>
      </c>
      <c r="B203" s="4">
        <f t="shared" si="74"/>
        <v>11</v>
      </c>
      <c r="C203" s="11">
        <f t="shared" si="57"/>
        <v>49614</v>
      </c>
      <c r="E203" s="15">
        <v>66301489</v>
      </c>
      <c r="F203" s="16">
        <v>31788944</v>
      </c>
      <c r="G203" s="16">
        <v>1891797</v>
      </c>
      <c r="H203" s="16">
        <v>1135034</v>
      </c>
      <c r="I203" s="16">
        <v>122366</v>
      </c>
      <c r="J203" s="16">
        <v>223608</v>
      </c>
      <c r="K203" s="16">
        <v>23272</v>
      </c>
      <c r="L203" s="16">
        <v>5575542</v>
      </c>
      <c r="M203" s="16">
        <v>16224358</v>
      </c>
      <c r="N203" s="16">
        <f t="shared" si="58"/>
        <v>100127868</v>
      </c>
      <c r="O203" s="16">
        <f t="shared" si="59"/>
        <v>1358642</v>
      </c>
      <c r="P203" s="16">
        <f t="shared" si="60"/>
        <v>21799900</v>
      </c>
      <c r="Q203" s="16">
        <f t="shared" si="61"/>
        <v>123286410</v>
      </c>
      <c r="R203" s="16">
        <f t="shared" si="62"/>
        <v>1157327</v>
      </c>
      <c r="S203" s="17">
        <f t="shared" si="75"/>
        <v>124443737</v>
      </c>
      <c r="T203" s="16"/>
      <c r="U203" s="15">
        <v>73646362</v>
      </c>
      <c r="V203" s="16">
        <v>34382308</v>
      </c>
      <c r="W203" s="16">
        <v>2052095</v>
      </c>
      <c r="X203" s="16">
        <v>1198671</v>
      </c>
      <c r="Y203" s="16">
        <v>122366</v>
      </c>
      <c r="Z203" s="16">
        <v>231289</v>
      </c>
      <c r="AA203" s="16">
        <v>23272</v>
      </c>
      <c r="AB203" s="16">
        <v>5575542</v>
      </c>
      <c r="AC203" s="16">
        <v>16224358</v>
      </c>
      <c r="AD203" s="16">
        <f t="shared" si="63"/>
        <v>110226403</v>
      </c>
      <c r="AE203" s="16">
        <f t="shared" si="64"/>
        <v>1429960</v>
      </c>
      <c r="AF203" s="16">
        <f t="shared" si="65"/>
        <v>21799900</v>
      </c>
      <c r="AG203" s="16">
        <f t="shared" si="66"/>
        <v>133456263</v>
      </c>
      <c r="AH203" s="16">
        <f t="shared" si="67"/>
        <v>1252794</v>
      </c>
      <c r="AI203" s="17">
        <f t="shared" si="76"/>
        <v>134709057</v>
      </c>
      <c r="AK203" s="201">
        <v>75623435.939999998</v>
      </c>
      <c r="AL203" s="201">
        <v>34186839.670000002</v>
      </c>
      <c r="AM203" s="201">
        <v>1966135.17</v>
      </c>
      <c r="AN203" s="201">
        <v>1091446.5</v>
      </c>
      <c r="AO203" s="201">
        <v>122366.16</v>
      </c>
      <c r="AP203" s="201">
        <v>224615.5</v>
      </c>
      <c r="AQ203" s="201">
        <v>23271.52</v>
      </c>
      <c r="AR203" s="201">
        <v>5575542.2000000002</v>
      </c>
      <c r="AS203" s="201">
        <v>16224358.1</v>
      </c>
      <c r="AT203" s="16">
        <f t="shared" si="68"/>
        <v>111922048.45999999</v>
      </c>
      <c r="AU203" s="16">
        <f t="shared" si="69"/>
        <v>1316062</v>
      </c>
      <c r="AV203" s="16">
        <f t="shared" si="70"/>
        <v>21799900.300000001</v>
      </c>
      <c r="AW203" s="16">
        <f t="shared" si="71"/>
        <v>135038010.75999999</v>
      </c>
      <c r="AX203" s="16">
        <f t="shared" si="72"/>
        <v>1267642.2400000095</v>
      </c>
      <c r="AY203" s="16">
        <f t="shared" si="77"/>
        <v>136305653</v>
      </c>
      <c r="AZ203" s="201"/>
      <c r="BA203" s="201"/>
      <c r="BB203" s="228"/>
      <c r="BC203" s="228"/>
      <c r="BD203" s="228"/>
      <c r="BE203" s="201"/>
      <c r="BF203" s="201"/>
      <c r="BG203" s="201"/>
    </row>
    <row r="204" spans="1:59" x14ac:dyDescent="0.2">
      <c r="A204" s="4">
        <f t="shared" si="73"/>
        <v>2035</v>
      </c>
      <c r="B204" s="4">
        <f t="shared" si="74"/>
        <v>12</v>
      </c>
      <c r="C204" s="11">
        <f t="shared" si="57"/>
        <v>49644</v>
      </c>
      <c r="E204" s="15">
        <v>87048036</v>
      </c>
      <c r="F204" s="16">
        <v>38190699</v>
      </c>
      <c r="G204" s="16">
        <v>2390658</v>
      </c>
      <c r="H204" s="16">
        <v>1461972</v>
      </c>
      <c r="I204" s="16">
        <v>144428</v>
      </c>
      <c r="J204" s="16">
        <v>247883</v>
      </c>
      <c r="K204" s="16">
        <v>25321</v>
      </c>
      <c r="L204" s="16">
        <v>5909884</v>
      </c>
      <c r="M204" s="16">
        <v>16543750</v>
      </c>
      <c r="N204" s="16">
        <f t="shared" si="58"/>
        <v>127799142</v>
      </c>
      <c r="O204" s="16">
        <f t="shared" si="59"/>
        <v>1709855</v>
      </c>
      <c r="P204" s="16">
        <f t="shared" si="60"/>
        <v>22453634</v>
      </c>
      <c r="Q204" s="16">
        <f t="shared" si="61"/>
        <v>151962631</v>
      </c>
      <c r="R204" s="16">
        <f t="shared" si="62"/>
        <v>1426519</v>
      </c>
      <c r="S204" s="17">
        <f t="shared" si="75"/>
        <v>153389150</v>
      </c>
      <c r="T204" s="16"/>
      <c r="U204" s="15">
        <v>96925682</v>
      </c>
      <c r="V204" s="16">
        <v>41792616</v>
      </c>
      <c r="W204" s="16">
        <v>2564106</v>
      </c>
      <c r="X204" s="16">
        <v>1526709</v>
      </c>
      <c r="Y204" s="16">
        <v>144428</v>
      </c>
      <c r="Z204" s="16">
        <v>255067</v>
      </c>
      <c r="AA204" s="16">
        <v>25321</v>
      </c>
      <c r="AB204" s="16">
        <v>5909884</v>
      </c>
      <c r="AC204" s="16">
        <v>16543750</v>
      </c>
      <c r="AD204" s="16">
        <f t="shared" si="63"/>
        <v>141452153</v>
      </c>
      <c r="AE204" s="16">
        <f t="shared" si="64"/>
        <v>1781776</v>
      </c>
      <c r="AF204" s="16">
        <f t="shared" si="65"/>
        <v>22453634</v>
      </c>
      <c r="AG204" s="16">
        <f t="shared" si="66"/>
        <v>165687563</v>
      </c>
      <c r="AH204" s="16">
        <f t="shared" si="67"/>
        <v>1555359</v>
      </c>
      <c r="AI204" s="17">
        <f t="shared" si="76"/>
        <v>167242922</v>
      </c>
      <c r="AK204" s="201">
        <v>99727736.489999995</v>
      </c>
      <c r="AL204" s="201">
        <v>41425114.270000003</v>
      </c>
      <c r="AM204" s="201">
        <v>2454711.19</v>
      </c>
      <c r="AN204" s="201">
        <v>1393670.37</v>
      </c>
      <c r="AO204" s="201">
        <v>144428.48000000001</v>
      </c>
      <c r="AP204" s="201">
        <v>246470.66</v>
      </c>
      <c r="AQ204" s="201">
        <v>25320.59</v>
      </c>
      <c r="AR204" s="201">
        <v>5909884.2300000004</v>
      </c>
      <c r="AS204" s="201">
        <v>16543750.470000001</v>
      </c>
      <c r="AT204" s="16">
        <f t="shared" si="68"/>
        <v>143777311.01999998</v>
      </c>
      <c r="AU204" s="16">
        <f t="shared" si="69"/>
        <v>1640141.03</v>
      </c>
      <c r="AV204" s="16">
        <f t="shared" si="70"/>
        <v>22453634.700000003</v>
      </c>
      <c r="AW204" s="16">
        <f t="shared" si="71"/>
        <v>167871086.75</v>
      </c>
      <c r="AX204" s="16">
        <f t="shared" si="72"/>
        <v>1575856.25</v>
      </c>
      <c r="AY204" s="16">
        <f t="shared" si="77"/>
        <v>169446943</v>
      </c>
      <c r="AZ204" s="201"/>
      <c r="BA204" s="201"/>
      <c r="BB204" s="228"/>
      <c r="BC204" s="228"/>
      <c r="BD204" s="228"/>
      <c r="BE204" s="201"/>
      <c r="BF204" s="201"/>
      <c r="BG204" s="201"/>
    </row>
    <row r="205" spans="1:59" x14ac:dyDescent="0.2">
      <c r="A205" s="4">
        <f t="shared" si="73"/>
        <v>2036</v>
      </c>
      <c r="B205" s="4">
        <f t="shared" si="74"/>
        <v>1</v>
      </c>
      <c r="C205" s="11">
        <f t="shared" si="57"/>
        <v>49675</v>
      </c>
      <c r="E205" s="15">
        <v>86286170</v>
      </c>
      <c r="F205" s="16">
        <v>34485011</v>
      </c>
      <c r="G205" s="16">
        <v>2101666</v>
      </c>
      <c r="H205" s="16">
        <v>1143907</v>
      </c>
      <c r="I205" s="16">
        <v>115263</v>
      </c>
      <c r="J205" s="16">
        <v>230612</v>
      </c>
      <c r="K205" s="16">
        <v>23704</v>
      </c>
      <c r="L205" s="16">
        <v>5890970</v>
      </c>
      <c r="M205" s="16">
        <v>14914944</v>
      </c>
      <c r="N205" s="16">
        <f t="shared" si="58"/>
        <v>123011814</v>
      </c>
      <c r="O205" s="16">
        <f t="shared" si="59"/>
        <v>1374519</v>
      </c>
      <c r="P205" s="16">
        <f t="shared" si="60"/>
        <v>20805914</v>
      </c>
      <c r="Q205" s="16">
        <f t="shared" si="61"/>
        <v>145192247</v>
      </c>
      <c r="R205" s="16">
        <f t="shared" si="62"/>
        <v>1362963</v>
      </c>
      <c r="S205" s="17">
        <f t="shared" si="75"/>
        <v>146555210</v>
      </c>
      <c r="T205" s="16"/>
      <c r="U205" s="15">
        <v>95967676</v>
      </c>
      <c r="V205" s="16">
        <v>37721123</v>
      </c>
      <c r="W205" s="16">
        <v>2251365</v>
      </c>
      <c r="X205" s="16">
        <v>1227665</v>
      </c>
      <c r="Y205" s="16">
        <v>115263</v>
      </c>
      <c r="Z205" s="16">
        <v>239362</v>
      </c>
      <c r="AA205" s="16">
        <v>23704</v>
      </c>
      <c r="AB205" s="16">
        <v>5890970</v>
      </c>
      <c r="AC205" s="16">
        <v>14914944</v>
      </c>
      <c r="AD205" s="16">
        <f t="shared" si="63"/>
        <v>136079131</v>
      </c>
      <c r="AE205" s="16">
        <f t="shared" si="64"/>
        <v>1467027</v>
      </c>
      <c r="AF205" s="16">
        <f t="shared" si="65"/>
        <v>20805914</v>
      </c>
      <c r="AG205" s="16">
        <f t="shared" si="66"/>
        <v>158352072</v>
      </c>
      <c r="AH205" s="16">
        <f t="shared" si="67"/>
        <v>1486499</v>
      </c>
      <c r="AI205" s="17">
        <f t="shared" si="76"/>
        <v>159838571</v>
      </c>
      <c r="AK205" s="201">
        <v>99195509.150000006</v>
      </c>
      <c r="AL205" s="201">
        <v>37691016.030000001</v>
      </c>
      <c r="AM205" s="201">
        <v>2170320.88</v>
      </c>
      <c r="AN205" s="201">
        <v>1117538.8899999999</v>
      </c>
      <c r="AO205" s="201">
        <v>115262.62</v>
      </c>
      <c r="AP205" s="201">
        <v>231828.79</v>
      </c>
      <c r="AQ205" s="201">
        <v>23703.78</v>
      </c>
      <c r="AR205" s="201">
        <v>5890969.5999999996</v>
      </c>
      <c r="AS205" s="201">
        <v>14914943.630000001</v>
      </c>
      <c r="AT205" s="16">
        <f t="shared" si="68"/>
        <v>139195812.46000001</v>
      </c>
      <c r="AU205" s="16">
        <f t="shared" si="69"/>
        <v>1349367.68</v>
      </c>
      <c r="AV205" s="16">
        <f t="shared" si="70"/>
        <v>20805913.23</v>
      </c>
      <c r="AW205" s="16">
        <f t="shared" si="71"/>
        <v>161351093.37</v>
      </c>
      <c r="AX205" s="16">
        <f t="shared" si="72"/>
        <v>1514651.6299999952</v>
      </c>
      <c r="AY205" s="16">
        <f t="shared" si="77"/>
        <v>162865745</v>
      </c>
      <c r="AZ205" s="201"/>
      <c r="BA205" s="201"/>
      <c r="BB205" s="228"/>
      <c r="BC205" s="228"/>
      <c r="BD205" s="228"/>
      <c r="BE205" s="201"/>
      <c r="BF205" s="201"/>
      <c r="BG205" s="201"/>
    </row>
    <row r="206" spans="1:59" x14ac:dyDescent="0.2">
      <c r="A206" s="4">
        <f t="shared" si="73"/>
        <v>2036</v>
      </c>
      <c r="B206" s="4">
        <f t="shared" si="74"/>
        <v>2</v>
      </c>
      <c r="C206" s="11">
        <f t="shared" si="57"/>
        <v>49706</v>
      </c>
      <c r="E206" s="15">
        <v>75738370</v>
      </c>
      <c r="F206" s="16">
        <v>31589148</v>
      </c>
      <c r="G206" s="16">
        <v>1924670</v>
      </c>
      <c r="H206" s="16">
        <v>1099169</v>
      </c>
      <c r="I206" s="16">
        <v>117801</v>
      </c>
      <c r="J206" s="16">
        <v>225712</v>
      </c>
      <c r="K206" s="16">
        <v>23404</v>
      </c>
      <c r="L206" s="16">
        <v>6431964</v>
      </c>
      <c r="M206" s="16">
        <v>19477200</v>
      </c>
      <c r="N206" s="16">
        <f t="shared" si="58"/>
        <v>109393393</v>
      </c>
      <c r="O206" s="16">
        <f t="shared" si="59"/>
        <v>1324881</v>
      </c>
      <c r="P206" s="16">
        <f t="shared" si="60"/>
        <v>25909164</v>
      </c>
      <c r="Q206" s="16">
        <f t="shared" si="61"/>
        <v>136627438</v>
      </c>
      <c r="R206" s="16">
        <f t="shared" si="62"/>
        <v>1282563</v>
      </c>
      <c r="S206" s="17">
        <f t="shared" si="75"/>
        <v>137910001</v>
      </c>
      <c r="T206" s="16"/>
      <c r="U206" s="15">
        <v>83602464</v>
      </c>
      <c r="V206" s="16">
        <v>34162934</v>
      </c>
      <c r="W206" s="16">
        <v>2065900</v>
      </c>
      <c r="X206" s="16">
        <v>1185579</v>
      </c>
      <c r="Y206" s="16">
        <v>117801</v>
      </c>
      <c r="Z206" s="16">
        <v>234985</v>
      </c>
      <c r="AA206" s="16">
        <v>23404</v>
      </c>
      <c r="AB206" s="16">
        <v>6431964</v>
      </c>
      <c r="AC206" s="16">
        <v>19477200</v>
      </c>
      <c r="AD206" s="16">
        <f t="shared" si="63"/>
        <v>119972503</v>
      </c>
      <c r="AE206" s="16">
        <f t="shared" si="64"/>
        <v>1420564</v>
      </c>
      <c r="AF206" s="16">
        <f t="shared" si="65"/>
        <v>25909164</v>
      </c>
      <c r="AG206" s="16">
        <f t="shared" si="66"/>
        <v>147302231</v>
      </c>
      <c r="AH206" s="16">
        <f t="shared" si="67"/>
        <v>1382771</v>
      </c>
      <c r="AI206" s="17">
        <f t="shared" si="76"/>
        <v>148685002</v>
      </c>
      <c r="AK206" s="201">
        <v>86583227.819999993</v>
      </c>
      <c r="AL206" s="201">
        <v>34598055.729999997</v>
      </c>
      <c r="AM206" s="201">
        <v>2017285.84</v>
      </c>
      <c r="AN206" s="201">
        <v>1117420.3600000001</v>
      </c>
      <c r="AO206" s="201">
        <v>117800.75</v>
      </c>
      <c r="AP206" s="201">
        <v>230234.1</v>
      </c>
      <c r="AQ206" s="201">
        <v>23404.19</v>
      </c>
      <c r="AR206" s="201">
        <v>6431963.96</v>
      </c>
      <c r="AS206" s="201">
        <v>19477200.190000001</v>
      </c>
      <c r="AT206" s="16">
        <f t="shared" si="68"/>
        <v>123339774.32999998</v>
      </c>
      <c r="AU206" s="16">
        <f t="shared" si="69"/>
        <v>1347654.4600000002</v>
      </c>
      <c r="AV206" s="16">
        <f t="shared" si="70"/>
        <v>25909164.150000002</v>
      </c>
      <c r="AW206" s="16">
        <f t="shared" si="71"/>
        <v>150596592.93999997</v>
      </c>
      <c r="AX206" s="16">
        <f t="shared" si="72"/>
        <v>1413696.0600000322</v>
      </c>
      <c r="AY206" s="16">
        <f t="shared" si="77"/>
        <v>152010289</v>
      </c>
      <c r="AZ206" s="201"/>
      <c r="BA206" s="201"/>
      <c r="BB206" s="228"/>
      <c r="BC206" s="228"/>
      <c r="BD206" s="228"/>
      <c r="BE206" s="201"/>
      <c r="BF206" s="201"/>
      <c r="BG206" s="201"/>
    </row>
    <row r="207" spans="1:59" x14ac:dyDescent="0.2">
      <c r="A207" s="4">
        <f t="shared" si="73"/>
        <v>2036</v>
      </c>
      <c r="B207" s="4">
        <f t="shared" si="74"/>
        <v>3</v>
      </c>
      <c r="C207" s="11">
        <f t="shared" si="57"/>
        <v>49735</v>
      </c>
      <c r="E207" s="15">
        <v>68499944</v>
      </c>
      <c r="F207" s="16">
        <v>28556191</v>
      </c>
      <c r="G207" s="16">
        <v>1732762</v>
      </c>
      <c r="H207" s="16">
        <v>1020375</v>
      </c>
      <c r="I207" s="16">
        <v>118115</v>
      </c>
      <c r="J207" s="16">
        <v>238876</v>
      </c>
      <c r="K207" s="16">
        <v>25021</v>
      </c>
      <c r="L207" s="16">
        <v>5784497</v>
      </c>
      <c r="M207" s="16">
        <v>16158785</v>
      </c>
      <c r="N207" s="16">
        <f t="shared" si="58"/>
        <v>98932033</v>
      </c>
      <c r="O207" s="16">
        <f t="shared" si="59"/>
        <v>1259251</v>
      </c>
      <c r="P207" s="16">
        <f t="shared" si="60"/>
        <v>21943282</v>
      </c>
      <c r="Q207" s="16">
        <f t="shared" si="61"/>
        <v>122134566</v>
      </c>
      <c r="R207" s="16">
        <f t="shared" si="62"/>
        <v>1146514</v>
      </c>
      <c r="S207" s="17">
        <f t="shared" si="75"/>
        <v>123281080</v>
      </c>
      <c r="T207" s="16"/>
      <c r="U207" s="15">
        <v>76267203</v>
      </c>
      <c r="V207" s="16">
        <v>30953197</v>
      </c>
      <c r="W207" s="16">
        <v>1879793</v>
      </c>
      <c r="X207" s="16">
        <v>1099982</v>
      </c>
      <c r="Y207" s="16">
        <v>118115</v>
      </c>
      <c r="Z207" s="16">
        <v>248563</v>
      </c>
      <c r="AA207" s="16">
        <v>25021</v>
      </c>
      <c r="AB207" s="16">
        <v>5784497</v>
      </c>
      <c r="AC207" s="16">
        <v>16158785</v>
      </c>
      <c r="AD207" s="16">
        <f t="shared" si="63"/>
        <v>109243329</v>
      </c>
      <c r="AE207" s="16">
        <f t="shared" si="64"/>
        <v>1348545</v>
      </c>
      <c r="AF207" s="16">
        <f t="shared" si="65"/>
        <v>21943282</v>
      </c>
      <c r="AG207" s="16">
        <f t="shared" si="66"/>
        <v>132535156</v>
      </c>
      <c r="AH207" s="16">
        <f t="shared" si="67"/>
        <v>1244148</v>
      </c>
      <c r="AI207" s="17">
        <f t="shared" si="76"/>
        <v>133779304</v>
      </c>
      <c r="AK207" s="201">
        <v>78333973.140000001</v>
      </c>
      <c r="AL207" s="201">
        <v>31531632.5</v>
      </c>
      <c r="AM207" s="201">
        <v>1845727.12</v>
      </c>
      <c r="AN207" s="201">
        <v>1055060.77</v>
      </c>
      <c r="AO207" s="201">
        <v>118115.49</v>
      </c>
      <c r="AP207" s="201">
        <v>245055.79</v>
      </c>
      <c r="AQ207" s="201">
        <v>25021.19</v>
      </c>
      <c r="AR207" s="201">
        <v>5784497.4699999997</v>
      </c>
      <c r="AS207" s="201">
        <v>16158784.67</v>
      </c>
      <c r="AT207" s="16">
        <f t="shared" si="68"/>
        <v>111854469.44</v>
      </c>
      <c r="AU207" s="16">
        <f t="shared" si="69"/>
        <v>1300116.56</v>
      </c>
      <c r="AV207" s="16">
        <f t="shared" si="70"/>
        <v>21943282.140000001</v>
      </c>
      <c r="AW207" s="16">
        <f t="shared" si="71"/>
        <v>135097868.13999999</v>
      </c>
      <c r="AX207" s="16">
        <f t="shared" si="72"/>
        <v>1268204.8600000143</v>
      </c>
      <c r="AY207" s="16">
        <f t="shared" si="77"/>
        <v>136366073</v>
      </c>
      <c r="AZ207" s="201"/>
      <c r="BA207" s="201"/>
      <c r="BB207" s="228"/>
      <c r="BC207" s="228"/>
      <c r="BD207" s="228"/>
      <c r="BE207" s="201"/>
      <c r="BF207" s="201"/>
      <c r="BG207" s="201"/>
    </row>
    <row r="208" spans="1:59" x14ac:dyDescent="0.2">
      <c r="A208" s="4">
        <f t="shared" si="73"/>
        <v>2036</v>
      </c>
      <c r="B208" s="4">
        <f t="shared" si="74"/>
        <v>4</v>
      </c>
      <c r="C208" s="11">
        <f t="shared" si="57"/>
        <v>49766</v>
      </c>
      <c r="E208" s="15">
        <v>45537086</v>
      </c>
      <c r="F208" s="16">
        <v>21073621</v>
      </c>
      <c r="G208" s="16">
        <v>1362804</v>
      </c>
      <c r="H208" s="16">
        <v>779304</v>
      </c>
      <c r="I208" s="16">
        <v>100393</v>
      </c>
      <c r="J208" s="16">
        <v>223314</v>
      </c>
      <c r="K208" s="16">
        <v>23783</v>
      </c>
      <c r="L208" s="16">
        <v>5896396</v>
      </c>
      <c r="M208" s="16">
        <v>17541677</v>
      </c>
      <c r="N208" s="16">
        <f t="shared" si="58"/>
        <v>68097687</v>
      </c>
      <c r="O208" s="16">
        <f t="shared" si="59"/>
        <v>1002618</v>
      </c>
      <c r="P208" s="16">
        <f t="shared" si="60"/>
        <v>23438073</v>
      </c>
      <c r="Q208" s="16">
        <f t="shared" si="61"/>
        <v>92538378</v>
      </c>
      <c r="R208" s="16">
        <f t="shared" si="62"/>
        <v>868686</v>
      </c>
      <c r="S208" s="17">
        <f t="shared" si="75"/>
        <v>93407064</v>
      </c>
      <c r="T208" s="16"/>
      <c r="U208" s="15">
        <v>51877618</v>
      </c>
      <c r="V208" s="16">
        <v>23117645</v>
      </c>
      <c r="W208" s="16">
        <v>1512752</v>
      </c>
      <c r="X208" s="16">
        <v>844342</v>
      </c>
      <c r="Y208" s="16">
        <v>100393</v>
      </c>
      <c r="Z208" s="16">
        <v>232379</v>
      </c>
      <c r="AA208" s="16">
        <v>23783</v>
      </c>
      <c r="AB208" s="16">
        <v>5896396</v>
      </c>
      <c r="AC208" s="16">
        <v>17541677</v>
      </c>
      <c r="AD208" s="16">
        <f t="shared" si="63"/>
        <v>76632191</v>
      </c>
      <c r="AE208" s="16">
        <f t="shared" si="64"/>
        <v>1076721</v>
      </c>
      <c r="AF208" s="16">
        <f t="shared" si="65"/>
        <v>23438073</v>
      </c>
      <c r="AG208" s="16">
        <f t="shared" si="66"/>
        <v>101146985</v>
      </c>
      <c r="AH208" s="16">
        <f t="shared" si="67"/>
        <v>949497</v>
      </c>
      <c r="AI208" s="17">
        <f t="shared" si="76"/>
        <v>102096482</v>
      </c>
      <c r="AK208" s="201">
        <v>53278368.409999996</v>
      </c>
      <c r="AL208" s="201">
        <v>23642310.16</v>
      </c>
      <c r="AM208" s="201">
        <v>1495418.45</v>
      </c>
      <c r="AN208" s="201">
        <v>821567.38</v>
      </c>
      <c r="AO208" s="201">
        <v>100392.75</v>
      </c>
      <c r="AP208" s="201">
        <v>230441.55</v>
      </c>
      <c r="AQ208" s="201">
        <v>23783.46</v>
      </c>
      <c r="AR208" s="201">
        <v>5896395.75</v>
      </c>
      <c r="AS208" s="201">
        <v>17541676.579999998</v>
      </c>
      <c r="AT208" s="16">
        <f t="shared" si="68"/>
        <v>78540273.229999989</v>
      </c>
      <c r="AU208" s="16">
        <f t="shared" si="69"/>
        <v>1052008.93</v>
      </c>
      <c r="AV208" s="16">
        <f t="shared" si="70"/>
        <v>23438072.329999998</v>
      </c>
      <c r="AW208" s="16">
        <f t="shared" si="71"/>
        <v>103030354.48999999</v>
      </c>
      <c r="AX208" s="16">
        <f t="shared" si="72"/>
        <v>967177.51000000536</v>
      </c>
      <c r="AY208" s="16">
        <f t="shared" si="77"/>
        <v>103997532</v>
      </c>
      <c r="AZ208" s="201"/>
      <c r="BA208" s="201"/>
      <c r="BB208" s="228"/>
      <c r="BC208" s="228"/>
      <c r="BD208" s="228"/>
      <c r="BE208" s="201"/>
      <c r="BF208" s="201"/>
      <c r="BG208" s="201"/>
    </row>
    <row r="209" spans="1:59" x14ac:dyDescent="0.2">
      <c r="A209" s="4">
        <f t="shared" si="73"/>
        <v>2036</v>
      </c>
      <c r="B209" s="4">
        <f t="shared" si="74"/>
        <v>5</v>
      </c>
      <c r="C209" s="11">
        <f t="shared" si="57"/>
        <v>49796</v>
      </c>
      <c r="E209" s="15">
        <v>25097900</v>
      </c>
      <c r="F209" s="16">
        <v>16211332</v>
      </c>
      <c r="G209" s="16">
        <v>934434</v>
      </c>
      <c r="H209" s="16">
        <v>759483</v>
      </c>
      <c r="I209" s="16">
        <v>109282</v>
      </c>
      <c r="J209" s="16">
        <v>206062</v>
      </c>
      <c r="K209" s="16">
        <v>22373</v>
      </c>
      <c r="L209" s="16">
        <v>5197131</v>
      </c>
      <c r="M209" s="16">
        <v>20949218</v>
      </c>
      <c r="N209" s="16">
        <f t="shared" si="58"/>
        <v>42375321</v>
      </c>
      <c r="O209" s="16">
        <f t="shared" si="59"/>
        <v>965545</v>
      </c>
      <c r="P209" s="16">
        <f t="shared" si="60"/>
        <v>26146349</v>
      </c>
      <c r="Q209" s="16">
        <f t="shared" si="61"/>
        <v>69487215</v>
      </c>
      <c r="R209" s="16">
        <f t="shared" si="62"/>
        <v>652297</v>
      </c>
      <c r="S209" s="17">
        <f t="shared" si="75"/>
        <v>70139512</v>
      </c>
      <c r="T209" s="16"/>
      <c r="U209" s="15">
        <v>28883027</v>
      </c>
      <c r="V209" s="16">
        <v>17800790</v>
      </c>
      <c r="W209" s="16">
        <v>1069950</v>
      </c>
      <c r="X209" s="16">
        <v>821176</v>
      </c>
      <c r="Y209" s="16">
        <v>109282</v>
      </c>
      <c r="Z209" s="16">
        <v>214392</v>
      </c>
      <c r="AA209" s="16">
        <v>22373</v>
      </c>
      <c r="AB209" s="16">
        <v>5197131</v>
      </c>
      <c r="AC209" s="16">
        <v>20949218</v>
      </c>
      <c r="AD209" s="16">
        <f t="shared" si="63"/>
        <v>47885422</v>
      </c>
      <c r="AE209" s="16">
        <f t="shared" si="64"/>
        <v>1035568</v>
      </c>
      <c r="AF209" s="16">
        <f t="shared" si="65"/>
        <v>26146349</v>
      </c>
      <c r="AG209" s="16">
        <f t="shared" si="66"/>
        <v>75067339</v>
      </c>
      <c r="AH209" s="16">
        <f t="shared" si="67"/>
        <v>704680</v>
      </c>
      <c r="AI209" s="17">
        <f t="shared" si="76"/>
        <v>75772019</v>
      </c>
      <c r="AK209" s="201">
        <v>29841592.07</v>
      </c>
      <c r="AL209" s="201">
        <v>18352643.949999999</v>
      </c>
      <c r="AM209" s="201">
        <v>1063960.53</v>
      </c>
      <c r="AN209" s="201">
        <v>812579.21</v>
      </c>
      <c r="AO209" s="201">
        <v>109282.25</v>
      </c>
      <c r="AP209" s="201">
        <v>213504.44</v>
      </c>
      <c r="AQ209" s="201">
        <v>22373.31</v>
      </c>
      <c r="AR209" s="201">
        <v>5197130.79</v>
      </c>
      <c r="AS209" s="201">
        <v>20949218.140000001</v>
      </c>
      <c r="AT209" s="16">
        <f t="shared" si="68"/>
        <v>49389852.109999999</v>
      </c>
      <c r="AU209" s="16">
        <f t="shared" si="69"/>
        <v>1026083.6499999999</v>
      </c>
      <c r="AV209" s="16">
        <f t="shared" si="70"/>
        <v>26146348.93</v>
      </c>
      <c r="AW209" s="16">
        <f t="shared" si="71"/>
        <v>76562284.689999998</v>
      </c>
      <c r="AX209" s="16">
        <f t="shared" si="72"/>
        <v>718713.31000000238</v>
      </c>
      <c r="AY209" s="16">
        <f t="shared" si="77"/>
        <v>77280998</v>
      </c>
      <c r="AZ209" s="201"/>
      <c r="BA209" s="201"/>
      <c r="BB209" s="228"/>
      <c r="BC209" s="228"/>
      <c r="BD209" s="228"/>
      <c r="BE209" s="201"/>
      <c r="BF209" s="201"/>
      <c r="BG209" s="201"/>
    </row>
    <row r="210" spans="1:59" x14ac:dyDescent="0.2">
      <c r="A210" s="4">
        <f t="shared" si="73"/>
        <v>2036</v>
      </c>
      <c r="B210" s="4">
        <f t="shared" si="74"/>
        <v>6</v>
      </c>
      <c r="C210" s="11">
        <f t="shared" si="57"/>
        <v>49827</v>
      </c>
      <c r="E210" s="15">
        <v>15984962</v>
      </c>
      <c r="F210" s="16">
        <v>13464386</v>
      </c>
      <c r="G210" s="16">
        <v>777225</v>
      </c>
      <c r="H210" s="16">
        <v>618463</v>
      </c>
      <c r="I210" s="16">
        <v>83936</v>
      </c>
      <c r="J210" s="16">
        <v>201273</v>
      </c>
      <c r="K210" s="16">
        <v>22127</v>
      </c>
      <c r="L210" s="16">
        <v>4833581</v>
      </c>
      <c r="M210" s="16">
        <v>20440722</v>
      </c>
      <c r="N210" s="16">
        <f t="shared" si="58"/>
        <v>30332636</v>
      </c>
      <c r="O210" s="16">
        <f t="shared" si="59"/>
        <v>819736</v>
      </c>
      <c r="P210" s="16">
        <f t="shared" si="60"/>
        <v>25274303</v>
      </c>
      <c r="Q210" s="16">
        <f t="shared" si="61"/>
        <v>56426675</v>
      </c>
      <c r="R210" s="16">
        <f t="shared" si="62"/>
        <v>529694</v>
      </c>
      <c r="S210" s="17">
        <f t="shared" si="75"/>
        <v>56956369</v>
      </c>
      <c r="T210" s="16"/>
      <c r="U210" s="15">
        <v>18621615</v>
      </c>
      <c r="V210" s="16">
        <v>14839695</v>
      </c>
      <c r="W210" s="16">
        <v>922877</v>
      </c>
      <c r="X210" s="16">
        <v>666641</v>
      </c>
      <c r="Y210" s="16">
        <v>83936</v>
      </c>
      <c r="Z210" s="16">
        <v>209601</v>
      </c>
      <c r="AA210" s="16">
        <v>22127</v>
      </c>
      <c r="AB210" s="16">
        <v>4833581</v>
      </c>
      <c r="AC210" s="16">
        <v>20440722</v>
      </c>
      <c r="AD210" s="16">
        <f t="shared" si="63"/>
        <v>34490250</v>
      </c>
      <c r="AE210" s="16">
        <f t="shared" si="64"/>
        <v>876242</v>
      </c>
      <c r="AF210" s="16">
        <f t="shared" si="65"/>
        <v>25274303</v>
      </c>
      <c r="AG210" s="16">
        <f t="shared" si="66"/>
        <v>60640795</v>
      </c>
      <c r="AH210" s="16">
        <f t="shared" si="67"/>
        <v>569253</v>
      </c>
      <c r="AI210" s="17">
        <f t="shared" si="76"/>
        <v>61210048</v>
      </c>
      <c r="AK210" s="201">
        <v>19347394.09</v>
      </c>
      <c r="AL210" s="201">
        <v>15360718.869999999</v>
      </c>
      <c r="AM210" s="201">
        <v>918009.72</v>
      </c>
      <c r="AN210" s="201">
        <v>661892.73</v>
      </c>
      <c r="AO210" s="201">
        <v>83935.55</v>
      </c>
      <c r="AP210" s="201">
        <v>208910.82</v>
      </c>
      <c r="AQ210" s="201">
        <v>22127.16</v>
      </c>
      <c r="AR210" s="201">
        <v>4833581.09</v>
      </c>
      <c r="AS210" s="201">
        <v>20440722.09</v>
      </c>
      <c r="AT210" s="16">
        <f t="shared" si="68"/>
        <v>35732185.389999993</v>
      </c>
      <c r="AU210" s="16">
        <f t="shared" si="69"/>
        <v>870803.55</v>
      </c>
      <c r="AV210" s="16">
        <f t="shared" si="70"/>
        <v>25274303.18</v>
      </c>
      <c r="AW210" s="16">
        <f t="shared" si="71"/>
        <v>61877292.11999999</v>
      </c>
      <c r="AX210" s="16">
        <f t="shared" si="72"/>
        <v>580860.88000001013</v>
      </c>
      <c r="AY210" s="16">
        <f t="shared" si="77"/>
        <v>62458153</v>
      </c>
      <c r="AZ210" s="201"/>
      <c r="BA210" s="201"/>
      <c r="BB210" s="228"/>
      <c r="BC210" s="228"/>
      <c r="BD210" s="228"/>
      <c r="BE210" s="201"/>
      <c r="BF210" s="201"/>
      <c r="BG210" s="201"/>
    </row>
    <row r="211" spans="1:59" x14ac:dyDescent="0.2">
      <c r="A211" s="4">
        <f t="shared" si="73"/>
        <v>2036</v>
      </c>
      <c r="B211" s="4">
        <f t="shared" si="74"/>
        <v>7</v>
      </c>
      <c r="C211" s="11">
        <f t="shared" si="57"/>
        <v>49857</v>
      </c>
      <c r="E211" s="15">
        <v>11153950</v>
      </c>
      <c r="F211" s="16">
        <v>11614549</v>
      </c>
      <c r="G211" s="16">
        <v>703015</v>
      </c>
      <c r="H211" s="16">
        <v>610131</v>
      </c>
      <c r="I211" s="16">
        <v>70651</v>
      </c>
      <c r="J211" s="16">
        <v>190625</v>
      </c>
      <c r="K211" s="16">
        <v>21059</v>
      </c>
      <c r="L211" s="16">
        <v>4186094</v>
      </c>
      <c r="M211" s="16">
        <v>20562668</v>
      </c>
      <c r="N211" s="16">
        <f t="shared" si="58"/>
        <v>23563224</v>
      </c>
      <c r="O211" s="16">
        <f t="shared" si="59"/>
        <v>800756</v>
      </c>
      <c r="P211" s="16">
        <f t="shared" si="60"/>
        <v>24748762</v>
      </c>
      <c r="Q211" s="16">
        <f t="shared" si="61"/>
        <v>49112742</v>
      </c>
      <c r="R211" s="16">
        <f t="shared" si="62"/>
        <v>461036</v>
      </c>
      <c r="S211" s="17">
        <f t="shared" si="75"/>
        <v>49573778</v>
      </c>
      <c r="T211" s="16"/>
      <c r="U211" s="15">
        <v>13410563</v>
      </c>
      <c r="V211" s="16">
        <v>12872846</v>
      </c>
      <c r="W211" s="16">
        <v>840268</v>
      </c>
      <c r="X211" s="16">
        <v>657199</v>
      </c>
      <c r="Y211" s="16">
        <v>70651</v>
      </c>
      <c r="Z211" s="16">
        <v>198834</v>
      </c>
      <c r="AA211" s="16">
        <v>21059</v>
      </c>
      <c r="AB211" s="16">
        <v>4186094</v>
      </c>
      <c r="AC211" s="16">
        <v>20562668</v>
      </c>
      <c r="AD211" s="16">
        <f t="shared" si="63"/>
        <v>27215387</v>
      </c>
      <c r="AE211" s="16">
        <f t="shared" si="64"/>
        <v>856033</v>
      </c>
      <c r="AF211" s="16">
        <f t="shared" si="65"/>
        <v>24748762</v>
      </c>
      <c r="AG211" s="16">
        <f t="shared" si="66"/>
        <v>52820182</v>
      </c>
      <c r="AH211" s="16">
        <f t="shared" si="67"/>
        <v>495839</v>
      </c>
      <c r="AI211" s="17">
        <f t="shared" si="76"/>
        <v>53316021</v>
      </c>
      <c r="AK211" s="201">
        <v>14002290.039999999</v>
      </c>
      <c r="AL211" s="201">
        <v>13331619.220000001</v>
      </c>
      <c r="AM211" s="201">
        <v>835667.7</v>
      </c>
      <c r="AN211" s="201">
        <v>652601.14</v>
      </c>
      <c r="AO211" s="201">
        <v>70651.06</v>
      </c>
      <c r="AP211" s="201">
        <v>198163.01</v>
      </c>
      <c r="AQ211" s="201">
        <v>21058.9</v>
      </c>
      <c r="AR211" s="201">
        <v>4186093.63</v>
      </c>
      <c r="AS211" s="201">
        <v>20562667.550000001</v>
      </c>
      <c r="AT211" s="16">
        <f t="shared" si="68"/>
        <v>28261286.919999994</v>
      </c>
      <c r="AU211" s="16">
        <f t="shared" si="69"/>
        <v>850764.15</v>
      </c>
      <c r="AV211" s="16">
        <f t="shared" si="70"/>
        <v>24748761.18</v>
      </c>
      <c r="AW211" s="16">
        <f t="shared" si="71"/>
        <v>53860812.249999993</v>
      </c>
      <c r="AX211" s="16">
        <f t="shared" si="72"/>
        <v>505607.75000000745</v>
      </c>
      <c r="AY211" s="16">
        <f t="shared" si="77"/>
        <v>54366420</v>
      </c>
      <c r="AZ211" s="201"/>
      <c r="BA211" s="201"/>
      <c r="BB211" s="228"/>
      <c r="BC211" s="228"/>
      <c r="BD211" s="228"/>
      <c r="BE211" s="201"/>
      <c r="BF211" s="201"/>
      <c r="BG211" s="201"/>
    </row>
    <row r="212" spans="1:59" x14ac:dyDescent="0.2">
      <c r="A212" s="4">
        <f t="shared" si="73"/>
        <v>2036</v>
      </c>
      <c r="B212" s="4">
        <f t="shared" si="74"/>
        <v>8</v>
      </c>
      <c r="C212" s="11">
        <f t="shared" si="57"/>
        <v>49888</v>
      </c>
      <c r="E212" s="15">
        <v>10552929</v>
      </c>
      <c r="F212" s="16">
        <v>12531796</v>
      </c>
      <c r="G212" s="16">
        <v>792729</v>
      </c>
      <c r="H212" s="16">
        <v>643390</v>
      </c>
      <c r="I212" s="16">
        <v>74474</v>
      </c>
      <c r="J212" s="16">
        <v>194427</v>
      </c>
      <c r="K212" s="16">
        <v>21438</v>
      </c>
      <c r="L212" s="16">
        <v>4310735</v>
      </c>
      <c r="M212" s="16">
        <v>19659368</v>
      </c>
      <c r="N212" s="16">
        <f t="shared" si="58"/>
        <v>23973366</v>
      </c>
      <c r="O212" s="16">
        <f t="shared" si="59"/>
        <v>837817</v>
      </c>
      <c r="P212" s="16">
        <f t="shared" si="60"/>
        <v>23970103</v>
      </c>
      <c r="Q212" s="16">
        <f t="shared" si="61"/>
        <v>48781286</v>
      </c>
      <c r="R212" s="16">
        <f t="shared" si="62"/>
        <v>457925</v>
      </c>
      <c r="S212" s="17">
        <f t="shared" si="75"/>
        <v>49239211</v>
      </c>
      <c r="T212" s="16"/>
      <c r="U212" s="15">
        <v>12954886</v>
      </c>
      <c r="V212" s="16">
        <v>13833221</v>
      </c>
      <c r="W212" s="16">
        <v>942634</v>
      </c>
      <c r="X212" s="16">
        <v>693208</v>
      </c>
      <c r="Y212" s="16">
        <v>74474</v>
      </c>
      <c r="Z212" s="16">
        <v>202434</v>
      </c>
      <c r="AA212" s="16">
        <v>21438</v>
      </c>
      <c r="AB212" s="16">
        <v>4310735</v>
      </c>
      <c r="AC212" s="16">
        <v>19659368</v>
      </c>
      <c r="AD212" s="16">
        <f t="shared" si="63"/>
        <v>27826653</v>
      </c>
      <c r="AE212" s="16">
        <f t="shared" si="64"/>
        <v>895642</v>
      </c>
      <c r="AF212" s="16">
        <f t="shared" si="65"/>
        <v>23970103</v>
      </c>
      <c r="AG212" s="16">
        <f t="shared" si="66"/>
        <v>52692398</v>
      </c>
      <c r="AH212" s="16">
        <f t="shared" si="67"/>
        <v>494639</v>
      </c>
      <c r="AI212" s="17">
        <f t="shared" si="76"/>
        <v>53187037</v>
      </c>
      <c r="AK212" s="201">
        <v>13656628.609999999</v>
      </c>
      <c r="AL212" s="201">
        <v>14289152.17</v>
      </c>
      <c r="AM212" s="201">
        <v>937563.37</v>
      </c>
      <c r="AN212" s="201">
        <v>688218.74</v>
      </c>
      <c r="AO212" s="201">
        <v>74473.509999999995</v>
      </c>
      <c r="AP212" s="201">
        <v>201747.24</v>
      </c>
      <c r="AQ212" s="201">
        <v>21438.03</v>
      </c>
      <c r="AR212" s="201">
        <v>4310735.13</v>
      </c>
      <c r="AS212" s="201">
        <v>19659367.68</v>
      </c>
      <c r="AT212" s="16">
        <f t="shared" si="68"/>
        <v>28979255.690000005</v>
      </c>
      <c r="AU212" s="16">
        <f t="shared" si="69"/>
        <v>889965.98</v>
      </c>
      <c r="AV212" s="16">
        <f t="shared" si="70"/>
        <v>23970102.809999999</v>
      </c>
      <c r="AW212" s="16">
        <f t="shared" si="71"/>
        <v>53839324.480000004</v>
      </c>
      <c r="AX212" s="16">
        <f t="shared" si="72"/>
        <v>505405.51999999583</v>
      </c>
      <c r="AY212" s="16">
        <f t="shared" si="77"/>
        <v>54344730</v>
      </c>
      <c r="AZ212" s="201"/>
      <c r="BA212" s="201"/>
      <c r="BB212" s="228"/>
      <c r="BC212" s="228"/>
      <c r="BD212" s="228"/>
      <c r="BE212" s="201"/>
      <c r="BF212" s="201"/>
      <c r="BG212" s="201"/>
    </row>
    <row r="213" spans="1:59" x14ac:dyDescent="0.2">
      <c r="A213" s="4">
        <f t="shared" si="73"/>
        <v>2036</v>
      </c>
      <c r="B213" s="4">
        <f t="shared" si="74"/>
        <v>9</v>
      </c>
      <c r="C213" s="11">
        <f t="shared" si="57"/>
        <v>49919</v>
      </c>
      <c r="E213" s="15">
        <v>15935664</v>
      </c>
      <c r="F213" s="16">
        <v>14296419</v>
      </c>
      <c r="G213" s="16">
        <v>1052566</v>
      </c>
      <c r="H213" s="16">
        <v>606439</v>
      </c>
      <c r="I213" s="16">
        <v>77745</v>
      </c>
      <c r="J213" s="16">
        <v>176061</v>
      </c>
      <c r="K213" s="16">
        <v>19261</v>
      </c>
      <c r="L213" s="16">
        <v>4953635</v>
      </c>
      <c r="M213" s="16">
        <v>21977917</v>
      </c>
      <c r="N213" s="16">
        <f t="shared" si="58"/>
        <v>31381655</v>
      </c>
      <c r="O213" s="16">
        <f t="shared" si="59"/>
        <v>782500</v>
      </c>
      <c r="P213" s="16">
        <f t="shared" si="60"/>
        <v>26931552</v>
      </c>
      <c r="Q213" s="16">
        <f t="shared" si="61"/>
        <v>59095707</v>
      </c>
      <c r="R213" s="16">
        <f t="shared" si="62"/>
        <v>554749</v>
      </c>
      <c r="S213" s="17">
        <f t="shared" si="75"/>
        <v>59650456</v>
      </c>
      <c r="T213" s="16"/>
      <c r="U213" s="15">
        <v>18978617</v>
      </c>
      <c r="V213" s="16">
        <v>15622821</v>
      </c>
      <c r="W213" s="16">
        <v>1211579</v>
      </c>
      <c r="X213" s="16">
        <v>655210</v>
      </c>
      <c r="Y213" s="16">
        <v>77745</v>
      </c>
      <c r="Z213" s="16">
        <v>183286</v>
      </c>
      <c r="AA213" s="16">
        <v>19261</v>
      </c>
      <c r="AB213" s="16">
        <v>4953635</v>
      </c>
      <c r="AC213" s="16">
        <v>21977917</v>
      </c>
      <c r="AD213" s="16">
        <f t="shared" si="63"/>
        <v>35910023</v>
      </c>
      <c r="AE213" s="16">
        <f t="shared" si="64"/>
        <v>838496</v>
      </c>
      <c r="AF213" s="16">
        <f t="shared" si="65"/>
        <v>26931552</v>
      </c>
      <c r="AG213" s="16">
        <f t="shared" si="66"/>
        <v>63680071</v>
      </c>
      <c r="AH213" s="16">
        <f t="shared" si="67"/>
        <v>597784</v>
      </c>
      <c r="AI213" s="17">
        <f t="shared" si="76"/>
        <v>64277855</v>
      </c>
      <c r="AK213" s="201">
        <v>19681993.23</v>
      </c>
      <c r="AL213" s="201">
        <v>16063535.92</v>
      </c>
      <c r="AM213" s="201">
        <v>1205448.01</v>
      </c>
      <c r="AN213" s="201">
        <v>649736.4</v>
      </c>
      <c r="AO213" s="201">
        <v>77744.63</v>
      </c>
      <c r="AP213" s="201">
        <v>182699.02</v>
      </c>
      <c r="AQ213" s="201">
        <v>19260.560000000001</v>
      </c>
      <c r="AR213" s="201">
        <v>4953634.58</v>
      </c>
      <c r="AS213" s="201">
        <v>21977916.890000001</v>
      </c>
      <c r="AT213" s="16">
        <f t="shared" si="68"/>
        <v>37047982.350000001</v>
      </c>
      <c r="AU213" s="16">
        <f t="shared" si="69"/>
        <v>832435.42</v>
      </c>
      <c r="AV213" s="16">
        <f t="shared" si="70"/>
        <v>26931551.469999999</v>
      </c>
      <c r="AW213" s="16">
        <f t="shared" si="71"/>
        <v>64811969.240000002</v>
      </c>
      <c r="AX213" s="16">
        <f t="shared" si="72"/>
        <v>608409.75999999791</v>
      </c>
      <c r="AY213" s="16">
        <f t="shared" si="77"/>
        <v>65420379</v>
      </c>
      <c r="AZ213" s="201"/>
      <c r="BA213" s="201"/>
      <c r="BB213" s="228"/>
      <c r="BC213" s="228"/>
      <c r="BD213" s="228"/>
      <c r="BE213" s="201"/>
      <c r="BF213" s="201"/>
      <c r="BG213" s="201"/>
    </row>
    <row r="214" spans="1:59" x14ac:dyDescent="0.2">
      <c r="A214" s="4">
        <f t="shared" si="73"/>
        <v>2036</v>
      </c>
      <c r="B214" s="4">
        <f t="shared" si="74"/>
        <v>10</v>
      </c>
      <c r="C214" s="11">
        <f t="shared" si="57"/>
        <v>49949</v>
      </c>
      <c r="E214" s="15">
        <v>39130524</v>
      </c>
      <c r="F214" s="16">
        <v>23452503</v>
      </c>
      <c r="G214" s="16">
        <v>1122537</v>
      </c>
      <c r="H214" s="16">
        <v>894566</v>
      </c>
      <c r="I214" s="16">
        <v>115963</v>
      </c>
      <c r="J214" s="16">
        <v>205718</v>
      </c>
      <c r="K214" s="16">
        <v>22131</v>
      </c>
      <c r="L214" s="16">
        <v>4754048</v>
      </c>
      <c r="M214" s="16">
        <v>15371516</v>
      </c>
      <c r="N214" s="16">
        <f t="shared" si="58"/>
        <v>63843658</v>
      </c>
      <c r="O214" s="16">
        <f t="shared" si="59"/>
        <v>1100284</v>
      </c>
      <c r="P214" s="16">
        <f t="shared" si="60"/>
        <v>20125564</v>
      </c>
      <c r="Q214" s="16">
        <f t="shared" si="61"/>
        <v>85069506</v>
      </c>
      <c r="R214" s="16">
        <f t="shared" si="62"/>
        <v>798573</v>
      </c>
      <c r="S214" s="17">
        <f t="shared" si="75"/>
        <v>85868079</v>
      </c>
      <c r="T214" s="16"/>
      <c r="U214" s="15">
        <v>44599706</v>
      </c>
      <c r="V214" s="16">
        <v>25372296</v>
      </c>
      <c r="W214" s="16">
        <v>1248603</v>
      </c>
      <c r="X214" s="16">
        <v>971573</v>
      </c>
      <c r="Y214" s="16">
        <v>115963</v>
      </c>
      <c r="Z214" s="16">
        <v>214586</v>
      </c>
      <c r="AA214" s="16">
        <v>22131</v>
      </c>
      <c r="AB214" s="16">
        <v>4754048</v>
      </c>
      <c r="AC214" s="16">
        <v>15371516</v>
      </c>
      <c r="AD214" s="16">
        <f t="shared" si="63"/>
        <v>71358699</v>
      </c>
      <c r="AE214" s="16">
        <f t="shared" si="64"/>
        <v>1186159</v>
      </c>
      <c r="AF214" s="16">
        <f t="shared" si="65"/>
        <v>20125564</v>
      </c>
      <c r="AG214" s="16">
        <f t="shared" si="66"/>
        <v>92670422</v>
      </c>
      <c r="AH214" s="16">
        <f t="shared" si="67"/>
        <v>869925</v>
      </c>
      <c r="AI214" s="17">
        <f t="shared" si="76"/>
        <v>93540347</v>
      </c>
      <c r="AK214" s="201">
        <v>45864446.789999999</v>
      </c>
      <c r="AL214" s="201">
        <v>25795007.41</v>
      </c>
      <c r="AM214" s="201">
        <v>1230258.55</v>
      </c>
      <c r="AN214" s="201">
        <v>938317.92</v>
      </c>
      <c r="AO214" s="201">
        <v>115962.51</v>
      </c>
      <c r="AP214" s="201">
        <v>212726.19</v>
      </c>
      <c r="AQ214" s="201">
        <v>22131.39</v>
      </c>
      <c r="AR214" s="201">
        <v>4754048.1500000004</v>
      </c>
      <c r="AS214" s="201">
        <v>15371515.869999999</v>
      </c>
      <c r="AT214" s="16">
        <f t="shared" si="68"/>
        <v>73027806.650000006</v>
      </c>
      <c r="AU214" s="16">
        <f t="shared" si="69"/>
        <v>1151044.1100000001</v>
      </c>
      <c r="AV214" s="16">
        <f t="shared" si="70"/>
        <v>20125564.02</v>
      </c>
      <c r="AW214" s="16">
        <f t="shared" si="71"/>
        <v>94304414.780000001</v>
      </c>
      <c r="AX214" s="16">
        <f t="shared" si="72"/>
        <v>885264.21999999881</v>
      </c>
      <c r="AY214" s="16">
        <f t="shared" si="77"/>
        <v>95189679</v>
      </c>
      <c r="AZ214" s="201"/>
      <c r="BA214" s="201"/>
      <c r="BB214" s="228"/>
      <c r="BC214" s="228"/>
      <c r="BD214" s="228"/>
      <c r="BE214" s="201"/>
      <c r="BF214" s="201"/>
      <c r="BG214" s="201"/>
    </row>
    <row r="215" spans="1:59" x14ac:dyDescent="0.2">
      <c r="A215" s="4">
        <f t="shared" si="73"/>
        <v>2036</v>
      </c>
      <c r="B215" s="4">
        <f t="shared" si="74"/>
        <v>11</v>
      </c>
      <c r="C215" s="11">
        <f t="shared" si="57"/>
        <v>49980</v>
      </c>
      <c r="E215" s="15">
        <v>65941209</v>
      </c>
      <c r="F215" s="16">
        <v>31781160</v>
      </c>
      <c r="G215" s="16">
        <v>1867669</v>
      </c>
      <c r="H215" s="16">
        <v>1002961</v>
      </c>
      <c r="I215" s="16">
        <v>107685</v>
      </c>
      <c r="J215" s="16">
        <v>223267</v>
      </c>
      <c r="K215" s="16">
        <v>23264</v>
      </c>
      <c r="L215" s="16">
        <v>5673300</v>
      </c>
      <c r="M215" s="16">
        <v>16206904</v>
      </c>
      <c r="N215" s="16">
        <f t="shared" si="58"/>
        <v>99720987</v>
      </c>
      <c r="O215" s="16">
        <f t="shared" si="59"/>
        <v>1226228</v>
      </c>
      <c r="P215" s="16">
        <f t="shared" si="60"/>
        <v>21880204</v>
      </c>
      <c r="Q215" s="16">
        <f t="shared" si="61"/>
        <v>122827419</v>
      </c>
      <c r="R215" s="16">
        <f t="shared" si="62"/>
        <v>1153018</v>
      </c>
      <c r="S215" s="17">
        <f t="shared" si="75"/>
        <v>123980437</v>
      </c>
      <c r="T215" s="16"/>
      <c r="U215" s="15">
        <v>73794878</v>
      </c>
      <c r="V215" s="16">
        <v>34470003</v>
      </c>
      <c r="W215" s="16">
        <v>2027918</v>
      </c>
      <c r="X215" s="16">
        <v>1064633</v>
      </c>
      <c r="Y215" s="16">
        <v>107685</v>
      </c>
      <c r="Z215" s="16">
        <v>230980</v>
      </c>
      <c r="AA215" s="16">
        <v>23264</v>
      </c>
      <c r="AB215" s="16">
        <v>5673300</v>
      </c>
      <c r="AC215" s="16">
        <v>16206904</v>
      </c>
      <c r="AD215" s="16">
        <f t="shared" si="63"/>
        <v>110423748</v>
      </c>
      <c r="AE215" s="16">
        <f t="shared" si="64"/>
        <v>1295613</v>
      </c>
      <c r="AF215" s="16">
        <f t="shared" si="65"/>
        <v>21880204</v>
      </c>
      <c r="AG215" s="16">
        <f t="shared" si="66"/>
        <v>133599565</v>
      </c>
      <c r="AH215" s="16">
        <f t="shared" si="67"/>
        <v>1254139</v>
      </c>
      <c r="AI215" s="17">
        <f t="shared" si="76"/>
        <v>134853704</v>
      </c>
      <c r="AK215" s="201">
        <v>76031016.280000001</v>
      </c>
      <c r="AL215" s="201">
        <v>34346668.090000004</v>
      </c>
      <c r="AM215" s="201">
        <v>1941770.36</v>
      </c>
      <c r="AN215" s="201">
        <v>956244.59</v>
      </c>
      <c r="AO215" s="201">
        <v>107685.28</v>
      </c>
      <c r="AP215" s="201">
        <v>224304.68</v>
      </c>
      <c r="AQ215" s="201">
        <v>23263.55</v>
      </c>
      <c r="AR215" s="201">
        <v>5673299.8099999996</v>
      </c>
      <c r="AS215" s="201">
        <v>16206904.23</v>
      </c>
      <c r="AT215" s="16">
        <f t="shared" si="68"/>
        <v>112450403.56</v>
      </c>
      <c r="AU215" s="16">
        <f t="shared" si="69"/>
        <v>1180549.27</v>
      </c>
      <c r="AV215" s="16">
        <f t="shared" si="70"/>
        <v>21880204.039999999</v>
      </c>
      <c r="AW215" s="16">
        <f t="shared" si="71"/>
        <v>135511156.87</v>
      </c>
      <c r="AX215" s="16">
        <f t="shared" si="72"/>
        <v>1272084.1299999952</v>
      </c>
      <c r="AY215" s="16">
        <f t="shared" si="77"/>
        <v>136783241</v>
      </c>
      <c r="AZ215" s="201"/>
      <c r="BA215" s="201"/>
      <c r="BB215" s="228"/>
      <c r="BC215" s="228"/>
      <c r="BD215" s="228"/>
      <c r="BE215" s="201"/>
      <c r="BF215" s="201"/>
      <c r="BG215" s="201"/>
    </row>
    <row r="216" spans="1:59" x14ac:dyDescent="0.2">
      <c r="A216" s="4">
        <f t="shared" si="73"/>
        <v>2036</v>
      </c>
      <c r="B216" s="4">
        <f t="shared" si="74"/>
        <v>12</v>
      </c>
      <c r="C216" s="11">
        <f t="shared" si="57"/>
        <v>50010</v>
      </c>
      <c r="E216" s="15">
        <v>86905844</v>
      </c>
      <c r="F216" s="16">
        <v>38193817</v>
      </c>
      <c r="G216" s="16">
        <v>2367078</v>
      </c>
      <c r="H216" s="16">
        <v>1291779</v>
      </c>
      <c r="I216" s="16">
        <v>126949</v>
      </c>
      <c r="J216" s="16">
        <v>247643</v>
      </c>
      <c r="K216" s="16">
        <v>25318</v>
      </c>
      <c r="L216" s="16">
        <v>6010768</v>
      </c>
      <c r="M216" s="16">
        <v>16528105</v>
      </c>
      <c r="N216" s="16">
        <f t="shared" si="58"/>
        <v>127619006</v>
      </c>
      <c r="O216" s="16">
        <f t="shared" si="59"/>
        <v>1539422</v>
      </c>
      <c r="P216" s="16">
        <f t="shared" si="60"/>
        <v>22538873</v>
      </c>
      <c r="Q216" s="16">
        <f t="shared" si="61"/>
        <v>151697301</v>
      </c>
      <c r="R216" s="16">
        <f t="shared" si="62"/>
        <v>1424028</v>
      </c>
      <c r="S216" s="17">
        <f t="shared" si="75"/>
        <v>153121329</v>
      </c>
      <c r="T216" s="16"/>
      <c r="U216" s="15">
        <v>97458215</v>
      </c>
      <c r="V216" s="16">
        <v>41932292</v>
      </c>
      <c r="W216" s="16">
        <v>2540477</v>
      </c>
      <c r="X216" s="16">
        <v>1354479</v>
      </c>
      <c r="Y216" s="16">
        <v>126949</v>
      </c>
      <c r="Z216" s="16">
        <v>254849</v>
      </c>
      <c r="AA216" s="16">
        <v>25318</v>
      </c>
      <c r="AB216" s="16">
        <v>6010768</v>
      </c>
      <c r="AC216" s="16">
        <v>16528105</v>
      </c>
      <c r="AD216" s="16">
        <f t="shared" si="63"/>
        <v>142083251</v>
      </c>
      <c r="AE216" s="16">
        <f t="shared" si="64"/>
        <v>1609328</v>
      </c>
      <c r="AF216" s="16">
        <f t="shared" si="65"/>
        <v>22538873</v>
      </c>
      <c r="AG216" s="16">
        <f t="shared" si="66"/>
        <v>166231452</v>
      </c>
      <c r="AH216" s="16">
        <f t="shared" si="67"/>
        <v>1560465</v>
      </c>
      <c r="AI216" s="17">
        <f t="shared" si="76"/>
        <v>167791917</v>
      </c>
      <c r="AK216" s="201">
        <v>100582589.84999999</v>
      </c>
      <c r="AL216" s="201">
        <v>41657155.93</v>
      </c>
      <c r="AM216" s="201">
        <v>2431078.9500000002</v>
      </c>
      <c r="AN216" s="201">
        <v>1220335.6100000001</v>
      </c>
      <c r="AO216" s="201">
        <v>126948.97</v>
      </c>
      <c r="AP216" s="201">
        <v>246250.56</v>
      </c>
      <c r="AQ216" s="201">
        <v>25318.19</v>
      </c>
      <c r="AR216" s="201">
        <v>6010768.2199999997</v>
      </c>
      <c r="AS216" s="201">
        <v>16528104.59</v>
      </c>
      <c r="AT216" s="16">
        <f t="shared" si="68"/>
        <v>144823091.88999999</v>
      </c>
      <c r="AU216" s="16">
        <f t="shared" si="69"/>
        <v>1466586.1700000002</v>
      </c>
      <c r="AV216" s="16">
        <f t="shared" si="70"/>
        <v>22538872.809999999</v>
      </c>
      <c r="AW216" s="16">
        <f t="shared" si="71"/>
        <v>168828550.86999997</v>
      </c>
      <c r="AX216" s="16">
        <f t="shared" si="72"/>
        <v>1584844.130000025</v>
      </c>
      <c r="AY216" s="16">
        <f t="shared" si="77"/>
        <v>170413395</v>
      </c>
      <c r="AZ216" s="201"/>
      <c r="BA216" s="201"/>
      <c r="BB216" s="228"/>
      <c r="BC216" s="228"/>
      <c r="BD216" s="228"/>
      <c r="BE216" s="201"/>
      <c r="BF216" s="201"/>
      <c r="BG216" s="201"/>
    </row>
    <row r="217" spans="1:59" x14ac:dyDescent="0.2">
      <c r="A217" s="4">
        <f t="shared" si="73"/>
        <v>2037</v>
      </c>
      <c r="B217" s="4">
        <f t="shared" si="74"/>
        <v>1</v>
      </c>
      <c r="C217" s="11">
        <f t="shared" si="57"/>
        <v>50041</v>
      </c>
      <c r="E217" s="15">
        <v>86019552</v>
      </c>
      <c r="F217" s="16">
        <v>34164487</v>
      </c>
      <c r="G217" s="16">
        <v>2070003</v>
      </c>
      <c r="H217" s="16">
        <v>997377</v>
      </c>
      <c r="I217" s="16">
        <v>100253</v>
      </c>
      <c r="J217" s="16">
        <v>229419</v>
      </c>
      <c r="K217" s="16">
        <v>23608</v>
      </c>
      <c r="L217" s="16">
        <v>5864820</v>
      </c>
      <c r="M217" s="16">
        <v>14545879</v>
      </c>
      <c r="N217" s="16">
        <f t="shared" si="58"/>
        <v>122377903</v>
      </c>
      <c r="O217" s="16">
        <f t="shared" si="59"/>
        <v>1226796</v>
      </c>
      <c r="P217" s="16">
        <f t="shared" si="60"/>
        <v>20410699</v>
      </c>
      <c r="Q217" s="16">
        <f t="shared" si="61"/>
        <v>144015398</v>
      </c>
      <c r="R217" s="16">
        <f t="shared" si="62"/>
        <v>1351916</v>
      </c>
      <c r="S217" s="17">
        <f t="shared" si="75"/>
        <v>145367314</v>
      </c>
      <c r="T217" s="16"/>
      <c r="U217" s="15">
        <v>96362040</v>
      </c>
      <c r="V217" s="16">
        <v>37522650</v>
      </c>
      <c r="W217" s="16">
        <v>2219662</v>
      </c>
      <c r="X217" s="16">
        <v>1078199</v>
      </c>
      <c r="Y217" s="16">
        <v>100253</v>
      </c>
      <c r="Z217" s="16">
        <v>238200</v>
      </c>
      <c r="AA217" s="16">
        <v>23608</v>
      </c>
      <c r="AB217" s="16">
        <v>5864820</v>
      </c>
      <c r="AC217" s="16">
        <v>14545879</v>
      </c>
      <c r="AD217" s="16">
        <f t="shared" si="63"/>
        <v>136228213</v>
      </c>
      <c r="AE217" s="16">
        <f t="shared" si="64"/>
        <v>1316399</v>
      </c>
      <c r="AF217" s="16">
        <f t="shared" si="65"/>
        <v>20410699</v>
      </c>
      <c r="AG217" s="16">
        <f t="shared" si="66"/>
        <v>157955311</v>
      </c>
      <c r="AH217" s="16">
        <f t="shared" si="67"/>
        <v>1482774</v>
      </c>
      <c r="AI217" s="17">
        <f t="shared" si="76"/>
        <v>159438085</v>
      </c>
      <c r="AK217" s="201">
        <v>99921974.540000007</v>
      </c>
      <c r="AL217" s="201">
        <v>37583602.75</v>
      </c>
      <c r="AM217" s="201">
        <v>2139019.46</v>
      </c>
      <c r="AN217" s="201">
        <v>968058.37</v>
      </c>
      <c r="AO217" s="201">
        <v>100252.54</v>
      </c>
      <c r="AP217" s="201">
        <v>230698.56</v>
      </c>
      <c r="AQ217" s="201">
        <v>23608.01</v>
      </c>
      <c r="AR217" s="201">
        <v>5864820.0099999998</v>
      </c>
      <c r="AS217" s="201">
        <v>14545879.08</v>
      </c>
      <c r="AT217" s="16">
        <f t="shared" si="68"/>
        <v>139768457.30000001</v>
      </c>
      <c r="AU217" s="16">
        <f t="shared" si="69"/>
        <v>1198756.93</v>
      </c>
      <c r="AV217" s="16">
        <f t="shared" si="70"/>
        <v>20410699.09</v>
      </c>
      <c r="AW217" s="16">
        <f t="shared" si="71"/>
        <v>161377913.32000002</v>
      </c>
      <c r="AX217" s="16">
        <f t="shared" si="72"/>
        <v>1514903.6799999774</v>
      </c>
      <c r="AY217" s="16">
        <f t="shared" si="77"/>
        <v>162892817</v>
      </c>
      <c r="AZ217" s="201"/>
      <c r="BA217" s="201"/>
      <c r="BB217" s="228"/>
      <c r="BC217" s="228"/>
      <c r="BD217" s="228"/>
      <c r="BE217" s="201"/>
      <c r="BF217" s="201"/>
      <c r="BG217" s="201"/>
    </row>
    <row r="218" spans="1:59" x14ac:dyDescent="0.2">
      <c r="A218" s="4">
        <f t="shared" si="73"/>
        <v>2037</v>
      </c>
      <c r="B218" s="4">
        <f t="shared" si="74"/>
        <v>2</v>
      </c>
      <c r="C218" s="11">
        <f t="shared" si="57"/>
        <v>50072</v>
      </c>
      <c r="E218" s="15">
        <v>73788087</v>
      </c>
      <c r="F218" s="16">
        <v>30875370</v>
      </c>
      <c r="G218" s="16">
        <v>1865513</v>
      </c>
      <c r="H218" s="16">
        <v>945793</v>
      </c>
      <c r="I218" s="16">
        <v>101284</v>
      </c>
      <c r="J218" s="16">
        <v>221041</v>
      </c>
      <c r="K218" s="16">
        <v>22968</v>
      </c>
      <c r="L218" s="16">
        <v>6544391</v>
      </c>
      <c r="M218" s="16">
        <v>19395763</v>
      </c>
      <c r="N218" s="16">
        <f t="shared" si="58"/>
        <v>106653222</v>
      </c>
      <c r="O218" s="16">
        <f t="shared" si="59"/>
        <v>1166834</v>
      </c>
      <c r="P218" s="16">
        <f t="shared" si="60"/>
        <v>25940154</v>
      </c>
      <c r="Q218" s="16">
        <f t="shared" si="61"/>
        <v>133760210</v>
      </c>
      <c r="R218" s="16">
        <f t="shared" si="62"/>
        <v>1255647</v>
      </c>
      <c r="S218" s="17">
        <f t="shared" si="75"/>
        <v>135015857</v>
      </c>
      <c r="T218" s="16"/>
      <c r="U218" s="15">
        <v>82192023</v>
      </c>
      <c r="V218" s="16">
        <v>33543551</v>
      </c>
      <c r="W218" s="16">
        <v>2006706</v>
      </c>
      <c r="X218" s="16">
        <v>1029036</v>
      </c>
      <c r="Y218" s="16">
        <v>101284</v>
      </c>
      <c r="Z218" s="16">
        <v>230353</v>
      </c>
      <c r="AA218" s="16">
        <v>22968</v>
      </c>
      <c r="AB218" s="16">
        <v>6544391</v>
      </c>
      <c r="AC218" s="16">
        <v>19395763</v>
      </c>
      <c r="AD218" s="16">
        <f t="shared" si="63"/>
        <v>117866532</v>
      </c>
      <c r="AE218" s="16">
        <f t="shared" si="64"/>
        <v>1259389</v>
      </c>
      <c r="AF218" s="16">
        <f t="shared" si="65"/>
        <v>25940154</v>
      </c>
      <c r="AG218" s="16">
        <f t="shared" si="66"/>
        <v>145066075</v>
      </c>
      <c r="AH218" s="16">
        <f t="shared" si="67"/>
        <v>1361779</v>
      </c>
      <c r="AI218" s="17">
        <f t="shared" si="76"/>
        <v>146427854</v>
      </c>
      <c r="AK218" s="201">
        <v>85475989.219999999</v>
      </c>
      <c r="AL218" s="201">
        <v>34061887.93</v>
      </c>
      <c r="AM218" s="201">
        <v>1958521.03</v>
      </c>
      <c r="AN218" s="201">
        <v>960529.03</v>
      </c>
      <c r="AO218" s="201">
        <v>101283.81</v>
      </c>
      <c r="AP218" s="201">
        <v>225657.83</v>
      </c>
      <c r="AQ218" s="201">
        <v>22967.87</v>
      </c>
      <c r="AR218" s="201">
        <v>6544390.9500000002</v>
      </c>
      <c r="AS218" s="201">
        <v>19395762.629999999</v>
      </c>
      <c r="AT218" s="16">
        <f t="shared" si="68"/>
        <v>121620649.86000001</v>
      </c>
      <c r="AU218" s="16">
        <f t="shared" si="69"/>
        <v>1186186.8600000001</v>
      </c>
      <c r="AV218" s="16">
        <f t="shared" si="70"/>
        <v>25940153.579999998</v>
      </c>
      <c r="AW218" s="16">
        <f t="shared" si="71"/>
        <v>148746990.30000001</v>
      </c>
      <c r="AX218" s="16">
        <f t="shared" si="72"/>
        <v>1396332.6999999881</v>
      </c>
      <c r="AY218" s="16">
        <f t="shared" si="77"/>
        <v>150143323</v>
      </c>
      <c r="AZ218" s="201"/>
      <c r="BA218" s="201"/>
      <c r="BB218" s="228"/>
      <c r="BC218" s="228"/>
      <c r="BD218" s="228"/>
      <c r="BE218" s="201"/>
      <c r="BF218" s="201"/>
      <c r="BG218" s="201"/>
    </row>
    <row r="219" spans="1:59" x14ac:dyDescent="0.2">
      <c r="A219" s="4">
        <f t="shared" si="73"/>
        <v>2037</v>
      </c>
      <c r="B219" s="4">
        <f t="shared" si="74"/>
        <v>3</v>
      </c>
      <c r="C219" s="11">
        <f t="shared" si="57"/>
        <v>50100</v>
      </c>
      <c r="E219" s="15">
        <v>66444914</v>
      </c>
      <c r="F219" s="16">
        <v>28050526</v>
      </c>
      <c r="G219" s="16">
        <v>1672579</v>
      </c>
      <c r="H219" s="16">
        <v>884734</v>
      </c>
      <c r="I219" s="16">
        <v>102250</v>
      </c>
      <c r="J219" s="16">
        <v>235630</v>
      </c>
      <c r="K219" s="16">
        <v>24731</v>
      </c>
      <c r="L219" s="16">
        <v>5837563</v>
      </c>
      <c r="M219" s="16">
        <v>16140421</v>
      </c>
      <c r="N219" s="16">
        <f t="shared" si="58"/>
        <v>96295000</v>
      </c>
      <c r="O219" s="16">
        <f t="shared" si="59"/>
        <v>1120364</v>
      </c>
      <c r="P219" s="16">
        <f t="shared" si="60"/>
        <v>21977984</v>
      </c>
      <c r="Q219" s="16">
        <f t="shared" si="61"/>
        <v>119393348</v>
      </c>
      <c r="R219" s="16">
        <f t="shared" si="62"/>
        <v>1120781</v>
      </c>
      <c r="S219" s="17">
        <f t="shared" si="75"/>
        <v>120514129</v>
      </c>
      <c r="T219" s="16"/>
      <c r="U219" s="15">
        <v>74746829</v>
      </c>
      <c r="V219" s="16">
        <v>30533628</v>
      </c>
      <c r="W219" s="16">
        <v>1819569</v>
      </c>
      <c r="X219" s="16">
        <v>961303</v>
      </c>
      <c r="Y219" s="16">
        <v>102250</v>
      </c>
      <c r="Z219" s="16">
        <v>245359</v>
      </c>
      <c r="AA219" s="16">
        <v>24731</v>
      </c>
      <c r="AB219" s="16">
        <v>5837563</v>
      </c>
      <c r="AC219" s="16">
        <v>16140421</v>
      </c>
      <c r="AD219" s="16">
        <f t="shared" si="63"/>
        <v>107227007</v>
      </c>
      <c r="AE219" s="16">
        <f t="shared" si="64"/>
        <v>1206662</v>
      </c>
      <c r="AF219" s="16">
        <f t="shared" si="65"/>
        <v>21977984</v>
      </c>
      <c r="AG219" s="16">
        <f t="shared" si="66"/>
        <v>130411653</v>
      </c>
      <c r="AH219" s="16">
        <f t="shared" si="67"/>
        <v>1224214</v>
      </c>
      <c r="AI219" s="17">
        <f t="shared" si="76"/>
        <v>131635867</v>
      </c>
      <c r="AK219" s="201">
        <v>77014363.439999998</v>
      </c>
      <c r="AL219" s="201">
        <v>31184224.199999999</v>
      </c>
      <c r="AM219" s="201">
        <v>1785171.77</v>
      </c>
      <c r="AN219" s="201">
        <v>915338.83</v>
      </c>
      <c r="AO219" s="201">
        <v>102250.39</v>
      </c>
      <c r="AP219" s="201">
        <v>241798.17</v>
      </c>
      <c r="AQ219" s="201">
        <v>24731.18</v>
      </c>
      <c r="AR219" s="201">
        <v>5837562.8399999999</v>
      </c>
      <c r="AS219" s="201">
        <v>16140420.66</v>
      </c>
      <c r="AT219" s="16">
        <f t="shared" si="68"/>
        <v>110110740.98</v>
      </c>
      <c r="AU219" s="16">
        <f t="shared" si="69"/>
        <v>1157137</v>
      </c>
      <c r="AV219" s="16">
        <f t="shared" si="70"/>
        <v>21977983.5</v>
      </c>
      <c r="AW219" s="16">
        <f t="shared" si="71"/>
        <v>133245861.48</v>
      </c>
      <c r="AX219" s="16">
        <f t="shared" si="72"/>
        <v>1250819.5199999958</v>
      </c>
      <c r="AY219" s="16">
        <f t="shared" si="77"/>
        <v>134496681</v>
      </c>
      <c r="AZ219" s="201"/>
      <c r="BA219" s="201"/>
      <c r="BB219" s="228"/>
      <c r="BC219" s="228"/>
      <c r="BD219" s="228"/>
      <c r="BE219" s="201"/>
      <c r="BF219" s="201"/>
      <c r="BG219" s="201"/>
    </row>
    <row r="220" spans="1:59" x14ac:dyDescent="0.2">
      <c r="A220" s="4">
        <f t="shared" si="73"/>
        <v>2037</v>
      </c>
      <c r="B220" s="4">
        <f t="shared" si="74"/>
        <v>4</v>
      </c>
      <c r="C220" s="11">
        <f t="shared" si="57"/>
        <v>50131</v>
      </c>
      <c r="E220" s="15">
        <v>45111170</v>
      </c>
      <c r="F220" s="16">
        <v>21027164</v>
      </c>
      <c r="G220" s="16">
        <v>1341456</v>
      </c>
      <c r="H220" s="16">
        <v>684084</v>
      </c>
      <c r="I220" s="16">
        <v>87646</v>
      </c>
      <c r="J220" s="16">
        <v>222880</v>
      </c>
      <c r="K220" s="16">
        <v>23771</v>
      </c>
      <c r="L220" s="16">
        <v>5990003</v>
      </c>
      <c r="M220" s="16">
        <v>17519881</v>
      </c>
      <c r="N220" s="16">
        <f t="shared" si="58"/>
        <v>67591207</v>
      </c>
      <c r="O220" s="16">
        <f t="shared" si="59"/>
        <v>906964</v>
      </c>
      <c r="P220" s="16">
        <f t="shared" si="60"/>
        <v>23509884</v>
      </c>
      <c r="Q220" s="16">
        <f t="shared" si="61"/>
        <v>92008055</v>
      </c>
      <c r="R220" s="16">
        <f t="shared" si="62"/>
        <v>863707</v>
      </c>
      <c r="S220" s="17">
        <f t="shared" si="75"/>
        <v>92871762</v>
      </c>
      <c r="T220" s="16"/>
      <c r="U220" s="15">
        <v>51893618</v>
      </c>
      <c r="V220" s="16">
        <v>23142891</v>
      </c>
      <c r="W220" s="16">
        <v>1491362</v>
      </c>
      <c r="X220" s="16">
        <v>746541</v>
      </c>
      <c r="Y220" s="16">
        <v>87646</v>
      </c>
      <c r="Z220" s="16">
        <v>231989</v>
      </c>
      <c r="AA220" s="16">
        <v>23771</v>
      </c>
      <c r="AB220" s="16">
        <v>5990003</v>
      </c>
      <c r="AC220" s="16">
        <v>17519881</v>
      </c>
      <c r="AD220" s="16">
        <f t="shared" si="63"/>
        <v>76639288</v>
      </c>
      <c r="AE220" s="16">
        <f t="shared" si="64"/>
        <v>978530</v>
      </c>
      <c r="AF220" s="16">
        <f t="shared" si="65"/>
        <v>23509884</v>
      </c>
      <c r="AG220" s="16">
        <f t="shared" si="66"/>
        <v>101127702</v>
      </c>
      <c r="AH220" s="16">
        <f t="shared" si="67"/>
        <v>949316</v>
      </c>
      <c r="AI220" s="17">
        <f t="shared" si="76"/>
        <v>102077018</v>
      </c>
      <c r="AK220" s="201">
        <v>53438597.920000002</v>
      </c>
      <c r="AL220" s="201">
        <v>23728050.98</v>
      </c>
      <c r="AM220" s="201">
        <v>1474012.63</v>
      </c>
      <c r="AN220" s="201">
        <v>723431.54</v>
      </c>
      <c r="AO220" s="201">
        <v>87646.45</v>
      </c>
      <c r="AP220" s="201">
        <v>230050.4</v>
      </c>
      <c r="AQ220" s="201">
        <v>23770.82</v>
      </c>
      <c r="AR220" s="201">
        <v>5990003.2800000003</v>
      </c>
      <c r="AS220" s="201">
        <v>17519880.829999998</v>
      </c>
      <c r="AT220" s="16">
        <f t="shared" si="68"/>
        <v>78752078.799999997</v>
      </c>
      <c r="AU220" s="16">
        <f t="shared" si="69"/>
        <v>953481.94000000006</v>
      </c>
      <c r="AV220" s="16">
        <f t="shared" si="70"/>
        <v>23509884.109999999</v>
      </c>
      <c r="AW220" s="16">
        <f t="shared" si="71"/>
        <v>103215444.84999999</v>
      </c>
      <c r="AX220" s="16">
        <f t="shared" si="72"/>
        <v>968914.15000000596</v>
      </c>
      <c r="AY220" s="16">
        <f t="shared" si="77"/>
        <v>104184359</v>
      </c>
      <c r="AZ220" s="201"/>
      <c r="BA220" s="201"/>
      <c r="BB220" s="228"/>
      <c r="BC220" s="228"/>
      <c r="BD220" s="228"/>
      <c r="BE220" s="201"/>
      <c r="BF220" s="201"/>
      <c r="BG220" s="201"/>
    </row>
    <row r="221" spans="1:59" x14ac:dyDescent="0.2">
      <c r="A221" s="4">
        <f t="shared" si="73"/>
        <v>2037</v>
      </c>
      <c r="B221" s="4">
        <f t="shared" si="74"/>
        <v>5</v>
      </c>
      <c r="C221" s="11">
        <f t="shared" si="57"/>
        <v>50161</v>
      </c>
      <c r="E221" s="15">
        <v>24794012</v>
      </c>
      <c r="F221" s="16">
        <v>16193299</v>
      </c>
      <c r="G221" s="16">
        <v>920068</v>
      </c>
      <c r="H221" s="16">
        <v>668776</v>
      </c>
      <c r="I221" s="16">
        <v>95272</v>
      </c>
      <c r="J221" s="16">
        <v>205661</v>
      </c>
      <c r="K221" s="16">
        <v>22361</v>
      </c>
      <c r="L221" s="16">
        <v>5290078</v>
      </c>
      <c r="M221" s="16">
        <v>20925645</v>
      </c>
      <c r="N221" s="16">
        <f t="shared" si="58"/>
        <v>42025012</v>
      </c>
      <c r="O221" s="16">
        <f t="shared" si="59"/>
        <v>874437</v>
      </c>
      <c r="P221" s="16">
        <f t="shared" si="60"/>
        <v>26215723</v>
      </c>
      <c r="Q221" s="16">
        <f t="shared" si="61"/>
        <v>69115172</v>
      </c>
      <c r="R221" s="16">
        <f t="shared" si="62"/>
        <v>648805</v>
      </c>
      <c r="S221" s="17">
        <f t="shared" si="75"/>
        <v>69763977</v>
      </c>
      <c r="T221" s="16"/>
      <c r="U221" s="15">
        <v>28852546</v>
      </c>
      <c r="V221" s="16">
        <v>17835200</v>
      </c>
      <c r="W221" s="16">
        <v>1055546</v>
      </c>
      <c r="X221" s="16">
        <v>727877</v>
      </c>
      <c r="Y221" s="16">
        <v>95272</v>
      </c>
      <c r="Z221" s="16">
        <v>214033</v>
      </c>
      <c r="AA221" s="16">
        <v>22361</v>
      </c>
      <c r="AB221" s="16">
        <v>5290078</v>
      </c>
      <c r="AC221" s="16">
        <v>20925645</v>
      </c>
      <c r="AD221" s="16">
        <f t="shared" si="63"/>
        <v>47860925</v>
      </c>
      <c r="AE221" s="16">
        <f t="shared" si="64"/>
        <v>941910</v>
      </c>
      <c r="AF221" s="16">
        <f t="shared" si="65"/>
        <v>26215723</v>
      </c>
      <c r="AG221" s="16">
        <f t="shared" si="66"/>
        <v>75018558</v>
      </c>
      <c r="AH221" s="16">
        <f t="shared" si="67"/>
        <v>704222</v>
      </c>
      <c r="AI221" s="17">
        <f t="shared" si="76"/>
        <v>75722780</v>
      </c>
      <c r="AK221" s="201">
        <v>29908597.43</v>
      </c>
      <c r="AL221" s="201">
        <v>18437483.32</v>
      </c>
      <c r="AM221" s="201">
        <v>1049561.57</v>
      </c>
      <c r="AN221" s="201">
        <v>719136.66</v>
      </c>
      <c r="AO221" s="201">
        <v>95271.76</v>
      </c>
      <c r="AP221" s="201">
        <v>213145.39</v>
      </c>
      <c r="AQ221" s="201">
        <v>22360.94</v>
      </c>
      <c r="AR221" s="201">
        <v>5290077.6399999997</v>
      </c>
      <c r="AS221" s="201">
        <v>20925644.93</v>
      </c>
      <c r="AT221" s="16">
        <f t="shared" si="68"/>
        <v>49513275.019999996</v>
      </c>
      <c r="AU221" s="16">
        <f t="shared" si="69"/>
        <v>932282.05</v>
      </c>
      <c r="AV221" s="16">
        <f t="shared" si="70"/>
        <v>26215722.57</v>
      </c>
      <c r="AW221" s="16">
        <f t="shared" si="71"/>
        <v>76661279.639999986</v>
      </c>
      <c r="AX221" s="16">
        <f t="shared" si="72"/>
        <v>719642.36000001431</v>
      </c>
      <c r="AY221" s="16">
        <f t="shared" si="77"/>
        <v>77380922</v>
      </c>
      <c r="AZ221" s="201"/>
      <c r="BA221" s="201"/>
      <c r="BB221" s="228"/>
      <c r="BC221" s="228"/>
      <c r="BD221" s="228"/>
      <c r="BE221" s="201"/>
      <c r="BF221" s="201"/>
      <c r="BG221" s="201"/>
    </row>
    <row r="222" spans="1:59" x14ac:dyDescent="0.2">
      <c r="A222" s="4">
        <f t="shared" si="73"/>
        <v>2037</v>
      </c>
      <c r="B222" s="4">
        <f t="shared" si="74"/>
        <v>6</v>
      </c>
      <c r="C222" s="11">
        <f t="shared" si="57"/>
        <v>50192</v>
      </c>
      <c r="E222" s="15">
        <v>15717470</v>
      </c>
      <c r="F222" s="16">
        <v>13465624</v>
      </c>
      <c r="G222" s="16">
        <v>764175</v>
      </c>
      <c r="H222" s="16">
        <v>546027</v>
      </c>
      <c r="I222" s="16">
        <v>73073</v>
      </c>
      <c r="J222" s="16">
        <v>200883</v>
      </c>
      <c r="K222" s="16">
        <v>22113</v>
      </c>
      <c r="L222" s="16">
        <v>4929896</v>
      </c>
      <c r="M222" s="16">
        <v>20416029</v>
      </c>
      <c r="N222" s="16">
        <f t="shared" si="58"/>
        <v>30042455</v>
      </c>
      <c r="O222" s="16">
        <f t="shared" si="59"/>
        <v>746910</v>
      </c>
      <c r="P222" s="16">
        <f t="shared" si="60"/>
        <v>25345925</v>
      </c>
      <c r="Q222" s="16">
        <f t="shared" si="61"/>
        <v>56135290</v>
      </c>
      <c r="R222" s="16">
        <f t="shared" si="62"/>
        <v>526959</v>
      </c>
      <c r="S222" s="17">
        <f t="shared" si="75"/>
        <v>56662249</v>
      </c>
      <c r="T222" s="16"/>
      <c r="U222" s="15">
        <v>18554497</v>
      </c>
      <c r="V222" s="16">
        <v>14883019</v>
      </c>
      <c r="W222" s="16">
        <v>909786</v>
      </c>
      <c r="X222" s="16">
        <v>592061</v>
      </c>
      <c r="Y222" s="16">
        <v>73073</v>
      </c>
      <c r="Z222" s="16">
        <v>209253</v>
      </c>
      <c r="AA222" s="16">
        <v>22113</v>
      </c>
      <c r="AB222" s="16">
        <v>4929896</v>
      </c>
      <c r="AC222" s="16">
        <v>20416029</v>
      </c>
      <c r="AD222" s="16">
        <f t="shared" si="63"/>
        <v>34442488</v>
      </c>
      <c r="AE222" s="16">
        <f t="shared" si="64"/>
        <v>801314</v>
      </c>
      <c r="AF222" s="16">
        <f t="shared" si="65"/>
        <v>25345925</v>
      </c>
      <c r="AG222" s="16">
        <f t="shared" si="66"/>
        <v>60589727</v>
      </c>
      <c r="AH222" s="16">
        <f t="shared" si="67"/>
        <v>568774</v>
      </c>
      <c r="AI222" s="17">
        <f t="shared" si="76"/>
        <v>61158501</v>
      </c>
      <c r="AK222" s="201">
        <v>19355838.940000001</v>
      </c>
      <c r="AL222" s="201">
        <v>15449100.609999999</v>
      </c>
      <c r="AM222" s="201">
        <v>904911.66</v>
      </c>
      <c r="AN222" s="201">
        <v>587220.22</v>
      </c>
      <c r="AO222" s="201">
        <v>73072.86</v>
      </c>
      <c r="AP222" s="201">
        <v>208563.17</v>
      </c>
      <c r="AQ222" s="201">
        <v>22113.32</v>
      </c>
      <c r="AR222" s="201">
        <v>4929895.78</v>
      </c>
      <c r="AS222" s="201">
        <v>20416028.960000001</v>
      </c>
      <c r="AT222" s="16">
        <f t="shared" si="68"/>
        <v>35805037.389999993</v>
      </c>
      <c r="AU222" s="16">
        <f t="shared" si="69"/>
        <v>795783.39</v>
      </c>
      <c r="AV222" s="16">
        <f t="shared" si="70"/>
        <v>25345924.740000002</v>
      </c>
      <c r="AW222" s="16">
        <f t="shared" si="71"/>
        <v>61946745.519999996</v>
      </c>
      <c r="AX222" s="16">
        <f t="shared" si="72"/>
        <v>581512.48000000417</v>
      </c>
      <c r="AY222" s="16">
        <f t="shared" si="77"/>
        <v>62528258</v>
      </c>
      <c r="AZ222" s="201"/>
      <c r="BA222" s="201"/>
      <c r="BB222" s="228"/>
      <c r="BC222" s="228"/>
      <c r="BD222" s="228"/>
      <c r="BE222" s="201"/>
      <c r="BF222" s="201"/>
      <c r="BG222" s="201"/>
    </row>
    <row r="223" spans="1:59" x14ac:dyDescent="0.2">
      <c r="A223" s="4">
        <f t="shared" si="73"/>
        <v>2037</v>
      </c>
      <c r="B223" s="4">
        <f t="shared" si="74"/>
        <v>7</v>
      </c>
      <c r="C223" s="11">
        <f t="shared" si="57"/>
        <v>50222</v>
      </c>
      <c r="E223" s="15">
        <v>10963937</v>
      </c>
      <c r="F223" s="16">
        <v>11649006</v>
      </c>
      <c r="G223" s="16">
        <v>693448</v>
      </c>
      <c r="H223" s="16">
        <v>539384</v>
      </c>
      <c r="I223" s="16">
        <v>61465</v>
      </c>
      <c r="J223" s="16">
        <v>190339</v>
      </c>
      <c r="K223" s="16">
        <v>21052</v>
      </c>
      <c r="L223" s="16">
        <v>4278116</v>
      </c>
      <c r="M223" s="16">
        <v>20543539</v>
      </c>
      <c r="N223" s="16">
        <f t="shared" si="58"/>
        <v>23388908</v>
      </c>
      <c r="O223" s="16">
        <f t="shared" si="59"/>
        <v>729723</v>
      </c>
      <c r="P223" s="16">
        <f t="shared" si="60"/>
        <v>24821655</v>
      </c>
      <c r="Q223" s="16">
        <f t="shared" si="61"/>
        <v>48940286</v>
      </c>
      <c r="R223" s="16">
        <f t="shared" si="62"/>
        <v>459417</v>
      </c>
      <c r="S223" s="17">
        <f t="shared" si="75"/>
        <v>49399703</v>
      </c>
      <c r="T223" s="16"/>
      <c r="U223" s="15">
        <v>13396444</v>
      </c>
      <c r="V223" s="16">
        <v>12944060</v>
      </c>
      <c r="W223" s="16">
        <v>830661</v>
      </c>
      <c r="X223" s="16">
        <v>584297</v>
      </c>
      <c r="Y223" s="16">
        <v>61465</v>
      </c>
      <c r="Z223" s="16">
        <v>198589</v>
      </c>
      <c r="AA223" s="16">
        <v>21052</v>
      </c>
      <c r="AB223" s="16">
        <v>4278116</v>
      </c>
      <c r="AC223" s="16">
        <v>20543539</v>
      </c>
      <c r="AD223" s="16">
        <f t="shared" si="63"/>
        <v>27253682</v>
      </c>
      <c r="AE223" s="16">
        <f t="shared" si="64"/>
        <v>782886</v>
      </c>
      <c r="AF223" s="16">
        <f t="shared" si="65"/>
        <v>24821655</v>
      </c>
      <c r="AG223" s="16">
        <f t="shared" si="66"/>
        <v>52858223</v>
      </c>
      <c r="AH223" s="16">
        <f t="shared" si="67"/>
        <v>496196</v>
      </c>
      <c r="AI223" s="17">
        <f t="shared" si="76"/>
        <v>53354419</v>
      </c>
      <c r="AK223" s="201">
        <v>14054519.23</v>
      </c>
      <c r="AL223" s="201">
        <v>13443543.060000001</v>
      </c>
      <c r="AM223" s="201">
        <v>826057.97</v>
      </c>
      <c r="AN223" s="201">
        <v>579606.88</v>
      </c>
      <c r="AO223" s="201">
        <v>61464.6</v>
      </c>
      <c r="AP223" s="201">
        <v>197918.47</v>
      </c>
      <c r="AQ223" s="201">
        <v>21051.56</v>
      </c>
      <c r="AR223" s="201">
        <v>4278116.37</v>
      </c>
      <c r="AS223" s="201">
        <v>20543539.09</v>
      </c>
      <c r="AT223" s="16">
        <f t="shared" si="68"/>
        <v>28406636.419999998</v>
      </c>
      <c r="AU223" s="16">
        <f t="shared" si="69"/>
        <v>777525.35</v>
      </c>
      <c r="AV223" s="16">
        <f t="shared" si="70"/>
        <v>24821655.460000001</v>
      </c>
      <c r="AW223" s="16">
        <f t="shared" si="71"/>
        <v>54005817.230000004</v>
      </c>
      <c r="AX223" s="16">
        <f t="shared" si="72"/>
        <v>506968.76999999583</v>
      </c>
      <c r="AY223" s="16">
        <f t="shared" si="77"/>
        <v>54512786</v>
      </c>
      <c r="AZ223" s="201"/>
      <c r="BA223" s="201"/>
      <c r="BB223" s="228"/>
      <c r="BC223" s="228"/>
      <c r="BD223" s="228"/>
      <c r="BE223" s="201"/>
      <c r="BF223" s="201"/>
      <c r="BG223" s="201"/>
    </row>
    <row r="224" spans="1:59" x14ac:dyDescent="0.2">
      <c r="A224" s="4">
        <f t="shared" si="73"/>
        <v>2037</v>
      </c>
      <c r="B224" s="4">
        <f t="shared" si="74"/>
        <v>8</v>
      </c>
      <c r="C224" s="11">
        <f t="shared" si="57"/>
        <v>50253</v>
      </c>
      <c r="E224" s="15">
        <v>10401787</v>
      </c>
      <c r="F224" s="16">
        <v>12585481</v>
      </c>
      <c r="G224" s="16">
        <v>783384</v>
      </c>
      <c r="H224" s="16">
        <v>568403</v>
      </c>
      <c r="I224" s="16">
        <v>64730</v>
      </c>
      <c r="J224" s="16">
        <v>194186</v>
      </c>
      <c r="K224" s="16">
        <v>21434</v>
      </c>
      <c r="L224" s="16">
        <v>4413941</v>
      </c>
      <c r="M224" s="16">
        <v>19642437</v>
      </c>
      <c r="N224" s="16">
        <f t="shared" si="58"/>
        <v>23856816</v>
      </c>
      <c r="O224" s="16">
        <f t="shared" si="59"/>
        <v>762589</v>
      </c>
      <c r="P224" s="16">
        <f t="shared" si="60"/>
        <v>24056378</v>
      </c>
      <c r="Q224" s="16">
        <f t="shared" si="61"/>
        <v>48675783</v>
      </c>
      <c r="R224" s="16">
        <f t="shared" si="62"/>
        <v>456934</v>
      </c>
      <c r="S224" s="17">
        <f t="shared" si="75"/>
        <v>49132717</v>
      </c>
      <c r="T224" s="16"/>
      <c r="U224" s="15">
        <v>12986313</v>
      </c>
      <c r="V224" s="16">
        <v>13924794</v>
      </c>
      <c r="W224" s="16">
        <v>933245</v>
      </c>
      <c r="X224" s="16">
        <v>615931</v>
      </c>
      <c r="Y224" s="16">
        <v>64730</v>
      </c>
      <c r="Z224" s="16">
        <v>202233</v>
      </c>
      <c r="AA224" s="16">
        <v>21434</v>
      </c>
      <c r="AB224" s="16">
        <v>4413941</v>
      </c>
      <c r="AC224" s="16">
        <v>19642437</v>
      </c>
      <c r="AD224" s="16">
        <f t="shared" si="63"/>
        <v>27930516</v>
      </c>
      <c r="AE224" s="16">
        <f t="shared" si="64"/>
        <v>818164</v>
      </c>
      <c r="AF224" s="16">
        <f t="shared" si="65"/>
        <v>24056378</v>
      </c>
      <c r="AG224" s="16">
        <f t="shared" si="66"/>
        <v>52805058</v>
      </c>
      <c r="AH224" s="16">
        <f t="shared" si="67"/>
        <v>495697</v>
      </c>
      <c r="AI224" s="17">
        <f t="shared" si="76"/>
        <v>53300755</v>
      </c>
      <c r="AK224" s="201">
        <v>13767064.699999999</v>
      </c>
      <c r="AL224" s="201">
        <v>14421845.49</v>
      </c>
      <c r="AM224" s="201">
        <v>928172.81</v>
      </c>
      <c r="AN224" s="201">
        <v>610844.14</v>
      </c>
      <c r="AO224" s="201">
        <v>64729.82</v>
      </c>
      <c r="AP224" s="201">
        <v>201546.33</v>
      </c>
      <c r="AQ224" s="201">
        <v>21434.47</v>
      </c>
      <c r="AR224" s="201">
        <v>4413940.8600000003</v>
      </c>
      <c r="AS224" s="201">
        <v>19642436.870000001</v>
      </c>
      <c r="AT224" s="16">
        <f t="shared" si="68"/>
        <v>29203247.289999995</v>
      </c>
      <c r="AU224" s="16">
        <f t="shared" si="69"/>
        <v>812390.47</v>
      </c>
      <c r="AV224" s="16">
        <f t="shared" si="70"/>
        <v>24056377.73</v>
      </c>
      <c r="AW224" s="16">
        <f t="shared" si="71"/>
        <v>54072015.489999995</v>
      </c>
      <c r="AX224" s="16">
        <f t="shared" si="72"/>
        <v>507590.51000000536</v>
      </c>
      <c r="AY224" s="16">
        <f t="shared" si="77"/>
        <v>54579606</v>
      </c>
      <c r="AZ224" s="201"/>
      <c r="BA224" s="201"/>
      <c r="BB224" s="228"/>
      <c r="BC224" s="228"/>
      <c r="BD224" s="228"/>
      <c r="BE224" s="201"/>
      <c r="BF224" s="201"/>
      <c r="BG224" s="201"/>
    </row>
    <row r="225" spans="1:59" x14ac:dyDescent="0.2">
      <c r="A225" s="4">
        <f t="shared" si="73"/>
        <v>2037</v>
      </c>
      <c r="B225" s="4">
        <f t="shared" si="74"/>
        <v>9</v>
      </c>
      <c r="C225" s="11">
        <f t="shared" si="57"/>
        <v>50284</v>
      </c>
      <c r="E225" s="15">
        <v>15799808</v>
      </c>
      <c r="F225" s="16">
        <v>14330296</v>
      </c>
      <c r="G225" s="16">
        <v>1039993</v>
      </c>
      <c r="H225" s="16">
        <v>533201</v>
      </c>
      <c r="I225" s="16">
        <v>67407</v>
      </c>
      <c r="J225" s="16">
        <v>175844</v>
      </c>
      <c r="K225" s="16">
        <v>19258</v>
      </c>
      <c r="L225" s="16">
        <v>5056457</v>
      </c>
      <c r="M225" s="16">
        <v>21960728</v>
      </c>
      <c r="N225" s="16">
        <f t="shared" si="58"/>
        <v>31256762</v>
      </c>
      <c r="O225" s="16">
        <f t="shared" si="59"/>
        <v>709045</v>
      </c>
      <c r="P225" s="16">
        <f t="shared" si="60"/>
        <v>27017185</v>
      </c>
      <c r="Q225" s="16">
        <f t="shared" si="61"/>
        <v>58982992</v>
      </c>
      <c r="R225" s="16">
        <f t="shared" si="62"/>
        <v>553691</v>
      </c>
      <c r="S225" s="17">
        <f t="shared" si="75"/>
        <v>59536683</v>
      </c>
      <c r="T225" s="16"/>
      <c r="U225" s="15">
        <v>19061304</v>
      </c>
      <c r="V225" s="16">
        <v>15697712</v>
      </c>
      <c r="W225" s="16">
        <v>1198961</v>
      </c>
      <c r="X225" s="16">
        <v>579813</v>
      </c>
      <c r="Y225" s="16">
        <v>67407</v>
      </c>
      <c r="Z225" s="16">
        <v>183104</v>
      </c>
      <c r="AA225" s="16">
        <v>19258</v>
      </c>
      <c r="AB225" s="16">
        <v>5056457</v>
      </c>
      <c r="AC225" s="16">
        <v>21960728</v>
      </c>
      <c r="AD225" s="16">
        <f t="shared" si="63"/>
        <v>36044642</v>
      </c>
      <c r="AE225" s="16">
        <f t="shared" si="64"/>
        <v>762917</v>
      </c>
      <c r="AF225" s="16">
        <f t="shared" si="65"/>
        <v>27017185</v>
      </c>
      <c r="AG225" s="16">
        <f t="shared" si="66"/>
        <v>63824744</v>
      </c>
      <c r="AH225" s="16">
        <f t="shared" si="67"/>
        <v>599142</v>
      </c>
      <c r="AI225" s="17">
        <f t="shared" si="76"/>
        <v>64423886</v>
      </c>
      <c r="AK225" s="201">
        <v>19856185.469999999</v>
      </c>
      <c r="AL225" s="201">
        <v>16179215.34</v>
      </c>
      <c r="AM225" s="201">
        <v>1192836.18</v>
      </c>
      <c r="AN225" s="201">
        <v>574246.71</v>
      </c>
      <c r="AO225" s="201">
        <v>67406.850000000006</v>
      </c>
      <c r="AP225" s="201">
        <v>182517.84</v>
      </c>
      <c r="AQ225" s="201">
        <v>19257.8</v>
      </c>
      <c r="AR225" s="201">
        <v>5056457.0999999996</v>
      </c>
      <c r="AS225" s="201">
        <v>21960728.170000002</v>
      </c>
      <c r="AT225" s="16">
        <f t="shared" si="68"/>
        <v>37314901.640000001</v>
      </c>
      <c r="AU225" s="16">
        <f t="shared" si="69"/>
        <v>756764.54999999993</v>
      </c>
      <c r="AV225" s="16">
        <f t="shared" si="70"/>
        <v>27017185.270000003</v>
      </c>
      <c r="AW225" s="16">
        <f t="shared" si="71"/>
        <v>65088851.460000001</v>
      </c>
      <c r="AX225" s="16">
        <f t="shared" si="72"/>
        <v>611008.53999999911</v>
      </c>
      <c r="AY225" s="16">
        <f t="shared" si="77"/>
        <v>65699860</v>
      </c>
      <c r="AZ225" s="201"/>
      <c r="BA225" s="201"/>
      <c r="BB225" s="228"/>
      <c r="BC225" s="228"/>
      <c r="BD225" s="228"/>
      <c r="BE225" s="201"/>
      <c r="BF225" s="201"/>
      <c r="BG225" s="201"/>
    </row>
    <row r="226" spans="1:59" x14ac:dyDescent="0.2">
      <c r="A226" s="4">
        <f t="shared" si="73"/>
        <v>2037</v>
      </c>
      <c r="B226" s="4">
        <f t="shared" si="74"/>
        <v>10</v>
      </c>
      <c r="C226" s="11">
        <f t="shared" si="57"/>
        <v>50314</v>
      </c>
      <c r="E226" s="15">
        <v>38841368</v>
      </c>
      <c r="F226" s="16">
        <v>23398776</v>
      </c>
      <c r="G226" s="16">
        <v>1105953</v>
      </c>
      <c r="H226" s="16">
        <v>778352</v>
      </c>
      <c r="I226" s="16">
        <v>100230</v>
      </c>
      <c r="J226" s="16">
        <v>205349</v>
      </c>
      <c r="K226" s="16">
        <v>22121</v>
      </c>
      <c r="L226" s="16">
        <v>4851555</v>
      </c>
      <c r="M226" s="16">
        <v>15346370</v>
      </c>
      <c r="N226" s="16">
        <f t="shared" si="58"/>
        <v>63468448</v>
      </c>
      <c r="O226" s="16">
        <f t="shared" si="59"/>
        <v>983701</v>
      </c>
      <c r="P226" s="16">
        <f t="shared" si="60"/>
        <v>20197925</v>
      </c>
      <c r="Q226" s="16">
        <f t="shared" si="61"/>
        <v>84650074</v>
      </c>
      <c r="R226" s="16">
        <f t="shared" si="62"/>
        <v>794636</v>
      </c>
      <c r="S226" s="17">
        <f t="shared" si="75"/>
        <v>85444710</v>
      </c>
      <c r="T226" s="16"/>
      <c r="U226" s="15">
        <v>44684683</v>
      </c>
      <c r="V226" s="16">
        <v>25382227</v>
      </c>
      <c r="W226" s="16">
        <v>1231984</v>
      </c>
      <c r="X226" s="16">
        <v>852219</v>
      </c>
      <c r="Y226" s="16">
        <v>100230</v>
      </c>
      <c r="Z226" s="16">
        <v>214258</v>
      </c>
      <c r="AA226" s="16">
        <v>22121</v>
      </c>
      <c r="AB226" s="16">
        <v>4851555</v>
      </c>
      <c r="AC226" s="16">
        <v>15346370</v>
      </c>
      <c r="AD226" s="16">
        <f t="shared" si="63"/>
        <v>71421245</v>
      </c>
      <c r="AE226" s="16">
        <f t="shared" si="64"/>
        <v>1066477</v>
      </c>
      <c r="AF226" s="16">
        <f t="shared" si="65"/>
        <v>20197925</v>
      </c>
      <c r="AG226" s="16">
        <f t="shared" si="66"/>
        <v>92685647</v>
      </c>
      <c r="AH226" s="16">
        <f t="shared" si="67"/>
        <v>870068</v>
      </c>
      <c r="AI226" s="17">
        <f t="shared" si="76"/>
        <v>93555715</v>
      </c>
      <c r="AK226" s="201">
        <v>46116133.68</v>
      </c>
      <c r="AL226" s="201">
        <v>25864076.850000001</v>
      </c>
      <c r="AM226" s="201">
        <v>1213676.6299999999</v>
      </c>
      <c r="AN226" s="201">
        <v>818533.92</v>
      </c>
      <c r="AO226" s="201">
        <v>100230.47</v>
      </c>
      <c r="AP226" s="201">
        <v>212399.26</v>
      </c>
      <c r="AQ226" s="201">
        <v>22121.18</v>
      </c>
      <c r="AR226" s="201">
        <v>4851555.24</v>
      </c>
      <c r="AS226" s="201">
        <v>15346370.119999999</v>
      </c>
      <c r="AT226" s="16">
        <f t="shared" si="68"/>
        <v>73316238.810000002</v>
      </c>
      <c r="AU226" s="16">
        <f t="shared" si="69"/>
        <v>1030933.18</v>
      </c>
      <c r="AV226" s="16">
        <f t="shared" si="70"/>
        <v>20197925.359999999</v>
      </c>
      <c r="AW226" s="16">
        <f t="shared" si="71"/>
        <v>94545097.350000009</v>
      </c>
      <c r="AX226" s="16">
        <f t="shared" si="72"/>
        <v>887523.64999999106</v>
      </c>
      <c r="AY226" s="16">
        <f t="shared" si="77"/>
        <v>95432621</v>
      </c>
      <c r="AZ226" s="201"/>
      <c r="BA226" s="201"/>
      <c r="BB226" s="228"/>
      <c r="BC226" s="228"/>
      <c r="BD226" s="228"/>
      <c r="BE226" s="201"/>
      <c r="BF226" s="201"/>
      <c r="BG226" s="201"/>
    </row>
    <row r="227" spans="1:59" x14ac:dyDescent="0.2">
      <c r="A227" s="4">
        <f t="shared" si="73"/>
        <v>2037</v>
      </c>
      <c r="B227" s="4">
        <f t="shared" si="74"/>
        <v>11</v>
      </c>
      <c r="C227" s="11">
        <f t="shared" si="57"/>
        <v>50345</v>
      </c>
      <c r="E227" s="15">
        <v>65430252</v>
      </c>
      <c r="F227" s="16">
        <v>31692796</v>
      </c>
      <c r="G227" s="16">
        <v>1838398</v>
      </c>
      <c r="H227" s="16">
        <v>868545</v>
      </c>
      <c r="I227" s="16">
        <v>92849</v>
      </c>
      <c r="J227" s="16">
        <v>222788</v>
      </c>
      <c r="K227" s="16">
        <v>23247</v>
      </c>
      <c r="L227" s="16">
        <v>5764530</v>
      </c>
      <c r="M227" s="16">
        <v>16181883</v>
      </c>
      <c r="N227" s="16">
        <f t="shared" si="58"/>
        <v>99077542</v>
      </c>
      <c r="O227" s="16">
        <f t="shared" si="59"/>
        <v>1091333</v>
      </c>
      <c r="P227" s="16">
        <f t="shared" si="60"/>
        <v>21946413</v>
      </c>
      <c r="Q227" s="16">
        <f t="shared" si="61"/>
        <v>122115288</v>
      </c>
      <c r="R227" s="16">
        <f t="shared" si="62"/>
        <v>1146333</v>
      </c>
      <c r="S227" s="17">
        <f t="shared" si="75"/>
        <v>123261621</v>
      </c>
      <c r="T227" s="16"/>
      <c r="U227" s="15">
        <v>73805345</v>
      </c>
      <c r="V227" s="16">
        <v>34475820</v>
      </c>
      <c r="W227" s="16">
        <v>1998604</v>
      </c>
      <c r="X227" s="16">
        <v>927908</v>
      </c>
      <c r="Y227" s="16">
        <v>92849</v>
      </c>
      <c r="Z227" s="16">
        <v>230531</v>
      </c>
      <c r="AA227" s="16">
        <v>23247</v>
      </c>
      <c r="AB227" s="16">
        <v>5764530</v>
      </c>
      <c r="AC227" s="16">
        <v>16181883</v>
      </c>
      <c r="AD227" s="16">
        <f t="shared" si="63"/>
        <v>110395865</v>
      </c>
      <c r="AE227" s="16">
        <f t="shared" si="64"/>
        <v>1158439</v>
      </c>
      <c r="AF227" s="16">
        <f t="shared" si="65"/>
        <v>21946413</v>
      </c>
      <c r="AG227" s="16">
        <f t="shared" si="66"/>
        <v>133500717</v>
      </c>
      <c r="AH227" s="16">
        <f t="shared" si="67"/>
        <v>1253212</v>
      </c>
      <c r="AI227" s="17">
        <f t="shared" si="76"/>
        <v>134753929</v>
      </c>
      <c r="AK227" s="201">
        <v>76307575.909999996</v>
      </c>
      <c r="AL227" s="201">
        <v>34424086.829999998</v>
      </c>
      <c r="AM227" s="201">
        <v>1912384.83</v>
      </c>
      <c r="AN227" s="201">
        <v>818085.67</v>
      </c>
      <c r="AO227" s="201">
        <v>92849.46</v>
      </c>
      <c r="AP227" s="201">
        <v>223855.07</v>
      </c>
      <c r="AQ227" s="201">
        <v>23246.89</v>
      </c>
      <c r="AR227" s="201">
        <v>5764530.3899999997</v>
      </c>
      <c r="AS227" s="201">
        <v>16181882.529999999</v>
      </c>
      <c r="AT227" s="16">
        <f t="shared" si="68"/>
        <v>112760143.91999999</v>
      </c>
      <c r="AU227" s="16">
        <f t="shared" si="69"/>
        <v>1041940.74</v>
      </c>
      <c r="AV227" s="16">
        <f t="shared" si="70"/>
        <v>21946412.919999998</v>
      </c>
      <c r="AW227" s="16">
        <f t="shared" si="71"/>
        <v>135748497.57999998</v>
      </c>
      <c r="AX227" s="16">
        <f t="shared" si="72"/>
        <v>1274312.4200000167</v>
      </c>
      <c r="AY227" s="16">
        <f t="shared" si="77"/>
        <v>137022810</v>
      </c>
      <c r="AZ227" s="201"/>
      <c r="BA227" s="201"/>
      <c r="BB227" s="228"/>
      <c r="BC227" s="228"/>
      <c r="BD227" s="228"/>
      <c r="BE227" s="201"/>
      <c r="BF227" s="201"/>
      <c r="BG227" s="201"/>
    </row>
    <row r="228" spans="1:59" x14ac:dyDescent="0.2">
      <c r="A228" s="4">
        <f t="shared" si="73"/>
        <v>2037</v>
      </c>
      <c r="B228" s="4">
        <f t="shared" si="74"/>
        <v>12</v>
      </c>
      <c r="C228" s="11">
        <f t="shared" si="57"/>
        <v>50375</v>
      </c>
      <c r="E228" s="15">
        <v>86304681</v>
      </c>
      <c r="F228" s="16">
        <v>38086371</v>
      </c>
      <c r="G228" s="16">
        <v>2331027</v>
      </c>
      <c r="H228" s="16">
        <v>1117531</v>
      </c>
      <c r="I228" s="16">
        <v>109264</v>
      </c>
      <c r="J228" s="16">
        <v>247174</v>
      </c>
      <c r="K228" s="16">
        <v>25303</v>
      </c>
      <c r="L228" s="16">
        <v>6097608</v>
      </c>
      <c r="M228" s="16">
        <v>16503185</v>
      </c>
      <c r="N228" s="16">
        <f t="shared" si="58"/>
        <v>126856646</v>
      </c>
      <c r="O228" s="16">
        <f t="shared" si="59"/>
        <v>1364705</v>
      </c>
      <c r="P228" s="16">
        <f t="shared" si="60"/>
        <v>22600793</v>
      </c>
      <c r="Q228" s="16">
        <f t="shared" si="61"/>
        <v>150822144</v>
      </c>
      <c r="R228" s="16">
        <f t="shared" si="62"/>
        <v>1415813</v>
      </c>
      <c r="S228" s="17">
        <f t="shared" si="75"/>
        <v>152237957</v>
      </c>
      <c r="T228" s="16"/>
      <c r="U228" s="15">
        <v>97546980</v>
      </c>
      <c r="V228" s="16">
        <v>41960213</v>
      </c>
      <c r="W228" s="16">
        <v>2504380</v>
      </c>
      <c r="X228" s="16">
        <v>1177882</v>
      </c>
      <c r="Y228" s="16">
        <v>109264</v>
      </c>
      <c r="Z228" s="16">
        <v>254402</v>
      </c>
      <c r="AA228" s="16">
        <v>25303</v>
      </c>
      <c r="AB228" s="16">
        <v>6097608</v>
      </c>
      <c r="AC228" s="16">
        <v>16503185</v>
      </c>
      <c r="AD228" s="16">
        <f t="shared" si="63"/>
        <v>142146140</v>
      </c>
      <c r="AE228" s="16">
        <f t="shared" si="64"/>
        <v>1432284</v>
      </c>
      <c r="AF228" s="16">
        <f t="shared" si="65"/>
        <v>22600793</v>
      </c>
      <c r="AG228" s="16">
        <f t="shared" si="66"/>
        <v>166179217</v>
      </c>
      <c r="AH228" s="16">
        <f t="shared" si="67"/>
        <v>1559974</v>
      </c>
      <c r="AI228" s="17">
        <f t="shared" si="76"/>
        <v>167739191</v>
      </c>
      <c r="AK228" s="201">
        <v>100997375.81999999</v>
      </c>
      <c r="AL228" s="201">
        <v>41776551.719999999</v>
      </c>
      <c r="AM228" s="201">
        <v>2395061.2400000002</v>
      </c>
      <c r="AN228" s="201">
        <v>1042238.57</v>
      </c>
      <c r="AO228" s="201">
        <v>109263.53</v>
      </c>
      <c r="AP228" s="201">
        <v>245802.27</v>
      </c>
      <c r="AQ228" s="201">
        <v>25302.74</v>
      </c>
      <c r="AR228" s="201">
        <v>6097608.1600000001</v>
      </c>
      <c r="AS228" s="201">
        <v>16503185.35</v>
      </c>
      <c r="AT228" s="16">
        <f t="shared" si="68"/>
        <v>145303555.05000001</v>
      </c>
      <c r="AU228" s="16">
        <f t="shared" si="69"/>
        <v>1288040.8399999999</v>
      </c>
      <c r="AV228" s="16">
        <f t="shared" si="70"/>
        <v>22600793.509999998</v>
      </c>
      <c r="AW228" s="16">
        <f t="shared" si="71"/>
        <v>169192389.40000001</v>
      </c>
      <c r="AX228" s="16">
        <f t="shared" si="72"/>
        <v>1588259.599999994</v>
      </c>
      <c r="AY228" s="16">
        <f t="shared" si="77"/>
        <v>170780649</v>
      </c>
      <c r="AZ228" s="201"/>
      <c r="BA228" s="201"/>
      <c r="BB228" s="228"/>
      <c r="BC228" s="228"/>
      <c r="BD228" s="228"/>
      <c r="BE228" s="201"/>
      <c r="BF228" s="201"/>
      <c r="BG228" s="201"/>
    </row>
    <row r="229" spans="1:59" x14ac:dyDescent="0.2">
      <c r="A229" s="4">
        <f t="shared" si="73"/>
        <v>2038</v>
      </c>
      <c r="B229" s="4">
        <f t="shared" si="74"/>
        <v>1</v>
      </c>
      <c r="C229" s="11">
        <f t="shared" ref="C229:C292" si="78">DATE(A229,B229,1)</f>
        <v>50406</v>
      </c>
      <c r="E229" s="15">
        <v>85466137</v>
      </c>
      <c r="F229" s="16">
        <v>34009772</v>
      </c>
      <c r="G229" s="16">
        <v>2037086</v>
      </c>
      <c r="H229" s="16">
        <v>858496</v>
      </c>
      <c r="I229" s="16">
        <v>86090</v>
      </c>
      <c r="J229" s="16">
        <v>228973</v>
      </c>
      <c r="K229" s="16">
        <v>23594</v>
      </c>
      <c r="L229" s="16">
        <v>5956560</v>
      </c>
      <c r="M229" s="16">
        <v>14523912</v>
      </c>
      <c r="N229" s="16">
        <f t="shared" ref="N229:N292" si="79">SUM(E229:G229,I229,K229)</f>
        <v>121622679</v>
      </c>
      <c r="O229" s="16">
        <f t="shared" ref="O229:O292" si="80">SUM(H229,J229)</f>
        <v>1087469</v>
      </c>
      <c r="P229" s="16">
        <f t="shared" ref="P229:P292" si="81">SUM(L229:M229)</f>
        <v>20480472</v>
      </c>
      <c r="Q229" s="16">
        <f t="shared" ref="Q229:Q264" si="82">SUM(N229:P229)</f>
        <v>143190620</v>
      </c>
      <c r="R229" s="16">
        <f t="shared" ref="R229:R292" si="83">S229-Q229</f>
        <v>1344174</v>
      </c>
      <c r="S229" s="17">
        <f t="shared" si="75"/>
        <v>144534794</v>
      </c>
      <c r="T229" s="16"/>
      <c r="U229" s="15">
        <v>96484246</v>
      </c>
      <c r="V229" s="16">
        <v>37489081</v>
      </c>
      <c r="W229" s="16">
        <v>2186702</v>
      </c>
      <c r="X229" s="16">
        <v>935986</v>
      </c>
      <c r="Y229" s="16">
        <v>86090</v>
      </c>
      <c r="Z229" s="16">
        <v>237791</v>
      </c>
      <c r="AA229" s="16">
        <v>23594</v>
      </c>
      <c r="AB229" s="16">
        <v>5956560</v>
      </c>
      <c r="AC229" s="16">
        <v>14523912</v>
      </c>
      <c r="AD229" s="16">
        <f t="shared" ref="AD229:AD292" si="84">SUM(U229:W229,Y229,AA229)</f>
        <v>136269713</v>
      </c>
      <c r="AE229" s="16">
        <f t="shared" ref="AE229:AE292" si="85">SUM(X229,Z229)</f>
        <v>1173777</v>
      </c>
      <c r="AF229" s="16">
        <f t="shared" ref="AF229:AF292" si="86">SUM(AB229:AC229)</f>
        <v>20480472</v>
      </c>
      <c r="AG229" s="16">
        <f t="shared" ref="AG229:AG264" si="87">SUM(AD229:AF229)</f>
        <v>157923962</v>
      </c>
      <c r="AH229" s="16">
        <f t="shared" ref="AH229:AH292" si="88">AI229-AG229</f>
        <v>1482480</v>
      </c>
      <c r="AI229" s="17">
        <f t="shared" si="76"/>
        <v>159406442</v>
      </c>
      <c r="AK229" s="201">
        <v>100373254.20999999</v>
      </c>
      <c r="AL229" s="201">
        <v>37634384.350000001</v>
      </c>
      <c r="AM229" s="201">
        <v>2106045.9700000002</v>
      </c>
      <c r="AN229" s="201">
        <v>824537.36</v>
      </c>
      <c r="AO229" s="201">
        <v>86089.68</v>
      </c>
      <c r="AP229" s="201">
        <v>230290.01</v>
      </c>
      <c r="AQ229" s="201">
        <v>23594.01</v>
      </c>
      <c r="AR229" s="201">
        <v>5956559.8399999999</v>
      </c>
      <c r="AS229" s="201">
        <v>14523911.73</v>
      </c>
      <c r="AT229" s="16">
        <f t="shared" ref="AT229:AT292" si="89">SUM(AK229:AM229,AO229,AQ229)</f>
        <v>140223368.22</v>
      </c>
      <c r="AU229" s="16">
        <f t="shared" ref="AU229:AU292" si="90">SUM(AN229,AP229)</f>
        <v>1054827.3700000001</v>
      </c>
      <c r="AV229" s="16">
        <f t="shared" ref="AV229:AV292" si="91">SUM(AR229:AS229)</f>
        <v>20480471.57</v>
      </c>
      <c r="AW229" s="16">
        <f t="shared" ref="AW229:AW292" si="92">SUM(AT229:AV229)</f>
        <v>161758667.16</v>
      </c>
      <c r="AX229" s="16">
        <f t="shared" ref="AX229:AX292" si="93">AY229-AW229</f>
        <v>1518477.8400000036</v>
      </c>
      <c r="AY229" s="16">
        <f t="shared" si="77"/>
        <v>163277145</v>
      </c>
      <c r="AZ229" s="201"/>
      <c r="BA229" s="201"/>
      <c r="BB229" s="228"/>
      <c r="BC229" s="228"/>
      <c r="BD229" s="228"/>
      <c r="BE229" s="201"/>
      <c r="BF229" s="201"/>
      <c r="BG229" s="201"/>
    </row>
    <row r="230" spans="1:59" x14ac:dyDescent="0.2">
      <c r="A230" s="4">
        <f t="shared" ref="A230:A287" si="94">IF(B230=1,A229+1,A229)</f>
        <v>2038</v>
      </c>
      <c r="B230" s="4">
        <f t="shared" ref="B230:B293" si="95">IF(B229=12,1,B229+1)</f>
        <v>2</v>
      </c>
      <c r="C230" s="11">
        <f t="shared" si="78"/>
        <v>50437</v>
      </c>
      <c r="E230" s="15">
        <v>73359252</v>
      </c>
      <c r="F230" s="16">
        <v>30763900</v>
      </c>
      <c r="G230" s="16">
        <v>1836624</v>
      </c>
      <c r="H230" s="16">
        <v>812716</v>
      </c>
      <c r="I230" s="16">
        <v>86810</v>
      </c>
      <c r="J230" s="16">
        <v>220590</v>
      </c>
      <c r="K230" s="16">
        <v>22954</v>
      </c>
      <c r="L230" s="16">
        <v>6635350</v>
      </c>
      <c r="M230" s="16">
        <v>19370290</v>
      </c>
      <c r="N230" s="16">
        <f t="shared" si="79"/>
        <v>106069540</v>
      </c>
      <c r="O230" s="16">
        <f t="shared" si="80"/>
        <v>1033306</v>
      </c>
      <c r="P230" s="16">
        <f t="shared" si="81"/>
        <v>26005640</v>
      </c>
      <c r="Q230" s="16">
        <f t="shared" si="82"/>
        <v>133108486</v>
      </c>
      <c r="R230" s="16">
        <f t="shared" si="83"/>
        <v>1249530</v>
      </c>
      <c r="S230" s="17">
        <f t="shared" ref="S230:S293" si="96">ROUND(Q230/(1-0.0093), 0)</f>
        <v>134358016</v>
      </c>
      <c r="T230" s="16"/>
      <c r="U230" s="15">
        <v>82315223</v>
      </c>
      <c r="V230" s="16">
        <v>33525771</v>
      </c>
      <c r="W230" s="16">
        <v>1977774</v>
      </c>
      <c r="X230" s="16">
        <v>892392</v>
      </c>
      <c r="Y230" s="16">
        <v>86810</v>
      </c>
      <c r="Z230" s="16">
        <v>229946</v>
      </c>
      <c r="AA230" s="16">
        <v>22954</v>
      </c>
      <c r="AB230" s="16">
        <v>6635350</v>
      </c>
      <c r="AC230" s="16">
        <v>19370290</v>
      </c>
      <c r="AD230" s="16">
        <f t="shared" si="84"/>
        <v>117928532</v>
      </c>
      <c r="AE230" s="16">
        <f t="shared" si="85"/>
        <v>1122338</v>
      </c>
      <c r="AF230" s="16">
        <f t="shared" si="86"/>
        <v>26005640</v>
      </c>
      <c r="AG230" s="16">
        <f t="shared" si="87"/>
        <v>145056510</v>
      </c>
      <c r="AH230" s="16">
        <f t="shared" si="88"/>
        <v>1361689</v>
      </c>
      <c r="AI230" s="17">
        <f t="shared" ref="AI230:AI293" si="97">ROUND(AG230/(1-0.0093), 0)</f>
        <v>146418199</v>
      </c>
      <c r="AK230" s="201">
        <v>85886801.620000005</v>
      </c>
      <c r="AL230" s="201">
        <v>34129360.450000003</v>
      </c>
      <c r="AM230" s="201">
        <v>1929577.69</v>
      </c>
      <c r="AN230" s="201">
        <v>822943.36</v>
      </c>
      <c r="AO230" s="201">
        <v>86809.79</v>
      </c>
      <c r="AP230" s="201">
        <v>225251.04</v>
      </c>
      <c r="AQ230" s="201">
        <v>22953.97</v>
      </c>
      <c r="AR230" s="201">
        <v>6635350.2699999996</v>
      </c>
      <c r="AS230" s="201">
        <v>19370290.379999999</v>
      </c>
      <c r="AT230" s="16">
        <f t="shared" si="89"/>
        <v>122055503.52000001</v>
      </c>
      <c r="AU230" s="16">
        <f t="shared" si="90"/>
        <v>1048194.4</v>
      </c>
      <c r="AV230" s="16">
        <f t="shared" si="91"/>
        <v>26005640.649999999</v>
      </c>
      <c r="AW230" s="16">
        <f t="shared" si="92"/>
        <v>149109338.57000002</v>
      </c>
      <c r="AX230" s="16">
        <f t="shared" si="93"/>
        <v>1399734.4299999774</v>
      </c>
      <c r="AY230" s="16">
        <f t="shared" ref="AY230:AY293" si="98">ROUND(AW230/(1-0.0093), 0)</f>
        <v>150509073</v>
      </c>
      <c r="AZ230" s="201"/>
      <c r="BA230" s="201"/>
      <c r="BB230" s="228"/>
      <c r="BC230" s="228"/>
      <c r="BD230" s="228"/>
      <c r="BE230" s="201"/>
      <c r="BF230" s="201"/>
      <c r="BG230" s="201"/>
    </row>
    <row r="231" spans="1:59" x14ac:dyDescent="0.2">
      <c r="A231" s="4">
        <f t="shared" si="94"/>
        <v>2038</v>
      </c>
      <c r="B231" s="4">
        <f t="shared" si="95"/>
        <v>3</v>
      </c>
      <c r="C231" s="11">
        <f t="shared" si="78"/>
        <v>50465</v>
      </c>
      <c r="E231" s="15">
        <v>66034902</v>
      </c>
      <c r="F231" s="16">
        <v>27980361</v>
      </c>
      <c r="G231" s="16">
        <v>1647113</v>
      </c>
      <c r="H231" s="16">
        <v>760727</v>
      </c>
      <c r="I231" s="16">
        <v>87484</v>
      </c>
      <c r="J231" s="16">
        <v>235143</v>
      </c>
      <c r="K231" s="16">
        <v>24716</v>
      </c>
      <c r="L231" s="16">
        <v>5926104</v>
      </c>
      <c r="M231" s="16">
        <v>16118525</v>
      </c>
      <c r="N231" s="16">
        <f t="shared" si="79"/>
        <v>95774576</v>
      </c>
      <c r="O231" s="16">
        <f t="shared" si="80"/>
        <v>995870</v>
      </c>
      <c r="P231" s="16">
        <f t="shared" si="81"/>
        <v>22044629</v>
      </c>
      <c r="Q231" s="16">
        <f t="shared" si="82"/>
        <v>118815075</v>
      </c>
      <c r="R231" s="16">
        <f t="shared" si="83"/>
        <v>1115353</v>
      </c>
      <c r="S231" s="17">
        <f t="shared" si="96"/>
        <v>119930428</v>
      </c>
      <c r="T231" s="16"/>
      <c r="U231" s="15">
        <v>74883493</v>
      </c>
      <c r="V231" s="16">
        <v>30548915</v>
      </c>
      <c r="W231" s="16">
        <v>1794057</v>
      </c>
      <c r="X231" s="16">
        <v>833904</v>
      </c>
      <c r="Y231" s="16">
        <v>87484</v>
      </c>
      <c r="Z231" s="16">
        <v>244923</v>
      </c>
      <c r="AA231" s="16">
        <v>24716</v>
      </c>
      <c r="AB231" s="16">
        <v>5926104</v>
      </c>
      <c r="AC231" s="16">
        <v>16118525</v>
      </c>
      <c r="AD231" s="16">
        <f t="shared" si="84"/>
        <v>107338665</v>
      </c>
      <c r="AE231" s="16">
        <f t="shared" si="85"/>
        <v>1078827</v>
      </c>
      <c r="AF231" s="16">
        <f t="shared" si="86"/>
        <v>22044629</v>
      </c>
      <c r="AG231" s="16">
        <f t="shared" si="87"/>
        <v>130462121</v>
      </c>
      <c r="AH231" s="16">
        <f t="shared" si="88"/>
        <v>1224687</v>
      </c>
      <c r="AI231" s="17">
        <f t="shared" si="97"/>
        <v>131686808</v>
      </c>
      <c r="AK231" s="201">
        <v>77364259.430000007</v>
      </c>
      <c r="AL231" s="201">
        <v>31280734.460000001</v>
      </c>
      <c r="AM231" s="201">
        <v>1759658.49</v>
      </c>
      <c r="AN231" s="201">
        <v>787242.43</v>
      </c>
      <c r="AO231" s="201">
        <v>87483.81</v>
      </c>
      <c r="AP231" s="201">
        <v>241362.39</v>
      </c>
      <c r="AQ231" s="201">
        <v>24716.29</v>
      </c>
      <c r="AR231" s="201">
        <v>5926103.5499999998</v>
      </c>
      <c r="AS231" s="201">
        <v>16118524.59</v>
      </c>
      <c r="AT231" s="16">
        <f t="shared" si="89"/>
        <v>110516852.48000002</v>
      </c>
      <c r="AU231" s="16">
        <f t="shared" si="90"/>
        <v>1028604.8200000001</v>
      </c>
      <c r="AV231" s="16">
        <f t="shared" si="91"/>
        <v>22044628.140000001</v>
      </c>
      <c r="AW231" s="16">
        <f t="shared" si="92"/>
        <v>133590085.44000001</v>
      </c>
      <c r="AX231" s="16">
        <f t="shared" si="93"/>
        <v>1254050.5599999875</v>
      </c>
      <c r="AY231" s="16">
        <f t="shared" si="98"/>
        <v>134844136</v>
      </c>
      <c r="AZ231" s="201"/>
      <c r="BA231" s="201"/>
      <c r="BB231" s="228"/>
      <c r="BC231" s="228"/>
      <c r="BD231" s="228"/>
      <c r="BE231" s="201"/>
      <c r="BF231" s="201"/>
      <c r="BG231" s="201"/>
    </row>
    <row r="232" spans="1:59" x14ac:dyDescent="0.2">
      <c r="A232" s="4">
        <f t="shared" si="94"/>
        <v>2038</v>
      </c>
      <c r="B232" s="4">
        <f t="shared" si="95"/>
        <v>4</v>
      </c>
      <c r="C232" s="11">
        <f t="shared" si="78"/>
        <v>50496</v>
      </c>
      <c r="E232" s="15">
        <v>44768963</v>
      </c>
      <c r="F232" s="16">
        <v>21012504</v>
      </c>
      <c r="G232" s="16">
        <v>1321391</v>
      </c>
      <c r="H232" s="16">
        <v>589290</v>
      </c>
      <c r="I232" s="16">
        <v>74857</v>
      </c>
      <c r="J232" s="16">
        <v>222441</v>
      </c>
      <c r="K232" s="16">
        <v>23758</v>
      </c>
      <c r="L232" s="16">
        <v>6085288</v>
      </c>
      <c r="M232" s="16">
        <v>17497718</v>
      </c>
      <c r="N232" s="16">
        <f t="shared" si="79"/>
        <v>67201473</v>
      </c>
      <c r="O232" s="16">
        <f t="shared" si="80"/>
        <v>811731</v>
      </c>
      <c r="P232" s="16">
        <f t="shared" si="81"/>
        <v>23583006</v>
      </c>
      <c r="Q232" s="16">
        <f t="shared" si="82"/>
        <v>91596210</v>
      </c>
      <c r="R232" s="16">
        <f t="shared" si="83"/>
        <v>859841</v>
      </c>
      <c r="S232" s="17">
        <f t="shared" si="96"/>
        <v>92456051</v>
      </c>
      <c r="T232" s="16"/>
      <c r="U232" s="15">
        <v>52003546</v>
      </c>
      <c r="V232" s="16">
        <v>23199399</v>
      </c>
      <c r="W232" s="16">
        <v>1471249</v>
      </c>
      <c r="X232" s="16">
        <v>648888</v>
      </c>
      <c r="Y232" s="16">
        <v>74857</v>
      </c>
      <c r="Z232" s="16">
        <v>231600</v>
      </c>
      <c r="AA232" s="16">
        <v>23758</v>
      </c>
      <c r="AB232" s="16">
        <v>6085288</v>
      </c>
      <c r="AC232" s="16">
        <v>17497718</v>
      </c>
      <c r="AD232" s="16">
        <f t="shared" si="84"/>
        <v>76772809</v>
      </c>
      <c r="AE232" s="16">
        <f t="shared" si="85"/>
        <v>880488</v>
      </c>
      <c r="AF232" s="16">
        <f t="shared" si="86"/>
        <v>23583006</v>
      </c>
      <c r="AG232" s="16">
        <f t="shared" si="87"/>
        <v>101236303</v>
      </c>
      <c r="AH232" s="16">
        <f t="shared" si="88"/>
        <v>950336</v>
      </c>
      <c r="AI232" s="17">
        <f t="shared" si="97"/>
        <v>102186639</v>
      </c>
      <c r="AK232" s="201">
        <v>53693109.390000001</v>
      </c>
      <c r="AL232" s="201">
        <v>23845635.489999998</v>
      </c>
      <c r="AM232" s="201">
        <v>1453891.39</v>
      </c>
      <c r="AN232" s="201">
        <v>625340.89</v>
      </c>
      <c r="AO232" s="201">
        <v>74856.83</v>
      </c>
      <c r="AP232" s="201">
        <v>229661.19</v>
      </c>
      <c r="AQ232" s="201">
        <v>23757.52</v>
      </c>
      <c r="AR232" s="201">
        <v>6085288.1100000003</v>
      </c>
      <c r="AS232" s="201">
        <v>17497717.629999999</v>
      </c>
      <c r="AT232" s="16">
        <f t="shared" si="89"/>
        <v>79091250.61999999</v>
      </c>
      <c r="AU232" s="16">
        <f t="shared" si="90"/>
        <v>855002.08000000007</v>
      </c>
      <c r="AV232" s="16">
        <f t="shared" si="91"/>
        <v>23583005.739999998</v>
      </c>
      <c r="AW232" s="16">
        <f t="shared" si="92"/>
        <v>103529258.43999998</v>
      </c>
      <c r="AX232" s="16">
        <f t="shared" si="93"/>
        <v>971860.56000001729</v>
      </c>
      <c r="AY232" s="16">
        <f t="shared" si="98"/>
        <v>104501119</v>
      </c>
      <c r="AZ232" s="201"/>
      <c r="BA232" s="201"/>
      <c r="BB232" s="228"/>
      <c r="BC232" s="228"/>
      <c r="BD232" s="228"/>
      <c r="BE232" s="201"/>
      <c r="BF232" s="201"/>
      <c r="BG232" s="201"/>
    </row>
    <row r="233" spans="1:59" x14ac:dyDescent="0.2">
      <c r="A233" s="4">
        <f t="shared" si="94"/>
        <v>2038</v>
      </c>
      <c r="B233" s="4">
        <f t="shared" si="95"/>
        <v>5</v>
      </c>
      <c r="C233" s="11">
        <f t="shared" si="78"/>
        <v>50526</v>
      </c>
      <c r="E233" s="15">
        <v>24619043</v>
      </c>
      <c r="F233" s="16">
        <v>16212574</v>
      </c>
      <c r="G233" s="16">
        <v>906971</v>
      </c>
      <c r="H233" s="16">
        <v>578488</v>
      </c>
      <c r="I233" s="16">
        <v>81233</v>
      </c>
      <c r="J233" s="16">
        <v>205334</v>
      </c>
      <c r="K233" s="16">
        <v>22353</v>
      </c>
      <c r="L233" s="16">
        <v>5383293</v>
      </c>
      <c r="M233" s="16">
        <v>20907922</v>
      </c>
      <c r="N233" s="16">
        <f t="shared" si="79"/>
        <v>41842174</v>
      </c>
      <c r="O233" s="16">
        <f t="shared" si="80"/>
        <v>783822</v>
      </c>
      <c r="P233" s="16">
        <f t="shared" si="81"/>
        <v>26291215</v>
      </c>
      <c r="Q233" s="16">
        <f t="shared" si="82"/>
        <v>68917211</v>
      </c>
      <c r="R233" s="16">
        <f t="shared" si="83"/>
        <v>646947</v>
      </c>
      <c r="S233" s="17">
        <f t="shared" si="96"/>
        <v>69564158</v>
      </c>
      <c r="T233" s="16"/>
      <c r="U233" s="15">
        <v>28958034</v>
      </c>
      <c r="V233" s="16">
        <v>17906628</v>
      </c>
      <c r="W233" s="16">
        <v>1042404</v>
      </c>
      <c r="X233" s="16">
        <v>634762</v>
      </c>
      <c r="Y233" s="16">
        <v>81233</v>
      </c>
      <c r="Z233" s="16">
        <v>213753</v>
      </c>
      <c r="AA233" s="16">
        <v>22353</v>
      </c>
      <c r="AB233" s="16">
        <v>5383293</v>
      </c>
      <c r="AC233" s="16">
        <v>20907922</v>
      </c>
      <c r="AD233" s="16">
        <f t="shared" si="84"/>
        <v>48010652</v>
      </c>
      <c r="AE233" s="16">
        <f t="shared" si="85"/>
        <v>848515</v>
      </c>
      <c r="AF233" s="16">
        <f t="shared" si="86"/>
        <v>26291215</v>
      </c>
      <c r="AG233" s="16">
        <f t="shared" si="87"/>
        <v>75150382</v>
      </c>
      <c r="AH233" s="16">
        <f t="shared" si="88"/>
        <v>705459</v>
      </c>
      <c r="AI233" s="17">
        <f t="shared" si="97"/>
        <v>75855841</v>
      </c>
      <c r="AK233" s="201">
        <v>30111066.879999999</v>
      </c>
      <c r="AL233" s="201">
        <v>18559613.280000001</v>
      </c>
      <c r="AM233" s="201">
        <v>1036418.49</v>
      </c>
      <c r="AN233" s="201">
        <v>625826.38</v>
      </c>
      <c r="AO233" s="201">
        <v>81232.83</v>
      </c>
      <c r="AP233" s="201">
        <v>212865.09</v>
      </c>
      <c r="AQ233" s="201">
        <v>22353.119999999999</v>
      </c>
      <c r="AR233" s="201">
        <v>5383293.0199999996</v>
      </c>
      <c r="AS233" s="201">
        <v>20907921.800000001</v>
      </c>
      <c r="AT233" s="16">
        <f t="shared" si="89"/>
        <v>49810684.599999994</v>
      </c>
      <c r="AU233" s="16">
        <f t="shared" si="90"/>
        <v>838691.47</v>
      </c>
      <c r="AV233" s="16">
        <f t="shared" si="91"/>
        <v>26291214.82</v>
      </c>
      <c r="AW233" s="16">
        <f t="shared" si="92"/>
        <v>76940590.889999986</v>
      </c>
      <c r="AX233" s="16">
        <f t="shared" si="93"/>
        <v>722264.11000001431</v>
      </c>
      <c r="AY233" s="16">
        <f t="shared" si="98"/>
        <v>77662855</v>
      </c>
      <c r="AZ233" s="201"/>
      <c r="BA233" s="201"/>
      <c r="BB233" s="228"/>
      <c r="BC233" s="228"/>
      <c r="BD233" s="228"/>
      <c r="BE233" s="201"/>
      <c r="BF233" s="201"/>
      <c r="BG233" s="201"/>
    </row>
    <row r="234" spans="1:59" x14ac:dyDescent="0.2">
      <c r="A234" s="4">
        <f t="shared" si="94"/>
        <v>2038</v>
      </c>
      <c r="B234" s="4">
        <f t="shared" si="95"/>
        <v>6</v>
      </c>
      <c r="C234" s="11">
        <f t="shared" si="78"/>
        <v>50557</v>
      </c>
      <c r="E234" s="15">
        <v>15593509</v>
      </c>
      <c r="F234" s="16">
        <v>13506042</v>
      </c>
      <c r="G234" s="16">
        <v>753830</v>
      </c>
      <c r="H234" s="16">
        <v>473908</v>
      </c>
      <c r="I234" s="16">
        <v>62219</v>
      </c>
      <c r="J234" s="16">
        <v>200592</v>
      </c>
      <c r="K234" s="16">
        <v>22106</v>
      </c>
      <c r="L234" s="16">
        <v>5031841</v>
      </c>
      <c r="M234" s="16">
        <v>20397604</v>
      </c>
      <c r="N234" s="16">
        <f t="shared" si="79"/>
        <v>29937706</v>
      </c>
      <c r="O234" s="16">
        <f t="shared" si="80"/>
        <v>674500</v>
      </c>
      <c r="P234" s="16">
        <f t="shared" si="81"/>
        <v>25429445</v>
      </c>
      <c r="Q234" s="16">
        <f t="shared" si="82"/>
        <v>56041651</v>
      </c>
      <c r="R234" s="16">
        <f t="shared" si="83"/>
        <v>526080</v>
      </c>
      <c r="S234" s="17">
        <f t="shared" si="96"/>
        <v>56567731</v>
      </c>
      <c r="T234" s="16"/>
      <c r="U234" s="15">
        <v>18636829</v>
      </c>
      <c r="V234" s="16">
        <v>14965361</v>
      </c>
      <c r="W234" s="16">
        <v>899391</v>
      </c>
      <c r="X234" s="16">
        <v>517642</v>
      </c>
      <c r="Y234" s="16">
        <v>62219</v>
      </c>
      <c r="Z234" s="16">
        <v>209011</v>
      </c>
      <c r="AA234" s="16">
        <v>22106</v>
      </c>
      <c r="AB234" s="16">
        <v>5031841</v>
      </c>
      <c r="AC234" s="16">
        <v>20397604</v>
      </c>
      <c r="AD234" s="16">
        <f t="shared" si="84"/>
        <v>34585906</v>
      </c>
      <c r="AE234" s="16">
        <f t="shared" si="85"/>
        <v>726653</v>
      </c>
      <c r="AF234" s="16">
        <f t="shared" si="86"/>
        <v>25429445</v>
      </c>
      <c r="AG234" s="16">
        <f t="shared" si="87"/>
        <v>60742004</v>
      </c>
      <c r="AH234" s="16">
        <f t="shared" si="88"/>
        <v>570204</v>
      </c>
      <c r="AI234" s="17">
        <f t="shared" si="97"/>
        <v>61312208</v>
      </c>
      <c r="AK234" s="201">
        <v>19514310.84</v>
      </c>
      <c r="AL234" s="201">
        <v>15577056.51</v>
      </c>
      <c r="AM234" s="201">
        <v>894514.83</v>
      </c>
      <c r="AN234" s="201">
        <v>512681.15</v>
      </c>
      <c r="AO234" s="201">
        <v>62219.49</v>
      </c>
      <c r="AP234" s="201">
        <v>208320.71</v>
      </c>
      <c r="AQ234" s="201">
        <v>22106.44</v>
      </c>
      <c r="AR234" s="201">
        <v>5031841.45</v>
      </c>
      <c r="AS234" s="201">
        <v>20397604.300000001</v>
      </c>
      <c r="AT234" s="16">
        <f t="shared" si="89"/>
        <v>36070208.109999999</v>
      </c>
      <c r="AU234" s="16">
        <f t="shared" si="90"/>
        <v>721001.86</v>
      </c>
      <c r="AV234" s="16">
        <f t="shared" si="91"/>
        <v>25429445.75</v>
      </c>
      <c r="AW234" s="16">
        <f t="shared" si="92"/>
        <v>62220655.719999999</v>
      </c>
      <c r="AX234" s="16">
        <f t="shared" si="93"/>
        <v>584084.28000000119</v>
      </c>
      <c r="AY234" s="16">
        <f t="shared" si="98"/>
        <v>62804740</v>
      </c>
      <c r="AZ234" s="201"/>
      <c r="BA234" s="201"/>
      <c r="BB234" s="228"/>
      <c r="BC234" s="228"/>
      <c r="BD234" s="228"/>
      <c r="BE234" s="201"/>
      <c r="BF234" s="201"/>
      <c r="BG234" s="201"/>
    </row>
    <row r="235" spans="1:59" x14ac:dyDescent="0.2">
      <c r="A235" s="4">
        <f t="shared" si="94"/>
        <v>2038</v>
      </c>
      <c r="B235" s="4">
        <f t="shared" si="95"/>
        <v>7</v>
      </c>
      <c r="C235" s="11">
        <f t="shared" si="78"/>
        <v>50587</v>
      </c>
      <c r="E235" s="15">
        <v>10849186</v>
      </c>
      <c r="F235" s="16">
        <v>11697066</v>
      </c>
      <c r="G235" s="16">
        <v>684797</v>
      </c>
      <c r="H235" s="16">
        <v>468199</v>
      </c>
      <c r="I235" s="16">
        <v>52257</v>
      </c>
      <c r="J235" s="16">
        <v>190097</v>
      </c>
      <c r="K235" s="16">
        <v>21048</v>
      </c>
      <c r="L235" s="16">
        <v>4373204</v>
      </c>
      <c r="M235" s="16">
        <v>20527126</v>
      </c>
      <c r="N235" s="16">
        <f t="shared" si="79"/>
        <v>23304354</v>
      </c>
      <c r="O235" s="16">
        <f t="shared" si="80"/>
        <v>658296</v>
      </c>
      <c r="P235" s="16">
        <f t="shared" si="81"/>
        <v>24900330</v>
      </c>
      <c r="Q235" s="16">
        <f t="shared" si="82"/>
        <v>48862980</v>
      </c>
      <c r="R235" s="16">
        <f t="shared" si="83"/>
        <v>458692</v>
      </c>
      <c r="S235" s="17">
        <f t="shared" si="96"/>
        <v>49321672</v>
      </c>
      <c r="T235" s="16"/>
      <c r="U235" s="15">
        <v>13463051</v>
      </c>
      <c r="V235" s="16">
        <v>13028672</v>
      </c>
      <c r="W235" s="16">
        <v>821964</v>
      </c>
      <c r="X235" s="16">
        <v>510816</v>
      </c>
      <c r="Y235" s="16">
        <v>52257</v>
      </c>
      <c r="Z235" s="16">
        <v>198395</v>
      </c>
      <c r="AA235" s="16">
        <v>21048</v>
      </c>
      <c r="AB235" s="16">
        <v>4373204</v>
      </c>
      <c r="AC235" s="16">
        <v>20527126</v>
      </c>
      <c r="AD235" s="16">
        <f t="shared" si="84"/>
        <v>27386992</v>
      </c>
      <c r="AE235" s="16">
        <f t="shared" si="85"/>
        <v>709211</v>
      </c>
      <c r="AF235" s="16">
        <f t="shared" si="86"/>
        <v>24900330</v>
      </c>
      <c r="AG235" s="16">
        <f t="shared" si="87"/>
        <v>52996533</v>
      </c>
      <c r="AH235" s="16">
        <f t="shared" si="88"/>
        <v>497494</v>
      </c>
      <c r="AI235" s="17">
        <f t="shared" si="97"/>
        <v>53494027</v>
      </c>
      <c r="AK235" s="201">
        <v>14188633.710000001</v>
      </c>
      <c r="AL235" s="201">
        <v>13569170.33</v>
      </c>
      <c r="AM235" s="201">
        <v>817361.14</v>
      </c>
      <c r="AN235" s="201">
        <v>506005.57</v>
      </c>
      <c r="AO235" s="201">
        <v>52257.120000000003</v>
      </c>
      <c r="AP235" s="201">
        <v>197724.04</v>
      </c>
      <c r="AQ235" s="201">
        <v>21047.84</v>
      </c>
      <c r="AR235" s="201">
        <v>4373204.1100000003</v>
      </c>
      <c r="AS235" s="201">
        <v>20527125.609999999</v>
      </c>
      <c r="AT235" s="16">
        <f t="shared" si="89"/>
        <v>28648470.140000001</v>
      </c>
      <c r="AU235" s="16">
        <f t="shared" si="90"/>
        <v>703729.61</v>
      </c>
      <c r="AV235" s="16">
        <f t="shared" si="91"/>
        <v>24900329.719999999</v>
      </c>
      <c r="AW235" s="16">
        <f t="shared" si="92"/>
        <v>54252529.469999999</v>
      </c>
      <c r="AX235" s="16">
        <f t="shared" si="93"/>
        <v>509284.53000000119</v>
      </c>
      <c r="AY235" s="16">
        <f t="shared" si="98"/>
        <v>54761814</v>
      </c>
      <c r="AZ235" s="201"/>
      <c r="BA235" s="201"/>
      <c r="BB235" s="228"/>
      <c r="BC235" s="228"/>
      <c r="BD235" s="228"/>
      <c r="BE235" s="201"/>
      <c r="BF235" s="201"/>
      <c r="BG235" s="201"/>
    </row>
    <row r="236" spans="1:59" x14ac:dyDescent="0.2">
      <c r="A236" s="4">
        <f t="shared" si="94"/>
        <v>2038</v>
      </c>
      <c r="B236" s="4">
        <f t="shared" si="95"/>
        <v>8</v>
      </c>
      <c r="C236" s="11">
        <f t="shared" si="78"/>
        <v>50618</v>
      </c>
      <c r="E236" s="15">
        <v>10275163</v>
      </c>
      <c r="F236" s="16">
        <v>12633245</v>
      </c>
      <c r="G236" s="16">
        <v>773358</v>
      </c>
      <c r="H236" s="16">
        <v>492333</v>
      </c>
      <c r="I236" s="16">
        <v>54900</v>
      </c>
      <c r="J236" s="16">
        <v>193942</v>
      </c>
      <c r="K236" s="16">
        <v>21431</v>
      </c>
      <c r="L236" s="16">
        <v>4516665</v>
      </c>
      <c r="M236" s="16">
        <v>19625570</v>
      </c>
      <c r="N236" s="16">
        <f t="shared" si="79"/>
        <v>23758097</v>
      </c>
      <c r="O236" s="16">
        <f t="shared" si="80"/>
        <v>686275</v>
      </c>
      <c r="P236" s="16">
        <f t="shared" si="81"/>
        <v>24142235</v>
      </c>
      <c r="Q236" s="16">
        <f t="shared" si="82"/>
        <v>48586607</v>
      </c>
      <c r="R236" s="16">
        <f t="shared" si="83"/>
        <v>456097</v>
      </c>
      <c r="S236" s="17">
        <f t="shared" si="96"/>
        <v>49042704</v>
      </c>
      <c r="T236" s="16"/>
      <c r="U236" s="15">
        <v>13047553</v>
      </c>
      <c r="V236" s="16">
        <v>14010043</v>
      </c>
      <c r="W236" s="16">
        <v>923169</v>
      </c>
      <c r="X236" s="16">
        <v>537417</v>
      </c>
      <c r="Y236" s="16">
        <v>54900</v>
      </c>
      <c r="Z236" s="16">
        <v>202036</v>
      </c>
      <c r="AA236" s="16">
        <v>21431</v>
      </c>
      <c r="AB236" s="16">
        <v>4516665</v>
      </c>
      <c r="AC236" s="16">
        <v>19625570</v>
      </c>
      <c r="AD236" s="16">
        <f t="shared" si="84"/>
        <v>28057096</v>
      </c>
      <c r="AE236" s="16">
        <f t="shared" si="85"/>
        <v>739453</v>
      </c>
      <c r="AF236" s="16">
        <f t="shared" si="86"/>
        <v>24142235</v>
      </c>
      <c r="AG236" s="16">
        <f t="shared" si="87"/>
        <v>52938784</v>
      </c>
      <c r="AH236" s="16">
        <f t="shared" si="88"/>
        <v>496952</v>
      </c>
      <c r="AI236" s="17">
        <f t="shared" si="97"/>
        <v>53435736</v>
      </c>
      <c r="AK236" s="201">
        <v>13908124.09</v>
      </c>
      <c r="AL236" s="201">
        <v>14548335.890000001</v>
      </c>
      <c r="AM236" s="201">
        <v>918098.77</v>
      </c>
      <c r="AN236" s="201">
        <v>532199.69999999995</v>
      </c>
      <c r="AO236" s="201">
        <v>54900.45</v>
      </c>
      <c r="AP236" s="201">
        <v>201349.01</v>
      </c>
      <c r="AQ236" s="201">
        <v>21430.51</v>
      </c>
      <c r="AR236" s="201">
        <v>4516665.08</v>
      </c>
      <c r="AS236" s="201">
        <v>19625569.920000002</v>
      </c>
      <c r="AT236" s="16">
        <f t="shared" si="89"/>
        <v>29450889.710000001</v>
      </c>
      <c r="AU236" s="16">
        <f t="shared" si="90"/>
        <v>733548.71</v>
      </c>
      <c r="AV236" s="16">
        <f t="shared" si="91"/>
        <v>24142235</v>
      </c>
      <c r="AW236" s="16">
        <f t="shared" si="92"/>
        <v>54326673.420000002</v>
      </c>
      <c r="AX236" s="16">
        <f t="shared" si="93"/>
        <v>509980.57999999821</v>
      </c>
      <c r="AY236" s="16">
        <f t="shared" si="98"/>
        <v>54836654</v>
      </c>
      <c r="AZ236" s="201"/>
      <c r="BA236" s="201"/>
      <c r="BB236" s="228"/>
      <c r="BC236" s="228"/>
      <c r="BD236" s="228"/>
      <c r="BE236" s="201"/>
      <c r="BF236" s="201"/>
      <c r="BG236" s="201"/>
    </row>
    <row r="237" spans="1:59" x14ac:dyDescent="0.2">
      <c r="A237" s="4">
        <f t="shared" si="94"/>
        <v>2038</v>
      </c>
      <c r="B237" s="4">
        <f t="shared" si="95"/>
        <v>9</v>
      </c>
      <c r="C237" s="11">
        <f t="shared" si="78"/>
        <v>50649</v>
      </c>
      <c r="E237" s="15">
        <v>15720062</v>
      </c>
      <c r="F237" s="16">
        <v>14388845</v>
      </c>
      <c r="G237" s="16">
        <v>1028592</v>
      </c>
      <c r="H237" s="16">
        <v>459802</v>
      </c>
      <c r="I237" s="16">
        <v>57001</v>
      </c>
      <c r="J237" s="16">
        <v>175651</v>
      </c>
      <c r="K237" s="16">
        <v>19256</v>
      </c>
      <c r="L237" s="16">
        <v>5158412</v>
      </c>
      <c r="M237" s="16">
        <v>21944884</v>
      </c>
      <c r="N237" s="16">
        <f t="shared" si="79"/>
        <v>31213756</v>
      </c>
      <c r="O237" s="16">
        <f t="shared" si="80"/>
        <v>635453</v>
      </c>
      <c r="P237" s="16">
        <f t="shared" si="81"/>
        <v>27103296</v>
      </c>
      <c r="Q237" s="16">
        <f t="shared" si="82"/>
        <v>58952505</v>
      </c>
      <c r="R237" s="16">
        <f t="shared" si="83"/>
        <v>553405</v>
      </c>
      <c r="S237" s="17">
        <f t="shared" si="96"/>
        <v>59505910</v>
      </c>
      <c r="T237" s="16"/>
      <c r="U237" s="15">
        <v>19205563</v>
      </c>
      <c r="V237" s="16">
        <v>15796426</v>
      </c>
      <c r="W237" s="16">
        <v>1187507</v>
      </c>
      <c r="X237" s="16">
        <v>504076</v>
      </c>
      <c r="Y237" s="16">
        <v>57001</v>
      </c>
      <c r="Z237" s="16">
        <v>182953</v>
      </c>
      <c r="AA237" s="16">
        <v>19256</v>
      </c>
      <c r="AB237" s="16">
        <v>5158412</v>
      </c>
      <c r="AC237" s="16">
        <v>21944884</v>
      </c>
      <c r="AD237" s="16">
        <f t="shared" si="84"/>
        <v>36265753</v>
      </c>
      <c r="AE237" s="16">
        <f t="shared" si="85"/>
        <v>687029</v>
      </c>
      <c r="AF237" s="16">
        <f t="shared" si="86"/>
        <v>27103296</v>
      </c>
      <c r="AG237" s="16">
        <f t="shared" si="87"/>
        <v>64056078</v>
      </c>
      <c r="AH237" s="16">
        <f t="shared" si="88"/>
        <v>601314</v>
      </c>
      <c r="AI237" s="17">
        <f t="shared" si="97"/>
        <v>64657392</v>
      </c>
      <c r="AK237" s="201">
        <v>20091088.739999998</v>
      </c>
      <c r="AL237" s="201">
        <v>16318810.369999999</v>
      </c>
      <c r="AM237" s="201">
        <v>1181371.1499999999</v>
      </c>
      <c r="AN237" s="201">
        <v>498371.58</v>
      </c>
      <c r="AO237" s="201">
        <v>57001.43</v>
      </c>
      <c r="AP237" s="201">
        <v>182365.88</v>
      </c>
      <c r="AQ237" s="201">
        <v>19255.650000000001</v>
      </c>
      <c r="AR237" s="201">
        <v>5158411.84</v>
      </c>
      <c r="AS237" s="201">
        <v>21944884.43</v>
      </c>
      <c r="AT237" s="16">
        <f t="shared" si="89"/>
        <v>37667527.339999996</v>
      </c>
      <c r="AU237" s="16">
        <f t="shared" si="90"/>
        <v>680737.46</v>
      </c>
      <c r="AV237" s="16">
        <f t="shared" si="91"/>
        <v>27103296.27</v>
      </c>
      <c r="AW237" s="16">
        <f t="shared" si="92"/>
        <v>65451561.069999993</v>
      </c>
      <c r="AX237" s="16">
        <f t="shared" si="93"/>
        <v>614413.93000000715</v>
      </c>
      <c r="AY237" s="16">
        <f t="shared" si="98"/>
        <v>66065975</v>
      </c>
      <c r="AZ237" s="201"/>
      <c r="BA237" s="201"/>
      <c r="BB237" s="228"/>
      <c r="BC237" s="228"/>
      <c r="BD237" s="228"/>
      <c r="BE237" s="201"/>
      <c r="BF237" s="201"/>
      <c r="BG237" s="201"/>
    </row>
    <row r="238" spans="1:59" x14ac:dyDescent="0.2">
      <c r="A238" s="4">
        <f t="shared" si="94"/>
        <v>2038</v>
      </c>
      <c r="B238" s="4">
        <f t="shared" si="95"/>
        <v>10</v>
      </c>
      <c r="C238" s="11">
        <f t="shared" si="78"/>
        <v>50679</v>
      </c>
      <c r="E238" s="15">
        <v>38772186</v>
      </c>
      <c r="F238" s="16">
        <v>23450674</v>
      </c>
      <c r="G238" s="16">
        <v>1094399</v>
      </c>
      <c r="H238" s="16">
        <v>664790</v>
      </c>
      <c r="I238" s="16">
        <v>84521</v>
      </c>
      <c r="J238" s="16">
        <v>205108</v>
      </c>
      <c r="K238" s="16">
        <v>22119</v>
      </c>
      <c r="L238" s="16">
        <v>4953008</v>
      </c>
      <c r="M238" s="16">
        <v>15329122</v>
      </c>
      <c r="N238" s="16">
        <f t="shared" si="79"/>
        <v>63423899</v>
      </c>
      <c r="O238" s="16">
        <f t="shared" si="80"/>
        <v>869898</v>
      </c>
      <c r="P238" s="16">
        <f t="shared" si="81"/>
        <v>20282130</v>
      </c>
      <c r="Q238" s="16">
        <f t="shared" si="82"/>
        <v>84575927</v>
      </c>
      <c r="R238" s="16">
        <f t="shared" si="83"/>
        <v>793940</v>
      </c>
      <c r="S238" s="17">
        <f t="shared" si="96"/>
        <v>85369867</v>
      </c>
      <c r="T238" s="16"/>
      <c r="U238" s="15">
        <v>44997802</v>
      </c>
      <c r="V238" s="16">
        <v>25495728</v>
      </c>
      <c r="W238" s="16">
        <v>1220389</v>
      </c>
      <c r="X238" s="16">
        <v>735157</v>
      </c>
      <c r="Y238" s="16">
        <v>84521</v>
      </c>
      <c r="Z238" s="16">
        <v>214064</v>
      </c>
      <c r="AA238" s="16">
        <v>22119</v>
      </c>
      <c r="AB238" s="16">
        <v>4953008</v>
      </c>
      <c r="AC238" s="16">
        <v>15329122</v>
      </c>
      <c r="AD238" s="16">
        <f t="shared" si="84"/>
        <v>71820559</v>
      </c>
      <c r="AE238" s="16">
        <f t="shared" si="85"/>
        <v>949221</v>
      </c>
      <c r="AF238" s="16">
        <f t="shared" si="86"/>
        <v>20282130</v>
      </c>
      <c r="AG238" s="16">
        <f t="shared" si="87"/>
        <v>93051910</v>
      </c>
      <c r="AH238" s="16">
        <f t="shared" si="88"/>
        <v>873506</v>
      </c>
      <c r="AI238" s="17">
        <f t="shared" si="97"/>
        <v>93925416</v>
      </c>
      <c r="AK238" s="201">
        <v>46596146.520000003</v>
      </c>
      <c r="AL238" s="201">
        <v>26037760.52</v>
      </c>
      <c r="AM238" s="201">
        <v>1202110.54</v>
      </c>
      <c r="AN238" s="201">
        <v>700846.17</v>
      </c>
      <c r="AO238" s="201">
        <v>84520.78</v>
      </c>
      <c r="AP238" s="201">
        <v>212205.5</v>
      </c>
      <c r="AQ238" s="201">
        <v>22118.68</v>
      </c>
      <c r="AR238" s="201">
        <v>4953007.66</v>
      </c>
      <c r="AS238" s="201">
        <v>15329122.48</v>
      </c>
      <c r="AT238" s="16">
        <f t="shared" si="89"/>
        <v>73942657.040000021</v>
      </c>
      <c r="AU238" s="16">
        <f t="shared" si="90"/>
        <v>913051.67</v>
      </c>
      <c r="AV238" s="16">
        <f t="shared" si="91"/>
        <v>20282130.140000001</v>
      </c>
      <c r="AW238" s="16">
        <f t="shared" si="92"/>
        <v>95137838.850000024</v>
      </c>
      <c r="AX238" s="16">
        <f t="shared" si="93"/>
        <v>893087.14999997616</v>
      </c>
      <c r="AY238" s="16">
        <f t="shared" si="98"/>
        <v>96030926</v>
      </c>
      <c r="AZ238" s="201"/>
      <c r="BA238" s="201"/>
      <c r="BB238" s="228"/>
      <c r="BC238" s="228"/>
      <c r="BD238" s="228"/>
      <c r="BE238" s="201"/>
      <c r="BF238" s="201"/>
      <c r="BG238" s="201"/>
    </row>
    <row r="239" spans="1:59" x14ac:dyDescent="0.2">
      <c r="A239" s="4">
        <f t="shared" si="94"/>
        <v>2038</v>
      </c>
      <c r="B239" s="4">
        <f t="shared" si="95"/>
        <v>11</v>
      </c>
      <c r="C239" s="11">
        <f t="shared" si="78"/>
        <v>50710</v>
      </c>
      <c r="E239" s="15">
        <v>65200089</v>
      </c>
      <c r="F239" s="16">
        <v>31637847</v>
      </c>
      <c r="G239" s="16">
        <v>1815013</v>
      </c>
      <c r="H239" s="16">
        <v>736144</v>
      </c>
      <c r="I239" s="16">
        <v>78030</v>
      </c>
      <c r="J239" s="16">
        <v>222457</v>
      </c>
      <c r="K239" s="16">
        <v>23239</v>
      </c>
      <c r="L239" s="16">
        <v>5864588</v>
      </c>
      <c r="M239" s="16">
        <v>16160939</v>
      </c>
      <c r="N239" s="16">
        <f t="shared" si="79"/>
        <v>98754218</v>
      </c>
      <c r="O239" s="16">
        <f t="shared" si="80"/>
        <v>958601</v>
      </c>
      <c r="P239" s="16">
        <f t="shared" si="81"/>
        <v>22025527</v>
      </c>
      <c r="Q239" s="16">
        <f t="shared" si="82"/>
        <v>121738346</v>
      </c>
      <c r="R239" s="16">
        <f t="shared" si="83"/>
        <v>1142795</v>
      </c>
      <c r="S239" s="17">
        <f t="shared" si="96"/>
        <v>122881141</v>
      </c>
      <c r="T239" s="16"/>
      <c r="U239" s="15">
        <v>74107042</v>
      </c>
      <c r="V239" s="16">
        <v>34510937</v>
      </c>
      <c r="W239" s="16">
        <v>1975171</v>
      </c>
      <c r="X239" s="16">
        <v>792891</v>
      </c>
      <c r="Y239" s="16">
        <v>78030</v>
      </c>
      <c r="Z239" s="16">
        <v>230233</v>
      </c>
      <c r="AA239" s="16">
        <v>23239</v>
      </c>
      <c r="AB239" s="16">
        <v>5864588</v>
      </c>
      <c r="AC239" s="16">
        <v>16160939</v>
      </c>
      <c r="AD239" s="16">
        <f t="shared" si="84"/>
        <v>110694419</v>
      </c>
      <c r="AE239" s="16">
        <f t="shared" si="85"/>
        <v>1023124</v>
      </c>
      <c r="AF239" s="16">
        <f t="shared" si="86"/>
        <v>22025527</v>
      </c>
      <c r="AG239" s="16">
        <f t="shared" si="87"/>
        <v>133743070</v>
      </c>
      <c r="AH239" s="16">
        <f t="shared" si="88"/>
        <v>1255487</v>
      </c>
      <c r="AI239" s="17">
        <f t="shared" si="97"/>
        <v>134998557</v>
      </c>
      <c r="AK239" s="201">
        <v>76877505.079999998</v>
      </c>
      <c r="AL239" s="201">
        <v>34534941.380000003</v>
      </c>
      <c r="AM239" s="201">
        <v>1889021.92</v>
      </c>
      <c r="AN239" s="201">
        <v>681395.93</v>
      </c>
      <c r="AO239" s="201">
        <v>78030.350000000006</v>
      </c>
      <c r="AP239" s="201">
        <v>223559.21</v>
      </c>
      <c r="AQ239" s="201">
        <v>23239.43</v>
      </c>
      <c r="AR239" s="201">
        <v>5864588.25</v>
      </c>
      <c r="AS239" s="201">
        <v>16160938.779999999</v>
      </c>
      <c r="AT239" s="16">
        <f t="shared" si="89"/>
        <v>113402738.16000001</v>
      </c>
      <c r="AU239" s="16">
        <f t="shared" si="90"/>
        <v>904955.14</v>
      </c>
      <c r="AV239" s="16">
        <f t="shared" si="91"/>
        <v>22025527.030000001</v>
      </c>
      <c r="AW239" s="16">
        <f t="shared" si="92"/>
        <v>136333220.33000001</v>
      </c>
      <c r="AX239" s="16">
        <f t="shared" si="93"/>
        <v>1279800.6699999869</v>
      </c>
      <c r="AY239" s="16">
        <f t="shared" si="98"/>
        <v>137613021</v>
      </c>
      <c r="AZ239" s="201"/>
      <c r="BA239" s="201"/>
      <c r="BB239" s="228"/>
      <c r="BC239" s="228"/>
      <c r="BD239" s="228"/>
      <c r="BE239" s="201"/>
      <c r="BF239" s="201"/>
      <c r="BG239" s="201"/>
    </row>
    <row r="240" spans="1:59" x14ac:dyDescent="0.2">
      <c r="A240" s="4">
        <f t="shared" si="94"/>
        <v>2038</v>
      </c>
      <c r="B240" s="4">
        <f t="shared" si="95"/>
        <v>12</v>
      </c>
      <c r="C240" s="11">
        <f t="shared" si="78"/>
        <v>50740</v>
      </c>
      <c r="E240" s="15">
        <v>86286224</v>
      </c>
      <c r="F240" s="16">
        <v>38068753</v>
      </c>
      <c r="G240" s="16">
        <v>2306458</v>
      </c>
      <c r="H240" s="16">
        <v>946859</v>
      </c>
      <c r="I240" s="16">
        <v>91614</v>
      </c>
      <c r="J240" s="16">
        <v>246947</v>
      </c>
      <c r="K240" s="16">
        <v>25301</v>
      </c>
      <c r="L240" s="16">
        <v>6204520</v>
      </c>
      <c r="M240" s="16">
        <v>16491111</v>
      </c>
      <c r="N240" s="16">
        <f t="shared" si="79"/>
        <v>126778350</v>
      </c>
      <c r="O240" s="16">
        <f t="shared" si="80"/>
        <v>1193806</v>
      </c>
      <c r="P240" s="16">
        <f t="shared" si="81"/>
        <v>22695631</v>
      </c>
      <c r="Q240" s="16">
        <f t="shared" si="82"/>
        <v>150667787</v>
      </c>
      <c r="R240" s="16">
        <f t="shared" si="83"/>
        <v>1414364</v>
      </c>
      <c r="S240" s="17">
        <f t="shared" si="96"/>
        <v>152082151</v>
      </c>
      <c r="T240" s="16"/>
      <c r="U240" s="15">
        <v>98231405</v>
      </c>
      <c r="V240" s="16">
        <v>42071246</v>
      </c>
      <c r="W240" s="16">
        <v>2479759</v>
      </c>
      <c r="X240" s="16">
        <v>1004481</v>
      </c>
      <c r="Y240" s="16">
        <v>91614</v>
      </c>
      <c r="Z240" s="16">
        <v>254201</v>
      </c>
      <c r="AA240" s="16">
        <v>25301</v>
      </c>
      <c r="AB240" s="16">
        <v>6204520</v>
      </c>
      <c r="AC240" s="16">
        <v>16491111</v>
      </c>
      <c r="AD240" s="16">
        <f t="shared" si="84"/>
        <v>142899325</v>
      </c>
      <c r="AE240" s="16">
        <f t="shared" si="85"/>
        <v>1258682</v>
      </c>
      <c r="AF240" s="16">
        <f t="shared" si="86"/>
        <v>22695631</v>
      </c>
      <c r="AG240" s="16">
        <f t="shared" si="87"/>
        <v>166853638</v>
      </c>
      <c r="AH240" s="16">
        <f t="shared" si="88"/>
        <v>1566305</v>
      </c>
      <c r="AI240" s="17">
        <f t="shared" si="97"/>
        <v>168419943</v>
      </c>
      <c r="AK240" s="201">
        <v>102004023.81</v>
      </c>
      <c r="AL240" s="201">
        <v>41973272.130000003</v>
      </c>
      <c r="AM240" s="201">
        <v>2370125.14</v>
      </c>
      <c r="AN240" s="201">
        <v>866371.63</v>
      </c>
      <c r="AO240" s="201">
        <v>91614.25</v>
      </c>
      <c r="AP240" s="201">
        <v>245595.23</v>
      </c>
      <c r="AQ240" s="201">
        <v>25301.39</v>
      </c>
      <c r="AR240" s="201">
        <v>6204519.9199999999</v>
      </c>
      <c r="AS240" s="201">
        <v>16491111.26</v>
      </c>
      <c r="AT240" s="16">
        <f t="shared" si="89"/>
        <v>146464336.71999997</v>
      </c>
      <c r="AU240" s="16">
        <f t="shared" si="90"/>
        <v>1111966.8600000001</v>
      </c>
      <c r="AV240" s="16">
        <f t="shared" si="91"/>
        <v>22695631.18</v>
      </c>
      <c r="AW240" s="16">
        <f t="shared" si="92"/>
        <v>170271934.75999999</v>
      </c>
      <c r="AX240" s="16">
        <f t="shared" si="93"/>
        <v>1598394.2400000095</v>
      </c>
      <c r="AY240" s="16">
        <f t="shared" si="98"/>
        <v>171870329</v>
      </c>
      <c r="AZ240" s="201"/>
      <c r="BA240" s="201"/>
      <c r="BB240" s="228"/>
      <c r="BC240" s="228"/>
      <c r="BD240" s="228"/>
      <c r="BE240" s="201"/>
      <c r="BF240" s="201"/>
      <c r="BG240" s="201"/>
    </row>
    <row r="241" spans="1:59" x14ac:dyDescent="0.2">
      <c r="A241" s="4">
        <f t="shared" si="94"/>
        <v>2039</v>
      </c>
      <c r="B241" s="4">
        <f t="shared" si="95"/>
        <v>1</v>
      </c>
      <c r="C241" s="11">
        <f t="shared" si="78"/>
        <v>50771</v>
      </c>
      <c r="E241" s="15">
        <v>85612858</v>
      </c>
      <c r="F241" s="16">
        <v>34088970</v>
      </c>
      <c r="G241" s="16">
        <v>2020931</v>
      </c>
      <c r="H241" s="16">
        <v>724971</v>
      </c>
      <c r="I241" s="16">
        <v>72017</v>
      </c>
      <c r="J241" s="16">
        <v>228840</v>
      </c>
      <c r="K241" s="16">
        <v>23598</v>
      </c>
      <c r="L241" s="16">
        <v>6072889</v>
      </c>
      <c r="M241" s="16">
        <v>14511359</v>
      </c>
      <c r="N241" s="16">
        <f t="shared" si="79"/>
        <v>121818374</v>
      </c>
      <c r="O241" s="16">
        <f t="shared" si="80"/>
        <v>953811</v>
      </c>
      <c r="P241" s="16">
        <f t="shared" si="81"/>
        <v>20584248</v>
      </c>
      <c r="Q241" s="16">
        <f t="shared" si="82"/>
        <v>143356433</v>
      </c>
      <c r="R241" s="16">
        <f t="shared" si="83"/>
        <v>1345730</v>
      </c>
      <c r="S241" s="17">
        <f t="shared" si="96"/>
        <v>144702163</v>
      </c>
      <c r="T241" s="16"/>
      <c r="U241" s="15">
        <v>97319034</v>
      </c>
      <c r="V241" s="16">
        <v>37683410</v>
      </c>
      <c r="W241" s="16">
        <v>2170500</v>
      </c>
      <c r="X241" s="16">
        <v>798568</v>
      </c>
      <c r="Y241" s="16">
        <v>72017</v>
      </c>
      <c r="Z241" s="16">
        <v>237697</v>
      </c>
      <c r="AA241" s="16">
        <v>23598</v>
      </c>
      <c r="AB241" s="16">
        <v>6072889</v>
      </c>
      <c r="AC241" s="16">
        <v>14511359</v>
      </c>
      <c r="AD241" s="16">
        <f t="shared" si="84"/>
        <v>137268559</v>
      </c>
      <c r="AE241" s="16">
        <f t="shared" si="85"/>
        <v>1036265</v>
      </c>
      <c r="AF241" s="16">
        <f t="shared" si="86"/>
        <v>20584248</v>
      </c>
      <c r="AG241" s="16">
        <f t="shared" si="87"/>
        <v>158889072</v>
      </c>
      <c r="AH241" s="16">
        <f t="shared" si="88"/>
        <v>1491540</v>
      </c>
      <c r="AI241" s="17">
        <f t="shared" si="97"/>
        <v>160380612</v>
      </c>
      <c r="AK241" s="201">
        <v>101539958.01000001</v>
      </c>
      <c r="AL241" s="201">
        <v>37916589.299999997</v>
      </c>
      <c r="AM241" s="201">
        <v>2089907.38</v>
      </c>
      <c r="AN241" s="201">
        <v>685212.11</v>
      </c>
      <c r="AO241" s="201">
        <v>72016.5</v>
      </c>
      <c r="AP241" s="201">
        <v>230197.77</v>
      </c>
      <c r="AQ241" s="201">
        <v>23598.05</v>
      </c>
      <c r="AR241" s="201">
        <v>6072888.79</v>
      </c>
      <c r="AS241" s="201">
        <v>14511358.810000001</v>
      </c>
      <c r="AT241" s="16">
        <f t="shared" si="89"/>
        <v>141642069.24000001</v>
      </c>
      <c r="AU241" s="16">
        <f t="shared" si="90"/>
        <v>915409.88</v>
      </c>
      <c r="AV241" s="16">
        <f t="shared" si="91"/>
        <v>20584247.600000001</v>
      </c>
      <c r="AW241" s="16">
        <f t="shared" si="92"/>
        <v>163141726.72</v>
      </c>
      <c r="AX241" s="16">
        <f t="shared" si="93"/>
        <v>1531460.2800000012</v>
      </c>
      <c r="AY241" s="16">
        <f t="shared" si="98"/>
        <v>164673187</v>
      </c>
      <c r="AZ241" s="201"/>
      <c r="BA241" s="201"/>
      <c r="BB241" s="228"/>
      <c r="BC241" s="228"/>
      <c r="BD241" s="228"/>
      <c r="BE241" s="201"/>
      <c r="BF241" s="201"/>
      <c r="BG241" s="201"/>
    </row>
    <row r="242" spans="1:59" x14ac:dyDescent="0.2">
      <c r="A242" s="4">
        <f t="shared" si="94"/>
        <v>2039</v>
      </c>
      <c r="B242" s="4">
        <f t="shared" si="95"/>
        <v>2</v>
      </c>
      <c r="C242" s="11">
        <f t="shared" si="78"/>
        <v>50802</v>
      </c>
      <c r="E242" s="15">
        <v>73302425</v>
      </c>
      <c r="F242" s="16">
        <v>30774439</v>
      </c>
      <c r="G242" s="16">
        <v>1818191</v>
      </c>
      <c r="H242" s="16">
        <v>683974</v>
      </c>
      <c r="I242" s="16">
        <v>72397</v>
      </c>
      <c r="J242" s="16">
        <v>220358</v>
      </c>
      <c r="K242" s="16">
        <v>22953</v>
      </c>
      <c r="L242" s="16">
        <v>6746749</v>
      </c>
      <c r="M242" s="16">
        <v>19351830</v>
      </c>
      <c r="N242" s="16">
        <f t="shared" si="79"/>
        <v>105990405</v>
      </c>
      <c r="O242" s="16">
        <f t="shared" si="80"/>
        <v>904332</v>
      </c>
      <c r="P242" s="16">
        <f t="shared" si="81"/>
        <v>26098579</v>
      </c>
      <c r="Q242" s="16">
        <f t="shared" si="82"/>
        <v>132993316</v>
      </c>
      <c r="R242" s="16">
        <f t="shared" si="83"/>
        <v>1248448</v>
      </c>
      <c r="S242" s="17">
        <f t="shared" si="96"/>
        <v>134241764</v>
      </c>
      <c r="T242" s="16"/>
      <c r="U242" s="15">
        <v>82820585</v>
      </c>
      <c r="V242" s="16">
        <v>33625590</v>
      </c>
      <c r="W242" s="16">
        <v>1959294</v>
      </c>
      <c r="X242" s="16">
        <v>759515</v>
      </c>
      <c r="Y242" s="16">
        <v>72397</v>
      </c>
      <c r="Z242" s="16">
        <v>229762</v>
      </c>
      <c r="AA242" s="16">
        <v>22953</v>
      </c>
      <c r="AB242" s="16">
        <v>6746749</v>
      </c>
      <c r="AC242" s="16">
        <v>19351830</v>
      </c>
      <c r="AD242" s="16">
        <f t="shared" si="84"/>
        <v>118500819</v>
      </c>
      <c r="AE242" s="16">
        <f t="shared" si="85"/>
        <v>989277</v>
      </c>
      <c r="AF242" s="16">
        <f t="shared" si="86"/>
        <v>26098579</v>
      </c>
      <c r="AG242" s="16">
        <f t="shared" si="87"/>
        <v>145588675</v>
      </c>
      <c r="AH242" s="16">
        <f t="shared" si="88"/>
        <v>1366685</v>
      </c>
      <c r="AI242" s="17">
        <f t="shared" si="97"/>
        <v>146955360</v>
      </c>
      <c r="AK242" s="201">
        <v>86680480.920000002</v>
      </c>
      <c r="AL242" s="201">
        <v>34316794.340000004</v>
      </c>
      <c r="AM242" s="201">
        <v>1911145.79</v>
      </c>
      <c r="AN242" s="201">
        <v>688854.88</v>
      </c>
      <c r="AO242" s="201">
        <v>72396.87</v>
      </c>
      <c r="AP242" s="201">
        <v>225067.72</v>
      </c>
      <c r="AQ242" s="201">
        <v>22952.55</v>
      </c>
      <c r="AR242" s="201">
        <v>6746749.3899999997</v>
      </c>
      <c r="AS242" s="201">
        <v>19351829.620000001</v>
      </c>
      <c r="AT242" s="16">
        <f t="shared" si="89"/>
        <v>123003770.47000001</v>
      </c>
      <c r="AU242" s="16">
        <f t="shared" si="90"/>
        <v>913922.6</v>
      </c>
      <c r="AV242" s="16">
        <f t="shared" si="91"/>
        <v>26098579.010000002</v>
      </c>
      <c r="AW242" s="16">
        <f t="shared" si="92"/>
        <v>150016272.08000001</v>
      </c>
      <c r="AX242" s="16">
        <f t="shared" si="93"/>
        <v>1408247.9199999869</v>
      </c>
      <c r="AY242" s="16">
        <f t="shared" si="98"/>
        <v>151424520</v>
      </c>
      <c r="AZ242" s="201"/>
      <c r="BA242" s="201"/>
      <c r="BB242" s="228"/>
      <c r="BC242" s="228"/>
      <c r="BD242" s="228"/>
      <c r="BE242" s="201"/>
      <c r="BF242" s="201"/>
      <c r="BG242" s="201"/>
    </row>
    <row r="243" spans="1:59" x14ac:dyDescent="0.2">
      <c r="A243" s="4">
        <f t="shared" si="94"/>
        <v>2039</v>
      </c>
      <c r="B243" s="4">
        <f t="shared" si="95"/>
        <v>3</v>
      </c>
      <c r="C243" s="11">
        <f t="shared" si="78"/>
        <v>50830</v>
      </c>
      <c r="E243" s="15">
        <v>65942322</v>
      </c>
      <c r="F243" s="16">
        <v>27965654</v>
      </c>
      <c r="G243" s="16">
        <v>1627638</v>
      </c>
      <c r="H243" s="16">
        <v>639848</v>
      </c>
      <c r="I243" s="16">
        <v>72746</v>
      </c>
      <c r="J243" s="16">
        <v>234856</v>
      </c>
      <c r="K243" s="16">
        <v>24713</v>
      </c>
      <c r="L243" s="16">
        <v>6031668</v>
      </c>
      <c r="M243" s="16">
        <v>16102937</v>
      </c>
      <c r="N243" s="16">
        <f t="shared" si="79"/>
        <v>95633073</v>
      </c>
      <c r="O243" s="16">
        <f t="shared" si="80"/>
        <v>874704</v>
      </c>
      <c r="P243" s="16">
        <f t="shared" si="81"/>
        <v>22134605</v>
      </c>
      <c r="Q243" s="16">
        <f t="shared" si="82"/>
        <v>118642382</v>
      </c>
      <c r="R243" s="16">
        <f t="shared" si="83"/>
        <v>1113732</v>
      </c>
      <c r="S243" s="17">
        <f t="shared" si="96"/>
        <v>119756114</v>
      </c>
      <c r="T243" s="16"/>
      <c r="U243" s="15">
        <v>75347384</v>
      </c>
      <c r="V243" s="16">
        <v>30615859</v>
      </c>
      <c r="W243" s="16">
        <v>1774531</v>
      </c>
      <c r="X243" s="16">
        <v>709135</v>
      </c>
      <c r="Y243" s="16">
        <v>72746</v>
      </c>
      <c r="Z243" s="16">
        <v>244690</v>
      </c>
      <c r="AA243" s="16">
        <v>24713</v>
      </c>
      <c r="AB243" s="16">
        <v>6031668</v>
      </c>
      <c r="AC243" s="16">
        <v>16102937</v>
      </c>
      <c r="AD243" s="16">
        <f t="shared" si="84"/>
        <v>107835233</v>
      </c>
      <c r="AE243" s="16">
        <f t="shared" si="85"/>
        <v>953825</v>
      </c>
      <c r="AF243" s="16">
        <f t="shared" si="86"/>
        <v>22134605</v>
      </c>
      <c r="AG243" s="16">
        <f t="shared" si="87"/>
        <v>130923663</v>
      </c>
      <c r="AH243" s="16">
        <f t="shared" si="88"/>
        <v>1229020</v>
      </c>
      <c r="AI243" s="17">
        <f t="shared" si="97"/>
        <v>132152683</v>
      </c>
      <c r="AK243" s="201">
        <v>78041308.980000004</v>
      </c>
      <c r="AL243" s="201">
        <v>31429488.800000001</v>
      </c>
      <c r="AM243" s="201">
        <v>1740135</v>
      </c>
      <c r="AN243" s="201">
        <v>661494.6</v>
      </c>
      <c r="AO243" s="201">
        <v>72745.539999999994</v>
      </c>
      <c r="AP243" s="201">
        <v>241128.95999999999</v>
      </c>
      <c r="AQ243" s="201">
        <v>24713.07</v>
      </c>
      <c r="AR243" s="201">
        <v>6031668.0199999996</v>
      </c>
      <c r="AS243" s="201">
        <v>16102936.789999999</v>
      </c>
      <c r="AT243" s="16">
        <f t="shared" si="89"/>
        <v>111308391.39</v>
      </c>
      <c r="AU243" s="16">
        <f t="shared" si="90"/>
        <v>902623.55999999994</v>
      </c>
      <c r="AV243" s="16">
        <f t="shared" si="91"/>
        <v>22134604.809999999</v>
      </c>
      <c r="AW243" s="16">
        <f t="shared" si="92"/>
        <v>134345619.75999999</v>
      </c>
      <c r="AX243" s="16">
        <f t="shared" si="93"/>
        <v>1261143.2400000095</v>
      </c>
      <c r="AY243" s="16">
        <f t="shared" si="98"/>
        <v>135606763</v>
      </c>
      <c r="AZ243" s="201"/>
      <c r="BA243" s="201"/>
      <c r="BB243" s="228"/>
      <c r="BC243" s="228"/>
      <c r="BD243" s="228"/>
      <c r="BE243" s="201"/>
      <c r="BF243" s="201"/>
      <c r="BG243" s="201"/>
    </row>
    <row r="244" spans="1:59" x14ac:dyDescent="0.2">
      <c r="A244" s="4">
        <f t="shared" si="94"/>
        <v>2039</v>
      </c>
      <c r="B244" s="4">
        <f t="shared" si="95"/>
        <v>4</v>
      </c>
      <c r="C244" s="11">
        <f t="shared" si="78"/>
        <v>50861</v>
      </c>
      <c r="E244" s="15">
        <v>44677926</v>
      </c>
      <c r="F244" s="16">
        <v>21055686</v>
      </c>
      <c r="G244" s="16">
        <v>1306502</v>
      </c>
      <c r="H244" s="16">
        <v>496642</v>
      </c>
      <c r="I244" s="16">
        <v>62085</v>
      </c>
      <c r="J244" s="16">
        <v>222194</v>
      </c>
      <c r="K244" s="16">
        <v>23757</v>
      </c>
      <c r="L244" s="16">
        <v>6198999</v>
      </c>
      <c r="M244" s="16">
        <v>17481693</v>
      </c>
      <c r="N244" s="16">
        <f t="shared" si="79"/>
        <v>67125956</v>
      </c>
      <c r="O244" s="16">
        <f t="shared" si="80"/>
        <v>718836</v>
      </c>
      <c r="P244" s="16">
        <f t="shared" si="81"/>
        <v>23680692</v>
      </c>
      <c r="Q244" s="16">
        <f t="shared" si="82"/>
        <v>91525484</v>
      </c>
      <c r="R244" s="16">
        <f t="shared" si="83"/>
        <v>859177</v>
      </c>
      <c r="S244" s="17">
        <f t="shared" si="96"/>
        <v>92384661</v>
      </c>
      <c r="T244" s="16"/>
      <c r="U244" s="15">
        <v>52372821</v>
      </c>
      <c r="V244" s="16">
        <v>23310752</v>
      </c>
      <c r="W244" s="16">
        <v>1456307</v>
      </c>
      <c r="X244" s="16">
        <v>552995</v>
      </c>
      <c r="Y244" s="16">
        <v>62085</v>
      </c>
      <c r="Z244" s="16">
        <v>231406</v>
      </c>
      <c r="AA244" s="16">
        <v>23757</v>
      </c>
      <c r="AB244" s="16">
        <v>6198999</v>
      </c>
      <c r="AC244" s="16">
        <v>17481693</v>
      </c>
      <c r="AD244" s="16">
        <f t="shared" si="84"/>
        <v>77225722</v>
      </c>
      <c r="AE244" s="16">
        <f t="shared" si="85"/>
        <v>784401</v>
      </c>
      <c r="AF244" s="16">
        <f t="shared" si="86"/>
        <v>23680692</v>
      </c>
      <c r="AG244" s="16">
        <f t="shared" si="87"/>
        <v>101690815</v>
      </c>
      <c r="AH244" s="16">
        <f t="shared" si="88"/>
        <v>954602</v>
      </c>
      <c r="AI244" s="17">
        <f t="shared" si="97"/>
        <v>102645417</v>
      </c>
      <c r="AK244" s="201">
        <v>54207659.240000002</v>
      </c>
      <c r="AL244" s="201">
        <v>24018578.530000001</v>
      </c>
      <c r="AM244" s="201">
        <v>1438934.75</v>
      </c>
      <c r="AN244" s="201">
        <v>528829.41</v>
      </c>
      <c r="AO244" s="201">
        <v>62084.81</v>
      </c>
      <c r="AP244" s="201">
        <v>229467.43</v>
      </c>
      <c r="AQ244" s="201">
        <v>23756.66</v>
      </c>
      <c r="AR244" s="201">
        <v>6198998.9400000004</v>
      </c>
      <c r="AS244" s="201">
        <v>17481693.239999998</v>
      </c>
      <c r="AT244" s="16">
        <f t="shared" si="89"/>
        <v>79751013.99000001</v>
      </c>
      <c r="AU244" s="16">
        <f t="shared" si="90"/>
        <v>758296.84000000008</v>
      </c>
      <c r="AV244" s="16">
        <f t="shared" si="91"/>
        <v>23680692.18</v>
      </c>
      <c r="AW244" s="16">
        <f t="shared" si="92"/>
        <v>104190003.01000002</v>
      </c>
      <c r="AX244" s="16">
        <f t="shared" si="93"/>
        <v>978062.98999997973</v>
      </c>
      <c r="AY244" s="16">
        <f t="shared" si="98"/>
        <v>105168066</v>
      </c>
      <c r="AZ244" s="201"/>
      <c r="BA244" s="201"/>
      <c r="BB244" s="228"/>
      <c r="BC244" s="228"/>
      <c r="BD244" s="228"/>
      <c r="BE244" s="201"/>
      <c r="BF244" s="201"/>
      <c r="BG244" s="201"/>
    </row>
    <row r="245" spans="1:59" x14ac:dyDescent="0.2">
      <c r="A245" s="4">
        <f t="shared" si="94"/>
        <v>2039</v>
      </c>
      <c r="B245" s="4">
        <f t="shared" si="95"/>
        <v>5</v>
      </c>
      <c r="C245" s="11">
        <f t="shared" si="78"/>
        <v>50891</v>
      </c>
      <c r="E245" s="15">
        <v>24530856</v>
      </c>
      <c r="F245" s="16">
        <v>16266456</v>
      </c>
      <c r="G245" s="16">
        <v>897389</v>
      </c>
      <c r="H245" s="16">
        <v>489494</v>
      </c>
      <c r="I245" s="16">
        <v>67193</v>
      </c>
      <c r="J245" s="16">
        <v>205088</v>
      </c>
      <c r="K245" s="16">
        <v>22351</v>
      </c>
      <c r="L245" s="16">
        <v>5491088</v>
      </c>
      <c r="M245" s="16">
        <v>20891722</v>
      </c>
      <c r="N245" s="16">
        <f t="shared" si="79"/>
        <v>41784245</v>
      </c>
      <c r="O245" s="16">
        <f t="shared" si="80"/>
        <v>694582</v>
      </c>
      <c r="P245" s="16">
        <f t="shared" si="81"/>
        <v>26382810</v>
      </c>
      <c r="Q245" s="16">
        <f t="shared" si="82"/>
        <v>68861637</v>
      </c>
      <c r="R245" s="16">
        <f t="shared" si="83"/>
        <v>646425</v>
      </c>
      <c r="S245" s="17">
        <f t="shared" si="96"/>
        <v>69508062</v>
      </c>
      <c r="T245" s="16"/>
      <c r="U245" s="15">
        <v>29155899</v>
      </c>
      <c r="V245" s="16">
        <v>18010649</v>
      </c>
      <c r="W245" s="16">
        <v>1032775</v>
      </c>
      <c r="X245" s="16">
        <v>542607</v>
      </c>
      <c r="Y245" s="16">
        <v>67193</v>
      </c>
      <c r="Z245" s="16">
        <v>213558</v>
      </c>
      <c r="AA245" s="16">
        <v>22351</v>
      </c>
      <c r="AB245" s="16">
        <v>5491088</v>
      </c>
      <c r="AC245" s="16">
        <v>20891722</v>
      </c>
      <c r="AD245" s="16">
        <f t="shared" si="84"/>
        <v>48288867</v>
      </c>
      <c r="AE245" s="16">
        <f t="shared" si="85"/>
        <v>756165</v>
      </c>
      <c r="AF245" s="16">
        <f t="shared" si="86"/>
        <v>26382810</v>
      </c>
      <c r="AG245" s="16">
        <f t="shared" si="87"/>
        <v>75427842</v>
      </c>
      <c r="AH245" s="16">
        <f t="shared" si="88"/>
        <v>708064</v>
      </c>
      <c r="AI245" s="17">
        <f t="shared" si="97"/>
        <v>76135906</v>
      </c>
      <c r="AK245" s="201">
        <v>30407044.920000002</v>
      </c>
      <c r="AL245" s="201">
        <v>18714948.710000001</v>
      </c>
      <c r="AM245" s="201">
        <v>1026792.39</v>
      </c>
      <c r="AN245" s="201">
        <v>533400.04</v>
      </c>
      <c r="AO245" s="201">
        <v>67193.3</v>
      </c>
      <c r="AP245" s="201">
        <v>212670.57</v>
      </c>
      <c r="AQ245" s="201">
        <v>22351.48</v>
      </c>
      <c r="AR245" s="201">
        <v>5491087.8600000003</v>
      </c>
      <c r="AS245" s="201">
        <v>20891722.32</v>
      </c>
      <c r="AT245" s="16">
        <f t="shared" si="89"/>
        <v>50238330.799999997</v>
      </c>
      <c r="AU245" s="16">
        <f t="shared" si="90"/>
        <v>746070.6100000001</v>
      </c>
      <c r="AV245" s="16">
        <f t="shared" si="91"/>
        <v>26382810.18</v>
      </c>
      <c r="AW245" s="16">
        <f t="shared" si="92"/>
        <v>77367211.590000004</v>
      </c>
      <c r="AX245" s="16">
        <f t="shared" si="93"/>
        <v>726269.40999999642</v>
      </c>
      <c r="AY245" s="16">
        <f t="shared" si="98"/>
        <v>78093481</v>
      </c>
      <c r="AZ245" s="201"/>
      <c r="BA245" s="201"/>
      <c r="BB245" s="228"/>
      <c r="BC245" s="228"/>
      <c r="BD245" s="228"/>
      <c r="BE245" s="201"/>
      <c r="BF245" s="201"/>
      <c r="BG245" s="201"/>
    </row>
    <row r="246" spans="1:59" x14ac:dyDescent="0.2">
      <c r="A246" s="4">
        <f t="shared" si="94"/>
        <v>2039</v>
      </c>
      <c r="B246" s="4">
        <f t="shared" si="95"/>
        <v>6</v>
      </c>
      <c r="C246" s="11">
        <f t="shared" si="78"/>
        <v>50922</v>
      </c>
      <c r="E246" s="15">
        <v>15487285</v>
      </c>
      <c r="F246" s="16">
        <v>13551845</v>
      </c>
      <c r="G246" s="16">
        <v>744496</v>
      </c>
      <c r="H246" s="16">
        <v>401962</v>
      </c>
      <c r="I246" s="16">
        <v>51335</v>
      </c>
      <c r="J246" s="16">
        <v>200345</v>
      </c>
      <c r="K246" s="16">
        <v>22104</v>
      </c>
      <c r="L246" s="16">
        <v>5145378</v>
      </c>
      <c r="M246" s="16">
        <v>20380688</v>
      </c>
      <c r="N246" s="16">
        <f t="shared" si="79"/>
        <v>29857065</v>
      </c>
      <c r="O246" s="16">
        <f t="shared" si="80"/>
        <v>602307</v>
      </c>
      <c r="P246" s="16">
        <f t="shared" si="81"/>
        <v>25526066</v>
      </c>
      <c r="Q246" s="16">
        <f t="shared" si="82"/>
        <v>55985438</v>
      </c>
      <c r="R246" s="16">
        <f t="shared" si="83"/>
        <v>525552</v>
      </c>
      <c r="S246" s="17">
        <f t="shared" si="96"/>
        <v>56510990</v>
      </c>
      <c r="T246" s="16"/>
      <c r="U246" s="15">
        <v>18741602</v>
      </c>
      <c r="V246" s="16">
        <v>15051613</v>
      </c>
      <c r="W246" s="16">
        <v>890006</v>
      </c>
      <c r="X246" s="16">
        <v>443165</v>
      </c>
      <c r="Y246" s="16">
        <v>51335</v>
      </c>
      <c r="Z246" s="16">
        <v>208815</v>
      </c>
      <c r="AA246" s="16">
        <v>22104</v>
      </c>
      <c r="AB246" s="16">
        <v>5145378</v>
      </c>
      <c r="AC246" s="16">
        <v>20380688</v>
      </c>
      <c r="AD246" s="16">
        <f t="shared" si="84"/>
        <v>34756660</v>
      </c>
      <c r="AE246" s="16">
        <f t="shared" si="85"/>
        <v>651980</v>
      </c>
      <c r="AF246" s="16">
        <f t="shared" si="86"/>
        <v>25526066</v>
      </c>
      <c r="AG246" s="16">
        <f t="shared" si="87"/>
        <v>60934706</v>
      </c>
      <c r="AH246" s="16">
        <f t="shared" si="88"/>
        <v>572012</v>
      </c>
      <c r="AI246" s="17">
        <f t="shared" si="97"/>
        <v>61506718</v>
      </c>
      <c r="AK246" s="201">
        <v>19696120.460000001</v>
      </c>
      <c r="AL246" s="201">
        <v>15709114.93</v>
      </c>
      <c r="AM246" s="201">
        <v>885128.7</v>
      </c>
      <c r="AN246" s="201">
        <v>438033.46</v>
      </c>
      <c r="AO246" s="201">
        <v>51334.63</v>
      </c>
      <c r="AP246" s="201">
        <v>208124.68</v>
      </c>
      <c r="AQ246" s="201">
        <v>22104.3</v>
      </c>
      <c r="AR246" s="201">
        <v>5145378.03</v>
      </c>
      <c r="AS246" s="201">
        <v>20380687.77</v>
      </c>
      <c r="AT246" s="16">
        <f t="shared" si="89"/>
        <v>36363803.020000003</v>
      </c>
      <c r="AU246" s="16">
        <f t="shared" si="90"/>
        <v>646158.14</v>
      </c>
      <c r="AV246" s="16">
        <f t="shared" si="91"/>
        <v>25526065.800000001</v>
      </c>
      <c r="AW246" s="16">
        <f t="shared" si="92"/>
        <v>62536026.960000008</v>
      </c>
      <c r="AX246" s="16">
        <f t="shared" si="93"/>
        <v>587045.03999999166</v>
      </c>
      <c r="AY246" s="16">
        <f t="shared" si="98"/>
        <v>63123072</v>
      </c>
      <c r="AZ246" s="201"/>
      <c r="BA246" s="201"/>
      <c r="BB246" s="228"/>
      <c r="BC246" s="228"/>
      <c r="BD246" s="228"/>
      <c r="BE246" s="201"/>
      <c r="BF246" s="201"/>
      <c r="BG246" s="201"/>
    </row>
    <row r="247" spans="1:59" x14ac:dyDescent="0.2">
      <c r="A247" s="4">
        <f t="shared" si="94"/>
        <v>2039</v>
      </c>
      <c r="B247" s="4">
        <f t="shared" si="95"/>
        <v>7</v>
      </c>
      <c r="C247" s="11">
        <f t="shared" si="78"/>
        <v>50952</v>
      </c>
      <c r="E247" s="15">
        <v>10719965</v>
      </c>
      <c r="F247" s="16">
        <v>11744295</v>
      </c>
      <c r="G247" s="16">
        <v>676431</v>
      </c>
      <c r="H247" s="16">
        <v>396816</v>
      </c>
      <c r="I247" s="16">
        <v>42998</v>
      </c>
      <c r="J247" s="16">
        <v>189869</v>
      </c>
      <c r="K247" s="16">
        <v>21047</v>
      </c>
      <c r="L247" s="16">
        <v>4478810</v>
      </c>
      <c r="M247" s="16">
        <v>20510655</v>
      </c>
      <c r="N247" s="16">
        <f t="shared" si="79"/>
        <v>23204736</v>
      </c>
      <c r="O247" s="16">
        <f t="shared" si="80"/>
        <v>586685</v>
      </c>
      <c r="P247" s="16">
        <f t="shared" si="81"/>
        <v>24989465</v>
      </c>
      <c r="Q247" s="16">
        <f t="shared" si="82"/>
        <v>48780886</v>
      </c>
      <c r="R247" s="16">
        <f t="shared" si="83"/>
        <v>457921</v>
      </c>
      <c r="S247" s="17">
        <f t="shared" si="96"/>
        <v>49238807</v>
      </c>
      <c r="T247" s="16"/>
      <c r="U247" s="15">
        <v>13519518</v>
      </c>
      <c r="V247" s="16">
        <v>13111227</v>
      </c>
      <c r="W247" s="16">
        <v>813548</v>
      </c>
      <c r="X247" s="16">
        <v>436930</v>
      </c>
      <c r="Y247" s="16">
        <v>42998</v>
      </c>
      <c r="Z247" s="16">
        <v>198219</v>
      </c>
      <c r="AA247" s="16">
        <v>21047</v>
      </c>
      <c r="AB247" s="16">
        <v>4478810</v>
      </c>
      <c r="AC247" s="16">
        <v>20510655</v>
      </c>
      <c r="AD247" s="16">
        <f t="shared" si="84"/>
        <v>27508338</v>
      </c>
      <c r="AE247" s="16">
        <f t="shared" si="85"/>
        <v>635149</v>
      </c>
      <c r="AF247" s="16">
        <f t="shared" si="86"/>
        <v>24989465</v>
      </c>
      <c r="AG247" s="16">
        <f t="shared" si="87"/>
        <v>53132952</v>
      </c>
      <c r="AH247" s="16">
        <f t="shared" si="88"/>
        <v>498775</v>
      </c>
      <c r="AI247" s="17">
        <f t="shared" si="97"/>
        <v>53631727</v>
      </c>
      <c r="AK247" s="201">
        <v>14314007.65</v>
      </c>
      <c r="AL247" s="201">
        <v>13692832.210000001</v>
      </c>
      <c r="AM247" s="201">
        <v>808944.98</v>
      </c>
      <c r="AN247" s="201">
        <v>431942.82</v>
      </c>
      <c r="AO247" s="201">
        <v>42998.06</v>
      </c>
      <c r="AP247" s="201">
        <v>197547.7</v>
      </c>
      <c r="AQ247" s="201">
        <v>21046.71</v>
      </c>
      <c r="AR247" s="201">
        <v>4478810.03</v>
      </c>
      <c r="AS247" s="201">
        <v>20510654.579999998</v>
      </c>
      <c r="AT247" s="16">
        <f t="shared" si="89"/>
        <v>28879829.609999999</v>
      </c>
      <c r="AU247" s="16">
        <f t="shared" si="90"/>
        <v>629490.52</v>
      </c>
      <c r="AV247" s="16">
        <f t="shared" si="91"/>
        <v>24989464.609999999</v>
      </c>
      <c r="AW247" s="16">
        <f t="shared" si="92"/>
        <v>54498784.739999995</v>
      </c>
      <c r="AX247" s="16">
        <f t="shared" si="93"/>
        <v>511596.26000000536</v>
      </c>
      <c r="AY247" s="16">
        <f t="shared" si="98"/>
        <v>55010381</v>
      </c>
      <c r="AZ247" s="201"/>
      <c r="BA247" s="201"/>
      <c r="BB247" s="228"/>
      <c r="BC247" s="228"/>
      <c r="BD247" s="228"/>
      <c r="BE247" s="201"/>
      <c r="BF247" s="201"/>
      <c r="BG247" s="201"/>
    </row>
    <row r="248" spans="1:59" x14ac:dyDescent="0.2">
      <c r="A248" s="4">
        <f t="shared" si="94"/>
        <v>2039</v>
      </c>
      <c r="B248" s="4">
        <f t="shared" si="95"/>
        <v>8</v>
      </c>
      <c r="C248" s="11">
        <f t="shared" si="78"/>
        <v>50983</v>
      </c>
      <c r="E248" s="15">
        <v>10101829</v>
      </c>
      <c r="F248" s="16">
        <v>12672623</v>
      </c>
      <c r="G248" s="16">
        <v>763550</v>
      </c>
      <c r="H248" s="16">
        <v>415874</v>
      </c>
      <c r="I248" s="16">
        <v>45006</v>
      </c>
      <c r="J248" s="16">
        <v>193693</v>
      </c>
      <c r="K248" s="16">
        <v>21428</v>
      </c>
      <c r="L248" s="16">
        <v>4628931</v>
      </c>
      <c r="M248" s="16">
        <v>19608212</v>
      </c>
      <c r="N248" s="16">
        <f t="shared" si="79"/>
        <v>23604436</v>
      </c>
      <c r="O248" s="16">
        <f t="shared" si="80"/>
        <v>609567</v>
      </c>
      <c r="P248" s="16">
        <f t="shared" si="81"/>
        <v>24237143</v>
      </c>
      <c r="Q248" s="16">
        <f t="shared" si="82"/>
        <v>48451146</v>
      </c>
      <c r="R248" s="16">
        <f t="shared" si="83"/>
        <v>454826</v>
      </c>
      <c r="S248" s="17">
        <f t="shared" si="96"/>
        <v>48905972</v>
      </c>
      <c r="T248" s="16"/>
      <c r="U248" s="15">
        <v>13066187</v>
      </c>
      <c r="V248" s="16">
        <v>14085648</v>
      </c>
      <c r="W248" s="16">
        <v>913308</v>
      </c>
      <c r="X248" s="16">
        <v>458299</v>
      </c>
      <c r="Y248" s="16">
        <v>45006</v>
      </c>
      <c r="Z248" s="16">
        <v>201837</v>
      </c>
      <c r="AA248" s="16">
        <v>21428</v>
      </c>
      <c r="AB248" s="16">
        <v>4628931</v>
      </c>
      <c r="AC248" s="16">
        <v>19608212</v>
      </c>
      <c r="AD248" s="16">
        <f t="shared" si="84"/>
        <v>28131577</v>
      </c>
      <c r="AE248" s="16">
        <f t="shared" si="85"/>
        <v>660136</v>
      </c>
      <c r="AF248" s="16">
        <f t="shared" si="86"/>
        <v>24237143</v>
      </c>
      <c r="AG248" s="16">
        <f t="shared" si="87"/>
        <v>53028856</v>
      </c>
      <c r="AH248" s="16">
        <f t="shared" si="88"/>
        <v>497798</v>
      </c>
      <c r="AI248" s="17">
        <f t="shared" si="97"/>
        <v>53526654</v>
      </c>
      <c r="AK248" s="201">
        <v>14007499.01</v>
      </c>
      <c r="AL248" s="201">
        <v>14665229.16</v>
      </c>
      <c r="AM248" s="201">
        <v>908240.54</v>
      </c>
      <c r="AN248" s="201">
        <v>452889.66</v>
      </c>
      <c r="AO248" s="201">
        <v>45005.83</v>
      </c>
      <c r="AP248" s="201">
        <v>201150.13</v>
      </c>
      <c r="AQ248" s="201">
        <v>21427.57</v>
      </c>
      <c r="AR248" s="201">
        <v>4628931.21</v>
      </c>
      <c r="AS248" s="201">
        <v>19608212.149999999</v>
      </c>
      <c r="AT248" s="16">
        <f t="shared" si="89"/>
        <v>29647402.109999999</v>
      </c>
      <c r="AU248" s="16">
        <f t="shared" si="90"/>
        <v>654039.79</v>
      </c>
      <c r="AV248" s="16">
        <f t="shared" si="91"/>
        <v>24237143.359999999</v>
      </c>
      <c r="AW248" s="16">
        <f t="shared" si="92"/>
        <v>54538585.259999998</v>
      </c>
      <c r="AX248" s="16">
        <f t="shared" si="93"/>
        <v>511969.74000000209</v>
      </c>
      <c r="AY248" s="16">
        <f t="shared" si="98"/>
        <v>55050555</v>
      </c>
      <c r="AZ248" s="201"/>
      <c r="BA248" s="201"/>
      <c r="BB248" s="228"/>
      <c r="BC248" s="228"/>
      <c r="BD248" s="228"/>
      <c r="BE248" s="201"/>
      <c r="BF248" s="201"/>
      <c r="BG248" s="201"/>
    </row>
    <row r="249" spans="1:59" x14ac:dyDescent="0.2">
      <c r="A249" s="4">
        <f t="shared" si="94"/>
        <v>2039</v>
      </c>
      <c r="B249" s="4">
        <f t="shared" si="95"/>
        <v>9</v>
      </c>
      <c r="C249" s="11">
        <f t="shared" si="78"/>
        <v>51014</v>
      </c>
      <c r="E249" s="15">
        <v>15468170</v>
      </c>
      <c r="F249" s="16">
        <v>14401675</v>
      </c>
      <c r="G249" s="16">
        <v>1014216</v>
      </c>
      <c r="H249" s="16">
        <v>385251</v>
      </c>
      <c r="I249" s="16">
        <v>46506</v>
      </c>
      <c r="J249" s="16">
        <v>175347</v>
      </c>
      <c r="K249" s="16">
        <v>19248</v>
      </c>
      <c r="L249" s="16">
        <v>5265022</v>
      </c>
      <c r="M249" s="16">
        <v>21921187</v>
      </c>
      <c r="N249" s="16">
        <f t="shared" si="79"/>
        <v>30949815</v>
      </c>
      <c r="O249" s="16">
        <f t="shared" si="80"/>
        <v>560598</v>
      </c>
      <c r="P249" s="16">
        <f t="shared" si="81"/>
        <v>27186209</v>
      </c>
      <c r="Q249" s="16">
        <f t="shared" si="82"/>
        <v>58696622</v>
      </c>
      <c r="R249" s="16">
        <f t="shared" si="83"/>
        <v>551003</v>
      </c>
      <c r="S249" s="17">
        <f t="shared" si="96"/>
        <v>59247625</v>
      </c>
      <c r="T249" s="16"/>
      <c r="U249" s="15">
        <v>19181669</v>
      </c>
      <c r="V249" s="16">
        <v>15848028</v>
      </c>
      <c r="W249" s="16">
        <v>1173074</v>
      </c>
      <c r="X249" s="16">
        <v>426958</v>
      </c>
      <c r="Y249" s="16">
        <v>46506</v>
      </c>
      <c r="Z249" s="16">
        <v>182693</v>
      </c>
      <c r="AA249" s="16">
        <v>19248</v>
      </c>
      <c r="AB249" s="16">
        <v>5265022</v>
      </c>
      <c r="AC249" s="16">
        <v>21921187</v>
      </c>
      <c r="AD249" s="16">
        <f t="shared" si="84"/>
        <v>36268525</v>
      </c>
      <c r="AE249" s="16">
        <f t="shared" si="85"/>
        <v>609651</v>
      </c>
      <c r="AF249" s="16">
        <f t="shared" si="86"/>
        <v>27186209</v>
      </c>
      <c r="AG249" s="16">
        <f t="shared" si="87"/>
        <v>64064385</v>
      </c>
      <c r="AH249" s="16">
        <f t="shared" si="88"/>
        <v>601392</v>
      </c>
      <c r="AI249" s="17">
        <f t="shared" si="97"/>
        <v>64665777</v>
      </c>
      <c r="AK249" s="201">
        <v>20160535.18</v>
      </c>
      <c r="AL249" s="201">
        <v>16411040.310000001</v>
      </c>
      <c r="AM249" s="201">
        <v>1166940.97</v>
      </c>
      <c r="AN249" s="201">
        <v>421058.07</v>
      </c>
      <c r="AO249" s="201">
        <v>46505.63</v>
      </c>
      <c r="AP249" s="201">
        <v>182106.34</v>
      </c>
      <c r="AQ249" s="201">
        <v>19247.75</v>
      </c>
      <c r="AR249" s="201">
        <v>5265022</v>
      </c>
      <c r="AS249" s="201">
        <v>21921186.899999999</v>
      </c>
      <c r="AT249" s="16">
        <f t="shared" si="89"/>
        <v>37804269.840000004</v>
      </c>
      <c r="AU249" s="16">
        <f t="shared" si="90"/>
        <v>603164.41</v>
      </c>
      <c r="AV249" s="16">
        <f t="shared" si="91"/>
        <v>27186208.899999999</v>
      </c>
      <c r="AW249" s="16">
        <f t="shared" si="92"/>
        <v>65593643.149999999</v>
      </c>
      <c r="AX249" s="16">
        <f t="shared" si="93"/>
        <v>615746.85000000149</v>
      </c>
      <c r="AY249" s="16">
        <f t="shared" si="98"/>
        <v>66209390</v>
      </c>
      <c r="AZ249" s="201"/>
      <c r="BA249" s="201"/>
      <c r="BB249" s="227">
        <f t="shared" ref="BB249:BB251" si="99">ROUND(AT249/(1-0.0093), 0)</f>
        <v>38159150</v>
      </c>
      <c r="BC249" s="228"/>
      <c r="BD249" s="228"/>
      <c r="BE249" s="201"/>
      <c r="BF249" s="201"/>
      <c r="BG249" s="201"/>
    </row>
    <row r="250" spans="1:59" x14ac:dyDescent="0.2">
      <c r="A250" s="4">
        <f t="shared" si="94"/>
        <v>2039</v>
      </c>
      <c r="B250" s="4">
        <f t="shared" si="95"/>
        <v>10</v>
      </c>
      <c r="C250" s="11">
        <f t="shared" si="78"/>
        <v>51044</v>
      </c>
      <c r="E250" s="15">
        <v>38341619</v>
      </c>
      <c r="F250" s="16">
        <v>23407006</v>
      </c>
      <c r="G250" s="16">
        <v>1078120</v>
      </c>
      <c r="H250" s="16">
        <v>549206</v>
      </c>
      <c r="I250" s="16">
        <v>68664</v>
      </c>
      <c r="J250" s="16">
        <v>204708</v>
      </c>
      <c r="K250" s="16">
        <v>22107</v>
      </c>
      <c r="L250" s="16">
        <v>5053772</v>
      </c>
      <c r="M250" s="16">
        <v>15306839</v>
      </c>
      <c r="N250" s="16">
        <f t="shared" si="79"/>
        <v>62917516</v>
      </c>
      <c r="O250" s="16">
        <f t="shared" si="80"/>
        <v>753914</v>
      </c>
      <c r="P250" s="16">
        <f t="shared" si="81"/>
        <v>20360611</v>
      </c>
      <c r="Q250" s="16">
        <f t="shared" si="82"/>
        <v>84032041</v>
      </c>
      <c r="R250" s="16">
        <f t="shared" si="83"/>
        <v>788834</v>
      </c>
      <c r="S250" s="17">
        <f t="shared" si="96"/>
        <v>84820875</v>
      </c>
      <c r="T250" s="16"/>
      <c r="U250" s="15">
        <v>44955024</v>
      </c>
      <c r="V250" s="16">
        <v>25511482</v>
      </c>
      <c r="W250" s="16">
        <v>1204066</v>
      </c>
      <c r="X250" s="16">
        <v>615673</v>
      </c>
      <c r="Y250" s="16">
        <v>68664</v>
      </c>
      <c r="Z250" s="16">
        <v>213714</v>
      </c>
      <c r="AA250" s="16">
        <v>22107</v>
      </c>
      <c r="AB250" s="16">
        <v>5053772</v>
      </c>
      <c r="AC250" s="16">
        <v>15306839</v>
      </c>
      <c r="AD250" s="16">
        <f t="shared" si="84"/>
        <v>71761343</v>
      </c>
      <c r="AE250" s="16">
        <f t="shared" si="85"/>
        <v>829387</v>
      </c>
      <c r="AF250" s="16">
        <f t="shared" si="86"/>
        <v>20360611</v>
      </c>
      <c r="AG250" s="16">
        <f t="shared" si="87"/>
        <v>92951341</v>
      </c>
      <c r="AH250" s="16">
        <f t="shared" si="88"/>
        <v>872562</v>
      </c>
      <c r="AI250" s="17">
        <f t="shared" si="97"/>
        <v>93823903</v>
      </c>
      <c r="AK250" s="201">
        <v>46717741.740000002</v>
      </c>
      <c r="AL250" s="201">
        <v>26112414.489999998</v>
      </c>
      <c r="AM250" s="201">
        <v>1185801.06</v>
      </c>
      <c r="AN250" s="201">
        <v>580355.88</v>
      </c>
      <c r="AO250" s="201">
        <v>68663.64</v>
      </c>
      <c r="AP250" s="201">
        <v>211855.96</v>
      </c>
      <c r="AQ250" s="201">
        <v>22107.31</v>
      </c>
      <c r="AR250" s="201">
        <v>5053771.6100000003</v>
      </c>
      <c r="AS250" s="201">
        <v>15306838.859999999</v>
      </c>
      <c r="AT250" s="16">
        <f t="shared" si="89"/>
        <v>74106728.24000001</v>
      </c>
      <c r="AU250" s="16">
        <f t="shared" si="90"/>
        <v>792211.84</v>
      </c>
      <c r="AV250" s="16">
        <f t="shared" si="91"/>
        <v>20360610.469999999</v>
      </c>
      <c r="AW250" s="16">
        <f t="shared" si="92"/>
        <v>95259550.550000012</v>
      </c>
      <c r="AX250" s="16">
        <f t="shared" si="93"/>
        <v>894230.44999998808</v>
      </c>
      <c r="AY250" s="16">
        <f t="shared" si="98"/>
        <v>96153781</v>
      </c>
      <c r="AZ250" s="201"/>
      <c r="BA250" s="201"/>
      <c r="BB250" s="227">
        <f t="shared" si="99"/>
        <v>74802390</v>
      </c>
      <c r="BC250" s="228"/>
      <c r="BD250" s="228"/>
      <c r="BE250" s="201"/>
      <c r="BF250" s="201"/>
      <c r="BG250" s="201"/>
    </row>
    <row r="251" spans="1:59" x14ac:dyDescent="0.2">
      <c r="A251" s="4">
        <f t="shared" si="94"/>
        <v>2039</v>
      </c>
      <c r="B251" s="4">
        <f t="shared" si="95"/>
        <v>11</v>
      </c>
      <c r="C251" s="11">
        <f t="shared" si="78"/>
        <v>51075</v>
      </c>
      <c r="E251" s="15">
        <v>64749300</v>
      </c>
      <c r="F251" s="16">
        <v>31558683</v>
      </c>
      <c r="G251" s="16">
        <v>1789105</v>
      </c>
      <c r="H251" s="16">
        <v>603833</v>
      </c>
      <c r="I251" s="16">
        <v>63140</v>
      </c>
      <c r="J251" s="16">
        <v>222074</v>
      </c>
      <c r="K251" s="16">
        <v>23229</v>
      </c>
      <c r="L251" s="16">
        <v>5968565</v>
      </c>
      <c r="M251" s="16">
        <v>16140303</v>
      </c>
      <c r="N251" s="16">
        <f t="shared" si="79"/>
        <v>98183457</v>
      </c>
      <c r="O251" s="16">
        <f t="shared" si="80"/>
        <v>825907</v>
      </c>
      <c r="P251" s="16">
        <f t="shared" si="81"/>
        <v>22108868</v>
      </c>
      <c r="Q251" s="16">
        <f t="shared" si="82"/>
        <v>121118232</v>
      </c>
      <c r="R251" s="16">
        <f t="shared" si="83"/>
        <v>1136973</v>
      </c>
      <c r="S251" s="17">
        <f t="shared" si="96"/>
        <v>122255205</v>
      </c>
      <c r="T251" s="16"/>
      <c r="U251" s="15">
        <v>74194428</v>
      </c>
      <c r="V251" s="16">
        <v>34518753</v>
      </c>
      <c r="W251" s="16">
        <v>1949209</v>
      </c>
      <c r="X251" s="16">
        <v>657638</v>
      </c>
      <c r="Y251" s="16">
        <v>63140</v>
      </c>
      <c r="Z251" s="16">
        <v>229886</v>
      </c>
      <c r="AA251" s="16">
        <v>23229</v>
      </c>
      <c r="AB251" s="16">
        <v>5968565</v>
      </c>
      <c r="AC251" s="16">
        <v>16140303</v>
      </c>
      <c r="AD251" s="16">
        <f t="shared" si="84"/>
        <v>110748759</v>
      </c>
      <c r="AE251" s="16">
        <f t="shared" si="85"/>
        <v>887524</v>
      </c>
      <c r="AF251" s="16">
        <f t="shared" si="86"/>
        <v>22108868</v>
      </c>
      <c r="AG251" s="16">
        <f t="shared" si="87"/>
        <v>133745151</v>
      </c>
      <c r="AH251" s="16">
        <f t="shared" si="88"/>
        <v>1255506</v>
      </c>
      <c r="AI251" s="17">
        <f t="shared" si="97"/>
        <v>135000657</v>
      </c>
      <c r="AK251" s="201">
        <v>77231331.519999996</v>
      </c>
      <c r="AL251" s="201">
        <v>34615523.439999998</v>
      </c>
      <c r="AM251" s="201">
        <v>1862974.45</v>
      </c>
      <c r="AN251" s="201">
        <v>543315.32999999996</v>
      </c>
      <c r="AO251" s="201">
        <v>63139.79</v>
      </c>
      <c r="AP251" s="201">
        <v>223211.06</v>
      </c>
      <c r="AQ251" s="201">
        <v>23229.279999999999</v>
      </c>
      <c r="AR251" s="201">
        <v>5968564.96</v>
      </c>
      <c r="AS251" s="201">
        <v>16140302.93</v>
      </c>
      <c r="AT251" s="16">
        <f t="shared" si="89"/>
        <v>113796198.48</v>
      </c>
      <c r="AU251" s="16">
        <f t="shared" si="90"/>
        <v>766526.3899999999</v>
      </c>
      <c r="AV251" s="16">
        <f t="shared" si="91"/>
        <v>22108867.890000001</v>
      </c>
      <c r="AW251" s="16">
        <f t="shared" si="92"/>
        <v>136671592.75999999</v>
      </c>
      <c r="AX251" s="16">
        <f t="shared" si="93"/>
        <v>1282977.2400000095</v>
      </c>
      <c r="AY251" s="16">
        <f t="shared" si="98"/>
        <v>137954570</v>
      </c>
      <c r="AZ251" s="201"/>
      <c r="BA251" s="201"/>
      <c r="BB251" s="227">
        <f t="shared" si="99"/>
        <v>114864438</v>
      </c>
      <c r="BC251" s="228"/>
      <c r="BD251" s="228"/>
      <c r="BE251" s="201"/>
      <c r="BF251" s="201"/>
      <c r="BG251" s="201"/>
    </row>
    <row r="252" spans="1:59" x14ac:dyDescent="0.2">
      <c r="A252" s="4">
        <f t="shared" si="94"/>
        <v>2039</v>
      </c>
      <c r="B252" s="4">
        <f t="shared" si="95"/>
        <v>12</v>
      </c>
      <c r="C252" s="11">
        <f t="shared" si="78"/>
        <v>51105</v>
      </c>
      <c r="E252" s="15">
        <v>85908460</v>
      </c>
      <c r="F252" s="16">
        <v>38063593</v>
      </c>
      <c r="G252" s="16">
        <v>2278818</v>
      </c>
      <c r="H252" s="16">
        <v>775211</v>
      </c>
      <c r="I252" s="16">
        <v>73856</v>
      </c>
      <c r="J252" s="16">
        <v>246596</v>
      </c>
      <c r="K252" s="16">
        <v>25293</v>
      </c>
      <c r="L252" s="16">
        <v>6309821</v>
      </c>
      <c r="M252" s="16">
        <v>16471466</v>
      </c>
      <c r="N252" s="16">
        <f t="shared" si="79"/>
        <v>126350020</v>
      </c>
      <c r="O252" s="16">
        <f t="shared" si="80"/>
        <v>1021807</v>
      </c>
      <c r="P252" s="16">
        <f t="shared" si="81"/>
        <v>22781287</v>
      </c>
      <c r="Q252" s="16">
        <f t="shared" si="82"/>
        <v>150153114</v>
      </c>
      <c r="R252" s="16">
        <f t="shared" si="83"/>
        <v>1409533</v>
      </c>
      <c r="S252" s="17">
        <f t="shared" si="96"/>
        <v>151562647</v>
      </c>
      <c r="T252" s="16"/>
      <c r="U252" s="15">
        <v>98563572</v>
      </c>
      <c r="V252" s="16">
        <v>42190493</v>
      </c>
      <c r="W252" s="16">
        <v>2452062</v>
      </c>
      <c r="X252" s="16">
        <v>829752</v>
      </c>
      <c r="Y252" s="16">
        <v>73856</v>
      </c>
      <c r="Z252" s="16">
        <v>253877</v>
      </c>
      <c r="AA252" s="16">
        <v>25293</v>
      </c>
      <c r="AB252" s="16">
        <v>6309821</v>
      </c>
      <c r="AC252" s="16">
        <v>16471466</v>
      </c>
      <c r="AD252" s="16">
        <f t="shared" si="84"/>
        <v>143305276</v>
      </c>
      <c r="AE252" s="16">
        <f t="shared" si="85"/>
        <v>1083629</v>
      </c>
      <c r="AF252" s="16">
        <f t="shared" si="86"/>
        <v>22781287</v>
      </c>
      <c r="AG252" s="16">
        <f t="shared" si="87"/>
        <v>167170192</v>
      </c>
      <c r="AH252" s="16">
        <f t="shared" si="88"/>
        <v>1569277</v>
      </c>
      <c r="AI252" s="17">
        <f t="shared" si="97"/>
        <v>168739469</v>
      </c>
      <c r="AK252" s="201">
        <v>102664095.08</v>
      </c>
      <c r="AL252" s="201">
        <v>42180457.630000003</v>
      </c>
      <c r="AM252" s="201">
        <v>2342337.5</v>
      </c>
      <c r="AN252" s="201">
        <v>688364.77</v>
      </c>
      <c r="AO252" s="201">
        <v>73855.55</v>
      </c>
      <c r="AP252" s="201">
        <v>245270.14</v>
      </c>
      <c r="AQ252" s="201">
        <v>25293.41</v>
      </c>
      <c r="AR252" s="201">
        <v>6309821.4500000002</v>
      </c>
      <c r="AS252" s="201">
        <v>16471465.98</v>
      </c>
      <c r="AT252" s="16">
        <f>SUM(AK252:AM252,AO252,AQ252)</f>
        <v>147286039.17000002</v>
      </c>
      <c r="AU252" s="16">
        <f t="shared" si="90"/>
        <v>933634.91</v>
      </c>
      <c r="AV252" s="16">
        <f t="shared" si="91"/>
        <v>22781287.43</v>
      </c>
      <c r="AW252" s="16">
        <f>SUM(AT252:AV252)</f>
        <v>171000961.51000002</v>
      </c>
      <c r="AX252" s="16">
        <f t="shared" si="93"/>
        <v>1605237.4899999797</v>
      </c>
      <c r="AY252" s="16">
        <f t="shared" si="98"/>
        <v>172606199</v>
      </c>
      <c r="AZ252" s="201"/>
      <c r="BA252" s="201"/>
      <c r="BB252" s="227">
        <f>ROUND(AT252/(1-0.0093), 0)</f>
        <v>148668658</v>
      </c>
      <c r="BC252" s="228"/>
      <c r="BD252" s="228"/>
      <c r="BE252" s="201"/>
      <c r="BF252" s="201"/>
      <c r="BG252" s="201"/>
    </row>
    <row r="253" spans="1:59" x14ac:dyDescent="0.2">
      <c r="A253" s="4">
        <f t="shared" si="94"/>
        <v>2040</v>
      </c>
      <c r="B253" s="4">
        <f t="shared" si="95"/>
        <v>1</v>
      </c>
      <c r="C253" s="11">
        <f t="shared" si="78"/>
        <v>51136</v>
      </c>
      <c r="E253" s="15">
        <v>85263916</v>
      </c>
      <c r="F253" s="16">
        <v>34254261</v>
      </c>
      <c r="G253" s="16">
        <v>2003953</v>
      </c>
      <c r="H253" s="16">
        <v>594153</v>
      </c>
      <c r="I253" s="16">
        <v>58300</v>
      </c>
      <c r="J253" s="16">
        <v>229422</v>
      </c>
      <c r="K253" s="16">
        <v>23683</v>
      </c>
      <c r="L253" s="16">
        <v>6311948</v>
      </c>
      <c r="M253" s="16">
        <v>14841888</v>
      </c>
      <c r="N253" s="16">
        <f t="shared" si="79"/>
        <v>121604113</v>
      </c>
      <c r="O253" s="16">
        <f t="shared" si="80"/>
        <v>823575</v>
      </c>
      <c r="P253" s="16">
        <f t="shared" si="81"/>
        <v>21153836</v>
      </c>
      <c r="Q253" s="16">
        <f t="shared" si="82"/>
        <v>143581524</v>
      </c>
      <c r="R253" s="16">
        <f t="shared" si="83"/>
        <v>1347843</v>
      </c>
      <c r="S253" s="17">
        <f t="shared" si="96"/>
        <v>144929367</v>
      </c>
      <c r="T253" s="16"/>
      <c r="U253" s="15">
        <v>97664381</v>
      </c>
      <c r="V253" s="16">
        <v>37960038</v>
      </c>
      <c r="W253" s="16">
        <v>2153470</v>
      </c>
      <c r="X253" s="16">
        <v>663362</v>
      </c>
      <c r="Y253" s="16">
        <v>58300</v>
      </c>
      <c r="Z253" s="16">
        <v>238322</v>
      </c>
      <c r="AA253" s="16">
        <v>23683</v>
      </c>
      <c r="AB253" s="16">
        <v>6311948</v>
      </c>
      <c r="AC253" s="16">
        <v>14841888</v>
      </c>
      <c r="AD253" s="16">
        <f t="shared" si="84"/>
        <v>137859872</v>
      </c>
      <c r="AE253" s="16">
        <f t="shared" si="85"/>
        <v>901684</v>
      </c>
      <c r="AF253" s="16">
        <f t="shared" si="86"/>
        <v>21153836</v>
      </c>
      <c r="AG253" s="16">
        <f t="shared" si="87"/>
        <v>159915392</v>
      </c>
      <c r="AH253" s="16">
        <f t="shared" si="88"/>
        <v>1501174</v>
      </c>
      <c r="AI253" s="17">
        <f t="shared" si="97"/>
        <v>161416566</v>
      </c>
      <c r="AK253" s="201">
        <v>102218533.03</v>
      </c>
      <c r="AL253" s="201">
        <v>38278383.68</v>
      </c>
      <c r="AM253" s="201">
        <v>2072681.52</v>
      </c>
      <c r="AN253" s="201">
        <v>546280.63</v>
      </c>
      <c r="AO253" s="201">
        <v>58300.25</v>
      </c>
      <c r="AP253" s="201">
        <v>230794.61</v>
      </c>
      <c r="AQ253" s="201">
        <v>23682.55</v>
      </c>
      <c r="AR253" s="201">
        <v>6311948.2000000002</v>
      </c>
      <c r="AS253" s="201">
        <v>14841888.26</v>
      </c>
      <c r="AT253" s="16">
        <f t="shared" si="89"/>
        <v>142651581.03000003</v>
      </c>
      <c r="AU253" s="16">
        <f t="shared" si="90"/>
        <v>777075.24</v>
      </c>
      <c r="AV253" s="16">
        <f t="shared" si="91"/>
        <v>21153836.460000001</v>
      </c>
      <c r="AW253" s="16">
        <f t="shared" si="92"/>
        <v>164582492.73000005</v>
      </c>
      <c r="AX253" s="16">
        <f t="shared" si="93"/>
        <v>1544985.2699999511</v>
      </c>
      <c r="AY253" s="16">
        <f t="shared" si="98"/>
        <v>166127478</v>
      </c>
      <c r="AZ253" s="201"/>
      <c r="BA253" s="201"/>
      <c r="BB253" s="228"/>
      <c r="BC253" s="228"/>
      <c r="BD253" s="228"/>
      <c r="BE253" s="201"/>
      <c r="BF253" s="201"/>
      <c r="BG253" s="201"/>
    </row>
    <row r="254" spans="1:59" x14ac:dyDescent="0.2">
      <c r="A254" s="4">
        <f t="shared" si="94"/>
        <v>2040</v>
      </c>
      <c r="B254" s="4">
        <f t="shared" si="95"/>
        <v>2</v>
      </c>
      <c r="C254" s="11">
        <f t="shared" si="78"/>
        <v>51167</v>
      </c>
      <c r="E254" s="15">
        <v>74281847</v>
      </c>
      <c r="F254" s="16">
        <v>31218474</v>
      </c>
      <c r="G254" s="16">
        <v>1821455</v>
      </c>
      <c r="H254" s="16">
        <v>563369</v>
      </c>
      <c r="I254" s="16">
        <v>58905</v>
      </c>
      <c r="J254" s="16">
        <v>224184</v>
      </c>
      <c r="K254" s="16">
        <v>23366</v>
      </c>
      <c r="L254" s="16">
        <v>6833556</v>
      </c>
      <c r="M254" s="16">
        <v>19378815</v>
      </c>
      <c r="N254" s="16">
        <f t="shared" si="79"/>
        <v>107404047</v>
      </c>
      <c r="O254" s="16">
        <f t="shared" si="80"/>
        <v>787553</v>
      </c>
      <c r="P254" s="16">
        <f t="shared" si="81"/>
        <v>26212371</v>
      </c>
      <c r="Q254" s="16">
        <f t="shared" si="82"/>
        <v>134403971</v>
      </c>
      <c r="R254" s="16">
        <f t="shared" si="83"/>
        <v>1261691</v>
      </c>
      <c r="S254" s="17">
        <f t="shared" si="96"/>
        <v>135665662</v>
      </c>
      <c r="T254" s="16"/>
      <c r="U254" s="15">
        <v>84366694</v>
      </c>
      <c r="V254" s="16">
        <v>34155856</v>
      </c>
      <c r="W254" s="16">
        <v>1962507</v>
      </c>
      <c r="X254" s="16">
        <v>634269</v>
      </c>
      <c r="Y254" s="16">
        <v>58905</v>
      </c>
      <c r="Z254" s="16">
        <v>233641</v>
      </c>
      <c r="AA254" s="16">
        <v>23366</v>
      </c>
      <c r="AB254" s="16">
        <v>6833556</v>
      </c>
      <c r="AC254" s="16">
        <v>19378815</v>
      </c>
      <c r="AD254" s="16">
        <f t="shared" si="84"/>
        <v>120567328</v>
      </c>
      <c r="AE254" s="16">
        <f t="shared" si="85"/>
        <v>867910</v>
      </c>
      <c r="AF254" s="16">
        <f t="shared" si="86"/>
        <v>26212371</v>
      </c>
      <c r="AG254" s="16">
        <f t="shared" si="87"/>
        <v>147647609</v>
      </c>
      <c r="AH254" s="16">
        <f t="shared" si="88"/>
        <v>1386013</v>
      </c>
      <c r="AI254" s="17">
        <f t="shared" si="97"/>
        <v>149033622</v>
      </c>
      <c r="AK254" s="201">
        <v>88503389.930000007</v>
      </c>
      <c r="AL254" s="201">
        <v>34935499.210000001</v>
      </c>
      <c r="AM254" s="201">
        <v>1914041.41</v>
      </c>
      <c r="AN254" s="201">
        <v>561542.86</v>
      </c>
      <c r="AO254" s="201">
        <v>58905.24</v>
      </c>
      <c r="AP254" s="201">
        <v>228894.46</v>
      </c>
      <c r="AQ254" s="201">
        <v>23365.78</v>
      </c>
      <c r="AR254" s="201">
        <v>6833556.2199999997</v>
      </c>
      <c r="AS254" s="201">
        <v>19378815.219999999</v>
      </c>
      <c r="AT254" s="16">
        <f t="shared" si="89"/>
        <v>125435201.57000001</v>
      </c>
      <c r="AU254" s="16">
        <f t="shared" si="90"/>
        <v>790437.32</v>
      </c>
      <c r="AV254" s="16">
        <f t="shared" si="91"/>
        <v>26212371.439999998</v>
      </c>
      <c r="AW254" s="16">
        <f t="shared" si="92"/>
        <v>152438010.32999998</v>
      </c>
      <c r="AX254" s="16">
        <f t="shared" si="93"/>
        <v>1430981.6700000167</v>
      </c>
      <c r="AY254" s="16">
        <f t="shared" si="98"/>
        <v>153868992</v>
      </c>
      <c r="AZ254" s="201"/>
      <c r="BA254" s="201"/>
      <c r="BB254" s="228"/>
      <c r="BC254" s="228"/>
      <c r="BD254" s="228"/>
      <c r="BE254" s="201"/>
      <c r="BF254" s="201"/>
      <c r="BG254" s="201"/>
    </row>
    <row r="255" spans="1:59" x14ac:dyDescent="0.2">
      <c r="A255" s="4">
        <f t="shared" si="94"/>
        <v>2040</v>
      </c>
      <c r="B255" s="4">
        <f t="shared" si="95"/>
        <v>3</v>
      </c>
      <c r="C255" s="11">
        <f t="shared" si="78"/>
        <v>51196</v>
      </c>
      <c r="E255" s="15">
        <v>66908627</v>
      </c>
      <c r="F255" s="16">
        <v>28300102</v>
      </c>
      <c r="G255" s="16">
        <v>1632411</v>
      </c>
      <c r="H255" s="16">
        <v>523108</v>
      </c>
      <c r="I255" s="16">
        <v>58465</v>
      </c>
      <c r="J255" s="16">
        <v>237150</v>
      </c>
      <c r="K255" s="16">
        <v>24976</v>
      </c>
      <c r="L255" s="16">
        <v>6166870</v>
      </c>
      <c r="M255" s="16">
        <v>16080501</v>
      </c>
      <c r="N255" s="16">
        <f t="shared" si="79"/>
        <v>96924581</v>
      </c>
      <c r="O255" s="16">
        <f t="shared" si="80"/>
        <v>760258</v>
      </c>
      <c r="P255" s="16">
        <f t="shared" si="81"/>
        <v>22247371</v>
      </c>
      <c r="Q255" s="16">
        <f t="shared" si="82"/>
        <v>119932210</v>
      </c>
      <c r="R255" s="16">
        <f t="shared" si="83"/>
        <v>1125840</v>
      </c>
      <c r="S255" s="17">
        <f t="shared" si="96"/>
        <v>121058050</v>
      </c>
      <c r="T255" s="16"/>
      <c r="U255" s="15">
        <v>76873559</v>
      </c>
      <c r="V255" s="16">
        <v>31028994</v>
      </c>
      <c r="W255" s="16">
        <v>1779250</v>
      </c>
      <c r="X255" s="16">
        <v>588047</v>
      </c>
      <c r="Y255" s="16">
        <v>58465</v>
      </c>
      <c r="Z255" s="16">
        <v>247044</v>
      </c>
      <c r="AA255" s="16">
        <v>24976</v>
      </c>
      <c r="AB255" s="16">
        <v>6166870</v>
      </c>
      <c r="AC255" s="16">
        <v>16080501</v>
      </c>
      <c r="AD255" s="16">
        <f t="shared" si="84"/>
        <v>109765244</v>
      </c>
      <c r="AE255" s="16">
        <f t="shared" si="85"/>
        <v>835091</v>
      </c>
      <c r="AF255" s="16">
        <f t="shared" si="86"/>
        <v>22247371</v>
      </c>
      <c r="AG255" s="16">
        <f t="shared" si="87"/>
        <v>132847706</v>
      </c>
      <c r="AH255" s="16">
        <f t="shared" si="88"/>
        <v>1247082</v>
      </c>
      <c r="AI255" s="17">
        <f t="shared" si="97"/>
        <v>134094788</v>
      </c>
      <c r="AK255" s="201">
        <v>79793589.379999995</v>
      </c>
      <c r="AL255" s="201">
        <v>31933389.989999998</v>
      </c>
      <c r="AM255" s="201">
        <v>1745153.66</v>
      </c>
      <c r="AN255" s="201">
        <v>539455.75</v>
      </c>
      <c r="AO255" s="201">
        <v>58465.24</v>
      </c>
      <c r="AP255" s="201">
        <v>243536.15</v>
      </c>
      <c r="AQ255" s="201">
        <v>24975.63</v>
      </c>
      <c r="AR255" s="201">
        <v>6166870.2800000003</v>
      </c>
      <c r="AS255" s="201">
        <v>16080500.84</v>
      </c>
      <c r="AT255" s="16">
        <f t="shared" si="89"/>
        <v>113555573.89999998</v>
      </c>
      <c r="AU255" s="16">
        <f t="shared" si="90"/>
        <v>782991.9</v>
      </c>
      <c r="AV255" s="16">
        <f t="shared" si="91"/>
        <v>22247371.120000001</v>
      </c>
      <c r="AW255" s="16">
        <f t="shared" si="92"/>
        <v>136585936.91999999</v>
      </c>
      <c r="AX255" s="16">
        <f t="shared" si="93"/>
        <v>1282173.0800000131</v>
      </c>
      <c r="AY255" s="16">
        <f t="shared" si="98"/>
        <v>137868110</v>
      </c>
      <c r="AZ255" s="201"/>
      <c r="BA255" s="201"/>
      <c r="BB255" s="228"/>
      <c r="BC255" s="228"/>
      <c r="BD255" s="228"/>
      <c r="BE255" s="201"/>
      <c r="BF255" s="201"/>
      <c r="BG255" s="201"/>
    </row>
    <row r="256" spans="1:59" x14ac:dyDescent="0.2">
      <c r="A256" s="4">
        <f t="shared" si="94"/>
        <v>2040</v>
      </c>
      <c r="B256" s="4">
        <f t="shared" si="95"/>
        <v>4</v>
      </c>
      <c r="C256" s="11">
        <f t="shared" si="78"/>
        <v>51227</v>
      </c>
      <c r="E256" s="15">
        <v>44416647</v>
      </c>
      <c r="F256" s="16">
        <v>21091153</v>
      </c>
      <c r="G256" s="16">
        <v>1290422</v>
      </c>
      <c r="H256" s="16">
        <v>403679</v>
      </c>
      <c r="I256" s="16">
        <v>49244</v>
      </c>
      <c r="J256" s="16">
        <v>221924</v>
      </c>
      <c r="K256" s="16">
        <v>23755</v>
      </c>
      <c r="L256" s="16">
        <v>6314989</v>
      </c>
      <c r="M256" s="16">
        <v>17467232</v>
      </c>
      <c r="N256" s="16">
        <f t="shared" si="79"/>
        <v>66871221</v>
      </c>
      <c r="O256" s="16">
        <f t="shared" si="80"/>
        <v>625603</v>
      </c>
      <c r="P256" s="16">
        <f t="shared" si="81"/>
        <v>23782221</v>
      </c>
      <c r="Q256" s="16">
        <f t="shared" si="82"/>
        <v>91279045</v>
      </c>
      <c r="R256" s="16">
        <f t="shared" si="83"/>
        <v>856864</v>
      </c>
      <c r="S256" s="17">
        <f t="shared" si="96"/>
        <v>92135909</v>
      </c>
      <c r="T256" s="16"/>
      <c r="U256" s="15">
        <v>52573500</v>
      </c>
      <c r="V256" s="16">
        <v>23411689</v>
      </c>
      <c r="W256" s="16">
        <v>1440170</v>
      </c>
      <c r="X256" s="16">
        <v>456421</v>
      </c>
      <c r="Y256" s="16">
        <v>49244</v>
      </c>
      <c r="Z256" s="16">
        <v>231196</v>
      </c>
      <c r="AA256" s="16">
        <v>23755</v>
      </c>
      <c r="AB256" s="16">
        <v>6314989</v>
      </c>
      <c r="AC256" s="16">
        <v>17467232</v>
      </c>
      <c r="AD256" s="16">
        <f t="shared" si="84"/>
        <v>77498358</v>
      </c>
      <c r="AE256" s="16">
        <f t="shared" si="85"/>
        <v>687617</v>
      </c>
      <c r="AF256" s="16">
        <f t="shared" si="86"/>
        <v>23782221</v>
      </c>
      <c r="AG256" s="16">
        <f t="shared" si="87"/>
        <v>101968196</v>
      </c>
      <c r="AH256" s="16">
        <f t="shared" si="88"/>
        <v>957206</v>
      </c>
      <c r="AI256" s="17">
        <f t="shared" si="97"/>
        <v>102925402</v>
      </c>
      <c r="AK256" s="201">
        <v>54553658.380000003</v>
      </c>
      <c r="AL256" s="201">
        <v>24181214.32</v>
      </c>
      <c r="AM256" s="201">
        <v>1422763.73</v>
      </c>
      <c r="AN256" s="201">
        <v>431296.39</v>
      </c>
      <c r="AO256" s="201">
        <v>49244.4</v>
      </c>
      <c r="AP256" s="201">
        <v>229256.18</v>
      </c>
      <c r="AQ256" s="201">
        <v>23754.74</v>
      </c>
      <c r="AR256" s="201">
        <v>6314988.7300000004</v>
      </c>
      <c r="AS256" s="201">
        <v>17467232.16</v>
      </c>
      <c r="AT256" s="16">
        <f t="shared" si="89"/>
        <v>80230635.570000008</v>
      </c>
      <c r="AU256" s="16">
        <f t="shared" si="90"/>
        <v>660552.57000000007</v>
      </c>
      <c r="AV256" s="16">
        <f t="shared" si="91"/>
        <v>23782220.890000001</v>
      </c>
      <c r="AW256" s="16">
        <f t="shared" si="92"/>
        <v>104673409.03</v>
      </c>
      <c r="AX256" s="16">
        <f t="shared" si="93"/>
        <v>982600.96999999881</v>
      </c>
      <c r="AY256" s="16">
        <f t="shared" si="98"/>
        <v>105656010</v>
      </c>
      <c r="AZ256" s="201"/>
      <c r="BA256" s="201"/>
      <c r="BB256" s="228"/>
      <c r="BC256" s="228"/>
      <c r="BD256" s="228"/>
      <c r="BE256" s="201"/>
      <c r="BF256" s="201"/>
      <c r="BG256" s="201"/>
    </row>
    <row r="257" spans="1:59" x14ac:dyDescent="0.2">
      <c r="A257" s="4">
        <f t="shared" si="94"/>
        <v>2040</v>
      </c>
      <c r="B257" s="4">
        <f t="shared" si="95"/>
        <v>5</v>
      </c>
      <c r="C257" s="11">
        <f t="shared" si="78"/>
        <v>51257</v>
      </c>
      <c r="E257" s="15">
        <v>24405313</v>
      </c>
      <c r="F257" s="16">
        <v>16311067</v>
      </c>
      <c r="G257" s="16">
        <v>888715</v>
      </c>
      <c r="H257" s="16">
        <v>400279</v>
      </c>
      <c r="I257" s="16">
        <v>53086</v>
      </c>
      <c r="J257" s="16">
        <v>204894</v>
      </c>
      <c r="K257" s="16">
        <v>22353</v>
      </c>
      <c r="L257" s="16">
        <v>5603086</v>
      </c>
      <c r="M257" s="16">
        <v>20877624</v>
      </c>
      <c r="N257" s="16">
        <f t="shared" si="79"/>
        <v>41680534</v>
      </c>
      <c r="O257" s="16">
        <f t="shared" si="80"/>
        <v>605173</v>
      </c>
      <c r="P257" s="16">
        <f t="shared" si="81"/>
        <v>26480710</v>
      </c>
      <c r="Q257" s="16">
        <f t="shared" si="82"/>
        <v>68766417</v>
      </c>
      <c r="R257" s="16">
        <f t="shared" si="83"/>
        <v>645531</v>
      </c>
      <c r="S257" s="17">
        <f t="shared" si="96"/>
        <v>69411948</v>
      </c>
      <c r="T257" s="16"/>
      <c r="U257" s="15">
        <v>29316217</v>
      </c>
      <c r="V257" s="16">
        <v>18103087</v>
      </c>
      <c r="W257" s="16">
        <v>1024047</v>
      </c>
      <c r="X257" s="16">
        <v>449900</v>
      </c>
      <c r="Y257" s="16">
        <v>53086</v>
      </c>
      <c r="Z257" s="16">
        <v>213421</v>
      </c>
      <c r="AA257" s="16">
        <v>22353</v>
      </c>
      <c r="AB257" s="16">
        <v>5603086</v>
      </c>
      <c r="AC257" s="16">
        <v>20877624</v>
      </c>
      <c r="AD257" s="16">
        <f t="shared" si="84"/>
        <v>48518790</v>
      </c>
      <c r="AE257" s="16">
        <f t="shared" si="85"/>
        <v>663321</v>
      </c>
      <c r="AF257" s="16">
        <f t="shared" si="86"/>
        <v>26480710</v>
      </c>
      <c r="AG257" s="16">
        <f t="shared" si="87"/>
        <v>75662821</v>
      </c>
      <c r="AH257" s="16">
        <f t="shared" si="88"/>
        <v>710270</v>
      </c>
      <c r="AI257" s="17">
        <f t="shared" si="97"/>
        <v>76373091</v>
      </c>
      <c r="AK257" s="201">
        <v>30666873.940000001</v>
      </c>
      <c r="AL257" s="201">
        <v>18858671.530000001</v>
      </c>
      <c r="AM257" s="201">
        <v>1018069.92</v>
      </c>
      <c r="AN257" s="201">
        <v>440279.97</v>
      </c>
      <c r="AO257" s="201">
        <v>53085.61</v>
      </c>
      <c r="AP257" s="201">
        <v>212533.53</v>
      </c>
      <c r="AQ257" s="201">
        <v>22353.07</v>
      </c>
      <c r="AR257" s="201">
        <v>5603086.4199999999</v>
      </c>
      <c r="AS257" s="201">
        <v>20877623.77</v>
      </c>
      <c r="AT257" s="16">
        <f t="shared" si="89"/>
        <v>50619054.07</v>
      </c>
      <c r="AU257" s="16">
        <f t="shared" si="90"/>
        <v>652813.5</v>
      </c>
      <c r="AV257" s="16">
        <f t="shared" si="91"/>
        <v>26480710.189999998</v>
      </c>
      <c r="AW257" s="16">
        <f t="shared" si="92"/>
        <v>77752577.75999999</v>
      </c>
      <c r="AX257" s="16">
        <f t="shared" si="93"/>
        <v>729887.24000000954</v>
      </c>
      <c r="AY257" s="16">
        <f t="shared" si="98"/>
        <v>78482465</v>
      </c>
      <c r="AZ257" s="201"/>
      <c r="BA257" s="201"/>
      <c r="BB257" s="228"/>
      <c r="BC257" s="228"/>
      <c r="BD257" s="228"/>
      <c r="BE257" s="201"/>
      <c r="BF257" s="201"/>
      <c r="BG257" s="201"/>
    </row>
    <row r="258" spans="1:59" x14ac:dyDescent="0.2">
      <c r="A258" s="4">
        <f t="shared" si="94"/>
        <v>2040</v>
      </c>
      <c r="B258" s="4">
        <f t="shared" si="95"/>
        <v>6</v>
      </c>
      <c r="C258" s="11">
        <f t="shared" si="78"/>
        <v>51288</v>
      </c>
      <c r="E258" s="15">
        <v>15321781</v>
      </c>
      <c r="F258" s="16">
        <v>13589365</v>
      </c>
      <c r="G258" s="16">
        <v>735441</v>
      </c>
      <c r="H258" s="16">
        <v>329626</v>
      </c>
      <c r="I258" s="16">
        <v>40386</v>
      </c>
      <c r="J258" s="16">
        <v>200109</v>
      </c>
      <c r="K258" s="16">
        <v>22103</v>
      </c>
      <c r="L258" s="16">
        <v>5263266</v>
      </c>
      <c r="M258" s="16">
        <v>20364266</v>
      </c>
      <c r="N258" s="16">
        <f t="shared" si="79"/>
        <v>29709076</v>
      </c>
      <c r="O258" s="16">
        <f t="shared" si="80"/>
        <v>529735</v>
      </c>
      <c r="P258" s="16">
        <f t="shared" si="81"/>
        <v>25627532</v>
      </c>
      <c r="Q258" s="16">
        <f t="shared" si="82"/>
        <v>55866343</v>
      </c>
      <c r="R258" s="16">
        <f t="shared" si="83"/>
        <v>524434</v>
      </c>
      <c r="S258" s="17">
        <f t="shared" si="96"/>
        <v>56390777</v>
      </c>
      <c r="T258" s="16"/>
      <c r="U258" s="15">
        <v>18785671</v>
      </c>
      <c r="V258" s="16">
        <v>15127362</v>
      </c>
      <c r="W258" s="16">
        <v>880893</v>
      </c>
      <c r="X258" s="16">
        <v>368057</v>
      </c>
      <c r="Y258" s="16">
        <v>40386</v>
      </c>
      <c r="Z258" s="16">
        <v>208636</v>
      </c>
      <c r="AA258" s="16">
        <v>22103</v>
      </c>
      <c r="AB258" s="16">
        <v>5263266</v>
      </c>
      <c r="AC258" s="16">
        <v>20364266</v>
      </c>
      <c r="AD258" s="16">
        <f t="shared" si="84"/>
        <v>34856415</v>
      </c>
      <c r="AE258" s="16">
        <f t="shared" si="85"/>
        <v>576693</v>
      </c>
      <c r="AF258" s="16">
        <f t="shared" si="86"/>
        <v>25627532</v>
      </c>
      <c r="AG258" s="16">
        <f t="shared" si="87"/>
        <v>61060640</v>
      </c>
      <c r="AH258" s="16">
        <f t="shared" si="88"/>
        <v>573195</v>
      </c>
      <c r="AI258" s="17">
        <f t="shared" si="97"/>
        <v>61633835</v>
      </c>
      <c r="AK258" s="201">
        <v>19819015</v>
      </c>
      <c r="AL258" s="201">
        <v>15830662.4</v>
      </c>
      <c r="AM258" s="201">
        <v>876016.96</v>
      </c>
      <c r="AN258" s="201">
        <v>362661.51</v>
      </c>
      <c r="AO258" s="201">
        <v>40386.39</v>
      </c>
      <c r="AP258" s="201">
        <v>207946.68</v>
      </c>
      <c r="AQ258" s="201">
        <v>22103.38</v>
      </c>
      <c r="AR258" s="201">
        <v>5263266.03</v>
      </c>
      <c r="AS258" s="201">
        <v>20364266.129999999</v>
      </c>
      <c r="AT258" s="16">
        <f t="shared" si="89"/>
        <v>36588184.130000003</v>
      </c>
      <c r="AU258" s="16">
        <f t="shared" si="90"/>
        <v>570608.18999999994</v>
      </c>
      <c r="AV258" s="16">
        <f t="shared" si="91"/>
        <v>25627532.16</v>
      </c>
      <c r="AW258" s="16">
        <f t="shared" si="92"/>
        <v>62786324.480000004</v>
      </c>
      <c r="AX258" s="16">
        <f t="shared" si="93"/>
        <v>589394.51999999583</v>
      </c>
      <c r="AY258" s="16">
        <f t="shared" si="98"/>
        <v>63375719</v>
      </c>
      <c r="AZ258" s="201"/>
      <c r="BA258" s="201"/>
      <c r="BB258" s="228"/>
      <c r="BC258" s="228"/>
      <c r="BD258" s="228"/>
      <c r="BE258" s="201"/>
      <c r="BF258" s="201"/>
      <c r="BG258" s="201"/>
    </row>
    <row r="259" spans="1:59" x14ac:dyDescent="0.2">
      <c r="A259" s="4">
        <f t="shared" si="94"/>
        <v>2040</v>
      </c>
      <c r="B259" s="4">
        <f t="shared" si="95"/>
        <v>7</v>
      </c>
      <c r="C259" s="11">
        <f t="shared" si="78"/>
        <v>51318</v>
      </c>
      <c r="E259" s="15">
        <v>10522568</v>
      </c>
      <c r="F259" s="16">
        <v>11781813</v>
      </c>
      <c r="G259" s="16">
        <v>667989</v>
      </c>
      <c r="H259" s="16">
        <v>324916</v>
      </c>
      <c r="I259" s="16">
        <v>33667</v>
      </c>
      <c r="J259" s="16">
        <v>189630</v>
      </c>
      <c r="K259" s="16">
        <v>21045</v>
      </c>
      <c r="L259" s="16">
        <v>4586180</v>
      </c>
      <c r="M259" s="16">
        <v>20493732</v>
      </c>
      <c r="N259" s="16">
        <f t="shared" si="79"/>
        <v>23027082</v>
      </c>
      <c r="O259" s="16">
        <f t="shared" si="80"/>
        <v>514546</v>
      </c>
      <c r="P259" s="16">
        <f t="shared" si="81"/>
        <v>25079912</v>
      </c>
      <c r="Q259" s="16">
        <f t="shared" si="82"/>
        <v>48621540</v>
      </c>
      <c r="R259" s="16">
        <f t="shared" si="83"/>
        <v>456425</v>
      </c>
      <c r="S259" s="17">
        <f t="shared" si="96"/>
        <v>49077965</v>
      </c>
      <c r="T259" s="16"/>
      <c r="U259" s="15">
        <v>13505295</v>
      </c>
      <c r="V259" s="16">
        <v>13181846</v>
      </c>
      <c r="W259" s="16">
        <v>805052</v>
      </c>
      <c r="X259" s="16">
        <v>362297</v>
      </c>
      <c r="Y259" s="16">
        <v>33667</v>
      </c>
      <c r="Z259" s="16">
        <v>198036</v>
      </c>
      <c r="AA259" s="16">
        <v>21045</v>
      </c>
      <c r="AB259" s="16">
        <v>4586180</v>
      </c>
      <c r="AC259" s="16">
        <v>20493732</v>
      </c>
      <c r="AD259" s="16">
        <f t="shared" si="84"/>
        <v>27546905</v>
      </c>
      <c r="AE259" s="16">
        <f t="shared" si="85"/>
        <v>560333</v>
      </c>
      <c r="AF259" s="16">
        <f t="shared" si="86"/>
        <v>25079912</v>
      </c>
      <c r="AG259" s="16">
        <f t="shared" si="87"/>
        <v>53187150</v>
      </c>
      <c r="AH259" s="16">
        <f t="shared" si="88"/>
        <v>499284</v>
      </c>
      <c r="AI259" s="17">
        <f t="shared" si="97"/>
        <v>53686434</v>
      </c>
      <c r="AK259" s="201">
        <v>14370528.82</v>
      </c>
      <c r="AL259" s="201">
        <v>13804510.66</v>
      </c>
      <c r="AM259" s="201">
        <v>800449.07</v>
      </c>
      <c r="AN259" s="201">
        <v>357035.2</v>
      </c>
      <c r="AO259" s="201">
        <v>33666.9</v>
      </c>
      <c r="AP259" s="201">
        <v>197364.96</v>
      </c>
      <c r="AQ259" s="201">
        <v>21044.74</v>
      </c>
      <c r="AR259" s="201">
        <v>4586180.32</v>
      </c>
      <c r="AS259" s="201">
        <v>20493732.300000001</v>
      </c>
      <c r="AT259" s="16">
        <f t="shared" si="89"/>
        <v>29030200.189999998</v>
      </c>
      <c r="AU259" s="16">
        <f t="shared" si="90"/>
        <v>554400.16</v>
      </c>
      <c r="AV259" s="16">
        <f t="shared" si="91"/>
        <v>25079912.620000001</v>
      </c>
      <c r="AW259" s="16">
        <f t="shared" si="92"/>
        <v>54664512.969999999</v>
      </c>
      <c r="AX259" s="16">
        <f t="shared" si="93"/>
        <v>513152.03000000119</v>
      </c>
      <c r="AY259" s="16">
        <f t="shared" si="98"/>
        <v>55177665</v>
      </c>
      <c r="AZ259" s="201"/>
      <c r="BA259" s="201"/>
      <c r="BB259" s="228"/>
      <c r="BC259" s="228"/>
      <c r="BD259" s="228"/>
      <c r="BE259" s="201"/>
      <c r="BF259" s="201"/>
      <c r="BG259" s="201"/>
    </row>
    <row r="260" spans="1:59" x14ac:dyDescent="0.2">
      <c r="A260" s="4">
        <f t="shared" si="94"/>
        <v>2040</v>
      </c>
      <c r="B260" s="4">
        <f t="shared" si="95"/>
        <v>8</v>
      </c>
      <c r="C260" s="11">
        <f t="shared" si="78"/>
        <v>51349</v>
      </c>
      <c r="E260" s="15">
        <v>9863379</v>
      </c>
      <c r="F260" s="16">
        <v>12693685</v>
      </c>
      <c r="G260" s="16">
        <v>753110</v>
      </c>
      <c r="H260" s="16">
        <v>338797</v>
      </c>
      <c r="I260" s="16">
        <v>35033</v>
      </c>
      <c r="J260" s="16">
        <v>193429</v>
      </c>
      <c r="K260" s="16">
        <v>21424</v>
      </c>
      <c r="L260" s="16">
        <v>4742539</v>
      </c>
      <c r="M260" s="16">
        <v>19590190</v>
      </c>
      <c r="N260" s="16">
        <f t="shared" si="79"/>
        <v>23366631</v>
      </c>
      <c r="O260" s="16">
        <f t="shared" si="80"/>
        <v>532226</v>
      </c>
      <c r="P260" s="16">
        <f t="shared" si="81"/>
        <v>24332729</v>
      </c>
      <c r="Q260" s="16">
        <f t="shared" si="82"/>
        <v>48231586</v>
      </c>
      <c r="R260" s="16">
        <f t="shared" si="83"/>
        <v>452764</v>
      </c>
      <c r="S260" s="17">
        <f t="shared" si="96"/>
        <v>48684350</v>
      </c>
      <c r="T260" s="16"/>
      <c r="U260" s="15">
        <v>13016227</v>
      </c>
      <c r="V260" s="16">
        <v>14140455</v>
      </c>
      <c r="W260" s="16">
        <v>902808</v>
      </c>
      <c r="X260" s="16">
        <v>378318</v>
      </c>
      <c r="Y260" s="16">
        <v>35033</v>
      </c>
      <c r="Z260" s="16">
        <v>201629</v>
      </c>
      <c r="AA260" s="16">
        <v>21424</v>
      </c>
      <c r="AB260" s="16">
        <v>4742539</v>
      </c>
      <c r="AC260" s="16">
        <v>19590190</v>
      </c>
      <c r="AD260" s="16">
        <f t="shared" si="84"/>
        <v>28115947</v>
      </c>
      <c r="AE260" s="16">
        <f t="shared" si="85"/>
        <v>579947</v>
      </c>
      <c r="AF260" s="16">
        <f t="shared" si="86"/>
        <v>24332729</v>
      </c>
      <c r="AG260" s="16">
        <f t="shared" si="87"/>
        <v>53028623</v>
      </c>
      <c r="AH260" s="16">
        <f t="shared" si="88"/>
        <v>497796</v>
      </c>
      <c r="AI260" s="17">
        <f t="shared" si="97"/>
        <v>53526419</v>
      </c>
      <c r="AK260" s="201">
        <v>14039469.07</v>
      </c>
      <c r="AL260" s="201">
        <v>14761189.619999999</v>
      </c>
      <c r="AM260" s="201">
        <v>897746.1</v>
      </c>
      <c r="AN260" s="201">
        <v>372607.49</v>
      </c>
      <c r="AO260" s="201">
        <v>35033.18</v>
      </c>
      <c r="AP260" s="201">
        <v>200942.07</v>
      </c>
      <c r="AQ260" s="201">
        <v>21423.73</v>
      </c>
      <c r="AR260" s="201">
        <v>4742538.74</v>
      </c>
      <c r="AS260" s="201">
        <v>19590189.91</v>
      </c>
      <c r="AT260" s="16">
        <f t="shared" si="89"/>
        <v>29754861.699999999</v>
      </c>
      <c r="AU260" s="16">
        <f t="shared" si="90"/>
        <v>573549.56000000006</v>
      </c>
      <c r="AV260" s="16">
        <f t="shared" si="91"/>
        <v>24332728.649999999</v>
      </c>
      <c r="AW260" s="16">
        <f t="shared" si="92"/>
        <v>54661139.909999996</v>
      </c>
      <c r="AX260" s="16">
        <f t="shared" si="93"/>
        <v>513121.09000000358</v>
      </c>
      <c r="AY260" s="16">
        <f t="shared" si="98"/>
        <v>55174261</v>
      </c>
      <c r="AZ260" s="201"/>
      <c r="BA260" s="201"/>
      <c r="BB260" s="228"/>
      <c r="BC260" s="228"/>
      <c r="BD260" s="228"/>
      <c r="BE260" s="201"/>
      <c r="BF260" s="201"/>
      <c r="BG260" s="201"/>
    </row>
    <row r="261" spans="1:59" x14ac:dyDescent="0.2">
      <c r="A261" s="4">
        <f t="shared" si="94"/>
        <v>2040</v>
      </c>
      <c r="B261" s="4">
        <f t="shared" si="95"/>
        <v>9</v>
      </c>
      <c r="C261" s="11">
        <f t="shared" si="78"/>
        <v>51380</v>
      </c>
      <c r="E261" s="15">
        <v>15198850</v>
      </c>
      <c r="F261" s="16">
        <v>14416013</v>
      </c>
      <c r="G261" s="16">
        <v>1000593</v>
      </c>
      <c r="H261" s="16">
        <v>310632</v>
      </c>
      <c r="I261" s="16">
        <v>35959</v>
      </c>
      <c r="J261" s="16">
        <v>175053</v>
      </c>
      <c r="K261" s="16">
        <v>19240</v>
      </c>
      <c r="L261" s="16">
        <v>5374234</v>
      </c>
      <c r="M261" s="16">
        <v>21899480</v>
      </c>
      <c r="N261" s="16">
        <f t="shared" si="79"/>
        <v>30670655</v>
      </c>
      <c r="O261" s="16">
        <f t="shared" si="80"/>
        <v>485685</v>
      </c>
      <c r="P261" s="16">
        <f t="shared" si="81"/>
        <v>27273714</v>
      </c>
      <c r="Q261" s="16">
        <f t="shared" si="82"/>
        <v>58430054</v>
      </c>
      <c r="R261" s="16">
        <f t="shared" si="83"/>
        <v>548501</v>
      </c>
      <c r="S261" s="17">
        <f t="shared" si="96"/>
        <v>58978555</v>
      </c>
      <c r="T261" s="16"/>
      <c r="U261" s="15">
        <v>19136331</v>
      </c>
      <c r="V261" s="16">
        <v>15898554</v>
      </c>
      <c r="W261" s="16">
        <v>1159388</v>
      </c>
      <c r="X261" s="16">
        <v>349518</v>
      </c>
      <c r="Y261" s="16">
        <v>35959</v>
      </c>
      <c r="Z261" s="16">
        <v>182449</v>
      </c>
      <c r="AA261" s="16">
        <v>19240</v>
      </c>
      <c r="AB261" s="16">
        <v>5374234</v>
      </c>
      <c r="AC261" s="16">
        <v>21899480</v>
      </c>
      <c r="AD261" s="16">
        <f t="shared" si="84"/>
        <v>36249472</v>
      </c>
      <c r="AE261" s="16">
        <f t="shared" si="85"/>
        <v>531967</v>
      </c>
      <c r="AF261" s="16">
        <f t="shared" si="86"/>
        <v>27273714</v>
      </c>
      <c r="AG261" s="16">
        <f t="shared" si="87"/>
        <v>64055153</v>
      </c>
      <c r="AH261" s="16">
        <f t="shared" si="88"/>
        <v>601305</v>
      </c>
      <c r="AI261" s="17">
        <f t="shared" si="97"/>
        <v>64656458</v>
      </c>
      <c r="AK261" s="201">
        <v>20207911.690000001</v>
      </c>
      <c r="AL261" s="201">
        <v>16502029.57</v>
      </c>
      <c r="AM261" s="201">
        <v>1153247.44</v>
      </c>
      <c r="AN261" s="201">
        <v>343296.48</v>
      </c>
      <c r="AO261" s="201">
        <v>35958.639999999999</v>
      </c>
      <c r="AP261" s="201">
        <v>181862.2</v>
      </c>
      <c r="AQ261" s="201">
        <v>19240.259999999998</v>
      </c>
      <c r="AR261" s="201">
        <v>5374234.2699999996</v>
      </c>
      <c r="AS261" s="201">
        <v>21899480.489999998</v>
      </c>
      <c r="AT261" s="16">
        <f t="shared" si="89"/>
        <v>37918387.600000001</v>
      </c>
      <c r="AU261" s="16">
        <f t="shared" si="90"/>
        <v>525158.67999999993</v>
      </c>
      <c r="AV261" s="16">
        <f t="shared" si="91"/>
        <v>27273714.759999998</v>
      </c>
      <c r="AW261" s="16">
        <f t="shared" si="92"/>
        <v>65717261.039999999</v>
      </c>
      <c r="AX261" s="16">
        <f t="shared" si="93"/>
        <v>616907.96000000089</v>
      </c>
      <c r="AY261" s="16">
        <f t="shared" si="98"/>
        <v>66334169</v>
      </c>
      <c r="AZ261" s="201"/>
      <c r="BA261" s="201"/>
      <c r="BB261" s="228"/>
      <c r="BC261" s="228"/>
      <c r="BD261" s="228"/>
      <c r="BE261" s="201"/>
      <c r="BF261" s="201"/>
      <c r="BG261" s="201"/>
    </row>
    <row r="262" spans="1:59" x14ac:dyDescent="0.2">
      <c r="A262" s="4">
        <f t="shared" si="94"/>
        <v>2040</v>
      </c>
      <c r="B262" s="4">
        <f t="shared" si="95"/>
        <v>10</v>
      </c>
      <c r="C262" s="11">
        <f t="shared" si="78"/>
        <v>51410</v>
      </c>
      <c r="E262" s="15">
        <v>37997172</v>
      </c>
      <c r="F262" s="16">
        <v>23402766</v>
      </c>
      <c r="G262" s="16">
        <v>1064789</v>
      </c>
      <c r="H262" s="16">
        <v>434908</v>
      </c>
      <c r="I262" s="16">
        <v>52781</v>
      </c>
      <c r="J262" s="16">
        <v>204378</v>
      </c>
      <c r="K262" s="16">
        <v>22100</v>
      </c>
      <c r="L262" s="16">
        <v>5160057</v>
      </c>
      <c r="M262" s="16">
        <v>15289281</v>
      </c>
      <c r="N262" s="16">
        <f t="shared" si="79"/>
        <v>62539608</v>
      </c>
      <c r="O262" s="16">
        <f t="shared" si="80"/>
        <v>639286</v>
      </c>
      <c r="P262" s="16">
        <f t="shared" si="81"/>
        <v>20449338</v>
      </c>
      <c r="Q262" s="16">
        <f t="shared" si="82"/>
        <v>83628232</v>
      </c>
      <c r="R262" s="16">
        <f t="shared" si="83"/>
        <v>785043</v>
      </c>
      <c r="S262" s="17">
        <f t="shared" si="96"/>
        <v>84413275</v>
      </c>
      <c r="T262" s="16"/>
      <c r="U262" s="15">
        <v>44992653</v>
      </c>
      <c r="V262" s="16">
        <v>25563194</v>
      </c>
      <c r="W262" s="16">
        <v>1190687</v>
      </c>
      <c r="X262" s="16">
        <v>497047</v>
      </c>
      <c r="Y262" s="16">
        <v>52781</v>
      </c>
      <c r="Z262" s="16">
        <v>213441</v>
      </c>
      <c r="AA262" s="16">
        <v>22100</v>
      </c>
      <c r="AB262" s="16">
        <v>5160057</v>
      </c>
      <c r="AC262" s="16">
        <v>15289281</v>
      </c>
      <c r="AD262" s="16">
        <f t="shared" si="84"/>
        <v>71821415</v>
      </c>
      <c r="AE262" s="16">
        <f t="shared" si="85"/>
        <v>710488</v>
      </c>
      <c r="AF262" s="16">
        <f t="shared" si="86"/>
        <v>20449338</v>
      </c>
      <c r="AG262" s="16">
        <f t="shared" si="87"/>
        <v>92981241</v>
      </c>
      <c r="AH262" s="16">
        <f t="shared" si="88"/>
        <v>872843</v>
      </c>
      <c r="AI262" s="17">
        <f t="shared" si="97"/>
        <v>93854084</v>
      </c>
      <c r="AK262" s="201">
        <v>46920752.700000003</v>
      </c>
      <c r="AL262" s="201">
        <v>26223470.370000001</v>
      </c>
      <c r="AM262" s="201">
        <v>1172435.24</v>
      </c>
      <c r="AN262" s="201">
        <v>460090.76</v>
      </c>
      <c r="AO262" s="201">
        <v>52780.97</v>
      </c>
      <c r="AP262" s="201">
        <v>211581.89</v>
      </c>
      <c r="AQ262" s="201">
        <v>22099.78</v>
      </c>
      <c r="AR262" s="201">
        <v>5160057.18</v>
      </c>
      <c r="AS262" s="201">
        <v>15289281.49</v>
      </c>
      <c r="AT262" s="16">
        <f t="shared" si="89"/>
        <v>74391539.060000002</v>
      </c>
      <c r="AU262" s="16">
        <f t="shared" si="90"/>
        <v>671672.65</v>
      </c>
      <c r="AV262" s="16">
        <f t="shared" si="91"/>
        <v>20449338.670000002</v>
      </c>
      <c r="AW262" s="16">
        <f t="shared" si="92"/>
        <v>95512550.38000001</v>
      </c>
      <c r="AX262" s="16">
        <f t="shared" si="93"/>
        <v>896605.61999998987</v>
      </c>
      <c r="AY262" s="16">
        <f t="shared" si="98"/>
        <v>96409156</v>
      </c>
      <c r="AZ262" s="201"/>
      <c r="BA262" s="201"/>
      <c r="BB262" s="228"/>
      <c r="BC262" s="228"/>
      <c r="BD262" s="228"/>
      <c r="BE262" s="201"/>
      <c r="BF262" s="201"/>
      <c r="BG262" s="201"/>
    </row>
    <row r="263" spans="1:59" x14ac:dyDescent="0.2">
      <c r="A263" s="4">
        <f t="shared" si="94"/>
        <v>2040</v>
      </c>
      <c r="B263" s="4">
        <f t="shared" si="95"/>
        <v>11</v>
      </c>
      <c r="C263" s="11">
        <f t="shared" si="78"/>
        <v>51441</v>
      </c>
      <c r="E263" s="15">
        <v>64202154</v>
      </c>
      <c r="F263" s="16">
        <v>31433451</v>
      </c>
      <c r="G263" s="16">
        <v>1762407</v>
      </c>
      <c r="H263" s="16">
        <v>471738</v>
      </c>
      <c r="I263" s="16">
        <v>48197</v>
      </c>
      <c r="J263" s="16">
        <v>221694</v>
      </c>
      <c r="K263" s="16">
        <v>23219</v>
      </c>
      <c r="L263" s="16">
        <v>6074936</v>
      </c>
      <c r="M263" s="16">
        <v>16115090</v>
      </c>
      <c r="N263" s="16">
        <f t="shared" si="79"/>
        <v>97469428</v>
      </c>
      <c r="O263" s="16">
        <f t="shared" si="80"/>
        <v>693432</v>
      </c>
      <c r="P263" s="16">
        <f t="shared" si="81"/>
        <v>22190026</v>
      </c>
      <c r="Q263" s="16">
        <f t="shared" si="82"/>
        <v>120352886</v>
      </c>
      <c r="R263" s="16">
        <f t="shared" si="83"/>
        <v>1129789</v>
      </c>
      <c r="S263" s="17">
        <f t="shared" si="96"/>
        <v>121482675</v>
      </c>
      <c r="T263" s="16"/>
      <c r="U263" s="15">
        <v>74179060</v>
      </c>
      <c r="V263" s="16">
        <v>34476447</v>
      </c>
      <c r="W263" s="16">
        <v>1922453</v>
      </c>
      <c r="X263" s="16">
        <v>522263</v>
      </c>
      <c r="Y263" s="16">
        <v>48197</v>
      </c>
      <c r="Z263" s="16">
        <v>229544</v>
      </c>
      <c r="AA263" s="16">
        <v>23219</v>
      </c>
      <c r="AB263" s="16">
        <v>6074936</v>
      </c>
      <c r="AC263" s="16">
        <v>16115090</v>
      </c>
      <c r="AD263" s="16">
        <f t="shared" si="84"/>
        <v>110649376</v>
      </c>
      <c r="AE263" s="16">
        <f t="shared" si="85"/>
        <v>751807</v>
      </c>
      <c r="AF263" s="16">
        <f t="shared" si="86"/>
        <v>22190026</v>
      </c>
      <c r="AG263" s="16">
        <f t="shared" si="87"/>
        <v>133591209</v>
      </c>
      <c r="AH263" s="16">
        <f t="shared" si="88"/>
        <v>1254061</v>
      </c>
      <c r="AI263" s="17">
        <f t="shared" si="97"/>
        <v>134845270</v>
      </c>
      <c r="AK263" s="201">
        <v>77489048.680000007</v>
      </c>
      <c r="AL263" s="201">
        <v>34648279.869999997</v>
      </c>
      <c r="AM263" s="201">
        <v>1836386.85</v>
      </c>
      <c r="AN263" s="201">
        <v>403715.82</v>
      </c>
      <c r="AO263" s="201">
        <v>48196.65</v>
      </c>
      <c r="AP263" s="201">
        <v>222871.93</v>
      </c>
      <c r="AQ263" s="201">
        <v>23219.01</v>
      </c>
      <c r="AR263" s="201">
        <v>6074936.2400000002</v>
      </c>
      <c r="AS263" s="201">
        <v>16115089.6</v>
      </c>
      <c r="AT263" s="16">
        <f t="shared" si="89"/>
        <v>114045131.06000002</v>
      </c>
      <c r="AU263" s="16">
        <f t="shared" si="90"/>
        <v>626587.75</v>
      </c>
      <c r="AV263" s="16">
        <f t="shared" si="91"/>
        <v>22190025.84</v>
      </c>
      <c r="AW263" s="16">
        <f t="shared" si="92"/>
        <v>136861744.65000001</v>
      </c>
      <c r="AX263" s="16">
        <f t="shared" si="93"/>
        <v>1284762.349999994</v>
      </c>
      <c r="AY263" s="16">
        <f t="shared" si="98"/>
        <v>138146507</v>
      </c>
      <c r="AZ263" s="201"/>
      <c r="BA263" s="201"/>
      <c r="BB263" s="228"/>
      <c r="BC263" s="228"/>
      <c r="BD263" s="228"/>
      <c r="BE263" s="201"/>
      <c r="BF263" s="201"/>
      <c r="BG263" s="201"/>
    </row>
    <row r="264" spans="1:59" x14ac:dyDescent="0.2">
      <c r="A264" s="4">
        <f t="shared" si="94"/>
        <v>2040</v>
      </c>
      <c r="B264" s="4">
        <f t="shared" si="95"/>
        <v>12</v>
      </c>
      <c r="C264" s="11">
        <f t="shared" si="78"/>
        <v>51471</v>
      </c>
      <c r="E264" s="15">
        <v>85350290</v>
      </c>
      <c r="F264" s="16">
        <v>37889424</v>
      </c>
      <c r="G264" s="16">
        <v>2245900</v>
      </c>
      <c r="H264" s="16">
        <v>603551</v>
      </c>
      <c r="I264" s="16">
        <v>56023</v>
      </c>
      <c r="J264" s="16">
        <v>246255</v>
      </c>
      <c r="K264" s="16">
        <v>25285</v>
      </c>
      <c r="L264" s="16">
        <v>6421143</v>
      </c>
      <c r="M264" s="16">
        <v>16455950</v>
      </c>
      <c r="N264" s="16">
        <f t="shared" si="79"/>
        <v>125566922</v>
      </c>
      <c r="O264" s="16">
        <f t="shared" si="80"/>
        <v>849806</v>
      </c>
      <c r="P264" s="16">
        <f t="shared" si="81"/>
        <v>22877093</v>
      </c>
      <c r="Q264" s="16">
        <f t="shared" si="82"/>
        <v>149293821</v>
      </c>
      <c r="R264" s="16">
        <f t="shared" si="83"/>
        <v>1401466</v>
      </c>
      <c r="S264" s="17">
        <f t="shared" si="96"/>
        <v>150695287</v>
      </c>
      <c r="T264" s="16"/>
      <c r="U264" s="15">
        <v>98707311</v>
      </c>
      <c r="V264" s="16">
        <v>42135849</v>
      </c>
      <c r="W264" s="16">
        <v>2419085</v>
      </c>
      <c r="X264" s="16">
        <v>654712</v>
      </c>
      <c r="Y264" s="16">
        <v>56023</v>
      </c>
      <c r="Z264" s="16">
        <v>253564</v>
      </c>
      <c r="AA264" s="16">
        <v>25285</v>
      </c>
      <c r="AB264" s="16">
        <v>6421143</v>
      </c>
      <c r="AC264" s="16">
        <v>16455950</v>
      </c>
      <c r="AD264" s="16">
        <f t="shared" si="84"/>
        <v>143343553</v>
      </c>
      <c r="AE264" s="16">
        <f t="shared" si="85"/>
        <v>908276</v>
      </c>
      <c r="AF264" s="16">
        <f t="shared" si="86"/>
        <v>22877093</v>
      </c>
      <c r="AG264" s="16">
        <f t="shared" si="87"/>
        <v>167128922</v>
      </c>
      <c r="AH264" s="16">
        <f t="shared" si="88"/>
        <v>1568890</v>
      </c>
      <c r="AI264" s="17">
        <f t="shared" si="97"/>
        <v>168697812</v>
      </c>
      <c r="AK264" s="201">
        <v>103134053.56</v>
      </c>
      <c r="AL264" s="201">
        <v>42211577.789999999</v>
      </c>
      <c r="AM264" s="201">
        <v>2309077.1</v>
      </c>
      <c r="AN264" s="201">
        <v>507611.69</v>
      </c>
      <c r="AO264" s="201">
        <v>56023.4</v>
      </c>
      <c r="AP264" s="201">
        <v>244952.35</v>
      </c>
      <c r="AQ264" s="201">
        <v>25285.05</v>
      </c>
      <c r="AR264" s="201">
        <v>6421142.9500000002</v>
      </c>
      <c r="AS264" s="201">
        <v>16455949.74</v>
      </c>
      <c r="AT264" s="16">
        <f t="shared" si="89"/>
        <v>147736016.90000001</v>
      </c>
      <c r="AU264" s="16">
        <f t="shared" si="90"/>
        <v>752564.04</v>
      </c>
      <c r="AV264" s="16">
        <f t="shared" si="91"/>
        <v>22877092.690000001</v>
      </c>
      <c r="AW264" s="16">
        <f t="shared" si="92"/>
        <v>171365673.63</v>
      </c>
      <c r="AX264" s="16">
        <f t="shared" si="93"/>
        <v>1608661.3700000048</v>
      </c>
      <c r="AY264" s="16">
        <f t="shared" si="98"/>
        <v>172974335</v>
      </c>
      <c r="AZ264" s="201"/>
      <c r="BA264" s="201"/>
      <c r="BB264" s="228"/>
      <c r="BC264" s="228"/>
      <c r="BD264" s="228"/>
      <c r="BE264" s="201"/>
      <c r="BF264" s="201"/>
      <c r="BG264" s="201"/>
    </row>
    <row r="265" spans="1:59" x14ac:dyDescent="0.2">
      <c r="A265" s="4">
        <f t="shared" si="94"/>
        <v>2041</v>
      </c>
      <c r="B265" s="4">
        <f t="shared" si="95"/>
        <v>1</v>
      </c>
      <c r="C265" s="11">
        <f t="shared" si="78"/>
        <v>51502</v>
      </c>
      <c r="E265" s="15">
        <v>84709493</v>
      </c>
      <c r="F265" s="16">
        <v>33924709</v>
      </c>
      <c r="G265" s="16">
        <v>1969941</v>
      </c>
      <c r="H265" s="16">
        <v>453748</v>
      </c>
      <c r="I265" s="16">
        <v>43539</v>
      </c>
      <c r="J265" s="16">
        <v>228148</v>
      </c>
      <c r="K265" s="16">
        <v>23582</v>
      </c>
      <c r="L265" s="16">
        <v>6300932</v>
      </c>
      <c r="M265" s="16">
        <v>14471857</v>
      </c>
      <c r="N265" s="16">
        <f t="shared" si="79"/>
        <v>120671264</v>
      </c>
      <c r="O265" s="16">
        <f t="shared" si="80"/>
        <v>681896</v>
      </c>
      <c r="P265" s="16">
        <f t="shared" si="81"/>
        <v>20772789</v>
      </c>
      <c r="Q265" s="16">
        <f t="shared" ref="Q265:Q288" si="100">SUM(N265:P265)</f>
        <v>142125949</v>
      </c>
      <c r="R265" s="16">
        <f t="shared" si="83"/>
        <v>1334179</v>
      </c>
      <c r="S265" s="17">
        <f t="shared" si="96"/>
        <v>143460128</v>
      </c>
      <c r="T265" s="16"/>
      <c r="U265" s="15">
        <v>97793929</v>
      </c>
      <c r="V265" s="16">
        <v>37737583</v>
      </c>
      <c r="W265" s="16">
        <v>2119409</v>
      </c>
      <c r="X265" s="16">
        <v>518192</v>
      </c>
      <c r="Y265" s="16">
        <v>43539</v>
      </c>
      <c r="Z265" s="16">
        <v>237087</v>
      </c>
      <c r="AA265" s="16">
        <v>23582</v>
      </c>
      <c r="AB265" s="16">
        <v>6300932</v>
      </c>
      <c r="AC265" s="16">
        <v>14471857</v>
      </c>
      <c r="AD265" s="16">
        <f t="shared" si="84"/>
        <v>137718042</v>
      </c>
      <c r="AE265" s="16">
        <f t="shared" si="85"/>
        <v>755279</v>
      </c>
      <c r="AF265" s="16">
        <f t="shared" si="86"/>
        <v>20772789</v>
      </c>
      <c r="AG265" s="16">
        <f t="shared" ref="AG265:AG288" si="101">SUM(AD265:AF265)</f>
        <v>159246110</v>
      </c>
      <c r="AH265" s="16">
        <f t="shared" si="88"/>
        <v>1494891</v>
      </c>
      <c r="AI265" s="17">
        <f t="shared" si="97"/>
        <v>160741001</v>
      </c>
      <c r="AK265" s="201">
        <v>102682876.95</v>
      </c>
      <c r="AL265" s="201">
        <v>38145233.609999999</v>
      </c>
      <c r="AM265" s="201">
        <v>2039045.25</v>
      </c>
      <c r="AN265" s="201">
        <v>397335.01</v>
      </c>
      <c r="AO265" s="201">
        <v>43538.55</v>
      </c>
      <c r="AP265" s="201">
        <v>229592.48</v>
      </c>
      <c r="AQ265" s="201">
        <v>23581.86</v>
      </c>
      <c r="AR265" s="201">
        <v>6300931.8600000003</v>
      </c>
      <c r="AS265" s="201">
        <v>14471857.1</v>
      </c>
      <c r="AT265" s="16">
        <f t="shared" si="89"/>
        <v>142934276.22000003</v>
      </c>
      <c r="AU265" s="16">
        <f t="shared" si="90"/>
        <v>626927.49</v>
      </c>
      <c r="AV265" s="16">
        <f t="shared" si="91"/>
        <v>20772788.960000001</v>
      </c>
      <c r="AW265" s="16">
        <f t="shared" si="92"/>
        <v>164333992.67000005</v>
      </c>
      <c r="AX265" s="16">
        <f t="shared" si="93"/>
        <v>1542652.3299999535</v>
      </c>
      <c r="AY265" s="16">
        <f t="shared" si="98"/>
        <v>165876645</v>
      </c>
      <c r="AZ265" s="201"/>
      <c r="BA265" s="201"/>
      <c r="BB265" s="228"/>
      <c r="BC265" s="228"/>
      <c r="BD265" s="228"/>
      <c r="BE265" s="201"/>
      <c r="BF265" s="201"/>
      <c r="BG265" s="201"/>
    </row>
    <row r="266" spans="1:59" x14ac:dyDescent="0.2">
      <c r="A266" s="4">
        <f t="shared" si="94"/>
        <v>2041</v>
      </c>
      <c r="B266" s="4">
        <f t="shared" si="95"/>
        <v>2</v>
      </c>
      <c r="C266" s="11">
        <f t="shared" si="78"/>
        <v>51533</v>
      </c>
      <c r="E266" s="15">
        <v>72312061</v>
      </c>
      <c r="F266" s="16">
        <v>30551700</v>
      </c>
      <c r="G266" s="16">
        <v>1765549</v>
      </c>
      <c r="H266" s="16">
        <v>423601</v>
      </c>
      <c r="I266" s="16">
        <v>43272</v>
      </c>
      <c r="J266" s="16">
        <v>219571</v>
      </c>
      <c r="K266" s="16">
        <v>22932</v>
      </c>
      <c r="L266" s="16">
        <v>6964934</v>
      </c>
      <c r="M266" s="16">
        <v>19306279</v>
      </c>
      <c r="N266" s="16">
        <f t="shared" si="79"/>
        <v>104695514</v>
      </c>
      <c r="O266" s="16">
        <f t="shared" si="80"/>
        <v>643172</v>
      </c>
      <c r="P266" s="16">
        <f t="shared" si="81"/>
        <v>26271213</v>
      </c>
      <c r="Q266" s="16">
        <f t="shared" si="100"/>
        <v>131609899</v>
      </c>
      <c r="R266" s="16">
        <f t="shared" si="83"/>
        <v>1235462</v>
      </c>
      <c r="S266" s="17">
        <f t="shared" si="96"/>
        <v>132845361</v>
      </c>
      <c r="T266" s="16"/>
      <c r="U266" s="15">
        <v>82950565</v>
      </c>
      <c r="V266" s="16">
        <v>33571903</v>
      </c>
      <c r="W266" s="16">
        <v>1906554</v>
      </c>
      <c r="X266" s="16">
        <v>489476</v>
      </c>
      <c r="Y266" s="16">
        <v>43272</v>
      </c>
      <c r="Z266" s="16">
        <v>229076</v>
      </c>
      <c r="AA266" s="16">
        <v>22932</v>
      </c>
      <c r="AB266" s="16">
        <v>6964934</v>
      </c>
      <c r="AC266" s="16">
        <v>19306279</v>
      </c>
      <c r="AD266" s="16">
        <f t="shared" si="84"/>
        <v>118495226</v>
      </c>
      <c r="AE266" s="16">
        <f t="shared" si="85"/>
        <v>718552</v>
      </c>
      <c r="AF266" s="16">
        <f t="shared" si="86"/>
        <v>26271213</v>
      </c>
      <c r="AG266" s="16">
        <f t="shared" si="101"/>
        <v>145484991</v>
      </c>
      <c r="AH266" s="16">
        <f t="shared" si="88"/>
        <v>1365712</v>
      </c>
      <c r="AI266" s="17">
        <f t="shared" si="97"/>
        <v>146850703</v>
      </c>
      <c r="AK266" s="201">
        <v>87387387.459999993</v>
      </c>
      <c r="AL266" s="201">
        <v>34432697.729999997</v>
      </c>
      <c r="AM266" s="201">
        <v>1858405.33</v>
      </c>
      <c r="AN266" s="201">
        <v>413553.9</v>
      </c>
      <c r="AO266" s="201">
        <v>43272</v>
      </c>
      <c r="AP266" s="201">
        <v>224381.79</v>
      </c>
      <c r="AQ266" s="201">
        <v>22931.8</v>
      </c>
      <c r="AR266" s="201">
        <v>6964934.0899999999</v>
      </c>
      <c r="AS266" s="201">
        <v>19306278.559999999</v>
      </c>
      <c r="AT266" s="16">
        <f t="shared" si="89"/>
        <v>123744694.31999999</v>
      </c>
      <c r="AU266" s="16">
        <f t="shared" si="90"/>
        <v>637935.69000000006</v>
      </c>
      <c r="AV266" s="16">
        <f t="shared" si="91"/>
        <v>26271212.649999999</v>
      </c>
      <c r="AW266" s="16">
        <f t="shared" si="92"/>
        <v>150653842.66</v>
      </c>
      <c r="AX266" s="16">
        <f t="shared" si="93"/>
        <v>1414233.3400000036</v>
      </c>
      <c r="AY266" s="16">
        <f t="shared" si="98"/>
        <v>152068076</v>
      </c>
      <c r="AZ266" s="201"/>
      <c r="BA266" s="201"/>
      <c r="BB266" s="228"/>
      <c r="BC266" s="228"/>
      <c r="BD266" s="228"/>
      <c r="BE266" s="201"/>
      <c r="BF266" s="201"/>
      <c r="BG266" s="201"/>
    </row>
    <row r="267" spans="1:59" x14ac:dyDescent="0.2">
      <c r="A267" s="4">
        <f t="shared" si="94"/>
        <v>2041</v>
      </c>
      <c r="B267" s="4">
        <f t="shared" si="95"/>
        <v>3</v>
      </c>
      <c r="C267" s="11">
        <f t="shared" si="78"/>
        <v>51561</v>
      </c>
      <c r="E267" s="15">
        <v>65165063</v>
      </c>
      <c r="F267" s="16">
        <v>27895117</v>
      </c>
      <c r="G267" s="16">
        <v>1582434</v>
      </c>
      <c r="H267" s="16">
        <v>397218</v>
      </c>
      <c r="I267" s="16">
        <v>43037</v>
      </c>
      <c r="J267" s="16">
        <v>234125</v>
      </c>
      <c r="K267" s="16">
        <v>24698</v>
      </c>
      <c r="L267" s="16">
        <v>6248746</v>
      </c>
      <c r="M267" s="16">
        <v>16069844</v>
      </c>
      <c r="N267" s="16">
        <f t="shared" si="79"/>
        <v>94710349</v>
      </c>
      <c r="O267" s="16">
        <f t="shared" si="80"/>
        <v>631343</v>
      </c>
      <c r="P267" s="16">
        <f t="shared" si="81"/>
        <v>22318590</v>
      </c>
      <c r="Q267" s="16">
        <f t="shared" si="100"/>
        <v>117660282</v>
      </c>
      <c r="R267" s="16">
        <f t="shared" si="83"/>
        <v>1104513</v>
      </c>
      <c r="S267" s="17">
        <f t="shared" si="96"/>
        <v>118764795</v>
      </c>
      <c r="T267" s="16"/>
      <c r="U267" s="15">
        <v>75671319</v>
      </c>
      <c r="V267" s="16">
        <v>30699563</v>
      </c>
      <c r="W267" s="16">
        <v>1729223</v>
      </c>
      <c r="X267" s="16">
        <v>457471</v>
      </c>
      <c r="Y267" s="16">
        <v>43037</v>
      </c>
      <c r="Z267" s="16">
        <v>244073</v>
      </c>
      <c r="AA267" s="16">
        <v>24698</v>
      </c>
      <c r="AB267" s="16">
        <v>6248746</v>
      </c>
      <c r="AC267" s="16">
        <v>16069844</v>
      </c>
      <c r="AD267" s="16">
        <f t="shared" si="84"/>
        <v>108167840</v>
      </c>
      <c r="AE267" s="16">
        <f t="shared" si="85"/>
        <v>701544</v>
      </c>
      <c r="AF267" s="16">
        <f t="shared" si="86"/>
        <v>22318590</v>
      </c>
      <c r="AG267" s="16">
        <f t="shared" si="101"/>
        <v>131187974</v>
      </c>
      <c r="AH267" s="16">
        <f t="shared" si="88"/>
        <v>1231501</v>
      </c>
      <c r="AI267" s="17">
        <f t="shared" si="97"/>
        <v>132419475</v>
      </c>
      <c r="AK267" s="201">
        <v>78793166.209999993</v>
      </c>
      <c r="AL267" s="201">
        <v>31675673.800000001</v>
      </c>
      <c r="AM267" s="201">
        <v>1694779.12</v>
      </c>
      <c r="AN267" s="201">
        <v>405658.15</v>
      </c>
      <c r="AO267" s="201">
        <v>43036.93</v>
      </c>
      <c r="AP267" s="201">
        <v>240509.88</v>
      </c>
      <c r="AQ267" s="201">
        <v>24697.62</v>
      </c>
      <c r="AR267" s="201">
        <v>6248746.1299999999</v>
      </c>
      <c r="AS267" s="201">
        <v>16069844.130000001</v>
      </c>
      <c r="AT267" s="16">
        <f t="shared" si="89"/>
        <v>112231353.68000001</v>
      </c>
      <c r="AU267" s="16">
        <f t="shared" si="90"/>
        <v>646168.03</v>
      </c>
      <c r="AV267" s="16">
        <f t="shared" si="91"/>
        <v>22318590.260000002</v>
      </c>
      <c r="AW267" s="16">
        <f t="shared" si="92"/>
        <v>135196111.97</v>
      </c>
      <c r="AX267" s="16">
        <f t="shared" si="93"/>
        <v>1269127.0300000012</v>
      </c>
      <c r="AY267" s="16">
        <f t="shared" si="98"/>
        <v>136465239</v>
      </c>
      <c r="AZ267" s="201"/>
      <c r="BA267" s="201"/>
      <c r="BB267" s="228"/>
      <c r="BC267" s="228"/>
      <c r="BD267" s="228"/>
      <c r="BE267" s="201"/>
      <c r="BF267" s="201"/>
      <c r="BG267" s="201"/>
    </row>
    <row r="268" spans="1:59" x14ac:dyDescent="0.2">
      <c r="A268" s="4">
        <f t="shared" si="94"/>
        <v>2041</v>
      </c>
      <c r="B268" s="4">
        <f t="shared" si="95"/>
        <v>4</v>
      </c>
      <c r="C268" s="11">
        <f t="shared" si="78"/>
        <v>51592</v>
      </c>
      <c r="E268" s="15">
        <v>44173476</v>
      </c>
      <c r="F268" s="16">
        <v>21111893</v>
      </c>
      <c r="G268" s="16">
        <v>1275556</v>
      </c>
      <c r="H268" s="16">
        <v>310842</v>
      </c>
      <c r="I268" s="16">
        <v>36341</v>
      </c>
      <c r="J268" s="16">
        <v>221658</v>
      </c>
      <c r="K268" s="16">
        <v>23751</v>
      </c>
      <c r="L268" s="16">
        <v>6437512</v>
      </c>
      <c r="M268" s="16">
        <v>17451337</v>
      </c>
      <c r="N268" s="16">
        <f t="shared" si="79"/>
        <v>66621017</v>
      </c>
      <c r="O268" s="16">
        <f t="shared" si="80"/>
        <v>532500</v>
      </c>
      <c r="P268" s="16">
        <f t="shared" si="81"/>
        <v>23888849</v>
      </c>
      <c r="Q268" s="16">
        <f t="shared" si="100"/>
        <v>91042366</v>
      </c>
      <c r="R268" s="16">
        <f t="shared" si="83"/>
        <v>854642</v>
      </c>
      <c r="S268" s="17">
        <f t="shared" si="96"/>
        <v>91897008</v>
      </c>
      <c r="T268" s="16"/>
      <c r="U268" s="15">
        <v>52769987</v>
      </c>
      <c r="V268" s="16">
        <v>23495306</v>
      </c>
      <c r="W268" s="16">
        <v>1425253</v>
      </c>
      <c r="X268" s="16">
        <v>359709</v>
      </c>
      <c r="Y268" s="16">
        <v>36341</v>
      </c>
      <c r="Z268" s="16">
        <v>230983</v>
      </c>
      <c r="AA268" s="16">
        <v>23751</v>
      </c>
      <c r="AB268" s="16">
        <v>6437512</v>
      </c>
      <c r="AC268" s="16">
        <v>17451337</v>
      </c>
      <c r="AD268" s="16">
        <f t="shared" si="84"/>
        <v>77750638</v>
      </c>
      <c r="AE268" s="16">
        <f t="shared" si="85"/>
        <v>590692</v>
      </c>
      <c r="AF268" s="16">
        <f t="shared" si="86"/>
        <v>23888849</v>
      </c>
      <c r="AG268" s="16">
        <f t="shared" si="101"/>
        <v>102230179</v>
      </c>
      <c r="AH268" s="16">
        <f t="shared" si="88"/>
        <v>959666</v>
      </c>
      <c r="AI268" s="17">
        <f t="shared" si="97"/>
        <v>103189845</v>
      </c>
      <c r="AK268" s="201">
        <v>54896083.93</v>
      </c>
      <c r="AL268" s="201">
        <v>24326635.940000001</v>
      </c>
      <c r="AM268" s="201">
        <v>1407848.27</v>
      </c>
      <c r="AN268" s="201">
        <v>332993.32</v>
      </c>
      <c r="AO268" s="201">
        <v>36341.129999999997</v>
      </c>
      <c r="AP268" s="201">
        <v>229043.55</v>
      </c>
      <c r="AQ268" s="201">
        <v>23751.040000000001</v>
      </c>
      <c r="AR268" s="201">
        <v>6437511.8499999996</v>
      </c>
      <c r="AS268" s="201">
        <v>17451337.420000002</v>
      </c>
      <c r="AT268" s="16">
        <f t="shared" si="89"/>
        <v>80690660.310000002</v>
      </c>
      <c r="AU268" s="16">
        <f t="shared" si="90"/>
        <v>562036.87</v>
      </c>
      <c r="AV268" s="16">
        <f t="shared" si="91"/>
        <v>23888849.270000003</v>
      </c>
      <c r="AW268" s="16">
        <f t="shared" si="92"/>
        <v>105141546.45000002</v>
      </c>
      <c r="AX268" s="16">
        <f t="shared" si="93"/>
        <v>986995.54999998212</v>
      </c>
      <c r="AY268" s="16">
        <f t="shared" si="98"/>
        <v>106128542</v>
      </c>
      <c r="AZ268" s="201"/>
      <c r="BA268" s="201"/>
      <c r="BB268" s="228"/>
      <c r="BC268" s="228"/>
      <c r="BD268" s="228"/>
      <c r="BE268" s="201"/>
      <c r="BF268" s="201"/>
      <c r="BG268" s="201"/>
    </row>
    <row r="269" spans="1:59" x14ac:dyDescent="0.2">
      <c r="A269" s="4">
        <f t="shared" si="94"/>
        <v>2041</v>
      </c>
      <c r="B269" s="4">
        <f t="shared" si="95"/>
        <v>5</v>
      </c>
      <c r="C269" s="11">
        <f t="shared" si="78"/>
        <v>51622</v>
      </c>
      <c r="E269" s="15">
        <v>24207819</v>
      </c>
      <c r="F269" s="16">
        <v>16340600</v>
      </c>
      <c r="G269" s="16">
        <v>877876</v>
      </c>
      <c r="H269" s="16">
        <v>310344</v>
      </c>
      <c r="I269" s="16">
        <v>38875</v>
      </c>
      <c r="J269" s="16">
        <v>204651</v>
      </c>
      <c r="K269" s="16">
        <v>22350</v>
      </c>
      <c r="L269" s="16">
        <v>5720645</v>
      </c>
      <c r="M269" s="16">
        <v>20862603</v>
      </c>
      <c r="N269" s="16">
        <f t="shared" si="79"/>
        <v>41487520</v>
      </c>
      <c r="O269" s="16">
        <f t="shared" si="80"/>
        <v>514995</v>
      </c>
      <c r="P269" s="16">
        <f t="shared" si="81"/>
        <v>26583248</v>
      </c>
      <c r="Q269" s="16">
        <f t="shared" si="100"/>
        <v>68585763</v>
      </c>
      <c r="R269" s="16">
        <f t="shared" si="83"/>
        <v>643835</v>
      </c>
      <c r="S269" s="17">
        <f t="shared" si="96"/>
        <v>69229598</v>
      </c>
      <c r="T269" s="16"/>
      <c r="U269" s="15">
        <v>29381706</v>
      </c>
      <c r="V269" s="16">
        <v>18178375</v>
      </c>
      <c r="W269" s="16">
        <v>1013161</v>
      </c>
      <c r="X269" s="16">
        <v>356245</v>
      </c>
      <c r="Y269" s="16">
        <v>38875</v>
      </c>
      <c r="Z269" s="16">
        <v>213228</v>
      </c>
      <c r="AA269" s="16">
        <v>22350</v>
      </c>
      <c r="AB269" s="16">
        <v>5720645</v>
      </c>
      <c r="AC269" s="16">
        <v>20862603</v>
      </c>
      <c r="AD269" s="16">
        <f t="shared" si="84"/>
        <v>48634467</v>
      </c>
      <c r="AE269" s="16">
        <f t="shared" si="85"/>
        <v>569473</v>
      </c>
      <c r="AF269" s="16">
        <f t="shared" si="86"/>
        <v>26583248</v>
      </c>
      <c r="AG269" s="16">
        <f t="shared" si="101"/>
        <v>75787188</v>
      </c>
      <c r="AH269" s="16">
        <f t="shared" si="88"/>
        <v>711437</v>
      </c>
      <c r="AI269" s="17">
        <f t="shared" si="97"/>
        <v>76498625</v>
      </c>
      <c r="AK269" s="201">
        <v>30831407.239999998</v>
      </c>
      <c r="AL269" s="201">
        <v>18985012.57</v>
      </c>
      <c r="AM269" s="201">
        <v>1007183.86</v>
      </c>
      <c r="AN269" s="201">
        <v>345891.69</v>
      </c>
      <c r="AO269" s="201">
        <v>38875.39</v>
      </c>
      <c r="AP269" s="201">
        <v>212340.66</v>
      </c>
      <c r="AQ269" s="201">
        <v>22350.34</v>
      </c>
      <c r="AR269" s="201">
        <v>5720644.8099999996</v>
      </c>
      <c r="AS269" s="201">
        <v>20862603.289999999</v>
      </c>
      <c r="AT269" s="16">
        <f t="shared" si="89"/>
        <v>50884829.400000006</v>
      </c>
      <c r="AU269" s="16">
        <f t="shared" si="90"/>
        <v>558232.35</v>
      </c>
      <c r="AV269" s="16">
        <f t="shared" si="91"/>
        <v>26583248.099999998</v>
      </c>
      <c r="AW269" s="16">
        <f t="shared" si="92"/>
        <v>78026309.850000009</v>
      </c>
      <c r="AX269" s="16">
        <f t="shared" si="93"/>
        <v>732456.14999999106</v>
      </c>
      <c r="AY269" s="16">
        <f t="shared" si="98"/>
        <v>78758766</v>
      </c>
      <c r="AZ269" s="201"/>
      <c r="BA269" s="201"/>
      <c r="BB269" s="228"/>
      <c r="BC269" s="228"/>
      <c r="BD269" s="228"/>
      <c r="BE269" s="201"/>
      <c r="BF269" s="201"/>
      <c r="BG269" s="201"/>
    </row>
    <row r="270" spans="1:59" x14ac:dyDescent="0.2">
      <c r="A270" s="4">
        <f t="shared" si="94"/>
        <v>2041</v>
      </c>
      <c r="B270" s="4">
        <f t="shared" si="95"/>
        <v>6</v>
      </c>
      <c r="C270" s="11">
        <f t="shared" si="78"/>
        <v>51653</v>
      </c>
      <c r="E270" s="15">
        <v>15157148</v>
      </c>
      <c r="F270" s="16">
        <v>13633784</v>
      </c>
      <c r="G270" s="16">
        <v>726384</v>
      </c>
      <c r="H270" s="16">
        <v>256939</v>
      </c>
      <c r="I270" s="16">
        <v>29363</v>
      </c>
      <c r="J270" s="16">
        <v>199890</v>
      </c>
      <c r="K270" s="16">
        <v>22102</v>
      </c>
      <c r="L270" s="16">
        <v>5389131</v>
      </c>
      <c r="M270" s="16">
        <v>20350027</v>
      </c>
      <c r="N270" s="16">
        <f t="shared" si="79"/>
        <v>29568781</v>
      </c>
      <c r="O270" s="16">
        <f t="shared" si="80"/>
        <v>456829</v>
      </c>
      <c r="P270" s="16">
        <f t="shared" si="81"/>
        <v>25739158</v>
      </c>
      <c r="Q270" s="16">
        <f t="shared" si="100"/>
        <v>55764768</v>
      </c>
      <c r="R270" s="16">
        <f t="shared" si="83"/>
        <v>523481</v>
      </c>
      <c r="S270" s="17">
        <f t="shared" si="96"/>
        <v>56288249</v>
      </c>
      <c r="T270" s="16"/>
      <c r="U270" s="15">
        <v>18804902</v>
      </c>
      <c r="V270" s="16">
        <v>15208281</v>
      </c>
      <c r="W270" s="16">
        <v>871785</v>
      </c>
      <c r="X270" s="16">
        <v>292439</v>
      </c>
      <c r="Y270" s="16">
        <v>29363</v>
      </c>
      <c r="Z270" s="16">
        <v>208469</v>
      </c>
      <c r="AA270" s="16">
        <v>22102</v>
      </c>
      <c r="AB270" s="16">
        <v>5389131</v>
      </c>
      <c r="AC270" s="16">
        <v>20350027</v>
      </c>
      <c r="AD270" s="16">
        <f t="shared" si="84"/>
        <v>34936433</v>
      </c>
      <c r="AE270" s="16">
        <f t="shared" si="85"/>
        <v>500908</v>
      </c>
      <c r="AF270" s="16">
        <f t="shared" si="86"/>
        <v>25739158</v>
      </c>
      <c r="AG270" s="16">
        <f t="shared" si="101"/>
        <v>61176499</v>
      </c>
      <c r="AH270" s="16">
        <f t="shared" si="88"/>
        <v>574282</v>
      </c>
      <c r="AI270" s="17">
        <f t="shared" si="97"/>
        <v>61750781</v>
      </c>
      <c r="AK270" s="201">
        <v>19916602.579999998</v>
      </c>
      <c r="AL270" s="201">
        <v>15957471.82</v>
      </c>
      <c r="AM270" s="201">
        <v>866906.48</v>
      </c>
      <c r="AN270" s="201">
        <v>286571.8</v>
      </c>
      <c r="AO270" s="201">
        <v>29363.49</v>
      </c>
      <c r="AP270" s="201">
        <v>207778.82</v>
      </c>
      <c r="AQ270" s="201">
        <v>22102.22</v>
      </c>
      <c r="AR270" s="201">
        <v>5389130.5499999998</v>
      </c>
      <c r="AS270" s="201">
        <v>20350027.289999999</v>
      </c>
      <c r="AT270" s="16">
        <f t="shared" si="89"/>
        <v>36792446.589999996</v>
      </c>
      <c r="AU270" s="16">
        <f t="shared" si="90"/>
        <v>494350.62</v>
      </c>
      <c r="AV270" s="16">
        <f t="shared" si="91"/>
        <v>25739157.84</v>
      </c>
      <c r="AW270" s="16">
        <f t="shared" si="92"/>
        <v>63025955.049999997</v>
      </c>
      <c r="AX270" s="16">
        <f t="shared" si="93"/>
        <v>591643.95000000298</v>
      </c>
      <c r="AY270" s="16">
        <f t="shared" si="98"/>
        <v>63617599</v>
      </c>
      <c r="AZ270" s="201"/>
      <c r="BA270" s="201"/>
      <c r="BB270" s="228"/>
      <c r="BC270" s="228"/>
      <c r="BD270" s="228"/>
      <c r="BE270" s="201"/>
      <c r="BF270" s="201"/>
      <c r="BG270" s="201"/>
    </row>
    <row r="271" spans="1:59" x14ac:dyDescent="0.2">
      <c r="A271" s="4">
        <f t="shared" si="94"/>
        <v>2041</v>
      </c>
      <c r="B271" s="4">
        <f t="shared" si="95"/>
        <v>7</v>
      </c>
      <c r="C271" s="11">
        <f t="shared" si="78"/>
        <v>51683</v>
      </c>
      <c r="E271" s="15">
        <v>10357871</v>
      </c>
      <c r="F271" s="16">
        <v>11826977</v>
      </c>
      <c r="G271" s="16">
        <v>660021</v>
      </c>
      <c r="H271" s="16">
        <v>252810</v>
      </c>
      <c r="I271" s="16">
        <v>24268</v>
      </c>
      <c r="J271" s="16">
        <v>189422</v>
      </c>
      <c r="K271" s="16">
        <v>21043</v>
      </c>
      <c r="L271" s="16">
        <v>4704045</v>
      </c>
      <c r="M271" s="16">
        <v>20479272</v>
      </c>
      <c r="N271" s="16">
        <f t="shared" si="79"/>
        <v>22890180</v>
      </c>
      <c r="O271" s="16">
        <f t="shared" si="80"/>
        <v>442232</v>
      </c>
      <c r="P271" s="16">
        <f t="shared" si="81"/>
        <v>25183317</v>
      </c>
      <c r="Q271" s="16">
        <f t="shared" si="100"/>
        <v>48515729</v>
      </c>
      <c r="R271" s="16">
        <f t="shared" si="83"/>
        <v>455432</v>
      </c>
      <c r="S271" s="17">
        <f t="shared" si="96"/>
        <v>48971161</v>
      </c>
      <c r="T271" s="16"/>
      <c r="U271" s="15">
        <v>13495483</v>
      </c>
      <c r="V271" s="16">
        <v>13258818</v>
      </c>
      <c r="W271" s="16">
        <v>797036</v>
      </c>
      <c r="X271" s="16">
        <v>287322</v>
      </c>
      <c r="Y271" s="16">
        <v>24268</v>
      </c>
      <c r="Z271" s="16">
        <v>197879</v>
      </c>
      <c r="AA271" s="16">
        <v>21043</v>
      </c>
      <c r="AB271" s="16">
        <v>4704045</v>
      </c>
      <c r="AC271" s="16">
        <v>20479272</v>
      </c>
      <c r="AD271" s="16">
        <f t="shared" si="84"/>
        <v>27596648</v>
      </c>
      <c r="AE271" s="16">
        <f t="shared" si="85"/>
        <v>485201</v>
      </c>
      <c r="AF271" s="16">
        <f t="shared" si="86"/>
        <v>25183317</v>
      </c>
      <c r="AG271" s="16">
        <f t="shared" si="101"/>
        <v>53265166</v>
      </c>
      <c r="AH271" s="16">
        <f t="shared" si="88"/>
        <v>500016</v>
      </c>
      <c r="AI271" s="17">
        <f t="shared" si="97"/>
        <v>53765182</v>
      </c>
      <c r="AK271" s="201">
        <v>14431356.039999999</v>
      </c>
      <c r="AL271" s="201">
        <v>13922737.35</v>
      </c>
      <c r="AM271" s="201">
        <v>792435.01</v>
      </c>
      <c r="AN271" s="201">
        <v>281564.59999999998</v>
      </c>
      <c r="AO271" s="201">
        <v>24268.14</v>
      </c>
      <c r="AP271" s="201">
        <v>197207.49</v>
      </c>
      <c r="AQ271" s="201">
        <v>21043.39</v>
      </c>
      <c r="AR271" s="201">
        <v>4704044.7300000004</v>
      </c>
      <c r="AS271" s="201">
        <v>20479271.940000001</v>
      </c>
      <c r="AT271" s="16">
        <f t="shared" si="89"/>
        <v>29191839.930000003</v>
      </c>
      <c r="AU271" s="16">
        <f t="shared" si="90"/>
        <v>478772.08999999997</v>
      </c>
      <c r="AV271" s="16">
        <f t="shared" si="91"/>
        <v>25183316.670000002</v>
      </c>
      <c r="AW271" s="16">
        <f t="shared" si="92"/>
        <v>54853928.690000005</v>
      </c>
      <c r="AX271" s="16">
        <f t="shared" si="93"/>
        <v>514930.30999999493</v>
      </c>
      <c r="AY271" s="16">
        <f t="shared" si="98"/>
        <v>55368859</v>
      </c>
      <c r="AZ271" s="201"/>
      <c r="BA271" s="201"/>
      <c r="BB271" s="228"/>
      <c r="BC271" s="228"/>
      <c r="BD271" s="228"/>
      <c r="BE271" s="201"/>
      <c r="BF271" s="201"/>
      <c r="BG271" s="201"/>
    </row>
    <row r="272" spans="1:59" x14ac:dyDescent="0.2">
      <c r="A272" s="4">
        <f t="shared" si="94"/>
        <v>2041</v>
      </c>
      <c r="B272" s="4">
        <f t="shared" si="95"/>
        <v>8</v>
      </c>
      <c r="C272" s="11">
        <f t="shared" si="78"/>
        <v>51714</v>
      </c>
      <c r="E272" s="15">
        <v>9677788</v>
      </c>
      <c r="F272" s="16">
        <v>12734620</v>
      </c>
      <c r="G272" s="16">
        <v>743404</v>
      </c>
      <c r="H272" s="16">
        <v>261743</v>
      </c>
      <c r="I272" s="16">
        <v>25001</v>
      </c>
      <c r="J272" s="16">
        <v>193201</v>
      </c>
      <c r="K272" s="16">
        <v>21421</v>
      </c>
      <c r="L272" s="16">
        <v>4867013</v>
      </c>
      <c r="M272" s="16">
        <v>19574835</v>
      </c>
      <c r="N272" s="16">
        <f t="shared" si="79"/>
        <v>23202234</v>
      </c>
      <c r="O272" s="16">
        <f t="shared" si="80"/>
        <v>454944</v>
      </c>
      <c r="P272" s="16">
        <f t="shared" si="81"/>
        <v>24441848</v>
      </c>
      <c r="Q272" s="16">
        <f t="shared" si="100"/>
        <v>48099026</v>
      </c>
      <c r="R272" s="16">
        <f t="shared" si="83"/>
        <v>451520</v>
      </c>
      <c r="S272" s="17">
        <f t="shared" si="96"/>
        <v>48550546</v>
      </c>
      <c r="T272" s="16"/>
      <c r="U272" s="15">
        <v>12988525</v>
      </c>
      <c r="V272" s="16">
        <v>14214276</v>
      </c>
      <c r="W272" s="16">
        <v>893049</v>
      </c>
      <c r="X272" s="16">
        <v>298232</v>
      </c>
      <c r="Y272" s="16">
        <v>25001</v>
      </c>
      <c r="Z272" s="16">
        <v>201451</v>
      </c>
      <c r="AA272" s="16">
        <v>21421</v>
      </c>
      <c r="AB272" s="16">
        <v>4867013</v>
      </c>
      <c r="AC272" s="16">
        <v>19574835</v>
      </c>
      <c r="AD272" s="16">
        <f t="shared" si="84"/>
        <v>28142272</v>
      </c>
      <c r="AE272" s="16">
        <f t="shared" si="85"/>
        <v>499683</v>
      </c>
      <c r="AF272" s="16">
        <f t="shared" si="86"/>
        <v>24441848</v>
      </c>
      <c r="AG272" s="16">
        <f t="shared" si="101"/>
        <v>53083803</v>
      </c>
      <c r="AH272" s="16">
        <f t="shared" si="88"/>
        <v>498314</v>
      </c>
      <c r="AI272" s="17">
        <f t="shared" si="97"/>
        <v>53582117</v>
      </c>
      <c r="AK272" s="201">
        <v>14093253.130000001</v>
      </c>
      <c r="AL272" s="201">
        <v>14876358.9</v>
      </c>
      <c r="AM272" s="201">
        <v>887987.89</v>
      </c>
      <c r="AN272" s="201">
        <v>291964.84999999998</v>
      </c>
      <c r="AO272" s="201">
        <v>25001.439999999999</v>
      </c>
      <c r="AP272" s="201">
        <v>200763.82</v>
      </c>
      <c r="AQ272" s="201">
        <v>21420.82</v>
      </c>
      <c r="AR272" s="201">
        <v>4867012.76</v>
      </c>
      <c r="AS272" s="201">
        <v>19574834.77</v>
      </c>
      <c r="AT272" s="16">
        <f t="shared" si="89"/>
        <v>29904022.180000003</v>
      </c>
      <c r="AU272" s="16">
        <f t="shared" si="90"/>
        <v>492728.67</v>
      </c>
      <c r="AV272" s="16">
        <f t="shared" si="91"/>
        <v>24441847.530000001</v>
      </c>
      <c r="AW272" s="16">
        <f t="shared" si="92"/>
        <v>54838598.38000001</v>
      </c>
      <c r="AX272" s="16">
        <f t="shared" si="93"/>
        <v>514786.61999998987</v>
      </c>
      <c r="AY272" s="16">
        <f t="shared" si="98"/>
        <v>55353385</v>
      </c>
      <c r="AZ272" s="201"/>
      <c r="BA272" s="201"/>
      <c r="BB272" s="228"/>
      <c r="BC272" s="228"/>
      <c r="BD272" s="228"/>
      <c r="BE272" s="201"/>
      <c r="BF272" s="201"/>
      <c r="BG272" s="201"/>
    </row>
    <row r="273" spans="1:59" x14ac:dyDescent="0.2">
      <c r="A273" s="4">
        <f t="shared" si="94"/>
        <v>2041</v>
      </c>
      <c r="B273" s="4">
        <f t="shared" si="95"/>
        <v>9</v>
      </c>
      <c r="C273" s="11">
        <f t="shared" si="78"/>
        <v>51745</v>
      </c>
      <c r="E273" s="15">
        <v>15010845</v>
      </c>
      <c r="F273" s="16">
        <v>14441786</v>
      </c>
      <c r="G273" s="16">
        <v>987712</v>
      </c>
      <c r="H273" s="16">
        <v>236157</v>
      </c>
      <c r="I273" s="16">
        <v>25370</v>
      </c>
      <c r="J273" s="16">
        <v>174823</v>
      </c>
      <c r="K273" s="16">
        <v>19236</v>
      </c>
      <c r="L273" s="16">
        <v>5495522</v>
      </c>
      <c r="M273" s="16">
        <v>21881865</v>
      </c>
      <c r="N273" s="16">
        <f t="shared" si="79"/>
        <v>30484949</v>
      </c>
      <c r="O273" s="16">
        <f t="shared" si="80"/>
        <v>410980</v>
      </c>
      <c r="P273" s="16">
        <f t="shared" si="81"/>
        <v>27377387</v>
      </c>
      <c r="Q273" s="16">
        <f t="shared" si="100"/>
        <v>58273316</v>
      </c>
      <c r="R273" s="16">
        <f t="shared" si="83"/>
        <v>547029</v>
      </c>
      <c r="S273" s="17">
        <f t="shared" si="96"/>
        <v>58820345</v>
      </c>
      <c r="T273" s="16"/>
      <c r="U273" s="15">
        <v>19140425</v>
      </c>
      <c r="V273" s="16">
        <v>15960438</v>
      </c>
      <c r="W273" s="16">
        <v>1146451</v>
      </c>
      <c r="X273" s="16">
        <v>272105</v>
      </c>
      <c r="Y273" s="16">
        <v>25370</v>
      </c>
      <c r="Z273" s="16">
        <v>182262</v>
      </c>
      <c r="AA273" s="16">
        <v>19236</v>
      </c>
      <c r="AB273" s="16">
        <v>5495522</v>
      </c>
      <c r="AC273" s="16">
        <v>21881865</v>
      </c>
      <c r="AD273" s="16">
        <f t="shared" si="84"/>
        <v>36291920</v>
      </c>
      <c r="AE273" s="16">
        <f t="shared" si="85"/>
        <v>454367</v>
      </c>
      <c r="AF273" s="16">
        <f t="shared" si="86"/>
        <v>27377387</v>
      </c>
      <c r="AG273" s="16">
        <f t="shared" si="101"/>
        <v>64123674</v>
      </c>
      <c r="AH273" s="16">
        <f t="shared" si="88"/>
        <v>601948</v>
      </c>
      <c r="AI273" s="17">
        <f t="shared" si="97"/>
        <v>64725622</v>
      </c>
      <c r="AK273" s="201">
        <v>20304557.780000001</v>
      </c>
      <c r="AL273" s="201">
        <v>16604741.880000001</v>
      </c>
      <c r="AM273" s="201">
        <v>1140310.53</v>
      </c>
      <c r="AN273" s="201">
        <v>265289.03999999998</v>
      </c>
      <c r="AO273" s="201">
        <v>25369.85</v>
      </c>
      <c r="AP273" s="201">
        <v>181676.21</v>
      </c>
      <c r="AQ273" s="201">
        <v>19235.82</v>
      </c>
      <c r="AR273" s="201">
        <v>5495521.6200000001</v>
      </c>
      <c r="AS273" s="201">
        <v>21881864.699999999</v>
      </c>
      <c r="AT273" s="16">
        <f t="shared" si="89"/>
        <v>38094215.860000007</v>
      </c>
      <c r="AU273" s="16">
        <f t="shared" si="90"/>
        <v>446965.25</v>
      </c>
      <c r="AV273" s="16">
        <f t="shared" si="91"/>
        <v>27377386.32</v>
      </c>
      <c r="AW273" s="16">
        <f t="shared" si="92"/>
        <v>65918567.430000007</v>
      </c>
      <c r="AX273" s="16">
        <f t="shared" si="93"/>
        <v>618797.56999999285</v>
      </c>
      <c r="AY273" s="16">
        <f t="shared" si="98"/>
        <v>66537365</v>
      </c>
      <c r="AZ273" s="201"/>
      <c r="BA273" s="201"/>
      <c r="BB273" s="228"/>
      <c r="BC273" s="228"/>
      <c r="BD273" s="228"/>
      <c r="BE273" s="201"/>
      <c r="BF273" s="201"/>
      <c r="BG273" s="201"/>
    </row>
    <row r="274" spans="1:59" x14ac:dyDescent="0.2">
      <c r="A274" s="4">
        <f t="shared" si="94"/>
        <v>2041</v>
      </c>
      <c r="B274" s="4">
        <f t="shared" si="95"/>
        <v>10</v>
      </c>
      <c r="C274" s="11">
        <f t="shared" si="78"/>
        <v>51775</v>
      </c>
      <c r="E274" s="15">
        <v>37724370</v>
      </c>
      <c r="F274" s="16">
        <v>23404124</v>
      </c>
      <c r="G274" s="16">
        <v>1050664</v>
      </c>
      <c r="H274" s="16">
        <v>320608</v>
      </c>
      <c r="I274" s="16">
        <v>36828</v>
      </c>
      <c r="J274" s="16">
        <v>204052</v>
      </c>
      <c r="K274" s="16">
        <v>22092</v>
      </c>
      <c r="L274" s="16">
        <v>5277387</v>
      </c>
      <c r="M274" s="16">
        <v>15269684</v>
      </c>
      <c r="N274" s="16">
        <f t="shared" si="79"/>
        <v>62238078</v>
      </c>
      <c r="O274" s="16">
        <f t="shared" si="80"/>
        <v>524660</v>
      </c>
      <c r="P274" s="16">
        <f t="shared" si="81"/>
        <v>20547071</v>
      </c>
      <c r="Q274" s="16">
        <f t="shared" si="100"/>
        <v>83309809</v>
      </c>
      <c r="R274" s="16">
        <f t="shared" si="83"/>
        <v>782054</v>
      </c>
      <c r="S274" s="17">
        <f t="shared" si="96"/>
        <v>84091863</v>
      </c>
      <c r="T274" s="16"/>
      <c r="U274" s="15">
        <v>45058009</v>
      </c>
      <c r="V274" s="16">
        <v>25621787</v>
      </c>
      <c r="W274" s="16">
        <v>1176518</v>
      </c>
      <c r="X274" s="16">
        <v>378240</v>
      </c>
      <c r="Y274" s="16">
        <v>36828</v>
      </c>
      <c r="Z274" s="16">
        <v>213165</v>
      </c>
      <c r="AA274" s="16">
        <v>22092</v>
      </c>
      <c r="AB274" s="16">
        <v>5277387</v>
      </c>
      <c r="AC274" s="16">
        <v>15269684</v>
      </c>
      <c r="AD274" s="16">
        <f t="shared" si="84"/>
        <v>71915234</v>
      </c>
      <c r="AE274" s="16">
        <f t="shared" si="85"/>
        <v>591405</v>
      </c>
      <c r="AF274" s="16">
        <f t="shared" si="86"/>
        <v>20547071</v>
      </c>
      <c r="AG274" s="16">
        <f t="shared" si="101"/>
        <v>93053710</v>
      </c>
      <c r="AH274" s="16">
        <f t="shared" si="88"/>
        <v>873523</v>
      </c>
      <c r="AI274" s="17">
        <f t="shared" si="97"/>
        <v>93927233</v>
      </c>
      <c r="AK274" s="201">
        <v>47152674.240000002</v>
      </c>
      <c r="AL274" s="201">
        <v>26341149.690000001</v>
      </c>
      <c r="AM274" s="201">
        <v>1158278.28</v>
      </c>
      <c r="AN274" s="201">
        <v>338173.92</v>
      </c>
      <c r="AO274" s="201">
        <v>36827.629999999997</v>
      </c>
      <c r="AP274" s="201">
        <v>211306.54</v>
      </c>
      <c r="AQ274" s="201">
        <v>22091.67</v>
      </c>
      <c r="AR274" s="201">
        <v>5277386.97</v>
      </c>
      <c r="AS274" s="201">
        <v>15269683.66</v>
      </c>
      <c r="AT274" s="16">
        <f t="shared" si="89"/>
        <v>74711021.510000005</v>
      </c>
      <c r="AU274" s="16">
        <f t="shared" si="90"/>
        <v>549480.46</v>
      </c>
      <c r="AV274" s="16">
        <f t="shared" si="91"/>
        <v>20547070.629999999</v>
      </c>
      <c r="AW274" s="16">
        <f t="shared" si="92"/>
        <v>95807572.599999994</v>
      </c>
      <c r="AX274" s="16">
        <f t="shared" si="93"/>
        <v>899374.40000000596</v>
      </c>
      <c r="AY274" s="16">
        <f t="shared" si="98"/>
        <v>96706947</v>
      </c>
      <c r="AZ274" s="201"/>
      <c r="BA274" s="201"/>
      <c r="BB274" s="228"/>
      <c r="BC274" s="228"/>
      <c r="BD274" s="228"/>
      <c r="BE274" s="201"/>
      <c r="BF274" s="201"/>
      <c r="BG274" s="201"/>
    </row>
    <row r="275" spans="1:59" x14ac:dyDescent="0.2">
      <c r="A275" s="4">
        <f t="shared" si="94"/>
        <v>2041</v>
      </c>
      <c r="B275" s="4">
        <f t="shared" si="95"/>
        <v>11</v>
      </c>
      <c r="C275" s="11">
        <f t="shared" si="78"/>
        <v>51806</v>
      </c>
      <c r="E275" s="15">
        <v>64028215</v>
      </c>
      <c r="F275" s="16">
        <v>31457632</v>
      </c>
      <c r="G275" s="16">
        <v>1741947</v>
      </c>
      <c r="H275" s="16">
        <v>341140</v>
      </c>
      <c r="I275" s="16">
        <v>33227</v>
      </c>
      <c r="J275" s="16">
        <v>221427</v>
      </c>
      <c r="K275" s="16">
        <v>23214</v>
      </c>
      <c r="L275" s="16">
        <v>6195756</v>
      </c>
      <c r="M275" s="16">
        <v>16101363</v>
      </c>
      <c r="N275" s="16">
        <f t="shared" si="79"/>
        <v>97284235</v>
      </c>
      <c r="O275" s="16">
        <f t="shared" si="80"/>
        <v>562567</v>
      </c>
      <c r="P275" s="16">
        <f t="shared" si="81"/>
        <v>22297119</v>
      </c>
      <c r="Q275" s="16">
        <f t="shared" si="100"/>
        <v>120143921</v>
      </c>
      <c r="R275" s="16">
        <f t="shared" si="83"/>
        <v>1127827</v>
      </c>
      <c r="S275" s="17">
        <f t="shared" si="96"/>
        <v>121271748</v>
      </c>
      <c r="T275" s="16"/>
      <c r="U275" s="15">
        <v>74486842</v>
      </c>
      <c r="V275" s="16">
        <v>34587405</v>
      </c>
      <c r="W275" s="16">
        <v>1901940</v>
      </c>
      <c r="X275" s="16">
        <v>388250</v>
      </c>
      <c r="Y275" s="16">
        <v>33227</v>
      </c>
      <c r="Z275" s="16">
        <v>229313</v>
      </c>
      <c r="AA275" s="16">
        <v>23214</v>
      </c>
      <c r="AB275" s="16">
        <v>6195756</v>
      </c>
      <c r="AC275" s="16">
        <v>16101363</v>
      </c>
      <c r="AD275" s="16">
        <f t="shared" si="84"/>
        <v>111032628</v>
      </c>
      <c r="AE275" s="16">
        <f t="shared" si="85"/>
        <v>617563</v>
      </c>
      <c r="AF275" s="16">
        <f t="shared" si="86"/>
        <v>22297119</v>
      </c>
      <c r="AG275" s="16">
        <f t="shared" si="101"/>
        <v>133947310</v>
      </c>
      <c r="AH275" s="16">
        <f t="shared" si="88"/>
        <v>1257404</v>
      </c>
      <c r="AI275" s="17">
        <f t="shared" si="97"/>
        <v>135204714</v>
      </c>
      <c r="AK275" s="201">
        <v>78062401.680000007</v>
      </c>
      <c r="AL275" s="201">
        <v>34832696.399999999</v>
      </c>
      <c r="AM275" s="201">
        <v>1815710.46</v>
      </c>
      <c r="AN275" s="201">
        <v>261030.45</v>
      </c>
      <c r="AO275" s="201">
        <v>33226.959999999999</v>
      </c>
      <c r="AP275" s="201">
        <v>222637.43</v>
      </c>
      <c r="AQ275" s="201">
        <v>23214.23</v>
      </c>
      <c r="AR275" s="201">
        <v>6195756.3300000001</v>
      </c>
      <c r="AS275" s="201">
        <v>16101362.6</v>
      </c>
      <c r="AT275" s="16">
        <f t="shared" si="89"/>
        <v>114767249.73</v>
      </c>
      <c r="AU275" s="16">
        <f t="shared" si="90"/>
        <v>483667.88</v>
      </c>
      <c r="AV275" s="16">
        <f t="shared" si="91"/>
        <v>22297118.93</v>
      </c>
      <c r="AW275" s="16">
        <f t="shared" si="92"/>
        <v>137548036.53999999</v>
      </c>
      <c r="AX275" s="16">
        <f t="shared" si="93"/>
        <v>1291204.4600000083</v>
      </c>
      <c r="AY275" s="16">
        <f t="shared" si="98"/>
        <v>138839241</v>
      </c>
      <c r="AZ275" s="201"/>
      <c r="BA275" s="201"/>
      <c r="BB275" s="228"/>
      <c r="BC275" s="228"/>
      <c r="BD275" s="228"/>
      <c r="BE275" s="201"/>
      <c r="BF275" s="201"/>
      <c r="BG275" s="201"/>
    </row>
    <row r="276" spans="1:59" x14ac:dyDescent="0.2">
      <c r="A276" s="4">
        <f t="shared" si="94"/>
        <v>2041</v>
      </c>
      <c r="B276" s="4">
        <f t="shared" si="95"/>
        <v>12</v>
      </c>
      <c r="C276" s="11">
        <f t="shared" si="78"/>
        <v>51836</v>
      </c>
      <c r="E276" s="15">
        <v>84606364</v>
      </c>
      <c r="F276" s="16">
        <v>37691579</v>
      </c>
      <c r="G276" s="16">
        <v>2208756</v>
      </c>
      <c r="H276" s="16">
        <v>430601</v>
      </c>
      <c r="I276" s="16">
        <v>38085</v>
      </c>
      <c r="J276" s="16">
        <v>245732</v>
      </c>
      <c r="K276" s="16">
        <v>25266</v>
      </c>
      <c r="L276" s="16">
        <v>6539799</v>
      </c>
      <c r="M276" s="16">
        <v>16420568</v>
      </c>
      <c r="N276" s="16">
        <f t="shared" si="79"/>
        <v>124570050</v>
      </c>
      <c r="O276" s="16">
        <f t="shared" si="80"/>
        <v>676333</v>
      </c>
      <c r="P276" s="16">
        <f t="shared" si="81"/>
        <v>22960367</v>
      </c>
      <c r="Q276" s="16">
        <f t="shared" si="100"/>
        <v>148206750</v>
      </c>
      <c r="R276" s="16">
        <f t="shared" si="83"/>
        <v>1391262</v>
      </c>
      <c r="S276" s="17">
        <f t="shared" si="96"/>
        <v>149598012</v>
      </c>
      <c r="T276" s="16"/>
      <c r="U276" s="15">
        <v>98647022</v>
      </c>
      <c r="V276" s="16">
        <v>42066481</v>
      </c>
      <c r="W276" s="16">
        <v>2381886</v>
      </c>
      <c r="X276" s="16">
        <v>478812</v>
      </c>
      <c r="Y276" s="16">
        <v>38085</v>
      </c>
      <c r="Z276" s="16">
        <v>253067</v>
      </c>
      <c r="AA276" s="16">
        <v>25266</v>
      </c>
      <c r="AB276" s="16">
        <v>6539799</v>
      </c>
      <c r="AC276" s="16">
        <v>16420568</v>
      </c>
      <c r="AD276" s="16">
        <f t="shared" si="84"/>
        <v>143158740</v>
      </c>
      <c r="AE276" s="16">
        <f t="shared" si="85"/>
        <v>731879</v>
      </c>
      <c r="AF276" s="16">
        <f t="shared" si="86"/>
        <v>22960367</v>
      </c>
      <c r="AG276" s="16">
        <f t="shared" si="101"/>
        <v>166850986</v>
      </c>
      <c r="AH276" s="16">
        <f t="shared" si="88"/>
        <v>1566281</v>
      </c>
      <c r="AI276" s="17">
        <f t="shared" si="97"/>
        <v>168417267</v>
      </c>
      <c r="AK276" s="201">
        <v>103409482.52</v>
      </c>
      <c r="AL276" s="201">
        <v>42239431.270000003</v>
      </c>
      <c r="AM276" s="201">
        <v>2272644.65</v>
      </c>
      <c r="AN276" s="201">
        <v>322026.31</v>
      </c>
      <c r="AO276" s="201">
        <v>38085.14</v>
      </c>
      <c r="AP276" s="201">
        <v>244466.85</v>
      </c>
      <c r="AQ276" s="201">
        <v>25266.25</v>
      </c>
      <c r="AR276" s="201">
        <v>6539798.8300000001</v>
      </c>
      <c r="AS276" s="201">
        <v>16420568.18</v>
      </c>
      <c r="AT276" s="16">
        <f t="shared" si="89"/>
        <v>147984909.82999998</v>
      </c>
      <c r="AU276" s="16">
        <f t="shared" si="90"/>
        <v>566493.16</v>
      </c>
      <c r="AV276" s="16">
        <f t="shared" si="91"/>
        <v>22960367.009999998</v>
      </c>
      <c r="AW276" s="16">
        <f t="shared" si="92"/>
        <v>171511769.99999997</v>
      </c>
      <c r="AX276" s="16">
        <f t="shared" si="93"/>
        <v>1610033.0000000298</v>
      </c>
      <c r="AY276" s="16">
        <f t="shared" si="98"/>
        <v>173121803</v>
      </c>
      <c r="AZ276" s="201"/>
      <c r="BA276" s="201"/>
      <c r="BB276" s="228"/>
      <c r="BC276" s="228"/>
      <c r="BD276" s="228"/>
      <c r="BE276" s="201"/>
      <c r="BF276" s="201"/>
      <c r="BG276" s="201"/>
    </row>
    <row r="277" spans="1:59" x14ac:dyDescent="0.2">
      <c r="A277" s="4">
        <f t="shared" si="94"/>
        <v>2042</v>
      </c>
      <c r="B277" s="4">
        <f t="shared" si="95"/>
        <v>1</v>
      </c>
      <c r="C277" s="11">
        <f t="shared" si="78"/>
        <v>51867</v>
      </c>
      <c r="E277" s="15">
        <v>83285834</v>
      </c>
      <c r="F277" s="16">
        <v>33518429</v>
      </c>
      <c r="G277" s="16">
        <v>1921818</v>
      </c>
      <c r="H277" s="16">
        <v>315423</v>
      </c>
      <c r="I277" s="16">
        <v>29149</v>
      </c>
      <c r="J277" s="16">
        <v>227397</v>
      </c>
      <c r="K277" s="16">
        <v>23550</v>
      </c>
      <c r="L277" s="16">
        <v>6408984</v>
      </c>
      <c r="M277" s="16">
        <v>14440136</v>
      </c>
      <c r="N277" s="16">
        <f t="shared" si="79"/>
        <v>118778780</v>
      </c>
      <c r="O277" s="16">
        <f t="shared" si="80"/>
        <v>542820</v>
      </c>
      <c r="P277" s="16">
        <f t="shared" si="81"/>
        <v>20849120</v>
      </c>
      <c r="Q277" s="16">
        <f t="shared" si="100"/>
        <v>140170720</v>
      </c>
      <c r="R277" s="16">
        <f t="shared" si="83"/>
        <v>1315825</v>
      </c>
      <c r="S277" s="17">
        <f t="shared" si="96"/>
        <v>141486545</v>
      </c>
      <c r="T277" s="16"/>
      <c r="U277" s="15">
        <v>97113114</v>
      </c>
      <c r="V277" s="16">
        <v>37450027</v>
      </c>
      <c r="W277" s="16">
        <v>2071238</v>
      </c>
      <c r="X277" s="16">
        <v>376119</v>
      </c>
      <c r="Y277" s="16">
        <v>29149</v>
      </c>
      <c r="Z277" s="16">
        <v>236376</v>
      </c>
      <c r="AA277" s="16">
        <v>23550</v>
      </c>
      <c r="AB277" s="16">
        <v>6408984</v>
      </c>
      <c r="AC277" s="16">
        <v>14440136</v>
      </c>
      <c r="AD277" s="16">
        <f t="shared" si="84"/>
        <v>136687078</v>
      </c>
      <c r="AE277" s="16">
        <f t="shared" si="85"/>
        <v>612495</v>
      </c>
      <c r="AF277" s="16">
        <f t="shared" si="86"/>
        <v>20849120</v>
      </c>
      <c r="AG277" s="16">
        <f t="shared" si="101"/>
        <v>158148693</v>
      </c>
      <c r="AH277" s="16">
        <f t="shared" si="88"/>
        <v>1484590</v>
      </c>
      <c r="AI277" s="17">
        <f t="shared" si="97"/>
        <v>159633283</v>
      </c>
      <c r="AK277" s="201">
        <v>102327374.22</v>
      </c>
      <c r="AL277" s="201">
        <v>37937524.350000001</v>
      </c>
      <c r="AM277" s="201">
        <v>1990847.62</v>
      </c>
      <c r="AN277" s="201">
        <v>245319.72</v>
      </c>
      <c r="AO277" s="201">
        <v>29149.46</v>
      </c>
      <c r="AP277" s="201">
        <v>228881.56</v>
      </c>
      <c r="AQ277" s="201">
        <v>23550.46</v>
      </c>
      <c r="AR277" s="201">
        <v>6408984.1399999997</v>
      </c>
      <c r="AS277" s="201">
        <v>14440136.02</v>
      </c>
      <c r="AT277" s="16">
        <f t="shared" si="89"/>
        <v>142308446.11000001</v>
      </c>
      <c r="AU277" s="16">
        <f t="shared" si="90"/>
        <v>474201.28</v>
      </c>
      <c r="AV277" s="16">
        <f t="shared" si="91"/>
        <v>20849120.16</v>
      </c>
      <c r="AW277" s="16">
        <f t="shared" si="92"/>
        <v>163631767.55000001</v>
      </c>
      <c r="AX277" s="16">
        <f t="shared" si="93"/>
        <v>1536060.4499999881</v>
      </c>
      <c r="AY277" s="16">
        <f t="shared" si="98"/>
        <v>165167828</v>
      </c>
      <c r="AZ277" s="201"/>
      <c r="BA277" s="201"/>
      <c r="BB277" s="228"/>
      <c r="BC277" s="228"/>
      <c r="BD277" s="228"/>
      <c r="BE277" s="201"/>
      <c r="BF277" s="201"/>
      <c r="BG277" s="201"/>
    </row>
    <row r="278" spans="1:59" x14ac:dyDescent="0.2">
      <c r="A278" s="4">
        <f t="shared" si="94"/>
        <v>2042</v>
      </c>
      <c r="B278" s="4">
        <f t="shared" si="95"/>
        <v>2</v>
      </c>
      <c r="C278" s="11">
        <f t="shared" si="78"/>
        <v>51898</v>
      </c>
      <c r="E278" s="15">
        <v>70784367</v>
      </c>
      <c r="F278" s="16">
        <v>30184367</v>
      </c>
      <c r="G278" s="16">
        <v>1718646</v>
      </c>
      <c r="H278" s="16">
        <v>290873</v>
      </c>
      <c r="I278" s="16">
        <v>28563</v>
      </c>
      <c r="J278" s="16">
        <v>218692</v>
      </c>
      <c r="K278" s="16">
        <v>22893</v>
      </c>
      <c r="L278" s="16">
        <v>7064680</v>
      </c>
      <c r="M278" s="16">
        <v>19261036</v>
      </c>
      <c r="N278" s="16">
        <f t="shared" si="79"/>
        <v>102738836</v>
      </c>
      <c r="O278" s="16">
        <f t="shared" si="80"/>
        <v>509565</v>
      </c>
      <c r="P278" s="16">
        <f t="shared" si="81"/>
        <v>26325716</v>
      </c>
      <c r="Q278" s="16">
        <f t="shared" si="100"/>
        <v>129574117</v>
      </c>
      <c r="R278" s="16">
        <f t="shared" si="83"/>
        <v>1216351</v>
      </c>
      <c r="S278" s="17">
        <f t="shared" si="96"/>
        <v>130790468</v>
      </c>
      <c r="T278" s="16"/>
      <c r="U278" s="15">
        <v>82062078</v>
      </c>
      <c r="V278" s="16">
        <v>33298113</v>
      </c>
      <c r="W278" s="16">
        <v>1859604</v>
      </c>
      <c r="X278" s="16">
        <v>352788</v>
      </c>
      <c r="Y278" s="16">
        <v>28563</v>
      </c>
      <c r="Z278" s="16">
        <v>228247</v>
      </c>
      <c r="AA278" s="16">
        <v>22893</v>
      </c>
      <c r="AB278" s="16">
        <v>7064680</v>
      </c>
      <c r="AC278" s="16">
        <v>19261036</v>
      </c>
      <c r="AD278" s="16">
        <f t="shared" si="84"/>
        <v>117271251</v>
      </c>
      <c r="AE278" s="16">
        <f t="shared" si="85"/>
        <v>581035</v>
      </c>
      <c r="AF278" s="16">
        <f t="shared" si="86"/>
        <v>26325716</v>
      </c>
      <c r="AG278" s="16">
        <f t="shared" si="101"/>
        <v>144178002</v>
      </c>
      <c r="AH278" s="16">
        <f t="shared" si="88"/>
        <v>1353442</v>
      </c>
      <c r="AI278" s="17">
        <f t="shared" si="97"/>
        <v>145531444</v>
      </c>
      <c r="AK278" s="201">
        <v>86786140.680000007</v>
      </c>
      <c r="AL278" s="201">
        <v>34241832.170000002</v>
      </c>
      <c r="AM278" s="201">
        <v>1811567.69</v>
      </c>
      <c r="AN278" s="201">
        <v>270098.59999999998</v>
      </c>
      <c r="AO278" s="201">
        <v>28562.59</v>
      </c>
      <c r="AP278" s="201">
        <v>223555.82</v>
      </c>
      <c r="AQ278" s="201">
        <v>22893.46</v>
      </c>
      <c r="AR278" s="201">
        <v>7064679.7300000004</v>
      </c>
      <c r="AS278" s="201">
        <v>19261036.210000001</v>
      </c>
      <c r="AT278" s="16">
        <f t="shared" si="89"/>
        <v>122890996.59</v>
      </c>
      <c r="AU278" s="16">
        <f t="shared" si="90"/>
        <v>493654.42</v>
      </c>
      <c r="AV278" s="16">
        <f t="shared" si="91"/>
        <v>26325715.940000001</v>
      </c>
      <c r="AW278" s="16">
        <f t="shared" si="92"/>
        <v>149710366.95000002</v>
      </c>
      <c r="AX278" s="16">
        <f t="shared" si="93"/>
        <v>1405376.0499999821</v>
      </c>
      <c r="AY278" s="16">
        <f t="shared" si="98"/>
        <v>151115743</v>
      </c>
      <c r="AZ278" s="201"/>
      <c r="BA278" s="201"/>
      <c r="BB278" s="228"/>
      <c r="BC278" s="228"/>
      <c r="BD278" s="228"/>
      <c r="BE278" s="201"/>
      <c r="BF278" s="201"/>
      <c r="BG278" s="201"/>
    </row>
    <row r="279" spans="1:59" x14ac:dyDescent="0.2">
      <c r="A279" s="4">
        <f t="shared" si="94"/>
        <v>2042</v>
      </c>
      <c r="B279" s="4">
        <f t="shared" si="95"/>
        <v>3</v>
      </c>
      <c r="C279" s="11">
        <f t="shared" si="78"/>
        <v>51926</v>
      </c>
      <c r="E279" s="15">
        <v>63569194</v>
      </c>
      <c r="F279" s="16">
        <v>27619290</v>
      </c>
      <c r="G279" s="16">
        <v>1537706</v>
      </c>
      <c r="H279" s="16">
        <v>273260</v>
      </c>
      <c r="I279" s="16">
        <v>28026</v>
      </c>
      <c r="J279" s="16">
        <v>233205</v>
      </c>
      <c r="K279" s="16">
        <v>24658</v>
      </c>
      <c r="L279" s="16">
        <v>6344581</v>
      </c>
      <c r="M279" s="16">
        <v>16039671</v>
      </c>
      <c r="N279" s="16">
        <f t="shared" si="79"/>
        <v>92778874</v>
      </c>
      <c r="O279" s="16">
        <f t="shared" si="80"/>
        <v>506465</v>
      </c>
      <c r="P279" s="16">
        <f t="shared" si="81"/>
        <v>22384252</v>
      </c>
      <c r="Q279" s="16">
        <f t="shared" si="100"/>
        <v>115669591</v>
      </c>
      <c r="R279" s="16">
        <f t="shared" si="83"/>
        <v>1085825</v>
      </c>
      <c r="S279" s="17">
        <f t="shared" si="96"/>
        <v>116755416</v>
      </c>
      <c r="T279" s="16"/>
      <c r="U279" s="15">
        <v>74704097</v>
      </c>
      <c r="V279" s="16">
        <v>30508949</v>
      </c>
      <c r="W279" s="16">
        <v>1684444</v>
      </c>
      <c r="X279" s="16">
        <v>329811</v>
      </c>
      <c r="Y279" s="16">
        <v>28026</v>
      </c>
      <c r="Z279" s="16">
        <v>243209</v>
      </c>
      <c r="AA279" s="16">
        <v>24658</v>
      </c>
      <c r="AB279" s="16">
        <v>6344581</v>
      </c>
      <c r="AC279" s="16">
        <v>16039671</v>
      </c>
      <c r="AD279" s="16">
        <f t="shared" si="84"/>
        <v>106950174</v>
      </c>
      <c r="AE279" s="16">
        <f t="shared" si="85"/>
        <v>573020</v>
      </c>
      <c r="AF279" s="16">
        <f t="shared" si="86"/>
        <v>22384252</v>
      </c>
      <c r="AG279" s="16">
        <f t="shared" si="101"/>
        <v>129907446</v>
      </c>
      <c r="AH279" s="16">
        <f t="shared" si="88"/>
        <v>1219480</v>
      </c>
      <c r="AI279" s="17">
        <f t="shared" si="97"/>
        <v>131126926</v>
      </c>
      <c r="AK279" s="201">
        <v>78034511.140000001</v>
      </c>
      <c r="AL279" s="201">
        <v>31561946.52</v>
      </c>
      <c r="AM279" s="201">
        <v>1649922.22</v>
      </c>
      <c r="AN279" s="201">
        <v>272392.09999999998</v>
      </c>
      <c r="AO279" s="201">
        <v>28026.07</v>
      </c>
      <c r="AP279" s="201">
        <v>239644.22</v>
      </c>
      <c r="AQ279" s="201">
        <v>24658.04</v>
      </c>
      <c r="AR279" s="201">
        <v>6344580.71</v>
      </c>
      <c r="AS279" s="201">
        <v>16039670.9</v>
      </c>
      <c r="AT279" s="16">
        <f t="shared" si="89"/>
        <v>111299063.98999999</v>
      </c>
      <c r="AU279" s="16">
        <f t="shared" si="90"/>
        <v>512036.31999999995</v>
      </c>
      <c r="AV279" s="16">
        <f t="shared" si="91"/>
        <v>22384251.609999999</v>
      </c>
      <c r="AW279" s="16">
        <f t="shared" si="92"/>
        <v>134195351.91999999</v>
      </c>
      <c r="AX279" s="16">
        <f t="shared" si="93"/>
        <v>1259732.0800000131</v>
      </c>
      <c r="AY279" s="16">
        <f t="shared" si="98"/>
        <v>135455084</v>
      </c>
      <c r="AZ279" s="201"/>
      <c r="BA279" s="201"/>
      <c r="BB279" s="228"/>
      <c r="BC279" s="228"/>
      <c r="BD279" s="228"/>
      <c r="BE279" s="201"/>
      <c r="BF279" s="201"/>
      <c r="BG279" s="201"/>
    </row>
    <row r="280" spans="1:59" x14ac:dyDescent="0.2">
      <c r="A280" s="4">
        <f t="shared" si="94"/>
        <v>2042</v>
      </c>
      <c r="B280" s="4">
        <f t="shared" si="95"/>
        <v>4</v>
      </c>
      <c r="C280" s="11">
        <f t="shared" si="78"/>
        <v>51957</v>
      </c>
      <c r="E280" s="15">
        <v>43376710</v>
      </c>
      <c r="F280" s="16">
        <v>21013337</v>
      </c>
      <c r="G280" s="16">
        <v>1246428</v>
      </c>
      <c r="H280" s="16">
        <v>215754</v>
      </c>
      <c r="I280" s="16">
        <v>23326</v>
      </c>
      <c r="J280" s="16">
        <v>221103</v>
      </c>
      <c r="K280" s="16">
        <v>23731</v>
      </c>
      <c r="L280" s="16">
        <v>6553617</v>
      </c>
      <c r="M280" s="16">
        <v>17427657</v>
      </c>
      <c r="N280" s="16">
        <f t="shared" si="79"/>
        <v>65683532</v>
      </c>
      <c r="O280" s="16">
        <f t="shared" si="80"/>
        <v>436857</v>
      </c>
      <c r="P280" s="16">
        <f t="shared" si="81"/>
        <v>23981274</v>
      </c>
      <c r="Q280" s="16">
        <f t="shared" si="100"/>
        <v>90101663</v>
      </c>
      <c r="R280" s="16">
        <f t="shared" si="83"/>
        <v>845812</v>
      </c>
      <c r="S280" s="17">
        <f t="shared" si="96"/>
        <v>90947475</v>
      </c>
      <c r="T280" s="16"/>
      <c r="U280" s="15">
        <v>52489086</v>
      </c>
      <c r="V280" s="16">
        <v>23467584</v>
      </c>
      <c r="W280" s="16">
        <v>1396070</v>
      </c>
      <c r="X280" s="16">
        <v>261553</v>
      </c>
      <c r="Y280" s="16">
        <v>23326</v>
      </c>
      <c r="Z280" s="16">
        <v>230483</v>
      </c>
      <c r="AA280" s="16">
        <v>23731</v>
      </c>
      <c r="AB280" s="16">
        <v>6553617</v>
      </c>
      <c r="AC280" s="16">
        <v>17427657</v>
      </c>
      <c r="AD280" s="16">
        <f t="shared" si="84"/>
        <v>77399797</v>
      </c>
      <c r="AE280" s="16">
        <f t="shared" si="85"/>
        <v>492036</v>
      </c>
      <c r="AF280" s="16">
        <f t="shared" si="86"/>
        <v>23981274</v>
      </c>
      <c r="AG280" s="16">
        <f t="shared" si="101"/>
        <v>101873107</v>
      </c>
      <c r="AH280" s="16">
        <f t="shared" si="88"/>
        <v>956314</v>
      </c>
      <c r="AI280" s="17">
        <f t="shared" si="97"/>
        <v>102829421</v>
      </c>
      <c r="AK280" s="201">
        <v>54755582.030000001</v>
      </c>
      <c r="AL280" s="201">
        <v>24359350.440000001</v>
      </c>
      <c r="AM280" s="201">
        <v>1378638.15</v>
      </c>
      <c r="AN280" s="201">
        <v>231353.55</v>
      </c>
      <c r="AO280" s="201">
        <v>23325.51</v>
      </c>
      <c r="AP280" s="201">
        <v>228542.13</v>
      </c>
      <c r="AQ280" s="201">
        <v>23731.03</v>
      </c>
      <c r="AR280" s="201">
        <v>6553617.2999999998</v>
      </c>
      <c r="AS280" s="201">
        <v>17427657.300000001</v>
      </c>
      <c r="AT280" s="16">
        <f t="shared" si="89"/>
        <v>80540627.160000011</v>
      </c>
      <c r="AU280" s="16">
        <f t="shared" si="90"/>
        <v>459895.68</v>
      </c>
      <c r="AV280" s="16">
        <f t="shared" si="91"/>
        <v>23981274.600000001</v>
      </c>
      <c r="AW280" s="16">
        <f t="shared" si="92"/>
        <v>104981797.44000003</v>
      </c>
      <c r="AX280" s="16">
        <f t="shared" si="93"/>
        <v>985495.55999997258</v>
      </c>
      <c r="AY280" s="16">
        <f t="shared" si="98"/>
        <v>105967293</v>
      </c>
      <c r="AZ280" s="201"/>
      <c r="BA280" s="201"/>
      <c r="BB280" s="228"/>
      <c r="BC280" s="228"/>
      <c r="BD280" s="228"/>
      <c r="BE280" s="201"/>
      <c r="BF280" s="201"/>
      <c r="BG280" s="201"/>
    </row>
    <row r="281" spans="1:59" x14ac:dyDescent="0.2">
      <c r="A281" s="4">
        <f t="shared" si="94"/>
        <v>2042</v>
      </c>
      <c r="B281" s="4">
        <f t="shared" si="95"/>
        <v>5</v>
      </c>
      <c r="C281" s="11">
        <f t="shared" si="78"/>
        <v>51987</v>
      </c>
      <c r="E281" s="15">
        <v>23785302</v>
      </c>
      <c r="F281" s="16">
        <v>16306207</v>
      </c>
      <c r="G281" s="16">
        <v>860819</v>
      </c>
      <c r="H281" s="16">
        <v>218629</v>
      </c>
      <c r="I281" s="16">
        <v>24548</v>
      </c>
      <c r="J281" s="16">
        <v>204133</v>
      </c>
      <c r="K281" s="16">
        <v>22329</v>
      </c>
      <c r="L281" s="16">
        <v>5838027</v>
      </c>
      <c r="M281" s="16">
        <v>20834757</v>
      </c>
      <c r="N281" s="16">
        <f t="shared" si="79"/>
        <v>40999205</v>
      </c>
      <c r="O281" s="16">
        <f t="shared" si="80"/>
        <v>422762</v>
      </c>
      <c r="P281" s="16">
        <f t="shared" si="81"/>
        <v>26672784</v>
      </c>
      <c r="Q281" s="16">
        <f t="shared" si="100"/>
        <v>68094751</v>
      </c>
      <c r="R281" s="16">
        <f t="shared" si="83"/>
        <v>639226</v>
      </c>
      <c r="S281" s="17">
        <f t="shared" si="96"/>
        <v>68733977</v>
      </c>
      <c r="T281" s="16"/>
      <c r="U281" s="15">
        <v>29275219</v>
      </c>
      <c r="V281" s="16">
        <v>18195607</v>
      </c>
      <c r="W281" s="16">
        <v>996055</v>
      </c>
      <c r="X281" s="16">
        <v>261574</v>
      </c>
      <c r="Y281" s="16">
        <v>24548</v>
      </c>
      <c r="Z281" s="16">
        <v>212764</v>
      </c>
      <c r="AA281" s="16">
        <v>22329</v>
      </c>
      <c r="AB281" s="16">
        <v>5838027</v>
      </c>
      <c r="AC281" s="16">
        <v>20834757</v>
      </c>
      <c r="AD281" s="16">
        <f t="shared" si="84"/>
        <v>48513758</v>
      </c>
      <c r="AE281" s="16">
        <f t="shared" si="85"/>
        <v>474338</v>
      </c>
      <c r="AF281" s="16">
        <f t="shared" si="86"/>
        <v>26672784</v>
      </c>
      <c r="AG281" s="16">
        <f t="shared" si="101"/>
        <v>75660880</v>
      </c>
      <c r="AH281" s="16">
        <f t="shared" si="88"/>
        <v>710252</v>
      </c>
      <c r="AI281" s="17">
        <f t="shared" si="97"/>
        <v>76371132</v>
      </c>
      <c r="AK281" s="201">
        <v>30822238.629999999</v>
      </c>
      <c r="AL281" s="201">
        <v>19052428.170000002</v>
      </c>
      <c r="AM281" s="201">
        <v>990072.64</v>
      </c>
      <c r="AN281" s="201">
        <v>249609.8</v>
      </c>
      <c r="AO281" s="201">
        <v>24548.43</v>
      </c>
      <c r="AP281" s="201">
        <v>211876.56</v>
      </c>
      <c r="AQ281" s="201">
        <v>22328.86</v>
      </c>
      <c r="AR281" s="201">
        <v>5838027.4699999997</v>
      </c>
      <c r="AS281" s="201">
        <v>20834756.710000001</v>
      </c>
      <c r="AT281" s="16">
        <f t="shared" si="89"/>
        <v>50911616.729999997</v>
      </c>
      <c r="AU281" s="16">
        <f t="shared" si="90"/>
        <v>461486.36</v>
      </c>
      <c r="AV281" s="16">
        <f t="shared" si="91"/>
        <v>26672784.18</v>
      </c>
      <c r="AW281" s="16">
        <f t="shared" si="92"/>
        <v>78045887.269999996</v>
      </c>
      <c r="AX281" s="16">
        <f t="shared" si="93"/>
        <v>732640.73000000417</v>
      </c>
      <c r="AY281" s="16">
        <f t="shared" si="98"/>
        <v>78778528</v>
      </c>
      <c r="AZ281" s="201"/>
      <c r="BA281" s="201"/>
      <c r="BB281" s="228"/>
      <c r="BC281" s="228"/>
      <c r="BD281" s="228"/>
      <c r="BE281" s="201"/>
      <c r="BF281" s="201"/>
      <c r="BG281" s="201"/>
    </row>
    <row r="282" spans="1:59" x14ac:dyDescent="0.2">
      <c r="A282" s="4">
        <f t="shared" si="94"/>
        <v>2042</v>
      </c>
      <c r="B282" s="4">
        <f t="shared" si="95"/>
        <v>6</v>
      </c>
      <c r="C282" s="11">
        <f t="shared" si="78"/>
        <v>52018</v>
      </c>
      <c r="E282" s="15">
        <v>14857266</v>
      </c>
      <c r="F282" s="16">
        <v>13657789</v>
      </c>
      <c r="G282" s="16">
        <v>714643</v>
      </c>
      <c r="H282" s="16">
        <v>183014</v>
      </c>
      <c r="I282" s="16">
        <v>18241</v>
      </c>
      <c r="J282" s="16">
        <v>199513</v>
      </c>
      <c r="K282" s="16">
        <v>22089</v>
      </c>
      <c r="L282" s="16">
        <v>5512862</v>
      </c>
      <c r="M282" s="16">
        <v>20331089</v>
      </c>
      <c r="N282" s="16">
        <f t="shared" si="79"/>
        <v>29270028</v>
      </c>
      <c r="O282" s="16">
        <f t="shared" si="80"/>
        <v>382527</v>
      </c>
      <c r="P282" s="16">
        <f t="shared" si="81"/>
        <v>25843951</v>
      </c>
      <c r="Q282" s="16">
        <f t="shared" si="100"/>
        <v>55496506</v>
      </c>
      <c r="R282" s="16">
        <f t="shared" si="83"/>
        <v>520962</v>
      </c>
      <c r="S282" s="17">
        <f t="shared" si="96"/>
        <v>56017468</v>
      </c>
      <c r="T282" s="16"/>
      <c r="U282" s="15">
        <v>18733752</v>
      </c>
      <c r="V282" s="16">
        <v>15273528</v>
      </c>
      <c r="W282" s="16">
        <v>859990</v>
      </c>
      <c r="X282" s="16">
        <v>216178</v>
      </c>
      <c r="Y282" s="16">
        <v>18241</v>
      </c>
      <c r="Z282" s="16">
        <v>208146</v>
      </c>
      <c r="AA282" s="16">
        <v>22089</v>
      </c>
      <c r="AB282" s="16">
        <v>5512862</v>
      </c>
      <c r="AC282" s="16">
        <v>20331089</v>
      </c>
      <c r="AD282" s="16">
        <f t="shared" si="84"/>
        <v>34907600</v>
      </c>
      <c r="AE282" s="16">
        <f t="shared" si="85"/>
        <v>424324</v>
      </c>
      <c r="AF282" s="16">
        <f t="shared" si="86"/>
        <v>25843951</v>
      </c>
      <c r="AG282" s="16">
        <f t="shared" si="101"/>
        <v>61175875</v>
      </c>
      <c r="AH282" s="16">
        <f t="shared" si="88"/>
        <v>574276</v>
      </c>
      <c r="AI282" s="17">
        <f t="shared" si="97"/>
        <v>61750151</v>
      </c>
      <c r="AK282" s="201">
        <v>19920529.149999999</v>
      </c>
      <c r="AL282" s="201">
        <v>16068466.109999999</v>
      </c>
      <c r="AM282" s="201">
        <v>855103.04</v>
      </c>
      <c r="AN282" s="201">
        <v>209243.59</v>
      </c>
      <c r="AO282" s="201">
        <v>18241.11</v>
      </c>
      <c r="AP282" s="201">
        <v>207455.74</v>
      </c>
      <c r="AQ282" s="201">
        <v>22088.84</v>
      </c>
      <c r="AR282" s="201">
        <v>5512861.71</v>
      </c>
      <c r="AS282" s="201">
        <v>20331089.23</v>
      </c>
      <c r="AT282" s="16">
        <f t="shared" si="89"/>
        <v>36884428.25</v>
      </c>
      <c r="AU282" s="16">
        <f t="shared" si="90"/>
        <v>416699.32999999996</v>
      </c>
      <c r="AV282" s="16">
        <f t="shared" si="91"/>
        <v>25843950.940000001</v>
      </c>
      <c r="AW282" s="16">
        <f t="shared" si="92"/>
        <v>63145078.519999996</v>
      </c>
      <c r="AX282" s="16">
        <f t="shared" si="93"/>
        <v>592761.48000000417</v>
      </c>
      <c r="AY282" s="16">
        <f t="shared" si="98"/>
        <v>63737840</v>
      </c>
      <c r="AZ282" s="201"/>
      <c r="BA282" s="201"/>
      <c r="BB282" s="228"/>
      <c r="BC282" s="228"/>
      <c r="BD282" s="228"/>
      <c r="BE282" s="201"/>
      <c r="BF282" s="201"/>
      <c r="BG282" s="201"/>
    </row>
    <row r="283" spans="1:59" x14ac:dyDescent="0.2">
      <c r="A283" s="4">
        <f t="shared" si="94"/>
        <v>2042</v>
      </c>
      <c r="B283" s="4">
        <f t="shared" si="95"/>
        <v>7</v>
      </c>
      <c r="C283" s="11">
        <f t="shared" si="78"/>
        <v>52048</v>
      </c>
      <c r="E283" s="15">
        <v>10171030</v>
      </c>
      <c r="F283" s="16">
        <v>11868472</v>
      </c>
      <c r="G283" s="16">
        <v>651422</v>
      </c>
      <c r="H283" s="16">
        <v>179655</v>
      </c>
      <c r="I283" s="16">
        <v>14782</v>
      </c>
      <c r="J283" s="16">
        <v>189178</v>
      </c>
      <c r="K283" s="16">
        <v>21039</v>
      </c>
      <c r="L283" s="16">
        <v>4827724</v>
      </c>
      <c r="M283" s="16">
        <v>20463116</v>
      </c>
      <c r="N283" s="16">
        <f t="shared" si="79"/>
        <v>22726745</v>
      </c>
      <c r="O283" s="16">
        <f t="shared" si="80"/>
        <v>368833</v>
      </c>
      <c r="P283" s="16">
        <f t="shared" si="81"/>
        <v>25290840</v>
      </c>
      <c r="Q283" s="16">
        <f t="shared" si="100"/>
        <v>48386418</v>
      </c>
      <c r="R283" s="16">
        <f t="shared" si="83"/>
        <v>454218</v>
      </c>
      <c r="S283" s="17">
        <f t="shared" si="96"/>
        <v>48840636</v>
      </c>
      <c r="T283" s="16"/>
      <c r="U283" s="15">
        <v>13506682</v>
      </c>
      <c r="V283" s="16">
        <v>13336157</v>
      </c>
      <c r="W283" s="16">
        <v>788387</v>
      </c>
      <c r="X283" s="16">
        <v>211874</v>
      </c>
      <c r="Y283" s="16">
        <v>14782</v>
      </c>
      <c r="Z283" s="16">
        <v>197688</v>
      </c>
      <c r="AA283" s="16">
        <v>21039</v>
      </c>
      <c r="AB283" s="16">
        <v>4827724</v>
      </c>
      <c r="AC283" s="16">
        <v>20463116</v>
      </c>
      <c r="AD283" s="16">
        <f t="shared" si="84"/>
        <v>27667047</v>
      </c>
      <c r="AE283" s="16">
        <f t="shared" si="85"/>
        <v>409562</v>
      </c>
      <c r="AF283" s="16">
        <f t="shared" si="86"/>
        <v>25290840</v>
      </c>
      <c r="AG283" s="16">
        <f t="shared" si="101"/>
        <v>53367449</v>
      </c>
      <c r="AH283" s="16">
        <f t="shared" si="88"/>
        <v>500976</v>
      </c>
      <c r="AI283" s="17">
        <f t="shared" si="97"/>
        <v>53868425</v>
      </c>
      <c r="AK283" s="201">
        <v>14510513.91</v>
      </c>
      <c r="AL283" s="201">
        <v>14041420.630000001</v>
      </c>
      <c r="AM283" s="201">
        <v>783785.54</v>
      </c>
      <c r="AN283" s="201">
        <v>204978.38</v>
      </c>
      <c r="AO283" s="201">
        <v>14782.48</v>
      </c>
      <c r="AP283" s="201">
        <v>197017.11</v>
      </c>
      <c r="AQ283" s="201">
        <v>21039.16</v>
      </c>
      <c r="AR283" s="201">
        <v>4827724.2699999996</v>
      </c>
      <c r="AS283" s="201">
        <v>20463116.359999999</v>
      </c>
      <c r="AT283" s="16">
        <f t="shared" si="89"/>
        <v>29371541.719999999</v>
      </c>
      <c r="AU283" s="16">
        <f t="shared" si="90"/>
        <v>401995.49</v>
      </c>
      <c r="AV283" s="16">
        <f t="shared" si="91"/>
        <v>25290840.629999999</v>
      </c>
      <c r="AW283" s="16">
        <f t="shared" si="92"/>
        <v>55064377.839999996</v>
      </c>
      <c r="AX283" s="16">
        <f t="shared" si="93"/>
        <v>516906.16000000387</v>
      </c>
      <c r="AY283" s="16">
        <f t="shared" si="98"/>
        <v>55581284</v>
      </c>
      <c r="AZ283" s="201"/>
      <c r="BA283" s="201"/>
      <c r="BB283" s="228"/>
      <c r="BC283" s="228"/>
      <c r="BD283" s="228"/>
      <c r="BE283" s="201"/>
      <c r="BF283" s="201"/>
      <c r="BG283" s="201"/>
    </row>
    <row r="284" spans="1:59" x14ac:dyDescent="0.2">
      <c r="A284" s="4">
        <f t="shared" si="94"/>
        <v>2042</v>
      </c>
      <c r="B284" s="4">
        <f t="shared" si="95"/>
        <v>8</v>
      </c>
      <c r="C284" s="11">
        <f t="shared" si="78"/>
        <v>52079</v>
      </c>
      <c r="E284" s="15">
        <v>9429848</v>
      </c>
      <c r="F284" s="16">
        <v>12755386</v>
      </c>
      <c r="G284" s="16">
        <v>732411</v>
      </c>
      <c r="H284" s="16">
        <v>183534</v>
      </c>
      <c r="I284" s="16">
        <v>14879</v>
      </c>
      <c r="J284" s="16">
        <v>192895</v>
      </c>
      <c r="K284" s="16">
        <v>21411</v>
      </c>
      <c r="L284" s="16">
        <v>4999153</v>
      </c>
      <c r="M284" s="16">
        <v>19553106</v>
      </c>
      <c r="N284" s="16">
        <f t="shared" si="79"/>
        <v>22953935</v>
      </c>
      <c r="O284" s="16">
        <f t="shared" si="80"/>
        <v>376429</v>
      </c>
      <c r="P284" s="16">
        <f t="shared" si="81"/>
        <v>24552259</v>
      </c>
      <c r="Q284" s="16">
        <f t="shared" si="100"/>
        <v>47882623</v>
      </c>
      <c r="R284" s="16">
        <f t="shared" si="83"/>
        <v>449489</v>
      </c>
      <c r="S284" s="17">
        <f t="shared" si="96"/>
        <v>48332112</v>
      </c>
      <c r="T284" s="16"/>
      <c r="U284" s="15">
        <v>12943682</v>
      </c>
      <c r="V284" s="16">
        <v>14271813</v>
      </c>
      <c r="W284" s="16">
        <v>882001</v>
      </c>
      <c r="X284" s="16">
        <v>217594</v>
      </c>
      <c r="Y284" s="16">
        <v>14879</v>
      </c>
      <c r="Z284" s="16">
        <v>201197</v>
      </c>
      <c r="AA284" s="16">
        <v>21411</v>
      </c>
      <c r="AB284" s="16">
        <v>4999153</v>
      </c>
      <c r="AC284" s="16">
        <v>19553106</v>
      </c>
      <c r="AD284" s="16">
        <f t="shared" si="84"/>
        <v>28133786</v>
      </c>
      <c r="AE284" s="16">
        <f t="shared" si="85"/>
        <v>418791</v>
      </c>
      <c r="AF284" s="16">
        <f t="shared" si="86"/>
        <v>24552259</v>
      </c>
      <c r="AG284" s="16">
        <f t="shared" si="101"/>
        <v>53104836</v>
      </c>
      <c r="AH284" s="16">
        <f t="shared" si="88"/>
        <v>498511</v>
      </c>
      <c r="AI284" s="17">
        <f t="shared" si="97"/>
        <v>53603347</v>
      </c>
      <c r="AK284" s="201">
        <v>14129436.5</v>
      </c>
      <c r="AL284" s="201">
        <v>14975258.029999999</v>
      </c>
      <c r="AM284" s="201">
        <v>876947.07</v>
      </c>
      <c r="AN284" s="201">
        <v>210009.77</v>
      </c>
      <c r="AO284" s="201">
        <v>14878.73</v>
      </c>
      <c r="AP284" s="201">
        <v>200510.42</v>
      </c>
      <c r="AQ284" s="201">
        <v>21411.32</v>
      </c>
      <c r="AR284" s="201">
        <v>4999152.59</v>
      </c>
      <c r="AS284" s="201">
        <v>19553105.620000001</v>
      </c>
      <c r="AT284" s="16">
        <f t="shared" si="89"/>
        <v>30017931.650000002</v>
      </c>
      <c r="AU284" s="16">
        <f t="shared" si="90"/>
        <v>410520.19</v>
      </c>
      <c r="AV284" s="16">
        <f t="shared" si="91"/>
        <v>24552258.210000001</v>
      </c>
      <c r="AW284" s="16">
        <f t="shared" si="92"/>
        <v>54980710.050000004</v>
      </c>
      <c r="AX284" s="16">
        <f t="shared" si="93"/>
        <v>516120.94999999553</v>
      </c>
      <c r="AY284" s="16">
        <f t="shared" si="98"/>
        <v>55496831</v>
      </c>
      <c r="AZ284" s="201"/>
      <c r="BA284" s="201"/>
      <c r="BB284" s="228"/>
      <c r="BC284" s="228"/>
      <c r="BD284" s="228"/>
      <c r="BE284" s="201"/>
      <c r="BF284" s="201"/>
      <c r="BG284" s="201"/>
    </row>
    <row r="285" spans="1:59" x14ac:dyDescent="0.2">
      <c r="A285" s="4">
        <f t="shared" si="94"/>
        <v>2042</v>
      </c>
      <c r="B285" s="4">
        <f t="shared" si="95"/>
        <v>9</v>
      </c>
      <c r="C285" s="11">
        <f t="shared" si="78"/>
        <v>52110</v>
      </c>
      <c r="E285" s="15">
        <v>14706393</v>
      </c>
      <c r="F285" s="16">
        <v>14451688</v>
      </c>
      <c r="G285" s="16">
        <v>972672</v>
      </c>
      <c r="H285" s="16">
        <v>160732</v>
      </c>
      <c r="I285" s="16">
        <v>14701</v>
      </c>
      <c r="J285" s="16">
        <v>174475</v>
      </c>
      <c r="K285" s="16">
        <v>19223</v>
      </c>
      <c r="L285" s="16">
        <v>5619653</v>
      </c>
      <c r="M285" s="16">
        <v>21857830</v>
      </c>
      <c r="N285" s="16">
        <f t="shared" si="79"/>
        <v>30164677</v>
      </c>
      <c r="O285" s="16">
        <f t="shared" si="80"/>
        <v>335207</v>
      </c>
      <c r="P285" s="16">
        <f t="shared" si="81"/>
        <v>27477483</v>
      </c>
      <c r="Q285" s="16">
        <f t="shared" si="100"/>
        <v>57977367</v>
      </c>
      <c r="R285" s="16">
        <f t="shared" si="83"/>
        <v>544251</v>
      </c>
      <c r="S285" s="17">
        <f t="shared" si="96"/>
        <v>58521618</v>
      </c>
      <c r="T285" s="16"/>
      <c r="U285" s="15">
        <v>19078397</v>
      </c>
      <c r="V285" s="16">
        <v>16010137</v>
      </c>
      <c r="W285" s="16">
        <v>1131353</v>
      </c>
      <c r="X285" s="16">
        <v>194318</v>
      </c>
      <c r="Y285" s="16">
        <v>14701</v>
      </c>
      <c r="Z285" s="16">
        <v>181961</v>
      </c>
      <c r="AA285" s="16">
        <v>19223</v>
      </c>
      <c r="AB285" s="16">
        <v>5619653</v>
      </c>
      <c r="AC285" s="16">
        <v>21857830</v>
      </c>
      <c r="AD285" s="16">
        <f t="shared" si="84"/>
        <v>36253811</v>
      </c>
      <c r="AE285" s="16">
        <f t="shared" si="85"/>
        <v>376279</v>
      </c>
      <c r="AF285" s="16">
        <f t="shared" si="86"/>
        <v>27477483</v>
      </c>
      <c r="AG285" s="16">
        <f t="shared" si="101"/>
        <v>64107573</v>
      </c>
      <c r="AH285" s="16">
        <f t="shared" si="88"/>
        <v>601797</v>
      </c>
      <c r="AI285" s="17">
        <f t="shared" si="97"/>
        <v>64709370</v>
      </c>
      <c r="AK285" s="201">
        <v>20332818.510000002</v>
      </c>
      <c r="AL285" s="201">
        <v>16695021.09</v>
      </c>
      <c r="AM285" s="201">
        <v>1125202.92</v>
      </c>
      <c r="AN285" s="201">
        <v>186038.65</v>
      </c>
      <c r="AO285" s="201">
        <v>14700.6</v>
      </c>
      <c r="AP285" s="201">
        <v>181374.55</v>
      </c>
      <c r="AQ285" s="201">
        <v>19222.75</v>
      </c>
      <c r="AR285" s="201">
        <v>5619653.25</v>
      </c>
      <c r="AS285" s="201">
        <v>21857829.789999999</v>
      </c>
      <c r="AT285" s="16">
        <f t="shared" si="89"/>
        <v>38186965.870000005</v>
      </c>
      <c r="AU285" s="16">
        <f t="shared" si="90"/>
        <v>367413.19999999995</v>
      </c>
      <c r="AV285" s="16">
        <f t="shared" si="91"/>
        <v>27477483.039999999</v>
      </c>
      <c r="AW285" s="16">
        <f t="shared" si="92"/>
        <v>66031862.110000007</v>
      </c>
      <c r="AX285" s="16">
        <f t="shared" si="93"/>
        <v>619860.88999999315</v>
      </c>
      <c r="AY285" s="16">
        <f t="shared" si="98"/>
        <v>66651723</v>
      </c>
      <c r="AZ285" s="201"/>
      <c r="BA285" s="201"/>
      <c r="BB285" s="228"/>
      <c r="BC285" s="228"/>
      <c r="BD285" s="228"/>
      <c r="BE285" s="201"/>
      <c r="BF285" s="201"/>
      <c r="BG285" s="201"/>
    </row>
    <row r="286" spans="1:59" x14ac:dyDescent="0.2">
      <c r="A286" s="4">
        <f t="shared" si="94"/>
        <v>2042</v>
      </c>
      <c r="B286" s="4">
        <f t="shared" si="95"/>
        <v>10</v>
      </c>
      <c r="C286" s="11">
        <f t="shared" si="78"/>
        <v>52140</v>
      </c>
      <c r="E286" s="15">
        <v>36963816</v>
      </c>
      <c r="F286" s="16">
        <v>23229988</v>
      </c>
      <c r="G286" s="16">
        <v>1028680</v>
      </c>
      <c r="H286" s="16">
        <v>204669</v>
      </c>
      <c r="I286" s="16">
        <v>20773</v>
      </c>
      <c r="J286" s="16">
        <v>203475</v>
      </c>
      <c r="K286" s="16">
        <v>22068</v>
      </c>
      <c r="L286" s="16">
        <v>5391702</v>
      </c>
      <c r="M286" s="16">
        <v>15235074</v>
      </c>
      <c r="N286" s="16">
        <f t="shared" si="79"/>
        <v>61265325</v>
      </c>
      <c r="O286" s="16">
        <f t="shared" si="80"/>
        <v>408144</v>
      </c>
      <c r="P286" s="16">
        <f t="shared" si="81"/>
        <v>20626776</v>
      </c>
      <c r="Q286" s="16">
        <f t="shared" si="100"/>
        <v>82300245</v>
      </c>
      <c r="R286" s="16">
        <f t="shared" si="83"/>
        <v>772577</v>
      </c>
      <c r="S286" s="17">
        <f t="shared" si="96"/>
        <v>83072822</v>
      </c>
      <c r="T286" s="16"/>
      <c r="U286" s="15">
        <v>44714145</v>
      </c>
      <c r="V286" s="16">
        <v>25509752</v>
      </c>
      <c r="W286" s="16">
        <v>1154489</v>
      </c>
      <c r="X286" s="16">
        <v>258671</v>
      </c>
      <c r="Y286" s="16">
        <v>20773</v>
      </c>
      <c r="Z286" s="16">
        <v>212641</v>
      </c>
      <c r="AA286" s="16">
        <v>22068</v>
      </c>
      <c r="AB286" s="16">
        <v>5391702</v>
      </c>
      <c r="AC286" s="16">
        <v>15235074</v>
      </c>
      <c r="AD286" s="16">
        <f t="shared" si="84"/>
        <v>71421227</v>
      </c>
      <c r="AE286" s="16">
        <f t="shared" si="85"/>
        <v>471312</v>
      </c>
      <c r="AF286" s="16">
        <f t="shared" si="86"/>
        <v>20626776</v>
      </c>
      <c r="AG286" s="16">
        <f t="shared" si="101"/>
        <v>92519315</v>
      </c>
      <c r="AH286" s="16">
        <f t="shared" si="88"/>
        <v>868507</v>
      </c>
      <c r="AI286" s="17">
        <f t="shared" si="97"/>
        <v>93387822</v>
      </c>
      <c r="AK286" s="201">
        <v>46977760.689999998</v>
      </c>
      <c r="AL286" s="201">
        <v>26288528.890000001</v>
      </c>
      <c r="AM286" s="201">
        <v>1136376.78</v>
      </c>
      <c r="AN286" s="201">
        <v>210794.75</v>
      </c>
      <c r="AO286" s="201">
        <v>20772.84</v>
      </c>
      <c r="AP286" s="201">
        <v>210783.58</v>
      </c>
      <c r="AQ286" s="201">
        <v>22068.47</v>
      </c>
      <c r="AR286" s="201">
        <v>5391702.0999999996</v>
      </c>
      <c r="AS286" s="201">
        <v>15235073.5</v>
      </c>
      <c r="AT286" s="16">
        <f t="shared" si="89"/>
        <v>74445507.670000002</v>
      </c>
      <c r="AU286" s="16">
        <f t="shared" si="90"/>
        <v>421578.32999999996</v>
      </c>
      <c r="AV286" s="16">
        <f t="shared" si="91"/>
        <v>20626775.600000001</v>
      </c>
      <c r="AW286" s="16">
        <f t="shared" si="92"/>
        <v>95493861.599999994</v>
      </c>
      <c r="AX286" s="16">
        <f t="shared" si="93"/>
        <v>896429.40000000596</v>
      </c>
      <c r="AY286" s="16">
        <f t="shared" si="98"/>
        <v>96390291</v>
      </c>
      <c r="AZ286" s="201"/>
      <c r="BA286" s="201"/>
      <c r="BB286" s="228"/>
      <c r="BC286" s="228"/>
      <c r="BD286" s="228"/>
      <c r="BE286" s="201"/>
      <c r="BF286" s="201"/>
      <c r="BG286" s="201"/>
    </row>
    <row r="287" spans="1:59" x14ac:dyDescent="0.2">
      <c r="A287" s="4">
        <f t="shared" si="94"/>
        <v>2042</v>
      </c>
      <c r="B287" s="4">
        <f t="shared" si="95"/>
        <v>11</v>
      </c>
      <c r="C287" s="11">
        <f t="shared" si="78"/>
        <v>52171</v>
      </c>
      <c r="E287" s="15">
        <v>62711844</v>
      </c>
      <c r="F287" s="16">
        <v>31066310</v>
      </c>
      <c r="G287" s="16">
        <v>1696816</v>
      </c>
      <c r="H287" s="16">
        <v>208142</v>
      </c>
      <c r="I287" s="16">
        <v>18136</v>
      </c>
      <c r="J287" s="16">
        <v>220671</v>
      </c>
      <c r="K287" s="16">
        <v>23182</v>
      </c>
      <c r="L287" s="16">
        <v>6301353</v>
      </c>
      <c r="M287" s="16">
        <v>16066618</v>
      </c>
      <c r="N287" s="16">
        <f t="shared" si="79"/>
        <v>95516288</v>
      </c>
      <c r="O287" s="16">
        <f t="shared" si="80"/>
        <v>428813</v>
      </c>
      <c r="P287" s="16">
        <f t="shared" si="81"/>
        <v>22367971</v>
      </c>
      <c r="Q287" s="16">
        <f t="shared" si="100"/>
        <v>118313072</v>
      </c>
      <c r="R287" s="16">
        <f t="shared" si="83"/>
        <v>1110641</v>
      </c>
      <c r="S287" s="17">
        <f t="shared" si="96"/>
        <v>119423713</v>
      </c>
      <c r="T287" s="16"/>
      <c r="U287" s="15">
        <v>73753974</v>
      </c>
      <c r="V287" s="16">
        <v>34288917</v>
      </c>
      <c r="W287" s="16">
        <v>1856755</v>
      </c>
      <c r="X287" s="16">
        <v>252499</v>
      </c>
      <c r="Y287" s="16">
        <v>18136</v>
      </c>
      <c r="Z287" s="16">
        <v>228594</v>
      </c>
      <c r="AA287" s="16">
        <v>23182</v>
      </c>
      <c r="AB287" s="16">
        <v>6301353</v>
      </c>
      <c r="AC287" s="16">
        <v>16066618</v>
      </c>
      <c r="AD287" s="16">
        <f t="shared" si="84"/>
        <v>109940964</v>
      </c>
      <c r="AE287" s="16">
        <f t="shared" si="85"/>
        <v>481093</v>
      </c>
      <c r="AF287" s="16">
        <f t="shared" si="86"/>
        <v>22367971</v>
      </c>
      <c r="AG287" s="16">
        <f t="shared" si="101"/>
        <v>132790028</v>
      </c>
      <c r="AH287" s="16">
        <f t="shared" si="88"/>
        <v>1246540</v>
      </c>
      <c r="AI287" s="17">
        <f t="shared" si="97"/>
        <v>134036568</v>
      </c>
      <c r="AK287" s="201">
        <v>77590934.810000002</v>
      </c>
      <c r="AL287" s="201">
        <v>34600276.310000002</v>
      </c>
      <c r="AM287" s="201">
        <v>1770364.47</v>
      </c>
      <c r="AN287" s="201">
        <v>102149.01</v>
      </c>
      <c r="AO287" s="201">
        <v>18135.91</v>
      </c>
      <c r="AP287" s="201">
        <v>221919.52</v>
      </c>
      <c r="AQ287" s="201">
        <v>23181.919999999998</v>
      </c>
      <c r="AR287" s="201">
        <v>6301353.2699999996</v>
      </c>
      <c r="AS287" s="201">
        <v>16066617.560000001</v>
      </c>
      <c r="AT287" s="16">
        <f t="shared" si="89"/>
        <v>114002893.42</v>
      </c>
      <c r="AU287" s="16">
        <f t="shared" si="90"/>
        <v>324068.52999999997</v>
      </c>
      <c r="AV287" s="16">
        <f t="shared" si="91"/>
        <v>22367970.829999998</v>
      </c>
      <c r="AW287" s="16">
        <f t="shared" si="92"/>
        <v>136694932.78</v>
      </c>
      <c r="AX287" s="16">
        <f t="shared" si="93"/>
        <v>1283196.2199999988</v>
      </c>
      <c r="AY287" s="16">
        <f t="shared" si="98"/>
        <v>137978129</v>
      </c>
      <c r="AZ287" s="201"/>
      <c r="BA287" s="201"/>
      <c r="BB287" s="228"/>
      <c r="BC287" s="228"/>
      <c r="BD287" s="228"/>
      <c r="BE287" s="201"/>
      <c r="BF287" s="201"/>
      <c r="BG287" s="201"/>
    </row>
    <row r="288" spans="1:59" x14ac:dyDescent="0.2">
      <c r="A288" s="4">
        <f>IF(B288=1,A287+1,A287)</f>
        <v>2042</v>
      </c>
      <c r="B288" s="4">
        <f t="shared" si="95"/>
        <v>12</v>
      </c>
      <c r="C288" s="11">
        <f t="shared" si="78"/>
        <v>52201</v>
      </c>
      <c r="E288" s="15">
        <v>84159031</v>
      </c>
      <c r="F288" s="16">
        <v>37621504</v>
      </c>
      <c r="G288" s="16">
        <v>2179967</v>
      </c>
      <c r="H288" s="16">
        <v>259653</v>
      </c>
      <c r="I288" s="16">
        <v>20145</v>
      </c>
      <c r="J288" s="16">
        <v>245436</v>
      </c>
      <c r="K288" s="16">
        <v>25260</v>
      </c>
      <c r="L288" s="16">
        <v>6663378</v>
      </c>
      <c r="M288" s="16">
        <v>16418909</v>
      </c>
      <c r="N288" s="16">
        <f t="shared" si="79"/>
        <v>124005907</v>
      </c>
      <c r="O288" s="16">
        <f t="shared" si="80"/>
        <v>505089</v>
      </c>
      <c r="P288" s="16">
        <f t="shared" si="81"/>
        <v>23082287</v>
      </c>
      <c r="Q288" s="16">
        <f t="shared" si="100"/>
        <v>147593283</v>
      </c>
      <c r="R288" s="16">
        <f t="shared" si="83"/>
        <v>1385503</v>
      </c>
      <c r="S288" s="17">
        <f t="shared" si="96"/>
        <v>148978786</v>
      </c>
      <c r="T288" s="16"/>
      <c r="U288" s="15">
        <v>98992433</v>
      </c>
      <c r="V288" s="16">
        <v>42131502</v>
      </c>
      <c r="W288" s="16">
        <v>2353040</v>
      </c>
      <c r="X288" s="16">
        <v>305176</v>
      </c>
      <c r="Y288" s="16">
        <v>20145</v>
      </c>
      <c r="Z288" s="16">
        <v>252798</v>
      </c>
      <c r="AA288" s="16">
        <v>25260</v>
      </c>
      <c r="AB288" s="16">
        <v>6663378</v>
      </c>
      <c r="AC288" s="16">
        <v>16418909</v>
      </c>
      <c r="AD288" s="16">
        <f t="shared" si="84"/>
        <v>143522380</v>
      </c>
      <c r="AE288" s="16">
        <f t="shared" si="85"/>
        <v>557974</v>
      </c>
      <c r="AF288" s="16">
        <f t="shared" si="86"/>
        <v>23082287</v>
      </c>
      <c r="AG288" s="16">
        <f t="shared" si="101"/>
        <v>167162641</v>
      </c>
      <c r="AH288" s="16">
        <f t="shared" si="88"/>
        <v>1569206</v>
      </c>
      <c r="AI288" s="17">
        <f t="shared" si="97"/>
        <v>168731847</v>
      </c>
      <c r="AK288" s="201">
        <v>104063256.39</v>
      </c>
      <c r="AL288" s="201">
        <v>42383466.700000003</v>
      </c>
      <c r="AM288" s="201">
        <v>2242736.38</v>
      </c>
      <c r="AN288" s="201">
        <v>118236.74</v>
      </c>
      <c r="AO288" s="201">
        <v>20144.5</v>
      </c>
      <c r="AP288" s="201">
        <v>244178.67</v>
      </c>
      <c r="AQ288" s="201">
        <v>25260.11</v>
      </c>
      <c r="AR288" s="201">
        <v>6663378.3499999996</v>
      </c>
      <c r="AS288" s="201">
        <v>16418908.77</v>
      </c>
      <c r="AT288" s="16">
        <f t="shared" si="89"/>
        <v>148734864.08000001</v>
      </c>
      <c r="AU288" s="16">
        <f t="shared" si="90"/>
        <v>362415.41000000003</v>
      </c>
      <c r="AV288" s="16">
        <f t="shared" si="91"/>
        <v>23082287.119999997</v>
      </c>
      <c r="AW288" s="16">
        <f t="shared" si="92"/>
        <v>172179566.61000001</v>
      </c>
      <c r="AX288" s="16">
        <f t="shared" si="93"/>
        <v>1616301.3899999857</v>
      </c>
      <c r="AY288" s="16">
        <f t="shared" si="98"/>
        <v>173795868</v>
      </c>
      <c r="AZ288" s="201"/>
      <c r="BA288" s="201"/>
      <c r="BB288" s="228"/>
      <c r="BC288" s="228"/>
      <c r="BD288" s="228"/>
      <c r="BE288" s="201"/>
      <c r="BF288" s="201"/>
      <c r="BG288" s="201"/>
    </row>
    <row r="289" spans="1:59" x14ac:dyDescent="0.2">
      <c r="A289" s="4">
        <f t="shared" ref="A289:A352" si="102">IF(B289=1,A288+1,A288)</f>
        <v>2043</v>
      </c>
      <c r="B289" s="4">
        <f t="shared" si="95"/>
        <v>1</v>
      </c>
      <c r="C289" s="11">
        <f t="shared" si="78"/>
        <v>52232</v>
      </c>
      <c r="E289" s="15">
        <v>83882112</v>
      </c>
      <c r="F289" s="16">
        <v>33735176</v>
      </c>
      <c r="G289" s="16">
        <v>1919081</v>
      </c>
      <c r="H289" s="16">
        <v>181542</v>
      </c>
      <c r="I289" s="16">
        <v>14846</v>
      </c>
      <c r="J289" s="16">
        <v>227548</v>
      </c>
      <c r="K289" s="16">
        <v>23570</v>
      </c>
      <c r="L289" s="16">
        <v>6563383</v>
      </c>
      <c r="M289" s="16">
        <v>14439914</v>
      </c>
      <c r="N289" s="16">
        <f t="shared" si="79"/>
        <v>119574785</v>
      </c>
      <c r="O289" s="16">
        <f t="shared" si="80"/>
        <v>409090</v>
      </c>
      <c r="P289" s="16">
        <f t="shared" si="81"/>
        <v>21003297</v>
      </c>
      <c r="Q289" s="16">
        <f t="shared" ref="Q289:Q300" si="103">SUM(N289:P289)</f>
        <v>140987172</v>
      </c>
      <c r="R289" s="16">
        <f t="shared" si="83"/>
        <v>1323489</v>
      </c>
      <c r="S289" s="17">
        <f t="shared" si="96"/>
        <v>142310661</v>
      </c>
      <c r="T289" s="16"/>
      <c r="U289" s="15">
        <v>98520612</v>
      </c>
      <c r="V289" s="16">
        <v>37789070</v>
      </c>
      <c r="W289" s="16">
        <v>2068452</v>
      </c>
      <c r="X289" s="16">
        <v>238557</v>
      </c>
      <c r="Y289" s="16">
        <v>14846</v>
      </c>
      <c r="Z289" s="16">
        <v>236570</v>
      </c>
      <c r="AA289" s="16">
        <v>23570</v>
      </c>
      <c r="AB289" s="16">
        <v>6563383</v>
      </c>
      <c r="AC289" s="16">
        <v>14439914</v>
      </c>
      <c r="AD289" s="16">
        <f t="shared" si="84"/>
        <v>138416550</v>
      </c>
      <c r="AE289" s="16">
        <f t="shared" si="85"/>
        <v>475127</v>
      </c>
      <c r="AF289" s="16">
        <f t="shared" si="86"/>
        <v>21003297</v>
      </c>
      <c r="AG289" s="16">
        <f t="shared" ref="AG289:AG300" si="104">SUM(AD289:AF289)</f>
        <v>159894974</v>
      </c>
      <c r="AH289" s="16">
        <f t="shared" si="88"/>
        <v>1500982</v>
      </c>
      <c r="AI289" s="17">
        <f t="shared" si="97"/>
        <v>161395956</v>
      </c>
      <c r="AK289" s="201">
        <v>104060011.88</v>
      </c>
      <c r="AL289" s="201">
        <v>38366409.689999998</v>
      </c>
      <c r="AM289" s="201">
        <v>1988057.93</v>
      </c>
      <c r="AN289" s="201">
        <v>80258.87</v>
      </c>
      <c r="AO289" s="201">
        <v>14846.46</v>
      </c>
      <c r="AP289" s="201">
        <v>229074.53</v>
      </c>
      <c r="AQ289" s="201">
        <v>23569.59</v>
      </c>
      <c r="AR289" s="201">
        <v>6563382.9699999997</v>
      </c>
      <c r="AS289" s="201">
        <v>14439914.01</v>
      </c>
      <c r="AT289" s="16">
        <f t="shared" si="89"/>
        <v>144452895.55000001</v>
      </c>
      <c r="AU289" s="16">
        <f t="shared" si="90"/>
        <v>309333.40000000002</v>
      </c>
      <c r="AV289" s="16">
        <f t="shared" si="91"/>
        <v>21003296.98</v>
      </c>
      <c r="AW289" s="16">
        <f t="shared" si="92"/>
        <v>165765525.93000001</v>
      </c>
      <c r="AX289" s="16">
        <f t="shared" si="93"/>
        <v>1556091.0699999928</v>
      </c>
      <c r="AY289" s="16">
        <f t="shared" si="98"/>
        <v>167321617</v>
      </c>
      <c r="AZ289" s="201"/>
      <c r="BA289" s="201"/>
      <c r="BB289" s="228"/>
      <c r="BC289" s="228"/>
      <c r="BD289" s="228"/>
      <c r="BE289" s="201"/>
      <c r="BF289" s="201"/>
      <c r="BG289" s="201"/>
    </row>
    <row r="290" spans="1:59" x14ac:dyDescent="0.2">
      <c r="A290" s="4">
        <f t="shared" si="102"/>
        <v>2043</v>
      </c>
      <c r="B290" s="4">
        <f t="shared" si="95"/>
        <v>2</v>
      </c>
      <c r="C290" s="11">
        <f t="shared" si="78"/>
        <v>52263</v>
      </c>
      <c r="E290" s="15">
        <v>71258951</v>
      </c>
      <c r="F290" s="16">
        <v>30346992</v>
      </c>
      <c r="G290" s="16">
        <v>1715152</v>
      </c>
      <c r="H290" s="16">
        <v>162786</v>
      </c>
      <c r="I290" s="16">
        <v>13948</v>
      </c>
      <c r="J290" s="16">
        <v>218795</v>
      </c>
      <c r="K290" s="16">
        <v>22910</v>
      </c>
      <c r="L290" s="16">
        <v>7219927</v>
      </c>
      <c r="M290" s="16">
        <v>19256682</v>
      </c>
      <c r="N290" s="16">
        <f t="shared" si="79"/>
        <v>103357953</v>
      </c>
      <c r="O290" s="16">
        <f t="shared" si="80"/>
        <v>381581</v>
      </c>
      <c r="P290" s="16">
        <f t="shared" si="81"/>
        <v>26476609</v>
      </c>
      <c r="Q290" s="16">
        <f t="shared" si="103"/>
        <v>130216143</v>
      </c>
      <c r="R290" s="16">
        <f t="shared" si="83"/>
        <v>1222378</v>
      </c>
      <c r="S290" s="17">
        <f t="shared" si="96"/>
        <v>131438521</v>
      </c>
      <c r="T290" s="16"/>
      <c r="U290" s="15">
        <v>83212869</v>
      </c>
      <c r="V290" s="16">
        <v>33555788</v>
      </c>
      <c r="W290" s="16">
        <v>1856061</v>
      </c>
      <c r="X290" s="16">
        <v>220819</v>
      </c>
      <c r="Y290" s="16">
        <v>13948</v>
      </c>
      <c r="Z290" s="16">
        <v>228401</v>
      </c>
      <c r="AA290" s="16">
        <v>22910</v>
      </c>
      <c r="AB290" s="16">
        <v>7219927</v>
      </c>
      <c r="AC290" s="16">
        <v>19256682</v>
      </c>
      <c r="AD290" s="16">
        <f t="shared" si="84"/>
        <v>118661576</v>
      </c>
      <c r="AE290" s="16">
        <f t="shared" si="85"/>
        <v>449220</v>
      </c>
      <c r="AF290" s="16">
        <f t="shared" si="86"/>
        <v>26476609</v>
      </c>
      <c r="AG290" s="16">
        <f t="shared" si="104"/>
        <v>145587405</v>
      </c>
      <c r="AH290" s="16">
        <f t="shared" si="88"/>
        <v>1366673</v>
      </c>
      <c r="AI290" s="17">
        <f t="shared" si="97"/>
        <v>146954078</v>
      </c>
      <c r="AK290" s="201">
        <v>88221024.819999993</v>
      </c>
      <c r="AL290" s="201">
        <v>34589049.140000001</v>
      </c>
      <c r="AM290" s="201">
        <v>1808054.32</v>
      </c>
      <c r="AN290" s="201">
        <v>118076.14</v>
      </c>
      <c r="AO290" s="201">
        <v>13947.85</v>
      </c>
      <c r="AP290" s="201">
        <v>223710.29</v>
      </c>
      <c r="AQ290" s="201">
        <v>22910.21</v>
      </c>
      <c r="AR290" s="201">
        <v>7219926.6200000001</v>
      </c>
      <c r="AS290" s="201">
        <v>19256682.170000002</v>
      </c>
      <c r="AT290" s="16">
        <f t="shared" si="89"/>
        <v>124654986.33999997</v>
      </c>
      <c r="AU290" s="16">
        <f t="shared" si="90"/>
        <v>341786.43</v>
      </c>
      <c r="AV290" s="16">
        <f t="shared" si="91"/>
        <v>26476608.790000003</v>
      </c>
      <c r="AW290" s="16">
        <f t="shared" si="92"/>
        <v>151473381.55999997</v>
      </c>
      <c r="AX290" s="16">
        <f t="shared" si="93"/>
        <v>1421926.4400000274</v>
      </c>
      <c r="AY290" s="16">
        <f t="shared" si="98"/>
        <v>152895308</v>
      </c>
      <c r="AZ290" s="201"/>
      <c r="BA290" s="201"/>
      <c r="BB290" s="228"/>
      <c r="BC290" s="228"/>
      <c r="BD290" s="228"/>
      <c r="BE290" s="201"/>
      <c r="BF290" s="201"/>
      <c r="BG290" s="201"/>
    </row>
    <row r="291" spans="1:59" x14ac:dyDescent="0.2">
      <c r="A291" s="4">
        <f t="shared" si="102"/>
        <v>2043</v>
      </c>
      <c r="B291" s="4">
        <f t="shared" si="95"/>
        <v>3</v>
      </c>
      <c r="C291" s="11">
        <f t="shared" si="78"/>
        <v>52291</v>
      </c>
      <c r="E291" s="15">
        <v>63939564</v>
      </c>
      <c r="F291" s="16">
        <v>27754425</v>
      </c>
      <c r="G291" s="16">
        <v>1532623</v>
      </c>
      <c r="H291" s="16">
        <v>153080</v>
      </c>
      <c r="I291" s="16">
        <v>13083</v>
      </c>
      <c r="J291" s="16">
        <v>233280</v>
      </c>
      <c r="K291" s="16">
        <v>24674</v>
      </c>
      <c r="L291" s="16">
        <v>6490352</v>
      </c>
      <c r="M291" s="16">
        <v>16036094</v>
      </c>
      <c r="N291" s="16">
        <f t="shared" si="79"/>
        <v>93264369</v>
      </c>
      <c r="O291" s="16">
        <f t="shared" si="80"/>
        <v>386360</v>
      </c>
      <c r="P291" s="16">
        <f t="shared" si="81"/>
        <v>22526446</v>
      </c>
      <c r="Q291" s="16">
        <f t="shared" si="103"/>
        <v>116177175</v>
      </c>
      <c r="R291" s="16">
        <f t="shared" si="83"/>
        <v>1090590</v>
      </c>
      <c r="S291" s="17">
        <f t="shared" si="96"/>
        <v>117267765</v>
      </c>
      <c r="T291" s="16"/>
      <c r="U291" s="15">
        <v>75737620</v>
      </c>
      <c r="V291" s="16">
        <v>30730548</v>
      </c>
      <c r="W291" s="16">
        <v>1679308</v>
      </c>
      <c r="X291" s="16">
        <v>206007</v>
      </c>
      <c r="Y291" s="16">
        <v>13083</v>
      </c>
      <c r="Z291" s="16">
        <v>243342</v>
      </c>
      <c r="AA291" s="16">
        <v>24674</v>
      </c>
      <c r="AB291" s="16">
        <v>6490352</v>
      </c>
      <c r="AC291" s="16">
        <v>16036094</v>
      </c>
      <c r="AD291" s="16">
        <f t="shared" si="84"/>
        <v>108185233</v>
      </c>
      <c r="AE291" s="16">
        <f t="shared" si="85"/>
        <v>449349</v>
      </c>
      <c r="AF291" s="16">
        <f t="shared" si="86"/>
        <v>22526446</v>
      </c>
      <c r="AG291" s="16">
        <f t="shared" si="104"/>
        <v>131161028</v>
      </c>
      <c r="AH291" s="16">
        <f t="shared" si="88"/>
        <v>1231248</v>
      </c>
      <c r="AI291" s="17">
        <f t="shared" si="97"/>
        <v>132392276</v>
      </c>
      <c r="AK291" s="201">
        <v>79277778.950000003</v>
      </c>
      <c r="AL291" s="201">
        <v>31867779.23</v>
      </c>
      <c r="AM291" s="201">
        <v>1644794.82</v>
      </c>
      <c r="AN291" s="201">
        <v>131510.73000000001</v>
      </c>
      <c r="AO291" s="201">
        <v>13083.33</v>
      </c>
      <c r="AP291" s="201">
        <v>239776.93</v>
      </c>
      <c r="AQ291" s="201">
        <v>24674.46</v>
      </c>
      <c r="AR291" s="201">
        <v>6490352.1799999997</v>
      </c>
      <c r="AS291" s="201">
        <v>16036093.93</v>
      </c>
      <c r="AT291" s="16">
        <f t="shared" si="89"/>
        <v>112828110.78999999</v>
      </c>
      <c r="AU291" s="16">
        <f t="shared" si="90"/>
        <v>371287.66000000003</v>
      </c>
      <c r="AV291" s="16">
        <f t="shared" si="91"/>
        <v>22526446.109999999</v>
      </c>
      <c r="AW291" s="16">
        <f t="shared" si="92"/>
        <v>135725844.56</v>
      </c>
      <c r="AX291" s="16">
        <f t="shared" si="93"/>
        <v>1274099.4399999976</v>
      </c>
      <c r="AY291" s="16">
        <f t="shared" si="98"/>
        <v>136999944</v>
      </c>
      <c r="AZ291" s="201"/>
      <c r="BA291" s="201"/>
      <c r="BB291" s="228"/>
      <c r="BC291" s="228"/>
      <c r="BD291" s="228"/>
      <c r="BE291" s="201"/>
      <c r="BF291" s="201"/>
      <c r="BG291" s="201"/>
    </row>
    <row r="292" spans="1:59" x14ac:dyDescent="0.2">
      <c r="A292" s="4">
        <f t="shared" si="102"/>
        <v>2043</v>
      </c>
      <c r="B292" s="4">
        <f t="shared" si="95"/>
        <v>4</v>
      </c>
      <c r="C292" s="11">
        <f t="shared" si="78"/>
        <v>52322</v>
      </c>
      <c r="E292" s="15">
        <v>43472513</v>
      </c>
      <c r="F292" s="16">
        <v>21101207</v>
      </c>
      <c r="G292" s="16">
        <v>1240109</v>
      </c>
      <c r="H292" s="16">
        <v>122291</v>
      </c>
      <c r="I292" s="16">
        <v>10328</v>
      </c>
      <c r="J292" s="16">
        <v>221061</v>
      </c>
      <c r="K292" s="16">
        <v>23741</v>
      </c>
      <c r="L292" s="16">
        <v>6706229</v>
      </c>
      <c r="M292" s="16">
        <v>17418022</v>
      </c>
      <c r="N292" s="16">
        <f t="shared" si="79"/>
        <v>65847898</v>
      </c>
      <c r="O292" s="16">
        <f t="shared" si="80"/>
        <v>343352</v>
      </c>
      <c r="P292" s="16">
        <f t="shared" si="81"/>
        <v>24124251</v>
      </c>
      <c r="Q292" s="16">
        <f t="shared" si="103"/>
        <v>90315501</v>
      </c>
      <c r="R292" s="16">
        <f t="shared" si="83"/>
        <v>847819</v>
      </c>
      <c r="S292" s="17">
        <f t="shared" si="96"/>
        <v>91163320</v>
      </c>
      <c r="T292" s="16"/>
      <c r="U292" s="15">
        <v>53126839</v>
      </c>
      <c r="V292" s="16">
        <v>23627214</v>
      </c>
      <c r="W292" s="16">
        <v>1389698</v>
      </c>
      <c r="X292" s="16">
        <v>165093</v>
      </c>
      <c r="Y292" s="16">
        <v>10328</v>
      </c>
      <c r="Z292" s="16">
        <v>230499</v>
      </c>
      <c r="AA292" s="16">
        <v>23741</v>
      </c>
      <c r="AB292" s="16">
        <v>6706229</v>
      </c>
      <c r="AC292" s="16">
        <v>17418022</v>
      </c>
      <c r="AD292" s="16">
        <f t="shared" si="84"/>
        <v>78177820</v>
      </c>
      <c r="AE292" s="16">
        <f t="shared" si="85"/>
        <v>395592</v>
      </c>
      <c r="AF292" s="16">
        <f t="shared" si="86"/>
        <v>24124251</v>
      </c>
      <c r="AG292" s="16">
        <f t="shared" si="104"/>
        <v>102697663</v>
      </c>
      <c r="AH292" s="16">
        <f t="shared" si="88"/>
        <v>964054</v>
      </c>
      <c r="AI292" s="17">
        <f t="shared" si="97"/>
        <v>103661717</v>
      </c>
      <c r="AK292" s="201">
        <v>55536828.950000003</v>
      </c>
      <c r="AL292" s="201">
        <v>24582473.640000001</v>
      </c>
      <c r="AM292" s="201">
        <v>1372284.93</v>
      </c>
      <c r="AN292" s="201">
        <v>123433.86</v>
      </c>
      <c r="AO292" s="201">
        <v>10327.82</v>
      </c>
      <c r="AP292" s="201">
        <v>228558.73</v>
      </c>
      <c r="AQ292" s="201">
        <v>23741.09</v>
      </c>
      <c r="AR292" s="201">
        <v>6706229.0800000001</v>
      </c>
      <c r="AS292" s="201">
        <v>17418021.629999999</v>
      </c>
      <c r="AT292" s="16">
        <f t="shared" si="89"/>
        <v>81525656.430000007</v>
      </c>
      <c r="AU292" s="16">
        <f t="shared" si="90"/>
        <v>351992.59</v>
      </c>
      <c r="AV292" s="16">
        <f t="shared" si="91"/>
        <v>24124250.710000001</v>
      </c>
      <c r="AW292" s="16">
        <f t="shared" si="92"/>
        <v>106001899.73000002</v>
      </c>
      <c r="AX292" s="16">
        <f t="shared" si="93"/>
        <v>995072.26999998093</v>
      </c>
      <c r="AY292" s="16">
        <f t="shared" si="98"/>
        <v>106996972</v>
      </c>
      <c r="AZ292" s="201"/>
      <c r="BA292" s="201"/>
      <c r="BB292" s="228"/>
      <c r="BC292" s="228"/>
      <c r="BD292" s="228"/>
      <c r="BE292" s="201"/>
      <c r="BF292" s="201"/>
      <c r="BG292" s="201"/>
    </row>
    <row r="293" spans="1:59" x14ac:dyDescent="0.2">
      <c r="A293" s="4">
        <f t="shared" si="102"/>
        <v>2043</v>
      </c>
      <c r="B293" s="4">
        <f t="shared" si="95"/>
        <v>5</v>
      </c>
      <c r="C293" s="11">
        <f t="shared" ref="C293:C356" si="105">DATE(A293,B293,1)</f>
        <v>52352</v>
      </c>
      <c r="E293" s="15">
        <v>23736268</v>
      </c>
      <c r="F293" s="16">
        <v>16361499</v>
      </c>
      <c r="G293" s="16">
        <v>853825</v>
      </c>
      <c r="H293" s="16">
        <v>127416</v>
      </c>
      <c r="I293" s="16">
        <v>10221</v>
      </c>
      <c r="J293" s="16">
        <v>204029</v>
      </c>
      <c r="K293" s="16">
        <v>22336</v>
      </c>
      <c r="L293" s="16">
        <v>5975855</v>
      </c>
      <c r="M293" s="16">
        <v>20826255</v>
      </c>
      <c r="N293" s="16">
        <f t="shared" ref="N293:N300" si="106">SUM(E293:G293,I293,K293)</f>
        <v>40984149</v>
      </c>
      <c r="O293" s="16">
        <f t="shared" ref="O293:O300" si="107">SUM(H293,J293)</f>
        <v>331445</v>
      </c>
      <c r="P293" s="16">
        <f t="shared" ref="P293:P300" si="108">SUM(L293:M293)</f>
        <v>26802110</v>
      </c>
      <c r="Q293" s="16">
        <f t="shared" si="103"/>
        <v>68117704</v>
      </c>
      <c r="R293" s="16">
        <f t="shared" ref="R293:R300" si="109">S293-Q293</f>
        <v>639441</v>
      </c>
      <c r="S293" s="17">
        <f t="shared" si="96"/>
        <v>68757145</v>
      </c>
      <c r="T293" s="16"/>
      <c r="U293" s="15">
        <v>29555273</v>
      </c>
      <c r="V293" s="16">
        <v>18303027</v>
      </c>
      <c r="W293" s="16">
        <v>989010</v>
      </c>
      <c r="X293" s="16">
        <v>167484</v>
      </c>
      <c r="Y293" s="16">
        <v>10221</v>
      </c>
      <c r="Z293" s="16">
        <v>212714</v>
      </c>
      <c r="AA293" s="16">
        <v>22336</v>
      </c>
      <c r="AB293" s="16">
        <v>5975855</v>
      </c>
      <c r="AC293" s="16">
        <v>20826255</v>
      </c>
      <c r="AD293" s="16">
        <f t="shared" ref="AD293:AD300" si="110">SUM(U293:W293,Y293,AA293)</f>
        <v>48879867</v>
      </c>
      <c r="AE293" s="16">
        <f t="shared" ref="AE293:AE300" si="111">SUM(X293,Z293)</f>
        <v>380198</v>
      </c>
      <c r="AF293" s="16">
        <f t="shared" ref="AF293:AF300" si="112">SUM(AB293:AC293)</f>
        <v>26802110</v>
      </c>
      <c r="AG293" s="16">
        <f t="shared" si="104"/>
        <v>76062175</v>
      </c>
      <c r="AH293" s="16">
        <f t="shared" ref="AH293:AH300" si="113">AI293-AG293</f>
        <v>714019</v>
      </c>
      <c r="AI293" s="17">
        <f t="shared" si="97"/>
        <v>76776194</v>
      </c>
      <c r="AK293" s="201">
        <v>31198625.789999999</v>
      </c>
      <c r="AL293" s="201">
        <v>19211568.02</v>
      </c>
      <c r="AM293" s="201">
        <v>983031.27</v>
      </c>
      <c r="AN293" s="201">
        <v>149697.04</v>
      </c>
      <c r="AO293" s="201">
        <v>10221.049999999999</v>
      </c>
      <c r="AP293" s="201">
        <v>211826.86</v>
      </c>
      <c r="AQ293" s="201">
        <v>22336.16</v>
      </c>
      <c r="AR293" s="201">
        <v>5975854.5099999998</v>
      </c>
      <c r="AS293" s="201">
        <v>20826254.739999998</v>
      </c>
      <c r="AT293" s="16">
        <f t="shared" ref="AT293:AT356" si="114">SUM(AK293:AM293,AO293,AQ293)</f>
        <v>51425782.289999999</v>
      </c>
      <c r="AU293" s="16">
        <f t="shared" ref="AU293:AU356" si="115">SUM(AN293,AP293)</f>
        <v>361523.9</v>
      </c>
      <c r="AV293" s="16">
        <f t="shared" ref="AV293:AV356" si="116">SUM(AR293:AS293)</f>
        <v>26802109.25</v>
      </c>
      <c r="AW293" s="16">
        <f t="shared" ref="AW293:AW356" si="117">SUM(AT293:AV293)</f>
        <v>78589415.439999998</v>
      </c>
      <c r="AX293" s="16">
        <f t="shared" ref="AX293:AX356" si="118">AY293-AW293</f>
        <v>737742.56000000238</v>
      </c>
      <c r="AY293" s="16">
        <f t="shared" si="98"/>
        <v>79327158</v>
      </c>
      <c r="AZ293" s="201"/>
      <c r="BA293" s="201"/>
      <c r="BB293" s="228"/>
      <c r="BC293" s="228"/>
      <c r="BD293" s="228"/>
      <c r="BE293" s="201"/>
      <c r="BF293" s="201"/>
      <c r="BG293" s="201"/>
    </row>
    <row r="294" spans="1:59" x14ac:dyDescent="0.2">
      <c r="A294" s="4">
        <f t="shared" si="102"/>
        <v>2043</v>
      </c>
      <c r="B294" s="4">
        <f t="shared" ref="B294:B357" si="119">IF(B293=12,1,B293+1)</f>
        <v>6</v>
      </c>
      <c r="C294" s="11">
        <f t="shared" si="105"/>
        <v>52383</v>
      </c>
      <c r="E294" s="15">
        <v>14768894</v>
      </c>
      <c r="F294" s="16">
        <v>13710009</v>
      </c>
      <c r="G294" s="16">
        <v>707097</v>
      </c>
      <c r="H294" s="16">
        <v>108756</v>
      </c>
      <c r="I294" s="16">
        <v>7092</v>
      </c>
      <c r="J294" s="16">
        <v>199362</v>
      </c>
      <c r="K294" s="16">
        <v>22094</v>
      </c>
      <c r="L294" s="16">
        <v>5659086</v>
      </c>
      <c r="M294" s="16">
        <v>20319484</v>
      </c>
      <c r="N294" s="16">
        <f t="shared" si="106"/>
        <v>29215186</v>
      </c>
      <c r="O294" s="16">
        <f t="shared" si="107"/>
        <v>308118</v>
      </c>
      <c r="P294" s="16">
        <f t="shared" si="108"/>
        <v>25978570</v>
      </c>
      <c r="Q294" s="16">
        <f t="shared" si="103"/>
        <v>55501874</v>
      </c>
      <c r="R294" s="16">
        <f t="shared" si="109"/>
        <v>521013</v>
      </c>
      <c r="S294" s="17">
        <f t="shared" ref="S294:S300" si="120">ROUND(Q294/(1-0.0093), 0)</f>
        <v>56022887</v>
      </c>
      <c r="T294" s="16"/>
      <c r="U294" s="15">
        <v>18880744</v>
      </c>
      <c r="V294" s="16">
        <v>15367243</v>
      </c>
      <c r="W294" s="16">
        <v>852390</v>
      </c>
      <c r="X294" s="16">
        <v>139655</v>
      </c>
      <c r="Y294" s="16">
        <v>7092</v>
      </c>
      <c r="Z294" s="16">
        <v>208050</v>
      </c>
      <c r="AA294" s="16">
        <v>22094</v>
      </c>
      <c r="AB294" s="16">
        <v>5659086</v>
      </c>
      <c r="AC294" s="16">
        <v>20319484</v>
      </c>
      <c r="AD294" s="16">
        <f t="shared" si="110"/>
        <v>35129563</v>
      </c>
      <c r="AE294" s="16">
        <f t="shared" si="111"/>
        <v>347705</v>
      </c>
      <c r="AF294" s="16">
        <f t="shared" si="112"/>
        <v>25978570</v>
      </c>
      <c r="AG294" s="16">
        <f t="shared" si="104"/>
        <v>61455838</v>
      </c>
      <c r="AH294" s="16">
        <f t="shared" si="113"/>
        <v>576905</v>
      </c>
      <c r="AI294" s="17">
        <f t="shared" ref="AI294:AI300" si="121">ROUND(AG294/(1-0.0093), 0)</f>
        <v>62032743</v>
      </c>
      <c r="AK294" s="201">
        <v>20143454.739999998</v>
      </c>
      <c r="AL294" s="201">
        <v>16208587.539999999</v>
      </c>
      <c r="AM294" s="201">
        <v>847506.64</v>
      </c>
      <c r="AN294" s="201">
        <v>128498.16</v>
      </c>
      <c r="AO294" s="201">
        <v>7091.54</v>
      </c>
      <c r="AP294" s="201">
        <v>207359.39</v>
      </c>
      <c r="AQ294" s="201">
        <v>22093.67</v>
      </c>
      <c r="AR294" s="201">
        <v>5659085.5499999998</v>
      </c>
      <c r="AS294" s="201">
        <v>20319484.23</v>
      </c>
      <c r="AT294" s="16">
        <f t="shared" si="114"/>
        <v>37228734.130000003</v>
      </c>
      <c r="AU294" s="16">
        <f t="shared" si="115"/>
        <v>335857.55000000005</v>
      </c>
      <c r="AV294" s="16">
        <f t="shared" si="116"/>
        <v>25978569.780000001</v>
      </c>
      <c r="AW294" s="16">
        <f t="shared" si="117"/>
        <v>63543161.460000001</v>
      </c>
      <c r="AX294" s="16">
        <f t="shared" si="118"/>
        <v>596498.53999999911</v>
      </c>
      <c r="AY294" s="16">
        <f t="shared" ref="AY294:AY357" si="122">ROUND(AW294/(1-0.0093), 0)</f>
        <v>64139660</v>
      </c>
      <c r="AZ294" s="201"/>
      <c r="BA294" s="201"/>
      <c r="BB294" s="228"/>
      <c r="BC294" s="228"/>
      <c r="BD294" s="228"/>
      <c r="BE294" s="201"/>
      <c r="BF294" s="201"/>
      <c r="BG294" s="201"/>
    </row>
    <row r="295" spans="1:59" x14ac:dyDescent="0.2">
      <c r="A295" s="4">
        <f t="shared" si="102"/>
        <v>2043</v>
      </c>
      <c r="B295" s="4">
        <f t="shared" si="119"/>
        <v>7</v>
      </c>
      <c r="C295" s="11">
        <f t="shared" si="105"/>
        <v>52413</v>
      </c>
      <c r="E295" s="15">
        <v>10035934</v>
      </c>
      <c r="F295" s="16">
        <v>11913468</v>
      </c>
      <c r="G295" s="16">
        <v>643716</v>
      </c>
      <c r="H295" s="16">
        <v>105663</v>
      </c>
      <c r="I295" s="16">
        <v>5237</v>
      </c>
      <c r="J295" s="16">
        <v>188992</v>
      </c>
      <c r="K295" s="16">
        <v>21040</v>
      </c>
      <c r="L295" s="16">
        <v>4960431</v>
      </c>
      <c r="M295" s="16">
        <v>20449776</v>
      </c>
      <c r="N295" s="16">
        <f t="shared" si="106"/>
        <v>22619395</v>
      </c>
      <c r="O295" s="16">
        <f t="shared" si="107"/>
        <v>294655</v>
      </c>
      <c r="P295" s="16">
        <f t="shared" si="108"/>
        <v>25410207</v>
      </c>
      <c r="Q295" s="16">
        <f t="shared" si="103"/>
        <v>48324257</v>
      </c>
      <c r="R295" s="16">
        <f t="shared" si="109"/>
        <v>453634</v>
      </c>
      <c r="S295" s="17">
        <f t="shared" si="120"/>
        <v>48777891</v>
      </c>
      <c r="T295" s="16"/>
      <c r="U295" s="15">
        <v>13573665</v>
      </c>
      <c r="V295" s="16">
        <v>13417155</v>
      </c>
      <c r="W295" s="16">
        <v>780630</v>
      </c>
      <c r="X295" s="16">
        <v>135663</v>
      </c>
      <c r="Y295" s="16">
        <v>5237</v>
      </c>
      <c r="Z295" s="16">
        <v>197557</v>
      </c>
      <c r="AA295" s="16">
        <v>21040</v>
      </c>
      <c r="AB295" s="16">
        <v>4960431</v>
      </c>
      <c r="AC295" s="16">
        <v>20449776</v>
      </c>
      <c r="AD295" s="16">
        <f t="shared" si="110"/>
        <v>27797727</v>
      </c>
      <c r="AE295" s="16">
        <f t="shared" si="111"/>
        <v>333220</v>
      </c>
      <c r="AF295" s="16">
        <f t="shared" si="112"/>
        <v>25410207</v>
      </c>
      <c r="AG295" s="16">
        <f t="shared" si="104"/>
        <v>53541154</v>
      </c>
      <c r="AH295" s="16">
        <f t="shared" si="113"/>
        <v>502607</v>
      </c>
      <c r="AI295" s="17">
        <f t="shared" si="121"/>
        <v>54043761</v>
      </c>
      <c r="AK295" s="201">
        <v>14646179.73</v>
      </c>
      <c r="AL295" s="201">
        <v>14163952.34</v>
      </c>
      <c r="AM295" s="201">
        <v>776028.52</v>
      </c>
      <c r="AN295" s="201">
        <v>123718.09</v>
      </c>
      <c r="AO295" s="201">
        <v>5236.8900000000003</v>
      </c>
      <c r="AP295" s="201">
        <v>196886.03</v>
      </c>
      <c r="AQ295" s="201">
        <v>21040.47</v>
      </c>
      <c r="AR295" s="201">
        <v>4960430.95</v>
      </c>
      <c r="AS295" s="201">
        <v>20449776.010000002</v>
      </c>
      <c r="AT295" s="16">
        <f t="shared" si="114"/>
        <v>29612437.949999999</v>
      </c>
      <c r="AU295" s="16">
        <f t="shared" si="115"/>
        <v>320604.12</v>
      </c>
      <c r="AV295" s="16">
        <f t="shared" si="116"/>
        <v>25410206.960000001</v>
      </c>
      <c r="AW295" s="16">
        <f t="shared" si="117"/>
        <v>55343249.030000001</v>
      </c>
      <c r="AX295" s="16">
        <f t="shared" si="118"/>
        <v>519523.96999999881</v>
      </c>
      <c r="AY295" s="16">
        <f t="shared" si="122"/>
        <v>55862773</v>
      </c>
      <c r="AZ295" s="201"/>
      <c r="BA295" s="201"/>
      <c r="BB295" s="228"/>
      <c r="BC295" s="228"/>
      <c r="BD295" s="228"/>
      <c r="BE295" s="201"/>
      <c r="BF295" s="201"/>
      <c r="BG295" s="201"/>
    </row>
    <row r="296" spans="1:59" x14ac:dyDescent="0.2">
      <c r="A296" s="4">
        <f t="shared" si="102"/>
        <v>2043</v>
      </c>
      <c r="B296" s="4">
        <f t="shared" si="119"/>
        <v>8</v>
      </c>
      <c r="C296" s="11">
        <f t="shared" si="105"/>
        <v>52444</v>
      </c>
      <c r="E296" s="15">
        <v>9285286</v>
      </c>
      <c r="F296" s="16">
        <v>12813468</v>
      </c>
      <c r="G296" s="16">
        <v>724305</v>
      </c>
      <c r="H296" s="16">
        <v>104599</v>
      </c>
      <c r="I296" s="16">
        <v>4707</v>
      </c>
      <c r="J296" s="16">
        <v>192722</v>
      </c>
      <c r="K296" s="16">
        <v>21414</v>
      </c>
      <c r="L296" s="16">
        <v>5139980</v>
      </c>
      <c r="M296" s="16">
        <v>19542536</v>
      </c>
      <c r="N296" s="16">
        <f t="shared" si="106"/>
        <v>22849180</v>
      </c>
      <c r="O296" s="16">
        <f t="shared" si="107"/>
        <v>297321</v>
      </c>
      <c r="P296" s="16">
        <f t="shared" si="108"/>
        <v>24682516</v>
      </c>
      <c r="Q296" s="16">
        <f t="shared" si="103"/>
        <v>47829017</v>
      </c>
      <c r="R296" s="16">
        <f t="shared" si="109"/>
        <v>448985</v>
      </c>
      <c r="S296" s="17">
        <f t="shared" si="120"/>
        <v>48278002</v>
      </c>
      <c r="T296" s="16"/>
      <c r="U296" s="15">
        <v>13006123</v>
      </c>
      <c r="V296" s="16">
        <v>14366834</v>
      </c>
      <c r="W296" s="16">
        <v>873839</v>
      </c>
      <c r="X296" s="16">
        <v>136309</v>
      </c>
      <c r="Y296" s="16">
        <v>4707</v>
      </c>
      <c r="Z296" s="16">
        <v>201077</v>
      </c>
      <c r="AA296" s="16">
        <v>21414</v>
      </c>
      <c r="AB296" s="16">
        <v>5139980</v>
      </c>
      <c r="AC296" s="16">
        <v>19542536</v>
      </c>
      <c r="AD296" s="16">
        <f t="shared" si="110"/>
        <v>28272917</v>
      </c>
      <c r="AE296" s="16">
        <f t="shared" si="111"/>
        <v>337386</v>
      </c>
      <c r="AF296" s="16">
        <f t="shared" si="112"/>
        <v>24682516</v>
      </c>
      <c r="AG296" s="16">
        <f t="shared" si="104"/>
        <v>53292819</v>
      </c>
      <c r="AH296" s="16">
        <f t="shared" si="113"/>
        <v>500276</v>
      </c>
      <c r="AI296" s="17">
        <f t="shared" si="121"/>
        <v>53793095</v>
      </c>
      <c r="AK296" s="201">
        <v>14271127.41</v>
      </c>
      <c r="AL296" s="201">
        <v>15112097.109999999</v>
      </c>
      <c r="AM296" s="201">
        <v>868782.82</v>
      </c>
      <c r="AN296" s="201">
        <v>122093.07</v>
      </c>
      <c r="AO296" s="201">
        <v>4706.8500000000004</v>
      </c>
      <c r="AP296" s="201">
        <v>200390.76</v>
      </c>
      <c r="AQ296" s="201">
        <v>21413.599999999999</v>
      </c>
      <c r="AR296" s="201">
        <v>5139979.72</v>
      </c>
      <c r="AS296" s="201">
        <v>19542536.120000001</v>
      </c>
      <c r="AT296" s="16">
        <f t="shared" si="114"/>
        <v>30278127.790000003</v>
      </c>
      <c r="AU296" s="16">
        <f t="shared" si="115"/>
        <v>322483.83</v>
      </c>
      <c r="AV296" s="16">
        <f t="shared" si="116"/>
        <v>24682515.84</v>
      </c>
      <c r="AW296" s="16">
        <f t="shared" si="117"/>
        <v>55283127.460000001</v>
      </c>
      <c r="AX296" s="16">
        <f t="shared" si="118"/>
        <v>518959.53999999911</v>
      </c>
      <c r="AY296" s="16">
        <f t="shared" si="122"/>
        <v>55802087</v>
      </c>
      <c r="AZ296" s="201"/>
      <c r="BA296" s="201"/>
      <c r="BB296" s="228"/>
      <c r="BC296" s="228"/>
      <c r="BD296" s="228"/>
      <c r="BE296" s="201"/>
      <c r="BF296" s="201"/>
      <c r="BG296" s="201"/>
    </row>
    <row r="297" spans="1:59" x14ac:dyDescent="0.2">
      <c r="A297" s="4">
        <f t="shared" si="102"/>
        <v>2043</v>
      </c>
      <c r="B297" s="4">
        <f t="shared" si="119"/>
        <v>9</v>
      </c>
      <c r="C297" s="11">
        <f t="shared" si="105"/>
        <v>52475</v>
      </c>
      <c r="E297" s="15">
        <v>14574830</v>
      </c>
      <c r="F297" s="16">
        <v>14498740</v>
      </c>
      <c r="G297" s="16">
        <v>962648</v>
      </c>
      <c r="H297" s="16">
        <v>84932</v>
      </c>
      <c r="I297" s="16">
        <v>4006</v>
      </c>
      <c r="J297" s="16">
        <v>174343</v>
      </c>
      <c r="K297" s="16">
        <v>19226</v>
      </c>
      <c r="L297" s="16">
        <v>5760822</v>
      </c>
      <c r="M297" s="16">
        <v>21847170</v>
      </c>
      <c r="N297" s="16">
        <f t="shared" si="106"/>
        <v>30059450</v>
      </c>
      <c r="O297" s="16">
        <f t="shared" si="107"/>
        <v>259275</v>
      </c>
      <c r="P297" s="16">
        <f t="shared" si="108"/>
        <v>27607992</v>
      </c>
      <c r="Q297" s="16">
        <f t="shared" si="103"/>
        <v>57926717</v>
      </c>
      <c r="R297" s="16">
        <f t="shared" si="109"/>
        <v>543776</v>
      </c>
      <c r="S297" s="17">
        <f t="shared" si="120"/>
        <v>58470493</v>
      </c>
      <c r="T297" s="16"/>
      <c r="U297" s="15">
        <v>19195597</v>
      </c>
      <c r="V297" s="16">
        <v>16097329</v>
      </c>
      <c r="W297" s="16">
        <v>1121270</v>
      </c>
      <c r="X297" s="16">
        <v>116230</v>
      </c>
      <c r="Y297" s="16">
        <v>4006</v>
      </c>
      <c r="Z297" s="16">
        <v>181877</v>
      </c>
      <c r="AA297" s="16">
        <v>19226</v>
      </c>
      <c r="AB297" s="16">
        <v>5760822</v>
      </c>
      <c r="AC297" s="16">
        <v>21847170</v>
      </c>
      <c r="AD297" s="16">
        <f t="shared" si="110"/>
        <v>36437428</v>
      </c>
      <c r="AE297" s="16">
        <f t="shared" si="111"/>
        <v>298107</v>
      </c>
      <c r="AF297" s="16">
        <f t="shared" si="112"/>
        <v>27607992</v>
      </c>
      <c r="AG297" s="16">
        <f t="shared" si="104"/>
        <v>64343527</v>
      </c>
      <c r="AH297" s="16">
        <f t="shared" si="113"/>
        <v>604012</v>
      </c>
      <c r="AI297" s="17">
        <f t="shared" si="121"/>
        <v>64947539</v>
      </c>
      <c r="AK297" s="201">
        <v>20541612.41</v>
      </c>
      <c r="AL297" s="201">
        <v>16823667.449999999</v>
      </c>
      <c r="AM297" s="201">
        <v>1115123.95</v>
      </c>
      <c r="AN297" s="201">
        <v>99432.7</v>
      </c>
      <c r="AO297" s="201">
        <v>4005.57</v>
      </c>
      <c r="AP297" s="201">
        <v>181290.34</v>
      </c>
      <c r="AQ297" s="201">
        <v>19226.41</v>
      </c>
      <c r="AR297" s="201">
        <v>5760821.7400000002</v>
      </c>
      <c r="AS297" s="201">
        <v>21847169.710000001</v>
      </c>
      <c r="AT297" s="16">
        <f t="shared" si="114"/>
        <v>38503635.789999999</v>
      </c>
      <c r="AU297" s="16">
        <f t="shared" si="115"/>
        <v>280723.03999999998</v>
      </c>
      <c r="AV297" s="16">
        <f t="shared" si="116"/>
        <v>27607991.450000003</v>
      </c>
      <c r="AW297" s="16">
        <f t="shared" si="117"/>
        <v>66392350.280000001</v>
      </c>
      <c r="AX297" s="16">
        <f t="shared" si="118"/>
        <v>623244.71999999881</v>
      </c>
      <c r="AY297" s="16">
        <f t="shared" si="122"/>
        <v>67015595</v>
      </c>
      <c r="AZ297" s="201"/>
      <c r="BA297" s="201"/>
      <c r="BB297" s="228"/>
      <c r="BC297" s="228"/>
      <c r="BD297" s="228"/>
      <c r="BE297" s="201"/>
      <c r="BF297" s="201"/>
      <c r="BG297" s="201"/>
    </row>
    <row r="298" spans="1:59" x14ac:dyDescent="0.2">
      <c r="A298" s="4">
        <f t="shared" si="102"/>
        <v>2043</v>
      </c>
      <c r="B298" s="4">
        <f t="shared" si="119"/>
        <v>10</v>
      </c>
      <c r="C298" s="11">
        <f t="shared" si="105"/>
        <v>52505</v>
      </c>
      <c r="E298" s="15">
        <v>36999188</v>
      </c>
      <c r="F298" s="16">
        <v>23378068</v>
      </c>
      <c r="G298" s="16">
        <v>1021994</v>
      </c>
      <c r="H298" s="16">
        <v>89971</v>
      </c>
      <c r="I298" s="16">
        <v>4719</v>
      </c>
      <c r="J298" s="16">
        <v>203422</v>
      </c>
      <c r="K298" s="16">
        <v>22077</v>
      </c>
      <c r="L298" s="16">
        <v>5535483</v>
      </c>
      <c r="M298" s="16">
        <v>15231078</v>
      </c>
      <c r="N298" s="16">
        <f t="shared" si="106"/>
        <v>61426046</v>
      </c>
      <c r="O298" s="16">
        <f t="shared" si="107"/>
        <v>293393</v>
      </c>
      <c r="P298" s="16">
        <f t="shared" si="108"/>
        <v>20766561</v>
      </c>
      <c r="Q298" s="16">
        <f t="shared" si="103"/>
        <v>82486000</v>
      </c>
      <c r="R298" s="16">
        <f t="shared" si="109"/>
        <v>774321</v>
      </c>
      <c r="S298" s="17">
        <f t="shared" si="120"/>
        <v>83260321</v>
      </c>
      <c r="T298" s="16"/>
      <c r="U298" s="15">
        <v>45180634</v>
      </c>
      <c r="V298" s="16">
        <v>25720866</v>
      </c>
      <c r="W298" s="16">
        <v>1147758</v>
      </c>
      <c r="X298" s="16">
        <v>140444</v>
      </c>
      <c r="Y298" s="16">
        <v>4719</v>
      </c>
      <c r="Z298" s="16">
        <v>212641</v>
      </c>
      <c r="AA298" s="16">
        <v>22077</v>
      </c>
      <c r="AB298" s="16">
        <v>5535483</v>
      </c>
      <c r="AC298" s="16">
        <v>15231078</v>
      </c>
      <c r="AD298" s="16">
        <f t="shared" si="110"/>
        <v>72076054</v>
      </c>
      <c r="AE298" s="16">
        <f t="shared" si="111"/>
        <v>353085</v>
      </c>
      <c r="AF298" s="16">
        <f t="shared" si="112"/>
        <v>20766561</v>
      </c>
      <c r="AG298" s="16">
        <f t="shared" si="104"/>
        <v>93195700</v>
      </c>
      <c r="AH298" s="16">
        <f t="shared" si="113"/>
        <v>874856</v>
      </c>
      <c r="AI298" s="17">
        <f t="shared" si="121"/>
        <v>94070556</v>
      </c>
      <c r="AK298" s="201">
        <v>47604048.25</v>
      </c>
      <c r="AL298" s="201">
        <v>26559299.77</v>
      </c>
      <c r="AM298" s="201">
        <v>1129579.3700000001</v>
      </c>
      <c r="AN298" s="201">
        <v>36479.699999999997</v>
      </c>
      <c r="AO298" s="201">
        <v>4718.9799999999996</v>
      </c>
      <c r="AP298" s="201">
        <v>210783.11</v>
      </c>
      <c r="AQ298" s="201">
        <v>22077.39</v>
      </c>
      <c r="AR298" s="201">
        <v>5535483.4100000001</v>
      </c>
      <c r="AS298" s="201">
        <v>15231078.15</v>
      </c>
      <c r="AT298" s="16">
        <f t="shared" si="114"/>
        <v>75319723.760000005</v>
      </c>
      <c r="AU298" s="16">
        <f t="shared" si="115"/>
        <v>247262.81</v>
      </c>
      <c r="AV298" s="16">
        <f t="shared" si="116"/>
        <v>20766561.560000002</v>
      </c>
      <c r="AW298" s="16">
        <f t="shared" si="117"/>
        <v>96333548.13000001</v>
      </c>
      <c r="AX298" s="16">
        <f t="shared" si="118"/>
        <v>904311.86999998987</v>
      </c>
      <c r="AY298" s="16">
        <f t="shared" si="122"/>
        <v>97237860</v>
      </c>
      <c r="AZ298" s="201"/>
      <c r="BA298" s="201"/>
      <c r="BB298" s="228"/>
      <c r="BC298" s="228"/>
      <c r="BD298" s="228"/>
      <c r="BE298" s="201"/>
      <c r="BF298" s="201"/>
      <c r="BG298" s="201"/>
    </row>
    <row r="299" spans="1:59" x14ac:dyDescent="0.2">
      <c r="A299" s="4">
        <f t="shared" si="102"/>
        <v>2043</v>
      </c>
      <c r="B299" s="4">
        <f t="shared" si="119"/>
        <v>11</v>
      </c>
      <c r="C299" s="11">
        <f t="shared" si="105"/>
        <v>52536</v>
      </c>
      <c r="E299" s="15">
        <v>63299533</v>
      </c>
      <c r="F299" s="16">
        <v>31351631</v>
      </c>
      <c r="G299" s="16">
        <v>1695758</v>
      </c>
      <c r="H299" s="16">
        <v>77782</v>
      </c>
      <c r="I299" s="16">
        <v>3078</v>
      </c>
      <c r="J299" s="16">
        <v>220852</v>
      </c>
      <c r="K299" s="16">
        <v>23202</v>
      </c>
      <c r="L299" s="16">
        <v>6459650</v>
      </c>
      <c r="M299" s="16">
        <v>16070834</v>
      </c>
      <c r="N299" s="16">
        <f t="shared" si="106"/>
        <v>96373202</v>
      </c>
      <c r="O299" s="16">
        <f t="shared" si="107"/>
        <v>298634</v>
      </c>
      <c r="P299" s="16">
        <f t="shared" si="108"/>
        <v>22530484</v>
      </c>
      <c r="Q299" s="16">
        <f t="shared" si="103"/>
        <v>119202320</v>
      </c>
      <c r="R299" s="16">
        <f t="shared" si="109"/>
        <v>1118988</v>
      </c>
      <c r="S299" s="17">
        <f t="shared" si="120"/>
        <v>120321308</v>
      </c>
      <c r="T299" s="16"/>
      <c r="U299" s="15">
        <v>74948982</v>
      </c>
      <c r="V299" s="16">
        <v>34669144</v>
      </c>
      <c r="W299" s="16">
        <v>1855642</v>
      </c>
      <c r="X299" s="16">
        <v>119456</v>
      </c>
      <c r="Y299" s="16">
        <v>3078</v>
      </c>
      <c r="Z299" s="16">
        <v>228812</v>
      </c>
      <c r="AA299" s="16">
        <v>23202</v>
      </c>
      <c r="AB299" s="16">
        <v>6459650</v>
      </c>
      <c r="AC299" s="16">
        <v>16070834</v>
      </c>
      <c r="AD299" s="16">
        <f t="shared" si="110"/>
        <v>111500048</v>
      </c>
      <c r="AE299" s="16">
        <f t="shared" si="111"/>
        <v>348268</v>
      </c>
      <c r="AF299" s="16">
        <f t="shared" si="112"/>
        <v>22530484</v>
      </c>
      <c r="AG299" s="16">
        <f t="shared" si="104"/>
        <v>134378800</v>
      </c>
      <c r="AH299" s="16">
        <f t="shared" si="113"/>
        <v>1261454</v>
      </c>
      <c r="AI299" s="17">
        <f t="shared" si="121"/>
        <v>135640254</v>
      </c>
      <c r="AK299" s="201">
        <v>79046456.620000005</v>
      </c>
      <c r="AL299" s="201">
        <v>35061016.259999998</v>
      </c>
      <c r="AM299" s="201">
        <v>1769115.38</v>
      </c>
      <c r="AN299" s="240">
        <v>-235057.64</v>
      </c>
      <c r="AO299" s="201">
        <v>3077.91</v>
      </c>
      <c r="AP299" s="201">
        <v>222133.91</v>
      </c>
      <c r="AQ299" s="201">
        <v>23202.49</v>
      </c>
      <c r="AR299" s="201">
        <v>6459650.3899999997</v>
      </c>
      <c r="AS299" s="201">
        <v>16070833.960000001</v>
      </c>
      <c r="AT299" s="16">
        <f t="shared" si="114"/>
        <v>115902868.65999998</v>
      </c>
      <c r="AU299" s="16">
        <f t="shared" si="115"/>
        <v>-12923.73000000001</v>
      </c>
      <c r="AV299" s="16">
        <f t="shared" si="116"/>
        <v>22530484.350000001</v>
      </c>
      <c r="AW299" s="16">
        <f t="shared" si="117"/>
        <v>138420429.27999997</v>
      </c>
      <c r="AX299" s="16">
        <f t="shared" si="118"/>
        <v>1299394.7200000286</v>
      </c>
      <c r="AY299" s="16">
        <f t="shared" si="122"/>
        <v>139719824</v>
      </c>
      <c r="AZ299" s="201"/>
      <c r="BA299" s="201"/>
      <c r="BB299" s="228"/>
      <c r="BC299" s="228"/>
      <c r="BD299" s="228"/>
      <c r="BE299" s="201"/>
      <c r="BF299" s="201"/>
      <c r="BG299" s="201"/>
    </row>
    <row r="300" spans="1:59" ht="13.5" thickBot="1" x14ac:dyDescent="0.25">
      <c r="A300" s="4">
        <f t="shared" si="102"/>
        <v>2043</v>
      </c>
      <c r="B300" s="4">
        <f t="shared" si="119"/>
        <v>12</v>
      </c>
      <c r="C300" s="11">
        <f t="shared" si="105"/>
        <v>52566</v>
      </c>
      <c r="E300" s="18">
        <v>84138286</v>
      </c>
      <c r="F300" s="19">
        <v>37629307</v>
      </c>
      <c r="G300" s="19">
        <v>2162311</v>
      </c>
      <c r="H300" s="19">
        <v>88001</v>
      </c>
      <c r="I300" s="19">
        <v>2125</v>
      </c>
      <c r="J300" s="19">
        <v>245296</v>
      </c>
      <c r="K300" s="19">
        <v>25262</v>
      </c>
      <c r="L300" s="19">
        <v>6807256</v>
      </c>
      <c r="M300" s="19">
        <v>16393504</v>
      </c>
      <c r="N300" s="19">
        <f t="shared" si="106"/>
        <v>123957291</v>
      </c>
      <c r="O300" s="19">
        <f t="shared" si="107"/>
        <v>333297</v>
      </c>
      <c r="P300" s="19">
        <f t="shared" si="108"/>
        <v>23200760</v>
      </c>
      <c r="Q300" s="19">
        <f t="shared" si="103"/>
        <v>147491348</v>
      </c>
      <c r="R300" s="19">
        <f t="shared" si="109"/>
        <v>1384546</v>
      </c>
      <c r="S300" s="20">
        <f t="shared" si="120"/>
        <v>148875894</v>
      </c>
      <c r="T300" s="16"/>
      <c r="U300" s="18">
        <v>99803202</v>
      </c>
      <c r="V300" s="19">
        <v>42278212</v>
      </c>
      <c r="W300" s="19">
        <v>2335327</v>
      </c>
      <c r="X300" s="19">
        <v>130956</v>
      </c>
      <c r="Y300" s="19">
        <v>2125</v>
      </c>
      <c r="Z300" s="19">
        <v>252686</v>
      </c>
      <c r="AA300" s="19">
        <v>25262</v>
      </c>
      <c r="AB300" s="19">
        <v>6807256</v>
      </c>
      <c r="AC300" s="19">
        <v>16393504</v>
      </c>
      <c r="AD300" s="19">
        <f t="shared" si="110"/>
        <v>144444128</v>
      </c>
      <c r="AE300" s="19">
        <f t="shared" si="111"/>
        <v>383642</v>
      </c>
      <c r="AF300" s="19">
        <f t="shared" si="112"/>
        <v>23200760</v>
      </c>
      <c r="AG300" s="19">
        <f t="shared" si="104"/>
        <v>168028530</v>
      </c>
      <c r="AH300" s="19">
        <f t="shared" si="113"/>
        <v>1577335</v>
      </c>
      <c r="AI300" s="20">
        <f t="shared" si="121"/>
        <v>169605865</v>
      </c>
      <c r="AK300" s="201">
        <v>105209705.67</v>
      </c>
      <c r="AL300" s="201">
        <v>42630571.759999998</v>
      </c>
      <c r="AM300" s="201">
        <v>2225986.7400000002</v>
      </c>
      <c r="AN300" s="240">
        <v>-430281.08</v>
      </c>
      <c r="AO300" s="201">
        <v>2124.5100000000002</v>
      </c>
      <c r="AP300" s="201">
        <v>244082.59</v>
      </c>
      <c r="AQ300" s="201">
        <v>25262.38</v>
      </c>
      <c r="AR300" s="201">
        <v>6807255.6900000004</v>
      </c>
      <c r="AS300" s="201">
        <v>16393504.35</v>
      </c>
      <c r="AT300" s="16">
        <f t="shared" si="114"/>
        <v>150093651.06</v>
      </c>
      <c r="AU300" s="16">
        <f t="shared" si="115"/>
        <v>-186198.49000000002</v>
      </c>
      <c r="AV300" s="16">
        <f t="shared" si="116"/>
        <v>23200760.039999999</v>
      </c>
      <c r="AW300" s="16">
        <f t="shared" si="117"/>
        <v>173108212.60999998</v>
      </c>
      <c r="AX300" s="16">
        <f t="shared" si="118"/>
        <v>1625019.3900000155</v>
      </c>
      <c r="AY300" s="16">
        <f t="shared" si="122"/>
        <v>174733232</v>
      </c>
      <c r="AZ300" s="201"/>
      <c r="BA300" s="201"/>
      <c r="BB300" s="228"/>
      <c r="BC300" s="228"/>
      <c r="BD300" s="228"/>
      <c r="BE300" s="201"/>
      <c r="BF300" s="201"/>
      <c r="BG300" s="201"/>
    </row>
    <row r="301" spans="1:59" x14ac:dyDescent="0.2">
      <c r="A301" s="4">
        <f t="shared" si="102"/>
        <v>2044</v>
      </c>
      <c r="B301" s="4">
        <f t="shared" si="119"/>
        <v>1</v>
      </c>
      <c r="C301" s="11">
        <f t="shared" si="105"/>
        <v>52597</v>
      </c>
      <c r="E301" s="15"/>
      <c r="F301" s="16"/>
      <c r="G301" s="16"/>
      <c r="H301" s="16"/>
      <c r="I301" s="16"/>
      <c r="J301" s="16"/>
      <c r="K301" s="16"/>
      <c r="L301" s="16"/>
      <c r="M301" s="16"/>
      <c r="N301" s="16"/>
      <c r="O301" s="16"/>
      <c r="P301" s="16"/>
      <c r="Q301" s="16"/>
      <c r="R301" s="16"/>
      <c r="S301" s="17"/>
      <c r="U301" s="16"/>
      <c r="V301" s="16"/>
      <c r="W301" s="16"/>
      <c r="X301" s="16"/>
      <c r="Y301" s="16"/>
      <c r="Z301" s="16"/>
      <c r="AA301" s="16"/>
      <c r="AB301" s="16"/>
      <c r="AC301" s="16"/>
      <c r="AD301" s="16"/>
      <c r="AE301" s="16"/>
      <c r="AF301" s="16"/>
      <c r="AG301" s="16"/>
      <c r="AH301" s="16"/>
      <c r="AI301" s="16"/>
      <c r="AK301" s="201">
        <v>104190673.38</v>
      </c>
      <c r="AL301" s="201">
        <v>38498310.100000001</v>
      </c>
      <c r="AM301" s="201">
        <v>1957890.06</v>
      </c>
      <c r="AN301" s="201">
        <v>0</v>
      </c>
      <c r="AO301" s="201">
        <v>0</v>
      </c>
      <c r="AP301" s="201">
        <v>229456.44</v>
      </c>
      <c r="AQ301" s="201">
        <v>23640.27</v>
      </c>
      <c r="AR301" s="201">
        <v>6815980.1799999997</v>
      </c>
      <c r="AS301" s="201">
        <v>14762459.18</v>
      </c>
      <c r="AT301" s="16">
        <f t="shared" si="114"/>
        <v>144670513.81</v>
      </c>
      <c r="AU301" s="16">
        <f t="shared" si="115"/>
        <v>229456.44</v>
      </c>
      <c r="AV301" s="16">
        <f t="shared" si="116"/>
        <v>21578439.359999999</v>
      </c>
      <c r="AW301" s="16">
        <f t="shared" si="117"/>
        <v>166478409.61000001</v>
      </c>
      <c r="AX301" s="16">
        <f t="shared" si="118"/>
        <v>1562783.3899999857</v>
      </c>
      <c r="AY301" s="16">
        <f t="shared" si="122"/>
        <v>168041193</v>
      </c>
    </row>
    <row r="302" spans="1:59" x14ac:dyDescent="0.2">
      <c r="A302" s="4">
        <f t="shared" si="102"/>
        <v>2044</v>
      </c>
      <c r="B302" s="4">
        <f t="shared" si="119"/>
        <v>2</v>
      </c>
      <c r="C302" s="11">
        <f t="shared" si="105"/>
        <v>52628</v>
      </c>
      <c r="E302" s="15"/>
      <c r="F302" s="16"/>
      <c r="G302" s="16"/>
      <c r="H302" s="16"/>
      <c r="I302" s="16"/>
      <c r="J302" s="16"/>
      <c r="K302" s="16"/>
      <c r="L302" s="16"/>
      <c r="M302" s="16"/>
      <c r="N302" s="16"/>
      <c r="O302" s="16"/>
      <c r="P302" s="16"/>
      <c r="Q302" s="16"/>
      <c r="R302" s="16"/>
      <c r="S302" s="17"/>
      <c r="U302" s="16"/>
      <c r="V302" s="16"/>
      <c r="W302" s="16"/>
      <c r="X302" s="16"/>
      <c r="Y302" s="16"/>
      <c r="Z302" s="16"/>
      <c r="AA302" s="16"/>
      <c r="AB302" s="16"/>
      <c r="AC302" s="16"/>
      <c r="AD302" s="16"/>
      <c r="AE302" s="16"/>
      <c r="AF302" s="16"/>
      <c r="AG302" s="16"/>
      <c r="AH302" s="16"/>
      <c r="AI302" s="16"/>
      <c r="AK302" s="201">
        <v>89763534.969999999</v>
      </c>
      <c r="AL302" s="201">
        <v>35168942.700000003</v>
      </c>
      <c r="AM302" s="201">
        <v>1802532.22</v>
      </c>
      <c r="AN302" s="201">
        <v>0</v>
      </c>
      <c r="AO302" s="201">
        <v>0</v>
      </c>
      <c r="AP302" s="201">
        <v>227386.37</v>
      </c>
      <c r="AQ302" s="201">
        <v>23313.599999999999</v>
      </c>
      <c r="AR302" s="201">
        <v>7322022.71</v>
      </c>
      <c r="AS302" s="201">
        <v>19282552.879999999</v>
      </c>
      <c r="AT302" s="16">
        <f t="shared" si="114"/>
        <v>126758323.48999999</v>
      </c>
      <c r="AU302" s="16">
        <f t="shared" si="115"/>
        <v>227386.37</v>
      </c>
      <c r="AV302" s="16">
        <f t="shared" si="116"/>
        <v>26604575.59</v>
      </c>
      <c r="AW302" s="16">
        <f t="shared" si="117"/>
        <v>153590285.44999999</v>
      </c>
      <c r="AX302" s="16">
        <f t="shared" si="118"/>
        <v>1441798.5500000119</v>
      </c>
      <c r="AY302" s="16">
        <f t="shared" si="122"/>
        <v>155032084</v>
      </c>
    </row>
    <row r="303" spans="1:59" x14ac:dyDescent="0.2">
      <c r="A303" s="4">
        <f t="shared" si="102"/>
        <v>2044</v>
      </c>
      <c r="B303" s="4">
        <f t="shared" si="119"/>
        <v>3</v>
      </c>
      <c r="C303" s="11">
        <f t="shared" si="105"/>
        <v>52657</v>
      </c>
      <c r="E303" s="15"/>
      <c r="F303" s="16"/>
      <c r="G303" s="16"/>
      <c r="H303" s="16"/>
      <c r="I303" s="16"/>
      <c r="J303" s="16"/>
      <c r="K303" s="16"/>
      <c r="L303" s="16"/>
      <c r="M303" s="16"/>
      <c r="N303" s="16"/>
      <c r="O303" s="16"/>
      <c r="P303" s="16"/>
      <c r="Q303" s="16"/>
      <c r="R303" s="16"/>
      <c r="S303" s="17"/>
      <c r="U303" s="16"/>
      <c r="V303" s="16"/>
      <c r="W303" s="16"/>
      <c r="X303" s="16"/>
      <c r="Y303" s="16"/>
      <c r="Z303" s="16"/>
      <c r="AA303" s="16"/>
      <c r="AB303" s="16"/>
      <c r="AC303" s="16"/>
      <c r="AD303" s="16"/>
      <c r="AE303" s="16"/>
      <c r="AF303" s="16"/>
      <c r="AG303" s="16"/>
      <c r="AH303" s="16"/>
      <c r="AI303" s="16"/>
      <c r="AK303" s="201">
        <v>80912837.140000001</v>
      </c>
      <c r="AL303" s="201">
        <v>32349069.390000001</v>
      </c>
      <c r="AM303" s="201">
        <v>1646317.15</v>
      </c>
      <c r="AN303" s="201">
        <v>0</v>
      </c>
      <c r="AO303" s="201">
        <v>0</v>
      </c>
      <c r="AP303" s="201">
        <v>242087.64</v>
      </c>
      <c r="AQ303" s="201">
        <v>24929.66</v>
      </c>
      <c r="AR303" s="201">
        <v>6643897.5</v>
      </c>
      <c r="AS303" s="201">
        <v>16013034.76</v>
      </c>
      <c r="AT303" s="16">
        <f t="shared" si="114"/>
        <v>114933153.34</v>
      </c>
      <c r="AU303" s="16">
        <f t="shared" si="115"/>
        <v>242087.64</v>
      </c>
      <c r="AV303" s="16">
        <f t="shared" si="116"/>
        <v>22656932.259999998</v>
      </c>
      <c r="AW303" s="16">
        <f t="shared" si="117"/>
        <v>137832173.24000001</v>
      </c>
      <c r="AX303" s="16">
        <f t="shared" si="118"/>
        <v>1293871.7599999905</v>
      </c>
      <c r="AY303" s="16">
        <f t="shared" si="122"/>
        <v>139126045</v>
      </c>
    </row>
    <row r="304" spans="1:59" x14ac:dyDescent="0.2">
      <c r="A304" s="4">
        <f t="shared" si="102"/>
        <v>2044</v>
      </c>
      <c r="B304" s="4">
        <f t="shared" si="119"/>
        <v>4</v>
      </c>
      <c r="C304" s="11">
        <f t="shared" si="105"/>
        <v>52688</v>
      </c>
      <c r="E304" s="15"/>
      <c r="F304" s="16"/>
      <c r="G304" s="16"/>
      <c r="H304" s="16"/>
      <c r="I304" s="16"/>
      <c r="J304" s="16"/>
      <c r="K304" s="16"/>
      <c r="L304" s="16"/>
      <c r="M304" s="16"/>
      <c r="N304" s="16"/>
      <c r="O304" s="16"/>
      <c r="P304" s="16"/>
      <c r="Q304" s="16"/>
      <c r="R304" s="16"/>
      <c r="S304" s="17"/>
      <c r="U304" s="16"/>
      <c r="V304" s="16"/>
      <c r="W304" s="16"/>
      <c r="X304" s="16"/>
      <c r="Y304" s="16"/>
      <c r="Z304" s="16"/>
      <c r="AA304" s="16"/>
      <c r="AB304" s="16"/>
      <c r="AC304" s="16"/>
      <c r="AD304" s="16"/>
      <c r="AE304" s="16"/>
      <c r="AF304" s="16"/>
      <c r="AG304" s="16"/>
      <c r="AH304" s="16"/>
      <c r="AI304" s="16"/>
      <c r="AK304" s="201">
        <v>55732942.899999999</v>
      </c>
      <c r="AL304" s="201">
        <v>24670031.329999998</v>
      </c>
      <c r="AM304" s="201">
        <v>1352119.63</v>
      </c>
      <c r="AN304" s="201">
        <v>0</v>
      </c>
      <c r="AO304" s="201">
        <v>0</v>
      </c>
      <c r="AP304" s="201">
        <v>228248.33</v>
      </c>
      <c r="AQ304" s="201">
        <v>23731.03</v>
      </c>
      <c r="AR304" s="201">
        <v>6841088.5300000003</v>
      </c>
      <c r="AS304" s="201">
        <v>17401442.539999999</v>
      </c>
      <c r="AT304" s="16">
        <f t="shared" si="114"/>
        <v>81778824.889999986</v>
      </c>
      <c r="AU304" s="16">
        <f t="shared" si="115"/>
        <v>228248.33</v>
      </c>
      <c r="AV304" s="16">
        <f t="shared" si="116"/>
        <v>24242531.07</v>
      </c>
      <c r="AW304" s="16">
        <f t="shared" si="117"/>
        <v>106249604.28999999</v>
      </c>
      <c r="AX304" s="16">
        <f t="shared" si="118"/>
        <v>997396.71000000834</v>
      </c>
      <c r="AY304" s="16">
        <f t="shared" si="122"/>
        <v>107247001</v>
      </c>
    </row>
    <row r="305" spans="1:51" x14ac:dyDescent="0.2">
      <c r="A305" s="4">
        <f t="shared" si="102"/>
        <v>2044</v>
      </c>
      <c r="B305" s="4">
        <f t="shared" si="119"/>
        <v>5</v>
      </c>
      <c r="C305" s="11">
        <f t="shared" si="105"/>
        <v>52718</v>
      </c>
      <c r="E305" s="15"/>
      <c r="F305" s="16"/>
      <c r="G305" s="16"/>
      <c r="H305" s="16"/>
      <c r="I305" s="16"/>
      <c r="J305" s="16"/>
      <c r="K305" s="16"/>
      <c r="L305" s="16"/>
      <c r="M305" s="16"/>
      <c r="N305" s="16"/>
      <c r="O305" s="16"/>
      <c r="P305" s="16"/>
      <c r="Q305" s="16"/>
      <c r="R305" s="16"/>
      <c r="S305" s="17"/>
      <c r="U305" s="16"/>
      <c r="V305" s="16"/>
      <c r="W305" s="16"/>
      <c r="X305" s="16"/>
      <c r="Y305" s="16"/>
      <c r="Z305" s="16"/>
      <c r="AA305" s="16"/>
      <c r="AB305" s="16"/>
      <c r="AC305" s="16"/>
      <c r="AD305" s="16"/>
      <c r="AE305" s="16"/>
      <c r="AF305" s="16"/>
      <c r="AG305" s="16"/>
      <c r="AH305" s="16"/>
      <c r="AI305" s="16"/>
      <c r="AK305" s="201">
        <v>31361761.530000001</v>
      </c>
      <c r="AL305" s="201">
        <v>19325318.07</v>
      </c>
      <c r="AM305" s="201">
        <v>970807.37</v>
      </c>
      <c r="AN305" s="201">
        <v>0</v>
      </c>
      <c r="AO305" s="201">
        <v>0</v>
      </c>
      <c r="AP305" s="201">
        <v>211594.18</v>
      </c>
      <c r="AQ305" s="201">
        <v>22328.86</v>
      </c>
      <c r="AR305" s="201">
        <v>6105559.9500000002</v>
      </c>
      <c r="AS305" s="201">
        <v>20809839.510000002</v>
      </c>
      <c r="AT305" s="16">
        <f t="shared" si="114"/>
        <v>51680215.829999998</v>
      </c>
      <c r="AU305" s="16">
        <f t="shared" si="115"/>
        <v>211594.18</v>
      </c>
      <c r="AV305" s="16">
        <f t="shared" si="116"/>
        <v>26915399.460000001</v>
      </c>
      <c r="AW305" s="16">
        <f t="shared" si="117"/>
        <v>78807209.469999999</v>
      </c>
      <c r="AX305" s="16">
        <f t="shared" si="118"/>
        <v>739787.53000000119</v>
      </c>
      <c r="AY305" s="16">
        <f t="shared" si="122"/>
        <v>79546997</v>
      </c>
    </row>
    <row r="306" spans="1:51" x14ac:dyDescent="0.2">
      <c r="A306" s="4">
        <f t="shared" si="102"/>
        <v>2044</v>
      </c>
      <c r="B306" s="4">
        <f t="shared" si="119"/>
        <v>6</v>
      </c>
      <c r="C306" s="11">
        <f t="shared" si="105"/>
        <v>52749</v>
      </c>
      <c r="E306" s="15"/>
      <c r="F306" s="16"/>
      <c r="G306" s="16"/>
      <c r="H306" s="16"/>
      <c r="I306" s="16"/>
      <c r="J306" s="16"/>
      <c r="K306" s="16"/>
      <c r="L306" s="16"/>
      <c r="M306" s="16"/>
      <c r="N306" s="16"/>
      <c r="O306" s="16"/>
      <c r="P306" s="16"/>
      <c r="Q306" s="16"/>
      <c r="R306" s="16"/>
      <c r="S306" s="17"/>
      <c r="U306" s="16"/>
      <c r="V306" s="16"/>
      <c r="W306" s="16"/>
      <c r="X306" s="16"/>
      <c r="Y306" s="16"/>
      <c r="Z306" s="16"/>
      <c r="AA306" s="16"/>
      <c r="AB306" s="16"/>
      <c r="AC306" s="16"/>
      <c r="AD306" s="16"/>
      <c r="AE306" s="16"/>
      <c r="AF306" s="16"/>
      <c r="AG306" s="16"/>
      <c r="AH306" s="16"/>
      <c r="AI306" s="16"/>
      <c r="AK306" s="201">
        <v>20259208.469999999</v>
      </c>
      <c r="AL306" s="201">
        <v>16326675.42</v>
      </c>
      <c r="AM306" s="201">
        <v>838124.91</v>
      </c>
      <c r="AN306" s="201">
        <v>0</v>
      </c>
      <c r="AO306" s="201">
        <v>0</v>
      </c>
      <c r="AP306" s="201">
        <v>207171.81</v>
      </c>
      <c r="AQ306" s="201">
        <v>22088.84</v>
      </c>
      <c r="AR306" s="201">
        <v>5797107.6600000001</v>
      </c>
      <c r="AS306" s="201">
        <v>20305517.539999999</v>
      </c>
      <c r="AT306" s="16">
        <f t="shared" si="114"/>
        <v>37446097.640000001</v>
      </c>
      <c r="AU306" s="16">
        <f t="shared" si="115"/>
        <v>207171.81</v>
      </c>
      <c r="AV306" s="16">
        <f t="shared" si="116"/>
        <v>26102625.199999999</v>
      </c>
      <c r="AW306" s="16">
        <f t="shared" si="117"/>
        <v>63755894.650000006</v>
      </c>
      <c r="AX306" s="16">
        <f t="shared" si="118"/>
        <v>598495.34999999404</v>
      </c>
      <c r="AY306" s="16">
        <f t="shared" si="122"/>
        <v>64354390</v>
      </c>
    </row>
    <row r="307" spans="1:51" x14ac:dyDescent="0.2">
      <c r="A307" s="4">
        <f t="shared" si="102"/>
        <v>2044</v>
      </c>
      <c r="B307" s="4">
        <f t="shared" si="119"/>
        <v>7</v>
      </c>
      <c r="C307" s="11">
        <f t="shared" si="105"/>
        <v>52779</v>
      </c>
      <c r="E307" s="15"/>
      <c r="F307" s="16"/>
      <c r="G307" s="16"/>
      <c r="H307" s="16"/>
      <c r="I307" s="16"/>
      <c r="J307" s="16"/>
      <c r="K307" s="16"/>
      <c r="L307" s="16"/>
      <c r="M307" s="16"/>
      <c r="N307" s="16"/>
      <c r="O307" s="16"/>
      <c r="P307" s="16"/>
      <c r="Q307" s="16"/>
      <c r="R307" s="16"/>
      <c r="S307" s="17"/>
      <c r="U307" s="16"/>
      <c r="V307" s="16"/>
      <c r="W307" s="16"/>
      <c r="X307" s="16"/>
      <c r="Y307" s="16"/>
      <c r="Z307" s="16"/>
      <c r="AA307" s="16"/>
      <c r="AB307" s="16"/>
      <c r="AC307" s="16"/>
      <c r="AD307" s="16"/>
      <c r="AE307" s="16"/>
      <c r="AF307" s="16"/>
      <c r="AG307" s="16"/>
      <c r="AH307" s="16"/>
      <c r="AI307" s="16"/>
      <c r="AK307" s="201">
        <v>14752550.140000001</v>
      </c>
      <c r="AL307" s="201">
        <v>14281169.199999999</v>
      </c>
      <c r="AM307" s="201">
        <v>768182.96</v>
      </c>
      <c r="AN307" s="201">
        <v>0</v>
      </c>
      <c r="AO307" s="201">
        <v>0</v>
      </c>
      <c r="AP307" s="201">
        <v>196745.72</v>
      </c>
      <c r="AQ307" s="201">
        <v>21039.16</v>
      </c>
      <c r="AR307" s="201">
        <v>5091291.07</v>
      </c>
      <c r="AS307" s="201">
        <v>20437455.739999998</v>
      </c>
      <c r="AT307" s="16">
        <f t="shared" si="114"/>
        <v>29822941.460000001</v>
      </c>
      <c r="AU307" s="16">
        <f t="shared" si="115"/>
        <v>196745.72</v>
      </c>
      <c r="AV307" s="16">
        <f t="shared" si="116"/>
        <v>25528746.809999999</v>
      </c>
      <c r="AW307" s="16">
        <f t="shared" si="117"/>
        <v>55548433.989999995</v>
      </c>
      <c r="AX307" s="16">
        <f t="shared" si="118"/>
        <v>521450.01000000536</v>
      </c>
      <c r="AY307" s="16">
        <f t="shared" si="122"/>
        <v>56069884</v>
      </c>
    </row>
    <row r="308" spans="1:51" x14ac:dyDescent="0.2">
      <c r="A308" s="4">
        <f t="shared" si="102"/>
        <v>2044</v>
      </c>
      <c r="B308" s="4">
        <f t="shared" si="119"/>
        <v>8</v>
      </c>
      <c r="C308" s="11">
        <f t="shared" si="105"/>
        <v>52810</v>
      </c>
      <c r="E308" s="15"/>
      <c r="F308" s="16"/>
      <c r="G308" s="16"/>
      <c r="H308" s="16"/>
      <c r="I308" s="16"/>
      <c r="J308" s="16"/>
      <c r="K308" s="16"/>
      <c r="L308" s="16"/>
      <c r="M308" s="16"/>
      <c r="N308" s="16"/>
      <c r="O308" s="16"/>
      <c r="P308" s="16"/>
      <c r="Q308" s="16"/>
      <c r="R308" s="16"/>
      <c r="S308" s="17"/>
      <c r="U308" s="16"/>
      <c r="V308" s="16"/>
      <c r="W308" s="16"/>
      <c r="X308" s="16"/>
      <c r="Y308" s="16"/>
      <c r="Z308" s="16"/>
      <c r="AA308" s="16"/>
      <c r="AB308" s="16"/>
      <c r="AC308" s="16"/>
      <c r="AD308" s="16"/>
      <c r="AE308" s="16"/>
      <c r="AF308" s="16"/>
      <c r="AG308" s="16"/>
      <c r="AH308" s="16"/>
      <c r="AI308" s="16"/>
      <c r="AK308" s="201">
        <v>14367190.01</v>
      </c>
      <c r="AL308" s="201">
        <v>15226192.23</v>
      </c>
      <c r="AM308" s="201">
        <v>859516.99</v>
      </c>
      <c r="AN308" s="201">
        <v>0</v>
      </c>
      <c r="AO308" s="201">
        <v>0</v>
      </c>
      <c r="AP308" s="201">
        <v>200236.36</v>
      </c>
      <c r="AQ308" s="201">
        <v>21411.32</v>
      </c>
      <c r="AR308" s="201">
        <v>5280199.5199999996</v>
      </c>
      <c r="AS308" s="201">
        <v>19528830.789999999</v>
      </c>
      <c r="AT308" s="16">
        <f t="shared" si="114"/>
        <v>30474310.550000001</v>
      </c>
      <c r="AU308" s="16">
        <f t="shared" si="115"/>
        <v>200236.36</v>
      </c>
      <c r="AV308" s="16">
        <f t="shared" si="116"/>
        <v>24809030.309999999</v>
      </c>
      <c r="AW308" s="16">
        <f t="shared" si="117"/>
        <v>55483577.219999999</v>
      </c>
      <c r="AX308" s="16">
        <f t="shared" si="118"/>
        <v>520840.78000000119</v>
      </c>
      <c r="AY308" s="16">
        <f t="shared" si="122"/>
        <v>56004418</v>
      </c>
    </row>
    <row r="309" spans="1:51" x14ac:dyDescent="0.2">
      <c r="A309" s="4">
        <f t="shared" si="102"/>
        <v>2044</v>
      </c>
      <c r="B309" s="4">
        <f t="shared" si="119"/>
        <v>9</v>
      </c>
      <c r="C309" s="11">
        <f t="shared" si="105"/>
        <v>52841</v>
      </c>
      <c r="E309" s="15"/>
      <c r="F309" s="16"/>
      <c r="G309" s="16"/>
      <c r="H309" s="16"/>
      <c r="I309" s="16"/>
      <c r="J309" s="16"/>
      <c r="K309" s="16"/>
      <c r="L309" s="16"/>
      <c r="M309" s="16"/>
      <c r="N309" s="16"/>
      <c r="O309" s="16"/>
      <c r="P309" s="16"/>
      <c r="Q309" s="16"/>
      <c r="R309" s="16"/>
      <c r="S309" s="17"/>
      <c r="U309" s="16"/>
      <c r="V309" s="16"/>
      <c r="W309" s="16"/>
      <c r="X309" s="16"/>
      <c r="Y309" s="16"/>
      <c r="Z309" s="16"/>
      <c r="AA309" s="16"/>
      <c r="AB309" s="16"/>
      <c r="AC309" s="16"/>
      <c r="AD309" s="16"/>
      <c r="AE309" s="16"/>
      <c r="AF309" s="16"/>
      <c r="AG309" s="16"/>
      <c r="AH309" s="16"/>
      <c r="AI309" s="16"/>
      <c r="AK309" s="201">
        <v>20687551.949999999</v>
      </c>
      <c r="AL309" s="201">
        <v>16940805.16</v>
      </c>
      <c r="AM309" s="201">
        <v>1103150.6000000001</v>
      </c>
      <c r="AN309" s="201">
        <v>0</v>
      </c>
      <c r="AO309" s="201">
        <v>0</v>
      </c>
      <c r="AP309" s="201">
        <v>181134.46</v>
      </c>
      <c r="AQ309" s="201">
        <v>19222.75</v>
      </c>
      <c r="AR309" s="201">
        <v>5897518.3799999999</v>
      </c>
      <c r="AS309" s="201">
        <v>21832427.640000001</v>
      </c>
      <c r="AT309" s="16">
        <f t="shared" si="114"/>
        <v>38750730.460000001</v>
      </c>
      <c r="AU309" s="16">
        <f t="shared" si="115"/>
        <v>181134.46</v>
      </c>
      <c r="AV309" s="16">
        <f t="shared" si="116"/>
        <v>27729946.02</v>
      </c>
      <c r="AW309" s="16">
        <f t="shared" si="117"/>
        <v>66661810.939999998</v>
      </c>
      <c r="AX309" s="16">
        <f t="shared" si="118"/>
        <v>625774.06000000238</v>
      </c>
      <c r="AY309" s="16">
        <f t="shared" si="122"/>
        <v>67287585</v>
      </c>
    </row>
    <row r="310" spans="1:51" x14ac:dyDescent="0.2">
      <c r="A310" s="4">
        <f t="shared" si="102"/>
        <v>2044</v>
      </c>
      <c r="B310" s="4">
        <f t="shared" si="119"/>
        <v>10</v>
      </c>
      <c r="C310" s="11">
        <f t="shared" si="105"/>
        <v>52871</v>
      </c>
      <c r="E310" s="15"/>
      <c r="F310" s="16"/>
      <c r="G310" s="16"/>
      <c r="H310" s="16"/>
      <c r="I310" s="16"/>
      <c r="J310" s="16"/>
      <c r="K310" s="16"/>
      <c r="L310" s="16"/>
      <c r="M310" s="16"/>
      <c r="N310" s="16"/>
      <c r="O310" s="16"/>
      <c r="P310" s="16"/>
      <c r="Q310" s="16"/>
      <c r="R310" s="16"/>
      <c r="S310" s="17"/>
      <c r="U310" s="16"/>
      <c r="V310" s="16"/>
      <c r="W310" s="16"/>
      <c r="X310" s="16"/>
      <c r="Y310" s="16"/>
      <c r="Z310" s="16"/>
      <c r="AA310" s="16"/>
      <c r="AB310" s="16"/>
      <c r="AC310" s="16"/>
      <c r="AD310" s="16"/>
      <c r="AE310" s="16"/>
      <c r="AF310" s="16"/>
      <c r="AG310" s="16"/>
      <c r="AH310" s="16"/>
      <c r="AI310" s="16"/>
      <c r="AK310" s="201">
        <v>47819059.329999998</v>
      </c>
      <c r="AL310" s="201">
        <v>26606720.280000001</v>
      </c>
      <c r="AM310" s="201">
        <v>1114271.03</v>
      </c>
      <c r="AN310" s="201">
        <v>0</v>
      </c>
      <c r="AO310" s="201">
        <v>0</v>
      </c>
      <c r="AP310" s="201">
        <v>210517.73</v>
      </c>
      <c r="AQ310" s="201">
        <v>22068.47</v>
      </c>
      <c r="AR310" s="201">
        <v>5666770.2300000004</v>
      </c>
      <c r="AS310" s="201">
        <v>15210814.189999999</v>
      </c>
      <c r="AT310" s="16">
        <f t="shared" si="114"/>
        <v>75562119.109999999</v>
      </c>
      <c r="AU310" s="16">
        <f t="shared" si="115"/>
        <v>210517.73</v>
      </c>
      <c r="AV310" s="16">
        <f t="shared" si="116"/>
        <v>20877584.420000002</v>
      </c>
      <c r="AW310" s="16">
        <f t="shared" si="117"/>
        <v>96650221.260000005</v>
      </c>
      <c r="AX310" s="16">
        <f t="shared" si="118"/>
        <v>907284.73999999464</v>
      </c>
      <c r="AY310" s="16">
        <f t="shared" si="122"/>
        <v>97557506</v>
      </c>
    </row>
    <row r="311" spans="1:51" x14ac:dyDescent="0.2">
      <c r="A311" s="4">
        <f t="shared" si="102"/>
        <v>2044</v>
      </c>
      <c r="B311" s="4">
        <f t="shared" si="119"/>
        <v>11</v>
      </c>
      <c r="C311" s="11">
        <f t="shared" si="105"/>
        <v>52902</v>
      </c>
      <c r="E311" s="15"/>
      <c r="F311" s="16"/>
      <c r="G311" s="16"/>
      <c r="H311" s="16"/>
      <c r="I311" s="16"/>
      <c r="J311" s="16"/>
      <c r="K311" s="16"/>
      <c r="L311" s="16"/>
      <c r="M311" s="16"/>
      <c r="N311" s="16"/>
      <c r="O311" s="16"/>
      <c r="P311" s="16"/>
      <c r="Q311" s="16"/>
      <c r="R311" s="16"/>
      <c r="S311" s="17"/>
      <c r="U311" s="16"/>
      <c r="V311" s="16"/>
      <c r="W311" s="16"/>
      <c r="X311" s="16"/>
      <c r="Y311" s="16"/>
      <c r="Z311" s="16"/>
      <c r="AA311" s="16"/>
      <c r="AB311" s="16"/>
      <c r="AC311" s="16"/>
      <c r="AD311" s="16"/>
      <c r="AE311" s="16"/>
      <c r="AF311" s="16"/>
      <c r="AG311" s="16"/>
      <c r="AH311" s="16"/>
      <c r="AI311" s="16"/>
      <c r="AK311" s="201">
        <v>78996974.5</v>
      </c>
      <c r="AL311" s="201">
        <v>34966161.880000003</v>
      </c>
      <c r="AM311" s="201">
        <v>1735304.27</v>
      </c>
      <c r="AN311" s="201">
        <v>0</v>
      </c>
      <c r="AO311" s="201">
        <v>0</v>
      </c>
      <c r="AP311" s="201">
        <v>221650.62</v>
      </c>
      <c r="AQ311" s="201">
        <v>23181.919999999998</v>
      </c>
      <c r="AR311" s="201">
        <v>6582800.0700000003</v>
      </c>
      <c r="AS311" s="201">
        <v>16041994.5</v>
      </c>
      <c r="AT311" s="16">
        <f t="shared" si="114"/>
        <v>115721622.56999999</v>
      </c>
      <c r="AU311" s="16">
        <f t="shared" si="115"/>
        <v>221650.62</v>
      </c>
      <c r="AV311" s="16">
        <f t="shared" si="116"/>
        <v>22624794.57</v>
      </c>
      <c r="AW311" s="16">
        <f t="shared" si="117"/>
        <v>138568067.75999999</v>
      </c>
      <c r="AX311" s="16">
        <f t="shared" si="118"/>
        <v>1300780.2400000095</v>
      </c>
      <c r="AY311" s="16">
        <f t="shared" si="122"/>
        <v>139868848</v>
      </c>
    </row>
    <row r="312" spans="1:51" x14ac:dyDescent="0.2">
      <c r="A312" s="4">
        <f t="shared" si="102"/>
        <v>2044</v>
      </c>
      <c r="B312" s="4">
        <f t="shared" si="119"/>
        <v>12</v>
      </c>
      <c r="C312" s="11">
        <f t="shared" si="105"/>
        <v>52932</v>
      </c>
      <c r="E312" s="15"/>
      <c r="F312" s="16"/>
      <c r="G312" s="16"/>
      <c r="H312" s="16"/>
      <c r="I312" s="16"/>
      <c r="J312" s="16"/>
      <c r="K312" s="16"/>
      <c r="L312" s="16"/>
      <c r="M312" s="16"/>
      <c r="N312" s="16"/>
      <c r="O312" s="16"/>
      <c r="P312" s="16"/>
      <c r="Q312" s="16"/>
      <c r="R312" s="16"/>
      <c r="S312" s="17"/>
      <c r="U312" s="16"/>
      <c r="V312" s="16"/>
      <c r="W312" s="16"/>
      <c r="X312" s="16"/>
      <c r="Y312" s="16"/>
      <c r="Z312" s="16"/>
      <c r="AA312" s="16"/>
      <c r="AB312" s="16"/>
      <c r="AC312" s="16"/>
      <c r="AD312" s="16"/>
      <c r="AE312" s="16"/>
      <c r="AF312" s="16"/>
      <c r="AG312" s="16"/>
      <c r="AH312" s="16"/>
      <c r="AI312" s="16"/>
      <c r="AK312" s="201">
        <v>105425009.25</v>
      </c>
      <c r="AL312" s="201">
        <v>42608784.329999998</v>
      </c>
      <c r="AM312" s="201">
        <v>2187544.66</v>
      </c>
      <c r="AN312" s="201">
        <v>0</v>
      </c>
      <c r="AO312" s="201">
        <v>0</v>
      </c>
      <c r="AP312" s="201">
        <v>243619.39</v>
      </c>
      <c r="AQ312" s="201">
        <v>25244.15</v>
      </c>
      <c r="AR312" s="201">
        <v>6920330.8300000001</v>
      </c>
      <c r="AS312" s="201">
        <v>16377627.9</v>
      </c>
      <c r="AT312" s="16">
        <f t="shared" si="114"/>
        <v>150246582.38999999</v>
      </c>
      <c r="AU312" s="16">
        <f t="shared" si="115"/>
        <v>243619.39</v>
      </c>
      <c r="AV312" s="16">
        <f t="shared" si="116"/>
        <v>23297958.73</v>
      </c>
      <c r="AW312" s="16">
        <f t="shared" si="117"/>
        <v>173788160.50999996</v>
      </c>
      <c r="AX312" s="16">
        <f t="shared" si="118"/>
        <v>1631401.4900000393</v>
      </c>
      <c r="AY312" s="16">
        <f t="shared" si="122"/>
        <v>175419562</v>
      </c>
    </row>
    <row r="313" spans="1:51" x14ac:dyDescent="0.2">
      <c r="A313" s="4">
        <f t="shared" si="102"/>
        <v>2045</v>
      </c>
      <c r="B313" s="4">
        <f t="shared" si="119"/>
        <v>1</v>
      </c>
      <c r="C313" s="11">
        <f t="shared" si="105"/>
        <v>52963</v>
      </c>
      <c r="E313" s="15"/>
      <c r="F313" s="16"/>
      <c r="G313" s="16"/>
      <c r="H313" s="16"/>
      <c r="I313" s="16"/>
      <c r="J313" s="16"/>
      <c r="K313" s="16"/>
      <c r="L313" s="16"/>
      <c r="M313" s="16"/>
      <c r="N313" s="16"/>
      <c r="O313" s="16"/>
      <c r="P313" s="16"/>
      <c r="Q313" s="16"/>
      <c r="R313" s="16"/>
      <c r="S313" s="17"/>
      <c r="U313" s="16"/>
      <c r="V313" s="16"/>
      <c r="W313" s="16"/>
      <c r="X313" s="16"/>
      <c r="Y313" s="16"/>
      <c r="Z313" s="16"/>
      <c r="AA313" s="16"/>
      <c r="AB313" s="16"/>
      <c r="AC313" s="16"/>
      <c r="AD313" s="16"/>
      <c r="AE313" s="16"/>
      <c r="AF313" s="16"/>
      <c r="AG313" s="16"/>
      <c r="AH313" s="16"/>
      <c r="AI313" s="16"/>
      <c r="AK313" s="201">
        <v>104858416.92</v>
      </c>
      <c r="AL313" s="201">
        <v>38407685.409999996</v>
      </c>
      <c r="AM313" s="201">
        <v>1927448.83</v>
      </c>
      <c r="AN313" s="201">
        <v>0</v>
      </c>
      <c r="AO313" s="201">
        <v>0</v>
      </c>
      <c r="AP313" s="201">
        <v>228331.67</v>
      </c>
      <c r="AQ313" s="201">
        <v>23542.59</v>
      </c>
      <c r="AR313" s="201">
        <v>6815306.9199999999</v>
      </c>
      <c r="AS313" s="201">
        <v>14401209.300000001</v>
      </c>
      <c r="AT313" s="16">
        <f t="shared" si="114"/>
        <v>145217093.75</v>
      </c>
      <c r="AU313" s="16">
        <f t="shared" si="115"/>
        <v>228331.67</v>
      </c>
      <c r="AV313" s="16">
        <f t="shared" si="116"/>
        <v>21216516.219999999</v>
      </c>
      <c r="AW313" s="16">
        <f t="shared" si="117"/>
        <v>166661941.63999999</v>
      </c>
      <c r="AX313" s="16">
        <f t="shared" si="118"/>
        <v>1564506.3600000143</v>
      </c>
      <c r="AY313" s="16">
        <f t="shared" si="122"/>
        <v>168226448</v>
      </c>
    </row>
    <row r="314" spans="1:51" x14ac:dyDescent="0.2">
      <c r="A314" s="4">
        <f t="shared" si="102"/>
        <v>2045</v>
      </c>
      <c r="B314" s="4">
        <f t="shared" si="119"/>
        <v>2</v>
      </c>
      <c r="C314" s="11">
        <f t="shared" si="105"/>
        <v>52994</v>
      </c>
      <c r="E314" s="15"/>
      <c r="F314" s="16"/>
      <c r="G314" s="16"/>
      <c r="H314" s="16"/>
      <c r="I314" s="16"/>
      <c r="J314" s="16"/>
      <c r="K314" s="16"/>
      <c r="L314" s="16"/>
      <c r="M314" s="16"/>
      <c r="N314" s="16"/>
      <c r="O314" s="16"/>
      <c r="P314" s="16"/>
      <c r="Q314" s="16"/>
      <c r="R314" s="16"/>
      <c r="S314" s="17"/>
      <c r="U314" s="16"/>
      <c r="V314" s="16"/>
      <c r="W314" s="16"/>
      <c r="X314" s="16"/>
      <c r="Y314" s="16"/>
      <c r="Z314" s="16"/>
      <c r="AA314" s="16"/>
      <c r="AB314" s="16"/>
      <c r="AC314" s="16"/>
      <c r="AD314" s="16"/>
      <c r="AE314" s="16"/>
      <c r="AF314" s="16"/>
      <c r="AG314" s="16"/>
      <c r="AH314" s="16"/>
      <c r="AI314" s="16"/>
      <c r="AK314" s="201">
        <v>88779130.730000004</v>
      </c>
      <c r="AL314" s="201">
        <v>34700730.560000002</v>
      </c>
      <c r="AM314" s="201">
        <v>1753022.55</v>
      </c>
      <c r="AN314" s="201">
        <v>0</v>
      </c>
      <c r="AO314" s="201">
        <v>0</v>
      </c>
      <c r="AP314" s="201">
        <v>222977.28</v>
      </c>
      <c r="AQ314" s="201">
        <v>22883.32</v>
      </c>
      <c r="AR314" s="201">
        <v>7465511.5800000001</v>
      </c>
      <c r="AS314" s="201">
        <v>19211733.050000001</v>
      </c>
      <c r="AT314" s="16">
        <f t="shared" si="114"/>
        <v>125255767.16</v>
      </c>
      <c r="AU314" s="16">
        <f t="shared" si="115"/>
        <v>222977.28</v>
      </c>
      <c r="AV314" s="16">
        <f t="shared" si="116"/>
        <v>26677244.630000003</v>
      </c>
      <c r="AW314" s="16">
        <f t="shared" si="117"/>
        <v>152155989.06999999</v>
      </c>
      <c r="AX314" s="16">
        <f t="shared" si="118"/>
        <v>1428333.9300000072</v>
      </c>
      <c r="AY314" s="16">
        <f t="shared" si="122"/>
        <v>153584323</v>
      </c>
    </row>
    <row r="315" spans="1:51" x14ac:dyDescent="0.2">
      <c r="A315" s="4">
        <f t="shared" si="102"/>
        <v>2045</v>
      </c>
      <c r="B315" s="4">
        <f t="shared" si="119"/>
        <v>3</v>
      </c>
      <c r="C315" s="11">
        <f t="shared" si="105"/>
        <v>53022</v>
      </c>
      <c r="E315" s="15"/>
      <c r="F315" s="16"/>
      <c r="G315" s="16"/>
      <c r="H315" s="16"/>
      <c r="I315" s="16"/>
      <c r="J315" s="16"/>
      <c r="K315" s="16"/>
      <c r="L315" s="16"/>
      <c r="M315" s="16"/>
      <c r="N315" s="16"/>
      <c r="O315" s="16"/>
      <c r="P315" s="16"/>
      <c r="Q315" s="16"/>
      <c r="R315" s="16"/>
      <c r="S315" s="17"/>
      <c r="U315" s="16"/>
      <c r="V315" s="16"/>
      <c r="W315" s="16"/>
      <c r="X315" s="16"/>
      <c r="Y315" s="16"/>
      <c r="Z315" s="16"/>
      <c r="AA315" s="16"/>
      <c r="AB315" s="16"/>
      <c r="AC315" s="16"/>
      <c r="AD315" s="16"/>
      <c r="AE315" s="16"/>
      <c r="AF315" s="16"/>
      <c r="AG315" s="16"/>
      <c r="AH315" s="16"/>
      <c r="AI315" s="16"/>
      <c r="AK315" s="201">
        <v>79882175.150000006</v>
      </c>
      <c r="AL315" s="201">
        <v>32021892.629999999</v>
      </c>
      <c r="AM315" s="201">
        <v>1596471.5</v>
      </c>
      <c r="AN315" s="201">
        <v>0</v>
      </c>
      <c r="AO315" s="201">
        <v>0</v>
      </c>
      <c r="AP315" s="201">
        <v>239102.41</v>
      </c>
      <c r="AQ315" s="201">
        <v>24652.06</v>
      </c>
      <c r="AR315" s="201">
        <v>6732919.0800000001</v>
      </c>
      <c r="AS315" s="201">
        <v>16004998.220000001</v>
      </c>
      <c r="AT315" s="16">
        <f t="shared" si="114"/>
        <v>113525191.34</v>
      </c>
      <c r="AU315" s="16">
        <f t="shared" si="115"/>
        <v>239102.41</v>
      </c>
      <c r="AV315" s="16">
        <f t="shared" si="116"/>
        <v>22737917.300000001</v>
      </c>
      <c r="AW315" s="16">
        <f t="shared" si="117"/>
        <v>136502211.05000001</v>
      </c>
      <c r="AX315" s="16">
        <f t="shared" si="118"/>
        <v>1281387.9499999881</v>
      </c>
      <c r="AY315" s="16">
        <f t="shared" si="122"/>
        <v>137783599</v>
      </c>
    </row>
    <row r="316" spans="1:51" x14ac:dyDescent="0.2">
      <c r="A316" s="4">
        <f t="shared" si="102"/>
        <v>2045</v>
      </c>
      <c r="B316" s="4">
        <f t="shared" si="119"/>
        <v>4</v>
      </c>
      <c r="C316" s="11">
        <f t="shared" si="105"/>
        <v>53053</v>
      </c>
      <c r="E316" s="15"/>
      <c r="F316" s="16"/>
      <c r="G316" s="16"/>
      <c r="H316" s="16"/>
      <c r="I316" s="16"/>
      <c r="J316" s="16"/>
      <c r="K316" s="16"/>
      <c r="L316" s="16"/>
      <c r="M316" s="16"/>
      <c r="N316" s="16"/>
      <c r="O316" s="16"/>
      <c r="P316" s="16"/>
      <c r="Q316" s="16"/>
      <c r="R316" s="16"/>
      <c r="S316" s="17"/>
      <c r="U316" s="16"/>
      <c r="V316" s="16"/>
      <c r="W316" s="16"/>
      <c r="X316" s="16"/>
      <c r="Y316" s="16"/>
      <c r="Z316" s="16"/>
      <c r="AA316" s="16"/>
      <c r="AB316" s="16"/>
      <c r="AC316" s="16"/>
      <c r="AD316" s="16"/>
      <c r="AE316" s="16"/>
      <c r="AF316" s="16"/>
      <c r="AG316" s="16"/>
      <c r="AH316" s="16"/>
      <c r="AI316" s="16"/>
      <c r="AK316" s="201">
        <v>56103662.799999997</v>
      </c>
      <c r="AL316" s="201">
        <v>24779269.73</v>
      </c>
      <c r="AM316" s="201">
        <v>1335961.71</v>
      </c>
      <c r="AN316" s="201">
        <v>0</v>
      </c>
      <c r="AO316" s="201">
        <v>0</v>
      </c>
      <c r="AP316" s="201">
        <v>228021.42</v>
      </c>
      <c r="AQ316" s="201">
        <v>23725.58</v>
      </c>
      <c r="AR316" s="201">
        <v>6972246.2199999997</v>
      </c>
      <c r="AS316" s="201">
        <v>17385122.91</v>
      </c>
      <c r="AT316" s="16">
        <f t="shared" si="114"/>
        <v>82242619.819999993</v>
      </c>
      <c r="AU316" s="16">
        <f t="shared" si="115"/>
        <v>228021.42</v>
      </c>
      <c r="AV316" s="16">
        <f t="shared" si="116"/>
        <v>24357369.129999999</v>
      </c>
      <c r="AW316" s="16">
        <f t="shared" si="117"/>
        <v>106828010.36999999</v>
      </c>
      <c r="AX316" s="16">
        <f t="shared" si="118"/>
        <v>1002826.6300000101</v>
      </c>
      <c r="AY316" s="16">
        <f t="shared" si="122"/>
        <v>107830837</v>
      </c>
    </row>
    <row r="317" spans="1:51" x14ac:dyDescent="0.2">
      <c r="A317" s="4">
        <f t="shared" si="102"/>
        <v>2045</v>
      </c>
      <c r="B317" s="4">
        <f t="shared" si="119"/>
        <v>5</v>
      </c>
      <c r="C317" s="11">
        <f t="shared" si="105"/>
        <v>53083</v>
      </c>
      <c r="E317" s="15"/>
      <c r="F317" s="16"/>
      <c r="G317" s="16"/>
      <c r="H317" s="16"/>
      <c r="I317" s="16"/>
      <c r="J317" s="16"/>
      <c r="K317" s="16"/>
      <c r="L317" s="16"/>
      <c r="M317" s="16"/>
      <c r="N317" s="16"/>
      <c r="O317" s="16"/>
      <c r="P317" s="16"/>
      <c r="Q317" s="16"/>
      <c r="R317" s="16"/>
      <c r="S317" s="17"/>
      <c r="U317" s="16"/>
      <c r="V317" s="16"/>
      <c r="W317" s="16"/>
      <c r="X317" s="16"/>
      <c r="Y317" s="16"/>
      <c r="Z317" s="16"/>
      <c r="AA317" s="16"/>
      <c r="AB317" s="16"/>
      <c r="AC317" s="16"/>
      <c r="AD317" s="16"/>
      <c r="AE317" s="16"/>
      <c r="AF317" s="16"/>
      <c r="AG317" s="16"/>
      <c r="AH317" s="16"/>
      <c r="AI317" s="16"/>
      <c r="AK317" s="201">
        <v>31472024.859999999</v>
      </c>
      <c r="AL317" s="201">
        <v>19416972.09</v>
      </c>
      <c r="AM317" s="201">
        <v>958149.62</v>
      </c>
      <c r="AN317" s="201">
        <v>0</v>
      </c>
      <c r="AO317" s="201">
        <v>0</v>
      </c>
      <c r="AP317" s="201">
        <v>211317.31</v>
      </c>
      <c r="AQ317" s="201">
        <v>22318.29</v>
      </c>
      <c r="AR317" s="201">
        <v>6227294.8399999999</v>
      </c>
      <c r="AS317" s="201">
        <v>20790462</v>
      </c>
      <c r="AT317" s="16">
        <f t="shared" si="114"/>
        <v>51869464.859999999</v>
      </c>
      <c r="AU317" s="16">
        <f t="shared" si="115"/>
        <v>211317.31</v>
      </c>
      <c r="AV317" s="16">
        <f t="shared" si="116"/>
        <v>27017756.84</v>
      </c>
      <c r="AW317" s="16">
        <f t="shared" si="117"/>
        <v>79098539.010000005</v>
      </c>
      <c r="AX317" s="16">
        <f t="shared" si="118"/>
        <v>742521.98999999464</v>
      </c>
      <c r="AY317" s="16">
        <f t="shared" si="122"/>
        <v>79841061</v>
      </c>
    </row>
    <row r="318" spans="1:51" x14ac:dyDescent="0.2">
      <c r="A318" s="4">
        <f t="shared" si="102"/>
        <v>2045</v>
      </c>
      <c r="B318" s="4">
        <f t="shared" si="119"/>
        <v>6</v>
      </c>
      <c r="C318" s="11">
        <f t="shared" si="105"/>
        <v>53114</v>
      </c>
      <c r="E318" s="15"/>
      <c r="F318" s="16"/>
      <c r="G318" s="16"/>
      <c r="H318" s="16"/>
      <c r="I318" s="16"/>
      <c r="J318" s="16"/>
      <c r="K318" s="16"/>
      <c r="L318" s="16"/>
      <c r="M318" s="16"/>
      <c r="N318" s="16"/>
      <c r="O318" s="16"/>
      <c r="P318" s="16"/>
      <c r="Q318" s="16"/>
      <c r="R318" s="16"/>
      <c r="S318" s="17"/>
      <c r="U318" s="16"/>
      <c r="V318" s="16"/>
      <c r="W318" s="16"/>
      <c r="X318" s="16"/>
      <c r="Y318" s="16"/>
      <c r="Z318" s="16"/>
      <c r="AA318" s="16"/>
      <c r="AB318" s="16"/>
      <c r="AC318" s="16"/>
      <c r="AD318" s="16"/>
      <c r="AE318" s="16"/>
      <c r="AF318" s="16"/>
      <c r="AG318" s="16"/>
      <c r="AH318" s="16"/>
      <c r="AI318" s="16"/>
      <c r="AK318" s="201">
        <v>20324075.75</v>
      </c>
      <c r="AL318" s="201">
        <v>16427538.130000001</v>
      </c>
      <c r="AM318" s="201">
        <v>827323.25</v>
      </c>
      <c r="AN318" s="201">
        <v>0</v>
      </c>
      <c r="AO318" s="201">
        <v>0</v>
      </c>
      <c r="AP318" s="201">
        <v>206938.91</v>
      </c>
      <c r="AQ318" s="201">
        <v>22080.71</v>
      </c>
      <c r="AR318" s="201">
        <v>5924584.6500000004</v>
      </c>
      <c r="AS318" s="201">
        <v>20288987.120000001</v>
      </c>
      <c r="AT318" s="16">
        <f t="shared" si="114"/>
        <v>37601017.840000004</v>
      </c>
      <c r="AU318" s="16">
        <f t="shared" si="115"/>
        <v>206938.91</v>
      </c>
      <c r="AV318" s="16">
        <f t="shared" si="116"/>
        <v>26213571.770000003</v>
      </c>
      <c r="AW318" s="16">
        <f t="shared" si="117"/>
        <v>64021528.520000003</v>
      </c>
      <c r="AX318" s="16">
        <f t="shared" si="118"/>
        <v>600989.47999999672</v>
      </c>
      <c r="AY318" s="16">
        <f t="shared" si="122"/>
        <v>64622518</v>
      </c>
    </row>
    <row r="319" spans="1:51" x14ac:dyDescent="0.2">
      <c r="A319" s="4">
        <f t="shared" si="102"/>
        <v>2045</v>
      </c>
      <c r="B319" s="4">
        <f t="shared" si="119"/>
        <v>7</v>
      </c>
      <c r="C319" s="11">
        <f t="shared" si="105"/>
        <v>53144</v>
      </c>
      <c r="E319" s="15"/>
      <c r="F319" s="16"/>
      <c r="G319" s="16"/>
      <c r="H319" s="16"/>
      <c r="I319" s="16"/>
      <c r="J319" s="16"/>
      <c r="K319" s="16"/>
      <c r="L319" s="16"/>
      <c r="M319" s="16"/>
      <c r="N319" s="16"/>
      <c r="O319" s="16"/>
      <c r="P319" s="16"/>
      <c r="Q319" s="16"/>
      <c r="R319" s="16"/>
      <c r="S319" s="17"/>
      <c r="U319" s="16"/>
      <c r="V319" s="16"/>
      <c r="W319" s="16"/>
      <c r="X319" s="16"/>
      <c r="Y319" s="16"/>
      <c r="Z319" s="16"/>
      <c r="AA319" s="16"/>
      <c r="AB319" s="16"/>
      <c r="AC319" s="16"/>
      <c r="AD319" s="16"/>
      <c r="AE319" s="16"/>
      <c r="AF319" s="16"/>
      <c r="AG319" s="16"/>
      <c r="AH319" s="16"/>
      <c r="AI319" s="16"/>
      <c r="AK319" s="201">
        <v>14834358.119999999</v>
      </c>
      <c r="AL319" s="201">
        <v>14392376.390000001</v>
      </c>
      <c r="AM319" s="201">
        <v>759944.37</v>
      </c>
      <c r="AN319" s="201">
        <v>0</v>
      </c>
      <c r="AO319" s="201">
        <v>0</v>
      </c>
      <c r="AP319" s="201">
        <v>196580.12</v>
      </c>
      <c r="AQ319" s="201">
        <v>21035.66</v>
      </c>
      <c r="AR319" s="201">
        <v>5213985.1399999997</v>
      </c>
      <c r="AS319" s="201">
        <v>20423698.539999999</v>
      </c>
      <c r="AT319" s="16">
        <f t="shared" si="114"/>
        <v>30007714.539999999</v>
      </c>
      <c r="AU319" s="16">
        <f t="shared" si="115"/>
        <v>196580.12</v>
      </c>
      <c r="AV319" s="16">
        <f t="shared" si="116"/>
        <v>25637683.68</v>
      </c>
      <c r="AW319" s="16">
        <f t="shared" si="117"/>
        <v>55841978.340000004</v>
      </c>
      <c r="AX319" s="16">
        <f t="shared" si="118"/>
        <v>524205.65999999642</v>
      </c>
      <c r="AY319" s="16">
        <f t="shared" si="122"/>
        <v>56366184</v>
      </c>
    </row>
    <row r="320" spans="1:51" x14ac:dyDescent="0.2">
      <c r="A320" s="4">
        <f t="shared" si="102"/>
        <v>2045</v>
      </c>
      <c r="B320" s="4">
        <f t="shared" si="119"/>
        <v>8</v>
      </c>
      <c r="C320" s="11">
        <f t="shared" si="105"/>
        <v>53175</v>
      </c>
      <c r="E320" s="15"/>
      <c r="F320" s="16"/>
      <c r="G320" s="16"/>
      <c r="H320" s="16"/>
      <c r="I320" s="16"/>
      <c r="J320" s="16"/>
      <c r="K320" s="16"/>
      <c r="L320" s="16"/>
      <c r="M320" s="16"/>
      <c r="N320" s="16"/>
      <c r="O320" s="16"/>
      <c r="P320" s="16"/>
      <c r="Q320" s="16"/>
      <c r="R320" s="16"/>
      <c r="S320" s="17"/>
      <c r="U320" s="16"/>
      <c r="V320" s="16"/>
      <c r="W320" s="16"/>
      <c r="X320" s="16"/>
      <c r="Y320" s="16"/>
      <c r="Z320" s="16"/>
      <c r="AA320" s="16"/>
      <c r="AB320" s="16"/>
      <c r="AC320" s="16"/>
      <c r="AD320" s="16"/>
      <c r="AE320" s="16"/>
      <c r="AF320" s="16"/>
      <c r="AG320" s="16"/>
      <c r="AH320" s="16"/>
      <c r="AI320" s="16"/>
      <c r="AK320" s="201">
        <v>14456403.460000001</v>
      </c>
      <c r="AL320" s="201">
        <v>15333043.75</v>
      </c>
      <c r="AM320" s="201">
        <v>850029.08</v>
      </c>
      <c r="AN320" s="201">
        <v>0</v>
      </c>
      <c r="AO320" s="201">
        <v>0</v>
      </c>
      <c r="AP320" s="201">
        <v>200071.49</v>
      </c>
      <c r="AQ320" s="201">
        <v>21407.91</v>
      </c>
      <c r="AR320" s="201">
        <v>5412763.7199999997</v>
      </c>
      <c r="AS320" s="201">
        <v>19514601.489999998</v>
      </c>
      <c r="AT320" s="16">
        <f t="shared" si="114"/>
        <v>30660884.199999999</v>
      </c>
      <c r="AU320" s="16">
        <f t="shared" si="115"/>
        <v>200071.49</v>
      </c>
      <c r="AV320" s="16">
        <f t="shared" si="116"/>
        <v>24927365.209999997</v>
      </c>
      <c r="AW320" s="16">
        <f t="shared" si="117"/>
        <v>55788320.899999991</v>
      </c>
      <c r="AX320" s="16">
        <f t="shared" si="118"/>
        <v>523702.10000000894</v>
      </c>
      <c r="AY320" s="16">
        <f t="shared" si="122"/>
        <v>56312023</v>
      </c>
    </row>
    <row r="321" spans="1:51" x14ac:dyDescent="0.2">
      <c r="A321" s="4">
        <f t="shared" si="102"/>
        <v>2045</v>
      </c>
      <c r="B321" s="4">
        <f t="shared" si="119"/>
        <v>9</v>
      </c>
      <c r="C321" s="11">
        <f t="shared" si="105"/>
        <v>53206</v>
      </c>
      <c r="E321" s="15"/>
      <c r="F321" s="16"/>
      <c r="G321" s="16"/>
      <c r="H321" s="16"/>
      <c r="I321" s="16"/>
      <c r="J321" s="16"/>
      <c r="K321" s="16"/>
      <c r="L321" s="16"/>
      <c r="M321" s="16"/>
      <c r="N321" s="16"/>
      <c r="O321" s="16"/>
      <c r="P321" s="16"/>
      <c r="Q321" s="16"/>
      <c r="R321" s="16"/>
      <c r="S321" s="17"/>
      <c r="U321" s="16"/>
      <c r="V321" s="16"/>
      <c r="W321" s="16"/>
      <c r="X321" s="16"/>
      <c r="Y321" s="16"/>
      <c r="Z321" s="16"/>
      <c r="AA321" s="16"/>
      <c r="AB321" s="16"/>
      <c r="AC321" s="16"/>
      <c r="AD321" s="16"/>
      <c r="AE321" s="16"/>
      <c r="AF321" s="16"/>
      <c r="AG321" s="16"/>
      <c r="AH321" s="16"/>
      <c r="AI321" s="16"/>
      <c r="AK321" s="201">
        <v>20757378.739999998</v>
      </c>
      <c r="AL321" s="201">
        <v>17020698.390000001</v>
      </c>
      <c r="AM321" s="201">
        <v>1089132.29</v>
      </c>
      <c r="AN321" s="201">
        <v>0</v>
      </c>
      <c r="AO321" s="201">
        <v>0</v>
      </c>
      <c r="AP321" s="201">
        <v>180908.25</v>
      </c>
      <c r="AQ321" s="201">
        <v>19214.18</v>
      </c>
      <c r="AR321" s="201">
        <v>6024706.1500000004</v>
      </c>
      <c r="AS321" s="201">
        <v>21810873.399999999</v>
      </c>
      <c r="AT321" s="16">
        <f t="shared" si="114"/>
        <v>38886423.599999994</v>
      </c>
      <c r="AU321" s="16">
        <f t="shared" si="115"/>
        <v>180908.25</v>
      </c>
      <c r="AV321" s="16">
        <f t="shared" si="116"/>
        <v>27835579.549999997</v>
      </c>
      <c r="AW321" s="16">
        <f t="shared" si="117"/>
        <v>66902911.399999991</v>
      </c>
      <c r="AX321" s="16">
        <f t="shared" si="118"/>
        <v>628037.60000000894</v>
      </c>
      <c r="AY321" s="16">
        <f t="shared" si="122"/>
        <v>67530949</v>
      </c>
    </row>
    <row r="322" spans="1:51" x14ac:dyDescent="0.2">
      <c r="A322" s="4">
        <f t="shared" si="102"/>
        <v>2045</v>
      </c>
      <c r="B322" s="4">
        <f t="shared" si="119"/>
        <v>10</v>
      </c>
      <c r="C322" s="11">
        <f t="shared" si="105"/>
        <v>53236</v>
      </c>
      <c r="E322" s="15"/>
      <c r="F322" s="16"/>
      <c r="G322" s="16"/>
      <c r="H322" s="16"/>
      <c r="I322" s="16"/>
      <c r="J322" s="16"/>
      <c r="K322" s="16"/>
      <c r="L322" s="16"/>
      <c r="M322" s="16"/>
      <c r="N322" s="16"/>
      <c r="O322" s="16"/>
      <c r="P322" s="16"/>
      <c r="Q322" s="16"/>
      <c r="R322" s="16"/>
      <c r="S322" s="17"/>
      <c r="U322" s="16"/>
      <c r="V322" s="16"/>
      <c r="W322" s="16"/>
      <c r="X322" s="16"/>
      <c r="Y322" s="16"/>
      <c r="Z322" s="16"/>
      <c r="AA322" s="16"/>
      <c r="AB322" s="16"/>
      <c r="AC322" s="16"/>
      <c r="AD322" s="16"/>
      <c r="AE322" s="16"/>
      <c r="AF322" s="16"/>
      <c r="AG322" s="16"/>
      <c r="AH322" s="16"/>
      <c r="AI322" s="16"/>
      <c r="AK322" s="201">
        <v>48005264.770000003</v>
      </c>
      <c r="AL322" s="201">
        <v>26703961.34</v>
      </c>
      <c r="AM322" s="201">
        <v>1099918.68</v>
      </c>
      <c r="AN322" s="201">
        <v>0</v>
      </c>
      <c r="AO322" s="201">
        <v>0</v>
      </c>
      <c r="AP322" s="201">
        <v>210220.22</v>
      </c>
      <c r="AQ322" s="201">
        <v>22057.48</v>
      </c>
      <c r="AR322" s="201">
        <v>5788763.0099999998</v>
      </c>
      <c r="AS322" s="201">
        <v>15193563.529999999</v>
      </c>
      <c r="AT322" s="16">
        <f t="shared" si="114"/>
        <v>75831202.270000011</v>
      </c>
      <c r="AU322" s="16">
        <f t="shared" si="115"/>
        <v>210220.22</v>
      </c>
      <c r="AV322" s="16">
        <f t="shared" si="116"/>
        <v>20982326.539999999</v>
      </c>
      <c r="AW322" s="16">
        <f t="shared" si="117"/>
        <v>97023749.030000001</v>
      </c>
      <c r="AX322" s="16">
        <f t="shared" si="118"/>
        <v>910790.96999999881</v>
      </c>
      <c r="AY322" s="16">
        <f t="shared" si="122"/>
        <v>97934540</v>
      </c>
    </row>
    <row r="323" spans="1:51" x14ac:dyDescent="0.2">
      <c r="A323" s="4">
        <f t="shared" si="102"/>
        <v>2045</v>
      </c>
      <c r="B323" s="4">
        <f t="shared" si="119"/>
        <v>11</v>
      </c>
      <c r="C323" s="11">
        <f t="shared" si="105"/>
        <v>53267</v>
      </c>
      <c r="E323" s="15"/>
      <c r="F323" s="16"/>
      <c r="G323" s="16"/>
      <c r="H323" s="16"/>
      <c r="I323" s="16"/>
      <c r="J323" s="16"/>
      <c r="K323" s="16"/>
      <c r="L323" s="16"/>
      <c r="M323" s="16"/>
      <c r="N323" s="16"/>
      <c r="O323" s="16"/>
      <c r="P323" s="16"/>
      <c r="Q323" s="16"/>
      <c r="R323" s="16"/>
      <c r="S323" s="17"/>
      <c r="U323" s="16"/>
      <c r="V323" s="16"/>
      <c r="W323" s="16"/>
      <c r="X323" s="16"/>
      <c r="Y323" s="16"/>
      <c r="Z323" s="16"/>
      <c r="AA323" s="16"/>
      <c r="AB323" s="16"/>
      <c r="AC323" s="16"/>
      <c r="AD323" s="16"/>
      <c r="AE323" s="16"/>
      <c r="AF323" s="16"/>
      <c r="AG323" s="16"/>
      <c r="AH323" s="16"/>
      <c r="AI323" s="16"/>
      <c r="AK323" s="201">
        <v>79402048.219999999</v>
      </c>
      <c r="AL323" s="201">
        <v>35085397.840000004</v>
      </c>
      <c r="AM323" s="201">
        <v>1712518.82</v>
      </c>
      <c r="AN323" s="201">
        <v>0</v>
      </c>
      <c r="AO323" s="201">
        <v>0</v>
      </c>
      <c r="AP323" s="201">
        <v>221332.09</v>
      </c>
      <c r="AQ323" s="201">
        <v>23171.42</v>
      </c>
      <c r="AR323" s="201">
        <v>6708249.96</v>
      </c>
      <c r="AS323" s="201">
        <v>16021871.6</v>
      </c>
      <c r="AT323" s="16">
        <f t="shared" si="114"/>
        <v>116223136.3</v>
      </c>
      <c r="AU323" s="16">
        <f t="shared" si="115"/>
        <v>221332.09</v>
      </c>
      <c r="AV323" s="16">
        <f t="shared" si="116"/>
        <v>22730121.559999999</v>
      </c>
      <c r="AW323" s="16">
        <f t="shared" si="117"/>
        <v>139174589.94999999</v>
      </c>
      <c r="AX323" s="16">
        <f t="shared" si="118"/>
        <v>1306474.0500000119</v>
      </c>
      <c r="AY323" s="16">
        <f t="shared" si="122"/>
        <v>140481064</v>
      </c>
    </row>
    <row r="324" spans="1:51" x14ac:dyDescent="0.2">
      <c r="A324" s="4">
        <f t="shared" si="102"/>
        <v>2045</v>
      </c>
      <c r="B324" s="4">
        <f t="shared" si="119"/>
        <v>12</v>
      </c>
      <c r="C324" s="11">
        <f t="shared" si="105"/>
        <v>53297</v>
      </c>
      <c r="E324" s="15"/>
      <c r="F324" s="16"/>
      <c r="G324" s="16"/>
      <c r="H324" s="16"/>
      <c r="I324" s="16"/>
      <c r="J324" s="16"/>
      <c r="K324" s="16"/>
      <c r="L324" s="16"/>
      <c r="M324" s="16"/>
      <c r="N324" s="16"/>
      <c r="O324" s="16"/>
      <c r="P324" s="16"/>
      <c r="Q324" s="16"/>
      <c r="R324" s="16"/>
      <c r="S324" s="17"/>
      <c r="U324" s="16"/>
      <c r="V324" s="16"/>
      <c r="W324" s="16"/>
      <c r="X324" s="16"/>
      <c r="Y324" s="16"/>
      <c r="Z324" s="16"/>
      <c r="AA324" s="16"/>
      <c r="AB324" s="16"/>
      <c r="AC324" s="16"/>
      <c r="AD324" s="16"/>
      <c r="AE324" s="16"/>
      <c r="AF324" s="16"/>
      <c r="AG324" s="16"/>
      <c r="AH324" s="16"/>
      <c r="AI324" s="16"/>
      <c r="AK324" s="201">
        <v>106072727.92</v>
      </c>
      <c r="AL324" s="201">
        <v>42764916.060000002</v>
      </c>
      <c r="AM324" s="201">
        <v>2160372.5299999998</v>
      </c>
      <c r="AN324" s="201">
        <v>0</v>
      </c>
      <c r="AO324" s="201">
        <v>0</v>
      </c>
      <c r="AP324" s="201">
        <v>243358.06</v>
      </c>
      <c r="AQ324" s="201">
        <v>25237.94</v>
      </c>
      <c r="AR324" s="201">
        <v>7052880.4100000001</v>
      </c>
      <c r="AS324" s="201">
        <v>16363745.07</v>
      </c>
      <c r="AT324" s="16">
        <f t="shared" si="114"/>
        <v>151023254.45000002</v>
      </c>
      <c r="AU324" s="16">
        <f t="shared" si="115"/>
        <v>243358.06</v>
      </c>
      <c r="AV324" s="16">
        <f t="shared" si="116"/>
        <v>23416625.48</v>
      </c>
      <c r="AW324" s="16">
        <f t="shared" si="117"/>
        <v>174683237.99000001</v>
      </c>
      <c r="AX324" s="16">
        <f t="shared" si="118"/>
        <v>1639804.0099999905</v>
      </c>
      <c r="AY324" s="16">
        <f t="shared" si="122"/>
        <v>176323042</v>
      </c>
    </row>
    <row r="325" spans="1:51" x14ac:dyDescent="0.2">
      <c r="A325" s="4">
        <f t="shared" si="102"/>
        <v>2046</v>
      </c>
      <c r="B325" s="4">
        <f t="shared" si="119"/>
        <v>1</v>
      </c>
      <c r="C325" s="11">
        <f t="shared" si="105"/>
        <v>53328</v>
      </c>
      <c r="E325" s="15"/>
      <c r="F325" s="16"/>
      <c r="G325" s="16"/>
      <c r="H325" s="16"/>
      <c r="I325" s="16"/>
      <c r="J325" s="16"/>
      <c r="K325" s="16"/>
      <c r="L325" s="16"/>
      <c r="M325" s="16"/>
      <c r="N325" s="16"/>
      <c r="O325" s="16"/>
      <c r="P325" s="16"/>
      <c r="Q325" s="16"/>
      <c r="R325" s="16"/>
      <c r="S325" s="17"/>
      <c r="U325" s="16"/>
      <c r="V325" s="16"/>
      <c r="W325" s="16"/>
      <c r="X325" s="16"/>
      <c r="Y325" s="16"/>
      <c r="Z325" s="16"/>
      <c r="AA325" s="16"/>
      <c r="AB325" s="16"/>
      <c r="AC325" s="16"/>
      <c r="AD325" s="16"/>
      <c r="AE325" s="16"/>
      <c r="AF325" s="16"/>
      <c r="AG325" s="16"/>
      <c r="AH325" s="16"/>
      <c r="AI325" s="16"/>
      <c r="AK325" s="201">
        <v>105550117.8</v>
      </c>
      <c r="AL325" s="201">
        <v>38515160.439999998</v>
      </c>
      <c r="AM325" s="201">
        <v>1904064.77</v>
      </c>
      <c r="AN325" s="201">
        <v>0</v>
      </c>
      <c r="AO325" s="201">
        <v>0</v>
      </c>
      <c r="AP325" s="201">
        <v>228135.06</v>
      </c>
      <c r="AQ325" s="201">
        <v>23539.55</v>
      </c>
      <c r="AR325" s="201">
        <v>6956385.1299999999</v>
      </c>
      <c r="AS325" s="201">
        <v>14386783.82</v>
      </c>
      <c r="AT325" s="16">
        <f t="shared" si="114"/>
        <v>145992882.56000003</v>
      </c>
      <c r="AU325" s="16">
        <f t="shared" si="115"/>
        <v>228135.06</v>
      </c>
      <c r="AV325" s="16">
        <f t="shared" si="116"/>
        <v>21343168.949999999</v>
      </c>
      <c r="AW325" s="16">
        <f t="shared" si="117"/>
        <v>167564186.57000002</v>
      </c>
      <c r="AX325" s="16">
        <f t="shared" si="118"/>
        <v>1572975.4299999774</v>
      </c>
      <c r="AY325" s="16">
        <f t="shared" si="122"/>
        <v>169137162</v>
      </c>
    </row>
    <row r="326" spans="1:51" x14ac:dyDescent="0.2">
      <c r="A326" s="4">
        <f t="shared" si="102"/>
        <v>2046</v>
      </c>
      <c r="B326" s="4">
        <f t="shared" si="119"/>
        <v>2</v>
      </c>
      <c r="C326" s="11">
        <f t="shared" si="105"/>
        <v>53359</v>
      </c>
      <c r="E326" s="15"/>
      <c r="F326" s="16"/>
      <c r="G326" s="16"/>
      <c r="H326" s="16"/>
      <c r="I326" s="16"/>
      <c r="J326" s="16"/>
      <c r="K326" s="16"/>
      <c r="L326" s="16"/>
      <c r="M326" s="16"/>
      <c r="N326" s="16"/>
      <c r="O326" s="16"/>
      <c r="P326" s="16"/>
      <c r="Q326" s="16"/>
      <c r="R326" s="16"/>
      <c r="S326" s="17"/>
      <c r="U326" s="16"/>
      <c r="V326" s="16"/>
      <c r="W326" s="16"/>
      <c r="X326" s="16"/>
      <c r="Y326" s="16"/>
      <c r="Z326" s="16"/>
      <c r="AA326" s="16"/>
      <c r="AB326" s="16"/>
      <c r="AC326" s="16"/>
      <c r="AD326" s="16"/>
      <c r="AE326" s="16"/>
      <c r="AF326" s="16"/>
      <c r="AG326" s="16"/>
      <c r="AH326" s="16"/>
      <c r="AI326" s="16"/>
      <c r="AK326" s="201">
        <v>89224178.159999996</v>
      </c>
      <c r="AL326" s="201">
        <v>34781559.719999999</v>
      </c>
      <c r="AM326" s="201">
        <v>1729128.21</v>
      </c>
      <c r="AN326" s="201">
        <v>0</v>
      </c>
      <c r="AO326" s="201">
        <v>0</v>
      </c>
      <c r="AP326" s="201">
        <v>222706.74</v>
      </c>
      <c r="AQ326" s="201">
        <v>22875.9</v>
      </c>
      <c r="AR326" s="201">
        <v>7602339.4699999997</v>
      </c>
      <c r="AS326" s="201">
        <v>19191127</v>
      </c>
      <c r="AT326" s="16">
        <f t="shared" si="114"/>
        <v>125757741.98999999</v>
      </c>
      <c r="AU326" s="16">
        <f t="shared" si="115"/>
        <v>222706.74</v>
      </c>
      <c r="AV326" s="16">
        <f t="shared" si="116"/>
        <v>26793466.469999999</v>
      </c>
      <c r="AW326" s="16">
        <f t="shared" si="117"/>
        <v>152773915.19999999</v>
      </c>
      <c r="AX326" s="16">
        <f t="shared" si="118"/>
        <v>1434134.8000000119</v>
      </c>
      <c r="AY326" s="16">
        <f t="shared" si="122"/>
        <v>154208050</v>
      </c>
    </row>
    <row r="327" spans="1:51" x14ac:dyDescent="0.2">
      <c r="A327" s="4">
        <f t="shared" si="102"/>
        <v>2046</v>
      </c>
      <c r="B327" s="4">
        <f t="shared" si="119"/>
        <v>3</v>
      </c>
      <c r="C327" s="11">
        <f t="shared" si="105"/>
        <v>53387</v>
      </c>
      <c r="E327" s="15"/>
      <c r="F327" s="16"/>
      <c r="G327" s="16"/>
      <c r="H327" s="16"/>
      <c r="I327" s="16"/>
      <c r="J327" s="16"/>
      <c r="K327" s="16"/>
      <c r="L327" s="16"/>
      <c r="M327" s="16"/>
      <c r="N327" s="16"/>
      <c r="O327" s="16"/>
      <c r="P327" s="16"/>
      <c r="Q327" s="16"/>
      <c r="R327" s="16"/>
      <c r="S327" s="17"/>
      <c r="U327" s="16"/>
      <c r="V327" s="16"/>
      <c r="W327" s="16"/>
      <c r="X327" s="16"/>
      <c r="Y327" s="16"/>
      <c r="Z327" s="16"/>
      <c r="AA327" s="16"/>
      <c r="AB327" s="16"/>
      <c r="AC327" s="16"/>
      <c r="AD327" s="16"/>
      <c r="AE327" s="16"/>
      <c r="AF327" s="16"/>
      <c r="AG327" s="16"/>
      <c r="AH327" s="16"/>
      <c r="AI327" s="16"/>
      <c r="AK327" s="201">
        <v>80319031.640000001</v>
      </c>
      <c r="AL327" s="201">
        <v>32147938</v>
      </c>
      <c r="AM327" s="201">
        <v>1575829.84</v>
      </c>
      <c r="AN327" s="201">
        <v>0</v>
      </c>
      <c r="AO327" s="201">
        <v>0</v>
      </c>
      <c r="AP327" s="201">
        <v>238856.64</v>
      </c>
      <c r="AQ327" s="201">
        <v>24646.78</v>
      </c>
      <c r="AR327" s="201">
        <v>6865598.3799999999</v>
      </c>
      <c r="AS327" s="201">
        <v>15991818.43</v>
      </c>
      <c r="AT327" s="16">
        <f t="shared" si="114"/>
        <v>114067446.26000001</v>
      </c>
      <c r="AU327" s="16">
        <f t="shared" si="115"/>
        <v>238856.64</v>
      </c>
      <c r="AV327" s="16">
        <f t="shared" si="116"/>
        <v>22857416.809999999</v>
      </c>
      <c r="AW327" s="16">
        <f t="shared" si="117"/>
        <v>137163719.71000001</v>
      </c>
      <c r="AX327" s="16">
        <f t="shared" si="118"/>
        <v>1287597.2899999917</v>
      </c>
      <c r="AY327" s="16">
        <f t="shared" si="122"/>
        <v>138451317</v>
      </c>
    </row>
    <row r="328" spans="1:51" x14ac:dyDescent="0.2">
      <c r="A328" s="4">
        <f t="shared" si="102"/>
        <v>2046</v>
      </c>
      <c r="B328" s="4">
        <f t="shared" si="119"/>
        <v>4</v>
      </c>
      <c r="C328" s="11">
        <f t="shared" si="105"/>
        <v>53418</v>
      </c>
      <c r="E328" s="15"/>
      <c r="F328" s="16"/>
      <c r="G328" s="16"/>
      <c r="H328" s="16"/>
      <c r="I328" s="16"/>
      <c r="J328" s="16"/>
      <c r="K328" s="16"/>
      <c r="L328" s="16"/>
      <c r="M328" s="16"/>
      <c r="N328" s="16"/>
      <c r="O328" s="16"/>
      <c r="P328" s="16"/>
      <c r="Q328" s="16"/>
      <c r="R328" s="16"/>
      <c r="S328" s="17"/>
      <c r="U328" s="16"/>
      <c r="V328" s="16"/>
      <c r="W328" s="16"/>
      <c r="X328" s="16"/>
      <c r="Y328" s="16"/>
      <c r="Z328" s="16"/>
      <c r="AA328" s="16"/>
      <c r="AB328" s="16"/>
      <c r="AC328" s="16"/>
      <c r="AD328" s="16"/>
      <c r="AE328" s="16"/>
      <c r="AF328" s="16"/>
      <c r="AG328" s="16"/>
      <c r="AH328" s="16"/>
      <c r="AI328" s="16"/>
      <c r="AK328" s="201">
        <v>56469149.700000003</v>
      </c>
      <c r="AL328" s="201">
        <v>24900876.48</v>
      </c>
      <c r="AM328" s="201">
        <v>1320427.53</v>
      </c>
      <c r="AN328" s="201">
        <v>0</v>
      </c>
      <c r="AO328" s="201">
        <v>0</v>
      </c>
      <c r="AP328" s="201">
        <v>227830.34</v>
      </c>
      <c r="AQ328" s="201">
        <v>23723.38</v>
      </c>
      <c r="AR328" s="201">
        <v>7117177.0599999996</v>
      </c>
      <c r="AS328" s="201">
        <v>17371578.649999999</v>
      </c>
      <c r="AT328" s="16">
        <f t="shared" si="114"/>
        <v>82714177.090000004</v>
      </c>
      <c r="AU328" s="16">
        <f t="shared" si="115"/>
        <v>227830.34</v>
      </c>
      <c r="AV328" s="16">
        <f t="shared" si="116"/>
        <v>24488755.709999997</v>
      </c>
      <c r="AW328" s="16">
        <f t="shared" si="117"/>
        <v>107430763.14</v>
      </c>
      <c r="AX328" s="16">
        <f t="shared" si="118"/>
        <v>1008484.8599999994</v>
      </c>
      <c r="AY328" s="16">
        <f t="shared" si="122"/>
        <v>108439248</v>
      </c>
    </row>
    <row r="329" spans="1:51" x14ac:dyDescent="0.2">
      <c r="A329" s="4">
        <f t="shared" si="102"/>
        <v>2046</v>
      </c>
      <c r="B329" s="4">
        <f t="shared" si="119"/>
        <v>5</v>
      </c>
      <c r="C329" s="11">
        <f t="shared" si="105"/>
        <v>53448</v>
      </c>
      <c r="E329" s="15"/>
      <c r="F329" s="16"/>
      <c r="G329" s="16"/>
      <c r="H329" s="16"/>
      <c r="I329" s="16"/>
      <c r="J329" s="16"/>
      <c r="K329" s="16"/>
      <c r="L329" s="16"/>
      <c r="M329" s="16"/>
      <c r="N329" s="16"/>
      <c r="O329" s="16"/>
      <c r="P329" s="16"/>
      <c r="Q329" s="16"/>
      <c r="R329" s="16"/>
      <c r="S329" s="17"/>
      <c r="U329" s="16"/>
      <c r="V329" s="16"/>
      <c r="W329" s="16"/>
      <c r="X329" s="16"/>
      <c r="Y329" s="16"/>
      <c r="Z329" s="16"/>
      <c r="AA329" s="16"/>
      <c r="AB329" s="16"/>
      <c r="AC329" s="16"/>
      <c r="AD329" s="16"/>
      <c r="AE329" s="16"/>
      <c r="AF329" s="16"/>
      <c r="AG329" s="16"/>
      <c r="AH329" s="16"/>
      <c r="AI329" s="16"/>
      <c r="AK329" s="201">
        <v>31691846.75</v>
      </c>
      <c r="AL329" s="201">
        <v>19548013.109999999</v>
      </c>
      <c r="AM329" s="201">
        <v>947776.92</v>
      </c>
      <c r="AN329" s="201">
        <v>0</v>
      </c>
      <c r="AO329" s="201">
        <v>0</v>
      </c>
      <c r="AP329" s="201">
        <v>211152.84</v>
      </c>
      <c r="AQ329" s="201">
        <v>22317.01</v>
      </c>
      <c r="AR329" s="201">
        <v>6365646.8099999996</v>
      </c>
      <c r="AS329" s="201">
        <v>20777428.239999998</v>
      </c>
      <c r="AT329" s="16">
        <f t="shared" si="114"/>
        <v>52209953.789999999</v>
      </c>
      <c r="AU329" s="16">
        <f t="shared" si="115"/>
        <v>211152.84</v>
      </c>
      <c r="AV329" s="16">
        <f t="shared" si="116"/>
        <v>27143075.049999997</v>
      </c>
      <c r="AW329" s="16">
        <f t="shared" si="117"/>
        <v>79564181.680000007</v>
      </c>
      <c r="AX329" s="16">
        <f t="shared" si="118"/>
        <v>746893.31999999285</v>
      </c>
      <c r="AY329" s="16">
        <f t="shared" si="122"/>
        <v>80311075</v>
      </c>
    </row>
    <row r="330" spans="1:51" x14ac:dyDescent="0.2">
      <c r="A330" s="4">
        <f t="shared" si="102"/>
        <v>2046</v>
      </c>
      <c r="B330" s="4">
        <f t="shared" si="119"/>
        <v>6</v>
      </c>
      <c r="C330" s="11">
        <f t="shared" si="105"/>
        <v>53479</v>
      </c>
      <c r="E330" s="15"/>
      <c r="F330" s="16"/>
      <c r="G330" s="16"/>
      <c r="H330" s="16"/>
      <c r="I330" s="16"/>
      <c r="J330" s="16"/>
      <c r="K330" s="16"/>
      <c r="L330" s="16"/>
      <c r="M330" s="16"/>
      <c r="N330" s="16"/>
      <c r="O330" s="16"/>
      <c r="P330" s="16"/>
      <c r="Q330" s="16"/>
      <c r="R330" s="16"/>
      <c r="S330" s="17"/>
      <c r="U330" s="16"/>
      <c r="V330" s="16"/>
      <c r="W330" s="16"/>
      <c r="X330" s="16"/>
      <c r="Y330" s="16"/>
      <c r="Z330" s="16"/>
      <c r="AA330" s="16"/>
      <c r="AB330" s="16"/>
      <c r="AC330" s="16"/>
      <c r="AD330" s="16"/>
      <c r="AE330" s="16"/>
      <c r="AF330" s="16"/>
      <c r="AG330" s="16"/>
      <c r="AH330" s="16"/>
      <c r="AI330" s="16"/>
      <c r="AK330" s="201">
        <v>20485242.27</v>
      </c>
      <c r="AL330" s="201">
        <v>16547571.1</v>
      </c>
      <c r="AM330" s="201">
        <v>818952.42</v>
      </c>
      <c r="AN330" s="201">
        <v>0</v>
      </c>
      <c r="AO330" s="201">
        <v>0</v>
      </c>
      <c r="AP330" s="201">
        <v>206793.99</v>
      </c>
      <c r="AQ330" s="201">
        <v>22080.46</v>
      </c>
      <c r="AR330" s="201">
        <v>6071620.7300000004</v>
      </c>
      <c r="AS330" s="201">
        <v>20275953.870000001</v>
      </c>
      <c r="AT330" s="16">
        <f t="shared" si="114"/>
        <v>37873846.25</v>
      </c>
      <c r="AU330" s="16">
        <f t="shared" si="115"/>
        <v>206793.99</v>
      </c>
      <c r="AV330" s="16">
        <f t="shared" si="116"/>
        <v>26347574.600000001</v>
      </c>
      <c r="AW330" s="16">
        <f t="shared" si="117"/>
        <v>64428214.840000004</v>
      </c>
      <c r="AX330" s="16">
        <f t="shared" si="118"/>
        <v>604807.15999999642</v>
      </c>
      <c r="AY330" s="16">
        <f t="shared" si="122"/>
        <v>65033022</v>
      </c>
    </row>
    <row r="331" spans="1:51" x14ac:dyDescent="0.2">
      <c r="A331" s="4">
        <f t="shared" si="102"/>
        <v>2046</v>
      </c>
      <c r="B331" s="4">
        <f t="shared" si="119"/>
        <v>7</v>
      </c>
      <c r="C331" s="11">
        <f t="shared" si="105"/>
        <v>53509</v>
      </c>
      <c r="E331" s="15"/>
      <c r="F331" s="16"/>
      <c r="G331" s="16"/>
      <c r="H331" s="16"/>
      <c r="I331" s="16"/>
      <c r="J331" s="16"/>
      <c r="K331" s="16"/>
      <c r="L331" s="16"/>
      <c r="M331" s="16"/>
      <c r="N331" s="16"/>
      <c r="O331" s="16"/>
      <c r="P331" s="16"/>
      <c r="Q331" s="16"/>
      <c r="R331" s="16"/>
      <c r="S331" s="17"/>
      <c r="U331" s="16"/>
      <c r="V331" s="16"/>
      <c r="W331" s="16"/>
      <c r="X331" s="16"/>
      <c r="Y331" s="16"/>
      <c r="Z331" s="16"/>
      <c r="AA331" s="16"/>
      <c r="AB331" s="16"/>
      <c r="AC331" s="16"/>
      <c r="AD331" s="16"/>
      <c r="AE331" s="16"/>
      <c r="AF331" s="16"/>
      <c r="AG331" s="16"/>
      <c r="AH331" s="16"/>
      <c r="AI331" s="16"/>
      <c r="AK331" s="201">
        <v>14948095.220000001</v>
      </c>
      <c r="AL331" s="201">
        <v>14497974.18</v>
      </c>
      <c r="AM331" s="201">
        <v>751875.28</v>
      </c>
      <c r="AN331" s="201">
        <v>0</v>
      </c>
      <c r="AO331" s="201">
        <v>0</v>
      </c>
      <c r="AP331" s="201">
        <v>196436.31</v>
      </c>
      <c r="AQ331" s="201">
        <v>21035.1</v>
      </c>
      <c r="AR331" s="201">
        <v>5350558.4400000004</v>
      </c>
      <c r="AS331" s="201">
        <v>20410160.609999999</v>
      </c>
      <c r="AT331" s="16">
        <f t="shared" si="114"/>
        <v>30218979.780000001</v>
      </c>
      <c r="AU331" s="16">
        <f t="shared" si="115"/>
        <v>196436.31</v>
      </c>
      <c r="AV331" s="16">
        <f t="shared" si="116"/>
        <v>25760719.050000001</v>
      </c>
      <c r="AW331" s="16">
        <f t="shared" si="117"/>
        <v>56176135.140000001</v>
      </c>
      <c r="AX331" s="16">
        <f t="shared" si="118"/>
        <v>527341.8599999994</v>
      </c>
      <c r="AY331" s="16">
        <f t="shared" si="122"/>
        <v>56703477</v>
      </c>
    </row>
    <row r="332" spans="1:51" x14ac:dyDescent="0.2">
      <c r="A332" s="4">
        <f t="shared" si="102"/>
        <v>2046</v>
      </c>
      <c r="B332" s="4">
        <f t="shared" si="119"/>
        <v>8</v>
      </c>
      <c r="C332" s="11">
        <f t="shared" si="105"/>
        <v>53540</v>
      </c>
      <c r="E332" s="15"/>
      <c r="F332" s="16"/>
      <c r="G332" s="16"/>
      <c r="H332" s="16"/>
      <c r="I332" s="16"/>
      <c r="J332" s="16"/>
      <c r="K332" s="16"/>
      <c r="L332" s="16"/>
      <c r="M332" s="16"/>
      <c r="N332" s="16"/>
      <c r="O332" s="16"/>
      <c r="P332" s="16"/>
      <c r="Q332" s="16"/>
      <c r="R332" s="16"/>
      <c r="S332" s="17"/>
      <c r="U332" s="16"/>
      <c r="V332" s="16"/>
      <c r="W332" s="16"/>
      <c r="X332" s="16"/>
      <c r="Y332" s="16"/>
      <c r="Z332" s="16"/>
      <c r="AA332" s="16"/>
      <c r="AB332" s="16"/>
      <c r="AC332" s="16"/>
      <c r="AD332" s="16"/>
      <c r="AE332" s="16"/>
      <c r="AF332" s="16"/>
      <c r="AG332" s="16"/>
      <c r="AH332" s="16"/>
      <c r="AI332" s="16"/>
      <c r="AK332" s="201">
        <v>14545813.029999999</v>
      </c>
      <c r="AL332" s="201">
        <v>15434803.220000001</v>
      </c>
      <c r="AM332" s="201">
        <v>840410.19</v>
      </c>
      <c r="AN332" s="201">
        <v>0</v>
      </c>
      <c r="AO332" s="201">
        <v>0</v>
      </c>
      <c r="AP332" s="201">
        <v>199889.6</v>
      </c>
      <c r="AQ332" s="201">
        <v>21404.69</v>
      </c>
      <c r="AR332" s="201">
        <v>5557068</v>
      </c>
      <c r="AS332" s="201">
        <v>19498566.440000001</v>
      </c>
      <c r="AT332" s="16">
        <f t="shared" si="114"/>
        <v>30842431.130000003</v>
      </c>
      <c r="AU332" s="16">
        <f t="shared" si="115"/>
        <v>199889.6</v>
      </c>
      <c r="AV332" s="16">
        <f t="shared" si="116"/>
        <v>25055634.440000001</v>
      </c>
      <c r="AW332" s="16">
        <f t="shared" si="117"/>
        <v>56097955.170000002</v>
      </c>
      <c r="AX332" s="16">
        <f t="shared" si="118"/>
        <v>526608.82999999821</v>
      </c>
      <c r="AY332" s="16">
        <f t="shared" si="122"/>
        <v>56624564</v>
      </c>
    </row>
    <row r="333" spans="1:51" x14ac:dyDescent="0.2">
      <c r="A333" s="4">
        <f t="shared" si="102"/>
        <v>2046</v>
      </c>
      <c r="B333" s="4">
        <f t="shared" si="119"/>
        <v>9</v>
      </c>
      <c r="C333" s="11">
        <f t="shared" si="105"/>
        <v>53571</v>
      </c>
      <c r="E333" s="15"/>
      <c r="F333" s="16"/>
      <c r="G333" s="16"/>
      <c r="H333" s="16"/>
      <c r="I333" s="16"/>
      <c r="J333" s="16"/>
      <c r="K333" s="16"/>
      <c r="L333" s="16"/>
      <c r="M333" s="16"/>
      <c r="N333" s="16"/>
      <c r="O333" s="16"/>
      <c r="P333" s="16"/>
      <c r="Q333" s="16"/>
      <c r="R333" s="16"/>
      <c r="S333" s="17"/>
      <c r="U333" s="16"/>
      <c r="V333" s="16"/>
      <c r="W333" s="16"/>
      <c r="X333" s="16"/>
      <c r="Y333" s="16"/>
      <c r="Z333" s="16"/>
      <c r="AA333" s="16"/>
      <c r="AB333" s="16"/>
      <c r="AC333" s="16"/>
      <c r="AD333" s="16"/>
      <c r="AE333" s="16"/>
      <c r="AF333" s="16"/>
      <c r="AG333" s="16"/>
      <c r="AH333" s="16"/>
      <c r="AI333" s="16"/>
      <c r="AK333" s="201">
        <v>20867650</v>
      </c>
      <c r="AL333" s="201">
        <v>17108601.899999999</v>
      </c>
      <c r="AM333" s="201">
        <v>1076539.95</v>
      </c>
      <c r="AN333" s="201">
        <v>0</v>
      </c>
      <c r="AO333" s="201">
        <v>0</v>
      </c>
      <c r="AP333" s="201">
        <v>180714.55</v>
      </c>
      <c r="AQ333" s="201">
        <v>19209.27</v>
      </c>
      <c r="AR333" s="201">
        <v>6164448.9100000001</v>
      </c>
      <c r="AS333" s="201">
        <v>21793252.699999999</v>
      </c>
      <c r="AT333" s="16">
        <f t="shared" si="114"/>
        <v>39072001.120000005</v>
      </c>
      <c r="AU333" s="16">
        <f t="shared" si="115"/>
        <v>180714.55</v>
      </c>
      <c r="AV333" s="16">
        <f t="shared" si="116"/>
        <v>27957701.609999999</v>
      </c>
      <c r="AW333" s="16">
        <f t="shared" si="117"/>
        <v>67210417.280000001</v>
      </c>
      <c r="AX333" s="16">
        <f t="shared" si="118"/>
        <v>630924.71999999881</v>
      </c>
      <c r="AY333" s="16">
        <f t="shared" si="122"/>
        <v>67841342</v>
      </c>
    </row>
    <row r="334" spans="1:51" x14ac:dyDescent="0.2">
      <c r="A334" s="4">
        <f t="shared" si="102"/>
        <v>2046</v>
      </c>
      <c r="B334" s="4">
        <f t="shared" si="119"/>
        <v>10</v>
      </c>
      <c r="C334" s="11">
        <f t="shared" si="105"/>
        <v>53601</v>
      </c>
      <c r="E334" s="15"/>
      <c r="F334" s="16"/>
      <c r="G334" s="16"/>
      <c r="H334" s="16"/>
      <c r="I334" s="16"/>
      <c r="J334" s="16"/>
      <c r="K334" s="16"/>
      <c r="L334" s="16"/>
      <c r="M334" s="16"/>
      <c r="N334" s="16"/>
      <c r="O334" s="16"/>
      <c r="P334" s="16"/>
      <c r="Q334" s="16"/>
      <c r="R334" s="16"/>
      <c r="S334" s="17"/>
      <c r="U334" s="16"/>
      <c r="V334" s="16"/>
      <c r="W334" s="16"/>
      <c r="X334" s="16"/>
      <c r="Y334" s="16"/>
      <c r="Z334" s="16"/>
      <c r="AA334" s="16"/>
      <c r="AB334" s="16"/>
      <c r="AC334" s="16"/>
      <c r="AD334" s="16"/>
      <c r="AE334" s="16"/>
      <c r="AF334" s="16"/>
      <c r="AG334" s="16"/>
      <c r="AH334" s="16"/>
      <c r="AI334" s="16"/>
      <c r="AK334" s="201">
        <v>48302860.090000004</v>
      </c>
      <c r="AL334" s="201">
        <v>26825028.850000001</v>
      </c>
      <c r="AM334" s="201">
        <v>1087504.1200000001</v>
      </c>
      <c r="AN334" s="201">
        <v>0</v>
      </c>
      <c r="AO334" s="201">
        <v>0</v>
      </c>
      <c r="AP334" s="201">
        <v>209996.91</v>
      </c>
      <c r="AQ334" s="201">
        <v>22052.28</v>
      </c>
      <c r="AR334" s="201">
        <v>5926774.7599999998</v>
      </c>
      <c r="AS334" s="201">
        <v>15177660.289999999</v>
      </c>
      <c r="AT334" s="16">
        <f t="shared" si="114"/>
        <v>76237445.340000004</v>
      </c>
      <c r="AU334" s="16">
        <f t="shared" si="115"/>
        <v>209996.91</v>
      </c>
      <c r="AV334" s="16">
        <f t="shared" si="116"/>
        <v>21104435.049999997</v>
      </c>
      <c r="AW334" s="16">
        <f t="shared" si="117"/>
        <v>97551877.299999997</v>
      </c>
      <c r="AX334" s="16">
        <f t="shared" si="118"/>
        <v>915748.70000000298</v>
      </c>
      <c r="AY334" s="16">
        <f t="shared" si="122"/>
        <v>98467626</v>
      </c>
    </row>
    <row r="335" spans="1:51" x14ac:dyDescent="0.2">
      <c r="A335" s="4">
        <f t="shared" si="102"/>
        <v>2046</v>
      </c>
      <c r="B335" s="4">
        <f t="shared" si="119"/>
        <v>11</v>
      </c>
      <c r="C335" s="11">
        <f t="shared" si="105"/>
        <v>53632</v>
      </c>
      <c r="E335" s="15"/>
      <c r="F335" s="16"/>
      <c r="G335" s="16"/>
      <c r="H335" s="16"/>
      <c r="I335" s="16"/>
      <c r="J335" s="16"/>
      <c r="K335" s="16"/>
      <c r="L335" s="16"/>
      <c r="M335" s="16"/>
      <c r="N335" s="16"/>
      <c r="O335" s="16"/>
      <c r="P335" s="16"/>
      <c r="Q335" s="16"/>
      <c r="R335" s="16"/>
      <c r="S335" s="17"/>
      <c r="U335" s="16"/>
      <c r="V335" s="16"/>
      <c r="W335" s="16"/>
      <c r="X335" s="16"/>
      <c r="Y335" s="16"/>
      <c r="Z335" s="16"/>
      <c r="AA335" s="16"/>
      <c r="AB335" s="16"/>
      <c r="AC335" s="16"/>
      <c r="AD335" s="16"/>
      <c r="AE335" s="16"/>
      <c r="AF335" s="16"/>
      <c r="AG335" s="16"/>
      <c r="AH335" s="16"/>
      <c r="AI335" s="16"/>
      <c r="AK335" s="201">
        <v>80052454.390000001</v>
      </c>
      <c r="AL335" s="201">
        <v>35224975.939999998</v>
      </c>
      <c r="AM335" s="201">
        <v>1693980.63</v>
      </c>
      <c r="AN335" s="201">
        <v>0</v>
      </c>
      <c r="AO335" s="201">
        <v>0</v>
      </c>
      <c r="AP335" s="201">
        <v>221149.27</v>
      </c>
      <c r="AQ335" s="201">
        <v>23169.29</v>
      </c>
      <c r="AR335" s="201">
        <v>6852251</v>
      </c>
      <c r="AS335" s="201">
        <v>16008621.449999999</v>
      </c>
      <c r="AT335" s="16">
        <f t="shared" si="114"/>
        <v>116994580.25</v>
      </c>
      <c r="AU335" s="16">
        <f t="shared" si="115"/>
        <v>221149.27</v>
      </c>
      <c r="AV335" s="16">
        <f t="shared" si="116"/>
        <v>22860872.449999999</v>
      </c>
      <c r="AW335" s="16">
        <f t="shared" si="117"/>
        <v>140076601.97</v>
      </c>
      <c r="AX335" s="16">
        <f t="shared" si="118"/>
        <v>1314941.0300000012</v>
      </c>
      <c r="AY335" s="16">
        <f t="shared" si="122"/>
        <v>141391543</v>
      </c>
    </row>
    <row r="336" spans="1:51" x14ac:dyDescent="0.2">
      <c r="A336" s="4">
        <f t="shared" si="102"/>
        <v>2046</v>
      </c>
      <c r="B336" s="4">
        <f t="shared" si="119"/>
        <v>12</v>
      </c>
      <c r="C336" s="11">
        <f t="shared" si="105"/>
        <v>53662</v>
      </c>
      <c r="E336" s="15"/>
      <c r="F336" s="16"/>
      <c r="G336" s="16"/>
      <c r="H336" s="16"/>
      <c r="I336" s="16"/>
      <c r="J336" s="16"/>
      <c r="K336" s="16"/>
      <c r="L336" s="16"/>
      <c r="M336" s="16"/>
      <c r="N336" s="16"/>
      <c r="O336" s="16"/>
      <c r="P336" s="16"/>
      <c r="Q336" s="16"/>
      <c r="R336" s="16"/>
      <c r="S336" s="17"/>
      <c r="U336" s="16"/>
      <c r="V336" s="16"/>
      <c r="W336" s="16"/>
      <c r="X336" s="16"/>
      <c r="Y336" s="16"/>
      <c r="Z336" s="16"/>
      <c r="AA336" s="16"/>
      <c r="AB336" s="16"/>
      <c r="AC336" s="16"/>
      <c r="AD336" s="16"/>
      <c r="AE336" s="16"/>
      <c r="AF336" s="16"/>
      <c r="AG336" s="16"/>
      <c r="AH336" s="16"/>
      <c r="AI336" s="16"/>
      <c r="AK336" s="201">
        <v>107022854.8</v>
      </c>
      <c r="AL336" s="201">
        <v>42869824.969999999</v>
      </c>
      <c r="AM336" s="201">
        <v>2137618.7200000002</v>
      </c>
      <c r="AN336" s="201">
        <v>0</v>
      </c>
      <c r="AO336" s="201">
        <v>0</v>
      </c>
      <c r="AP336" s="201">
        <v>243196.2</v>
      </c>
      <c r="AQ336" s="201">
        <v>25237.53</v>
      </c>
      <c r="AR336" s="201">
        <v>7199354.29</v>
      </c>
      <c r="AS336" s="201">
        <v>16349407.869999999</v>
      </c>
      <c r="AT336" s="16">
        <f t="shared" si="114"/>
        <v>152055536.01999998</v>
      </c>
      <c r="AU336" s="16">
        <f t="shared" si="115"/>
        <v>243196.2</v>
      </c>
      <c r="AV336" s="16">
        <f t="shared" si="116"/>
        <v>23548762.16</v>
      </c>
      <c r="AW336" s="16">
        <f t="shared" si="117"/>
        <v>175847494.37999997</v>
      </c>
      <c r="AX336" s="16">
        <f t="shared" si="118"/>
        <v>1650733.6200000346</v>
      </c>
      <c r="AY336" s="16">
        <f t="shared" si="122"/>
        <v>177498228</v>
      </c>
    </row>
    <row r="337" spans="1:51" x14ac:dyDescent="0.2">
      <c r="A337" s="4">
        <f t="shared" si="102"/>
        <v>2047</v>
      </c>
      <c r="B337" s="4">
        <f t="shared" si="119"/>
        <v>1</v>
      </c>
      <c r="C337" s="11">
        <f t="shared" si="105"/>
        <v>53693</v>
      </c>
      <c r="E337" s="15"/>
      <c r="F337" s="16"/>
      <c r="G337" s="16"/>
      <c r="H337" s="16"/>
      <c r="I337" s="16"/>
      <c r="J337" s="16"/>
      <c r="K337" s="16"/>
      <c r="L337" s="16"/>
      <c r="M337" s="16"/>
      <c r="N337" s="16"/>
      <c r="O337" s="16"/>
      <c r="P337" s="16"/>
      <c r="Q337" s="16"/>
      <c r="R337" s="16"/>
      <c r="S337" s="17"/>
      <c r="U337" s="16"/>
      <c r="V337" s="16"/>
      <c r="W337" s="16"/>
      <c r="X337" s="16"/>
      <c r="Y337" s="16"/>
      <c r="Z337" s="16"/>
      <c r="AA337" s="16"/>
      <c r="AB337" s="16"/>
      <c r="AC337" s="16"/>
      <c r="AD337" s="16"/>
      <c r="AE337" s="16"/>
      <c r="AF337" s="16"/>
      <c r="AG337" s="16"/>
      <c r="AH337" s="16"/>
      <c r="AI337" s="16"/>
      <c r="AK337" s="201">
        <v>106184832.86</v>
      </c>
      <c r="AL337" s="201">
        <v>38531021.060000002</v>
      </c>
      <c r="AM337" s="201">
        <v>1878902.44</v>
      </c>
      <c r="AN337" s="201">
        <v>0</v>
      </c>
      <c r="AO337" s="201">
        <v>0</v>
      </c>
      <c r="AP337" s="201">
        <v>227856.51</v>
      </c>
      <c r="AQ337" s="201">
        <v>23531.81</v>
      </c>
      <c r="AR337" s="201">
        <v>7102340.9000000004</v>
      </c>
      <c r="AS337" s="201">
        <v>14366426.76</v>
      </c>
      <c r="AT337" s="16">
        <f t="shared" si="114"/>
        <v>146618288.17000002</v>
      </c>
      <c r="AU337" s="16">
        <f t="shared" si="115"/>
        <v>227856.51</v>
      </c>
      <c r="AV337" s="16">
        <f t="shared" si="116"/>
        <v>21468767.66</v>
      </c>
      <c r="AW337" s="16">
        <f t="shared" si="117"/>
        <v>168314912.34</v>
      </c>
      <c r="AX337" s="16">
        <f t="shared" si="118"/>
        <v>1580022.6599999964</v>
      </c>
      <c r="AY337" s="16">
        <f t="shared" si="122"/>
        <v>169894935</v>
      </c>
    </row>
    <row r="338" spans="1:51" x14ac:dyDescent="0.2">
      <c r="A338" s="4">
        <f t="shared" si="102"/>
        <v>2047</v>
      </c>
      <c r="B338" s="4">
        <f t="shared" si="119"/>
        <v>2</v>
      </c>
      <c r="C338" s="11">
        <f t="shared" si="105"/>
        <v>53724</v>
      </c>
      <c r="E338" s="15"/>
      <c r="F338" s="16"/>
      <c r="G338" s="16"/>
      <c r="H338" s="16"/>
      <c r="I338" s="16"/>
      <c r="J338" s="16"/>
      <c r="K338" s="16"/>
      <c r="L338" s="16"/>
      <c r="M338" s="16"/>
      <c r="N338" s="16"/>
      <c r="O338" s="16"/>
      <c r="P338" s="16"/>
      <c r="Q338" s="16"/>
      <c r="R338" s="16"/>
      <c r="S338" s="17"/>
      <c r="U338" s="16"/>
      <c r="V338" s="16"/>
      <c r="W338" s="16"/>
      <c r="X338" s="16"/>
      <c r="Y338" s="16"/>
      <c r="Z338" s="16"/>
      <c r="AA338" s="16"/>
      <c r="AB338" s="16"/>
      <c r="AC338" s="16"/>
      <c r="AD338" s="16"/>
      <c r="AE338" s="16"/>
      <c r="AF338" s="16"/>
      <c r="AG338" s="16"/>
      <c r="AH338" s="16"/>
      <c r="AI338" s="16"/>
      <c r="AK338" s="201">
        <v>89478498.829999998</v>
      </c>
      <c r="AL338" s="201">
        <v>34811585.810000002</v>
      </c>
      <c r="AM338" s="201">
        <v>1702264.18</v>
      </c>
      <c r="AN338" s="201">
        <v>0</v>
      </c>
      <c r="AO338" s="201">
        <v>0</v>
      </c>
      <c r="AP338" s="201">
        <v>222329.09</v>
      </c>
      <c r="AQ338" s="201">
        <v>22862.82</v>
      </c>
      <c r="AR338" s="201">
        <v>7739996.1799999997</v>
      </c>
      <c r="AS338" s="201">
        <v>19167784.309999999</v>
      </c>
      <c r="AT338" s="16">
        <f t="shared" si="114"/>
        <v>126015211.64</v>
      </c>
      <c r="AU338" s="16">
        <f t="shared" si="115"/>
        <v>222329.09</v>
      </c>
      <c r="AV338" s="16">
        <f t="shared" si="116"/>
        <v>26907780.489999998</v>
      </c>
      <c r="AW338" s="16">
        <f t="shared" si="117"/>
        <v>153145321.22</v>
      </c>
      <c r="AX338" s="16">
        <f t="shared" si="118"/>
        <v>1437621.7800000012</v>
      </c>
      <c r="AY338" s="16">
        <f t="shared" si="122"/>
        <v>154582943</v>
      </c>
    </row>
    <row r="339" spans="1:51" x14ac:dyDescent="0.2">
      <c r="A339" s="4">
        <f t="shared" si="102"/>
        <v>2047</v>
      </c>
      <c r="B339" s="4">
        <f t="shared" si="119"/>
        <v>3</v>
      </c>
      <c r="C339" s="11">
        <f t="shared" si="105"/>
        <v>53752</v>
      </c>
      <c r="E339" s="15"/>
      <c r="F339" s="16"/>
      <c r="G339" s="16"/>
      <c r="H339" s="16"/>
      <c r="I339" s="16"/>
      <c r="J339" s="16"/>
      <c r="K339" s="16"/>
      <c r="L339" s="16"/>
      <c r="M339" s="16"/>
      <c r="N339" s="16"/>
      <c r="O339" s="16"/>
      <c r="P339" s="16"/>
      <c r="Q339" s="16"/>
      <c r="R339" s="16"/>
      <c r="S339" s="17"/>
      <c r="U339" s="16"/>
      <c r="V339" s="16"/>
      <c r="W339" s="16"/>
      <c r="X339" s="16"/>
      <c r="Y339" s="16"/>
      <c r="Z339" s="16"/>
      <c r="AA339" s="16"/>
      <c r="AB339" s="16"/>
      <c r="AC339" s="16"/>
      <c r="AD339" s="16"/>
      <c r="AE339" s="16"/>
      <c r="AF339" s="16"/>
      <c r="AG339" s="16"/>
      <c r="AH339" s="16"/>
      <c r="AI339" s="16"/>
      <c r="AK339" s="201">
        <v>80673071.519999996</v>
      </c>
      <c r="AL339" s="201">
        <v>32246416.190000001</v>
      </c>
      <c r="AM339" s="201">
        <v>1554075.67</v>
      </c>
      <c r="AN339" s="201">
        <v>0</v>
      </c>
      <c r="AO339" s="201">
        <v>0</v>
      </c>
      <c r="AP339" s="201">
        <v>238574.39</v>
      </c>
      <c r="AQ339" s="201">
        <v>24639.95</v>
      </c>
      <c r="AR339" s="201">
        <v>7002589.6799999997</v>
      </c>
      <c r="AS339" s="201">
        <v>15977971.630000001</v>
      </c>
      <c r="AT339" s="16">
        <f t="shared" si="114"/>
        <v>114498203.33</v>
      </c>
      <c r="AU339" s="16">
        <f t="shared" si="115"/>
        <v>238574.39</v>
      </c>
      <c r="AV339" s="16">
        <f t="shared" si="116"/>
        <v>22980561.310000002</v>
      </c>
      <c r="AW339" s="16">
        <f t="shared" si="117"/>
        <v>137717339.03</v>
      </c>
      <c r="AX339" s="16">
        <f t="shared" si="118"/>
        <v>1292793.9699999988</v>
      </c>
      <c r="AY339" s="16">
        <f t="shared" si="122"/>
        <v>139010133</v>
      </c>
    </row>
    <row r="340" spans="1:51" x14ac:dyDescent="0.2">
      <c r="A340" s="4">
        <f t="shared" si="102"/>
        <v>2047</v>
      </c>
      <c r="B340" s="4">
        <f t="shared" si="119"/>
        <v>4</v>
      </c>
      <c r="C340" s="11">
        <f t="shared" si="105"/>
        <v>53783</v>
      </c>
      <c r="E340" s="15"/>
      <c r="F340" s="16"/>
      <c r="G340" s="16"/>
      <c r="H340" s="16"/>
      <c r="I340" s="16"/>
      <c r="J340" s="16"/>
      <c r="K340" s="16"/>
      <c r="L340" s="16"/>
      <c r="M340" s="16"/>
      <c r="N340" s="16"/>
      <c r="O340" s="16"/>
      <c r="P340" s="16"/>
      <c r="Q340" s="16"/>
      <c r="R340" s="16"/>
      <c r="S340" s="17"/>
      <c r="U340" s="16"/>
      <c r="V340" s="16"/>
      <c r="W340" s="16"/>
      <c r="X340" s="16"/>
      <c r="Y340" s="16"/>
      <c r="Z340" s="16"/>
      <c r="AA340" s="16"/>
      <c r="AB340" s="16"/>
      <c r="AC340" s="16"/>
      <c r="AD340" s="16"/>
      <c r="AE340" s="16"/>
      <c r="AF340" s="16"/>
      <c r="AG340" s="16"/>
      <c r="AH340" s="16"/>
      <c r="AI340" s="16"/>
      <c r="AK340" s="201">
        <v>56784451.859999999</v>
      </c>
      <c r="AL340" s="201">
        <v>24976804.899999999</v>
      </c>
      <c r="AM340" s="201">
        <v>1303749.55</v>
      </c>
      <c r="AN340" s="201">
        <v>0</v>
      </c>
      <c r="AO340" s="201">
        <v>0</v>
      </c>
      <c r="AP340" s="201">
        <v>227598.16</v>
      </c>
      <c r="AQ340" s="201">
        <v>23719.01</v>
      </c>
      <c r="AR340" s="201">
        <v>7267227.8899999997</v>
      </c>
      <c r="AS340" s="201">
        <v>17354521.390000001</v>
      </c>
      <c r="AT340" s="16">
        <f t="shared" si="114"/>
        <v>83088725.319999993</v>
      </c>
      <c r="AU340" s="16">
        <f t="shared" si="115"/>
        <v>227598.16</v>
      </c>
      <c r="AV340" s="16">
        <f t="shared" si="116"/>
        <v>24621749.280000001</v>
      </c>
      <c r="AW340" s="16">
        <f t="shared" si="117"/>
        <v>107938072.75999999</v>
      </c>
      <c r="AX340" s="16">
        <f t="shared" si="118"/>
        <v>1013247.2400000095</v>
      </c>
      <c r="AY340" s="16">
        <f t="shared" si="122"/>
        <v>108951320</v>
      </c>
    </row>
    <row r="341" spans="1:51" x14ac:dyDescent="0.2">
      <c r="A341" s="4">
        <f t="shared" si="102"/>
        <v>2047</v>
      </c>
      <c r="B341" s="4">
        <f t="shared" si="119"/>
        <v>5</v>
      </c>
      <c r="C341" s="11">
        <f t="shared" si="105"/>
        <v>53813</v>
      </c>
      <c r="E341" s="15"/>
      <c r="F341" s="16"/>
      <c r="G341" s="16"/>
      <c r="H341" s="16"/>
      <c r="I341" s="16"/>
      <c r="J341" s="16"/>
      <c r="K341" s="16"/>
      <c r="L341" s="16"/>
      <c r="M341" s="16"/>
      <c r="N341" s="16"/>
      <c r="O341" s="16"/>
      <c r="P341" s="16"/>
      <c r="Q341" s="16"/>
      <c r="R341" s="16"/>
      <c r="S341" s="17"/>
      <c r="U341" s="16"/>
      <c r="V341" s="16"/>
      <c r="W341" s="16"/>
      <c r="X341" s="16"/>
      <c r="Y341" s="16"/>
      <c r="Z341" s="16"/>
      <c r="AA341" s="16"/>
      <c r="AB341" s="16"/>
      <c r="AC341" s="16"/>
      <c r="AD341" s="16"/>
      <c r="AE341" s="16"/>
      <c r="AF341" s="16"/>
      <c r="AG341" s="16"/>
      <c r="AH341" s="16"/>
      <c r="AI341" s="16"/>
      <c r="AK341" s="201">
        <v>31832749.32</v>
      </c>
      <c r="AL341" s="201">
        <v>19635543.469999999</v>
      </c>
      <c r="AM341" s="201">
        <v>935503.23</v>
      </c>
      <c r="AN341" s="201">
        <v>0</v>
      </c>
      <c r="AO341" s="201">
        <v>0</v>
      </c>
      <c r="AP341" s="201">
        <v>210902.82</v>
      </c>
      <c r="AQ341" s="201">
        <v>22310.62</v>
      </c>
      <c r="AR341" s="201">
        <v>6506102.29</v>
      </c>
      <c r="AS341" s="201">
        <v>20760870.460000001</v>
      </c>
      <c r="AT341" s="16">
        <f t="shared" si="114"/>
        <v>52426106.639999993</v>
      </c>
      <c r="AU341" s="16">
        <f t="shared" si="115"/>
        <v>210902.82</v>
      </c>
      <c r="AV341" s="16">
        <f t="shared" si="116"/>
        <v>27266972.75</v>
      </c>
      <c r="AW341" s="16">
        <f t="shared" si="117"/>
        <v>79903982.209999993</v>
      </c>
      <c r="AX341" s="16">
        <f t="shared" si="118"/>
        <v>750082.79000000656</v>
      </c>
      <c r="AY341" s="16">
        <f t="shared" si="122"/>
        <v>80654065</v>
      </c>
    </row>
    <row r="342" spans="1:51" x14ac:dyDescent="0.2">
      <c r="A342" s="4">
        <f t="shared" si="102"/>
        <v>2047</v>
      </c>
      <c r="B342" s="4">
        <f t="shared" si="119"/>
        <v>6</v>
      </c>
      <c r="C342" s="11">
        <f t="shared" si="105"/>
        <v>53844</v>
      </c>
      <c r="E342" s="15"/>
      <c r="F342" s="16"/>
      <c r="G342" s="16"/>
      <c r="H342" s="16"/>
      <c r="I342" s="16"/>
      <c r="J342" s="16"/>
      <c r="K342" s="16"/>
      <c r="L342" s="16"/>
      <c r="M342" s="16"/>
      <c r="N342" s="16"/>
      <c r="O342" s="16"/>
      <c r="P342" s="16"/>
      <c r="Q342" s="16"/>
      <c r="R342" s="16"/>
      <c r="S342" s="17"/>
      <c r="U342" s="16"/>
      <c r="V342" s="16"/>
      <c r="W342" s="16"/>
      <c r="X342" s="16"/>
      <c r="Y342" s="16"/>
      <c r="Z342" s="16"/>
      <c r="AA342" s="16"/>
      <c r="AB342" s="16"/>
      <c r="AC342" s="16"/>
      <c r="AD342" s="16"/>
      <c r="AE342" s="16"/>
      <c r="AF342" s="16"/>
      <c r="AG342" s="16"/>
      <c r="AH342" s="16"/>
      <c r="AI342" s="16"/>
      <c r="AK342" s="201">
        <v>20576174.02</v>
      </c>
      <c r="AL342" s="201">
        <v>16635030.439999999</v>
      </c>
      <c r="AM342" s="201">
        <v>809380.61</v>
      </c>
      <c r="AN342" s="201">
        <v>0</v>
      </c>
      <c r="AO342" s="201">
        <v>0</v>
      </c>
      <c r="AP342" s="201">
        <v>206573.63</v>
      </c>
      <c r="AQ342" s="201">
        <v>22074.47</v>
      </c>
      <c r="AR342" s="201">
        <v>6220642.4400000004</v>
      </c>
      <c r="AS342" s="201">
        <v>20259332.02</v>
      </c>
      <c r="AT342" s="16">
        <f t="shared" si="114"/>
        <v>38042659.539999999</v>
      </c>
      <c r="AU342" s="16">
        <f t="shared" si="115"/>
        <v>206573.63</v>
      </c>
      <c r="AV342" s="16">
        <f t="shared" si="116"/>
        <v>26479974.460000001</v>
      </c>
      <c r="AW342" s="16">
        <f t="shared" si="117"/>
        <v>64729207.630000003</v>
      </c>
      <c r="AX342" s="16">
        <f t="shared" si="118"/>
        <v>607632.36999999732</v>
      </c>
      <c r="AY342" s="16">
        <f t="shared" si="122"/>
        <v>65336840</v>
      </c>
    </row>
    <row r="343" spans="1:51" x14ac:dyDescent="0.2">
      <c r="A343" s="4">
        <f t="shared" si="102"/>
        <v>2047</v>
      </c>
      <c r="B343" s="4">
        <f t="shared" si="119"/>
        <v>7</v>
      </c>
      <c r="C343" s="11">
        <f t="shared" si="105"/>
        <v>53874</v>
      </c>
      <c r="E343" s="15"/>
      <c r="F343" s="16"/>
      <c r="G343" s="16"/>
      <c r="H343" s="16"/>
      <c r="I343" s="16"/>
      <c r="J343" s="16"/>
      <c r="K343" s="16"/>
      <c r="L343" s="16"/>
      <c r="M343" s="16"/>
      <c r="N343" s="16"/>
      <c r="O343" s="16"/>
      <c r="P343" s="16"/>
      <c r="Q343" s="16"/>
      <c r="R343" s="16"/>
      <c r="S343" s="17"/>
      <c r="U343" s="16"/>
      <c r="V343" s="16"/>
      <c r="W343" s="16"/>
      <c r="X343" s="16"/>
      <c r="Y343" s="16"/>
      <c r="Z343" s="16"/>
      <c r="AA343" s="16"/>
      <c r="AB343" s="16"/>
      <c r="AC343" s="16"/>
      <c r="AD343" s="16"/>
      <c r="AE343" s="16"/>
      <c r="AF343" s="16"/>
      <c r="AG343" s="16"/>
      <c r="AH343" s="16"/>
      <c r="AI343" s="16"/>
      <c r="AK343" s="201">
        <v>15026011.93</v>
      </c>
      <c r="AL343" s="201">
        <v>14581745.359999999</v>
      </c>
      <c r="AM343" s="201">
        <v>743282.7</v>
      </c>
      <c r="AN343" s="201">
        <v>0</v>
      </c>
      <c r="AO343" s="201">
        <v>0</v>
      </c>
      <c r="AP343" s="201">
        <v>196255.65</v>
      </c>
      <c r="AQ343" s="201">
        <v>21031.27</v>
      </c>
      <c r="AR343" s="201">
        <v>5489501.6100000003</v>
      </c>
      <c r="AS343" s="201">
        <v>20394488.690000001</v>
      </c>
      <c r="AT343" s="16">
        <f t="shared" si="114"/>
        <v>30372071.259999998</v>
      </c>
      <c r="AU343" s="16">
        <f t="shared" si="115"/>
        <v>196255.65</v>
      </c>
      <c r="AV343" s="16">
        <f t="shared" si="116"/>
        <v>25883990.300000001</v>
      </c>
      <c r="AW343" s="16">
        <f t="shared" si="117"/>
        <v>56452317.209999993</v>
      </c>
      <c r="AX343" s="16">
        <f t="shared" si="118"/>
        <v>529934.79000000656</v>
      </c>
      <c r="AY343" s="16">
        <f t="shared" si="122"/>
        <v>56982252</v>
      </c>
    </row>
    <row r="344" spans="1:51" x14ac:dyDescent="0.2">
      <c r="A344" s="4">
        <f t="shared" si="102"/>
        <v>2047</v>
      </c>
      <c r="B344" s="4">
        <f t="shared" si="119"/>
        <v>8</v>
      </c>
      <c r="C344" s="11">
        <f t="shared" si="105"/>
        <v>53905</v>
      </c>
      <c r="E344" s="15"/>
      <c r="F344" s="16"/>
      <c r="G344" s="16"/>
      <c r="H344" s="16"/>
      <c r="I344" s="16"/>
      <c r="J344" s="16"/>
      <c r="K344" s="16"/>
      <c r="L344" s="16"/>
      <c r="M344" s="16"/>
      <c r="N344" s="16"/>
      <c r="O344" s="16"/>
      <c r="P344" s="16"/>
      <c r="Q344" s="16"/>
      <c r="R344" s="16"/>
      <c r="S344" s="17"/>
      <c r="U344" s="16"/>
      <c r="V344" s="16"/>
      <c r="W344" s="16"/>
      <c r="X344" s="16"/>
      <c r="Y344" s="16"/>
      <c r="Z344" s="16"/>
      <c r="AA344" s="16"/>
      <c r="AB344" s="16"/>
      <c r="AC344" s="16"/>
      <c r="AD344" s="16"/>
      <c r="AE344" s="16"/>
      <c r="AF344" s="16"/>
      <c r="AG344" s="16"/>
      <c r="AH344" s="16"/>
      <c r="AI344" s="16"/>
      <c r="AK344" s="201">
        <v>14643770.85</v>
      </c>
      <c r="AL344" s="201">
        <v>15528831.9</v>
      </c>
      <c r="AM344" s="201">
        <v>831576.61</v>
      </c>
      <c r="AN344" s="201">
        <v>0</v>
      </c>
      <c r="AO344" s="201">
        <v>0</v>
      </c>
      <c r="AP344" s="201">
        <v>199732.47</v>
      </c>
      <c r="AQ344" s="201">
        <v>21403.22</v>
      </c>
      <c r="AR344" s="201">
        <v>5707289.3700000001</v>
      </c>
      <c r="AS344" s="201">
        <v>19485690.949999999</v>
      </c>
      <c r="AT344" s="16">
        <f t="shared" si="114"/>
        <v>31025582.579999998</v>
      </c>
      <c r="AU344" s="16">
        <f t="shared" si="115"/>
        <v>199732.47</v>
      </c>
      <c r="AV344" s="16">
        <f t="shared" si="116"/>
        <v>25192980.32</v>
      </c>
      <c r="AW344" s="16">
        <f t="shared" si="117"/>
        <v>56418295.369999997</v>
      </c>
      <c r="AX344" s="16">
        <f t="shared" si="118"/>
        <v>529615.63000000268</v>
      </c>
      <c r="AY344" s="16">
        <f t="shared" si="122"/>
        <v>56947911</v>
      </c>
    </row>
    <row r="345" spans="1:51" x14ac:dyDescent="0.2">
      <c r="A345" s="4">
        <f t="shared" si="102"/>
        <v>2047</v>
      </c>
      <c r="B345" s="4">
        <f t="shared" si="119"/>
        <v>9</v>
      </c>
      <c r="C345" s="11">
        <f t="shared" si="105"/>
        <v>53936</v>
      </c>
      <c r="E345" s="15"/>
      <c r="F345" s="16"/>
      <c r="G345" s="16"/>
      <c r="H345" s="16"/>
      <c r="I345" s="16"/>
      <c r="J345" s="16"/>
      <c r="K345" s="16"/>
      <c r="L345" s="16"/>
      <c r="M345" s="16"/>
      <c r="N345" s="16"/>
      <c r="O345" s="16"/>
      <c r="P345" s="16"/>
      <c r="Q345" s="16"/>
      <c r="R345" s="16"/>
      <c r="S345" s="17"/>
      <c r="U345" s="16"/>
      <c r="V345" s="16"/>
      <c r="W345" s="16"/>
      <c r="X345" s="16"/>
      <c r="Y345" s="16"/>
      <c r="Z345" s="16"/>
      <c r="AA345" s="16"/>
      <c r="AB345" s="16"/>
      <c r="AC345" s="16"/>
      <c r="AD345" s="16"/>
      <c r="AE345" s="16"/>
      <c r="AF345" s="16"/>
      <c r="AG345" s="16"/>
      <c r="AH345" s="16"/>
      <c r="AI345" s="16"/>
      <c r="AK345" s="201">
        <v>21027690.18</v>
      </c>
      <c r="AL345" s="201">
        <v>17203217.059999999</v>
      </c>
      <c r="AM345" s="201">
        <v>1065536.03</v>
      </c>
      <c r="AN345" s="201">
        <v>0</v>
      </c>
      <c r="AO345" s="201">
        <v>0</v>
      </c>
      <c r="AP345" s="201">
        <v>180581.6</v>
      </c>
      <c r="AQ345" s="201">
        <v>19208.580000000002</v>
      </c>
      <c r="AR345" s="201">
        <v>6314157.4800000004</v>
      </c>
      <c r="AS345" s="201">
        <v>21779562.539999999</v>
      </c>
      <c r="AT345" s="16">
        <f t="shared" si="114"/>
        <v>39315651.849999994</v>
      </c>
      <c r="AU345" s="16">
        <f t="shared" si="115"/>
        <v>180581.6</v>
      </c>
      <c r="AV345" s="16">
        <f t="shared" si="116"/>
        <v>28093720.02</v>
      </c>
      <c r="AW345" s="16">
        <f t="shared" si="117"/>
        <v>67589953.469999999</v>
      </c>
      <c r="AX345" s="16">
        <f t="shared" si="118"/>
        <v>634487.53000000119</v>
      </c>
      <c r="AY345" s="16">
        <f t="shared" si="122"/>
        <v>68224441</v>
      </c>
    </row>
    <row r="346" spans="1:51" x14ac:dyDescent="0.2">
      <c r="A346" s="4">
        <f t="shared" si="102"/>
        <v>2047</v>
      </c>
      <c r="B346" s="4">
        <f t="shared" si="119"/>
        <v>10</v>
      </c>
      <c r="C346" s="11">
        <f t="shared" si="105"/>
        <v>53966</v>
      </c>
      <c r="E346" s="15"/>
      <c r="F346" s="16"/>
      <c r="G346" s="16"/>
      <c r="H346" s="16"/>
      <c r="I346" s="16"/>
      <c r="J346" s="16"/>
      <c r="K346" s="16"/>
      <c r="L346" s="16"/>
      <c r="M346" s="16"/>
      <c r="N346" s="16"/>
      <c r="O346" s="16"/>
      <c r="P346" s="16"/>
      <c r="Q346" s="16"/>
      <c r="R346" s="16"/>
      <c r="S346" s="17"/>
      <c r="U346" s="16"/>
      <c r="V346" s="16"/>
      <c r="W346" s="16"/>
      <c r="X346" s="16"/>
      <c r="Y346" s="16"/>
      <c r="Z346" s="16"/>
      <c r="AA346" s="16"/>
      <c r="AB346" s="16"/>
      <c r="AC346" s="16"/>
      <c r="AD346" s="16"/>
      <c r="AE346" s="16"/>
      <c r="AF346" s="16"/>
      <c r="AG346" s="16"/>
      <c r="AH346" s="16"/>
      <c r="AI346" s="16"/>
      <c r="AK346" s="201">
        <v>48697186.939999998</v>
      </c>
      <c r="AL346" s="201">
        <v>26948946.859999999</v>
      </c>
      <c r="AM346" s="201">
        <v>1076487.73</v>
      </c>
      <c r="AN346" s="201">
        <v>0</v>
      </c>
      <c r="AO346" s="201">
        <v>0</v>
      </c>
      <c r="AP346" s="201">
        <v>209870.27</v>
      </c>
      <c r="AQ346" s="201">
        <v>22052.82</v>
      </c>
      <c r="AR346" s="201">
        <v>6075259.4900000002</v>
      </c>
      <c r="AS346" s="201">
        <v>15165392.93</v>
      </c>
      <c r="AT346" s="16">
        <f t="shared" si="114"/>
        <v>76744674.349999994</v>
      </c>
      <c r="AU346" s="16">
        <f t="shared" si="115"/>
        <v>209870.27</v>
      </c>
      <c r="AV346" s="16">
        <f t="shared" si="116"/>
        <v>21240652.420000002</v>
      </c>
      <c r="AW346" s="16">
        <f t="shared" si="117"/>
        <v>98195197.039999992</v>
      </c>
      <c r="AX346" s="16">
        <f t="shared" si="118"/>
        <v>921787.96000000834</v>
      </c>
      <c r="AY346" s="16">
        <f t="shared" si="122"/>
        <v>99116985</v>
      </c>
    </row>
    <row r="347" spans="1:51" x14ac:dyDescent="0.2">
      <c r="A347" s="4">
        <f t="shared" si="102"/>
        <v>2047</v>
      </c>
      <c r="B347" s="4">
        <f t="shared" si="119"/>
        <v>11</v>
      </c>
      <c r="C347" s="11">
        <f t="shared" si="105"/>
        <v>53997</v>
      </c>
      <c r="E347" s="15"/>
      <c r="F347" s="16"/>
      <c r="G347" s="16"/>
      <c r="H347" s="16"/>
      <c r="I347" s="16"/>
      <c r="J347" s="16"/>
      <c r="K347" s="16"/>
      <c r="L347" s="16"/>
      <c r="M347" s="16"/>
      <c r="N347" s="16"/>
      <c r="O347" s="16"/>
      <c r="P347" s="16"/>
      <c r="Q347" s="16"/>
      <c r="R347" s="16"/>
      <c r="S347" s="17"/>
      <c r="U347" s="16"/>
      <c r="V347" s="16"/>
      <c r="W347" s="16"/>
      <c r="X347" s="16"/>
      <c r="Y347" s="16"/>
      <c r="Z347" s="16"/>
      <c r="AA347" s="16"/>
      <c r="AB347" s="16"/>
      <c r="AC347" s="16"/>
      <c r="AD347" s="16"/>
      <c r="AE347" s="16"/>
      <c r="AF347" s="16"/>
      <c r="AG347" s="16"/>
      <c r="AH347" s="16"/>
      <c r="AI347" s="16"/>
      <c r="AK347" s="201">
        <v>80792114.319999993</v>
      </c>
      <c r="AL347" s="201">
        <v>35383284.490000002</v>
      </c>
      <c r="AM347" s="201">
        <v>1677314.02</v>
      </c>
      <c r="AN347" s="201">
        <v>0</v>
      </c>
      <c r="AO347" s="201">
        <v>0</v>
      </c>
      <c r="AP347" s="201">
        <v>221038.33</v>
      </c>
      <c r="AQ347" s="201">
        <v>23170.83</v>
      </c>
      <c r="AR347" s="201">
        <v>7005954.21</v>
      </c>
      <c r="AS347" s="201">
        <v>15997977.49</v>
      </c>
      <c r="AT347" s="16">
        <f t="shared" si="114"/>
        <v>117875883.66</v>
      </c>
      <c r="AU347" s="16">
        <f t="shared" si="115"/>
        <v>221038.33</v>
      </c>
      <c r="AV347" s="16">
        <f t="shared" si="116"/>
        <v>23003931.699999999</v>
      </c>
      <c r="AW347" s="16">
        <f t="shared" si="117"/>
        <v>141100853.69</v>
      </c>
      <c r="AX347" s="16">
        <f t="shared" si="118"/>
        <v>1324556.3100000024</v>
      </c>
      <c r="AY347" s="16">
        <f t="shared" si="122"/>
        <v>142425410</v>
      </c>
    </row>
    <row r="348" spans="1:51" x14ac:dyDescent="0.2">
      <c r="A348" s="4">
        <f t="shared" si="102"/>
        <v>2047</v>
      </c>
      <c r="B348" s="4">
        <f t="shared" si="119"/>
        <v>12</v>
      </c>
      <c r="C348" s="11">
        <f t="shared" si="105"/>
        <v>54027</v>
      </c>
      <c r="E348" s="15"/>
      <c r="F348" s="16"/>
      <c r="G348" s="16"/>
      <c r="H348" s="16"/>
      <c r="I348" s="16"/>
      <c r="J348" s="16"/>
      <c r="K348" s="16"/>
      <c r="L348" s="16"/>
      <c r="M348" s="16"/>
      <c r="N348" s="16"/>
      <c r="O348" s="16"/>
      <c r="P348" s="16"/>
      <c r="Q348" s="16"/>
      <c r="R348" s="16"/>
      <c r="S348" s="17"/>
      <c r="U348" s="16"/>
      <c r="V348" s="16"/>
      <c r="W348" s="16"/>
      <c r="X348" s="16"/>
      <c r="Y348" s="16"/>
      <c r="Z348" s="16"/>
      <c r="AA348" s="16"/>
      <c r="AB348" s="16"/>
      <c r="AC348" s="16"/>
      <c r="AD348" s="16"/>
      <c r="AE348" s="16"/>
      <c r="AF348" s="16"/>
      <c r="AG348" s="16"/>
      <c r="AH348" s="16"/>
      <c r="AI348" s="16"/>
      <c r="AK348" s="201">
        <v>107831520.8</v>
      </c>
      <c r="AL348" s="201">
        <v>43057120.880000003</v>
      </c>
      <c r="AM348" s="201">
        <v>2114615.4900000002</v>
      </c>
      <c r="AN348" s="201">
        <v>0</v>
      </c>
      <c r="AO348" s="201">
        <v>0</v>
      </c>
      <c r="AP348" s="201">
        <v>242974.02</v>
      </c>
      <c r="AQ348" s="201">
        <v>25233.1</v>
      </c>
      <c r="AR348" s="201">
        <v>7355260.8300000001</v>
      </c>
      <c r="AS348" s="201">
        <v>16330847.109999999</v>
      </c>
      <c r="AT348" s="16">
        <f t="shared" si="114"/>
        <v>153028490.27000001</v>
      </c>
      <c r="AU348" s="16">
        <f t="shared" si="115"/>
        <v>242974.02</v>
      </c>
      <c r="AV348" s="16">
        <f t="shared" si="116"/>
        <v>23686107.939999998</v>
      </c>
      <c r="AW348" s="16">
        <f t="shared" si="117"/>
        <v>176957572.23000002</v>
      </c>
      <c r="AX348" s="16">
        <f t="shared" si="118"/>
        <v>1661153.7699999809</v>
      </c>
      <c r="AY348" s="16">
        <f t="shared" si="122"/>
        <v>178618726</v>
      </c>
    </row>
    <row r="349" spans="1:51" x14ac:dyDescent="0.2">
      <c r="A349" s="4">
        <f t="shared" si="102"/>
        <v>2048</v>
      </c>
      <c r="B349" s="4">
        <f t="shared" si="119"/>
        <v>1</v>
      </c>
      <c r="C349" s="11">
        <f t="shared" si="105"/>
        <v>54058</v>
      </c>
      <c r="E349" s="15"/>
      <c r="F349" s="16"/>
      <c r="G349" s="16"/>
      <c r="H349" s="16"/>
      <c r="I349" s="16"/>
      <c r="J349" s="16"/>
      <c r="K349" s="16"/>
      <c r="L349" s="16"/>
      <c r="M349" s="16"/>
      <c r="N349" s="16"/>
      <c r="O349" s="16"/>
      <c r="P349" s="16"/>
      <c r="Q349" s="16"/>
      <c r="R349" s="16"/>
      <c r="S349" s="17"/>
      <c r="U349" s="16"/>
      <c r="V349" s="16"/>
      <c r="W349" s="16"/>
      <c r="X349" s="16"/>
      <c r="Y349" s="16"/>
      <c r="Z349" s="16"/>
      <c r="AA349" s="16"/>
      <c r="AB349" s="16"/>
      <c r="AC349" s="16"/>
      <c r="AD349" s="16"/>
      <c r="AE349" s="16"/>
      <c r="AF349" s="16"/>
      <c r="AG349" s="16"/>
      <c r="AH349" s="16"/>
      <c r="AI349" s="16"/>
      <c r="AK349" s="201">
        <v>106821591.45</v>
      </c>
      <c r="AL349" s="201">
        <v>38796329.5</v>
      </c>
      <c r="AM349" s="201">
        <v>1860314.56</v>
      </c>
      <c r="AN349" s="201">
        <v>0</v>
      </c>
      <c r="AO349" s="201">
        <v>0</v>
      </c>
      <c r="AP349" s="201">
        <v>228482.98</v>
      </c>
      <c r="AQ349" s="201">
        <v>23616.33</v>
      </c>
      <c r="AR349" s="201">
        <v>7386882.8399999999</v>
      </c>
      <c r="AS349" s="201">
        <v>14697178.48</v>
      </c>
      <c r="AT349" s="16">
        <f t="shared" si="114"/>
        <v>147501851.84</v>
      </c>
      <c r="AU349" s="16">
        <f t="shared" si="115"/>
        <v>228482.98</v>
      </c>
      <c r="AV349" s="16">
        <f t="shared" si="116"/>
        <v>22084061.32</v>
      </c>
      <c r="AW349" s="16">
        <f t="shared" si="117"/>
        <v>169814396.13999999</v>
      </c>
      <c r="AX349" s="16">
        <f t="shared" si="118"/>
        <v>1594098.8600000143</v>
      </c>
      <c r="AY349" s="16">
        <f t="shared" si="122"/>
        <v>171408495</v>
      </c>
    </row>
    <row r="350" spans="1:51" x14ac:dyDescent="0.2">
      <c r="A350" s="4">
        <f t="shared" si="102"/>
        <v>2048</v>
      </c>
      <c r="B350" s="4">
        <f t="shared" si="119"/>
        <v>2</v>
      </c>
      <c r="C350" s="11">
        <f t="shared" si="105"/>
        <v>54089</v>
      </c>
      <c r="E350" s="15"/>
      <c r="F350" s="16"/>
      <c r="G350" s="16"/>
      <c r="H350" s="16"/>
      <c r="I350" s="16"/>
      <c r="J350" s="16"/>
      <c r="K350" s="16"/>
      <c r="L350" s="16"/>
      <c r="M350" s="16"/>
      <c r="N350" s="16"/>
      <c r="O350" s="16"/>
      <c r="P350" s="16"/>
      <c r="Q350" s="16"/>
      <c r="R350" s="16"/>
      <c r="S350" s="17"/>
      <c r="U350" s="16"/>
      <c r="V350" s="16"/>
      <c r="W350" s="16"/>
      <c r="X350" s="16"/>
      <c r="Y350" s="16"/>
      <c r="Z350" s="16"/>
      <c r="AA350" s="16"/>
      <c r="AB350" s="16"/>
      <c r="AC350" s="16"/>
      <c r="AD350" s="16"/>
      <c r="AE350" s="16"/>
      <c r="AF350" s="16"/>
      <c r="AG350" s="16"/>
      <c r="AH350" s="16"/>
      <c r="AI350" s="16"/>
      <c r="AK350" s="201">
        <v>91388109.459999993</v>
      </c>
      <c r="AL350" s="201">
        <v>35406204.270000003</v>
      </c>
      <c r="AM350" s="201">
        <v>1704057.98</v>
      </c>
      <c r="AN350" s="201">
        <v>0</v>
      </c>
      <c r="AO350" s="201">
        <v>0</v>
      </c>
      <c r="AP350" s="201">
        <v>226149.58</v>
      </c>
      <c r="AQ350" s="201">
        <v>23274.58</v>
      </c>
      <c r="AR350" s="201">
        <v>7875208.79</v>
      </c>
      <c r="AS350" s="201">
        <v>19196769.469999999</v>
      </c>
      <c r="AT350" s="16">
        <f t="shared" si="114"/>
        <v>128521646.28999999</v>
      </c>
      <c r="AU350" s="16">
        <f t="shared" si="115"/>
        <v>226149.58</v>
      </c>
      <c r="AV350" s="16">
        <f t="shared" si="116"/>
        <v>27071978.259999998</v>
      </c>
      <c r="AW350" s="16">
        <f t="shared" si="117"/>
        <v>155819774.13</v>
      </c>
      <c r="AX350" s="16">
        <f t="shared" si="118"/>
        <v>1462726.8700000048</v>
      </c>
      <c r="AY350" s="16">
        <f t="shared" si="122"/>
        <v>157282501</v>
      </c>
    </row>
    <row r="351" spans="1:51" x14ac:dyDescent="0.2">
      <c r="A351" s="4">
        <f t="shared" si="102"/>
        <v>2048</v>
      </c>
      <c r="B351" s="4">
        <f t="shared" si="119"/>
        <v>3</v>
      </c>
      <c r="C351" s="11">
        <f t="shared" si="105"/>
        <v>54118</v>
      </c>
      <c r="E351" s="15"/>
      <c r="F351" s="16"/>
      <c r="G351" s="16"/>
      <c r="H351" s="16"/>
      <c r="I351" s="16"/>
      <c r="J351" s="16"/>
      <c r="K351" s="16"/>
      <c r="L351" s="16"/>
      <c r="M351" s="16"/>
      <c r="N351" s="16"/>
      <c r="O351" s="16"/>
      <c r="P351" s="16"/>
      <c r="Q351" s="16"/>
      <c r="R351" s="16"/>
      <c r="S351" s="17"/>
      <c r="U351" s="16"/>
      <c r="V351" s="16"/>
      <c r="W351" s="16"/>
      <c r="X351" s="16"/>
      <c r="Y351" s="16"/>
      <c r="Z351" s="16"/>
      <c r="AA351" s="16"/>
      <c r="AB351" s="16"/>
      <c r="AC351" s="16"/>
      <c r="AD351" s="16"/>
      <c r="AE351" s="16"/>
      <c r="AF351" s="16"/>
      <c r="AG351" s="16"/>
      <c r="AH351" s="16"/>
      <c r="AI351" s="16"/>
      <c r="AK351" s="201">
        <v>82495336.849999994</v>
      </c>
      <c r="AL351" s="201">
        <v>32725444.989999998</v>
      </c>
      <c r="AM351" s="201">
        <v>1558192.76</v>
      </c>
      <c r="AN351" s="201">
        <v>0</v>
      </c>
      <c r="AO351" s="201">
        <v>0</v>
      </c>
      <c r="AP351" s="201">
        <v>240997.14</v>
      </c>
      <c r="AQ351" s="201">
        <v>24901.89</v>
      </c>
      <c r="AR351" s="201">
        <v>7181815.96</v>
      </c>
      <c r="AS351" s="201">
        <v>15958825.630000001</v>
      </c>
      <c r="AT351" s="16">
        <f t="shared" si="114"/>
        <v>116803876.48999999</v>
      </c>
      <c r="AU351" s="16">
        <f t="shared" si="115"/>
        <v>240997.14</v>
      </c>
      <c r="AV351" s="16">
        <f t="shared" si="116"/>
        <v>23140641.59</v>
      </c>
      <c r="AW351" s="16">
        <f t="shared" si="117"/>
        <v>140185515.22</v>
      </c>
      <c r="AX351" s="16">
        <f t="shared" si="118"/>
        <v>1315963.7800000012</v>
      </c>
      <c r="AY351" s="16">
        <f t="shared" si="122"/>
        <v>141501479</v>
      </c>
    </row>
    <row r="352" spans="1:51" x14ac:dyDescent="0.2">
      <c r="A352" s="4">
        <f t="shared" si="102"/>
        <v>2048</v>
      </c>
      <c r="B352" s="4">
        <f t="shared" si="119"/>
        <v>4</v>
      </c>
      <c r="C352" s="11">
        <f t="shared" si="105"/>
        <v>54149</v>
      </c>
      <c r="E352" s="15"/>
      <c r="F352" s="16"/>
      <c r="G352" s="16"/>
      <c r="H352" s="16"/>
      <c r="I352" s="16"/>
      <c r="J352" s="16"/>
      <c r="K352" s="16"/>
      <c r="L352" s="16"/>
      <c r="M352" s="16"/>
      <c r="N352" s="16"/>
      <c r="O352" s="16"/>
      <c r="P352" s="16"/>
      <c r="Q352" s="16"/>
      <c r="R352" s="16"/>
      <c r="S352" s="17"/>
      <c r="U352" s="16"/>
      <c r="V352" s="16"/>
      <c r="W352" s="16"/>
      <c r="X352" s="16"/>
      <c r="Y352" s="16"/>
      <c r="Z352" s="16"/>
      <c r="AA352" s="16"/>
      <c r="AB352" s="16"/>
      <c r="AC352" s="16"/>
      <c r="AD352" s="16"/>
      <c r="AE352" s="16"/>
      <c r="AF352" s="16"/>
      <c r="AG352" s="16"/>
      <c r="AH352" s="16"/>
      <c r="AI352" s="16"/>
      <c r="AK352" s="201">
        <v>57080412.030000001</v>
      </c>
      <c r="AL352" s="201">
        <v>25065469.629999999</v>
      </c>
      <c r="AM352" s="201">
        <v>1286841.97</v>
      </c>
      <c r="AN352" s="201">
        <v>0</v>
      </c>
      <c r="AO352" s="201">
        <v>0</v>
      </c>
      <c r="AP352" s="201">
        <v>227359.24</v>
      </c>
      <c r="AQ352" s="201">
        <v>23713.18</v>
      </c>
      <c r="AR352" s="201">
        <v>7429501.7999999998</v>
      </c>
      <c r="AS352" s="201">
        <v>17338520.670000002</v>
      </c>
      <c r="AT352" s="16">
        <f t="shared" si="114"/>
        <v>83456436.810000002</v>
      </c>
      <c r="AU352" s="16">
        <f t="shared" si="115"/>
        <v>227359.24</v>
      </c>
      <c r="AV352" s="16">
        <f t="shared" si="116"/>
        <v>24768022.470000003</v>
      </c>
      <c r="AW352" s="16">
        <f t="shared" si="117"/>
        <v>108451818.52</v>
      </c>
      <c r="AX352" s="16">
        <f t="shared" si="118"/>
        <v>1018069.4800000042</v>
      </c>
      <c r="AY352" s="16">
        <f t="shared" si="122"/>
        <v>109469888</v>
      </c>
    </row>
    <row r="353" spans="1:51" x14ac:dyDescent="0.2">
      <c r="A353" s="4">
        <f t="shared" ref="A353:A384" si="123">IF(B353=1,A352+1,A352)</f>
        <v>2048</v>
      </c>
      <c r="B353" s="4">
        <f t="shared" si="119"/>
        <v>5</v>
      </c>
      <c r="C353" s="11">
        <f t="shared" si="105"/>
        <v>54179</v>
      </c>
      <c r="E353" s="15"/>
      <c r="F353" s="16"/>
      <c r="G353" s="16"/>
      <c r="H353" s="16"/>
      <c r="I353" s="16"/>
      <c r="J353" s="16"/>
      <c r="K353" s="16"/>
      <c r="L353" s="16"/>
      <c r="M353" s="16"/>
      <c r="N353" s="16"/>
      <c r="O353" s="16"/>
      <c r="P353" s="16"/>
      <c r="Q353" s="16"/>
      <c r="R353" s="16"/>
      <c r="S353" s="17"/>
      <c r="U353" s="16"/>
      <c r="V353" s="16"/>
      <c r="W353" s="16"/>
      <c r="X353" s="16"/>
      <c r="Y353" s="16"/>
      <c r="Z353" s="16"/>
      <c r="AA353" s="16"/>
      <c r="AB353" s="16"/>
      <c r="AC353" s="16"/>
      <c r="AD353" s="16"/>
      <c r="AE353" s="16"/>
      <c r="AF353" s="16"/>
      <c r="AG353" s="16"/>
      <c r="AH353" s="16"/>
      <c r="AI353" s="16"/>
      <c r="AK353" s="201">
        <v>32028912</v>
      </c>
      <c r="AL353" s="201">
        <v>19727063.879999999</v>
      </c>
      <c r="AM353" s="201">
        <v>924853.17</v>
      </c>
      <c r="AN353" s="201">
        <v>0</v>
      </c>
      <c r="AO353" s="201">
        <v>0</v>
      </c>
      <c r="AP353" s="201">
        <v>210687.46</v>
      </c>
      <c r="AQ353" s="201">
        <v>22304.91</v>
      </c>
      <c r="AR353" s="201">
        <v>6658452.5199999996</v>
      </c>
      <c r="AS353" s="201">
        <v>20745591.489999998</v>
      </c>
      <c r="AT353" s="16">
        <f t="shared" si="114"/>
        <v>52703133.959999993</v>
      </c>
      <c r="AU353" s="16">
        <f t="shared" si="115"/>
        <v>210687.46</v>
      </c>
      <c r="AV353" s="16">
        <f t="shared" si="116"/>
        <v>27404044.009999998</v>
      </c>
      <c r="AW353" s="16">
        <f t="shared" si="117"/>
        <v>80317865.429999992</v>
      </c>
      <c r="AX353" s="16">
        <f t="shared" si="118"/>
        <v>753967.57000000775</v>
      </c>
      <c r="AY353" s="16">
        <f t="shared" si="122"/>
        <v>81071833</v>
      </c>
    </row>
    <row r="354" spans="1:51" x14ac:dyDescent="0.2">
      <c r="A354" s="4">
        <f t="shared" si="123"/>
        <v>2048</v>
      </c>
      <c r="B354" s="4">
        <f t="shared" si="119"/>
        <v>6</v>
      </c>
      <c r="C354" s="11">
        <f t="shared" si="105"/>
        <v>54210</v>
      </c>
      <c r="E354" s="15"/>
      <c r="F354" s="16"/>
      <c r="G354" s="16"/>
      <c r="H354" s="16"/>
      <c r="I354" s="16"/>
      <c r="J354" s="16"/>
      <c r="K354" s="16"/>
      <c r="L354" s="16"/>
      <c r="M354" s="16"/>
      <c r="N354" s="16"/>
      <c r="O354" s="16"/>
      <c r="P354" s="16"/>
      <c r="Q354" s="16"/>
      <c r="R354" s="16"/>
      <c r="S354" s="17"/>
      <c r="U354" s="16"/>
      <c r="V354" s="16"/>
      <c r="W354" s="16"/>
      <c r="X354" s="16"/>
      <c r="Y354" s="16"/>
      <c r="Z354" s="16"/>
      <c r="AA354" s="16"/>
      <c r="AB354" s="16"/>
      <c r="AC354" s="16"/>
      <c r="AD354" s="16"/>
      <c r="AE354" s="16"/>
      <c r="AF354" s="16"/>
      <c r="AG354" s="16"/>
      <c r="AH354" s="16"/>
      <c r="AI354" s="16"/>
      <c r="AK354" s="201">
        <v>20727909.43</v>
      </c>
      <c r="AL354" s="201">
        <v>16726668.359999999</v>
      </c>
      <c r="AM354" s="201">
        <v>800788.11</v>
      </c>
      <c r="AN354" s="201">
        <v>0</v>
      </c>
      <c r="AO354" s="201">
        <v>0</v>
      </c>
      <c r="AP354" s="201">
        <v>206424.28</v>
      </c>
      <c r="AQ354" s="201">
        <v>22074.06</v>
      </c>
      <c r="AR354" s="201">
        <v>6383483.4000000004</v>
      </c>
      <c r="AS354" s="201">
        <v>20247054.52</v>
      </c>
      <c r="AT354" s="16">
        <f t="shared" si="114"/>
        <v>38277439.960000001</v>
      </c>
      <c r="AU354" s="16">
        <f t="shared" si="115"/>
        <v>206424.28</v>
      </c>
      <c r="AV354" s="16">
        <f t="shared" si="116"/>
        <v>26630537.920000002</v>
      </c>
      <c r="AW354" s="16">
        <f t="shared" si="117"/>
        <v>65114402.160000004</v>
      </c>
      <c r="AX354" s="16">
        <f t="shared" si="118"/>
        <v>611248.83999999613</v>
      </c>
      <c r="AY354" s="16">
        <f t="shared" si="122"/>
        <v>65725651</v>
      </c>
    </row>
    <row r="355" spans="1:51" x14ac:dyDescent="0.2">
      <c r="A355" s="4">
        <f t="shared" si="123"/>
        <v>2048</v>
      </c>
      <c r="B355" s="4">
        <f t="shared" si="119"/>
        <v>7</v>
      </c>
      <c r="C355" s="11">
        <f t="shared" si="105"/>
        <v>54240</v>
      </c>
      <c r="E355" s="15"/>
      <c r="F355" s="16"/>
      <c r="G355" s="16"/>
      <c r="H355" s="16"/>
      <c r="I355" s="16"/>
      <c r="J355" s="16"/>
      <c r="K355" s="16"/>
      <c r="L355" s="16"/>
      <c r="M355" s="16"/>
      <c r="N355" s="16"/>
      <c r="O355" s="16"/>
      <c r="P355" s="16"/>
      <c r="Q355" s="16"/>
      <c r="R355" s="16"/>
      <c r="S355" s="17"/>
      <c r="U355" s="16"/>
      <c r="V355" s="16"/>
      <c r="W355" s="16"/>
      <c r="X355" s="16"/>
      <c r="Y355" s="16"/>
      <c r="Z355" s="16"/>
      <c r="AA355" s="16"/>
      <c r="AB355" s="16"/>
      <c r="AC355" s="16"/>
      <c r="AD355" s="16"/>
      <c r="AE355" s="16"/>
      <c r="AF355" s="16"/>
      <c r="AG355" s="16"/>
      <c r="AH355" s="16"/>
      <c r="AI355" s="16"/>
      <c r="AK355" s="201">
        <v>15151786.48</v>
      </c>
      <c r="AL355" s="201">
        <v>14672149.33</v>
      </c>
      <c r="AM355" s="201">
        <v>735766.95</v>
      </c>
      <c r="AN355" s="201">
        <v>0</v>
      </c>
      <c r="AO355" s="201">
        <v>0</v>
      </c>
      <c r="AP355" s="201">
        <v>196129.42</v>
      </c>
      <c r="AQ355" s="201">
        <v>21032.400000000001</v>
      </c>
      <c r="AR355" s="201">
        <v>5643815.6799999997</v>
      </c>
      <c r="AS355" s="201">
        <v>20381943.329999998</v>
      </c>
      <c r="AT355" s="16">
        <f t="shared" si="114"/>
        <v>30580735.16</v>
      </c>
      <c r="AU355" s="16">
        <f t="shared" si="115"/>
        <v>196129.42</v>
      </c>
      <c r="AV355" s="16">
        <f t="shared" si="116"/>
        <v>26025759.009999998</v>
      </c>
      <c r="AW355" s="16">
        <f t="shared" si="117"/>
        <v>56802623.590000004</v>
      </c>
      <c r="AX355" s="16">
        <f t="shared" si="118"/>
        <v>533223.40999999642</v>
      </c>
      <c r="AY355" s="16">
        <f t="shared" si="122"/>
        <v>57335847</v>
      </c>
    </row>
    <row r="356" spans="1:51" x14ac:dyDescent="0.2">
      <c r="A356" s="4">
        <f t="shared" si="123"/>
        <v>2048</v>
      </c>
      <c r="B356" s="4">
        <f t="shared" si="119"/>
        <v>8</v>
      </c>
      <c r="C356" s="11">
        <f t="shared" si="105"/>
        <v>54271</v>
      </c>
      <c r="E356" s="15"/>
      <c r="F356" s="16"/>
      <c r="G356" s="16"/>
      <c r="H356" s="16"/>
      <c r="I356" s="16"/>
      <c r="J356" s="16"/>
      <c r="K356" s="16"/>
      <c r="L356" s="16"/>
      <c r="M356" s="16"/>
      <c r="N356" s="16"/>
      <c r="O356" s="16"/>
      <c r="P356" s="16"/>
      <c r="Q356" s="16"/>
      <c r="R356" s="16"/>
      <c r="S356" s="17"/>
      <c r="U356" s="16"/>
      <c r="V356" s="16"/>
      <c r="W356" s="16"/>
      <c r="X356" s="16"/>
      <c r="Y356" s="16"/>
      <c r="Z356" s="16"/>
      <c r="AA356" s="16"/>
      <c r="AB356" s="16"/>
      <c r="AC356" s="16"/>
      <c r="AD356" s="16"/>
      <c r="AE356" s="16"/>
      <c r="AF356" s="16"/>
      <c r="AG356" s="16"/>
      <c r="AH356" s="16"/>
      <c r="AI356" s="16"/>
      <c r="AK356" s="201">
        <v>14726252.539999999</v>
      </c>
      <c r="AL356" s="201">
        <v>15600267.699999999</v>
      </c>
      <c r="AM356" s="201">
        <v>821946.48</v>
      </c>
      <c r="AN356" s="201">
        <v>0</v>
      </c>
      <c r="AO356" s="201">
        <v>0</v>
      </c>
      <c r="AP356" s="201">
        <v>199554.88</v>
      </c>
      <c r="AQ356" s="201">
        <v>21400.46</v>
      </c>
      <c r="AR356" s="201">
        <v>5870105.5899999999</v>
      </c>
      <c r="AS356" s="201">
        <v>19469875.539999999</v>
      </c>
      <c r="AT356" s="16">
        <f t="shared" si="114"/>
        <v>31169867.18</v>
      </c>
      <c r="AU356" s="16">
        <f t="shared" si="115"/>
        <v>199554.88</v>
      </c>
      <c r="AV356" s="16">
        <f t="shared" si="116"/>
        <v>25339981.129999999</v>
      </c>
      <c r="AW356" s="16">
        <f t="shared" si="117"/>
        <v>56709403.189999998</v>
      </c>
      <c r="AX356" s="16">
        <f t="shared" si="118"/>
        <v>532347.81000000238</v>
      </c>
      <c r="AY356" s="16">
        <f t="shared" si="122"/>
        <v>57241751</v>
      </c>
    </row>
    <row r="357" spans="1:51" x14ac:dyDescent="0.2">
      <c r="A357" s="4">
        <f t="shared" si="123"/>
        <v>2048</v>
      </c>
      <c r="B357" s="4">
        <f t="shared" si="119"/>
        <v>9</v>
      </c>
      <c r="C357" s="11">
        <f t="shared" ref="C357:C384" si="124">DATE(A357,B357,1)</f>
        <v>54302</v>
      </c>
      <c r="E357" s="15"/>
      <c r="F357" s="16"/>
      <c r="G357" s="16"/>
      <c r="H357" s="16"/>
      <c r="I357" s="16"/>
      <c r="J357" s="16"/>
      <c r="K357" s="16"/>
      <c r="L357" s="16"/>
      <c r="M357" s="16"/>
      <c r="N357" s="16"/>
      <c r="O357" s="16"/>
      <c r="P357" s="16"/>
      <c r="Q357" s="16"/>
      <c r="R357" s="16"/>
      <c r="S357" s="17"/>
      <c r="U357" s="16"/>
      <c r="V357" s="16"/>
      <c r="W357" s="16"/>
      <c r="X357" s="16"/>
      <c r="Y357" s="16"/>
      <c r="Z357" s="16"/>
      <c r="AA357" s="16"/>
      <c r="AB357" s="16"/>
      <c r="AC357" s="16"/>
      <c r="AD357" s="16"/>
      <c r="AE357" s="16"/>
      <c r="AF357" s="16"/>
      <c r="AG357" s="16"/>
      <c r="AH357" s="16"/>
      <c r="AI357" s="16"/>
      <c r="AK357" s="201">
        <v>21105442.210000001</v>
      </c>
      <c r="AL357" s="201">
        <v>17247634.149999999</v>
      </c>
      <c r="AM357" s="201">
        <v>1051608.6100000001</v>
      </c>
      <c r="AN357" s="201">
        <v>0</v>
      </c>
      <c r="AO357" s="201">
        <v>0</v>
      </c>
      <c r="AP357" s="201">
        <v>180353.37</v>
      </c>
      <c r="AQ357" s="201">
        <v>19201.22</v>
      </c>
      <c r="AR357" s="201">
        <v>6470202.0599999996</v>
      </c>
      <c r="AS357" s="201">
        <v>21759640.870000001</v>
      </c>
      <c r="AT357" s="16">
        <f t="shared" ref="AT357:AT384" si="125">SUM(AK357:AM357,AO357,AQ357)</f>
        <v>39423886.189999998</v>
      </c>
      <c r="AU357" s="16">
        <f t="shared" ref="AU357:AU384" si="126">SUM(AN357,AP357)</f>
        <v>180353.37</v>
      </c>
      <c r="AV357" s="16">
        <f t="shared" ref="AV357:AV384" si="127">SUM(AR357:AS357)</f>
        <v>28229842.93</v>
      </c>
      <c r="AW357" s="16">
        <f t="shared" ref="AW357:AW384" si="128">SUM(AT357:AV357)</f>
        <v>67834082.489999995</v>
      </c>
      <c r="AX357" s="16">
        <f t="shared" ref="AX357:AX384" si="129">AY357-AW357</f>
        <v>636779.51000000536</v>
      </c>
      <c r="AY357" s="16">
        <f t="shared" si="122"/>
        <v>68470862</v>
      </c>
    </row>
    <row r="358" spans="1:51" x14ac:dyDescent="0.2">
      <c r="A358" s="4">
        <f t="shared" si="123"/>
        <v>2048</v>
      </c>
      <c r="B358" s="4">
        <f t="shared" ref="B358:B384" si="130">IF(B357=12,1,B357+1)</f>
        <v>10</v>
      </c>
      <c r="C358" s="11">
        <f t="shared" si="124"/>
        <v>54332</v>
      </c>
      <c r="E358" s="15"/>
      <c r="F358" s="16"/>
      <c r="G358" s="16"/>
      <c r="H358" s="16"/>
      <c r="I358" s="16"/>
      <c r="J358" s="16"/>
      <c r="K358" s="16"/>
      <c r="L358" s="16"/>
      <c r="M358" s="16"/>
      <c r="N358" s="16"/>
      <c r="O358" s="16"/>
      <c r="P358" s="16"/>
      <c r="Q358" s="16"/>
      <c r="R358" s="16"/>
      <c r="S358" s="17"/>
      <c r="U358" s="16"/>
      <c r="V358" s="16"/>
      <c r="W358" s="16"/>
      <c r="X358" s="16"/>
      <c r="Y358" s="16"/>
      <c r="Z358" s="16"/>
      <c r="AA358" s="16"/>
      <c r="AB358" s="16"/>
      <c r="AC358" s="16"/>
      <c r="AD358" s="16"/>
      <c r="AE358" s="16"/>
      <c r="AF358" s="16"/>
      <c r="AG358" s="16"/>
      <c r="AH358" s="16"/>
      <c r="AI358" s="16"/>
      <c r="AK358" s="201">
        <v>48848207.829999998</v>
      </c>
      <c r="AL358" s="201">
        <v>26998305.710000001</v>
      </c>
      <c r="AM358" s="201">
        <v>1062113.6100000001</v>
      </c>
      <c r="AN358" s="201">
        <v>0</v>
      </c>
      <c r="AO358" s="201">
        <v>0</v>
      </c>
      <c r="AP358" s="201">
        <v>209566.48</v>
      </c>
      <c r="AQ358" s="201">
        <v>22042.639999999999</v>
      </c>
      <c r="AR358" s="201">
        <v>6226242.5499999998</v>
      </c>
      <c r="AS358" s="201">
        <v>15145666.93</v>
      </c>
      <c r="AT358" s="16">
        <f t="shared" si="125"/>
        <v>76930669.789999992</v>
      </c>
      <c r="AU358" s="16">
        <f t="shared" si="126"/>
        <v>209566.48</v>
      </c>
      <c r="AV358" s="16">
        <f t="shared" si="127"/>
        <v>21371909.48</v>
      </c>
      <c r="AW358" s="16">
        <f t="shared" si="128"/>
        <v>98512145.75</v>
      </c>
      <c r="AX358" s="16">
        <f t="shared" si="129"/>
        <v>924763.25</v>
      </c>
      <c r="AY358" s="16">
        <f t="shared" ref="AY358:AY384" si="131">ROUND(AW358/(1-0.0093), 0)</f>
        <v>99436909</v>
      </c>
    </row>
    <row r="359" spans="1:51" x14ac:dyDescent="0.2">
      <c r="A359" s="4">
        <f t="shared" si="123"/>
        <v>2048</v>
      </c>
      <c r="B359" s="4">
        <f t="shared" si="130"/>
        <v>11</v>
      </c>
      <c r="C359" s="11">
        <f t="shared" si="124"/>
        <v>54363</v>
      </c>
      <c r="E359" s="15"/>
      <c r="F359" s="16"/>
      <c r="G359" s="16"/>
      <c r="H359" s="16"/>
      <c r="I359" s="16"/>
      <c r="J359" s="16"/>
      <c r="K359" s="16"/>
      <c r="L359" s="16"/>
      <c r="M359" s="16"/>
      <c r="N359" s="16"/>
      <c r="O359" s="16"/>
      <c r="P359" s="16"/>
      <c r="Q359" s="16"/>
      <c r="R359" s="16"/>
      <c r="S359" s="17"/>
      <c r="U359" s="16"/>
      <c r="V359" s="16"/>
      <c r="W359" s="16"/>
      <c r="X359" s="16"/>
      <c r="Y359" s="16"/>
      <c r="Z359" s="16"/>
      <c r="AA359" s="16"/>
      <c r="AB359" s="16"/>
      <c r="AC359" s="16"/>
      <c r="AD359" s="16"/>
      <c r="AE359" s="16"/>
      <c r="AF359" s="16"/>
      <c r="AG359" s="16"/>
      <c r="AH359" s="16"/>
      <c r="AI359" s="16"/>
      <c r="AK359" s="201">
        <v>81006795.299999997</v>
      </c>
      <c r="AL359" s="201">
        <v>35371413.479999997</v>
      </c>
      <c r="AM359" s="201">
        <v>1651313.63</v>
      </c>
      <c r="AN359" s="201">
        <v>0</v>
      </c>
      <c r="AO359" s="201">
        <v>0</v>
      </c>
      <c r="AP359" s="201">
        <v>220680.9</v>
      </c>
      <c r="AQ359" s="201">
        <v>23158.89</v>
      </c>
      <c r="AR359" s="201">
        <v>7158169.4400000004</v>
      </c>
      <c r="AS359" s="201">
        <v>15976423.83</v>
      </c>
      <c r="AT359" s="16">
        <f t="shared" si="125"/>
        <v>118052681.3</v>
      </c>
      <c r="AU359" s="16">
        <f t="shared" si="126"/>
        <v>220680.9</v>
      </c>
      <c r="AV359" s="16">
        <f t="shared" si="127"/>
        <v>23134593.27</v>
      </c>
      <c r="AW359" s="16">
        <f t="shared" si="128"/>
        <v>141407955.47</v>
      </c>
      <c r="AX359" s="16">
        <f t="shared" si="129"/>
        <v>1327439.5300000012</v>
      </c>
      <c r="AY359" s="16">
        <f t="shared" si="131"/>
        <v>142735395</v>
      </c>
    </row>
    <row r="360" spans="1:51" x14ac:dyDescent="0.2">
      <c r="A360" s="4">
        <f t="shared" si="123"/>
        <v>2048</v>
      </c>
      <c r="B360" s="4">
        <f t="shared" si="130"/>
        <v>12</v>
      </c>
      <c r="C360" s="11">
        <f t="shared" si="124"/>
        <v>54393</v>
      </c>
      <c r="E360" s="15"/>
      <c r="F360" s="16"/>
      <c r="G360" s="16"/>
      <c r="H360" s="16"/>
      <c r="I360" s="16"/>
      <c r="J360" s="16"/>
      <c r="K360" s="16"/>
      <c r="L360" s="16"/>
      <c r="M360" s="16"/>
      <c r="N360" s="16"/>
      <c r="O360" s="16"/>
      <c r="P360" s="16"/>
      <c r="Q360" s="16"/>
      <c r="R360" s="16"/>
      <c r="S360" s="17"/>
      <c r="U360" s="16"/>
      <c r="V360" s="16"/>
      <c r="W360" s="16"/>
      <c r="X360" s="16"/>
      <c r="Y360" s="16"/>
      <c r="Z360" s="16"/>
      <c r="AA360" s="16"/>
      <c r="AB360" s="16"/>
      <c r="AC360" s="16"/>
      <c r="AD360" s="16"/>
      <c r="AE360" s="16"/>
      <c r="AF360" s="16"/>
      <c r="AG360" s="16"/>
      <c r="AH360" s="16"/>
      <c r="AI360" s="16"/>
      <c r="AK360" s="201">
        <v>108687070.66</v>
      </c>
      <c r="AL360" s="201">
        <v>43153471.859999999</v>
      </c>
      <c r="AM360" s="201">
        <v>2089938.27</v>
      </c>
      <c r="AN360" s="201">
        <v>0</v>
      </c>
      <c r="AO360" s="201">
        <v>0</v>
      </c>
      <c r="AP360" s="201">
        <v>242788.17</v>
      </c>
      <c r="AQ360" s="201">
        <v>25232.080000000002</v>
      </c>
      <c r="AR360" s="201">
        <v>7517072.4699999997</v>
      </c>
      <c r="AS360" s="201">
        <v>16324409.300000001</v>
      </c>
      <c r="AT360" s="16">
        <f t="shared" si="125"/>
        <v>153955712.87</v>
      </c>
      <c r="AU360" s="16">
        <f t="shared" si="126"/>
        <v>242788.17</v>
      </c>
      <c r="AV360" s="16">
        <f t="shared" si="127"/>
        <v>23841481.77</v>
      </c>
      <c r="AW360" s="16">
        <f t="shared" si="128"/>
        <v>178039982.81</v>
      </c>
      <c r="AX360" s="16">
        <f t="shared" si="129"/>
        <v>1671315.1899999976</v>
      </c>
      <c r="AY360" s="16">
        <f t="shared" si="131"/>
        <v>179711298</v>
      </c>
    </row>
    <row r="361" spans="1:51" x14ac:dyDescent="0.2">
      <c r="A361" s="4">
        <f t="shared" si="123"/>
        <v>2049</v>
      </c>
      <c r="B361" s="4">
        <f t="shared" si="130"/>
        <v>1</v>
      </c>
      <c r="C361" s="11">
        <f t="shared" si="124"/>
        <v>54424</v>
      </c>
      <c r="E361" s="15"/>
      <c r="F361" s="16"/>
      <c r="G361" s="16"/>
      <c r="H361" s="16"/>
      <c r="I361" s="16"/>
      <c r="J361" s="16"/>
      <c r="K361" s="16"/>
      <c r="L361" s="16"/>
      <c r="M361" s="16"/>
      <c r="N361" s="16"/>
      <c r="O361" s="16"/>
      <c r="P361" s="16"/>
      <c r="Q361" s="16"/>
      <c r="R361" s="16"/>
      <c r="S361" s="17"/>
      <c r="U361" s="16"/>
      <c r="V361" s="16"/>
      <c r="W361" s="16"/>
      <c r="X361" s="16"/>
      <c r="Y361" s="16"/>
      <c r="Z361" s="16"/>
      <c r="AA361" s="16"/>
      <c r="AB361" s="16"/>
      <c r="AC361" s="16"/>
      <c r="AD361" s="16"/>
      <c r="AE361" s="16"/>
      <c r="AF361" s="16"/>
      <c r="AG361" s="16"/>
      <c r="AH361" s="16"/>
      <c r="AI361" s="16"/>
      <c r="AK361" s="201">
        <v>108101266.70999999</v>
      </c>
      <c r="AL361" s="201">
        <v>38852152.590000004</v>
      </c>
      <c r="AM361" s="201">
        <v>1842840.28</v>
      </c>
      <c r="AN361" s="201">
        <v>0</v>
      </c>
      <c r="AO361" s="201">
        <v>0</v>
      </c>
      <c r="AP361" s="201">
        <v>227632.25</v>
      </c>
      <c r="AQ361" s="201">
        <v>23535.13</v>
      </c>
      <c r="AR361" s="201">
        <v>7437179.25</v>
      </c>
      <c r="AS361" s="201">
        <v>14344838.76</v>
      </c>
      <c r="AT361" s="16">
        <f t="shared" si="125"/>
        <v>148819794.71000001</v>
      </c>
      <c r="AU361" s="16">
        <f t="shared" si="126"/>
        <v>227632.25</v>
      </c>
      <c r="AV361" s="16">
        <f t="shared" si="127"/>
        <v>21782018.009999998</v>
      </c>
      <c r="AW361" s="16">
        <f t="shared" si="128"/>
        <v>170829444.97</v>
      </c>
      <c r="AX361" s="16">
        <f t="shared" si="129"/>
        <v>1603628.0300000012</v>
      </c>
      <c r="AY361" s="16">
        <f t="shared" si="131"/>
        <v>172433073</v>
      </c>
    </row>
    <row r="362" spans="1:51" x14ac:dyDescent="0.2">
      <c r="A362" s="4">
        <f t="shared" si="123"/>
        <v>2049</v>
      </c>
      <c r="B362" s="4">
        <f t="shared" si="130"/>
        <v>2</v>
      </c>
      <c r="C362" s="11">
        <f t="shared" si="124"/>
        <v>54455</v>
      </c>
      <c r="E362" s="15"/>
      <c r="F362" s="16"/>
      <c r="G362" s="16"/>
      <c r="H362" s="16"/>
      <c r="I362" s="16"/>
      <c r="J362" s="16"/>
      <c r="K362" s="16"/>
      <c r="L362" s="16"/>
      <c r="M362" s="16"/>
      <c r="N362" s="16"/>
      <c r="O362" s="16"/>
      <c r="P362" s="16"/>
      <c r="Q362" s="16"/>
      <c r="R362" s="16"/>
      <c r="S362" s="17"/>
      <c r="U362" s="16"/>
      <c r="V362" s="16"/>
      <c r="W362" s="16"/>
      <c r="X362" s="16"/>
      <c r="Y362" s="16"/>
      <c r="Z362" s="16"/>
      <c r="AA362" s="16"/>
      <c r="AB362" s="16"/>
      <c r="AC362" s="16"/>
      <c r="AD362" s="16"/>
      <c r="AE362" s="16"/>
      <c r="AF362" s="16"/>
      <c r="AG362" s="16"/>
      <c r="AH362" s="16"/>
      <c r="AI362" s="16"/>
      <c r="AK362" s="201">
        <v>90784718.090000004</v>
      </c>
      <c r="AL362" s="201">
        <v>34945381.539999999</v>
      </c>
      <c r="AM362" s="201">
        <v>1664291.33</v>
      </c>
      <c r="AN362" s="201">
        <v>0</v>
      </c>
      <c r="AO362" s="201">
        <v>0</v>
      </c>
      <c r="AP362" s="201">
        <v>221948.09</v>
      </c>
      <c r="AQ362" s="201">
        <v>22856.69</v>
      </c>
      <c r="AR362" s="201">
        <v>8066372.6900000004</v>
      </c>
      <c r="AS362" s="201">
        <v>19131126.710000001</v>
      </c>
      <c r="AT362" s="16">
        <f t="shared" si="125"/>
        <v>127417247.64999999</v>
      </c>
      <c r="AU362" s="16">
        <f t="shared" si="126"/>
        <v>221948.09</v>
      </c>
      <c r="AV362" s="16">
        <f t="shared" si="127"/>
        <v>27197499.400000002</v>
      </c>
      <c r="AW362" s="16">
        <f t="shared" si="128"/>
        <v>154836695.13999999</v>
      </c>
      <c r="AX362" s="16">
        <f t="shared" si="129"/>
        <v>1453498.8600000143</v>
      </c>
      <c r="AY362" s="16">
        <f t="shared" si="131"/>
        <v>156290194</v>
      </c>
    </row>
    <row r="363" spans="1:51" x14ac:dyDescent="0.2">
      <c r="A363" s="4">
        <f t="shared" si="123"/>
        <v>2049</v>
      </c>
      <c r="B363" s="4">
        <f t="shared" si="130"/>
        <v>3</v>
      </c>
      <c r="C363" s="11">
        <f t="shared" si="124"/>
        <v>54483</v>
      </c>
      <c r="E363" s="15"/>
      <c r="F363" s="16"/>
      <c r="G363" s="16"/>
      <c r="H363" s="16"/>
      <c r="I363" s="16"/>
      <c r="J363" s="16"/>
      <c r="K363" s="16"/>
      <c r="L363" s="16"/>
      <c r="M363" s="16"/>
      <c r="N363" s="16"/>
      <c r="O363" s="16"/>
      <c r="P363" s="16"/>
      <c r="Q363" s="16"/>
      <c r="R363" s="16"/>
      <c r="S363" s="17"/>
      <c r="U363" s="16"/>
      <c r="V363" s="16"/>
      <c r="W363" s="16"/>
      <c r="X363" s="16"/>
      <c r="Y363" s="16"/>
      <c r="Z363" s="16"/>
      <c r="AA363" s="16"/>
      <c r="AB363" s="16"/>
      <c r="AC363" s="16"/>
      <c r="AD363" s="16"/>
      <c r="AE363" s="16"/>
      <c r="AF363" s="16"/>
      <c r="AG363" s="16"/>
      <c r="AH363" s="16"/>
      <c r="AI363" s="16"/>
      <c r="AK363" s="201">
        <v>81468610.629999995</v>
      </c>
      <c r="AL363" s="201">
        <v>32365800.920000002</v>
      </c>
      <c r="AM363" s="201">
        <v>1513236.64</v>
      </c>
      <c r="AN363" s="201">
        <v>0</v>
      </c>
      <c r="AO363" s="201">
        <v>0</v>
      </c>
      <c r="AP363" s="201">
        <v>237994.51</v>
      </c>
      <c r="AQ363" s="201">
        <v>24624.3</v>
      </c>
      <c r="AR363" s="201">
        <v>7308941.3099999996</v>
      </c>
      <c r="AS363" s="201">
        <v>15944678.310000001</v>
      </c>
      <c r="AT363" s="16">
        <f t="shared" si="125"/>
        <v>115372272.48999999</v>
      </c>
      <c r="AU363" s="16">
        <f t="shared" si="126"/>
        <v>237994.51</v>
      </c>
      <c r="AV363" s="16">
        <f t="shared" si="127"/>
        <v>23253619.620000001</v>
      </c>
      <c r="AW363" s="16">
        <f t="shared" si="128"/>
        <v>138863886.62</v>
      </c>
      <c r="AX363" s="16">
        <f t="shared" si="129"/>
        <v>1303557.3799999952</v>
      </c>
      <c r="AY363" s="16">
        <f t="shared" si="131"/>
        <v>140167444</v>
      </c>
    </row>
    <row r="364" spans="1:51" x14ac:dyDescent="0.2">
      <c r="A364" s="4">
        <f t="shared" si="123"/>
        <v>2049</v>
      </c>
      <c r="B364" s="4">
        <f t="shared" si="130"/>
        <v>4</v>
      </c>
      <c r="C364" s="11">
        <f t="shared" si="124"/>
        <v>54514</v>
      </c>
      <c r="E364" s="15"/>
      <c r="F364" s="16"/>
      <c r="G364" s="16"/>
      <c r="H364" s="16"/>
      <c r="I364" s="16"/>
      <c r="J364" s="16"/>
      <c r="K364" s="16"/>
      <c r="L364" s="16"/>
      <c r="M364" s="16"/>
      <c r="N364" s="16"/>
      <c r="O364" s="16"/>
      <c r="P364" s="16"/>
      <c r="Q364" s="16"/>
      <c r="R364" s="16"/>
      <c r="S364" s="17"/>
      <c r="U364" s="16"/>
      <c r="V364" s="16"/>
      <c r="W364" s="16"/>
      <c r="X364" s="16"/>
      <c r="Y364" s="16"/>
      <c r="Z364" s="16"/>
      <c r="AA364" s="16"/>
      <c r="AB364" s="16"/>
      <c r="AC364" s="16"/>
      <c r="AD364" s="16"/>
      <c r="AE364" s="16"/>
      <c r="AF364" s="16"/>
      <c r="AG364" s="16"/>
      <c r="AH364" s="16"/>
      <c r="AI364" s="16"/>
      <c r="AK364" s="201">
        <v>57354597.890000001</v>
      </c>
      <c r="AL364" s="201">
        <v>25147660.280000001</v>
      </c>
      <c r="AM364" s="201">
        <v>1270544.8999999999</v>
      </c>
      <c r="AN364" s="201">
        <v>0</v>
      </c>
      <c r="AO364" s="201">
        <v>0</v>
      </c>
      <c r="AP364" s="201">
        <v>227083.49</v>
      </c>
      <c r="AQ364" s="201">
        <v>23706.37</v>
      </c>
      <c r="AR364" s="201">
        <v>7594427.9400000004</v>
      </c>
      <c r="AS364" s="201">
        <v>17321873.699999999</v>
      </c>
      <c r="AT364" s="16">
        <f t="shared" si="125"/>
        <v>83796509.440000013</v>
      </c>
      <c r="AU364" s="16">
        <f t="shared" si="126"/>
        <v>227083.49</v>
      </c>
      <c r="AV364" s="16">
        <f t="shared" si="127"/>
        <v>24916301.640000001</v>
      </c>
      <c r="AW364" s="16">
        <f t="shared" si="128"/>
        <v>108939894.57000001</v>
      </c>
      <c r="AX364" s="16">
        <f t="shared" si="129"/>
        <v>1022651.4299999923</v>
      </c>
      <c r="AY364" s="16">
        <f t="shared" si="131"/>
        <v>109962546</v>
      </c>
    </row>
    <row r="365" spans="1:51" x14ac:dyDescent="0.2">
      <c r="A365" s="4">
        <f t="shared" si="123"/>
        <v>2049</v>
      </c>
      <c r="B365" s="4">
        <f t="shared" si="130"/>
        <v>5</v>
      </c>
      <c r="C365" s="11">
        <f t="shared" si="124"/>
        <v>54544</v>
      </c>
      <c r="E365" s="15"/>
      <c r="F365" s="16"/>
      <c r="G365" s="16"/>
      <c r="H365" s="16"/>
      <c r="I365" s="16"/>
      <c r="J365" s="16"/>
      <c r="K365" s="16"/>
      <c r="L365" s="16"/>
      <c r="M365" s="16"/>
      <c r="N365" s="16"/>
      <c r="O365" s="16"/>
      <c r="P365" s="16"/>
      <c r="Q365" s="16"/>
      <c r="R365" s="16"/>
      <c r="S365" s="17"/>
      <c r="U365" s="16"/>
      <c r="V365" s="16"/>
      <c r="W365" s="16"/>
      <c r="X365" s="16"/>
      <c r="Y365" s="16"/>
      <c r="Z365" s="16"/>
      <c r="AA365" s="16"/>
      <c r="AB365" s="16"/>
      <c r="AC365" s="16"/>
      <c r="AD365" s="16"/>
      <c r="AE365" s="16"/>
      <c r="AF365" s="16"/>
      <c r="AG365" s="16"/>
      <c r="AH365" s="16"/>
      <c r="AI365" s="16"/>
      <c r="AK365" s="201">
        <v>32250990.789999999</v>
      </c>
      <c r="AL365" s="201">
        <v>19818492.489999998</v>
      </c>
      <c r="AM365" s="201">
        <v>914762.7</v>
      </c>
      <c r="AN365" s="201">
        <v>0</v>
      </c>
      <c r="AO365" s="201">
        <v>0</v>
      </c>
      <c r="AP365" s="201">
        <v>210522.98</v>
      </c>
      <c r="AQ365" s="201">
        <v>22304.55</v>
      </c>
      <c r="AR365" s="201">
        <v>6819412.8399999999</v>
      </c>
      <c r="AS365" s="201">
        <v>20732722.879999999</v>
      </c>
      <c r="AT365" s="16">
        <f t="shared" si="125"/>
        <v>53006550.530000001</v>
      </c>
      <c r="AU365" s="16">
        <f t="shared" si="126"/>
        <v>210522.98</v>
      </c>
      <c r="AV365" s="16">
        <f t="shared" si="127"/>
        <v>27552135.719999999</v>
      </c>
      <c r="AW365" s="16">
        <f t="shared" si="128"/>
        <v>80769209.229999989</v>
      </c>
      <c r="AX365" s="16">
        <f t="shared" si="129"/>
        <v>758204.77000001073</v>
      </c>
      <c r="AY365" s="16">
        <f t="shared" si="131"/>
        <v>81527414</v>
      </c>
    </row>
    <row r="366" spans="1:51" x14ac:dyDescent="0.2">
      <c r="A366" s="4">
        <f t="shared" si="123"/>
        <v>2049</v>
      </c>
      <c r="B366" s="4">
        <f t="shared" si="130"/>
        <v>6</v>
      </c>
      <c r="C366" s="11">
        <f t="shared" si="124"/>
        <v>54575</v>
      </c>
      <c r="E366" s="15"/>
      <c r="F366" s="16"/>
      <c r="G366" s="16"/>
      <c r="H366" s="16"/>
      <c r="I366" s="16"/>
      <c r="J366" s="16"/>
      <c r="K366" s="16"/>
      <c r="L366" s="16"/>
      <c r="M366" s="16"/>
      <c r="N366" s="16"/>
      <c r="O366" s="16"/>
      <c r="P366" s="16"/>
      <c r="Q366" s="16"/>
      <c r="R366" s="16"/>
      <c r="S366" s="17"/>
      <c r="U366" s="16"/>
      <c r="V366" s="16"/>
      <c r="W366" s="16"/>
      <c r="X366" s="16"/>
      <c r="Y366" s="16"/>
      <c r="Z366" s="16"/>
      <c r="AA366" s="16"/>
      <c r="AB366" s="16"/>
      <c r="AC366" s="16"/>
      <c r="AD366" s="16"/>
      <c r="AE366" s="16"/>
      <c r="AF366" s="16"/>
      <c r="AG366" s="16"/>
      <c r="AH366" s="16"/>
      <c r="AI366" s="16"/>
      <c r="AK366" s="201">
        <v>20881792.760000002</v>
      </c>
      <c r="AL366" s="201">
        <v>16813132.600000001</v>
      </c>
      <c r="AM366" s="201">
        <v>791958.12</v>
      </c>
      <c r="AN366" s="201">
        <v>0</v>
      </c>
      <c r="AO366" s="201">
        <v>0</v>
      </c>
      <c r="AP366" s="201">
        <v>206260.68</v>
      </c>
      <c r="AQ366" s="201">
        <v>22072.98</v>
      </c>
      <c r="AR366" s="201">
        <v>6556597.5800000001</v>
      </c>
      <c r="AS366" s="201">
        <v>20231554.539999999</v>
      </c>
      <c r="AT366" s="16">
        <f t="shared" si="125"/>
        <v>38508956.459999993</v>
      </c>
      <c r="AU366" s="16">
        <f t="shared" si="126"/>
        <v>206260.68</v>
      </c>
      <c r="AV366" s="16">
        <f t="shared" si="127"/>
        <v>26788152.119999997</v>
      </c>
      <c r="AW366" s="16">
        <f t="shared" si="128"/>
        <v>65503369.25999999</v>
      </c>
      <c r="AX366" s="16">
        <f t="shared" si="129"/>
        <v>614899.74000000954</v>
      </c>
      <c r="AY366" s="16">
        <f t="shared" si="131"/>
        <v>66118269</v>
      </c>
    </row>
    <row r="367" spans="1:51" x14ac:dyDescent="0.2">
      <c r="A367" s="4">
        <f t="shared" si="123"/>
        <v>2049</v>
      </c>
      <c r="B367" s="4">
        <f t="shared" si="130"/>
        <v>7</v>
      </c>
      <c r="C367" s="11">
        <f t="shared" si="124"/>
        <v>54605</v>
      </c>
      <c r="E367" s="15"/>
      <c r="F367" s="16"/>
      <c r="G367" s="16"/>
      <c r="H367" s="16"/>
      <c r="I367" s="16"/>
      <c r="J367" s="16"/>
      <c r="K367" s="16"/>
      <c r="L367" s="16"/>
      <c r="M367" s="16"/>
      <c r="N367" s="16"/>
      <c r="O367" s="16"/>
      <c r="P367" s="16"/>
      <c r="Q367" s="16"/>
      <c r="R367" s="16"/>
      <c r="S367" s="17"/>
      <c r="U367" s="16"/>
      <c r="V367" s="16"/>
      <c r="W367" s="16"/>
      <c r="X367" s="16"/>
      <c r="Y367" s="16"/>
      <c r="Z367" s="16"/>
      <c r="AA367" s="16"/>
      <c r="AB367" s="16"/>
      <c r="AC367" s="16"/>
      <c r="AD367" s="16"/>
      <c r="AE367" s="16"/>
      <c r="AF367" s="16"/>
      <c r="AG367" s="16"/>
      <c r="AH367" s="16"/>
      <c r="AI367" s="16"/>
      <c r="AK367" s="201">
        <v>15250287</v>
      </c>
      <c r="AL367" s="201">
        <v>14752771.18</v>
      </c>
      <c r="AM367" s="201">
        <v>727808.35</v>
      </c>
      <c r="AN367" s="201">
        <v>0</v>
      </c>
      <c r="AO367" s="201">
        <v>0</v>
      </c>
      <c r="AP367" s="201">
        <v>195960.6</v>
      </c>
      <c r="AQ367" s="201">
        <v>21030.6</v>
      </c>
      <c r="AR367" s="201">
        <v>5802955.7699999996</v>
      </c>
      <c r="AS367" s="201">
        <v>20366684.48</v>
      </c>
      <c r="AT367" s="16">
        <f t="shared" si="125"/>
        <v>30751897.130000003</v>
      </c>
      <c r="AU367" s="16">
        <f t="shared" si="126"/>
        <v>195960.6</v>
      </c>
      <c r="AV367" s="16">
        <f t="shared" si="127"/>
        <v>26169640.25</v>
      </c>
      <c r="AW367" s="16">
        <f t="shared" si="128"/>
        <v>57117497.980000004</v>
      </c>
      <c r="AX367" s="16">
        <f t="shared" si="129"/>
        <v>536179.01999999583</v>
      </c>
      <c r="AY367" s="16">
        <f t="shared" si="131"/>
        <v>57653677</v>
      </c>
    </row>
    <row r="368" spans="1:51" x14ac:dyDescent="0.2">
      <c r="A368" s="4">
        <f t="shared" si="123"/>
        <v>2049</v>
      </c>
      <c r="B368" s="4">
        <f t="shared" si="130"/>
        <v>8</v>
      </c>
      <c r="C368" s="11">
        <f t="shared" si="124"/>
        <v>54636</v>
      </c>
      <c r="E368" s="15"/>
      <c r="F368" s="16"/>
      <c r="G368" s="16"/>
      <c r="H368" s="16"/>
      <c r="I368" s="16"/>
      <c r="J368" s="16"/>
      <c r="K368" s="16"/>
      <c r="L368" s="16"/>
      <c r="M368" s="16"/>
      <c r="N368" s="16"/>
      <c r="O368" s="16"/>
      <c r="P368" s="16"/>
      <c r="Q368" s="16"/>
      <c r="R368" s="16"/>
      <c r="S368" s="17"/>
      <c r="U368" s="16"/>
      <c r="V368" s="16"/>
      <c r="W368" s="16"/>
      <c r="X368" s="16"/>
      <c r="Y368" s="16"/>
      <c r="Z368" s="16"/>
      <c r="AA368" s="16"/>
      <c r="AB368" s="16"/>
      <c r="AC368" s="16"/>
      <c r="AD368" s="16"/>
      <c r="AE368" s="16"/>
      <c r="AF368" s="16"/>
      <c r="AG368" s="16"/>
      <c r="AH368" s="16"/>
      <c r="AI368" s="16"/>
      <c r="AK368" s="201">
        <v>14814145.91</v>
      </c>
      <c r="AL368" s="201">
        <v>15679234.83</v>
      </c>
      <c r="AM368" s="201">
        <v>812730.18</v>
      </c>
      <c r="AN368" s="201">
        <v>0</v>
      </c>
      <c r="AO368" s="201">
        <v>0</v>
      </c>
      <c r="AP368" s="201">
        <v>199377.27</v>
      </c>
      <c r="AQ368" s="201">
        <v>21398.37</v>
      </c>
      <c r="AR368" s="201">
        <v>6039699</v>
      </c>
      <c r="AS368" s="201">
        <v>19453951.34</v>
      </c>
      <c r="AT368" s="16">
        <f t="shared" si="125"/>
        <v>31327509.290000003</v>
      </c>
      <c r="AU368" s="16">
        <f t="shared" si="126"/>
        <v>199377.27</v>
      </c>
      <c r="AV368" s="16">
        <f t="shared" si="127"/>
        <v>25493650.34</v>
      </c>
      <c r="AW368" s="16">
        <f t="shared" si="128"/>
        <v>57020536.900000006</v>
      </c>
      <c r="AX368" s="16">
        <f t="shared" si="129"/>
        <v>535269.09999999404</v>
      </c>
      <c r="AY368" s="16">
        <f t="shared" si="131"/>
        <v>57555806</v>
      </c>
    </row>
    <row r="369" spans="1:51" x14ac:dyDescent="0.2">
      <c r="A369" s="4">
        <f t="shared" si="123"/>
        <v>2049</v>
      </c>
      <c r="B369" s="4">
        <f t="shared" si="130"/>
        <v>9</v>
      </c>
      <c r="C369" s="11">
        <f t="shared" si="124"/>
        <v>54667</v>
      </c>
      <c r="E369" s="15"/>
      <c r="F369" s="16"/>
      <c r="G369" s="16"/>
      <c r="H369" s="16"/>
      <c r="I369" s="16"/>
      <c r="J369" s="16"/>
      <c r="K369" s="16"/>
      <c r="L369" s="16"/>
      <c r="M369" s="16"/>
      <c r="N369" s="16"/>
      <c r="O369" s="16"/>
      <c r="P369" s="16"/>
      <c r="Q369" s="16"/>
      <c r="R369" s="16"/>
      <c r="S369" s="17"/>
      <c r="U369" s="16"/>
      <c r="V369" s="16"/>
      <c r="W369" s="16"/>
      <c r="X369" s="16"/>
      <c r="Y369" s="16"/>
      <c r="Z369" s="16"/>
      <c r="AA369" s="16"/>
      <c r="AB369" s="16"/>
      <c r="AC369" s="16"/>
      <c r="AD369" s="16"/>
      <c r="AE369" s="16"/>
      <c r="AF369" s="16"/>
      <c r="AG369" s="16"/>
      <c r="AH369" s="16"/>
      <c r="AI369" s="16"/>
      <c r="AK369" s="201">
        <v>21230926.140000001</v>
      </c>
      <c r="AL369" s="201">
        <v>17320774.440000001</v>
      </c>
      <c r="AM369" s="201">
        <v>1039656.09</v>
      </c>
      <c r="AN369" s="201">
        <v>0</v>
      </c>
      <c r="AO369" s="201">
        <v>0</v>
      </c>
      <c r="AP369" s="201">
        <v>180182.94</v>
      </c>
      <c r="AQ369" s="201">
        <v>19198.48</v>
      </c>
      <c r="AR369" s="201">
        <v>6636851.9500000002</v>
      </c>
      <c r="AS369" s="201">
        <v>21742592.449999999</v>
      </c>
      <c r="AT369" s="16">
        <f t="shared" si="125"/>
        <v>39610555.149999999</v>
      </c>
      <c r="AU369" s="16">
        <f t="shared" si="126"/>
        <v>180182.94</v>
      </c>
      <c r="AV369" s="16">
        <f t="shared" si="127"/>
        <v>28379444.399999999</v>
      </c>
      <c r="AW369" s="16">
        <f t="shared" si="128"/>
        <v>68170182.489999995</v>
      </c>
      <c r="AX369" s="16">
        <f t="shared" si="129"/>
        <v>639934.51000000536</v>
      </c>
      <c r="AY369" s="16">
        <f t="shared" si="131"/>
        <v>68810117</v>
      </c>
    </row>
    <row r="370" spans="1:51" x14ac:dyDescent="0.2">
      <c r="A370" s="4">
        <f t="shared" si="123"/>
        <v>2049</v>
      </c>
      <c r="B370" s="4">
        <f t="shared" si="130"/>
        <v>10</v>
      </c>
      <c r="C370" s="11">
        <f t="shared" si="124"/>
        <v>54697</v>
      </c>
      <c r="E370" s="15"/>
      <c r="F370" s="16"/>
      <c r="G370" s="16"/>
      <c r="H370" s="16"/>
      <c r="I370" s="16"/>
      <c r="J370" s="16"/>
      <c r="K370" s="16"/>
      <c r="L370" s="16"/>
      <c r="M370" s="16"/>
      <c r="N370" s="16"/>
      <c r="O370" s="16"/>
      <c r="P370" s="16"/>
      <c r="Q370" s="16"/>
      <c r="R370" s="16"/>
      <c r="S370" s="17"/>
      <c r="U370" s="16"/>
      <c r="V370" s="16"/>
      <c r="W370" s="16"/>
      <c r="X370" s="16"/>
      <c r="Y370" s="16"/>
      <c r="Z370" s="16"/>
      <c r="AA370" s="16"/>
      <c r="AB370" s="16"/>
      <c r="AC370" s="16"/>
      <c r="AD370" s="16"/>
      <c r="AE370" s="16"/>
      <c r="AF370" s="16"/>
      <c r="AG370" s="16"/>
      <c r="AH370" s="16"/>
      <c r="AI370" s="16"/>
      <c r="AK370" s="201">
        <v>49165579.68</v>
      </c>
      <c r="AL370" s="201">
        <v>27098119.899999999</v>
      </c>
      <c r="AM370" s="201">
        <v>1050173.29</v>
      </c>
      <c r="AN370" s="201">
        <v>0</v>
      </c>
      <c r="AO370" s="201">
        <v>0</v>
      </c>
      <c r="AP370" s="201">
        <v>209346.97</v>
      </c>
      <c r="AQ370" s="201">
        <v>22038.44</v>
      </c>
      <c r="AR370" s="201">
        <v>6390666.9699999997</v>
      </c>
      <c r="AS370" s="201">
        <v>15128590.279999999</v>
      </c>
      <c r="AT370" s="16">
        <f t="shared" si="125"/>
        <v>77335911.310000002</v>
      </c>
      <c r="AU370" s="16">
        <f t="shared" si="126"/>
        <v>209346.97</v>
      </c>
      <c r="AV370" s="16">
        <f t="shared" si="127"/>
        <v>21519257.25</v>
      </c>
      <c r="AW370" s="16">
        <f t="shared" si="128"/>
        <v>99064515.530000001</v>
      </c>
      <c r="AX370" s="16">
        <f t="shared" si="129"/>
        <v>929948.46999999881</v>
      </c>
      <c r="AY370" s="16">
        <f t="shared" si="131"/>
        <v>99994464</v>
      </c>
    </row>
    <row r="371" spans="1:51" x14ac:dyDescent="0.2">
      <c r="A371" s="4">
        <f t="shared" si="123"/>
        <v>2049</v>
      </c>
      <c r="B371" s="4">
        <f t="shared" si="130"/>
        <v>11</v>
      </c>
      <c r="C371" s="11">
        <f t="shared" si="124"/>
        <v>54728</v>
      </c>
      <c r="E371" s="15"/>
      <c r="F371" s="16"/>
      <c r="G371" s="16"/>
      <c r="H371" s="16"/>
      <c r="I371" s="16"/>
      <c r="J371" s="16"/>
      <c r="K371" s="16"/>
      <c r="L371" s="16"/>
      <c r="M371" s="16"/>
      <c r="N371" s="16"/>
      <c r="O371" s="16"/>
      <c r="P371" s="16"/>
      <c r="Q371" s="16"/>
      <c r="R371" s="16"/>
      <c r="S371" s="17"/>
      <c r="U371" s="16"/>
      <c r="V371" s="16"/>
      <c r="W371" s="16"/>
      <c r="X371" s="16"/>
      <c r="Y371" s="16"/>
      <c r="Z371" s="16"/>
      <c r="AA371" s="16"/>
      <c r="AB371" s="16"/>
      <c r="AC371" s="16"/>
      <c r="AD371" s="16"/>
      <c r="AE371" s="16"/>
      <c r="AF371" s="16"/>
      <c r="AG371" s="16"/>
      <c r="AH371" s="16"/>
      <c r="AI371" s="16"/>
      <c r="AK371" s="201">
        <v>81613235.010000005</v>
      </c>
      <c r="AL371" s="201">
        <v>35503004.579999998</v>
      </c>
      <c r="AM371" s="201">
        <v>1633257.91</v>
      </c>
      <c r="AN371" s="201">
        <v>0</v>
      </c>
      <c r="AO371" s="201">
        <v>0</v>
      </c>
      <c r="AP371" s="201">
        <v>220483.8</v>
      </c>
      <c r="AQ371" s="201">
        <v>23156.799999999999</v>
      </c>
      <c r="AR371" s="201">
        <v>7326879.0700000003</v>
      </c>
      <c r="AS371" s="201">
        <v>15960977.630000001</v>
      </c>
      <c r="AT371" s="16">
        <f t="shared" si="125"/>
        <v>118772654.3</v>
      </c>
      <c r="AU371" s="16">
        <f t="shared" si="126"/>
        <v>220483.8</v>
      </c>
      <c r="AV371" s="16">
        <f t="shared" si="127"/>
        <v>23287856.700000003</v>
      </c>
      <c r="AW371" s="16">
        <f t="shared" si="128"/>
        <v>142280994.80000001</v>
      </c>
      <c r="AX371" s="16">
        <f t="shared" si="129"/>
        <v>1335634.1999999881</v>
      </c>
      <c r="AY371" s="16">
        <f t="shared" si="131"/>
        <v>143616629</v>
      </c>
    </row>
    <row r="372" spans="1:51" x14ac:dyDescent="0.2">
      <c r="A372" s="4">
        <f t="shared" si="123"/>
        <v>2049</v>
      </c>
      <c r="B372" s="4">
        <f t="shared" si="130"/>
        <v>12</v>
      </c>
      <c r="C372" s="11">
        <f t="shared" si="124"/>
        <v>54758</v>
      </c>
      <c r="E372" s="15"/>
      <c r="F372" s="16"/>
      <c r="G372" s="16"/>
      <c r="H372" s="16"/>
      <c r="I372" s="16"/>
      <c r="J372" s="16"/>
      <c r="K372" s="16"/>
      <c r="L372" s="16"/>
      <c r="M372" s="16"/>
      <c r="N372" s="16"/>
      <c r="O372" s="16"/>
      <c r="P372" s="16"/>
      <c r="Q372" s="16"/>
      <c r="R372" s="16"/>
      <c r="S372" s="17"/>
      <c r="U372" s="16"/>
      <c r="V372" s="16"/>
      <c r="W372" s="16"/>
      <c r="X372" s="16"/>
      <c r="Y372" s="16"/>
      <c r="Z372" s="16"/>
      <c r="AA372" s="16"/>
      <c r="AB372" s="16"/>
      <c r="AC372" s="16"/>
      <c r="AD372" s="16"/>
      <c r="AE372" s="16"/>
      <c r="AF372" s="16"/>
      <c r="AG372" s="16"/>
      <c r="AH372" s="16"/>
      <c r="AI372" s="16"/>
      <c r="AK372" s="201">
        <v>109769394.13</v>
      </c>
      <c r="AL372" s="201">
        <v>43356695.109999999</v>
      </c>
      <c r="AM372" s="201">
        <v>2071488.1</v>
      </c>
      <c r="AN372" s="201">
        <v>0</v>
      </c>
      <c r="AO372" s="201">
        <v>0</v>
      </c>
      <c r="AP372" s="201">
        <v>242695.61</v>
      </c>
      <c r="AQ372" s="201">
        <v>25236.57</v>
      </c>
      <c r="AR372" s="201">
        <v>7697801.8899999997</v>
      </c>
      <c r="AS372" s="201">
        <v>16314692.470000001</v>
      </c>
      <c r="AT372" s="16">
        <f t="shared" si="125"/>
        <v>155222813.91</v>
      </c>
      <c r="AU372" s="16">
        <f t="shared" si="126"/>
        <v>242695.61</v>
      </c>
      <c r="AV372" s="16">
        <f t="shared" si="127"/>
        <v>24012494.359999999</v>
      </c>
      <c r="AW372" s="16">
        <f t="shared" si="128"/>
        <v>179478003.88</v>
      </c>
      <c r="AX372" s="16">
        <f t="shared" si="129"/>
        <v>1684814.1200000048</v>
      </c>
      <c r="AY372" s="16">
        <f t="shared" si="131"/>
        <v>181162818</v>
      </c>
    </row>
    <row r="373" spans="1:51" x14ac:dyDescent="0.2">
      <c r="A373" s="4">
        <f t="shared" si="123"/>
        <v>2050</v>
      </c>
      <c r="B373" s="4">
        <f t="shared" si="130"/>
        <v>1</v>
      </c>
      <c r="C373" s="11">
        <f t="shared" si="124"/>
        <v>54789</v>
      </c>
      <c r="E373" s="15"/>
      <c r="F373" s="16"/>
      <c r="G373" s="16"/>
      <c r="H373" s="16"/>
      <c r="I373" s="16"/>
      <c r="J373" s="16"/>
      <c r="K373" s="16"/>
      <c r="L373" s="16"/>
      <c r="M373" s="16"/>
      <c r="N373" s="16"/>
      <c r="O373" s="16"/>
      <c r="P373" s="16"/>
      <c r="Q373" s="16"/>
      <c r="R373" s="16"/>
      <c r="S373" s="17"/>
      <c r="U373" s="16"/>
      <c r="V373" s="16"/>
      <c r="W373" s="16"/>
      <c r="X373" s="16"/>
      <c r="Y373" s="16"/>
      <c r="Z373" s="16"/>
      <c r="AA373" s="16"/>
      <c r="AB373" s="16"/>
      <c r="AC373" s="16"/>
      <c r="AD373" s="16"/>
      <c r="AE373" s="16"/>
      <c r="AF373" s="16"/>
      <c r="AG373" s="16"/>
      <c r="AH373" s="16"/>
      <c r="AI373" s="16"/>
      <c r="AK373" s="201">
        <v>109027893.68000001</v>
      </c>
      <c r="AL373" s="201">
        <v>38956558.060000002</v>
      </c>
      <c r="AM373" s="201">
        <v>1824808.96</v>
      </c>
      <c r="AN373" s="201">
        <v>0</v>
      </c>
      <c r="AO373" s="201">
        <v>0</v>
      </c>
      <c r="AP373" s="201">
        <v>227496.3</v>
      </c>
      <c r="AQ373" s="201">
        <v>23536.25</v>
      </c>
      <c r="AR373" s="201">
        <v>7623277.29</v>
      </c>
      <c r="AS373" s="201">
        <v>14328254.42</v>
      </c>
      <c r="AT373" s="16">
        <f t="shared" si="125"/>
        <v>149832796.95000002</v>
      </c>
      <c r="AU373" s="16">
        <f t="shared" si="126"/>
        <v>227496.3</v>
      </c>
      <c r="AV373" s="16">
        <f t="shared" si="127"/>
        <v>21951531.710000001</v>
      </c>
      <c r="AW373" s="16">
        <f t="shared" si="128"/>
        <v>172011824.96000004</v>
      </c>
      <c r="AX373" s="16">
        <f t="shared" si="129"/>
        <v>1614727.0399999619</v>
      </c>
      <c r="AY373" s="16">
        <f t="shared" si="131"/>
        <v>173626552</v>
      </c>
    </row>
    <row r="374" spans="1:51" x14ac:dyDescent="0.2">
      <c r="A374" s="4">
        <f t="shared" si="123"/>
        <v>2050</v>
      </c>
      <c r="B374" s="4">
        <f t="shared" si="130"/>
        <v>2</v>
      </c>
      <c r="C374" s="11">
        <f t="shared" si="124"/>
        <v>54820</v>
      </c>
      <c r="E374" s="15"/>
      <c r="F374" s="16"/>
      <c r="G374" s="16"/>
      <c r="H374" s="16"/>
      <c r="I374" s="16"/>
      <c r="J374" s="16"/>
      <c r="K374" s="16"/>
      <c r="L374" s="16"/>
      <c r="M374" s="16"/>
      <c r="N374" s="16"/>
      <c r="O374" s="16"/>
      <c r="P374" s="16"/>
      <c r="Q374" s="16"/>
      <c r="R374" s="16"/>
      <c r="S374" s="17"/>
      <c r="U374" s="16"/>
      <c r="V374" s="16"/>
      <c r="W374" s="16"/>
      <c r="X374" s="16"/>
      <c r="Y374" s="16"/>
      <c r="Z374" s="16"/>
      <c r="AA374" s="16"/>
      <c r="AB374" s="16"/>
      <c r="AC374" s="16"/>
      <c r="AD374" s="16"/>
      <c r="AE374" s="16"/>
      <c r="AF374" s="16"/>
      <c r="AG374" s="16"/>
      <c r="AH374" s="16"/>
      <c r="AI374" s="16"/>
      <c r="AK374" s="201">
        <v>91043384.170000002</v>
      </c>
      <c r="AL374" s="201">
        <v>34924109.060000002</v>
      </c>
      <c r="AM374" s="201">
        <v>1639585.83</v>
      </c>
      <c r="AN374" s="201">
        <v>0</v>
      </c>
      <c r="AO374" s="201">
        <v>0</v>
      </c>
      <c r="AP374" s="201">
        <v>221593.93</v>
      </c>
      <c r="AQ374" s="201">
        <v>22845.63</v>
      </c>
      <c r="AR374" s="201">
        <v>8239110.5999999996</v>
      </c>
      <c r="AS374" s="201">
        <v>19103710.579999998</v>
      </c>
      <c r="AT374" s="16">
        <f t="shared" si="125"/>
        <v>127629924.69</v>
      </c>
      <c r="AU374" s="16">
        <f t="shared" si="126"/>
        <v>221593.93</v>
      </c>
      <c r="AV374" s="16">
        <f t="shared" si="127"/>
        <v>27342821.18</v>
      </c>
      <c r="AW374" s="16">
        <f t="shared" si="128"/>
        <v>155194339.80000001</v>
      </c>
      <c r="AX374" s="16">
        <f t="shared" si="129"/>
        <v>1456856.1999999881</v>
      </c>
      <c r="AY374" s="16">
        <f t="shared" si="131"/>
        <v>156651196</v>
      </c>
    </row>
    <row r="375" spans="1:51" x14ac:dyDescent="0.2">
      <c r="A375" s="4">
        <f t="shared" si="123"/>
        <v>2050</v>
      </c>
      <c r="B375" s="4">
        <f t="shared" si="130"/>
        <v>3</v>
      </c>
      <c r="C375" s="11">
        <f t="shared" si="124"/>
        <v>54848</v>
      </c>
      <c r="E375" s="15"/>
      <c r="F375" s="16"/>
      <c r="G375" s="16"/>
      <c r="H375" s="16"/>
      <c r="I375" s="16"/>
      <c r="J375" s="16"/>
      <c r="K375" s="16"/>
      <c r="L375" s="16"/>
      <c r="M375" s="16"/>
      <c r="N375" s="16"/>
      <c r="O375" s="16"/>
      <c r="P375" s="16"/>
      <c r="Q375" s="16"/>
      <c r="R375" s="16"/>
      <c r="S375" s="17"/>
      <c r="U375" s="16"/>
      <c r="V375" s="16"/>
      <c r="W375" s="16"/>
      <c r="X375" s="16"/>
      <c r="Y375" s="16"/>
      <c r="Z375" s="16"/>
      <c r="AA375" s="16"/>
      <c r="AB375" s="16"/>
      <c r="AC375" s="16"/>
      <c r="AD375" s="16"/>
      <c r="AE375" s="16"/>
      <c r="AF375" s="16"/>
      <c r="AG375" s="16"/>
      <c r="AH375" s="16"/>
      <c r="AI375" s="16"/>
      <c r="AK375" s="201">
        <v>81553517.430000007</v>
      </c>
      <c r="AL375" s="201">
        <v>32339754.690000001</v>
      </c>
      <c r="AM375" s="201">
        <v>1487420.67</v>
      </c>
      <c r="AN375" s="201">
        <v>0</v>
      </c>
      <c r="AO375" s="201">
        <v>0</v>
      </c>
      <c r="AP375" s="201">
        <v>237558.2</v>
      </c>
      <c r="AQ375" s="201">
        <v>24609.55</v>
      </c>
      <c r="AR375" s="201">
        <v>7472509.9000000004</v>
      </c>
      <c r="AS375" s="201">
        <v>15923939.640000001</v>
      </c>
      <c r="AT375" s="16">
        <f t="shared" si="125"/>
        <v>115405302.34</v>
      </c>
      <c r="AU375" s="16">
        <f t="shared" si="126"/>
        <v>237558.2</v>
      </c>
      <c r="AV375" s="16">
        <f t="shared" si="127"/>
        <v>23396449.539999999</v>
      </c>
      <c r="AW375" s="16">
        <f t="shared" si="128"/>
        <v>139039310.08000001</v>
      </c>
      <c r="AX375" s="16">
        <f t="shared" si="129"/>
        <v>1305203.9199999869</v>
      </c>
      <c r="AY375" s="16">
        <f t="shared" si="131"/>
        <v>140344514</v>
      </c>
    </row>
    <row r="376" spans="1:51" x14ac:dyDescent="0.2">
      <c r="A376" s="4">
        <f t="shared" si="123"/>
        <v>2050</v>
      </c>
      <c r="B376" s="4">
        <f t="shared" si="130"/>
        <v>4</v>
      </c>
      <c r="C376" s="11">
        <f t="shared" si="124"/>
        <v>54879</v>
      </c>
      <c r="E376" s="15"/>
      <c r="F376" s="16"/>
      <c r="G376" s="16"/>
      <c r="H376" s="16"/>
      <c r="I376" s="16"/>
      <c r="J376" s="16"/>
      <c r="K376" s="16"/>
      <c r="L376" s="16"/>
      <c r="M376" s="16"/>
      <c r="N376" s="16"/>
      <c r="O376" s="16"/>
      <c r="P376" s="16"/>
      <c r="Q376" s="16"/>
      <c r="R376" s="16"/>
      <c r="S376" s="17"/>
      <c r="U376" s="16"/>
      <c r="V376" s="16"/>
      <c r="W376" s="16"/>
      <c r="X376" s="16"/>
      <c r="Y376" s="16"/>
      <c r="Z376" s="16"/>
      <c r="AA376" s="16"/>
      <c r="AB376" s="16"/>
      <c r="AC376" s="16"/>
      <c r="AD376" s="16"/>
      <c r="AE376" s="16"/>
      <c r="AF376" s="16"/>
      <c r="AG376" s="16"/>
      <c r="AH376" s="16"/>
      <c r="AI376" s="16"/>
      <c r="AK376" s="201">
        <v>57385438.119999997</v>
      </c>
      <c r="AL376" s="201">
        <v>25166163.739999998</v>
      </c>
      <c r="AM376" s="201">
        <v>1250107.8400000001</v>
      </c>
      <c r="AN376" s="201">
        <v>0</v>
      </c>
      <c r="AO376" s="201">
        <v>0</v>
      </c>
      <c r="AP376" s="201">
        <v>226683.98</v>
      </c>
      <c r="AQ376" s="201">
        <v>23693.39</v>
      </c>
      <c r="AR376" s="201">
        <v>7770825.5999999996</v>
      </c>
      <c r="AS376" s="201">
        <v>17299001.859999999</v>
      </c>
      <c r="AT376" s="16">
        <f t="shared" si="125"/>
        <v>83825403.090000004</v>
      </c>
      <c r="AU376" s="16">
        <f t="shared" si="126"/>
        <v>226683.98</v>
      </c>
      <c r="AV376" s="16">
        <f t="shared" si="127"/>
        <v>25069827.460000001</v>
      </c>
      <c r="AW376" s="16">
        <f t="shared" si="128"/>
        <v>109121914.53</v>
      </c>
      <c r="AX376" s="16">
        <f t="shared" si="129"/>
        <v>1024360.4699999988</v>
      </c>
      <c r="AY376" s="16">
        <f t="shared" si="131"/>
        <v>110146275</v>
      </c>
    </row>
    <row r="377" spans="1:51" x14ac:dyDescent="0.2">
      <c r="A377" s="4">
        <f t="shared" si="123"/>
        <v>2050</v>
      </c>
      <c r="B377" s="4">
        <f t="shared" si="130"/>
        <v>5</v>
      </c>
      <c r="C377" s="11">
        <f t="shared" si="124"/>
        <v>54909</v>
      </c>
      <c r="E377" s="15"/>
      <c r="F377" s="16"/>
      <c r="G377" s="16"/>
      <c r="H377" s="16"/>
      <c r="I377" s="16"/>
      <c r="J377" s="16"/>
      <c r="K377" s="16"/>
      <c r="L377" s="16"/>
      <c r="M377" s="16"/>
      <c r="N377" s="16"/>
      <c r="O377" s="16"/>
      <c r="P377" s="16"/>
      <c r="Q377" s="16"/>
      <c r="R377" s="16"/>
      <c r="S377" s="17"/>
      <c r="U377" s="16"/>
      <c r="V377" s="16"/>
      <c r="W377" s="16"/>
      <c r="X377" s="16"/>
      <c r="Y377" s="16"/>
      <c r="Z377" s="16"/>
      <c r="AA377" s="16"/>
      <c r="AB377" s="16"/>
      <c r="AC377" s="16"/>
      <c r="AD377" s="16"/>
      <c r="AE377" s="16"/>
      <c r="AF377" s="16"/>
      <c r="AG377" s="16"/>
      <c r="AH377" s="16"/>
      <c r="AI377" s="16"/>
      <c r="AK377" s="201">
        <v>32357566.5</v>
      </c>
      <c r="AL377" s="201">
        <v>19895205.559999999</v>
      </c>
      <c r="AM377" s="201">
        <v>902154</v>
      </c>
      <c r="AN377" s="201">
        <v>0</v>
      </c>
      <c r="AO377" s="201">
        <v>0</v>
      </c>
      <c r="AP377" s="201">
        <v>210290</v>
      </c>
      <c r="AQ377" s="201">
        <v>22301.14</v>
      </c>
      <c r="AR377" s="201">
        <v>6989528.7699999996</v>
      </c>
      <c r="AS377" s="201">
        <v>20718202.710000001</v>
      </c>
      <c r="AT377" s="16">
        <f t="shared" si="125"/>
        <v>53177227.200000003</v>
      </c>
      <c r="AU377" s="16">
        <f t="shared" si="126"/>
        <v>210290</v>
      </c>
      <c r="AV377" s="16">
        <f t="shared" si="127"/>
        <v>27707731.48</v>
      </c>
      <c r="AW377" s="16">
        <f t="shared" si="128"/>
        <v>81095248.680000007</v>
      </c>
      <c r="AX377" s="16">
        <f t="shared" si="129"/>
        <v>761265.31999999285</v>
      </c>
      <c r="AY377" s="16">
        <f t="shared" si="131"/>
        <v>81856514</v>
      </c>
    </row>
    <row r="378" spans="1:51" x14ac:dyDescent="0.2">
      <c r="A378" s="4">
        <f t="shared" si="123"/>
        <v>2050</v>
      </c>
      <c r="B378" s="4">
        <f t="shared" si="130"/>
        <v>6</v>
      </c>
      <c r="C378" s="11">
        <f t="shared" si="124"/>
        <v>54940</v>
      </c>
      <c r="E378" s="15"/>
      <c r="F378" s="16"/>
      <c r="G378" s="16"/>
      <c r="H378" s="16"/>
      <c r="I378" s="16"/>
      <c r="J378" s="16"/>
      <c r="K378" s="16"/>
      <c r="L378" s="16"/>
      <c r="M378" s="16"/>
      <c r="N378" s="16"/>
      <c r="O378" s="16"/>
      <c r="P378" s="16"/>
      <c r="Q378" s="16"/>
      <c r="R378" s="16"/>
      <c r="S378" s="17"/>
      <c r="U378" s="16"/>
      <c r="V378" s="16"/>
      <c r="W378" s="16"/>
      <c r="X378" s="16"/>
      <c r="Y378" s="16"/>
      <c r="Z378" s="16"/>
      <c r="AA378" s="16"/>
      <c r="AB378" s="16"/>
      <c r="AC378" s="16"/>
      <c r="AD378" s="16"/>
      <c r="AE378" s="16"/>
      <c r="AF378" s="16"/>
      <c r="AG378" s="16"/>
      <c r="AH378" s="16"/>
      <c r="AI378" s="16"/>
      <c r="AK378" s="201">
        <v>21017939.91</v>
      </c>
      <c r="AL378" s="201">
        <v>16891863.949999999</v>
      </c>
      <c r="AM378" s="201">
        <v>782934.74</v>
      </c>
      <c r="AN378" s="201">
        <v>0</v>
      </c>
      <c r="AO378" s="201">
        <v>0</v>
      </c>
      <c r="AP378" s="201">
        <v>206069.84</v>
      </c>
      <c r="AQ378" s="201">
        <v>22070.69</v>
      </c>
      <c r="AR378" s="201">
        <v>6742616.8399999999</v>
      </c>
      <c r="AS378" s="201">
        <v>20214493.800000001</v>
      </c>
      <c r="AT378" s="16">
        <f t="shared" si="125"/>
        <v>38714809.289999999</v>
      </c>
      <c r="AU378" s="16">
        <f t="shared" si="126"/>
        <v>206069.84</v>
      </c>
      <c r="AV378" s="16">
        <f t="shared" si="127"/>
        <v>26957110.640000001</v>
      </c>
      <c r="AW378" s="16">
        <f t="shared" si="128"/>
        <v>65877989.770000003</v>
      </c>
      <c r="AX378" s="16">
        <f t="shared" si="129"/>
        <v>618416.22999999672</v>
      </c>
      <c r="AY378" s="16">
        <f t="shared" si="131"/>
        <v>66496406</v>
      </c>
    </row>
    <row r="379" spans="1:51" x14ac:dyDescent="0.2">
      <c r="A379" s="4">
        <f t="shared" si="123"/>
        <v>2050</v>
      </c>
      <c r="B379" s="4">
        <f t="shared" si="130"/>
        <v>7</v>
      </c>
      <c r="C379" s="11">
        <f t="shared" si="124"/>
        <v>54970</v>
      </c>
      <c r="E379" s="15"/>
      <c r="F379" s="16"/>
      <c r="G379" s="16"/>
      <c r="H379" s="16"/>
      <c r="I379" s="16"/>
      <c r="J379" s="16"/>
      <c r="K379" s="16"/>
      <c r="L379" s="16"/>
      <c r="M379" s="16"/>
      <c r="N379" s="16"/>
      <c r="O379" s="16"/>
      <c r="P379" s="16"/>
      <c r="Q379" s="16"/>
      <c r="R379" s="16"/>
      <c r="S379" s="17"/>
      <c r="U379" s="16"/>
      <c r="V379" s="16"/>
      <c r="W379" s="16"/>
      <c r="X379" s="16"/>
      <c r="Y379" s="16"/>
      <c r="Z379" s="16"/>
      <c r="AA379" s="16"/>
      <c r="AB379" s="16"/>
      <c r="AC379" s="16"/>
      <c r="AD379" s="16"/>
      <c r="AE379" s="16"/>
      <c r="AF379" s="16"/>
      <c r="AG379" s="16"/>
      <c r="AH379" s="16"/>
      <c r="AI379" s="16"/>
      <c r="AK379" s="201">
        <v>15342051.09</v>
      </c>
      <c r="AL379" s="201">
        <v>14829335.59</v>
      </c>
      <c r="AM379" s="201">
        <v>719821.79</v>
      </c>
      <c r="AN379" s="201">
        <v>0</v>
      </c>
      <c r="AO379" s="201">
        <v>0</v>
      </c>
      <c r="AP379" s="201">
        <v>195785.28</v>
      </c>
      <c r="AQ379" s="201">
        <v>21029.02</v>
      </c>
      <c r="AR379" s="201">
        <v>5974800.7999999998</v>
      </c>
      <c r="AS379" s="201">
        <v>20351033.07</v>
      </c>
      <c r="AT379" s="16">
        <f t="shared" si="125"/>
        <v>30912237.489999998</v>
      </c>
      <c r="AU379" s="16">
        <f t="shared" si="126"/>
        <v>195785.28</v>
      </c>
      <c r="AV379" s="16">
        <f t="shared" si="127"/>
        <v>26325833.870000001</v>
      </c>
      <c r="AW379" s="16">
        <f t="shared" si="128"/>
        <v>57433856.640000001</v>
      </c>
      <c r="AX379" s="16">
        <f t="shared" si="129"/>
        <v>539149.3599999994</v>
      </c>
      <c r="AY379" s="16">
        <f t="shared" si="131"/>
        <v>57973006</v>
      </c>
    </row>
    <row r="380" spans="1:51" x14ac:dyDescent="0.2">
      <c r="A380" s="4">
        <f t="shared" si="123"/>
        <v>2050</v>
      </c>
      <c r="B380" s="4">
        <f t="shared" si="130"/>
        <v>8</v>
      </c>
      <c r="C380" s="11">
        <f t="shared" si="124"/>
        <v>55001</v>
      </c>
      <c r="E380" s="15"/>
      <c r="F380" s="16"/>
      <c r="G380" s="16"/>
      <c r="H380" s="16"/>
      <c r="I380" s="16"/>
      <c r="J380" s="16"/>
      <c r="K380" s="16"/>
      <c r="L380" s="16"/>
      <c r="M380" s="16"/>
      <c r="N380" s="16"/>
      <c r="O380" s="16"/>
      <c r="P380" s="16"/>
      <c r="Q380" s="16"/>
      <c r="R380" s="16"/>
      <c r="S380" s="17"/>
      <c r="U380" s="16"/>
      <c r="V380" s="16"/>
      <c r="W380" s="16"/>
      <c r="X380" s="16"/>
      <c r="Y380" s="16"/>
      <c r="Z380" s="16"/>
      <c r="AA380" s="16"/>
      <c r="AB380" s="16"/>
      <c r="AC380" s="16"/>
      <c r="AD380" s="16"/>
      <c r="AE380" s="16"/>
      <c r="AF380" s="16"/>
      <c r="AG380" s="16"/>
      <c r="AH380" s="16"/>
      <c r="AI380" s="16"/>
      <c r="AK380" s="201">
        <v>14908568.859999999</v>
      </c>
      <c r="AL380" s="201">
        <v>15747210.51</v>
      </c>
      <c r="AM380" s="201">
        <v>803373.12</v>
      </c>
      <c r="AN380" s="201">
        <v>0</v>
      </c>
      <c r="AO380" s="201">
        <v>0</v>
      </c>
      <c r="AP380" s="201">
        <v>199201.1</v>
      </c>
      <c r="AQ380" s="201">
        <v>21397.05</v>
      </c>
      <c r="AR380" s="201">
        <v>6223907.96</v>
      </c>
      <c r="AS380" s="201">
        <v>19438597.27</v>
      </c>
      <c r="AT380" s="16">
        <f t="shared" si="125"/>
        <v>31480549.539999999</v>
      </c>
      <c r="AU380" s="16">
        <f t="shared" si="126"/>
        <v>199201.1</v>
      </c>
      <c r="AV380" s="16">
        <f t="shared" si="127"/>
        <v>25662505.23</v>
      </c>
      <c r="AW380" s="16">
        <f t="shared" si="128"/>
        <v>57342255.870000005</v>
      </c>
      <c r="AX380" s="16">
        <f t="shared" si="129"/>
        <v>538289.12999999523</v>
      </c>
      <c r="AY380" s="16">
        <f t="shared" si="131"/>
        <v>57880545</v>
      </c>
    </row>
    <row r="381" spans="1:51" x14ac:dyDescent="0.2">
      <c r="A381" s="4">
        <f t="shared" si="123"/>
        <v>2050</v>
      </c>
      <c r="B381" s="4">
        <f t="shared" si="130"/>
        <v>9</v>
      </c>
      <c r="C381" s="11">
        <f t="shared" si="124"/>
        <v>55032</v>
      </c>
      <c r="E381" s="15"/>
      <c r="F381" s="16"/>
      <c r="G381" s="16"/>
      <c r="H381" s="16"/>
      <c r="I381" s="16"/>
      <c r="J381" s="16"/>
      <c r="K381" s="16"/>
      <c r="L381" s="16"/>
      <c r="M381" s="16"/>
      <c r="N381" s="16"/>
      <c r="O381" s="16"/>
      <c r="P381" s="16"/>
      <c r="Q381" s="16"/>
      <c r="R381" s="16"/>
      <c r="S381" s="17"/>
      <c r="U381" s="16"/>
      <c r="V381" s="16"/>
      <c r="W381" s="16"/>
      <c r="X381" s="16"/>
      <c r="Y381" s="16"/>
      <c r="Z381" s="16"/>
      <c r="AA381" s="16"/>
      <c r="AB381" s="16"/>
      <c r="AC381" s="16"/>
      <c r="AD381" s="16"/>
      <c r="AE381" s="16"/>
      <c r="AF381" s="16"/>
      <c r="AG381" s="16"/>
      <c r="AH381" s="16"/>
      <c r="AI381" s="16"/>
      <c r="AK381" s="201">
        <v>21352568.82</v>
      </c>
      <c r="AL381" s="201">
        <v>17400337.309999999</v>
      </c>
      <c r="AM381" s="201">
        <v>1027906.75</v>
      </c>
      <c r="AN381" s="201">
        <v>0</v>
      </c>
      <c r="AO381" s="201">
        <v>0</v>
      </c>
      <c r="AP381" s="201">
        <v>179980.04</v>
      </c>
      <c r="AQ381" s="201">
        <v>19193.759999999998</v>
      </c>
      <c r="AR381" s="201">
        <v>6817173.6100000003</v>
      </c>
      <c r="AS381" s="201">
        <v>21722769.18</v>
      </c>
      <c r="AT381" s="16">
        <f t="shared" si="125"/>
        <v>39800006.639999993</v>
      </c>
      <c r="AU381" s="16">
        <f t="shared" si="126"/>
        <v>179980.04</v>
      </c>
      <c r="AV381" s="16">
        <f t="shared" si="127"/>
        <v>28539942.789999999</v>
      </c>
      <c r="AW381" s="16">
        <f t="shared" si="128"/>
        <v>68519929.469999999</v>
      </c>
      <c r="AX381" s="16">
        <f t="shared" si="129"/>
        <v>643217.53000000119</v>
      </c>
      <c r="AY381" s="16">
        <f t="shared" si="131"/>
        <v>69163147</v>
      </c>
    </row>
    <row r="382" spans="1:51" x14ac:dyDescent="0.2">
      <c r="A382" s="4">
        <f t="shared" si="123"/>
        <v>2050</v>
      </c>
      <c r="B382" s="4">
        <f t="shared" si="130"/>
        <v>10</v>
      </c>
      <c r="C382" s="11">
        <f t="shared" si="124"/>
        <v>55062</v>
      </c>
      <c r="E382" s="15"/>
      <c r="F382" s="16"/>
      <c r="G382" s="16"/>
      <c r="H382" s="16"/>
      <c r="I382" s="16"/>
      <c r="J382" s="16"/>
      <c r="K382" s="16"/>
      <c r="L382" s="16"/>
      <c r="M382" s="16"/>
      <c r="N382" s="16"/>
      <c r="O382" s="16"/>
      <c r="P382" s="16"/>
      <c r="Q382" s="16"/>
      <c r="R382" s="16"/>
      <c r="S382" s="17"/>
      <c r="U382" s="16"/>
      <c r="V382" s="16"/>
      <c r="W382" s="16"/>
      <c r="X382" s="16"/>
      <c r="Y382" s="16"/>
      <c r="Z382" s="16"/>
      <c r="AA382" s="16"/>
      <c r="AB382" s="16"/>
      <c r="AC382" s="16"/>
      <c r="AD382" s="16"/>
      <c r="AE382" s="16"/>
      <c r="AF382" s="16"/>
      <c r="AG382" s="16"/>
      <c r="AH382" s="16"/>
      <c r="AI382" s="16"/>
      <c r="AK382" s="201">
        <v>49376189.880000003</v>
      </c>
      <c r="AL382" s="201">
        <v>27174504.879999999</v>
      </c>
      <c r="AM382" s="201">
        <v>1037531.29</v>
      </c>
      <c r="AN382" s="201">
        <v>0</v>
      </c>
      <c r="AO382" s="201">
        <v>0</v>
      </c>
      <c r="AP382" s="201">
        <v>209093.66</v>
      </c>
      <c r="AQ382" s="201">
        <v>22032.06</v>
      </c>
      <c r="AR382" s="201">
        <v>6565529.4000000004</v>
      </c>
      <c r="AS382" s="201">
        <v>15110297.58</v>
      </c>
      <c r="AT382" s="16">
        <f t="shared" si="125"/>
        <v>77610258.110000014</v>
      </c>
      <c r="AU382" s="16">
        <f t="shared" si="126"/>
        <v>209093.66</v>
      </c>
      <c r="AV382" s="16">
        <f t="shared" si="127"/>
        <v>21675826.98</v>
      </c>
      <c r="AW382" s="16">
        <f t="shared" si="128"/>
        <v>99495178.750000015</v>
      </c>
      <c r="AX382" s="16">
        <f t="shared" si="129"/>
        <v>933991.2499999851</v>
      </c>
      <c r="AY382" s="16">
        <f t="shared" si="131"/>
        <v>100429170</v>
      </c>
    </row>
    <row r="383" spans="1:51" x14ac:dyDescent="0.2">
      <c r="A383" s="4">
        <f t="shared" si="123"/>
        <v>2050</v>
      </c>
      <c r="B383" s="4">
        <f t="shared" si="130"/>
        <v>11</v>
      </c>
      <c r="C383" s="11">
        <f t="shared" si="124"/>
        <v>55093</v>
      </c>
      <c r="E383" s="15"/>
      <c r="F383" s="16"/>
      <c r="G383" s="16"/>
      <c r="H383" s="16"/>
      <c r="I383" s="16"/>
      <c r="J383" s="16"/>
      <c r="K383" s="16"/>
      <c r="L383" s="16"/>
      <c r="M383" s="16"/>
      <c r="N383" s="16"/>
      <c r="O383" s="16"/>
      <c r="P383" s="16"/>
      <c r="Q383" s="16"/>
      <c r="R383" s="16"/>
      <c r="S383" s="17"/>
      <c r="U383" s="16"/>
      <c r="V383" s="16"/>
      <c r="W383" s="16"/>
      <c r="X383" s="16"/>
      <c r="Y383" s="16"/>
      <c r="Z383" s="16"/>
      <c r="AA383" s="16"/>
      <c r="AB383" s="16"/>
      <c r="AC383" s="16"/>
      <c r="AD383" s="16"/>
      <c r="AE383" s="16"/>
      <c r="AF383" s="16"/>
      <c r="AG383" s="16"/>
      <c r="AH383" s="16"/>
      <c r="AI383" s="16"/>
      <c r="AK383" s="201">
        <v>82035053.450000003</v>
      </c>
      <c r="AL383" s="201">
        <v>35548362.119999997</v>
      </c>
      <c r="AM383" s="201">
        <v>1611237.94</v>
      </c>
      <c r="AN383" s="201">
        <v>0</v>
      </c>
      <c r="AO383" s="201">
        <v>0</v>
      </c>
      <c r="AP383" s="201">
        <v>220254.79</v>
      </c>
      <c r="AQ383" s="201">
        <v>23152.68</v>
      </c>
      <c r="AR383" s="201">
        <v>7506892.1900000004</v>
      </c>
      <c r="AS383" s="201">
        <v>15944606.75</v>
      </c>
      <c r="AT383" s="16">
        <f t="shared" si="125"/>
        <v>119217806.19</v>
      </c>
      <c r="AU383" s="16">
        <f t="shared" si="126"/>
        <v>220254.79</v>
      </c>
      <c r="AV383" s="16">
        <f t="shared" si="127"/>
        <v>23451498.940000001</v>
      </c>
      <c r="AW383" s="16">
        <f t="shared" si="128"/>
        <v>142889559.92000002</v>
      </c>
      <c r="AX383" s="16">
        <f t="shared" si="129"/>
        <v>1341347.0799999833</v>
      </c>
      <c r="AY383" s="16">
        <f t="shared" si="131"/>
        <v>144230907</v>
      </c>
    </row>
    <row r="384" spans="1:51" ht="13.5" thickBot="1" x14ac:dyDescent="0.25">
      <c r="A384" s="4">
        <f t="shared" si="123"/>
        <v>2050</v>
      </c>
      <c r="B384" s="4">
        <f t="shared" si="130"/>
        <v>12</v>
      </c>
      <c r="C384" s="11">
        <f t="shared" si="124"/>
        <v>55123</v>
      </c>
      <c r="E384" s="18"/>
      <c r="F384" s="19"/>
      <c r="G384" s="19"/>
      <c r="H384" s="19"/>
      <c r="I384" s="19"/>
      <c r="J384" s="19"/>
      <c r="K384" s="19"/>
      <c r="L384" s="19"/>
      <c r="M384" s="19"/>
      <c r="N384" s="19"/>
      <c r="O384" s="19"/>
      <c r="P384" s="19"/>
      <c r="Q384" s="19"/>
      <c r="R384" s="19"/>
      <c r="S384" s="20"/>
      <c r="U384" s="16"/>
      <c r="V384" s="16"/>
      <c r="W384" s="16"/>
      <c r="X384" s="16"/>
      <c r="Y384" s="16"/>
      <c r="Z384" s="16"/>
      <c r="AA384" s="16"/>
      <c r="AB384" s="16"/>
      <c r="AC384" s="16"/>
      <c r="AD384" s="16"/>
      <c r="AE384" s="16"/>
      <c r="AF384" s="16"/>
      <c r="AG384" s="16"/>
      <c r="AH384" s="16"/>
      <c r="AI384" s="16"/>
      <c r="AK384" s="201">
        <v>110700542.63542269</v>
      </c>
      <c r="AL384" s="201">
        <v>43520236.664194763</v>
      </c>
      <c r="AM384" s="201">
        <v>2049903.8302726045</v>
      </c>
      <c r="AN384" s="201">
        <v>0</v>
      </c>
      <c r="AO384" s="201">
        <v>0</v>
      </c>
      <c r="AP384" s="201">
        <v>242528.98185763715</v>
      </c>
      <c r="AQ384" s="201">
        <v>25236.250275743216</v>
      </c>
      <c r="AR384" s="201">
        <v>7871509.4567968417</v>
      </c>
      <c r="AS384" s="201">
        <v>16303137.857661884</v>
      </c>
      <c r="AT384" s="16">
        <f t="shared" si="125"/>
        <v>156295919.38016582</v>
      </c>
      <c r="AU384" s="16">
        <f t="shared" si="126"/>
        <v>242528.98185763715</v>
      </c>
      <c r="AV384" s="16">
        <f t="shared" si="127"/>
        <v>24174647.314458728</v>
      </c>
      <c r="AW384" s="16">
        <f t="shared" si="128"/>
        <v>180713095.67648217</v>
      </c>
      <c r="AX384" s="16">
        <f t="shared" si="129"/>
        <v>1696408.3235178292</v>
      </c>
      <c r="AY384" s="16">
        <f t="shared" si="131"/>
        <v>182409504</v>
      </c>
    </row>
    <row r="385" spans="1:3" x14ac:dyDescent="0.2">
      <c r="A385" s="4"/>
      <c r="B385" s="4"/>
      <c r="C385" s="11"/>
    </row>
    <row r="386" spans="1:3" x14ac:dyDescent="0.2">
      <c r="A386" s="4"/>
      <c r="B386" s="4"/>
      <c r="C386" s="11"/>
    </row>
    <row r="387" spans="1:3" x14ac:dyDescent="0.2">
      <c r="A387" s="4"/>
      <c r="B387" s="4"/>
      <c r="C387" s="11"/>
    </row>
    <row r="388" spans="1:3" x14ac:dyDescent="0.2">
      <c r="A388" s="4"/>
      <c r="B388" s="4"/>
      <c r="C388" s="11"/>
    </row>
    <row r="389" spans="1:3" x14ac:dyDescent="0.2">
      <c r="A389" s="4"/>
      <c r="B389" s="4"/>
      <c r="C389" s="11"/>
    </row>
    <row r="390" spans="1:3" x14ac:dyDescent="0.2">
      <c r="A390" s="4"/>
      <c r="B390" s="4"/>
      <c r="C390" s="11"/>
    </row>
    <row r="391" spans="1:3" x14ac:dyDescent="0.2">
      <c r="A391" s="4"/>
      <c r="B391" s="4"/>
      <c r="C391" s="11"/>
    </row>
    <row r="392" spans="1:3" x14ac:dyDescent="0.2">
      <c r="A392" s="4"/>
      <c r="B392" s="4"/>
      <c r="C392" s="11"/>
    </row>
  </sheetData>
  <mergeCells count="3">
    <mergeCell ref="E4:S4"/>
    <mergeCell ref="U4:AI4"/>
    <mergeCell ref="AK4:AY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450"/>
  <sheetViews>
    <sheetView workbookViewId="0">
      <pane xSplit="4" ySplit="6" topLeftCell="E7" activePane="bottomRight" state="frozen"/>
      <selection activeCell="AP28" sqref="AP28"/>
      <selection pane="topRight" activeCell="AP28" sqref="AP28"/>
      <selection pane="bottomLeft" activeCell="AP28" sqref="AP28"/>
      <selection pane="bottomRight" activeCell="T17" sqref="T17"/>
    </sheetView>
  </sheetViews>
  <sheetFormatPr defaultRowHeight="12.75" outlineLevelCol="1" x14ac:dyDescent="0.2"/>
  <cols>
    <col min="1" max="2" width="9.140625" style="2"/>
    <col min="3" max="3" width="9.140625" style="2" hidden="1" customWidth="1" outlineLevel="1"/>
    <col min="4" max="4" width="2.7109375" style="2" customWidth="1" collapsed="1"/>
    <col min="5" max="5" width="33.5703125" style="2" hidden="1" customWidth="1" outlineLevel="1"/>
    <col min="6" max="6" width="2.7109375" style="2" hidden="1" customWidth="1" outlineLevel="1"/>
    <col min="7" max="7" width="50.5703125" style="2" hidden="1" customWidth="1" outlineLevel="1"/>
    <col min="8" max="8" width="3.42578125" style="2" hidden="1" customWidth="1" outlineLevel="1"/>
    <col min="9" max="9" width="10.140625" customWidth="1" collapsed="1"/>
    <col min="10" max="10" width="10" customWidth="1"/>
    <col min="11" max="12" width="12.42578125" bestFit="1" customWidth="1"/>
    <col min="13" max="13" width="10" bestFit="1" customWidth="1"/>
    <col min="14" max="14" width="12.42578125" bestFit="1" customWidth="1"/>
    <col min="15" max="15" width="2.85546875" customWidth="1"/>
    <col min="17" max="17" width="10.42578125" bestFit="1" customWidth="1"/>
    <col min="18" max="18" width="11.85546875" customWidth="1"/>
    <col min="19" max="21" width="14.5703125" customWidth="1"/>
  </cols>
  <sheetData>
    <row r="1" spans="1:17" ht="31.5" x14ac:dyDescent="0.5">
      <c r="A1" s="1" t="str">
        <f>'[2]Gas - Sales'!A1</f>
        <v>F22 Final Gas Load Forecast - IRP Scenario</v>
      </c>
    </row>
    <row r="2" spans="1:17" ht="21" x14ac:dyDescent="0.35">
      <c r="A2" s="3" t="s">
        <v>90</v>
      </c>
      <c r="E2" s="115"/>
      <c r="I2" s="2" t="s">
        <v>132</v>
      </c>
    </row>
    <row r="3" spans="1:17" ht="13.5" thickBot="1" x14ac:dyDescent="0.25">
      <c r="A3" s="2" t="s">
        <v>138</v>
      </c>
      <c r="E3" s="205"/>
      <c r="F3" s="115"/>
      <c r="G3" s="115"/>
      <c r="H3" s="115"/>
    </row>
    <row r="4" spans="1:17" x14ac:dyDescent="0.2">
      <c r="E4" s="206" t="s">
        <v>134</v>
      </c>
      <c r="G4" s="116" t="s">
        <v>135</v>
      </c>
      <c r="I4" s="256" t="s">
        <v>136</v>
      </c>
      <c r="J4" s="257"/>
      <c r="K4" s="257"/>
      <c r="L4" s="257"/>
      <c r="M4" s="257"/>
      <c r="N4" s="258"/>
      <c r="P4" s="182" t="s">
        <v>137</v>
      </c>
    </row>
    <row r="5" spans="1:17" ht="13.5" thickBot="1" x14ac:dyDescent="0.25">
      <c r="A5" s="4" t="s">
        <v>6</v>
      </c>
      <c r="B5" s="4" t="s">
        <v>7</v>
      </c>
      <c r="C5" s="4" t="s">
        <v>8</v>
      </c>
      <c r="E5" s="207" t="s">
        <v>93</v>
      </c>
      <c r="G5" s="117" t="str">
        <f>E5</f>
        <v>Design Peak (13 Degrees)</v>
      </c>
      <c r="I5" s="208" t="s">
        <v>9</v>
      </c>
      <c r="J5" s="209" t="s">
        <v>10</v>
      </c>
      <c r="K5" s="209" t="s">
        <v>11</v>
      </c>
      <c r="L5" s="209" t="s">
        <v>69</v>
      </c>
      <c r="M5" s="209" t="s">
        <v>22</v>
      </c>
      <c r="N5" s="210" t="s">
        <v>95</v>
      </c>
      <c r="Q5" t="s">
        <v>142</v>
      </c>
    </row>
    <row r="6" spans="1:17" ht="3" customHeight="1" thickBot="1" x14ac:dyDescent="0.25">
      <c r="E6" s="211"/>
      <c r="G6" s="9"/>
      <c r="I6" s="8"/>
      <c r="J6" s="9"/>
      <c r="K6" s="9"/>
      <c r="L6" s="9"/>
      <c r="M6" s="9"/>
      <c r="N6" s="10"/>
    </row>
    <row r="7" spans="1:17" x14ac:dyDescent="0.2">
      <c r="A7" s="4">
        <v>2022</v>
      </c>
      <c r="B7" s="259"/>
      <c r="C7" s="11"/>
      <c r="E7" s="118">
        <v>9817636</v>
      </c>
      <c r="G7" s="118">
        <v>9945192</v>
      </c>
      <c r="H7" s="119"/>
      <c r="I7" s="12">
        <f ca="1">OFFSET(I$48, ($A7-2022)*12, 0)</f>
        <v>6047774.5</v>
      </c>
      <c r="J7" s="13">
        <f t="shared" ref="J7:N22" ca="1" si="0">OFFSET(J$48, ($A7-2022)*12, 0)</f>
        <v>2698506.3</v>
      </c>
      <c r="K7" s="13">
        <f t="shared" ca="1" si="0"/>
        <v>1030226.5</v>
      </c>
      <c r="L7" s="13">
        <f t="shared" ca="1" si="0"/>
        <v>9776507.1999999993</v>
      </c>
      <c r="M7" s="13">
        <f t="shared" ca="1" si="0"/>
        <v>91775</v>
      </c>
      <c r="N7" s="14">
        <f t="shared" ca="1" si="0"/>
        <v>9868282.1999999993</v>
      </c>
      <c r="Q7" s="111">
        <f ca="1">N7/10000</f>
        <v>986.82821999999987</v>
      </c>
    </row>
    <row r="8" spans="1:17" x14ac:dyDescent="0.2">
      <c r="A8" s="4">
        <f t="shared" ref="A8:A35" si="1">A7+1</f>
        <v>2023</v>
      </c>
      <c r="B8" s="259"/>
      <c r="C8" s="11"/>
      <c r="E8" s="120">
        <v>9840572</v>
      </c>
      <c r="G8" s="120">
        <v>10023920</v>
      </c>
      <c r="H8" s="119"/>
      <c r="I8" s="15">
        <f t="shared" ref="I8:N32" ca="1" si="2">OFFSET(I$48, ($A8-2022)*12, 0)</f>
        <v>6097234.1000000006</v>
      </c>
      <c r="J8" s="16">
        <f t="shared" ca="1" si="0"/>
        <v>2690889.4</v>
      </c>
      <c r="K8" s="16">
        <f t="shared" ca="1" si="0"/>
        <v>1027573.5</v>
      </c>
      <c r="L8" s="16">
        <f t="shared" ca="1" si="0"/>
        <v>9815696.8999999985</v>
      </c>
      <c r="M8" s="16">
        <f t="shared" ca="1" si="0"/>
        <v>92142.900000000009</v>
      </c>
      <c r="N8" s="17">
        <f t="shared" ca="1" si="0"/>
        <v>9907839.8000000007</v>
      </c>
      <c r="Q8" s="111">
        <f t="shared" ref="Q8:Q35" ca="1" si="3">N8/10000</f>
        <v>990.78398000000004</v>
      </c>
    </row>
    <row r="9" spans="1:17" x14ac:dyDescent="0.2">
      <c r="A9" s="4">
        <f t="shared" si="1"/>
        <v>2024</v>
      </c>
      <c r="B9" s="259"/>
      <c r="C9" s="11"/>
      <c r="E9" s="120">
        <v>9836073</v>
      </c>
      <c r="G9" s="120">
        <v>10077959</v>
      </c>
      <c r="H9" s="119"/>
      <c r="I9" s="15">
        <f t="shared" ca="1" si="2"/>
        <v>6129741</v>
      </c>
      <c r="J9" s="16">
        <f t="shared" ca="1" si="0"/>
        <v>2700302.6</v>
      </c>
      <c r="K9" s="16">
        <f t="shared" ca="1" si="0"/>
        <v>1027265.2000000001</v>
      </c>
      <c r="L9" s="16">
        <f t="shared" ca="1" si="0"/>
        <v>9857308.6999999993</v>
      </c>
      <c r="M9" s="16">
        <f t="shared" ca="1" si="0"/>
        <v>92533.5</v>
      </c>
      <c r="N9" s="17">
        <f t="shared" ca="1" si="0"/>
        <v>9949842.1999999993</v>
      </c>
      <c r="Q9" s="111">
        <f t="shared" ca="1" si="3"/>
        <v>994.98421999999994</v>
      </c>
    </row>
    <row r="10" spans="1:17" x14ac:dyDescent="0.2">
      <c r="A10" s="4">
        <f t="shared" si="1"/>
        <v>2025</v>
      </c>
      <c r="B10" s="259"/>
      <c r="C10" s="11"/>
      <c r="E10" s="120">
        <v>9836736</v>
      </c>
      <c r="G10" s="120">
        <v>10138363</v>
      </c>
      <c r="H10" s="119"/>
      <c r="I10" s="15">
        <f t="shared" ca="1" si="2"/>
        <v>6201863.7999999998</v>
      </c>
      <c r="J10" s="16">
        <f t="shared" ca="1" si="0"/>
        <v>2714106.5999999996</v>
      </c>
      <c r="K10" s="16">
        <f t="shared" ca="1" si="0"/>
        <v>1027535</v>
      </c>
      <c r="L10" s="16">
        <f t="shared" ca="1" si="0"/>
        <v>9943505.5</v>
      </c>
      <c r="M10" s="16">
        <f t="shared" ca="1" si="0"/>
        <v>93342.700000000012</v>
      </c>
      <c r="N10" s="17">
        <f t="shared" ca="1" si="0"/>
        <v>10036848.100000001</v>
      </c>
      <c r="Q10" s="111">
        <f t="shared" ca="1" si="3"/>
        <v>1003.6848100000002</v>
      </c>
    </row>
    <row r="11" spans="1:17" x14ac:dyDescent="0.2">
      <c r="A11" s="4">
        <f t="shared" si="1"/>
        <v>2026</v>
      </c>
      <c r="B11" s="259"/>
      <c r="C11" s="11"/>
      <c r="E11" s="120">
        <v>9826266</v>
      </c>
      <c r="G11" s="120">
        <v>10190028</v>
      </c>
      <c r="H11" s="119"/>
      <c r="I11" s="15">
        <f t="shared" ca="1" si="2"/>
        <v>6268159.2000000002</v>
      </c>
      <c r="J11" s="16">
        <f t="shared" ca="1" si="0"/>
        <v>2725026.6999999997</v>
      </c>
      <c r="K11" s="16">
        <f t="shared" ca="1" si="0"/>
        <v>1027515.6</v>
      </c>
      <c r="L11" s="16">
        <f t="shared" ca="1" si="0"/>
        <v>10020701.5</v>
      </c>
      <c r="M11" s="16">
        <f t="shared" ca="1" si="0"/>
        <v>94067.4</v>
      </c>
      <c r="N11" s="17">
        <f t="shared" ca="1" si="0"/>
        <v>10114768.9</v>
      </c>
      <c r="Q11" s="111">
        <f t="shared" ca="1" si="3"/>
        <v>1011.47689</v>
      </c>
    </row>
    <row r="12" spans="1:17" x14ac:dyDescent="0.2">
      <c r="A12" s="4">
        <f t="shared" si="1"/>
        <v>2027</v>
      </c>
      <c r="B12" s="259"/>
      <c r="C12" s="11"/>
      <c r="E12" s="120">
        <v>9813425</v>
      </c>
      <c r="G12" s="120">
        <v>10242019</v>
      </c>
      <c r="H12" s="119"/>
      <c r="I12" s="15">
        <f t="shared" ca="1" si="2"/>
        <v>6334192.5999999996</v>
      </c>
      <c r="J12" s="16">
        <f t="shared" ca="1" si="0"/>
        <v>2736885.5</v>
      </c>
      <c r="K12" s="16">
        <f t="shared" ca="1" si="0"/>
        <v>1027516.4</v>
      </c>
      <c r="L12" s="16">
        <f t="shared" ca="1" si="0"/>
        <v>10098594.5</v>
      </c>
      <c r="M12" s="16">
        <f t="shared" ca="1" si="0"/>
        <v>94798.6</v>
      </c>
      <c r="N12" s="17">
        <f t="shared" ca="1" si="0"/>
        <v>10193393.100000001</v>
      </c>
      <c r="Q12" s="111">
        <f t="shared" ca="1" si="3"/>
        <v>1019.3393100000002</v>
      </c>
    </row>
    <row r="13" spans="1:17" x14ac:dyDescent="0.2">
      <c r="A13" s="4">
        <f t="shared" si="1"/>
        <v>2028</v>
      </c>
      <c r="B13" s="259"/>
      <c r="C13" s="11"/>
      <c r="E13" s="120">
        <v>9791857</v>
      </c>
      <c r="G13" s="120">
        <v>10287987</v>
      </c>
      <c r="H13" s="119"/>
      <c r="I13" s="15">
        <f t="shared" ca="1" si="2"/>
        <v>6394906.0999999996</v>
      </c>
      <c r="J13" s="16">
        <f t="shared" ca="1" si="0"/>
        <v>2747243.2</v>
      </c>
      <c r="K13" s="16">
        <f t="shared" ca="1" si="0"/>
        <v>1027236.7999999999</v>
      </c>
      <c r="L13" s="16">
        <f t="shared" ca="1" si="0"/>
        <v>10169386.1</v>
      </c>
      <c r="M13" s="16">
        <f t="shared" ca="1" si="0"/>
        <v>95463.099999999991</v>
      </c>
      <c r="N13" s="17">
        <f t="shared" ca="1" si="0"/>
        <v>10264849.200000001</v>
      </c>
      <c r="Q13" s="111">
        <f t="shared" ca="1" si="3"/>
        <v>1026.4849200000001</v>
      </c>
    </row>
    <row r="14" spans="1:17" x14ac:dyDescent="0.2">
      <c r="A14" s="4">
        <f t="shared" si="1"/>
        <v>2029</v>
      </c>
      <c r="B14" s="259"/>
      <c r="C14" s="11"/>
      <c r="E14" s="120">
        <v>9785367</v>
      </c>
      <c r="G14" s="120">
        <v>10351485</v>
      </c>
      <c r="H14" s="119"/>
      <c r="I14" s="15">
        <f t="shared" ca="1" si="2"/>
        <v>6466573.9000000004</v>
      </c>
      <c r="J14" s="16">
        <f t="shared" ca="1" si="0"/>
        <v>2762303.8</v>
      </c>
      <c r="K14" s="16">
        <f t="shared" ca="1" si="0"/>
        <v>1027522.8</v>
      </c>
      <c r="L14" s="16">
        <f t="shared" ca="1" si="0"/>
        <v>10256400.5</v>
      </c>
      <c r="M14" s="16">
        <f t="shared" ca="1" si="0"/>
        <v>96279.9</v>
      </c>
      <c r="N14" s="17">
        <f t="shared" ca="1" si="0"/>
        <v>10352680.5</v>
      </c>
      <c r="Q14" s="111">
        <f t="shared" ca="1" si="3"/>
        <v>1035.2680499999999</v>
      </c>
    </row>
    <row r="15" spans="1:17" x14ac:dyDescent="0.2">
      <c r="A15" s="4">
        <f t="shared" si="1"/>
        <v>2030</v>
      </c>
      <c r="B15" s="259"/>
      <c r="C15" s="11"/>
      <c r="E15" s="120">
        <v>9770426</v>
      </c>
      <c r="G15" s="120">
        <v>10408665</v>
      </c>
      <c r="H15" s="119"/>
      <c r="I15" s="15">
        <f t="shared" ca="1" si="2"/>
        <v>6534499.5</v>
      </c>
      <c r="J15" s="16">
        <f t="shared" ca="1" si="0"/>
        <v>2774892.3</v>
      </c>
      <c r="K15" s="16">
        <f t="shared" ca="1" si="0"/>
        <v>1027522</v>
      </c>
      <c r="L15" s="16">
        <f t="shared" ca="1" si="0"/>
        <v>10336913.699999999</v>
      </c>
      <c r="M15" s="16">
        <f t="shared" ca="1" si="0"/>
        <v>97035.7</v>
      </c>
      <c r="N15" s="17">
        <f t="shared" ca="1" si="0"/>
        <v>10433949.5</v>
      </c>
      <c r="Q15" s="111">
        <f t="shared" ca="1" si="3"/>
        <v>1043.3949500000001</v>
      </c>
    </row>
    <row r="16" spans="1:17" x14ac:dyDescent="0.2">
      <c r="A16" s="4">
        <f t="shared" si="1"/>
        <v>2031</v>
      </c>
      <c r="B16" s="259"/>
      <c r="C16" s="11"/>
      <c r="E16" s="120">
        <v>9753335</v>
      </c>
      <c r="G16" s="120">
        <v>10466270</v>
      </c>
      <c r="H16" s="119"/>
      <c r="I16" s="15">
        <f t="shared" ca="1" si="2"/>
        <v>6603192.7000000002</v>
      </c>
      <c r="J16" s="16">
        <f t="shared" ca="1" si="0"/>
        <v>2787097.4</v>
      </c>
      <c r="K16" s="16">
        <f t="shared" ca="1" si="0"/>
        <v>1027507.6</v>
      </c>
      <c r="L16" s="16">
        <f t="shared" ca="1" si="0"/>
        <v>10417797.699999999</v>
      </c>
      <c r="M16" s="16">
        <f t="shared" ca="1" si="0"/>
        <v>97795</v>
      </c>
      <c r="N16" s="17">
        <f t="shared" ca="1" si="0"/>
        <v>10515592.699999999</v>
      </c>
      <c r="Q16" s="111">
        <f t="shared" ca="1" si="3"/>
        <v>1051.55927</v>
      </c>
    </row>
    <row r="17" spans="1:17" x14ac:dyDescent="0.2">
      <c r="A17" s="4">
        <f t="shared" si="1"/>
        <v>2032</v>
      </c>
      <c r="B17" s="259"/>
      <c r="C17" s="11"/>
      <c r="E17" s="120">
        <v>9754368</v>
      </c>
      <c r="G17" s="120">
        <v>10513411</v>
      </c>
      <c r="H17" s="119"/>
      <c r="I17" s="15">
        <f t="shared" ca="1" si="2"/>
        <v>6664975.4000000004</v>
      </c>
      <c r="J17" s="16">
        <f t="shared" ca="1" si="0"/>
        <v>2795804.8</v>
      </c>
      <c r="K17" s="16">
        <f t="shared" ca="1" si="0"/>
        <v>1027152.2</v>
      </c>
      <c r="L17" s="16">
        <f t="shared" ca="1" si="0"/>
        <v>10487932.5</v>
      </c>
      <c r="M17" s="16">
        <f t="shared" ca="1" si="0"/>
        <v>98453.4</v>
      </c>
      <c r="N17" s="17">
        <f t="shared" ca="1" si="0"/>
        <v>10586385.800000001</v>
      </c>
      <c r="Q17" s="111">
        <f t="shared" ca="1" si="3"/>
        <v>1058.63858</v>
      </c>
    </row>
    <row r="18" spans="1:17" x14ac:dyDescent="0.2">
      <c r="A18" s="4">
        <f t="shared" si="1"/>
        <v>2033</v>
      </c>
      <c r="B18" s="259"/>
      <c r="C18" s="11"/>
      <c r="E18" s="120">
        <v>9766821</v>
      </c>
      <c r="G18" s="120">
        <v>10573824</v>
      </c>
      <c r="H18" s="119"/>
      <c r="I18" s="15">
        <f t="shared" ca="1" si="2"/>
        <v>6735203.1000000006</v>
      </c>
      <c r="J18" s="16">
        <f t="shared" ca="1" si="0"/>
        <v>2808872.5</v>
      </c>
      <c r="K18" s="16">
        <f t="shared" ca="1" si="0"/>
        <v>1027298.1</v>
      </c>
      <c r="L18" s="16">
        <f t="shared" ca="1" si="0"/>
        <v>10571373.799999999</v>
      </c>
      <c r="M18" s="16">
        <f t="shared" ca="1" si="0"/>
        <v>99236.7</v>
      </c>
      <c r="N18" s="17">
        <f t="shared" ca="1" si="0"/>
        <v>10670610.5</v>
      </c>
      <c r="Q18" s="111">
        <f t="shared" ca="1" si="3"/>
        <v>1067.06105</v>
      </c>
    </row>
    <row r="19" spans="1:17" x14ac:dyDescent="0.2">
      <c r="A19" s="4">
        <f t="shared" si="1"/>
        <v>2034</v>
      </c>
      <c r="B19" s="259"/>
      <c r="C19" s="11"/>
      <c r="E19" s="120">
        <v>9767904</v>
      </c>
      <c r="G19" s="120">
        <v>10624134</v>
      </c>
      <c r="H19" s="119"/>
      <c r="I19" s="15">
        <f t="shared" ca="1" si="2"/>
        <v>6798154.7999999998</v>
      </c>
      <c r="J19" s="16">
        <f t="shared" ca="1" si="0"/>
        <v>2819265.4</v>
      </c>
      <c r="K19" s="16">
        <f t="shared" ca="1" si="0"/>
        <v>1027115.6</v>
      </c>
      <c r="L19" s="16">
        <f t="shared" ca="1" si="0"/>
        <v>10644535.800000001</v>
      </c>
      <c r="M19" s="16">
        <f t="shared" ca="1" si="0"/>
        <v>99923.5</v>
      </c>
      <c r="N19" s="17">
        <f t="shared" ca="1" si="0"/>
        <v>10744459.299999999</v>
      </c>
      <c r="Q19" s="111">
        <f t="shared" ca="1" si="3"/>
        <v>1074.4459299999999</v>
      </c>
    </row>
    <row r="20" spans="1:17" x14ac:dyDescent="0.2">
      <c r="A20" s="4">
        <f t="shared" si="1"/>
        <v>2035</v>
      </c>
      <c r="B20" s="259"/>
      <c r="C20" s="11"/>
      <c r="E20" s="120">
        <v>9767651</v>
      </c>
      <c r="G20" s="120">
        <v>10674011</v>
      </c>
      <c r="H20" s="119"/>
      <c r="I20" s="15">
        <f t="shared" ca="1" si="2"/>
        <v>6861456.7000000002</v>
      </c>
      <c r="J20" s="16">
        <f t="shared" ca="1" si="0"/>
        <v>2828940.8000000003</v>
      </c>
      <c r="K20" s="16">
        <f t="shared" ca="1" si="0"/>
        <v>1026906.7</v>
      </c>
      <c r="L20" s="16">
        <f t="shared" ca="1" si="0"/>
        <v>10717304.199999999</v>
      </c>
      <c r="M20" s="16">
        <f t="shared" ca="1" si="0"/>
        <v>100606.6</v>
      </c>
      <c r="N20" s="17">
        <f t="shared" ca="1" si="0"/>
        <v>10817910.800000001</v>
      </c>
      <c r="Q20" s="111">
        <f t="shared" ca="1" si="3"/>
        <v>1081.79108</v>
      </c>
    </row>
    <row r="21" spans="1:17" x14ac:dyDescent="0.2">
      <c r="A21" s="4">
        <f t="shared" si="1"/>
        <v>2036</v>
      </c>
      <c r="B21" s="259"/>
      <c r="C21" s="11"/>
      <c r="E21" s="120">
        <v>9760371</v>
      </c>
      <c r="G21" s="120">
        <v>10716042</v>
      </c>
      <c r="H21" s="119"/>
      <c r="I21" s="15">
        <f t="shared" ca="1" si="2"/>
        <v>6919731.6000000006</v>
      </c>
      <c r="J21" s="16">
        <f t="shared" ca="1" si="0"/>
        <v>2835792.7</v>
      </c>
      <c r="K21" s="16">
        <f t="shared" ca="1" si="0"/>
        <v>1026412.2999999999</v>
      </c>
      <c r="L21" s="16">
        <f t="shared" ca="1" si="0"/>
        <v>10781936.6</v>
      </c>
      <c r="M21" s="16">
        <f t="shared" ca="1" si="0"/>
        <v>101213.3</v>
      </c>
      <c r="N21" s="17">
        <f t="shared" ca="1" si="0"/>
        <v>10883149.9</v>
      </c>
      <c r="Q21" s="111">
        <f t="shared" ca="1" si="3"/>
        <v>1088.3149900000001</v>
      </c>
    </row>
    <row r="22" spans="1:17" x14ac:dyDescent="0.2">
      <c r="A22" s="4">
        <f t="shared" si="1"/>
        <v>2037</v>
      </c>
      <c r="B22" s="259"/>
      <c r="C22" s="11"/>
      <c r="E22" s="120">
        <v>9768660</v>
      </c>
      <c r="G22" s="120">
        <v>10774138</v>
      </c>
      <c r="H22" s="119"/>
      <c r="I22" s="15">
        <f t="shared" ca="1" si="2"/>
        <v>6990049.3000000007</v>
      </c>
      <c r="J22" s="16">
        <f t="shared" ca="1" si="0"/>
        <v>2846682.6</v>
      </c>
      <c r="K22" s="16">
        <f t="shared" ca="1" si="0"/>
        <v>1026445.8999999999</v>
      </c>
      <c r="L22" s="16">
        <f t="shared" ca="1" si="0"/>
        <v>10863177.699999999</v>
      </c>
      <c r="M22" s="16">
        <f t="shared" ca="1" si="0"/>
        <v>101975.9</v>
      </c>
      <c r="N22" s="17">
        <f t="shared" ca="1" si="0"/>
        <v>10965153.700000001</v>
      </c>
      <c r="Q22" s="111">
        <f t="shared" ca="1" si="3"/>
        <v>1096.5153700000001</v>
      </c>
    </row>
    <row r="23" spans="1:17" x14ac:dyDescent="0.2">
      <c r="A23" s="4">
        <f t="shared" si="1"/>
        <v>2038</v>
      </c>
      <c r="B23" s="259"/>
      <c r="C23" s="11"/>
      <c r="E23" s="120">
        <v>9770289</v>
      </c>
      <c r="G23" s="120">
        <v>10825601</v>
      </c>
      <c r="H23" s="119"/>
      <c r="I23" s="15">
        <f t="shared" ca="1" si="2"/>
        <v>7055911.8000000007</v>
      </c>
      <c r="J23" s="16">
        <f t="shared" ca="1" si="2"/>
        <v>2855502.7</v>
      </c>
      <c r="K23" s="16">
        <f t="shared" ca="1" si="2"/>
        <v>1026215.8</v>
      </c>
      <c r="L23" s="16">
        <f t="shared" ca="1" si="2"/>
        <v>10937630.300000001</v>
      </c>
      <c r="M23" s="16">
        <f t="shared" ca="1" si="2"/>
        <v>102674.79999999999</v>
      </c>
      <c r="N23" s="17">
        <f t="shared" ca="1" si="2"/>
        <v>11040305.1</v>
      </c>
      <c r="Q23" s="111">
        <f t="shared" ca="1" si="3"/>
        <v>1104.03051</v>
      </c>
    </row>
    <row r="24" spans="1:17" x14ac:dyDescent="0.2">
      <c r="A24" s="4">
        <f t="shared" si="1"/>
        <v>2039</v>
      </c>
      <c r="B24" s="259"/>
      <c r="C24" s="11"/>
      <c r="E24" s="120">
        <v>9770652</v>
      </c>
      <c r="G24" s="120">
        <v>10875706</v>
      </c>
      <c r="H24" s="119"/>
      <c r="I24" s="15">
        <f t="shared" ca="1" si="2"/>
        <v>7120739.7999999998</v>
      </c>
      <c r="J24" s="16">
        <f t="shared" ca="1" si="2"/>
        <v>2864089.6999999997</v>
      </c>
      <c r="K24" s="16">
        <f t="shared" ca="1" si="2"/>
        <v>1025950.8999999999</v>
      </c>
      <c r="L24" s="16">
        <f t="shared" ca="1" si="2"/>
        <v>11010780.4</v>
      </c>
      <c r="M24" s="16">
        <f t="shared" ca="1" si="2"/>
        <v>103361.5</v>
      </c>
      <c r="N24" s="17">
        <f t="shared" ca="1" si="2"/>
        <v>11114141.899999999</v>
      </c>
      <c r="Q24" s="111">
        <f t="shared" ca="1" si="3"/>
        <v>1111.41419</v>
      </c>
    </row>
    <row r="25" spans="1:17" x14ac:dyDescent="0.2">
      <c r="A25" s="4">
        <f t="shared" si="1"/>
        <v>2040</v>
      </c>
      <c r="B25" s="259"/>
      <c r="C25" s="11"/>
      <c r="E25" s="120">
        <v>9760430</v>
      </c>
      <c r="G25" s="120">
        <v>10914866</v>
      </c>
      <c r="H25" s="119"/>
      <c r="I25" s="15">
        <f t="shared" ca="1" si="2"/>
        <v>7177572</v>
      </c>
      <c r="J25" s="16">
        <f t="shared" ca="1" si="2"/>
        <v>2869992.4</v>
      </c>
      <c r="K25" s="16">
        <f t="shared" ca="1" si="2"/>
        <v>1025371.9</v>
      </c>
      <c r="L25" s="16">
        <f t="shared" ca="1" si="2"/>
        <v>11072936.399999999</v>
      </c>
      <c r="M25" s="16">
        <f t="shared" ca="1" si="2"/>
        <v>103945</v>
      </c>
      <c r="N25" s="17">
        <f t="shared" ca="1" si="2"/>
        <v>11176881.399999999</v>
      </c>
      <c r="Q25" s="111">
        <f t="shared" ca="1" si="3"/>
        <v>1117.6881399999997</v>
      </c>
    </row>
    <row r="26" spans="1:17" x14ac:dyDescent="0.2">
      <c r="A26" s="4">
        <f t="shared" si="1"/>
        <v>2041</v>
      </c>
      <c r="B26" s="259"/>
      <c r="C26" s="11"/>
      <c r="E26" s="120">
        <v>9768991</v>
      </c>
      <c r="G26" s="120">
        <v>10971478</v>
      </c>
      <c r="H26" s="119"/>
      <c r="I26" s="15">
        <f t="shared" ca="1" si="2"/>
        <v>7246755.8999999994</v>
      </c>
      <c r="J26" s="16">
        <f t="shared" ca="1" si="2"/>
        <v>2880789.1999999997</v>
      </c>
      <c r="K26" s="16">
        <f t="shared" ca="1" si="2"/>
        <v>1025321.2</v>
      </c>
      <c r="L26" s="16">
        <f t="shared" ca="1" si="2"/>
        <v>11152866.299999999</v>
      </c>
      <c r="M26" s="16">
        <f t="shared" ca="1" si="2"/>
        <v>104695.3</v>
      </c>
      <c r="N26" s="17">
        <f t="shared" ca="1" si="2"/>
        <v>11257561.6</v>
      </c>
      <c r="Q26" s="111">
        <f t="shared" ca="1" si="3"/>
        <v>1125.7561599999999</v>
      </c>
    </row>
    <row r="27" spans="1:17" x14ac:dyDescent="0.2">
      <c r="A27" s="4">
        <f t="shared" si="1"/>
        <v>2042</v>
      </c>
      <c r="B27" s="259"/>
      <c r="C27" s="11"/>
      <c r="E27" s="120">
        <v>9764802</v>
      </c>
      <c r="G27" s="120">
        <v>11021417</v>
      </c>
      <c r="H27" s="119"/>
      <c r="I27" s="15">
        <f t="shared" ca="1" si="2"/>
        <v>7311352.8000000007</v>
      </c>
      <c r="J27" s="16">
        <f t="shared" ca="1" si="2"/>
        <v>2889362.1</v>
      </c>
      <c r="K27" s="16">
        <f t="shared" ca="1" si="2"/>
        <v>1025013.1</v>
      </c>
      <c r="L27" s="16">
        <f t="shared" ca="1" si="2"/>
        <v>11225728</v>
      </c>
      <c r="M27" s="16">
        <f t="shared" ca="1" si="2"/>
        <v>105379.3</v>
      </c>
      <c r="N27" s="17">
        <f t="shared" ca="1" si="2"/>
        <v>11331107.300000001</v>
      </c>
      <c r="Q27" s="111">
        <f t="shared" ca="1" si="3"/>
        <v>1133.1107300000001</v>
      </c>
    </row>
    <row r="28" spans="1:17" x14ac:dyDescent="0.2">
      <c r="A28" s="4">
        <f t="shared" si="1"/>
        <v>2043</v>
      </c>
      <c r="B28" s="199"/>
      <c r="C28" s="11"/>
      <c r="E28" s="120">
        <v>9758729</v>
      </c>
      <c r="G28" s="120">
        <v>11070971</v>
      </c>
      <c r="H28" s="119"/>
      <c r="I28" s="15">
        <f t="shared" ca="1" si="2"/>
        <v>7376031.6000000006</v>
      </c>
      <c r="J28" s="16">
        <f t="shared" ca="1" si="2"/>
        <v>2897454</v>
      </c>
      <c r="K28" s="16">
        <f t="shared" ca="1" si="2"/>
        <v>1024686.1</v>
      </c>
      <c r="L28" s="16">
        <f t="shared" ca="1" si="2"/>
        <v>11298171.699999999</v>
      </c>
      <c r="M28" s="16">
        <f t="shared" ca="1" si="2"/>
        <v>106059.3</v>
      </c>
      <c r="N28" s="17">
        <f t="shared" ca="1" si="2"/>
        <v>11404231</v>
      </c>
      <c r="Q28" s="111">
        <f t="shared" ca="1" si="3"/>
        <v>1140.4231</v>
      </c>
    </row>
    <row r="29" spans="1:17" x14ac:dyDescent="0.2">
      <c r="A29" s="4">
        <f t="shared" si="1"/>
        <v>2044</v>
      </c>
      <c r="B29" s="199"/>
      <c r="C29" s="11"/>
      <c r="E29" s="120">
        <v>9742310</v>
      </c>
      <c r="G29" s="120">
        <v>11112426</v>
      </c>
      <c r="H29" s="119"/>
      <c r="I29" s="15">
        <f t="shared" ca="1" si="2"/>
        <v>7434855.5</v>
      </c>
      <c r="J29" s="16">
        <f t="shared" ca="1" si="2"/>
        <v>2903160</v>
      </c>
      <c r="K29" s="16">
        <f t="shared" ca="1" si="2"/>
        <v>1024094.1000000001</v>
      </c>
      <c r="L29" s="16">
        <f t="shared" ca="1" si="2"/>
        <v>11362109.6</v>
      </c>
      <c r="M29" s="16">
        <f t="shared" ca="1" si="2"/>
        <v>106659.59999999999</v>
      </c>
      <c r="N29" s="17">
        <f t="shared" ca="1" si="2"/>
        <v>11468769.1</v>
      </c>
      <c r="Q29" s="111">
        <f t="shared" ca="1" si="3"/>
        <v>1146.87691</v>
      </c>
    </row>
    <row r="30" spans="1:17" x14ac:dyDescent="0.2">
      <c r="A30" s="4">
        <f t="shared" si="1"/>
        <v>2045</v>
      </c>
      <c r="B30" s="199"/>
      <c r="C30" s="11"/>
      <c r="E30" s="120">
        <v>9739109</v>
      </c>
      <c r="G30" s="120">
        <v>11170786</v>
      </c>
      <c r="H30" s="119"/>
      <c r="I30" s="15">
        <f t="shared" ca="1" si="2"/>
        <v>7505769.1000000006</v>
      </c>
      <c r="J30" s="16">
        <f t="shared" ca="1" si="2"/>
        <v>2913661.9</v>
      </c>
      <c r="K30" s="16">
        <f t="shared" ca="1" si="2"/>
        <v>1024001.7999999999</v>
      </c>
      <c r="L30" s="16">
        <f t="shared" ca="1" si="2"/>
        <v>11443432.9</v>
      </c>
      <c r="M30" s="16">
        <f t="shared" ca="1" si="2"/>
        <v>107423</v>
      </c>
      <c r="N30" s="17">
        <f t="shared" ca="1" si="2"/>
        <v>11550855.800000001</v>
      </c>
      <c r="Q30" s="111">
        <f t="shared" ca="1" si="3"/>
        <v>1155.0855800000002</v>
      </c>
    </row>
    <row r="31" spans="1:17" x14ac:dyDescent="0.2">
      <c r="A31" s="4">
        <f t="shared" si="1"/>
        <v>2046</v>
      </c>
      <c r="B31" s="199"/>
      <c r="C31" s="11"/>
      <c r="E31" s="120">
        <v>9721501</v>
      </c>
      <c r="G31" s="120">
        <v>11217438</v>
      </c>
      <c r="H31" s="119"/>
      <c r="I31" s="15">
        <f t="shared" ca="1" si="2"/>
        <v>7570297.8000000007</v>
      </c>
      <c r="J31" s="16">
        <f t="shared" ca="1" si="2"/>
        <v>2921503.3000000003</v>
      </c>
      <c r="K31" s="16">
        <f t="shared" ca="1" si="2"/>
        <v>1023630.8</v>
      </c>
      <c r="L31" s="16">
        <f t="shared" ca="1" si="2"/>
        <v>11515431.899999999</v>
      </c>
      <c r="M31" s="16">
        <f t="shared" ca="1" si="2"/>
        <v>108098.79999999999</v>
      </c>
      <c r="N31" s="17">
        <f t="shared" ca="1" si="2"/>
        <v>11623530.800000001</v>
      </c>
      <c r="Q31" s="111">
        <f t="shared" ca="1" si="3"/>
        <v>1162.3530800000001</v>
      </c>
    </row>
    <row r="32" spans="1:17" x14ac:dyDescent="0.2">
      <c r="A32" s="4">
        <f t="shared" si="1"/>
        <v>2047</v>
      </c>
      <c r="B32" s="199"/>
      <c r="C32" s="11"/>
      <c r="E32" s="120">
        <v>9697552</v>
      </c>
      <c r="G32" s="120">
        <v>11260267</v>
      </c>
      <c r="H32" s="119"/>
      <c r="I32" s="15">
        <f t="shared" ca="1" si="2"/>
        <v>7633828.1000000006</v>
      </c>
      <c r="J32" s="16">
        <f t="shared" ca="1" si="2"/>
        <v>2927900.7</v>
      </c>
      <c r="K32" s="16">
        <f t="shared" ca="1" si="2"/>
        <v>1023214.1000000001</v>
      </c>
      <c r="L32" s="16">
        <f t="shared" ca="1" si="2"/>
        <v>11584942.800000001</v>
      </c>
      <c r="M32" s="16">
        <f t="shared" ca="1" si="2"/>
        <v>108751.4</v>
      </c>
      <c r="N32" s="17">
        <f t="shared" ca="1" si="2"/>
        <v>11693694.199999999</v>
      </c>
      <c r="Q32" s="111">
        <f t="shared" ca="1" si="3"/>
        <v>1169.36942</v>
      </c>
    </row>
    <row r="33" spans="1:21" x14ac:dyDescent="0.2">
      <c r="A33" s="4">
        <f t="shared" si="1"/>
        <v>2048</v>
      </c>
      <c r="B33" s="199"/>
      <c r="C33" s="11"/>
      <c r="E33" s="120">
        <v>9659879</v>
      </c>
      <c r="G33" s="120">
        <v>11292237</v>
      </c>
      <c r="H33" s="119"/>
      <c r="I33" s="15">
        <f t="shared" ref="I33:N35" ca="1" si="4">OFFSET(I$48, ($A33-2022)*12, 0)</f>
        <v>7690190.7999999998</v>
      </c>
      <c r="J33" s="16">
        <f t="shared" ca="1" si="4"/>
        <v>2931358.4000000004</v>
      </c>
      <c r="K33" s="16">
        <f t="shared" ca="1" si="4"/>
        <v>1022518.3</v>
      </c>
      <c r="L33" s="16">
        <f t="shared" ca="1" si="4"/>
        <v>11644067.5</v>
      </c>
      <c r="M33" s="16">
        <f t="shared" ca="1" si="4"/>
        <v>109306.4</v>
      </c>
      <c r="N33" s="17">
        <f t="shared" ca="1" si="4"/>
        <v>11753373.799999999</v>
      </c>
      <c r="Q33" s="111">
        <f t="shared" ca="1" si="3"/>
        <v>1175.3373799999999</v>
      </c>
    </row>
    <row r="34" spans="1:21" x14ac:dyDescent="0.2">
      <c r="A34" s="4">
        <f t="shared" si="1"/>
        <v>2049</v>
      </c>
      <c r="B34" s="199"/>
      <c r="C34" s="11"/>
      <c r="E34" s="120">
        <v>9633048</v>
      </c>
      <c r="G34" s="120">
        <v>11338249</v>
      </c>
      <c r="H34" s="119"/>
      <c r="I34" s="15">
        <f t="shared" ca="1" si="4"/>
        <v>7757754</v>
      </c>
      <c r="J34" s="16">
        <f t="shared" ca="1" si="4"/>
        <v>2938893.7</v>
      </c>
      <c r="K34" s="16">
        <f t="shared" ca="1" si="4"/>
        <v>1022281.1</v>
      </c>
      <c r="L34" s="16">
        <f t="shared" ca="1" si="4"/>
        <v>11718928.899999999</v>
      </c>
      <c r="M34" s="16">
        <f t="shared" ca="1" si="4"/>
        <v>110009.1</v>
      </c>
      <c r="N34" s="17">
        <f t="shared" ca="1" si="4"/>
        <v>11828938</v>
      </c>
      <c r="Q34" s="111">
        <f t="shared" ca="1" si="3"/>
        <v>1182.8938000000001</v>
      </c>
      <c r="R34" s="260" t="s">
        <v>97</v>
      </c>
      <c r="S34" s="260"/>
      <c r="T34" s="260"/>
    </row>
    <row r="35" spans="1:21" ht="13.5" thickBot="1" x14ac:dyDescent="0.25">
      <c r="A35" s="4">
        <f t="shared" si="1"/>
        <v>2050</v>
      </c>
      <c r="B35" s="199"/>
      <c r="C35" s="11"/>
      <c r="E35" s="121">
        <v>9591006</v>
      </c>
      <c r="G35" s="121">
        <v>11372479</v>
      </c>
      <c r="H35" s="119"/>
      <c r="I35" s="18">
        <f t="shared" ca="1" si="4"/>
        <v>7817563.1999999993</v>
      </c>
      <c r="J35" s="19">
        <f t="shared" ca="1" si="4"/>
        <v>2943666.0999999996</v>
      </c>
      <c r="K35" s="19">
        <f t="shared" ca="1" si="4"/>
        <v>1021759.7999999999</v>
      </c>
      <c r="L35" s="19">
        <f t="shared" ca="1" si="4"/>
        <v>11782989.1</v>
      </c>
      <c r="M35" s="19">
        <f t="shared" ca="1" si="4"/>
        <v>110610.5</v>
      </c>
      <c r="N35" s="20">
        <f t="shared" ca="1" si="4"/>
        <v>11893599.5</v>
      </c>
      <c r="Q35" s="111">
        <f t="shared" ca="1" si="3"/>
        <v>1189.35995</v>
      </c>
      <c r="R35" t="s">
        <v>9</v>
      </c>
      <c r="S35" t="s">
        <v>10</v>
      </c>
      <c r="T35" t="s">
        <v>11</v>
      </c>
      <c r="U35" t="s">
        <v>96</v>
      </c>
    </row>
    <row r="36" spans="1:21" s="2" customFormat="1" ht="3" customHeight="1" thickBot="1" x14ac:dyDescent="0.25">
      <c r="R36"/>
      <c r="S36"/>
      <c r="T36"/>
      <c r="U36"/>
    </row>
    <row r="37" spans="1:21" x14ac:dyDescent="0.2">
      <c r="A37" s="4">
        <v>2022</v>
      </c>
      <c r="B37" s="4">
        <f t="shared" ref="B37:B100" si="5">IF(B36=12,1,B36+1)</f>
        <v>1</v>
      </c>
      <c r="I37" s="12">
        <v>5980621.5</v>
      </c>
      <c r="J37" s="13">
        <v>2703042.9</v>
      </c>
      <c r="K37" s="13">
        <v>1062102.5999999999</v>
      </c>
      <c r="L37" s="13">
        <v>9745767</v>
      </c>
      <c r="M37" s="13">
        <v>91486.5</v>
      </c>
      <c r="N37" s="14">
        <v>9837253.4000000004</v>
      </c>
      <c r="R37" s="111">
        <f>IF(I37="",0,I37+I37/$L37*$M37)</f>
        <v>6036763.4259109879</v>
      </c>
      <c r="S37" s="111">
        <f t="shared" ref="S37:T52" si="6">IF(J37="",0,J37+J37/$L37*$M37)</f>
        <v>2728417.1916561467</v>
      </c>
      <c r="T37" s="111">
        <f t="shared" si="6"/>
        <v>1072072.8824328652</v>
      </c>
      <c r="U37" s="111">
        <f>SUM(R37:T37)</f>
        <v>9837253.5</v>
      </c>
    </row>
    <row r="38" spans="1:21" x14ac:dyDescent="0.2">
      <c r="A38" s="4">
        <f t="shared" ref="A38:A101" si="7">IF(B38=1,A37+1,A37)</f>
        <v>2022</v>
      </c>
      <c r="B38" s="4">
        <f t="shared" si="5"/>
        <v>2</v>
      </c>
      <c r="I38" s="15">
        <v>5998849.3999999994</v>
      </c>
      <c r="J38" s="16">
        <v>2656227.1999999997</v>
      </c>
      <c r="K38" s="16">
        <v>979997.10000000009</v>
      </c>
      <c r="L38" s="16">
        <v>9635073.6999999993</v>
      </c>
      <c r="M38" s="16">
        <v>90447.299999999988</v>
      </c>
      <c r="N38" s="17">
        <v>9725521.0999999996</v>
      </c>
      <c r="R38" s="111">
        <f t="shared" ref="R38:T101" si="8">IF(I38="",0,I38+I38/$L38*$M38)</f>
        <v>6055162.3819480902</v>
      </c>
      <c r="S38" s="111">
        <f t="shared" si="6"/>
        <v>2681161.9940562774</v>
      </c>
      <c r="T38" s="111">
        <f t="shared" si="6"/>
        <v>989196.62399563182</v>
      </c>
      <c r="U38" s="111">
        <f t="shared" ref="U38:U101" si="9">SUM(R38:T38)</f>
        <v>9725521</v>
      </c>
    </row>
    <row r="39" spans="1:21" x14ac:dyDescent="0.2">
      <c r="A39" s="4">
        <f t="shared" si="7"/>
        <v>2022</v>
      </c>
      <c r="B39" s="4">
        <f t="shared" si="5"/>
        <v>3</v>
      </c>
      <c r="I39" s="15" t="s">
        <v>121</v>
      </c>
      <c r="J39" s="16" t="s">
        <v>121</v>
      </c>
      <c r="K39" s="16" t="s">
        <v>121</v>
      </c>
      <c r="L39" s="16" t="s">
        <v>121</v>
      </c>
      <c r="M39" s="16" t="s">
        <v>121</v>
      </c>
      <c r="N39" s="17" t="s">
        <v>121</v>
      </c>
      <c r="R39" s="111">
        <f t="shared" si="8"/>
        <v>0</v>
      </c>
      <c r="S39" s="111">
        <f t="shared" si="6"/>
        <v>0</v>
      </c>
      <c r="T39" s="111">
        <f t="shared" si="6"/>
        <v>0</v>
      </c>
      <c r="U39" s="111">
        <f t="shared" si="9"/>
        <v>0</v>
      </c>
    </row>
    <row r="40" spans="1:21" x14ac:dyDescent="0.2">
      <c r="A40" s="4">
        <f t="shared" si="7"/>
        <v>2022</v>
      </c>
      <c r="B40" s="4">
        <f t="shared" si="5"/>
        <v>4</v>
      </c>
      <c r="I40" s="15" t="s">
        <v>121</v>
      </c>
      <c r="J40" s="16" t="s">
        <v>121</v>
      </c>
      <c r="K40" s="16" t="s">
        <v>121</v>
      </c>
      <c r="L40" s="16" t="s">
        <v>121</v>
      </c>
      <c r="M40" s="16" t="s">
        <v>121</v>
      </c>
      <c r="N40" s="17" t="s">
        <v>121</v>
      </c>
      <c r="R40" s="111">
        <f t="shared" si="8"/>
        <v>0</v>
      </c>
      <c r="S40" s="111">
        <f t="shared" si="6"/>
        <v>0</v>
      </c>
      <c r="T40" s="111">
        <f t="shared" si="6"/>
        <v>0</v>
      </c>
      <c r="U40" s="111">
        <f t="shared" si="9"/>
        <v>0</v>
      </c>
    </row>
    <row r="41" spans="1:21" x14ac:dyDescent="0.2">
      <c r="A41" s="4">
        <f t="shared" si="7"/>
        <v>2022</v>
      </c>
      <c r="B41" s="4">
        <f t="shared" si="5"/>
        <v>5</v>
      </c>
      <c r="I41" s="15" t="s">
        <v>121</v>
      </c>
      <c r="J41" s="16" t="s">
        <v>121</v>
      </c>
      <c r="K41" s="16" t="s">
        <v>121</v>
      </c>
      <c r="L41" s="16" t="s">
        <v>121</v>
      </c>
      <c r="M41" s="16" t="s">
        <v>121</v>
      </c>
      <c r="N41" s="17" t="s">
        <v>121</v>
      </c>
      <c r="R41" s="111">
        <f t="shared" si="8"/>
        <v>0</v>
      </c>
      <c r="S41" s="111">
        <f t="shared" si="6"/>
        <v>0</v>
      </c>
      <c r="T41" s="111">
        <f t="shared" si="6"/>
        <v>0</v>
      </c>
      <c r="U41" s="111">
        <f t="shared" si="9"/>
        <v>0</v>
      </c>
    </row>
    <row r="42" spans="1:21" x14ac:dyDescent="0.2">
      <c r="A42" s="4">
        <f t="shared" si="7"/>
        <v>2022</v>
      </c>
      <c r="B42" s="4">
        <f t="shared" si="5"/>
        <v>6</v>
      </c>
      <c r="I42" s="15" t="s">
        <v>121</v>
      </c>
      <c r="J42" s="16" t="s">
        <v>121</v>
      </c>
      <c r="K42" s="16" t="s">
        <v>121</v>
      </c>
      <c r="L42" s="16" t="s">
        <v>121</v>
      </c>
      <c r="M42" s="16" t="s">
        <v>121</v>
      </c>
      <c r="N42" s="17" t="s">
        <v>121</v>
      </c>
      <c r="R42" s="111">
        <f t="shared" si="8"/>
        <v>0</v>
      </c>
      <c r="S42" s="111">
        <f t="shared" si="6"/>
        <v>0</v>
      </c>
      <c r="T42" s="111">
        <f t="shared" si="6"/>
        <v>0</v>
      </c>
      <c r="U42" s="111">
        <f t="shared" si="9"/>
        <v>0</v>
      </c>
    </row>
    <row r="43" spans="1:21" x14ac:dyDescent="0.2">
      <c r="A43" s="4">
        <f t="shared" si="7"/>
        <v>2022</v>
      </c>
      <c r="B43" s="4">
        <f t="shared" si="5"/>
        <v>7</v>
      </c>
      <c r="I43" s="15" t="s">
        <v>121</v>
      </c>
      <c r="J43" s="16" t="s">
        <v>121</v>
      </c>
      <c r="K43" s="16" t="s">
        <v>121</v>
      </c>
      <c r="L43" s="16" t="s">
        <v>121</v>
      </c>
      <c r="M43" s="16" t="s">
        <v>121</v>
      </c>
      <c r="N43" s="17" t="s">
        <v>121</v>
      </c>
      <c r="R43" s="111">
        <f t="shared" si="8"/>
        <v>0</v>
      </c>
      <c r="S43" s="111">
        <f t="shared" si="6"/>
        <v>0</v>
      </c>
      <c r="T43" s="111">
        <f t="shared" si="6"/>
        <v>0</v>
      </c>
      <c r="U43" s="111">
        <f t="shared" si="9"/>
        <v>0</v>
      </c>
    </row>
    <row r="44" spans="1:21" x14ac:dyDescent="0.2">
      <c r="A44" s="4">
        <f t="shared" si="7"/>
        <v>2022</v>
      </c>
      <c r="B44" s="4">
        <f t="shared" si="5"/>
        <v>8</v>
      </c>
      <c r="I44" s="15" t="s">
        <v>121</v>
      </c>
      <c r="J44" s="16" t="s">
        <v>121</v>
      </c>
      <c r="K44" s="16" t="s">
        <v>121</v>
      </c>
      <c r="L44" s="16" t="s">
        <v>121</v>
      </c>
      <c r="M44" s="16" t="s">
        <v>121</v>
      </c>
      <c r="N44" s="17" t="s">
        <v>121</v>
      </c>
      <c r="R44" s="111">
        <f t="shared" si="8"/>
        <v>0</v>
      </c>
      <c r="S44" s="111">
        <f t="shared" si="6"/>
        <v>0</v>
      </c>
      <c r="T44" s="111">
        <f t="shared" si="6"/>
        <v>0</v>
      </c>
      <c r="U44" s="111">
        <f t="shared" si="9"/>
        <v>0</v>
      </c>
    </row>
    <row r="45" spans="1:21" x14ac:dyDescent="0.2">
      <c r="A45" s="4">
        <f t="shared" si="7"/>
        <v>2022</v>
      </c>
      <c r="B45" s="4">
        <f t="shared" si="5"/>
        <v>9</v>
      </c>
      <c r="I45" s="15" t="s">
        <v>121</v>
      </c>
      <c r="J45" s="16" t="s">
        <v>121</v>
      </c>
      <c r="K45" s="16" t="s">
        <v>121</v>
      </c>
      <c r="L45" s="16" t="s">
        <v>121</v>
      </c>
      <c r="M45" s="16" t="s">
        <v>121</v>
      </c>
      <c r="N45" s="17" t="s">
        <v>121</v>
      </c>
      <c r="R45" s="111">
        <f t="shared" si="8"/>
        <v>0</v>
      </c>
      <c r="S45" s="111">
        <f t="shared" si="6"/>
        <v>0</v>
      </c>
      <c r="T45" s="111">
        <f t="shared" si="6"/>
        <v>0</v>
      </c>
      <c r="U45" s="111">
        <f t="shared" si="9"/>
        <v>0</v>
      </c>
    </row>
    <row r="46" spans="1:21" x14ac:dyDescent="0.2">
      <c r="A46" s="4">
        <f t="shared" si="7"/>
        <v>2022</v>
      </c>
      <c r="B46" s="4">
        <f t="shared" si="5"/>
        <v>10</v>
      </c>
      <c r="I46" s="15" t="s">
        <v>121</v>
      </c>
      <c r="J46" s="16" t="s">
        <v>121</v>
      </c>
      <c r="K46" s="16" t="s">
        <v>121</v>
      </c>
      <c r="L46" s="16" t="s">
        <v>121</v>
      </c>
      <c r="M46" s="16" t="s">
        <v>121</v>
      </c>
      <c r="N46" s="17" t="s">
        <v>121</v>
      </c>
      <c r="R46" s="111">
        <f t="shared" si="8"/>
        <v>0</v>
      </c>
      <c r="S46" s="111">
        <f t="shared" si="6"/>
        <v>0</v>
      </c>
      <c r="T46" s="111">
        <f t="shared" si="6"/>
        <v>0</v>
      </c>
      <c r="U46" s="111">
        <f t="shared" si="9"/>
        <v>0</v>
      </c>
    </row>
    <row r="47" spans="1:21" x14ac:dyDescent="0.2">
      <c r="A47" s="4">
        <f t="shared" si="7"/>
        <v>2022</v>
      </c>
      <c r="B47" s="4">
        <f t="shared" si="5"/>
        <v>11</v>
      </c>
      <c r="I47" s="15">
        <v>6089785.8999999994</v>
      </c>
      <c r="J47" s="16">
        <v>2569153.7999999998</v>
      </c>
      <c r="K47" s="16">
        <v>797949.9</v>
      </c>
      <c r="L47" s="16">
        <v>9456889.5</v>
      </c>
      <c r="M47" s="16">
        <v>88774.7</v>
      </c>
      <c r="N47" s="17">
        <v>9545664.2000000011</v>
      </c>
      <c r="R47" s="111">
        <f t="shared" si="8"/>
        <v>6146952.5737077473</v>
      </c>
      <c r="S47" s="111">
        <f t="shared" si="6"/>
        <v>2593271.2286586366</v>
      </c>
      <c r="T47" s="111">
        <f t="shared" si="6"/>
        <v>805440.49857234559</v>
      </c>
      <c r="U47" s="111">
        <f t="shared" si="9"/>
        <v>9545664.3009387292</v>
      </c>
    </row>
    <row r="48" spans="1:21" x14ac:dyDescent="0.2">
      <c r="A48" s="4">
        <f t="shared" si="7"/>
        <v>2022</v>
      </c>
      <c r="B48" s="4">
        <f t="shared" si="5"/>
        <v>12</v>
      </c>
      <c r="I48" s="15">
        <v>6047774.5</v>
      </c>
      <c r="J48" s="16">
        <v>2698506.3</v>
      </c>
      <c r="K48" s="16">
        <v>1030226.5</v>
      </c>
      <c r="L48" s="16">
        <v>9776507.1999999993</v>
      </c>
      <c r="M48" s="16">
        <v>91775</v>
      </c>
      <c r="N48" s="17">
        <v>9868282.1999999993</v>
      </c>
      <c r="R48" s="111">
        <f t="shared" si="8"/>
        <v>6104546.7698283801</v>
      </c>
      <c r="S48" s="111">
        <f t="shared" si="6"/>
        <v>2723837.9865232296</v>
      </c>
      <c r="T48" s="111">
        <f t="shared" si="6"/>
        <v>1039897.5445871201</v>
      </c>
      <c r="U48" s="111">
        <f t="shared" si="9"/>
        <v>9868282.3009387292</v>
      </c>
    </row>
    <row r="49" spans="1:21" x14ac:dyDescent="0.2">
      <c r="A49" s="4">
        <f t="shared" si="7"/>
        <v>2023</v>
      </c>
      <c r="B49" s="4">
        <f t="shared" si="5"/>
        <v>1</v>
      </c>
      <c r="I49" s="15">
        <v>6034509.5</v>
      </c>
      <c r="J49" s="16">
        <v>2723552.5</v>
      </c>
      <c r="K49" s="16">
        <v>1061479.2</v>
      </c>
      <c r="L49" s="16">
        <v>9819541.1999999993</v>
      </c>
      <c r="M49" s="16">
        <v>92179</v>
      </c>
      <c r="N49" s="17">
        <v>9911720.1999999993</v>
      </c>
      <c r="R49" s="111">
        <f t="shared" si="8"/>
        <v>6091157.2638691003</v>
      </c>
      <c r="S49" s="111">
        <f t="shared" si="6"/>
        <v>2749119.3101782086</v>
      </c>
      <c r="T49" s="111">
        <f t="shared" si="6"/>
        <v>1071443.6259526911</v>
      </c>
      <c r="U49" s="111">
        <f t="shared" si="9"/>
        <v>9911720.1999999993</v>
      </c>
    </row>
    <row r="50" spans="1:21" x14ac:dyDescent="0.2">
      <c r="A50" s="4">
        <f t="shared" si="7"/>
        <v>2023</v>
      </c>
      <c r="B50" s="4">
        <f t="shared" si="5"/>
        <v>2</v>
      </c>
      <c r="I50" s="15">
        <v>6057102.7000000002</v>
      </c>
      <c r="J50" s="16">
        <v>2688716.7999999998</v>
      </c>
      <c r="K50" s="16">
        <v>979906.2</v>
      </c>
      <c r="L50" s="16">
        <v>9725725.6000000015</v>
      </c>
      <c r="M50" s="16">
        <v>91298.3</v>
      </c>
      <c r="N50" s="17">
        <v>9817024</v>
      </c>
      <c r="R50" s="111">
        <f t="shared" si="8"/>
        <v>6113962.5377313271</v>
      </c>
      <c r="S50" s="111">
        <f t="shared" si="6"/>
        <v>2713956.5901315906</v>
      </c>
      <c r="T50" s="111">
        <f t="shared" si="6"/>
        <v>989104.87307581236</v>
      </c>
      <c r="U50" s="111">
        <f t="shared" si="9"/>
        <v>9817024.0009387303</v>
      </c>
    </row>
    <row r="51" spans="1:21" x14ac:dyDescent="0.2">
      <c r="A51" s="4">
        <f t="shared" si="7"/>
        <v>2023</v>
      </c>
      <c r="B51" s="4">
        <f t="shared" si="5"/>
        <v>3</v>
      </c>
      <c r="I51" s="15" t="s">
        <v>121</v>
      </c>
      <c r="J51" s="16" t="s">
        <v>121</v>
      </c>
      <c r="K51" s="16" t="s">
        <v>121</v>
      </c>
      <c r="L51" s="16" t="s">
        <v>121</v>
      </c>
      <c r="M51" s="16" t="s">
        <v>121</v>
      </c>
      <c r="N51" s="17" t="s">
        <v>121</v>
      </c>
      <c r="R51" s="111">
        <f t="shared" si="8"/>
        <v>0</v>
      </c>
      <c r="S51" s="111">
        <f t="shared" si="6"/>
        <v>0</v>
      </c>
      <c r="T51" s="111">
        <f t="shared" si="6"/>
        <v>0</v>
      </c>
      <c r="U51" s="111">
        <f t="shared" si="9"/>
        <v>0</v>
      </c>
    </row>
    <row r="52" spans="1:21" x14ac:dyDescent="0.2">
      <c r="A52" s="4">
        <f t="shared" si="7"/>
        <v>2023</v>
      </c>
      <c r="B52" s="4">
        <f t="shared" si="5"/>
        <v>4</v>
      </c>
      <c r="I52" s="15" t="s">
        <v>121</v>
      </c>
      <c r="J52" s="16" t="s">
        <v>121</v>
      </c>
      <c r="K52" s="16" t="s">
        <v>121</v>
      </c>
      <c r="L52" s="16" t="s">
        <v>121</v>
      </c>
      <c r="M52" s="16" t="s">
        <v>121</v>
      </c>
      <c r="N52" s="17" t="s">
        <v>121</v>
      </c>
      <c r="R52" s="111">
        <f t="shared" si="8"/>
        <v>0</v>
      </c>
      <c r="S52" s="111">
        <f t="shared" si="6"/>
        <v>0</v>
      </c>
      <c r="T52" s="111">
        <f t="shared" si="6"/>
        <v>0</v>
      </c>
      <c r="U52" s="111">
        <f t="shared" si="9"/>
        <v>0</v>
      </c>
    </row>
    <row r="53" spans="1:21" x14ac:dyDescent="0.2">
      <c r="A53" s="4">
        <f t="shared" si="7"/>
        <v>2023</v>
      </c>
      <c r="B53" s="4">
        <f t="shared" si="5"/>
        <v>5</v>
      </c>
      <c r="I53" s="15" t="s">
        <v>121</v>
      </c>
      <c r="J53" s="16" t="s">
        <v>121</v>
      </c>
      <c r="K53" s="16" t="s">
        <v>121</v>
      </c>
      <c r="L53" s="16" t="s">
        <v>121</v>
      </c>
      <c r="M53" s="16" t="s">
        <v>121</v>
      </c>
      <c r="N53" s="17" t="s">
        <v>121</v>
      </c>
      <c r="R53" s="111">
        <f t="shared" si="8"/>
        <v>0</v>
      </c>
      <c r="S53" s="111">
        <f t="shared" si="8"/>
        <v>0</v>
      </c>
      <c r="T53" s="111">
        <f t="shared" si="8"/>
        <v>0</v>
      </c>
      <c r="U53" s="111">
        <f t="shared" si="9"/>
        <v>0</v>
      </c>
    </row>
    <row r="54" spans="1:21" x14ac:dyDescent="0.2">
      <c r="A54" s="4">
        <f t="shared" si="7"/>
        <v>2023</v>
      </c>
      <c r="B54" s="4">
        <f t="shared" si="5"/>
        <v>6</v>
      </c>
      <c r="I54" s="15" t="s">
        <v>121</v>
      </c>
      <c r="J54" s="16" t="s">
        <v>121</v>
      </c>
      <c r="K54" s="16" t="s">
        <v>121</v>
      </c>
      <c r="L54" s="16" t="s">
        <v>121</v>
      </c>
      <c r="M54" s="16" t="s">
        <v>121</v>
      </c>
      <c r="N54" s="17" t="s">
        <v>121</v>
      </c>
      <c r="R54" s="111">
        <f t="shared" si="8"/>
        <v>0</v>
      </c>
      <c r="S54" s="111">
        <f t="shared" si="8"/>
        <v>0</v>
      </c>
      <c r="T54" s="111">
        <f t="shared" si="8"/>
        <v>0</v>
      </c>
      <c r="U54" s="111">
        <f t="shared" si="9"/>
        <v>0</v>
      </c>
    </row>
    <row r="55" spans="1:21" x14ac:dyDescent="0.2">
      <c r="A55" s="4">
        <f t="shared" si="7"/>
        <v>2023</v>
      </c>
      <c r="B55" s="4">
        <f t="shared" si="5"/>
        <v>7</v>
      </c>
      <c r="I55" s="15" t="s">
        <v>121</v>
      </c>
      <c r="J55" s="16" t="s">
        <v>121</v>
      </c>
      <c r="K55" s="16" t="s">
        <v>121</v>
      </c>
      <c r="L55" s="16" t="s">
        <v>121</v>
      </c>
      <c r="M55" s="16" t="s">
        <v>121</v>
      </c>
      <c r="N55" s="17" t="s">
        <v>121</v>
      </c>
      <c r="R55" s="111">
        <f t="shared" si="8"/>
        <v>0</v>
      </c>
      <c r="S55" s="111">
        <f t="shared" si="8"/>
        <v>0</v>
      </c>
      <c r="T55" s="111">
        <f t="shared" si="8"/>
        <v>0</v>
      </c>
      <c r="U55" s="111">
        <f t="shared" si="9"/>
        <v>0</v>
      </c>
    </row>
    <row r="56" spans="1:21" x14ac:dyDescent="0.2">
      <c r="A56" s="4">
        <f t="shared" si="7"/>
        <v>2023</v>
      </c>
      <c r="B56" s="4">
        <f t="shared" si="5"/>
        <v>8</v>
      </c>
      <c r="I56" s="15" t="s">
        <v>121</v>
      </c>
      <c r="J56" s="16" t="s">
        <v>121</v>
      </c>
      <c r="K56" s="16" t="s">
        <v>121</v>
      </c>
      <c r="L56" s="16" t="s">
        <v>121</v>
      </c>
      <c r="M56" s="16" t="s">
        <v>121</v>
      </c>
      <c r="N56" s="17" t="s">
        <v>121</v>
      </c>
      <c r="R56" s="111">
        <f t="shared" si="8"/>
        <v>0</v>
      </c>
      <c r="S56" s="111">
        <f t="shared" si="8"/>
        <v>0</v>
      </c>
      <c r="T56" s="111">
        <f t="shared" si="8"/>
        <v>0</v>
      </c>
      <c r="U56" s="111">
        <f t="shared" si="9"/>
        <v>0</v>
      </c>
    </row>
    <row r="57" spans="1:21" x14ac:dyDescent="0.2">
      <c r="A57" s="4">
        <f t="shared" si="7"/>
        <v>2023</v>
      </c>
      <c r="B57" s="4">
        <f t="shared" si="5"/>
        <v>9</v>
      </c>
      <c r="I57" s="15" t="s">
        <v>121</v>
      </c>
      <c r="J57" s="16" t="s">
        <v>121</v>
      </c>
      <c r="K57" s="16" t="s">
        <v>121</v>
      </c>
      <c r="L57" s="16" t="s">
        <v>121</v>
      </c>
      <c r="M57" s="16" t="s">
        <v>121</v>
      </c>
      <c r="N57" s="17" t="s">
        <v>121</v>
      </c>
      <c r="R57" s="111">
        <f t="shared" si="8"/>
        <v>0</v>
      </c>
      <c r="S57" s="111">
        <f t="shared" si="8"/>
        <v>0</v>
      </c>
      <c r="T57" s="111">
        <f t="shared" si="8"/>
        <v>0</v>
      </c>
      <c r="U57" s="111">
        <f t="shared" si="9"/>
        <v>0</v>
      </c>
    </row>
    <row r="58" spans="1:21" x14ac:dyDescent="0.2">
      <c r="A58" s="4">
        <f t="shared" si="7"/>
        <v>2023</v>
      </c>
      <c r="B58" s="4">
        <f t="shared" si="5"/>
        <v>10</v>
      </c>
      <c r="I58" s="15" t="s">
        <v>121</v>
      </c>
      <c r="J58" s="16" t="s">
        <v>121</v>
      </c>
      <c r="K58" s="16" t="s">
        <v>121</v>
      </c>
      <c r="L58" s="16" t="s">
        <v>121</v>
      </c>
      <c r="M58" s="16" t="s">
        <v>121</v>
      </c>
      <c r="N58" s="17" t="s">
        <v>121</v>
      </c>
      <c r="R58" s="111">
        <f t="shared" si="8"/>
        <v>0</v>
      </c>
      <c r="S58" s="111">
        <f t="shared" si="8"/>
        <v>0</v>
      </c>
      <c r="T58" s="111">
        <f t="shared" si="8"/>
        <v>0</v>
      </c>
      <c r="U58" s="111">
        <f t="shared" si="9"/>
        <v>0</v>
      </c>
    </row>
    <row r="59" spans="1:21" x14ac:dyDescent="0.2">
      <c r="A59" s="4">
        <f t="shared" si="7"/>
        <v>2023</v>
      </c>
      <c r="B59" s="4">
        <f t="shared" si="5"/>
        <v>11</v>
      </c>
      <c r="I59" s="15">
        <v>6138389</v>
      </c>
      <c r="J59" s="16">
        <v>2574884.6</v>
      </c>
      <c r="K59" s="16">
        <v>795441</v>
      </c>
      <c r="L59" s="16">
        <v>9508714.5999999996</v>
      </c>
      <c r="M59" s="16">
        <v>89261.200000000012</v>
      </c>
      <c r="N59" s="17">
        <v>9597975.6999999993</v>
      </c>
      <c r="R59" s="111">
        <f t="shared" si="8"/>
        <v>6196011.9270996107</v>
      </c>
      <c r="S59" s="111">
        <f t="shared" si="8"/>
        <v>2599055.8259675479</v>
      </c>
      <c r="T59" s="111">
        <f t="shared" si="8"/>
        <v>802908.046932842</v>
      </c>
      <c r="U59" s="111">
        <f t="shared" si="9"/>
        <v>9597975.8000000007</v>
      </c>
    </row>
    <row r="60" spans="1:21" x14ac:dyDescent="0.2">
      <c r="A60" s="4">
        <f t="shared" si="7"/>
        <v>2023</v>
      </c>
      <c r="B60" s="4">
        <f t="shared" si="5"/>
        <v>12</v>
      </c>
      <c r="I60" s="15">
        <v>6097234.1000000006</v>
      </c>
      <c r="J60" s="16">
        <v>2690889.4</v>
      </c>
      <c r="K60" s="16">
        <v>1027573.5</v>
      </c>
      <c r="L60" s="16">
        <v>9815696.8999999985</v>
      </c>
      <c r="M60" s="16">
        <v>92142.900000000009</v>
      </c>
      <c r="N60" s="17">
        <v>9907839.8000000007</v>
      </c>
      <c r="R60" s="111">
        <f t="shared" si="8"/>
        <v>6154470.6709410707</v>
      </c>
      <c r="S60" s="111">
        <f t="shared" si="8"/>
        <v>2716149.5883922535</v>
      </c>
      <c r="T60" s="111">
        <f t="shared" si="8"/>
        <v>1037219.6416054065</v>
      </c>
      <c r="U60" s="111">
        <f t="shared" si="9"/>
        <v>9907839.9009387307</v>
      </c>
    </row>
    <row r="61" spans="1:21" x14ac:dyDescent="0.2">
      <c r="A61" s="4">
        <f t="shared" si="7"/>
        <v>2024</v>
      </c>
      <c r="B61" s="4">
        <f t="shared" si="5"/>
        <v>1</v>
      </c>
      <c r="I61" s="15">
        <v>6075415</v>
      </c>
      <c r="J61" s="16">
        <v>2717145.3000000003</v>
      </c>
      <c r="K61" s="16">
        <v>1059643.3</v>
      </c>
      <c r="L61" s="16">
        <v>9852203.5999999996</v>
      </c>
      <c r="M61" s="16">
        <v>92485.599999999991</v>
      </c>
      <c r="N61" s="17">
        <v>9944689.2000000011</v>
      </c>
      <c r="R61" s="111">
        <f t="shared" si="8"/>
        <v>6132446.748869258</v>
      </c>
      <c r="S61" s="111">
        <f t="shared" si="8"/>
        <v>2742651.960596994</v>
      </c>
      <c r="T61" s="111">
        <f t="shared" si="8"/>
        <v>1069590.4905337482</v>
      </c>
      <c r="U61" s="111">
        <f t="shared" si="9"/>
        <v>9944689.2000000011</v>
      </c>
    </row>
    <row r="62" spans="1:21" x14ac:dyDescent="0.2">
      <c r="A62" s="4">
        <f t="shared" si="7"/>
        <v>2024</v>
      </c>
      <c r="B62" s="4">
        <f t="shared" si="5"/>
        <v>2</v>
      </c>
      <c r="I62" s="15">
        <v>6104522.7000000002</v>
      </c>
      <c r="J62" s="16">
        <v>2696520.2</v>
      </c>
      <c r="K62" s="16">
        <v>978732.10000000009</v>
      </c>
      <c r="L62" s="16">
        <v>9779774.9000000004</v>
      </c>
      <c r="M62" s="16">
        <v>91805.7</v>
      </c>
      <c r="N62" s="17">
        <v>9871580.6000000015</v>
      </c>
      <c r="R62" s="111">
        <f t="shared" si="8"/>
        <v>6161827.6978521887</v>
      </c>
      <c r="S62" s="111">
        <f t="shared" si="8"/>
        <v>2721833.2493346161</v>
      </c>
      <c r="T62" s="111">
        <f t="shared" si="8"/>
        <v>987919.75375192543</v>
      </c>
      <c r="U62" s="111">
        <f t="shared" si="9"/>
        <v>9871580.7009387314</v>
      </c>
    </row>
    <row r="63" spans="1:21" x14ac:dyDescent="0.2">
      <c r="A63" s="4">
        <f t="shared" si="7"/>
        <v>2024</v>
      </c>
      <c r="B63" s="4">
        <f t="shared" si="5"/>
        <v>3</v>
      </c>
      <c r="I63" s="15" t="s">
        <v>121</v>
      </c>
      <c r="J63" s="16" t="s">
        <v>121</v>
      </c>
      <c r="K63" s="16" t="s">
        <v>121</v>
      </c>
      <c r="L63" s="16" t="s">
        <v>121</v>
      </c>
      <c r="M63" s="16" t="s">
        <v>121</v>
      </c>
      <c r="N63" s="17" t="s">
        <v>121</v>
      </c>
      <c r="R63" s="111">
        <f t="shared" si="8"/>
        <v>0</v>
      </c>
      <c r="S63" s="111">
        <f t="shared" si="8"/>
        <v>0</v>
      </c>
      <c r="T63" s="111">
        <f t="shared" si="8"/>
        <v>0</v>
      </c>
      <c r="U63" s="111">
        <f t="shared" si="9"/>
        <v>0</v>
      </c>
    </row>
    <row r="64" spans="1:21" x14ac:dyDescent="0.2">
      <c r="A64" s="4">
        <f t="shared" si="7"/>
        <v>2024</v>
      </c>
      <c r="B64" s="4">
        <f t="shared" si="5"/>
        <v>4</v>
      </c>
      <c r="I64" s="15" t="s">
        <v>121</v>
      </c>
      <c r="J64" s="16" t="s">
        <v>121</v>
      </c>
      <c r="K64" s="16" t="s">
        <v>121</v>
      </c>
      <c r="L64" s="16" t="s">
        <v>121</v>
      </c>
      <c r="M64" s="16" t="s">
        <v>121</v>
      </c>
      <c r="N64" s="17" t="s">
        <v>121</v>
      </c>
      <c r="R64" s="111">
        <f t="shared" si="8"/>
        <v>0</v>
      </c>
      <c r="S64" s="111">
        <f t="shared" si="8"/>
        <v>0</v>
      </c>
      <c r="T64" s="111">
        <f t="shared" si="8"/>
        <v>0</v>
      </c>
      <c r="U64" s="111">
        <f t="shared" si="9"/>
        <v>0</v>
      </c>
    </row>
    <row r="65" spans="1:21" x14ac:dyDescent="0.2">
      <c r="A65" s="4">
        <f t="shared" si="7"/>
        <v>2024</v>
      </c>
      <c r="B65" s="4">
        <f t="shared" si="5"/>
        <v>5</v>
      </c>
      <c r="I65" s="15" t="s">
        <v>121</v>
      </c>
      <c r="J65" s="16" t="s">
        <v>121</v>
      </c>
      <c r="K65" s="16" t="s">
        <v>121</v>
      </c>
      <c r="L65" s="16" t="s">
        <v>121</v>
      </c>
      <c r="M65" s="16" t="s">
        <v>121</v>
      </c>
      <c r="N65" s="17" t="s">
        <v>121</v>
      </c>
      <c r="R65" s="111">
        <f t="shared" si="8"/>
        <v>0</v>
      </c>
      <c r="S65" s="111">
        <f t="shared" si="8"/>
        <v>0</v>
      </c>
      <c r="T65" s="111">
        <f t="shared" si="8"/>
        <v>0</v>
      </c>
      <c r="U65" s="111">
        <f t="shared" si="9"/>
        <v>0</v>
      </c>
    </row>
    <row r="66" spans="1:21" x14ac:dyDescent="0.2">
      <c r="A66" s="4">
        <f t="shared" si="7"/>
        <v>2024</v>
      </c>
      <c r="B66" s="4">
        <f t="shared" si="5"/>
        <v>6</v>
      </c>
      <c r="I66" s="15" t="s">
        <v>121</v>
      </c>
      <c r="J66" s="16" t="s">
        <v>121</v>
      </c>
      <c r="K66" s="16" t="s">
        <v>121</v>
      </c>
      <c r="L66" s="16" t="s">
        <v>121</v>
      </c>
      <c r="M66" s="16" t="s">
        <v>121</v>
      </c>
      <c r="N66" s="17" t="s">
        <v>121</v>
      </c>
      <c r="R66" s="111">
        <f t="shared" si="8"/>
        <v>0</v>
      </c>
      <c r="S66" s="111">
        <f t="shared" si="8"/>
        <v>0</v>
      </c>
      <c r="T66" s="111">
        <f t="shared" si="8"/>
        <v>0</v>
      </c>
      <c r="U66" s="111">
        <f t="shared" si="9"/>
        <v>0</v>
      </c>
    </row>
    <row r="67" spans="1:21" x14ac:dyDescent="0.2">
      <c r="A67" s="4">
        <f t="shared" si="7"/>
        <v>2024</v>
      </c>
      <c r="B67" s="4">
        <f t="shared" si="5"/>
        <v>7</v>
      </c>
      <c r="I67" s="15" t="s">
        <v>121</v>
      </c>
      <c r="J67" s="16" t="s">
        <v>121</v>
      </c>
      <c r="K67" s="16" t="s">
        <v>121</v>
      </c>
      <c r="L67" s="16" t="s">
        <v>121</v>
      </c>
      <c r="M67" s="16" t="s">
        <v>121</v>
      </c>
      <c r="N67" s="17" t="s">
        <v>121</v>
      </c>
      <c r="R67" s="111">
        <f t="shared" si="8"/>
        <v>0</v>
      </c>
      <c r="S67" s="111">
        <f t="shared" si="8"/>
        <v>0</v>
      </c>
      <c r="T67" s="111">
        <f t="shared" si="8"/>
        <v>0</v>
      </c>
      <c r="U67" s="111">
        <f t="shared" si="9"/>
        <v>0</v>
      </c>
    </row>
    <row r="68" spans="1:21" x14ac:dyDescent="0.2">
      <c r="A68" s="4">
        <f t="shared" si="7"/>
        <v>2024</v>
      </c>
      <c r="B68" s="4">
        <f t="shared" si="5"/>
        <v>8</v>
      </c>
      <c r="I68" s="15" t="s">
        <v>121</v>
      </c>
      <c r="J68" s="16" t="s">
        <v>121</v>
      </c>
      <c r="K68" s="16" t="s">
        <v>121</v>
      </c>
      <c r="L68" s="16" t="s">
        <v>121</v>
      </c>
      <c r="M68" s="16" t="s">
        <v>121</v>
      </c>
      <c r="N68" s="17" t="s">
        <v>121</v>
      </c>
      <c r="R68" s="111">
        <f t="shared" si="8"/>
        <v>0</v>
      </c>
      <c r="S68" s="111">
        <f t="shared" si="8"/>
        <v>0</v>
      </c>
      <c r="T68" s="111">
        <f t="shared" si="8"/>
        <v>0</v>
      </c>
      <c r="U68" s="111">
        <f t="shared" si="9"/>
        <v>0</v>
      </c>
    </row>
    <row r="69" spans="1:21" x14ac:dyDescent="0.2">
      <c r="A69" s="4">
        <f t="shared" si="7"/>
        <v>2024</v>
      </c>
      <c r="B69" s="4">
        <f t="shared" si="5"/>
        <v>9</v>
      </c>
      <c r="I69" s="15" t="s">
        <v>121</v>
      </c>
      <c r="J69" s="16" t="s">
        <v>121</v>
      </c>
      <c r="K69" s="16" t="s">
        <v>121</v>
      </c>
      <c r="L69" s="16" t="s">
        <v>121</v>
      </c>
      <c r="M69" s="16" t="s">
        <v>121</v>
      </c>
      <c r="N69" s="17" t="s">
        <v>121</v>
      </c>
      <c r="R69" s="111">
        <f t="shared" si="8"/>
        <v>0</v>
      </c>
      <c r="S69" s="111">
        <f t="shared" si="8"/>
        <v>0</v>
      </c>
      <c r="T69" s="111">
        <f t="shared" si="8"/>
        <v>0</v>
      </c>
      <c r="U69" s="111">
        <f t="shared" si="9"/>
        <v>0</v>
      </c>
    </row>
    <row r="70" spans="1:21" x14ac:dyDescent="0.2">
      <c r="A70" s="4">
        <f t="shared" si="7"/>
        <v>2024</v>
      </c>
      <c r="B70" s="4">
        <f t="shared" si="5"/>
        <v>10</v>
      </c>
      <c r="I70" s="15" t="s">
        <v>121</v>
      </c>
      <c r="J70" s="16" t="s">
        <v>121</v>
      </c>
      <c r="K70" s="16" t="s">
        <v>121</v>
      </c>
      <c r="L70" s="16" t="s">
        <v>121</v>
      </c>
      <c r="M70" s="16" t="s">
        <v>121</v>
      </c>
      <c r="N70" s="17" t="s">
        <v>121</v>
      </c>
      <c r="R70" s="111">
        <f t="shared" si="8"/>
        <v>0</v>
      </c>
      <c r="S70" s="111">
        <f t="shared" si="8"/>
        <v>0</v>
      </c>
      <c r="T70" s="111">
        <f t="shared" si="8"/>
        <v>0</v>
      </c>
      <c r="U70" s="111">
        <f t="shared" si="9"/>
        <v>0</v>
      </c>
    </row>
    <row r="71" spans="1:21" x14ac:dyDescent="0.2">
      <c r="A71" s="4">
        <f t="shared" si="7"/>
        <v>2024</v>
      </c>
      <c r="B71" s="4">
        <f t="shared" si="5"/>
        <v>11</v>
      </c>
      <c r="I71" s="15">
        <v>6178580.6999999993</v>
      </c>
      <c r="J71" s="16">
        <v>2585666.4000000004</v>
      </c>
      <c r="K71" s="16">
        <v>794292.4</v>
      </c>
      <c r="L71" s="16">
        <v>9558539.5</v>
      </c>
      <c r="M71" s="16">
        <v>89728.9</v>
      </c>
      <c r="N71" s="17">
        <v>9648268.4000000004</v>
      </c>
      <c r="R71" s="111">
        <f t="shared" si="8"/>
        <v>6236580.9049237985</v>
      </c>
      <c r="S71" s="111">
        <f t="shared" si="8"/>
        <v>2609938.8321889304</v>
      </c>
      <c r="T71" s="111">
        <f t="shared" si="8"/>
        <v>801748.66288727056</v>
      </c>
      <c r="U71" s="111">
        <f t="shared" si="9"/>
        <v>9648268.3999999985</v>
      </c>
    </row>
    <row r="72" spans="1:21" x14ac:dyDescent="0.2">
      <c r="A72" s="4">
        <f t="shared" si="7"/>
        <v>2024</v>
      </c>
      <c r="B72" s="4">
        <f t="shared" si="5"/>
        <v>12</v>
      </c>
      <c r="I72" s="15">
        <v>6129741</v>
      </c>
      <c r="J72" s="16">
        <v>2700302.6</v>
      </c>
      <c r="K72" s="16">
        <v>1027265.2000000001</v>
      </c>
      <c r="L72" s="16">
        <v>9857308.6999999993</v>
      </c>
      <c r="M72" s="16">
        <v>92533.5</v>
      </c>
      <c r="N72" s="17">
        <v>9949842.1999999993</v>
      </c>
      <c r="R72" s="111">
        <f t="shared" si="8"/>
        <v>6187282.7090086164</v>
      </c>
      <c r="S72" s="111">
        <f t="shared" si="8"/>
        <v>2725651.1467729239</v>
      </c>
      <c r="T72" s="111">
        <f t="shared" si="8"/>
        <v>1036908.4451571899</v>
      </c>
      <c r="U72" s="111">
        <f t="shared" si="9"/>
        <v>9949842.3009387292</v>
      </c>
    </row>
    <row r="73" spans="1:21" x14ac:dyDescent="0.2">
      <c r="A73" s="4">
        <f t="shared" si="7"/>
        <v>2025</v>
      </c>
      <c r="B73" s="4">
        <f t="shared" si="5"/>
        <v>1</v>
      </c>
      <c r="I73" s="15">
        <v>6136080.7999999998</v>
      </c>
      <c r="J73" s="16">
        <v>2732965.5</v>
      </c>
      <c r="K73" s="16">
        <v>1059475.8999999999</v>
      </c>
      <c r="L73" s="16">
        <v>9928522.1999999993</v>
      </c>
      <c r="M73" s="16">
        <v>93202</v>
      </c>
      <c r="N73" s="17">
        <v>10021724.200000001</v>
      </c>
      <c r="R73" s="111">
        <f t="shared" si="8"/>
        <v>6193682.0211285176</v>
      </c>
      <c r="S73" s="111">
        <f t="shared" si="8"/>
        <v>2758620.6625105902</v>
      </c>
      <c r="T73" s="111">
        <f t="shared" si="8"/>
        <v>1069421.516360892</v>
      </c>
      <c r="U73" s="111">
        <f t="shared" si="9"/>
        <v>10021724.199999999</v>
      </c>
    </row>
    <row r="74" spans="1:21" x14ac:dyDescent="0.2">
      <c r="A74" s="4">
        <f t="shared" si="7"/>
        <v>2025</v>
      </c>
      <c r="B74" s="4">
        <f t="shared" si="5"/>
        <v>2</v>
      </c>
      <c r="I74" s="15">
        <v>6166586.5</v>
      </c>
      <c r="J74" s="16">
        <v>2712034.5</v>
      </c>
      <c r="K74" s="16">
        <v>978370.5</v>
      </c>
      <c r="L74" s="16">
        <v>9856991.5</v>
      </c>
      <c r="M74" s="16">
        <v>92530.599999999991</v>
      </c>
      <c r="N74" s="17">
        <v>9949522</v>
      </c>
      <c r="R74" s="111">
        <f t="shared" si="8"/>
        <v>6224474.1372975362</v>
      </c>
      <c r="S74" s="111">
        <f t="shared" si="8"/>
        <v>2737493.1989859636</v>
      </c>
      <c r="T74" s="111">
        <f t="shared" si="8"/>
        <v>987554.76371650014</v>
      </c>
      <c r="U74" s="111">
        <f t="shared" si="9"/>
        <v>9949522.0999999996</v>
      </c>
    </row>
    <row r="75" spans="1:21" x14ac:dyDescent="0.2">
      <c r="A75" s="4">
        <f t="shared" si="7"/>
        <v>2025</v>
      </c>
      <c r="B75" s="4">
        <f t="shared" si="5"/>
        <v>3</v>
      </c>
      <c r="I75" s="15" t="s">
        <v>121</v>
      </c>
      <c r="J75" s="16" t="s">
        <v>121</v>
      </c>
      <c r="K75" s="16" t="s">
        <v>121</v>
      </c>
      <c r="L75" s="16" t="s">
        <v>121</v>
      </c>
      <c r="M75" s="16" t="s">
        <v>121</v>
      </c>
      <c r="N75" s="17" t="s">
        <v>121</v>
      </c>
      <c r="R75" s="111">
        <f t="shared" si="8"/>
        <v>0</v>
      </c>
      <c r="S75" s="111">
        <f t="shared" si="8"/>
        <v>0</v>
      </c>
      <c r="T75" s="111">
        <f t="shared" si="8"/>
        <v>0</v>
      </c>
      <c r="U75" s="111">
        <f t="shared" si="9"/>
        <v>0</v>
      </c>
    </row>
    <row r="76" spans="1:21" x14ac:dyDescent="0.2">
      <c r="A76" s="4">
        <f t="shared" si="7"/>
        <v>2025</v>
      </c>
      <c r="B76" s="4">
        <f t="shared" si="5"/>
        <v>4</v>
      </c>
      <c r="I76" s="15" t="s">
        <v>121</v>
      </c>
      <c r="J76" s="16" t="s">
        <v>121</v>
      </c>
      <c r="K76" s="16" t="s">
        <v>121</v>
      </c>
      <c r="L76" s="16" t="s">
        <v>121</v>
      </c>
      <c r="M76" s="16" t="s">
        <v>121</v>
      </c>
      <c r="N76" s="17" t="s">
        <v>121</v>
      </c>
      <c r="R76" s="111">
        <f t="shared" si="8"/>
        <v>0</v>
      </c>
      <c r="S76" s="111">
        <f t="shared" si="8"/>
        <v>0</v>
      </c>
      <c r="T76" s="111">
        <f t="shared" si="8"/>
        <v>0</v>
      </c>
      <c r="U76" s="111">
        <f t="shared" si="9"/>
        <v>0</v>
      </c>
    </row>
    <row r="77" spans="1:21" x14ac:dyDescent="0.2">
      <c r="A77" s="4">
        <f t="shared" si="7"/>
        <v>2025</v>
      </c>
      <c r="B77" s="4">
        <f t="shared" si="5"/>
        <v>5</v>
      </c>
      <c r="I77" s="15" t="s">
        <v>121</v>
      </c>
      <c r="J77" s="16" t="s">
        <v>121</v>
      </c>
      <c r="K77" s="16" t="s">
        <v>121</v>
      </c>
      <c r="L77" s="16" t="s">
        <v>121</v>
      </c>
      <c r="M77" s="16" t="s">
        <v>121</v>
      </c>
      <c r="N77" s="17" t="s">
        <v>121</v>
      </c>
      <c r="R77" s="111">
        <f t="shared" si="8"/>
        <v>0</v>
      </c>
      <c r="S77" s="111">
        <f t="shared" si="8"/>
        <v>0</v>
      </c>
      <c r="T77" s="111">
        <f t="shared" si="8"/>
        <v>0</v>
      </c>
      <c r="U77" s="111">
        <f t="shared" si="9"/>
        <v>0</v>
      </c>
    </row>
    <row r="78" spans="1:21" x14ac:dyDescent="0.2">
      <c r="A78" s="4">
        <f t="shared" si="7"/>
        <v>2025</v>
      </c>
      <c r="B78" s="4">
        <f t="shared" si="5"/>
        <v>6</v>
      </c>
      <c r="I78" s="15" t="s">
        <v>121</v>
      </c>
      <c r="J78" s="16" t="s">
        <v>121</v>
      </c>
      <c r="K78" s="16" t="s">
        <v>121</v>
      </c>
      <c r="L78" s="16" t="s">
        <v>121</v>
      </c>
      <c r="M78" s="16" t="s">
        <v>121</v>
      </c>
      <c r="N78" s="17" t="s">
        <v>121</v>
      </c>
      <c r="R78" s="111">
        <f t="shared" si="8"/>
        <v>0</v>
      </c>
      <c r="S78" s="111">
        <f t="shared" si="8"/>
        <v>0</v>
      </c>
      <c r="T78" s="111">
        <f t="shared" si="8"/>
        <v>0</v>
      </c>
      <c r="U78" s="111">
        <f t="shared" si="9"/>
        <v>0</v>
      </c>
    </row>
    <row r="79" spans="1:21" x14ac:dyDescent="0.2">
      <c r="A79" s="4">
        <f t="shared" si="7"/>
        <v>2025</v>
      </c>
      <c r="B79" s="4">
        <f t="shared" si="5"/>
        <v>7</v>
      </c>
      <c r="I79" s="15" t="s">
        <v>121</v>
      </c>
      <c r="J79" s="16" t="s">
        <v>121</v>
      </c>
      <c r="K79" s="16" t="s">
        <v>121</v>
      </c>
      <c r="L79" s="16" t="s">
        <v>121</v>
      </c>
      <c r="M79" s="16" t="s">
        <v>121</v>
      </c>
      <c r="N79" s="17" t="s">
        <v>121</v>
      </c>
      <c r="R79" s="111">
        <f t="shared" si="8"/>
        <v>0</v>
      </c>
      <c r="S79" s="111">
        <f t="shared" si="8"/>
        <v>0</v>
      </c>
      <c r="T79" s="111">
        <f t="shared" si="8"/>
        <v>0</v>
      </c>
      <c r="U79" s="111">
        <f t="shared" si="9"/>
        <v>0</v>
      </c>
    </row>
    <row r="80" spans="1:21" x14ac:dyDescent="0.2">
      <c r="A80" s="4">
        <f t="shared" si="7"/>
        <v>2025</v>
      </c>
      <c r="B80" s="4">
        <f t="shared" si="5"/>
        <v>8</v>
      </c>
      <c r="I80" s="15" t="s">
        <v>121</v>
      </c>
      <c r="J80" s="16" t="s">
        <v>121</v>
      </c>
      <c r="K80" s="16" t="s">
        <v>121</v>
      </c>
      <c r="L80" s="16" t="s">
        <v>121</v>
      </c>
      <c r="M80" s="16" t="s">
        <v>121</v>
      </c>
      <c r="N80" s="17" t="s">
        <v>121</v>
      </c>
      <c r="R80" s="111">
        <f t="shared" si="8"/>
        <v>0</v>
      </c>
      <c r="S80" s="111">
        <f t="shared" si="8"/>
        <v>0</v>
      </c>
      <c r="T80" s="111">
        <f t="shared" si="8"/>
        <v>0</v>
      </c>
      <c r="U80" s="111">
        <f t="shared" si="9"/>
        <v>0</v>
      </c>
    </row>
    <row r="81" spans="1:21" x14ac:dyDescent="0.2">
      <c r="A81" s="4">
        <f t="shared" si="7"/>
        <v>2025</v>
      </c>
      <c r="B81" s="4">
        <f t="shared" si="5"/>
        <v>9</v>
      </c>
      <c r="I81" s="15" t="s">
        <v>121</v>
      </c>
      <c r="J81" s="16" t="s">
        <v>121</v>
      </c>
      <c r="K81" s="16" t="s">
        <v>121</v>
      </c>
      <c r="L81" s="16" t="s">
        <v>121</v>
      </c>
      <c r="M81" s="16" t="s">
        <v>121</v>
      </c>
      <c r="N81" s="17" t="s">
        <v>121</v>
      </c>
      <c r="R81" s="111">
        <f t="shared" si="8"/>
        <v>0</v>
      </c>
      <c r="S81" s="111">
        <f t="shared" si="8"/>
        <v>0</v>
      </c>
      <c r="T81" s="111">
        <f t="shared" si="8"/>
        <v>0</v>
      </c>
      <c r="U81" s="111">
        <f t="shared" si="9"/>
        <v>0</v>
      </c>
    </row>
    <row r="82" spans="1:21" x14ac:dyDescent="0.2">
      <c r="A82" s="4">
        <f t="shared" si="7"/>
        <v>2025</v>
      </c>
      <c r="B82" s="4">
        <f t="shared" si="5"/>
        <v>10</v>
      </c>
      <c r="I82" s="15" t="s">
        <v>121</v>
      </c>
      <c r="J82" s="16" t="s">
        <v>121</v>
      </c>
      <c r="K82" s="16" t="s">
        <v>121</v>
      </c>
      <c r="L82" s="16" t="s">
        <v>121</v>
      </c>
      <c r="M82" s="16" t="s">
        <v>121</v>
      </c>
      <c r="N82" s="17" t="s">
        <v>121</v>
      </c>
      <c r="R82" s="111">
        <f t="shared" si="8"/>
        <v>0</v>
      </c>
      <c r="S82" s="111">
        <f t="shared" si="8"/>
        <v>0</v>
      </c>
      <c r="T82" s="111">
        <f t="shared" si="8"/>
        <v>0</v>
      </c>
      <c r="U82" s="111">
        <f t="shared" si="9"/>
        <v>0</v>
      </c>
    </row>
    <row r="83" spans="1:21" x14ac:dyDescent="0.2">
      <c r="A83" s="4">
        <f t="shared" si="7"/>
        <v>2025</v>
      </c>
      <c r="B83" s="4">
        <f t="shared" si="5"/>
        <v>11</v>
      </c>
      <c r="I83" s="15">
        <v>6250931.6000000006</v>
      </c>
      <c r="J83" s="16">
        <v>2599075.9</v>
      </c>
      <c r="K83" s="16">
        <v>793830.89999999991</v>
      </c>
      <c r="L83" s="16">
        <v>9643838.2999999989</v>
      </c>
      <c r="M83" s="16">
        <v>90529.599999999991</v>
      </c>
      <c r="N83" s="17">
        <v>9734367.9000000004</v>
      </c>
      <c r="R83" s="111">
        <f t="shared" si="8"/>
        <v>6309610.9680868089</v>
      </c>
      <c r="S83" s="111">
        <f t="shared" si="8"/>
        <v>2623474.2043138165</v>
      </c>
      <c r="T83" s="111">
        <f t="shared" si="8"/>
        <v>801282.82853810489</v>
      </c>
      <c r="U83" s="111">
        <f t="shared" si="9"/>
        <v>9734368.0009387303</v>
      </c>
    </row>
    <row r="84" spans="1:21" x14ac:dyDescent="0.2">
      <c r="A84" s="4">
        <f t="shared" si="7"/>
        <v>2025</v>
      </c>
      <c r="B84" s="4">
        <f t="shared" si="5"/>
        <v>12</v>
      </c>
      <c r="I84" s="15">
        <v>6201863.7999999998</v>
      </c>
      <c r="J84" s="16">
        <v>2714106.5999999996</v>
      </c>
      <c r="K84" s="16">
        <v>1027535</v>
      </c>
      <c r="L84" s="16">
        <v>9943505.5</v>
      </c>
      <c r="M84" s="16">
        <v>93342.700000000012</v>
      </c>
      <c r="N84" s="17">
        <v>10036848.100000001</v>
      </c>
      <c r="R84" s="111">
        <f t="shared" si="8"/>
        <v>6260082.5752723888</v>
      </c>
      <c r="S84" s="111">
        <f t="shared" si="8"/>
        <v>2739584.7412985405</v>
      </c>
      <c r="T84" s="111">
        <f t="shared" si="8"/>
        <v>1037180.7824903401</v>
      </c>
      <c r="U84" s="111">
        <f t="shared" si="9"/>
        <v>10036848.099061269</v>
      </c>
    </row>
    <row r="85" spans="1:21" x14ac:dyDescent="0.2">
      <c r="A85" s="4">
        <f t="shared" si="7"/>
        <v>2026</v>
      </c>
      <c r="B85" s="4">
        <f t="shared" si="5"/>
        <v>1</v>
      </c>
      <c r="I85" s="15">
        <v>6207540.2000000002</v>
      </c>
      <c r="J85" s="16">
        <v>2746608.5</v>
      </c>
      <c r="K85" s="16">
        <v>1059820.2</v>
      </c>
      <c r="L85" s="16">
        <v>10013968.9</v>
      </c>
      <c r="M85" s="16">
        <v>94004.1</v>
      </c>
      <c r="N85" s="17">
        <v>10107973</v>
      </c>
      <c r="R85" s="111">
        <f t="shared" si="8"/>
        <v>6265812.2233647639</v>
      </c>
      <c r="S85" s="111">
        <f t="shared" si="8"/>
        <v>2772391.7296737861</v>
      </c>
      <c r="T85" s="111">
        <f t="shared" si="8"/>
        <v>1069769.04696145</v>
      </c>
      <c r="U85" s="111">
        <f t="shared" si="9"/>
        <v>10107973</v>
      </c>
    </row>
    <row r="86" spans="1:21" x14ac:dyDescent="0.2">
      <c r="A86" s="4">
        <f t="shared" si="7"/>
        <v>2026</v>
      </c>
      <c r="B86" s="4">
        <f t="shared" si="5"/>
        <v>2</v>
      </c>
      <c r="I86" s="15">
        <v>6238026.6000000006</v>
      </c>
      <c r="J86" s="16">
        <v>2725226.9</v>
      </c>
      <c r="K86" s="16">
        <v>978434.60000000009</v>
      </c>
      <c r="L86" s="16">
        <v>9941688.1000000015</v>
      </c>
      <c r="M86" s="16">
        <v>93325.599999999991</v>
      </c>
      <c r="N86" s="17">
        <v>10035013.800000001</v>
      </c>
      <c r="R86" s="111">
        <f t="shared" si="8"/>
        <v>6296584.8216425562</v>
      </c>
      <c r="S86" s="111">
        <f t="shared" si="8"/>
        <v>2750809.4200932062</v>
      </c>
      <c r="T86" s="111">
        <f t="shared" si="8"/>
        <v>987619.45826423797</v>
      </c>
      <c r="U86" s="111">
        <f t="shared" si="9"/>
        <v>10035013.699999999</v>
      </c>
    </row>
    <row r="87" spans="1:21" x14ac:dyDescent="0.2">
      <c r="A87" s="4">
        <f t="shared" si="7"/>
        <v>2026</v>
      </c>
      <c r="B87" s="4">
        <f t="shared" si="5"/>
        <v>3</v>
      </c>
      <c r="I87" s="15" t="s">
        <v>121</v>
      </c>
      <c r="J87" s="16" t="s">
        <v>121</v>
      </c>
      <c r="K87" s="16" t="s">
        <v>121</v>
      </c>
      <c r="L87" s="16" t="s">
        <v>121</v>
      </c>
      <c r="M87" s="16" t="s">
        <v>121</v>
      </c>
      <c r="N87" s="17" t="s">
        <v>121</v>
      </c>
      <c r="R87" s="111">
        <f t="shared" si="8"/>
        <v>0</v>
      </c>
      <c r="S87" s="111">
        <f t="shared" si="8"/>
        <v>0</v>
      </c>
      <c r="T87" s="111">
        <f t="shared" si="8"/>
        <v>0</v>
      </c>
      <c r="U87" s="111">
        <f t="shared" si="9"/>
        <v>0</v>
      </c>
    </row>
    <row r="88" spans="1:21" x14ac:dyDescent="0.2">
      <c r="A88" s="4">
        <f t="shared" si="7"/>
        <v>2026</v>
      </c>
      <c r="B88" s="4">
        <f t="shared" si="5"/>
        <v>4</v>
      </c>
      <c r="I88" s="15" t="s">
        <v>121</v>
      </c>
      <c r="J88" s="16" t="s">
        <v>121</v>
      </c>
      <c r="K88" s="16" t="s">
        <v>121</v>
      </c>
      <c r="L88" s="16" t="s">
        <v>121</v>
      </c>
      <c r="M88" s="16" t="s">
        <v>121</v>
      </c>
      <c r="N88" s="17" t="s">
        <v>121</v>
      </c>
      <c r="R88" s="111">
        <f t="shared" si="8"/>
        <v>0</v>
      </c>
      <c r="S88" s="111">
        <f t="shared" si="8"/>
        <v>0</v>
      </c>
      <c r="T88" s="111">
        <f t="shared" si="8"/>
        <v>0</v>
      </c>
      <c r="U88" s="111">
        <f t="shared" si="9"/>
        <v>0</v>
      </c>
    </row>
    <row r="89" spans="1:21" x14ac:dyDescent="0.2">
      <c r="A89" s="4">
        <f t="shared" si="7"/>
        <v>2026</v>
      </c>
      <c r="B89" s="4">
        <f t="shared" si="5"/>
        <v>5</v>
      </c>
      <c r="I89" s="15" t="s">
        <v>121</v>
      </c>
      <c r="J89" s="16" t="s">
        <v>121</v>
      </c>
      <c r="K89" s="16" t="s">
        <v>121</v>
      </c>
      <c r="L89" s="16" t="s">
        <v>121</v>
      </c>
      <c r="M89" s="16" t="s">
        <v>121</v>
      </c>
      <c r="N89" s="17" t="s">
        <v>121</v>
      </c>
      <c r="R89" s="111">
        <f t="shared" si="8"/>
        <v>0</v>
      </c>
      <c r="S89" s="111">
        <f t="shared" si="8"/>
        <v>0</v>
      </c>
      <c r="T89" s="111">
        <f t="shared" si="8"/>
        <v>0</v>
      </c>
      <c r="U89" s="111">
        <f t="shared" si="9"/>
        <v>0</v>
      </c>
    </row>
    <row r="90" spans="1:21" x14ac:dyDescent="0.2">
      <c r="A90" s="4">
        <f t="shared" si="7"/>
        <v>2026</v>
      </c>
      <c r="B90" s="4">
        <f t="shared" si="5"/>
        <v>6</v>
      </c>
      <c r="I90" s="15" t="s">
        <v>121</v>
      </c>
      <c r="J90" s="16" t="s">
        <v>121</v>
      </c>
      <c r="K90" s="16" t="s">
        <v>121</v>
      </c>
      <c r="L90" s="16" t="s">
        <v>121</v>
      </c>
      <c r="M90" s="16" t="s">
        <v>121</v>
      </c>
      <c r="N90" s="17" t="s">
        <v>121</v>
      </c>
      <c r="R90" s="111">
        <f t="shared" si="8"/>
        <v>0</v>
      </c>
      <c r="S90" s="111">
        <f t="shared" si="8"/>
        <v>0</v>
      </c>
      <c r="T90" s="111">
        <f t="shared" si="8"/>
        <v>0</v>
      </c>
      <c r="U90" s="111">
        <f t="shared" si="9"/>
        <v>0</v>
      </c>
    </row>
    <row r="91" spans="1:21" x14ac:dyDescent="0.2">
      <c r="A91" s="4">
        <f t="shared" si="7"/>
        <v>2026</v>
      </c>
      <c r="B91" s="4">
        <f t="shared" si="5"/>
        <v>7</v>
      </c>
      <c r="I91" s="15" t="s">
        <v>121</v>
      </c>
      <c r="J91" s="16" t="s">
        <v>121</v>
      </c>
      <c r="K91" s="16" t="s">
        <v>121</v>
      </c>
      <c r="L91" s="16" t="s">
        <v>121</v>
      </c>
      <c r="M91" s="16" t="s">
        <v>121</v>
      </c>
      <c r="N91" s="17" t="s">
        <v>121</v>
      </c>
      <c r="R91" s="111">
        <f t="shared" si="8"/>
        <v>0</v>
      </c>
      <c r="S91" s="111">
        <f t="shared" si="8"/>
        <v>0</v>
      </c>
      <c r="T91" s="111">
        <f t="shared" si="8"/>
        <v>0</v>
      </c>
      <c r="U91" s="111">
        <f t="shared" si="9"/>
        <v>0</v>
      </c>
    </row>
    <row r="92" spans="1:21" x14ac:dyDescent="0.2">
      <c r="A92" s="4">
        <f t="shared" si="7"/>
        <v>2026</v>
      </c>
      <c r="B92" s="4">
        <f t="shared" si="5"/>
        <v>8</v>
      </c>
      <c r="I92" s="15" t="s">
        <v>121</v>
      </c>
      <c r="J92" s="16" t="s">
        <v>121</v>
      </c>
      <c r="K92" s="16" t="s">
        <v>121</v>
      </c>
      <c r="L92" s="16" t="s">
        <v>121</v>
      </c>
      <c r="M92" s="16" t="s">
        <v>121</v>
      </c>
      <c r="N92" s="17" t="s">
        <v>121</v>
      </c>
      <c r="R92" s="111">
        <f t="shared" si="8"/>
        <v>0</v>
      </c>
      <c r="S92" s="111">
        <f t="shared" si="8"/>
        <v>0</v>
      </c>
      <c r="T92" s="111">
        <f t="shared" si="8"/>
        <v>0</v>
      </c>
      <c r="U92" s="111">
        <f t="shared" si="9"/>
        <v>0</v>
      </c>
    </row>
    <row r="93" spans="1:21" x14ac:dyDescent="0.2">
      <c r="A93" s="4">
        <f t="shared" si="7"/>
        <v>2026</v>
      </c>
      <c r="B93" s="4">
        <f t="shared" si="5"/>
        <v>9</v>
      </c>
      <c r="I93" s="15" t="s">
        <v>121</v>
      </c>
      <c r="J93" s="16" t="s">
        <v>121</v>
      </c>
      <c r="K93" s="16" t="s">
        <v>121</v>
      </c>
      <c r="L93" s="16" t="s">
        <v>121</v>
      </c>
      <c r="M93" s="16" t="s">
        <v>121</v>
      </c>
      <c r="N93" s="17" t="s">
        <v>121</v>
      </c>
      <c r="R93" s="111">
        <f t="shared" si="8"/>
        <v>0</v>
      </c>
      <c r="S93" s="111">
        <f t="shared" si="8"/>
        <v>0</v>
      </c>
      <c r="T93" s="111">
        <f t="shared" si="8"/>
        <v>0</v>
      </c>
      <c r="U93" s="111">
        <f t="shared" si="9"/>
        <v>0</v>
      </c>
    </row>
    <row r="94" spans="1:21" x14ac:dyDescent="0.2">
      <c r="A94" s="4">
        <f t="shared" si="7"/>
        <v>2026</v>
      </c>
      <c r="B94" s="4">
        <f t="shared" si="5"/>
        <v>10</v>
      </c>
      <c r="I94" s="15" t="s">
        <v>121</v>
      </c>
      <c r="J94" s="16" t="s">
        <v>121</v>
      </c>
      <c r="K94" s="16" t="s">
        <v>121</v>
      </c>
      <c r="L94" s="16" t="s">
        <v>121</v>
      </c>
      <c r="M94" s="16" t="s">
        <v>121</v>
      </c>
      <c r="N94" s="17" t="s">
        <v>121</v>
      </c>
      <c r="R94" s="111">
        <f t="shared" si="8"/>
        <v>0</v>
      </c>
      <c r="S94" s="111">
        <f t="shared" si="8"/>
        <v>0</v>
      </c>
      <c r="T94" s="111">
        <f t="shared" si="8"/>
        <v>0</v>
      </c>
      <c r="U94" s="111">
        <f t="shared" si="9"/>
        <v>0</v>
      </c>
    </row>
    <row r="95" spans="1:21" x14ac:dyDescent="0.2">
      <c r="A95" s="4">
        <f t="shared" si="7"/>
        <v>2026</v>
      </c>
      <c r="B95" s="4">
        <f t="shared" si="5"/>
        <v>11</v>
      </c>
      <c r="I95" s="15">
        <v>6318943.3999999994</v>
      </c>
      <c r="J95" s="16">
        <v>2609632.3000000003</v>
      </c>
      <c r="K95" s="16">
        <v>793208.7</v>
      </c>
      <c r="L95" s="16">
        <v>9721784.3999999985</v>
      </c>
      <c r="M95" s="16">
        <v>91261.299999999988</v>
      </c>
      <c r="N95" s="17">
        <v>9813045.6999999993</v>
      </c>
      <c r="R95" s="111">
        <f t="shared" si="8"/>
        <v>6378261.2130251909</v>
      </c>
      <c r="S95" s="111">
        <f t="shared" si="8"/>
        <v>2634129.6994918045</v>
      </c>
      <c r="T95" s="111">
        <f t="shared" si="8"/>
        <v>800654.78748300462</v>
      </c>
      <c r="U95" s="111">
        <f t="shared" si="9"/>
        <v>9813045.7000000011</v>
      </c>
    </row>
    <row r="96" spans="1:21" x14ac:dyDescent="0.2">
      <c r="A96" s="4">
        <f t="shared" si="7"/>
        <v>2026</v>
      </c>
      <c r="B96" s="4">
        <f t="shared" si="5"/>
        <v>12</v>
      </c>
      <c r="I96" s="15">
        <v>6268159.2000000002</v>
      </c>
      <c r="J96" s="16">
        <v>2725026.6999999997</v>
      </c>
      <c r="K96" s="16">
        <v>1027515.6</v>
      </c>
      <c r="L96" s="16">
        <v>10020701.5</v>
      </c>
      <c r="M96" s="16">
        <v>94067.4</v>
      </c>
      <c r="N96" s="17">
        <v>10114768.9</v>
      </c>
      <c r="R96" s="111">
        <f t="shared" si="8"/>
        <v>6327000.3338996656</v>
      </c>
      <c r="S96" s="111">
        <f t="shared" si="8"/>
        <v>2750607.3618528233</v>
      </c>
      <c r="T96" s="111">
        <f t="shared" si="8"/>
        <v>1037161.204247511</v>
      </c>
      <c r="U96" s="111">
        <f t="shared" si="9"/>
        <v>10114768.899999999</v>
      </c>
    </row>
    <row r="97" spans="1:21" x14ac:dyDescent="0.2">
      <c r="A97" s="4">
        <f t="shared" si="7"/>
        <v>2027</v>
      </c>
      <c r="B97" s="4">
        <f t="shared" si="5"/>
        <v>1</v>
      </c>
      <c r="I97" s="15">
        <v>6273644.3999999994</v>
      </c>
      <c r="J97" s="16">
        <v>2757686.3</v>
      </c>
      <c r="K97" s="16">
        <v>1059892.3</v>
      </c>
      <c r="L97" s="16">
        <v>10091223</v>
      </c>
      <c r="M97" s="16">
        <v>94729.400000000009</v>
      </c>
      <c r="N97" s="17">
        <v>10185952.4</v>
      </c>
      <c r="R97" s="111">
        <f t="shared" si="8"/>
        <v>6332537.0208275598</v>
      </c>
      <c r="S97" s="111">
        <f t="shared" si="8"/>
        <v>2783573.5456378399</v>
      </c>
      <c r="T97" s="111">
        <f t="shared" si="8"/>
        <v>1069841.8335345993</v>
      </c>
      <c r="U97" s="111">
        <f t="shared" si="9"/>
        <v>10185952.399999999</v>
      </c>
    </row>
    <row r="98" spans="1:21" x14ac:dyDescent="0.2">
      <c r="A98" s="4">
        <f t="shared" si="7"/>
        <v>2027</v>
      </c>
      <c r="B98" s="4">
        <f t="shared" si="5"/>
        <v>2</v>
      </c>
      <c r="I98" s="15">
        <v>6304552.9000000004</v>
      </c>
      <c r="J98" s="16">
        <v>2736173.1</v>
      </c>
      <c r="K98" s="16">
        <v>978274.29999999993</v>
      </c>
      <c r="L98" s="16">
        <v>10019000.300000001</v>
      </c>
      <c r="M98" s="16">
        <v>94051.4</v>
      </c>
      <c r="N98" s="17">
        <v>10113051.700000001</v>
      </c>
      <c r="R98" s="111">
        <f t="shared" si="8"/>
        <v>6363735.6536544804</v>
      </c>
      <c r="S98" s="111">
        <f t="shared" si="8"/>
        <v>2761858.3882514974</v>
      </c>
      <c r="T98" s="111">
        <f t="shared" si="8"/>
        <v>987457.65809402254</v>
      </c>
      <c r="U98" s="111">
        <f t="shared" si="9"/>
        <v>10113051.699999999</v>
      </c>
    </row>
    <row r="99" spans="1:21" x14ac:dyDescent="0.2">
      <c r="A99" s="4">
        <f t="shared" si="7"/>
        <v>2027</v>
      </c>
      <c r="B99" s="4">
        <f t="shared" si="5"/>
        <v>3</v>
      </c>
      <c r="I99" s="15" t="s">
        <v>121</v>
      </c>
      <c r="J99" s="16" t="s">
        <v>121</v>
      </c>
      <c r="K99" s="16" t="s">
        <v>121</v>
      </c>
      <c r="L99" s="16" t="s">
        <v>121</v>
      </c>
      <c r="M99" s="16" t="s">
        <v>121</v>
      </c>
      <c r="N99" s="17" t="s">
        <v>121</v>
      </c>
      <c r="R99" s="111">
        <f t="shared" si="8"/>
        <v>0</v>
      </c>
      <c r="S99" s="111">
        <f t="shared" si="8"/>
        <v>0</v>
      </c>
      <c r="T99" s="111">
        <f t="shared" si="8"/>
        <v>0</v>
      </c>
      <c r="U99" s="111">
        <f t="shared" si="9"/>
        <v>0</v>
      </c>
    </row>
    <row r="100" spans="1:21" x14ac:dyDescent="0.2">
      <c r="A100" s="4">
        <f t="shared" si="7"/>
        <v>2027</v>
      </c>
      <c r="B100" s="4">
        <f t="shared" si="5"/>
        <v>4</v>
      </c>
      <c r="I100" s="15" t="s">
        <v>121</v>
      </c>
      <c r="J100" s="16" t="s">
        <v>121</v>
      </c>
      <c r="K100" s="16" t="s">
        <v>121</v>
      </c>
      <c r="L100" s="16" t="s">
        <v>121</v>
      </c>
      <c r="M100" s="16" t="s">
        <v>121</v>
      </c>
      <c r="N100" s="17" t="s">
        <v>121</v>
      </c>
      <c r="R100" s="111">
        <f t="shared" si="8"/>
        <v>0</v>
      </c>
      <c r="S100" s="111">
        <f t="shared" si="8"/>
        <v>0</v>
      </c>
      <c r="T100" s="111">
        <f t="shared" si="8"/>
        <v>0</v>
      </c>
      <c r="U100" s="111">
        <f t="shared" si="9"/>
        <v>0</v>
      </c>
    </row>
    <row r="101" spans="1:21" x14ac:dyDescent="0.2">
      <c r="A101" s="4">
        <f t="shared" si="7"/>
        <v>2027</v>
      </c>
      <c r="B101" s="4">
        <f t="shared" ref="B101:B164" si="10">IF(B100=12,1,B100+1)</f>
        <v>5</v>
      </c>
      <c r="I101" s="15" t="s">
        <v>121</v>
      </c>
      <c r="J101" s="16" t="s">
        <v>121</v>
      </c>
      <c r="K101" s="16" t="s">
        <v>121</v>
      </c>
      <c r="L101" s="16" t="s">
        <v>121</v>
      </c>
      <c r="M101" s="16" t="s">
        <v>121</v>
      </c>
      <c r="N101" s="17" t="s">
        <v>121</v>
      </c>
      <c r="R101" s="111">
        <f t="shared" si="8"/>
        <v>0</v>
      </c>
      <c r="S101" s="111">
        <f t="shared" si="8"/>
        <v>0</v>
      </c>
      <c r="T101" s="111">
        <f t="shared" si="8"/>
        <v>0</v>
      </c>
      <c r="U101" s="111">
        <f t="shared" si="9"/>
        <v>0</v>
      </c>
    </row>
    <row r="102" spans="1:21" x14ac:dyDescent="0.2">
      <c r="A102" s="4">
        <f t="shared" ref="A102:A165" si="11">IF(B102=1,A101+1,A101)</f>
        <v>2027</v>
      </c>
      <c r="B102" s="4">
        <f t="shared" si="10"/>
        <v>6</v>
      </c>
      <c r="I102" s="15" t="s">
        <v>121</v>
      </c>
      <c r="J102" s="16" t="s">
        <v>121</v>
      </c>
      <c r="K102" s="16" t="s">
        <v>121</v>
      </c>
      <c r="L102" s="16" t="s">
        <v>121</v>
      </c>
      <c r="M102" s="16" t="s">
        <v>121</v>
      </c>
      <c r="N102" s="17" t="s">
        <v>121</v>
      </c>
      <c r="R102" s="111">
        <f t="shared" ref="R102:T165" si="12">IF(I102="",0,I102+I102/$L102*$M102)</f>
        <v>0</v>
      </c>
      <c r="S102" s="111">
        <f t="shared" si="12"/>
        <v>0</v>
      </c>
      <c r="T102" s="111">
        <f t="shared" si="12"/>
        <v>0</v>
      </c>
      <c r="U102" s="111">
        <f t="shared" ref="U102:U165" si="13">SUM(R102:T102)</f>
        <v>0</v>
      </c>
    </row>
    <row r="103" spans="1:21" x14ac:dyDescent="0.2">
      <c r="A103" s="4">
        <f t="shared" si="11"/>
        <v>2027</v>
      </c>
      <c r="B103" s="4">
        <f t="shared" si="10"/>
        <v>7</v>
      </c>
      <c r="I103" s="15" t="s">
        <v>121</v>
      </c>
      <c r="J103" s="16" t="s">
        <v>121</v>
      </c>
      <c r="K103" s="16" t="s">
        <v>121</v>
      </c>
      <c r="L103" s="16" t="s">
        <v>121</v>
      </c>
      <c r="M103" s="16" t="s">
        <v>121</v>
      </c>
      <c r="N103" s="17" t="s">
        <v>121</v>
      </c>
      <c r="R103" s="111">
        <f t="shared" si="12"/>
        <v>0</v>
      </c>
      <c r="S103" s="111">
        <f t="shared" si="12"/>
        <v>0</v>
      </c>
      <c r="T103" s="111">
        <f t="shared" si="12"/>
        <v>0</v>
      </c>
      <c r="U103" s="111">
        <f t="shared" si="13"/>
        <v>0</v>
      </c>
    </row>
    <row r="104" spans="1:21" x14ac:dyDescent="0.2">
      <c r="A104" s="4">
        <f t="shared" si="11"/>
        <v>2027</v>
      </c>
      <c r="B104" s="4">
        <f t="shared" si="10"/>
        <v>8</v>
      </c>
      <c r="I104" s="15" t="s">
        <v>121</v>
      </c>
      <c r="J104" s="16" t="s">
        <v>121</v>
      </c>
      <c r="K104" s="16" t="s">
        <v>121</v>
      </c>
      <c r="L104" s="16" t="s">
        <v>121</v>
      </c>
      <c r="M104" s="16" t="s">
        <v>121</v>
      </c>
      <c r="N104" s="17" t="s">
        <v>121</v>
      </c>
      <c r="R104" s="111">
        <f t="shared" si="12"/>
        <v>0</v>
      </c>
      <c r="S104" s="111">
        <f t="shared" si="12"/>
        <v>0</v>
      </c>
      <c r="T104" s="111">
        <f t="shared" si="12"/>
        <v>0</v>
      </c>
      <c r="U104" s="111">
        <f t="shared" si="13"/>
        <v>0</v>
      </c>
    </row>
    <row r="105" spans="1:21" x14ac:dyDescent="0.2">
      <c r="A105" s="4">
        <f t="shared" si="11"/>
        <v>2027</v>
      </c>
      <c r="B105" s="4">
        <f t="shared" si="10"/>
        <v>9</v>
      </c>
      <c r="I105" s="15" t="s">
        <v>121</v>
      </c>
      <c r="J105" s="16" t="s">
        <v>121</v>
      </c>
      <c r="K105" s="16" t="s">
        <v>121</v>
      </c>
      <c r="L105" s="16" t="s">
        <v>121</v>
      </c>
      <c r="M105" s="16" t="s">
        <v>121</v>
      </c>
      <c r="N105" s="17" t="s">
        <v>121</v>
      </c>
      <c r="R105" s="111">
        <f t="shared" si="12"/>
        <v>0</v>
      </c>
      <c r="S105" s="111">
        <f t="shared" si="12"/>
        <v>0</v>
      </c>
      <c r="T105" s="111">
        <f t="shared" si="12"/>
        <v>0</v>
      </c>
      <c r="U105" s="111">
        <f t="shared" si="13"/>
        <v>0</v>
      </c>
    </row>
    <row r="106" spans="1:21" x14ac:dyDescent="0.2">
      <c r="A106" s="4">
        <f t="shared" si="11"/>
        <v>2027</v>
      </c>
      <c r="B106" s="4">
        <f t="shared" si="10"/>
        <v>10</v>
      </c>
      <c r="I106" s="15" t="s">
        <v>121</v>
      </c>
      <c r="J106" s="16" t="s">
        <v>121</v>
      </c>
      <c r="K106" s="16" t="s">
        <v>121</v>
      </c>
      <c r="L106" s="16" t="s">
        <v>121</v>
      </c>
      <c r="M106" s="16" t="s">
        <v>121</v>
      </c>
      <c r="N106" s="17" t="s">
        <v>121</v>
      </c>
      <c r="R106" s="111">
        <f t="shared" si="12"/>
        <v>0</v>
      </c>
      <c r="S106" s="111">
        <f t="shared" si="12"/>
        <v>0</v>
      </c>
      <c r="T106" s="111">
        <f t="shared" si="12"/>
        <v>0</v>
      </c>
      <c r="U106" s="111">
        <f t="shared" si="13"/>
        <v>0</v>
      </c>
    </row>
    <row r="107" spans="1:21" x14ac:dyDescent="0.2">
      <c r="A107" s="4">
        <f t="shared" si="11"/>
        <v>2027</v>
      </c>
      <c r="B107" s="4">
        <f t="shared" si="10"/>
        <v>11</v>
      </c>
      <c r="I107" s="15">
        <v>6386179.1000000006</v>
      </c>
      <c r="J107" s="16">
        <v>2620850.7000000002</v>
      </c>
      <c r="K107" s="16">
        <v>792589.5</v>
      </c>
      <c r="L107" s="16">
        <v>9799619.3000000007</v>
      </c>
      <c r="M107" s="16">
        <v>91992</v>
      </c>
      <c r="N107" s="17">
        <v>9891611.3000000007</v>
      </c>
      <c r="R107" s="111">
        <f t="shared" si="12"/>
        <v>6446128.1010563169</v>
      </c>
      <c r="S107" s="111">
        <f t="shared" si="12"/>
        <v>2645453.4208010421</v>
      </c>
      <c r="T107" s="111">
        <f t="shared" si="12"/>
        <v>800029.77814264176</v>
      </c>
      <c r="U107" s="111">
        <f t="shared" si="13"/>
        <v>9891611.3000000007</v>
      </c>
    </row>
    <row r="108" spans="1:21" x14ac:dyDescent="0.2">
      <c r="A108" s="4">
        <f t="shared" si="11"/>
        <v>2027</v>
      </c>
      <c r="B108" s="4">
        <f t="shared" si="10"/>
        <v>12</v>
      </c>
      <c r="I108" s="15">
        <v>6334192.5999999996</v>
      </c>
      <c r="J108" s="16">
        <v>2736885.5</v>
      </c>
      <c r="K108" s="16">
        <v>1027516.4</v>
      </c>
      <c r="L108" s="16">
        <v>10098594.5</v>
      </c>
      <c r="M108" s="16">
        <v>94798.6</v>
      </c>
      <c r="N108" s="17">
        <v>10193393.100000001</v>
      </c>
      <c r="R108" s="111">
        <f t="shared" si="12"/>
        <v>6393653.606243033</v>
      </c>
      <c r="S108" s="111">
        <f t="shared" si="12"/>
        <v>2762577.4825585927</v>
      </c>
      <c r="T108" s="111">
        <f t="shared" si="12"/>
        <v>1037162.0111983742</v>
      </c>
      <c r="U108" s="111">
        <f t="shared" si="13"/>
        <v>10193393.1</v>
      </c>
    </row>
    <row r="109" spans="1:21" x14ac:dyDescent="0.2">
      <c r="A109" s="4">
        <f t="shared" si="11"/>
        <v>2028</v>
      </c>
      <c r="B109" s="4">
        <f t="shared" si="10"/>
        <v>1</v>
      </c>
      <c r="I109" s="15">
        <v>6339072</v>
      </c>
      <c r="J109" s="16">
        <v>2769493.7</v>
      </c>
      <c r="K109" s="16">
        <v>1059958.5</v>
      </c>
      <c r="L109" s="16">
        <v>10168524.200000001</v>
      </c>
      <c r="M109" s="16">
        <v>95455</v>
      </c>
      <c r="N109" s="17">
        <v>10263979.200000001</v>
      </c>
      <c r="R109" s="111">
        <f t="shared" si="12"/>
        <v>6398578.7785510113</v>
      </c>
      <c r="S109" s="111">
        <f t="shared" si="12"/>
        <v>2795491.7716900394</v>
      </c>
      <c r="T109" s="111">
        <f t="shared" si="12"/>
        <v>1069908.6497589492</v>
      </c>
      <c r="U109" s="111">
        <f t="shared" si="13"/>
        <v>10263979.200000001</v>
      </c>
    </row>
    <row r="110" spans="1:21" x14ac:dyDescent="0.2">
      <c r="A110" s="4">
        <f t="shared" si="11"/>
        <v>2028</v>
      </c>
      <c r="B110" s="4">
        <f t="shared" si="10"/>
        <v>2</v>
      </c>
      <c r="I110" s="15">
        <v>6369962.8000000007</v>
      </c>
      <c r="J110" s="16">
        <v>2747660.6</v>
      </c>
      <c r="K110" s="16">
        <v>978086.40000000002</v>
      </c>
      <c r="L110" s="16">
        <v>10095709.800000001</v>
      </c>
      <c r="M110" s="16">
        <v>94771.5</v>
      </c>
      <c r="N110" s="17">
        <v>10190481.300000001</v>
      </c>
      <c r="R110" s="111">
        <f t="shared" si="12"/>
        <v>6429759.5791724967</v>
      </c>
      <c r="S110" s="111">
        <f t="shared" si="12"/>
        <v>2773453.7261606688</v>
      </c>
      <c r="T110" s="111">
        <f t="shared" si="12"/>
        <v>987267.99466683564</v>
      </c>
      <c r="U110" s="111">
        <f t="shared" si="13"/>
        <v>10190481.300000001</v>
      </c>
    </row>
    <row r="111" spans="1:21" x14ac:dyDescent="0.2">
      <c r="A111" s="4">
        <f t="shared" si="11"/>
        <v>2028</v>
      </c>
      <c r="B111" s="4">
        <f t="shared" si="10"/>
        <v>3</v>
      </c>
      <c r="I111" s="15" t="s">
        <v>121</v>
      </c>
      <c r="J111" s="16" t="s">
        <v>121</v>
      </c>
      <c r="K111" s="16" t="s">
        <v>121</v>
      </c>
      <c r="L111" s="16" t="s">
        <v>121</v>
      </c>
      <c r="M111" s="16" t="s">
        <v>121</v>
      </c>
      <c r="N111" s="17" t="s">
        <v>121</v>
      </c>
      <c r="R111" s="111">
        <f t="shared" si="12"/>
        <v>0</v>
      </c>
      <c r="S111" s="111">
        <f t="shared" si="12"/>
        <v>0</v>
      </c>
      <c r="T111" s="111">
        <f t="shared" si="12"/>
        <v>0</v>
      </c>
      <c r="U111" s="111">
        <f t="shared" si="13"/>
        <v>0</v>
      </c>
    </row>
    <row r="112" spans="1:21" x14ac:dyDescent="0.2">
      <c r="A112" s="4">
        <f t="shared" si="11"/>
        <v>2028</v>
      </c>
      <c r="B112" s="4">
        <f t="shared" si="10"/>
        <v>4</v>
      </c>
      <c r="I112" s="15" t="s">
        <v>121</v>
      </c>
      <c r="J112" s="16" t="s">
        <v>121</v>
      </c>
      <c r="K112" s="16" t="s">
        <v>121</v>
      </c>
      <c r="L112" s="16" t="s">
        <v>121</v>
      </c>
      <c r="M112" s="16" t="s">
        <v>121</v>
      </c>
      <c r="N112" s="17" t="s">
        <v>121</v>
      </c>
      <c r="R112" s="111">
        <f t="shared" si="12"/>
        <v>0</v>
      </c>
      <c r="S112" s="111">
        <f t="shared" si="12"/>
        <v>0</v>
      </c>
      <c r="T112" s="111">
        <f t="shared" si="12"/>
        <v>0</v>
      </c>
      <c r="U112" s="111">
        <f t="shared" si="13"/>
        <v>0</v>
      </c>
    </row>
    <row r="113" spans="1:21" x14ac:dyDescent="0.2">
      <c r="A113" s="4">
        <f t="shared" si="11"/>
        <v>2028</v>
      </c>
      <c r="B113" s="4">
        <f t="shared" si="10"/>
        <v>5</v>
      </c>
      <c r="I113" s="15" t="s">
        <v>121</v>
      </c>
      <c r="J113" s="16" t="s">
        <v>121</v>
      </c>
      <c r="K113" s="16" t="s">
        <v>121</v>
      </c>
      <c r="L113" s="16" t="s">
        <v>121</v>
      </c>
      <c r="M113" s="16" t="s">
        <v>121</v>
      </c>
      <c r="N113" s="17" t="s">
        <v>121</v>
      </c>
      <c r="R113" s="111">
        <f t="shared" si="12"/>
        <v>0</v>
      </c>
      <c r="S113" s="111">
        <f t="shared" si="12"/>
        <v>0</v>
      </c>
      <c r="T113" s="111">
        <f t="shared" si="12"/>
        <v>0</v>
      </c>
      <c r="U113" s="111">
        <f t="shared" si="13"/>
        <v>0</v>
      </c>
    </row>
    <row r="114" spans="1:21" x14ac:dyDescent="0.2">
      <c r="A114" s="4">
        <f t="shared" si="11"/>
        <v>2028</v>
      </c>
      <c r="B114" s="4">
        <f t="shared" si="10"/>
        <v>6</v>
      </c>
      <c r="I114" s="15" t="s">
        <v>121</v>
      </c>
      <c r="J114" s="16" t="s">
        <v>121</v>
      </c>
      <c r="K114" s="16" t="s">
        <v>121</v>
      </c>
      <c r="L114" s="16" t="s">
        <v>121</v>
      </c>
      <c r="M114" s="16" t="s">
        <v>121</v>
      </c>
      <c r="N114" s="17" t="s">
        <v>121</v>
      </c>
      <c r="R114" s="111">
        <f t="shared" si="12"/>
        <v>0</v>
      </c>
      <c r="S114" s="111">
        <f t="shared" si="12"/>
        <v>0</v>
      </c>
      <c r="T114" s="111">
        <f t="shared" si="12"/>
        <v>0</v>
      </c>
      <c r="U114" s="111">
        <f t="shared" si="13"/>
        <v>0</v>
      </c>
    </row>
    <row r="115" spans="1:21" x14ac:dyDescent="0.2">
      <c r="A115" s="4">
        <f t="shared" si="11"/>
        <v>2028</v>
      </c>
      <c r="B115" s="4">
        <f t="shared" si="10"/>
        <v>7</v>
      </c>
      <c r="I115" s="15" t="s">
        <v>121</v>
      </c>
      <c r="J115" s="16" t="s">
        <v>121</v>
      </c>
      <c r="K115" s="16" t="s">
        <v>121</v>
      </c>
      <c r="L115" s="16" t="s">
        <v>121</v>
      </c>
      <c r="M115" s="16" t="s">
        <v>121</v>
      </c>
      <c r="N115" s="17" t="s">
        <v>121</v>
      </c>
      <c r="R115" s="111">
        <f t="shared" si="12"/>
        <v>0</v>
      </c>
      <c r="S115" s="111">
        <f t="shared" si="12"/>
        <v>0</v>
      </c>
      <c r="T115" s="111">
        <f t="shared" si="12"/>
        <v>0</v>
      </c>
      <c r="U115" s="111">
        <f t="shared" si="13"/>
        <v>0</v>
      </c>
    </row>
    <row r="116" spans="1:21" x14ac:dyDescent="0.2">
      <c r="A116" s="4">
        <f t="shared" si="11"/>
        <v>2028</v>
      </c>
      <c r="B116" s="4">
        <f t="shared" si="10"/>
        <v>8</v>
      </c>
      <c r="I116" s="15" t="s">
        <v>121</v>
      </c>
      <c r="J116" s="16" t="s">
        <v>121</v>
      </c>
      <c r="K116" s="16" t="s">
        <v>121</v>
      </c>
      <c r="L116" s="16" t="s">
        <v>121</v>
      </c>
      <c r="M116" s="16" t="s">
        <v>121</v>
      </c>
      <c r="N116" s="17" t="s">
        <v>121</v>
      </c>
      <c r="R116" s="111">
        <f t="shared" si="12"/>
        <v>0</v>
      </c>
      <c r="S116" s="111">
        <f t="shared" si="12"/>
        <v>0</v>
      </c>
      <c r="T116" s="111">
        <f t="shared" si="12"/>
        <v>0</v>
      </c>
      <c r="U116" s="111">
        <f t="shared" si="13"/>
        <v>0</v>
      </c>
    </row>
    <row r="117" spans="1:21" x14ac:dyDescent="0.2">
      <c r="A117" s="4">
        <f t="shared" si="11"/>
        <v>2028</v>
      </c>
      <c r="B117" s="4">
        <f t="shared" si="10"/>
        <v>9</v>
      </c>
      <c r="I117" s="15" t="s">
        <v>121</v>
      </c>
      <c r="J117" s="16" t="s">
        <v>121</v>
      </c>
      <c r="K117" s="16" t="s">
        <v>121</v>
      </c>
      <c r="L117" s="16" t="s">
        <v>121</v>
      </c>
      <c r="M117" s="16" t="s">
        <v>121</v>
      </c>
      <c r="N117" s="17" t="s">
        <v>121</v>
      </c>
      <c r="R117" s="111">
        <f t="shared" si="12"/>
        <v>0</v>
      </c>
      <c r="S117" s="111">
        <f t="shared" si="12"/>
        <v>0</v>
      </c>
      <c r="T117" s="111">
        <f t="shared" si="12"/>
        <v>0</v>
      </c>
      <c r="U117" s="111">
        <f t="shared" si="13"/>
        <v>0</v>
      </c>
    </row>
    <row r="118" spans="1:21" x14ac:dyDescent="0.2">
      <c r="A118" s="4">
        <f t="shared" si="11"/>
        <v>2028</v>
      </c>
      <c r="B118" s="4">
        <f t="shared" si="10"/>
        <v>10</v>
      </c>
      <c r="I118" s="15" t="s">
        <v>121</v>
      </c>
      <c r="J118" s="16" t="s">
        <v>121</v>
      </c>
      <c r="K118" s="16" t="s">
        <v>121</v>
      </c>
      <c r="L118" s="16" t="s">
        <v>121</v>
      </c>
      <c r="M118" s="16" t="s">
        <v>121</v>
      </c>
      <c r="N118" s="17" t="s">
        <v>121</v>
      </c>
      <c r="R118" s="111">
        <f t="shared" si="12"/>
        <v>0</v>
      </c>
      <c r="S118" s="111">
        <f t="shared" si="12"/>
        <v>0</v>
      </c>
      <c r="T118" s="111">
        <f t="shared" si="12"/>
        <v>0</v>
      </c>
      <c r="U118" s="111">
        <f t="shared" si="13"/>
        <v>0</v>
      </c>
    </row>
    <row r="119" spans="1:21" x14ac:dyDescent="0.2">
      <c r="A119" s="4">
        <f t="shared" si="11"/>
        <v>2028</v>
      </c>
      <c r="B119" s="4">
        <f t="shared" si="10"/>
        <v>11</v>
      </c>
      <c r="I119" s="15">
        <v>6448436.2000000002</v>
      </c>
      <c r="J119" s="16">
        <v>2630806.7999999998</v>
      </c>
      <c r="K119" s="16">
        <v>791759.7</v>
      </c>
      <c r="L119" s="16">
        <v>9871002.6999999993</v>
      </c>
      <c r="M119" s="16">
        <v>92662.099999999991</v>
      </c>
      <c r="N119" s="17">
        <v>9963664.8000000007</v>
      </c>
      <c r="R119" s="111">
        <f t="shared" si="12"/>
        <v>6508969.6288894499</v>
      </c>
      <c r="S119" s="111">
        <f t="shared" si="12"/>
        <v>2655502.9823627379</v>
      </c>
      <c r="T119" s="111">
        <f t="shared" si="12"/>
        <v>799192.18874781171</v>
      </c>
      <c r="U119" s="111">
        <f t="shared" si="13"/>
        <v>9963664.8000000007</v>
      </c>
    </row>
    <row r="120" spans="1:21" x14ac:dyDescent="0.2">
      <c r="A120" s="4">
        <f t="shared" si="11"/>
        <v>2028</v>
      </c>
      <c r="B120" s="4">
        <f t="shared" si="10"/>
        <v>12</v>
      </c>
      <c r="I120" s="15">
        <v>6394906.0999999996</v>
      </c>
      <c r="J120" s="16">
        <v>2747243.2</v>
      </c>
      <c r="K120" s="16">
        <v>1027236.7999999999</v>
      </c>
      <c r="L120" s="16">
        <v>10169386.1</v>
      </c>
      <c r="M120" s="16">
        <v>95463.099999999991</v>
      </c>
      <c r="N120" s="17">
        <v>10264849.200000001</v>
      </c>
      <c r="R120" s="111">
        <f t="shared" si="12"/>
        <v>6454937.0157811316</v>
      </c>
      <c r="S120" s="111">
        <f t="shared" si="12"/>
        <v>2773032.4019977413</v>
      </c>
      <c r="T120" s="111">
        <f t="shared" si="12"/>
        <v>1036879.7822211273</v>
      </c>
      <c r="U120" s="111">
        <f t="shared" si="13"/>
        <v>10264849.199999999</v>
      </c>
    </row>
    <row r="121" spans="1:21" x14ac:dyDescent="0.2">
      <c r="A121" s="4">
        <f t="shared" si="11"/>
        <v>2029</v>
      </c>
      <c r="B121" s="4">
        <f t="shared" si="10"/>
        <v>1</v>
      </c>
      <c r="I121" s="15">
        <v>6400544.9000000004</v>
      </c>
      <c r="J121" s="16">
        <v>2780312.9</v>
      </c>
      <c r="K121" s="16">
        <v>1059809.8</v>
      </c>
      <c r="L121" s="16">
        <v>10240667.699999999</v>
      </c>
      <c r="M121" s="16">
        <v>96132.2</v>
      </c>
      <c r="N121" s="17">
        <v>10336799.9</v>
      </c>
      <c r="R121" s="111">
        <f t="shared" si="12"/>
        <v>6460628.7227018913</v>
      </c>
      <c r="S121" s="111">
        <f t="shared" si="12"/>
        <v>2806412.5258833179</v>
      </c>
      <c r="T121" s="111">
        <f t="shared" si="12"/>
        <v>1069758.5504760612</v>
      </c>
      <c r="U121" s="111">
        <f t="shared" si="13"/>
        <v>10336799.79906127</v>
      </c>
    </row>
    <row r="122" spans="1:21" x14ac:dyDescent="0.2">
      <c r="A122" s="4">
        <f t="shared" si="11"/>
        <v>2029</v>
      </c>
      <c r="B122" s="4">
        <f t="shared" si="10"/>
        <v>2</v>
      </c>
      <c r="I122" s="15">
        <v>6432751.4000000004</v>
      </c>
      <c r="J122" s="16">
        <v>2758688</v>
      </c>
      <c r="K122" s="16">
        <v>977765.70000000007</v>
      </c>
      <c r="L122" s="16">
        <v>10169205.199999999</v>
      </c>
      <c r="M122" s="16">
        <v>95461.4</v>
      </c>
      <c r="N122" s="17">
        <v>10264666.6</v>
      </c>
      <c r="R122" s="111">
        <f t="shared" si="12"/>
        <v>6493137.5798851261</v>
      </c>
      <c r="S122" s="111">
        <f t="shared" si="12"/>
        <v>2784584.6372950366</v>
      </c>
      <c r="T122" s="111">
        <f t="shared" si="12"/>
        <v>986944.28188110713</v>
      </c>
      <c r="U122" s="111">
        <f t="shared" si="13"/>
        <v>10264666.49906127</v>
      </c>
    </row>
    <row r="123" spans="1:21" x14ac:dyDescent="0.2">
      <c r="A123" s="4">
        <f t="shared" si="11"/>
        <v>2029</v>
      </c>
      <c r="B123" s="4">
        <f t="shared" si="10"/>
        <v>3</v>
      </c>
      <c r="I123" s="15" t="s">
        <v>121</v>
      </c>
      <c r="J123" s="16" t="s">
        <v>121</v>
      </c>
      <c r="K123" s="16" t="s">
        <v>121</v>
      </c>
      <c r="L123" s="16" t="s">
        <v>121</v>
      </c>
      <c r="M123" s="16" t="s">
        <v>121</v>
      </c>
      <c r="N123" s="17" t="s">
        <v>121</v>
      </c>
      <c r="R123" s="111">
        <f t="shared" si="12"/>
        <v>0</v>
      </c>
      <c r="S123" s="111">
        <f t="shared" si="12"/>
        <v>0</v>
      </c>
      <c r="T123" s="111">
        <f t="shared" si="12"/>
        <v>0</v>
      </c>
      <c r="U123" s="111">
        <f t="shared" si="13"/>
        <v>0</v>
      </c>
    </row>
    <row r="124" spans="1:21" x14ac:dyDescent="0.2">
      <c r="A124" s="4">
        <f t="shared" si="11"/>
        <v>2029</v>
      </c>
      <c r="B124" s="4">
        <f t="shared" si="10"/>
        <v>4</v>
      </c>
      <c r="I124" s="15" t="s">
        <v>121</v>
      </c>
      <c r="J124" s="16" t="s">
        <v>121</v>
      </c>
      <c r="K124" s="16" t="s">
        <v>121</v>
      </c>
      <c r="L124" s="16" t="s">
        <v>121</v>
      </c>
      <c r="M124" s="16" t="s">
        <v>121</v>
      </c>
      <c r="N124" s="17" t="s">
        <v>121</v>
      </c>
      <c r="R124" s="111">
        <f t="shared" si="12"/>
        <v>0</v>
      </c>
      <c r="S124" s="111">
        <f t="shared" si="12"/>
        <v>0</v>
      </c>
      <c r="T124" s="111">
        <f t="shared" si="12"/>
        <v>0</v>
      </c>
      <c r="U124" s="111">
        <f t="shared" si="13"/>
        <v>0</v>
      </c>
    </row>
    <row r="125" spans="1:21" x14ac:dyDescent="0.2">
      <c r="A125" s="4">
        <f t="shared" si="11"/>
        <v>2029</v>
      </c>
      <c r="B125" s="4">
        <f t="shared" si="10"/>
        <v>5</v>
      </c>
      <c r="I125" s="15" t="s">
        <v>121</v>
      </c>
      <c r="J125" s="16" t="s">
        <v>121</v>
      </c>
      <c r="K125" s="16" t="s">
        <v>121</v>
      </c>
      <c r="L125" s="16" t="s">
        <v>121</v>
      </c>
      <c r="M125" s="16" t="s">
        <v>121</v>
      </c>
      <c r="N125" s="17" t="s">
        <v>121</v>
      </c>
      <c r="R125" s="111">
        <f t="shared" si="12"/>
        <v>0</v>
      </c>
      <c r="S125" s="111">
        <f t="shared" si="12"/>
        <v>0</v>
      </c>
      <c r="T125" s="111">
        <f t="shared" si="12"/>
        <v>0</v>
      </c>
      <c r="U125" s="111">
        <f t="shared" si="13"/>
        <v>0</v>
      </c>
    </row>
    <row r="126" spans="1:21" x14ac:dyDescent="0.2">
      <c r="A126" s="4">
        <f t="shared" si="11"/>
        <v>2029</v>
      </c>
      <c r="B126" s="4">
        <f t="shared" si="10"/>
        <v>6</v>
      </c>
      <c r="I126" s="15" t="s">
        <v>121</v>
      </c>
      <c r="J126" s="16" t="s">
        <v>121</v>
      </c>
      <c r="K126" s="16" t="s">
        <v>121</v>
      </c>
      <c r="L126" s="16" t="s">
        <v>121</v>
      </c>
      <c r="M126" s="16" t="s">
        <v>121</v>
      </c>
      <c r="N126" s="17" t="s">
        <v>121</v>
      </c>
      <c r="R126" s="111">
        <f t="shared" si="12"/>
        <v>0</v>
      </c>
      <c r="S126" s="111">
        <f t="shared" si="12"/>
        <v>0</v>
      </c>
      <c r="T126" s="111">
        <f t="shared" si="12"/>
        <v>0</v>
      </c>
      <c r="U126" s="111">
        <f t="shared" si="13"/>
        <v>0</v>
      </c>
    </row>
    <row r="127" spans="1:21" x14ac:dyDescent="0.2">
      <c r="A127" s="4">
        <f t="shared" si="11"/>
        <v>2029</v>
      </c>
      <c r="B127" s="4">
        <f t="shared" si="10"/>
        <v>7</v>
      </c>
      <c r="I127" s="15" t="s">
        <v>121</v>
      </c>
      <c r="J127" s="16" t="s">
        <v>121</v>
      </c>
      <c r="K127" s="16" t="s">
        <v>121</v>
      </c>
      <c r="L127" s="16" t="s">
        <v>121</v>
      </c>
      <c r="M127" s="16" t="s">
        <v>121</v>
      </c>
      <c r="N127" s="17" t="s">
        <v>121</v>
      </c>
      <c r="R127" s="111">
        <f t="shared" si="12"/>
        <v>0</v>
      </c>
      <c r="S127" s="111">
        <f t="shared" si="12"/>
        <v>0</v>
      </c>
      <c r="T127" s="111">
        <f t="shared" si="12"/>
        <v>0</v>
      </c>
      <c r="U127" s="111">
        <f t="shared" si="13"/>
        <v>0</v>
      </c>
    </row>
    <row r="128" spans="1:21" x14ac:dyDescent="0.2">
      <c r="A128" s="4">
        <f t="shared" si="11"/>
        <v>2029</v>
      </c>
      <c r="B128" s="4">
        <f t="shared" si="10"/>
        <v>8</v>
      </c>
      <c r="I128" s="15" t="s">
        <v>121</v>
      </c>
      <c r="J128" s="16" t="s">
        <v>121</v>
      </c>
      <c r="K128" s="16" t="s">
        <v>121</v>
      </c>
      <c r="L128" s="16" t="s">
        <v>121</v>
      </c>
      <c r="M128" s="16" t="s">
        <v>121</v>
      </c>
      <c r="N128" s="17" t="s">
        <v>121</v>
      </c>
      <c r="R128" s="111">
        <f t="shared" si="12"/>
        <v>0</v>
      </c>
      <c r="S128" s="111">
        <f t="shared" si="12"/>
        <v>0</v>
      </c>
      <c r="T128" s="111">
        <f t="shared" si="12"/>
        <v>0</v>
      </c>
      <c r="U128" s="111">
        <f t="shared" si="13"/>
        <v>0</v>
      </c>
    </row>
    <row r="129" spans="1:21" x14ac:dyDescent="0.2">
      <c r="A129" s="4">
        <f t="shared" si="11"/>
        <v>2029</v>
      </c>
      <c r="B129" s="4">
        <f t="shared" si="10"/>
        <v>9</v>
      </c>
      <c r="I129" s="15" t="s">
        <v>121</v>
      </c>
      <c r="J129" s="16" t="s">
        <v>121</v>
      </c>
      <c r="K129" s="16" t="s">
        <v>121</v>
      </c>
      <c r="L129" s="16" t="s">
        <v>121</v>
      </c>
      <c r="M129" s="16" t="s">
        <v>121</v>
      </c>
      <c r="N129" s="17" t="s">
        <v>121</v>
      </c>
      <c r="R129" s="111">
        <f t="shared" si="12"/>
        <v>0</v>
      </c>
      <c r="S129" s="111">
        <f t="shared" si="12"/>
        <v>0</v>
      </c>
      <c r="T129" s="111">
        <f t="shared" si="12"/>
        <v>0</v>
      </c>
      <c r="U129" s="111">
        <f t="shared" si="13"/>
        <v>0</v>
      </c>
    </row>
    <row r="130" spans="1:21" x14ac:dyDescent="0.2">
      <c r="A130" s="4">
        <f t="shared" si="11"/>
        <v>2029</v>
      </c>
      <c r="B130" s="4">
        <f t="shared" si="10"/>
        <v>10</v>
      </c>
      <c r="I130" s="15" t="s">
        <v>121</v>
      </c>
      <c r="J130" s="16" t="s">
        <v>121</v>
      </c>
      <c r="K130" s="16" t="s">
        <v>121</v>
      </c>
      <c r="L130" s="16" t="s">
        <v>121</v>
      </c>
      <c r="M130" s="16" t="s">
        <v>121</v>
      </c>
      <c r="N130" s="17" t="s">
        <v>121</v>
      </c>
      <c r="R130" s="111">
        <f t="shared" si="12"/>
        <v>0</v>
      </c>
      <c r="S130" s="111">
        <f t="shared" si="12"/>
        <v>0</v>
      </c>
      <c r="T130" s="111">
        <f t="shared" si="12"/>
        <v>0</v>
      </c>
      <c r="U130" s="111">
        <f t="shared" si="13"/>
        <v>0</v>
      </c>
    </row>
    <row r="131" spans="1:21" x14ac:dyDescent="0.2">
      <c r="A131" s="4">
        <f t="shared" si="11"/>
        <v>2029</v>
      </c>
      <c r="B131" s="4">
        <f t="shared" si="10"/>
        <v>11</v>
      </c>
      <c r="I131" s="15">
        <v>6520357.1999999993</v>
      </c>
      <c r="J131" s="16">
        <v>2644960.5</v>
      </c>
      <c r="K131" s="16">
        <v>791347.5</v>
      </c>
      <c r="L131" s="16">
        <v>9956665.1999999993</v>
      </c>
      <c r="M131" s="16">
        <v>93466.200000000012</v>
      </c>
      <c r="N131" s="17">
        <v>10050131.4</v>
      </c>
      <c r="R131" s="111">
        <f t="shared" si="12"/>
        <v>6581565.7470270339</v>
      </c>
      <c r="S131" s="111">
        <f t="shared" si="12"/>
        <v>2669789.5368430889</v>
      </c>
      <c r="T131" s="111">
        <f t="shared" si="12"/>
        <v>798776.11612987646</v>
      </c>
      <c r="U131" s="111">
        <f t="shared" si="13"/>
        <v>10050131.4</v>
      </c>
    </row>
    <row r="132" spans="1:21" x14ac:dyDescent="0.2">
      <c r="A132" s="4">
        <f t="shared" si="11"/>
        <v>2029</v>
      </c>
      <c r="B132" s="4">
        <f t="shared" si="10"/>
        <v>12</v>
      </c>
      <c r="I132" s="15">
        <v>6466573.9000000004</v>
      </c>
      <c r="J132" s="16">
        <v>2762303.8</v>
      </c>
      <c r="K132" s="16">
        <v>1027522.8</v>
      </c>
      <c r="L132" s="16">
        <v>10256400.5</v>
      </c>
      <c r="M132" s="16">
        <v>96279.9</v>
      </c>
      <c r="N132" s="17">
        <v>10352680.5</v>
      </c>
      <c r="R132" s="111">
        <f t="shared" si="12"/>
        <v>6527277.5638667354</v>
      </c>
      <c r="S132" s="111">
        <f t="shared" si="12"/>
        <v>2788234.3721957346</v>
      </c>
      <c r="T132" s="111">
        <f t="shared" si="12"/>
        <v>1037168.4639375305</v>
      </c>
      <c r="U132" s="111">
        <f t="shared" si="13"/>
        <v>10352680.4</v>
      </c>
    </row>
    <row r="133" spans="1:21" x14ac:dyDescent="0.2">
      <c r="A133" s="4">
        <f t="shared" si="11"/>
        <v>2030</v>
      </c>
      <c r="B133" s="4">
        <f t="shared" si="10"/>
        <v>1</v>
      </c>
      <c r="I133" s="15">
        <v>6471736.4000000004</v>
      </c>
      <c r="J133" s="16">
        <v>2795236.8</v>
      </c>
      <c r="K133" s="16">
        <v>1060167.1000000001</v>
      </c>
      <c r="L133" s="16">
        <v>10327140.4</v>
      </c>
      <c r="M133" s="16">
        <v>96944</v>
      </c>
      <c r="N133" s="17">
        <v>10424084.300000001</v>
      </c>
      <c r="R133" s="111">
        <f t="shared" si="12"/>
        <v>6532488.5529930592</v>
      </c>
      <c r="S133" s="111">
        <f t="shared" si="12"/>
        <v>2821476.5358652351</v>
      </c>
      <c r="T133" s="111">
        <f t="shared" si="12"/>
        <v>1070119.2102029754</v>
      </c>
      <c r="U133" s="111">
        <f t="shared" si="13"/>
        <v>10424084.29906127</v>
      </c>
    </row>
    <row r="134" spans="1:21" x14ac:dyDescent="0.2">
      <c r="A134" s="4">
        <f t="shared" si="11"/>
        <v>2030</v>
      </c>
      <c r="B134" s="4">
        <f t="shared" si="10"/>
        <v>2</v>
      </c>
      <c r="I134" s="15">
        <v>6504061.7000000002</v>
      </c>
      <c r="J134" s="16">
        <v>2773222.6</v>
      </c>
      <c r="K134" s="16">
        <v>977851.79999999993</v>
      </c>
      <c r="L134" s="16">
        <v>10255136</v>
      </c>
      <c r="M134" s="16">
        <v>96268.099999999991</v>
      </c>
      <c r="N134" s="17">
        <v>10351404.1</v>
      </c>
      <c r="R134" s="111">
        <f t="shared" si="12"/>
        <v>6565117.3176087542</v>
      </c>
      <c r="S134" s="111">
        <f t="shared" si="12"/>
        <v>2799255.6892324649</v>
      </c>
      <c r="T134" s="111">
        <f t="shared" si="12"/>
        <v>987031.1940975117</v>
      </c>
      <c r="U134" s="111">
        <f t="shared" si="13"/>
        <v>10351404.200938731</v>
      </c>
    </row>
    <row r="135" spans="1:21" x14ac:dyDescent="0.2">
      <c r="A135" s="4">
        <f t="shared" si="11"/>
        <v>2030</v>
      </c>
      <c r="B135" s="4">
        <f t="shared" si="10"/>
        <v>3</v>
      </c>
      <c r="I135" s="15" t="s">
        <v>121</v>
      </c>
      <c r="J135" s="16" t="s">
        <v>121</v>
      </c>
      <c r="K135" s="16" t="s">
        <v>121</v>
      </c>
      <c r="L135" s="16" t="s">
        <v>121</v>
      </c>
      <c r="M135" s="16" t="s">
        <v>121</v>
      </c>
      <c r="N135" s="17" t="s">
        <v>121</v>
      </c>
      <c r="R135" s="111">
        <f t="shared" si="12"/>
        <v>0</v>
      </c>
      <c r="S135" s="111">
        <f t="shared" si="12"/>
        <v>0</v>
      </c>
      <c r="T135" s="111">
        <f t="shared" si="12"/>
        <v>0</v>
      </c>
      <c r="U135" s="111">
        <f t="shared" si="13"/>
        <v>0</v>
      </c>
    </row>
    <row r="136" spans="1:21" x14ac:dyDescent="0.2">
      <c r="A136" s="4">
        <f t="shared" si="11"/>
        <v>2030</v>
      </c>
      <c r="B136" s="4">
        <f t="shared" si="10"/>
        <v>4</v>
      </c>
      <c r="I136" s="15" t="s">
        <v>121</v>
      </c>
      <c r="J136" s="16" t="s">
        <v>121</v>
      </c>
      <c r="K136" s="16" t="s">
        <v>121</v>
      </c>
      <c r="L136" s="16" t="s">
        <v>121</v>
      </c>
      <c r="M136" s="16" t="s">
        <v>121</v>
      </c>
      <c r="N136" s="17" t="s">
        <v>121</v>
      </c>
      <c r="R136" s="111">
        <f t="shared" si="12"/>
        <v>0</v>
      </c>
      <c r="S136" s="111">
        <f t="shared" si="12"/>
        <v>0</v>
      </c>
      <c r="T136" s="111">
        <f t="shared" si="12"/>
        <v>0</v>
      </c>
      <c r="U136" s="111">
        <f t="shared" si="13"/>
        <v>0</v>
      </c>
    </row>
    <row r="137" spans="1:21" x14ac:dyDescent="0.2">
      <c r="A137" s="4">
        <f t="shared" si="11"/>
        <v>2030</v>
      </c>
      <c r="B137" s="4">
        <f t="shared" si="10"/>
        <v>5</v>
      </c>
      <c r="I137" s="15" t="s">
        <v>121</v>
      </c>
      <c r="J137" s="16" t="s">
        <v>121</v>
      </c>
      <c r="K137" s="16" t="s">
        <v>121</v>
      </c>
      <c r="L137" s="16" t="s">
        <v>121</v>
      </c>
      <c r="M137" s="16" t="s">
        <v>121</v>
      </c>
      <c r="N137" s="17" t="s">
        <v>121</v>
      </c>
      <c r="R137" s="111">
        <f t="shared" si="12"/>
        <v>0</v>
      </c>
      <c r="S137" s="111">
        <f t="shared" si="12"/>
        <v>0</v>
      </c>
      <c r="T137" s="111">
        <f t="shared" si="12"/>
        <v>0</v>
      </c>
      <c r="U137" s="111">
        <f t="shared" si="13"/>
        <v>0</v>
      </c>
    </row>
    <row r="138" spans="1:21" x14ac:dyDescent="0.2">
      <c r="A138" s="4">
        <f t="shared" si="11"/>
        <v>2030</v>
      </c>
      <c r="B138" s="4">
        <f t="shared" si="10"/>
        <v>6</v>
      </c>
      <c r="I138" s="15" t="s">
        <v>121</v>
      </c>
      <c r="J138" s="16" t="s">
        <v>121</v>
      </c>
      <c r="K138" s="16" t="s">
        <v>121</v>
      </c>
      <c r="L138" s="16" t="s">
        <v>121</v>
      </c>
      <c r="M138" s="16" t="s">
        <v>121</v>
      </c>
      <c r="N138" s="17" t="s">
        <v>121</v>
      </c>
      <c r="R138" s="111">
        <f t="shared" si="12"/>
        <v>0</v>
      </c>
      <c r="S138" s="111">
        <f t="shared" si="12"/>
        <v>0</v>
      </c>
      <c r="T138" s="111">
        <f t="shared" si="12"/>
        <v>0</v>
      </c>
      <c r="U138" s="111">
        <f t="shared" si="13"/>
        <v>0</v>
      </c>
    </row>
    <row r="139" spans="1:21" x14ac:dyDescent="0.2">
      <c r="A139" s="4">
        <f t="shared" si="11"/>
        <v>2030</v>
      </c>
      <c r="B139" s="4">
        <f t="shared" si="10"/>
        <v>7</v>
      </c>
      <c r="I139" s="15" t="s">
        <v>121</v>
      </c>
      <c r="J139" s="16" t="s">
        <v>121</v>
      </c>
      <c r="K139" s="16" t="s">
        <v>121</v>
      </c>
      <c r="L139" s="16" t="s">
        <v>121</v>
      </c>
      <c r="M139" s="16" t="s">
        <v>121</v>
      </c>
      <c r="N139" s="17" t="s">
        <v>121</v>
      </c>
      <c r="R139" s="111">
        <f t="shared" si="12"/>
        <v>0</v>
      </c>
      <c r="S139" s="111">
        <f t="shared" si="12"/>
        <v>0</v>
      </c>
      <c r="T139" s="111">
        <f t="shared" si="12"/>
        <v>0</v>
      </c>
      <c r="U139" s="111">
        <f t="shared" si="13"/>
        <v>0</v>
      </c>
    </row>
    <row r="140" spans="1:21" x14ac:dyDescent="0.2">
      <c r="A140" s="4">
        <f t="shared" si="11"/>
        <v>2030</v>
      </c>
      <c r="B140" s="4">
        <f t="shared" si="10"/>
        <v>8</v>
      </c>
      <c r="I140" s="15" t="s">
        <v>121</v>
      </c>
      <c r="J140" s="16" t="s">
        <v>121</v>
      </c>
      <c r="K140" s="16" t="s">
        <v>121</v>
      </c>
      <c r="L140" s="16" t="s">
        <v>121</v>
      </c>
      <c r="M140" s="16" t="s">
        <v>121</v>
      </c>
      <c r="N140" s="17" t="s">
        <v>121</v>
      </c>
      <c r="R140" s="111">
        <f t="shared" si="12"/>
        <v>0</v>
      </c>
      <c r="S140" s="111">
        <f t="shared" si="12"/>
        <v>0</v>
      </c>
      <c r="T140" s="111">
        <f t="shared" si="12"/>
        <v>0</v>
      </c>
      <c r="U140" s="111">
        <f t="shared" si="13"/>
        <v>0</v>
      </c>
    </row>
    <row r="141" spans="1:21" x14ac:dyDescent="0.2">
      <c r="A141" s="4">
        <f t="shared" si="11"/>
        <v>2030</v>
      </c>
      <c r="B141" s="4">
        <f t="shared" si="10"/>
        <v>9</v>
      </c>
      <c r="I141" s="15" t="s">
        <v>121</v>
      </c>
      <c r="J141" s="16" t="s">
        <v>121</v>
      </c>
      <c r="K141" s="16" t="s">
        <v>121</v>
      </c>
      <c r="L141" s="16" t="s">
        <v>121</v>
      </c>
      <c r="M141" s="16" t="s">
        <v>121</v>
      </c>
      <c r="N141" s="17" t="s">
        <v>121</v>
      </c>
      <c r="R141" s="111">
        <f t="shared" si="12"/>
        <v>0</v>
      </c>
      <c r="S141" s="111">
        <f t="shared" si="12"/>
        <v>0</v>
      </c>
      <c r="T141" s="111">
        <f t="shared" si="12"/>
        <v>0</v>
      </c>
      <c r="U141" s="111">
        <f t="shared" si="13"/>
        <v>0</v>
      </c>
    </row>
    <row r="142" spans="1:21" x14ac:dyDescent="0.2">
      <c r="A142" s="4">
        <f t="shared" si="11"/>
        <v>2030</v>
      </c>
      <c r="B142" s="4">
        <f t="shared" si="10"/>
        <v>10</v>
      </c>
      <c r="I142" s="15" t="s">
        <v>121</v>
      </c>
      <c r="J142" s="16" t="s">
        <v>121</v>
      </c>
      <c r="K142" s="16" t="s">
        <v>121</v>
      </c>
      <c r="L142" s="16" t="s">
        <v>121</v>
      </c>
      <c r="M142" s="16" t="s">
        <v>121</v>
      </c>
      <c r="N142" s="17" t="s">
        <v>121</v>
      </c>
      <c r="R142" s="111">
        <f t="shared" si="12"/>
        <v>0</v>
      </c>
      <c r="S142" s="111">
        <f t="shared" si="12"/>
        <v>0</v>
      </c>
      <c r="T142" s="111">
        <f t="shared" si="12"/>
        <v>0</v>
      </c>
      <c r="U142" s="111">
        <f t="shared" si="13"/>
        <v>0</v>
      </c>
    </row>
    <row r="143" spans="1:21" x14ac:dyDescent="0.2">
      <c r="A143" s="4">
        <f t="shared" si="11"/>
        <v>2030</v>
      </c>
      <c r="B143" s="4">
        <f t="shared" si="10"/>
        <v>11</v>
      </c>
      <c r="I143" s="15">
        <v>6589750.7999999998</v>
      </c>
      <c r="J143" s="16">
        <v>2657217.5</v>
      </c>
      <c r="K143" s="16">
        <v>790751.9</v>
      </c>
      <c r="L143" s="16">
        <v>10037720.199999999</v>
      </c>
      <c r="M143" s="16">
        <v>94227.099999999991</v>
      </c>
      <c r="N143" s="17">
        <v>10131947.300000001</v>
      </c>
      <c r="R143" s="111">
        <f t="shared" si="12"/>
        <v>6651610.7737026615</v>
      </c>
      <c r="S143" s="111">
        <f t="shared" si="12"/>
        <v>2682161.6002643458</v>
      </c>
      <c r="T143" s="111">
        <f t="shared" si="12"/>
        <v>798174.92603299208</v>
      </c>
      <c r="U143" s="111">
        <f t="shared" si="13"/>
        <v>10131947.299999999</v>
      </c>
    </row>
    <row r="144" spans="1:21" x14ac:dyDescent="0.2">
      <c r="A144" s="4">
        <f t="shared" si="11"/>
        <v>2030</v>
      </c>
      <c r="B144" s="4">
        <f t="shared" si="10"/>
        <v>12</v>
      </c>
      <c r="I144" s="15">
        <v>6534499.5</v>
      </c>
      <c r="J144" s="16">
        <v>2774892.3</v>
      </c>
      <c r="K144" s="16">
        <v>1027522</v>
      </c>
      <c r="L144" s="16">
        <v>10336913.699999999</v>
      </c>
      <c r="M144" s="16">
        <v>97035.7</v>
      </c>
      <c r="N144" s="17">
        <v>10433949.5</v>
      </c>
      <c r="R144" s="111">
        <f t="shared" si="12"/>
        <v>6595840.8008499965</v>
      </c>
      <c r="S144" s="111">
        <f t="shared" si="12"/>
        <v>2800941.0438097804</v>
      </c>
      <c r="T144" s="111">
        <f t="shared" si="12"/>
        <v>1037167.656278953</v>
      </c>
      <c r="U144" s="111">
        <f t="shared" si="13"/>
        <v>10433949.50093873</v>
      </c>
    </row>
    <row r="145" spans="1:21" x14ac:dyDescent="0.2">
      <c r="A145" s="4">
        <f t="shared" si="11"/>
        <v>2031</v>
      </c>
      <c r="B145" s="4">
        <f t="shared" si="10"/>
        <v>1</v>
      </c>
      <c r="I145" s="15">
        <v>6539564.3999999994</v>
      </c>
      <c r="J145" s="16">
        <v>2807865.6</v>
      </c>
      <c r="K145" s="16">
        <v>1060254.5</v>
      </c>
      <c r="L145" s="16">
        <v>10407684.5</v>
      </c>
      <c r="M145" s="16">
        <v>97700.1</v>
      </c>
      <c r="N145" s="17">
        <v>10505384.5</v>
      </c>
      <c r="R145" s="111">
        <f t="shared" si="12"/>
        <v>6600953.2800949374</v>
      </c>
      <c r="S145" s="111">
        <f t="shared" si="12"/>
        <v>2834223.8884268408</v>
      </c>
      <c r="T145" s="111">
        <f t="shared" si="12"/>
        <v>1070207.4314782217</v>
      </c>
      <c r="U145" s="111">
        <f t="shared" si="13"/>
        <v>10505384.6</v>
      </c>
    </row>
    <row r="146" spans="1:21" x14ac:dyDescent="0.2">
      <c r="A146" s="4">
        <f t="shared" si="11"/>
        <v>2031</v>
      </c>
      <c r="B146" s="4">
        <f t="shared" si="10"/>
        <v>2</v>
      </c>
      <c r="I146" s="15">
        <v>6572377.4000000004</v>
      </c>
      <c r="J146" s="16">
        <v>2785628.1</v>
      </c>
      <c r="K146" s="16">
        <v>977705.5</v>
      </c>
      <c r="L146" s="16">
        <v>10335711</v>
      </c>
      <c r="M146" s="16">
        <v>97024.400000000009</v>
      </c>
      <c r="N146" s="17">
        <v>10432735.5</v>
      </c>
      <c r="R146" s="111">
        <f t="shared" si="12"/>
        <v>6634074.2657316914</v>
      </c>
      <c r="S146" s="111">
        <f t="shared" si="12"/>
        <v>2811777.6213077884</v>
      </c>
      <c r="T146" s="111">
        <f t="shared" si="12"/>
        <v>986883.51296052104</v>
      </c>
      <c r="U146" s="111">
        <f t="shared" si="13"/>
        <v>10432735.4</v>
      </c>
    </row>
    <row r="147" spans="1:21" x14ac:dyDescent="0.2">
      <c r="A147" s="4">
        <f t="shared" si="11"/>
        <v>2031</v>
      </c>
      <c r="B147" s="4">
        <f t="shared" si="10"/>
        <v>3</v>
      </c>
      <c r="I147" s="15" t="s">
        <v>121</v>
      </c>
      <c r="J147" s="16" t="s">
        <v>121</v>
      </c>
      <c r="K147" s="16" t="s">
        <v>121</v>
      </c>
      <c r="L147" s="16" t="s">
        <v>121</v>
      </c>
      <c r="M147" s="16" t="s">
        <v>121</v>
      </c>
      <c r="N147" s="17" t="s">
        <v>121</v>
      </c>
      <c r="R147" s="111">
        <f t="shared" si="12"/>
        <v>0</v>
      </c>
      <c r="S147" s="111">
        <f t="shared" si="12"/>
        <v>0</v>
      </c>
      <c r="T147" s="111">
        <f t="shared" si="12"/>
        <v>0</v>
      </c>
      <c r="U147" s="111">
        <f t="shared" si="13"/>
        <v>0</v>
      </c>
    </row>
    <row r="148" spans="1:21" x14ac:dyDescent="0.2">
      <c r="A148" s="4">
        <f t="shared" si="11"/>
        <v>2031</v>
      </c>
      <c r="B148" s="4">
        <f t="shared" si="10"/>
        <v>4</v>
      </c>
      <c r="I148" s="15" t="s">
        <v>121</v>
      </c>
      <c r="J148" s="16" t="s">
        <v>121</v>
      </c>
      <c r="K148" s="16" t="s">
        <v>121</v>
      </c>
      <c r="L148" s="16" t="s">
        <v>121</v>
      </c>
      <c r="M148" s="16" t="s">
        <v>121</v>
      </c>
      <c r="N148" s="17" t="s">
        <v>121</v>
      </c>
      <c r="R148" s="111">
        <f t="shared" si="12"/>
        <v>0</v>
      </c>
      <c r="S148" s="111">
        <f t="shared" si="12"/>
        <v>0</v>
      </c>
      <c r="T148" s="111">
        <f t="shared" si="12"/>
        <v>0</v>
      </c>
      <c r="U148" s="111">
        <f t="shared" si="13"/>
        <v>0</v>
      </c>
    </row>
    <row r="149" spans="1:21" x14ac:dyDescent="0.2">
      <c r="A149" s="4">
        <f t="shared" si="11"/>
        <v>2031</v>
      </c>
      <c r="B149" s="4">
        <f t="shared" si="10"/>
        <v>5</v>
      </c>
      <c r="I149" s="15" t="s">
        <v>121</v>
      </c>
      <c r="J149" s="16" t="s">
        <v>121</v>
      </c>
      <c r="K149" s="16" t="s">
        <v>121</v>
      </c>
      <c r="L149" s="16" t="s">
        <v>121</v>
      </c>
      <c r="M149" s="16" t="s">
        <v>121</v>
      </c>
      <c r="N149" s="17" t="s">
        <v>121</v>
      </c>
      <c r="R149" s="111">
        <f t="shared" si="12"/>
        <v>0</v>
      </c>
      <c r="S149" s="111">
        <f t="shared" si="12"/>
        <v>0</v>
      </c>
      <c r="T149" s="111">
        <f t="shared" si="12"/>
        <v>0</v>
      </c>
      <c r="U149" s="111">
        <f t="shared" si="13"/>
        <v>0</v>
      </c>
    </row>
    <row r="150" spans="1:21" x14ac:dyDescent="0.2">
      <c r="A150" s="4">
        <f t="shared" si="11"/>
        <v>2031</v>
      </c>
      <c r="B150" s="4">
        <f t="shared" si="10"/>
        <v>6</v>
      </c>
      <c r="I150" s="15" t="s">
        <v>121</v>
      </c>
      <c r="J150" s="16" t="s">
        <v>121</v>
      </c>
      <c r="K150" s="16" t="s">
        <v>121</v>
      </c>
      <c r="L150" s="16" t="s">
        <v>121</v>
      </c>
      <c r="M150" s="16" t="s">
        <v>121</v>
      </c>
      <c r="N150" s="17" t="s">
        <v>121</v>
      </c>
      <c r="R150" s="111">
        <f t="shared" si="12"/>
        <v>0</v>
      </c>
      <c r="S150" s="111">
        <f t="shared" si="12"/>
        <v>0</v>
      </c>
      <c r="T150" s="111">
        <f t="shared" si="12"/>
        <v>0</v>
      </c>
      <c r="U150" s="111">
        <f t="shared" si="13"/>
        <v>0</v>
      </c>
    </row>
    <row r="151" spans="1:21" x14ac:dyDescent="0.2">
      <c r="A151" s="4">
        <f t="shared" si="11"/>
        <v>2031</v>
      </c>
      <c r="B151" s="4">
        <f t="shared" si="10"/>
        <v>7</v>
      </c>
      <c r="I151" s="15" t="s">
        <v>121</v>
      </c>
      <c r="J151" s="16" t="s">
        <v>121</v>
      </c>
      <c r="K151" s="16" t="s">
        <v>121</v>
      </c>
      <c r="L151" s="16" t="s">
        <v>121</v>
      </c>
      <c r="M151" s="16" t="s">
        <v>121</v>
      </c>
      <c r="N151" s="17" t="s">
        <v>121</v>
      </c>
      <c r="R151" s="111">
        <f t="shared" si="12"/>
        <v>0</v>
      </c>
      <c r="S151" s="111">
        <f t="shared" si="12"/>
        <v>0</v>
      </c>
      <c r="T151" s="111">
        <f t="shared" si="12"/>
        <v>0</v>
      </c>
      <c r="U151" s="111">
        <f t="shared" si="13"/>
        <v>0</v>
      </c>
    </row>
    <row r="152" spans="1:21" x14ac:dyDescent="0.2">
      <c r="A152" s="4">
        <f t="shared" si="11"/>
        <v>2031</v>
      </c>
      <c r="B152" s="4">
        <f t="shared" si="10"/>
        <v>8</v>
      </c>
      <c r="I152" s="15" t="s">
        <v>121</v>
      </c>
      <c r="J152" s="16" t="s">
        <v>121</v>
      </c>
      <c r="K152" s="16" t="s">
        <v>121</v>
      </c>
      <c r="L152" s="16" t="s">
        <v>121</v>
      </c>
      <c r="M152" s="16" t="s">
        <v>121</v>
      </c>
      <c r="N152" s="17" t="s">
        <v>121</v>
      </c>
      <c r="R152" s="111">
        <f t="shared" si="12"/>
        <v>0</v>
      </c>
      <c r="S152" s="111">
        <f t="shared" si="12"/>
        <v>0</v>
      </c>
      <c r="T152" s="111">
        <f t="shared" si="12"/>
        <v>0</v>
      </c>
      <c r="U152" s="111">
        <f t="shared" si="13"/>
        <v>0</v>
      </c>
    </row>
    <row r="153" spans="1:21" x14ac:dyDescent="0.2">
      <c r="A153" s="4">
        <f t="shared" si="11"/>
        <v>2031</v>
      </c>
      <c r="B153" s="4">
        <f t="shared" si="10"/>
        <v>9</v>
      </c>
      <c r="I153" s="15" t="s">
        <v>121</v>
      </c>
      <c r="J153" s="16" t="s">
        <v>121</v>
      </c>
      <c r="K153" s="16" t="s">
        <v>121</v>
      </c>
      <c r="L153" s="16" t="s">
        <v>121</v>
      </c>
      <c r="M153" s="16" t="s">
        <v>121</v>
      </c>
      <c r="N153" s="17" t="s">
        <v>121</v>
      </c>
      <c r="R153" s="111">
        <f t="shared" si="12"/>
        <v>0</v>
      </c>
      <c r="S153" s="111">
        <f t="shared" si="12"/>
        <v>0</v>
      </c>
      <c r="T153" s="111">
        <f t="shared" si="12"/>
        <v>0</v>
      </c>
      <c r="U153" s="111">
        <f t="shared" si="13"/>
        <v>0</v>
      </c>
    </row>
    <row r="154" spans="1:21" x14ac:dyDescent="0.2">
      <c r="A154" s="4">
        <f t="shared" si="11"/>
        <v>2031</v>
      </c>
      <c r="B154" s="4">
        <f t="shared" si="10"/>
        <v>10</v>
      </c>
      <c r="I154" s="15" t="s">
        <v>121</v>
      </c>
      <c r="J154" s="16" t="s">
        <v>121</v>
      </c>
      <c r="K154" s="16" t="s">
        <v>121</v>
      </c>
      <c r="L154" s="16" t="s">
        <v>121</v>
      </c>
      <c r="M154" s="16" t="s">
        <v>121</v>
      </c>
      <c r="N154" s="17" t="s">
        <v>121</v>
      </c>
      <c r="R154" s="111">
        <f t="shared" si="12"/>
        <v>0</v>
      </c>
      <c r="S154" s="111">
        <f t="shared" si="12"/>
        <v>0</v>
      </c>
      <c r="T154" s="111">
        <f t="shared" si="12"/>
        <v>0</v>
      </c>
      <c r="U154" s="111">
        <f t="shared" si="13"/>
        <v>0</v>
      </c>
    </row>
    <row r="155" spans="1:21" x14ac:dyDescent="0.2">
      <c r="A155" s="4">
        <f t="shared" si="11"/>
        <v>2031</v>
      </c>
      <c r="B155" s="4">
        <f t="shared" si="10"/>
        <v>11</v>
      </c>
      <c r="I155" s="15">
        <v>6659547.5999999996</v>
      </c>
      <c r="J155" s="16">
        <v>2668898.1</v>
      </c>
      <c r="K155" s="16">
        <v>790127.6</v>
      </c>
      <c r="L155" s="16">
        <v>10118573.299999999</v>
      </c>
      <c r="M155" s="16">
        <v>94986.1</v>
      </c>
      <c r="N155" s="17">
        <v>10213559.399999999</v>
      </c>
      <c r="R155" s="111">
        <f t="shared" si="12"/>
        <v>6722062.7822825015</v>
      </c>
      <c r="S155" s="111">
        <f t="shared" si="12"/>
        <v>2693951.8515814026</v>
      </c>
      <c r="T155" s="111">
        <f t="shared" si="12"/>
        <v>797544.76613609551</v>
      </c>
      <c r="U155" s="111">
        <f t="shared" si="13"/>
        <v>10213559.399999999</v>
      </c>
    </row>
    <row r="156" spans="1:21" x14ac:dyDescent="0.2">
      <c r="A156" s="4">
        <f t="shared" si="11"/>
        <v>2031</v>
      </c>
      <c r="B156" s="4">
        <f t="shared" si="10"/>
        <v>12</v>
      </c>
      <c r="I156" s="15">
        <v>6603192.7000000002</v>
      </c>
      <c r="J156" s="16">
        <v>2787097.4</v>
      </c>
      <c r="K156" s="16">
        <v>1027507.6</v>
      </c>
      <c r="L156" s="16">
        <v>10417797.699999999</v>
      </c>
      <c r="M156" s="16">
        <v>97795</v>
      </c>
      <c r="N156" s="17">
        <v>10515592.699999999</v>
      </c>
      <c r="R156" s="111">
        <f t="shared" si="12"/>
        <v>6665178.8556820694</v>
      </c>
      <c r="S156" s="111">
        <f t="shared" si="12"/>
        <v>2813260.7214698535</v>
      </c>
      <c r="T156" s="111">
        <f t="shared" si="12"/>
        <v>1037153.1228480776</v>
      </c>
      <c r="U156" s="111">
        <f t="shared" si="13"/>
        <v>10515592.699999999</v>
      </c>
    </row>
    <row r="157" spans="1:21" x14ac:dyDescent="0.2">
      <c r="A157" s="4">
        <f t="shared" si="11"/>
        <v>2032</v>
      </c>
      <c r="B157" s="4">
        <f t="shared" si="10"/>
        <v>1</v>
      </c>
      <c r="I157" s="15">
        <v>6607519.3999999994</v>
      </c>
      <c r="J157" s="16">
        <v>2819853.8</v>
      </c>
      <c r="K157" s="16">
        <v>1060299.5</v>
      </c>
      <c r="L157" s="16">
        <v>10487672.699999999</v>
      </c>
      <c r="M157" s="16">
        <v>98450.9</v>
      </c>
      <c r="N157" s="17">
        <v>10586123.600000001</v>
      </c>
      <c r="R157" s="111">
        <f t="shared" si="12"/>
        <v>6669546.1480026767</v>
      </c>
      <c r="S157" s="111">
        <f t="shared" si="12"/>
        <v>2846324.6055275616</v>
      </c>
      <c r="T157" s="111">
        <f t="shared" si="12"/>
        <v>1070252.8464697606</v>
      </c>
      <c r="U157" s="111">
        <f t="shared" si="13"/>
        <v>10586123.599999998</v>
      </c>
    </row>
    <row r="158" spans="1:21" x14ac:dyDescent="0.2">
      <c r="A158" s="4">
        <f t="shared" si="11"/>
        <v>2032</v>
      </c>
      <c r="B158" s="4">
        <f t="shared" si="10"/>
        <v>2</v>
      </c>
      <c r="I158" s="15">
        <v>6640181.8999999994</v>
      </c>
      <c r="J158" s="16">
        <v>2797127.1999999997</v>
      </c>
      <c r="K158" s="16">
        <v>977494.4</v>
      </c>
      <c r="L158" s="16">
        <v>10414803.5</v>
      </c>
      <c r="M158" s="16">
        <v>97766.900000000009</v>
      </c>
      <c r="N158" s="17">
        <v>10512570.4</v>
      </c>
      <c r="R158" s="111">
        <f t="shared" si="12"/>
        <v>6702515.2891800366</v>
      </c>
      <c r="S158" s="111">
        <f t="shared" si="12"/>
        <v>2823384.6762211956</v>
      </c>
      <c r="T158" s="111">
        <f t="shared" si="12"/>
        <v>986670.43459876708</v>
      </c>
      <c r="U158" s="111">
        <f t="shared" si="13"/>
        <v>10512570.399999999</v>
      </c>
    </row>
    <row r="159" spans="1:21" x14ac:dyDescent="0.2">
      <c r="A159" s="4">
        <f t="shared" si="11"/>
        <v>2032</v>
      </c>
      <c r="B159" s="4">
        <f t="shared" si="10"/>
        <v>3</v>
      </c>
      <c r="I159" s="15" t="s">
        <v>121</v>
      </c>
      <c r="J159" s="16" t="s">
        <v>121</v>
      </c>
      <c r="K159" s="16" t="s">
        <v>121</v>
      </c>
      <c r="L159" s="16" t="s">
        <v>121</v>
      </c>
      <c r="M159" s="16" t="s">
        <v>121</v>
      </c>
      <c r="N159" s="17" t="s">
        <v>121</v>
      </c>
      <c r="R159" s="111">
        <f t="shared" si="12"/>
        <v>0</v>
      </c>
      <c r="S159" s="111">
        <f t="shared" si="12"/>
        <v>0</v>
      </c>
      <c r="T159" s="111">
        <f t="shared" si="12"/>
        <v>0</v>
      </c>
      <c r="U159" s="111">
        <f t="shared" si="13"/>
        <v>0</v>
      </c>
    </row>
    <row r="160" spans="1:21" x14ac:dyDescent="0.2">
      <c r="A160" s="4">
        <f t="shared" si="11"/>
        <v>2032</v>
      </c>
      <c r="B160" s="4">
        <f t="shared" si="10"/>
        <v>4</v>
      </c>
      <c r="I160" s="15" t="s">
        <v>121</v>
      </c>
      <c r="J160" s="16" t="s">
        <v>121</v>
      </c>
      <c r="K160" s="16" t="s">
        <v>121</v>
      </c>
      <c r="L160" s="16" t="s">
        <v>121</v>
      </c>
      <c r="M160" s="16" t="s">
        <v>121</v>
      </c>
      <c r="N160" s="17" t="s">
        <v>121</v>
      </c>
      <c r="R160" s="111">
        <f t="shared" si="12"/>
        <v>0</v>
      </c>
      <c r="S160" s="111">
        <f t="shared" si="12"/>
        <v>0</v>
      </c>
      <c r="T160" s="111">
        <f t="shared" si="12"/>
        <v>0</v>
      </c>
      <c r="U160" s="111">
        <f t="shared" si="13"/>
        <v>0</v>
      </c>
    </row>
    <row r="161" spans="1:21" x14ac:dyDescent="0.2">
      <c r="A161" s="4">
        <f t="shared" si="11"/>
        <v>2032</v>
      </c>
      <c r="B161" s="4">
        <f t="shared" si="10"/>
        <v>5</v>
      </c>
      <c r="I161" s="15" t="s">
        <v>121</v>
      </c>
      <c r="J161" s="16" t="s">
        <v>121</v>
      </c>
      <c r="K161" s="16" t="s">
        <v>121</v>
      </c>
      <c r="L161" s="16" t="s">
        <v>121</v>
      </c>
      <c r="M161" s="16" t="s">
        <v>121</v>
      </c>
      <c r="N161" s="17" t="s">
        <v>121</v>
      </c>
      <c r="R161" s="111">
        <f t="shared" si="12"/>
        <v>0</v>
      </c>
      <c r="S161" s="111">
        <f t="shared" si="12"/>
        <v>0</v>
      </c>
      <c r="T161" s="111">
        <f t="shared" si="12"/>
        <v>0</v>
      </c>
      <c r="U161" s="111">
        <f t="shared" si="13"/>
        <v>0</v>
      </c>
    </row>
    <row r="162" spans="1:21" x14ac:dyDescent="0.2">
      <c r="A162" s="4">
        <f t="shared" si="11"/>
        <v>2032</v>
      </c>
      <c r="B162" s="4">
        <f t="shared" si="10"/>
        <v>6</v>
      </c>
      <c r="I162" s="15" t="s">
        <v>121</v>
      </c>
      <c r="J162" s="16" t="s">
        <v>121</v>
      </c>
      <c r="K162" s="16" t="s">
        <v>121</v>
      </c>
      <c r="L162" s="16" t="s">
        <v>121</v>
      </c>
      <c r="M162" s="16" t="s">
        <v>121</v>
      </c>
      <c r="N162" s="17" t="s">
        <v>121</v>
      </c>
      <c r="R162" s="111">
        <f t="shared" si="12"/>
        <v>0</v>
      </c>
      <c r="S162" s="111">
        <f t="shared" si="12"/>
        <v>0</v>
      </c>
      <c r="T162" s="111">
        <f t="shared" si="12"/>
        <v>0</v>
      </c>
      <c r="U162" s="111">
        <f t="shared" si="13"/>
        <v>0</v>
      </c>
    </row>
    <row r="163" spans="1:21" x14ac:dyDescent="0.2">
      <c r="A163" s="4">
        <f t="shared" si="11"/>
        <v>2032</v>
      </c>
      <c r="B163" s="4">
        <f t="shared" si="10"/>
        <v>7</v>
      </c>
      <c r="I163" s="15" t="s">
        <v>121</v>
      </c>
      <c r="J163" s="16" t="s">
        <v>121</v>
      </c>
      <c r="K163" s="16" t="s">
        <v>121</v>
      </c>
      <c r="L163" s="16" t="s">
        <v>121</v>
      </c>
      <c r="M163" s="16" t="s">
        <v>121</v>
      </c>
      <c r="N163" s="17" t="s">
        <v>121</v>
      </c>
      <c r="R163" s="111">
        <f t="shared" si="12"/>
        <v>0</v>
      </c>
      <c r="S163" s="111">
        <f t="shared" si="12"/>
        <v>0</v>
      </c>
      <c r="T163" s="111">
        <f t="shared" si="12"/>
        <v>0</v>
      </c>
      <c r="U163" s="111">
        <f t="shared" si="13"/>
        <v>0</v>
      </c>
    </row>
    <row r="164" spans="1:21" x14ac:dyDescent="0.2">
      <c r="A164" s="4">
        <f t="shared" si="11"/>
        <v>2032</v>
      </c>
      <c r="B164" s="4">
        <f t="shared" si="10"/>
        <v>8</v>
      </c>
      <c r="I164" s="15" t="s">
        <v>121</v>
      </c>
      <c r="J164" s="16" t="s">
        <v>121</v>
      </c>
      <c r="K164" s="16" t="s">
        <v>121</v>
      </c>
      <c r="L164" s="16" t="s">
        <v>121</v>
      </c>
      <c r="M164" s="16" t="s">
        <v>121</v>
      </c>
      <c r="N164" s="17" t="s">
        <v>121</v>
      </c>
      <c r="R164" s="111">
        <f t="shared" si="12"/>
        <v>0</v>
      </c>
      <c r="S164" s="111">
        <f t="shared" si="12"/>
        <v>0</v>
      </c>
      <c r="T164" s="111">
        <f t="shared" si="12"/>
        <v>0</v>
      </c>
      <c r="U164" s="111">
        <f t="shared" si="13"/>
        <v>0</v>
      </c>
    </row>
    <row r="165" spans="1:21" x14ac:dyDescent="0.2">
      <c r="A165" s="4">
        <f t="shared" si="11"/>
        <v>2032</v>
      </c>
      <c r="B165" s="4">
        <f t="shared" ref="B165:B228" si="14">IF(B164=12,1,B164+1)</f>
        <v>9</v>
      </c>
      <c r="I165" s="15" t="s">
        <v>121</v>
      </c>
      <c r="J165" s="16" t="s">
        <v>121</v>
      </c>
      <c r="K165" s="16" t="s">
        <v>121</v>
      </c>
      <c r="L165" s="16" t="s">
        <v>121</v>
      </c>
      <c r="M165" s="16" t="s">
        <v>121</v>
      </c>
      <c r="N165" s="17" t="s">
        <v>121</v>
      </c>
      <c r="R165" s="111">
        <f t="shared" si="12"/>
        <v>0</v>
      </c>
      <c r="S165" s="111">
        <f t="shared" si="12"/>
        <v>0</v>
      </c>
      <c r="T165" s="111">
        <f t="shared" si="12"/>
        <v>0</v>
      </c>
      <c r="U165" s="111">
        <f t="shared" si="13"/>
        <v>0</v>
      </c>
    </row>
    <row r="166" spans="1:21" x14ac:dyDescent="0.2">
      <c r="A166" s="4">
        <f t="shared" ref="A166:A229" si="15">IF(B166=1,A165+1,A165)</f>
        <v>2032</v>
      </c>
      <c r="B166" s="4">
        <f t="shared" si="14"/>
        <v>10</v>
      </c>
      <c r="I166" s="15" t="s">
        <v>121</v>
      </c>
      <c r="J166" s="16" t="s">
        <v>121</v>
      </c>
      <c r="K166" s="16" t="s">
        <v>121</v>
      </c>
      <c r="L166" s="16" t="s">
        <v>121</v>
      </c>
      <c r="M166" s="16" t="s">
        <v>121</v>
      </c>
      <c r="N166" s="17" t="s">
        <v>121</v>
      </c>
      <c r="R166" s="111">
        <f t="shared" ref="R166:T229" si="16">IF(I166="",0,I166+I166/$L166*$M166)</f>
        <v>0</v>
      </c>
      <c r="S166" s="111">
        <f t="shared" si="16"/>
        <v>0</v>
      </c>
      <c r="T166" s="111">
        <f t="shared" si="16"/>
        <v>0</v>
      </c>
      <c r="U166" s="111">
        <f t="shared" ref="U166:U229" si="17">SUM(R166:T166)</f>
        <v>0</v>
      </c>
    </row>
    <row r="167" spans="1:21" x14ac:dyDescent="0.2">
      <c r="A167" s="4">
        <f t="shared" si="15"/>
        <v>2032</v>
      </c>
      <c r="B167" s="4">
        <f t="shared" si="14"/>
        <v>11</v>
      </c>
      <c r="I167" s="15">
        <v>6723025.7999999998</v>
      </c>
      <c r="J167" s="16">
        <v>2677324</v>
      </c>
      <c r="K167" s="16">
        <v>789253.9</v>
      </c>
      <c r="L167" s="16">
        <v>10189603.800000001</v>
      </c>
      <c r="M167" s="16">
        <v>95652.900000000009</v>
      </c>
      <c r="N167" s="17">
        <v>10285256.700000001</v>
      </c>
      <c r="R167" s="111">
        <f t="shared" si="16"/>
        <v>6786136.8813695051</v>
      </c>
      <c r="S167" s="111">
        <f t="shared" si="16"/>
        <v>2702456.8520584479</v>
      </c>
      <c r="T167" s="111">
        <f t="shared" si="16"/>
        <v>796662.86563331645</v>
      </c>
      <c r="U167" s="111">
        <f t="shared" si="17"/>
        <v>10285256.599061269</v>
      </c>
    </row>
    <row r="168" spans="1:21" x14ac:dyDescent="0.2">
      <c r="A168" s="4">
        <f t="shared" si="15"/>
        <v>2032</v>
      </c>
      <c r="B168" s="4">
        <f t="shared" si="14"/>
        <v>12</v>
      </c>
      <c r="I168" s="15">
        <v>6664975.4000000004</v>
      </c>
      <c r="J168" s="16">
        <v>2795804.8</v>
      </c>
      <c r="K168" s="16">
        <v>1027152.2</v>
      </c>
      <c r="L168" s="16">
        <v>10487932.5</v>
      </c>
      <c r="M168" s="16">
        <v>98453.4</v>
      </c>
      <c r="N168" s="17">
        <v>10586385.800000001</v>
      </c>
      <c r="R168" s="111">
        <f t="shared" si="16"/>
        <v>6727541.5434268732</v>
      </c>
      <c r="S168" s="111">
        <f t="shared" si="16"/>
        <v>2822049.8667275286</v>
      </c>
      <c r="T168" s="111">
        <f t="shared" si="16"/>
        <v>1036794.3889068679</v>
      </c>
      <c r="U168" s="111">
        <f t="shared" si="17"/>
        <v>10586385.79906127</v>
      </c>
    </row>
    <row r="169" spans="1:21" x14ac:dyDescent="0.2">
      <c r="A169" s="4">
        <f t="shared" si="15"/>
        <v>2033</v>
      </c>
      <c r="B169" s="4">
        <f t="shared" si="14"/>
        <v>1</v>
      </c>
      <c r="I169" s="15">
        <v>6669850.3000000007</v>
      </c>
      <c r="J169" s="16">
        <v>2829000.6</v>
      </c>
      <c r="K169" s="16">
        <v>1060065.3999999999</v>
      </c>
      <c r="L169" s="16">
        <v>10558916.299999999</v>
      </c>
      <c r="M169" s="16">
        <v>99119.7</v>
      </c>
      <c r="N169" s="17">
        <v>10658036</v>
      </c>
      <c r="R169" s="111">
        <f t="shared" si="16"/>
        <v>6732462.1762567442</v>
      </c>
      <c r="S169" s="111">
        <f t="shared" si="16"/>
        <v>2855557.2733180583</v>
      </c>
      <c r="T169" s="111">
        <f t="shared" si="16"/>
        <v>1070016.5504251984</v>
      </c>
      <c r="U169" s="111">
        <f t="shared" si="17"/>
        <v>10658036</v>
      </c>
    </row>
    <row r="170" spans="1:21" x14ac:dyDescent="0.2">
      <c r="A170" s="4">
        <f t="shared" si="15"/>
        <v>2033</v>
      </c>
      <c r="B170" s="4">
        <f t="shared" si="14"/>
        <v>2</v>
      </c>
      <c r="I170" s="15">
        <v>6703624.5</v>
      </c>
      <c r="J170" s="16">
        <v>2806437.1999999997</v>
      </c>
      <c r="K170" s="16">
        <v>977094.29999999993</v>
      </c>
      <c r="L170" s="16">
        <v>10487156</v>
      </c>
      <c r="M170" s="16">
        <v>98446.1</v>
      </c>
      <c r="N170" s="17">
        <v>10585602.1</v>
      </c>
      <c r="R170" s="111">
        <f t="shared" si="16"/>
        <v>6766553.4473608909</v>
      </c>
      <c r="S170" s="111">
        <f t="shared" si="16"/>
        <v>2832782.0734084737</v>
      </c>
      <c r="T170" s="111">
        <f t="shared" si="16"/>
        <v>986266.57923063496</v>
      </c>
      <c r="U170" s="111">
        <f t="shared" si="17"/>
        <v>10585602.1</v>
      </c>
    </row>
    <row r="171" spans="1:21" x14ac:dyDescent="0.2">
      <c r="A171" s="4">
        <f t="shared" si="15"/>
        <v>2033</v>
      </c>
      <c r="B171" s="4">
        <f t="shared" si="14"/>
        <v>3</v>
      </c>
      <c r="I171" s="15" t="s">
        <v>121</v>
      </c>
      <c r="J171" s="16" t="s">
        <v>121</v>
      </c>
      <c r="K171" s="16" t="s">
        <v>121</v>
      </c>
      <c r="L171" s="16" t="s">
        <v>121</v>
      </c>
      <c r="M171" s="16" t="s">
        <v>121</v>
      </c>
      <c r="N171" s="17" t="s">
        <v>121</v>
      </c>
      <c r="R171" s="111">
        <f t="shared" si="16"/>
        <v>0</v>
      </c>
      <c r="S171" s="111">
        <f t="shared" si="16"/>
        <v>0</v>
      </c>
      <c r="T171" s="111">
        <f t="shared" si="16"/>
        <v>0</v>
      </c>
      <c r="U171" s="111">
        <f t="shared" si="17"/>
        <v>0</v>
      </c>
    </row>
    <row r="172" spans="1:21" x14ac:dyDescent="0.2">
      <c r="A172" s="4">
        <f t="shared" si="15"/>
        <v>2033</v>
      </c>
      <c r="B172" s="4">
        <f t="shared" si="14"/>
        <v>4</v>
      </c>
      <c r="I172" s="15" t="s">
        <v>121</v>
      </c>
      <c r="J172" s="16" t="s">
        <v>121</v>
      </c>
      <c r="K172" s="16" t="s">
        <v>121</v>
      </c>
      <c r="L172" s="16" t="s">
        <v>121</v>
      </c>
      <c r="M172" s="16" t="s">
        <v>121</v>
      </c>
      <c r="N172" s="17" t="s">
        <v>121</v>
      </c>
      <c r="R172" s="111">
        <f t="shared" si="16"/>
        <v>0</v>
      </c>
      <c r="S172" s="111">
        <f t="shared" si="16"/>
        <v>0</v>
      </c>
      <c r="T172" s="111">
        <f t="shared" si="16"/>
        <v>0</v>
      </c>
      <c r="U172" s="111">
        <f t="shared" si="17"/>
        <v>0</v>
      </c>
    </row>
    <row r="173" spans="1:21" x14ac:dyDescent="0.2">
      <c r="A173" s="4">
        <f t="shared" si="15"/>
        <v>2033</v>
      </c>
      <c r="B173" s="4">
        <f t="shared" si="14"/>
        <v>5</v>
      </c>
      <c r="I173" s="15" t="s">
        <v>121</v>
      </c>
      <c r="J173" s="16" t="s">
        <v>121</v>
      </c>
      <c r="K173" s="16" t="s">
        <v>121</v>
      </c>
      <c r="L173" s="16" t="s">
        <v>121</v>
      </c>
      <c r="M173" s="16" t="s">
        <v>121</v>
      </c>
      <c r="N173" s="17" t="s">
        <v>121</v>
      </c>
      <c r="R173" s="111">
        <f t="shared" si="16"/>
        <v>0</v>
      </c>
      <c r="S173" s="111">
        <f t="shared" si="16"/>
        <v>0</v>
      </c>
      <c r="T173" s="111">
        <f t="shared" si="16"/>
        <v>0</v>
      </c>
      <c r="U173" s="111">
        <f t="shared" si="17"/>
        <v>0</v>
      </c>
    </row>
    <row r="174" spans="1:21" x14ac:dyDescent="0.2">
      <c r="A174" s="4">
        <f t="shared" si="15"/>
        <v>2033</v>
      </c>
      <c r="B174" s="4">
        <f t="shared" si="14"/>
        <v>6</v>
      </c>
      <c r="I174" s="15" t="s">
        <v>121</v>
      </c>
      <c r="J174" s="16" t="s">
        <v>121</v>
      </c>
      <c r="K174" s="16" t="s">
        <v>121</v>
      </c>
      <c r="L174" s="16" t="s">
        <v>121</v>
      </c>
      <c r="M174" s="16" t="s">
        <v>121</v>
      </c>
      <c r="N174" s="17" t="s">
        <v>121</v>
      </c>
      <c r="R174" s="111">
        <f t="shared" si="16"/>
        <v>0</v>
      </c>
      <c r="S174" s="111">
        <f t="shared" si="16"/>
        <v>0</v>
      </c>
      <c r="T174" s="111">
        <f t="shared" si="16"/>
        <v>0</v>
      </c>
      <c r="U174" s="111">
        <f t="shared" si="17"/>
        <v>0</v>
      </c>
    </row>
    <row r="175" spans="1:21" x14ac:dyDescent="0.2">
      <c r="A175" s="4">
        <f t="shared" si="15"/>
        <v>2033</v>
      </c>
      <c r="B175" s="4">
        <f t="shared" si="14"/>
        <v>7</v>
      </c>
      <c r="I175" s="15" t="s">
        <v>121</v>
      </c>
      <c r="J175" s="16" t="s">
        <v>121</v>
      </c>
      <c r="K175" s="16" t="s">
        <v>121</v>
      </c>
      <c r="L175" s="16" t="s">
        <v>121</v>
      </c>
      <c r="M175" s="16" t="s">
        <v>121</v>
      </c>
      <c r="N175" s="17" t="s">
        <v>121</v>
      </c>
      <c r="R175" s="111">
        <f t="shared" si="16"/>
        <v>0</v>
      </c>
      <c r="S175" s="111">
        <f t="shared" si="16"/>
        <v>0</v>
      </c>
      <c r="T175" s="111">
        <f t="shared" si="16"/>
        <v>0</v>
      </c>
      <c r="U175" s="111">
        <f t="shared" si="17"/>
        <v>0</v>
      </c>
    </row>
    <row r="176" spans="1:21" x14ac:dyDescent="0.2">
      <c r="A176" s="4">
        <f t="shared" si="15"/>
        <v>2033</v>
      </c>
      <c r="B176" s="4">
        <f t="shared" si="14"/>
        <v>8</v>
      </c>
      <c r="I176" s="15" t="s">
        <v>121</v>
      </c>
      <c r="J176" s="16" t="s">
        <v>121</v>
      </c>
      <c r="K176" s="16" t="s">
        <v>121</v>
      </c>
      <c r="L176" s="16" t="s">
        <v>121</v>
      </c>
      <c r="M176" s="16" t="s">
        <v>121</v>
      </c>
      <c r="N176" s="17" t="s">
        <v>121</v>
      </c>
      <c r="R176" s="111">
        <f t="shared" si="16"/>
        <v>0</v>
      </c>
      <c r="S176" s="111">
        <f t="shared" si="16"/>
        <v>0</v>
      </c>
      <c r="T176" s="111">
        <f t="shared" si="16"/>
        <v>0</v>
      </c>
      <c r="U176" s="111">
        <f t="shared" si="17"/>
        <v>0</v>
      </c>
    </row>
    <row r="177" spans="1:21" x14ac:dyDescent="0.2">
      <c r="A177" s="4">
        <f t="shared" si="15"/>
        <v>2033</v>
      </c>
      <c r="B177" s="4">
        <f t="shared" si="14"/>
        <v>9</v>
      </c>
      <c r="I177" s="15" t="s">
        <v>121</v>
      </c>
      <c r="J177" s="16" t="s">
        <v>121</v>
      </c>
      <c r="K177" s="16" t="s">
        <v>121</v>
      </c>
      <c r="L177" s="16" t="s">
        <v>121</v>
      </c>
      <c r="M177" s="16" t="s">
        <v>121</v>
      </c>
      <c r="N177" s="17" t="s">
        <v>121</v>
      </c>
      <c r="R177" s="111">
        <f t="shared" si="16"/>
        <v>0</v>
      </c>
      <c r="S177" s="111">
        <f t="shared" si="16"/>
        <v>0</v>
      </c>
      <c r="T177" s="111">
        <f t="shared" si="16"/>
        <v>0</v>
      </c>
      <c r="U177" s="111">
        <f t="shared" si="17"/>
        <v>0</v>
      </c>
    </row>
    <row r="178" spans="1:21" x14ac:dyDescent="0.2">
      <c r="A178" s="4">
        <f t="shared" si="15"/>
        <v>2033</v>
      </c>
      <c r="B178" s="4">
        <f t="shared" si="14"/>
        <v>10</v>
      </c>
      <c r="I178" s="15" t="s">
        <v>121</v>
      </c>
      <c r="J178" s="16" t="s">
        <v>121</v>
      </c>
      <c r="K178" s="16" t="s">
        <v>121</v>
      </c>
      <c r="L178" s="16" t="s">
        <v>121</v>
      </c>
      <c r="M178" s="16" t="s">
        <v>121</v>
      </c>
      <c r="N178" s="17" t="s">
        <v>121</v>
      </c>
      <c r="R178" s="111">
        <f t="shared" si="16"/>
        <v>0</v>
      </c>
      <c r="S178" s="111">
        <f t="shared" si="16"/>
        <v>0</v>
      </c>
      <c r="T178" s="111">
        <f t="shared" si="16"/>
        <v>0</v>
      </c>
      <c r="U178" s="111">
        <f t="shared" si="17"/>
        <v>0</v>
      </c>
    </row>
    <row r="179" spans="1:21" x14ac:dyDescent="0.2">
      <c r="A179" s="4">
        <f t="shared" si="15"/>
        <v>2033</v>
      </c>
      <c r="B179" s="4">
        <f t="shared" si="14"/>
        <v>11</v>
      </c>
      <c r="I179" s="15">
        <v>6793691.6000000006</v>
      </c>
      <c r="J179" s="16">
        <v>2689487.7</v>
      </c>
      <c r="K179" s="16">
        <v>788756.9</v>
      </c>
      <c r="L179" s="16">
        <v>10271936.300000001</v>
      </c>
      <c r="M179" s="16">
        <v>96425.8</v>
      </c>
      <c r="N179" s="17">
        <v>10368362</v>
      </c>
      <c r="R179" s="111">
        <f t="shared" si="16"/>
        <v>6857466.0557940146</v>
      </c>
      <c r="S179" s="111">
        <f t="shared" si="16"/>
        <v>2714734.7415984436</v>
      </c>
      <c r="T179" s="111">
        <f t="shared" si="16"/>
        <v>796161.20166881196</v>
      </c>
      <c r="U179" s="111">
        <f t="shared" si="17"/>
        <v>10368361.99906127</v>
      </c>
    </row>
    <row r="180" spans="1:21" x14ac:dyDescent="0.2">
      <c r="A180" s="4">
        <f t="shared" si="15"/>
        <v>2033</v>
      </c>
      <c r="B180" s="4">
        <f t="shared" si="14"/>
        <v>12</v>
      </c>
      <c r="I180" s="15">
        <v>6735203.1000000006</v>
      </c>
      <c r="J180" s="16">
        <v>2808872.5</v>
      </c>
      <c r="K180" s="16">
        <v>1027298.1</v>
      </c>
      <c r="L180" s="16">
        <v>10571373.799999999</v>
      </c>
      <c r="M180" s="16">
        <v>99236.7</v>
      </c>
      <c r="N180" s="17">
        <v>10670610.5</v>
      </c>
      <c r="R180" s="111">
        <f t="shared" si="16"/>
        <v>6798428.4992828993</v>
      </c>
      <c r="S180" s="111">
        <f t="shared" si="16"/>
        <v>2835240.2401721193</v>
      </c>
      <c r="T180" s="111">
        <f t="shared" si="16"/>
        <v>1036941.6596062519</v>
      </c>
      <c r="U180" s="111">
        <f t="shared" si="17"/>
        <v>10670610.39906127</v>
      </c>
    </row>
    <row r="181" spans="1:21" x14ac:dyDescent="0.2">
      <c r="A181" s="4">
        <f t="shared" si="15"/>
        <v>2034</v>
      </c>
      <c r="B181" s="4">
        <f t="shared" si="14"/>
        <v>1</v>
      </c>
      <c r="I181" s="15">
        <v>6739312.2999999998</v>
      </c>
      <c r="J181" s="16">
        <v>2841917.1999999997</v>
      </c>
      <c r="K181" s="16">
        <v>1060271.6000000001</v>
      </c>
      <c r="L181" s="16">
        <v>10641501</v>
      </c>
      <c r="M181" s="16">
        <v>99895</v>
      </c>
      <c r="N181" s="17">
        <v>10741396</v>
      </c>
      <c r="R181" s="111">
        <f t="shared" si="16"/>
        <v>6802576.2702057539</v>
      </c>
      <c r="S181" s="111">
        <f t="shared" si="16"/>
        <v>2868595.1393897529</v>
      </c>
      <c r="T181" s="111">
        <f t="shared" si="16"/>
        <v>1070224.6913432232</v>
      </c>
      <c r="U181" s="111">
        <f t="shared" si="17"/>
        <v>10741396.10093873</v>
      </c>
    </row>
    <row r="182" spans="1:21" x14ac:dyDescent="0.2">
      <c r="A182" s="4">
        <f t="shared" si="15"/>
        <v>2034</v>
      </c>
      <c r="B182" s="4">
        <f t="shared" si="14"/>
        <v>2</v>
      </c>
      <c r="I182" s="15">
        <v>6772896.8999999994</v>
      </c>
      <c r="J182" s="16">
        <v>2818941.3</v>
      </c>
      <c r="K182" s="16">
        <v>977046</v>
      </c>
      <c r="L182" s="16">
        <v>10568884.1</v>
      </c>
      <c r="M182" s="16">
        <v>99213.3</v>
      </c>
      <c r="N182" s="17">
        <v>10668097.4</v>
      </c>
      <c r="R182" s="111">
        <f t="shared" si="16"/>
        <v>6836476.1242256463</v>
      </c>
      <c r="S182" s="111">
        <f t="shared" si="16"/>
        <v>2845403.5514764152</v>
      </c>
      <c r="T182" s="111">
        <f t="shared" si="16"/>
        <v>986217.82523666811</v>
      </c>
      <c r="U182" s="111">
        <f t="shared" si="17"/>
        <v>10668097.50093873</v>
      </c>
    </row>
    <row r="183" spans="1:21" x14ac:dyDescent="0.2">
      <c r="A183" s="4">
        <f t="shared" si="15"/>
        <v>2034</v>
      </c>
      <c r="B183" s="4">
        <f t="shared" si="14"/>
        <v>3</v>
      </c>
      <c r="I183" s="15" t="s">
        <v>121</v>
      </c>
      <c r="J183" s="16" t="s">
        <v>121</v>
      </c>
      <c r="K183" s="16" t="s">
        <v>121</v>
      </c>
      <c r="L183" s="16" t="s">
        <v>121</v>
      </c>
      <c r="M183" s="16" t="s">
        <v>121</v>
      </c>
      <c r="N183" s="17" t="s">
        <v>121</v>
      </c>
      <c r="R183" s="111">
        <f t="shared" si="16"/>
        <v>0</v>
      </c>
      <c r="S183" s="111">
        <f t="shared" si="16"/>
        <v>0</v>
      </c>
      <c r="T183" s="111">
        <f t="shared" si="16"/>
        <v>0</v>
      </c>
      <c r="U183" s="111">
        <f t="shared" si="17"/>
        <v>0</v>
      </c>
    </row>
    <row r="184" spans="1:21" x14ac:dyDescent="0.2">
      <c r="A184" s="4">
        <f t="shared" si="15"/>
        <v>2034</v>
      </c>
      <c r="B184" s="4">
        <f t="shared" si="14"/>
        <v>4</v>
      </c>
      <c r="I184" s="15" t="s">
        <v>121</v>
      </c>
      <c r="J184" s="16" t="s">
        <v>121</v>
      </c>
      <c r="K184" s="16" t="s">
        <v>121</v>
      </c>
      <c r="L184" s="16" t="s">
        <v>121</v>
      </c>
      <c r="M184" s="16" t="s">
        <v>121</v>
      </c>
      <c r="N184" s="17" t="s">
        <v>121</v>
      </c>
      <c r="R184" s="111">
        <f t="shared" si="16"/>
        <v>0</v>
      </c>
      <c r="S184" s="111">
        <f t="shared" si="16"/>
        <v>0</v>
      </c>
      <c r="T184" s="111">
        <f t="shared" si="16"/>
        <v>0</v>
      </c>
      <c r="U184" s="111">
        <f t="shared" si="17"/>
        <v>0</v>
      </c>
    </row>
    <row r="185" spans="1:21" x14ac:dyDescent="0.2">
      <c r="A185" s="4">
        <f t="shared" si="15"/>
        <v>2034</v>
      </c>
      <c r="B185" s="4">
        <f t="shared" si="14"/>
        <v>5</v>
      </c>
      <c r="I185" s="15" t="s">
        <v>121</v>
      </c>
      <c r="J185" s="16" t="s">
        <v>121</v>
      </c>
      <c r="K185" s="16" t="s">
        <v>121</v>
      </c>
      <c r="L185" s="16" t="s">
        <v>121</v>
      </c>
      <c r="M185" s="16" t="s">
        <v>121</v>
      </c>
      <c r="N185" s="17" t="s">
        <v>121</v>
      </c>
      <c r="R185" s="111">
        <f t="shared" si="16"/>
        <v>0</v>
      </c>
      <c r="S185" s="111">
        <f t="shared" si="16"/>
        <v>0</v>
      </c>
      <c r="T185" s="111">
        <f t="shared" si="16"/>
        <v>0</v>
      </c>
      <c r="U185" s="111">
        <f t="shared" si="17"/>
        <v>0</v>
      </c>
    </row>
    <row r="186" spans="1:21" x14ac:dyDescent="0.2">
      <c r="A186" s="4">
        <f t="shared" si="15"/>
        <v>2034</v>
      </c>
      <c r="B186" s="4">
        <f t="shared" si="14"/>
        <v>6</v>
      </c>
      <c r="I186" s="15" t="s">
        <v>121</v>
      </c>
      <c r="J186" s="16" t="s">
        <v>121</v>
      </c>
      <c r="K186" s="16" t="s">
        <v>121</v>
      </c>
      <c r="L186" s="16" t="s">
        <v>121</v>
      </c>
      <c r="M186" s="16" t="s">
        <v>121</v>
      </c>
      <c r="N186" s="17" t="s">
        <v>121</v>
      </c>
      <c r="R186" s="111">
        <f t="shared" si="16"/>
        <v>0</v>
      </c>
      <c r="S186" s="111">
        <f t="shared" si="16"/>
        <v>0</v>
      </c>
      <c r="T186" s="111">
        <f t="shared" si="16"/>
        <v>0</v>
      </c>
      <c r="U186" s="111">
        <f t="shared" si="17"/>
        <v>0</v>
      </c>
    </row>
    <row r="187" spans="1:21" x14ac:dyDescent="0.2">
      <c r="A187" s="4">
        <f t="shared" si="15"/>
        <v>2034</v>
      </c>
      <c r="B187" s="4">
        <f t="shared" si="14"/>
        <v>7</v>
      </c>
      <c r="I187" s="15" t="s">
        <v>121</v>
      </c>
      <c r="J187" s="16" t="s">
        <v>121</v>
      </c>
      <c r="K187" s="16" t="s">
        <v>121</v>
      </c>
      <c r="L187" s="16" t="s">
        <v>121</v>
      </c>
      <c r="M187" s="16" t="s">
        <v>121</v>
      </c>
      <c r="N187" s="17" t="s">
        <v>121</v>
      </c>
      <c r="R187" s="111">
        <f t="shared" si="16"/>
        <v>0</v>
      </c>
      <c r="S187" s="111">
        <f t="shared" si="16"/>
        <v>0</v>
      </c>
      <c r="T187" s="111">
        <f t="shared" si="16"/>
        <v>0</v>
      </c>
      <c r="U187" s="111">
        <f t="shared" si="17"/>
        <v>0</v>
      </c>
    </row>
    <row r="188" spans="1:21" x14ac:dyDescent="0.2">
      <c r="A188" s="4">
        <f t="shared" si="15"/>
        <v>2034</v>
      </c>
      <c r="B188" s="4">
        <f t="shared" si="14"/>
        <v>8</v>
      </c>
      <c r="I188" s="15" t="s">
        <v>121</v>
      </c>
      <c r="J188" s="16" t="s">
        <v>121</v>
      </c>
      <c r="K188" s="16" t="s">
        <v>121</v>
      </c>
      <c r="L188" s="16" t="s">
        <v>121</v>
      </c>
      <c r="M188" s="16" t="s">
        <v>121</v>
      </c>
      <c r="N188" s="17" t="s">
        <v>121</v>
      </c>
      <c r="R188" s="111">
        <f t="shared" si="16"/>
        <v>0</v>
      </c>
      <c r="S188" s="111">
        <f t="shared" si="16"/>
        <v>0</v>
      </c>
      <c r="T188" s="111">
        <f t="shared" si="16"/>
        <v>0</v>
      </c>
      <c r="U188" s="111">
        <f t="shared" si="17"/>
        <v>0</v>
      </c>
    </row>
    <row r="189" spans="1:21" x14ac:dyDescent="0.2">
      <c r="A189" s="4">
        <f t="shared" si="15"/>
        <v>2034</v>
      </c>
      <c r="B189" s="4">
        <f t="shared" si="14"/>
        <v>9</v>
      </c>
      <c r="I189" s="15" t="s">
        <v>121</v>
      </c>
      <c r="J189" s="16" t="s">
        <v>121</v>
      </c>
      <c r="K189" s="16" t="s">
        <v>121</v>
      </c>
      <c r="L189" s="16" t="s">
        <v>121</v>
      </c>
      <c r="M189" s="16" t="s">
        <v>121</v>
      </c>
      <c r="N189" s="17" t="s">
        <v>121</v>
      </c>
      <c r="R189" s="111">
        <f t="shared" si="16"/>
        <v>0</v>
      </c>
      <c r="S189" s="111">
        <f t="shared" si="16"/>
        <v>0</v>
      </c>
      <c r="T189" s="111">
        <f t="shared" si="16"/>
        <v>0</v>
      </c>
      <c r="U189" s="111">
        <f t="shared" si="17"/>
        <v>0</v>
      </c>
    </row>
    <row r="190" spans="1:21" x14ac:dyDescent="0.2">
      <c r="A190" s="4">
        <f t="shared" si="15"/>
        <v>2034</v>
      </c>
      <c r="B190" s="4">
        <f t="shared" si="14"/>
        <v>10</v>
      </c>
      <c r="I190" s="15" t="s">
        <v>121</v>
      </c>
      <c r="J190" s="16" t="s">
        <v>121</v>
      </c>
      <c r="K190" s="16" t="s">
        <v>121</v>
      </c>
      <c r="L190" s="16" t="s">
        <v>121</v>
      </c>
      <c r="M190" s="16" t="s">
        <v>121</v>
      </c>
      <c r="N190" s="17" t="s">
        <v>121</v>
      </c>
      <c r="R190" s="111">
        <f t="shared" si="16"/>
        <v>0</v>
      </c>
      <c r="S190" s="111">
        <f t="shared" si="16"/>
        <v>0</v>
      </c>
      <c r="T190" s="111">
        <f t="shared" si="16"/>
        <v>0</v>
      </c>
      <c r="U190" s="111">
        <f t="shared" si="17"/>
        <v>0</v>
      </c>
    </row>
    <row r="191" spans="1:21" x14ac:dyDescent="0.2">
      <c r="A191" s="4">
        <f t="shared" si="15"/>
        <v>2034</v>
      </c>
      <c r="B191" s="4">
        <f t="shared" si="14"/>
        <v>11</v>
      </c>
      <c r="I191" s="15">
        <v>6858317.8000000007</v>
      </c>
      <c r="J191" s="16">
        <v>2699582.1</v>
      </c>
      <c r="K191" s="16">
        <v>788055</v>
      </c>
      <c r="L191" s="16">
        <v>10345954.9</v>
      </c>
      <c r="M191" s="16">
        <v>97120.599999999991</v>
      </c>
      <c r="N191" s="17">
        <v>10443075.5</v>
      </c>
      <c r="R191" s="111">
        <f t="shared" si="16"/>
        <v>6922698.898329231</v>
      </c>
      <c r="S191" s="111">
        <f t="shared" si="16"/>
        <v>2724923.8916311678</v>
      </c>
      <c r="T191" s="111">
        <f t="shared" si="16"/>
        <v>795452.71003960201</v>
      </c>
      <c r="U191" s="111">
        <f t="shared" si="17"/>
        <v>10443075.500000002</v>
      </c>
    </row>
    <row r="192" spans="1:21" x14ac:dyDescent="0.2">
      <c r="A192" s="4">
        <f t="shared" si="15"/>
        <v>2034</v>
      </c>
      <c r="B192" s="4">
        <f t="shared" si="14"/>
        <v>12</v>
      </c>
      <c r="I192" s="15">
        <v>6798154.7999999998</v>
      </c>
      <c r="J192" s="16">
        <v>2819265.4</v>
      </c>
      <c r="K192" s="16">
        <v>1027115.6</v>
      </c>
      <c r="L192" s="16">
        <v>10644535.800000001</v>
      </c>
      <c r="M192" s="16">
        <v>99923.5</v>
      </c>
      <c r="N192" s="17">
        <v>10744459.299999999</v>
      </c>
      <c r="R192" s="111">
        <f t="shared" si="16"/>
        <v>6861971.1499020597</v>
      </c>
      <c r="S192" s="111">
        <f t="shared" si="16"/>
        <v>2845730.703089769</v>
      </c>
      <c r="T192" s="111">
        <f t="shared" si="16"/>
        <v>1036757.4470081711</v>
      </c>
      <c r="U192" s="111">
        <f t="shared" si="17"/>
        <v>10744459.300000001</v>
      </c>
    </row>
    <row r="193" spans="1:21" x14ac:dyDescent="0.2">
      <c r="A193" s="4">
        <f t="shared" si="15"/>
        <v>2035</v>
      </c>
      <c r="B193" s="4">
        <f t="shared" si="14"/>
        <v>1</v>
      </c>
      <c r="I193" s="15">
        <v>6802144.5999999996</v>
      </c>
      <c r="J193" s="16">
        <v>2852320</v>
      </c>
      <c r="K193" s="16">
        <v>1060165.6000000001</v>
      </c>
      <c r="L193" s="16">
        <v>10714630.300000001</v>
      </c>
      <c r="M193" s="16">
        <v>100581.5</v>
      </c>
      <c r="N193" s="17">
        <v>10815211.699999999</v>
      </c>
      <c r="R193" s="111">
        <f t="shared" si="16"/>
        <v>6865998.4043711033</v>
      </c>
      <c r="S193" s="111">
        <f t="shared" si="16"/>
        <v>2879095.5971085629</v>
      </c>
      <c r="T193" s="111">
        <f t="shared" si="16"/>
        <v>1070117.697581603</v>
      </c>
      <c r="U193" s="111">
        <f t="shared" si="17"/>
        <v>10815211.699061269</v>
      </c>
    </row>
    <row r="194" spans="1:21" x14ac:dyDescent="0.2">
      <c r="A194" s="4">
        <f t="shared" si="15"/>
        <v>2035</v>
      </c>
      <c r="B194" s="4">
        <f t="shared" si="14"/>
        <v>2</v>
      </c>
      <c r="I194" s="15">
        <v>6836147.9000000004</v>
      </c>
      <c r="J194" s="16">
        <v>2829099.6999999997</v>
      </c>
      <c r="K194" s="16">
        <v>976733</v>
      </c>
      <c r="L194" s="16">
        <v>10641980.5</v>
      </c>
      <c r="M194" s="16">
        <v>99899.5</v>
      </c>
      <c r="N194" s="17">
        <v>10741880</v>
      </c>
      <c r="R194" s="111">
        <f t="shared" si="16"/>
        <v>6900320.8945977679</v>
      </c>
      <c r="S194" s="111">
        <f t="shared" si="16"/>
        <v>2855657.3173044245</v>
      </c>
      <c r="T194" s="111">
        <f t="shared" si="16"/>
        <v>985901.88903653785</v>
      </c>
      <c r="U194" s="111">
        <f t="shared" si="17"/>
        <v>10741880.10093873</v>
      </c>
    </row>
    <row r="195" spans="1:21" x14ac:dyDescent="0.2">
      <c r="A195" s="4">
        <f t="shared" si="15"/>
        <v>2035</v>
      </c>
      <c r="B195" s="4">
        <f t="shared" si="14"/>
        <v>3</v>
      </c>
      <c r="I195" s="15" t="s">
        <v>121</v>
      </c>
      <c r="J195" s="16" t="s">
        <v>121</v>
      </c>
      <c r="K195" s="16" t="s">
        <v>121</v>
      </c>
      <c r="L195" s="16" t="s">
        <v>121</v>
      </c>
      <c r="M195" s="16" t="s">
        <v>121</v>
      </c>
      <c r="N195" s="17" t="s">
        <v>121</v>
      </c>
      <c r="R195" s="111">
        <f t="shared" si="16"/>
        <v>0</v>
      </c>
      <c r="S195" s="111">
        <f t="shared" si="16"/>
        <v>0</v>
      </c>
      <c r="T195" s="111">
        <f t="shared" si="16"/>
        <v>0</v>
      </c>
      <c r="U195" s="111">
        <f t="shared" si="17"/>
        <v>0</v>
      </c>
    </row>
    <row r="196" spans="1:21" x14ac:dyDescent="0.2">
      <c r="A196" s="4">
        <f t="shared" si="15"/>
        <v>2035</v>
      </c>
      <c r="B196" s="4">
        <f t="shared" si="14"/>
        <v>4</v>
      </c>
      <c r="I196" s="15" t="s">
        <v>121</v>
      </c>
      <c r="J196" s="16" t="s">
        <v>121</v>
      </c>
      <c r="K196" s="16" t="s">
        <v>121</v>
      </c>
      <c r="L196" s="16" t="s">
        <v>121</v>
      </c>
      <c r="M196" s="16" t="s">
        <v>121</v>
      </c>
      <c r="N196" s="17" t="s">
        <v>121</v>
      </c>
      <c r="R196" s="111">
        <f t="shared" si="16"/>
        <v>0</v>
      </c>
      <c r="S196" s="111">
        <f t="shared" si="16"/>
        <v>0</v>
      </c>
      <c r="T196" s="111">
        <f t="shared" si="16"/>
        <v>0</v>
      </c>
      <c r="U196" s="111">
        <f t="shared" si="17"/>
        <v>0</v>
      </c>
    </row>
    <row r="197" spans="1:21" x14ac:dyDescent="0.2">
      <c r="A197" s="4">
        <f t="shared" si="15"/>
        <v>2035</v>
      </c>
      <c r="B197" s="4">
        <f t="shared" si="14"/>
        <v>5</v>
      </c>
      <c r="I197" s="15" t="s">
        <v>121</v>
      </c>
      <c r="J197" s="16" t="s">
        <v>121</v>
      </c>
      <c r="K197" s="16" t="s">
        <v>121</v>
      </c>
      <c r="L197" s="16" t="s">
        <v>121</v>
      </c>
      <c r="M197" s="16" t="s">
        <v>121</v>
      </c>
      <c r="N197" s="17" t="s">
        <v>121</v>
      </c>
      <c r="R197" s="111">
        <f t="shared" si="16"/>
        <v>0</v>
      </c>
      <c r="S197" s="111">
        <f t="shared" si="16"/>
        <v>0</v>
      </c>
      <c r="T197" s="111">
        <f t="shared" si="16"/>
        <v>0</v>
      </c>
      <c r="U197" s="111">
        <f t="shared" si="17"/>
        <v>0</v>
      </c>
    </row>
    <row r="198" spans="1:21" x14ac:dyDescent="0.2">
      <c r="A198" s="4">
        <f t="shared" si="15"/>
        <v>2035</v>
      </c>
      <c r="B198" s="4">
        <f t="shared" si="14"/>
        <v>6</v>
      </c>
      <c r="I198" s="15" t="s">
        <v>121</v>
      </c>
      <c r="J198" s="16" t="s">
        <v>121</v>
      </c>
      <c r="K198" s="16" t="s">
        <v>121</v>
      </c>
      <c r="L198" s="16" t="s">
        <v>121</v>
      </c>
      <c r="M198" s="16" t="s">
        <v>121</v>
      </c>
      <c r="N198" s="17" t="s">
        <v>121</v>
      </c>
      <c r="R198" s="111">
        <f t="shared" si="16"/>
        <v>0</v>
      </c>
      <c r="S198" s="111">
        <f t="shared" si="16"/>
        <v>0</v>
      </c>
      <c r="T198" s="111">
        <f t="shared" si="16"/>
        <v>0</v>
      </c>
      <c r="U198" s="111">
        <f t="shared" si="17"/>
        <v>0</v>
      </c>
    </row>
    <row r="199" spans="1:21" x14ac:dyDescent="0.2">
      <c r="A199" s="4">
        <f t="shared" si="15"/>
        <v>2035</v>
      </c>
      <c r="B199" s="4">
        <f t="shared" si="14"/>
        <v>7</v>
      </c>
      <c r="I199" s="15" t="s">
        <v>121</v>
      </c>
      <c r="J199" s="16" t="s">
        <v>121</v>
      </c>
      <c r="K199" s="16" t="s">
        <v>121</v>
      </c>
      <c r="L199" s="16" t="s">
        <v>121</v>
      </c>
      <c r="M199" s="16" t="s">
        <v>121</v>
      </c>
      <c r="N199" s="17" t="s">
        <v>121</v>
      </c>
      <c r="R199" s="111">
        <f t="shared" si="16"/>
        <v>0</v>
      </c>
      <c r="S199" s="111">
        <f t="shared" si="16"/>
        <v>0</v>
      </c>
      <c r="T199" s="111">
        <f t="shared" si="16"/>
        <v>0</v>
      </c>
      <c r="U199" s="111">
        <f t="shared" si="17"/>
        <v>0</v>
      </c>
    </row>
    <row r="200" spans="1:21" x14ac:dyDescent="0.2">
      <c r="A200" s="4">
        <f t="shared" si="15"/>
        <v>2035</v>
      </c>
      <c r="B200" s="4">
        <f t="shared" si="14"/>
        <v>8</v>
      </c>
      <c r="I200" s="15" t="s">
        <v>121</v>
      </c>
      <c r="J200" s="16" t="s">
        <v>121</v>
      </c>
      <c r="K200" s="16" t="s">
        <v>121</v>
      </c>
      <c r="L200" s="16" t="s">
        <v>121</v>
      </c>
      <c r="M200" s="16" t="s">
        <v>121</v>
      </c>
      <c r="N200" s="17" t="s">
        <v>121</v>
      </c>
      <c r="R200" s="111">
        <f t="shared" si="16"/>
        <v>0</v>
      </c>
      <c r="S200" s="111">
        <f t="shared" si="16"/>
        <v>0</v>
      </c>
      <c r="T200" s="111">
        <f t="shared" si="16"/>
        <v>0</v>
      </c>
      <c r="U200" s="111">
        <f t="shared" si="17"/>
        <v>0</v>
      </c>
    </row>
    <row r="201" spans="1:21" x14ac:dyDescent="0.2">
      <c r="A201" s="4">
        <f t="shared" si="15"/>
        <v>2035</v>
      </c>
      <c r="B201" s="4">
        <f t="shared" si="14"/>
        <v>9</v>
      </c>
      <c r="I201" s="15" t="s">
        <v>121</v>
      </c>
      <c r="J201" s="16" t="s">
        <v>121</v>
      </c>
      <c r="K201" s="16" t="s">
        <v>121</v>
      </c>
      <c r="L201" s="16" t="s">
        <v>121</v>
      </c>
      <c r="M201" s="16" t="s">
        <v>121</v>
      </c>
      <c r="N201" s="17" t="s">
        <v>121</v>
      </c>
      <c r="R201" s="111">
        <f t="shared" si="16"/>
        <v>0</v>
      </c>
      <c r="S201" s="111">
        <f t="shared" si="16"/>
        <v>0</v>
      </c>
      <c r="T201" s="111">
        <f t="shared" si="16"/>
        <v>0</v>
      </c>
      <c r="U201" s="111">
        <f t="shared" si="17"/>
        <v>0</v>
      </c>
    </row>
    <row r="202" spans="1:21" x14ac:dyDescent="0.2">
      <c r="A202" s="4">
        <f t="shared" si="15"/>
        <v>2035</v>
      </c>
      <c r="B202" s="4">
        <f t="shared" si="14"/>
        <v>10</v>
      </c>
      <c r="I202" s="15" t="s">
        <v>121</v>
      </c>
      <c r="J202" s="16" t="s">
        <v>121</v>
      </c>
      <c r="K202" s="16" t="s">
        <v>121</v>
      </c>
      <c r="L202" s="16" t="s">
        <v>121</v>
      </c>
      <c r="M202" s="16" t="s">
        <v>121</v>
      </c>
      <c r="N202" s="17" t="s">
        <v>121</v>
      </c>
      <c r="R202" s="111">
        <f t="shared" si="16"/>
        <v>0</v>
      </c>
      <c r="S202" s="111">
        <f t="shared" si="16"/>
        <v>0</v>
      </c>
      <c r="T202" s="111">
        <f t="shared" si="16"/>
        <v>0</v>
      </c>
      <c r="U202" s="111">
        <f t="shared" si="17"/>
        <v>0</v>
      </c>
    </row>
    <row r="203" spans="1:21" x14ac:dyDescent="0.2">
      <c r="A203" s="4">
        <f t="shared" si="15"/>
        <v>2035</v>
      </c>
      <c r="B203" s="4">
        <f t="shared" si="14"/>
        <v>11</v>
      </c>
      <c r="I203" s="15">
        <v>6922667.2999999998</v>
      </c>
      <c r="J203" s="16">
        <v>2708774.9</v>
      </c>
      <c r="K203" s="16">
        <v>787313.9</v>
      </c>
      <c r="L203" s="16">
        <v>10418756.1</v>
      </c>
      <c r="M203" s="16">
        <v>97804</v>
      </c>
      <c r="N203" s="17">
        <v>10516560.1</v>
      </c>
      <c r="R203" s="111">
        <f t="shared" si="16"/>
        <v>6987652.46196278</v>
      </c>
      <c r="S203" s="111">
        <f t="shared" si="16"/>
        <v>2734202.9854429062</v>
      </c>
      <c r="T203" s="111">
        <f t="shared" si="16"/>
        <v>794704.65259431407</v>
      </c>
      <c r="U203" s="111">
        <f t="shared" si="17"/>
        <v>10516560.100000001</v>
      </c>
    </row>
    <row r="204" spans="1:21" x14ac:dyDescent="0.2">
      <c r="A204" s="4">
        <f t="shared" si="15"/>
        <v>2035</v>
      </c>
      <c r="B204" s="4">
        <f t="shared" si="14"/>
        <v>12</v>
      </c>
      <c r="I204" s="15">
        <v>6861456.7000000002</v>
      </c>
      <c r="J204" s="16">
        <v>2828940.8000000003</v>
      </c>
      <c r="K204" s="16">
        <v>1026906.7</v>
      </c>
      <c r="L204" s="16">
        <v>10717304.199999999</v>
      </c>
      <c r="M204" s="16">
        <v>100606.6</v>
      </c>
      <c r="N204" s="17">
        <v>10817910.800000001</v>
      </c>
      <c r="R204" s="111">
        <f t="shared" si="16"/>
        <v>6925867.2846724233</v>
      </c>
      <c r="S204" s="111">
        <f t="shared" si="16"/>
        <v>2855496.9292446361</v>
      </c>
      <c r="T204" s="111">
        <f t="shared" si="16"/>
        <v>1036546.5860829405</v>
      </c>
      <c r="U204" s="111">
        <f t="shared" si="17"/>
        <v>10817910.800000001</v>
      </c>
    </row>
    <row r="205" spans="1:21" x14ac:dyDescent="0.2">
      <c r="A205" s="4">
        <f t="shared" si="15"/>
        <v>2036</v>
      </c>
      <c r="B205" s="4">
        <f t="shared" si="14"/>
        <v>1</v>
      </c>
      <c r="I205" s="15">
        <v>6864877.7000000002</v>
      </c>
      <c r="J205" s="16">
        <v>2861833</v>
      </c>
      <c r="K205" s="16">
        <v>1060009.9000000001</v>
      </c>
      <c r="L205" s="16">
        <v>10786720.600000001</v>
      </c>
      <c r="M205" s="16">
        <v>101258.2</v>
      </c>
      <c r="N205" s="17">
        <v>10887978.799999999</v>
      </c>
      <c r="R205" s="111">
        <f t="shared" si="16"/>
        <v>6929320.3777052276</v>
      </c>
      <c r="S205" s="111">
        <f t="shared" si="16"/>
        <v>2888697.8896199833</v>
      </c>
      <c r="T205" s="111">
        <f t="shared" si="16"/>
        <v>1069960.5326747892</v>
      </c>
      <c r="U205" s="111">
        <f t="shared" si="17"/>
        <v>10887978.800000001</v>
      </c>
    </row>
    <row r="206" spans="1:21" x14ac:dyDescent="0.2">
      <c r="A206" s="4">
        <f t="shared" si="15"/>
        <v>2036</v>
      </c>
      <c r="B206" s="4">
        <f t="shared" si="14"/>
        <v>2</v>
      </c>
      <c r="I206" s="15">
        <v>6898855.0999999996</v>
      </c>
      <c r="J206" s="16">
        <v>2838184.1999999997</v>
      </c>
      <c r="K206" s="16">
        <v>976353.6</v>
      </c>
      <c r="L206" s="16">
        <v>10713392.9</v>
      </c>
      <c r="M206" s="16">
        <v>100569.9</v>
      </c>
      <c r="N206" s="17">
        <v>10813962.800000001</v>
      </c>
      <c r="R206" s="111">
        <f t="shared" si="16"/>
        <v>6963616.7655150853</v>
      </c>
      <c r="S206" s="111">
        <f t="shared" si="16"/>
        <v>2864827.1042451696</v>
      </c>
      <c r="T206" s="111">
        <f t="shared" si="16"/>
        <v>985518.93023974507</v>
      </c>
      <c r="U206" s="111">
        <f t="shared" si="17"/>
        <v>10813962.799999999</v>
      </c>
    </row>
    <row r="207" spans="1:21" x14ac:dyDescent="0.2">
      <c r="A207" s="4">
        <f t="shared" si="15"/>
        <v>2036</v>
      </c>
      <c r="B207" s="4">
        <f t="shared" si="14"/>
        <v>3</v>
      </c>
      <c r="I207" s="15" t="s">
        <v>121</v>
      </c>
      <c r="J207" s="16" t="s">
        <v>121</v>
      </c>
      <c r="K207" s="16" t="s">
        <v>121</v>
      </c>
      <c r="L207" s="16" t="s">
        <v>121</v>
      </c>
      <c r="M207" s="16" t="s">
        <v>121</v>
      </c>
      <c r="N207" s="17" t="s">
        <v>121</v>
      </c>
      <c r="R207" s="111">
        <f t="shared" si="16"/>
        <v>0</v>
      </c>
      <c r="S207" s="111">
        <f t="shared" si="16"/>
        <v>0</v>
      </c>
      <c r="T207" s="111">
        <f t="shared" si="16"/>
        <v>0</v>
      </c>
      <c r="U207" s="111">
        <f t="shared" si="17"/>
        <v>0</v>
      </c>
    </row>
    <row r="208" spans="1:21" x14ac:dyDescent="0.2">
      <c r="A208" s="4">
        <f t="shared" si="15"/>
        <v>2036</v>
      </c>
      <c r="B208" s="4">
        <f t="shared" si="14"/>
        <v>4</v>
      </c>
      <c r="I208" s="15" t="s">
        <v>121</v>
      </c>
      <c r="J208" s="16" t="s">
        <v>121</v>
      </c>
      <c r="K208" s="16" t="s">
        <v>121</v>
      </c>
      <c r="L208" s="16" t="s">
        <v>121</v>
      </c>
      <c r="M208" s="16" t="s">
        <v>121</v>
      </c>
      <c r="N208" s="17" t="s">
        <v>121</v>
      </c>
      <c r="R208" s="111">
        <f t="shared" si="16"/>
        <v>0</v>
      </c>
      <c r="S208" s="111">
        <f t="shared" si="16"/>
        <v>0</v>
      </c>
      <c r="T208" s="111">
        <f t="shared" si="16"/>
        <v>0</v>
      </c>
      <c r="U208" s="111">
        <f t="shared" si="17"/>
        <v>0</v>
      </c>
    </row>
    <row r="209" spans="1:21" x14ac:dyDescent="0.2">
      <c r="A209" s="4">
        <f t="shared" si="15"/>
        <v>2036</v>
      </c>
      <c r="B209" s="4">
        <f t="shared" si="14"/>
        <v>5</v>
      </c>
      <c r="I209" s="15" t="s">
        <v>121</v>
      </c>
      <c r="J209" s="16" t="s">
        <v>121</v>
      </c>
      <c r="K209" s="16" t="s">
        <v>121</v>
      </c>
      <c r="L209" s="16" t="s">
        <v>121</v>
      </c>
      <c r="M209" s="16" t="s">
        <v>121</v>
      </c>
      <c r="N209" s="17" t="s">
        <v>121</v>
      </c>
      <c r="R209" s="111">
        <f t="shared" si="16"/>
        <v>0</v>
      </c>
      <c r="S209" s="111">
        <f t="shared" si="16"/>
        <v>0</v>
      </c>
      <c r="T209" s="111">
        <f t="shared" si="16"/>
        <v>0</v>
      </c>
      <c r="U209" s="111">
        <f t="shared" si="17"/>
        <v>0</v>
      </c>
    </row>
    <row r="210" spans="1:21" x14ac:dyDescent="0.2">
      <c r="A210" s="4">
        <f t="shared" si="15"/>
        <v>2036</v>
      </c>
      <c r="B210" s="4">
        <f t="shared" si="14"/>
        <v>6</v>
      </c>
      <c r="I210" s="15" t="s">
        <v>121</v>
      </c>
      <c r="J210" s="16" t="s">
        <v>121</v>
      </c>
      <c r="K210" s="16" t="s">
        <v>121</v>
      </c>
      <c r="L210" s="16" t="s">
        <v>121</v>
      </c>
      <c r="M210" s="16" t="s">
        <v>121</v>
      </c>
      <c r="N210" s="17" t="s">
        <v>121</v>
      </c>
      <c r="R210" s="111">
        <f t="shared" si="16"/>
        <v>0</v>
      </c>
      <c r="S210" s="111">
        <f t="shared" si="16"/>
        <v>0</v>
      </c>
      <c r="T210" s="111">
        <f t="shared" si="16"/>
        <v>0</v>
      </c>
      <c r="U210" s="111">
        <f t="shared" si="17"/>
        <v>0</v>
      </c>
    </row>
    <row r="211" spans="1:21" x14ac:dyDescent="0.2">
      <c r="A211" s="4">
        <f t="shared" si="15"/>
        <v>2036</v>
      </c>
      <c r="B211" s="4">
        <f t="shared" si="14"/>
        <v>7</v>
      </c>
      <c r="I211" s="15" t="s">
        <v>121</v>
      </c>
      <c r="J211" s="16" t="s">
        <v>121</v>
      </c>
      <c r="K211" s="16" t="s">
        <v>121</v>
      </c>
      <c r="L211" s="16" t="s">
        <v>121</v>
      </c>
      <c r="M211" s="16" t="s">
        <v>121</v>
      </c>
      <c r="N211" s="17" t="s">
        <v>121</v>
      </c>
      <c r="R211" s="111">
        <f t="shared" si="16"/>
        <v>0</v>
      </c>
      <c r="S211" s="111">
        <f t="shared" si="16"/>
        <v>0</v>
      </c>
      <c r="T211" s="111">
        <f t="shared" si="16"/>
        <v>0</v>
      </c>
      <c r="U211" s="111">
        <f t="shared" si="17"/>
        <v>0</v>
      </c>
    </row>
    <row r="212" spans="1:21" x14ac:dyDescent="0.2">
      <c r="A212" s="4">
        <f t="shared" si="15"/>
        <v>2036</v>
      </c>
      <c r="B212" s="4">
        <f t="shared" si="14"/>
        <v>8</v>
      </c>
      <c r="I212" s="15" t="s">
        <v>121</v>
      </c>
      <c r="J212" s="16" t="s">
        <v>121</v>
      </c>
      <c r="K212" s="16" t="s">
        <v>121</v>
      </c>
      <c r="L212" s="16" t="s">
        <v>121</v>
      </c>
      <c r="M212" s="16" t="s">
        <v>121</v>
      </c>
      <c r="N212" s="17" t="s">
        <v>121</v>
      </c>
      <c r="R212" s="111">
        <f t="shared" si="16"/>
        <v>0</v>
      </c>
      <c r="S212" s="111">
        <f t="shared" si="16"/>
        <v>0</v>
      </c>
      <c r="T212" s="111">
        <f t="shared" si="16"/>
        <v>0</v>
      </c>
      <c r="U212" s="111">
        <f t="shared" si="17"/>
        <v>0</v>
      </c>
    </row>
    <row r="213" spans="1:21" x14ac:dyDescent="0.2">
      <c r="A213" s="4">
        <f t="shared" si="15"/>
        <v>2036</v>
      </c>
      <c r="B213" s="4">
        <f t="shared" si="14"/>
        <v>9</v>
      </c>
      <c r="I213" s="15" t="s">
        <v>121</v>
      </c>
      <c r="J213" s="16" t="s">
        <v>121</v>
      </c>
      <c r="K213" s="16" t="s">
        <v>121</v>
      </c>
      <c r="L213" s="16" t="s">
        <v>121</v>
      </c>
      <c r="M213" s="16" t="s">
        <v>121</v>
      </c>
      <c r="N213" s="17" t="s">
        <v>121</v>
      </c>
      <c r="R213" s="111">
        <f t="shared" si="16"/>
        <v>0</v>
      </c>
      <c r="S213" s="111">
        <f t="shared" si="16"/>
        <v>0</v>
      </c>
      <c r="T213" s="111">
        <f t="shared" si="16"/>
        <v>0</v>
      </c>
      <c r="U213" s="111">
        <f t="shared" si="17"/>
        <v>0</v>
      </c>
    </row>
    <row r="214" spans="1:21" x14ac:dyDescent="0.2">
      <c r="A214" s="4">
        <f t="shared" si="15"/>
        <v>2036</v>
      </c>
      <c r="B214" s="4">
        <f t="shared" si="14"/>
        <v>10</v>
      </c>
      <c r="I214" s="15" t="s">
        <v>121</v>
      </c>
      <c r="J214" s="16" t="s">
        <v>121</v>
      </c>
      <c r="K214" s="16" t="s">
        <v>121</v>
      </c>
      <c r="L214" s="16" t="s">
        <v>121</v>
      </c>
      <c r="M214" s="16" t="s">
        <v>121</v>
      </c>
      <c r="N214" s="17" t="s">
        <v>121</v>
      </c>
      <c r="R214" s="111">
        <f t="shared" si="16"/>
        <v>0</v>
      </c>
      <c r="S214" s="111">
        <f t="shared" si="16"/>
        <v>0</v>
      </c>
      <c r="T214" s="111">
        <f t="shared" si="16"/>
        <v>0</v>
      </c>
      <c r="U214" s="111">
        <f t="shared" si="17"/>
        <v>0</v>
      </c>
    </row>
    <row r="215" spans="1:21" x14ac:dyDescent="0.2">
      <c r="A215" s="4">
        <f t="shared" si="15"/>
        <v>2036</v>
      </c>
      <c r="B215" s="4">
        <f t="shared" si="14"/>
        <v>11</v>
      </c>
      <c r="I215" s="15">
        <v>6982413.9000000004</v>
      </c>
      <c r="J215" s="16">
        <v>2715297.9</v>
      </c>
      <c r="K215" s="16">
        <v>786354.60000000009</v>
      </c>
      <c r="L215" s="16">
        <v>10484066.5</v>
      </c>
      <c r="M215" s="16">
        <v>98417.099999999991</v>
      </c>
      <c r="N215" s="17">
        <v>10582483.600000001</v>
      </c>
      <c r="R215" s="111">
        <f t="shared" si="16"/>
        <v>7047959.9290181957</v>
      </c>
      <c r="S215" s="111">
        <f t="shared" si="16"/>
        <v>2740787.2218155465</v>
      </c>
      <c r="T215" s="111">
        <f t="shared" si="16"/>
        <v>793736.34822752804</v>
      </c>
      <c r="U215" s="111">
        <f t="shared" si="17"/>
        <v>10582483.499061272</v>
      </c>
    </row>
    <row r="216" spans="1:21" x14ac:dyDescent="0.2">
      <c r="A216" s="4">
        <f t="shared" si="15"/>
        <v>2036</v>
      </c>
      <c r="B216" s="4">
        <f t="shared" si="14"/>
        <v>12</v>
      </c>
      <c r="I216" s="15">
        <v>6919731.6000000006</v>
      </c>
      <c r="J216" s="16">
        <v>2835792.7</v>
      </c>
      <c r="K216" s="16">
        <v>1026412.2999999999</v>
      </c>
      <c r="L216" s="16">
        <v>10781936.6</v>
      </c>
      <c r="M216" s="16">
        <v>101213.3</v>
      </c>
      <c r="N216" s="17">
        <v>10883149.9</v>
      </c>
      <c r="R216" s="111">
        <f t="shared" si="16"/>
        <v>6984689.2134912796</v>
      </c>
      <c r="S216" s="111">
        <f t="shared" si="16"/>
        <v>2862413.1437969808</v>
      </c>
      <c r="T216" s="111">
        <f t="shared" si="16"/>
        <v>1036047.5427117397</v>
      </c>
      <c r="U216" s="111">
        <f t="shared" si="17"/>
        <v>10883149.9</v>
      </c>
    </row>
    <row r="217" spans="1:21" x14ac:dyDescent="0.2">
      <c r="A217" s="4">
        <f t="shared" si="15"/>
        <v>2037</v>
      </c>
      <c r="B217" s="4">
        <f t="shared" si="14"/>
        <v>1</v>
      </c>
      <c r="I217" s="15">
        <v>6924008.5999999996</v>
      </c>
      <c r="J217" s="16">
        <v>2869097.1999999997</v>
      </c>
      <c r="K217" s="16">
        <v>1059631.3</v>
      </c>
      <c r="L217" s="16">
        <v>10852737.1</v>
      </c>
      <c r="M217" s="16">
        <v>101877.90000000001</v>
      </c>
      <c r="N217" s="17">
        <v>10954615</v>
      </c>
      <c r="R217" s="111">
        <f t="shared" si="16"/>
        <v>6989006.3465822823</v>
      </c>
      <c r="S217" s="111">
        <f t="shared" si="16"/>
        <v>2896030.2764155227</v>
      </c>
      <c r="T217" s="111">
        <f t="shared" si="16"/>
        <v>1069578.3770021943</v>
      </c>
      <c r="U217" s="111">
        <f t="shared" si="17"/>
        <v>10954615</v>
      </c>
    </row>
    <row r="218" spans="1:21" x14ac:dyDescent="0.2">
      <c r="A218" s="4">
        <f t="shared" si="15"/>
        <v>2037</v>
      </c>
      <c r="B218" s="4">
        <f t="shared" si="14"/>
        <v>2</v>
      </c>
      <c r="I218" s="15">
        <v>6959377.5</v>
      </c>
      <c r="J218" s="16">
        <v>2845584.8</v>
      </c>
      <c r="K218" s="16">
        <v>975831.3</v>
      </c>
      <c r="L218" s="16">
        <v>10780793.5</v>
      </c>
      <c r="M218" s="16">
        <v>101202.6</v>
      </c>
      <c r="N218" s="17">
        <v>10881996</v>
      </c>
      <c r="R218" s="111">
        <f t="shared" si="16"/>
        <v>7024707.3013157845</v>
      </c>
      <c r="S218" s="111">
        <f t="shared" si="16"/>
        <v>2872297.1732849977</v>
      </c>
      <c r="T218" s="111">
        <f t="shared" si="16"/>
        <v>984991.72633794823</v>
      </c>
      <c r="U218" s="111">
        <f t="shared" si="17"/>
        <v>10881996.200938731</v>
      </c>
    </row>
    <row r="219" spans="1:21" x14ac:dyDescent="0.2">
      <c r="A219" s="4">
        <f t="shared" si="15"/>
        <v>2037</v>
      </c>
      <c r="B219" s="4">
        <f t="shared" si="14"/>
        <v>3</v>
      </c>
      <c r="I219" s="15" t="s">
        <v>121</v>
      </c>
      <c r="J219" s="16" t="s">
        <v>121</v>
      </c>
      <c r="K219" s="16" t="s">
        <v>121</v>
      </c>
      <c r="L219" s="16" t="s">
        <v>121</v>
      </c>
      <c r="M219" s="16" t="s">
        <v>121</v>
      </c>
      <c r="N219" s="17" t="s">
        <v>121</v>
      </c>
      <c r="R219" s="111">
        <f t="shared" si="16"/>
        <v>0</v>
      </c>
      <c r="S219" s="111">
        <f t="shared" si="16"/>
        <v>0</v>
      </c>
      <c r="T219" s="111">
        <f t="shared" si="16"/>
        <v>0</v>
      </c>
      <c r="U219" s="111">
        <f t="shared" si="17"/>
        <v>0</v>
      </c>
    </row>
    <row r="220" spans="1:21" x14ac:dyDescent="0.2">
      <c r="A220" s="4">
        <f t="shared" si="15"/>
        <v>2037</v>
      </c>
      <c r="B220" s="4">
        <f t="shared" si="14"/>
        <v>4</v>
      </c>
      <c r="I220" s="15" t="s">
        <v>121</v>
      </c>
      <c r="J220" s="16" t="s">
        <v>121</v>
      </c>
      <c r="K220" s="16" t="s">
        <v>121</v>
      </c>
      <c r="L220" s="16" t="s">
        <v>121</v>
      </c>
      <c r="M220" s="16" t="s">
        <v>121</v>
      </c>
      <c r="N220" s="17" t="s">
        <v>121</v>
      </c>
      <c r="R220" s="111">
        <f t="shared" si="16"/>
        <v>0</v>
      </c>
      <c r="S220" s="111">
        <f t="shared" si="16"/>
        <v>0</v>
      </c>
      <c r="T220" s="111">
        <f t="shared" si="16"/>
        <v>0</v>
      </c>
      <c r="U220" s="111">
        <f t="shared" si="17"/>
        <v>0</v>
      </c>
    </row>
    <row r="221" spans="1:21" x14ac:dyDescent="0.2">
      <c r="A221" s="4">
        <f t="shared" si="15"/>
        <v>2037</v>
      </c>
      <c r="B221" s="4">
        <f t="shared" si="14"/>
        <v>5</v>
      </c>
      <c r="I221" s="15" t="s">
        <v>121</v>
      </c>
      <c r="J221" s="16" t="s">
        <v>121</v>
      </c>
      <c r="K221" s="16" t="s">
        <v>121</v>
      </c>
      <c r="L221" s="16" t="s">
        <v>121</v>
      </c>
      <c r="M221" s="16" t="s">
        <v>121</v>
      </c>
      <c r="N221" s="17" t="s">
        <v>121</v>
      </c>
      <c r="R221" s="111">
        <f t="shared" si="16"/>
        <v>0</v>
      </c>
      <c r="S221" s="111">
        <f t="shared" si="16"/>
        <v>0</v>
      </c>
      <c r="T221" s="111">
        <f t="shared" si="16"/>
        <v>0</v>
      </c>
      <c r="U221" s="111">
        <f t="shared" si="17"/>
        <v>0</v>
      </c>
    </row>
    <row r="222" spans="1:21" x14ac:dyDescent="0.2">
      <c r="A222" s="4">
        <f t="shared" si="15"/>
        <v>2037</v>
      </c>
      <c r="B222" s="4">
        <f t="shared" si="14"/>
        <v>6</v>
      </c>
      <c r="I222" s="15" t="s">
        <v>121</v>
      </c>
      <c r="J222" s="16" t="s">
        <v>121</v>
      </c>
      <c r="K222" s="16" t="s">
        <v>121</v>
      </c>
      <c r="L222" s="16" t="s">
        <v>121</v>
      </c>
      <c r="M222" s="16" t="s">
        <v>121</v>
      </c>
      <c r="N222" s="17" t="s">
        <v>121</v>
      </c>
      <c r="R222" s="111">
        <f t="shared" si="16"/>
        <v>0</v>
      </c>
      <c r="S222" s="111">
        <f t="shared" si="16"/>
        <v>0</v>
      </c>
      <c r="T222" s="111">
        <f t="shared" si="16"/>
        <v>0</v>
      </c>
      <c r="U222" s="111">
        <f t="shared" si="17"/>
        <v>0</v>
      </c>
    </row>
    <row r="223" spans="1:21" x14ac:dyDescent="0.2">
      <c r="A223" s="4">
        <f t="shared" si="15"/>
        <v>2037</v>
      </c>
      <c r="B223" s="4">
        <f t="shared" si="14"/>
        <v>7</v>
      </c>
      <c r="I223" s="15" t="s">
        <v>121</v>
      </c>
      <c r="J223" s="16" t="s">
        <v>121</v>
      </c>
      <c r="K223" s="16" t="s">
        <v>121</v>
      </c>
      <c r="L223" s="16" t="s">
        <v>121</v>
      </c>
      <c r="M223" s="16" t="s">
        <v>121</v>
      </c>
      <c r="N223" s="17" t="s">
        <v>121</v>
      </c>
      <c r="R223" s="111">
        <f t="shared" si="16"/>
        <v>0</v>
      </c>
      <c r="S223" s="111">
        <f t="shared" si="16"/>
        <v>0</v>
      </c>
      <c r="T223" s="111">
        <f t="shared" si="16"/>
        <v>0</v>
      </c>
      <c r="U223" s="111">
        <f t="shared" si="17"/>
        <v>0</v>
      </c>
    </row>
    <row r="224" spans="1:21" x14ac:dyDescent="0.2">
      <c r="A224" s="4">
        <f t="shared" si="15"/>
        <v>2037</v>
      </c>
      <c r="B224" s="4">
        <f t="shared" si="14"/>
        <v>8</v>
      </c>
      <c r="I224" s="15" t="s">
        <v>121</v>
      </c>
      <c r="J224" s="16" t="s">
        <v>121</v>
      </c>
      <c r="K224" s="16" t="s">
        <v>121</v>
      </c>
      <c r="L224" s="16" t="s">
        <v>121</v>
      </c>
      <c r="M224" s="16" t="s">
        <v>121</v>
      </c>
      <c r="N224" s="17" t="s">
        <v>121</v>
      </c>
      <c r="R224" s="111">
        <f t="shared" si="16"/>
        <v>0</v>
      </c>
      <c r="S224" s="111">
        <f t="shared" si="16"/>
        <v>0</v>
      </c>
      <c r="T224" s="111">
        <f t="shared" si="16"/>
        <v>0</v>
      </c>
      <c r="U224" s="111">
        <f t="shared" si="17"/>
        <v>0</v>
      </c>
    </row>
    <row r="225" spans="1:21" x14ac:dyDescent="0.2">
      <c r="A225" s="4">
        <f t="shared" si="15"/>
        <v>2037</v>
      </c>
      <c r="B225" s="4">
        <f t="shared" si="14"/>
        <v>9</v>
      </c>
      <c r="I225" s="15" t="s">
        <v>121</v>
      </c>
      <c r="J225" s="16" t="s">
        <v>121</v>
      </c>
      <c r="K225" s="16" t="s">
        <v>121</v>
      </c>
      <c r="L225" s="16" t="s">
        <v>121</v>
      </c>
      <c r="M225" s="16" t="s">
        <v>121</v>
      </c>
      <c r="N225" s="17" t="s">
        <v>121</v>
      </c>
      <c r="R225" s="111">
        <f t="shared" si="16"/>
        <v>0</v>
      </c>
      <c r="S225" s="111">
        <f t="shared" si="16"/>
        <v>0</v>
      </c>
      <c r="T225" s="111">
        <f t="shared" si="16"/>
        <v>0</v>
      </c>
      <c r="U225" s="111">
        <f t="shared" si="17"/>
        <v>0</v>
      </c>
    </row>
    <row r="226" spans="1:21" x14ac:dyDescent="0.2">
      <c r="A226" s="4">
        <f t="shared" si="15"/>
        <v>2037</v>
      </c>
      <c r="B226" s="4">
        <f t="shared" si="14"/>
        <v>10</v>
      </c>
      <c r="I226" s="15" t="s">
        <v>121</v>
      </c>
      <c r="J226" s="16" t="s">
        <v>121</v>
      </c>
      <c r="K226" s="16" t="s">
        <v>121</v>
      </c>
      <c r="L226" s="16" t="s">
        <v>121</v>
      </c>
      <c r="M226" s="16" t="s">
        <v>121</v>
      </c>
      <c r="N226" s="17" t="s">
        <v>121</v>
      </c>
      <c r="R226" s="111">
        <f t="shared" si="16"/>
        <v>0</v>
      </c>
      <c r="S226" s="111">
        <f t="shared" si="16"/>
        <v>0</v>
      </c>
      <c r="T226" s="111">
        <f t="shared" si="16"/>
        <v>0</v>
      </c>
      <c r="U226" s="111">
        <f t="shared" si="17"/>
        <v>0</v>
      </c>
    </row>
    <row r="227" spans="1:21" x14ac:dyDescent="0.2">
      <c r="A227" s="4">
        <f t="shared" si="15"/>
        <v>2037</v>
      </c>
      <c r="B227" s="4">
        <f t="shared" si="14"/>
        <v>11</v>
      </c>
      <c r="I227" s="15">
        <v>7052878.5999999996</v>
      </c>
      <c r="J227" s="16">
        <v>2725263.1</v>
      </c>
      <c r="K227" s="16">
        <v>785781.79999999993</v>
      </c>
      <c r="L227" s="16">
        <v>10563923.5</v>
      </c>
      <c r="M227" s="16">
        <v>99166.7</v>
      </c>
      <c r="N227" s="17">
        <v>10663090.300000001</v>
      </c>
      <c r="R227" s="111">
        <f t="shared" si="16"/>
        <v>7119086.0745488852</v>
      </c>
      <c r="S227" s="111">
        <f t="shared" si="16"/>
        <v>2750845.957378584</v>
      </c>
      <c r="T227" s="111">
        <f t="shared" si="16"/>
        <v>793158.16807253088</v>
      </c>
      <c r="U227" s="111">
        <f t="shared" si="17"/>
        <v>10663090.200000001</v>
      </c>
    </row>
    <row r="228" spans="1:21" x14ac:dyDescent="0.2">
      <c r="A228" s="4">
        <f t="shared" si="15"/>
        <v>2037</v>
      </c>
      <c r="B228" s="4">
        <f t="shared" si="14"/>
        <v>12</v>
      </c>
      <c r="I228" s="15">
        <v>6990049.3000000007</v>
      </c>
      <c r="J228" s="16">
        <v>2846682.6</v>
      </c>
      <c r="K228" s="16">
        <v>1026445.8999999999</v>
      </c>
      <c r="L228" s="16">
        <v>10863177.699999999</v>
      </c>
      <c r="M228" s="16">
        <v>101975.9</v>
      </c>
      <c r="N228" s="17">
        <v>10965153.700000001</v>
      </c>
      <c r="R228" s="111">
        <f t="shared" si="16"/>
        <v>7055666.9846312543</v>
      </c>
      <c r="S228" s="111">
        <f t="shared" si="16"/>
        <v>2873405.2614685078</v>
      </c>
      <c r="T228" s="111">
        <f t="shared" si="16"/>
        <v>1036081.4548389685</v>
      </c>
      <c r="U228" s="111">
        <f t="shared" si="17"/>
        <v>10965153.700938731</v>
      </c>
    </row>
    <row r="229" spans="1:21" x14ac:dyDescent="0.2">
      <c r="A229" s="4">
        <f t="shared" si="15"/>
        <v>2038</v>
      </c>
      <c r="B229" s="4">
        <f t="shared" ref="B229:B292" si="18">IF(B228=12,1,B228+1)</f>
        <v>1</v>
      </c>
      <c r="I229" s="15">
        <v>6993793.2999999998</v>
      </c>
      <c r="J229" s="16">
        <v>2879893.5</v>
      </c>
      <c r="K229" s="16">
        <v>1059725.7000000002</v>
      </c>
      <c r="L229" s="16">
        <v>10933412.5</v>
      </c>
      <c r="M229" s="16">
        <v>102635.20000000001</v>
      </c>
      <c r="N229" s="17">
        <v>11036047.800000001</v>
      </c>
      <c r="R229" s="111">
        <f t="shared" si="16"/>
        <v>7059446.1210294962</v>
      </c>
      <c r="S229" s="111">
        <f t="shared" si="16"/>
        <v>2906927.9181518075</v>
      </c>
      <c r="T229" s="111">
        <f t="shared" si="16"/>
        <v>1069673.660818696</v>
      </c>
      <c r="U229" s="111">
        <f t="shared" si="17"/>
        <v>11036047.699999999</v>
      </c>
    </row>
    <row r="230" spans="1:21" x14ac:dyDescent="0.2">
      <c r="A230" s="4">
        <f t="shared" ref="A230:A293" si="19">IF(B230=1,A229+1,A229)</f>
        <v>2038</v>
      </c>
      <c r="B230" s="4">
        <f t="shared" si="18"/>
        <v>2</v>
      </c>
      <c r="I230" s="15">
        <v>7029214.3999999994</v>
      </c>
      <c r="J230" s="16">
        <v>2855999.8</v>
      </c>
      <c r="K230" s="16">
        <v>975688.9</v>
      </c>
      <c r="L230" s="16">
        <v>10860903.200000001</v>
      </c>
      <c r="M230" s="16">
        <v>101954.59999999999</v>
      </c>
      <c r="N230" s="17">
        <v>10962857.699999999</v>
      </c>
      <c r="R230" s="111">
        <f t="shared" ref="R230:T293" si="20">IF(I230="",0,I230+I230/$L230*$M230)</f>
        <v>7095199.7724196929</v>
      </c>
      <c r="S230" s="111">
        <f t="shared" si="20"/>
        <v>2882809.9383326094</v>
      </c>
      <c r="T230" s="111">
        <f t="shared" si="20"/>
        <v>984847.98830896686</v>
      </c>
      <c r="U230" s="111">
        <f t="shared" ref="U230:U293" si="21">SUM(R230:T230)</f>
        <v>10962857.699061269</v>
      </c>
    </row>
    <row r="231" spans="1:21" x14ac:dyDescent="0.2">
      <c r="A231" s="4">
        <f t="shared" si="19"/>
        <v>2038</v>
      </c>
      <c r="B231" s="4">
        <f t="shared" si="18"/>
        <v>3</v>
      </c>
      <c r="I231" s="15" t="s">
        <v>121</v>
      </c>
      <c r="J231" s="16" t="s">
        <v>121</v>
      </c>
      <c r="K231" s="16" t="s">
        <v>121</v>
      </c>
      <c r="L231" s="16" t="s">
        <v>121</v>
      </c>
      <c r="M231" s="16" t="s">
        <v>121</v>
      </c>
      <c r="N231" s="17" t="s">
        <v>121</v>
      </c>
      <c r="R231" s="111">
        <f t="shared" si="20"/>
        <v>0</v>
      </c>
      <c r="S231" s="111">
        <f t="shared" si="20"/>
        <v>0</v>
      </c>
      <c r="T231" s="111">
        <f t="shared" si="20"/>
        <v>0</v>
      </c>
      <c r="U231" s="111">
        <f t="shared" si="21"/>
        <v>0</v>
      </c>
    </row>
    <row r="232" spans="1:21" x14ac:dyDescent="0.2">
      <c r="A232" s="4">
        <f t="shared" si="19"/>
        <v>2038</v>
      </c>
      <c r="B232" s="4">
        <f t="shared" si="18"/>
        <v>4</v>
      </c>
      <c r="I232" s="15" t="s">
        <v>121</v>
      </c>
      <c r="J232" s="16" t="s">
        <v>121</v>
      </c>
      <c r="K232" s="16" t="s">
        <v>121</v>
      </c>
      <c r="L232" s="16" t="s">
        <v>121</v>
      </c>
      <c r="M232" s="16" t="s">
        <v>121</v>
      </c>
      <c r="N232" s="17" t="s">
        <v>121</v>
      </c>
      <c r="R232" s="111">
        <f t="shared" si="20"/>
        <v>0</v>
      </c>
      <c r="S232" s="111">
        <f t="shared" si="20"/>
        <v>0</v>
      </c>
      <c r="T232" s="111">
        <f t="shared" si="20"/>
        <v>0</v>
      </c>
      <c r="U232" s="111">
        <f t="shared" si="21"/>
        <v>0</v>
      </c>
    </row>
    <row r="233" spans="1:21" x14ac:dyDescent="0.2">
      <c r="A233" s="4">
        <f t="shared" si="19"/>
        <v>2038</v>
      </c>
      <c r="B233" s="4">
        <f t="shared" si="18"/>
        <v>5</v>
      </c>
      <c r="I233" s="15" t="s">
        <v>121</v>
      </c>
      <c r="J233" s="16" t="s">
        <v>121</v>
      </c>
      <c r="K233" s="16" t="s">
        <v>121</v>
      </c>
      <c r="L233" s="16" t="s">
        <v>121</v>
      </c>
      <c r="M233" s="16" t="s">
        <v>121</v>
      </c>
      <c r="N233" s="17" t="s">
        <v>121</v>
      </c>
      <c r="R233" s="111">
        <f t="shared" si="20"/>
        <v>0</v>
      </c>
      <c r="S233" s="111">
        <f t="shared" si="20"/>
        <v>0</v>
      </c>
      <c r="T233" s="111">
        <f t="shared" si="20"/>
        <v>0</v>
      </c>
      <c r="U233" s="111">
        <f t="shared" si="21"/>
        <v>0</v>
      </c>
    </row>
    <row r="234" spans="1:21" x14ac:dyDescent="0.2">
      <c r="A234" s="4">
        <f t="shared" si="19"/>
        <v>2038</v>
      </c>
      <c r="B234" s="4">
        <f t="shared" si="18"/>
        <v>6</v>
      </c>
      <c r="I234" s="15" t="s">
        <v>121</v>
      </c>
      <c r="J234" s="16" t="s">
        <v>121</v>
      </c>
      <c r="K234" s="16" t="s">
        <v>121</v>
      </c>
      <c r="L234" s="16" t="s">
        <v>121</v>
      </c>
      <c r="M234" s="16" t="s">
        <v>121</v>
      </c>
      <c r="N234" s="17" t="s">
        <v>121</v>
      </c>
      <c r="R234" s="111">
        <f t="shared" si="20"/>
        <v>0</v>
      </c>
      <c r="S234" s="111">
        <f t="shared" si="20"/>
        <v>0</v>
      </c>
      <c r="T234" s="111">
        <f t="shared" si="20"/>
        <v>0</v>
      </c>
      <c r="U234" s="111">
        <f t="shared" si="21"/>
        <v>0</v>
      </c>
    </row>
    <row r="235" spans="1:21" x14ac:dyDescent="0.2">
      <c r="A235" s="4">
        <f t="shared" si="19"/>
        <v>2038</v>
      </c>
      <c r="B235" s="4">
        <f t="shared" si="18"/>
        <v>7</v>
      </c>
      <c r="I235" s="15" t="s">
        <v>121</v>
      </c>
      <c r="J235" s="16" t="s">
        <v>121</v>
      </c>
      <c r="K235" s="16" t="s">
        <v>121</v>
      </c>
      <c r="L235" s="16" t="s">
        <v>121</v>
      </c>
      <c r="M235" s="16" t="s">
        <v>121</v>
      </c>
      <c r="N235" s="17" t="s">
        <v>121</v>
      </c>
      <c r="R235" s="111">
        <f t="shared" si="20"/>
        <v>0</v>
      </c>
      <c r="S235" s="111">
        <f t="shared" si="20"/>
        <v>0</v>
      </c>
      <c r="T235" s="111">
        <f t="shared" si="20"/>
        <v>0</v>
      </c>
      <c r="U235" s="111">
        <f t="shared" si="21"/>
        <v>0</v>
      </c>
    </row>
    <row r="236" spans="1:21" x14ac:dyDescent="0.2">
      <c r="A236" s="4">
        <f t="shared" si="19"/>
        <v>2038</v>
      </c>
      <c r="B236" s="4">
        <f t="shared" si="18"/>
        <v>8</v>
      </c>
      <c r="I236" s="15" t="s">
        <v>121</v>
      </c>
      <c r="J236" s="16" t="s">
        <v>121</v>
      </c>
      <c r="K236" s="16" t="s">
        <v>121</v>
      </c>
      <c r="L236" s="16" t="s">
        <v>121</v>
      </c>
      <c r="M236" s="16" t="s">
        <v>121</v>
      </c>
      <c r="N236" s="17" t="s">
        <v>121</v>
      </c>
      <c r="R236" s="111">
        <f t="shared" si="20"/>
        <v>0</v>
      </c>
      <c r="S236" s="111">
        <f t="shared" si="20"/>
        <v>0</v>
      </c>
      <c r="T236" s="111">
        <f t="shared" si="20"/>
        <v>0</v>
      </c>
      <c r="U236" s="111">
        <f t="shared" si="21"/>
        <v>0</v>
      </c>
    </row>
    <row r="237" spans="1:21" x14ac:dyDescent="0.2">
      <c r="A237" s="4">
        <f t="shared" si="19"/>
        <v>2038</v>
      </c>
      <c r="B237" s="4">
        <f t="shared" si="18"/>
        <v>9</v>
      </c>
      <c r="I237" s="15" t="s">
        <v>121</v>
      </c>
      <c r="J237" s="16" t="s">
        <v>121</v>
      </c>
      <c r="K237" s="16" t="s">
        <v>121</v>
      </c>
      <c r="L237" s="16" t="s">
        <v>121</v>
      </c>
      <c r="M237" s="16" t="s">
        <v>121</v>
      </c>
      <c r="N237" s="17" t="s">
        <v>121</v>
      </c>
      <c r="R237" s="111">
        <f t="shared" si="20"/>
        <v>0</v>
      </c>
      <c r="S237" s="111">
        <f t="shared" si="20"/>
        <v>0</v>
      </c>
      <c r="T237" s="111">
        <f t="shared" si="20"/>
        <v>0</v>
      </c>
      <c r="U237" s="111">
        <f t="shared" si="21"/>
        <v>0</v>
      </c>
    </row>
    <row r="238" spans="1:21" x14ac:dyDescent="0.2">
      <c r="A238" s="4">
        <f t="shared" si="19"/>
        <v>2038</v>
      </c>
      <c r="B238" s="4">
        <f t="shared" si="18"/>
        <v>10</v>
      </c>
      <c r="I238" s="15" t="s">
        <v>121</v>
      </c>
      <c r="J238" s="16" t="s">
        <v>121</v>
      </c>
      <c r="K238" s="16" t="s">
        <v>121</v>
      </c>
      <c r="L238" s="16" t="s">
        <v>121</v>
      </c>
      <c r="M238" s="16" t="s">
        <v>121</v>
      </c>
      <c r="N238" s="17" t="s">
        <v>121</v>
      </c>
      <c r="R238" s="111">
        <f t="shared" si="20"/>
        <v>0</v>
      </c>
      <c r="S238" s="111">
        <f t="shared" si="20"/>
        <v>0</v>
      </c>
      <c r="T238" s="111">
        <f t="shared" si="20"/>
        <v>0</v>
      </c>
      <c r="U238" s="111">
        <f t="shared" si="21"/>
        <v>0</v>
      </c>
    </row>
    <row r="239" spans="1:21" x14ac:dyDescent="0.2">
      <c r="A239" s="4">
        <f t="shared" si="19"/>
        <v>2038</v>
      </c>
      <c r="B239" s="4">
        <f t="shared" si="18"/>
        <v>11</v>
      </c>
      <c r="I239" s="15">
        <v>7120236.8000000007</v>
      </c>
      <c r="J239" s="16">
        <v>2733663.5</v>
      </c>
      <c r="K239" s="16">
        <v>785041.5</v>
      </c>
      <c r="L239" s="16">
        <v>10638941.799999999</v>
      </c>
      <c r="M239" s="16">
        <v>99871</v>
      </c>
      <c r="N239" s="17">
        <v>10738812.800000001</v>
      </c>
      <c r="R239" s="111">
        <f t="shared" si="20"/>
        <v>7187076.6401665108</v>
      </c>
      <c r="S239" s="111">
        <f t="shared" si="20"/>
        <v>2759325.235212096</v>
      </c>
      <c r="T239" s="111">
        <f t="shared" si="20"/>
        <v>792410.92462139425</v>
      </c>
      <c r="U239" s="111">
        <f t="shared" si="21"/>
        <v>10738812.800000001</v>
      </c>
    </row>
    <row r="240" spans="1:21" x14ac:dyDescent="0.2">
      <c r="A240" s="4">
        <f t="shared" si="19"/>
        <v>2038</v>
      </c>
      <c r="B240" s="4">
        <f t="shared" si="18"/>
        <v>12</v>
      </c>
      <c r="I240" s="15">
        <v>7055911.8000000007</v>
      </c>
      <c r="J240" s="16">
        <v>2855502.7</v>
      </c>
      <c r="K240" s="16">
        <v>1026215.8</v>
      </c>
      <c r="L240" s="16">
        <v>10937630.300000001</v>
      </c>
      <c r="M240" s="16">
        <v>102674.79999999999</v>
      </c>
      <c r="N240" s="17">
        <v>11040305.1</v>
      </c>
      <c r="R240" s="111">
        <f t="shared" si="20"/>
        <v>7122147.7499280795</v>
      </c>
      <c r="S240" s="111">
        <f t="shared" si="20"/>
        <v>2882308.1560796374</v>
      </c>
      <c r="T240" s="111">
        <f t="shared" si="20"/>
        <v>1035849.1939922838</v>
      </c>
      <c r="U240" s="111">
        <f t="shared" si="21"/>
        <v>11040305.1</v>
      </c>
    </row>
    <row r="241" spans="1:21" x14ac:dyDescent="0.2">
      <c r="A241" s="4">
        <f t="shared" si="19"/>
        <v>2039</v>
      </c>
      <c r="B241" s="4">
        <f t="shared" si="18"/>
        <v>1</v>
      </c>
      <c r="I241" s="15">
        <v>7059413.5999999996</v>
      </c>
      <c r="J241" s="16">
        <v>2888773.1</v>
      </c>
      <c r="K241" s="16">
        <v>1059569.8</v>
      </c>
      <c r="L241" s="16">
        <v>11007756.5</v>
      </c>
      <c r="M241" s="16">
        <v>103333.09999999999</v>
      </c>
      <c r="N241" s="17">
        <v>11111089.699999999</v>
      </c>
      <c r="R241" s="111">
        <f t="shared" si="20"/>
        <v>7125682.4252115823</v>
      </c>
      <c r="S241" s="111">
        <f t="shared" si="20"/>
        <v>2915890.8764169849</v>
      </c>
      <c r="T241" s="111">
        <f t="shared" si="20"/>
        <v>1069516.298371433</v>
      </c>
      <c r="U241" s="111">
        <f t="shared" si="21"/>
        <v>11111089.6</v>
      </c>
    </row>
    <row r="242" spans="1:21" x14ac:dyDescent="0.2">
      <c r="A242" s="4">
        <f t="shared" si="19"/>
        <v>2039</v>
      </c>
      <c r="B242" s="4">
        <f t="shared" si="18"/>
        <v>2</v>
      </c>
      <c r="I242" s="15">
        <v>7095157.2999999998</v>
      </c>
      <c r="J242" s="16">
        <v>2864651.5999999996</v>
      </c>
      <c r="K242" s="16">
        <v>975329.79999999993</v>
      </c>
      <c r="L242" s="16">
        <v>10935138.600000001</v>
      </c>
      <c r="M242" s="16">
        <v>102651.4</v>
      </c>
      <c r="N242" s="17">
        <v>11037790.1</v>
      </c>
      <c r="R242" s="111">
        <f t="shared" si="20"/>
        <v>7161761.6528762607</v>
      </c>
      <c r="S242" s="111">
        <f t="shared" si="20"/>
        <v>2891542.9370016395</v>
      </c>
      <c r="T242" s="111">
        <f t="shared" si="20"/>
        <v>984485.51106082904</v>
      </c>
      <c r="U242" s="111">
        <f t="shared" si="21"/>
        <v>11037790.100938728</v>
      </c>
    </row>
    <row r="243" spans="1:21" x14ac:dyDescent="0.2">
      <c r="A243" s="4">
        <f t="shared" si="19"/>
        <v>2039</v>
      </c>
      <c r="B243" s="4">
        <f t="shared" si="18"/>
        <v>3</v>
      </c>
      <c r="I243" s="15" t="s">
        <v>121</v>
      </c>
      <c r="J243" s="16" t="s">
        <v>121</v>
      </c>
      <c r="K243" s="16" t="s">
        <v>121</v>
      </c>
      <c r="L243" s="16" t="s">
        <v>121</v>
      </c>
      <c r="M243" s="16" t="s">
        <v>121</v>
      </c>
      <c r="N243" s="17" t="s">
        <v>121</v>
      </c>
      <c r="R243" s="111">
        <f t="shared" si="20"/>
        <v>0</v>
      </c>
      <c r="S243" s="111">
        <f t="shared" si="20"/>
        <v>0</v>
      </c>
      <c r="T243" s="111">
        <f t="shared" si="20"/>
        <v>0</v>
      </c>
      <c r="U243" s="111">
        <f t="shared" si="21"/>
        <v>0</v>
      </c>
    </row>
    <row r="244" spans="1:21" x14ac:dyDescent="0.2">
      <c r="A244" s="4">
        <f t="shared" si="19"/>
        <v>2039</v>
      </c>
      <c r="B244" s="4">
        <f t="shared" si="18"/>
        <v>4</v>
      </c>
      <c r="I244" s="15" t="s">
        <v>121</v>
      </c>
      <c r="J244" s="16" t="s">
        <v>121</v>
      </c>
      <c r="K244" s="16" t="s">
        <v>121</v>
      </c>
      <c r="L244" s="16" t="s">
        <v>121</v>
      </c>
      <c r="M244" s="16" t="s">
        <v>121</v>
      </c>
      <c r="N244" s="17" t="s">
        <v>121</v>
      </c>
      <c r="R244" s="111">
        <f t="shared" si="20"/>
        <v>0</v>
      </c>
      <c r="S244" s="111">
        <f t="shared" si="20"/>
        <v>0</v>
      </c>
      <c r="T244" s="111">
        <f t="shared" si="20"/>
        <v>0</v>
      </c>
      <c r="U244" s="111">
        <f t="shared" si="21"/>
        <v>0</v>
      </c>
    </row>
    <row r="245" spans="1:21" x14ac:dyDescent="0.2">
      <c r="A245" s="4">
        <f t="shared" si="19"/>
        <v>2039</v>
      </c>
      <c r="B245" s="4">
        <f t="shared" si="18"/>
        <v>5</v>
      </c>
      <c r="I245" s="15" t="s">
        <v>121</v>
      </c>
      <c r="J245" s="16" t="s">
        <v>121</v>
      </c>
      <c r="K245" s="16" t="s">
        <v>121</v>
      </c>
      <c r="L245" s="16" t="s">
        <v>121</v>
      </c>
      <c r="M245" s="16" t="s">
        <v>121</v>
      </c>
      <c r="N245" s="17" t="s">
        <v>121</v>
      </c>
      <c r="R245" s="111">
        <f t="shared" si="20"/>
        <v>0</v>
      </c>
      <c r="S245" s="111">
        <f t="shared" si="20"/>
        <v>0</v>
      </c>
      <c r="T245" s="111">
        <f t="shared" si="20"/>
        <v>0</v>
      </c>
      <c r="U245" s="111">
        <f t="shared" si="21"/>
        <v>0</v>
      </c>
    </row>
    <row r="246" spans="1:21" x14ac:dyDescent="0.2">
      <c r="A246" s="4">
        <f t="shared" si="19"/>
        <v>2039</v>
      </c>
      <c r="B246" s="4">
        <f t="shared" si="18"/>
        <v>6</v>
      </c>
      <c r="I246" s="15" t="s">
        <v>121</v>
      </c>
      <c r="J246" s="16" t="s">
        <v>121</v>
      </c>
      <c r="K246" s="16" t="s">
        <v>121</v>
      </c>
      <c r="L246" s="16" t="s">
        <v>121</v>
      </c>
      <c r="M246" s="16" t="s">
        <v>121</v>
      </c>
      <c r="N246" s="17" t="s">
        <v>121</v>
      </c>
      <c r="R246" s="111">
        <f t="shared" si="20"/>
        <v>0</v>
      </c>
      <c r="S246" s="111">
        <f t="shared" si="20"/>
        <v>0</v>
      </c>
      <c r="T246" s="111">
        <f t="shared" si="20"/>
        <v>0</v>
      </c>
      <c r="U246" s="111">
        <f t="shared" si="21"/>
        <v>0</v>
      </c>
    </row>
    <row r="247" spans="1:21" x14ac:dyDescent="0.2">
      <c r="A247" s="4">
        <f t="shared" si="19"/>
        <v>2039</v>
      </c>
      <c r="B247" s="4">
        <f t="shared" si="18"/>
        <v>7</v>
      </c>
      <c r="I247" s="15" t="s">
        <v>121</v>
      </c>
      <c r="J247" s="16" t="s">
        <v>121</v>
      </c>
      <c r="K247" s="16" t="s">
        <v>121</v>
      </c>
      <c r="L247" s="16" t="s">
        <v>121</v>
      </c>
      <c r="M247" s="16" t="s">
        <v>121</v>
      </c>
      <c r="N247" s="17" t="s">
        <v>121</v>
      </c>
      <c r="R247" s="111">
        <f t="shared" si="20"/>
        <v>0</v>
      </c>
      <c r="S247" s="111">
        <f t="shared" si="20"/>
        <v>0</v>
      </c>
      <c r="T247" s="111">
        <f t="shared" si="20"/>
        <v>0</v>
      </c>
      <c r="U247" s="111">
        <f t="shared" si="21"/>
        <v>0</v>
      </c>
    </row>
    <row r="248" spans="1:21" x14ac:dyDescent="0.2">
      <c r="A248" s="4">
        <f t="shared" si="19"/>
        <v>2039</v>
      </c>
      <c r="B248" s="4">
        <f t="shared" si="18"/>
        <v>8</v>
      </c>
      <c r="I248" s="15" t="s">
        <v>121</v>
      </c>
      <c r="J248" s="16" t="s">
        <v>121</v>
      </c>
      <c r="K248" s="16" t="s">
        <v>121</v>
      </c>
      <c r="L248" s="16" t="s">
        <v>121</v>
      </c>
      <c r="M248" s="16" t="s">
        <v>121</v>
      </c>
      <c r="N248" s="17" t="s">
        <v>121</v>
      </c>
      <c r="R248" s="111">
        <f t="shared" si="20"/>
        <v>0</v>
      </c>
      <c r="S248" s="111">
        <f t="shared" si="20"/>
        <v>0</v>
      </c>
      <c r="T248" s="111">
        <f t="shared" si="20"/>
        <v>0</v>
      </c>
      <c r="U248" s="111">
        <f t="shared" si="21"/>
        <v>0</v>
      </c>
    </row>
    <row r="249" spans="1:21" x14ac:dyDescent="0.2">
      <c r="A249" s="4">
        <f t="shared" si="19"/>
        <v>2039</v>
      </c>
      <c r="B249" s="4">
        <f t="shared" si="18"/>
        <v>9</v>
      </c>
      <c r="I249" s="15" t="s">
        <v>121</v>
      </c>
      <c r="J249" s="16" t="s">
        <v>121</v>
      </c>
      <c r="K249" s="16" t="s">
        <v>121</v>
      </c>
      <c r="L249" s="16" t="s">
        <v>121</v>
      </c>
      <c r="M249" s="16" t="s">
        <v>121</v>
      </c>
      <c r="N249" s="17" t="s">
        <v>121</v>
      </c>
      <c r="R249" s="111">
        <f t="shared" si="20"/>
        <v>0</v>
      </c>
      <c r="S249" s="111">
        <f t="shared" si="20"/>
        <v>0</v>
      </c>
      <c r="T249" s="111">
        <f t="shared" si="20"/>
        <v>0</v>
      </c>
      <c r="U249" s="111">
        <f t="shared" si="21"/>
        <v>0</v>
      </c>
    </row>
    <row r="250" spans="1:21" x14ac:dyDescent="0.2">
      <c r="A250" s="4">
        <f t="shared" si="19"/>
        <v>2039</v>
      </c>
      <c r="B250" s="4">
        <f t="shared" si="18"/>
        <v>10</v>
      </c>
      <c r="I250" s="15" t="s">
        <v>121</v>
      </c>
      <c r="J250" s="16" t="s">
        <v>121</v>
      </c>
      <c r="K250" s="16" t="s">
        <v>121</v>
      </c>
      <c r="L250" s="16" t="s">
        <v>121</v>
      </c>
      <c r="M250" s="16" t="s">
        <v>121</v>
      </c>
      <c r="N250" s="17" t="s">
        <v>121</v>
      </c>
      <c r="R250" s="111">
        <f t="shared" si="20"/>
        <v>0</v>
      </c>
      <c r="S250" s="111">
        <f t="shared" si="20"/>
        <v>0</v>
      </c>
      <c r="T250" s="111">
        <f t="shared" si="20"/>
        <v>0</v>
      </c>
      <c r="U250" s="111">
        <f t="shared" si="21"/>
        <v>0</v>
      </c>
    </row>
    <row r="251" spans="1:21" x14ac:dyDescent="0.2">
      <c r="A251" s="4">
        <f t="shared" si="19"/>
        <v>2039</v>
      </c>
      <c r="B251" s="4">
        <f t="shared" si="18"/>
        <v>11</v>
      </c>
      <c r="I251" s="15">
        <v>7186248.3999999994</v>
      </c>
      <c r="J251" s="16">
        <v>2741689.4</v>
      </c>
      <c r="K251" s="16">
        <v>784262.70000000007</v>
      </c>
      <c r="L251" s="16">
        <v>10712200.5</v>
      </c>
      <c r="M251" s="16">
        <v>100558.70000000001</v>
      </c>
      <c r="N251" s="17">
        <v>10812759.1</v>
      </c>
      <c r="R251" s="111">
        <f t="shared" si="20"/>
        <v>7253707.9100214075</v>
      </c>
      <c r="S251" s="111">
        <f t="shared" si="20"/>
        <v>2767426.4763241201</v>
      </c>
      <c r="T251" s="111">
        <f t="shared" si="20"/>
        <v>791624.81365447189</v>
      </c>
      <c r="U251" s="111">
        <f t="shared" si="21"/>
        <v>10812759.199999999</v>
      </c>
    </row>
    <row r="252" spans="1:21" x14ac:dyDescent="0.2">
      <c r="A252" s="4">
        <f t="shared" si="19"/>
        <v>2039</v>
      </c>
      <c r="B252" s="4">
        <f t="shared" si="18"/>
        <v>12</v>
      </c>
      <c r="I252" s="15">
        <v>7120739.7999999998</v>
      </c>
      <c r="J252" s="16">
        <v>2864089.6999999997</v>
      </c>
      <c r="K252" s="16">
        <v>1025950.8999999999</v>
      </c>
      <c r="L252" s="16">
        <v>11010780.4</v>
      </c>
      <c r="M252" s="16">
        <v>103361.5</v>
      </c>
      <c r="N252" s="17">
        <v>11114141.899999999</v>
      </c>
      <c r="R252" s="111">
        <f t="shared" si="20"/>
        <v>7187584.3214689502</v>
      </c>
      <c r="S252" s="111">
        <f t="shared" si="20"/>
        <v>2890975.7695402252</v>
      </c>
      <c r="T252" s="111">
        <f t="shared" si="20"/>
        <v>1035581.808990824</v>
      </c>
      <c r="U252" s="111">
        <f t="shared" si="21"/>
        <v>11114141.899999999</v>
      </c>
    </row>
    <row r="253" spans="1:21" x14ac:dyDescent="0.2">
      <c r="A253" s="4">
        <f t="shared" si="19"/>
        <v>2040</v>
      </c>
      <c r="B253" s="4">
        <f t="shared" si="18"/>
        <v>1</v>
      </c>
      <c r="I253" s="15">
        <v>7123423.9000000004</v>
      </c>
      <c r="J253" s="16">
        <v>2897213.4000000004</v>
      </c>
      <c r="K253" s="16">
        <v>1059353.2000000002</v>
      </c>
      <c r="L253" s="16">
        <v>11079990.5</v>
      </c>
      <c r="M253" s="16">
        <v>104011.20000000001</v>
      </c>
      <c r="N253" s="17">
        <v>11184001.699999999</v>
      </c>
      <c r="R253" s="111">
        <f t="shared" si="20"/>
        <v>7190293.6205063201</v>
      </c>
      <c r="S253" s="111">
        <f t="shared" si="20"/>
        <v>2924410.412704125</v>
      </c>
      <c r="T253" s="111">
        <f t="shared" si="20"/>
        <v>1069297.6667895557</v>
      </c>
      <c r="U253" s="111">
        <f t="shared" si="21"/>
        <v>11184001.700000001</v>
      </c>
    </row>
    <row r="254" spans="1:21" x14ac:dyDescent="0.2">
      <c r="A254" s="4">
        <f t="shared" si="19"/>
        <v>2040</v>
      </c>
      <c r="B254" s="4">
        <f t="shared" si="18"/>
        <v>2</v>
      </c>
      <c r="I254" s="15">
        <v>7158897.5</v>
      </c>
      <c r="J254" s="16">
        <v>2872664.6</v>
      </c>
      <c r="K254" s="16">
        <v>974894.2</v>
      </c>
      <c r="L254" s="16">
        <v>11006456.399999999</v>
      </c>
      <c r="M254" s="16">
        <v>103320.9</v>
      </c>
      <c r="N254" s="17">
        <v>11109777.300000001</v>
      </c>
      <c r="R254" s="111">
        <f t="shared" si="20"/>
        <v>7226100.2131918455</v>
      </c>
      <c r="S254" s="111">
        <f t="shared" si="20"/>
        <v>2899631.1622688645</v>
      </c>
      <c r="T254" s="111">
        <f t="shared" si="20"/>
        <v>984045.82360056043</v>
      </c>
      <c r="U254" s="111">
        <f t="shared" si="21"/>
        <v>11109777.199061271</v>
      </c>
    </row>
    <row r="255" spans="1:21" x14ac:dyDescent="0.2">
      <c r="A255" s="4">
        <f t="shared" si="19"/>
        <v>2040</v>
      </c>
      <c r="B255" s="4">
        <f t="shared" si="18"/>
        <v>3</v>
      </c>
      <c r="I255" s="15" t="s">
        <v>121</v>
      </c>
      <c r="J255" s="16" t="s">
        <v>121</v>
      </c>
      <c r="K255" s="16" t="s">
        <v>121</v>
      </c>
      <c r="L255" s="16" t="s">
        <v>121</v>
      </c>
      <c r="M255" s="16" t="s">
        <v>121</v>
      </c>
      <c r="N255" s="17" t="s">
        <v>121</v>
      </c>
      <c r="R255" s="111">
        <f t="shared" si="20"/>
        <v>0</v>
      </c>
      <c r="S255" s="111">
        <f t="shared" si="20"/>
        <v>0</v>
      </c>
      <c r="T255" s="111">
        <f t="shared" si="20"/>
        <v>0</v>
      </c>
      <c r="U255" s="111">
        <f t="shared" si="21"/>
        <v>0</v>
      </c>
    </row>
    <row r="256" spans="1:21" x14ac:dyDescent="0.2">
      <c r="A256" s="4">
        <f t="shared" si="19"/>
        <v>2040</v>
      </c>
      <c r="B256" s="4">
        <f t="shared" si="18"/>
        <v>4</v>
      </c>
      <c r="I256" s="15" t="s">
        <v>121</v>
      </c>
      <c r="J256" s="16" t="s">
        <v>121</v>
      </c>
      <c r="K256" s="16" t="s">
        <v>121</v>
      </c>
      <c r="L256" s="16" t="s">
        <v>121</v>
      </c>
      <c r="M256" s="16" t="s">
        <v>121</v>
      </c>
      <c r="N256" s="17" t="s">
        <v>121</v>
      </c>
      <c r="R256" s="111">
        <f t="shared" si="20"/>
        <v>0</v>
      </c>
      <c r="S256" s="111">
        <f t="shared" si="20"/>
        <v>0</v>
      </c>
      <c r="T256" s="111">
        <f t="shared" si="20"/>
        <v>0</v>
      </c>
      <c r="U256" s="111">
        <f t="shared" si="21"/>
        <v>0</v>
      </c>
    </row>
    <row r="257" spans="1:21" x14ac:dyDescent="0.2">
      <c r="A257" s="4">
        <f t="shared" si="19"/>
        <v>2040</v>
      </c>
      <c r="B257" s="4">
        <f t="shared" si="18"/>
        <v>5</v>
      </c>
      <c r="I257" s="15" t="s">
        <v>121</v>
      </c>
      <c r="J257" s="16" t="s">
        <v>121</v>
      </c>
      <c r="K257" s="16" t="s">
        <v>121</v>
      </c>
      <c r="L257" s="16" t="s">
        <v>121</v>
      </c>
      <c r="M257" s="16" t="s">
        <v>121</v>
      </c>
      <c r="N257" s="17" t="s">
        <v>121</v>
      </c>
      <c r="R257" s="111">
        <f t="shared" si="20"/>
        <v>0</v>
      </c>
      <c r="S257" s="111">
        <f t="shared" si="20"/>
        <v>0</v>
      </c>
      <c r="T257" s="111">
        <f t="shared" si="20"/>
        <v>0</v>
      </c>
      <c r="U257" s="111">
        <f t="shared" si="21"/>
        <v>0</v>
      </c>
    </row>
    <row r="258" spans="1:21" x14ac:dyDescent="0.2">
      <c r="A258" s="4">
        <f t="shared" si="19"/>
        <v>2040</v>
      </c>
      <c r="B258" s="4">
        <f t="shared" si="18"/>
        <v>6</v>
      </c>
      <c r="I258" s="15" t="s">
        <v>121</v>
      </c>
      <c r="J258" s="16" t="s">
        <v>121</v>
      </c>
      <c r="K258" s="16" t="s">
        <v>121</v>
      </c>
      <c r="L258" s="16" t="s">
        <v>121</v>
      </c>
      <c r="M258" s="16" t="s">
        <v>121</v>
      </c>
      <c r="N258" s="17" t="s">
        <v>121</v>
      </c>
      <c r="R258" s="111">
        <f t="shared" si="20"/>
        <v>0</v>
      </c>
      <c r="S258" s="111">
        <f t="shared" si="20"/>
        <v>0</v>
      </c>
      <c r="T258" s="111">
        <f t="shared" si="20"/>
        <v>0</v>
      </c>
      <c r="U258" s="111">
        <f t="shared" si="21"/>
        <v>0</v>
      </c>
    </row>
    <row r="259" spans="1:21" x14ac:dyDescent="0.2">
      <c r="A259" s="4">
        <f t="shared" si="19"/>
        <v>2040</v>
      </c>
      <c r="B259" s="4">
        <f t="shared" si="18"/>
        <v>7</v>
      </c>
      <c r="I259" s="15" t="s">
        <v>121</v>
      </c>
      <c r="J259" s="16" t="s">
        <v>121</v>
      </c>
      <c r="K259" s="16" t="s">
        <v>121</v>
      </c>
      <c r="L259" s="16" t="s">
        <v>121</v>
      </c>
      <c r="M259" s="16" t="s">
        <v>121</v>
      </c>
      <c r="N259" s="17" t="s">
        <v>121</v>
      </c>
      <c r="R259" s="111">
        <f t="shared" si="20"/>
        <v>0</v>
      </c>
      <c r="S259" s="111">
        <f t="shared" si="20"/>
        <v>0</v>
      </c>
      <c r="T259" s="111">
        <f t="shared" si="20"/>
        <v>0</v>
      </c>
      <c r="U259" s="111">
        <f t="shared" si="21"/>
        <v>0</v>
      </c>
    </row>
    <row r="260" spans="1:21" x14ac:dyDescent="0.2">
      <c r="A260" s="4">
        <f t="shared" si="19"/>
        <v>2040</v>
      </c>
      <c r="B260" s="4">
        <f t="shared" si="18"/>
        <v>8</v>
      </c>
      <c r="I260" s="15" t="s">
        <v>121</v>
      </c>
      <c r="J260" s="16" t="s">
        <v>121</v>
      </c>
      <c r="K260" s="16" t="s">
        <v>121</v>
      </c>
      <c r="L260" s="16" t="s">
        <v>121</v>
      </c>
      <c r="M260" s="16" t="s">
        <v>121</v>
      </c>
      <c r="N260" s="17" t="s">
        <v>121</v>
      </c>
      <c r="R260" s="111">
        <f t="shared" si="20"/>
        <v>0</v>
      </c>
      <c r="S260" s="111">
        <f t="shared" si="20"/>
        <v>0</v>
      </c>
      <c r="T260" s="111">
        <f t="shared" si="20"/>
        <v>0</v>
      </c>
      <c r="U260" s="111">
        <f t="shared" si="21"/>
        <v>0</v>
      </c>
    </row>
    <row r="261" spans="1:21" x14ac:dyDescent="0.2">
      <c r="A261" s="4">
        <f t="shared" si="19"/>
        <v>2040</v>
      </c>
      <c r="B261" s="4">
        <f t="shared" si="18"/>
        <v>9</v>
      </c>
      <c r="I261" s="15" t="s">
        <v>121</v>
      </c>
      <c r="J261" s="16" t="s">
        <v>121</v>
      </c>
      <c r="K261" s="16" t="s">
        <v>121</v>
      </c>
      <c r="L261" s="16" t="s">
        <v>121</v>
      </c>
      <c r="M261" s="16" t="s">
        <v>121</v>
      </c>
      <c r="N261" s="17" t="s">
        <v>121</v>
      </c>
      <c r="R261" s="111">
        <f t="shared" si="20"/>
        <v>0</v>
      </c>
      <c r="S261" s="111">
        <f t="shared" si="20"/>
        <v>0</v>
      </c>
      <c r="T261" s="111">
        <f t="shared" si="20"/>
        <v>0</v>
      </c>
      <c r="U261" s="111">
        <f t="shared" si="21"/>
        <v>0</v>
      </c>
    </row>
    <row r="262" spans="1:21" x14ac:dyDescent="0.2">
      <c r="A262" s="4">
        <f t="shared" si="19"/>
        <v>2040</v>
      </c>
      <c r="B262" s="4">
        <f t="shared" si="18"/>
        <v>10</v>
      </c>
      <c r="I262" s="15" t="s">
        <v>121</v>
      </c>
      <c r="J262" s="16" t="s">
        <v>121</v>
      </c>
      <c r="K262" s="16" t="s">
        <v>121</v>
      </c>
      <c r="L262" s="16" t="s">
        <v>121</v>
      </c>
      <c r="M262" s="16" t="s">
        <v>121</v>
      </c>
      <c r="N262" s="17" t="s">
        <v>121</v>
      </c>
      <c r="R262" s="111">
        <f t="shared" si="20"/>
        <v>0</v>
      </c>
      <c r="S262" s="111">
        <f t="shared" si="20"/>
        <v>0</v>
      </c>
      <c r="T262" s="111">
        <f t="shared" si="20"/>
        <v>0</v>
      </c>
      <c r="U262" s="111">
        <f t="shared" si="21"/>
        <v>0</v>
      </c>
    </row>
    <row r="263" spans="1:21" x14ac:dyDescent="0.2">
      <c r="A263" s="4">
        <f t="shared" si="19"/>
        <v>2040</v>
      </c>
      <c r="B263" s="4">
        <f t="shared" si="18"/>
        <v>11</v>
      </c>
      <c r="I263" s="15">
        <v>7244761.4000000004</v>
      </c>
      <c r="J263" s="16">
        <v>2747257.9</v>
      </c>
      <c r="K263" s="16">
        <v>783253.39999999991</v>
      </c>
      <c r="L263" s="16">
        <v>10775272.6</v>
      </c>
      <c r="M263" s="16">
        <v>101150.7</v>
      </c>
      <c r="N263" s="17">
        <v>10876423.300000001</v>
      </c>
      <c r="R263" s="111">
        <f t="shared" si="20"/>
        <v>7312770.1376112401</v>
      </c>
      <c r="S263" s="111">
        <f t="shared" si="20"/>
        <v>2773047.2298834529</v>
      </c>
      <c r="T263" s="111">
        <f t="shared" si="20"/>
        <v>790606.03344403731</v>
      </c>
      <c r="U263" s="111">
        <f t="shared" si="21"/>
        <v>10876423.400938731</v>
      </c>
    </row>
    <row r="264" spans="1:21" x14ac:dyDescent="0.2">
      <c r="A264" s="4">
        <f t="shared" si="19"/>
        <v>2040</v>
      </c>
      <c r="B264" s="4">
        <f t="shared" si="18"/>
        <v>12</v>
      </c>
      <c r="I264" s="15">
        <v>7177572</v>
      </c>
      <c r="J264" s="16">
        <v>2869992.4</v>
      </c>
      <c r="K264" s="16">
        <v>1025371.9</v>
      </c>
      <c r="L264" s="16">
        <v>11072936.399999999</v>
      </c>
      <c r="M264" s="16">
        <v>103945</v>
      </c>
      <c r="N264" s="17">
        <v>11176881.399999999</v>
      </c>
      <c r="R264" s="111">
        <f t="shared" si="20"/>
        <v>7244950.0372783504</v>
      </c>
      <c r="S264" s="111">
        <f t="shared" si="20"/>
        <v>2896933.8859113613</v>
      </c>
      <c r="T264" s="111">
        <f t="shared" si="20"/>
        <v>1034997.3758715583</v>
      </c>
      <c r="U264" s="111">
        <f t="shared" si="21"/>
        <v>11176881.299061269</v>
      </c>
    </row>
    <row r="265" spans="1:21" x14ac:dyDescent="0.2">
      <c r="A265" s="4">
        <f t="shared" si="19"/>
        <v>2041</v>
      </c>
      <c r="B265" s="4">
        <f t="shared" si="18"/>
        <v>1</v>
      </c>
      <c r="I265" s="15">
        <v>7181144.1000000006</v>
      </c>
      <c r="J265" s="16">
        <v>2903598.2</v>
      </c>
      <c r="K265" s="16">
        <v>1058885.3</v>
      </c>
      <c r="L265" s="16">
        <v>11143627.6</v>
      </c>
      <c r="M265" s="16">
        <v>104608.6</v>
      </c>
      <c r="N265" s="17">
        <v>11248236.200000001</v>
      </c>
      <c r="R265" s="111">
        <f t="shared" si="20"/>
        <v>7248555.6698822584</v>
      </c>
      <c r="S265" s="111">
        <f t="shared" si="20"/>
        <v>2930855.1538006207</v>
      </c>
      <c r="T265" s="111">
        <f t="shared" si="20"/>
        <v>1068825.3763171213</v>
      </c>
      <c r="U265" s="111">
        <f t="shared" si="21"/>
        <v>11248236.199999999</v>
      </c>
    </row>
    <row r="266" spans="1:21" x14ac:dyDescent="0.2">
      <c r="A266" s="4">
        <f t="shared" si="19"/>
        <v>2041</v>
      </c>
      <c r="B266" s="4">
        <f t="shared" si="18"/>
        <v>2</v>
      </c>
      <c r="I266" s="15">
        <v>7218018.2999999998</v>
      </c>
      <c r="J266" s="16">
        <v>2879261.6999999997</v>
      </c>
      <c r="K266" s="16">
        <v>974294.79999999993</v>
      </c>
      <c r="L266" s="16">
        <v>11071574.699999999</v>
      </c>
      <c r="M266" s="16">
        <v>103932.2</v>
      </c>
      <c r="N266" s="17">
        <v>11175506.899999999</v>
      </c>
      <c r="R266" s="111">
        <f t="shared" si="20"/>
        <v>7285776.0076329764</v>
      </c>
      <c r="S266" s="111">
        <f t="shared" si="20"/>
        <v>2906290.1951296707</v>
      </c>
      <c r="T266" s="111">
        <f t="shared" si="20"/>
        <v>983440.79817608232</v>
      </c>
      <c r="U266" s="111">
        <f t="shared" si="21"/>
        <v>11175507.000938728</v>
      </c>
    </row>
    <row r="267" spans="1:21" x14ac:dyDescent="0.2">
      <c r="A267" s="4">
        <f t="shared" si="19"/>
        <v>2041</v>
      </c>
      <c r="B267" s="4">
        <f t="shared" si="18"/>
        <v>3</v>
      </c>
      <c r="I267" s="15" t="s">
        <v>121</v>
      </c>
      <c r="J267" s="16" t="s">
        <v>121</v>
      </c>
      <c r="K267" s="16" t="s">
        <v>121</v>
      </c>
      <c r="L267" s="16" t="s">
        <v>121</v>
      </c>
      <c r="M267" s="16" t="s">
        <v>121</v>
      </c>
      <c r="N267" s="17" t="s">
        <v>121</v>
      </c>
      <c r="R267" s="111">
        <f t="shared" si="20"/>
        <v>0</v>
      </c>
      <c r="S267" s="111">
        <f t="shared" si="20"/>
        <v>0</v>
      </c>
      <c r="T267" s="111">
        <f t="shared" si="20"/>
        <v>0</v>
      </c>
      <c r="U267" s="111">
        <f t="shared" si="21"/>
        <v>0</v>
      </c>
    </row>
    <row r="268" spans="1:21" x14ac:dyDescent="0.2">
      <c r="A268" s="4">
        <f t="shared" si="19"/>
        <v>2041</v>
      </c>
      <c r="B268" s="4">
        <f t="shared" si="18"/>
        <v>4</v>
      </c>
      <c r="I268" s="15" t="s">
        <v>121</v>
      </c>
      <c r="J268" s="16" t="s">
        <v>121</v>
      </c>
      <c r="K268" s="16" t="s">
        <v>121</v>
      </c>
      <c r="L268" s="16" t="s">
        <v>121</v>
      </c>
      <c r="M268" s="16" t="s">
        <v>121</v>
      </c>
      <c r="N268" s="17" t="s">
        <v>121</v>
      </c>
      <c r="R268" s="111">
        <f t="shared" si="20"/>
        <v>0</v>
      </c>
      <c r="S268" s="111">
        <f t="shared" si="20"/>
        <v>0</v>
      </c>
      <c r="T268" s="111">
        <f t="shared" si="20"/>
        <v>0</v>
      </c>
      <c r="U268" s="111">
        <f t="shared" si="21"/>
        <v>0</v>
      </c>
    </row>
    <row r="269" spans="1:21" x14ac:dyDescent="0.2">
      <c r="A269" s="4">
        <f t="shared" si="19"/>
        <v>2041</v>
      </c>
      <c r="B269" s="4">
        <f t="shared" si="18"/>
        <v>5</v>
      </c>
      <c r="I269" s="15" t="s">
        <v>121</v>
      </c>
      <c r="J269" s="16" t="s">
        <v>121</v>
      </c>
      <c r="K269" s="16" t="s">
        <v>121</v>
      </c>
      <c r="L269" s="16" t="s">
        <v>121</v>
      </c>
      <c r="M269" s="16" t="s">
        <v>121</v>
      </c>
      <c r="N269" s="17" t="s">
        <v>121</v>
      </c>
      <c r="R269" s="111">
        <f t="shared" si="20"/>
        <v>0</v>
      </c>
      <c r="S269" s="111">
        <f t="shared" si="20"/>
        <v>0</v>
      </c>
      <c r="T269" s="111">
        <f t="shared" si="20"/>
        <v>0</v>
      </c>
      <c r="U269" s="111">
        <f t="shared" si="21"/>
        <v>0</v>
      </c>
    </row>
    <row r="270" spans="1:21" x14ac:dyDescent="0.2">
      <c r="A270" s="4">
        <f t="shared" si="19"/>
        <v>2041</v>
      </c>
      <c r="B270" s="4">
        <f t="shared" si="18"/>
        <v>6</v>
      </c>
      <c r="I270" s="15" t="s">
        <v>121</v>
      </c>
      <c r="J270" s="16" t="s">
        <v>121</v>
      </c>
      <c r="K270" s="16" t="s">
        <v>121</v>
      </c>
      <c r="L270" s="16" t="s">
        <v>121</v>
      </c>
      <c r="M270" s="16" t="s">
        <v>121</v>
      </c>
      <c r="N270" s="17" t="s">
        <v>121</v>
      </c>
      <c r="R270" s="111">
        <f t="shared" si="20"/>
        <v>0</v>
      </c>
      <c r="S270" s="111">
        <f t="shared" si="20"/>
        <v>0</v>
      </c>
      <c r="T270" s="111">
        <f t="shared" si="20"/>
        <v>0</v>
      </c>
      <c r="U270" s="111">
        <f t="shared" si="21"/>
        <v>0</v>
      </c>
    </row>
    <row r="271" spans="1:21" x14ac:dyDescent="0.2">
      <c r="A271" s="4">
        <f t="shared" si="19"/>
        <v>2041</v>
      </c>
      <c r="B271" s="4">
        <f t="shared" si="18"/>
        <v>7</v>
      </c>
      <c r="I271" s="15" t="s">
        <v>121</v>
      </c>
      <c r="J271" s="16" t="s">
        <v>121</v>
      </c>
      <c r="K271" s="16" t="s">
        <v>121</v>
      </c>
      <c r="L271" s="16" t="s">
        <v>121</v>
      </c>
      <c r="M271" s="16" t="s">
        <v>121</v>
      </c>
      <c r="N271" s="17" t="s">
        <v>121</v>
      </c>
      <c r="R271" s="111">
        <f t="shared" si="20"/>
        <v>0</v>
      </c>
      <c r="S271" s="111">
        <f t="shared" si="20"/>
        <v>0</v>
      </c>
      <c r="T271" s="111">
        <f t="shared" si="20"/>
        <v>0</v>
      </c>
      <c r="U271" s="111">
        <f t="shared" si="21"/>
        <v>0</v>
      </c>
    </row>
    <row r="272" spans="1:21" x14ac:dyDescent="0.2">
      <c r="A272" s="4">
        <f t="shared" si="19"/>
        <v>2041</v>
      </c>
      <c r="B272" s="4">
        <f t="shared" si="18"/>
        <v>8</v>
      </c>
      <c r="I272" s="15" t="s">
        <v>121</v>
      </c>
      <c r="J272" s="16" t="s">
        <v>121</v>
      </c>
      <c r="K272" s="16" t="s">
        <v>121</v>
      </c>
      <c r="L272" s="16" t="s">
        <v>121</v>
      </c>
      <c r="M272" s="16" t="s">
        <v>121</v>
      </c>
      <c r="N272" s="17" t="s">
        <v>121</v>
      </c>
      <c r="R272" s="111">
        <f t="shared" si="20"/>
        <v>0</v>
      </c>
      <c r="S272" s="111">
        <f t="shared" si="20"/>
        <v>0</v>
      </c>
      <c r="T272" s="111">
        <f t="shared" si="20"/>
        <v>0</v>
      </c>
      <c r="U272" s="111">
        <f t="shared" si="21"/>
        <v>0</v>
      </c>
    </row>
    <row r="273" spans="1:21" x14ac:dyDescent="0.2">
      <c r="A273" s="4">
        <f t="shared" si="19"/>
        <v>2041</v>
      </c>
      <c r="B273" s="4">
        <f t="shared" si="18"/>
        <v>9</v>
      </c>
      <c r="I273" s="15" t="s">
        <v>121</v>
      </c>
      <c r="J273" s="16" t="s">
        <v>121</v>
      </c>
      <c r="K273" s="16" t="s">
        <v>121</v>
      </c>
      <c r="L273" s="16" t="s">
        <v>121</v>
      </c>
      <c r="M273" s="16" t="s">
        <v>121</v>
      </c>
      <c r="N273" s="17" t="s">
        <v>121</v>
      </c>
      <c r="R273" s="111">
        <f t="shared" si="20"/>
        <v>0</v>
      </c>
      <c r="S273" s="111">
        <f t="shared" si="20"/>
        <v>0</v>
      </c>
      <c r="T273" s="111">
        <f t="shared" si="20"/>
        <v>0</v>
      </c>
      <c r="U273" s="111">
        <f t="shared" si="21"/>
        <v>0</v>
      </c>
    </row>
    <row r="274" spans="1:21" x14ac:dyDescent="0.2">
      <c r="A274" s="4">
        <f t="shared" si="19"/>
        <v>2041</v>
      </c>
      <c r="B274" s="4">
        <f t="shared" si="18"/>
        <v>10</v>
      </c>
      <c r="I274" s="15" t="s">
        <v>121</v>
      </c>
      <c r="J274" s="16" t="s">
        <v>121</v>
      </c>
      <c r="K274" s="16" t="s">
        <v>121</v>
      </c>
      <c r="L274" s="16" t="s">
        <v>121</v>
      </c>
      <c r="M274" s="16" t="s">
        <v>121</v>
      </c>
      <c r="N274" s="17" t="s">
        <v>121</v>
      </c>
      <c r="R274" s="111">
        <f t="shared" si="20"/>
        <v>0</v>
      </c>
      <c r="S274" s="111">
        <f t="shared" si="20"/>
        <v>0</v>
      </c>
      <c r="T274" s="111">
        <f t="shared" si="20"/>
        <v>0</v>
      </c>
      <c r="U274" s="111">
        <f t="shared" si="21"/>
        <v>0</v>
      </c>
    </row>
    <row r="275" spans="1:21" x14ac:dyDescent="0.2">
      <c r="A275" s="4">
        <f t="shared" si="19"/>
        <v>2041</v>
      </c>
      <c r="B275" s="4">
        <f t="shared" si="18"/>
        <v>11</v>
      </c>
      <c r="I275" s="15">
        <v>7314000</v>
      </c>
      <c r="J275" s="16">
        <v>2757095.3000000003</v>
      </c>
      <c r="K275" s="16">
        <v>782626.1</v>
      </c>
      <c r="L275" s="16">
        <v>10853721.399999999</v>
      </c>
      <c r="M275" s="16">
        <v>101887.2</v>
      </c>
      <c r="N275" s="17">
        <v>10955608.5</v>
      </c>
      <c r="R275" s="111">
        <f t="shared" si="20"/>
        <v>7382658.7533746716</v>
      </c>
      <c r="S275" s="111">
        <f t="shared" si="20"/>
        <v>2782976.9962309501</v>
      </c>
      <c r="T275" s="111">
        <f t="shared" si="20"/>
        <v>789972.85039437807</v>
      </c>
      <c r="U275" s="111">
        <f t="shared" si="21"/>
        <v>10955608.6</v>
      </c>
    </row>
    <row r="276" spans="1:21" x14ac:dyDescent="0.2">
      <c r="A276" s="4">
        <f t="shared" si="19"/>
        <v>2041</v>
      </c>
      <c r="B276" s="4">
        <f t="shared" si="18"/>
        <v>12</v>
      </c>
      <c r="I276" s="15">
        <v>7246755.8999999994</v>
      </c>
      <c r="J276" s="16">
        <v>2880789.1999999997</v>
      </c>
      <c r="K276" s="16">
        <v>1025321.2</v>
      </c>
      <c r="L276" s="16">
        <v>11152866.299999999</v>
      </c>
      <c r="M276" s="16">
        <v>104695.3</v>
      </c>
      <c r="N276" s="17">
        <v>11257561.6</v>
      </c>
      <c r="R276" s="111">
        <f t="shared" si="20"/>
        <v>7314783.3704788005</v>
      </c>
      <c r="S276" s="111">
        <f t="shared" si="20"/>
        <v>2907832.0319875721</v>
      </c>
      <c r="T276" s="111">
        <f t="shared" si="20"/>
        <v>1034946.1975336259</v>
      </c>
      <c r="U276" s="111">
        <f t="shared" si="21"/>
        <v>11257561.599999998</v>
      </c>
    </row>
    <row r="277" spans="1:21" x14ac:dyDescent="0.2">
      <c r="A277" s="4">
        <f t="shared" si="19"/>
        <v>2042</v>
      </c>
      <c r="B277" s="4">
        <f t="shared" si="18"/>
        <v>1</v>
      </c>
      <c r="I277" s="15">
        <v>7249793</v>
      </c>
      <c r="J277" s="16">
        <v>2914283.7</v>
      </c>
      <c r="K277" s="16">
        <v>1058891.8999999999</v>
      </c>
      <c r="L277" s="16">
        <v>11222968.5</v>
      </c>
      <c r="M277" s="16">
        <v>105353.4</v>
      </c>
      <c r="N277" s="17">
        <v>11328321.899999999</v>
      </c>
      <c r="R277" s="111">
        <f t="shared" si="20"/>
        <v>7317848.9997870615</v>
      </c>
      <c r="S277" s="111">
        <f t="shared" si="20"/>
        <v>2941640.9625958614</v>
      </c>
      <c r="T277" s="111">
        <f t="shared" si="20"/>
        <v>1068832.0385558072</v>
      </c>
      <c r="U277" s="111">
        <f t="shared" si="21"/>
        <v>11328322.00093873</v>
      </c>
    </row>
    <row r="278" spans="1:21" x14ac:dyDescent="0.2">
      <c r="A278" s="4">
        <f t="shared" si="19"/>
        <v>2042</v>
      </c>
      <c r="B278" s="4">
        <f t="shared" si="18"/>
        <v>2</v>
      </c>
      <c r="I278" s="15">
        <v>7286684.7999999998</v>
      </c>
      <c r="J278" s="16">
        <v>2889566</v>
      </c>
      <c r="K278" s="16">
        <v>974075.89999999991</v>
      </c>
      <c r="L278" s="16">
        <v>11150326.6</v>
      </c>
      <c r="M278" s="16">
        <v>104671.5</v>
      </c>
      <c r="N278" s="17">
        <v>11254998.100000001</v>
      </c>
      <c r="R278" s="111">
        <f t="shared" si="20"/>
        <v>7355087.1217798125</v>
      </c>
      <c r="S278" s="111">
        <f t="shared" si="20"/>
        <v>2916691.2330464474</v>
      </c>
      <c r="T278" s="111">
        <f t="shared" si="20"/>
        <v>983219.84611247072</v>
      </c>
      <c r="U278" s="111">
        <f t="shared" si="21"/>
        <v>11254998.200938731</v>
      </c>
    </row>
    <row r="279" spans="1:21" x14ac:dyDescent="0.2">
      <c r="A279" s="4">
        <f t="shared" si="19"/>
        <v>2042</v>
      </c>
      <c r="B279" s="4">
        <f t="shared" si="18"/>
        <v>3</v>
      </c>
      <c r="I279" s="15" t="s">
        <v>121</v>
      </c>
      <c r="J279" s="16" t="s">
        <v>121</v>
      </c>
      <c r="K279" s="16" t="s">
        <v>121</v>
      </c>
      <c r="L279" s="16" t="s">
        <v>121</v>
      </c>
      <c r="M279" s="16" t="s">
        <v>121</v>
      </c>
      <c r="N279" s="17" t="s">
        <v>121</v>
      </c>
      <c r="R279" s="111">
        <f t="shared" si="20"/>
        <v>0</v>
      </c>
      <c r="S279" s="111">
        <f t="shared" si="20"/>
        <v>0</v>
      </c>
      <c r="T279" s="111">
        <f t="shared" si="20"/>
        <v>0</v>
      </c>
      <c r="U279" s="111">
        <f t="shared" si="21"/>
        <v>0</v>
      </c>
    </row>
    <row r="280" spans="1:21" x14ac:dyDescent="0.2">
      <c r="A280" s="4">
        <f t="shared" si="19"/>
        <v>2042</v>
      </c>
      <c r="B280" s="4">
        <f t="shared" si="18"/>
        <v>4</v>
      </c>
      <c r="I280" s="15" t="s">
        <v>121</v>
      </c>
      <c r="J280" s="16" t="s">
        <v>121</v>
      </c>
      <c r="K280" s="16" t="s">
        <v>121</v>
      </c>
      <c r="L280" s="16" t="s">
        <v>121</v>
      </c>
      <c r="M280" s="16" t="s">
        <v>121</v>
      </c>
      <c r="N280" s="17" t="s">
        <v>121</v>
      </c>
      <c r="R280" s="111">
        <f t="shared" si="20"/>
        <v>0</v>
      </c>
      <c r="S280" s="111">
        <f t="shared" si="20"/>
        <v>0</v>
      </c>
      <c r="T280" s="111">
        <f t="shared" si="20"/>
        <v>0</v>
      </c>
      <c r="U280" s="111">
        <f t="shared" si="21"/>
        <v>0</v>
      </c>
    </row>
    <row r="281" spans="1:21" x14ac:dyDescent="0.2">
      <c r="A281" s="4">
        <f t="shared" si="19"/>
        <v>2042</v>
      </c>
      <c r="B281" s="4">
        <f t="shared" si="18"/>
        <v>5</v>
      </c>
      <c r="I281" s="15" t="s">
        <v>121</v>
      </c>
      <c r="J281" s="16" t="s">
        <v>121</v>
      </c>
      <c r="K281" s="16" t="s">
        <v>121</v>
      </c>
      <c r="L281" s="16" t="s">
        <v>121</v>
      </c>
      <c r="M281" s="16" t="s">
        <v>121</v>
      </c>
      <c r="N281" s="17" t="s">
        <v>121</v>
      </c>
      <c r="R281" s="111">
        <f t="shared" si="20"/>
        <v>0</v>
      </c>
      <c r="S281" s="111">
        <f t="shared" si="20"/>
        <v>0</v>
      </c>
      <c r="T281" s="111">
        <f t="shared" si="20"/>
        <v>0</v>
      </c>
      <c r="U281" s="111">
        <f t="shared" si="21"/>
        <v>0</v>
      </c>
    </row>
    <row r="282" spans="1:21" x14ac:dyDescent="0.2">
      <c r="A282" s="4">
        <f t="shared" si="19"/>
        <v>2042</v>
      </c>
      <c r="B282" s="4">
        <f t="shared" si="18"/>
        <v>6</v>
      </c>
      <c r="I282" s="15" t="s">
        <v>121</v>
      </c>
      <c r="J282" s="16" t="s">
        <v>121</v>
      </c>
      <c r="K282" s="16" t="s">
        <v>121</v>
      </c>
      <c r="L282" s="16" t="s">
        <v>121</v>
      </c>
      <c r="M282" s="16" t="s">
        <v>121</v>
      </c>
      <c r="N282" s="17" t="s">
        <v>121</v>
      </c>
      <c r="R282" s="111">
        <f t="shared" si="20"/>
        <v>0</v>
      </c>
      <c r="S282" s="111">
        <f t="shared" si="20"/>
        <v>0</v>
      </c>
      <c r="T282" s="111">
        <f t="shared" si="20"/>
        <v>0</v>
      </c>
      <c r="U282" s="111">
        <f t="shared" si="21"/>
        <v>0</v>
      </c>
    </row>
    <row r="283" spans="1:21" x14ac:dyDescent="0.2">
      <c r="A283" s="4">
        <f t="shared" si="19"/>
        <v>2042</v>
      </c>
      <c r="B283" s="4">
        <f t="shared" si="18"/>
        <v>7</v>
      </c>
      <c r="I283" s="15" t="s">
        <v>121</v>
      </c>
      <c r="J283" s="16" t="s">
        <v>121</v>
      </c>
      <c r="K283" s="16" t="s">
        <v>121</v>
      </c>
      <c r="L283" s="16" t="s">
        <v>121</v>
      </c>
      <c r="M283" s="16" t="s">
        <v>121</v>
      </c>
      <c r="N283" s="17" t="s">
        <v>121</v>
      </c>
      <c r="R283" s="111">
        <f t="shared" si="20"/>
        <v>0</v>
      </c>
      <c r="S283" s="111">
        <f t="shared" si="20"/>
        <v>0</v>
      </c>
      <c r="T283" s="111">
        <f t="shared" si="20"/>
        <v>0</v>
      </c>
      <c r="U283" s="111">
        <f t="shared" si="21"/>
        <v>0</v>
      </c>
    </row>
    <row r="284" spans="1:21" x14ac:dyDescent="0.2">
      <c r="A284" s="4">
        <f t="shared" si="19"/>
        <v>2042</v>
      </c>
      <c r="B284" s="4">
        <f t="shared" si="18"/>
        <v>8</v>
      </c>
      <c r="I284" s="15" t="s">
        <v>121</v>
      </c>
      <c r="J284" s="16" t="s">
        <v>121</v>
      </c>
      <c r="K284" s="16" t="s">
        <v>121</v>
      </c>
      <c r="L284" s="16" t="s">
        <v>121</v>
      </c>
      <c r="M284" s="16" t="s">
        <v>121</v>
      </c>
      <c r="N284" s="17" t="s">
        <v>121</v>
      </c>
      <c r="R284" s="111">
        <f t="shared" si="20"/>
        <v>0</v>
      </c>
      <c r="S284" s="111">
        <f t="shared" si="20"/>
        <v>0</v>
      </c>
      <c r="T284" s="111">
        <f t="shared" si="20"/>
        <v>0</v>
      </c>
      <c r="U284" s="111">
        <f t="shared" si="21"/>
        <v>0</v>
      </c>
    </row>
    <row r="285" spans="1:21" x14ac:dyDescent="0.2">
      <c r="A285" s="4">
        <f t="shared" si="19"/>
        <v>2042</v>
      </c>
      <c r="B285" s="4">
        <f t="shared" si="18"/>
        <v>9</v>
      </c>
      <c r="I285" s="15" t="s">
        <v>121</v>
      </c>
      <c r="J285" s="16" t="s">
        <v>121</v>
      </c>
      <c r="K285" s="16" t="s">
        <v>121</v>
      </c>
      <c r="L285" s="16" t="s">
        <v>121</v>
      </c>
      <c r="M285" s="16" t="s">
        <v>121</v>
      </c>
      <c r="N285" s="17" t="s">
        <v>121</v>
      </c>
      <c r="R285" s="111">
        <f t="shared" si="20"/>
        <v>0</v>
      </c>
      <c r="S285" s="111">
        <f t="shared" si="20"/>
        <v>0</v>
      </c>
      <c r="T285" s="111">
        <f t="shared" si="20"/>
        <v>0</v>
      </c>
      <c r="U285" s="111">
        <f t="shared" si="21"/>
        <v>0</v>
      </c>
    </row>
    <row r="286" spans="1:21" x14ac:dyDescent="0.2">
      <c r="A286" s="4">
        <f t="shared" si="19"/>
        <v>2042</v>
      </c>
      <c r="B286" s="4">
        <f t="shared" si="18"/>
        <v>10</v>
      </c>
      <c r="I286" s="15" t="s">
        <v>121</v>
      </c>
      <c r="J286" s="16" t="s">
        <v>121</v>
      </c>
      <c r="K286" s="16" t="s">
        <v>121</v>
      </c>
      <c r="L286" s="16" t="s">
        <v>121</v>
      </c>
      <c r="M286" s="16" t="s">
        <v>121</v>
      </c>
      <c r="N286" s="17" t="s">
        <v>121</v>
      </c>
      <c r="R286" s="111">
        <f t="shared" si="20"/>
        <v>0</v>
      </c>
      <c r="S286" s="111">
        <f t="shared" si="20"/>
        <v>0</v>
      </c>
      <c r="T286" s="111">
        <f t="shared" si="20"/>
        <v>0</v>
      </c>
      <c r="U286" s="111">
        <f t="shared" si="21"/>
        <v>0</v>
      </c>
    </row>
    <row r="287" spans="1:21" x14ac:dyDescent="0.2">
      <c r="A287" s="4">
        <f t="shared" si="19"/>
        <v>2042</v>
      </c>
      <c r="B287" s="4">
        <f t="shared" si="18"/>
        <v>11</v>
      </c>
      <c r="I287" s="15">
        <v>7380039.9000000004</v>
      </c>
      <c r="J287" s="16">
        <v>2765295.6</v>
      </c>
      <c r="K287" s="16">
        <v>781836.5</v>
      </c>
      <c r="L287" s="16">
        <v>10927172</v>
      </c>
      <c r="M287" s="16">
        <v>102576.7</v>
      </c>
      <c r="N287" s="17">
        <v>11029748.700000001</v>
      </c>
      <c r="R287" s="111">
        <f t="shared" si="20"/>
        <v>7449318.5879176361</v>
      </c>
      <c r="S287" s="111">
        <f t="shared" si="20"/>
        <v>2791254.2741356795</v>
      </c>
      <c r="T287" s="111">
        <f t="shared" si="20"/>
        <v>789175.83794668468</v>
      </c>
      <c r="U287" s="111">
        <f t="shared" si="21"/>
        <v>11029748.700000001</v>
      </c>
    </row>
    <row r="288" spans="1:21" x14ac:dyDescent="0.2">
      <c r="A288" s="4">
        <f t="shared" si="19"/>
        <v>2042</v>
      </c>
      <c r="B288" s="4">
        <f t="shared" si="18"/>
        <v>12</v>
      </c>
      <c r="I288" s="15">
        <v>7311352.8000000007</v>
      </c>
      <c r="J288" s="16">
        <v>2889362.1</v>
      </c>
      <c r="K288" s="16">
        <v>1025013.1</v>
      </c>
      <c r="L288" s="16">
        <v>11225728</v>
      </c>
      <c r="M288" s="16">
        <v>105379.3</v>
      </c>
      <c r="N288" s="17">
        <v>11331107.300000001</v>
      </c>
      <c r="R288" s="111">
        <f t="shared" si="20"/>
        <v>7379986.677474766</v>
      </c>
      <c r="S288" s="111">
        <f t="shared" si="20"/>
        <v>2916485.4149016733</v>
      </c>
      <c r="T288" s="111">
        <f t="shared" si="20"/>
        <v>1034635.2076235617</v>
      </c>
      <c r="U288" s="111">
        <f t="shared" si="21"/>
        <v>11331107.300000001</v>
      </c>
    </row>
    <row r="289" spans="1:21" x14ac:dyDescent="0.2">
      <c r="A289" s="4">
        <f t="shared" si="19"/>
        <v>2043</v>
      </c>
      <c r="B289" s="4">
        <f t="shared" si="18"/>
        <v>1</v>
      </c>
      <c r="I289" s="15">
        <v>7314248.5999999996</v>
      </c>
      <c r="J289" s="16">
        <v>2922891.5</v>
      </c>
      <c r="K289" s="16">
        <v>1058655.3</v>
      </c>
      <c r="L289" s="16">
        <v>11295795.300000001</v>
      </c>
      <c r="M289" s="16">
        <v>106037</v>
      </c>
      <c r="N289" s="17">
        <v>11401832.4</v>
      </c>
      <c r="R289" s="111">
        <f t="shared" si="20"/>
        <v>7382909.633437654</v>
      </c>
      <c r="S289" s="111">
        <f t="shared" si="20"/>
        <v>2950329.5544046774</v>
      </c>
      <c r="T289" s="111">
        <f t="shared" si="20"/>
        <v>1068593.2130963979</v>
      </c>
      <c r="U289" s="111">
        <f t="shared" si="21"/>
        <v>11401832.400938731</v>
      </c>
    </row>
    <row r="290" spans="1:21" x14ac:dyDescent="0.2">
      <c r="A290" s="4">
        <f t="shared" si="19"/>
        <v>2043</v>
      </c>
      <c r="B290" s="4">
        <f t="shared" si="18"/>
        <v>2</v>
      </c>
      <c r="I290" s="15">
        <v>7351535.3000000007</v>
      </c>
      <c r="J290" s="16">
        <v>2897935.5</v>
      </c>
      <c r="K290" s="16">
        <v>973647.8</v>
      </c>
      <c r="L290" s="16">
        <v>11223118.600000001</v>
      </c>
      <c r="M290" s="16">
        <v>105354.79999999999</v>
      </c>
      <c r="N290" s="17">
        <v>11328473.4</v>
      </c>
      <c r="R290" s="111">
        <f t="shared" si="20"/>
        <v>7420546.3796142209</v>
      </c>
      <c r="S290" s="111">
        <f t="shared" si="20"/>
        <v>2925139.2947647991</v>
      </c>
      <c r="T290" s="111">
        <f t="shared" si="20"/>
        <v>982787.72562098026</v>
      </c>
      <c r="U290" s="111">
        <f t="shared" si="21"/>
        <v>11328473.4</v>
      </c>
    </row>
    <row r="291" spans="1:21" x14ac:dyDescent="0.2">
      <c r="A291" s="4">
        <f t="shared" si="19"/>
        <v>2043</v>
      </c>
      <c r="B291" s="4">
        <f t="shared" si="18"/>
        <v>3</v>
      </c>
      <c r="I291" s="15" t="s">
        <v>121</v>
      </c>
      <c r="J291" s="16" t="s">
        <v>121</v>
      </c>
      <c r="K291" s="16" t="s">
        <v>121</v>
      </c>
      <c r="L291" s="16" t="s">
        <v>121</v>
      </c>
      <c r="M291" s="16" t="s">
        <v>121</v>
      </c>
      <c r="N291" s="17" t="s">
        <v>121</v>
      </c>
      <c r="R291" s="111">
        <f t="shared" si="20"/>
        <v>0</v>
      </c>
      <c r="S291" s="111">
        <f t="shared" si="20"/>
        <v>0</v>
      </c>
      <c r="T291" s="111">
        <f t="shared" si="20"/>
        <v>0</v>
      </c>
      <c r="U291" s="111">
        <f t="shared" si="21"/>
        <v>0</v>
      </c>
    </row>
    <row r="292" spans="1:21" x14ac:dyDescent="0.2">
      <c r="A292" s="4">
        <f t="shared" si="19"/>
        <v>2043</v>
      </c>
      <c r="B292" s="4">
        <f t="shared" si="18"/>
        <v>4</v>
      </c>
      <c r="I292" s="15" t="s">
        <v>121</v>
      </c>
      <c r="J292" s="16" t="s">
        <v>121</v>
      </c>
      <c r="K292" s="16" t="s">
        <v>121</v>
      </c>
      <c r="L292" s="16" t="s">
        <v>121</v>
      </c>
      <c r="M292" s="16" t="s">
        <v>121</v>
      </c>
      <c r="N292" s="17" t="s">
        <v>121</v>
      </c>
      <c r="R292" s="111">
        <f t="shared" si="20"/>
        <v>0</v>
      </c>
      <c r="S292" s="111">
        <f t="shared" si="20"/>
        <v>0</v>
      </c>
      <c r="T292" s="111">
        <f t="shared" si="20"/>
        <v>0</v>
      </c>
      <c r="U292" s="111">
        <f t="shared" si="21"/>
        <v>0</v>
      </c>
    </row>
    <row r="293" spans="1:21" x14ac:dyDescent="0.2">
      <c r="A293" s="4">
        <f t="shared" si="19"/>
        <v>2043</v>
      </c>
      <c r="B293" s="4">
        <f t="shared" ref="B293:B356" si="22">IF(B292=12,1,B292+1)</f>
        <v>5</v>
      </c>
      <c r="I293" s="15" t="s">
        <v>121</v>
      </c>
      <c r="J293" s="16" t="s">
        <v>121</v>
      </c>
      <c r="K293" s="16" t="s">
        <v>121</v>
      </c>
      <c r="L293" s="16" t="s">
        <v>121</v>
      </c>
      <c r="M293" s="16" t="s">
        <v>121</v>
      </c>
      <c r="N293" s="17" t="s">
        <v>121</v>
      </c>
      <c r="R293" s="111">
        <f t="shared" si="20"/>
        <v>0</v>
      </c>
      <c r="S293" s="111">
        <f t="shared" si="20"/>
        <v>0</v>
      </c>
      <c r="T293" s="111">
        <f t="shared" si="20"/>
        <v>0</v>
      </c>
      <c r="U293" s="111">
        <f t="shared" si="21"/>
        <v>0</v>
      </c>
    </row>
    <row r="294" spans="1:21" x14ac:dyDescent="0.2">
      <c r="A294" s="4">
        <f t="shared" ref="A294:A357" si="23">IF(B294=1,A293+1,A293)</f>
        <v>2043</v>
      </c>
      <c r="B294" s="4">
        <f t="shared" si="22"/>
        <v>6</v>
      </c>
      <c r="I294" s="15" t="s">
        <v>121</v>
      </c>
      <c r="J294" s="16" t="s">
        <v>121</v>
      </c>
      <c r="K294" s="16" t="s">
        <v>121</v>
      </c>
      <c r="L294" s="16" t="s">
        <v>121</v>
      </c>
      <c r="M294" s="16" t="s">
        <v>121</v>
      </c>
      <c r="N294" s="17" t="s">
        <v>121</v>
      </c>
      <c r="R294" s="111">
        <f t="shared" ref="R294:T348" si="24">IF(I294="",0,I294+I294/$L294*$M294)</f>
        <v>0</v>
      </c>
      <c r="S294" s="111">
        <f t="shared" si="24"/>
        <v>0</v>
      </c>
      <c r="T294" s="111">
        <f t="shared" si="24"/>
        <v>0</v>
      </c>
      <c r="U294" s="111">
        <f t="shared" ref="U294:U357" si="25">SUM(R294:T294)</f>
        <v>0</v>
      </c>
    </row>
    <row r="295" spans="1:21" x14ac:dyDescent="0.2">
      <c r="A295" s="4">
        <f t="shared" si="23"/>
        <v>2043</v>
      </c>
      <c r="B295" s="4">
        <f t="shared" si="22"/>
        <v>7</v>
      </c>
      <c r="I295" s="15" t="s">
        <v>121</v>
      </c>
      <c r="J295" s="16" t="s">
        <v>121</v>
      </c>
      <c r="K295" s="16" t="s">
        <v>121</v>
      </c>
      <c r="L295" s="16" t="s">
        <v>121</v>
      </c>
      <c r="M295" s="16" t="s">
        <v>121</v>
      </c>
      <c r="N295" s="17" t="s">
        <v>121</v>
      </c>
      <c r="R295" s="111">
        <f t="shared" si="24"/>
        <v>0</v>
      </c>
      <c r="S295" s="111">
        <f t="shared" si="24"/>
        <v>0</v>
      </c>
      <c r="T295" s="111">
        <f t="shared" si="24"/>
        <v>0</v>
      </c>
      <c r="U295" s="111">
        <f t="shared" si="25"/>
        <v>0</v>
      </c>
    </row>
    <row r="296" spans="1:21" x14ac:dyDescent="0.2">
      <c r="A296" s="4">
        <f t="shared" si="23"/>
        <v>2043</v>
      </c>
      <c r="B296" s="4">
        <f t="shared" si="22"/>
        <v>8</v>
      </c>
      <c r="I296" s="15" t="s">
        <v>121</v>
      </c>
      <c r="J296" s="16" t="s">
        <v>121</v>
      </c>
      <c r="K296" s="16" t="s">
        <v>121</v>
      </c>
      <c r="L296" s="16" t="s">
        <v>121</v>
      </c>
      <c r="M296" s="16" t="s">
        <v>121</v>
      </c>
      <c r="N296" s="17" t="s">
        <v>121</v>
      </c>
      <c r="R296" s="111">
        <f t="shared" si="24"/>
        <v>0</v>
      </c>
      <c r="S296" s="111">
        <f t="shared" si="24"/>
        <v>0</v>
      </c>
      <c r="T296" s="111">
        <f t="shared" si="24"/>
        <v>0</v>
      </c>
      <c r="U296" s="111">
        <f t="shared" si="25"/>
        <v>0</v>
      </c>
    </row>
    <row r="297" spans="1:21" x14ac:dyDescent="0.2">
      <c r="A297" s="4">
        <f t="shared" si="23"/>
        <v>2043</v>
      </c>
      <c r="B297" s="4">
        <f t="shared" si="22"/>
        <v>9</v>
      </c>
      <c r="I297" s="15" t="s">
        <v>121</v>
      </c>
      <c r="J297" s="16" t="s">
        <v>121</v>
      </c>
      <c r="K297" s="16" t="s">
        <v>121</v>
      </c>
      <c r="L297" s="16" t="s">
        <v>121</v>
      </c>
      <c r="M297" s="16" t="s">
        <v>121</v>
      </c>
      <c r="N297" s="17" t="s">
        <v>121</v>
      </c>
      <c r="R297" s="111">
        <f t="shared" si="24"/>
        <v>0</v>
      </c>
      <c r="S297" s="111">
        <f t="shared" si="24"/>
        <v>0</v>
      </c>
      <c r="T297" s="111">
        <f t="shared" si="24"/>
        <v>0</v>
      </c>
      <c r="U297" s="111">
        <f t="shared" si="25"/>
        <v>0</v>
      </c>
    </row>
    <row r="298" spans="1:21" x14ac:dyDescent="0.2">
      <c r="A298" s="4">
        <f t="shared" si="23"/>
        <v>2043</v>
      </c>
      <c r="B298" s="4">
        <f t="shared" si="22"/>
        <v>10</v>
      </c>
      <c r="I298" s="15" t="s">
        <v>121</v>
      </c>
      <c r="J298" s="16" t="s">
        <v>121</v>
      </c>
      <c r="K298" s="16" t="s">
        <v>121</v>
      </c>
      <c r="L298" s="16" t="s">
        <v>121</v>
      </c>
      <c r="M298" s="16" t="s">
        <v>121</v>
      </c>
      <c r="N298" s="17" t="s">
        <v>121</v>
      </c>
      <c r="R298" s="111">
        <f t="shared" si="24"/>
        <v>0</v>
      </c>
      <c r="S298" s="111">
        <f t="shared" si="24"/>
        <v>0</v>
      </c>
      <c r="T298" s="111">
        <f t="shared" si="24"/>
        <v>0</v>
      </c>
      <c r="U298" s="111">
        <f t="shared" si="25"/>
        <v>0</v>
      </c>
    </row>
    <row r="299" spans="1:21" x14ac:dyDescent="0.2">
      <c r="A299" s="4">
        <f t="shared" si="23"/>
        <v>2043</v>
      </c>
      <c r="B299" s="4">
        <f t="shared" si="22"/>
        <v>11</v>
      </c>
      <c r="I299" s="15">
        <v>7445774</v>
      </c>
      <c r="J299" s="16">
        <v>2772858.4000000004</v>
      </c>
      <c r="K299" s="16">
        <v>781018.3</v>
      </c>
      <c r="L299" s="16">
        <v>10999650.600000001</v>
      </c>
      <c r="M299" s="16">
        <v>103257</v>
      </c>
      <c r="N299" s="17">
        <v>11102907.6</v>
      </c>
      <c r="R299" s="111">
        <f t="shared" si="24"/>
        <v>7515669.7006796198</v>
      </c>
      <c r="S299" s="111">
        <f t="shared" si="24"/>
        <v>2798888.0485970932</v>
      </c>
      <c r="T299" s="111">
        <f t="shared" si="24"/>
        <v>788349.95166201738</v>
      </c>
      <c r="U299" s="111">
        <f t="shared" si="25"/>
        <v>11102907.70093873</v>
      </c>
    </row>
    <row r="300" spans="1:21" x14ac:dyDescent="0.2">
      <c r="A300" s="4">
        <f t="shared" si="23"/>
        <v>2043</v>
      </c>
      <c r="B300" s="4">
        <f t="shared" si="22"/>
        <v>12</v>
      </c>
      <c r="I300" s="15">
        <v>7376031.6000000006</v>
      </c>
      <c r="J300" s="16">
        <v>2897454</v>
      </c>
      <c r="K300" s="16">
        <v>1024686.1</v>
      </c>
      <c r="L300" s="16">
        <v>11298171.699999999</v>
      </c>
      <c r="M300" s="16">
        <v>106059.3</v>
      </c>
      <c r="N300" s="17">
        <v>11404231</v>
      </c>
      <c r="R300" s="111">
        <f t="shared" si="24"/>
        <v>7445272.6036814973</v>
      </c>
      <c r="S300" s="111">
        <f t="shared" si="24"/>
        <v>2924653.26295882</v>
      </c>
      <c r="T300" s="111">
        <f t="shared" si="24"/>
        <v>1034305.1333596833</v>
      </c>
      <c r="U300" s="111">
        <f t="shared" si="25"/>
        <v>11404231.000000002</v>
      </c>
    </row>
    <row r="301" spans="1:21" x14ac:dyDescent="0.2">
      <c r="A301" s="4">
        <f t="shared" si="23"/>
        <v>2044</v>
      </c>
      <c r="B301" s="4">
        <f t="shared" si="22"/>
        <v>1</v>
      </c>
      <c r="I301" s="15">
        <v>7378291.7000000002</v>
      </c>
      <c r="J301" s="16">
        <v>2930860.9000000004</v>
      </c>
      <c r="K301" s="16">
        <v>1058377.7</v>
      </c>
      <c r="L301" s="16">
        <v>11367530.199999999</v>
      </c>
      <c r="M301" s="16">
        <v>106710.40000000001</v>
      </c>
      <c r="N301" s="17">
        <v>11474240.700000001</v>
      </c>
      <c r="R301" s="111">
        <f t="shared" si="24"/>
        <v>7447553.9271303648</v>
      </c>
      <c r="S301" s="111">
        <f t="shared" si="24"/>
        <v>2958373.7663377877</v>
      </c>
      <c r="T301" s="111">
        <f t="shared" si="24"/>
        <v>1068313.007470578</v>
      </c>
      <c r="U301" s="111">
        <f t="shared" si="25"/>
        <v>11474240.700938731</v>
      </c>
    </row>
    <row r="302" spans="1:21" x14ac:dyDescent="0.2">
      <c r="A302" s="4">
        <f t="shared" si="23"/>
        <v>2044</v>
      </c>
      <c r="B302" s="4">
        <f t="shared" si="22"/>
        <v>2</v>
      </c>
      <c r="I302" s="15">
        <v>7415477.2999999998</v>
      </c>
      <c r="J302" s="16">
        <v>2905504.4</v>
      </c>
      <c r="K302" s="16">
        <v>973162.89999999991</v>
      </c>
      <c r="L302" s="16">
        <v>11294144.699999999</v>
      </c>
      <c r="M302" s="16">
        <v>106021.5</v>
      </c>
      <c r="N302" s="17">
        <v>11400166.200000001</v>
      </c>
      <c r="R302" s="111">
        <f t="shared" si="24"/>
        <v>7485088.5939443698</v>
      </c>
      <c r="S302" s="111">
        <f t="shared" si="24"/>
        <v>2932779.2351404247</v>
      </c>
      <c r="T302" s="111">
        <f t="shared" si="24"/>
        <v>982298.26997647539</v>
      </c>
      <c r="U302" s="111">
        <f t="shared" si="25"/>
        <v>11400166.099061271</v>
      </c>
    </row>
    <row r="303" spans="1:21" x14ac:dyDescent="0.2">
      <c r="A303" s="4">
        <f t="shared" si="23"/>
        <v>2044</v>
      </c>
      <c r="B303" s="4">
        <f t="shared" si="22"/>
        <v>3</v>
      </c>
      <c r="I303" s="15" t="s">
        <v>121</v>
      </c>
      <c r="J303" s="16" t="s">
        <v>121</v>
      </c>
      <c r="K303" s="16" t="s">
        <v>121</v>
      </c>
      <c r="L303" s="16" t="s">
        <v>121</v>
      </c>
      <c r="M303" s="16" t="s">
        <v>121</v>
      </c>
      <c r="N303" s="17" t="s">
        <v>121</v>
      </c>
      <c r="R303" s="111">
        <f t="shared" si="24"/>
        <v>0</v>
      </c>
      <c r="S303" s="111">
        <f t="shared" si="24"/>
        <v>0</v>
      </c>
      <c r="T303" s="111">
        <f t="shared" si="24"/>
        <v>0</v>
      </c>
      <c r="U303" s="111">
        <f t="shared" si="25"/>
        <v>0</v>
      </c>
    </row>
    <row r="304" spans="1:21" x14ac:dyDescent="0.2">
      <c r="A304" s="4">
        <f t="shared" si="23"/>
        <v>2044</v>
      </c>
      <c r="B304" s="4">
        <f t="shared" si="22"/>
        <v>4</v>
      </c>
      <c r="I304" s="15" t="s">
        <v>121</v>
      </c>
      <c r="J304" s="16" t="s">
        <v>121</v>
      </c>
      <c r="K304" s="16" t="s">
        <v>121</v>
      </c>
      <c r="L304" s="16" t="s">
        <v>121</v>
      </c>
      <c r="M304" s="16" t="s">
        <v>121</v>
      </c>
      <c r="N304" s="17" t="s">
        <v>121</v>
      </c>
      <c r="R304" s="111">
        <f t="shared" si="24"/>
        <v>0</v>
      </c>
      <c r="S304" s="111">
        <f t="shared" si="24"/>
        <v>0</v>
      </c>
      <c r="T304" s="111">
        <f t="shared" si="24"/>
        <v>0</v>
      </c>
      <c r="U304" s="111">
        <f t="shared" si="25"/>
        <v>0</v>
      </c>
    </row>
    <row r="305" spans="1:21" x14ac:dyDescent="0.2">
      <c r="A305" s="4">
        <f t="shared" si="23"/>
        <v>2044</v>
      </c>
      <c r="B305" s="4">
        <f t="shared" si="22"/>
        <v>5</v>
      </c>
      <c r="I305" s="15" t="s">
        <v>121</v>
      </c>
      <c r="J305" s="16" t="s">
        <v>121</v>
      </c>
      <c r="K305" s="16" t="s">
        <v>121</v>
      </c>
      <c r="L305" s="16" t="s">
        <v>121</v>
      </c>
      <c r="M305" s="16" t="s">
        <v>121</v>
      </c>
      <c r="N305" s="17" t="s">
        <v>121</v>
      </c>
      <c r="R305" s="111">
        <f t="shared" si="24"/>
        <v>0</v>
      </c>
      <c r="S305" s="111">
        <f t="shared" si="24"/>
        <v>0</v>
      </c>
      <c r="T305" s="111">
        <f t="shared" si="24"/>
        <v>0</v>
      </c>
      <c r="U305" s="111">
        <f t="shared" si="25"/>
        <v>0</v>
      </c>
    </row>
    <row r="306" spans="1:21" x14ac:dyDescent="0.2">
      <c r="A306" s="4">
        <f t="shared" si="23"/>
        <v>2044</v>
      </c>
      <c r="B306" s="4">
        <f t="shared" si="22"/>
        <v>6</v>
      </c>
      <c r="I306" s="15" t="s">
        <v>121</v>
      </c>
      <c r="J306" s="16" t="s">
        <v>121</v>
      </c>
      <c r="K306" s="16" t="s">
        <v>121</v>
      </c>
      <c r="L306" s="16" t="s">
        <v>121</v>
      </c>
      <c r="M306" s="16" t="s">
        <v>121</v>
      </c>
      <c r="N306" s="17" t="s">
        <v>121</v>
      </c>
      <c r="R306" s="111">
        <f t="shared" si="24"/>
        <v>0</v>
      </c>
      <c r="S306" s="111">
        <f t="shared" si="24"/>
        <v>0</v>
      </c>
      <c r="T306" s="111">
        <f t="shared" si="24"/>
        <v>0</v>
      </c>
      <c r="U306" s="111">
        <f t="shared" si="25"/>
        <v>0</v>
      </c>
    </row>
    <row r="307" spans="1:21" x14ac:dyDescent="0.2">
      <c r="A307" s="4">
        <f t="shared" si="23"/>
        <v>2044</v>
      </c>
      <c r="B307" s="4">
        <f t="shared" si="22"/>
        <v>7</v>
      </c>
      <c r="I307" s="15" t="s">
        <v>121</v>
      </c>
      <c r="J307" s="16" t="s">
        <v>121</v>
      </c>
      <c r="K307" s="16" t="s">
        <v>121</v>
      </c>
      <c r="L307" s="16" t="s">
        <v>121</v>
      </c>
      <c r="M307" s="16" t="s">
        <v>121</v>
      </c>
      <c r="N307" s="17" t="s">
        <v>121</v>
      </c>
      <c r="R307" s="111">
        <f t="shared" si="24"/>
        <v>0</v>
      </c>
      <c r="S307" s="111">
        <f t="shared" si="24"/>
        <v>0</v>
      </c>
      <c r="T307" s="111">
        <f t="shared" si="24"/>
        <v>0</v>
      </c>
      <c r="U307" s="111">
        <f t="shared" si="25"/>
        <v>0</v>
      </c>
    </row>
    <row r="308" spans="1:21" x14ac:dyDescent="0.2">
      <c r="A308" s="4">
        <f t="shared" si="23"/>
        <v>2044</v>
      </c>
      <c r="B308" s="4">
        <f t="shared" si="22"/>
        <v>8</v>
      </c>
      <c r="I308" s="15" t="s">
        <v>121</v>
      </c>
      <c r="J308" s="16" t="s">
        <v>121</v>
      </c>
      <c r="K308" s="16" t="s">
        <v>121</v>
      </c>
      <c r="L308" s="16" t="s">
        <v>121</v>
      </c>
      <c r="M308" s="16" t="s">
        <v>121</v>
      </c>
      <c r="N308" s="17" t="s">
        <v>121</v>
      </c>
      <c r="R308" s="111">
        <f t="shared" si="24"/>
        <v>0</v>
      </c>
      <c r="S308" s="111">
        <f t="shared" si="24"/>
        <v>0</v>
      </c>
      <c r="T308" s="111">
        <f t="shared" si="24"/>
        <v>0</v>
      </c>
      <c r="U308" s="111">
        <f t="shared" si="25"/>
        <v>0</v>
      </c>
    </row>
    <row r="309" spans="1:21" x14ac:dyDescent="0.2">
      <c r="A309" s="4">
        <f t="shared" si="23"/>
        <v>2044</v>
      </c>
      <c r="B309" s="4">
        <f t="shared" si="22"/>
        <v>9</v>
      </c>
      <c r="I309" s="15" t="s">
        <v>121</v>
      </c>
      <c r="J309" s="16" t="s">
        <v>121</v>
      </c>
      <c r="K309" s="16" t="s">
        <v>121</v>
      </c>
      <c r="L309" s="16" t="s">
        <v>121</v>
      </c>
      <c r="M309" s="16" t="s">
        <v>121</v>
      </c>
      <c r="N309" s="17" t="s">
        <v>121</v>
      </c>
      <c r="R309" s="111">
        <f t="shared" si="24"/>
        <v>0</v>
      </c>
      <c r="S309" s="111">
        <f t="shared" si="24"/>
        <v>0</v>
      </c>
      <c r="T309" s="111">
        <f t="shared" si="24"/>
        <v>0</v>
      </c>
      <c r="U309" s="111">
        <f t="shared" si="25"/>
        <v>0</v>
      </c>
    </row>
    <row r="310" spans="1:21" x14ac:dyDescent="0.2">
      <c r="A310" s="4">
        <f t="shared" si="23"/>
        <v>2044</v>
      </c>
      <c r="B310" s="4">
        <f t="shared" si="22"/>
        <v>10</v>
      </c>
      <c r="I310" s="15" t="s">
        <v>121</v>
      </c>
      <c r="J310" s="16" t="s">
        <v>121</v>
      </c>
      <c r="K310" s="16" t="s">
        <v>121</v>
      </c>
      <c r="L310" s="16" t="s">
        <v>121</v>
      </c>
      <c r="M310" s="16" t="s">
        <v>121</v>
      </c>
      <c r="N310" s="17" t="s">
        <v>121</v>
      </c>
      <c r="R310" s="111">
        <f t="shared" si="24"/>
        <v>0</v>
      </c>
      <c r="S310" s="111">
        <f t="shared" si="24"/>
        <v>0</v>
      </c>
      <c r="T310" s="111">
        <f t="shared" si="24"/>
        <v>0</v>
      </c>
      <c r="U310" s="111">
        <f t="shared" si="25"/>
        <v>0</v>
      </c>
    </row>
    <row r="311" spans="1:21" x14ac:dyDescent="0.2">
      <c r="A311" s="4">
        <f t="shared" si="23"/>
        <v>2044</v>
      </c>
      <c r="B311" s="4">
        <f t="shared" si="22"/>
        <v>11</v>
      </c>
      <c r="I311" s="15">
        <v>7506102.1999999993</v>
      </c>
      <c r="J311" s="16">
        <v>2778195.5</v>
      </c>
      <c r="K311" s="16">
        <v>779999.60000000009</v>
      </c>
      <c r="L311" s="16">
        <v>11064297.300000001</v>
      </c>
      <c r="M311" s="16">
        <v>103863.9</v>
      </c>
      <c r="N311" s="17">
        <v>11168161.200000001</v>
      </c>
      <c r="R311" s="111">
        <f t="shared" si="24"/>
        <v>7576564.2480769772</v>
      </c>
      <c r="S311" s="111">
        <f t="shared" si="24"/>
        <v>2804275.2601301302</v>
      </c>
      <c r="T311" s="111">
        <f t="shared" si="24"/>
        <v>787321.69179289148</v>
      </c>
      <c r="U311" s="111">
        <f t="shared" si="25"/>
        <v>11168161.199999999</v>
      </c>
    </row>
    <row r="312" spans="1:21" x14ac:dyDescent="0.2">
      <c r="A312" s="4">
        <f t="shared" si="23"/>
        <v>2044</v>
      </c>
      <c r="B312" s="4">
        <f t="shared" si="22"/>
        <v>12</v>
      </c>
      <c r="I312" s="15">
        <v>7434855.5</v>
      </c>
      <c r="J312" s="16">
        <v>2903160</v>
      </c>
      <c r="K312" s="16">
        <v>1024094.1000000001</v>
      </c>
      <c r="L312" s="16">
        <v>11362109.6</v>
      </c>
      <c r="M312" s="16">
        <v>106659.59999999999</v>
      </c>
      <c r="N312" s="17">
        <v>11468769.1</v>
      </c>
      <c r="R312" s="111">
        <f t="shared" si="24"/>
        <v>7504648.763892455</v>
      </c>
      <c r="S312" s="111">
        <f t="shared" si="24"/>
        <v>2930412.8513838663</v>
      </c>
      <c r="T312" s="111">
        <f t="shared" si="24"/>
        <v>1033707.5847236785</v>
      </c>
      <c r="U312" s="111">
        <f t="shared" si="25"/>
        <v>11468769.200000001</v>
      </c>
    </row>
    <row r="313" spans="1:21" x14ac:dyDescent="0.2">
      <c r="A313" s="4">
        <f t="shared" si="23"/>
        <v>2045</v>
      </c>
      <c r="B313" s="4">
        <f t="shared" si="22"/>
        <v>1</v>
      </c>
      <c r="I313" s="15">
        <v>7437981</v>
      </c>
      <c r="J313" s="16">
        <v>2937042.4</v>
      </c>
      <c r="K313" s="16">
        <v>1057893.6000000001</v>
      </c>
      <c r="L313" s="16">
        <v>11432916.899999999</v>
      </c>
      <c r="M313" s="16">
        <v>107324.2</v>
      </c>
      <c r="N313" s="17">
        <v>11540241.200000001</v>
      </c>
      <c r="R313" s="111">
        <f t="shared" si="24"/>
        <v>7507803.5454993201</v>
      </c>
      <c r="S313" s="111">
        <f t="shared" si="24"/>
        <v>2964613.292774186</v>
      </c>
      <c r="T313" s="111">
        <f t="shared" si="24"/>
        <v>1067824.3626652234</v>
      </c>
      <c r="U313" s="111">
        <f t="shared" si="25"/>
        <v>11540241.20093873</v>
      </c>
    </row>
    <row r="314" spans="1:21" x14ac:dyDescent="0.2">
      <c r="A314" s="4">
        <f t="shared" si="23"/>
        <v>2045</v>
      </c>
      <c r="B314" s="4">
        <f t="shared" si="22"/>
        <v>2</v>
      </c>
      <c r="I314" s="15">
        <v>7476547.2999999998</v>
      </c>
      <c r="J314" s="16">
        <v>2911885.7</v>
      </c>
      <c r="K314" s="16">
        <v>972547.10000000009</v>
      </c>
      <c r="L314" s="16">
        <v>11360980.1</v>
      </c>
      <c r="M314" s="16">
        <v>106649</v>
      </c>
      <c r="N314" s="17">
        <v>11467629.1</v>
      </c>
      <c r="R314" s="111">
        <f t="shared" si="24"/>
        <v>7546731.9395275088</v>
      </c>
      <c r="S314" s="111">
        <f t="shared" si="24"/>
        <v>2939220.4629593422</v>
      </c>
      <c r="T314" s="111">
        <f t="shared" si="24"/>
        <v>981676.69751314947</v>
      </c>
      <c r="U314" s="111">
        <f t="shared" si="25"/>
        <v>11467629.100000001</v>
      </c>
    </row>
    <row r="315" spans="1:21" x14ac:dyDescent="0.2">
      <c r="A315" s="4">
        <f t="shared" si="23"/>
        <v>2045</v>
      </c>
      <c r="B315" s="4">
        <f t="shared" si="22"/>
        <v>3</v>
      </c>
      <c r="I315" s="15" t="s">
        <v>121</v>
      </c>
      <c r="J315" s="16" t="s">
        <v>121</v>
      </c>
      <c r="K315" s="16" t="s">
        <v>121</v>
      </c>
      <c r="L315" s="16" t="s">
        <v>121</v>
      </c>
      <c r="M315" s="16" t="s">
        <v>121</v>
      </c>
      <c r="N315" s="17" t="s">
        <v>121</v>
      </c>
      <c r="R315" s="111">
        <f t="shared" si="24"/>
        <v>0</v>
      </c>
      <c r="S315" s="111">
        <f t="shared" si="24"/>
        <v>0</v>
      </c>
      <c r="T315" s="111">
        <f t="shared" si="24"/>
        <v>0</v>
      </c>
      <c r="U315" s="111">
        <f t="shared" si="25"/>
        <v>0</v>
      </c>
    </row>
    <row r="316" spans="1:21" x14ac:dyDescent="0.2">
      <c r="A316" s="4">
        <f t="shared" si="23"/>
        <v>2045</v>
      </c>
      <c r="B316" s="4">
        <f t="shared" si="22"/>
        <v>4</v>
      </c>
      <c r="I316" s="15" t="s">
        <v>121</v>
      </c>
      <c r="J316" s="16" t="s">
        <v>121</v>
      </c>
      <c r="K316" s="16" t="s">
        <v>121</v>
      </c>
      <c r="L316" s="16" t="s">
        <v>121</v>
      </c>
      <c r="M316" s="16" t="s">
        <v>121</v>
      </c>
      <c r="N316" s="17" t="s">
        <v>121</v>
      </c>
      <c r="R316" s="111">
        <f t="shared" si="24"/>
        <v>0</v>
      </c>
      <c r="S316" s="111">
        <f t="shared" si="24"/>
        <v>0</v>
      </c>
      <c r="T316" s="111">
        <f t="shared" si="24"/>
        <v>0</v>
      </c>
      <c r="U316" s="111">
        <f t="shared" si="25"/>
        <v>0</v>
      </c>
    </row>
    <row r="317" spans="1:21" x14ac:dyDescent="0.2">
      <c r="A317" s="4">
        <f t="shared" si="23"/>
        <v>2045</v>
      </c>
      <c r="B317" s="4">
        <f t="shared" si="22"/>
        <v>5</v>
      </c>
      <c r="I317" s="15" t="s">
        <v>121</v>
      </c>
      <c r="J317" s="16" t="s">
        <v>121</v>
      </c>
      <c r="K317" s="16" t="s">
        <v>121</v>
      </c>
      <c r="L317" s="16" t="s">
        <v>121</v>
      </c>
      <c r="M317" s="16" t="s">
        <v>121</v>
      </c>
      <c r="N317" s="17" t="s">
        <v>121</v>
      </c>
      <c r="R317" s="111">
        <f t="shared" si="24"/>
        <v>0</v>
      </c>
      <c r="S317" s="111">
        <f t="shared" si="24"/>
        <v>0</v>
      </c>
      <c r="T317" s="111">
        <f t="shared" si="24"/>
        <v>0</v>
      </c>
      <c r="U317" s="111">
        <f t="shared" si="25"/>
        <v>0</v>
      </c>
    </row>
    <row r="318" spans="1:21" x14ac:dyDescent="0.2">
      <c r="A318" s="4">
        <f t="shared" si="23"/>
        <v>2045</v>
      </c>
      <c r="B318" s="4">
        <f t="shared" si="22"/>
        <v>6</v>
      </c>
      <c r="I318" s="15" t="s">
        <v>121</v>
      </c>
      <c r="J318" s="16" t="s">
        <v>121</v>
      </c>
      <c r="K318" s="16" t="s">
        <v>121</v>
      </c>
      <c r="L318" s="16" t="s">
        <v>121</v>
      </c>
      <c r="M318" s="16" t="s">
        <v>121</v>
      </c>
      <c r="N318" s="17" t="s">
        <v>121</v>
      </c>
      <c r="R318" s="111">
        <f t="shared" si="24"/>
        <v>0</v>
      </c>
      <c r="S318" s="111">
        <f t="shared" si="24"/>
        <v>0</v>
      </c>
      <c r="T318" s="111">
        <f t="shared" si="24"/>
        <v>0</v>
      </c>
      <c r="U318" s="111">
        <f t="shared" si="25"/>
        <v>0</v>
      </c>
    </row>
    <row r="319" spans="1:21" x14ac:dyDescent="0.2">
      <c r="A319" s="4">
        <f t="shared" si="23"/>
        <v>2045</v>
      </c>
      <c r="B319" s="4">
        <f t="shared" si="22"/>
        <v>7</v>
      </c>
      <c r="I319" s="15" t="s">
        <v>121</v>
      </c>
      <c r="J319" s="16" t="s">
        <v>121</v>
      </c>
      <c r="K319" s="16" t="s">
        <v>121</v>
      </c>
      <c r="L319" s="16" t="s">
        <v>121</v>
      </c>
      <c r="M319" s="16" t="s">
        <v>121</v>
      </c>
      <c r="N319" s="17" t="s">
        <v>121</v>
      </c>
      <c r="R319" s="111">
        <f t="shared" si="24"/>
        <v>0</v>
      </c>
      <c r="S319" s="111">
        <f t="shared" si="24"/>
        <v>0</v>
      </c>
      <c r="T319" s="111">
        <f t="shared" si="24"/>
        <v>0</v>
      </c>
      <c r="U319" s="111">
        <f t="shared" si="25"/>
        <v>0</v>
      </c>
    </row>
    <row r="320" spans="1:21" x14ac:dyDescent="0.2">
      <c r="A320" s="4">
        <f t="shared" si="23"/>
        <v>2045</v>
      </c>
      <c r="B320" s="4">
        <f t="shared" si="22"/>
        <v>8</v>
      </c>
      <c r="I320" s="15" t="s">
        <v>121</v>
      </c>
      <c r="J320" s="16" t="s">
        <v>121</v>
      </c>
      <c r="K320" s="16" t="s">
        <v>121</v>
      </c>
      <c r="L320" s="16" t="s">
        <v>121</v>
      </c>
      <c r="M320" s="16" t="s">
        <v>121</v>
      </c>
      <c r="N320" s="17" t="s">
        <v>121</v>
      </c>
      <c r="R320" s="111">
        <f t="shared" si="24"/>
        <v>0</v>
      </c>
      <c r="S320" s="111">
        <f t="shared" si="24"/>
        <v>0</v>
      </c>
      <c r="T320" s="111">
        <f t="shared" si="24"/>
        <v>0</v>
      </c>
      <c r="U320" s="111">
        <f t="shared" si="25"/>
        <v>0</v>
      </c>
    </row>
    <row r="321" spans="1:21" x14ac:dyDescent="0.2">
      <c r="A321" s="4">
        <f t="shared" si="23"/>
        <v>2045</v>
      </c>
      <c r="B321" s="4">
        <f t="shared" si="22"/>
        <v>9</v>
      </c>
      <c r="I321" s="15" t="s">
        <v>121</v>
      </c>
      <c r="J321" s="16" t="s">
        <v>121</v>
      </c>
      <c r="K321" s="16" t="s">
        <v>121</v>
      </c>
      <c r="L321" s="16" t="s">
        <v>121</v>
      </c>
      <c r="M321" s="16" t="s">
        <v>121</v>
      </c>
      <c r="N321" s="17" t="s">
        <v>121</v>
      </c>
      <c r="R321" s="111">
        <f t="shared" si="24"/>
        <v>0</v>
      </c>
      <c r="S321" s="111">
        <f t="shared" si="24"/>
        <v>0</v>
      </c>
      <c r="T321" s="111">
        <f t="shared" si="24"/>
        <v>0</v>
      </c>
      <c r="U321" s="111">
        <f t="shared" si="25"/>
        <v>0</v>
      </c>
    </row>
    <row r="322" spans="1:21" x14ac:dyDescent="0.2">
      <c r="A322" s="4">
        <f t="shared" si="23"/>
        <v>2045</v>
      </c>
      <c r="B322" s="4">
        <f t="shared" si="22"/>
        <v>10</v>
      </c>
      <c r="I322" s="15" t="s">
        <v>121</v>
      </c>
      <c r="J322" s="16" t="s">
        <v>121</v>
      </c>
      <c r="K322" s="16" t="s">
        <v>121</v>
      </c>
      <c r="L322" s="16" t="s">
        <v>121</v>
      </c>
      <c r="M322" s="16" t="s">
        <v>121</v>
      </c>
      <c r="N322" s="17" t="s">
        <v>121</v>
      </c>
      <c r="R322" s="111">
        <f t="shared" si="24"/>
        <v>0</v>
      </c>
      <c r="S322" s="111">
        <f t="shared" si="24"/>
        <v>0</v>
      </c>
      <c r="T322" s="111">
        <f t="shared" si="24"/>
        <v>0</v>
      </c>
      <c r="U322" s="111">
        <f t="shared" si="25"/>
        <v>0</v>
      </c>
    </row>
    <row r="323" spans="1:21" x14ac:dyDescent="0.2">
      <c r="A323" s="4">
        <f t="shared" si="23"/>
        <v>2045</v>
      </c>
      <c r="B323" s="4">
        <f t="shared" si="22"/>
        <v>11</v>
      </c>
      <c r="I323" s="15">
        <v>7577089.2000000002</v>
      </c>
      <c r="J323" s="16">
        <v>2787737.8000000003</v>
      </c>
      <c r="K323" s="16">
        <v>779344.79999999993</v>
      </c>
      <c r="L323" s="16">
        <v>11144171.799999999</v>
      </c>
      <c r="M323" s="16">
        <v>104613.70000000001</v>
      </c>
      <c r="N323" s="17">
        <v>11248785.5</v>
      </c>
      <c r="R323" s="111">
        <f t="shared" si="24"/>
        <v>7648217.6203678595</v>
      </c>
      <c r="S323" s="111">
        <f t="shared" si="24"/>
        <v>2813907.135067848</v>
      </c>
      <c r="T323" s="111">
        <f t="shared" si="24"/>
        <v>786660.74456429319</v>
      </c>
      <c r="U323" s="111">
        <f t="shared" si="25"/>
        <v>11248785.5</v>
      </c>
    </row>
    <row r="324" spans="1:21" x14ac:dyDescent="0.2">
      <c r="A324" s="4">
        <f t="shared" si="23"/>
        <v>2045</v>
      </c>
      <c r="B324" s="4">
        <f t="shared" si="22"/>
        <v>12</v>
      </c>
      <c r="I324" s="15">
        <v>7505769.1000000006</v>
      </c>
      <c r="J324" s="16">
        <v>2913661.9</v>
      </c>
      <c r="K324" s="16">
        <v>1024001.7999999999</v>
      </c>
      <c r="L324" s="16">
        <v>11443432.9</v>
      </c>
      <c r="M324" s="16">
        <v>107423</v>
      </c>
      <c r="N324" s="17">
        <v>11550855.800000001</v>
      </c>
      <c r="R324" s="111">
        <f t="shared" si="24"/>
        <v>7576228.0471599298</v>
      </c>
      <c r="S324" s="111">
        <f t="shared" si="24"/>
        <v>2941013.334225974</v>
      </c>
      <c r="T324" s="111">
        <f t="shared" si="24"/>
        <v>1033614.4176753655</v>
      </c>
      <c r="U324" s="111">
        <f t="shared" si="25"/>
        <v>11550855.799061269</v>
      </c>
    </row>
    <row r="325" spans="1:21" x14ac:dyDescent="0.2">
      <c r="A325" s="4">
        <f t="shared" si="23"/>
        <v>2046</v>
      </c>
      <c r="B325" s="4">
        <f t="shared" si="22"/>
        <v>1</v>
      </c>
      <c r="I325" s="15">
        <v>7508210.2000000002</v>
      </c>
      <c r="J325" s="16">
        <v>2947397.8000000003</v>
      </c>
      <c r="K325" s="16">
        <v>1057855.0999999999</v>
      </c>
      <c r="L325" s="16">
        <v>11513463.200000001</v>
      </c>
      <c r="M325" s="16">
        <v>108080.40000000001</v>
      </c>
      <c r="N325" s="17">
        <v>11621543.5</v>
      </c>
      <c r="R325" s="111">
        <f t="shared" si="24"/>
        <v>7578692.0652393037</v>
      </c>
      <c r="S325" s="111">
        <f t="shared" si="24"/>
        <v>2975065.9244947326</v>
      </c>
      <c r="T325" s="111">
        <f t="shared" si="24"/>
        <v>1067785.5093272333</v>
      </c>
      <c r="U325" s="111">
        <f t="shared" si="25"/>
        <v>11621543.49906127</v>
      </c>
    </row>
    <row r="326" spans="1:21" x14ac:dyDescent="0.2">
      <c r="A326" s="4">
        <f t="shared" si="23"/>
        <v>2046</v>
      </c>
      <c r="B326" s="4">
        <f t="shared" si="22"/>
        <v>2</v>
      </c>
      <c r="I326" s="15">
        <v>7546642.7000000002</v>
      </c>
      <c r="J326" s="16">
        <v>2921820.6</v>
      </c>
      <c r="K326" s="16">
        <v>972286.1</v>
      </c>
      <c r="L326" s="16">
        <v>11440749.399999999</v>
      </c>
      <c r="M326" s="16">
        <v>107397.8</v>
      </c>
      <c r="N326" s="17">
        <v>11548147.1</v>
      </c>
      <c r="R326" s="111">
        <f t="shared" si="24"/>
        <v>7617485.3340818249</v>
      </c>
      <c r="S326" s="111">
        <f t="shared" si="24"/>
        <v>2949248.620094093</v>
      </c>
      <c r="T326" s="111">
        <f t="shared" si="24"/>
        <v>981413.24582408206</v>
      </c>
      <c r="U326" s="111">
        <f t="shared" si="25"/>
        <v>11548147.199999999</v>
      </c>
    </row>
    <row r="327" spans="1:21" x14ac:dyDescent="0.2">
      <c r="A327" s="4">
        <f t="shared" si="23"/>
        <v>2046</v>
      </c>
      <c r="B327" s="4">
        <f t="shared" si="22"/>
        <v>3</v>
      </c>
      <c r="I327" s="15" t="s">
        <v>121</v>
      </c>
      <c r="J327" s="16" t="s">
        <v>121</v>
      </c>
      <c r="K327" s="16" t="s">
        <v>121</v>
      </c>
      <c r="L327" s="16" t="s">
        <v>121</v>
      </c>
      <c r="M327" s="16" t="s">
        <v>121</v>
      </c>
      <c r="N327" s="17" t="s">
        <v>121</v>
      </c>
      <c r="R327" s="111">
        <f t="shared" si="24"/>
        <v>0</v>
      </c>
      <c r="S327" s="111">
        <f t="shared" si="24"/>
        <v>0</v>
      </c>
      <c r="T327" s="111">
        <f t="shared" si="24"/>
        <v>0</v>
      </c>
      <c r="U327" s="111">
        <f t="shared" si="25"/>
        <v>0</v>
      </c>
    </row>
    <row r="328" spans="1:21" x14ac:dyDescent="0.2">
      <c r="A328" s="4">
        <f t="shared" si="23"/>
        <v>2046</v>
      </c>
      <c r="B328" s="4">
        <f t="shared" si="22"/>
        <v>4</v>
      </c>
      <c r="I328" s="15" t="s">
        <v>121</v>
      </c>
      <c r="J328" s="16" t="s">
        <v>121</v>
      </c>
      <c r="K328" s="16" t="s">
        <v>121</v>
      </c>
      <c r="L328" s="16" t="s">
        <v>121</v>
      </c>
      <c r="M328" s="16" t="s">
        <v>121</v>
      </c>
      <c r="N328" s="17" t="s">
        <v>121</v>
      </c>
      <c r="R328" s="111">
        <f t="shared" si="24"/>
        <v>0</v>
      </c>
      <c r="S328" s="111">
        <f t="shared" si="24"/>
        <v>0</v>
      </c>
      <c r="T328" s="111">
        <f t="shared" si="24"/>
        <v>0</v>
      </c>
      <c r="U328" s="111">
        <f t="shared" si="25"/>
        <v>0</v>
      </c>
    </row>
    <row r="329" spans="1:21" x14ac:dyDescent="0.2">
      <c r="A329" s="4">
        <f t="shared" si="23"/>
        <v>2046</v>
      </c>
      <c r="B329" s="4">
        <f t="shared" si="22"/>
        <v>5</v>
      </c>
      <c r="I329" s="15" t="s">
        <v>121</v>
      </c>
      <c r="J329" s="16" t="s">
        <v>121</v>
      </c>
      <c r="K329" s="16" t="s">
        <v>121</v>
      </c>
      <c r="L329" s="16" t="s">
        <v>121</v>
      </c>
      <c r="M329" s="16" t="s">
        <v>121</v>
      </c>
      <c r="N329" s="17" t="s">
        <v>121</v>
      </c>
      <c r="R329" s="111">
        <f t="shared" si="24"/>
        <v>0</v>
      </c>
      <c r="S329" s="111">
        <f t="shared" si="24"/>
        <v>0</v>
      </c>
      <c r="T329" s="111">
        <f t="shared" si="24"/>
        <v>0</v>
      </c>
      <c r="U329" s="111">
        <f t="shared" si="25"/>
        <v>0</v>
      </c>
    </row>
    <row r="330" spans="1:21" x14ac:dyDescent="0.2">
      <c r="A330" s="4">
        <f t="shared" si="23"/>
        <v>2046</v>
      </c>
      <c r="B330" s="4">
        <f t="shared" si="22"/>
        <v>6</v>
      </c>
      <c r="I330" s="15" t="s">
        <v>121</v>
      </c>
      <c r="J330" s="16" t="s">
        <v>121</v>
      </c>
      <c r="K330" s="16" t="s">
        <v>121</v>
      </c>
      <c r="L330" s="16" t="s">
        <v>121</v>
      </c>
      <c r="M330" s="16" t="s">
        <v>121</v>
      </c>
      <c r="N330" s="17" t="s">
        <v>121</v>
      </c>
      <c r="R330" s="111">
        <f t="shared" si="24"/>
        <v>0</v>
      </c>
      <c r="S330" s="111">
        <f t="shared" si="24"/>
        <v>0</v>
      </c>
      <c r="T330" s="111">
        <f t="shared" si="24"/>
        <v>0</v>
      </c>
      <c r="U330" s="111">
        <f t="shared" si="25"/>
        <v>0</v>
      </c>
    </row>
    <row r="331" spans="1:21" x14ac:dyDescent="0.2">
      <c r="A331" s="4">
        <f t="shared" si="23"/>
        <v>2046</v>
      </c>
      <c r="B331" s="4">
        <f t="shared" si="22"/>
        <v>7</v>
      </c>
      <c r="I331" s="15" t="s">
        <v>121</v>
      </c>
      <c r="J331" s="16" t="s">
        <v>121</v>
      </c>
      <c r="K331" s="16" t="s">
        <v>121</v>
      </c>
      <c r="L331" s="16" t="s">
        <v>121</v>
      </c>
      <c r="M331" s="16" t="s">
        <v>121</v>
      </c>
      <c r="N331" s="17" t="s">
        <v>121</v>
      </c>
      <c r="R331" s="111">
        <f t="shared" si="24"/>
        <v>0</v>
      </c>
      <c r="S331" s="111">
        <f t="shared" si="24"/>
        <v>0</v>
      </c>
      <c r="T331" s="111">
        <f t="shared" si="24"/>
        <v>0</v>
      </c>
      <c r="U331" s="111">
        <f t="shared" si="25"/>
        <v>0</v>
      </c>
    </row>
    <row r="332" spans="1:21" x14ac:dyDescent="0.2">
      <c r="A332" s="4">
        <f t="shared" si="23"/>
        <v>2046</v>
      </c>
      <c r="B332" s="4">
        <f t="shared" si="22"/>
        <v>8</v>
      </c>
      <c r="I332" s="15" t="s">
        <v>121</v>
      </c>
      <c r="J332" s="16" t="s">
        <v>121</v>
      </c>
      <c r="K332" s="16" t="s">
        <v>121</v>
      </c>
      <c r="L332" s="16" t="s">
        <v>121</v>
      </c>
      <c r="M332" s="16" t="s">
        <v>121</v>
      </c>
      <c r="N332" s="17" t="s">
        <v>121</v>
      </c>
      <c r="R332" s="111">
        <f t="shared" si="24"/>
        <v>0</v>
      </c>
      <c r="S332" s="111">
        <f t="shared" si="24"/>
        <v>0</v>
      </c>
      <c r="T332" s="111">
        <f t="shared" si="24"/>
        <v>0</v>
      </c>
      <c r="U332" s="111">
        <f t="shared" si="25"/>
        <v>0</v>
      </c>
    </row>
    <row r="333" spans="1:21" x14ac:dyDescent="0.2">
      <c r="A333" s="4">
        <f t="shared" si="23"/>
        <v>2046</v>
      </c>
      <c r="B333" s="4">
        <f t="shared" si="22"/>
        <v>9</v>
      </c>
      <c r="I333" s="15" t="s">
        <v>121</v>
      </c>
      <c r="J333" s="16" t="s">
        <v>121</v>
      </c>
      <c r="K333" s="16" t="s">
        <v>121</v>
      </c>
      <c r="L333" s="16" t="s">
        <v>121</v>
      </c>
      <c r="M333" s="16" t="s">
        <v>121</v>
      </c>
      <c r="N333" s="17" t="s">
        <v>121</v>
      </c>
      <c r="R333" s="111">
        <f t="shared" si="24"/>
        <v>0</v>
      </c>
      <c r="S333" s="111">
        <f t="shared" si="24"/>
        <v>0</v>
      </c>
      <c r="T333" s="111">
        <f t="shared" si="24"/>
        <v>0</v>
      </c>
      <c r="U333" s="111">
        <f t="shared" si="25"/>
        <v>0</v>
      </c>
    </row>
    <row r="334" spans="1:21" x14ac:dyDescent="0.2">
      <c r="A334" s="4">
        <f t="shared" si="23"/>
        <v>2046</v>
      </c>
      <c r="B334" s="4">
        <f t="shared" si="22"/>
        <v>10</v>
      </c>
      <c r="I334" s="15" t="s">
        <v>121</v>
      </c>
      <c r="J334" s="16" t="s">
        <v>121</v>
      </c>
      <c r="K334" s="16" t="s">
        <v>121</v>
      </c>
      <c r="L334" s="16" t="s">
        <v>121</v>
      </c>
      <c r="M334" s="16" t="s">
        <v>121</v>
      </c>
      <c r="N334" s="17" t="s">
        <v>121</v>
      </c>
      <c r="R334" s="111">
        <f t="shared" si="24"/>
        <v>0</v>
      </c>
      <c r="S334" s="111">
        <f t="shared" si="24"/>
        <v>0</v>
      </c>
      <c r="T334" s="111">
        <f t="shared" si="24"/>
        <v>0</v>
      </c>
      <c r="U334" s="111">
        <f t="shared" si="25"/>
        <v>0</v>
      </c>
    </row>
    <row r="335" spans="1:21" x14ac:dyDescent="0.2">
      <c r="A335" s="4">
        <f t="shared" si="23"/>
        <v>2046</v>
      </c>
      <c r="B335" s="4">
        <f t="shared" si="22"/>
        <v>11</v>
      </c>
      <c r="I335" s="15">
        <v>7643189.5</v>
      </c>
      <c r="J335" s="16">
        <v>2795241.9</v>
      </c>
      <c r="K335" s="16">
        <v>778516.5</v>
      </c>
      <c r="L335" s="16">
        <v>11216947.9</v>
      </c>
      <c r="M335" s="16">
        <v>105296.90000000001</v>
      </c>
      <c r="N335" s="17">
        <v>11322244.800000001</v>
      </c>
      <c r="R335" s="111">
        <f t="shared" si="24"/>
        <v>7714938.4434414282</v>
      </c>
      <c r="S335" s="111">
        <f t="shared" si="24"/>
        <v>2821481.6854963833</v>
      </c>
      <c r="T335" s="111">
        <f t="shared" si="24"/>
        <v>785824.67106218799</v>
      </c>
      <c r="U335" s="111">
        <f t="shared" si="25"/>
        <v>11322244.799999999</v>
      </c>
    </row>
    <row r="336" spans="1:21" x14ac:dyDescent="0.2">
      <c r="A336" s="4">
        <f t="shared" si="23"/>
        <v>2046</v>
      </c>
      <c r="B336" s="4">
        <f t="shared" si="22"/>
        <v>12</v>
      </c>
      <c r="I336" s="15">
        <v>7570297.8000000007</v>
      </c>
      <c r="J336" s="16">
        <v>2921503.3000000003</v>
      </c>
      <c r="K336" s="16">
        <v>1023630.8</v>
      </c>
      <c r="L336" s="16">
        <v>11515431.899999999</v>
      </c>
      <c r="M336" s="16">
        <v>108098.79999999999</v>
      </c>
      <c r="N336" s="17">
        <v>11623530.800000001</v>
      </c>
      <c r="R336" s="111">
        <f t="shared" si="24"/>
        <v>7641362.4474165374</v>
      </c>
      <c r="S336" s="111">
        <f t="shared" si="24"/>
        <v>2948928.3244079896</v>
      </c>
      <c r="T336" s="111">
        <f t="shared" si="24"/>
        <v>1033239.9281754738</v>
      </c>
      <c r="U336" s="111">
        <f t="shared" si="25"/>
        <v>11623530.700000001</v>
      </c>
    </row>
    <row r="337" spans="1:21" x14ac:dyDescent="0.2">
      <c r="A337" s="4">
        <f t="shared" si="23"/>
        <v>2047</v>
      </c>
      <c r="B337" s="4">
        <f t="shared" si="22"/>
        <v>1</v>
      </c>
      <c r="I337" s="15">
        <v>7572510.6999999993</v>
      </c>
      <c r="J337" s="16">
        <v>2955194.3</v>
      </c>
      <c r="K337" s="16">
        <v>1057549.9000000001</v>
      </c>
      <c r="L337" s="16">
        <v>11585254.9</v>
      </c>
      <c r="M337" s="16">
        <v>108754.3</v>
      </c>
      <c r="N337" s="17">
        <v>11694009.199999999</v>
      </c>
      <c r="R337" s="111">
        <f t="shared" si="24"/>
        <v>7643596.1536675757</v>
      </c>
      <c r="S337" s="111">
        <f t="shared" si="24"/>
        <v>2982935.6048081047</v>
      </c>
      <c r="T337" s="111">
        <f t="shared" si="24"/>
        <v>1067477.4415243191</v>
      </c>
      <c r="U337" s="111">
        <f t="shared" si="25"/>
        <v>11694009.199999999</v>
      </c>
    </row>
    <row r="338" spans="1:21" x14ac:dyDescent="0.2">
      <c r="A338" s="4">
        <f t="shared" si="23"/>
        <v>2047</v>
      </c>
      <c r="B338" s="4">
        <f t="shared" si="22"/>
        <v>2</v>
      </c>
      <c r="I338" s="15">
        <v>7611240.2000000002</v>
      </c>
      <c r="J338" s="16">
        <v>2929297.1999999997</v>
      </c>
      <c r="K338" s="16">
        <v>971796.4</v>
      </c>
      <c r="L338" s="16">
        <v>11512333.700000001</v>
      </c>
      <c r="M338" s="16">
        <v>108069.79999999999</v>
      </c>
      <c r="N338" s="17">
        <v>11620403.5</v>
      </c>
      <c r="R338" s="111">
        <f t="shared" si="24"/>
        <v>7682689.2413152251</v>
      </c>
      <c r="S338" s="111">
        <f t="shared" si="24"/>
        <v>2956795.4093808276</v>
      </c>
      <c r="T338" s="111">
        <f t="shared" si="24"/>
        <v>980918.95024267759</v>
      </c>
      <c r="U338" s="111">
        <f t="shared" si="25"/>
        <v>11620403.60093873</v>
      </c>
    </row>
    <row r="339" spans="1:21" x14ac:dyDescent="0.2">
      <c r="A339" s="4">
        <f t="shared" si="23"/>
        <v>2047</v>
      </c>
      <c r="B339" s="4">
        <f t="shared" si="22"/>
        <v>3</v>
      </c>
      <c r="I339" s="15" t="s">
        <v>121</v>
      </c>
      <c r="J339" s="16" t="s">
        <v>121</v>
      </c>
      <c r="K339" s="16" t="s">
        <v>121</v>
      </c>
      <c r="L339" s="16" t="s">
        <v>121</v>
      </c>
      <c r="M339" s="16" t="s">
        <v>121</v>
      </c>
      <c r="N339" s="17" t="s">
        <v>121</v>
      </c>
      <c r="R339" s="111">
        <f t="shared" si="24"/>
        <v>0</v>
      </c>
      <c r="S339" s="111">
        <f t="shared" si="24"/>
        <v>0</v>
      </c>
      <c r="T339" s="111">
        <f t="shared" si="24"/>
        <v>0</v>
      </c>
      <c r="U339" s="111">
        <f t="shared" si="25"/>
        <v>0</v>
      </c>
    </row>
    <row r="340" spans="1:21" x14ac:dyDescent="0.2">
      <c r="A340" s="4">
        <f t="shared" si="23"/>
        <v>2047</v>
      </c>
      <c r="B340" s="4">
        <f t="shared" si="22"/>
        <v>4</v>
      </c>
      <c r="I340" s="15" t="s">
        <v>121</v>
      </c>
      <c r="J340" s="16" t="s">
        <v>121</v>
      </c>
      <c r="K340" s="16" t="s">
        <v>121</v>
      </c>
      <c r="L340" s="16" t="s">
        <v>121</v>
      </c>
      <c r="M340" s="16" t="s">
        <v>121</v>
      </c>
      <c r="N340" s="17" t="s">
        <v>121</v>
      </c>
      <c r="R340" s="111">
        <f t="shared" si="24"/>
        <v>0</v>
      </c>
      <c r="S340" s="111">
        <f t="shared" si="24"/>
        <v>0</v>
      </c>
      <c r="T340" s="111">
        <f t="shared" si="24"/>
        <v>0</v>
      </c>
      <c r="U340" s="111">
        <f t="shared" si="25"/>
        <v>0</v>
      </c>
    </row>
    <row r="341" spans="1:21" x14ac:dyDescent="0.2">
      <c r="A341" s="4">
        <f t="shared" si="23"/>
        <v>2047</v>
      </c>
      <c r="B341" s="4">
        <f t="shared" si="22"/>
        <v>5</v>
      </c>
      <c r="I341" s="15" t="s">
        <v>121</v>
      </c>
      <c r="J341" s="16" t="s">
        <v>121</v>
      </c>
      <c r="K341" s="16" t="s">
        <v>121</v>
      </c>
      <c r="L341" s="16" t="s">
        <v>121</v>
      </c>
      <c r="M341" s="16" t="s">
        <v>121</v>
      </c>
      <c r="N341" s="17" t="s">
        <v>121</v>
      </c>
      <c r="R341" s="111">
        <f t="shared" si="24"/>
        <v>0</v>
      </c>
      <c r="S341" s="111">
        <f t="shared" si="24"/>
        <v>0</v>
      </c>
      <c r="T341" s="111">
        <f t="shared" si="24"/>
        <v>0</v>
      </c>
      <c r="U341" s="111">
        <f t="shared" si="25"/>
        <v>0</v>
      </c>
    </row>
    <row r="342" spans="1:21" x14ac:dyDescent="0.2">
      <c r="A342" s="4">
        <f t="shared" si="23"/>
        <v>2047</v>
      </c>
      <c r="B342" s="4">
        <f t="shared" si="22"/>
        <v>6</v>
      </c>
      <c r="I342" s="15" t="s">
        <v>121</v>
      </c>
      <c r="J342" s="16" t="s">
        <v>121</v>
      </c>
      <c r="K342" s="16" t="s">
        <v>121</v>
      </c>
      <c r="L342" s="16" t="s">
        <v>121</v>
      </c>
      <c r="M342" s="16" t="s">
        <v>121</v>
      </c>
      <c r="N342" s="17" t="s">
        <v>121</v>
      </c>
      <c r="R342" s="111">
        <f t="shared" si="24"/>
        <v>0</v>
      </c>
      <c r="S342" s="111">
        <f t="shared" si="24"/>
        <v>0</v>
      </c>
      <c r="T342" s="111">
        <f t="shared" si="24"/>
        <v>0</v>
      </c>
      <c r="U342" s="111">
        <f t="shared" si="25"/>
        <v>0</v>
      </c>
    </row>
    <row r="343" spans="1:21" x14ac:dyDescent="0.2">
      <c r="A343" s="4">
        <f t="shared" si="23"/>
        <v>2047</v>
      </c>
      <c r="B343" s="4">
        <f t="shared" si="22"/>
        <v>7</v>
      </c>
      <c r="I343" s="15" t="s">
        <v>121</v>
      </c>
      <c r="J343" s="16" t="s">
        <v>121</v>
      </c>
      <c r="K343" s="16" t="s">
        <v>121</v>
      </c>
      <c r="L343" s="16" t="s">
        <v>121</v>
      </c>
      <c r="M343" s="16" t="s">
        <v>121</v>
      </c>
      <c r="N343" s="17" t="s">
        <v>121</v>
      </c>
      <c r="R343" s="111">
        <f t="shared" si="24"/>
        <v>0</v>
      </c>
      <c r="S343" s="111">
        <f t="shared" si="24"/>
        <v>0</v>
      </c>
      <c r="T343" s="111">
        <f t="shared" si="24"/>
        <v>0</v>
      </c>
      <c r="U343" s="111">
        <f t="shared" si="25"/>
        <v>0</v>
      </c>
    </row>
    <row r="344" spans="1:21" x14ac:dyDescent="0.2">
      <c r="A344" s="4">
        <f t="shared" si="23"/>
        <v>2047</v>
      </c>
      <c r="B344" s="4">
        <f t="shared" si="22"/>
        <v>8</v>
      </c>
      <c r="I344" s="15" t="s">
        <v>121</v>
      </c>
      <c r="J344" s="16" t="s">
        <v>121</v>
      </c>
      <c r="K344" s="16" t="s">
        <v>121</v>
      </c>
      <c r="L344" s="16" t="s">
        <v>121</v>
      </c>
      <c r="M344" s="16" t="s">
        <v>121</v>
      </c>
      <c r="N344" s="17" t="s">
        <v>121</v>
      </c>
      <c r="R344" s="111">
        <f t="shared" si="24"/>
        <v>0</v>
      </c>
      <c r="S344" s="111">
        <f t="shared" si="24"/>
        <v>0</v>
      </c>
      <c r="T344" s="111">
        <f t="shared" si="24"/>
        <v>0</v>
      </c>
      <c r="U344" s="111">
        <f t="shared" si="25"/>
        <v>0</v>
      </c>
    </row>
    <row r="345" spans="1:21" x14ac:dyDescent="0.2">
      <c r="A345" s="4">
        <f t="shared" si="23"/>
        <v>2047</v>
      </c>
      <c r="B345" s="4">
        <f t="shared" si="22"/>
        <v>9</v>
      </c>
      <c r="I345" s="15" t="s">
        <v>121</v>
      </c>
      <c r="J345" s="16" t="s">
        <v>121</v>
      </c>
      <c r="K345" s="16" t="s">
        <v>121</v>
      </c>
      <c r="L345" s="16" t="s">
        <v>121</v>
      </c>
      <c r="M345" s="16" t="s">
        <v>121</v>
      </c>
      <c r="N345" s="17" t="s">
        <v>121</v>
      </c>
      <c r="R345" s="111">
        <f t="shared" si="24"/>
        <v>0</v>
      </c>
      <c r="S345" s="111">
        <f t="shared" si="24"/>
        <v>0</v>
      </c>
      <c r="T345" s="111">
        <f t="shared" si="24"/>
        <v>0</v>
      </c>
      <c r="U345" s="111">
        <f t="shared" si="25"/>
        <v>0</v>
      </c>
    </row>
    <row r="346" spans="1:21" x14ac:dyDescent="0.2">
      <c r="A346" s="4">
        <f t="shared" si="23"/>
        <v>2047</v>
      </c>
      <c r="B346" s="4">
        <f t="shared" si="22"/>
        <v>10</v>
      </c>
      <c r="I346" s="15" t="s">
        <v>121</v>
      </c>
      <c r="J346" s="16" t="s">
        <v>121</v>
      </c>
      <c r="K346" s="16" t="s">
        <v>121</v>
      </c>
      <c r="L346" s="16" t="s">
        <v>121</v>
      </c>
      <c r="M346" s="16" t="s">
        <v>121</v>
      </c>
      <c r="N346" s="17" t="s">
        <v>121</v>
      </c>
      <c r="R346" s="111">
        <f t="shared" si="24"/>
        <v>0</v>
      </c>
      <c r="S346" s="111">
        <f t="shared" si="24"/>
        <v>0</v>
      </c>
      <c r="T346" s="111">
        <f t="shared" si="24"/>
        <v>0</v>
      </c>
      <c r="U346" s="111">
        <f t="shared" si="25"/>
        <v>0</v>
      </c>
    </row>
    <row r="347" spans="1:21" x14ac:dyDescent="0.2">
      <c r="A347" s="4">
        <f t="shared" si="23"/>
        <v>2047</v>
      </c>
      <c r="B347" s="4">
        <f t="shared" si="22"/>
        <v>11</v>
      </c>
      <c r="I347" s="15">
        <v>7707849.3000000007</v>
      </c>
      <c r="J347" s="16">
        <v>2801172.4</v>
      </c>
      <c r="K347" s="16">
        <v>777644.5</v>
      </c>
      <c r="L347" s="16">
        <v>11286666.100000001</v>
      </c>
      <c r="M347" s="16">
        <v>105951.29999999999</v>
      </c>
      <c r="N347" s="17">
        <v>11392617.5</v>
      </c>
      <c r="R347" s="111">
        <f t="shared" si="24"/>
        <v>7780205.1796108177</v>
      </c>
      <c r="S347" s="111">
        <f t="shared" si="24"/>
        <v>2827467.8405379388</v>
      </c>
      <c r="T347" s="111">
        <f t="shared" si="24"/>
        <v>784944.48078997398</v>
      </c>
      <c r="U347" s="111">
        <f t="shared" si="25"/>
        <v>11392617.50093873</v>
      </c>
    </row>
    <row r="348" spans="1:21" x14ac:dyDescent="0.2">
      <c r="A348" s="4">
        <f t="shared" si="23"/>
        <v>2047</v>
      </c>
      <c r="B348" s="4">
        <f t="shared" si="22"/>
        <v>12</v>
      </c>
      <c r="I348" s="15">
        <v>7633828.1000000006</v>
      </c>
      <c r="J348" s="16">
        <v>2927900.7</v>
      </c>
      <c r="K348" s="16">
        <v>1023214.1000000001</v>
      </c>
      <c r="L348" s="16">
        <v>11584942.800000001</v>
      </c>
      <c r="M348" s="16">
        <v>108751.4</v>
      </c>
      <c r="N348" s="17">
        <v>11693694.199999999</v>
      </c>
      <c r="R348" s="111">
        <f t="shared" si="24"/>
        <v>7705489.1783123026</v>
      </c>
      <c r="S348" s="111">
        <f t="shared" si="24"/>
        <v>2955385.7990361368</v>
      </c>
      <c r="T348" s="111">
        <f t="shared" si="24"/>
        <v>1032819.3235902918</v>
      </c>
      <c r="U348" s="111">
        <f t="shared" si="25"/>
        <v>11693694.300938731</v>
      </c>
    </row>
    <row r="349" spans="1:21" x14ac:dyDescent="0.2">
      <c r="A349" s="4">
        <f t="shared" si="23"/>
        <v>2048</v>
      </c>
      <c r="B349" s="4">
        <f t="shared" si="22"/>
        <v>1</v>
      </c>
      <c r="I349" s="15">
        <v>7635298.3999999994</v>
      </c>
      <c r="J349" s="16">
        <v>2961425.5</v>
      </c>
      <c r="K349" s="16">
        <v>1057176.3999999999</v>
      </c>
      <c r="L349" s="16">
        <v>11653900.300000001</v>
      </c>
      <c r="M349" s="16">
        <v>109398.70000000001</v>
      </c>
      <c r="N349" s="17">
        <v>11763299</v>
      </c>
      <c r="R349" s="111">
        <f t="shared" ref="R349:R412" si="26">IF(I349="",0,I349+I349/$L349*$M349)</f>
        <v>7706973.2640000014</v>
      </c>
      <c r="S349" s="111">
        <f t="shared" ref="S349:S412" si="27">IF(J349="",0,J349+J349/$L349*$M349)</f>
        <v>2989225.3001962355</v>
      </c>
      <c r="T349" s="111">
        <f t="shared" ref="T349:T412" si="28">IF(K349="",0,K349+K349/$L349*$M349)</f>
        <v>1067100.4358037626</v>
      </c>
      <c r="U349" s="111">
        <f t="shared" si="25"/>
        <v>11763299</v>
      </c>
    </row>
    <row r="350" spans="1:21" x14ac:dyDescent="0.2">
      <c r="A350" s="4">
        <f t="shared" si="23"/>
        <v>2048</v>
      </c>
      <c r="B350" s="4">
        <f t="shared" si="22"/>
        <v>2</v>
      </c>
      <c r="I350" s="15">
        <v>7673811.0999999996</v>
      </c>
      <c r="J350" s="16">
        <v>2935074.8</v>
      </c>
      <c r="K350" s="16">
        <v>971227.70000000007</v>
      </c>
      <c r="L350" s="16">
        <v>11580113.600000001</v>
      </c>
      <c r="M350" s="16">
        <v>108706</v>
      </c>
      <c r="N350" s="17">
        <v>11688819.6</v>
      </c>
      <c r="R350" s="111">
        <f t="shared" si="26"/>
        <v>7745847.4666757639</v>
      </c>
      <c r="S350" s="111">
        <f t="shared" si="27"/>
        <v>2962627.2275693459</v>
      </c>
      <c r="T350" s="111">
        <f t="shared" si="28"/>
        <v>980344.90575489006</v>
      </c>
      <c r="U350" s="111">
        <f t="shared" si="25"/>
        <v>11688819.6</v>
      </c>
    </row>
    <row r="351" spans="1:21" x14ac:dyDescent="0.2">
      <c r="A351" s="4">
        <f t="shared" si="23"/>
        <v>2048</v>
      </c>
      <c r="B351" s="4">
        <f t="shared" si="22"/>
        <v>3</v>
      </c>
      <c r="I351" s="15" t="s">
        <v>121</v>
      </c>
      <c r="J351" s="16" t="s">
        <v>121</v>
      </c>
      <c r="K351" s="16" t="s">
        <v>121</v>
      </c>
      <c r="L351" s="16" t="s">
        <v>121</v>
      </c>
      <c r="M351" s="16" t="s">
        <v>121</v>
      </c>
      <c r="N351" s="17" t="s">
        <v>121</v>
      </c>
      <c r="R351" s="111">
        <f t="shared" si="26"/>
        <v>0</v>
      </c>
      <c r="S351" s="111">
        <f t="shared" si="27"/>
        <v>0</v>
      </c>
      <c r="T351" s="111">
        <f t="shared" si="28"/>
        <v>0</v>
      </c>
      <c r="U351" s="111">
        <f t="shared" si="25"/>
        <v>0</v>
      </c>
    </row>
    <row r="352" spans="1:21" x14ac:dyDescent="0.2">
      <c r="A352" s="4">
        <f t="shared" si="23"/>
        <v>2048</v>
      </c>
      <c r="B352" s="4">
        <f t="shared" si="22"/>
        <v>4</v>
      </c>
      <c r="I352" s="15" t="s">
        <v>121</v>
      </c>
      <c r="J352" s="16" t="s">
        <v>121</v>
      </c>
      <c r="K352" s="16" t="s">
        <v>121</v>
      </c>
      <c r="L352" s="16" t="s">
        <v>121</v>
      </c>
      <c r="M352" s="16" t="s">
        <v>121</v>
      </c>
      <c r="N352" s="17" t="s">
        <v>121</v>
      </c>
      <c r="R352" s="111">
        <f t="shared" si="26"/>
        <v>0</v>
      </c>
      <c r="S352" s="111">
        <f t="shared" si="27"/>
        <v>0</v>
      </c>
      <c r="T352" s="111">
        <f t="shared" si="28"/>
        <v>0</v>
      </c>
      <c r="U352" s="111">
        <f t="shared" si="25"/>
        <v>0</v>
      </c>
    </row>
    <row r="353" spans="1:21" x14ac:dyDescent="0.2">
      <c r="A353" s="4">
        <f t="shared" si="23"/>
        <v>2048</v>
      </c>
      <c r="B353" s="4">
        <f t="shared" si="22"/>
        <v>5</v>
      </c>
      <c r="I353" s="15" t="s">
        <v>121</v>
      </c>
      <c r="J353" s="16" t="s">
        <v>121</v>
      </c>
      <c r="K353" s="16" t="s">
        <v>121</v>
      </c>
      <c r="L353" s="16" t="s">
        <v>121</v>
      </c>
      <c r="M353" s="16" t="s">
        <v>121</v>
      </c>
      <c r="N353" s="17" t="s">
        <v>121</v>
      </c>
      <c r="R353" s="111">
        <f t="shared" si="26"/>
        <v>0</v>
      </c>
      <c r="S353" s="111">
        <f t="shared" si="27"/>
        <v>0</v>
      </c>
      <c r="T353" s="111">
        <f t="shared" si="28"/>
        <v>0</v>
      </c>
      <c r="U353" s="111">
        <f t="shared" si="25"/>
        <v>0</v>
      </c>
    </row>
    <row r="354" spans="1:21" x14ac:dyDescent="0.2">
      <c r="A354" s="4">
        <f t="shared" si="23"/>
        <v>2048</v>
      </c>
      <c r="B354" s="4">
        <f t="shared" si="22"/>
        <v>6</v>
      </c>
      <c r="I354" s="15" t="s">
        <v>121</v>
      </c>
      <c r="J354" s="16" t="s">
        <v>121</v>
      </c>
      <c r="K354" s="16" t="s">
        <v>121</v>
      </c>
      <c r="L354" s="16" t="s">
        <v>121</v>
      </c>
      <c r="M354" s="16" t="s">
        <v>121</v>
      </c>
      <c r="N354" s="17" t="s">
        <v>121</v>
      </c>
      <c r="R354" s="111">
        <f t="shared" si="26"/>
        <v>0</v>
      </c>
      <c r="S354" s="111">
        <f t="shared" si="27"/>
        <v>0</v>
      </c>
      <c r="T354" s="111">
        <f t="shared" si="28"/>
        <v>0</v>
      </c>
      <c r="U354" s="111">
        <f t="shared" si="25"/>
        <v>0</v>
      </c>
    </row>
    <row r="355" spans="1:21" x14ac:dyDescent="0.2">
      <c r="A355" s="4">
        <f t="shared" si="23"/>
        <v>2048</v>
      </c>
      <c r="B355" s="4">
        <f t="shared" si="22"/>
        <v>7</v>
      </c>
      <c r="I355" s="15" t="s">
        <v>121</v>
      </c>
      <c r="J355" s="16" t="s">
        <v>121</v>
      </c>
      <c r="K355" s="16" t="s">
        <v>121</v>
      </c>
      <c r="L355" s="16" t="s">
        <v>121</v>
      </c>
      <c r="M355" s="16" t="s">
        <v>121</v>
      </c>
      <c r="N355" s="17" t="s">
        <v>121</v>
      </c>
      <c r="R355" s="111">
        <f t="shared" si="26"/>
        <v>0</v>
      </c>
      <c r="S355" s="111">
        <f t="shared" si="27"/>
        <v>0</v>
      </c>
      <c r="T355" s="111">
        <f t="shared" si="28"/>
        <v>0</v>
      </c>
      <c r="U355" s="111">
        <f t="shared" si="25"/>
        <v>0</v>
      </c>
    </row>
    <row r="356" spans="1:21" x14ac:dyDescent="0.2">
      <c r="A356" s="4">
        <f t="shared" si="23"/>
        <v>2048</v>
      </c>
      <c r="B356" s="4">
        <f t="shared" si="22"/>
        <v>8</v>
      </c>
      <c r="I356" s="15" t="s">
        <v>121</v>
      </c>
      <c r="J356" s="16" t="s">
        <v>121</v>
      </c>
      <c r="K356" s="16" t="s">
        <v>121</v>
      </c>
      <c r="L356" s="16" t="s">
        <v>121</v>
      </c>
      <c r="M356" s="16" t="s">
        <v>121</v>
      </c>
      <c r="N356" s="17" t="s">
        <v>121</v>
      </c>
      <c r="R356" s="111">
        <f t="shared" si="26"/>
        <v>0</v>
      </c>
      <c r="S356" s="111">
        <f t="shared" si="27"/>
        <v>0</v>
      </c>
      <c r="T356" s="111">
        <f t="shared" si="28"/>
        <v>0</v>
      </c>
      <c r="U356" s="111">
        <f t="shared" si="25"/>
        <v>0</v>
      </c>
    </row>
    <row r="357" spans="1:21" x14ac:dyDescent="0.2">
      <c r="A357" s="4">
        <f t="shared" si="23"/>
        <v>2048</v>
      </c>
      <c r="B357" s="4">
        <f t="shared" ref="B357:B384" si="29">IF(B356=12,1,B356+1)</f>
        <v>9</v>
      </c>
      <c r="I357" s="15" t="s">
        <v>121</v>
      </c>
      <c r="J357" s="16" t="s">
        <v>121</v>
      </c>
      <c r="K357" s="16" t="s">
        <v>121</v>
      </c>
      <c r="L357" s="16" t="s">
        <v>121</v>
      </c>
      <c r="M357" s="16" t="s">
        <v>121</v>
      </c>
      <c r="N357" s="17" t="s">
        <v>121</v>
      </c>
      <c r="R357" s="111">
        <f t="shared" si="26"/>
        <v>0</v>
      </c>
      <c r="S357" s="111">
        <f t="shared" si="27"/>
        <v>0</v>
      </c>
      <c r="T357" s="111">
        <f t="shared" si="28"/>
        <v>0</v>
      </c>
      <c r="U357" s="111">
        <f t="shared" si="25"/>
        <v>0</v>
      </c>
    </row>
    <row r="358" spans="1:21" x14ac:dyDescent="0.2">
      <c r="A358" s="4">
        <f t="shared" ref="A358:A384" si="30">IF(B358=1,A357+1,A357)</f>
        <v>2048</v>
      </c>
      <c r="B358" s="4">
        <f t="shared" si="29"/>
        <v>10</v>
      </c>
      <c r="I358" s="15" t="s">
        <v>121</v>
      </c>
      <c r="J358" s="16" t="s">
        <v>121</v>
      </c>
      <c r="K358" s="16" t="s">
        <v>121</v>
      </c>
      <c r="L358" s="16" t="s">
        <v>121</v>
      </c>
      <c r="M358" s="16" t="s">
        <v>121</v>
      </c>
      <c r="N358" s="17" t="s">
        <v>121</v>
      </c>
      <c r="R358" s="111">
        <f t="shared" si="26"/>
        <v>0</v>
      </c>
      <c r="S358" s="111">
        <f t="shared" si="27"/>
        <v>0</v>
      </c>
      <c r="T358" s="111">
        <f t="shared" si="28"/>
        <v>0</v>
      </c>
      <c r="U358" s="111">
        <f t="shared" ref="U358:U421" si="31">SUM(R358:T358)</f>
        <v>0</v>
      </c>
    </row>
    <row r="359" spans="1:21" x14ac:dyDescent="0.2">
      <c r="A359" s="4">
        <f t="shared" si="30"/>
        <v>2048</v>
      </c>
      <c r="B359" s="4">
        <f t="shared" si="29"/>
        <v>11</v>
      </c>
      <c r="I359" s="15">
        <v>7765806.2000000002</v>
      </c>
      <c r="J359" s="16">
        <v>2804284.6</v>
      </c>
      <c r="K359" s="16">
        <v>776565.5</v>
      </c>
      <c r="L359" s="16">
        <v>11346656.299999999</v>
      </c>
      <c r="M359" s="16">
        <v>106514.5</v>
      </c>
      <c r="N359" s="17">
        <v>11453170.800000001</v>
      </c>
      <c r="R359" s="111">
        <f t="shared" si="26"/>
        <v>7838706.1753425067</v>
      </c>
      <c r="S359" s="111">
        <f t="shared" si="27"/>
        <v>2830609.2690592632</v>
      </c>
      <c r="T359" s="111">
        <f t="shared" si="28"/>
        <v>783855.35559823026</v>
      </c>
      <c r="U359" s="111">
        <f t="shared" si="31"/>
        <v>11453170.800000001</v>
      </c>
    </row>
    <row r="360" spans="1:21" x14ac:dyDescent="0.2">
      <c r="A360" s="4">
        <f t="shared" si="30"/>
        <v>2048</v>
      </c>
      <c r="B360" s="4">
        <f t="shared" si="29"/>
        <v>12</v>
      </c>
      <c r="I360" s="15">
        <v>7690190.7999999998</v>
      </c>
      <c r="J360" s="16">
        <v>2931358.4000000004</v>
      </c>
      <c r="K360" s="16">
        <v>1022518.3</v>
      </c>
      <c r="L360" s="16">
        <v>11644067.5</v>
      </c>
      <c r="M360" s="16">
        <v>109306.4</v>
      </c>
      <c r="N360" s="17">
        <v>11753373.799999999</v>
      </c>
      <c r="R360" s="111">
        <f t="shared" si="26"/>
        <v>7762380.9579204274</v>
      </c>
      <c r="S360" s="111">
        <f t="shared" si="27"/>
        <v>2958875.9520765198</v>
      </c>
      <c r="T360" s="111">
        <f t="shared" si="28"/>
        <v>1032116.9900030526</v>
      </c>
      <c r="U360" s="111">
        <f t="shared" si="31"/>
        <v>11753373.9</v>
      </c>
    </row>
    <row r="361" spans="1:21" x14ac:dyDescent="0.2">
      <c r="A361" s="4">
        <f t="shared" si="30"/>
        <v>2049</v>
      </c>
      <c r="B361" s="4">
        <f t="shared" si="29"/>
        <v>1</v>
      </c>
      <c r="I361" s="15">
        <v>7692455.5</v>
      </c>
      <c r="J361" s="16">
        <v>2965302.1</v>
      </c>
      <c r="K361" s="16">
        <v>1056578.7</v>
      </c>
      <c r="L361" s="16">
        <v>11714336.299999999</v>
      </c>
      <c r="M361" s="16">
        <v>109966</v>
      </c>
      <c r="N361" s="17">
        <v>11824302.300000001</v>
      </c>
      <c r="R361" s="111">
        <f t="shared" si="26"/>
        <v>7764666.8946406851</v>
      </c>
      <c r="S361" s="111">
        <f t="shared" si="27"/>
        <v>2993138.2831500946</v>
      </c>
      <c r="T361" s="111">
        <f t="shared" si="28"/>
        <v>1066497.1222092207</v>
      </c>
      <c r="U361" s="111">
        <f t="shared" si="31"/>
        <v>11824302.300000001</v>
      </c>
    </row>
    <row r="362" spans="1:21" x14ac:dyDescent="0.2">
      <c r="A362" s="4">
        <f t="shared" si="30"/>
        <v>2049</v>
      </c>
      <c r="B362" s="4">
        <f t="shared" si="29"/>
        <v>2</v>
      </c>
      <c r="I362" s="15">
        <v>7732266.5</v>
      </c>
      <c r="J362" s="16">
        <v>2939082.8000000003</v>
      </c>
      <c r="K362" s="16">
        <v>970511.7</v>
      </c>
      <c r="L362" s="16">
        <v>11641861</v>
      </c>
      <c r="M362" s="16">
        <v>109285.7</v>
      </c>
      <c r="N362" s="17">
        <v>11751146.699999999</v>
      </c>
      <c r="R362" s="111">
        <f t="shared" si="26"/>
        <v>7804851.6439936496</v>
      </c>
      <c r="S362" s="111">
        <f t="shared" si="27"/>
        <v>2966672.8666702653</v>
      </c>
      <c r="T362" s="111">
        <f t="shared" si="28"/>
        <v>979622.18933608546</v>
      </c>
      <c r="U362" s="111">
        <f t="shared" si="31"/>
        <v>11751146.700000001</v>
      </c>
    </row>
    <row r="363" spans="1:21" x14ac:dyDescent="0.2">
      <c r="A363" s="4">
        <f t="shared" si="30"/>
        <v>2049</v>
      </c>
      <c r="B363" s="4">
        <f t="shared" si="29"/>
        <v>3</v>
      </c>
      <c r="I363" s="15" t="s">
        <v>121</v>
      </c>
      <c r="J363" s="16" t="s">
        <v>121</v>
      </c>
      <c r="K363" s="16" t="s">
        <v>121</v>
      </c>
      <c r="L363" s="16" t="s">
        <v>121</v>
      </c>
      <c r="M363" s="16" t="s">
        <v>121</v>
      </c>
      <c r="N363" s="17" t="s">
        <v>121</v>
      </c>
      <c r="R363" s="111">
        <f t="shared" si="26"/>
        <v>0</v>
      </c>
      <c r="S363" s="111">
        <f t="shared" si="27"/>
        <v>0</v>
      </c>
      <c r="T363" s="111">
        <f t="shared" si="28"/>
        <v>0</v>
      </c>
      <c r="U363" s="111">
        <f t="shared" si="31"/>
        <v>0</v>
      </c>
    </row>
    <row r="364" spans="1:21" x14ac:dyDescent="0.2">
      <c r="A364" s="4">
        <f t="shared" si="30"/>
        <v>2049</v>
      </c>
      <c r="B364" s="4">
        <f t="shared" si="29"/>
        <v>4</v>
      </c>
      <c r="I364" s="15" t="s">
        <v>121</v>
      </c>
      <c r="J364" s="16" t="s">
        <v>121</v>
      </c>
      <c r="K364" s="16" t="s">
        <v>121</v>
      </c>
      <c r="L364" s="16" t="s">
        <v>121</v>
      </c>
      <c r="M364" s="16" t="s">
        <v>121</v>
      </c>
      <c r="N364" s="17" t="s">
        <v>121</v>
      </c>
      <c r="R364" s="111">
        <f t="shared" si="26"/>
        <v>0</v>
      </c>
      <c r="S364" s="111">
        <f t="shared" si="27"/>
        <v>0</v>
      </c>
      <c r="T364" s="111">
        <f t="shared" si="28"/>
        <v>0</v>
      </c>
      <c r="U364" s="111">
        <f t="shared" si="31"/>
        <v>0</v>
      </c>
    </row>
    <row r="365" spans="1:21" x14ac:dyDescent="0.2">
      <c r="A365" s="4">
        <f t="shared" si="30"/>
        <v>2049</v>
      </c>
      <c r="B365" s="4">
        <f t="shared" si="29"/>
        <v>5</v>
      </c>
      <c r="I365" s="15" t="s">
        <v>121</v>
      </c>
      <c r="J365" s="16" t="s">
        <v>121</v>
      </c>
      <c r="K365" s="16" t="s">
        <v>121</v>
      </c>
      <c r="L365" s="16" t="s">
        <v>121</v>
      </c>
      <c r="M365" s="16" t="s">
        <v>121</v>
      </c>
      <c r="N365" s="17" t="s">
        <v>121</v>
      </c>
      <c r="R365" s="111">
        <f t="shared" si="26"/>
        <v>0</v>
      </c>
      <c r="S365" s="111">
        <f t="shared" si="27"/>
        <v>0</v>
      </c>
      <c r="T365" s="111">
        <f t="shared" si="28"/>
        <v>0</v>
      </c>
      <c r="U365" s="111">
        <f t="shared" si="31"/>
        <v>0</v>
      </c>
    </row>
    <row r="366" spans="1:21" x14ac:dyDescent="0.2">
      <c r="A366" s="4">
        <f t="shared" si="30"/>
        <v>2049</v>
      </c>
      <c r="B366" s="4">
        <f t="shared" si="29"/>
        <v>6</v>
      </c>
      <c r="I366" s="15" t="s">
        <v>121</v>
      </c>
      <c r="J366" s="16" t="s">
        <v>121</v>
      </c>
      <c r="K366" s="16" t="s">
        <v>121</v>
      </c>
      <c r="L366" s="16" t="s">
        <v>121</v>
      </c>
      <c r="M366" s="16" t="s">
        <v>121</v>
      </c>
      <c r="N366" s="17" t="s">
        <v>121</v>
      </c>
      <c r="R366" s="111">
        <f t="shared" si="26"/>
        <v>0</v>
      </c>
      <c r="S366" s="111">
        <f t="shared" si="27"/>
        <v>0</v>
      </c>
      <c r="T366" s="111">
        <f t="shared" si="28"/>
        <v>0</v>
      </c>
      <c r="U366" s="111">
        <f t="shared" si="31"/>
        <v>0</v>
      </c>
    </row>
    <row r="367" spans="1:21" x14ac:dyDescent="0.2">
      <c r="A367" s="4">
        <f t="shared" si="30"/>
        <v>2049</v>
      </c>
      <c r="B367" s="4">
        <f t="shared" si="29"/>
        <v>7</v>
      </c>
      <c r="I367" s="15" t="s">
        <v>121</v>
      </c>
      <c r="J367" s="16" t="s">
        <v>121</v>
      </c>
      <c r="K367" s="16" t="s">
        <v>121</v>
      </c>
      <c r="L367" s="16" t="s">
        <v>121</v>
      </c>
      <c r="M367" s="16" t="s">
        <v>121</v>
      </c>
      <c r="N367" s="17" t="s">
        <v>121</v>
      </c>
      <c r="R367" s="111">
        <f t="shared" si="26"/>
        <v>0</v>
      </c>
      <c r="S367" s="111">
        <f t="shared" si="27"/>
        <v>0</v>
      </c>
      <c r="T367" s="111">
        <f t="shared" si="28"/>
        <v>0</v>
      </c>
      <c r="U367" s="111">
        <f t="shared" si="31"/>
        <v>0</v>
      </c>
    </row>
    <row r="368" spans="1:21" x14ac:dyDescent="0.2">
      <c r="A368" s="4">
        <f t="shared" si="30"/>
        <v>2049</v>
      </c>
      <c r="B368" s="4">
        <f t="shared" si="29"/>
        <v>8</v>
      </c>
      <c r="I368" s="15" t="s">
        <v>121</v>
      </c>
      <c r="J368" s="16" t="s">
        <v>121</v>
      </c>
      <c r="K368" s="16" t="s">
        <v>121</v>
      </c>
      <c r="L368" s="16" t="s">
        <v>121</v>
      </c>
      <c r="M368" s="16" t="s">
        <v>121</v>
      </c>
      <c r="N368" s="17" t="s">
        <v>121</v>
      </c>
      <c r="R368" s="111">
        <f t="shared" si="26"/>
        <v>0</v>
      </c>
      <c r="S368" s="111">
        <f t="shared" si="27"/>
        <v>0</v>
      </c>
      <c r="T368" s="111">
        <f t="shared" si="28"/>
        <v>0</v>
      </c>
      <c r="U368" s="111">
        <f t="shared" si="31"/>
        <v>0</v>
      </c>
    </row>
    <row r="369" spans="1:21" x14ac:dyDescent="0.2">
      <c r="A369" s="4">
        <f t="shared" si="30"/>
        <v>2049</v>
      </c>
      <c r="B369" s="4">
        <f t="shared" si="29"/>
        <v>9</v>
      </c>
      <c r="I369" s="15" t="s">
        <v>121</v>
      </c>
      <c r="J369" s="16" t="s">
        <v>121</v>
      </c>
      <c r="K369" s="16" t="s">
        <v>121</v>
      </c>
      <c r="L369" s="16" t="s">
        <v>121</v>
      </c>
      <c r="M369" s="16" t="s">
        <v>121</v>
      </c>
      <c r="N369" s="17" t="s">
        <v>121</v>
      </c>
      <c r="R369" s="111">
        <f t="shared" si="26"/>
        <v>0</v>
      </c>
      <c r="S369" s="111">
        <f t="shared" si="27"/>
        <v>0</v>
      </c>
      <c r="T369" s="111">
        <f t="shared" si="28"/>
        <v>0</v>
      </c>
      <c r="U369" s="111">
        <f t="shared" si="31"/>
        <v>0</v>
      </c>
    </row>
    <row r="370" spans="1:21" x14ac:dyDescent="0.2">
      <c r="A370" s="4">
        <f t="shared" si="30"/>
        <v>2049</v>
      </c>
      <c r="B370" s="4">
        <f t="shared" si="29"/>
        <v>10</v>
      </c>
      <c r="I370" s="15" t="s">
        <v>121</v>
      </c>
      <c r="J370" s="16" t="s">
        <v>121</v>
      </c>
      <c r="K370" s="16" t="s">
        <v>121</v>
      </c>
      <c r="L370" s="16" t="s">
        <v>121</v>
      </c>
      <c r="M370" s="16" t="s">
        <v>121</v>
      </c>
      <c r="N370" s="17" t="s">
        <v>121</v>
      </c>
      <c r="R370" s="111">
        <f t="shared" si="26"/>
        <v>0</v>
      </c>
      <c r="S370" s="111">
        <f t="shared" si="27"/>
        <v>0</v>
      </c>
      <c r="T370" s="111">
        <f t="shared" si="28"/>
        <v>0</v>
      </c>
      <c r="U370" s="111">
        <f t="shared" si="31"/>
        <v>0</v>
      </c>
    </row>
    <row r="371" spans="1:21" x14ac:dyDescent="0.2">
      <c r="A371" s="4">
        <f t="shared" si="30"/>
        <v>2049</v>
      </c>
      <c r="B371" s="4">
        <f t="shared" si="29"/>
        <v>11</v>
      </c>
      <c r="I371" s="15">
        <v>7833496.0999999996</v>
      </c>
      <c r="J371" s="16">
        <v>2810887.6</v>
      </c>
      <c r="K371" s="16">
        <v>775822.6</v>
      </c>
      <c r="L371" s="16">
        <v>11420206.299999999</v>
      </c>
      <c r="M371" s="16">
        <v>107204.9</v>
      </c>
      <c r="N371" s="17">
        <v>11527411.200000001</v>
      </c>
      <c r="R371" s="111">
        <f t="shared" si="26"/>
        <v>7907031.4761561109</v>
      </c>
      <c r="S371" s="111">
        <f t="shared" si="27"/>
        <v>2837274.2445275374</v>
      </c>
      <c r="T371" s="111">
        <f t="shared" si="28"/>
        <v>783105.4793163517</v>
      </c>
      <c r="U371" s="111">
        <f t="shared" si="31"/>
        <v>11527411.200000001</v>
      </c>
    </row>
    <row r="372" spans="1:21" x14ac:dyDescent="0.2">
      <c r="A372" s="4">
        <f t="shared" si="30"/>
        <v>2049</v>
      </c>
      <c r="B372" s="4">
        <f t="shared" si="29"/>
        <v>12</v>
      </c>
      <c r="I372" s="15">
        <v>7757754</v>
      </c>
      <c r="J372" s="16">
        <v>2938893.7</v>
      </c>
      <c r="K372" s="16">
        <v>1022281.1</v>
      </c>
      <c r="L372" s="16">
        <v>11718928.899999999</v>
      </c>
      <c r="M372" s="16">
        <v>110009.1</v>
      </c>
      <c r="N372" s="17">
        <v>11828938</v>
      </c>
      <c r="R372" s="111">
        <f t="shared" si="26"/>
        <v>7830578.3632881325</v>
      </c>
      <c r="S372" s="111">
        <f t="shared" si="27"/>
        <v>2966481.9765132805</v>
      </c>
      <c r="T372" s="111">
        <f t="shared" si="28"/>
        <v>1031877.5592598569</v>
      </c>
      <c r="U372" s="111">
        <f t="shared" si="31"/>
        <v>11828937.899061268</v>
      </c>
    </row>
    <row r="373" spans="1:21" x14ac:dyDescent="0.2">
      <c r="A373" s="4">
        <f t="shared" si="30"/>
        <v>2050</v>
      </c>
      <c r="B373" s="4">
        <f t="shared" si="29"/>
        <v>1</v>
      </c>
      <c r="I373" s="15">
        <v>7759224.1000000006</v>
      </c>
      <c r="J373" s="16">
        <v>2972686.5</v>
      </c>
      <c r="K373" s="16">
        <v>1056386.8999999999</v>
      </c>
      <c r="L373" s="16">
        <v>11788297.6</v>
      </c>
      <c r="M373" s="16">
        <v>110660.3</v>
      </c>
      <c r="N373" s="17">
        <v>11898957.9</v>
      </c>
      <c r="R373" s="111">
        <f t="shared" si="26"/>
        <v>7832062.2735691201</v>
      </c>
      <c r="S373" s="111">
        <f t="shared" si="27"/>
        <v>3000592.0034966161</v>
      </c>
      <c r="T373" s="111">
        <f t="shared" si="28"/>
        <v>1066303.5219955347</v>
      </c>
      <c r="U373" s="111">
        <f t="shared" si="31"/>
        <v>11898957.79906127</v>
      </c>
    </row>
    <row r="374" spans="1:21" x14ac:dyDescent="0.2">
      <c r="A374" s="4">
        <f t="shared" si="30"/>
        <v>2050</v>
      </c>
      <c r="B374" s="4">
        <f t="shared" si="29"/>
        <v>2</v>
      </c>
      <c r="I374" s="15">
        <v>7798777.0999999996</v>
      </c>
      <c r="J374" s="16">
        <v>2946027.3</v>
      </c>
      <c r="K374" s="16">
        <v>970117.70000000007</v>
      </c>
      <c r="L374" s="16">
        <v>11714922.199999999</v>
      </c>
      <c r="M374" s="16">
        <v>109971.5</v>
      </c>
      <c r="N374" s="17">
        <v>11824893.700000001</v>
      </c>
      <c r="R374" s="111">
        <f t="shared" si="26"/>
        <v>7871986.5674817935</v>
      </c>
      <c r="S374" s="111">
        <f t="shared" si="27"/>
        <v>2973682.5447972678</v>
      </c>
      <c r="T374" s="111">
        <f t="shared" si="28"/>
        <v>979224.48678220762</v>
      </c>
      <c r="U374" s="111">
        <f t="shared" si="31"/>
        <v>11824893.599061269</v>
      </c>
    </row>
    <row r="375" spans="1:21" x14ac:dyDescent="0.2">
      <c r="A375" s="4">
        <f t="shared" si="30"/>
        <v>2050</v>
      </c>
      <c r="B375" s="4">
        <f t="shared" si="29"/>
        <v>3</v>
      </c>
      <c r="I375" s="15" t="s">
        <v>121</v>
      </c>
      <c r="J375" s="16" t="s">
        <v>121</v>
      </c>
      <c r="K375" s="16" t="s">
        <v>121</v>
      </c>
      <c r="L375" s="16" t="s">
        <v>121</v>
      </c>
      <c r="M375" s="16" t="s">
        <v>121</v>
      </c>
      <c r="N375" s="17" t="s">
        <v>121</v>
      </c>
      <c r="R375" s="111">
        <f t="shared" si="26"/>
        <v>0</v>
      </c>
      <c r="S375" s="111">
        <f t="shared" si="27"/>
        <v>0</v>
      </c>
      <c r="T375" s="111">
        <f t="shared" si="28"/>
        <v>0</v>
      </c>
      <c r="U375" s="111">
        <f t="shared" si="31"/>
        <v>0</v>
      </c>
    </row>
    <row r="376" spans="1:21" x14ac:dyDescent="0.2">
      <c r="A376" s="4">
        <f t="shared" si="30"/>
        <v>2050</v>
      </c>
      <c r="B376" s="4">
        <f t="shared" si="29"/>
        <v>4</v>
      </c>
      <c r="I376" s="15" t="s">
        <v>121</v>
      </c>
      <c r="J376" s="16" t="s">
        <v>121</v>
      </c>
      <c r="K376" s="16" t="s">
        <v>121</v>
      </c>
      <c r="L376" s="16" t="s">
        <v>121</v>
      </c>
      <c r="M376" s="16" t="s">
        <v>121</v>
      </c>
      <c r="N376" s="17" t="s">
        <v>121</v>
      </c>
      <c r="R376" s="111">
        <f t="shared" si="26"/>
        <v>0</v>
      </c>
      <c r="S376" s="111">
        <f t="shared" si="27"/>
        <v>0</v>
      </c>
      <c r="T376" s="111">
        <f t="shared" si="28"/>
        <v>0</v>
      </c>
      <c r="U376" s="111">
        <f t="shared" si="31"/>
        <v>0</v>
      </c>
    </row>
    <row r="377" spans="1:21" x14ac:dyDescent="0.2">
      <c r="A377" s="4">
        <f t="shared" si="30"/>
        <v>2050</v>
      </c>
      <c r="B377" s="4">
        <f t="shared" si="29"/>
        <v>5</v>
      </c>
      <c r="I377" s="15" t="s">
        <v>121</v>
      </c>
      <c r="J377" s="16" t="s">
        <v>121</v>
      </c>
      <c r="K377" s="16" t="s">
        <v>121</v>
      </c>
      <c r="L377" s="16" t="s">
        <v>121</v>
      </c>
      <c r="M377" s="16" t="s">
        <v>121</v>
      </c>
      <c r="N377" s="17" t="s">
        <v>121</v>
      </c>
      <c r="R377" s="111">
        <f t="shared" si="26"/>
        <v>0</v>
      </c>
      <c r="S377" s="111">
        <f t="shared" si="27"/>
        <v>0</v>
      </c>
      <c r="T377" s="111">
        <f t="shared" si="28"/>
        <v>0</v>
      </c>
      <c r="U377" s="111">
        <f t="shared" si="31"/>
        <v>0</v>
      </c>
    </row>
    <row r="378" spans="1:21" x14ac:dyDescent="0.2">
      <c r="A378" s="4">
        <f t="shared" si="30"/>
        <v>2050</v>
      </c>
      <c r="B378" s="4">
        <f t="shared" si="29"/>
        <v>6</v>
      </c>
      <c r="I378" s="15" t="s">
        <v>121</v>
      </c>
      <c r="J378" s="16" t="s">
        <v>121</v>
      </c>
      <c r="K378" s="16" t="s">
        <v>121</v>
      </c>
      <c r="L378" s="16" t="s">
        <v>121</v>
      </c>
      <c r="M378" s="16" t="s">
        <v>121</v>
      </c>
      <c r="N378" s="17" t="s">
        <v>121</v>
      </c>
      <c r="R378" s="111">
        <f t="shared" si="26"/>
        <v>0</v>
      </c>
      <c r="S378" s="111">
        <f t="shared" si="27"/>
        <v>0</v>
      </c>
      <c r="T378" s="111">
        <f t="shared" si="28"/>
        <v>0</v>
      </c>
      <c r="U378" s="111">
        <f t="shared" si="31"/>
        <v>0</v>
      </c>
    </row>
    <row r="379" spans="1:21" x14ac:dyDescent="0.2">
      <c r="A379" s="4">
        <f t="shared" si="30"/>
        <v>2050</v>
      </c>
      <c r="B379" s="4">
        <f t="shared" si="29"/>
        <v>7</v>
      </c>
      <c r="I379" s="15" t="s">
        <v>121</v>
      </c>
      <c r="J379" s="16" t="s">
        <v>121</v>
      </c>
      <c r="K379" s="16" t="s">
        <v>121</v>
      </c>
      <c r="L379" s="16" t="s">
        <v>121</v>
      </c>
      <c r="M379" s="16" t="s">
        <v>121</v>
      </c>
      <c r="N379" s="17" t="s">
        <v>121</v>
      </c>
      <c r="R379" s="111">
        <f t="shared" si="26"/>
        <v>0</v>
      </c>
      <c r="S379" s="111">
        <f t="shared" si="27"/>
        <v>0</v>
      </c>
      <c r="T379" s="111">
        <f t="shared" si="28"/>
        <v>0</v>
      </c>
      <c r="U379" s="111">
        <f t="shared" si="31"/>
        <v>0</v>
      </c>
    </row>
    <row r="380" spans="1:21" x14ac:dyDescent="0.2">
      <c r="A380" s="4">
        <f t="shared" si="30"/>
        <v>2050</v>
      </c>
      <c r="B380" s="4">
        <f t="shared" si="29"/>
        <v>8</v>
      </c>
      <c r="I380" s="15" t="s">
        <v>121</v>
      </c>
      <c r="J380" s="16" t="s">
        <v>121</v>
      </c>
      <c r="K380" s="16" t="s">
        <v>121</v>
      </c>
      <c r="L380" s="16" t="s">
        <v>121</v>
      </c>
      <c r="M380" s="16" t="s">
        <v>121</v>
      </c>
      <c r="N380" s="17" t="s">
        <v>121</v>
      </c>
      <c r="R380" s="111">
        <f t="shared" si="26"/>
        <v>0</v>
      </c>
      <c r="S380" s="111">
        <f t="shared" si="27"/>
        <v>0</v>
      </c>
      <c r="T380" s="111">
        <f t="shared" si="28"/>
        <v>0</v>
      </c>
      <c r="U380" s="111">
        <f t="shared" si="31"/>
        <v>0</v>
      </c>
    </row>
    <row r="381" spans="1:21" x14ac:dyDescent="0.2">
      <c r="A381" s="4">
        <f t="shared" si="30"/>
        <v>2050</v>
      </c>
      <c r="B381" s="4">
        <f t="shared" si="29"/>
        <v>9</v>
      </c>
      <c r="I381" s="15" t="s">
        <v>121</v>
      </c>
      <c r="J381" s="16" t="s">
        <v>121</v>
      </c>
      <c r="K381" s="16" t="s">
        <v>121</v>
      </c>
      <c r="L381" s="16" t="s">
        <v>121</v>
      </c>
      <c r="M381" s="16" t="s">
        <v>121</v>
      </c>
      <c r="N381" s="17" t="s">
        <v>121</v>
      </c>
      <c r="R381" s="111">
        <f t="shared" si="26"/>
        <v>0</v>
      </c>
      <c r="S381" s="111">
        <f t="shared" si="27"/>
        <v>0</v>
      </c>
      <c r="T381" s="111">
        <f t="shared" si="28"/>
        <v>0</v>
      </c>
      <c r="U381" s="111">
        <f t="shared" si="31"/>
        <v>0</v>
      </c>
    </row>
    <row r="382" spans="1:21" x14ac:dyDescent="0.2">
      <c r="A382" s="4">
        <f t="shared" si="30"/>
        <v>2050</v>
      </c>
      <c r="B382" s="4">
        <f t="shared" si="29"/>
        <v>10</v>
      </c>
      <c r="I382" s="15" t="s">
        <v>121</v>
      </c>
      <c r="J382" s="16" t="s">
        <v>121</v>
      </c>
      <c r="K382" s="16" t="s">
        <v>121</v>
      </c>
      <c r="L382" s="16" t="s">
        <v>121</v>
      </c>
      <c r="M382" s="16" t="s">
        <v>121</v>
      </c>
      <c r="N382" s="17" t="s">
        <v>121</v>
      </c>
      <c r="R382" s="111">
        <f t="shared" si="26"/>
        <v>0</v>
      </c>
      <c r="S382" s="111">
        <f t="shared" si="27"/>
        <v>0</v>
      </c>
      <c r="T382" s="111">
        <f t="shared" si="28"/>
        <v>0</v>
      </c>
      <c r="U382" s="111">
        <f t="shared" si="31"/>
        <v>0</v>
      </c>
    </row>
    <row r="383" spans="1:21" x14ac:dyDescent="0.2">
      <c r="A383" s="4">
        <f t="shared" si="30"/>
        <v>2050</v>
      </c>
      <c r="B383" s="4">
        <f t="shared" si="29"/>
        <v>11</v>
      </c>
      <c r="I383" s="15">
        <v>7894954.1000000006</v>
      </c>
      <c r="J383" s="16">
        <v>2815308.5</v>
      </c>
      <c r="K383" s="16">
        <v>774904</v>
      </c>
      <c r="L383" s="16">
        <v>11485166.6</v>
      </c>
      <c r="M383" s="16">
        <v>107814.7</v>
      </c>
      <c r="N383" s="17">
        <v>11592981.299999999</v>
      </c>
      <c r="R383" s="111">
        <f t="shared" si="26"/>
        <v>7969066.3995817294</v>
      </c>
      <c r="S383" s="111">
        <f t="shared" si="27"/>
        <v>2841736.6443975703</v>
      </c>
      <c r="T383" s="111">
        <f t="shared" si="28"/>
        <v>782178.25602070068</v>
      </c>
      <c r="U383" s="111">
        <f t="shared" si="31"/>
        <v>11592981.300000001</v>
      </c>
    </row>
    <row r="384" spans="1:21" ht="13.5" thickBot="1" x14ac:dyDescent="0.25">
      <c r="A384" s="4">
        <f t="shared" si="30"/>
        <v>2050</v>
      </c>
      <c r="B384" s="4">
        <f t="shared" si="29"/>
        <v>12</v>
      </c>
      <c r="I384" s="18">
        <v>7817563.1999999993</v>
      </c>
      <c r="J384" s="19">
        <v>2943666.0999999996</v>
      </c>
      <c r="K384" s="19">
        <v>1021759.7999999999</v>
      </c>
      <c r="L384" s="19">
        <v>11782989.1</v>
      </c>
      <c r="M384" s="19">
        <v>110610.5</v>
      </c>
      <c r="N384" s="20">
        <v>11893599.5</v>
      </c>
      <c r="R384" s="111">
        <f t="shared" si="26"/>
        <v>7890949.0418262975</v>
      </c>
      <c r="S384" s="111">
        <f t="shared" si="27"/>
        <v>2971299.1883777231</v>
      </c>
      <c r="T384" s="111">
        <f t="shared" si="28"/>
        <v>1031351.3697959781</v>
      </c>
      <c r="U384" s="111">
        <f t="shared" si="31"/>
        <v>11893599.599999998</v>
      </c>
    </row>
    <row r="385" spans="1:21" x14ac:dyDescent="0.2">
      <c r="A385" s="4"/>
      <c r="B385" s="4"/>
      <c r="R385" s="111">
        <f t="shared" si="26"/>
        <v>0</v>
      </c>
      <c r="S385" s="111">
        <f t="shared" si="27"/>
        <v>0</v>
      </c>
      <c r="T385" s="111">
        <f t="shared" si="28"/>
        <v>0</v>
      </c>
      <c r="U385" s="111">
        <f t="shared" si="31"/>
        <v>0</v>
      </c>
    </row>
    <row r="386" spans="1:21" x14ac:dyDescent="0.2">
      <c r="A386" s="4"/>
      <c r="B386" s="4"/>
      <c r="R386" s="111">
        <f t="shared" si="26"/>
        <v>0</v>
      </c>
      <c r="S386" s="111">
        <f t="shared" si="27"/>
        <v>0</v>
      </c>
      <c r="T386" s="111">
        <f t="shared" si="28"/>
        <v>0</v>
      </c>
      <c r="U386" s="111">
        <f t="shared" si="31"/>
        <v>0</v>
      </c>
    </row>
    <row r="387" spans="1:21" x14ac:dyDescent="0.2">
      <c r="A387" s="4"/>
      <c r="B387" s="4"/>
      <c r="R387" s="111">
        <f t="shared" si="26"/>
        <v>0</v>
      </c>
      <c r="S387" s="111">
        <f t="shared" si="27"/>
        <v>0</v>
      </c>
      <c r="T387" s="111">
        <f t="shared" si="28"/>
        <v>0</v>
      </c>
      <c r="U387" s="111">
        <f t="shared" si="31"/>
        <v>0</v>
      </c>
    </row>
    <row r="388" spans="1:21" x14ac:dyDescent="0.2">
      <c r="A388" s="4"/>
      <c r="B388" s="4"/>
      <c r="R388" s="111">
        <f t="shared" si="26"/>
        <v>0</v>
      </c>
      <c r="S388" s="111">
        <f t="shared" si="27"/>
        <v>0</v>
      </c>
      <c r="T388" s="111">
        <f t="shared" si="28"/>
        <v>0</v>
      </c>
      <c r="U388" s="111">
        <f t="shared" si="31"/>
        <v>0</v>
      </c>
    </row>
    <row r="389" spans="1:21" x14ac:dyDescent="0.2">
      <c r="A389" s="4"/>
      <c r="B389" s="4"/>
      <c r="R389" s="111">
        <f t="shared" si="26"/>
        <v>0</v>
      </c>
      <c r="S389" s="111">
        <f t="shared" si="27"/>
        <v>0</v>
      </c>
      <c r="T389" s="111">
        <f t="shared" si="28"/>
        <v>0</v>
      </c>
      <c r="U389" s="111">
        <f t="shared" si="31"/>
        <v>0</v>
      </c>
    </row>
    <row r="390" spans="1:21" x14ac:dyDescent="0.2">
      <c r="A390" s="4"/>
      <c r="B390" s="4"/>
      <c r="R390" s="111">
        <f t="shared" si="26"/>
        <v>0</v>
      </c>
      <c r="S390" s="111">
        <f t="shared" si="27"/>
        <v>0</v>
      </c>
      <c r="T390" s="111">
        <f t="shared" si="28"/>
        <v>0</v>
      </c>
      <c r="U390" s="111">
        <f t="shared" si="31"/>
        <v>0</v>
      </c>
    </row>
    <row r="391" spans="1:21" x14ac:dyDescent="0.2">
      <c r="A391" s="4"/>
      <c r="B391" s="4"/>
      <c r="R391" s="111">
        <f t="shared" si="26"/>
        <v>0</v>
      </c>
      <c r="S391" s="111">
        <f t="shared" si="27"/>
        <v>0</v>
      </c>
      <c r="T391" s="111">
        <f t="shared" si="28"/>
        <v>0</v>
      </c>
      <c r="U391" s="111">
        <f t="shared" si="31"/>
        <v>0</v>
      </c>
    </row>
    <row r="392" spans="1:21" x14ac:dyDescent="0.2">
      <c r="A392" s="4"/>
      <c r="B392" s="4"/>
      <c r="R392" s="111">
        <f t="shared" si="26"/>
        <v>0</v>
      </c>
      <c r="S392" s="111">
        <f t="shared" si="27"/>
        <v>0</v>
      </c>
      <c r="T392" s="111">
        <f t="shared" si="28"/>
        <v>0</v>
      </c>
      <c r="U392" s="111">
        <f t="shared" si="31"/>
        <v>0</v>
      </c>
    </row>
    <row r="393" spans="1:21" x14ac:dyDescent="0.2">
      <c r="A393" s="4"/>
      <c r="B393" s="4"/>
      <c r="R393" s="111">
        <f t="shared" si="26"/>
        <v>0</v>
      </c>
      <c r="S393" s="111">
        <f t="shared" si="27"/>
        <v>0</v>
      </c>
      <c r="T393" s="111">
        <f t="shared" si="28"/>
        <v>0</v>
      </c>
      <c r="U393" s="111">
        <f t="shared" si="31"/>
        <v>0</v>
      </c>
    </row>
    <row r="394" spans="1:21" x14ac:dyDescent="0.2">
      <c r="A394" s="4"/>
      <c r="B394" s="4"/>
      <c r="R394" s="111">
        <f t="shared" si="26"/>
        <v>0</v>
      </c>
      <c r="S394" s="111">
        <f t="shared" si="27"/>
        <v>0</v>
      </c>
      <c r="T394" s="111">
        <f t="shared" si="28"/>
        <v>0</v>
      </c>
      <c r="U394" s="111">
        <f t="shared" si="31"/>
        <v>0</v>
      </c>
    </row>
    <row r="395" spans="1:21" x14ac:dyDescent="0.2">
      <c r="A395" s="4"/>
      <c r="B395" s="4"/>
      <c r="R395" s="111">
        <f t="shared" si="26"/>
        <v>0</v>
      </c>
      <c r="S395" s="111">
        <f t="shared" si="27"/>
        <v>0</v>
      </c>
      <c r="T395" s="111">
        <f t="shared" si="28"/>
        <v>0</v>
      </c>
      <c r="U395" s="111">
        <f t="shared" si="31"/>
        <v>0</v>
      </c>
    </row>
    <row r="396" spans="1:21" x14ac:dyDescent="0.2">
      <c r="A396" s="4"/>
      <c r="B396" s="4"/>
      <c r="R396" s="111">
        <f t="shared" si="26"/>
        <v>0</v>
      </c>
      <c r="S396" s="111">
        <f t="shared" si="27"/>
        <v>0</v>
      </c>
      <c r="T396" s="111">
        <f t="shared" si="28"/>
        <v>0</v>
      </c>
      <c r="U396" s="111">
        <f t="shared" si="31"/>
        <v>0</v>
      </c>
    </row>
    <row r="397" spans="1:21" x14ac:dyDescent="0.2">
      <c r="A397" s="4"/>
      <c r="B397" s="4"/>
      <c r="R397" s="111">
        <f t="shared" si="26"/>
        <v>0</v>
      </c>
      <c r="S397" s="111">
        <f t="shared" si="27"/>
        <v>0</v>
      </c>
      <c r="T397" s="111">
        <f t="shared" si="28"/>
        <v>0</v>
      </c>
      <c r="U397" s="111">
        <f t="shared" si="31"/>
        <v>0</v>
      </c>
    </row>
    <row r="398" spans="1:21" x14ac:dyDescent="0.2">
      <c r="A398" s="4"/>
      <c r="B398" s="4"/>
      <c r="R398" s="111">
        <f t="shared" si="26"/>
        <v>0</v>
      </c>
      <c r="S398" s="111">
        <f t="shared" si="27"/>
        <v>0</v>
      </c>
      <c r="T398" s="111">
        <f t="shared" si="28"/>
        <v>0</v>
      </c>
      <c r="U398" s="111">
        <f t="shared" si="31"/>
        <v>0</v>
      </c>
    </row>
    <row r="399" spans="1:21" x14ac:dyDescent="0.2">
      <c r="A399" s="4"/>
      <c r="B399" s="4"/>
      <c r="R399" s="111">
        <f t="shared" si="26"/>
        <v>0</v>
      </c>
      <c r="S399" s="111">
        <f t="shared" si="27"/>
        <v>0</v>
      </c>
      <c r="T399" s="111">
        <f t="shared" si="28"/>
        <v>0</v>
      </c>
      <c r="U399" s="111">
        <f t="shared" si="31"/>
        <v>0</v>
      </c>
    </row>
    <row r="400" spans="1:21" x14ac:dyDescent="0.2">
      <c r="A400" s="4"/>
      <c r="B400" s="4"/>
      <c r="R400" s="111">
        <f t="shared" si="26"/>
        <v>0</v>
      </c>
      <c r="S400" s="111">
        <f t="shared" si="27"/>
        <v>0</v>
      </c>
      <c r="T400" s="111">
        <f t="shared" si="28"/>
        <v>0</v>
      </c>
      <c r="U400" s="111">
        <f t="shared" si="31"/>
        <v>0</v>
      </c>
    </row>
    <row r="401" spans="1:21" x14ac:dyDescent="0.2">
      <c r="A401" s="4"/>
      <c r="B401" s="4"/>
      <c r="R401" s="111">
        <f t="shared" si="26"/>
        <v>0</v>
      </c>
      <c r="S401" s="111">
        <f t="shared" si="27"/>
        <v>0</v>
      </c>
      <c r="T401" s="111">
        <f t="shared" si="28"/>
        <v>0</v>
      </c>
      <c r="U401" s="111">
        <f t="shared" si="31"/>
        <v>0</v>
      </c>
    </row>
    <row r="402" spans="1:21" x14ac:dyDescent="0.2">
      <c r="A402" s="4"/>
      <c r="B402" s="4"/>
      <c r="R402" s="111">
        <f t="shared" si="26"/>
        <v>0</v>
      </c>
      <c r="S402" s="111">
        <f t="shared" si="27"/>
        <v>0</v>
      </c>
      <c r="T402" s="111">
        <f t="shared" si="28"/>
        <v>0</v>
      </c>
      <c r="U402" s="111">
        <f t="shared" si="31"/>
        <v>0</v>
      </c>
    </row>
    <row r="403" spans="1:21" x14ac:dyDescent="0.2">
      <c r="A403" s="4"/>
      <c r="B403" s="4"/>
      <c r="R403" s="111">
        <f t="shared" si="26"/>
        <v>0</v>
      </c>
      <c r="S403" s="111">
        <f t="shared" si="27"/>
        <v>0</v>
      </c>
      <c r="T403" s="111">
        <f t="shared" si="28"/>
        <v>0</v>
      </c>
      <c r="U403" s="111">
        <f t="shared" si="31"/>
        <v>0</v>
      </c>
    </row>
    <row r="404" spans="1:21" x14ac:dyDescent="0.2">
      <c r="A404" s="4"/>
      <c r="B404" s="4"/>
      <c r="R404" s="111">
        <f t="shared" si="26"/>
        <v>0</v>
      </c>
      <c r="S404" s="111">
        <f t="shared" si="27"/>
        <v>0</v>
      </c>
      <c r="T404" s="111">
        <f t="shared" si="28"/>
        <v>0</v>
      </c>
      <c r="U404" s="111">
        <f t="shared" si="31"/>
        <v>0</v>
      </c>
    </row>
    <row r="405" spans="1:21" x14ac:dyDescent="0.2">
      <c r="A405" s="4"/>
      <c r="B405" s="4"/>
      <c r="R405" s="111">
        <f t="shared" si="26"/>
        <v>0</v>
      </c>
      <c r="S405" s="111">
        <f t="shared" si="27"/>
        <v>0</v>
      </c>
      <c r="T405" s="111">
        <f t="shared" si="28"/>
        <v>0</v>
      </c>
      <c r="U405" s="111">
        <f t="shared" si="31"/>
        <v>0</v>
      </c>
    </row>
    <row r="406" spans="1:21" x14ac:dyDescent="0.2">
      <c r="A406" s="4"/>
      <c r="B406" s="4"/>
      <c r="R406" s="111">
        <f t="shared" si="26"/>
        <v>0</v>
      </c>
      <c r="S406" s="111">
        <f t="shared" si="27"/>
        <v>0</v>
      </c>
      <c r="T406" s="111">
        <f t="shared" si="28"/>
        <v>0</v>
      </c>
      <c r="U406" s="111">
        <f t="shared" si="31"/>
        <v>0</v>
      </c>
    </row>
    <row r="407" spans="1:21" x14ac:dyDescent="0.2">
      <c r="A407" s="4"/>
      <c r="B407" s="4"/>
      <c r="R407" s="111">
        <f t="shared" si="26"/>
        <v>0</v>
      </c>
      <c r="S407" s="111">
        <f t="shared" si="27"/>
        <v>0</v>
      </c>
      <c r="T407" s="111">
        <f t="shared" si="28"/>
        <v>0</v>
      </c>
      <c r="U407" s="111">
        <f t="shared" si="31"/>
        <v>0</v>
      </c>
    </row>
    <row r="408" spans="1:21" x14ac:dyDescent="0.2">
      <c r="A408" s="4"/>
      <c r="B408" s="4"/>
      <c r="R408" s="111">
        <f t="shared" si="26"/>
        <v>0</v>
      </c>
      <c r="S408" s="111">
        <f t="shared" si="27"/>
        <v>0</v>
      </c>
      <c r="T408" s="111">
        <f t="shared" si="28"/>
        <v>0</v>
      </c>
      <c r="U408" s="111">
        <f t="shared" si="31"/>
        <v>0</v>
      </c>
    </row>
    <row r="409" spans="1:21" x14ac:dyDescent="0.2">
      <c r="A409" s="4"/>
      <c r="B409" s="4"/>
      <c r="R409" s="111">
        <f t="shared" si="26"/>
        <v>0</v>
      </c>
      <c r="S409" s="111">
        <f t="shared" si="27"/>
        <v>0</v>
      </c>
      <c r="T409" s="111">
        <f t="shared" si="28"/>
        <v>0</v>
      </c>
      <c r="U409" s="111">
        <f t="shared" si="31"/>
        <v>0</v>
      </c>
    </row>
    <row r="410" spans="1:21" x14ac:dyDescent="0.2">
      <c r="A410" s="4"/>
      <c r="B410" s="4"/>
      <c r="R410" s="111">
        <f t="shared" si="26"/>
        <v>0</v>
      </c>
      <c r="S410" s="111">
        <f t="shared" si="27"/>
        <v>0</v>
      </c>
      <c r="T410" s="111">
        <f t="shared" si="28"/>
        <v>0</v>
      </c>
      <c r="U410" s="111">
        <f t="shared" si="31"/>
        <v>0</v>
      </c>
    </row>
    <row r="411" spans="1:21" x14ac:dyDescent="0.2">
      <c r="A411" s="4"/>
      <c r="B411" s="4"/>
      <c r="R411" s="111">
        <f t="shared" si="26"/>
        <v>0</v>
      </c>
      <c r="S411" s="111">
        <f t="shared" si="27"/>
        <v>0</v>
      </c>
      <c r="T411" s="111">
        <f t="shared" si="28"/>
        <v>0</v>
      </c>
      <c r="U411" s="111">
        <f t="shared" si="31"/>
        <v>0</v>
      </c>
    </row>
    <row r="412" spans="1:21" x14ac:dyDescent="0.2">
      <c r="A412" s="4"/>
      <c r="B412" s="4"/>
      <c r="R412" s="111">
        <f t="shared" si="26"/>
        <v>0</v>
      </c>
      <c r="S412" s="111">
        <f t="shared" si="27"/>
        <v>0</v>
      </c>
      <c r="T412" s="111">
        <f t="shared" si="28"/>
        <v>0</v>
      </c>
      <c r="U412" s="111">
        <f t="shared" si="31"/>
        <v>0</v>
      </c>
    </row>
    <row r="413" spans="1:21" x14ac:dyDescent="0.2">
      <c r="A413" s="4"/>
      <c r="B413" s="4"/>
      <c r="R413" s="111">
        <f t="shared" ref="R413:R444" si="32">IF(I413="",0,I413+I413/$L413*$M413)</f>
        <v>0</v>
      </c>
      <c r="S413" s="111">
        <f t="shared" ref="S413:S444" si="33">IF(J413="",0,J413+J413/$L413*$M413)</f>
        <v>0</v>
      </c>
      <c r="T413" s="111">
        <f t="shared" ref="T413:T444" si="34">IF(K413="",0,K413+K413/$L413*$M413)</f>
        <v>0</v>
      </c>
      <c r="U413" s="111">
        <f t="shared" si="31"/>
        <v>0</v>
      </c>
    </row>
    <row r="414" spans="1:21" x14ac:dyDescent="0.2">
      <c r="A414" s="4"/>
      <c r="B414" s="4"/>
      <c r="R414" s="111">
        <f t="shared" si="32"/>
        <v>0</v>
      </c>
      <c r="S414" s="111">
        <f t="shared" si="33"/>
        <v>0</v>
      </c>
      <c r="T414" s="111">
        <f t="shared" si="34"/>
        <v>0</v>
      </c>
      <c r="U414" s="111">
        <f t="shared" si="31"/>
        <v>0</v>
      </c>
    </row>
    <row r="415" spans="1:21" x14ac:dyDescent="0.2">
      <c r="A415" s="4"/>
      <c r="B415" s="4"/>
      <c r="R415" s="111">
        <f t="shared" si="32"/>
        <v>0</v>
      </c>
      <c r="S415" s="111">
        <f t="shared" si="33"/>
        <v>0</v>
      </c>
      <c r="T415" s="111">
        <f t="shared" si="34"/>
        <v>0</v>
      </c>
      <c r="U415" s="111">
        <f t="shared" si="31"/>
        <v>0</v>
      </c>
    </row>
    <row r="416" spans="1:21" x14ac:dyDescent="0.2">
      <c r="A416" s="4"/>
      <c r="B416" s="4"/>
      <c r="R416" s="111">
        <f t="shared" si="32"/>
        <v>0</v>
      </c>
      <c r="S416" s="111">
        <f t="shared" si="33"/>
        <v>0</v>
      </c>
      <c r="T416" s="111">
        <f t="shared" si="34"/>
        <v>0</v>
      </c>
      <c r="U416" s="111">
        <f t="shared" si="31"/>
        <v>0</v>
      </c>
    </row>
    <row r="417" spans="1:21" x14ac:dyDescent="0.2">
      <c r="A417" s="4"/>
      <c r="B417" s="4"/>
      <c r="R417" s="111">
        <f t="shared" si="32"/>
        <v>0</v>
      </c>
      <c r="S417" s="111">
        <f t="shared" si="33"/>
        <v>0</v>
      </c>
      <c r="T417" s="111">
        <f t="shared" si="34"/>
        <v>0</v>
      </c>
      <c r="U417" s="111">
        <f t="shared" si="31"/>
        <v>0</v>
      </c>
    </row>
    <row r="418" spans="1:21" x14ac:dyDescent="0.2">
      <c r="A418" s="4"/>
      <c r="B418" s="4"/>
      <c r="R418" s="111">
        <f t="shared" si="32"/>
        <v>0</v>
      </c>
      <c r="S418" s="111">
        <f t="shared" si="33"/>
        <v>0</v>
      </c>
      <c r="T418" s="111">
        <f t="shared" si="34"/>
        <v>0</v>
      </c>
      <c r="U418" s="111">
        <f t="shared" si="31"/>
        <v>0</v>
      </c>
    </row>
    <row r="419" spans="1:21" x14ac:dyDescent="0.2">
      <c r="A419" s="4"/>
      <c r="B419" s="4"/>
      <c r="R419" s="111">
        <f t="shared" si="32"/>
        <v>0</v>
      </c>
      <c r="S419" s="111">
        <f t="shared" si="33"/>
        <v>0</v>
      </c>
      <c r="T419" s="111">
        <f t="shared" si="34"/>
        <v>0</v>
      </c>
      <c r="U419" s="111">
        <f t="shared" si="31"/>
        <v>0</v>
      </c>
    </row>
    <row r="420" spans="1:21" x14ac:dyDescent="0.2">
      <c r="A420" s="4"/>
      <c r="B420" s="4"/>
      <c r="R420" s="111">
        <f t="shared" si="32"/>
        <v>0</v>
      </c>
      <c r="S420" s="111">
        <f t="shared" si="33"/>
        <v>0</v>
      </c>
      <c r="T420" s="111">
        <f t="shared" si="34"/>
        <v>0</v>
      </c>
      <c r="U420" s="111">
        <f t="shared" si="31"/>
        <v>0</v>
      </c>
    </row>
    <row r="421" spans="1:21" x14ac:dyDescent="0.2">
      <c r="A421" s="4"/>
      <c r="B421" s="4"/>
      <c r="R421" s="111">
        <f t="shared" si="32"/>
        <v>0</v>
      </c>
      <c r="S421" s="111">
        <f t="shared" si="33"/>
        <v>0</v>
      </c>
      <c r="T421" s="111">
        <f t="shared" si="34"/>
        <v>0</v>
      </c>
      <c r="U421" s="111">
        <f t="shared" si="31"/>
        <v>0</v>
      </c>
    </row>
    <row r="422" spans="1:21" x14ac:dyDescent="0.2">
      <c r="A422" s="4"/>
      <c r="B422" s="4"/>
      <c r="R422" s="111">
        <f t="shared" si="32"/>
        <v>0</v>
      </c>
      <c r="S422" s="111">
        <f t="shared" si="33"/>
        <v>0</v>
      </c>
      <c r="T422" s="111">
        <f t="shared" si="34"/>
        <v>0</v>
      </c>
      <c r="U422" s="111">
        <f t="shared" ref="U422:U444" si="35">SUM(R422:T422)</f>
        <v>0</v>
      </c>
    </row>
    <row r="423" spans="1:21" x14ac:dyDescent="0.2">
      <c r="A423" s="4"/>
      <c r="B423" s="4"/>
      <c r="R423" s="111">
        <f t="shared" si="32"/>
        <v>0</v>
      </c>
      <c r="S423" s="111">
        <f t="shared" si="33"/>
        <v>0</v>
      </c>
      <c r="T423" s="111">
        <f t="shared" si="34"/>
        <v>0</v>
      </c>
      <c r="U423" s="111">
        <f t="shared" si="35"/>
        <v>0</v>
      </c>
    </row>
    <row r="424" spans="1:21" x14ac:dyDescent="0.2">
      <c r="A424" s="4"/>
      <c r="B424" s="4"/>
      <c r="R424" s="111">
        <f t="shared" si="32"/>
        <v>0</v>
      </c>
      <c r="S424" s="111">
        <f t="shared" si="33"/>
        <v>0</v>
      </c>
      <c r="T424" s="111">
        <f t="shared" si="34"/>
        <v>0</v>
      </c>
      <c r="U424" s="111">
        <f t="shared" si="35"/>
        <v>0</v>
      </c>
    </row>
    <row r="425" spans="1:21" x14ac:dyDescent="0.2">
      <c r="A425" s="4"/>
      <c r="B425" s="4"/>
      <c r="R425" s="111">
        <f t="shared" si="32"/>
        <v>0</v>
      </c>
      <c r="S425" s="111">
        <f t="shared" si="33"/>
        <v>0</v>
      </c>
      <c r="T425" s="111">
        <f t="shared" si="34"/>
        <v>0</v>
      </c>
      <c r="U425" s="111">
        <f t="shared" si="35"/>
        <v>0</v>
      </c>
    </row>
    <row r="426" spans="1:21" x14ac:dyDescent="0.2">
      <c r="A426" s="4"/>
      <c r="B426" s="4"/>
      <c r="R426" s="111">
        <f t="shared" si="32"/>
        <v>0</v>
      </c>
      <c r="S426" s="111">
        <f t="shared" si="33"/>
        <v>0</v>
      </c>
      <c r="T426" s="111">
        <f t="shared" si="34"/>
        <v>0</v>
      </c>
      <c r="U426" s="111">
        <f t="shared" si="35"/>
        <v>0</v>
      </c>
    </row>
    <row r="427" spans="1:21" x14ac:dyDescent="0.2">
      <c r="A427" s="4"/>
      <c r="B427" s="4"/>
      <c r="R427" s="111">
        <f t="shared" si="32"/>
        <v>0</v>
      </c>
      <c r="S427" s="111">
        <f t="shared" si="33"/>
        <v>0</v>
      </c>
      <c r="T427" s="111">
        <f t="shared" si="34"/>
        <v>0</v>
      </c>
      <c r="U427" s="111">
        <f t="shared" si="35"/>
        <v>0</v>
      </c>
    </row>
    <row r="428" spans="1:21" x14ac:dyDescent="0.2">
      <c r="A428" s="4"/>
      <c r="B428" s="4"/>
      <c r="R428" s="111">
        <f t="shared" si="32"/>
        <v>0</v>
      </c>
      <c r="S428" s="111">
        <f t="shared" si="33"/>
        <v>0</v>
      </c>
      <c r="T428" s="111">
        <f t="shared" si="34"/>
        <v>0</v>
      </c>
      <c r="U428" s="111">
        <f t="shared" si="35"/>
        <v>0</v>
      </c>
    </row>
    <row r="429" spans="1:21" x14ac:dyDescent="0.2">
      <c r="A429" s="4"/>
      <c r="B429" s="4"/>
      <c r="R429" s="111">
        <f t="shared" si="32"/>
        <v>0</v>
      </c>
      <c r="S429" s="111">
        <f t="shared" si="33"/>
        <v>0</v>
      </c>
      <c r="T429" s="111">
        <f t="shared" si="34"/>
        <v>0</v>
      </c>
      <c r="U429" s="111">
        <f t="shared" si="35"/>
        <v>0</v>
      </c>
    </row>
    <row r="430" spans="1:21" x14ac:dyDescent="0.2">
      <c r="A430" s="4"/>
      <c r="B430" s="4"/>
      <c r="R430" s="111">
        <f t="shared" si="32"/>
        <v>0</v>
      </c>
      <c r="S430" s="111">
        <f t="shared" si="33"/>
        <v>0</v>
      </c>
      <c r="T430" s="111">
        <f t="shared" si="34"/>
        <v>0</v>
      </c>
      <c r="U430" s="111">
        <f t="shared" si="35"/>
        <v>0</v>
      </c>
    </row>
    <row r="431" spans="1:21" x14ac:dyDescent="0.2">
      <c r="A431" s="4"/>
      <c r="B431" s="4"/>
      <c r="R431" s="111">
        <f t="shared" si="32"/>
        <v>0</v>
      </c>
      <c r="S431" s="111">
        <f t="shared" si="33"/>
        <v>0</v>
      </c>
      <c r="T431" s="111">
        <f t="shared" si="34"/>
        <v>0</v>
      </c>
      <c r="U431" s="111">
        <f t="shared" si="35"/>
        <v>0</v>
      </c>
    </row>
    <row r="432" spans="1:21" x14ac:dyDescent="0.2">
      <c r="A432" s="4"/>
      <c r="B432" s="4"/>
      <c r="R432" s="111">
        <f t="shared" si="32"/>
        <v>0</v>
      </c>
      <c r="S432" s="111">
        <f t="shared" si="33"/>
        <v>0</v>
      </c>
      <c r="T432" s="111">
        <f t="shared" si="34"/>
        <v>0</v>
      </c>
      <c r="U432" s="111">
        <f t="shared" si="35"/>
        <v>0</v>
      </c>
    </row>
    <row r="433" spans="1:21" x14ac:dyDescent="0.2">
      <c r="A433" s="4"/>
      <c r="B433" s="4"/>
      <c r="R433" s="111">
        <f t="shared" si="32"/>
        <v>0</v>
      </c>
      <c r="S433" s="111">
        <f t="shared" si="33"/>
        <v>0</v>
      </c>
      <c r="T433" s="111">
        <f t="shared" si="34"/>
        <v>0</v>
      </c>
      <c r="U433" s="111">
        <f t="shared" si="35"/>
        <v>0</v>
      </c>
    </row>
    <row r="434" spans="1:21" x14ac:dyDescent="0.2">
      <c r="A434" s="4"/>
      <c r="B434" s="4"/>
      <c r="R434" s="111">
        <f t="shared" si="32"/>
        <v>0</v>
      </c>
      <c r="S434" s="111">
        <f t="shared" si="33"/>
        <v>0</v>
      </c>
      <c r="T434" s="111">
        <f t="shared" si="34"/>
        <v>0</v>
      </c>
      <c r="U434" s="111">
        <f t="shared" si="35"/>
        <v>0</v>
      </c>
    </row>
    <row r="435" spans="1:21" x14ac:dyDescent="0.2">
      <c r="A435" s="4"/>
      <c r="B435" s="4"/>
      <c r="R435" s="111">
        <f t="shared" si="32"/>
        <v>0</v>
      </c>
      <c r="S435" s="111">
        <f t="shared" si="33"/>
        <v>0</v>
      </c>
      <c r="T435" s="111">
        <f t="shared" si="34"/>
        <v>0</v>
      </c>
      <c r="U435" s="111">
        <f t="shared" si="35"/>
        <v>0</v>
      </c>
    </row>
    <row r="436" spans="1:21" x14ac:dyDescent="0.2">
      <c r="A436" s="4"/>
      <c r="B436" s="4"/>
      <c r="R436" s="111">
        <f t="shared" si="32"/>
        <v>0</v>
      </c>
      <c r="S436" s="111">
        <f t="shared" si="33"/>
        <v>0</v>
      </c>
      <c r="T436" s="111">
        <f t="shared" si="34"/>
        <v>0</v>
      </c>
      <c r="U436" s="111">
        <f t="shared" si="35"/>
        <v>0</v>
      </c>
    </row>
    <row r="437" spans="1:21" x14ac:dyDescent="0.2">
      <c r="A437" s="4"/>
      <c r="B437" s="4"/>
      <c r="R437" s="111">
        <f t="shared" si="32"/>
        <v>0</v>
      </c>
      <c r="S437" s="111">
        <f t="shared" si="33"/>
        <v>0</v>
      </c>
      <c r="T437" s="111">
        <f t="shared" si="34"/>
        <v>0</v>
      </c>
      <c r="U437" s="111">
        <f t="shared" si="35"/>
        <v>0</v>
      </c>
    </row>
    <row r="438" spans="1:21" x14ac:dyDescent="0.2">
      <c r="A438" s="4"/>
      <c r="B438" s="4"/>
      <c r="R438" s="111">
        <f t="shared" si="32"/>
        <v>0</v>
      </c>
      <c r="S438" s="111">
        <f t="shared" si="33"/>
        <v>0</v>
      </c>
      <c r="T438" s="111">
        <f t="shared" si="34"/>
        <v>0</v>
      </c>
      <c r="U438" s="111">
        <f t="shared" si="35"/>
        <v>0</v>
      </c>
    </row>
    <row r="439" spans="1:21" x14ac:dyDescent="0.2">
      <c r="A439" s="4"/>
      <c r="B439" s="4"/>
      <c r="R439" s="111">
        <f t="shared" si="32"/>
        <v>0</v>
      </c>
      <c r="S439" s="111">
        <f t="shared" si="33"/>
        <v>0</v>
      </c>
      <c r="T439" s="111">
        <f t="shared" si="34"/>
        <v>0</v>
      </c>
      <c r="U439" s="111">
        <f t="shared" si="35"/>
        <v>0</v>
      </c>
    </row>
    <row r="440" spans="1:21" x14ac:dyDescent="0.2">
      <c r="A440" s="4"/>
      <c r="B440" s="4"/>
      <c r="R440" s="111">
        <f t="shared" si="32"/>
        <v>0</v>
      </c>
      <c r="S440" s="111">
        <f t="shared" si="33"/>
        <v>0</v>
      </c>
      <c r="T440" s="111">
        <f t="shared" si="34"/>
        <v>0</v>
      </c>
      <c r="U440" s="111">
        <f t="shared" si="35"/>
        <v>0</v>
      </c>
    </row>
    <row r="441" spans="1:21" x14ac:dyDescent="0.2">
      <c r="A441" s="4"/>
      <c r="B441" s="4"/>
      <c r="R441" s="111">
        <f t="shared" si="32"/>
        <v>0</v>
      </c>
      <c r="S441" s="111">
        <f t="shared" si="33"/>
        <v>0</v>
      </c>
      <c r="T441" s="111">
        <f t="shared" si="34"/>
        <v>0</v>
      </c>
      <c r="U441" s="111">
        <f t="shared" si="35"/>
        <v>0</v>
      </c>
    </row>
    <row r="442" spans="1:21" x14ac:dyDescent="0.2">
      <c r="A442" s="4"/>
      <c r="B442" s="4"/>
      <c r="R442" s="111">
        <f t="shared" si="32"/>
        <v>0</v>
      </c>
      <c r="S442" s="111">
        <f t="shared" si="33"/>
        <v>0</v>
      </c>
      <c r="T442" s="111">
        <f t="shared" si="34"/>
        <v>0</v>
      </c>
      <c r="U442" s="111">
        <f t="shared" si="35"/>
        <v>0</v>
      </c>
    </row>
    <row r="443" spans="1:21" x14ac:dyDescent="0.2">
      <c r="A443" s="4"/>
      <c r="B443" s="4"/>
      <c r="R443" s="111">
        <f t="shared" si="32"/>
        <v>0</v>
      </c>
      <c r="S443" s="111">
        <f t="shared" si="33"/>
        <v>0</v>
      </c>
      <c r="T443" s="111">
        <f t="shared" si="34"/>
        <v>0</v>
      </c>
      <c r="U443" s="111">
        <f t="shared" si="35"/>
        <v>0</v>
      </c>
    </row>
    <row r="444" spans="1:21" x14ac:dyDescent="0.2">
      <c r="A444" s="4"/>
      <c r="B444" s="4"/>
      <c r="R444" s="111">
        <f t="shared" si="32"/>
        <v>0</v>
      </c>
      <c r="S444" s="111">
        <f t="shared" si="33"/>
        <v>0</v>
      </c>
      <c r="T444" s="111">
        <f t="shared" si="34"/>
        <v>0</v>
      </c>
      <c r="U444" s="111">
        <f t="shared" si="35"/>
        <v>0</v>
      </c>
    </row>
    <row r="445" spans="1:21" x14ac:dyDescent="0.2">
      <c r="A445" s="4"/>
      <c r="B445" s="4"/>
    </row>
    <row r="446" spans="1:21" x14ac:dyDescent="0.2">
      <c r="A446" s="4"/>
      <c r="B446" s="4"/>
    </row>
    <row r="447" spans="1:21" x14ac:dyDescent="0.2">
      <c r="A447" s="4"/>
      <c r="B447" s="4"/>
    </row>
    <row r="448" spans="1:21" x14ac:dyDescent="0.2">
      <c r="A448" s="4"/>
      <c r="B448" s="4"/>
    </row>
    <row r="449" spans="1:2" x14ac:dyDescent="0.2">
      <c r="A449" s="4"/>
      <c r="B449" s="4"/>
    </row>
    <row r="450" spans="1:2" x14ac:dyDescent="0.2">
      <c r="A450" s="4"/>
      <c r="B450" s="4"/>
    </row>
  </sheetData>
  <mergeCells count="3">
    <mergeCell ref="I4:N4"/>
    <mergeCell ref="B7:B27"/>
    <mergeCell ref="R34:T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387"/>
  <sheetViews>
    <sheetView workbookViewId="0">
      <pane xSplit="4" ySplit="6" topLeftCell="G7" activePane="bottomRight" state="frozen"/>
      <selection pane="topRight" activeCell="E1" sqref="E1"/>
      <selection pane="bottomLeft" activeCell="A7" sqref="A7"/>
      <selection pane="bottomRight" activeCell="A3" sqref="A3"/>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7" max="17" width="9.140625" style="2"/>
    <col min="18" max="28" width="9.140625" style="2" customWidth="1"/>
    <col min="29" max="16384" width="9.140625" style="2"/>
  </cols>
  <sheetData>
    <row r="1" spans="1:32" ht="31.5" x14ac:dyDescent="0.5">
      <c r="A1" s="1" t="str">
        <f>'[2]Gas - Sales'!A1</f>
        <v>F22 Final Gas Load Forecast - IRP Scenario</v>
      </c>
    </row>
    <row r="2" spans="1:32" ht="21" x14ac:dyDescent="0.35">
      <c r="A2" s="3" t="s">
        <v>62</v>
      </c>
    </row>
    <row r="3" spans="1:32" ht="13.5" thickBot="1" x14ac:dyDescent="0.25">
      <c r="A3" s="2" t="s">
        <v>86</v>
      </c>
    </row>
    <row r="4" spans="1:32" x14ac:dyDescent="0.2">
      <c r="E4" s="253" t="s">
        <v>62</v>
      </c>
      <c r="F4" s="254"/>
      <c r="G4" s="254"/>
      <c r="H4" s="254"/>
      <c r="I4" s="254"/>
      <c r="J4" s="254"/>
      <c r="K4" s="254"/>
      <c r="L4" s="254"/>
      <c r="M4" s="254"/>
      <c r="N4" s="254"/>
      <c r="O4" s="254"/>
      <c r="P4" s="255"/>
      <c r="AB4" s="9"/>
      <c r="AC4" s="9"/>
      <c r="AD4" s="9"/>
      <c r="AE4" s="9"/>
      <c r="AF4" s="9"/>
    </row>
    <row r="5" spans="1:32" x14ac:dyDescent="0.2">
      <c r="A5" s="4" t="s">
        <v>6</v>
      </c>
      <c r="B5" s="4" t="s">
        <v>7</v>
      </c>
      <c r="C5" s="4" t="s">
        <v>8</v>
      </c>
      <c r="E5" s="5" t="str">
        <f>'[2]Gas - Sales'!E5</f>
        <v>Residential</v>
      </c>
      <c r="F5" s="6" t="str">
        <f>'[2]Gas - Sales'!F5</f>
        <v>Commercial</v>
      </c>
      <c r="G5" s="6" t="str">
        <f>'[2]Gas - Sales'!G5</f>
        <v>Industrial</v>
      </c>
      <c r="H5" s="6" t="str">
        <f>'[2]Gas - Sales'!H5</f>
        <v>Commercial Interruptible</v>
      </c>
      <c r="I5" s="6" t="str">
        <f>'[2]Gas - Sales'!I5</f>
        <v>Commercial Large Volume</v>
      </c>
      <c r="J5" s="6" t="str">
        <f>'[2]Gas - Sales'!J5</f>
        <v>Industrial Interruptible</v>
      </c>
      <c r="K5" s="6" t="str">
        <f>'[2]Gas - Sales'!K5</f>
        <v>Industrial Large Volume</v>
      </c>
      <c r="L5" s="6" t="str">
        <f>'[2]Gas - Sales'!L5</f>
        <v>Commercial Interruptible Transport</v>
      </c>
      <c r="M5" s="6" t="str">
        <f>'[2]Gas - Sales'!M5</f>
        <v>Commercial Firm Transport</v>
      </c>
      <c r="N5" s="6" t="str">
        <f>'[2]Gas - Sales'!N5</f>
        <v>Industrial Interruptible Transport</v>
      </c>
      <c r="O5" s="6" t="str">
        <f>'[2]Gas - Sales'!O5</f>
        <v>Industrial Firm Transport</v>
      </c>
      <c r="P5" s="7" t="str">
        <f>'[2]Gas - Sales'!P5</f>
        <v>Total</v>
      </c>
      <c r="R5" s="6"/>
      <c r="S5" s="6"/>
      <c r="T5" s="6"/>
      <c r="U5" s="6"/>
      <c r="V5" s="6"/>
      <c r="W5" s="6"/>
      <c r="X5" s="6"/>
      <c r="Y5" s="6"/>
      <c r="Z5" s="6"/>
      <c r="AA5" s="6"/>
      <c r="AB5" s="6"/>
      <c r="AC5" s="6"/>
      <c r="AD5" s="9"/>
      <c r="AE5" s="9"/>
      <c r="AF5" s="9"/>
    </row>
    <row r="6" spans="1:32" ht="3" customHeight="1" thickBot="1" x14ac:dyDescent="0.25">
      <c r="E6" s="8"/>
      <c r="F6" s="9"/>
      <c r="G6" s="9"/>
      <c r="H6" s="9"/>
      <c r="I6" s="9"/>
      <c r="J6" s="9"/>
      <c r="K6" s="9"/>
      <c r="L6" s="9"/>
      <c r="M6" s="9"/>
      <c r="N6" s="9"/>
      <c r="O6" s="9"/>
      <c r="P6" s="10"/>
      <c r="AB6" s="9"/>
      <c r="AC6" s="9"/>
      <c r="AD6" s="9"/>
      <c r="AE6" s="9"/>
      <c r="AF6" s="9"/>
    </row>
    <row r="7" spans="1:32" ht="12.75" customHeight="1" x14ac:dyDescent="0.2">
      <c r="A7" s="4">
        <v>2022</v>
      </c>
      <c r="B7" s="261" t="s">
        <v>87</v>
      </c>
      <c r="C7" s="199"/>
      <c r="E7" s="12">
        <f>AVERAGEIF($A$37:$A$384,$A7,E$37:E$384)</f>
        <v>811912.91666666663</v>
      </c>
      <c r="F7" s="13">
        <f t="shared" ref="F7:P22" si="0">AVERAGEIF($A$37:$A$384,$A7,F$37:F$384)</f>
        <v>57116.583333333336</v>
      </c>
      <c r="G7" s="13">
        <f t="shared" si="0"/>
        <v>2256.3333333333335</v>
      </c>
      <c r="H7" s="13">
        <f t="shared" si="0"/>
        <v>129.5</v>
      </c>
      <c r="I7" s="13">
        <f t="shared" si="0"/>
        <v>102</v>
      </c>
      <c r="J7" s="13">
        <f t="shared" si="0"/>
        <v>9</v>
      </c>
      <c r="K7" s="13">
        <f t="shared" si="0"/>
        <v>7</v>
      </c>
      <c r="L7" s="13">
        <f t="shared" si="0"/>
        <v>116</v>
      </c>
      <c r="M7" s="13">
        <f t="shared" si="0"/>
        <v>110</v>
      </c>
      <c r="N7" s="13">
        <f t="shared" si="0"/>
        <v>103.75</v>
      </c>
      <c r="O7" s="13">
        <f t="shared" si="0"/>
        <v>81</v>
      </c>
      <c r="P7" s="14">
        <f t="shared" si="0"/>
        <v>871644.08333333337</v>
      </c>
      <c r="R7" s="119"/>
      <c r="S7" s="119"/>
      <c r="T7" s="119"/>
      <c r="U7" s="119"/>
      <c r="V7" s="119"/>
      <c r="W7" s="119"/>
      <c r="X7" s="119"/>
      <c r="Y7" s="119"/>
      <c r="Z7" s="119"/>
      <c r="AA7" s="119"/>
      <c r="AB7" s="119"/>
      <c r="AC7" s="119"/>
    </row>
    <row r="8" spans="1:32" x14ac:dyDescent="0.2">
      <c r="A8" s="4">
        <f t="shared" ref="A8:A35" si="1">A7+1</f>
        <v>2023</v>
      </c>
      <c r="B8" s="261"/>
      <c r="C8" s="199"/>
      <c r="E8" s="15">
        <f t="shared" ref="E8:P30" si="2">AVERAGEIF($A$37:$A$384,$A8,E$37:E$384)</f>
        <v>821522.5</v>
      </c>
      <c r="F8" s="16">
        <f t="shared" si="2"/>
        <v>57569.5</v>
      </c>
      <c r="G8" s="16">
        <f t="shared" si="2"/>
        <v>2236.8333333333335</v>
      </c>
      <c r="H8" s="16">
        <f t="shared" si="2"/>
        <v>123.5</v>
      </c>
      <c r="I8" s="16">
        <f t="shared" si="2"/>
        <v>97.166666666666671</v>
      </c>
      <c r="J8" s="16">
        <f t="shared" si="2"/>
        <v>9</v>
      </c>
      <c r="K8" s="16">
        <f t="shared" si="2"/>
        <v>7</v>
      </c>
      <c r="L8" s="16">
        <f t="shared" si="2"/>
        <v>116</v>
      </c>
      <c r="M8" s="16">
        <f t="shared" si="2"/>
        <v>110</v>
      </c>
      <c r="N8" s="16">
        <f t="shared" si="2"/>
        <v>104</v>
      </c>
      <c r="O8" s="16">
        <f t="shared" si="2"/>
        <v>81</v>
      </c>
      <c r="P8" s="17">
        <f t="shared" si="0"/>
        <v>881681.33333333337</v>
      </c>
      <c r="R8" s="119"/>
      <c r="S8" s="119"/>
      <c r="T8" s="119"/>
      <c r="U8" s="119"/>
      <c r="V8" s="119"/>
      <c r="W8" s="119"/>
      <c r="X8" s="119"/>
      <c r="Y8" s="119"/>
      <c r="Z8" s="119"/>
      <c r="AA8" s="119"/>
      <c r="AB8" s="119"/>
      <c r="AC8" s="119"/>
    </row>
    <row r="9" spans="1:32" x14ac:dyDescent="0.2">
      <c r="A9" s="4">
        <f t="shared" si="1"/>
        <v>2024</v>
      </c>
      <c r="B9" s="261"/>
      <c r="C9" s="199"/>
      <c r="E9" s="15">
        <f t="shared" si="2"/>
        <v>831023.66666666663</v>
      </c>
      <c r="F9" s="16">
        <f t="shared" si="2"/>
        <v>57924.083333333336</v>
      </c>
      <c r="G9" s="16">
        <f t="shared" si="2"/>
        <v>2219.0833333333335</v>
      </c>
      <c r="H9" s="16">
        <f t="shared" si="2"/>
        <v>117.5</v>
      </c>
      <c r="I9" s="16">
        <f t="shared" si="2"/>
        <v>92.5</v>
      </c>
      <c r="J9" s="16">
        <f t="shared" si="2"/>
        <v>9</v>
      </c>
      <c r="K9" s="16">
        <f t="shared" si="2"/>
        <v>7</v>
      </c>
      <c r="L9" s="16">
        <f t="shared" si="2"/>
        <v>116</v>
      </c>
      <c r="M9" s="16">
        <f t="shared" si="2"/>
        <v>110</v>
      </c>
      <c r="N9" s="16">
        <f t="shared" si="2"/>
        <v>104</v>
      </c>
      <c r="O9" s="16">
        <f t="shared" si="2"/>
        <v>81</v>
      </c>
      <c r="P9" s="17">
        <f t="shared" si="0"/>
        <v>891513.33333333337</v>
      </c>
      <c r="R9" s="119"/>
      <c r="S9" s="119"/>
      <c r="T9" s="119"/>
      <c r="U9" s="119"/>
      <c r="V9" s="119"/>
      <c r="W9" s="119"/>
      <c r="X9" s="119"/>
      <c r="Y9" s="119"/>
      <c r="Z9" s="119"/>
      <c r="AA9" s="119"/>
      <c r="AB9" s="119"/>
      <c r="AC9" s="119"/>
    </row>
    <row r="10" spans="1:32" x14ac:dyDescent="0.2">
      <c r="A10" s="4">
        <f t="shared" si="1"/>
        <v>2025</v>
      </c>
      <c r="B10" s="261"/>
      <c r="C10" s="199"/>
      <c r="E10" s="15">
        <f t="shared" si="2"/>
        <v>840393</v>
      </c>
      <c r="F10" s="16">
        <f t="shared" si="2"/>
        <v>58078.833333333336</v>
      </c>
      <c r="G10" s="16">
        <f t="shared" si="2"/>
        <v>2201.6666666666665</v>
      </c>
      <c r="H10" s="16">
        <f t="shared" si="2"/>
        <v>111.5</v>
      </c>
      <c r="I10" s="16">
        <f t="shared" si="2"/>
        <v>87.833333333333329</v>
      </c>
      <c r="J10" s="16">
        <f t="shared" si="2"/>
        <v>9</v>
      </c>
      <c r="K10" s="16">
        <f t="shared" si="2"/>
        <v>7</v>
      </c>
      <c r="L10" s="16">
        <f t="shared" si="2"/>
        <v>116</v>
      </c>
      <c r="M10" s="16">
        <f t="shared" si="2"/>
        <v>110</v>
      </c>
      <c r="N10" s="16">
        <f t="shared" si="2"/>
        <v>104</v>
      </c>
      <c r="O10" s="16">
        <f t="shared" si="2"/>
        <v>81</v>
      </c>
      <c r="P10" s="17">
        <f t="shared" si="0"/>
        <v>901014</v>
      </c>
      <c r="R10" s="119"/>
      <c r="S10" s="119"/>
      <c r="T10" s="119"/>
      <c r="U10" s="119"/>
      <c r="V10" s="119"/>
      <c r="W10" s="119"/>
      <c r="X10" s="119"/>
      <c r="Y10" s="119"/>
      <c r="Z10" s="119"/>
      <c r="AA10" s="119"/>
      <c r="AB10" s="119"/>
      <c r="AC10" s="119"/>
    </row>
    <row r="11" spans="1:32" x14ac:dyDescent="0.2">
      <c r="A11" s="4">
        <f t="shared" si="1"/>
        <v>2026</v>
      </c>
      <c r="B11" s="261"/>
      <c r="C11" s="199"/>
      <c r="E11" s="15">
        <f t="shared" si="2"/>
        <v>849567.75</v>
      </c>
      <c r="F11" s="16">
        <f t="shared" si="2"/>
        <v>58216.666666666664</v>
      </c>
      <c r="G11" s="16">
        <f t="shared" si="2"/>
        <v>2184.3333333333335</v>
      </c>
      <c r="H11" s="16">
        <f t="shared" si="2"/>
        <v>105.5</v>
      </c>
      <c r="I11" s="16">
        <f t="shared" si="2"/>
        <v>83</v>
      </c>
      <c r="J11" s="16">
        <f t="shared" si="2"/>
        <v>9</v>
      </c>
      <c r="K11" s="16">
        <f t="shared" si="2"/>
        <v>7</v>
      </c>
      <c r="L11" s="16">
        <f t="shared" si="2"/>
        <v>116</v>
      </c>
      <c r="M11" s="16">
        <f t="shared" si="2"/>
        <v>110</v>
      </c>
      <c r="N11" s="16">
        <f t="shared" si="2"/>
        <v>104</v>
      </c>
      <c r="O11" s="16">
        <f t="shared" si="2"/>
        <v>81</v>
      </c>
      <c r="P11" s="17">
        <f t="shared" si="0"/>
        <v>910303.25</v>
      </c>
      <c r="R11" s="119"/>
      <c r="S11" s="119"/>
      <c r="T11" s="119"/>
      <c r="U11" s="119"/>
      <c r="V11" s="119"/>
      <c r="W11" s="119"/>
      <c r="X11" s="119"/>
      <c r="Y11" s="119"/>
      <c r="Z11" s="119"/>
      <c r="AA11" s="119"/>
      <c r="AB11" s="119"/>
      <c r="AC11" s="119"/>
    </row>
    <row r="12" spans="1:32" x14ac:dyDescent="0.2">
      <c r="A12" s="4">
        <f t="shared" si="1"/>
        <v>2027</v>
      </c>
      <c r="B12" s="261"/>
      <c r="C12" s="199"/>
      <c r="E12" s="15">
        <f t="shared" si="2"/>
        <v>858633.66666666663</v>
      </c>
      <c r="F12" s="16">
        <f t="shared" si="2"/>
        <v>58375.083333333336</v>
      </c>
      <c r="G12" s="16">
        <f t="shared" si="2"/>
        <v>2167.1666666666665</v>
      </c>
      <c r="H12" s="16">
        <f t="shared" si="2"/>
        <v>99.5</v>
      </c>
      <c r="I12" s="16">
        <f t="shared" si="2"/>
        <v>78.416666666666671</v>
      </c>
      <c r="J12" s="16">
        <f t="shared" si="2"/>
        <v>9</v>
      </c>
      <c r="K12" s="16">
        <f t="shared" si="2"/>
        <v>7</v>
      </c>
      <c r="L12" s="16">
        <f t="shared" si="2"/>
        <v>116</v>
      </c>
      <c r="M12" s="16">
        <f t="shared" si="2"/>
        <v>110</v>
      </c>
      <c r="N12" s="16">
        <f t="shared" si="2"/>
        <v>104</v>
      </c>
      <c r="O12" s="16">
        <f t="shared" si="2"/>
        <v>81</v>
      </c>
      <c r="P12" s="17">
        <f t="shared" si="0"/>
        <v>919504.41666666663</v>
      </c>
      <c r="R12" s="119"/>
      <c r="S12" s="119"/>
      <c r="T12" s="119"/>
      <c r="U12" s="119"/>
      <c r="V12" s="119"/>
      <c r="W12" s="119"/>
      <c r="X12" s="119"/>
      <c r="Y12" s="119"/>
      <c r="Z12" s="119"/>
      <c r="AA12" s="119"/>
      <c r="AB12" s="119"/>
      <c r="AC12" s="119"/>
    </row>
    <row r="13" spans="1:32" x14ac:dyDescent="0.2">
      <c r="A13" s="4">
        <f t="shared" si="1"/>
        <v>2028</v>
      </c>
      <c r="B13" s="261"/>
      <c r="C13" s="199"/>
      <c r="E13" s="15">
        <f t="shared" si="2"/>
        <v>867813.83333333337</v>
      </c>
      <c r="F13" s="16">
        <f t="shared" si="2"/>
        <v>58557.916666666664</v>
      </c>
      <c r="G13" s="16">
        <f t="shared" si="2"/>
        <v>2150</v>
      </c>
      <c r="H13" s="16">
        <f t="shared" si="2"/>
        <v>93.5</v>
      </c>
      <c r="I13" s="16">
        <f t="shared" si="2"/>
        <v>73.583333333333329</v>
      </c>
      <c r="J13" s="16">
        <f t="shared" si="2"/>
        <v>9</v>
      </c>
      <c r="K13" s="16">
        <f t="shared" si="2"/>
        <v>7</v>
      </c>
      <c r="L13" s="16">
        <f t="shared" si="2"/>
        <v>116</v>
      </c>
      <c r="M13" s="16">
        <f t="shared" si="2"/>
        <v>110</v>
      </c>
      <c r="N13" s="16">
        <f t="shared" si="2"/>
        <v>104</v>
      </c>
      <c r="O13" s="16">
        <f t="shared" si="2"/>
        <v>81</v>
      </c>
      <c r="P13" s="17">
        <f t="shared" si="0"/>
        <v>928844.25</v>
      </c>
      <c r="R13" s="119"/>
      <c r="S13" s="119"/>
      <c r="T13" s="119"/>
      <c r="U13" s="119"/>
      <c r="V13" s="119"/>
      <c r="W13" s="119"/>
      <c r="X13" s="119"/>
      <c r="Y13" s="119"/>
      <c r="Z13" s="119"/>
      <c r="AA13" s="119"/>
      <c r="AB13" s="119"/>
      <c r="AC13" s="119"/>
    </row>
    <row r="14" spans="1:32" x14ac:dyDescent="0.2">
      <c r="A14" s="4">
        <f t="shared" si="1"/>
        <v>2029</v>
      </c>
      <c r="B14" s="261"/>
      <c r="C14" s="199"/>
      <c r="E14" s="15">
        <f t="shared" si="2"/>
        <v>877074.5</v>
      </c>
      <c r="F14" s="16">
        <f t="shared" si="2"/>
        <v>58753.583333333336</v>
      </c>
      <c r="G14" s="16">
        <f t="shared" si="2"/>
        <v>2132.75</v>
      </c>
      <c r="H14" s="16">
        <f t="shared" si="2"/>
        <v>87.5</v>
      </c>
      <c r="I14" s="16">
        <f t="shared" si="2"/>
        <v>69</v>
      </c>
      <c r="J14" s="16">
        <f t="shared" si="2"/>
        <v>9</v>
      </c>
      <c r="K14" s="16">
        <f t="shared" si="2"/>
        <v>7</v>
      </c>
      <c r="L14" s="16">
        <f t="shared" si="2"/>
        <v>116</v>
      </c>
      <c r="M14" s="16">
        <f t="shared" si="2"/>
        <v>110</v>
      </c>
      <c r="N14" s="16">
        <f t="shared" si="2"/>
        <v>104</v>
      </c>
      <c r="O14" s="16">
        <f t="shared" si="2"/>
        <v>81</v>
      </c>
      <c r="P14" s="17">
        <f t="shared" si="0"/>
        <v>938277.33333333337</v>
      </c>
      <c r="R14" s="119"/>
      <c r="S14" s="119"/>
      <c r="T14" s="119"/>
      <c r="U14" s="119"/>
      <c r="V14" s="119"/>
      <c r="W14" s="119"/>
      <c r="X14" s="119"/>
      <c r="Y14" s="119"/>
      <c r="Z14" s="119"/>
      <c r="AA14" s="119"/>
      <c r="AB14" s="119"/>
      <c r="AC14" s="119"/>
    </row>
    <row r="15" spans="1:32" x14ac:dyDescent="0.2">
      <c r="A15" s="4">
        <f t="shared" si="1"/>
        <v>2030</v>
      </c>
      <c r="B15" s="261"/>
      <c r="C15" s="199"/>
      <c r="E15" s="15">
        <f t="shared" si="2"/>
        <v>886321.75</v>
      </c>
      <c r="F15" s="16">
        <f t="shared" si="2"/>
        <v>58933.916666666664</v>
      </c>
      <c r="G15" s="16">
        <f t="shared" si="2"/>
        <v>2115.5833333333335</v>
      </c>
      <c r="H15" s="16">
        <f t="shared" si="2"/>
        <v>81.5</v>
      </c>
      <c r="I15" s="16">
        <f t="shared" si="2"/>
        <v>64.166666666666671</v>
      </c>
      <c r="J15" s="16">
        <f t="shared" si="2"/>
        <v>9</v>
      </c>
      <c r="K15" s="16">
        <f t="shared" si="2"/>
        <v>7</v>
      </c>
      <c r="L15" s="16">
        <f t="shared" si="2"/>
        <v>116</v>
      </c>
      <c r="M15" s="16">
        <f t="shared" si="2"/>
        <v>110</v>
      </c>
      <c r="N15" s="16">
        <f t="shared" si="2"/>
        <v>104</v>
      </c>
      <c r="O15" s="16">
        <f t="shared" si="2"/>
        <v>81</v>
      </c>
      <c r="P15" s="17">
        <f t="shared" si="0"/>
        <v>947681.75</v>
      </c>
      <c r="R15" s="119"/>
      <c r="S15" s="119"/>
      <c r="T15" s="119"/>
      <c r="U15" s="119"/>
      <c r="V15" s="119"/>
      <c r="W15" s="119"/>
      <c r="X15" s="119"/>
      <c r="Y15" s="119"/>
      <c r="Z15" s="119"/>
      <c r="AA15" s="119"/>
      <c r="AB15" s="119"/>
      <c r="AC15" s="119"/>
    </row>
    <row r="16" spans="1:32" x14ac:dyDescent="0.2">
      <c r="A16" s="4">
        <f t="shared" si="1"/>
        <v>2031</v>
      </c>
      <c r="B16" s="261"/>
      <c r="C16" s="199"/>
      <c r="E16" s="15">
        <f t="shared" si="2"/>
        <v>895573.66666666663</v>
      </c>
      <c r="F16" s="16">
        <f t="shared" si="2"/>
        <v>59103.416666666664</v>
      </c>
      <c r="G16" s="16">
        <f t="shared" si="2"/>
        <v>2098.4166666666665</v>
      </c>
      <c r="H16" s="16">
        <f t="shared" si="2"/>
        <v>75.5</v>
      </c>
      <c r="I16" s="16">
        <f t="shared" si="2"/>
        <v>59.5</v>
      </c>
      <c r="J16" s="16">
        <f t="shared" si="2"/>
        <v>9</v>
      </c>
      <c r="K16" s="16">
        <f t="shared" si="2"/>
        <v>7</v>
      </c>
      <c r="L16" s="16">
        <f t="shared" si="2"/>
        <v>116</v>
      </c>
      <c r="M16" s="16">
        <f t="shared" si="2"/>
        <v>110</v>
      </c>
      <c r="N16" s="16">
        <f t="shared" si="2"/>
        <v>104</v>
      </c>
      <c r="O16" s="16">
        <f t="shared" si="2"/>
        <v>81</v>
      </c>
      <c r="P16" s="17">
        <f t="shared" si="0"/>
        <v>957080</v>
      </c>
      <c r="R16" s="119"/>
      <c r="S16" s="119"/>
      <c r="T16" s="119"/>
      <c r="U16" s="119"/>
      <c r="V16" s="119"/>
      <c r="W16" s="119"/>
      <c r="X16" s="119"/>
      <c r="Y16" s="119"/>
      <c r="Z16" s="119"/>
      <c r="AA16" s="119"/>
      <c r="AB16" s="119"/>
      <c r="AC16" s="119"/>
    </row>
    <row r="17" spans="1:29" x14ac:dyDescent="0.2">
      <c r="A17" s="4">
        <f t="shared" si="1"/>
        <v>2032</v>
      </c>
      <c r="B17" s="261"/>
      <c r="C17" s="199"/>
      <c r="E17" s="15">
        <f t="shared" si="2"/>
        <v>904825.91666666663</v>
      </c>
      <c r="F17" s="16">
        <f t="shared" si="2"/>
        <v>59251.333333333336</v>
      </c>
      <c r="G17" s="16">
        <f t="shared" si="2"/>
        <v>2081.1666666666665</v>
      </c>
      <c r="H17" s="16">
        <f t="shared" si="2"/>
        <v>69.5</v>
      </c>
      <c r="I17" s="16">
        <f t="shared" si="2"/>
        <v>54.833333333333336</v>
      </c>
      <c r="J17" s="16">
        <f t="shared" si="2"/>
        <v>9</v>
      </c>
      <c r="K17" s="16">
        <f t="shared" si="2"/>
        <v>7</v>
      </c>
      <c r="L17" s="16">
        <f t="shared" si="2"/>
        <v>116</v>
      </c>
      <c r="M17" s="16">
        <f t="shared" si="2"/>
        <v>110</v>
      </c>
      <c r="N17" s="16">
        <f t="shared" si="2"/>
        <v>104</v>
      </c>
      <c r="O17" s="16">
        <f t="shared" si="2"/>
        <v>81</v>
      </c>
      <c r="P17" s="17">
        <f t="shared" si="0"/>
        <v>966456.91666666663</v>
      </c>
      <c r="R17" s="119"/>
      <c r="S17" s="119"/>
      <c r="T17" s="119"/>
      <c r="U17" s="119"/>
      <c r="V17" s="119"/>
      <c r="W17" s="119"/>
      <c r="X17" s="119"/>
      <c r="Y17" s="119"/>
      <c r="Z17" s="119"/>
      <c r="AA17" s="119"/>
      <c r="AB17" s="119"/>
      <c r="AC17" s="119"/>
    </row>
    <row r="18" spans="1:29" x14ac:dyDescent="0.2">
      <c r="A18" s="4">
        <f t="shared" si="1"/>
        <v>2033</v>
      </c>
      <c r="B18" s="261"/>
      <c r="C18" s="199"/>
      <c r="E18" s="15">
        <f t="shared" si="2"/>
        <v>914017.16666666663</v>
      </c>
      <c r="F18" s="16">
        <f t="shared" si="2"/>
        <v>59411.5</v>
      </c>
      <c r="G18" s="16">
        <f t="shared" si="2"/>
        <v>2064.0833333333335</v>
      </c>
      <c r="H18" s="16">
        <f t="shared" si="2"/>
        <v>63.5</v>
      </c>
      <c r="I18" s="16">
        <f t="shared" si="2"/>
        <v>50</v>
      </c>
      <c r="J18" s="16">
        <f t="shared" si="2"/>
        <v>9</v>
      </c>
      <c r="K18" s="16">
        <f t="shared" si="2"/>
        <v>7</v>
      </c>
      <c r="L18" s="16">
        <f t="shared" si="2"/>
        <v>116</v>
      </c>
      <c r="M18" s="16">
        <f t="shared" si="2"/>
        <v>110</v>
      </c>
      <c r="N18" s="16">
        <f t="shared" si="2"/>
        <v>104</v>
      </c>
      <c r="O18" s="16">
        <f t="shared" si="2"/>
        <v>81</v>
      </c>
      <c r="P18" s="17">
        <f t="shared" si="0"/>
        <v>975785.25</v>
      </c>
      <c r="R18" s="119"/>
      <c r="S18" s="119"/>
      <c r="T18" s="119"/>
      <c r="U18" s="119"/>
      <c r="V18" s="119"/>
      <c r="W18" s="119"/>
      <c r="X18" s="119"/>
      <c r="Y18" s="119"/>
      <c r="Z18" s="119"/>
      <c r="AA18" s="119"/>
      <c r="AB18" s="119"/>
      <c r="AC18" s="119"/>
    </row>
    <row r="19" spans="1:29" x14ac:dyDescent="0.2">
      <c r="A19" s="4">
        <f t="shared" si="1"/>
        <v>2034</v>
      </c>
      <c r="B19" s="261"/>
      <c r="C19" s="199"/>
      <c r="E19" s="15">
        <f t="shared" si="2"/>
        <v>923176</v>
      </c>
      <c r="F19" s="16">
        <f t="shared" si="2"/>
        <v>59568.416666666664</v>
      </c>
      <c r="G19" s="16">
        <f t="shared" si="2"/>
        <v>2046.8333333333333</v>
      </c>
      <c r="H19" s="16">
        <f t="shared" si="2"/>
        <v>57.5</v>
      </c>
      <c r="I19" s="16">
        <f t="shared" si="2"/>
        <v>45.416666666666664</v>
      </c>
      <c r="J19" s="16">
        <f t="shared" si="2"/>
        <v>9</v>
      </c>
      <c r="K19" s="16">
        <f t="shared" si="2"/>
        <v>7</v>
      </c>
      <c r="L19" s="16">
        <f t="shared" si="2"/>
        <v>116</v>
      </c>
      <c r="M19" s="16">
        <f t="shared" si="2"/>
        <v>110</v>
      </c>
      <c r="N19" s="16">
        <f t="shared" si="2"/>
        <v>104</v>
      </c>
      <c r="O19" s="16">
        <f t="shared" si="2"/>
        <v>81</v>
      </c>
      <c r="P19" s="17">
        <f t="shared" si="0"/>
        <v>985077.75</v>
      </c>
      <c r="R19" s="119"/>
      <c r="S19" s="119"/>
      <c r="T19" s="119"/>
      <c r="U19" s="119"/>
      <c r="V19" s="119"/>
      <c r="W19" s="119"/>
      <c r="X19" s="119"/>
      <c r="Y19" s="119"/>
      <c r="Z19" s="119"/>
      <c r="AA19" s="119"/>
      <c r="AB19" s="119"/>
      <c r="AC19" s="119"/>
    </row>
    <row r="20" spans="1:29" x14ac:dyDescent="0.2">
      <c r="A20" s="4">
        <f t="shared" si="1"/>
        <v>2035</v>
      </c>
      <c r="B20" s="261"/>
      <c r="C20" s="199"/>
      <c r="E20" s="15">
        <f t="shared" si="2"/>
        <v>932272.08333333337</v>
      </c>
      <c r="F20" s="16">
        <f t="shared" si="2"/>
        <v>59705.5</v>
      </c>
      <c r="G20" s="16">
        <f t="shared" si="2"/>
        <v>2029.5833333333333</v>
      </c>
      <c r="H20" s="16">
        <f t="shared" si="2"/>
        <v>51.5</v>
      </c>
      <c r="I20" s="16">
        <f t="shared" si="2"/>
        <v>40.583333333333336</v>
      </c>
      <c r="J20" s="16">
        <f t="shared" si="2"/>
        <v>9</v>
      </c>
      <c r="K20" s="16">
        <f t="shared" si="2"/>
        <v>7</v>
      </c>
      <c r="L20" s="16">
        <f t="shared" si="2"/>
        <v>116</v>
      </c>
      <c r="M20" s="16">
        <f t="shared" si="2"/>
        <v>110</v>
      </c>
      <c r="N20" s="16">
        <f t="shared" si="2"/>
        <v>104</v>
      </c>
      <c r="O20" s="16">
        <f t="shared" si="2"/>
        <v>81</v>
      </c>
      <c r="P20" s="17">
        <f t="shared" si="0"/>
        <v>994287.66666666663</v>
      </c>
      <c r="R20" s="119"/>
      <c r="S20" s="119"/>
      <c r="T20" s="119"/>
      <c r="U20" s="119"/>
      <c r="V20" s="119"/>
      <c r="W20" s="119"/>
      <c r="X20" s="119"/>
      <c r="Y20" s="119"/>
      <c r="Z20" s="119"/>
      <c r="AA20" s="119"/>
      <c r="AB20" s="119"/>
      <c r="AC20" s="119"/>
    </row>
    <row r="21" spans="1:29" x14ac:dyDescent="0.2">
      <c r="A21" s="4">
        <f t="shared" si="1"/>
        <v>2036</v>
      </c>
      <c r="B21" s="261"/>
      <c r="C21" s="199"/>
      <c r="E21" s="15">
        <f t="shared" si="2"/>
        <v>941303.41666666663</v>
      </c>
      <c r="F21" s="16">
        <f t="shared" si="2"/>
        <v>59824.916666666664</v>
      </c>
      <c r="G21" s="16">
        <f t="shared" si="2"/>
        <v>2012.4166666666667</v>
      </c>
      <c r="H21" s="16">
        <f t="shared" si="2"/>
        <v>45.5</v>
      </c>
      <c r="I21" s="16">
        <f t="shared" si="2"/>
        <v>36</v>
      </c>
      <c r="J21" s="16">
        <f t="shared" si="2"/>
        <v>9</v>
      </c>
      <c r="K21" s="16">
        <f t="shared" si="2"/>
        <v>7</v>
      </c>
      <c r="L21" s="16">
        <f t="shared" si="2"/>
        <v>116</v>
      </c>
      <c r="M21" s="16">
        <f t="shared" si="2"/>
        <v>110</v>
      </c>
      <c r="N21" s="16">
        <f t="shared" si="2"/>
        <v>104</v>
      </c>
      <c r="O21" s="16">
        <f t="shared" si="2"/>
        <v>81</v>
      </c>
      <c r="P21" s="17">
        <f t="shared" si="0"/>
        <v>1003415.25</v>
      </c>
      <c r="R21" s="119"/>
      <c r="S21" s="119"/>
      <c r="T21" s="119"/>
      <c r="U21" s="119"/>
      <c r="V21" s="119"/>
      <c r="W21" s="119"/>
      <c r="X21" s="119"/>
      <c r="Y21" s="119"/>
      <c r="Z21" s="119"/>
      <c r="AA21" s="119"/>
      <c r="AB21" s="119"/>
      <c r="AC21" s="119"/>
    </row>
    <row r="22" spans="1:29" x14ac:dyDescent="0.2">
      <c r="A22" s="4">
        <f t="shared" si="1"/>
        <v>2037</v>
      </c>
      <c r="B22" s="261"/>
      <c r="C22" s="199"/>
      <c r="E22" s="15">
        <f t="shared" si="2"/>
        <v>950258.83333333337</v>
      </c>
      <c r="F22" s="16">
        <f t="shared" si="2"/>
        <v>59929</v>
      </c>
      <c r="G22" s="16">
        <f t="shared" si="2"/>
        <v>1995.25</v>
      </c>
      <c r="H22" s="16">
        <f t="shared" si="2"/>
        <v>39.5</v>
      </c>
      <c r="I22" s="16">
        <f t="shared" si="2"/>
        <v>31.166666666666668</v>
      </c>
      <c r="J22" s="16">
        <f t="shared" si="2"/>
        <v>9</v>
      </c>
      <c r="K22" s="16">
        <f t="shared" si="2"/>
        <v>7</v>
      </c>
      <c r="L22" s="16">
        <f t="shared" si="2"/>
        <v>116</v>
      </c>
      <c r="M22" s="16">
        <f t="shared" si="2"/>
        <v>110</v>
      </c>
      <c r="N22" s="16">
        <f t="shared" si="2"/>
        <v>104</v>
      </c>
      <c r="O22" s="16">
        <f t="shared" si="2"/>
        <v>81</v>
      </c>
      <c r="P22" s="17">
        <f t="shared" si="0"/>
        <v>1012451.5833333334</v>
      </c>
      <c r="R22" s="119"/>
      <c r="S22" s="119"/>
      <c r="T22" s="119"/>
      <c r="U22" s="119"/>
      <c r="V22" s="119"/>
      <c r="W22" s="119"/>
      <c r="X22" s="119"/>
      <c r="Y22" s="119"/>
      <c r="Z22" s="119"/>
      <c r="AA22" s="119"/>
      <c r="AB22" s="119"/>
      <c r="AC22" s="119"/>
    </row>
    <row r="23" spans="1:29" x14ac:dyDescent="0.2">
      <c r="A23" s="4">
        <f t="shared" si="1"/>
        <v>2038</v>
      </c>
      <c r="B23" s="261"/>
      <c r="C23" s="199"/>
      <c r="E23" s="15">
        <f t="shared" si="2"/>
        <v>959164.66666666663</v>
      </c>
      <c r="F23" s="16">
        <f t="shared" si="2"/>
        <v>60031</v>
      </c>
      <c r="G23" s="16">
        <f t="shared" si="2"/>
        <v>1978.0833333333333</v>
      </c>
      <c r="H23" s="16">
        <f t="shared" si="2"/>
        <v>33.5</v>
      </c>
      <c r="I23" s="16">
        <f t="shared" si="2"/>
        <v>26.5</v>
      </c>
      <c r="J23" s="16">
        <f t="shared" si="2"/>
        <v>9</v>
      </c>
      <c r="K23" s="16">
        <f t="shared" si="2"/>
        <v>7</v>
      </c>
      <c r="L23" s="16">
        <f t="shared" si="2"/>
        <v>116</v>
      </c>
      <c r="M23" s="16">
        <f t="shared" si="2"/>
        <v>110</v>
      </c>
      <c r="N23" s="16">
        <f t="shared" si="2"/>
        <v>104</v>
      </c>
      <c r="O23" s="16">
        <f t="shared" si="2"/>
        <v>81</v>
      </c>
      <c r="P23" s="17">
        <f t="shared" si="2"/>
        <v>1021436.25</v>
      </c>
      <c r="R23" s="119"/>
      <c r="S23" s="119"/>
      <c r="T23" s="119"/>
      <c r="U23" s="119"/>
      <c r="V23" s="119"/>
      <c r="W23" s="119"/>
      <c r="X23" s="119"/>
      <c r="Y23" s="119"/>
      <c r="Z23" s="119"/>
      <c r="AA23" s="119"/>
      <c r="AB23" s="119"/>
      <c r="AC23" s="119"/>
    </row>
    <row r="24" spans="1:29" x14ac:dyDescent="0.2">
      <c r="A24" s="4">
        <f t="shared" si="1"/>
        <v>2039</v>
      </c>
      <c r="B24" s="261"/>
      <c r="C24" s="199"/>
      <c r="E24" s="15">
        <f t="shared" si="2"/>
        <v>968016.08333333337</v>
      </c>
      <c r="F24" s="16">
        <f t="shared" si="2"/>
        <v>60131.25</v>
      </c>
      <c r="G24" s="16">
        <f t="shared" si="2"/>
        <v>1960.9166666666667</v>
      </c>
      <c r="H24" s="16">
        <f t="shared" si="2"/>
        <v>27.5</v>
      </c>
      <c r="I24" s="16">
        <f t="shared" si="2"/>
        <v>21.833333333333332</v>
      </c>
      <c r="J24" s="16">
        <f t="shared" si="2"/>
        <v>9</v>
      </c>
      <c r="K24" s="16">
        <f t="shared" si="2"/>
        <v>7</v>
      </c>
      <c r="L24" s="16">
        <f t="shared" si="2"/>
        <v>116</v>
      </c>
      <c r="M24" s="16">
        <f t="shared" si="2"/>
        <v>110</v>
      </c>
      <c r="N24" s="16">
        <f t="shared" si="2"/>
        <v>104</v>
      </c>
      <c r="O24" s="16">
        <f t="shared" si="2"/>
        <v>81</v>
      </c>
      <c r="P24" s="17">
        <f t="shared" si="2"/>
        <v>1030364.75</v>
      </c>
      <c r="R24" s="119"/>
      <c r="S24" s="119"/>
      <c r="T24" s="119"/>
      <c r="U24" s="119"/>
      <c r="V24" s="119"/>
      <c r="W24" s="119"/>
      <c r="X24" s="119"/>
      <c r="Y24" s="119"/>
      <c r="Z24" s="119"/>
      <c r="AA24" s="119"/>
      <c r="AB24" s="119"/>
      <c r="AC24" s="119"/>
    </row>
    <row r="25" spans="1:29" x14ac:dyDescent="0.2">
      <c r="A25" s="4">
        <f t="shared" si="1"/>
        <v>2040</v>
      </c>
      <c r="B25" s="261"/>
      <c r="C25" s="199"/>
      <c r="E25" s="15">
        <f t="shared" si="2"/>
        <v>976868.66666666663</v>
      </c>
      <c r="F25" s="16">
        <f t="shared" si="2"/>
        <v>60234.333333333336</v>
      </c>
      <c r="G25" s="16">
        <f t="shared" si="2"/>
        <v>1943.6666666666667</v>
      </c>
      <c r="H25" s="16">
        <f t="shared" si="2"/>
        <v>21.5</v>
      </c>
      <c r="I25" s="16">
        <f t="shared" si="2"/>
        <v>17</v>
      </c>
      <c r="J25" s="16">
        <f t="shared" si="2"/>
        <v>9</v>
      </c>
      <c r="K25" s="16">
        <f t="shared" si="2"/>
        <v>7</v>
      </c>
      <c r="L25" s="16">
        <f t="shared" si="2"/>
        <v>116</v>
      </c>
      <c r="M25" s="16">
        <f t="shared" si="2"/>
        <v>110</v>
      </c>
      <c r="N25" s="16">
        <f t="shared" si="2"/>
        <v>104</v>
      </c>
      <c r="O25" s="16">
        <f t="shared" si="2"/>
        <v>81</v>
      </c>
      <c r="P25" s="17">
        <f t="shared" si="2"/>
        <v>1039297.1666666666</v>
      </c>
      <c r="R25" s="119"/>
      <c r="S25" s="119"/>
      <c r="T25" s="119"/>
      <c r="U25" s="119"/>
      <c r="V25" s="119"/>
      <c r="W25" s="119"/>
      <c r="X25" s="119"/>
      <c r="Y25" s="119"/>
      <c r="Z25" s="119"/>
      <c r="AA25" s="119"/>
      <c r="AB25" s="119"/>
      <c r="AC25" s="119"/>
    </row>
    <row r="26" spans="1:29" x14ac:dyDescent="0.2">
      <c r="A26" s="4">
        <f t="shared" si="1"/>
        <v>2041</v>
      </c>
      <c r="B26" s="261"/>
      <c r="C26" s="199"/>
      <c r="E26" s="15">
        <f t="shared" si="2"/>
        <v>985778</v>
      </c>
      <c r="F26" s="16">
        <f t="shared" si="2"/>
        <v>60343.25</v>
      </c>
      <c r="G26" s="16">
        <f t="shared" si="2"/>
        <v>1926.4166666666667</v>
      </c>
      <c r="H26" s="16">
        <f t="shared" si="2"/>
        <v>15.5</v>
      </c>
      <c r="I26" s="16">
        <f t="shared" si="2"/>
        <v>12.416666666666666</v>
      </c>
      <c r="J26" s="16">
        <f t="shared" si="2"/>
        <v>9</v>
      </c>
      <c r="K26" s="16">
        <f t="shared" si="2"/>
        <v>7</v>
      </c>
      <c r="L26" s="16">
        <f t="shared" si="2"/>
        <v>116</v>
      </c>
      <c r="M26" s="16">
        <f t="shared" si="2"/>
        <v>110</v>
      </c>
      <c r="N26" s="16">
        <f t="shared" si="2"/>
        <v>104</v>
      </c>
      <c r="O26" s="16">
        <f t="shared" si="2"/>
        <v>81</v>
      </c>
      <c r="P26" s="17">
        <f t="shared" si="2"/>
        <v>1048292.1666666666</v>
      </c>
      <c r="R26" s="119"/>
      <c r="S26" s="119"/>
      <c r="T26" s="119"/>
      <c r="U26" s="119"/>
      <c r="V26" s="119"/>
      <c r="W26" s="119"/>
      <c r="X26" s="119"/>
      <c r="Y26" s="119"/>
      <c r="Z26" s="119"/>
      <c r="AA26" s="119"/>
      <c r="AB26" s="119"/>
      <c r="AC26" s="119"/>
    </row>
    <row r="27" spans="1:29" x14ac:dyDescent="0.2">
      <c r="A27" s="4">
        <f t="shared" si="1"/>
        <v>2042</v>
      </c>
      <c r="B27" s="261"/>
      <c r="C27" s="199"/>
      <c r="E27" s="15">
        <f t="shared" si="2"/>
        <v>994680</v>
      </c>
      <c r="F27" s="16">
        <f t="shared" si="2"/>
        <v>60446.916666666664</v>
      </c>
      <c r="G27" s="16">
        <f t="shared" si="2"/>
        <v>1909.3333333333333</v>
      </c>
      <c r="H27" s="16">
        <f t="shared" si="2"/>
        <v>9.5</v>
      </c>
      <c r="I27" s="16">
        <f t="shared" si="2"/>
        <v>7.583333333333333</v>
      </c>
      <c r="J27" s="16">
        <f t="shared" si="2"/>
        <v>9</v>
      </c>
      <c r="K27" s="16">
        <f t="shared" si="2"/>
        <v>7</v>
      </c>
      <c r="L27" s="16">
        <f t="shared" si="2"/>
        <v>116</v>
      </c>
      <c r="M27" s="16">
        <f t="shared" si="2"/>
        <v>110</v>
      </c>
      <c r="N27" s="16">
        <f t="shared" si="2"/>
        <v>104</v>
      </c>
      <c r="O27" s="16">
        <f t="shared" si="2"/>
        <v>81</v>
      </c>
      <c r="P27" s="17">
        <f t="shared" si="2"/>
        <v>1057274.75</v>
      </c>
      <c r="R27" s="119"/>
      <c r="S27" s="119"/>
      <c r="T27" s="119"/>
      <c r="U27" s="119"/>
      <c r="V27" s="119"/>
      <c r="W27" s="119"/>
      <c r="X27" s="119"/>
      <c r="Y27" s="119"/>
      <c r="Z27" s="119"/>
      <c r="AA27" s="119"/>
      <c r="AB27" s="119"/>
      <c r="AC27" s="119"/>
    </row>
    <row r="28" spans="1:29" x14ac:dyDescent="0.2">
      <c r="A28" s="4">
        <f t="shared" si="1"/>
        <v>2043</v>
      </c>
      <c r="B28" s="261"/>
      <c r="C28" s="199"/>
      <c r="E28" s="15">
        <f t="shared" si="2"/>
        <v>1003601.4166666666</v>
      </c>
      <c r="F28" s="16">
        <f t="shared" si="2"/>
        <v>60540.083333333336</v>
      </c>
      <c r="G28" s="16">
        <f t="shared" si="2"/>
        <v>1892.1666666666667</v>
      </c>
      <c r="H28" s="16">
        <f t="shared" si="2"/>
        <v>3.5</v>
      </c>
      <c r="I28" s="16">
        <f t="shared" si="2"/>
        <v>3</v>
      </c>
      <c r="J28" s="16">
        <f t="shared" si="2"/>
        <v>9</v>
      </c>
      <c r="K28" s="16">
        <f t="shared" si="2"/>
        <v>7</v>
      </c>
      <c r="L28" s="16">
        <f t="shared" si="2"/>
        <v>116</v>
      </c>
      <c r="M28" s="16">
        <f t="shared" si="2"/>
        <v>110</v>
      </c>
      <c r="N28" s="16">
        <f t="shared" si="2"/>
        <v>104</v>
      </c>
      <c r="O28" s="16">
        <f t="shared" si="2"/>
        <v>81</v>
      </c>
      <c r="P28" s="17">
        <f t="shared" si="2"/>
        <v>1066266.1666666667</v>
      </c>
      <c r="R28" s="119"/>
      <c r="S28" s="119"/>
      <c r="T28" s="119"/>
      <c r="U28" s="119"/>
      <c r="V28" s="119"/>
      <c r="W28" s="119"/>
      <c r="X28" s="119"/>
      <c r="Y28" s="119"/>
      <c r="Z28" s="119"/>
      <c r="AA28" s="119"/>
      <c r="AB28" s="119"/>
      <c r="AC28" s="119"/>
    </row>
    <row r="29" spans="1:29" x14ac:dyDescent="0.2">
      <c r="A29" s="4">
        <f t="shared" si="1"/>
        <v>2044</v>
      </c>
      <c r="B29" s="261"/>
      <c r="C29" s="199"/>
      <c r="E29" s="15">
        <f t="shared" si="2"/>
        <v>1012544.25</v>
      </c>
      <c r="F29" s="16">
        <f t="shared" si="2"/>
        <v>60626.666666666664</v>
      </c>
      <c r="G29" s="16">
        <f t="shared" si="2"/>
        <v>1874.9166666666667</v>
      </c>
      <c r="H29" s="16">
        <f t="shared" si="2"/>
        <v>0</v>
      </c>
      <c r="I29" s="16">
        <f t="shared" si="2"/>
        <v>0</v>
      </c>
      <c r="J29" s="16">
        <f t="shared" si="2"/>
        <v>9</v>
      </c>
      <c r="K29" s="16">
        <f t="shared" si="2"/>
        <v>7</v>
      </c>
      <c r="L29" s="16">
        <f t="shared" si="2"/>
        <v>116</v>
      </c>
      <c r="M29" s="16">
        <f t="shared" si="2"/>
        <v>110</v>
      </c>
      <c r="N29" s="16">
        <f t="shared" si="2"/>
        <v>104</v>
      </c>
      <c r="O29" s="16">
        <f t="shared" si="2"/>
        <v>81</v>
      </c>
      <c r="P29" s="17">
        <f t="shared" si="2"/>
        <v>1075274.8333333333</v>
      </c>
      <c r="R29" s="119"/>
      <c r="S29" s="119"/>
      <c r="T29" s="119"/>
      <c r="U29" s="119"/>
      <c r="V29" s="119"/>
      <c r="W29" s="119"/>
      <c r="X29" s="119"/>
      <c r="Y29" s="119"/>
      <c r="Z29" s="119"/>
      <c r="AA29" s="119"/>
      <c r="AB29" s="119"/>
      <c r="AC29" s="119"/>
    </row>
    <row r="30" spans="1:29" x14ac:dyDescent="0.2">
      <c r="A30" s="4">
        <f t="shared" si="1"/>
        <v>2045</v>
      </c>
      <c r="B30" s="261"/>
      <c r="C30" s="199"/>
      <c r="E30" s="15">
        <f t="shared" si="2"/>
        <v>1021476.5</v>
      </c>
      <c r="F30" s="16">
        <f t="shared" si="2"/>
        <v>60710.333333333336</v>
      </c>
      <c r="G30" s="16">
        <f t="shared" si="2"/>
        <v>1857.6666666666667</v>
      </c>
      <c r="H30" s="16">
        <f t="shared" si="2"/>
        <v>0</v>
      </c>
      <c r="I30" s="16">
        <f t="shared" si="2"/>
        <v>0</v>
      </c>
      <c r="J30" s="16">
        <f t="shared" si="2"/>
        <v>9</v>
      </c>
      <c r="K30" s="16">
        <f t="shared" ref="F30:P35" si="3">AVERAGEIF($A$37:$A$384,$A30,K$37:K$384)</f>
        <v>7</v>
      </c>
      <c r="L30" s="16">
        <f t="shared" si="3"/>
        <v>116</v>
      </c>
      <c r="M30" s="16">
        <f t="shared" si="3"/>
        <v>110</v>
      </c>
      <c r="N30" s="16">
        <f t="shared" si="3"/>
        <v>104</v>
      </c>
      <c r="O30" s="16">
        <f t="shared" si="3"/>
        <v>81</v>
      </c>
      <c r="P30" s="17">
        <f t="shared" si="3"/>
        <v>1084273.5</v>
      </c>
      <c r="R30" s="119"/>
      <c r="S30" s="119"/>
      <c r="T30" s="119"/>
      <c r="U30" s="119"/>
      <c r="V30" s="119"/>
      <c r="W30" s="119"/>
      <c r="X30" s="119"/>
      <c r="Y30" s="119"/>
      <c r="Z30" s="119"/>
      <c r="AA30" s="119"/>
      <c r="AB30" s="119"/>
      <c r="AC30" s="119"/>
    </row>
    <row r="31" spans="1:29" x14ac:dyDescent="0.2">
      <c r="A31" s="4">
        <f t="shared" si="1"/>
        <v>2046</v>
      </c>
      <c r="B31" s="261"/>
      <c r="C31" s="199"/>
      <c r="E31" s="15">
        <f t="shared" ref="E31:E35" si="4">AVERAGEIF($A$37:$A$384,$A31,E$37:E$384)</f>
        <v>1030361.5</v>
      </c>
      <c r="F31" s="16">
        <f t="shared" si="3"/>
        <v>60785.833333333336</v>
      </c>
      <c r="G31" s="16">
        <f t="shared" si="3"/>
        <v>1840.4166666666667</v>
      </c>
      <c r="H31" s="16">
        <f t="shared" si="3"/>
        <v>0</v>
      </c>
      <c r="I31" s="16">
        <f t="shared" si="3"/>
        <v>0</v>
      </c>
      <c r="J31" s="16">
        <f t="shared" si="3"/>
        <v>9</v>
      </c>
      <c r="K31" s="16">
        <f t="shared" si="3"/>
        <v>7</v>
      </c>
      <c r="L31" s="16">
        <f t="shared" si="3"/>
        <v>116</v>
      </c>
      <c r="M31" s="16">
        <f t="shared" si="3"/>
        <v>110</v>
      </c>
      <c r="N31" s="16">
        <f t="shared" si="3"/>
        <v>104</v>
      </c>
      <c r="O31" s="16">
        <f t="shared" si="3"/>
        <v>81</v>
      </c>
      <c r="P31" s="17">
        <f t="shared" si="3"/>
        <v>1093216.75</v>
      </c>
      <c r="R31" s="119"/>
      <c r="S31" s="119"/>
      <c r="T31" s="119"/>
      <c r="U31" s="119"/>
      <c r="V31" s="119"/>
      <c r="W31" s="119"/>
      <c r="X31" s="119"/>
      <c r="Y31" s="119"/>
      <c r="Z31" s="119"/>
      <c r="AA31" s="119"/>
      <c r="AB31" s="119"/>
      <c r="AC31" s="119"/>
    </row>
    <row r="32" spans="1:29" x14ac:dyDescent="0.2">
      <c r="A32" s="4">
        <f t="shared" si="1"/>
        <v>2047</v>
      </c>
      <c r="B32" s="261"/>
      <c r="C32" s="199"/>
      <c r="E32" s="15">
        <f t="shared" si="4"/>
        <v>1039146.1666666666</v>
      </c>
      <c r="F32" s="16">
        <f t="shared" si="3"/>
        <v>60825.833333333336</v>
      </c>
      <c r="G32" s="16">
        <f t="shared" si="3"/>
        <v>1823.3333333333333</v>
      </c>
      <c r="H32" s="16">
        <f t="shared" si="3"/>
        <v>0</v>
      </c>
      <c r="I32" s="16">
        <f t="shared" si="3"/>
        <v>0</v>
      </c>
      <c r="J32" s="16">
        <f t="shared" si="3"/>
        <v>9</v>
      </c>
      <c r="K32" s="16">
        <f t="shared" si="3"/>
        <v>7</v>
      </c>
      <c r="L32" s="16">
        <f t="shared" si="3"/>
        <v>116</v>
      </c>
      <c r="M32" s="16">
        <f t="shared" si="3"/>
        <v>110</v>
      </c>
      <c r="N32" s="16">
        <f t="shared" si="3"/>
        <v>104</v>
      </c>
      <c r="O32" s="16">
        <f t="shared" si="3"/>
        <v>81</v>
      </c>
      <c r="P32" s="17">
        <f t="shared" si="3"/>
        <v>1102024.3333333333</v>
      </c>
      <c r="R32" s="119"/>
      <c r="S32" s="119"/>
      <c r="T32" s="119"/>
      <c r="U32" s="119"/>
      <c r="V32" s="119"/>
      <c r="W32" s="119"/>
      <c r="X32" s="119"/>
      <c r="Y32" s="119"/>
      <c r="Z32" s="119"/>
      <c r="AA32" s="119"/>
      <c r="AB32" s="119"/>
      <c r="AC32" s="119"/>
    </row>
    <row r="33" spans="1:29" x14ac:dyDescent="0.2">
      <c r="A33" s="4">
        <f t="shared" si="1"/>
        <v>2048</v>
      </c>
      <c r="B33" s="261"/>
      <c r="C33" s="199"/>
      <c r="E33" s="15">
        <f t="shared" si="4"/>
        <v>1047807.0833333334</v>
      </c>
      <c r="F33" s="16">
        <f t="shared" si="3"/>
        <v>60852.583333333336</v>
      </c>
      <c r="G33" s="16">
        <f t="shared" si="3"/>
        <v>1806.1666666666667</v>
      </c>
      <c r="H33" s="16">
        <f t="shared" si="3"/>
        <v>0</v>
      </c>
      <c r="I33" s="16">
        <f t="shared" si="3"/>
        <v>0</v>
      </c>
      <c r="J33" s="16">
        <f t="shared" si="3"/>
        <v>9</v>
      </c>
      <c r="K33" s="16">
        <f t="shared" si="3"/>
        <v>7</v>
      </c>
      <c r="L33" s="16">
        <f t="shared" si="3"/>
        <v>116</v>
      </c>
      <c r="M33" s="16">
        <f t="shared" si="3"/>
        <v>110</v>
      </c>
      <c r="N33" s="16">
        <f t="shared" si="3"/>
        <v>104</v>
      </c>
      <c r="O33" s="16">
        <f t="shared" si="3"/>
        <v>81</v>
      </c>
      <c r="P33" s="17">
        <f t="shared" si="3"/>
        <v>1110694.8333333333</v>
      </c>
      <c r="R33" s="119"/>
      <c r="S33" s="119"/>
      <c r="T33" s="119"/>
      <c r="U33" s="119"/>
      <c r="V33" s="119"/>
      <c r="W33" s="119"/>
      <c r="X33" s="119"/>
      <c r="Y33" s="119"/>
      <c r="Z33" s="119"/>
      <c r="AA33" s="119"/>
      <c r="AB33" s="119"/>
      <c r="AC33" s="119"/>
    </row>
    <row r="34" spans="1:29" x14ac:dyDescent="0.2">
      <c r="A34" s="4">
        <f t="shared" si="1"/>
        <v>2049</v>
      </c>
      <c r="B34" s="261"/>
      <c r="C34" s="199"/>
      <c r="E34" s="15">
        <f t="shared" si="4"/>
        <v>1056307.5</v>
      </c>
      <c r="F34" s="16">
        <f t="shared" si="3"/>
        <v>60870.75</v>
      </c>
      <c r="G34" s="16">
        <f t="shared" si="3"/>
        <v>1788.9166666666667</v>
      </c>
      <c r="H34" s="16">
        <f t="shared" si="3"/>
        <v>0</v>
      </c>
      <c r="I34" s="16">
        <f t="shared" si="3"/>
        <v>0</v>
      </c>
      <c r="J34" s="16">
        <f t="shared" si="3"/>
        <v>9</v>
      </c>
      <c r="K34" s="16">
        <f t="shared" si="3"/>
        <v>7</v>
      </c>
      <c r="L34" s="16">
        <f t="shared" si="3"/>
        <v>116</v>
      </c>
      <c r="M34" s="16">
        <f t="shared" si="3"/>
        <v>110</v>
      </c>
      <c r="N34" s="16">
        <f t="shared" si="3"/>
        <v>104</v>
      </c>
      <c r="O34" s="16">
        <f t="shared" si="3"/>
        <v>81</v>
      </c>
      <c r="P34" s="17">
        <f t="shared" si="3"/>
        <v>1119196.1666666667</v>
      </c>
      <c r="R34" s="119"/>
      <c r="S34" s="119"/>
      <c r="T34" s="119"/>
      <c r="U34" s="119"/>
      <c r="V34" s="119"/>
      <c r="W34" s="119"/>
      <c r="X34" s="119"/>
      <c r="Y34" s="119"/>
      <c r="Z34" s="119"/>
      <c r="AA34" s="119"/>
      <c r="AB34" s="119"/>
      <c r="AC34" s="119"/>
    </row>
    <row r="35" spans="1:29" ht="13.5" thickBot="1" x14ac:dyDescent="0.25">
      <c r="A35" s="4">
        <f t="shared" si="1"/>
        <v>2050</v>
      </c>
      <c r="B35" s="261"/>
      <c r="C35" s="199"/>
      <c r="E35" s="18">
        <f t="shared" si="4"/>
        <v>1064609.6666666667</v>
      </c>
      <c r="F35" s="19">
        <f t="shared" si="3"/>
        <v>60878.166666666664</v>
      </c>
      <c r="G35" s="19">
        <f t="shared" si="3"/>
        <v>1771.6666666666667</v>
      </c>
      <c r="H35" s="19">
        <f t="shared" si="3"/>
        <v>0</v>
      </c>
      <c r="I35" s="19">
        <f t="shared" si="3"/>
        <v>0</v>
      </c>
      <c r="J35" s="19">
        <f t="shared" si="3"/>
        <v>9</v>
      </c>
      <c r="K35" s="19">
        <f t="shared" si="3"/>
        <v>7</v>
      </c>
      <c r="L35" s="19">
        <f t="shared" si="3"/>
        <v>116</v>
      </c>
      <c r="M35" s="19">
        <f t="shared" si="3"/>
        <v>110</v>
      </c>
      <c r="N35" s="19">
        <f t="shared" si="3"/>
        <v>104</v>
      </c>
      <c r="O35" s="19">
        <f t="shared" si="3"/>
        <v>81</v>
      </c>
      <c r="P35" s="20">
        <f t="shared" si="3"/>
        <v>1127488.5</v>
      </c>
      <c r="R35" s="119"/>
      <c r="S35" s="119"/>
      <c r="T35" s="119"/>
      <c r="U35" s="119"/>
      <c r="V35" s="119"/>
      <c r="W35" s="119"/>
      <c r="X35" s="119"/>
      <c r="Y35" s="119"/>
      <c r="Z35" s="119"/>
      <c r="AA35" s="119"/>
      <c r="AB35" s="119"/>
      <c r="AC35" s="119"/>
    </row>
    <row r="36" spans="1:29" ht="3.75" customHeight="1" thickBot="1" x14ac:dyDescent="0.25">
      <c r="A36" s="2" t="s">
        <v>6</v>
      </c>
      <c r="B36" s="2" t="s">
        <v>7</v>
      </c>
      <c r="C36" s="199" t="s">
        <v>8</v>
      </c>
      <c r="R36" s="119"/>
      <c r="S36" s="119"/>
      <c r="T36" s="119"/>
      <c r="U36" s="119"/>
      <c r="V36" s="119"/>
      <c r="W36" s="119"/>
      <c r="X36" s="119"/>
      <c r="Y36" s="119"/>
      <c r="Z36" s="119"/>
      <c r="AA36" s="119"/>
      <c r="AB36" s="119"/>
      <c r="AC36" s="119"/>
    </row>
    <row r="37" spans="1:29" x14ac:dyDescent="0.2">
      <c r="A37" s="4">
        <v>2022</v>
      </c>
      <c r="B37" s="4">
        <v>1</v>
      </c>
      <c r="C37" s="11">
        <f t="shared" ref="C37:C100" si="5">DATE(A37,B37,1)</f>
        <v>44562</v>
      </c>
      <c r="E37" s="12">
        <v>809383</v>
      </c>
      <c r="F37" s="13">
        <v>56781</v>
      </c>
      <c r="G37" s="13">
        <v>2272</v>
      </c>
      <c r="H37" s="13">
        <v>132</v>
      </c>
      <c r="I37" s="13">
        <v>104</v>
      </c>
      <c r="J37" s="13">
        <v>9</v>
      </c>
      <c r="K37" s="13">
        <v>7</v>
      </c>
      <c r="L37" s="13">
        <v>116</v>
      </c>
      <c r="M37" s="13">
        <v>110</v>
      </c>
      <c r="N37" s="13">
        <v>103</v>
      </c>
      <c r="O37" s="13">
        <v>81</v>
      </c>
      <c r="P37" s="14">
        <f t="shared" ref="P37:P100" si="6">SUM(E37:H37,J37,MAX(L37:M37),MAX(N37:O37))</f>
        <v>868796</v>
      </c>
      <c r="R37" s="119"/>
      <c r="S37" s="119"/>
      <c r="T37" s="119"/>
      <c r="U37" s="119"/>
      <c r="V37" s="119"/>
      <c r="W37" s="119"/>
      <c r="X37" s="119"/>
      <c r="Y37" s="119"/>
      <c r="Z37" s="119"/>
      <c r="AA37" s="119"/>
      <c r="AB37" s="119"/>
      <c r="AC37" s="119"/>
    </row>
    <row r="38" spans="1:29" x14ac:dyDescent="0.2">
      <c r="A38" s="4">
        <f t="shared" ref="A38:A101" si="7">IF(B38=1,A37+1,A37)</f>
        <v>2022</v>
      </c>
      <c r="B38" s="4">
        <f t="shared" ref="B38:B101" si="8">IF(B37=12,1,B37+1)</f>
        <v>2</v>
      </c>
      <c r="C38" s="11">
        <f t="shared" si="5"/>
        <v>44593</v>
      </c>
      <c r="E38" s="15">
        <v>809933</v>
      </c>
      <c r="F38" s="16">
        <v>56881</v>
      </c>
      <c r="G38" s="16">
        <v>2273</v>
      </c>
      <c r="H38" s="16">
        <v>132</v>
      </c>
      <c r="I38" s="16">
        <v>104</v>
      </c>
      <c r="J38" s="16">
        <v>9</v>
      </c>
      <c r="K38" s="16">
        <v>7</v>
      </c>
      <c r="L38" s="16">
        <v>116</v>
      </c>
      <c r="M38" s="16">
        <v>110</v>
      </c>
      <c r="N38" s="16">
        <v>103</v>
      </c>
      <c r="O38" s="16">
        <v>81</v>
      </c>
      <c r="P38" s="17">
        <f t="shared" si="6"/>
        <v>869447</v>
      </c>
      <c r="R38" s="119"/>
      <c r="S38" s="119"/>
      <c r="T38" s="119"/>
      <c r="U38" s="119"/>
      <c r="V38" s="119"/>
      <c r="W38" s="119"/>
      <c r="X38" s="119"/>
      <c r="Y38" s="119"/>
      <c r="Z38" s="119"/>
      <c r="AA38" s="119"/>
      <c r="AB38" s="119"/>
      <c r="AC38" s="119"/>
    </row>
    <row r="39" spans="1:29" x14ac:dyDescent="0.2">
      <c r="A39" s="4">
        <f t="shared" si="7"/>
        <v>2022</v>
      </c>
      <c r="B39" s="4">
        <f t="shared" si="8"/>
        <v>3</v>
      </c>
      <c r="C39" s="11">
        <f t="shared" si="5"/>
        <v>44621</v>
      </c>
      <c r="E39" s="15">
        <v>810191</v>
      </c>
      <c r="F39" s="16">
        <v>56979</v>
      </c>
      <c r="G39" s="16">
        <v>2272</v>
      </c>
      <c r="H39" s="16">
        <v>131</v>
      </c>
      <c r="I39" s="16">
        <v>103</v>
      </c>
      <c r="J39" s="16">
        <v>9</v>
      </c>
      <c r="K39" s="16">
        <v>7</v>
      </c>
      <c r="L39" s="16">
        <v>116</v>
      </c>
      <c r="M39" s="16">
        <v>110</v>
      </c>
      <c r="N39" s="16">
        <v>103</v>
      </c>
      <c r="O39" s="16">
        <v>81</v>
      </c>
      <c r="P39" s="17">
        <f t="shared" si="6"/>
        <v>869801</v>
      </c>
      <c r="R39" s="119"/>
      <c r="S39" s="119"/>
      <c r="T39" s="119"/>
      <c r="U39" s="119"/>
      <c r="V39" s="119"/>
      <c r="W39" s="119"/>
      <c r="X39" s="119"/>
      <c r="Y39" s="119"/>
      <c r="Z39" s="119"/>
      <c r="AA39" s="119"/>
      <c r="AB39" s="119"/>
      <c r="AC39" s="119"/>
    </row>
    <row r="40" spans="1:29" x14ac:dyDescent="0.2">
      <c r="A40" s="4">
        <f t="shared" si="7"/>
        <v>2022</v>
      </c>
      <c r="B40" s="4">
        <f t="shared" si="8"/>
        <v>4</v>
      </c>
      <c r="C40" s="11">
        <f t="shared" si="5"/>
        <v>44652</v>
      </c>
      <c r="E40" s="15">
        <v>810045</v>
      </c>
      <c r="F40" s="16">
        <v>57072</v>
      </c>
      <c r="G40" s="16">
        <v>2264</v>
      </c>
      <c r="H40" s="16">
        <v>131</v>
      </c>
      <c r="I40" s="16">
        <v>103</v>
      </c>
      <c r="J40" s="16">
        <v>9</v>
      </c>
      <c r="K40" s="16">
        <v>7</v>
      </c>
      <c r="L40" s="16">
        <v>116</v>
      </c>
      <c r="M40" s="16">
        <v>110</v>
      </c>
      <c r="N40" s="16">
        <v>104</v>
      </c>
      <c r="O40" s="16">
        <v>81</v>
      </c>
      <c r="P40" s="17">
        <f t="shared" si="6"/>
        <v>869741</v>
      </c>
      <c r="R40" s="119"/>
      <c r="S40" s="119"/>
      <c r="T40" s="119"/>
      <c r="U40" s="119"/>
      <c r="V40" s="119"/>
      <c r="W40" s="119"/>
      <c r="X40" s="119"/>
      <c r="Y40" s="119"/>
      <c r="Z40" s="119"/>
      <c r="AA40" s="119"/>
      <c r="AB40" s="119"/>
      <c r="AC40" s="119"/>
    </row>
    <row r="41" spans="1:29" x14ac:dyDescent="0.2">
      <c r="A41" s="4">
        <f t="shared" si="7"/>
        <v>2022</v>
      </c>
      <c r="B41" s="4">
        <f t="shared" si="8"/>
        <v>5</v>
      </c>
      <c r="C41" s="11">
        <f t="shared" si="5"/>
        <v>44682</v>
      </c>
      <c r="E41" s="15">
        <v>810268</v>
      </c>
      <c r="F41" s="16">
        <v>57130</v>
      </c>
      <c r="G41" s="16">
        <v>2261</v>
      </c>
      <c r="H41" s="16">
        <v>130</v>
      </c>
      <c r="I41" s="16">
        <v>103</v>
      </c>
      <c r="J41" s="16">
        <v>9</v>
      </c>
      <c r="K41" s="16">
        <v>7</v>
      </c>
      <c r="L41" s="16">
        <v>116</v>
      </c>
      <c r="M41" s="16">
        <v>110</v>
      </c>
      <c r="N41" s="16">
        <v>104</v>
      </c>
      <c r="O41" s="16">
        <v>81</v>
      </c>
      <c r="P41" s="17">
        <f t="shared" si="6"/>
        <v>870018</v>
      </c>
      <c r="R41" s="119"/>
      <c r="S41" s="119"/>
      <c r="T41" s="119"/>
      <c r="U41" s="119"/>
      <c r="V41" s="119"/>
      <c r="W41" s="119"/>
      <c r="X41" s="119"/>
      <c r="Y41" s="119"/>
      <c r="Z41" s="119"/>
      <c r="AA41" s="119"/>
      <c r="AB41" s="119"/>
      <c r="AC41" s="119"/>
    </row>
    <row r="42" spans="1:29" x14ac:dyDescent="0.2">
      <c r="A42" s="4">
        <f t="shared" si="7"/>
        <v>2022</v>
      </c>
      <c r="B42" s="4">
        <f t="shared" si="8"/>
        <v>6</v>
      </c>
      <c r="C42" s="11">
        <f t="shared" si="5"/>
        <v>44713</v>
      </c>
      <c r="E42" s="15">
        <v>810492</v>
      </c>
      <c r="F42" s="16">
        <v>57169</v>
      </c>
      <c r="G42" s="16">
        <v>2252</v>
      </c>
      <c r="H42" s="16">
        <v>130</v>
      </c>
      <c r="I42" s="16">
        <v>102</v>
      </c>
      <c r="J42" s="16">
        <v>9</v>
      </c>
      <c r="K42" s="16">
        <v>7</v>
      </c>
      <c r="L42" s="16">
        <v>116</v>
      </c>
      <c r="M42" s="16">
        <v>110</v>
      </c>
      <c r="N42" s="16">
        <v>104</v>
      </c>
      <c r="O42" s="16">
        <v>81</v>
      </c>
      <c r="P42" s="17">
        <f t="shared" si="6"/>
        <v>870272</v>
      </c>
      <c r="R42" s="119"/>
      <c r="S42" s="119"/>
      <c r="T42" s="119"/>
      <c r="U42" s="119"/>
      <c r="V42" s="119"/>
      <c r="W42" s="119"/>
      <c r="X42" s="119"/>
      <c r="Y42" s="119"/>
      <c r="Z42" s="119"/>
      <c r="AA42" s="119"/>
      <c r="AB42" s="119"/>
      <c r="AC42" s="119"/>
    </row>
    <row r="43" spans="1:29" x14ac:dyDescent="0.2">
      <c r="A43" s="4">
        <f t="shared" si="7"/>
        <v>2022</v>
      </c>
      <c r="B43" s="4">
        <f t="shared" si="8"/>
        <v>7</v>
      </c>
      <c r="C43" s="11">
        <f t="shared" si="5"/>
        <v>44743</v>
      </c>
      <c r="E43" s="15">
        <v>810716</v>
      </c>
      <c r="F43" s="16">
        <v>57188</v>
      </c>
      <c r="G43" s="16">
        <v>2250</v>
      </c>
      <c r="H43" s="16">
        <v>129</v>
      </c>
      <c r="I43" s="16">
        <v>102</v>
      </c>
      <c r="J43" s="16">
        <v>9</v>
      </c>
      <c r="K43" s="16">
        <v>7</v>
      </c>
      <c r="L43" s="16">
        <v>116</v>
      </c>
      <c r="M43" s="16">
        <v>110</v>
      </c>
      <c r="N43" s="16">
        <v>104</v>
      </c>
      <c r="O43" s="16">
        <v>81</v>
      </c>
      <c r="P43" s="17">
        <f t="shared" si="6"/>
        <v>870512</v>
      </c>
      <c r="R43" s="119"/>
      <c r="S43" s="119"/>
      <c r="T43" s="119"/>
      <c r="U43" s="119"/>
      <c r="V43" s="119"/>
      <c r="W43" s="119"/>
      <c r="X43" s="119"/>
      <c r="Y43" s="119"/>
      <c r="Z43" s="119"/>
      <c r="AA43" s="119"/>
      <c r="AB43" s="119"/>
      <c r="AC43" s="119"/>
    </row>
    <row r="44" spans="1:29" x14ac:dyDescent="0.2">
      <c r="A44" s="4">
        <f t="shared" si="7"/>
        <v>2022</v>
      </c>
      <c r="B44" s="4">
        <f t="shared" si="8"/>
        <v>8</v>
      </c>
      <c r="C44" s="11">
        <f t="shared" si="5"/>
        <v>44774</v>
      </c>
      <c r="E44" s="15">
        <v>810941</v>
      </c>
      <c r="F44" s="16">
        <v>57190</v>
      </c>
      <c r="G44" s="16">
        <v>2248</v>
      </c>
      <c r="H44" s="16">
        <v>129</v>
      </c>
      <c r="I44" s="16">
        <v>101</v>
      </c>
      <c r="J44" s="16">
        <v>9</v>
      </c>
      <c r="K44" s="16">
        <v>7</v>
      </c>
      <c r="L44" s="16">
        <v>116</v>
      </c>
      <c r="M44" s="16">
        <v>110</v>
      </c>
      <c r="N44" s="16">
        <v>104</v>
      </c>
      <c r="O44" s="16">
        <v>81</v>
      </c>
      <c r="P44" s="17">
        <f t="shared" si="6"/>
        <v>870737</v>
      </c>
      <c r="R44" s="119"/>
      <c r="S44" s="119"/>
      <c r="T44" s="119"/>
      <c r="U44" s="119"/>
      <c r="V44" s="119"/>
      <c r="W44" s="119"/>
      <c r="X44" s="119"/>
      <c r="Y44" s="119"/>
      <c r="Z44" s="119"/>
      <c r="AA44" s="119"/>
      <c r="AB44" s="119"/>
      <c r="AC44" s="119"/>
    </row>
    <row r="45" spans="1:29" x14ac:dyDescent="0.2">
      <c r="A45" s="4">
        <f t="shared" si="7"/>
        <v>2022</v>
      </c>
      <c r="B45" s="4">
        <f t="shared" si="8"/>
        <v>9</v>
      </c>
      <c r="C45" s="11">
        <f t="shared" si="5"/>
        <v>44805</v>
      </c>
      <c r="E45" s="15">
        <v>811871</v>
      </c>
      <c r="F45" s="16">
        <v>57218</v>
      </c>
      <c r="G45" s="16">
        <v>2247</v>
      </c>
      <c r="H45" s="16">
        <v>128</v>
      </c>
      <c r="I45" s="16">
        <v>101</v>
      </c>
      <c r="J45" s="16">
        <v>9</v>
      </c>
      <c r="K45" s="16">
        <v>7</v>
      </c>
      <c r="L45" s="16">
        <v>116</v>
      </c>
      <c r="M45" s="16">
        <v>110</v>
      </c>
      <c r="N45" s="16">
        <v>104</v>
      </c>
      <c r="O45" s="16">
        <v>81</v>
      </c>
      <c r="P45" s="17">
        <f t="shared" si="6"/>
        <v>871693</v>
      </c>
      <c r="R45" s="119"/>
      <c r="S45" s="119"/>
      <c r="T45" s="119"/>
      <c r="U45" s="119"/>
      <c r="V45" s="119"/>
      <c r="W45" s="119"/>
      <c r="X45" s="119"/>
      <c r="Y45" s="119"/>
      <c r="Z45" s="119"/>
      <c r="AA45" s="119"/>
      <c r="AB45" s="119"/>
      <c r="AC45" s="119"/>
    </row>
    <row r="46" spans="1:29" x14ac:dyDescent="0.2">
      <c r="A46" s="4">
        <f t="shared" si="7"/>
        <v>2022</v>
      </c>
      <c r="B46" s="4">
        <f t="shared" si="8"/>
        <v>10</v>
      </c>
      <c r="C46" s="11">
        <f t="shared" si="5"/>
        <v>44835</v>
      </c>
      <c r="E46" s="15">
        <v>814467</v>
      </c>
      <c r="F46" s="16">
        <v>57243</v>
      </c>
      <c r="G46" s="16">
        <v>2245</v>
      </c>
      <c r="H46" s="16">
        <v>128</v>
      </c>
      <c r="I46" s="16">
        <v>101</v>
      </c>
      <c r="J46" s="16">
        <v>9</v>
      </c>
      <c r="K46" s="16">
        <v>7</v>
      </c>
      <c r="L46" s="16">
        <v>116</v>
      </c>
      <c r="M46" s="16">
        <v>110</v>
      </c>
      <c r="N46" s="16">
        <v>104</v>
      </c>
      <c r="O46" s="16">
        <v>81</v>
      </c>
      <c r="P46" s="17">
        <f t="shared" si="6"/>
        <v>874312</v>
      </c>
      <c r="R46" s="119"/>
      <c r="S46" s="119"/>
      <c r="T46" s="119"/>
      <c r="U46" s="119"/>
      <c r="V46" s="119"/>
      <c r="W46" s="119"/>
      <c r="X46" s="119"/>
      <c r="Y46" s="119"/>
      <c r="Z46" s="119"/>
      <c r="AA46" s="119"/>
      <c r="AB46" s="119"/>
      <c r="AC46" s="119"/>
    </row>
    <row r="47" spans="1:29" x14ac:dyDescent="0.2">
      <c r="A47" s="4">
        <f t="shared" si="7"/>
        <v>2022</v>
      </c>
      <c r="B47" s="4">
        <f t="shared" si="8"/>
        <v>11</v>
      </c>
      <c r="C47" s="11">
        <f t="shared" si="5"/>
        <v>44866</v>
      </c>
      <c r="E47" s="15">
        <v>816626</v>
      </c>
      <c r="F47" s="16">
        <v>57264</v>
      </c>
      <c r="G47" s="16">
        <v>2243</v>
      </c>
      <c r="H47" s="16">
        <v>127</v>
      </c>
      <c r="I47" s="16">
        <v>100</v>
      </c>
      <c r="J47" s="16">
        <v>9</v>
      </c>
      <c r="K47" s="16">
        <v>7</v>
      </c>
      <c r="L47" s="16">
        <v>116</v>
      </c>
      <c r="M47" s="16">
        <v>110</v>
      </c>
      <c r="N47" s="16">
        <v>104</v>
      </c>
      <c r="O47" s="16">
        <v>81</v>
      </c>
      <c r="P47" s="17">
        <f t="shared" si="6"/>
        <v>876489</v>
      </c>
      <c r="R47" s="119"/>
      <c r="S47" s="119"/>
      <c r="T47" s="119"/>
      <c r="U47" s="119"/>
      <c r="V47" s="119"/>
      <c r="W47" s="119"/>
      <c r="X47" s="119"/>
      <c r="Y47" s="119"/>
      <c r="Z47" s="119"/>
      <c r="AA47" s="119"/>
      <c r="AB47" s="119"/>
      <c r="AC47" s="119"/>
    </row>
    <row r="48" spans="1:29" x14ac:dyDescent="0.2">
      <c r="A48" s="4">
        <f t="shared" si="7"/>
        <v>2022</v>
      </c>
      <c r="B48" s="4">
        <f t="shared" si="8"/>
        <v>12</v>
      </c>
      <c r="C48" s="11">
        <f t="shared" si="5"/>
        <v>44896</v>
      </c>
      <c r="E48" s="15">
        <v>818022</v>
      </c>
      <c r="F48" s="16">
        <v>57284</v>
      </c>
      <c r="G48" s="16">
        <v>2249</v>
      </c>
      <c r="H48" s="16">
        <v>127</v>
      </c>
      <c r="I48" s="16">
        <v>100</v>
      </c>
      <c r="J48" s="16">
        <v>9</v>
      </c>
      <c r="K48" s="16">
        <v>7</v>
      </c>
      <c r="L48" s="16">
        <v>116</v>
      </c>
      <c r="M48" s="16">
        <v>110</v>
      </c>
      <c r="N48" s="16">
        <v>104</v>
      </c>
      <c r="O48" s="16">
        <v>81</v>
      </c>
      <c r="P48" s="17">
        <f t="shared" si="6"/>
        <v>877911</v>
      </c>
      <c r="R48" s="119"/>
      <c r="S48" s="119"/>
      <c r="T48" s="119"/>
      <c r="U48" s="119"/>
      <c r="V48" s="119"/>
      <c r="W48" s="119"/>
      <c r="X48" s="119"/>
      <c r="Y48" s="119"/>
      <c r="Z48" s="119"/>
      <c r="AA48" s="119"/>
      <c r="AB48" s="119"/>
      <c r="AC48" s="119"/>
    </row>
    <row r="49" spans="1:29" x14ac:dyDescent="0.2">
      <c r="A49" s="4">
        <f t="shared" si="7"/>
        <v>2023</v>
      </c>
      <c r="B49" s="4">
        <f t="shared" si="8"/>
        <v>1</v>
      </c>
      <c r="C49" s="11">
        <f t="shared" si="5"/>
        <v>44927</v>
      </c>
      <c r="E49" s="15">
        <v>818988</v>
      </c>
      <c r="F49" s="16">
        <v>57333</v>
      </c>
      <c r="G49" s="16">
        <v>2251</v>
      </c>
      <c r="H49" s="16">
        <v>126</v>
      </c>
      <c r="I49" s="16">
        <v>99</v>
      </c>
      <c r="J49" s="16">
        <v>9</v>
      </c>
      <c r="K49" s="16">
        <v>7</v>
      </c>
      <c r="L49" s="16">
        <v>116</v>
      </c>
      <c r="M49" s="16">
        <v>110</v>
      </c>
      <c r="N49" s="16">
        <v>104</v>
      </c>
      <c r="O49" s="16">
        <v>81</v>
      </c>
      <c r="P49" s="17">
        <f t="shared" si="6"/>
        <v>878927</v>
      </c>
      <c r="R49" s="119"/>
      <c r="S49" s="119"/>
      <c r="T49" s="119"/>
      <c r="U49" s="119"/>
      <c r="V49" s="119"/>
      <c r="W49" s="119"/>
      <c r="X49" s="119"/>
      <c r="Y49" s="119"/>
      <c r="Z49" s="119"/>
      <c r="AA49" s="119"/>
      <c r="AB49" s="119"/>
      <c r="AC49" s="119"/>
    </row>
    <row r="50" spans="1:29" x14ac:dyDescent="0.2">
      <c r="A50" s="4">
        <f t="shared" si="7"/>
        <v>2023</v>
      </c>
      <c r="B50" s="4">
        <f t="shared" si="8"/>
        <v>2</v>
      </c>
      <c r="C50" s="11">
        <f t="shared" si="5"/>
        <v>44958</v>
      </c>
      <c r="E50" s="15">
        <v>819545</v>
      </c>
      <c r="F50" s="16">
        <v>57382</v>
      </c>
      <c r="G50" s="16">
        <v>2252</v>
      </c>
      <c r="H50" s="16">
        <v>126</v>
      </c>
      <c r="I50" s="16">
        <v>99</v>
      </c>
      <c r="J50" s="16">
        <v>9</v>
      </c>
      <c r="K50" s="16">
        <v>7</v>
      </c>
      <c r="L50" s="16">
        <v>116</v>
      </c>
      <c r="M50" s="16">
        <v>110</v>
      </c>
      <c r="N50" s="16">
        <v>104</v>
      </c>
      <c r="O50" s="16">
        <v>81</v>
      </c>
      <c r="P50" s="17">
        <f t="shared" si="6"/>
        <v>879534</v>
      </c>
      <c r="R50" s="119"/>
      <c r="S50" s="119"/>
      <c r="T50" s="119"/>
      <c r="U50" s="119"/>
      <c r="V50" s="119"/>
      <c r="W50" s="119"/>
      <c r="X50" s="119"/>
      <c r="Y50" s="119"/>
      <c r="Z50" s="119"/>
      <c r="AA50" s="119"/>
      <c r="AB50" s="119"/>
      <c r="AC50" s="119"/>
    </row>
    <row r="51" spans="1:29" x14ac:dyDescent="0.2">
      <c r="A51" s="4">
        <f t="shared" si="7"/>
        <v>2023</v>
      </c>
      <c r="B51" s="4">
        <f t="shared" si="8"/>
        <v>3</v>
      </c>
      <c r="C51" s="11">
        <f t="shared" si="5"/>
        <v>44986</v>
      </c>
      <c r="E51" s="15">
        <v>819808</v>
      </c>
      <c r="F51" s="16">
        <v>57429</v>
      </c>
      <c r="G51" s="16">
        <v>2252</v>
      </c>
      <c r="H51" s="16">
        <v>125</v>
      </c>
      <c r="I51" s="16">
        <v>99</v>
      </c>
      <c r="J51" s="16">
        <v>9</v>
      </c>
      <c r="K51" s="16">
        <v>7</v>
      </c>
      <c r="L51" s="16">
        <v>116</v>
      </c>
      <c r="M51" s="16">
        <v>110</v>
      </c>
      <c r="N51" s="16">
        <v>104</v>
      </c>
      <c r="O51" s="16">
        <v>81</v>
      </c>
      <c r="P51" s="17">
        <f t="shared" si="6"/>
        <v>879843</v>
      </c>
      <c r="R51" s="119"/>
      <c r="S51" s="119"/>
      <c r="T51" s="119"/>
      <c r="U51" s="119"/>
      <c r="V51" s="119"/>
      <c r="W51" s="119"/>
      <c r="X51" s="119"/>
      <c r="Y51" s="119"/>
      <c r="Z51" s="119"/>
      <c r="AA51" s="119"/>
      <c r="AB51" s="119"/>
      <c r="AC51" s="119"/>
    </row>
    <row r="52" spans="1:29" x14ac:dyDescent="0.2">
      <c r="A52" s="4">
        <f t="shared" si="7"/>
        <v>2023</v>
      </c>
      <c r="B52" s="4">
        <f t="shared" si="8"/>
        <v>4</v>
      </c>
      <c r="C52" s="11">
        <f t="shared" si="5"/>
        <v>45017</v>
      </c>
      <c r="E52" s="15">
        <v>819664</v>
      </c>
      <c r="F52" s="16">
        <v>57474</v>
      </c>
      <c r="G52" s="16">
        <v>2244</v>
      </c>
      <c r="H52" s="16">
        <v>125</v>
      </c>
      <c r="I52" s="16">
        <v>98</v>
      </c>
      <c r="J52" s="16">
        <v>9</v>
      </c>
      <c r="K52" s="16">
        <v>7</v>
      </c>
      <c r="L52" s="16">
        <v>116</v>
      </c>
      <c r="M52" s="16">
        <v>110</v>
      </c>
      <c r="N52" s="16">
        <v>104</v>
      </c>
      <c r="O52" s="16">
        <v>81</v>
      </c>
      <c r="P52" s="17">
        <f t="shared" si="6"/>
        <v>879736</v>
      </c>
      <c r="R52" s="119"/>
      <c r="S52" s="119"/>
      <c r="T52" s="119"/>
      <c r="U52" s="119"/>
      <c r="V52" s="119"/>
      <c r="W52" s="119"/>
      <c r="X52" s="119"/>
      <c r="Y52" s="119"/>
      <c r="Z52" s="119"/>
      <c r="AA52" s="119"/>
      <c r="AB52" s="119"/>
      <c r="AC52" s="119"/>
    </row>
    <row r="53" spans="1:29" x14ac:dyDescent="0.2">
      <c r="A53" s="4">
        <f t="shared" si="7"/>
        <v>2023</v>
      </c>
      <c r="B53" s="4">
        <f t="shared" si="8"/>
        <v>5</v>
      </c>
      <c r="C53" s="11">
        <f t="shared" si="5"/>
        <v>45047</v>
      </c>
      <c r="E53" s="15">
        <v>819888</v>
      </c>
      <c r="F53" s="16">
        <v>57518</v>
      </c>
      <c r="G53" s="16">
        <v>2242</v>
      </c>
      <c r="H53" s="16">
        <v>124</v>
      </c>
      <c r="I53" s="16">
        <v>98</v>
      </c>
      <c r="J53" s="16">
        <v>9</v>
      </c>
      <c r="K53" s="16">
        <v>7</v>
      </c>
      <c r="L53" s="16">
        <v>116</v>
      </c>
      <c r="M53" s="16">
        <v>110</v>
      </c>
      <c r="N53" s="16">
        <v>104</v>
      </c>
      <c r="O53" s="16">
        <v>81</v>
      </c>
      <c r="P53" s="17">
        <f t="shared" si="6"/>
        <v>880001</v>
      </c>
      <c r="R53" s="119"/>
      <c r="S53" s="119"/>
      <c r="T53" s="119"/>
      <c r="U53" s="119"/>
      <c r="V53" s="119"/>
      <c r="W53" s="119"/>
      <c r="X53" s="119"/>
      <c r="Y53" s="119"/>
      <c r="Z53" s="119"/>
      <c r="AA53" s="119"/>
      <c r="AB53" s="119"/>
      <c r="AC53" s="119"/>
    </row>
    <row r="54" spans="1:29" x14ac:dyDescent="0.2">
      <c r="A54" s="4">
        <f t="shared" si="7"/>
        <v>2023</v>
      </c>
      <c r="B54" s="4">
        <f t="shared" si="8"/>
        <v>6</v>
      </c>
      <c r="C54" s="11">
        <f t="shared" si="5"/>
        <v>45078</v>
      </c>
      <c r="E54" s="15">
        <v>820111</v>
      </c>
      <c r="F54" s="16">
        <v>57560</v>
      </c>
      <c r="G54" s="16">
        <v>2232</v>
      </c>
      <c r="H54" s="16">
        <v>124</v>
      </c>
      <c r="I54" s="16">
        <v>97</v>
      </c>
      <c r="J54" s="16">
        <v>9</v>
      </c>
      <c r="K54" s="16">
        <v>7</v>
      </c>
      <c r="L54" s="16">
        <v>116</v>
      </c>
      <c r="M54" s="16">
        <v>110</v>
      </c>
      <c r="N54" s="16">
        <v>104</v>
      </c>
      <c r="O54" s="16">
        <v>81</v>
      </c>
      <c r="P54" s="17">
        <f t="shared" si="6"/>
        <v>880256</v>
      </c>
      <c r="R54" s="119"/>
      <c r="S54" s="119"/>
      <c r="T54" s="119"/>
      <c r="U54" s="119"/>
      <c r="V54" s="119"/>
      <c r="W54" s="119"/>
      <c r="X54" s="119"/>
      <c r="Y54" s="119"/>
      <c r="Z54" s="119"/>
      <c r="AA54" s="119"/>
      <c r="AB54" s="119"/>
      <c r="AC54" s="119"/>
    </row>
    <row r="55" spans="1:29" x14ac:dyDescent="0.2">
      <c r="A55" s="4">
        <f t="shared" si="7"/>
        <v>2023</v>
      </c>
      <c r="B55" s="4">
        <f t="shared" si="8"/>
        <v>7</v>
      </c>
      <c r="C55" s="11">
        <f t="shared" si="5"/>
        <v>45108</v>
      </c>
      <c r="E55" s="15">
        <v>820332</v>
      </c>
      <c r="F55" s="16">
        <v>57599</v>
      </c>
      <c r="G55" s="16">
        <v>2231</v>
      </c>
      <c r="H55" s="16">
        <v>123</v>
      </c>
      <c r="I55" s="16">
        <v>97</v>
      </c>
      <c r="J55" s="16">
        <v>9</v>
      </c>
      <c r="K55" s="16">
        <v>7</v>
      </c>
      <c r="L55" s="16">
        <v>116</v>
      </c>
      <c r="M55" s="16">
        <v>110</v>
      </c>
      <c r="N55" s="16">
        <v>104</v>
      </c>
      <c r="O55" s="16">
        <v>81</v>
      </c>
      <c r="P55" s="17">
        <f t="shared" si="6"/>
        <v>880514</v>
      </c>
      <c r="R55" s="119"/>
      <c r="S55" s="119"/>
      <c r="T55" s="119"/>
      <c r="U55" s="119"/>
      <c r="V55" s="119"/>
      <c r="W55" s="119"/>
      <c r="X55" s="119"/>
      <c r="Y55" s="119"/>
      <c r="Z55" s="119"/>
      <c r="AA55" s="119"/>
      <c r="AB55" s="119"/>
      <c r="AC55" s="119"/>
    </row>
    <row r="56" spans="1:29" x14ac:dyDescent="0.2">
      <c r="A56" s="4">
        <f t="shared" si="7"/>
        <v>2023</v>
      </c>
      <c r="B56" s="4">
        <f t="shared" si="8"/>
        <v>8</v>
      </c>
      <c r="C56" s="11">
        <f t="shared" si="5"/>
        <v>45139</v>
      </c>
      <c r="E56" s="15">
        <v>820553</v>
      </c>
      <c r="F56" s="16">
        <v>57636</v>
      </c>
      <c r="G56" s="16">
        <v>2229</v>
      </c>
      <c r="H56" s="16">
        <v>123</v>
      </c>
      <c r="I56" s="16">
        <v>97</v>
      </c>
      <c r="J56" s="16">
        <v>9</v>
      </c>
      <c r="K56" s="16">
        <v>7</v>
      </c>
      <c r="L56" s="16">
        <v>116</v>
      </c>
      <c r="M56" s="16">
        <v>110</v>
      </c>
      <c r="N56" s="16">
        <v>104</v>
      </c>
      <c r="O56" s="16">
        <v>81</v>
      </c>
      <c r="P56" s="17">
        <f t="shared" si="6"/>
        <v>880770</v>
      </c>
      <c r="R56" s="119"/>
      <c r="S56" s="119"/>
      <c r="T56" s="119"/>
      <c r="U56" s="119"/>
      <c r="V56" s="119"/>
      <c r="W56" s="119"/>
      <c r="X56" s="119"/>
      <c r="Y56" s="119"/>
      <c r="Z56" s="119"/>
      <c r="AA56" s="119"/>
      <c r="AB56" s="119"/>
      <c r="AC56" s="119"/>
    </row>
    <row r="57" spans="1:29" x14ac:dyDescent="0.2">
      <c r="A57" s="4">
        <f t="shared" si="7"/>
        <v>2023</v>
      </c>
      <c r="B57" s="4">
        <f t="shared" si="8"/>
        <v>9</v>
      </c>
      <c r="C57" s="11">
        <f t="shared" si="5"/>
        <v>45170</v>
      </c>
      <c r="E57" s="15">
        <v>821478</v>
      </c>
      <c r="F57" s="16">
        <v>57672</v>
      </c>
      <c r="G57" s="16">
        <v>2228</v>
      </c>
      <c r="H57" s="16">
        <v>122</v>
      </c>
      <c r="I57" s="16">
        <v>96</v>
      </c>
      <c r="J57" s="16">
        <v>9</v>
      </c>
      <c r="K57" s="16">
        <v>7</v>
      </c>
      <c r="L57" s="16">
        <v>116</v>
      </c>
      <c r="M57" s="16">
        <v>110</v>
      </c>
      <c r="N57" s="16">
        <v>104</v>
      </c>
      <c r="O57" s="16">
        <v>81</v>
      </c>
      <c r="P57" s="17">
        <f t="shared" si="6"/>
        <v>881729</v>
      </c>
      <c r="R57" s="119"/>
      <c r="S57" s="119"/>
      <c r="T57" s="119"/>
      <c r="U57" s="119"/>
      <c r="V57" s="119"/>
      <c r="W57" s="119"/>
      <c r="X57" s="119"/>
      <c r="Y57" s="119"/>
      <c r="Z57" s="119"/>
      <c r="AA57" s="119"/>
      <c r="AB57" s="119"/>
      <c r="AC57" s="119"/>
    </row>
    <row r="58" spans="1:29" x14ac:dyDescent="0.2">
      <c r="A58" s="4">
        <f t="shared" si="7"/>
        <v>2023</v>
      </c>
      <c r="B58" s="4">
        <f t="shared" si="8"/>
        <v>10</v>
      </c>
      <c r="C58" s="11">
        <f t="shared" si="5"/>
        <v>45200</v>
      </c>
      <c r="E58" s="15">
        <v>824069</v>
      </c>
      <c r="F58" s="16">
        <v>57708</v>
      </c>
      <c r="G58" s="16">
        <v>2226</v>
      </c>
      <c r="H58" s="16">
        <v>122</v>
      </c>
      <c r="I58" s="16">
        <v>96</v>
      </c>
      <c r="J58" s="16">
        <v>9</v>
      </c>
      <c r="K58" s="16">
        <v>7</v>
      </c>
      <c r="L58" s="16">
        <v>116</v>
      </c>
      <c r="M58" s="16">
        <v>110</v>
      </c>
      <c r="N58" s="16">
        <v>104</v>
      </c>
      <c r="O58" s="16">
        <v>81</v>
      </c>
      <c r="P58" s="17">
        <f t="shared" si="6"/>
        <v>884354</v>
      </c>
      <c r="R58" s="119"/>
      <c r="S58" s="119"/>
      <c r="T58" s="119"/>
      <c r="U58" s="119"/>
      <c r="V58" s="119"/>
      <c r="W58" s="119"/>
      <c r="X58" s="119"/>
      <c r="Y58" s="119"/>
      <c r="Z58" s="119"/>
      <c r="AA58" s="119"/>
      <c r="AB58" s="119"/>
      <c r="AC58" s="119"/>
    </row>
    <row r="59" spans="1:29" x14ac:dyDescent="0.2">
      <c r="A59" s="4">
        <f t="shared" si="7"/>
        <v>2023</v>
      </c>
      <c r="B59" s="4">
        <f t="shared" si="8"/>
        <v>11</v>
      </c>
      <c r="C59" s="11">
        <f t="shared" si="5"/>
        <v>45231</v>
      </c>
      <c r="E59" s="15">
        <v>826222</v>
      </c>
      <c r="F59" s="16">
        <v>57744</v>
      </c>
      <c r="G59" s="16">
        <v>2225</v>
      </c>
      <c r="H59" s="16">
        <v>121</v>
      </c>
      <c r="I59" s="16">
        <v>95</v>
      </c>
      <c r="J59" s="16">
        <v>9</v>
      </c>
      <c r="K59" s="16">
        <v>7</v>
      </c>
      <c r="L59" s="16">
        <v>116</v>
      </c>
      <c r="M59" s="16">
        <v>110</v>
      </c>
      <c r="N59" s="16">
        <v>104</v>
      </c>
      <c r="O59" s="16">
        <v>81</v>
      </c>
      <c r="P59" s="17">
        <f t="shared" si="6"/>
        <v>886541</v>
      </c>
      <c r="R59" s="119"/>
      <c r="S59" s="119"/>
      <c r="T59" s="119"/>
      <c r="U59" s="119"/>
      <c r="V59" s="119"/>
      <c r="W59" s="119"/>
      <c r="X59" s="119"/>
      <c r="Y59" s="119"/>
      <c r="Z59" s="119"/>
      <c r="AA59" s="119"/>
      <c r="AB59" s="119"/>
      <c r="AC59" s="119"/>
    </row>
    <row r="60" spans="1:29" x14ac:dyDescent="0.2">
      <c r="A60" s="4">
        <f t="shared" si="7"/>
        <v>2023</v>
      </c>
      <c r="B60" s="4">
        <f t="shared" si="8"/>
        <v>12</v>
      </c>
      <c r="C60" s="11">
        <f t="shared" si="5"/>
        <v>45261</v>
      </c>
      <c r="E60" s="15">
        <v>827612</v>
      </c>
      <c r="F60" s="16">
        <v>57779</v>
      </c>
      <c r="G60" s="16">
        <v>2230</v>
      </c>
      <c r="H60" s="16">
        <v>121</v>
      </c>
      <c r="I60" s="16">
        <v>95</v>
      </c>
      <c r="J60" s="16">
        <v>9</v>
      </c>
      <c r="K60" s="16">
        <v>7</v>
      </c>
      <c r="L60" s="16">
        <v>116</v>
      </c>
      <c r="M60" s="16">
        <v>110</v>
      </c>
      <c r="N60" s="16">
        <v>104</v>
      </c>
      <c r="O60" s="16">
        <v>81</v>
      </c>
      <c r="P60" s="17">
        <f t="shared" si="6"/>
        <v>887971</v>
      </c>
      <c r="R60" s="119"/>
      <c r="S60" s="119"/>
      <c r="T60" s="119"/>
      <c r="U60" s="119"/>
      <c r="V60" s="119"/>
      <c r="W60" s="119"/>
      <c r="X60" s="119"/>
      <c r="Y60" s="119"/>
      <c r="Z60" s="119"/>
      <c r="AA60" s="119"/>
      <c r="AB60" s="119"/>
      <c r="AC60" s="119"/>
    </row>
    <row r="61" spans="1:29" x14ac:dyDescent="0.2">
      <c r="A61" s="4">
        <f t="shared" si="7"/>
        <v>2024</v>
      </c>
      <c r="B61" s="4">
        <f t="shared" si="8"/>
        <v>1</v>
      </c>
      <c r="C61" s="11">
        <f t="shared" si="5"/>
        <v>45292</v>
      </c>
      <c r="E61" s="15">
        <v>828563</v>
      </c>
      <c r="F61" s="16">
        <v>57807</v>
      </c>
      <c r="G61" s="16">
        <v>2233</v>
      </c>
      <c r="H61" s="16">
        <v>120</v>
      </c>
      <c r="I61" s="16">
        <v>95</v>
      </c>
      <c r="J61" s="16">
        <v>9</v>
      </c>
      <c r="K61" s="16">
        <v>7</v>
      </c>
      <c r="L61" s="16">
        <v>116</v>
      </c>
      <c r="M61" s="16">
        <v>110</v>
      </c>
      <c r="N61" s="16">
        <v>104</v>
      </c>
      <c r="O61" s="16">
        <v>81</v>
      </c>
      <c r="P61" s="17">
        <f t="shared" si="6"/>
        <v>888952</v>
      </c>
      <c r="R61" s="119"/>
      <c r="S61" s="119"/>
      <c r="T61" s="119"/>
      <c r="U61" s="119"/>
      <c r="V61" s="119"/>
      <c r="W61" s="119"/>
      <c r="X61" s="119"/>
      <c r="Y61" s="119"/>
      <c r="Z61" s="119"/>
      <c r="AA61" s="119"/>
      <c r="AB61" s="119"/>
      <c r="AC61" s="119"/>
    </row>
    <row r="62" spans="1:29" x14ac:dyDescent="0.2">
      <c r="A62" s="4">
        <f t="shared" si="7"/>
        <v>2024</v>
      </c>
      <c r="B62" s="4">
        <f t="shared" si="8"/>
        <v>2</v>
      </c>
      <c r="C62" s="11">
        <f t="shared" si="5"/>
        <v>45323</v>
      </c>
      <c r="E62" s="15">
        <v>829104</v>
      </c>
      <c r="F62" s="16">
        <v>57833</v>
      </c>
      <c r="G62" s="16">
        <v>2234</v>
      </c>
      <c r="H62" s="16">
        <v>120</v>
      </c>
      <c r="I62" s="16">
        <v>94</v>
      </c>
      <c r="J62" s="16">
        <v>9</v>
      </c>
      <c r="K62" s="16">
        <v>7</v>
      </c>
      <c r="L62" s="16">
        <v>116</v>
      </c>
      <c r="M62" s="16">
        <v>110</v>
      </c>
      <c r="N62" s="16">
        <v>104</v>
      </c>
      <c r="O62" s="16">
        <v>81</v>
      </c>
      <c r="P62" s="17">
        <f t="shared" si="6"/>
        <v>889520</v>
      </c>
      <c r="R62" s="119"/>
      <c r="S62" s="119"/>
      <c r="T62" s="119"/>
      <c r="U62" s="119"/>
      <c r="V62" s="119"/>
      <c r="W62" s="119"/>
      <c r="X62" s="119"/>
      <c r="Y62" s="119"/>
      <c r="Z62" s="119"/>
      <c r="AA62" s="119"/>
      <c r="AB62" s="119"/>
      <c r="AC62" s="119"/>
    </row>
    <row r="63" spans="1:29" x14ac:dyDescent="0.2">
      <c r="A63" s="4">
        <f t="shared" si="7"/>
        <v>2024</v>
      </c>
      <c r="B63" s="4">
        <f t="shared" si="8"/>
        <v>3</v>
      </c>
      <c r="C63" s="11">
        <f t="shared" si="5"/>
        <v>45352</v>
      </c>
      <c r="E63" s="15">
        <v>829352</v>
      </c>
      <c r="F63" s="16">
        <v>57858</v>
      </c>
      <c r="G63" s="16">
        <v>2234</v>
      </c>
      <c r="H63" s="16">
        <v>119</v>
      </c>
      <c r="I63" s="16">
        <v>94</v>
      </c>
      <c r="J63" s="16">
        <v>9</v>
      </c>
      <c r="K63" s="16">
        <v>7</v>
      </c>
      <c r="L63" s="16">
        <v>116</v>
      </c>
      <c r="M63" s="16">
        <v>110</v>
      </c>
      <c r="N63" s="16">
        <v>104</v>
      </c>
      <c r="O63" s="16">
        <v>81</v>
      </c>
      <c r="P63" s="17">
        <f t="shared" si="6"/>
        <v>889792</v>
      </c>
      <c r="R63" s="119"/>
      <c r="S63" s="119"/>
      <c r="T63" s="119"/>
      <c r="U63" s="119"/>
      <c r="V63" s="119"/>
      <c r="W63" s="119"/>
      <c r="X63" s="119"/>
      <c r="Y63" s="119"/>
      <c r="Z63" s="119"/>
      <c r="AA63" s="119"/>
      <c r="AB63" s="119"/>
      <c r="AC63" s="119"/>
    </row>
    <row r="64" spans="1:29" x14ac:dyDescent="0.2">
      <c r="A64" s="4">
        <f t="shared" si="7"/>
        <v>2024</v>
      </c>
      <c r="B64" s="4">
        <f t="shared" si="8"/>
        <v>4</v>
      </c>
      <c r="C64" s="11">
        <f t="shared" si="5"/>
        <v>45383</v>
      </c>
      <c r="E64" s="15">
        <v>829194</v>
      </c>
      <c r="F64" s="16">
        <v>57881</v>
      </c>
      <c r="G64" s="16">
        <v>2226</v>
      </c>
      <c r="H64" s="16">
        <v>119</v>
      </c>
      <c r="I64" s="16">
        <v>93</v>
      </c>
      <c r="J64" s="16">
        <v>9</v>
      </c>
      <c r="K64" s="16">
        <v>7</v>
      </c>
      <c r="L64" s="16">
        <v>116</v>
      </c>
      <c r="M64" s="16">
        <v>110</v>
      </c>
      <c r="N64" s="16">
        <v>104</v>
      </c>
      <c r="O64" s="16">
        <v>81</v>
      </c>
      <c r="P64" s="17">
        <f t="shared" si="6"/>
        <v>889649</v>
      </c>
      <c r="R64" s="119"/>
      <c r="S64" s="119"/>
      <c r="T64" s="119"/>
      <c r="U64" s="119"/>
      <c r="V64" s="119"/>
      <c r="W64" s="119"/>
      <c r="X64" s="119"/>
      <c r="Y64" s="119"/>
      <c r="Z64" s="119"/>
      <c r="AA64" s="119"/>
      <c r="AB64" s="119"/>
      <c r="AC64" s="119"/>
    </row>
    <row r="65" spans="1:29" x14ac:dyDescent="0.2">
      <c r="A65" s="4">
        <f t="shared" si="7"/>
        <v>2024</v>
      </c>
      <c r="B65" s="4">
        <f t="shared" si="8"/>
        <v>5</v>
      </c>
      <c r="C65" s="11">
        <f t="shared" si="5"/>
        <v>45413</v>
      </c>
      <c r="E65" s="15">
        <v>829405</v>
      </c>
      <c r="F65" s="16">
        <v>57903</v>
      </c>
      <c r="G65" s="16">
        <v>2224</v>
      </c>
      <c r="H65" s="16">
        <v>118</v>
      </c>
      <c r="I65" s="16">
        <v>93</v>
      </c>
      <c r="J65" s="16">
        <v>9</v>
      </c>
      <c r="K65" s="16">
        <v>7</v>
      </c>
      <c r="L65" s="16">
        <v>116</v>
      </c>
      <c r="M65" s="16">
        <v>110</v>
      </c>
      <c r="N65" s="16">
        <v>104</v>
      </c>
      <c r="O65" s="16">
        <v>81</v>
      </c>
      <c r="P65" s="17">
        <f t="shared" si="6"/>
        <v>889879</v>
      </c>
      <c r="R65" s="119"/>
      <c r="S65" s="119"/>
      <c r="T65" s="119"/>
      <c r="U65" s="119"/>
      <c r="V65" s="119"/>
      <c r="W65" s="119"/>
      <c r="X65" s="119"/>
      <c r="Y65" s="119"/>
      <c r="Z65" s="119"/>
      <c r="AA65" s="119"/>
      <c r="AB65" s="119"/>
      <c r="AC65" s="119"/>
    </row>
    <row r="66" spans="1:29" x14ac:dyDescent="0.2">
      <c r="A66" s="4">
        <f t="shared" si="7"/>
        <v>2024</v>
      </c>
      <c r="B66" s="4">
        <f t="shared" si="8"/>
        <v>6</v>
      </c>
      <c r="C66" s="11">
        <f t="shared" si="5"/>
        <v>45444</v>
      </c>
      <c r="E66" s="15">
        <v>829615</v>
      </c>
      <c r="F66" s="16">
        <v>57924</v>
      </c>
      <c r="G66" s="16">
        <v>2214</v>
      </c>
      <c r="H66" s="16">
        <v>118</v>
      </c>
      <c r="I66" s="16">
        <v>93</v>
      </c>
      <c r="J66" s="16">
        <v>9</v>
      </c>
      <c r="K66" s="16">
        <v>7</v>
      </c>
      <c r="L66" s="16">
        <v>116</v>
      </c>
      <c r="M66" s="16">
        <v>110</v>
      </c>
      <c r="N66" s="16">
        <v>104</v>
      </c>
      <c r="O66" s="16">
        <v>81</v>
      </c>
      <c r="P66" s="17">
        <f t="shared" si="6"/>
        <v>890100</v>
      </c>
      <c r="R66" s="119"/>
      <c r="S66" s="119"/>
      <c r="T66" s="119"/>
      <c r="U66" s="119"/>
      <c r="V66" s="119"/>
      <c r="W66" s="119"/>
      <c r="X66" s="119"/>
      <c r="Y66" s="119"/>
      <c r="Z66" s="119"/>
      <c r="AA66" s="119"/>
      <c r="AB66" s="119"/>
      <c r="AC66" s="119"/>
    </row>
    <row r="67" spans="1:29" x14ac:dyDescent="0.2">
      <c r="A67" s="4">
        <f t="shared" si="7"/>
        <v>2024</v>
      </c>
      <c r="B67" s="4">
        <f t="shared" si="8"/>
        <v>7</v>
      </c>
      <c r="C67" s="11">
        <f t="shared" si="5"/>
        <v>45474</v>
      </c>
      <c r="E67" s="15">
        <v>829824</v>
      </c>
      <c r="F67" s="16">
        <v>57943</v>
      </c>
      <c r="G67" s="16">
        <v>2213</v>
      </c>
      <c r="H67" s="16">
        <v>117</v>
      </c>
      <c r="I67" s="16">
        <v>92</v>
      </c>
      <c r="J67" s="16">
        <v>9</v>
      </c>
      <c r="K67" s="16">
        <v>7</v>
      </c>
      <c r="L67" s="16">
        <v>116</v>
      </c>
      <c r="M67" s="16">
        <v>110</v>
      </c>
      <c r="N67" s="16">
        <v>104</v>
      </c>
      <c r="O67" s="16">
        <v>81</v>
      </c>
      <c r="P67" s="17">
        <f t="shared" si="6"/>
        <v>890326</v>
      </c>
      <c r="R67" s="119"/>
      <c r="S67" s="119"/>
      <c r="T67" s="119"/>
      <c r="U67" s="119"/>
      <c r="V67" s="119"/>
      <c r="W67" s="119"/>
      <c r="X67" s="119"/>
      <c r="Y67" s="119"/>
      <c r="Z67" s="119"/>
      <c r="AA67" s="119"/>
      <c r="AB67" s="119"/>
      <c r="AC67" s="119"/>
    </row>
    <row r="68" spans="1:29" x14ac:dyDescent="0.2">
      <c r="A68" s="4">
        <f t="shared" si="7"/>
        <v>2024</v>
      </c>
      <c r="B68" s="4">
        <f t="shared" si="8"/>
        <v>8</v>
      </c>
      <c r="C68" s="11">
        <f t="shared" si="5"/>
        <v>45505</v>
      </c>
      <c r="E68" s="15">
        <v>830033</v>
      </c>
      <c r="F68" s="16">
        <v>57959</v>
      </c>
      <c r="G68" s="16">
        <v>2212</v>
      </c>
      <c r="H68" s="16">
        <v>117</v>
      </c>
      <c r="I68" s="16">
        <v>92</v>
      </c>
      <c r="J68" s="16">
        <v>9</v>
      </c>
      <c r="K68" s="16">
        <v>7</v>
      </c>
      <c r="L68" s="16">
        <v>116</v>
      </c>
      <c r="M68" s="16">
        <v>110</v>
      </c>
      <c r="N68" s="16">
        <v>104</v>
      </c>
      <c r="O68" s="16">
        <v>81</v>
      </c>
      <c r="P68" s="17">
        <f t="shared" si="6"/>
        <v>890550</v>
      </c>
      <c r="R68" s="119"/>
      <c r="S68" s="119"/>
      <c r="T68" s="119"/>
      <c r="U68" s="119"/>
      <c r="V68" s="119"/>
      <c r="W68" s="119"/>
      <c r="X68" s="119"/>
      <c r="Y68" s="119"/>
      <c r="Z68" s="119"/>
      <c r="AA68" s="119"/>
      <c r="AB68" s="119"/>
      <c r="AC68" s="119"/>
    </row>
    <row r="69" spans="1:29" x14ac:dyDescent="0.2">
      <c r="A69" s="4">
        <f t="shared" si="7"/>
        <v>2024</v>
      </c>
      <c r="B69" s="4">
        <f t="shared" si="8"/>
        <v>9</v>
      </c>
      <c r="C69" s="11">
        <f t="shared" si="5"/>
        <v>45536</v>
      </c>
      <c r="E69" s="15">
        <v>830947</v>
      </c>
      <c r="F69" s="16">
        <v>57975</v>
      </c>
      <c r="G69" s="16">
        <v>2210</v>
      </c>
      <c r="H69" s="16">
        <v>116</v>
      </c>
      <c r="I69" s="16">
        <v>92</v>
      </c>
      <c r="J69" s="16">
        <v>9</v>
      </c>
      <c r="K69" s="16">
        <v>7</v>
      </c>
      <c r="L69" s="16">
        <v>116</v>
      </c>
      <c r="M69" s="16">
        <v>110</v>
      </c>
      <c r="N69" s="16">
        <v>104</v>
      </c>
      <c r="O69" s="16">
        <v>81</v>
      </c>
      <c r="P69" s="17">
        <f t="shared" si="6"/>
        <v>891477</v>
      </c>
      <c r="R69" s="119"/>
      <c r="S69" s="119"/>
      <c r="T69" s="119"/>
      <c r="U69" s="119"/>
      <c r="V69" s="119"/>
      <c r="W69" s="119"/>
      <c r="X69" s="119"/>
      <c r="Y69" s="119"/>
      <c r="Z69" s="119"/>
      <c r="AA69" s="119"/>
      <c r="AB69" s="119"/>
      <c r="AC69" s="119"/>
    </row>
    <row r="70" spans="1:29" x14ac:dyDescent="0.2">
      <c r="A70" s="4">
        <f t="shared" si="7"/>
        <v>2024</v>
      </c>
      <c r="B70" s="4">
        <f t="shared" si="8"/>
        <v>10</v>
      </c>
      <c r="C70" s="11">
        <f t="shared" si="5"/>
        <v>45566</v>
      </c>
      <c r="E70" s="15">
        <v>833527</v>
      </c>
      <c r="F70" s="16">
        <v>57989</v>
      </c>
      <c r="G70" s="16">
        <v>2209</v>
      </c>
      <c r="H70" s="16">
        <v>116</v>
      </c>
      <c r="I70" s="16">
        <v>91</v>
      </c>
      <c r="J70" s="16">
        <v>9</v>
      </c>
      <c r="K70" s="16">
        <v>7</v>
      </c>
      <c r="L70" s="16">
        <v>116</v>
      </c>
      <c r="M70" s="16">
        <v>110</v>
      </c>
      <c r="N70" s="16">
        <v>104</v>
      </c>
      <c r="O70" s="16">
        <v>81</v>
      </c>
      <c r="P70" s="17">
        <f t="shared" si="6"/>
        <v>894070</v>
      </c>
      <c r="R70" s="119"/>
      <c r="S70" s="119"/>
      <c r="T70" s="119"/>
      <c r="U70" s="119"/>
      <c r="V70" s="119"/>
      <c r="W70" s="119"/>
      <c r="X70" s="119"/>
      <c r="Y70" s="119"/>
      <c r="Z70" s="119"/>
      <c r="AA70" s="119"/>
      <c r="AB70" s="119"/>
      <c r="AC70" s="119"/>
    </row>
    <row r="71" spans="1:29" x14ac:dyDescent="0.2">
      <c r="A71" s="4">
        <f t="shared" si="7"/>
        <v>2024</v>
      </c>
      <c r="B71" s="4">
        <f t="shared" si="8"/>
        <v>11</v>
      </c>
      <c r="C71" s="11">
        <f t="shared" si="5"/>
        <v>45597</v>
      </c>
      <c r="E71" s="15">
        <v>835670</v>
      </c>
      <c r="F71" s="16">
        <v>58002</v>
      </c>
      <c r="G71" s="16">
        <v>2207</v>
      </c>
      <c r="H71" s="16">
        <v>115</v>
      </c>
      <c r="I71" s="16">
        <v>91</v>
      </c>
      <c r="J71" s="16">
        <v>9</v>
      </c>
      <c r="K71" s="16">
        <v>7</v>
      </c>
      <c r="L71" s="16">
        <v>116</v>
      </c>
      <c r="M71" s="16">
        <v>110</v>
      </c>
      <c r="N71" s="16">
        <v>104</v>
      </c>
      <c r="O71" s="16">
        <v>81</v>
      </c>
      <c r="P71" s="17">
        <f t="shared" si="6"/>
        <v>896223</v>
      </c>
      <c r="R71" s="119"/>
      <c r="S71" s="119"/>
      <c r="T71" s="119"/>
      <c r="U71" s="119"/>
      <c r="V71" s="119"/>
      <c r="W71" s="119"/>
      <c r="X71" s="119"/>
      <c r="Y71" s="119"/>
      <c r="Z71" s="119"/>
      <c r="AA71" s="119"/>
      <c r="AB71" s="119"/>
      <c r="AC71" s="119"/>
    </row>
    <row r="72" spans="1:29" x14ac:dyDescent="0.2">
      <c r="A72" s="4">
        <f t="shared" si="7"/>
        <v>2024</v>
      </c>
      <c r="B72" s="4">
        <f t="shared" si="8"/>
        <v>12</v>
      </c>
      <c r="C72" s="11">
        <f t="shared" si="5"/>
        <v>45627</v>
      </c>
      <c r="E72" s="15">
        <v>837050</v>
      </c>
      <c r="F72" s="16">
        <v>58015</v>
      </c>
      <c r="G72" s="16">
        <v>2213</v>
      </c>
      <c r="H72" s="16">
        <v>115</v>
      </c>
      <c r="I72" s="16">
        <v>90</v>
      </c>
      <c r="J72" s="16">
        <v>9</v>
      </c>
      <c r="K72" s="16">
        <v>7</v>
      </c>
      <c r="L72" s="16">
        <v>116</v>
      </c>
      <c r="M72" s="16">
        <v>110</v>
      </c>
      <c r="N72" s="16">
        <v>104</v>
      </c>
      <c r="O72" s="16">
        <v>81</v>
      </c>
      <c r="P72" s="17">
        <f t="shared" si="6"/>
        <v>897622</v>
      </c>
      <c r="R72" s="119"/>
      <c r="S72" s="119"/>
      <c r="T72" s="119"/>
      <c r="U72" s="119"/>
      <c r="V72" s="119"/>
      <c r="W72" s="119"/>
      <c r="X72" s="119"/>
      <c r="Y72" s="119"/>
      <c r="Z72" s="119"/>
      <c r="AA72" s="119"/>
      <c r="AB72" s="119"/>
      <c r="AC72" s="119"/>
    </row>
    <row r="73" spans="1:29" x14ac:dyDescent="0.2">
      <c r="A73" s="4">
        <f t="shared" si="7"/>
        <v>2025</v>
      </c>
      <c r="B73" s="4">
        <f t="shared" si="8"/>
        <v>1</v>
      </c>
      <c r="C73" s="11">
        <f t="shared" si="5"/>
        <v>45658</v>
      </c>
      <c r="E73" s="15">
        <v>837990</v>
      </c>
      <c r="F73" s="16">
        <v>58025</v>
      </c>
      <c r="G73" s="16">
        <v>2216</v>
      </c>
      <c r="H73" s="16">
        <v>114</v>
      </c>
      <c r="I73" s="16">
        <v>90</v>
      </c>
      <c r="J73" s="16">
        <v>9</v>
      </c>
      <c r="K73" s="16">
        <v>7</v>
      </c>
      <c r="L73" s="16">
        <v>116</v>
      </c>
      <c r="M73" s="16">
        <v>110</v>
      </c>
      <c r="N73" s="16">
        <v>104</v>
      </c>
      <c r="O73" s="16">
        <v>81</v>
      </c>
      <c r="P73" s="17">
        <f t="shared" si="6"/>
        <v>898574</v>
      </c>
      <c r="R73" s="119"/>
      <c r="S73" s="119"/>
      <c r="T73" s="119"/>
      <c r="U73" s="119"/>
      <c r="V73" s="119"/>
      <c r="W73" s="119"/>
      <c r="X73" s="119"/>
      <c r="Y73" s="119"/>
      <c r="Z73" s="119"/>
      <c r="AA73" s="119"/>
      <c r="AB73" s="119"/>
      <c r="AC73" s="119"/>
    </row>
    <row r="74" spans="1:29" x14ac:dyDescent="0.2">
      <c r="A74" s="4">
        <f t="shared" si="7"/>
        <v>2025</v>
      </c>
      <c r="B74" s="4">
        <f t="shared" si="8"/>
        <v>2</v>
      </c>
      <c r="C74" s="11">
        <f t="shared" si="5"/>
        <v>45689</v>
      </c>
      <c r="E74" s="15">
        <v>838521</v>
      </c>
      <c r="F74" s="16">
        <v>58035</v>
      </c>
      <c r="G74" s="16">
        <v>2216</v>
      </c>
      <c r="H74" s="16">
        <v>114</v>
      </c>
      <c r="I74" s="16">
        <v>90</v>
      </c>
      <c r="J74" s="16">
        <v>9</v>
      </c>
      <c r="K74" s="16">
        <v>7</v>
      </c>
      <c r="L74" s="16">
        <v>116</v>
      </c>
      <c r="M74" s="16">
        <v>110</v>
      </c>
      <c r="N74" s="16">
        <v>104</v>
      </c>
      <c r="O74" s="16">
        <v>81</v>
      </c>
      <c r="P74" s="17">
        <f t="shared" si="6"/>
        <v>899115</v>
      </c>
      <c r="R74" s="119"/>
      <c r="S74" s="119"/>
      <c r="T74" s="119"/>
      <c r="U74" s="119"/>
      <c r="V74" s="119"/>
      <c r="W74" s="119"/>
      <c r="X74" s="119"/>
      <c r="Y74" s="119"/>
      <c r="Z74" s="119"/>
      <c r="AA74" s="119"/>
      <c r="AB74" s="119"/>
      <c r="AC74" s="119"/>
    </row>
    <row r="75" spans="1:29" x14ac:dyDescent="0.2">
      <c r="A75" s="4">
        <f t="shared" si="7"/>
        <v>2025</v>
      </c>
      <c r="B75" s="4">
        <f t="shared" si="8"/>
        <v>3</v>
      </c>
      <c r="C75" s="11">
        <f t="shared" si="5"/>
        <v>45717</v>
      </c>
      <c r="E75" s="15">
        <v>838758</v>
      </c>
      <c r="F75" s="16">
        <v>58045</v>
      </c>
      <c r="G75" s="16">
        <v>2216</v>
      </c>
      <c r="H75" s="16">
        <v>113</v>
      </c>
      <c r="I75" s="16">
        <v>89</v>
      </c>
      <c r="J75" s="16">
        <v>9</v>
      </c>
      <c r="K75" s="16">
        <v>7</v>
      </c>
      <c r="L75" s="16">
        <v>116</v>
      </c>
      <c r="M75" s="16">
        <v>110</v>
      </c>
      <c r="N75" s="16">
        <v>104</v>
      </c>
      <c r="O75" s="16">
        <v>81</v>
      </c>
      <c r="P75" s="17">
        <f t="shared" si="6"/>
        <v>899361</v>
      </c>
      <c r="R75" s="119"/>
      <c r="S75" s="119"/>
      <c r="T75" s="119"/>
      <c r="U75" s="119"/>
      <c r="V75" s="119"/>
      <c r="W75" s="119"/>
      <c r="X75" s="119"/>
      <c r="Y75" s="119"/>
      <c r="Z75" s="119"/>
      <c r="AA75" s="119"/>
      <c r="AB75" s="119"/>
      <c r="AC75" s="119"/>
    </row>
    <row r="76" spans="1:29" x14ac:dyDescent="0.2">
      <c r="A76" s="4">
        <f t="shared" si="7"/>
        <v>2025</v>
      </c>
      <c r="B76" s="4">
        <f t="shared" si="8"/>
        <v>4</v>
      </c>
      <c r="C76" s="11">
        <f t="shared" si="5"/>
        <v>45748</v>
      </c>
      <c r="E76" s="15">
        <v>838590</v>
      </c>
      <c r="F76" s="16">
        <v>58054</v>
      </c>
      <c r="G76" s="16">
        <v>2209</v>
      </c>
      <c r="H76" s="16">
        <v>113</v>
      </c>
      <c r="I76" s="16">
        <v>89</v>
      </c>
      <c r="J76" s="16">
        <v>9</v>
      </c>
      <c r="K76" s="16">
        <v>7</v>
      </c>
      <c r="L76" s="16">
        <v>116</v>
      </c>
      <c r="M76" s="16">
        <v>110</v>
      </c>
      <c r="N76" s="16">
        <v>104</v>
      </c>
      <c r="O76" s="16">
        <v>81</v>
      </c>
      <c r="P76" s="17">
        <f t="shared" si="6"/>
        <v>899195</v>
      </c>
      <c r="R76" s="119"/>
      <c r="S76" s="119"/>
      <c r="T76" s="119"/>
      <c r="U76" s="119"/>
      <c r="V76" s="119"/>
      <c r="W76" s="119"/>
      <c r="X76" s="119"/>
      <c r="Y76" s="119"/>
      <c r="Z76" s="119"/>
      <c r="AA76" s="119"/>
      <c r="AB76" s="119"/>
      <c r="AC76" s="119"/>
    </row>
    <row r="77" spans="1:29" x14ac:dyDescent="0.2">
      <c r="A77" s="4">
        <f t="shared" si="7"/>
        <v>2025</v>
      </c>
      <c r="B77" s="4">
        <f t="shared" si="8"/>
        <v>5</v>
      </c>
      <c r="C77" s="11">
        <f t="shared" si="5"/>
        <v>45778</v>
      </c>
      <c r="E77" s="15">
        <v>838789</v>
      </c>
      <c r="F77" s="16">
        <v>58064</v>
      </c>
      <c r="G77" s="16">
        <v>2206</v>
      </c>
      <c r="H77" s="16">
        <v>112</v>
      </c>
      <c r="I77" s="16">
        <v>88</v>
      </c>
      <c r="J77" s="16">
        <v>9</v>
      </c>
      <c r="K77" s="16">
        <v>7</v>
      </c>
      <c r="L77" s="16">
        <v>116</v>
      </c>
      <c r="M77" s="16">
        <v>110</v>
      </c>
      <c r="N77" s="16">
        <v>104</v>
      </c>
      <c r="O77" s="16">
        <v>81</v>
      </c>
      <c r="P77" s="17">
        <f t="shared" si="6"/>
        <v>899400</v>
      </c>
      <c r="R77" s="119"/>
      <c r="S77" s="119"/>
      <c r="T77" s="119"/>
      <c r="U77" s="119"/>
      <c r="V77" s="119"/>
      <c r="W77" s="119"/>
      <c r="X77" s="119"/>
      <c r="Y77" s="119"/>
      <c r="Z77" s="119"/>
      <c r="AA77" s="119"/>
      <c r="AB77" s="119"/>
      <c r="AC77" s="119"/>
    </row>
    <row r="78" spans="1:29" x14ac:dyDescent="0.2">
      <c r="A78" s="4">
        <f t="shared" si="7"/>
        <v>2025</v>
      </c>
      <c r="B78" s="4">
        <f t="shared" si="8"/>
        <v>6</v>
      </c>
      <c r="C78" s="11">
        <f t="shared" si="5"/>
        <v>45809</v>
      </c>
      <c r="E78" s="15">
        <v>838989</v>
      </c>
      <c r="F78" s="16">
        <v>58073</v>
      </c>
      <c r="G78" s="16">
        <v>2197</v>
      </c>
      <c r="H78" s="16">
        <v>112</v>
      </c>
      <c r="I78" s="16">
        <v>88</v>
      </c>
      <c r="J78" s="16">
        <v>9</v>
      </c>
      <c r="K78" s="16">
        <v>7</v>
      </c>
      <c r="L78" s="16">
        <v>116</v>
      </c>
      <c r="M78" s="16">
        <v>110</v>
      </c>
      <c r="N78" s="16">
        <v>104</v>
      </c>
      <c r="O78" s="16">
        <v>81</v>
      </c>
      <c r="P78" s="17">
        <f t="shared" si="6"/>
        <v>899600</v>
      </c>
      <c r="R78" s="119"/>
      <c r="S78" s="119"/>
      <c r="T78" s="119"/>
      <c r="U78" s="119"/>
      <c r="V78" s="119"/>
      <c r="W78" s="119"/>
      <c r="X78" s="119"/>
      <c r="Y78" s="119"/>
      <c r="Z78" s="119"/>
      <c r="AA78" s="119"/>
      <c r="AB78" s="119"/>
      <c r="AC78" s="119"/>
    </row>
    <row r="79" spans="1:29" x14ac:dyDescent="0.2">
      <c r="A79" s="4">
        <f t="shared" si="7"/>
        <v>2025</v>
      </c>
      <c r="B79" s="4">
        <f t="shared" si="8"/>
        <v>7</v>
      </c>
      <c r="C79" s="11">
        <f t="shared" si="5"/>
        <v>45839</v>
      </c>
      <c r="E79" s="15">
        <v>839188</v>
      </c>
      <c r="F79" s="16">
        <v>58083</v>
      </c>
      <c r="G79" s="16">
        <v>2196</v>
      </c>
      <c r="H79" s="16">
        <v>111</v>
      </c>
      <c r="I79" s="16">
        <v>88</v>
      </c>
      <c r="J79" s="16">
        <v>9</v>
      </c>
      <c r="K79" s="16">
        <v>7</v>
      </c>
      <c r="L79" s="16">
        <v>116</v>
      </c>
      <c r="M79" s="16">
        <v>110</v>
      </c>
      <c r="N79" s="16">
        <v>104</v>
      </c>
      <c r="O79" s="16">
        <v>81</v>
      </c>
      <c r="P79" s="17">
        <f t="shared" si="6"/>
        <v>899807</v>
      </c>
      <c r="R79" s="119"/>
      <c r="S79" s="119"/>
      <c r="T79" s="119"/>
      <c r="U79" s="119"/>
      <c r="V79" s="119"/>
      <c r="W79" s="119"/>
      <c r="X79" s="119"/>
      <c r="Y79" s="119"/>
      <c r="Z79" s="119"/>
      <c r="AA79" s="119"/>
      <c r="AB79" s="119"/>
      <c r="AC79" s="119"/>
    </row>
    <row r="80" spans="1:29" x14ac:dyDescent="0.2">
      <c r="A80" s="4">
        <f t="shared" si="7"/>
        <v>2025</v>
      </c>
      <c r="B80" s="4">
        <f t="shared" si="8"/>
        <v>8</v>
      </c>
      <c r="C80" s="11">
        <f t="shared" si="5"/>
        <v>45870</v>
      </c>
      <c r="E80" s="15">
        <v>839386</v>
      </c>
      <c r="F80" s="16">
        <v>58093</v>
      </c>
      <c r="G80" s="16">
        <v>2194</v>
      </c>
      <c r="H80" s="16">
        <v>111</v>
      </c>
      <c r="I80" s="16">
        <v>87</v>
      </c>
      <c r="J80" s="16">
        <v>9</v>
      </c>
      <c r="K80" s="16">
        <v>7</v>
      </c>
      <c r="L80" s="16">
        <v>116</v>
      </c>
      <c r="M80" s="16">
        <v>110</v>
      </c>
      <c r="N80" s="16">
        <v>104</v>
      </c>
      <c r="O80" s="16">
        <v>81</v>
      </c>
      <c r="P80" s="17">
        <f t="shared" si="6"/>
        <v>900013</v>
      </c>
      <c r="R80" s="119"/>
      <c r="S80" s="119"/>
      <c r="T80" s="119"/>
      <c r="U80" s="119"/>
      <c r="V80" s="119"/>
      <c r="W80" s="119"/>
      <c r="X80" s="119"/>
      <c r="Y80" s="119"/>
      <c r="Z80" s="119"/>
      <c r="AA80" s="119"/>
      <c r="AB80" s="119"/>
      <c r="AC80" s="119"/>
    </row>
    <row r="81" spans="1:29" x14ac:dyDescent="0.2">
      <c r="A81" s="4">
        <f t="shared" si="7"/>
        <v>2025</v>
      </c>
      <c r="B81" s="4">
        <f t="shared" si="8"/>
        <v>9</v>
      </c>
      <c r="C81" s="11">
        <f t="shared" si="5"/>
        <v>45901</v>
      </c>
      <c r="E81" s="15">
        <v>840290</v>
      </c>
      <c r="F81" s="16">
        <v>58103</v>
      </c>
      <c r="G81" s="16">
        <v>2193</v>
      </c>
      <c r="H81" s="16">
        <v>110</v>
      </c>
      <c r="I81" s="16">
        <v>87</v>
      </c>
      <c r="J81" s="16">
        <v>9</v>
      </c>
      <c r="K81" s="16">
        <v>7</v>
      </c>
      <c r="L81" s="16">
        <v>116</v>
      </c>
      <c r="M81" s="16">
        <v>110</v>
      </c>
      <c r="N81" s="16">
        <v>104</v>
      </c>
      <c r="O81" s="16">
        <v>81</v>
      </c>
      <c r="P81" s="17">
        <f t="shared" si="6"/>
        <v>900925</v>
      </c>
      <c r="R81" s="119"/>
      <c r="S81" s="119"/>
      <c r="T81" s="119"/>
      <c r="U81" s="119"/>
      <c r="V81" s="119"/>
      <c r="W81" s="119"/>
      <c r="X81" s="119"/>
      <c r="Y81" s="119"/>
      <c r="Z81" s="119"/>
      <c r="AA81" s="119"/>
      <c r="AB81" s="119"/>
      <c r="AC81" s="119"/>
    </row>
    <row r="82" spans="1:29" x14ac:dyDescent="0.2">
      <c r="A82" s="4">
        <f t="shared" si="7"/>
        <v>2025</v>
      </c>
      <c r="B82" s="4">
        <f t="shared" si="8"/>
        <v>10</v>
      </c>
      <c r="C82" s="11">
        <f t="shared" si="5"/>
        <v>45931</v>
      </c>
      <c r="E82" s="15">
        <v>842860</v>
      </c>
      <c r="F82" s="16">
        <v>58113</v>
      </c>
      <c r="G82" s="16">
        <v>2191</v>
      </c>
      <c r="H82" s="16">
        <v>110</v>
      </c>
      <c r="I82" s="16">
        <v>86</v>
      </c>
      <c r="J82" s="16">
        <v>9</v>
      </c>
      <c r="K82" s="16">
        <v>7</v>
      </c>
      <c r="L82" s="16">
        <v>116</v>
      </c>
      <c r="M82" s="16">
        <v>110</v>
      </c>
      <c r="N82" s="16">
        <v>104</v>
      </c>
      <c r="O82" s="16">
        <v>81</v>
      </c>
      <c r="P82" s="17">
        <f t="shared" si="6"/>
        <v>903503</v>
      </c>
      <c r="R82" s="119"/>
      <c r="S82" s="119"/>
      <c r="T82" s="119"/>
      <c r="U82" s="119"/>
      <c r="V82" s="119"/>
      <c r="W82" s="119"/>
      <c r="X82" s="119"/>
      <c r="Y82" s="119"/>
      <c r="Z82" s="119"/>
      <c r="AA82" s="119"/>
      <c r="AB82" s="119"/>
      <c r="AC82" s="119"/>
    </row>
    <row r="83" spans="1:29" x14ac:dyDescent="0.2">
      <c r="A83" s="4">
        <f t="shared" si="7"/>
        <v>2025</v>
      </c>
      <c r="B83" s="4">
        <f t="shared" si="8"/>
        <v>11</v>
      </c>
      <c r="C83" s="11">
        <f t="shared" si="5"/>
        <v>45962</v>
      </c>
      <c r="E83" s="15">
        <v>844992</v>
      </c>
      <c r="F83" s="16">
        <v>58124</v>
      </c>
      <c r="G83" s="16">
        <v>2190</v>
      </c>
      <c r="H83" s="16">
        <v>109</v>
      </c>
      <c r="I83" s="16">
        <v>86</v>
      </c>
      <c r="J83" s="16">
        <v>9</v>
      </c>
      <c r="K83" s="16">
        <v>7</v>
      </c>
      <c r="L83" s="16">
        <v>116</v>
      </c>
      <c r="M83" s="16">
        <v>110</v>
      </c>
      <c r="N83" s="16">
        <v>104</v>
      </c>
      <c r="O83" s="16">
        <v>81</v>
      </c>
      <c r="P83" s="17">
        <f t="shared" si="6"/>
        <v>905644</v>
      </c>
      <c r="R83" s="119"/>
      <c r="S83" s="119"/>
      <c r="T83" s="119"/>
      <c r="U83" s="119"/>
      <c r="V83" s="119"/>
      <c r="W83" s="119"/>
      <c r="X83" s="119"/>
      <c r="Y83" s="119"/>
      <c r="Z83" s="119"/>
      <c r="AA83" s="119"/>
      <c r="AB83" s="119"/>
      <c r="AC83" s="119"/>
    </row>
    <row r="84" spans="1:29" x14ac:dyDescent="0.2">
      <c r="A84" s="4">
        <f t="shared" si="7"/>
        <v>2025</v>
      </c>
      <c r="B84" s="4">
        <f t="shared" si="8"/>
        <v>12</v>
      </c>
      <c r="C84" s="11">
        <f t="shared" si="5"/>
        <v>45992</v>
      </c>
      <c r="E84" s="15">
        <v>846363</v>
      </c>
      <c r="F84" s="16">
        <v>58134</v>
      </c>
      <c r="G84" s="16">
        <v>2196</v>
      </c>
      <c r="H84" s="16">
        <v>109</v>
      </c>
      <c r="I84" s="16">
        <v>86</v>
      </c>
      <c r="J84" s="16">
        <v>9</v>
      </c>
      <c r="K84" s="16">
        <v>7</v>
      </c>
      <c r="L84" s="16">
        <v>116</v>
      </c>
      <c r="M84" s="16">
        <v>110</v>
      </c>
      <c r="N84" s="16">
        <v>104</v>
      </c>
      <c r="O84" s="16">
        <v>81</v>
      </c>
      <c r="P84" s="17">
        <f t="shared" si="6"/>
        <v>907031</v>
      </c>
      <c r="R84" s="119"/>
      <c r="S84" s="119"/>
      <c r="T84" s="119"/>
      <c r="U84" s="119"/>
      <c r="V84" s="119"/>
      <c r="W84" s="119"/>
      <c r="X84" s="119"/>
      <c r="Y84" s="119"/>
      <c r="Z84" s="119"/>
      <c r="AA84" s="119"/>
      <c r="AB84" s="119"/>
      <c r="AC84" s="119"/>
    </row>
    <row r="85" spans="1:29" x14ac:dyDescent="0.2">
      <c r="A85" s="4">
        <f t="shared" si="7"/>
        <v>2026</v>
      </c>
      <c r="B85" s="4">
        <f t="shared" si="8"/>
        <v>1</v>
      </c>
      <c r="C85" s="11">
        <f t="shared" si="5"/>
        <v>46023</v>
      </c>
      <c r="E85" s="15">
        <v>847280</v>
      </c>
      <c r="F85" s="16">
        <v>58146</v>
      </c>
      <c r="G85" s="16">
        <v>2198</v>
      </c>
      <c r="H85" s="16">
        <v>108</v>
      </c>
      <c r="I85" s="16">
        <v>85</v>
      </c>
      <c r="J85" s="16">
        <v>9</v>
      </c>
      <c r="K85" s="16">
        <v>7</v>
      </c>
      <c r="L85" s="16">
        <v>116</v>
      </c>
      <c r="M85" s="16">
        <v>110</v>
      </c>
      <c r="N85" s="16">
        <v>104</v>
      </c>
      <c r="O85" s="16">
        <v>81</v>
      </c>
      <c r="P85" s="17">
        <f t="shared" si="6"/>
        <v>907961</v>
      </c>
      <c r="R85" s="119"/>
      <c r="S85" s="119"/>
      <c r="T85" s="119"/>
      <c r="U85" s="119"/>
      <c r="V85" s="119"/>
      <c r="W85" s="119"/>
      <c r="X85" s="119"/>
      <c r="Y85" s="119"/>
      <c r="Z85" s="119"/>
      <c r="AA85" s="119"/>
      <c r="AB85" s="119"/>
      <c r="AC85" s="119"/>
    </row>
    <row r="86" spans="1:29" x14ac:dyDescent="0.2">
      <c r="A86" s="4">
        <f t="shared" si="7"/>
        <v>2026</v>
      </c>
      <c r="B86" s="4">
        <f t="shared" si="8"/>
        <v>2</v>
      </c>
      <c r="C86" s="11">
        <f t="shared" si="5"/>
        <v>46054</v>
      </c>
      <c r="E86" s="15">
        <v>847790</v>
      </c>
      <c r="F86" s="16">
        <v>58158</v>
      </c>
      <c r="G86" s="16">
        <v>2199</v>
      </c>
      <c r="H86" s="16">
        <v>108</v>
      </c>
      <c r="I86" s="16">
        <v>85</v>
      </c>
      <c r="J86" s="16">
        <v>9</v>
      </c>
      <c r="K86" s="16">
        <v>7</v>
      </c>
      <c r="L86" s="16">
        <v>116</v>
      </c>
      <c r="M86" s="16">
        <v>110</v>
      </c>
      <c r="N86" s="16">
        <v>104</v>
      </c>
      <c r="O86" s="16">
        <v>81</v>
      </c>
      <c r="P86" s="17">
        <f t="shared" si="6"/>
        <v>908484</v>
      </c>
      <c r="R86" s="119"/>
      <c r="S86" s="119"/>
      <c r="T86" s="119"/>
      <c r="U86" s="119"/>
      <c r="V86" s="119"/>
      <c r="W86" s="119"/>
      <c r="X86" s="119"/>
      <c r="Y86" s="119"/>
      <c r="Z86" s="119"/>
      <c r="AA86" s="119"/>
      <c r="AB86" s="119"/>
      <c r="AC86" s="119"/>
    </row>
    <row r="87" spans="1:29" x14ac:dyDescent="0.2">
      <c r="A87" s="4">
        <f t="shared" si="7"/>
        <v>2026</v>
      </c>
      <c r="B87" s="4">
        <f t="shared" si="8"/>
        <v>3</v>
      </c>
      <c r="C87" s="11">
        <f t="shared" si="5"/>
        <v>46082</v>
      </c>
      <c r="E87" s="15">
        <v>848005</v>
      </c>
      <c r="F87" s="16">
        <v>58170</v>
      </c>
      <c r="G87" s="16">
        <v>2199</v>
      </c>
      <c r="H87" s="16">
        <v>107</v>
      </c>
      <c r="I87" s="16">
        <v>84</v>
      </c>
      <c r="J87" s="16">
        <v>9</v>
      </c>
      <c r="K87" s="16">
        <v>7</v>
      </c>
      <c r="L87" s="16">
        <v>116</v>
      </c>
      <c r="M87" s="16">
        <v>110</v>
      </c>
      <c r="N87" s="16">
        <v>104</v>
      </c>
      <c r="O87" s="16">
        <v>81</v>
      </c>
      <c r="P87" s="17">
        <f t="shared" si="6"/>
        <v>908710</v>
      </c>
      <c r="R87" s="119"/>
      <c r="S87" s="119"/>
      <c r="T87" s="119"/>
      <c r="U87" s="119"/>
      <c r="V87" s="119"/>
      <c r="W87" s="119"/>
      <c r="X87" s="119"/>
      <c r="Y87" s="119"/>
      <c r="Z87" s="119"/>
      <c r="AA87" s="119"/>
      <c r="AB87" s="119"/>
      <c r="AC87" s="119"/>
    </row>
    <row r="88" spans="1:29" x14ac:dyDescent="0.2">
      <c r="A88" s="4">
        <f t="shared" si="7"/>
        <v>2026</v>
      </c>
      <c r="B88" s="4">
        <f t="shared" si="8"/>
        <v>4</v>
      </c>
      <c r="C88" s="11">
        <f t="shared" si="5"/>
        <v>46113</v>
      </c>
      <c r="E88" s="15">
        <v>847815</v>
      </c>
      <c r="F88" s="16">
        <v>58183</v>
      </c>
      <c r="G88" s="16">
        <v>2192</v>
      </c>
      <c r="H88" s="16">
        <v>107</v>
      </c>
      <c r="I88" s="16">
        <v>84</v>
      </c>
      <c r="J88" s="16">
        <v>9</v>
      </c>
      <c r="K88" s="16">
        <v>7</v>
      </c>
      <c r="L88" s="16">
        <v>116</v>
      </c>
      <c r="M88" s="16">
        <v>110</v>
      </c>
      <c r="N88" s="16">
        <v>104</v>
      </c>
      <c r="O88" s="16">
        <v>81</v>
      </c>
      <c r="P88" s="17">
        <f t="shared" si="6"/>
        <v>908526</v>
      </c>
      <c r="R88" s="119"/>
      <c r="S88" s="119"/>
      <c r="T88" s="119"/>
      <c r="U88" s="119"/>
      <c r="V88" s="119"/>
      <c r="W88" s="119"/>
      <c r="X88" s="119"/>
      <c r="Y88" s="119"/>
      <c r="Z88" s="119"/>
      <c r="AA88" s="119"/>
      <c r="AB88" s="119"/>
      <c r="AC88" s="119"/>
    </row>
    <row r="89" spans="1:29" x14ac:dyDescent="0.2">
      <c r="A89" s="4">
        <f t="shared" si="7"/>
        <v>2026</v>
      </c>
      <c r="B89" s="4">
        <f t="shared" si="8"/>
        <v>5</v>
      </c>
      <c r="C89" s="11">
        <f t="shared" si="5"/>
        <v>46143</v>
      </c>
      <c r="E89" s="15">
        <v>847994</v>
      </c>
      <c r="F89" s="16">
        <v>58197</v>
      </c>
      <c r="G89" s="16">
        <v>2189</v>
      </c>
      <c r="H89" s="16">
        <v>106</v>
      </c>
      <c r="I89" s="16">
        <v>84</v>
      </c>
      <c r="J89" s="16">
        <v>9</v>
      </c>
      <c r="K89" s="16">
        <v>7</v>
      </c>
      <c r="L89" s="16">
        <v>116</v>
      </c>
      <c r="M89" s="16">
        <v>110</v>
      </c>
      <c r="N89" s="16">
        <v>104</v>
      </c>
      <c r="O89" s="16">
        <v>81</v>
      </c>
      <c r="P89" s="17">
        <f t="shared" si="6"/>
        <v>908715</v>
      </c>
      <c r="R89" s="119"/>
      <c r="S89" s="119"/>
      <c r="T89" s="119"/>
      <c r="U89" s="119"/>
      <c r="V89" s="119"/>
      <c r="W89" s="119"/>
      <c r="X89" s="119"/>
      <c r="Y89" s="119"/>
      <c r="Z89" s="119"/>
      <c r="AA89" s="119"/>
      <c r="AB89" s="119"/>
      <c r="AC89" s="119"/>
    </row>
    <row r="90" spans="1:29" x14ac:dyDescent="0.2">
      <c r="A90" s="4">
        <f t="shared" si="7"/>
        <v>2026</v>
      </c>
      <c r="B90" s="4">
        <f t="shared" si="8"/>
        <v>6</v>
      </c>
      <c r="C90" s="11">
        <f t="shared" si="5"/>
        <v>46174</v>
      </c>
      <c r="E90" s="15">
        <v>848172</v>
      </c>
      <c r="F90" s="16">
        <v>58210</v>
      </c>
      <c r="G90" s="16">
        <v>2180</v>
      </c>
      <c r="H90" s="16">
        <v>106</v>
      </c>
      <c r="I90" s="16">
        <v>83</v>
      </c>
      <c r="J90" s="16">
        <v>9</v>
      </c>
      <c r="K90" s="16">
        <v>7</v>
      </c>
      <c r="L90" s="16">
        <v>116</v>
      </c>
      <c r="M90" s="16">
        <v>110</v>
      </c>
      <c r="N90" s="16">
        <v>104</v>
      </c>
      <c r="O90" s="16">
        <v>81</v>
      </c>
      <c r="P90" s="17">
        <f t="shared" si="6"/>
        <v>908897</v>
      </c>
      <c r="R90" s="119"/>
      <c r="S90" s="119"/>
      <c r="T90" s="119"/>
      <c r="U90" s="119"/>
      <c r="V90" s="119"/>
      <c r="W90" s="119"/>
      <c r="X90" s="119"/>
      <c r="Y90" s="119"/>
      <c r="Z90" s="119"/>
      <c r="AA90" s="119"/>
      <c r="AB90" s="119"/>
      <c r="AC90" s="119"/>
    </row>
    <row r="91" spans="1:29" x14ac:dyDescent="0.2">
      <c r="A91" s="4">
        <f t="shared" si="7"/>
        <v>2026</v>
      </c>
      <c r="B91" s="4">
        <f t="shared" si="8"/>
        <v>7</v>
      </c>
      <c r="C91" s="11">
        <f t="shared" si="5"/>
        <v>46204</v>
      </c>
      <c r="E91" s="15">
        <v>848350</v>
      </c>
      <c r="F91" s="16">
        <v>58223</v>
      </c>
      <c r="G91" s="16">
        <v>2178</v>
      </c>
      <c r="H91" s="16">
        <v>105</v>
      </c>
      <c r="I91" s="16">
        <v>83</v>
      </c>
      <c r="J91" s="16">
        <v>9</v>
      </c>
      <c r="K91" s="16">
        <v>7</v>
      </c>
      <c r="L91" s="16">
        <v>116</v>
      </c>
      <c r="M91" s="16">
        <v>110</v>
      </c>
      <c r="N91" s="16">
        <v>104</v>
      </c>
      <c r="O91" s="16">
        <v>81</v>
      </c>
      <c r="P91" s="17">
        <f t="shared" si="6"/>
        <v>909085</v>
      </c>
      <c r="R91" s="119"/>
      <c r="S91" s="119"/>
      <c r="T91" s="119"/>
      <c r="U91" s="119"/>
      <c r="V91" s="119"/>
      <c r="W91" s="119"/>
      <c r="X91" s="119"/>
      <c r="Y91" s="119"/>
      <c r="Z91" s="119"/>
      <c r="AA91" s="119"/>
      <c r="AB91" s="119"/>
      <c r="AC91" s="119"/>
    </row>
    <row r="92" spans="1:29" x14ac:dyDescent="0.2">
      <c r="A92" s="4">
        <f t="shared" si="7"/>
        <v>2026</v>
      </c>
      <c r="B92" s="4">
        <f t="shared" si="8"/>
        <v>8</v>
      </c>
      <c r="C92" s="11">
        <f t="shared" si="5"/>
        <v>46235</v>
      </c>
      <c r="E92" s="15">
        <v>848528</v>
      </c>
      <c r="F92" s="16">
        <v>58236</v>
      </c>
      <c r="G92" s="16">
        <v>2177</v>
      </c>
      <c r="H92" s="16">
        <v>105</v>
      </c>
      <c r="I92" s="16">
        <v>82</v>
      </c>
      <c r="J92" s="16">
        <v>9</v>
      </c>
      <c r="K92" s="16">
        <v>7</v>
      </c>
      <c r="L92" s="16">
        <v>116</v>
      </c>
      <c r="M92" s="16">
        <v>110</v>
      </c>
      <c r="N92" s="16">
        <v>104</v>
      </c>
      <c r="O92" s="16">
        <v>81</v>
      </c>
      <c r="P92" s="17">
        <f t="shared" si="6"/>
        <v>909275</v>
      </c>
      <c r="R92" s="119"/>
      <c r="S92" s="119"/>
      <c r="T92" s="119"/>
      <c r="U92" s="119"/>
      <c r="V92" s="119"/>
      <c r="W92" s="119"/>
      <c r="X92" s="119"/>
      <c r="Y92" s="119"/>
      <c r="Z92" s="119"/>
      <c r="AA92" s="119"/>
      <c r="AB92" s="119"/>
      <c r="AC92" s="119"/>
    </row>
    <row r="93" spans="1:29" x14ac:dyDescent="0.2">
      <c r="A93" s="4">
        <f t="shared" si="7"/>
        <v>2026</v>
      </c>
      <c r="B93" s="4">
        <f t="shared" si="8"/>
        <v>9</v>
      </c>
      <c r="C93" s="11">
        <f t="shared" si="5"/>
        <v>46266</v>
      </c>
      <c r="E93" s="15">
        <v>849412</v>
      </c>
      <c r="F93" s="16">
        <v>58249</v>
      </c>
      <c r="G93" s="16">
        <v>2175</v>
      </c>
      <c r="H93" s="16">
        <v>104</v>
      </c>
      <c r="I93" s="16">
        <v>82</v>
      </c>
      <c r="J93" s="16">
        <v>9</v>
      </c>
      <c r="K93" s="16">
        <v>7</v>
      </c>
      <c r="L93" s="16">
        <v>116</v>
      </c>
      <c r="M93" s="16">
        <v>110</v>
      </c>
      <c r="N93" s="16">
        <v>104</v>
      </c>
      <c r="O93" s="16">
        <v>81</v>
      </c>
      <c r="P93" s="17">
        <f t="shared" si="6"/>
        <v>910169</v>
      </c>
      <c r="R93" s="119"/>
      <c r="S93" s="119"/>
      <c r="T93" s="119"/>
      <c r="U93" s="119"/>
      <c r="V93" s="119"/>
      <c r="W93" s="119"/>
      <c r="X93" s="119"/>
      <c r="Y93" s="119"/>
      <c r="Z93" s="119"/>
      <c r="AA93" s="119"/>
      <c r="AB93" s="119"/>
      <c r="AC93" s="119"/>
    </row>
    <row r="94" spans="1:29" x14ac:dyDescent="0.2">
      <c r="A94" s="4">
        <f t="shared" si="7"/>
        <v>2026</v>
      </c>
      <c r="B94" s="4">
        <f t="shared" si="8"/>
        <v>10</v>
      </c>
      <c r="C94" s="11">
        <f t="shared" si="5"/>
        <v>46296</v>
      </c>
      <c r="E94" s="15">
        <v>851963</v>
      </c>
      <c r="F94" s="16">
        <v>58263</v>
      </c>
      <c r="G94" s="16">
        <v>2174</v>
      </c>
      <c r="H94" s="16">
        <v>104</v>
      </c>
      <c r="I94" s="16">
        <v>82</v>
      </c>
      <c r="J94" s="16">
        <v>9</v>
      </c>
      <c r="K94" s="16">
        <v>7</v>
      </c>
      <c r="L94" s="16">
        <v>116</v>
      </c>
      <c r="M94" s="16">
        <v>110</v>
      </c>
      <c r="N94" s="16">
        <v>104</v>
      </c>
      <c r="O94" s="16">
        <v>81</v>
      </c>
      <c r="P94" s="17">
        <f t="shared" si="6"/>
        <v>912733</v>
      </c>
      <c r="R94" s="119"/>
      <c r="S94" s="119"/>
      <c r="T94" s="119"/>
      <c r="U94" s="119"/>
      <c r="V94" s="119"/>
      <c r="W94" s="119"/>
      <c r="X94" s="119"/>
      <c r="Y94" s="119"/>
      <c r="Z94" s="119"/>
      <c r="AA94" s="119"/>
      <c r="AB94" s="119"/>
      <c r="AC94" s="119"/>
    </row>
    <row r="95" spans="1:29" x14ac:dyDescent="0.2">
      <c r="A95" s="4">
        <f t="shared" si="7"/>
        <v>2026</v>
      </c>
      <c r="B95" s="4">
        <f t="shared" si="8"/>
        <v>11</v>
      </c>
      <c r="C95" s="11">
        <f t="shared" si="5"/>
        <v>46327</v>
      </c>
      <c r="E95" s="15">
        <v>854076</v>
      </c>
      <c r="F95" s="16">
        <v>58276</v>
      </c>
      <c r="G95" s="16">
        <v>2173</v>
      </c>
      <c r="H95" s="16">
        <v>103</v>
      </c>
      <c r="I95" s="16">
        <v>81</v>
      </c>
      <c r="J95" s="16">
        <v>9</v>
      </c>
      <c r="K95" s="16">
        <v>7</v>
      </c>
      <c r="L95" s="16">
        <v>116</v>
      </c>
      <c r="M95" s="16">
        <v>110</v>
      </c>
      <c r="N95" s="16">
        <v>104</v>
      </c>
      <c r="O95" s="16">
        <v>81</v>
      </c>
      <c r="P95" s="17">
        <f t="shared" si="6"/>
        <v>914857</v>
      </c>
      <c r="R95" s="119"/>
      <c r="S95" s="119"/>
      <c r="T95" s="119"/>
      <c r="U95" s="119"/>
      <c r="V95" s="119"/>
      <c r="W95" s="119"/>
      <c r="X95" s="119"/>
      <c r="Y95" s="119"/>
      <c r="Z95" s="119"/>
      <c r="AA95" s="119"/>
      <c r="AB95" s="119"/>
      <c r="AC95" s="119"/>
    </row>
    <row r="96" spans="1:29" x14ac:dyDescent="0.2">
      <c r="A96" s="4">
        <f t="shared" si="7"/>
        <v>2026</v>
      </c>
      <c r="B96" s="4">
        <f t="shared" si="8"/>
        <v>12</v>
      </c>
      <c r="C96" s="11">
        <f t="shared" si="5"/>
        <v>46357</v>
      </c>
      <c r="E96" s="15">
        <v>855428</v>
      </c>
      <c r="F96" s="16">
        <v>58289</v>
      </c>
      <c r="G96" s="16">
        <v>2178</v>
      </c>
      <c r="H96" s="16">
        <v>103</v>
      </c>
      <c r="I96" s="16">
        <v>81</v>
      </c>
      <c r="J96" s="16">
        <v>9</v>
      </c>
      <c r="K96" s="16">
        <v>7</v>
      </c>
      <c r="L96" s="16">
        <v>116</v>
      </c>
      <c r="M96" s="16">
        <v>110</v>
      </c>
      <c r="N96" s="16">
        <v>104</v>
      </c>
      <c r="O96" s="16">
        <v>81</v>
      </c>
      <c r="P96" s="17">
        <f t="shared" si="6"/>
        <v>916227</v>
      </c>
      <c r="R96" s="119"/>
      <c r="S96" s="119"/>
      <c r="T96" s="119"/>
      <c r="U96" s="119"/>
      <c r="V96" s="119"/>
      <c r="W96" s="119"/>
      <c r="X96" s="119"/>
      <c r="Y96" s="119"/>
      <c r="Z96" s="119"/>
      <c r="AA96" s="119"/>
      <c r="AB96" s="119"/>
      <c r="AC96" s="119"/>
    </row>
    <row r="97" spans="1:29" x14ac:dyDescent="0.2">
      <c r="A97" s="4">
        <f t="shared" si="7"/>
        <v>2027</v>
      </c>
      <c r="B97" s="4">
        <f t="shared" si="8"/>
        <v>1</v>
      </c>
      <c r="C97" s="11">
        <f t="shared" si="5"/>
        <v>46388</v>
      </c>
      <c r="E97" s="15">
        <v>856344</v>
      </c>
      <c r="F97" s="16">
        <v>58302</v>
      </c>
      <c r="G97" s="16">
        <v>2181</v>
      </c>
      <c r="H97" s="16">
        <v>102</v>
      </c>
      <c r="I97" s="16">
        <v>81</v>
      </c>
      <c r="J97" s="16">
        <v>9</v>
      </c>
      <c r="K97" s="16">
        <v>7</v>
      </c>
      <c r="L97" s="16">
        <v>116</v>
      </c>
      <c r="M97" s="16">
        <v>110</v>
      </c>
      <c r="N97" s="16">
        <v>104</v>
      </c>
      <c r="O97" s="16">
        <v>81</v>
      </c>
      <c r="P97" s="17">
        <f t="shared" si="6"/>
        <v>917158</v>
      </c>
      <c r="R97" s="119"/>
      <c r="S97" s="119"/>
      <c r="T97" s="119"/>
      <c r="U97" s="119"/>
      <c r="V97" s="119"/>
      <c r="W97" s="119"/>
      <c r="X97" s="119"/>
      <c r="Y97" s="119"/>
      <c r="Z97" s="119"/>
      <c r="AA97" s="119"/>
      <c r="AB97" s="119"/>
      <c r="AC97" s="119"/>
    </row>
    <row r="98" spans="1:29" x14ac:dyDescent="0.2">
      <c r="A98" s="4">
        <f t="shared" si="7"/>
        <v>2027</v>
      </c>
      <c r="B98" s="4">
        <f t="shared" si="8"/>
        <v>2</v>
      </c>
      <c r="C98" s="11">
        <f t="shared" si="5"/>
        <v>46419</v>
      </c>
      <c r="E98" s="15">
        <v>856851</v>
      </c>
      <c r="F98" s="16">
        <v>58315</v>
      </c>
      <c r="G98" s="16">
        <v>2182</v>
      </c>
      <c r="H98" s="16">
        <v>102</v>
      </c>
      <c r="I98" s="16">
        <v>80</v>
      </c>
      <c r="J98" s="16">
        <v>9</v>
      </c>
      <c r="K98" s="16">
        <v>7</v>
      </c>
      <c r="L98" s="16">
        <v>116</v>
      </c>
      <c r="M98" s="16">
        <v>110</v>
      </c>
      <c r="N98" s="16">
        <v>104</v>
      </c>
      <c r="O98" s="16">
        <v>81</v>
      </c>
      <c r="P98" s="17">
        <f t="shared" si="6"/>
        <v>917679</v>
      </c>
      <c r="R98" s="119"/>
      <c r="S98" s="119"/>
      <c r="T98" s="119"/>
      <c r="U98" s="119"/>
      <c r="V98" s="119"/>
      <c r="W98" s="119"/>
      <c r="X98" s="119"/>
      <c r="Y98" s="119"/>
      <c r="Z98" s="119"/>
      <c r="AA98" s="119"/>
      <c r="AB98" s="119"/>
      <c r="AC98" s="119"/>
    </row>
    <row r="99" spans="1:29" x14ac:dyDescent="0.2">
      <c r="A99" s="4">
        <f t="shared" si="7"/>
        <v>2027</v>
      </c>
      <c r="B99" s="4">
        <f t="shared" si="8"/>
        <v>3</v>
      </c>
      <c r="C99" s="11">
        <f t="shared" si="5"/>
        <v>46447</v>
      </c>
      <c r="E99" s="15">
        <v>857066</v>
      </c>
      <c r="F99" s="16">
        <v>58328</v>
      </c>
      <c r="G99" s="16">
        <v>2182</v>
      </c>
      <c r="H99" s="16">
        <v>101</v>
      </c>
      <c r="I99" s="16">
        <v>80</v>
      </c>
      <c r="J99" s="16">
        <v>9</v>
      </c>
      <c r="K99" s="16">
        <v>7</v>
      </c>
      <c r="L99" s="16">
        <v>116</v>
      </c>
      <c r="M99" s="16">
        <v>110</v>
      </c>
      <c r="N99" s="16">
        <v>104</v>
      </c>
      <c r="O99" s="16">
        <v>81</v>
      </c>
      <c r="P99" s="17">
        <f t="shared" si="6"/>
        <v>917906</v>
      </c>
      <c r="R99" s="119"/>
      <c r="S99" s="119"/>
      <c r="T99" s="119"/>
      <c r="U99" s="119"/>
      <c r="V99" s="119"/>
      <c r="W99" s="119"/>
      <c r="X99" s="119"/>
      <c r="Y99" s="119"/>
      <c r="Z99" s="119"/>
      <c r="AA99" s="119"/>
      <c r="AB99" s="119"/>
      <c r="AC99" s="119"/>
    </row>
    <row r="100" spans="1:29" x14ac:dyDescent="0.2">
      <c r="A100" s="4">
        <f t="shared" si="7"/>
        <v>2027</v>
      </c>
      <c r="B100" s="4">
        <f t="shared" si="8"/>
        <v>4</v>
      </c>
      <c r="C100" s="11">
        <f t="shared" si="5"/>
        <v>46478</v>
      </c>
      <c r="E100" s="15">
        <v>856876</v>
      </c>
      <c r="F100" s="16">
        <v>58341</v>
      </c>
      <c r="G100" s="16">
        <v>2174</v>
      </c>
      <c r="H100" s="16">
        <v>101</v>
      </c>
      <c r="I100" s="16">
        <v>79</v>
      </c>
      <c r="J100" s="16">
        <v>9</v>
      </c>
      <c r="K100" s="16">
        <v>7</v>
      </c>
      <c r="L100" s="16">
        <v>116</v>
      </c>
      <c r="M100" s="16">
        <v>110</v>
      </c>
      <c r="N100" s="16">
        <v>104</v>
      </c>
      <c r="O100" s="16">
        <v>81</v>
      </c>
      <c r="P100" s="17">
        <f t="shared" si="6"/>
        <v>917721</v>
      </c>
      <c r="R100" s="119"/>
      <c r="S100" s="119"/>
      <c r="T100" s="119"/>
      <c r="U100" s="119"/>
      <c r="V100" s="119"/>
      <c r="W100" s="119"/>
      <c r="X100" s="119"/>
      <c r="Y100" s="119"/>
      <c r="Z100" s="119"/>
      <c r="AA100" s="119"/>
      <c r="AB100" s="119"/>
      <c r="AC100" s="119"/>
    </row>
    <row r="101" spans="1:29" x14ac:dyDescent="0.2">
      <c r="A101" s="4">
        <f t="shared" si="7"/>
        <v>2027</v>
      </c>
      <c r="B101" s="4">
        <f t="shared" si="8"/>
        <v>5</v>
      </c>
      <c r="C101" s="11">
        <f t="shared" ref="C101:C164" si="9">DATE(A101,B101,1)</f>
        <v>46508</v>
      </c>
      <c r="E101" s="15">
        <v>857056</v>
      </c>
      <c r="F101" s="16">
        <v>58354</v>
      </c>
      <c r="G101" s="16">
        <v>2172</v>
      </c>
      <c r="H101" s="16">
        <v>100</v>
      </c>
      <c r="I101" s="16">
        <v>79</v>
      </c>
      <c r="J101" s="16">
        <v>9</v>
      </c>
      <c r="K101" s="16">
        <v>7</v>
      </c>
      <c r="L101" s="16">
        <v>116</v>
      </c>
      <c r="M101" s="16">
        <v>110</v>
      </c>
      <c r="N101" s="16">
        <v>104</v>
      </c>
      <c r="O101" s="16">
        <v>81</v>
      </c>
      <c r="P101" s="17">
        <f t="shared" ref="P101:P164" si="10">SUM(E101:H101,J101,MAX(L101:M101),MAX(N101:O101))</f>
        <v>917911</v>
      </c>
      <c r="R101" s="119"/>
      <c r="S101" s="119"/>
      <c r="T101" s="119"/>
      <c r="U101" s="119"/>
      <c r="V101" s="119"/>
      <c r="W101" s="119"/>
      <c r="X101" s="119"/>
      <c r="Y101" s="119"/>
      <c r="Z101" s="119"/>
      <c r="AA101" s="119"/>
      <c r="AB101" s="119"/>
      <c r="AC101" s="119"/>
    </row>
    <row r="102" spans="1:29" x14ac:dyDescent="0.2">
      <c r="A102" s="4">
        <f t="shared" ref="A102:A165" si="11">IF(B102=1,A101+1,A101)</f>
        <v>2027</v>
      </c>
      <c r="B102" s="4">
        <f t="shared" ref="B102:B165" si="12">IF(B101=12,1,B101+1)</f>
        <v>6</v>
      </c>
      <c r="C102" s="11">
        <f t="shared" si="9"/>
        <v>46539</v>
      </c>
      <c r="E102" s="15">
        <v>857235</v>
      </c>
      <c r="F102" s="16">
        <v>58368</v>
      </c>
      <c r="G102" s="16">
        <v>2163</v>
      </c>
      <c r="H102" s="16">
        <v>100</v>
      </c>
      <c r="I102" s="16">
        <v>79</v>
      </c>
      <c r="J102" s="16">
        <v>9</v>
      </c>
      <c r="K102" s="16">
        <v>7</v>
      </c>
      <c r="L102" s="16">
        <v>116</v>
      </c>
      <c r="M102" s="16">
        <v>110</v>
      </c>
      <c r="N102" s="16">
        <v>104</v>
      </c>
      <c r="O102" s="16">
        <v>81</v>
      </c>
      <c r="P102" s="17">
        <f t="shared" si="10"/>
        <v>918095</v>
      </c>
      <c r="R102" s="119"/>
      <c r="S102" s="119"/>
      <c r="T102" s="119"/>
      <c r="U102" s="119"/>
      <c r="V102" s="119"/>
      <c r="W102" s="119"/>
      <c r="X102" s="119"/>
      <c r="Y102" s="119"/>
      <c r="Z102" s="119"/>
      <c r="AA102" s="119"/>
      <c r="AB102" s="119"/>
      <c r="AC102" s="119"/>
    </row>
    <row r="103" spans="1:29" x14ac:dyDescent="0.2">
      <c r="A103" s="4">
        <f t="shared" si="11"/>
        <v>2027</v>
      </c>
      <c r="B103" s="4">
        <f t="shared" si="12"/>
        <v>7</v>
      </c>
      <c r="C103" s="11">
        <f t="shared" si="9"/>
        <v>46569</v>
      </c>
      <c r="E103" s="15">
        <v>857415</v>
      </c>
      <c r="F103" s="16">
        <v>58381</v>
      </c>
      <c r="G103" s="16">
        <v>2161</v>
      </c>
      <c r="H103" s="16">
        <v>99</v>
      </c>
      <c r="I103" s="16">
        <v>78</v>
      </c>
      <c r="J103" s="16">
        <v>9</v>
      </c>
      <c r="K103" s="16">
        <v>7</v>
      </c>
      <c r="L103" s="16">
        <v>116</v>
      </c>
      <c r="M103" s="16">
        <v>110</v>
      </c>
      <c r="N103" s="16">
        <v>104</v>
      </c>
      <c r="O103" s="16">
        <v>81</v>
      </c>
      <c r="P103" s="17">
        <f t="shared" si="10"/>
        <v>918285</v>
      </c>
      <c r="R103" s="119"/>
      <c r="S103" s="119"/>
      <c r="T103" s="119"/>
      <c r="U103" s="119"/>
      <c r="V103" s="119"/>
      <c r="W103" s="119"/>
      <c r="X103" s="119"/>
      <c r="Y103" s="119"/>
      <c r="Z103" s="119"/>
      <c r="AA103" s="119"/>
      <c r="AB103" s="119"/>
      <c r="AC103" s="119"/>
    </row>
    <row r="104" spans="1:29" x14ac:dyDescent="0.2">
      <c r="A104" s="4">
        <f t="shared" si="11"/>
        <v>2027</v>
      </c>
      <c r="B104" s="4">
        <f t="shared" si="12"/>
        <v>8</v>
      </c>
      <c r="C104" s="11">
        <f t="shared" si="9"/>
        <v>46600</v>
      </c>
      <c r="E104" s="15">
        <v>857595</v>
      </c>
      <c r="F104" s="16">
        <v>58395</v>
      </c>
      <c r="G104" s="16">
        <v>2160</v>
      </c>
      <c r="H104" s="16">
        <v>99</v>
      </c>
      <c r="I104" s="16">
        <v>78</v>
      </c>
      <c r="J104" s="16">
        <v>9</v>
      </c>
      <c r="K104" s="16">
        <v>7</v>
      </c>
      <c r="L104" s="16">
        <v>116</v>
      </c>
      <c r="M104" s="16">
        <v>110</v>
      </c>
      <c r="N104" s="16">
        <v>104</v>
      </c>
      <c r="O104" s="16">
        <v>81</v>
      </c>
      <c r="P104" s="17">
        <f t="shared" si="10"/>
        <v>918478</v>
      </c>
      <c r="R104" s="119"/>
      <c r="S104" s="119"/>
      <c r="T104" s="119"/>
      <c r="U104" s="119"/>
      <c r="V104" s="119"/>
      <c r="W104" s="119"/>
      <c r="X104" s="119"/>
      <c r="Y104" s="119"/>
      <c r="Z104" s="119"/>
      <c r="AA104" s="119"/>
      <c r="AB104" s="119"/>
      <c r="AC104" s="119"/>
    </row>
    <row r="105" spans="1:29" x14ac:dyDescent="0.2">
      <c r="A105" s="4">
        <f t="shared" si="11"/>
        <v>2027</v>
      </c>
      <c r="B105" s="4">
        <f t="shared" si="12"/>
        <v>9</v>
      </c>
      <c r="C105" s="11">
        <f t="shared" si="9"/>
        <v>46631</v>
      </c>
      <c r="E105" s="15">
        <v>858481</v>
      </c>
      <c r="F105" s="16">
        <v>58408</v>
      </c>
      <c r="G105" s="16">
        <v>2158</v>
      </c>
      <c r="H105" s="16">
        <v>98</v>
      </c>
      <c r="I105" s="16">
        <v>77</v>
      </c>
      <c r="J105" s="16">
        <v>9</v>
      </c>
      <c r="K105" s="16">
        <v>7</v>
      </c>
      <c r="L105" s="16">
        <v>116</v>
      </c>
      <c r="M105" s="16">
        <v>110</v>
      </c>
      <c r="N105" s="16">
        <v>104</v>
      </c>
      <c r="O105" s="16">
        <v>81</v>
      </c>
      <c r="P105" s="17">
        <f t="shared" si="10"/>
        <v>919374</v>
      </c>
      <c r="R105" s="119"/>
      <c r="S105" s="119"/>
      <c r="T105" s="119"/>
      <c r="U105" s="119"/>
      <c r="V105" s="119"/>
      <c r="W105" s="119"/>
      <c r="X105" s="119"/>
      <c r="Y105" s="119"/>
      <c r="Z105" s="119"/>
      <c r="AA105" s="119"/>
      <c r="AB105" s="119"/>
      <c r="AC105" s="119"/>
    </row>
    <row r="106" spans="1:29" x14ac:dyDescent="0.2">
      <c r="A106" s="4">
        <f t="shared" si="11"/>
        <v>2027</v>
      </c>
      <c r="B106" s="4">
        <f t="shared" si="12"/>
        <v>10</v>
      </c>
      <c r="C106" s="11">
        <f t="shared" si="9"/>
        <v>46661</v>
      </c>
      <c r="E106" s="15">
        <v>861033</v>
      </c>
      <c r="F106" s="16">
        <v>58422</v>
      </c>
      <c r="G106" s="16">
        <v>2157</v>
      </c>
      <c r="H106" s="16">
        <v>98</v>
      </c>
      <c r="I106" s="16">
        <v>77</v>
      </c>
      <c r="J106" s="16">
        <v>9</v>
      </c>
      <c r="K106" s="16">
        <v>7</v>
      </c>
      <c r="L106" s="16">
        <v>116</v>
      </c>
      <c r="M106" s="16">
        <v>110</v>
      </c>
      <c r="N106" s="16">
        <v>104</v>
      </c>
      <c r="O106" s="16">
        <v>81</v>
      </c>
      <c r="P106" s="17">
        <f t="shared" si="10"/>
        <v>921939</v>
      </c>
      <c r="R106" s="119"/>
      <c r="S106" s="119"/>
      <c r="T106" s="119"/>
      <c r="U106" s="119"/>
      <c r="V106" s="119"/>
      <c r="W106" s="119"/>
      <c r="X106" s="119"/>
      <c r="Y106" s="119"/>
      <c r="Z106" s="119"/>
      <c r="AA106" s="119"/>
      <c r="AB106" s="119"/>
      <c r="AC106" s="119"/>
    </row>
    <row r="107" spans="1:29" x14ac:dyDescent="0.2">
      <c r="A107" s="4">
        <f t="shared" si="11"/>
        <v>2027</v>
      </c>
      <c r="B107" s="4">
        <f t="shared" si="12"/>
        <v>11</v>
      </c>
      <c r="C107" s="11">
        <f t="shared" si="9"/>
        <v>46692</v>
      </c>
      <c r="E107" s="15">
        <v>863149</v>
      </c>
      <c r="F107" s="16">
        <v>58436</v>
      </c>
      <c r="G107" s="16">
        <v>2155</v>
      </c>
      <c r="H107" s="16">
        <v>97</v>
      </c>
      <c r="I107" s="16">
        <v>77</v>
      </c>
      <c r="J107" s="16">
        <v>9</v>
      </c>
      <c r="K107" s="16">
        <v>7</v>
      </c>
      <c r="L107" s="16">
        <v>116</v>
      </c>
      <c r="M107" s="16">
        <v>110</v>
      </c>
      <c r="N107" s="16">
        <v>104</v>
      </c>
      <c r="O107" s="16">
        <v>81</v>
      </c>
      <c r="P107" s="17">
        <f t="shared" si="10"/>
        <v>924066</v>
      </c>
      <c r="R107" s="119"/>
      <c r="S107" s="119"/>
      <c r="T107" s="119"/>
      <c r="U107" s="119"/>
      <c r="V107" s="119"/>
      <c r="W107" s="119"/>
      <c r="X107" s="119"/>
      <c r="Y107" s="119"/>
      <c r="Z107" s="119"/>
      <c r="AA107" s="119"/>
      <c r="AB107" s="119"/>
      <c r="AC107" s="119"/>
    </row>
    <row r="108" spans="1:29" x14ac:dyDescent="0.2">
      <c r="A108" s="4">
        <f t="shared" si="11"/>
        <v>2027</v>
      </c>
      <c r="B108" s="4">
        <f t="shared" si="12"/>
        <v>12</v>
      </c>
      <c r="C108" s="11">
        <f t="shared" si="9"/>
        <v>46722</v>
      </c>
      <c r="E108" s="15">
        <v>864503</v>
      </c>
      <c r="F108" s="16">
        <v>58451</v>
      </c>
      <c r="G108" s="16">
        <v>2161</v>
      </c>
      <c r="H108" s="16">
        <v>97</v>
      </c>
      <c r="I108" s="16">
        <v>76</v>
      </c>
      <c r="J108" s="16">
        <v>9</v>
      </c>
      <c r="K108" s="16">
        <v>7</v>
      </c>
      <c r="L108" s="16">
        <v>116</v>
      </c>
      <c r="M108" s="16">
        <v>110</v>
      </c>
      <c r="N108" s="16">
        <v>104</v>
      </c>
      <c r="O108" s="16">
        <v>81</v>
      </c>
      <c r="P108" s="17">
        <f t="shared" si="10"/>
        <v>925441</v>
      </c>
      <c r="R108" s="119"/>
      <c r="S108" s="119"/>
      <c r="T108" s="119"/>
      <c r="U108" s="119"/>
      <c r="V108" s="119"/>
      <c r="W108" s="119"/>
      <c r="X108" s="119"/>
      <c r="Y108" s="119"/>
      <c r="Z108" s="119"/>
      <c r="AA108" s="119"/>
      <c r="AB108" s="119"/>
      <c r="AC108" s="119"/>
    </row>
    <row r="109" spans="1:29" x14ac:dyDescent="0.2">
      <c r="A109" s="4">
        <f t="shared" si="11"/>
        <v>2028</v>
      </c>
      <c r="B109" s="4">
        <f t="shared" si="12"/>
        <v>1</v>
      </c>
      <c r="C109" s="11">
        <f t="shared" si="9"/>
        <v>46753</v>
      </c>
      <c r="E109" s="15">
        <v>865436</v>
      </c>
      <c r="F109" s="16">
        <v>58468</v>
      </c>
      <c r="G109" s="16">
        <v>2164</v>
      </c>
      <c r="H109" s="16">
        <v>96</v>
      </c>
      <c r="I109" s="16">
        <v>76</v>
      </c>
      <c r="J109" s="16">
        <v>9</v>
      </c>
      <c r="K109" s="16">
        <v>7</v>
      </c>
      <c r="L109" s="16">
        <v>116</v>
      </c>
      <c r="M109" s="16">
        <v>110</v>
      </c>
      <c r="N109" s="16">
        <v>104</v>
      </c>
      <c r="O109" s="16">
        <v>81</v>
      </c>
      <c r="P109" s="17">
        <f t="shared" si="10"/>
        <v>926393</v>
      </c>
      <c r="R109" s="119"/>
      <c r="S109" s="119"/>
      <c r="T109" s="119"/>
      <c r="U109" s="119"/>
      <c r="V109" s="119"/>
      <c r="W109" s="119"/>
      <c r="X109" s="119"/>
      <c r="Y109" s="119"/>
      <c r="Z109" s="119"/>
      <c r="AA109" s="119"/>
      <c r="AB109" s="119"/>
      <c r="AC109" s="119"/>
    </row>
    <row r="110" spans="1:29" x14ac:dyDescent="0.2">
      <c r="A110" s="4">
        <f t="shared" si="11"/>
        <v>2028</v>
      </c>
      <c r="B110" s="4">
        <f t="shared" si="12"/>
        <v>2</v>
      </c>
      <c r="C110" s="11">
        <f t="shared" si="9"/>
        <v>46784</v>
      </c>
      <c r="E110" s="15">
        <v>865961</v>
      </c>
      <c r="F110" s="16">
        <v>58484</v>
      </c>
      <c r="G110" s="16">
        <v>2165</v>
      </c>
      <c r="H110" s="16">
        <v>96</v>
      </c>
      <c r="I110" s="16">
        <v>75</v>
      </c>
      <c r="J110" s="16">
        <v>9</v>
      </c>
      <c r="K110" s="16">
        <v>7</v>
      </c>
      <c r="L110" s="16">
        <v>116</v>
      </c>
      <c r="M110" s="16">
        <v>110</v>
      </c>
      <c r="N110" s="16">
        <v>104</v>
      </c>
      <c r="O110" s="16">
        <v>81</v>
      </c>
      <c r="P110" s="17">
        <f t="shared" si="10"/>
        <v>926935</v>
      </c>
      <c r="R110" s="119"/>
      <c r="S110" s="119"/>
      <c r="T110" s="119"/>
      <c r="U110" s="119"/>
      <c r="V110" s="119"/>
      <c r="W110" s="119"/>
      <c r="X110" s="119"/>
      <c r="Y110" s="119"/>
      <c r="Z110" s="119"/>
      <c r="AA110" s="119"/>
      <c r="AB110" s="119"/>
      <c r="AC110" s="119"/>
    </row>
    <row r="111" spans="1:29" x14ac:dyDescent="0.2">
      <c r="A111" s="4">
        <f t="shared" si="11"/>
        <v>2028</v>
      </c>
      <c r="B111" s="4">
        <f t="shared" si="12"/>
        <v>3</v>
      </c>
      <c r="C111" s="11">
        <f t="shared" si="9"/>
        <v>46813</v>
      </c>
      <c r="E111" s="15">
        <v>866193</v>
      </c>
      <c r="F111" s="16">
        <v>58501</v>
      </c>
      <c r="G111" s="16">
        <v>2165</v>
      </c>
      <c r="H111" s="16">
        <v>95</v>
      </c>
      <c r="I111" s="16">
        <v>75</v>
      </c>
      <c r="J111" s="16">
        <v>9</v>
      </c>
      <c r="K111" s="16">
        <v>7</v>
      </c>
      <c r="L111" s="16">
        <v>116</v>
      </c>
      <c r="M111" s="16">
        <v>110</v>
      </c>
      <c r="N111" s="16">
        <v>104</v>
      </c>
      <c r="O111" s="16">
        <v>81</v>
      </c>
      <c r="P111" s="17">
        <f t="shared" si="10"/>
        <v>927183</v>
      </c>
      <c r="R111" s="119"/>
      <c r="S111" s="119"/>
      <c r="T111" s="119"/>
      <c r="U111" s="119"/>
      <c r="V111" s="119"/>
      <c r="W111" s="119"/>
      <c r="X111" s="119"/>
      <c r="Y111" s="119"/>
      <c r="Z111" s="119"/>
      <c r="AA111" s="119"/>
      <c r="AB111" s="119"/>
      <c r="AC111" s="119"/>
    </row>
    <row r="112" spans="1:29" x14ac:dyDescent="0.2">
      <c r="A112" s="4">
        <f t="shared" si="11"/>
        <v>2028</v>
      </c>
      <c r="B112" s="4">
        <f t="shared" si="12"/>
        <v>4</v>
      </c>
      <c r="C112" s="11">
        <f t="shared" si="9"/>
        <v>46844</v>
      </c>
      <c r="E112" s="15">
        <v>866019</v>
      </c>
      <c r="F112" s="16">
        <v>58517</v>
      </c>
      <c r="G112" s="16">
        <v>2157</v>
      </c>
      <c r="H112" s="16">
        <v>95</v>
      </c>
      <c r="I112" s="16">
        <v>75</v>
      </c>
      <c r="J112" s="16">
        <v>9</v>
      </c>
      <c r="K112" s="16">
        <v>7</v>
      </c>
      <c r="L112" s="16">
        <v>116</v>
      </c>
      <c r="M112" s="16">
        <v>110</v>
      </c>
      <c r="N112" s="16">
        <v>104</v>
      </c>
      <c r="O112" s="16">
        <v>81</v>
      </c>
      <c r="P112" s="17">
        <f t="shared" si="10"/>
        <v>927017</v>
      </c>
      <c r="R112" s="119"/>
      <c r="S112" s="119"/>
      <c r="T112" s="119"/>
      <c r="U112" s="119"/>
      <c r="V112" s="119"/>
      <c r="W112" s="119"/>
      <c r="X112" s="119"/>
      <c r="Y112" s="119"/>
      <c r="Z112" s="119"/>
      <c r="AA112" s="119"/>
      <c r="AB112" s="119"/>
      <c r="AC112" s="119"/>
    </row>
    <row r="113" spans="1:29" x14ac:dyDescent="0.2">
      <c r="A113" s="4">
        <f t="shared" si="11"/>
        <v>2028</v>
      </c>
      <c r="B113" s="4">
        <f t="shared" si="12"/>
        <v>5</v>
      </c>
      <c r="C113" s="11">
        <f t="shared" si="9"/>
        <v>46874</v>
      </c>
      <c r="E113" s="15">
        <v>866214</v>
      </c>
      <c r="F113" s="16">
        <v>58533</v>
      </c>
      <c r="G113" s="16">
        <v>2154</v>
      </c>
      <c r="H113" s="16">
        <v>94</v>
      </c>
      <c r="I113" s="16">
        <v>74</v>
      </c>
      <c r="J113" s="16">
        <v>9</v>
      </c>
      <c r="K113" s="16">
        <v>7</v>
      </c>
      <c r="L113" s="16">
        <v>116</v>
      </c>
      <c r="M113" s="16">
        <v>110</v>
      </c>
      <c r="N113" s="16">
        <v>104</v>
      </c>
      <c r="O113" s="16">
        <v>81</v>
      </c>
      <c r="P113" s="17">
        <f t="shared" si="10"/>
        <v>927224</v>
      </c>
      <c r="R113" s="119"/>
      <c r="S113" s="119"/>
      <c r="T113" s="119"/>
      <c r="U113" s="119"/>
      <c r="V113" s="119"/>
      <c r="W113" s="119"/>
      <c r="X113" s="119"/>
      <c r="Y113" s="119"/>
      <c r="Z113" s="119"/>
      <c r="AA113" s="119"/>
      <c r="AB113" s="119"/>
      <c r="AC113" s="119"/>
    </row>
    <row r="114" spans="1:29" x14ac:dyDescent="0.2">
      <c r="A114" s="4">
        <f t="shared" si="11"/>
        <v>2028</v>
      </c>
      <c r="B114" s="4">
        <f t="shared" si="12"/>
        <v>6</v>
      </c>
      <c r="C114" s="11">
        <f t="shared" si="9"/>
        <v>46905</v>
      </c>
      <c r="E114" s="15">
        <v>866409</v>
      </c>
      <c r="F114" s="16">
        <v>58549</v>
      </c>
      <c r="G114" s="16">
        <v>2145</v>
      </c>
      <c r="H114" s="16">
        <v>94</v>
      </c>
      <c r="I114" s="16">
        <v>74</v>
      </c>
      <c r="J114" s="16">
        <v>9</v>
      </c>
      <c r="K114" s="16">
        <v>7</v>
      </c>
      <c r="L114" s="16">
        <v>116</v>
      </c>
      <c r="M114" s="16">
        <v>110</v>
      </c>
      <c r="N114" s="16">
        <v>104</v>
      </c>
      <c r="O114" s="16">
        <v>81</v>
      </c>
      <c r="P114" s="17">
        <f t="shared" si="10"/>
        <v>927426</v>
      </c>
      <c r="R114" s="119"/>
      <c r="S114" s="119"/>
      <c r="T114" s="119"/>
      <c r="U114" s="119"/>
      <c r="V114" s="119"/>
      <c r="W114" s="119"/>
      <c r="X114" s="119"/>
      <c r="Y114" s="119"/>
      <c r="Z114" s="119"/>
      <c r="AA114" s="119"/>
      <c r="AB114" s="119"/>
      <c r="AC114" s="119"/>
    </row>
    <row r="115" spans="1:29" x14ac:dyDescent="0.2">
      <c r="A115" s="4">
        <f t="shared" si="11"/>
        <v>2028</v>
      </c>
      <c r="B115" s="4">
        <f t="shared" si="12"/>
        <v>7</v>
      </c>
      <c r="C115" s="11">
        <f t="shared" si="9"/>
        <v>46935</v>
      </c>
      <c r="E115" s="15">
        <v>866604</v>
      </c>
      <c r="F115" s="16">
        <v>58566</v>
      </c>
      <c r="G115" s="16">
        <v>2144</v>
      </c>
      <c r="H115" s="16">
        <v>93</v>
      </c>
      <c r="I115" s="16">
        <v>73</v>
      </c>
      <c r="J115" s="16">
        <v>9</v>
      </c>
      <c r="K115" s="16">
        <v>7</v>
      </c>
      <c r="L115" s="16">
        <v>116</v>
      </c>
      <c r="M115" s="16">
        <v>110</v>
      </c>
      <c r="N115" s="16">
        <v>104</v>
      </c>
      <c r="O115" s="16">
        <v>81</v>
      </c>
      <c r="P115" s="17">
        <f t="shared" si="10"/>
        <v>927636</v>
      </c>
      <c r="R115" s="119"/>
      <c r="S115" s="119"/>
      <c r="T115" s="119"/>
      <c r="U115" s="119"/>
      <c r="V115" s="119"/>
      <c r="W115" s="119"/>
      <c r="X115" s="119"/>
      <c r="Y115" s="119"/>
      <c r="Z115" s="119"/>
      <c r="AA115" s="119"/>
      <c r="AB115" s="119"/>
      <c r="AC115" s="119"/>
    </row>
    <row r="116" spans="1:29" x14ac:dyDescent="0.2">
      <c r="A116" s="4">
        <f t="shared" si="11"/>
        <v>2028</v>
      </c>
      <c r="B116" s="4">
        <f t="shared" si="12"/>
        <v>8</v>
      </c>
      <c r="C116" s="11">
        <f t="shared" si="9"/>
        <v>46966</v>
      </c>
      <c r="E116" s="15">
        <v>866799</v>
      </c>
      <c r="F116" s="16">
        <v>58582</v>
      </c>
      <c r="G116" s="16">
        <v>2143</v>
      </c>
      <c r="H116" s="16">
        <v>93</v>
      </c>
      <c r="I116" s="16">
        <v>73</v>
      </c>
      <c r="J116" s="16">
        <v>9</v>
      </c>
      <c r="K116" s="16">
        <v>7</v>
      </c>
      <c r="L116" s="16">
        <v>116</v>
      </c>
      <c r="M116" s="16">
        <v>110</v>
      </c>
      <c r="N116" s="16">
        <v>104</v>
      </c>
      <c r="O116" s="16">
        <v>81</v>
      </c>
      <c r="P116" s="17">
        <f t="shared" si="10"/>
        <v>927846</v>
      </c>
      <c r="R116" s="119"/>
      <c r="S116" s="119"/>
      <c r="T116" s="119"/>
      <c r="U116" s="119"/>
      <c r="V116" s="119"/>
      <c r="W116" s="119"/>
      <c r="X116" s="119"/>
      <c r="Y116" s="119"/>
      <c r="Z116" s="119"/>
      <c r="AA116" s="119"/>
      <c r="AB116" s="119"/>
      <c r="AC116" s="119"/>
    </row>
    <row r="117" spans="1:29" x14ac:dyDescent="0.2">
      <c r="A117" s="4">
        <f t="shared" si="11"/>
        <v>2028</v>
      </c>
      <c r="B117" s="4">
        <f t="shared" si="12"/>
        <v>9</v>
      </c>
      <c r="C117" s="11">
        <f t="shared" si="9"/>
        <v>46997</v>
      </c>
      <c r="E117" s="15">
        <v>867700</v>
      </c>
      <c r="F117" s="16">
        <v>58599</v>
      </c>
      <c r="G117" s="16">
        <v>2141</v>
      </c>
      <c r="H117" s="16">
        <v>92</v>
      </c>
      <c r="I117" s="16">
        <v>73</v>
      </c>
      <c r="J117" s="16">
        <v>9</v>
      </c>
      <c r="K117" s="16">
        <v>7</v>
      </c>
      <c r="L117" s="16">
        <v>116</v>
      </c>
      <c r="M117" s="16">
        <v>110</v>
      </c>
      <c r="N117" s="16">
        <v>104</v>
      </c>
      <c r="O117" s="16">
        <v>81</v>
      </c>
      <c r="P117" s="17">
        <f t="shared" si="10"/>
        <v>928761</v>
      </c>
      <c r="R117" s="119"/>
      <c r="S117" s="119"/>
      <c r="T117" s="119"/>
      <c r="U117" s="119"/>
      <c r="V117" s="119"/>
      <c r="W117" s="119"/>
      <c r="X117" s="119"/>
      <c r="Y117" s="119"/>
      <c r="Z117" s="119"/>
      <c r="AA117" s="119"/>
      <c r="AB117" s="119"/>
      <c r="AC117" s="119"/>
    </row>
    <row r="118" spans="1:29" x14ac:dyDescent="0.2">
      <c r="A118" s="4">
        <f t="shared" si="11"/>
        <v>2028</v>
      </c>
      <c r="B118" s="4">
        <f t="shared" si="12"/>
        <v>10</v>
      </c>
      <c r="C118" s="11">
        <f t="shared" si="9"/>
        <v>47027</v>
      </c>
      <c r="E118" s="15">
        <v>870267</v>
      </c>
      <c r="F118" s="16">
        <v>58616</v>
      </c>
      <c r="G118" s="16">
        <v>2140</v>
      </c>
      <c r="H118" s="16">
        <v>92</v>
      </c>
      <c r="I118" s="16">
        <v>72</v>
      </c>
      <c r="J118" s="16">
        <v>9</v>
      </c>
      <c r="K118" s="16">
        <v>7</v>
      </c>
      <c r="L118" s="16">
        <v>116</v>
      </c>
      <c r="M118" s="16">
        <v>110</v>
      </c>
      <c r="N118" s="16">
        <v>104</v>
      </c>
      <c r="O118" s="16">
        <v>81</v>
      </c>
      <c r="P118" s="17">
        <f t="shared" si="10"/>
        <v>931344</v>
      </c>
      <c r="R118" s="119"/>
      <c r="S118" s="119"/>
      <c r="T118" s="119"/>
      <c r="U118" s="119"/>
      <c r="V118" s="119"/>
      <c r="W118" s="119"/>
      <c r="X118" s="119"/>
      <c r="Y118" s="119"/>
      <c r="Z118" s="119"/>
      <c r="AA118" s="119"/>
      <c r="AB118" s="119"/>
      <c r="AC118" s="119"/>
    </row>
    <row r="119" spans="1:29" x14ac:dyDescent="0.2">
      <c r="A119" s="4">
        <f t="shared" si="11"/>
        <v>2028</v>
      </c>
      <c r="B119" s="4">
        <f t="shared" si="12"/>
        <v>11</v>
      </c>
      <c r="C119" s="11">
        <f t="shared" si="9"/>
        <v>47058</v>
      </c>
      <c r="E119" s="15">
        <v>872398</v>
      </c>
      <c r="F119" s="16">
        <v>58632</v>
      </c>
      <c r="G119" s="16">
        <v>2138</v>
      </c>
      <c r="H119" s="16">
        <v>91</v>
      </c>
      <c r="I119" s="16">
        <v>72</v>
      </c>
      <c r="J119" s="16">
        <v>9</v>
      </c>
      <c r="K119" s="16">
        <v>7</v>
      </c>
      <c r="L119" s="16">
        <v>116</v>
      </c>
      <c r="M119" s="16">
        <v>110</v>
      </c>
      <c r="N119" s="16">
        <v>104</v>
      </c>
      <c r="O119" s="16">
        <v>81</v>
      </c>
      <c r="P119" s="17">
        <f t="shared" si="10"/>
        <v>933488</v>
      </c>
      <c r="R119" s="119"/>
      <c r="S119" s="119"/>
      <c r="T119" s="119"/>
      <c r="U119" s="119"/>
      <c r="V119" s="119"/>
      <c r="W119" s="119"/>
      <c r="X119" s="119"/>
      <c r="Y119" s="119"/>
      <c r="Z119" s="119"/>
      <c r="AA119" s="119"/>
      <c r="AB119" s="119"/>
      <c r="AC119" s="119"/>
    </row>
    <row r="120" spans="1:29" x14ac:dyDescent="0.2">
      <c r="A120" s="4">
        <f t="shared" si="11"/>
        <v>2028</v>
      </c>
      <c r="B120" s="4">
        <f t="shared" si="12"/>
        <v>12</v>
      </c>
      <c r="C120" s="11">
        <f t="shared" si="9"/>
        <v>47088</v>
      </c>
      <c r="E120" s="15">
        <v>873766</v>
      </c>
      <c r="F120" s="16">
        <v>58648</v>
      </c>
      <c r="G120" s="16">
        <v>2144</v>
      </c>
      <c r="H120" s="16">
        <v>91</v>
      </c>
      <c r="I120" s="16">
        <v>71</v>
      </c>
      <c r="J120" s="16">
        <v>9</v>
      </c>
      <c r="K120" s="16">
        <v>7</v>
      </c>
      <c r="L120" s="16">
        <v>116</v>
      </c>
      <c r="M120" s="16">
        <v>110</v>
      </c>
      <c r="N120" s="16">
        <v>104</v>
      </c>
      <c r="O120" s="16">
        <v>81</v>
      </c>
      <c r="P120" s="17">
        <f t="shared" si="10"/>
        <v>934878</v>
      </c>
      <c r="R120" s="119"/>
      <c r="S120" s="119"/>
      <c r="T120" s="119"/>
      <c r="U120" s="119"/>
      <c r="V120" s="119"/>
      <c r="W120" s="119"/>
      <c r="X120" s="119"/>
      <c r="Y120" s="119"/>
      <c r="Z120" s="119"/>
      <c r="AA120" s="119"/>
      <c r="AB120" s="119"/>
      <c r="AC120" s="119"/>
    </row>
    <row r="121" spans="1:29" x14ac:dyDescent="0.2">
      <c r="A121" s="4">
        <f t="shared" si="11"/>
        <v>2029</v>
      </c>
      <c r="B121" s="4">
        <f t="shared" si="12"/>
        <v>1</v>
      </c>
      <c r="C121" s="11">
        <f t="shared" si="9"/>
        <v>47119</v>
      </c>
      <c r="E121" s="15">
        <v>874699</v>
      </c>
      <c r="F121" s="16">
        <v>58665</v>
      </c>
      <c r="G121" s="16">
        <v>2147</v>
      </c>
      <c r="H121" s="16">
        <v>90</v>
      </c>
      <c r="I121" s="16">
        <v>71</v>
      </c>
      <c r="J121" s="16">
        <v>9</v>
      </c>
      <c r="K121" s="16">
        <v>7</v>
      </c>
      <c r="L121" s="16">
        <v>116</v>
      </c>
      <c r="M121" s="16">
        <v>110</v>
      </c>
      <c r="N121" s="16">
        <v>104</v>
      </c>
      <c r="O121" s="16">
        <v>81</v>
      </c>
      <c r="P121" s="17">
        <f t="shared" si="10"/>
        <v>935830</v>
      </c>
      <c r="R121" s="119"/>
      <c r="S121" s="119"/>
      <c r="T121" s="119"/>
      <c r="U121" s="119"/>
      <c r="V121" s="119"/>
      <c r="W121" s="119"/>
      <c r="X121" s="119"/>
      <c r="Y121" s="119"/>
      <c r="Z121" s="119"/>
      <c r="AA121" s="119"/>
      <c r="AB121" s="119"/>
      <c r="AC121" s="119"/>
    </row>
    <row r="122" spans="1:29" x14ac:dyDescent="0.2">
      <c r="A122" s="4">
        <f t="shared" si="11"/>
        <v>2029</v>
      </c>
      <c r="B122" s="4">
        <f t="shared" si="12"/>
        <v>2</v>
      </c>
      <c r="C122" s="11">
        <f t="shared" si="9"/>
        <v>47150</v>
      </c>
      <c r="E122" s="15">
        <v>875223</v>
      </c>
      <c r="F122" s="16">
        <v>58681</v>
      </c>
      <c r="G122" s="16">
        <v>2147</v>
      </c>
      <c r="H122" s="16">
        <v>90</v>
      </c>
      <c r="I122" s="16">
        <v>71</v>
      </c>
      <c r="J122" s="16">
        <v>9</v>
      </c>
      <c r="K122" s="16">
        <v>7</v>
      </c>
      <c r="L122" s="16">
        <v>116</v>
      </c>
      <c r="M122" s="16">
        <v>110</v>
      </c>
      <c r="N122" s="16">
        <v>104</v>
      </c>
      <c r="O122" s="16">
        <v>81</v>
      </c>
      <c r="P122" s="17">
        <f t="shared" si="10"/>
        <v>936370</v>
      </c>
      <c r="R122" s="119"/>
      <c r="S122" s="119"/>
      <c r="T122" s="119"/>
      <c r="U122" s="119"/>
      <c r="V122" s="119"/>
      <c r="W122" s="119"/>
      <c r="X122" s="119"/>
      <c r="Y122" s="119"/>
      <c r="Z122" s="119"/>
      <c r="AA122" s="119"/>
      <c r="AB122" s="119"/>
      <c r="AC122" s="119"/>
    </row>
    <row r="123" spans="1:29" x14ac:dyDescent="0.2">
      <c r="A123" s="4">
        <f t="shared" si="11"/>
        <v>2029</v>
      </c>
      <c r="B123" s="4">
        <f t="shared" si="12"/>
        <v>3</v>
      </c>
      <c r="C123" s="11">
        <f t="shared" si="9"/>
        <v>47178</v>
      </c>
      <c r="E123" s="15">
        <v>875454</v>
      </c>
      <c r="F123" s="16">
        <v>58698</v>
      </c>
      <c r="G123" s="16">
        <v>2148</v>
      </c>
      <c r="H123" s="16">
        <v>89</v>
      </c>
      <c r="I123" s="16">
        <v>70</v>
      </c>
      <c r="J123" s="16">
        <v>9</v>
      </c>
      <c r="K123" s="16">
        <v>7</v>
      </c>
      <c r="L123" s="16">
        <v>116</v>
      </c>
      <c r="M123" s="16">
        <v>110</v>
      </c>
      <c r="N123" s="16">
        <v>104</v>
      </c>
      <c r="O123" s="16">
        <v>81</v>
      </c>
      <c r="P123" s="17">
        <f t="shared" si="10"/>
        <v>936618</v>
      </c>
      <c r="R123" s="119"/>
      <c r="S123" s="119"/>
      <c r="T123" s="119"/>
      <c r="U123" s="119"/>
      <c r="V123" s="119"/>
      <c r="W123" s="119"/>
      <c r="X123" s="119"/>
      <c r="Y123" s="119"/>
      <c r="Z123" s="119"/>
      <c r="AA123" s="119"/>
      <c r="AB123" s="119"/>
      <c r="AC123" s="119"/>
    </row>
    <row r="124" spans="1:29" x14ac:dyDescent="0.2">
      <c r="A124" s="4">
        <f t="shared" si="11"/>
        <v>2029</v>
      </c>
      <c r="B124" s="4">
        <f t="shared" si="12"/>
        <v>4</v>
      </c>
      <c r="C124" s="11">
        <f t="shared" si="9"/>
        <v>47209</v>
      </c>
      <c r="E124" s="15">
        <v>875280</v>
      </c>
      <c r="F124" s="16">
        <v>58714</v>
      </c>
      <c r="G124" s="16">
        <v>2140</v>
      </c>
      <c r="H124" s="16">
        <v>89</v>
      </c>
      <c r="I124" s="16">
        <v>70</v>
      </c>
      <c r="J124" s="16">
        <v>9</v>
      </c>
      <c r="K124" s="16">
        <v>7</v>
      </c>
      <c r="L124" s="16">
        <v>116</v>
      </c>
      <c r="M124" s="16">
        <v>110</v>
      </c>
      <c r="N124" s="16">
        <v>104</v>
      </c>
      <c r="O124" s="16">
        <v>81</v>
      </c>
      <c r="P124" s="17">
        <f t="shared" si="10"/>
        <v>936452</v>
      </c>
      <c r="R124" s="119"/>
      <c r="S124" s="119"/>
      <c r="T124" s="119"/>
      <c r="U124" s="119"/>
      <c r="V124" s="119"/>
      <c r="W124" s="119"/>
      <c r="X124" s="119"/>
      <c r="Y124" s="119"/>
      <c r="Z124" s="119"/>
      <c r="AA124" s="119"/>
      <c r="AB124" s="119"/>
      <c r="AC124" s="119"/>
    </row>
    <row r="125" spans="1:29" x14ac:dyDescent="0.2">
      <c r="A125" s="4">
        <f t="shared" si="11"/>
        <v>2029</v>
      </c>
      <c r="B125" s="4">
        <f t="shared" si="12"/>
        <v>5</v>
      </c>
      <c r="C125" s="11">
        <f t="shared" si="9"/>
        <v>47239</v>
      </c>
      <c r="E125" s="15">
        <v>875475</v>
      </c>
      <c r="F125" s="16">
        <v>58730</v>
      </c>
      <c r="G125" s="16">
        <v>2137</v>
      </c>
      <c r="H125" s="16">
        <v>88</v>
      </c>
      <c r="I125" s="16">
        <v>70</v>
      </c>
      <c r="J125" s="16">
        <v>9</v>
      </c>
      <c r="K125" s="16">
        <v>7</v>
      </c>
      <c r="L125" s="16">
        <v>116</v>
      </c>
      <c r="M125" s="16">
        <v>110</v>
      </c>
      <c r="N125" s="16">
        <v>104</v>
      </c>
      <c r="O125" s="16">
        <v>81</v>
      </c>
      <c r="P125" s="17">
        <f t="shared" si="10"/>
        <v>936659</v>
      </c>
      <c r="R125" s="119"/>
      <c r="S125" s="119"/>
      <c r="T125" s="119"/>
      <c r="U125" s="119"/>
      <c r="V125" s="119"/>
      <c r="W125" s="119"/>
      <c r="X125" s="119"/>
      <c r="Y125" s="119"/>
      <c r="Z125" s="119"/>
      <c r="AA125" s="119"/>
      <c r="AB125" s="119"/>
      <c r="AC125" s="119"/>
    </row>
    <row r="126" spans="1:29" x14ac:dyDescent="0.2">
      <c r="A126" s="4">
        <f t="shared" si="11"/>
        <v>2029</v>
      </c>
      <c r="B126" s="4">
        <f t="shared" si="12"/>
        <v>6</v>
      </c>
      <c r="C126" s="11">
        <f t="shared" si="9"/>
        <v>47270</v>
      </c>
      <c r="E126" s="15">
        <v>875670</v>
      </c>
      <c r="F126" s="16">
        <v>58746</v>
      </c>
      <c r="G126" s="16">
        <v>2128</v>
      </c>
      <c r="H126" s="16">
        <v>88</v>
      </c>
      <c r="I126" s="16">
        <v>69</v>
      </c>
      <c r="J126" s="16">
        <v>9</v>
      </c>
      <c r="K126" s="16">
        <v>7</v>
      </c>
      <c r="L126" s="16">
        <v>116</v>
      </c>
      <c r="M126" s="16">
        <v>110</v>
      </c>
      <c r="N126" s="16">
        <v>104</v>
      </c>
      <c r="O126" s="16">
        <v>81</v>
      </c>
      <c r="P126" s="17">
        <f t="shared" si="10"/>
        <v>936861</v>
      </c>
      <c r="R126" s="119"/>
      <c r="S126" s="119"/>
      <c r="T126" s="119"/>
      <c r="U126" s="119"/>
      <c r="V126" s="119"/>
      <c r="W126" s="119"/>
      <c r="X126" s="119"/>
      <c r="Y126" s="119"/>
      <c r="Z126" s="119"/>
      <c r="AA126" s="119"/>
      <c r="AB126" s="119"/>
      <c r="AC126" s="119"/>
    </row>
    <row r="127" spans="1:29" x14ac:dyDescent="0.2">
      <c r="A127" s="4">
        <f t="shared" si="11"/>
        <v>2029</v>
      </c>
      <c r="B127" s="4">
        <f t="shared" si="12"/>
        <v>7</v>
      </c>
      <c r="C127" s="11">
        <f t="shared" si="9"/>
        <v>47300</v>
      </c>
      <c r="E127" s="15">
        <v>875865</v>
      </c>
      <c r="F127" s="16">
        <v>58762</v>
      </c>
      <c r="G127" s="16">
        <v>2127</v>
      </c>
      <c r="H127" s="16">
        <v>87</v>
      </c>
      <c r="I127" s="16">
        <v>69</v>
      </c>
      <c r="J127" s="16">
        <v>9</v>
      </c>
      <c r="K127" s="16">
        <v>7</v>
      </c>
      <c r="L127" s="16">
        <v>116</v>
      </c>
      <c r="M127" s="16">
        <v>110</v>
      </c>
      <c r="N127" s="16">
        <v>104</v>
      </c>
      <c r="O127" s="16">
        <v>81</v>
      </c>
      <c r="P127" s="17">
        <f t="shared" si="10"/>
        <v>937070</v>
      </c>
      <c r="R127" s="119"/>
      <c r="S127" s="119"/>
      <c r="T127" s="119"/>
      <c r="U127" s="119"/>
      <c r="V127" s="119"/>
      <c r="W127" s="119"/>
      <c r="X127" s="119"/>
      <c r="Y127" s="119"/>
      <c r="Z127" s="119"/>
      <c r="AA127" s="119"/>
      <c r="AB127" s="119"/>
      <c r="AC127" s="119"/>
    </row>
    <row r="128" spans="1:29" x14ac:dyDescent="0.2">
      <c r="A128" s="4">
        <f t="shared" si="11"/>
        <v>2029</v>
      </c>
      <c r="B128" s="4">
        <f t="shared" si="12"/>
        <v>8</v>
      </c>
      <c r="C128" s="11">
        <f t="shared" si="9"/>
        <v>47331</v>
      </c>
      <c r="E128" s="15">
        <v>876059</v>
      </c>
      <c r="F128" s="16">
        <v>58778</v>
      </c>
      <c r="G128" s="16">
        <v>2125</v>
      </c>
      <c r="H128" s="16">
        <v>87</v>
      </c>
      <c r="I128" s="16">
        <v>68</v>
      </c>
      <c r="J128" s="16">
        <v>9</v>
      </c>
      <c r="K128" s="16">
        <v>7</v>
      </c>
      <c r="L128" s="16">
        <v>116</v>
      </c>
      <c r="M128" s="16">
        <v>110</v>
      </c>
      <c r="N128" s="16">
        <v>104</v>
      </c>
      <c r="O128" s="16">
        <v>81</v>
      </c>
      <c r="P128" s="17">
        <f t="shared" si="10"/>
        <v>937278</v>
      </c>
      <c r="R128" s="119"/>
      <c r="S128" s="119"/>
      <c r="T128" s="119"/>
      <c r="U128" s="119"/>
      <c r="V128" s="119"/>
      <c r="W128" s="119"/>
      <c r="X128" s="119"/>
      <c r="Y128" s="119"/>
      <c r="Z128" s="119"/>
      <c r="AA128" s="119"/>
      <c r="AB128" s="119"/>
      <c r="AC128" s="119"/>
    </row>
    <row r="129" spans="1:29" x14ac:dyDescent="0.2">
      <c r="A129" s="4">
        <f t="shared" si="11"/>
        <v>2029</v>
      </c>
      <c r="B129" s="4">
        <f t="shared" si="12"/>
        <v>9</v>
      </c>
      <c r="C129" s="11">
        <f t="shared" si="9"/>
        <v>47362</v>
      </c>
      <c r="E129" s="15">
        <v>876960</v>
      </c>
      <c r="F129" s="16">
        <v>58794</v>
      </c>
      <c r="G129" s="16">
        <v>2124</v>
      </c>
      <c r="H129" s="16">
        <v>86</v>
      </c>
      <c r="I129" s="16">
        <v>68</v>
      </c>
      <c r="J129" s="16">
        <v>9</v>
      </c>
      <c r="K129" s="16">
        <v>7</v>
      </c>
      <c r="L129" s="16">
        <v>116</v>
      </c>
      <c r="M129" s="16">
        <v>110</v>
      </c>
      <c r="N129" s="16">
        <v>104</v>
      </c>
      <c r="O129" s="16">
        <v>81</v>
      </c>
      <c r="P129" s="17">
        <f t="shared" si="10"/>
        <v>938193</v>
      </c>
      <c r="R129" s="119"/>
      <c r="S129" s="119"/>
      <c r="T129" s="119"/>
      <c r="U129" s="119"/>
      <c r="V129" s="119"/>
      <c r="W129" s="119"/>
      <c r="X129" s="119"/>
      <c r="Y129" s="119"/>
      <c r="Z129" s="119"/>
      <c r="AA129" s="119"/>
      <c r="AB129" s="119"/>
      <c r="AC129" s="119"/>
    </row>
    <row r="130" spans="1:29" x14ac:dyDescent="0.2">
      <c r="A130" s="4">
        <f t="shared" si="11"/>
        <v>2029</v>
      </c>
      <c r="B130" s="4">
        <f t="shared" si="12"/>
        <v>10</v>
      </c>
      <c r="C130" s="11">
        <f t="shared" si="9"/>
        <v>47392</v>
      </c>
      <c r="E130" s="15">
        <v>879527</v>
      </c>
      <c r="F130" s="16">
        <v>58810</v>
      </c>
      <c r="G130" s="16">
        <v>2122</v>
      </c>
      <c r="H130" s="16">
        <v>86</v>
      </c>
      <c r="I130" s="16">
        <v>68</v>
      </c>
      <c r="J130" s="16">
        <v>9</v>
      </c>
      <c r="K130" s="16">
        <v>7</v>
      </c>
      <c r="L130" s="16">
        <v>116</v>
      </c>
      <c r="M130" s="16">
        <v>110</v>
      </c>
      <c r="N130" s="16">
        <v>104</v>
      </c>
      <c r="O130" s="16">
        <v>81</v>
      </c>
      <c r="P130" s="17">
        <f t="shared" si="10"/>
        <v>940774</v>
      </c>
      <c r="R130" s="119"/>
      <c r="S130" s="119"/>
      <c r="T130" s="119"/>
      <c r="U130" s="119"/>
      <c r="V130" s="119"/>
      <c r="W130" s="119"/>
      <c r="X130" s="119"/>
      <c r="Y130" s="119"/>
      <c r="Z130" s="119"/>
      <c r="AA130" s="119"/>
      <c r="AB130" s="119"/>
      <c r="AC130" s="119"/>
    </row>
    <row r="131" spans="1:29" x14ac:dyDescent="0.2">
      <c r="A131" s="4">
        <f t="shared" si="11"/>
        <v>2029</v>
      </c>
      <c r="B131" s="4">
        <f t="shared" si="12"/>
        <v>11</v>
      </c>
      <c r="C131" s="11">
        <f t="shared" si="9"/>
        <v>47423</v>
      </c>
      <c r="E131" s="15">
        <v>881657</v>
      </c>
      <c r="F131" s="16">
        <v>58825</v>
      </c>
      <c r="G131" s="16">
        <v>2121</v>
      </c>
      <c r="H131" s="16">
        <v>85</v>
      </c>
      <c r="I131" s="16">
        <v>67</v>
      </c>
      <c r="J131" s="16">
        <v>9</v>
      </c>
      <c r="K131" s="16">
        <v>7</v>
      </c>
      <c r="L131" s="16">
        <v>116</v>
      </c>
      <c r="M131" s="16">
        <v>110</v>
      </c>
      <c r="N131" s="16">
        <v>104</v>
      </c>
      <c r="O131" s="16">
        <v>81</v>
      </c>
      <c r="P131" s="17">
        <f t="shared" si="10"/>
        <v>942917</v>
      </c>
      <c r="R131" s="119"/>
      <c r="S131" s="119"/>
      <c r="T131" s="119"/>
      <c r="U131" s="119"/>
      <c r="V131" s="119"/>
      <c r="W131" s="119"/>
      <c r="X131" s="119"/>
      <c r="Y131" s="119"/>
      <c r="Z131" s="119"/>
      <c r="AA131" s="119"/>
      <c r="AB131" s="119"/>
      <c r="AC131" s="119"/>
    </row>
    <row r="132" spans="1:29" x14ac:dyDescent="0.2">
      <c r="A132" s="4">
        <f t="shared" si="11"/>
        <v>2029</v>
      </c>
      <c r="B132" s="4">
        <f t="shared" si="12"/>
        <v>12</v>
      </c>
      <c r="C132" s="11">
        <f t="shared" si="9"/>
        <v>47453</v>
      </c>
      <c r="E132" s="15">
        <v>883025</v>
      </c>
      <c r="F132" s="16">
        <v>58840</v>
      </c>
      <c r="G132" s="16">
        <v>2127</v>
      </c>
      <c r="H132" s="16">
        <v>85</v>
      </c>
      <c r="I132" s="16">
        <v>67</v>
      </c>
      <c r="J132" s="16">
        <v>9</v>
      </c>
      <c r="K132" s="16">
        <v>7</v>
      </c>
      <c r="L132" s="16">
        <v>116</v>
      </c>
      <c r="M132" s="16">
        <v>110</v>
      </c>
      <c r="N132" s="16">
        <v>104</v>
      </c>
      <c r="O132" s="16">
        <v>81</v>
      </c>
      <c r="P132" s="17">
        <f t="shared" si="10"/>
        <v>944306</v>
      </c>
      <c r="R132" s="119"/>
      <c r="S132" s="119"/>
      <c r="T132" s="119"/>
      <c r="U132" s="119"/>
      <c r="V132" s="119"/>
      <c r="W132" s="119"/>
      <c r="X132" s="119"/>
      <c r="Y132" s="119"/>
      <c r="Z132" s="119"/>
      <c r="AA132" s="119"/>
      <c r="AB132" s="119"/>
      <c r="AC132" s="119"/>
    </row>
    <row r="133" spans="1:29" x14ac:dyDescent="0.2">
      <c r="A133" s="4">
        <f t="shared" si="11"/>
        <v>2030</v>
      </c>
      <c r="B133" s="4">
        <f t="shared" si="12"/>
        <v>1</v>
      </c>
      <c r="C133" s="11">
        <f t="shared" si="9"/>
        <v>47484</v>
      </c>
      <c r="E133" s="15">
        <v>883956</v>
      </c>
      <c r="F133" s="16">
        <v>58855</v>
      </c>
      <c r="G133" s="16">
        <v>2129</v>
      </c>
      <c r="H133" s="16">
        <v>84</v>
      </c>
      <c r="I133" s="16">
        <v>66</v>
      </c>
      <c r="J133" s="16">
        <v>9</v>
      </c>
      <c r="K133" s="16">
        <v>7</v>
      </c>
      <c r="L133" s="16">
        <v>116</v>
      </c>
      <c r="M133" s="16">
        <v>110</v>
      </c>
      <c r="N133" s="16">
        <v>104</v>
      </c>
      <c r="O133" s="16">
        <v>81</v>
      </c>
      <c r="P133" s="17">
        <f t="shared" si="10"/>
        <v>945253</v>
      </c>
      <c r="R133" s="119"/>
      <c r="S133" s="119"/>
      <c r="T133" s="119"/>
      <c r="U133" s="119"/>
      <c r="V133" s="119"/>
      <c r="W133" s="119"/>
      <c r="X133" s="119"/>
      <c r="Y133" s="119"/>
      <c r="Z133" s="119"/>
      <c r="AA133" s="119"/>
      <c r="AB133" s="119"/>
      <c r="AC133" s="119"/>
    </row>
    <row r="134" spans="1:29" x14ac:dyDescent="0.2">
      <c r="A134" s="4">
        <f t="shared" si="11"/>
        <v>2030</v>
      </c>
      <c r="B134" s="4">
        <f t="shared" si="12"/>
        <v>2</v>
      </c>
      <c r="C134" s="11">
        <f t="shared" si="9"/>
        <v>47515</v>
      </c>
      <c r="E134" s="15">
        <v>884479</v>
      </c>
      <c r="F134" s="16">
        <v>58869</v>
      </c>
      <c r="G134" s="16">
        <v>2130</v>
      </c>
      <c r="H134" s="16">
        <v>84</v>
      </c>
      <c r="I134" s="16">
        <v>66</v>
      </c>
      <c r="J134" s="16">
        <v>9</v>
      </c>
      <c r="K134" s="16">
        <v>7</v>
      </c>
      <c r="L134" s="16">
        <v>116</v>
      </c>
      <c r="M134" s="16">
        <v>110</v>
      </c>
      <c r="N134" s="16">
        <v>104</v>
      </c>
      <c r="O134" s="16">
        <v>81</v>
      </c>
      <c r="P134" s="17">
        <f t="shared" si="10"/>
        <v>945791</v>
      </c>
      <c r="R134" s="119"/>
      <c r="S134" s="119"/>
      <c r="T134" s="119"/>
      <c r="U134" s="119"/>
      <c r="V134" s="119"/>
      <c r="W134" s="119"/>
      <c r="X134" s="119"/>
      <c r="Y134" s="119"/>
      <c r="Z134" s="119"/>
      <c r="AA134" s="119"/>
      <c r="AB134" s="119"/>
      <c r="AC134" s="119"/>
    </row>
    <row r="135" spans="1:29" x14ac:dyDescent="0.2">
      <c r="A135" s="4">
        <f t="shared" si="11"/>
        <v>2030</v>
      </c>
      <c r="B135" s="4">
        <f t="shared" si="12"/>
        <v>3</v>
      </c>
      <c r="C135" s="11">
        <f t="shared" si="9"/>
        <v>47543</v>
      </c>
      <c r="E135" s="15">
        <v>884709</v>
      </c>
      <c r="F135" s="16">
        <v>58884</v>
      </c>
      <c r="G135" s="16">
        <v>2130</v>
      </c>
      <c r="H135" s="16">
        <v>83</v>
      </c>
      <c r="I135" s="16">
        <v>66</v>
      </c>
      <c r="J135" s="16">
        <v>9</v>
      </c>
      <c r="K135" s="16">
        <v>7</v>
      </c>
      <c r="L135" s="16">
        <v>116</v>
      </c>
      <c r="M135" s="16">
        <v>110</v>
      </c>
      <c r="N135" s="16">
        <v>104</v>
      </c>
      <c r="O135" s="16">
        <v>81</v>
      </c>
      <c r="P135" s="17">
        <f t="shared" si="10"/>
        <v>946035</v>
      </c>
      <c r="R135" s="119"/>
      <c r="S135" s="119"/>
      <c r="T135" s="119"/>
      <c r="U135" s="119"/>
      <c r="V135" s="119"/>
      <c r="W135" s="119"/>
      <c r="X135" s="119"/>
      <c r="Y135" s="119"/>
      <c r="Z135" s="119"/>
      <c r="AA135" s="119"/>
      <c r="AB135" s="119"/>
      <c r="AC135" s="119"/>
    </row>
    <row r="136" spans="1:29" x14ac:dyDescent="0.2">
      <c r="A136" s="4">
        <f t="shared" si="11"/>
        <v>2030</v>
      </c>
      <c r="B136" s="4">
        <f t="shared" si="12"/>
        <v>4</v>
      </c>
      <c r="C136" s="11">
        <f t="shared" si="9"/>
        <v>47574</v>
      </c>
      <c r="E136" s="15">
        <v>884533</v>
      </c>
      <c r="F136" s="16">
        <v>58898</v>
      </c>
      <c r="G136" s="16">
        <v>2123</v>
      </c>
      <c r="H136" s="16">
        <v>83</v>
      </c>
      <c r="I136" s="16">
        <v>65</v>
      </c>
      <c r="J136" s="16">
        <v>9</v>
      </c>
      <c r="K136" s="16">
        <v>7</v>
      </c>
      <c r="L136" s="16">
        <v>116</v>
      </c>
      <c r="M136" s="16">
        <v>110</v>
      </c>
      <c r="N136" s="16">
        <v>104</v>
      </c>
      <c r="O136" s="16">
        <v>81</v>
      </c>
      <c r="P136" s="17">
        <f t="shared" si="10"/>
        <v>945866</v>
      </c>
      <c r="R136" s="119"/>
      <c r="S136" s="119"/>
      <c r="T136" s="119"/>
      <c r="U136" s="119"/>
      <c r="V136" s="119"/>
      <c r="W136" s="119"/>
      <c r="X136" s="119"/>
      <c r="Y136" s="119"/>
      <c r="Z136" s="119"/>
      <c r="AA136" s="119"/>
      <c r="AB136" s="119"/>
      <c r="AC136" s="119"/>
    </row>
    <row r="137" spans="1:29" x14ac:dyDescent="0.2">
      <c r="A137" s="4">
        <f t="shared" si="11"/>
        <v>2030</v>
      </c>
      <c r="B137" s="4">
        <f t="shared" si="12"/>
        <v>5</v>
      </c>
      <c r="C137" s="11">
        <f t="shared" si="9"/>
        <v>47604</v>
      </c>
      <c r="E137" s="15">
        <v>884726</v>
      </c>
      <c r="F137" s="16">
        <v>58913</v>
      </c>
      <c r="G137" s="16">
        <v>2120</v>
      </c>
      <c r="H137" s="16">
        <v>82</v>
      </c>
      <c r="I137" s="16">
        <v>65</v>
      </c>
      <c r="J137" s="16">
        <v>9</v>
      </c>
      <c r="K137" s="16">
        <v>7</v>
      </c>
      <c r="L137" s="16">
        <v>116</v>
      </c>
      <c r="M137" s="16">
        <v>110</v>
      </c>
      <c r="N137" s="16">
        <v>104</v>
      </c>
      <c r="O137" s="16">
        <v>81</v>
      </c>
      <c r="P137" s="17">
        <f t="shared" si="10"/>
        <v>946070</v>
      </c>
      <c r="R137" s="119"/>
      <c r="S137" s="119"/>
      <c r="T137" s="119"/>
      <c r="U137" s="119"/>
      <c r="V137" s="119"/>
      <c r="W137" s="119"/>
      <c r="X137" s="119"/>
      <c r="Y137" s="119"/>
      <c r="Z137" s="119"/>
      <c r="AA137" s="119"/>
      <c r="AB137" s="119"/>
      <c r="AC137" s="119"/>
    </row>
    <row r="138" spans="1:29" x14ac:dyDescent="0.2">
      <c r="A138" s="4">
        <f t="shared" si="11"/>
        <v>2030</v>
      </c>
      <c r="B138" s="4">
        <f t="shared" si="12"/>
        <v>6</v>
      </c>
      <c r="C138" s="11">
        <f t="shared" si="9"/>
        <v>47635</v>
      </c>
      <c r="E138" s="15">
        <v>884918</v>
      </c>
      <c r="F138" s="16">
        <v>58927</v>
      </c>
      <c r="G138" s="16">
        <v>2111</v>
      </c>
      <c r="H138" s="16">
        <v>82</v>
      </c>
      <c r="I138" s="16">
        <v>64</v>
      </c>
      <c r="J138" s="16">
        <v>9</v>
      </c>
      <c r="K138" s="16">
        <v>7</v>
      </c>
      <c r="L138" s="16">
        <v>116</v>
      </c>
      <c r="M138" s="16">
        <v>110</v>
      </c>
      <c r="N138" s="16">
        <v>104</v>
      </c>
      <c r="O138" s="16">
        <v>81</v>
      </c>
      <c r="P138" s="17">
        <f t="shared" si="10"/>
        <v>946267</v>
      </c>
      <c r="R138" s="119"/>
      <c r="S138" s="119"/>
      <c r="T138" s="119"/>
      <c r="U138" s="119"/>
      <c r="V138" s="119"/>
      <c r="W138" s="119"/>
      <c r="X138" s="119"/>
      <c r="Y138" s="119"/>
      <c r="Z138" s="119"/>
      <c r="AA138" s="119"/>
      <c r="AB138" s="119"/>
      <c r="AC138" s="119"/>
    </row>
    <row r="139" spans="1:29" x14ac:dyDescent="0.2">
      <c r="A139" s="4">
        <f t="shared" si="11"/>
        <v>2030</v>
      </c>
      <c r="B139" s="4">
        <f t="shared" si="12"/>
        <v>7</v>
      </c>
      <c r="C139" s="11">
        <f t="shared" si="9"/>
        <v>47665</v>
      </c>
      <c r="E139" s="15">
        <v>885111</v>
      </c>
      <c r="F139" s="16">
        <v>58941</v>
      </c>
      <c r="G139" s="16">
        <v>2110</v>
      </c>
      <c r="H139" s="16">
        <v>81</v>
      </c>
      <c r="I139" s="16">
        <v>64</v>
      </c>
      <c r="J139" s="16">
        <v>9</v>
      </c>
      <c r="K139" s="16">
        <v>7</v>
      </c>
      <c r="L139" s="16">
        <v>116</v>
      </c>
      <c r="M139" s="16">
        <v>110</v>
      </c>
      <c r="N139" s="16">
        <v>104</v>
      </c>
      <c r="O139" s="16">
        <v>81</v>
      </c>
      <c r="P139" s="17">
        <f t="shared" si="10"/>
        <v>946472</v>
      </c>
      <c r="R139" s="119"/>
      <c r="S139" s="119"/>
      <c r="T139" s="119"/>
      <c r="U139" s="119"/>
      <c r="V139" s="119"/>
      <c r="W139" s="119"/>
      <c r="X139" s="119"/>
      <c r="Y139" s="119"/>
      <c r="Z139" s="119"/>
      <c r="AA139" s="119"/>
      <c r="AB139" s="119"/>
      <c r="AC139" s="119"/>
    </row>
    <row r="140" spans="1:29" x14ac:dyDescent="0.2">
      <c r="A140" s="4">
        <f t="shared" si="11"/>
        <v>2030</v>
      </c>
      <c r="B140" s="4">
        <f t="shared" si="12"/>
        <v>8</v>
      </c>
      <c r="C140" s="11">
        <f t="shared" si="9"/>
        <v>47696</v>
      </c>
      <c r="E140" s="15">
        <v>885303</v>
      </c>
      <c r="F140" s="16">
        <v>58955</v>
      </c>
      <c r="G140" s="16">
        <v>2108</v>
      </c>
      <c r="H140" s="16">
        <v>81</v>
      </c>
      <c r="I140" s="16">
        <v>64</v>
      </c>
      <c r="J140" s="16">
        <v>9</v>
      </c>
      <c r="K140" s="16">
        <v>7</v>
      </c>
      <c r="L140" s="16">
        <v>116</v>
      </c>
      <c r="M140" s="16">
        <v>110</v>
      </c>
      <c r="N140" s="16">
        <v>104</v>
      </c>
      <c r="O140" s="16">
        <v>81</v>
      </c>
      <c r="P140" s="17">
        <f t="shared" si="10"/>
        <v>946676</v>
      </c>
      <c r="R140" s="119"/>
      <c r="S140" s="119"/>
      <c r="T140" s="119"/>
      <c r="U140" s="119"/>
      <c r="V140" s="119"/>
      <c r="W140" s="119"/>
      <c r="X140" s="119"/>
      <c r="Y140" s="119"/>
      <c r="Z140" s="119"/>
      <c r="AA140" s="119"/>
      <c r="AB140" s="119"/>
      <c r="AC140" s="119"/>
    </row>
    <row r="141" spans="1:29" x14ac:dyDescent="0.2">
      <c r="A141" s="4">
        <f t="shared" si="11"/>
        <v>2030</v>
      </c>
      <c r="B141" s="4">
        <f t="shared" si="12"/>
        <v>9</v>
      </c>
      <c r="C141" s="11">
        <f t="shared" si="9"/>
        <v>47727</v>
      </c>
      <c r="E141" s="15">
        <v>886202</v>
      </c>
      <c r="F141" s="16">
        <v>58969</v>
      </c>
      <c r="G141" s="16">
        <v>2107</v>
      </c>
      <c r="H141" s="16">
        <v>80</v>
      </c>
      <c r="I141" s="16">
        <v>63</v>
      </c>
      <c r="J141" s="16">
        <v>9</v>
      </c>
      <c r="K141" s="16">
        <v>7</v>
      </c>
      <c r="L141" s="16">
        <v>116</v>
      </c>
      <c r="M141" s="16">
        <v>110</v>
      </c>
      <c r="N141" s="16">
        <v>104</v>
      </c>
      <c r="O141" s="16">
        <v>81</v>
      </c>
      <c r="P141" s="17">
        <f t="shared" si="10"/>
        <v>947587</v>
      </c>
      <c r="R141" s="119"/>
      <c r="S141" s="119"/>
      <c r="T141" s="119"/>
      <c r="U141" s="119"/>
      <c r="V141" s="119"/>
      <c r="W141" s="119"/>
      <c r="X141" s="119"/>
      <c r="Y141" s="119"/>
      <c r="Z141" s="119"/>
      <c r="AA141" s="119"/>
      <c r="AB141" s="119"/>
      <c r="AC141" s="119"/>
    </row>
    <row r="142" spans="1:29" x14ac:dyDescent="0.2">
      <c r="A142" s="4">
        <f t="shared" si="11"/>
        <v>2030</v>
      </c>
      <c r="B142" s="4">
        <f t="shared" si="12"/>
        <v>10</v>
      </c>
      <c r="C142" s="11">
        <f t="shared" si="9"/>
        <v>47757</v>
      </c>
      <c r="E142" s="15">
        <v>888767</v>
      </c>
      <c r="F142" s="16">
        <v>58984</v>
      </c>
      <c r="G142" s="16">
        <v>2105</v>
      </c>
      <c r="H142" s="16">
        <v>80</v>
      </c>
      <c r="I142" s="16">
        <v>63</v>
      </c>
      <c r="J142" s="16">
        <v>9</v>
      </c>
      <c r="K142" s="16">
        <v>7</v>
      </c>
      <c r="L142" s="16">
        <v>116</v>
      </c>
      <c r="M142" s="16">
        <v>110</v>
      </c>
      <c r="N142" s="16">
        <v>104</v>
      </c>
      <c r="O142" s="16">
        <v>81</v>
      </c>
      <c r="P142" s="17">
        <f t="shared" si="10"/>
        <v>950165</v>
      </c>
      <c r="R142" s="119"/>
      <c r="S142" s="119"/>
      <c r="T142" s="119"/>
      <c r="U142" s="119"/>
      <c r="V142" s="119"/>
      <c r="W142" s="119"/>
      <c r="X142" s="119"/>
      <c r="Y142" s="119"/>
      <c r="Z142" s="119"/>
      <c r="AA142" s="119"/>
      <c r="AB142" s="119"/>
      <c r="AC142" s="119"/>
    </row>
    <row r="143" spans="1:29" x14ac:dyDescent="0.2">
      <c r="A143" s="4">
        <f t="shared" si="11"/>
        <v>2030</v>
      </c>
      <c r="B143" s="4">
        <f t="shared" si="12"/>
        <v>11</v>
      </c>
      <c r="C143" s="11">
        <f t="shared" si="9"/>
        <v>47788</v>
      </c>
      <c r="E143" s="15">
        <v>890895</v>
      </c>
      <c r="F143" s="16">
        <v>58999</v>
      </c>
      <c r="G143" s="16">
        <v>2104</v>
      </c>
      <c r="H143" s="16">
        <v>79</v>
      </c>
      <c r="I143" s="16">
        <v>62</v>
      </c>
      <c r="J143" s="16">
        <v>9</v>
      </c>
      <c r="K143" s="16">
        <v>7</v>
      </c>
      <c r="L143" s="16">
        <v>116</v>
      </c>
      <c r="M143" s="16">
        <v>110</v>
      </c>
      <c r="N143" s="16">
        <v>104</v>
      </c>
      <c r="O143" s="16">
        <v>81</v>
      </c>
      <c r="P143" s="17">
        <f t="shared" si="10"/>
        <v>952306</v>
      </c>
      <c r="R143" s="119"/>
      <c r="S143" s="119"/>
      <c r="T143" s="119"/>
      <c r="U143" s="119"/>
      <c r="V143" s="119"/>
      <c r="W143" s="119"/>
      <c r="X143" s="119"/>
      <c r="Y143" s="119"/>
      <c r="Z143" s="119"/>
      <c r="AA143" s="119"/>
      <c r="AB143" s="119"/>
      <c r="AC143" s="119"/>
    </row>
    <row r="144" spans="1:29" x14ac:dyDescent="0.2">
      <c r="A144" s="4">
        <f t="shared" si="11"/>
        <v>2030</v>
      </c>
      <c r="B144" s="4">
        <f t="shared" si="12"/>
        <v>12</v>
      </c>
      <c r="C144" s="11">
        <f t="shared" si="9"/>
        <v>47818</v>
      </c>
      <c r="E144" s="15">
        <v>892262</v>
      </c>
      <c r="F144" s="16">
        <v>59013</v>
      </c>
      <c r="G144" s="16">
        <v>2110</v>
      </c>
      <c r="H144" s="16">
        <v>79</v>
      </c>
      <c r="I144" s="16">
        <v>62</v>
      </c>
      <c r="J144" s="16">
        <v>9</v>
      </c>
      <c r="K144" s="16">
        <v>7</v>
      </c>
      <c r="L144" s="16">
        <v>116</v>
      </c>
      <c r="M144" s="16">
        <v>110</v>
      </c>
      <c r="N144" s="16">
        <v>104</v>
      </c>
      <c r="O144" s="16">
        <v>81</v>
      </c>
      <c r="P144" s="17">
        <f t="shared" si="10"/>
        <v>953693</v>
      </c>
      <c r="R144" s="119"/>
      <c r="S144" s="119"/>
      <c r="T144" s="119"/>
      <c r="U144" s="119"/>
      <c r="V144" s="119"/>
      <c r="W144" s="119"/>
      <c r="X144" s="119"/>
      <c r="Y144" s="119"/>
      <c r="Z144" s="119"/>
      <c r="AA144" s="119"/>
      <c r="AB144" s="119"/>
      <c r="AC144" s="119"/>
    </row>
    <row r="145" spans="1:29" x14ac:dyDescent="0.2">
      <c r="A145" s="4">
        <f t="shared" si="11"/>
        <v>2031</v>
      </c>
      <c r="B145" s="4">
        <f t="shared" si="12"/>
        <v>1</v>
      </c>
      <c r="C145" s="11">
        <f t="shared" si="9"/>
        <v>47849</v>
      </c>
      <c r="E145" s="15">
        <v>893194</v>
      </c>
      <c r="F145" s="16">
        <v>59028</v>
      </c>
      <c r="G145" s="16">
        <v>2112</v>
      </c>
      <c r="H145" s="16">
        <v>78</v>
      </c>
      <c r="I145" s="16">
        <v>62</v>
      </c>
      <c r="J145" s="16">
        <v>9</v>
      </c>
      <c r="K145" s="16">
        <v>7</v>
      </c>
      <c r="L145" s="16">
        <v>116</v>
      </c>
      <c r="M145" s="16">
        <v>110</v>
      </c>
      <c r="N145" s="16">
        <v>104</v>
      </c>
      <c r="O145" s="16">
        <v>81</v>
      </c>
      <c r="P145" s="17">
        <f t="shared" si="10"/>
        <v>954641</v>
      </c>
      <c r="R145" s="119"/>
      <c r="S145" s="119"/>
      <c r="T145" s="119"/>
      <c r="U145" s="119"/>
      <c r="V145" s="119"/>
      <c r="W145" s="119"/>
      <c r="X145" s="119"/>
      <c r="Y145" s="119"/>
      <c r="Z145" s="119"/>
      <c r="AA145" s="119"/>
      <c r="AB145" s="119"/>
      <c r="AC145" s="119"/>
    </row>
    <row r="146" spans="1:29" x14ac:dyDescent="0.2">
      <c r="A146" s="4">
        <f t="shared" si="11"/>
        <v>2031</v>
      </c>
      <c r="B146" s="4">
        <f t="shared" si="12"/>
        <v>2</v>
      </c>
      <c r="C146" s="11">
        <f t="shared" si="9"/>
        <v>47880</v>
      </c>
      <c r="E146" s="15">
        <v>893717</v>
      </c>
      <c r="F146" s="16">
        <v>59043</v>
      </c>
      <c r="G146" s="16">
        <v>2113</v>
      </c>
      <c r="H146" s="16">
        <v>78</v>
      </c>
      <c r="I146" s="16">
        <v>61</v>
      </c>
      <c r="J146" s="16">
        <v>9</v>
      </c>
      <c r="K146" s="16">
        <v>7</v>
      </c>
      <c r="L146" s="16">
        <v>116</v>
      </c>
      <c r="M146" s="16">
        <v>110</v>
      </c>
      <c r="N146" s="16">
        <v>104</v>
      </c>
      <c r="O146" s="16">
        <v>81</v>
      </c>
      <c r="P146" s="17">
        <f t="shared" si="10"/>
        <v>955180</v>
      </c>
      <c r="R146" s="119"/>
      <c r="S146" s="119"/>
      <c r="T146" s="119"/>
      <c r="U146" s="119"/>
      <c r="V146" s="119"/>
      <c r="W146" s="119"/>
      <c r="X146" s="119"/>
      <c r="Y146" s="119"/>
      <c r="Z146" s="119"/>
      <c r="AA146" s="119"/>
      <c r="AB146" s="119"/>
      <c r="AC146" s="119"/>
    </row>
    <row r="147" spans="1:29" x14ac:dyDescent="0.2">
      <c r="A147" s="4">
        <f t="shared" si="11"/>
        <v>2031</v>
      </c>
      <c r="B147" s="4">
        <f t="shared" si="12"/>
        <v>3</v>
      </c>
      <c r="C147" s="11">
        <f t="shared" si="9"/>
        <v>47908</v>
      </c>
      <c r="E147" s="15">
        <v>893948</v>
      </c>
      <c r="F147" s="16">
        <v>59057</v>
      </c>
      <c r="G147" s="16">
        <v>2113</v>
      </c>
      <c r="H147" s="16">
        <v>77</v>
      </c>
      <c r="I147" s="16">
        <v>61</v>
      </c>
      <c r="J147" s="16">
        <v>9</v>
      </c>
      <c r="K147" s="16">
        <v>7</v>
      </c>
      <c r="L147" s="16">
        <v>116</v>
      </c>
      <c r="M147" s="16">
        <v>110</v>
      </c>
      <c r="N147" s="16">
        <v>104</v>
      </c>
      <c r="O147" s="16">
        <v>81</v>
      </c>
      <c r="P147" s="17">
        <f t="shared" si="10"/>
        <v>955424</v>
      </c>
      <c r="R147" s="119"/>
      <c r="S147" s="119"/>
      <c r="T147" s="119"/>
      <c r="U147" s="119"/>
      <c r="V147" s="119"/>
      <c r="W147" s="119"/>
      <c r="X147" s="119"/>
      <c r="Y147" s="119"/>
      <c r="Z147" s="119"/>
      <c r="AA147" s="119"/>
      <c r="AB147" s="119"/>
      <c r="AC147" s="119"/>
    </row>
    <row r="148" spans="1:29" x14ac:dyDescent="0.2">
      <c r="A148" s="4">
        <f t="shared" si="11"/>
        <v>2031</v>
      </c>
      <c r="B148" s="4">
        <f t="shared" si="12"/>
        <v>4</v>
      </c>
      <c r="C148" s="11">
        <f t="shared" si="9"/>
        <v>47939</v>
      </c>
      <c r="E148" s="15">
        <v>893774</v>
      </c>
      <c r="F148" s="16">
        <v>59071</v>
      </c>
      <c r="G148" s="16">
        <v>2106</v>
      </c>
      <c r="H148" s="16">
        <v>77</v>
      </c>
      <c r="I148" s="16">
        <v>60</v>
      </c>
      <c r="J148" s="16">
        <v>9</v>
      </c>
      <c r="K148" s="16">
        <v>7</v>
      </c>
      <c r="L148" s="16">
        <v>116</v>
      </c>
      <c r="M148" s="16">
        <v>110</v>
      </c>
      <c r="N148" s="16">
        <v>104</v>
      </c>
      <c r="O148" s="16">
        <v>81</v>
      </c>
      <c r="P148" s="17">
        <f t="shared" si="10"/>
        <v>955257</v>
      </c>
      <c r="R148" s="119"/>
      <c r="S148" s="119"/>
      <c r="T148" s="119"/>
      <c r="U148" s="119"/>
      <c r="V148" s="119"/>
      <c r="W148" s="119"/>
      <c r="X148" s="119"/>
      <c r="Y148" s="119"/>
      <c r="Z148" s="119"/>
      <c r="AA148" s="119"/>
      <c r="AB148" s="119"/>
      <c r="AC148" s="119"/>
    </row>
    <row r="149" spans="1:29" x14ac:dyDescent="0.2">
      <c r="A149" s="4">
        <f t="shared" si="11"/>
        <v>2031</v>
      </c>
      <c r="B149" s="4">
        <f t="shared" si="12"/>
        <v>5</v>
      </c>
      <c r="C149" s="11">
        <f t="shared" si="9"/>
        <v>47969</v>
      </c>
      <c r="E149" s="15">
        <v>893970</v>
      </c>
      <c r="F149" s="16">
        <v>59085</v>
      </c>
      <c r="G149" s="16">
        <v>2103</v>
      </c>
      <c r="H149" s="16">
        <v>76</v>
      </c>
      <c r="I149" s="16">
        <v>60</v>
      </c>
      <c r="J149" s="16">
        <v>9</v>
      </c>
      <c r="K149" s="16">
        <v>7</v>
      </c>
      <c r="L149" s="16">
        <v>116</v>
      </c>
      <c r="M149" s="16">
        <v>110</v>
      </c>
      <c r="N149" s="16">
        <v>104</v>
      </c>
      <c r="O149" s="16">
        <v>81</v>
      </c>
      <c r="P149" s="17">
        <f t="shared" si="10"/>
        <v>955463</v>
      </c>
      <c r="R149" s="119"/>
      <c r="S149" s="119"/>
      <c r="T149" s="119"/>
      <c r="U149" s="119"/>
      <c r="V149" s="119"/>
      <c r="W149" s="119"/>
      <c r="X149" s="119"/>
      <c r="Y149" s="119"/>
      <c r="Z149" s="119"/>
      <c r="AA149" s="119"/>
      <c r="AB149" s="119"/>
      <c r="AC149" s="119"/>
    </row>
    <row r="150" spans="1:29" x14ac:dyDescent="0.2">
      <c r="A150" s="4">
        <f t="shared" si="11"/>
        <v>2031</v>
      </c>
      <c r="B150" s="4">
        <f t="shared" si="12"/>
        <v>6</v>
      </c>
      <c r="C150" s="11">
        <f t="shared" si="9"/>
        <v>48000</v>
      </c>
      <c r="E150" s="15">
        <v>894167</v>
      </c>
      <c r="F150" s="16">
        <v>59098</v>
      </c>
      <c r="G150" s="16">
        <v>2094</v>
      </c>
      <c r="H150" s="16">
        <v>76</v>
      </c>
      <c r="I150" s="16">
        <v>60</v>
      </c>
      <c r="J150" s="16">
        <v>9</v>
      </c>
      <c r="K150" s="16">
        <v>7</v>
      </c>
      <c r="L150" s="16">
        <v>116</v>
      </c>
      <c r="M150" s="16">
        <v>110</v>
      </c>
      <c r="N150" s="16">
        <v>104</v>
      </c>
      <c r="O150" s="16">
        <v>81</v>
      </c>
      <c r="P150" s="17">
        <f t="shared" si="10"/>
        <v>955664</v>
      </c>
      <c r="R150" s="119"/>
      <c r="S150" s="119"/>
      <c r="T150" s="119"/>
      <c r="U150" s="119"/>
      <c r="V150" s="119"/>
      <c r="W150" s="119"/>
      <c r="X150" s="119"/>
      <c r="Y150" s="119"/>
      <c r="Z150" s="119"/>
      <c r="AA150" s="119"/>
      <c r="AB150" s="119"/>
      <c r="AC150" s="119"/>
    </row>
    <row r="151" spans="1:29" x14ac:dyDescent="0.2">
      <c r="A151" s="4">
        <f t="shared" si="11"/>
        <v>2031</v>
      </c>
      <c r="B151" s="4">
        <f t="shared" si="12"/>
        <v>7</v>
      </c>
      <c r="C151" s="11">
        <f t="shared" si="9"/>
        <v>48030</v>
      </c>
      <c r="E151" s="15">
        <v>894363</v>
      </c>
      <c r="F151" s="16">
        <v>59112</v>
      </c>
      <c r="G151" s="16">
        <v>2092</v>
      </c>
      <c r="H151" s="16">
        <v>75</v>
      </c>
      <c r="I151" s="16">
        <v>59</v>
      </c>
      <c r="J151" s="16">
        <v>9</v>
      </c>
      <c r="K151" s="16">
        <v>7</v>
      </c>
      <c r="L151" s="16">
        <v>116</v>
      </c>
      <c r="M151" s="16">
        <v>110</v>
      </c>
      <c r="N151" s="16">
        <v>104</v>
      </c>
      <c r="O151" s="16">
        <v>81</v>
      </c>
      <c r="P151" s="17">
        <f t="shared" si="10"/>
        <v>955871</v>
      </c>
      <c r="R151" s="119"/>
      <c r="S151" s="119"/>
      <c r="T151" s="119"/>
      <c r="U151" s="119"/>
      <c r="V151" s="119"/>
      <c r="W151" s="119"/>
      <c r="X151" s="119"/>
      <c r="Y151" s="119"/>
      <c r="Z151" s="119"/>
      <c r="AA151" s="119"/>
      <c r="AB151" s="119"/>
      <c r="AC151" s="119"/>
    </row>
    <row r="152" spans="1:29" x14ac:dyDescent="0.2">
      <c r="A152" s="4">
        <f t="shared" si="11"/>
        <v>2031</v>
      </c>
      <c r="B152" s="4">
        <f t="shared" si="12"/>
        <v>8</v>
      </c>
      <c r="C152" s="11">
        <f t="shared" si="9"/>
        <v>48061</v>
      </c>
      <c r="E152" s="15">
        <v>894560</v>
      </c>
      <c r="F152" s="16">
        <v>59125</v>
      </c>
      <c r="G152" s="16">
        <v>2091</v>
      </c>
      <c r="H152" s="16">
        <v>75</v>
      </c>
      <c r="I152" s="16">
        <v>59</v>
      </c>
      <c r="J152" s="16">
        <v>9</v>
      </c>
      <c r="K152" s="16">
        <v>7</v>
      </c>
      <c r="L152" s="16">
        <v>116</v>
      </c>
      <c r="M152" s="16">
        <v>110</v>
      </c>
      <c r="N152" s="16">
        <v>104</v>
      </c>
      <c r="O152" s="16">
        <v>81</v>
      </c>
      <c r="P152" s="17">
        <f t="shared" si="10"/>
        <v>956080</v>
      </c>
      <c r="R152" s="119"/>
      <c r="S152" s="119"/>
      <c r="T152" s="119"/>
      <c r="U152" s="119"/>
      <c r="V152" s="119"/>
      <c r="W152" s="119"/>
      <c r="X152" s="119"/>
      <c r="Y152" s="119"/>
      <c r="Z152" s="119"/>
      <c r="AA152" s="119"/>
      <c r="AB152" s="119"/>
      <c r="AC152" s="119"/>
    </row>
    <row r="153" spans="1:29" x14ac:dyDescent="0.2">
      <c r="A153" s="4">
        <f t="shared" si="11"/>
        <v>2031</v>
      </c>
      <c r="B153" s="4">
        <f t="shared" si="12"/>
        <v>9</v>
      </c>
      <c r="C153" s="11">
        <f t="shared" si="9"/>
        <v>48092</v>
      </c>
      <c r="E153" s="15">
        <v>895463</v>
      </c>
      <c r="F153" s="16">
        <v>59138</v>
      </c>
      <c r="G153" s="16">
        <v>2090</v>
      </c>
      <c r="H153" s="16">
        <v>74</v>
      </c>
      <c r="I153" s="16">
        <v>59</v>
      </c>
      <c r="J153" s="16">
        <v>9</v>
      </c>
      <c r="K153" s="16">
        <v>7</v>
      </c>
      <c r="L153" s="16">
        <v>116</v>
      </c>
      <c r="M153" s="16">
        <v>110</v>
      </c>
      <c r="N153" s="16">
        <v>104</v>
      </c>
      <c r="O153" s="16">
        <v>81</v>
      </c>
      <c r="P153" s="17">
        <f t="shared" si="10"/>
        <v>956994</v>
      </c>
      <c r="R153" s="119"/>
      <c r="S153" s="119"/>
      <c r="T153" s="119"/>
      <c r="U153" s="119"/>
      <c r="V153" s="119"/>
      <c r="W153" s="119"/>
      <c r="X153" s="119"/>
      <c r="Y153" s="119"/>
      <c r="Z153" s="119"/>
      <c r="AA153" s="119"/>
      <c r="AB153" s="119"/>
      <c r="AC153" s="119"/>
    </row>
    <row r="154" spans="1:29" x14ac:dyDescent="0.2">
      <c r="A154" s="4">
        <f t="shared" si="11"/>
        <v>2031</v>
      </c>
      <c r="B154" s="4">
        <f t="shared" si="12"/>
        <v>10</v>
      </c>
      <c r="C154" s="11">
        <f t="shared" si="9"/>
        <v>48122</v>
      </c>
      <c r="E154" s="15">
        <v>898032</v>
      </c>
      <c r="F154" s="16">
        <v>59150</v>
      </c>
      <c r="G154" s="16">
        <v>2088</v>
      </c>
      <c r="H154" s="16">
        <v>74</v>
      </c>
      <c r="I154" s="16">
        <v>58</v>
      </c>
      <c r="J154" s="16">
        <v>9</v>
      </c>
      <c r="K154" s="16">
        <v>7</v>
      </c>
      <c r="L154" s="16">
        <v>116</v>
      </c>
      <c r="M154" s="16">
        <v>110</v>
      </c>
      <c r="N154" s="16">
        <v>104</v>
      </c>
      <c r="O154" s="16">
        <v>81</v>
      </c>
      <c r="P154" s="17">
        <f t="shared" si="10"/>
        <v>959573</v>
      </c>
      <c r="R154" s="119"/>
      <c r="S154" s="119"/>
      <c r="T154" s="119"/>
      <c r="U154" s="119"/>
      <c r="V154" s="119"/>
      <c r="W154" s="119"/>
      <c r="X154" s="119"/>
      <c r="Y154" s="119"/>
      <c r="Z154" s="119"/>
      <c r="AA154" s="119"/>
      <c r="AB154" s="119"/>
      <c r="AC154" s="119"/>
    </row>
    <row r="155" spans="1:29" x14ac:dyDescent="0.2">
      <c r="A155" s="4">
        <f t="shared" si="11"/>
        <v>2031</v>
      </c>
      <c r="B155" s="4">
        <f t="shared" si="12"/>
        <v>11</v>
      </c>
      <c r="C155" s="11">
        <f t="shared" si="9"/>
        <v>48153</v>
      </c>
      <c r="E155" s="15">
        <v>900163</v>
      </c>
      <c r="F155" s="16">
        <v>59161</v>
      </c>
      <c r="G155" s="16">
        <v>2087</v>
      </c>
      <c r="H155" s="16">
        <v>73</v>
      </c>
      <c r="I155" s="16">
        <v>58</v>
      </c>
      <c r="J155" s="16">
        <v>9</v>
      </c>
      <c r="K155" s="16">
        <v>7</v>
      </c>
      <c r="L155" s="16">
        <v>116</v>
      </c>
      <c r="M155" s="16">
        <v>110</v>
      </c>
      <c r="N155" s="16">
        <v>104</v>
      </c>
      <c r="O155" s="16">
        <v>81</v>
      </c>
      <c r="P155" s="17">
        <f t="shared" si="10"/>
        <v>961713</v>
      </c>
      <c r="R155" s="119"/>
      <c r="S155" s="119"/>
      <c r="T155" s="119"/>
      <c r="U155" s="119"/>
      <c r="V155" s="119"/>
      <c r="W155" s="119"/>
      <c r="X155" s="119"/>
      <c r="Y155" s="119"/>
      <c r="Z155" s="119"/>
      <c r="AA155" s="119"/>
      <c r="AB155" s="119"/>
      <c r="AC155" s="119"/>
    </row>
    <row r="156" spans="1:29" x14ac:dyDescent="0.2">
      <c r="A156" s="4">
        <f t="shared" si="11"/>
        <v>2031</v>
      </c>
      <c r="B156" s="4">
        <f t="shared" si="12"/>
        <v>12</v>
      </c>
      <c r="C156" s="11">
        <f t="shared" si="9"/>
        <v>48183</v>
      </c>
      <c r="E156" s="15">
        <v>901533</v>
      </c>
      <c r="F156" s="16">
        <v>59173</v>
      </c>
      <c r="G156" s="16">
        <v>2092</v>
      </c>
      <c r="H156" s="16">
        <v>73</v>
      </c>
      <c r="I156" s="16">
        <v>57</v>
      </c>
      <c r="J156" s="16">
        <v>9</v>
      </c>
      <c r="K156" s="16">
        <v>7</v>
      </c>
      <c r="L156" s="16">
        <v>116</v>
      </c>
      <c r="M156" s="16">
        <v>110</v>
      </c>
      <c r="N156" s="16">
        <v>104</v>
      </c>
      <c r="O156" s="16">
        <v>81</v>
      </c>
      <c r="P156" s="17">
        <f t="shared" si="10"/>
        <v>963100</v>
      </c>
      <c r="R156" s="119"/>
      <c r="S156" s="119"/>
      <c r="T156" s="119"/>
      <c r="U156" s="119"/>
      <c r="V156" s="119"/>
      <c r="W156" s="119"/>
      <c r="X156" s="119"/>
      <c r="Y156" s="119"/>
      <c r="Z156" s="119"/>
      <c r="AA156" s="119"/>
      <c r="AB156" s="119"/>
      <c r="AC156" s="119"/>
    </row>
    <row r="157" spans="1:29" x14ac:dyDescent="0.2">
      <c r="A157" s="4">
        <f t="shared" si="11"/>
        <v>2032</v>
      </c>
      <c r="B157" s="4">
        <f t="shared" si="12"/>
        <v>1</v>
      </c>
      <c r="C157" s="11">
        <f t="shared" si="9"/>
        <v>48214</v>
      </c>
      <c r="E157" s="15">
        <v>902466</v>
      </c>
      <c r="F157" s="16">
        <v>59184</v>
      </c>
      <c r="G157" s="16">
        <v>2095</v>
      </c>
      <c r="H157" s="16">
        <v>72</v>
      </c>
      <c r="I157" s="16">
        <v>57</v>
      </c>
      <c r="J157" s="16">
        <v>9</v>
      </c>
      <c r="K157" s="16">
        <v>7</v>
      </c>
      <c r="L157" s="16">
        <v>116</v>
      </c>
      <c r="M157" s="16">
        <v>110</v>
      </c>
      <c r="N157" s="16">
        <v>104</v>
      </c>
      <c r="O157" s="16">
        <v>81</v>
      </c>
      <c r="P157" s="17">
        <f t="shared" si="10"/>
        <v>964046</v>
      </c>
      <c r="R157" s="119"/>
      <c r="S157" s="119"/>
      <c r="T157" s="119"/>
      <c r="U157" s="119"/>
      <c r="V157" s="119"/>
      <c r="W157" s="119"/>
      <c r="X157" s="119"/>
      <c r="Y157" s="119"/>
      <c r="Z157" s="119"/>
      <c r="AA157" s="119"/>
      <c r="AB157" s="119"/>
      <c r="AC157" s="119"/>
    </row>
    <row r="158" spans="1:29" x14ac:dyDescent="0.2">
      <c r="A158" s="4">
        <f t="shared" si="11"/>
        <v>2032</v>
      </c>
      <c r="B158" s="4">
        <f t="shared" si="12"/>
        <v>2</v>
      </c>
      <c r="C158" s="11">
        <f t="shared" si="9"/>
        <v>48245</v>
      </c>
      <c r="E158" s="15">
        <v>902990</v>
      </c>
      <c r="F158" s="16">
        <v>59196</v>
      </c>
      <c r="G158" s="16">
        <v>2096</v>
      </c>
      <c r="H158" s="16">
        <v>72</v>
      </c>
      <c r="I158" s="16">
        <v>57</v>
      </c>
      <c r="J158" s="16">
        <v>9</v>
      </c>
      <c r="K158" s="16">
        <v>7</v>
      </c>
      <c r="L158" s="16">
        <v>116</v>
      </c>
      <c r="M158" s="16">
        <v>110</v>
      </c>
      <c r="N158" s="16">
        <v>104</v>
      </c>
      <c r="O158" s="16">
        <v>81</v>
      </c>
      <c r="P158" s="17">
        <f t="shared" si="10"/>
        <v>964583</v>
      </c>
      <c r="R158" s="119"/>
      <c r="S158" s="119"/>
      <c r="T158" s="119"/>
      <c r="U158" s="119"/>
      <c r="V158" s="119"/>
      <c r="W158" s="119"/>
      <c r="X158" s="119"/>
      <c r="Y158" s="119"/>
      <c r="Z158" s="119"/>
      <c r="AA158" s="119"/>
      <c r="AB158" s="119"/>
      <c r="AC158" s="119"/>
    </row>
    <row r="159" spans="1:29" x14ac:dyDescent="0.2">
      <c r="A159" s="4">
        <f t="shared" si="11"/>
        <v>2032</v>
      </c>
      <c r="B159" s="4">
        <f t="shared" si="12"/>
        <v>3</v>
      </c>
      <c r="C159" s="11">
        <f t="shared" si="9"/>
        <v>48274</v>
      </c>
      <c r="E159" s="15">
        <v>903220</v>
      </c>
      <c r="F159" s="16">
        <v>59208</v>
      </c>
      <c r="G159" s="16">
        <v>2096</v>
      </c>
      <c r="H159" s="16">
        <v>71</v>
      </c>
      <c r="I159" s="16">
        <v>56</v>
      </c>
      <c r="J159" s="16">
        <v>9</v>
      </c>
      <c r="K159" s="16">
        <v>7</v>
      </c>
      <c r="L159" s="16">
        <v>116</v>
      </c>
      <c r="M159" s="16">
        <v>110</v>
      </c>
      <c r="N159" s="16">
        <v>104</v>
      </c>
      <c r="O159" s="16">
        <v>81</v>
      </c>
      <c r="P159" s="17">
        <f t="shared" si="10"/>
        <v>964824</v>
      </c>
      <c r="R159" s="119"/>
      <c r="S159" s="119"/>
      <c r="T159" s="119"/>
      <c r="U159" s="119"/>
      <c r="V159" s="119"/>
      <c r="W159" s="119"/>
      <c r="X159" s="119"/>
      <c r="Y159" s="119"/>
      <c r="Z159" s="119"/>
      <c r="AA159" s="119"/>
      <c r="AB159" s="119"/>
      <c r="AC159" s="119"/>
    </row>
    <row r="160" spans="1:29" x14ac:dyDescent="0.2">
      <c r="A160" s="4">
        <f t="shared" si="11"/>
        <v>2032</v>
      </c>
      <c r="B160" s="4">
        <f t="shared" si="12"/>
        <v>4</v>
      </c>
      <c r="C160" s="11">
        <f t="shared" si="9"/>
        <v>48305</v>
      </c>
      <c r="E160" s="15">
        <v>903044</v>
      </c>
      <c r="F160" s="16">
        <v>59220</v>
      </c>
      <c r="G160" s="16">
        <v>2088</v>
      </c>
      <c r="H160" s="16">
        <v>71</v>
      </c>
      <c r="I160" s="16">
        <v>56</v>
      </c>
      <c r="J160" s="16">
        <v>9</v>
      </c>
      <c r="K160" s="16">
        <v>7</v>
      </c>
      <c r="L160" s="16">
        <v>116</v>
      </c>
      <c r="M160" s="16">
        <v>110</v>
      </c>
      <c r="N160" s="16">
        <v>104</v>
      </c>
      <c r="O160" s="16">
        <v>81</v>
      </c>
      <c r="P160" s="17">
        <f t="shared" si="10"/>
        <v>964652</v>
      </c>
      <c r="R160" s="119"/>
      <c r="S160" s="119"/>
      <c r="T160" s="119"/>
      <c r="U160" s="119"/>
      <c r="V160" s="119"/>
      <c r="W160" s="119"/>
      <c r="X160" s="119"/>
      <c r="Y160" s="119"/>
      <c r="Z160" s="119"/>
      <c r="AA160" s="119"/>
      <c r="AB160" s="119"/>
      <c r="AC160" s="119"/>
    </row>
    <row r="161" spans="1:29" x14ac:dyDescent="0.2">
      <c r="A161" s="4">
        <f t="shared" si="11"/>
        <v>2032</v>
      </c>
      <c r="B161" s="4">
        <f t="shared" si="12"/>
        <v>5</v>
      </c>
      <c r="C161" s="11">
        <f t="shared" si="9"/>
        <v>48335</v>
      </c>
      <c r="E161" s="15">
        <v>903236</v>
      </c>
      <c r="F161" s="16">
        <v>59232</v>
      </c>
      <c r="G161" s="16">
        <v>2086</v>
      </c>
      <c r="H161" s="16">
        <v>70</v>
      </c>
      <c r="I161" s="16">
        <v>55</v>
      </c>
      <c r="J161" s="16">
        <v>9</v>
      </c>
      <c r="K161" s="16">
        <v>7</v>
      </c>
      <c r="L161" s="16">
        <v>116</v>
      </c>
      <c r="M161" s="16">
        <v>110</v>
      </c>
      <c r="N161" s="16">
        <v>104</v>
      </c>
      <c r="O161" s="16">
        <v>81</v>
      </c>
      <c r="P161" s="17">
        <f t="shared" si="10"/>
        <v>964853</v>
      </c>
      <c r="R161" s="119"/>
      <c r="S161" s="119"/>
      <c r="T161" s="119"/>
      <c r="U161" s="119"/>
      <c r="V161" s="119"/>
      <c r="W161" s="119"/>
      <c r="X161" s="119"/>
      <c r="Y161" s="119"/>
      <c r="Z161" s="119"/>
      <c r="AA161" s="119"/>
      <c r="AB161" s="119"/>
      <c r="AC161" s="119"/>
    </row>
    <row r="162" spans="1:29" x14ac:dyDescent="0.2">
      <c r="A162" s="4">
        <f t="shared" si="11"/>
        <v>2032</v>
      </c>
      <c r="B162" s="4">
        <f t="shared" si="12"/>
        <v>6</v>
      </c>
      <c r="C162" s="11">
        <f t="shared" si="9"/>
        <v>48366</v>
      </c>
      <c r="E162" s="15">
        <v>903427</v>
      </c>
      <c r="F162" s="16">
        <v>59244</v>
      </c>
      <c r="G162" s="16">
        <v>2077</v>
      </c>
      <c r="H162" s="16">
        <v>70</v>
      </c>
      <c r="I162" s="16">
        <v>55</v>
      </c>
      <c r="J162" s="16">
        <v>9</v>
      </c>
      <c r="K162" s="16">
        <v>7</v>
      </c>
      <c r="L162" s="16">
        <v>116</v>
      </c>
      <c r="M162" s="16">
        <v>110</v>
      </c>
      <c r="N162" s="16">
        <v>104</v>
      </c>
      <c r="O162" s="16">
        <v>81</v>
      </c>
      <c r="P162" s="17">
        <f t="shared" si="10"/>
        <v>965047</v>
      </c>
      <c r="R162" s="119"/>
      <c r="S162" s="119"/>
      <c r="T162" s="119"/>
      <c r="U162" s="119"/>
      <c r="V162" s="119"/>
      <c r="W162" s="119"/>
      <c r="X162" s="119"/>
      <c r="Y162" s="119"/>
      <c r="Z162" s="119"/>
      <c r="AA162" s="119"/>
      <c r="AB162" s="119"/>
      <c r="AC162" s="119"/>
    </row>
    <row r="163" spans="1:29" x14ac:dyDescent="0.2">
      <c r="A163" s="4">
        <f t="shared" si="11"/>
        <v>2032</v>
      </c>
      <c r="B163" s="4">
        <f t="shared" si="12"/>
        <v>7</v>
      </c>
      <c r="C163" s="11">
        <f t="shared" si="9"/>
        <v>48396</v>
      </c>
      <c r="E163" s="15">
        <v>903617</v>
      </c>
      <c r="F163" s="16">
        <v>59256</v>
      </c>
      <c r="G163" s="16">
        <v>2075</v>
      </c>
      <c r="H163" s="16">
        <v>69</v>
      </c>
      <c r="I163" s="16">
        <v>55</v>
      </c>
      <c r="J163" s="16">
        <v>9</v>
      </c>
      <c r="K163" s="16">
        <v>7</v>
      </c>
      <c r="L163" s="16">
        <v>116</v>
      </c>
      <c r="M163" s="16">
        <v>110</v>
      </c>
      <c r="N163" s="16">
        <v>104</v>
      </c>
      <c r="O163" s="16">
        <v>81</v>
      </c>
      <c r="P163" s="17">
        <f t="shared" si="10"/>
        <v>965246</v>
      </c>
      <c r="R163" s="119"/>
      <c r="S163" s="119"/>
      <c r="T163" s="119"/>
      <c r="U163" s="119"/>
      <c r="V163" s="119"/>
      <c r="W163" s="119"/>
      <c r="X163" s="119"/>
      <c r="Y163" s="119"/>
      <c r="Z163" s="119"/>
      <c r="AA163" s="119"/>
      <c r="AB163" s="119"/>
      <c r="AC163" s="119"/>
    </row>
    <row r="164" spans="1:29" x14ac:dyDescent="0.2">
      <c r="A164" s="4">
        <f t="shared" si="11"/>
        <v>2032</v>
      </c>
      <c r="B164" s="4">
        <f t="shared" si="12"/>
        <v>8</v>
      </c>
      <c r="C164" s="11">
        <f t="shared" si="9"/>
        <v>48427</v>
      </c>
      <c r="E164" s="15">
        <v>903807</v>
      </c>
      <c r="F164" s="16">
        <v>59268</v>
      </c>
      <c r="G164" s="16">
        <v>2074</v>
      </c>
      <c r="H164" s="16">
        <v>69</v>
      </c>
      <c r="I164" s="16">
        <v>54</v>
      </c>
      <c r="J164" s="16">
        <v>9</v>
      </c>
      <c r="K164" s="16">
        <v>7</v>
      </c>
      <c r="L164" s="16">
        <v>116</v>
      </c>
      <c r="M164" s="16">
        <v>110</v>
      </c>
      <c r="N164" s="16">
        <v>104</v>
      </c>
      <c r="O164" s="16">
        <v>81</v>
      </c>
      <c r="P164" s="17">
        <f t="shared" si="10"/>
        <v>965447</v>
      </c>
      <c r="R164" s="119"/>
      <c r="S164" s="119"/>
      <c r="T164" s="119"/>
      <c r="U164" s="119"/>
      <c r="V164" s="119"/>
      <c r="W164" s="119"/>
      <c r="X164" s="119"/>
      <c r="Y164" s="119"/>
      <c r="Z164" s="119"/>
      <c r="AA164" s="119"/>
      <c r="AB164" s="119"/>
      <c r="AC164" s="119"/>
    </row>
    <row r="165" spans="1:29" x14ac:dyDescent="0.2">
      <c r="A165" s="4">
        <f t="shared" si="11"/>
        <v>2032</v>
      </c>
      <c r="B165" s="4">
        <f t="shared" si="12"/>
        <v>9</v>
      </c>
      <c r="C165" s="11">
        <f t="shared" ref="C165:C228" si="13">DATE(A165,B165,1)</f>
        <v>48458</v>
      </c>
      <c r="E165" s="15">
        <v>904702</v>
      </c>
      <c r="F165" s="16">
        <v>59281</v>
      </c>
      <c r="G165" s="16">
        <v>2072</v>
      </c>
      <c r="H165" s="16">
        <v>68</v>
      </c>
      <c r="I165" s="16">
        <v>54</v>
      </c>
      <c r="J165" s="16">
        <v>9</v>
      </c>
      <c r="K165" s="16">
        <v>7</v>
      </c>
      <c r="L165" s="16">
        <v>116</v>
      </c>
      <c r="M165" s="16">
        <v>110</v>
      </c>
      <c r="N165" s="16">
        <v>104</v>
      </c>
      <c r="O165" s="16">
        <v>81</v>
      </c>
      <c r="P165" s="17">
        <f t="shared" ref="P165:P228" si="14">SUM(E165:H165,J165,MAX(L165:M165),MAX(N165:O165))</f>
        <v>966352</v>
      </c>
      <c r="R165" s="119"/>
      <c r="S165" s="119"/>
      <c r="T165" s="119"/>
      <c r="U165" s="119"/>
      <c r="V165" s="119"/>
      <c r="W165" s="119"/>
      <c r="X165" s="119"/>
      <c r="Y165" s="119"/>
      <c r="Z165" s="119"/>
      <c r="AA165" s="119"/>
      <c r="AB165" s="119"/>
      <c r="AC165" s="119"/>
    </row>
    <row r="166" spans="1:29" x14ac:dyDescent="0.2">
      <c r="A166" s="4">
        <f t="shared" ref="A166:A229" si="15">IF(B166=1,A165+1,A165)</f>
        <v>2032</v>
      </c>
      <c r="B166" s="4">
        <f t="shared" ref="B166:B229" si="16">IF(B165=12,1,B165+1)</f>
        <v>10</v>
      </c>
      <c r="C166" s="11">
        <f t="shared" si="13"/>
        <v>48488</v>
      </c>
      <c r="E166" s="15">
        <v>907264</v>
      </c>
      <c r="F166" s="16">
        <v>59295</v>
      </c>
      <c r="G166" s="16">
        <v>2071</v>
      </c>
      <c r="H166" s="16">
        <v>68</v>
      </c>
      <c r="I166" s="16">
        <v>53</v>
      </c>
      <c r="J166" s="16">
        <v>9</v>
      </c>
      <c r="K166" s="16">
        <v>7</v>
      </c>
      <c r="L166" s="16">
        <v>116</v>
      </c>
      <c r="M166" s="16">
        <v>110</v>
      </c>
      <c r="N166" s="16">
        <v>104</v>
      </c>
      <c r="O166" s="16">
        <v>81</v>
      </c>
      <c r="P166" s="17">
        <f t="shared" si="14"/>
        <v>968927</v>
      </c>
      <c r="R166" s="119"/>
      <c r="S166" s="119"/>
      <c r="T166" s="119"/>
      <c r="U166" s="119"/>
      <c r="V166" s="119"/>
      <c r="W166" s="119"/>
      <c r="X166" s="119"/>
      <c r="Y166" s="119"/>
      <c r="Z166" s="119"/>
      <c r="AA166" s="119"/>
      <c r="AB166" s="119"/>
      <c r="AC166" s="119"/>
    </row>
    <row r="167" spans="1:29" x14ac:dyDescent="0.2">
      <c r="A167" s="4">
        <f t="shared" si="15"/>
        <v>2032</v>
      </c>
      <c r="B167" s="4">
        <f t="shared" si="16"/>
        <v>11</v>
      </c>
      <c r="C167" s="11">
        <f t="shared" si="13"/>
        <v>48519</v>
      </c>
      <c r="E167" s="15">
        <v>909388</v>
      </c>
      <c r="F167" s="16">
        <v>59309</v>
      </c>
      <c r="G167" s="16">
        <v>2069</v>
      </c>
      <c r="H167" s="16">
        <v>67</v>
      </c>
      <c r="I167" s="16">
        <v>53</v>
      </c>
      <c r="J167" s="16">
        <v>9</v>
      </c>
      <c r="K167" s="16">
        <v>7</v>
      </c>
      <c r="L167" s="16">
        <v>116</v>
      </c>
      <c r="M167" s="16">
        <v>110</v>
      </c>
      <c r="N167" s="16">
        <v>104</v>
      </c>
      <c r="O167" s="16">
        <v>81</v>
      </c>
      <c r="P167" s="17">
        <f t="shared" si="14"/>
        <v>971062</v>
      </c>
      <c r="R167" s="119"/>
      <c r="S167" s="119"/>
      <c r="T167" s="119"/>
      <c r="U167" s="119"/>
      <c r="V167" s="119"/>
      <c r="W167" s="119"/>
      <c r="X167" s="119"/>
      <c r="Y167" s="119"/>
      <c r="Z167" s="119"/>
      <c r="AA167" s="119"/>
      <c r="AB167" s="119"/>
      <c r="AC167" s="119"/>
    </row>
    <row r="168" spans="1:29" x14ac:dyDescent="0.2">
      <c r="A168" s="4">
        <f t="shared" si="15"/>
        <v>2032</v>
      </c>
      <c r="B168" s="4">
        <f t="shared" si="16"/>
        <v>12</v>
      </c>
      <c r="C168" s="11">
        <f t="shared" si="13"/>
        <v>48549</v>
      </c>
      <c r="E168" s="15">
        <v>910750</v>
      </c>
      <c r="F168" s="16">
        <v>59323</v>
      </c>
      <c r="G168" s="16">
        <v>2075</v>
      </c>
      <c r="H168" s="16">
        <v>67</v>
      </c>
      <c r="I168" s="16">
        <v>53</v>
      </c>
      <c r="J168" s="16">
        <v>9</v>
      </c>
      <c r="K168" s="16">
        <v>7</v>
      </c>
      <c r="L168" s="16">
        <v>116</v>
      </c>
      <c r="M168" s="16">
        <v>110</v>
      </c>
      <c r="N168" s="16">
        <v>104</v>
      </c>
      <c r="O168" s="16">
        <v>81</v>
      </c>
      <c r="P168" s="17">
        <f t="shared" si="14"/>
        <v>972444</v>
      </c>
      <c r="R168" s="119"/>
      <c r="S168" s="119"/>
      <c r="T168" s="119"/>
      <c r="U168" s="119"/>
      <c r="V168" s="119"/>
      <c r="W168" s="119"/>
      <c r="X168" s="119"/>
      <c r="Y168" s="119"/>
      <c r="Z168" s="119"/>
      <c r="AA168" s="119"/>
      <c r="AB168" s="119"/>
      <c r="AC168" s="119"/>
    </row>
    <row r="169" spans="1:29" x14ac:dyDescent="0.2">
      <c r="A169" s="4">
        <f t="shared" si="15"/>
        <v>2033</v>
      </c>
      <c r="B169" s="4">
        <f t="shared" si="16"/>
        <v>1</v>
      </c>
      <c r="C169" s="11">
        <f t="shared" si="13"/>
        <v>48580</v>
      </c>
      <c r="E169" s="15">
        <v>911676</v>
      </c>
      <c r="F169" s="16">
        <v>59337</v>
      </c>
      <c r="G169" s="16">
        <v>2078</v>
      </c>
      <c r="H169" s="16">
        <v>66</v>
      </c>
      <c r="I169" s="16">
        <v>52</v>
      </c>
      <c r="J169" s="16">
        <v>9</v>
      </c>
      <c r="K169" s="16">
        <v>7</v>
      </c>
      <c r="L169" s="16">
        <v>116</v>
      </c>
      <c r="M169" s="16">
        <v>110</v>
      </c>
      <c r="N169" s="16">
        <v>104</v>
      </c>
      <c r="O169" s="16">
        <v>81</v>
      </c>
      <c r="P169" s="17">
        <f t="shared" si="14"/>
        <v>973386</v>
      </c>
      <c r="R169" s="119"/>
      <c r="S169" s="119"/>
      <c r="T169" s="119"/>
      <c r="U169" s="119"/>
      <c r="V169" s="119"/>
      <c r="W169" s="119"/>
      <c r="X169" s="119"/>
      <c r="Y169" s="119"/>
      <c r="Z169" s="119"/>
      <c r="AA169" s="119"/>
      <c r="AB169" s="119"/>
      <c r="AC169" s="119"/>
    </row>
    <row r="170" spans="1:29" x14ac:dyDescent="0.2">
      <c r="A170" s="4">
        <f t="shared" si="15"/>
        <v>2033</v>
      </c>
      <c r="B170" s="4">
        <f t="shared" si="16"/>
        <v>2</v>
      </c>
      <c r="C170" s="11">
        <f t="shared" si="13"/>
        <v>48611</v>
      </c>
      <c r="E170" s="15">
        <v>912194</v>
      </c>
      <c r="F170" s="16">
        <v>59350</v>
      </c>
      <c r="G170" s="16">
        <v>2079</v>
      </c>
      <c r="H170" s="16">
        <v>66</v>
      </c>
      <c r="I170" s="16">
        <v>52</v>
      </c>
      <c r="J170" s="16">
        <v>9</v>
      </c>
      <c r="K170" s="16">
        <v>7</v>
      </c>
      <c r="L170" s="16">
        <v>116</v>
      </c>
      <c r="M170" s="16">
        <v>110</v>
      </c>
      <c r="N170" s="16">
        <v>104</v>
      </c>
      <c r="O170" s="16">
        <v>81</v>
      </c>
      <c r="P170" s="17">
        <f t="shared" si="14"/>
        <v>973918</v>
      </c>
      <c r="R170" s="119"/>
      <c r="S170" s="119"/>
      <c r="T170" s="119"/>
      <c r="U170" s="119"/>
      <c r="V170" s="119"/>
      <c r="W170" s="119"/>
      <c r="X170" s="119"/>
      <c r="Y170" s="119"/>
      <c r="Z170" s="119"/>
      <c r="AA170" s="119"/>
      <c r="AB170" s="119"/>
      <c r="AC170" s="119"/>
    </row>
    <row r="171" spans="1:29" x14ac:dyDescent="0.2">
      <c r="A171" s="4">
        <f t="shared" si="15"/>
        <v>2033</v>
      </c>
      <c r="B171" s="4">
        <f t="shared" si="16"/>
        <v>3</v>
      </c>
      <c r="C171" s="11">
        <f t="shared" si="13"/>
        <v>48639</v>
      </c>
      <c r="E171" s="15">
        <v>912419</v>
      </c>
      <c r="F171" s="16">
        <v>59364</v>
      </c>
      <c r="G171" s="16">
        <v>2079</v>
      </c>
      <c r="H171" s="16">
        <v>65</v>
      </c>
      <c r="I171" s="16">
        <v>51</v>
      </c>
      <c r="J171" s="16">
        <v>9</v>
      </c>
      <c r="K171" s="16">
        <v>7</v>
      </c>
      <c r="L171" s="16">
        <v>116</v>
      </c>
      <c r="M171" s="16">
        <v>110</v>
      </c>
      <c r="N171" s="16">
        <v>104</v>
      </c>
      <c r="O171" s="16">
        <v>81</v>
      </c>
      <c r="P171" s="17">
        <f t="shared" si="14"/>
        <v>974156</v>
      </c>
      <c r="R171" s="119"/>
      <c r="S171" s="119"/>
      <c r="T171" s="119"/>
      <c r="U171" s="119"/>
      <c r="V171" s="119"/>
      <c r="W171" s="119"/>
      <c r="X171" s="119"/>
      <c r="Y171" s="119"/>
      <c r="Z171" s="119"/>
      <c r="AA171" s="119"/>
      <c r="AB171" s="119"/>
      <c r="AC171" s="119"/>
    </row>
    <row r="172" spans="1:29" x14ac:dyDescent="0.2">
      <c r="A172" s="4">
        <f t="shared" si="15"/>
        <v>2033</v>
      </c>
      <c r="B172" s="4">
        <f t="shared" si="16"/>
        <v>4</v>
      </c>
      <c r="C172" s="11">
        <f t="shared" si="13"/>
        <v>48670</v>
      </c>
      <c r="E172" s="15">
        <v>912238</v>
      </c>
      <c r="F172" s="16">
        <v>59377</v>
      </c>
      <c r="G172" s="16">
        <v>2071</v>
      </c>
      <c r="H172" s="16">
        <v>65</v>
      </c>
      <c r="I172" s="16">
        <v>51</v>
      </c>
      <c r="J172" s="16">
        <v>9</v>
      </c>
      <c r="K172" s="16">
        <v>7</v>
      </c>
      <c r="L172" s="16">
        <v>116</v>
      </c>
      <c r="M172" s="16">
        <v>110</v>
      </c>
      <c r="N172" s="16">
        <v>104</v>
      </c>
      <c r="O172" s="16">
        <v>81</v>
      </c>
      <c r="P172" s="17">
        <f t="shared" si="14"/>
        <v>973980</v>
      </c>
      <c r="R172" s="119"/>
      <c r="S172" s="119"/>
      <c r="T172" s="119"/>
      <c r="U172" s="119"/>
      <c r="V172" s="119"/>
      <c r="W172" s="119"/>
      <c r="X172" s="119"/>
      <c r="Y172" s="119"/>
      <c r="Z172" s="119"/>
      <c r="AA172" s="119"/>
      <c r="AB172" s="119"/>
      <c r="AC172" s="119"/>
    </row>
    <row r="173" spans="1:29" x14ac:dyDescent="0.2">
      <c r="A173" s="4">
        <f t="shared" si="15"/>
        <v>2033</v>
      </c>
      <c r="B173" s="4">
        <f t="shared" si="16"/>
        <v>5</v>
      </c>
      <c r="C173" s="11">
        <f t="shared" si="13"/>
        <v>48700</v>
      </c>
      <c r="E173" s="15">
        <v>912427</v>
      </c>
      <c r="F173" s="16">
        <v>59391</v>
      </c>
      <c r="G173" s="16">
        <v>2069</v>
      </c>
      <c r="H173" s="16">
        <v>64</v>
      </c>
      <c r="I173" s="16">
        <v>51</v>
      </c>
      <c r="J173" s="16">
        <v>9</v>
      </c>
      <c r="K173" s="16">
        <v>7</v>
      </c>
      <c r="L173" s="16">
        <v>116</v>
      </c>
      <c r="M173" s="16">
        <v>110</v>
      </c>
      <c r="N173" s="16">
        <v>104</v>
      </c>
      <c r="O173" s="16">
        <v>81</v>
      </c>
      <c r="P173" s="17">
        <f t="shared" si="14"/>
        <v>974180</v>
      </c>
      <c r="R173" s="119"/>
      <c r="S173" s="119"/>
      <c r="T173" s="119"/>
      <c r="U173" s="119"/>
      <c r="V173" s="119"/>
      <c r="W173" s="119"/>
      <c r="X173" s="119"/>
      <c r="Y173" s="119"/>
      <c r="Z173" s="119"/>
      <c r="AA173" s="119"/>
      <c r="AB173" s="119"/>
      <c r="AC173" s="119"/>
    </row>
    <row r="174" spans="1:29" x14ac:dyDescent="0.2">
      <c r="A174" s="4">
        <f t="shared" si="15"/>
        <v>2033</v>
      </c>
      <c r="B174" s="4">
        <f t="shared" si="16"/>
        <v>6</v>
      </c>
      <c r="C174" s="11">
        <f t="shared" si="13"/>
        <v>48731</v>
      </c>
      <c r="E174" s="15">
        <v>912616</v>
      </c>
      <c r="F174" s="16">
        <v>59405</v>
      </c>
      <c r="G174" s="16">
        <v>2059</v>
      </c>
      <c r="H174" s="16">
        <v>64</v>
      </c>
      <c r="I174" s="16">
        <v>50</v>
      </c>
      <c r="J174" s="16">
        <v>9</v>
      </c>
      <c r="K174" s="16">
        <v>7</v>
      </c>
      <c r="L174" s="16">
        <v>116</v>
      </c>
      <c r="M174" s="16">
        <v>110</v>
      </c>
      <c r="N174" s="16">
        <v>104</v>
      </c>
      <c r="O174" s="16">
        <v>81</v>
      </c>
      <c r="P174" s="17">
        <f t="shared" si="14"/>
        <v>974373</v>
      </c>
      <c r="R174" s="119"/>
      <c r="S174" s="119"/>
      <c r="T174" s="119"/>
      <c r="U174" s="119"/>
      <c r="V174" s="119"/>
      <c r="W174" s="119"/>
      <c r="X174" s="119"/>
      <c r="Y174" s="119"/>
      <c r="Z174" s="119"/>
      <c r="AA174" s="119"/>
      <c r="AB174" s="119"/>
      <c r="AC174" s="119"/>
    </row>
    <row r="175" spans="1:29" x14ac:dyDescent="0.2">
      <c r="A175" s="4">
        <f t="shared" si="15"/>
        <v>2033</v>
      </c>
      <c r="B175" s="4">
        <f t="shared" si="16"/>
        <v>7</v>
      </c>
      <c r="C175" s="11">
        <f t="shared" si="13"/>
        <v>48761</v>
      </c>
      <c r="E175" s="15">
        <v>912805</v>
      </c>
      <c r="F175" s="16">
        <v>59418</v>
      </c>
      <c r="G175" s="16">
        <v>2058</v>
      </c>
      <c r="H175" s="16">
        <v>63</v>
      </c>
      <c r="I175" s="16">
        <v>50</v>
      </c>
      <c r="J175" s="16">
        <v>9</v>
      </c>
      <c r="K175" s="16">
        <v>7</v>
      </c>
      <c r="L175" s="16">
        <v>116</v>
      </c>
      <c r="M175" s="16">
        <v>110</v>
      </c>
      <c r="N175" s="16">
        <v>104</v>
      </c>
      <c r="O175" s="16">
        <v>81</v>
      </c>
      <c r="P175" s="17">
        <f t="shared" si="14"/>
        <v>974573</v>
      </c>
      <c r="R175" s="119"/>
      <c r="S175" s="119"/>
      <c r="T175" s="119"/>
      <c r="U175" s="119"/>
      <c r="V175" s="119"/>
      <c r="W175" s="119"/>
      <c r="X175" s="119"/>
      <c r="Y175" s="119"/>
      <c r="Z175" s="119"/>
      <c r="AA175" s="119"/>
      <c r="AB175" s="119"/>
      <c r="AC175" s="119"/>
    </row>
    <row r="176" spans="1:29" x14ac:dyDescent="0.2">
      <c r="A176" s="4">
        <f t="shared" si="15"/>
        <v>2033</v>
      </c>
      <c r="B176" s="4">
        <f t="shared" si="16"/>
        <v>8</v>
      </c>
      <c r="C176" s="11">
        <f t="shared" si="13"/>
        <v>48792</v>
      </c>
      <c r="E176" s="15">
        <v>912993</v>
      </c>
      <c r="F176" s="16">
        <v>59432</v>
      </c>
      <c r="G176" s="16">
        <v>2057</v>
      </c>
      <c r="H176" s="16">
        <v>63</v>
      </c>
      <c r="I176" s="16">
        <v>49</v>
      </c>
      <c r="J176" s="16">
        <v>9</v>
      </c>
      <c r="K176" s="16">
        <v>7</v>
      </c>
      <c r="L176" s="16">
        <v>116</v>
      </c>
      <c r="M176" s="16">
        <v>110</v>
      </c>
      <c r="N176" s="16">
        <v>104</v>
      </c>
      <c r="O176" s="16">
        <v>81</v>
      </c>
      <c r="P176" s="17">
        <f t="shared" si="14"/>
        <v>974774</v>
      </c>
      <c r="R176" s="119"/>
      <c r="S176" s="119"/>
      <c r="T176" s="119"/>
      <c r="U176" s="119"/>
      <c r="V176" s="119"/>
      <c r="W176" s="119"/>
      <c r="X176" s="119"/>
      <c r="Y176" s="119"/>
      <c r="Z176" s="119"/>
      <c r="AA176" s="119"/>
      <c r="AB176" s="119"/>
      <c r="AC176" s="119"/>
    </row>
    <row r="177" spans="1:29" x14ac:dyDescent="0.2">
      <c r="A177" s="4">
        <f t="shared" si="15"/>
        <v>2033</v>
      </c>
      <c r="B177" s="4">
        <f t="shared" si="16"/>
        <v>9</v>
      </c>
      <c r="C177" s="11">
        <f t="shared" si="13"/>
        <v>48823</v>
      </c>
      <c r="E177" s="15">
        <v>913887</v>
      </c>
      <c r="F177" s="16">
        <v>59446</v>
      </c>
      <c r="G177" s="16">
        <v>2055</v>
      </c>
      <c r="H177" s="16">
        <v>62</v>
      </c>
      <c r="I177" s="16">
        <v>49</v>
      </c>
      <c r="J177" s="16">
        <v>9</v>
      </c>
      <c r="K177" s="16">
        <v>7</v>
      </c>
      <c r="L177" s="16">
        <v>116</v>
      </c>
      <c r="M177" s="16">
        <v>110</v>
      </c>
      <c r="N177" s="16">
        <v>104</v>
      </c>
      <c r="O177" s="16">
        <v>81</v>
      </c>
      <c r="P177" s="17">
        <f t="shared" si="14"/>
        <v>975679</v>
      </c>
      <c r="R177" s="119"/>
      <c r="S177" s="119"/>
      <c r="T177" s="119"/>
      <c r="U177" s="119"/>
      <c r="V177" s="119"/>
      <c r="W177" s="119"/>
      <c r="X177" s="119"/>
      <c r="Y177" s="119"/>
      <c r="Z177" s="119"/>
      <c r="AA177" s="119"/>
      <c r="AB177" s="119"/>
      <c r="AC177" s="119"/>
    </row>
    <row r="178" spans="1:29" x14ac:dyDescent="0.2">
      <c r="A178" s="4">
        <f t="shared" si="15"/>
        <v>2033</v>
      </c>
      <c r="B178" s="4">
        <f t="shared" si="16"/>
        <v>10</v>
      </c>
      <c r="C178" s="11">
        <f t="shared" si="13"/>
        <v>48853</v>
      </c>
      <c r="E178" s="15">
        <v>916448</v>
      </c>
      <c r="F178" s="16">
        <v>59459</v>
      </c>
      <c r="G178" s="16">
        <v>2054</v>
      </c>
      <c r="H178" s="16">
        <v>62</v>
      </c>
      <c r="I178" s="16">
        <v>49</v>
      </c>
      <c r="J178" s="16">
        <v>9</v>
      </c>
      <c r="K178" s="16">
        <v>7</v>
      </c>
      <c r="L178" s="16">
        <v>116</v>
      </c>
      <c r="M178" s="16">
        <v>110</v>
      </c>
      <c r="N178" s="16">
        <v>104</v>
      </c>
      <c r="O178" s="16">
        <v>81</v>
      </c>
      <c r="P178" s="17">
        <f t="shared" si="14"/>
        <v>978252</v>
      </c>
      <c r="R178" s="119"/>
      <c r="S178" s="119"/>
      <c r="T178" s="119"/>
      <c r="U178" s="119"/>
      <c r="V178" s="119"/>
      <c r="W178" s="119"/>
      <c r="X178" s="119"/>
      <c r="Y178" s="119"/>
      <c r="Z178" s="119"/>
      <c r="AA178" s="119"/>
      <c r="AB178" s="119"/>
      <c r="AC178" s="119"/>
    </row>
    <row r="179" spans="1:29" x14ac:dyDescent="0.2">
      <c r="A179" s="4">
        <f t="shared" si="15"/>
        <v>2033</v>
      </c>
      <c r="B179" s="4">
        <f t="shared" si="16"/>
        <v>11</v>
      </c>
      <c r="C179" s="11">
        <f t="shared" si="13"/>
        <v>48884</v>
      </c>
      <c r="E179" s="15">
        <v>918571</v>
      </c>
      <c r="F179" s="16">
        <v>59473</v>
      </c>
      <c r="G179" s="16">
        <v>2052</v>
      </c>
      <c r="H179" s="16">
        <v>61</v>
      </c>
      <c r="I179" s="16">
        <v>48</v>
      </c>
      <c r="J179" s="16">
        <v>9</v>
      </c>
      <c r="K179" s="16">
        <v>7</v>
      </c>
      <c r="L179" s="16">
        <v>116</v>
      </c>
      <c r="M179" s="16">
        <v>110</v>
      </c>
      <c r="N179" s="16">
        <v>104</v>
      </c>
      <c r="O179" s="16">
        <v>81</v>
      </c>
      <c r="P179" s="17">
        <f t="shared" si="14"/>
        <v>980386</v>
      </c>
      <c r="R179" s="119"/>
      <c r="S179" s="119"/>
      <c r="T179" s="119"/>
      <c r="U179" s="119"/>
      <c r="V179" s="119"/>
      <c r="W179" s="119"/>
      <c r="X179" s="119"/>
      <c r="Y179" s="119"/>
      <c r="Z179" s="119"/>
      <c r="AA179" s="119"/>
      <c r="AB179" s="119"/>
      <c r="AC179" s="119"/>
    </row>
    <row r="180" spans="1:29" x14ac:dyDescent="0.2">
      <c r="A180" s="4">
        <f t="shared" si="15"/>
        <v>2033</v>
      </c>
      <c r="B180" s="4">
        <f t="shared" si="16"/>
        <v>12</v>
      </c>
      <c r="C180" s="11">
        <f t="shared" si="13"/>
        <v>48914</v>
      </c>
      <c r="E180" s="15">
        <v>919932</v>
      </c>
      <c r="F180" s="16">
        <v>59486</v>
      </c>
      <c r="G180" s="16">
        <v>2058</v>
      </c>
      <c r="H180" s="16">
        <v>61</v>
      </c>
      <c r="I180" s="16">
        <v>48</v>
      </c>
      <c r="J180" s="16">
        <v>9</v>
      </c>
      <c r="K180" s="16">
        <v>7</v>
      </c>
      <c r="L180" s="16">
        <v>116</v>
      </c>
      <c r="M180" s="16">
        <v>110</v>
      </c>
      <c r="N180" s="16">
        <v>104</v>
      </c>
      <c r="O180" s="16">
        <v>81</v>
      </c>
      <c r="P180" s="17">
        <f t="shared" si="14"/>
        <v>981766</v>
      </c>
      <c r="R180" s="119"/>
      <c r="S180" s="119"/>
      <c r="T180" s="119"/>
      <c r="U180" s="119"/>
      <c r="V180" s="119"/>
      <c r="W180" s="119"/>
      <c r="X180" s="119"/>
      <c r="Y180" s="119"/>
      <c r="Z180" s="119"/>
      <c r="AA180" s="119"/>
      <c r="AB180" s="119"/>
      <c r="AC180" s="119"/>
    </row>
    <row r="181" spans="1:29" x14ac:dyDescent="0.2">
      <c r="A181" s="4">
        <f t="shared" si="15"/>
        <v>2034</v>
      </c>
      <c r="B181" s="4">
        <f t="shared" si="16"/>
        <v>1</v>
      </c>
      <c r="C181" s="11">
        <f t="shared" si="13"/>
        <v>48945</v>
      </c>
      <c r="E181" s="15">
        <v>920857</v>
      </c>
      <c r="F181" s="16">
        <v>59500</v>
      </c>
      <c r="G181" s="16">
        <v>2061</v>
      </c>
      <c r="H181" s="16">
        <v>60</v>
      </c>
      <c r="I181" s="16">
        <v>48</v>
      </c>
      <c r="J181" s="16">
        <v>9</v>
      </c>
      <c r="K181" s="16">
        <v>7</v>
      </c>
      <c r="L181" s="16">
        <v>116</v>
      </c>
      <c r="M181" s="16">
        <v>110</v>
      </c>
      <c r="N181" s="16">
        <v>104</v>
      </c>
      <c r="O181" s="16">
        <v>81</v>
      </c>
      <c r="P181" s="17">
        <f t="shared" si="14"/>
        <v>982707</v>
      </c>
      <c r="R181" s="119"/>
      <c r="S181" s="119"/>
      <c r="T181" s="119"/>
      <c r="U181" s="119"/>
      <c r="V181" s="119"/>
      <c r="W181" s="119"/>
      <c r="X181" s="119"/>
      <c r="Y181" s="119"/>
      <c r="Z181" s="119"/>
      <c r="AA181" s="119"/>
      <c r="AB181" s="119"/>
      <c r="AC181" s="119"/>
    </row>
    <row r="182" spans="1:29" x14ac:dyDescent="0.2">
      <c r="A182" s="4">
        <f t="shared" si="15"/>
        <v>2034</v>
      </c>
      <c r="B182" s="4">
        <f t="shared" si="16"/>
        <v>2</v>
      </c>
      <c r="C182" s="11">
        <f t="shared" si="13"/>
        <v>48976</v>
      </c>
      <c r="E182" s="15">
        <v>921373</v>
      </c>
      <c r="F182" s="16">
        <v>59513</v>
      </c>
      <c r="G182" s="16">
        <v>2062</v>
      </c>
      <c r="H182" s="16">
        <v>60</v>
      </c>
      <c r="I182" s="16">
        <v>47</v>
      </c>
      <c r="J182" s="16">
        <v>9</v>
      </c>
      <c r="K182" s="16">
        <v>7</v>
      </c>
      <c r="L182" s="16">
        <v>116</v>
      </c>
      <c r="M182" s="16">
        <v>110</v>
      </c>
      <c r="N182" s="16">
        <v>104</v>
      </c>
      <c r="O182" s="16">
        <v>81</v>
      </c>
      <c r="P182" s="17">
        <f t="shared" si="14"/>
        <v>983237</v>
      </c>
      <c r="R182" s="119"/>
      <c r="S182" s="119"/>
      <c r="T182" s="119"/>
      <c r="U182" s="119"/>
      <c r="V182" s="119"/>
      <c r="W182" s="119"/>
      <c r="X182" s="119"/>
      <c r="Y182" s="119"/>
      <c r="Z182" s="119"/>
      <c r="AA182" s="119"/>
      <c r="AB182" s="119"/>
      <c r="AC182" s="119"/>
    </row>
    <row r="183" spans="1:29" x14ac:dyDescent="0.2">
      <c r="A183" s="4">
        <f t="shared" si="15"/>
        <v>2034</v>
      </c>
      <c r="B183" s="4">
        <f t="shared" si="16"/>
        <v>3</v>
      </c>
      <c r="C183" s="11">
        <f t="shared" si="13"/>
        <v>49004</v>
      </c>
      <c r="E183" s="15">
        <v>921595</v>
      </c>
      <c r="F183" s="16">
        <v>59527</v>
      </c>
      <c r="G183" s="16">
        <v>2062</v>
      </c>
      <c r="H183" s="16">
        <v>59</v>
      </c>
      <c r="I183" s="16">
        <v>47</v>
      </c>
      <c r="J183" s="16">
        <v>9</v>
      </c>
      <c r="K183" s="16">
        <v>7</v>
      </c>
      <c r="L183" s="16">
        <v>116</v>
      </c>
      <c r="M183" s="16">
        <v>110</v>
      </c>
      <c r="N183" s="16">
        <v>104</v>
      </c>
      <c r="O183" s="16">
        <v>81</v>
      </c>
      <c r="P183" s="17">
        <f t="shared" si="14"/>
        <v>983472</v>
      </c>
      <c r="R183" s="119"/>
      <c r="S183" s="119"/>
      <c r="T183" s="119"/>
      <c r="U183" s="119"/>
      <c r="V183" s="119"/>
      <c r="W183" s="119"/>
      <c r="X183" s="119"/>
      <c r="Y183" s="119"/>
      <c r="Z183" s="119"/>
      <c r="AA183" s="119"/>
      <c r="AB183" s="119"/>
      <c r="AC183" s="119"/>
    </row>
    <row r="184" spans="1:29" x14ac:dyDescent="0.2">
      <c r="A184" s="4">
        <f t="shared" si="15"/>
        <v>2034</v>
      </c>
      <c r="B184" s="4">
        <f t="shared" si="16"/>
        <v>4</v>
      </c>
      <c r="C184" s="11">
        <f t="shared" si="13"/>
        <v>49035</v>
      </c>
      <c r="E184" s="15">
        <v>921411</v>
      </c>
      <c r="F184" s="16">
        <v>59539</v>
      </c>
      <c r="G184" s="16">
        <v>2054</v>
      </c>
      <c r="H184" s="16">
        <v>59</v>
      </c>
      <c r="I184" s="16">
        <v>46</v>
      </c>
      <c r="J184" s="16">
        <v>9</v>
      </c>
      <c r="K184" s="16">
        <v>7</v>
      </c>
      <c r="L184" s="16">
        <v>116</v>
      </c>
      <c r="M184" s="16">
        <v>110</v>
      </c>
      <c r="N184" s="16">
        <v>104</v>
      </c>
      <c r="O184" s="16">
        <v>81</v>
      </c>
      <c r="P184" s="17">
        <f t="shared" si="14"/>
        <v>983292</v>
      </c>
      <c r="R184" s="119"/>
      <c r="S184" s="119"/>
      <c r="T184" s="119"/>
      <c r="U184" s="119"/>
      <c r="V184" s="119"/>
      <c r="W184" s="119"/>
      <c r="X184" s="119"/>
      <c r="Y184" s="119"/>
      <c r="Z184" s="119"/>
      <c r="AA184" s="119"/>
      <c r="AB184" s="119"/>
      <c r="AC184" s="119"/>
    </row>
    <row r="185" spans="1:29" x14ac:dyDescent="0.2">
      <c r="A185" s="4">
        <f t="shared" si="15"/>
        <v>2034</v>
      </c>
      <c r="B185" s="4">
        <f t="shared" si="16"/>
        <v>5</v>
      </c>
      <c r="C185" s="11">
        <f t="shared" si="13"/>
        <v>49065</v>
      </c>
      <c r="E185" s="15">
        <v>921596</v>
      </c>
      <c r="F185" s="16">
        <v>59551</v>
      </c>
      <c r="G185" s="16">
        <v>2051</v>
      </c>
      <c r="H185" s="16">
        <v>58</v>
      </c>
      <c r="I185" s="16">
        <v>46</v>
      </c>
      <c r="J185" s="16">
        <v>9</v>
      </c>
      <c r="K185" s="16">
        <v>7</v>
      </c>
      <c r="L185" s="16">
        <v>116</v>
      </c>
      <c r="M185" s="16">
        <v>110</v>
      </c>
      <c r="N185" s="16">
        <v>104</v>
      </c>
      <c r="O185" s="16">
        <v>81</v>
      </c>
      <c r="P185" s="17">
        <f t="shared" si="14"/>
        <v>983485</v>
      </c>
      <c r="R185" s="119"/>
      <c r="S185" s="119"/>
      <c r="T185" s="119"/>
      <c r="U185" s="119"/>
      <c r="V185" s="119"/>
      <c r="W185" s="119"/>
      <c r="X185" s="119"/>
      <c r="Y185" s="119"/>
      <c r="Z185" s="119"/>
      <c r="AA185" s="119"/>
      <c r="AB185" s="119"/>
      <c r="AC185" s="119"/>
    </row>
    <row r="186" spans="1:29" x14ac:dyDescent="0.2">
      <c r="A186" s="4">
        <f t="shared" si="15"/>
        <v>2034</v>
      </c>
      <c r="B186" s="4">
        <f t="shared" si="16"/>
        <v>6</v>
      </c>
      <c r="C186" s="11">
        <f t="shared" si="13"/>
        <v>49096</v>
      </c>
      <c r="E186" s="15">
        <v>921780</v>
      </c>
      <c r="F186" s="16">
        <v>59563</v>
      </c>
      <c r="G186" s="16">
        <v>2042</v>
      </c>
      <c r="H186" s="16">
        <v>58</v>
      </c>
      <c r="I186" s="16">
        <v>46</v>
      </c>
      <c r="J186" s="16">
        <v>9</v>
      </c>
      <c r="K186" s="16">
        <v>7</v>
      </c>
      <c r="L186" s="16">
        <v>116</v>
      </c>
      <c r="M186" s="16">
        <v>110</v>
      </c>
      <c r="N186" s="16">
        <v>104</v>
      </c>
      <c r="O186" s="16">
        <v>81</v>
      </c>
      <c r="P186" s="17">
        <f t="shared" si="14"/>
        <v>983672</v>
      </c>
      <c r="R186" s="119"/>
      <c r="S186" s="119"/>
      <c r="T186" s="119"/>
      <c r="U186" s="119"/>
      <c r="V186" s="119"/>
      <c r="W186" s="119"/>
      <c r="X186" s="119"/>
      <c r="Y186" s="119"/>
      <c r="Z186" s="119"/>
      <c r="AA186" s="119"/>
      <c r="AB186" s="119"/>
      <c r="AC186" s="119"/>
    </row>
    <row r="187" spans="1:29" x14ac:dyDescent="0.2">
      <c r="A187" s="4">
        <f t="shared" si="15"/>
        <v>2034</v>
      </c>
      <c r="B187" s="4">
        <f t="shared" si="16"/>
        <v>7</v>
      </c>
      <c r="C187" s="11">
        <f t="shared" si="13"/>
        <v>49126</v>
      </c>
      <c r="E187" s="15">
        <v>921963</v>
      </c>
      <c r="F187" s="16">
        <v>59575</v>
      </c>
      <c r="G187" s="16">
        <v>2041</v>
      </c>
      <c r="H187" s="16">
        <v>57</v>
      </c>
      <c r="I187" s="16">
        <v>45</v>
      </c>
      <c r="J187" s="16">
        <v>9</v>
      </c>
      <c r="K187" s="16">
        <v>7</v>
      </c>
      <c r="L187" s="16">
        <v>116</v>
      </c>
      <c r="M187" s="16">
        <v>110</v>
      </c>
      <c r="N187" s="16">
        <v>104</v>
      </c>
      <c r="O187" s="16">
        <v>81</v>
      </c>
      <c r="P187" s="17">
        <f t="shared" si="14"/>
        <v>983865</v>
      </c>
      <c r="R187" s="119"/>
      <c r="S187" s="119"/>
      <c r="T187" s="119"/>
      <c r="U187" s="119"/>
      <c r="V187" s="119"/>
      <c r="W187" s="119"/>
      <c r="X187" s="119"/>
      <c r="Y187" s="119"/>
      <c r="Z187" s="119"/>
      <c r="AA187" s="119"/>
      <c r="AB187" s="119"/>
      <c r="AC187" s="119"/>
    </row>
    <row r="188" spans="1:29" x14ac:dyDescent="0.2">
      <c r="A188" s="4">
        <f t="shared" si="15"/>
        <v>2034</v>
      </c>
      <c r="B188" s="4">
        <f t="shared" si="16"/>
        <v>8</v>
      </c>
      <c r="C188" s="11">
        <f t="shared" si="13"/>
        <v>49157</v>
      </c>
      <c r="E188" s="15">
        <v>922146</v>
      </c>
      <c r="F188" s="16">
        <v>59587</v>
      </c>
      <c r="G188" s="16">
        <v>2039</v>
      </c>
      <c r="H188" s="16">
        <v>57</v>
      </c>
      <c r="I188" s="16">
        <v>45</v>
      </c>
      <c r="J188" s="16">
        <v>9</v>
      </c>
      <c r="K188" s="16">
        <v>7</v>
      </c>
      <c r="L188" s="16">
        <v>116</v>
      </c>
      <c r="M188" s="16">
        <v>110</v>
      </c>
      <c r="N188" s="16">
        <v>104</v>
      </c>
      <c r="O188" s="16">
        <v>81</v>
      </c>
      <c r="P188" s="17">
        <f t="shared" si="14"/>
        <v>984058</v>
      </c>
      <c r="R188" s="119"/>
      <c r="S188" s="119"/>
      <c r="T188" s="119"/>
      <c r="U188" s="119"/>
      <c r="V188" s="119"/>
      <c r="W188" s="119"/>
      <c r="X188" s="119"/>
      <c r="Y188" s="119"/>
      <c r="Z188" s="119"/>
      <c r="AA188" s="119"/>
      <c r="AB188" s="119"/>
      <c r="AC188" s="119"/>
    </row>
    <row r="189" spans="1:29" x14ac:dyDescent="0.2">
      <c r="A189" s="4">
        <f t="shared" si="15"/>
        <v>2034</v>
      </c>
      <c r="B189" s="4">
        <f t="shared" si="16"/>
        <v>9</v>
      </c>
      <c r="C189" s="11">
        <f t="shared" si="13"/>
        <v>49188</v>
      </c>
      <c r="E189" s="15">
        <v>923035</v>
      </c>
      <c r="F189" s="16">
        <v>59599</v>
      </c>
      <c r="G189" s="16">
        <v>2038</v>
      </c>
      <c r="H189" s="16">
        <v>56</v>
      </c>
      <c r="I189" s="16">
        <v>44</v>
      </c>
      <c r="J189" s="16">
        <v>9</v>
      </c>
      <c r="K189" s="16">
        <v>7</v>
      </c>
      <c r="L189" s="16">
        <v>116</v>
      </c>
      <c r="M189" s="16">
        <v>110</v>
      </c>
      <c r="N189" s="16">
        <v>104</v>
      </c>
      <c r="O189" s="16">
        <v>81</v>
      </c>
      <c r="P189" s="17">
        <f t="shared" si="14"/>
        <v>984957</v>
      </c>
      <c r="R189" s="119"/>
      <c r="S189" s="119"/>
      <c r="T189" s="119"/>
      <c r="U189" s="119"/>
      <c r="V189" s="119"/>
      <c r="W189" s="119"/>
      <c r="X189" s="119"/>
      <c r="Y189" s="119"/>
      <c r="Z189" s="119"/>
      <c r="AA189" s="119"/>
      <c r="AB189" s="119"/>
      <c r="AC189" s="119"/>
    </row>
    <row r="190" spans="1:29" x14ac:dyDescent="0.2">
      <c r="A190" s="4">
        <f t="shared" si="15"/>
        <v>2034</v>
      </c>
      <c r="B190" s="4">
        <f t="shared" si="16"/>
        <v>10</v>
      </c>
      <c r="C190" s="11">
        <f t="shared" si="13"/>
        <v>49218</v>
      </c>
      <c r="E190" s="15">
        <v>925589</v>
      </c>
      <c r="F190" s="16">
        <v>59611</v>
      </c>
      <c r="G190" s="16">
        <v>2036</v>
      </c>
      <c r="H190" s="16">
        <v>56</v>
      </c>
      <c r="I190" s="16">
        <v>44</v>
      </c>
      <c r="J190" s="16">
        <v>9</v>
      </c>
      <c r="K190" s="16">
        <v>7</v>
      </c>
      <c r="L190" s="16">
        <v>116</v>
      </c>
      <c r="M190" s="16">
        <v>110</v>
      </c>
      <c r="N190" s="16">
        <v>104</v>
      </c>
      <c r="O190" s="16">
        <v>81</v>
      </c>
      <c r="P190" s="17">
        <f t="shared" si="14"/>
        <v>987521</v>
      </c>
      <c r="R190" s="119"/>
      <c r="S190" s="119"/>
      <c r="T190" s="119"/>
      <c r="U190" s="119"/>
      <c r="V190" s="119"/>
      <c r="W190" s="119"/>
      <c r="X190" s="119"/>
      <c r="Y190" s="119"/>
      <c r="Z190" s="119"/>
      <c r="AA190" s="119"/>
      <c r="AB190" s="119"/>
      <c r="AC190" s="119"/>
    </row>
    <row r="191" spans="1:29" x14ac:dyDescent="0.2">
      <c r="A191" s="4">
        <f t="shared" si="15"/>
        <v>2034</v>
      </c>
      <c r="B191" s="4">
        <f t="shared" si="16"/>
        <v>11</v>
      </c>
      <c r="C191" s="11">
        <f t="shared" si="13"/>
        <v>49249</v>
      </c>
      <c r="E191" s="15">
        <v>927706</v>
      </c>
      <c r="F191" s="16">
        <v>59622</v>
      </c>
      <c r="G191" s="16">
        <v>2035</v>
      </c>
      <c r="H191" s="16">
        <v>55</v>
      </c>
      <c r="I191" s="16">
        <v>44</v>
      </c>
      <c r="J191" s="16">
        <v>9</v>
      </c>
      <c r="K191" s="16">
        <v>7</v>
      </c>
      <c r="L191" s="16">
        <v>116</v>
      </c>
      <c r="M191" s="16">
        <v>110</v>
      </c>
      <c r="N191" s="16">
        <v>104</v>
      </c>
      <c r="O191" s="16">
        <v>81</v>
      </c>
      <c r="P191" s="17">
        <f t="shared" si="14"/>
        <v>989647</v>
      </c>
      <c r="R191" s="119"/>
      <c r="S191" s="119"/>
      <c r="T191" s="119"/>
      <c r="U191" s="119"/>
      <c r="V191" s="119"/>
      <c r="W191" s="119"/>
      <c r="X191" s="119"/>
      <c r="Y191" s="119"/>
      <c r="Z191" s="119"/>
      <c r="AA191" s="119"/>
      <c r="AB191" s="119"/>
      <c r="AC191" s="119"/>
    </row>
    <row r="192" spans="1:29" x14ac:dyDescent="0.2">
      <c r="A192" s="4">
        <f t="shared" si="15"/>
        <v>2034</v>
      </c>
      <c r="B192" s="4">
        <f t="shared" si="16"/>
        <v>12</v>
      </c>
      <c r="C192" s="11">
        <f t="shared" si="13"/>
        <v>49279</v>
      </c>
      <c r="E192" s="15">
        <v>929061</v>
      </c>
      <c r="F192" s="16">
        <v>59634</v>
      </c>
      <c r="G192" s="16">
        <v>2041</v>
      </c>
      <c r="H192" s="16">
        <v>55</v>
      </c>
      <c r="I192" s="16">
        <v>43</v>
      </c>
      <c r="J192" s="16">
        <v>9</v>
      </c>
      <c r="K192" s="16">
        <v>7</v>
      </c>
      <c r="L192" s="16">
        <v>116</v>
      </c>
      <c r="M192" s="16">
        <v>110</v>
      </c>
      <c r="N192" s="16">
        <v>104</v>
      </c>
      <c r="O192" s="16">
        <v>81</v>
      </c>
      <c r="P192" s="17">
        <f t="shared" si="14"/>
        <v>991020</v>
      </c>
      <c r="R192" s="119"/>
      <c r="S192" s="119"/>
      <c r="T192" s="119"/>
      <c r="U192" s="119"/>
      <c r="V192" s="119"/>
      <c r="W192" s="119"/>
      <c r="X192" s="119"/>
      <c r="Y192" s="119"/>
      <c r="Z192" s="119"/>
      <c r="AA192" s="119"/>
      <c r="AB192" s="119"/>
      <c r="AC192" s="119"/>
    </row>
    <row r="193" spans="1:29" x14ac:dyDescent="0.2">
      <c r="A193" s="4">
        <f t="shared" si="15"/>
        <v>2035</v>
      </c>
      <c r="B193" s="4">
        <f t="shared" si="16"/>
        <v>1</v>
      </c>
      <c r="C193" s="11">
        <f t="shared" si="13"/>
        <v>49310</v>
      </c>
      <c r="E193" s="15">
        <v>929980</v>
      </c>
      <c r="F193" s="16">
        <v>59645</v>
      </c>
      <c r="G193" s="16">
        <v>2043</v>
      </c>
      <c r="H193" s="16">
        <v>54</v>
      </c>
      <c r="I193" s="16">
        <v>43</v>
      </c>
      <c r="J193" s="16">
        <v>9</v>
      </c>
      <c r="K193" s="16">
        <v>7</v>
      </c>
      <c r="L193" s="16">
        <v>116</v>
      </c>
      <c r="M193" s="16">
        <v>110</v>
      </c>
      <c r="N193" s="16">
        <v>104</v>
      </c>
      <c r="O193" s="16">
        <v>81</v>
      </c>
      <c r="P193" s="17">
        <f t="shared" si="14"/>
        <v>991951</v>
      </c>
      <c r="R193" s="119"/>
      <c r="S193" s="119"/>
      <c r="T193" s="119"/>
      <c r="U193" s="119"/>
      <c r="V193" s="119"/>
      <c r="W193" s="119"/>
      <c r="X193" s="119"/>
      <c r="Y193" s="119"/>
      <c r="Z193" s="119"/>
      <c r="AA193" s="119"/>
      <c r="AB193" s="119"/>
      <c r="AC193" s="119"/>
    </row>
    <row r="194" spans="1:29" x14ac:dyDescent="0.2">
      <c r="A194" s="4">
        <f t="shared" si="15"/>
        <v>2035</v>
      </c>
      <c r="B194" s="4">
        <f t="shared" si="16"/>
        <v>2</v>
      </c>
      <c r="C194" s="11">
        <f t="shared" si="13"/>
        <v>49341</v>
      </c>
      <c r="E194" s="15">
        <v>930490</v>
      </c>
      <c r="F194" s="16">
        <v>59657</v>
      </c>
      <c r="G194" s="16">
        <v>2044</v>
      </c>
      <c r="H194" s="16">
        <v>54</v>
      </c>
      <c r="I194" s="16">
        <v>42</v>
      </c>
      <c r="J194" s="16">
        <v>9</v>
      </c>
      <c r="K194" s="16">
        <v>7</v>
      </c>
      <c r="L194" s="16">
        <v>116</v>
      </c>
      <c r="M194" s="16">
        <v>110</v>
      </c>
      <c r="N194" s="16">
        <v>104</v>
      </c>
      <c r="O194" s="16">
        <v>81</v>
      </c>
      <c r="P194" s="17">
        <f t="shared" si="14"/>
        <v>992474</v>
      </c>
      <c r="R194" s="119"/>
      <c r="S194" s="119"/>
      <c r="T194" s="119"/>
      <c r="U194" s="119"/>
      <c r="V194" s="119"/>
      <c r="W194" s="119"/>
      <c r="X194" s="119"/>
      <c r="Y194" s="119"/>
      <c r="Z194" s="119"/>
      <c r="AA194" s="119"/>
      <c r="AB194" s="119"/>
      <c r="AC194" s="119"/>
    </row>
    <row r="195" spans="1:29" x14ac:dyDescent="0.2">
      <c r="A195" s="4">
        <f t="shared" si="15"/>
        <v>2035</v>
      </c>
      <c r="B195" s="4">
        <f t="shared" si="16"/>
        <v>3</v>
      </c>
      <c r="C195" s="11">
        <f t="shared" si="13"/>
        <v>49369</v>
      </c>
      <c r="E195" s="15">
        <v>930707</v>
      </c>
      <c r="F195" s="16">
        <v>59668</v>
      </c>
      <c r="G195" s="16">
        <v>2044</v>
      </c>
      <c r="H195" s="16">
        <v>53</v>
      </c>
      <c r="I195" s="16">
        <v>42</v>
      </c>
      <c r="J195" s="16">
        <v>9</v>
      </c>
      <c r="K195" s="16">
        <v>7</v>
      </c>
      <c r="L195" s="16">
        <v>116</v>
      </c>
      <c r="M195" s="16">
        <v>110</v>
      </c>
      <c r="N195" s="16">
        <v>104</v>
      </c>
      <c r="O195" s="16">
        <v>81</v>
      </c>
      <c r="P195" s="17">
        <f t="shared" si="14"/>
        <v>992701</v>
      </c>
      <c r="R195" s="119"/>
      <c r="S195" s="119"/>
      <c r="T195" s="119"/>
      <c r="U195" s="119"/>
      <c r="V195" s="119"/>
      <c r="W195" s="119"/>
      <c r="X195" s="119"/>
      <c r="Y195" s="119"/>
      <c r="Z195" s="119"/>
      <c r="AA195" s="119"/>
      <c r="AB195" s="119"/>
      <c r="AC195" s="119"/>
    </row>
    <row r="196" spans="1:29" x14ac:dyDescent="0.2">
      <c r="A196" s="4">
        <f t="shared" si="15"/>
        <v>2035</v>
      </c>
      <c r="B196" s="4">
        <f t="shared" si="16"/>
        <v>4</v>
      </c>
      <c r="C196" s="11">
        <f t="shared" si="13"/>
        <v>49400</v>
      </c>
      <c r="E196" s="15">
        <v>930518</v>
      </c>
      <c r="F196" s="16">
        <v>59679</v>
      </c>
      <c r="G196" s="16">
        <v>2037</v>
      </c>
      <c r="H196" s="16">
        <v>53</v>
      </c>
      <c r="I196" s="16">
        <v>42</v>
      </c>
      <c r="J196" s="16">
        <v>9</v>
      </c>
      <c r="K196" s="16">
        <v>7</v>
      </c>
      <c r="L196" s="16">
        <v>116</v>
      </c>
      <c r="M196" s="16">
        <v>110</v>
      </c>
      <c r="N196" s="16">
        <v>104</v>
      </c>
      <c r="O196" s="16">
        <v>81</v>
      </c>
      <c r="P196" s="17">
        <f t="shared" si="14"/>
        <v>992516</v>
      </c>
      <c r="R196" s="119"/>
      <c r="S196" s="119"/>
      <c r="T196" s="119"/>
      <c r="U196" s="119"/>
      <c r="V196" s="119"/>
      <c r="W196" s="119"/>
      <c r="X196" s="119"/>
      <c r="Y196" s="119"/>
      <c r="Z196" s="119"/>
      <c r="AA196" s="119"/>
      <c r="AB196" s="119"/>
      <c r="AC196" s="119"/>
    </row>
    <row r="197" spans="1:29" x14ac:dyDescent="0.2">
      <c r="A197" s="4">
        <f t="shared" si="15"/>
        <v>2035</v>
      </c>
      <c r="B197" s="4">
        <f t="shared" si="16"/>
        <v>5</v>
      </c>
      <c r="C197" s="11">
        <f t="shared" si="13"/>
        <v>49430</v>
      </c>
      <c r="E197" s="15">
        <v>930698</v>
      </c>
      <c r="F197" s="16">
        <v>59689</v>
      </c>
      <c r="G197" s="16">
        <v>2034</v>
      </c>
      <c r="H197" s="16">
        <v>52</v>
      </c>
      <c r="I197" s="16">
        <v>41</v>
      </c>
      <c r="J197" s="16">
        <v>9</v>
      </c>
      <c r="K197" s="16">
        <v>7</v>
      </c>
      <c r="L197" s="16">
        <v>116</v>
      </c>
      <c r="M197" s="16">
        <v>110</v>
      </c>
      <c r="N197" s="16">
        <v>104</v>
      </c>
      <c r="O197" s="16">
        <v>81</v>
      </c>
      <c r="P197" s="17">
        <f t="shared" si="14"/>
        <v>992702</v>
      </c>
      <c r="R197" s="119"/>
      <c r="S197" s="119"/>
      <c r="T197" s="119"/>
      <c r="U197" s="119"/>
      <c r="V197" s="119"/>
      <c r="W197" s="119"/>
      <c r="X197" s="119"/>
      <c r="Y197" s="119"/>
      <c r="Z197" s="119"/>
      <c r="AA197" s="119"/>
      <c r="AB197" s="119"/>
      <c r="AC197" s="119"/>
    </row>
    <row r="198" spans="1:29" x14ac:dyDescent="0.2">
      <c r="A198" s="4">
        <f t="shared" si="15"/>
        <v>2035</v>
      </c>
      <c r="B198" s="4">
        <f t="shared" si="16"/>
        <v>6</v>
      </c>
      <c r="C198" s="11">
        <f t="shared" si="13"/>
        <v>49461</v>
      </c>
      <c r="E198" s="15">
        <v>930877</v>
      </c>
      <c r="F198" s="16">
        <v>59700</v>
      </c>
      <c r="G198" s="16">
        <v>2025</v>
      </c>
      <c r="H198" s="16">
        <v>52</v>
      </c>
      <c r="I198" s="16">
        <v>41</v>
      </c>
      <c r="J198" s="16">
        <v>9</v>
      </c>
      <c r="K198" s="16">
        <v>7</v>
      </c>
      <c r="L198" s="16">
        <v>116</v>
      </c>
      <c r="M198" s="16">
        <v>110</v>
      </c>
      <c r="N198" s="16">
        <v>104</v>
      </c>
      <c r="O198" s="16">
        <v>81</v>
      </c>
      <c r="P198" s="17">
        <f t="shared" si="14"/>
        <v>992883</v>
      </c>
      <c r="R198" s="119"/>
      <c r="S198" s="119"/>
      <c r="T198" s="119"/>
      <c r="U198" s="119"/>
      <c r="V198" s="119"/>
      <c r="W198" s="119"/>
      <c r="X198" s="119"/>
      <c r="Y198" s="119"/>
      <c r="Z198" s="119"/>
      <c r="AA198" s="119"/>
      <c r="AB198" s="119"/>
      <c r="AC198" s="119"/>
    </row>
    <row r="199" spans="1:29" x14ac:dyDescent="0.2">
      <c r="A199" s="4">
        <f t="shared" si="15"/>
        <v>2035</v>
      </c>
      <c r="B199" s="4">
        <f t="shared" si="16"/>
        <v>7</v>
      </c>
      <c r="C199" s="11">
        <f t="shared" si="13"/>
        <v>49491</v>
      </c>
      <c r="E199" s="15">
        <v>931056</v>
      </c>
      <c r="F199" s="16">
        <v>59711</v>
      </c>
      <c r="G199" s="16">
        <v>2024</v>
      </c>
      <c r="H199" s="16">
        <v>51</v>
      </c>
      <c r="I199" s="16">
        <v>40</v>
      </c>
      <c r="J199" s="16">
        <v>9</v>
      </c>
      <c r="K199" s="16">
        <v>7</v>
      </c>
      <c r="L199" s="16">
        <v>116</v>
      </c>
      <c r="M199" s="16">
        <v>110</v>
      </c>
      <c r="N199" s="16">
        <v>104</v>
      </c>
      <c r="O199" s="16">
        <v>81</v>
      </c>
      <c r="P199" s="17">
        <f t="shared" si="14"/>
        <v>993071</v>
      </c>
      <c r="R199" s="119"/>
      <c r="S199" s="119"/>
      <c r="T199" s="119"/>
      <c r="U199" s="119"/>
      <c r="V199" s="119"/>
      <c r="W199" s="119"/>
      <c r="X199" s="119"/>
      <c r="Y199" s="119"/>
      <c r="Z199" s="119"/>
      <c r="AA199" s="119"/>
      <c r="AB199" s="119"/>
      <c r="AC199" s="119"/>
    </row>
    <row r="200" spans="1:29" x14ac:dyDescent="0.2">
      <c r="A200" s="4">
        <f t="shared" si="15"/>
        <v>2035</v>
      </c>
      <c r="B200" s="4">
        <f t="shared" si="16"/>
        <v>8</v>
      </c>
      <c r="C200" s="11">
        <f t="shared" si="13"/>
        <v>49522</v>
      </c>
      <c r="E200" s="15">
        <v>931235</v>
      </c>
      <c r="F200" s="16">
        <v>59722</v>
      </c>
      <c r="G200" s="16">
        <v>2022</v>
      </c>
      <c r="H200" s="16">
        <v>51</v>
      </c>
      <c r="I200" s="16">
        <v>40</v>
      </c>
      <c r="J200" s="16">
        <v>9</v>
      </c>
      <c r="K200" s="16">
        <v>7</v>
      </c>
      <c r="L200" s="16">
        <v>116</v>
      </c>
      <c r="M200" s="16">
        <v>110</v>
      </c>
      <c r="N200" s="16">
        <v>104</v>
      </c>
      <c r="O200" s="16">
        <v>81</v>
      </c>
      <c r="P200" s="17">
        <f t="shared" si="14"/>
        <v>993259</v>
      </c>
      <c r="R200" s="119"/>
      <c r="S200" s="119"/>
      <c r="T200" s="119"/>
      <c r="U200" s="119"/>
      <c r="V200" s="119"/>
      <c r="W200" s="119"/>
      <c r="X200" s="119"/>
      <c r="Y200" s="119"/>
      <c r="Z200" s="119"/>
      <c r="AA200" s="119"/>
      <c r="AB200" s="119"/>
      <c r="AC200" s="119"/>
    </row>
    <row r="201" spans="1:29" x14ac:dyDescent="0.2">
      <c r="A201" s="4">
        <f t="shared" si="15"/>
        <v>2035</v>
      </c>
      <c r="B201" s="4">
        <f t="shared" si="16"/>
        <v>9</v>
      </c>
      <c r="C201" s="11">
        <f t="shared" si="13"/>
        <v>49553</v>
      </c>
      <c r="E201" s="15">
        <v>932119</v>
      </c>
      <c r="F201" s="16">
        <v>59733</v>
      </c>
      <c r="G201" s="16">
        <v>2021</v>
      </c>
      <c r="H201" s="16">
        <v>50</v>
      </c>
      <c r="I201" s="16">
        <v>40</v>
      </c>
      <c r="J201" s="16">
        <v>9</v>
      </c>
      <c r="K201" s="16">
        <v>7</v>
      </c>
      <c r="L201" s="16">
        <v>116</v>
      </c>
      <c r="M201" s="16">
        <v>110</v>
      </c>
      <c r="N201" s="16">
        <v>104</v>
      </c>
      <c r="O201" s="16">
        <v>81</v>
      </c>
      <c r="P201" s="17">
        <f t="shared" si="14"/>
        <v>994152</v>
      </c>
      <c r="R201" s="119"/>
      <c r="S201" s="119"/>
      <c r="T201" s="119"/>
      <c r="U201" s="119"/>
      <c r="V201" s="119"/>
      <c r="W201" s="119"/>
      <c r="X201" s="119"/>
      <c r="Y201" s="119"/>
      <c r="Z201" s="119"/>
      <c r="AA201" s="119"/>
      <c r="AB201" s="119"/>
      <c r="AC201" s="119"/>
    </row>
    <row r="202" spans="1:29" x14ac:dyDescent="0.2">
      <c r="A202" s="4">
        <f t="shared" si="15"/>
        <v>2035</v>
      </c>
      <c r="B202" s="4">
        <f t="shared" si="16"/>
        <v>10</v>
      </c>
      <c r="C202" s="11">
        <f t="shared" si="13"/>
        <v>49583</v>
      </c>
      <c r="E202" s="15">
        <v>934670</v>
      </c>
      <c r="F202" s="16">
        <v>59744</v>
      </c>
      <c r="G202" s="16">
        <v>2019</v>
      </c>
      <c r="H202" s="16">
        <v>50</v>
      </c>
      <c r="I202" s="16">
        <v>39</v>
      </c>
      <c r="J202" s="16">
        <v>9</v>
      </c>
      <c r="K202" s="16">
        <v>7</v>
      </c>
      <c r="L202" s="16">
        <v>116</v>
      </c>
      <c r="M202" s="16">
        <v>110</v>
      </c>
      <c r="N202" s="16">
        <v>104</v>
      </c>
      <c r="O202" s="16">
        <v>81</v>
      </c>
      <c r="P202" s="17">
        <f t="shared" si="14"/>
        <v>996712</v>
      </c>
      <c r="R202" s="119"/>
      <c r="S202" s="119"/>
      <c r="T202" s="119"/>
      <c r="U202" s="119"/>
      <c r="V202" s="119"/>
      <c r="W202" s="119"/>
      <c r="X202" s="119"/>
      <c r="Y202" s="119"/>
      <c r="Z202" s="119"/>
      <c r="AA202" s="119"/>
      <c r="AB202" s="119"/>
      <c r="AC202" s="119"/>
    </row>
    <row r="203" spans="1:29" x14ac:dyDescent="0.2">
      <c r="A203" s="4">
        <f t="shared" si="15"/>
        <v>2035</v>
      </c>
      <c r="B203" s="4">
        <f t="shared" si="16"/>
        <v>11</v>
      </c>
      <c r="C203" s="11">
        <f t="shared" si="13"/>
        <v>49614</v>
      </c>
      <c r="E203" s="15">
        <v>936782</v>
      </c>
      <c r="F203" s="16">
        <v>59754</v>
      </c>
      <c r="G203" s="16">
        <v>2018</v>
      </c>
      <c r="H203" s="16">
        <v>49</v>
      </c>
      <c r="I203" s="16">
        <v>39</v>
      </c>
      <c r="J203" s="16">
        <v>9</v>
      </c>
      <c r="K203" s="16">
        <v>7</v>
      </c>
      <c r="L203" s="16">
        <v>116</v>
      </c>
      <c r="M203" s="16">
        <v>110</v>
      </c>
      <c r="N203" s="16">
        <v>104</v>
      </c>
      <c r="O203" s="16">
        <v>81</v>
      </c>
      <c r="P203" s="17">
        <f t="shared" si="14"/>
        <v>998832</v>
      </c>
      <c r="R203" s="119"/>
      <c r="S203" s="119"/>
      <c r="T203" s="119"/>
      <c r="U203" s="119"/>
      <c r="V203" s="119"/>
      <c r="W203" s="119"/>
      <c r="X203" s="119"/>
      <c r="Y203" s="119"/>
      <c r="Z203" s="119"/>
      <c r="AA203" s="119"/>
      <c r="AB203" s="119"/>
      <c r="AC203" s="119"/>
    </row>
    <row r="204" spans="1:29" x14ac:dyDescent="0.2">
      <c r="A204" s="4">
        <f t="shared" si="15"/>
        <v>2035</v>
      </c>
      <c r="B204" s="4">
        <f t="shared" si="16"/>
        <v>12</v>
      </c>
      <c r="C204" s="11">
        <f t="shared" si="13"/>
        <v>49644</v>
      </c>
      <c r="E204" s="15">
        <v>938133</v>
      </c>
      <c r="F204" s="16">
        <v>59764</v>
      </c>
      <c r="G204" s="16">
        <v>2024</v>
      </c>
      <c r="H204" s="16">
        <v>49</v>
      </c>
      <c r="I204" s="16">
        <v>38</v>
      </c>
      <c r="J204" s="16">
        <v>9</v>
      </c>
      <c r="K204" s="16">
        <v>7</v>
      </c>
      <c r="L204" s="16">
        <v>116</v>
      </c>
      <c r="M204" s="16">
        <v>110</v>
      </c>
      <c r="N204" s="16">
        <v>104</v>
      </c>
      <c r="O204" s="16">
        <v>81</v>
      </c>
      <c r="P204" s="17">
        <f t="shared" si="14"/>
        <v>1000199</v>
      </c>
      <c r="R204" s="119"/>
      <c r="S204" s="119"/>
      <c r="T204" s="119"/>
      <c r="U204" s="119"/>
      <c r="V204" s="119"/>
      <c r="W204" s="119"/>
      <c r="X204" s="119"/>
      <c r="Y204" s="119"/>
      <c r="Z204" s="119"/>
      <c r="AA204" s="119"/>
      <c r="AB204" s="119"/>
      <c r="AC204" s="119"/>
    </row>
    <row r="205" spans="1:29" x14ac:dyDescent="0.2">
      <c r="A205" s="4">
        <f t="shared" si="15"/>
        <v>2036</v>
      </c>
      <c r="B205" s="4">
        <f t="shared" si="16"/>
        <v>1</v>
      </c>
      <c r="C205" s="11">
        <f t="shared" si="13"/>
        <v>49675</v>
      </c>
      <c r="E205" s="15">
        <v>939046</v>
      </c>
      <c r="F205" s="16">
        <v>59774</v>
      </c>
      <c r="G205" s="16">
        <v>2026</v>
      </c>
      <c r="H205" s="16">
        <v>48</v>
      </c>
      <c r="I205" s="16">
        <v>38</v>
      </c>
      <c r="J205" s="16">
        <v>9</v>
      </c>
      <c r="K205" s="16">
        <v>7</v>
      </c>
      <c r="L205" s="16">
        <v>116</v>
      </c>
      <c r="M205" s="16">
        <v>110</v>
      </c>
      <c r="N205" s="16">
        <v>104</v>
      </c>
      <c r="O205" s="16">
        <v>81</v>
      </c>
      <c r="P205" s="17">
        <f t="shared" si="14"/>
        <v>1001123</v>
      </c>
      <c r="R205" s="119"/>
      <c r="S205" s="119"/>
      <c r="T205" s="119"/>
      <c r="U205" s="119"/>
      <c r="V205" s="119"/>
      <c r="W205" s="119"/>
      <c r="X205" s="119"/>
      <c r="Y205" s="119"/>
      <c r="Z205" s="119"/>
      <c r="AA205" s="119"/>
      <c r="AB205" s="119"/>
      <c r="AC205" s="119"/>
    </row>
    <row r="206" spans="1:29" x14ac:dyDescent="0.2">
      <c r="A206" s="4">
        <f t="shared" si="15"/>
        <v>2036</v>
      </c>
      <c r="B206" s="4">
        <f t="shared" si="16"/>
        <v>2</v>
      </c>
      <c r="C206" s="11">
        <f t="shared" si="13"/>
        <v>49706</v>
      </c>
      <c r="E206" s="15">
        <v>939551</v>
      </c>
      <c r="F206" s="16">
        <v>59784</v>
      </c>
      <c r="G206" s="16">
        <v>2027</v>
      </c>
      <c r="H206" s="16">
        <v>48</v>
      </c>
      <c r="I206" s="16">
        <v>38</v>
      </c>
      <c r="J206" s="16">
        <v>9</v>
      </c>
      <c r="K206" s="16">
        <v>7</v>
      </c>
      <c r="L206" s="16">
        <v>116</v>
      </c>
      <c r="M206" s="16">
        <v>110</v>
      </c>
      <c r="N206" s="16">
        <v>104</v>
      </c>
      <c r="O206" s="16">
        <v>81</v>
      </c>
      <c r="P206" s="17">
        <f t="shared" si="14"/>
        <v>1001639</v>
      </c>
      <c r="R206" s="119"/>
      <c r="S206" s="119"/>
      <c r="T206" s="119"/>
      <c r="U206" s="119"/>
      <c r="V206" s="119"/>
      <c r="W206" s="119"/>
      <c r="X206" s="119"/>
      <c r="Y206" s="119"/>
      <c r="Z206" s="119"/>
      <c r="AA206" s="119"/>
      <c r="AB206" s="119"/>
      <c r="AC206" s="119"/>
    </row>
    <row r="207" spans="1:29" x14ac:dyDescent="0.2">
      <c r="A207" s="4">
        <f t="shared" si="15"/>
        <v>2036</v>
      </c>
      <c r="B207" s="4">
        <f t="shared" si="16"/>
        <v>3</v>
      </c>
      <c r="C207" s="11">
        <f t="shared" si="13"/>
        <v>49735</v>
      </c>
      <c r="E207" s="15">
        <v>939762</v>
      </c>
      <c r="F207" s="16">
        <v>59793</v>
      </c>
      <c r="G207" s="16">
        <v>2027</v>
      </c>
      <c r="H207" s="16">
        <v>47</v>
      </c>
      <c r="I207" s="16">
        <v>37</v>
      </c>
      <c r="J207" s="16">
        <v>9</v>
      </c>
      <c r="K207" s="16">
        <v>7</v>
      </c>
      <c r="L207" s="16">
        <v>116</v>
      </c>
      <c r="M207" s="16">
        <v>110</v>
      </c>
      <c r="N207" s="16">
        <v>104</v>
      </c>
      <c r="O207" s="16">
        <v>81</v>
      </c>
      <c r="P207" s="17">
        <f t="shared" si="14"/>
        <v>1001858</v>
      </c>
      <c r="R207" s="119"/>
      <c r="S207" s="119"/>
      <c r="T207" s="119"/>
      <c r="U207" s="119"/>
      <c r="V207" s="119"/>
      <c r="W207" s="119"/>
      <c r="X207" s="119"/>
      <c r="Y207" s="119"/>
      <c r="Z207" s="119"/>
      <c r="AA207" s="119"/>
      <c r="AB207" s="119"/>
      <c r="AC207" s="119"/>
    </row>
    <row r="208" spans="1:29" x14ac:dyDescent="0.2">
      <c r="A208" s="4">
        <f t="shared" si="15"/>
        <v>2036</v>
      </c>
      <c r="B208" s="4">
        <f t="shared" si="16"/>
        <v>4</v>
      </c>
      <c r="C208" s="11">
        <f t="shared" si="13"/>
        <v>49766</v>
      </c>
      <c r="E208" s="15">
        <v>939567</v>
      </c>
      <c r="F208" s="16">
        <v>59803</v>
      </c>
      <c r="G208" s="16">
        <v>2020</v>
      </c>
      <c r="H208" s="16">
        <v>47</v>
      </c>
      <c r="I208" s="16">
        <v>37</v>
      </c>
      <c r="J208" s="16">
        <v>9</v>
      </c>
      <c r="K208" s="16">
        <v>7</v>
      </c>
      <c r="L208" s="16">
        <v>116</v>
      </c>
      <c r="M208" s="16">
        <v>110</v>
      </c>
      <c r="N208" s="16">
        <v>104</v>
      </c>
      <c r="O208" s="16">
        <v>81</v>
      </c>
      <c r="P208" s="17">
        <f t="shared" si="14"/>
        <v>1001666</v>
      </c>
      <c r="R208" s="119"/>
      <c r="S208" s="119"/>
      <c r="T208" s="119"/>
      <c r="U208" s="119"/>
      <c r="V208" s="119"/>
      <c r="W208" s="119"/>
      <c r="X208" s="119"/>
      <c r="Y208" s="119"/>
      <c r="Z208" s="119"/>
      <c r="AA208" s="119"/>
      <c r="AB208" s="119"/>
      <c r="AC208" s="119"/>
    </row>
    <row r="209" spans="1:29" x14ac:dyDescent="0.2">
      <c r="A209" s="4">
        <f t="shared" si="15"/>
        <v>2036</v>
      </c>
      <c r="B209" s="4">
        <f t="shared" si="16"/>
        <v>5</v>
      </c>
      <c r="C209" s="11">
        <f t="shared" si="13"/>
        <v>49796</v>
      </c>
      <c r="E209" s="15">
        <v>939741</v>
      </c>
      <c r="F209" s="16">
        <v>59812</v>
      </c>
      <c r="G209" s="16">
        <v>2017</v>
      </c>
      <c r="H209" s="16">
        <v>46</v>
      </c>
      <c r="I209" s="16">
        <v>37</v>
      </c>
      <c r="J209" s="16">
        <v>9</v>
      </c>
      <c r="K209" s="16">
        <v>7</v>
      </c>
      <c r="L209" s="16">
        <v>116</v>
      </c>
      <c r="M209" s="16">
        <v>110</v>
      </c>
      <c r="N209" s="16">
        <v>104</v>
      </c>
      <c r="O209" s="16">
        <v>81</v>
      </c>
      <c r="P209" s="17">
        <f t="shared" si="14"/>
        <v>1001845</v>
      </c>
      <c r="R209" s="119"/>
      <c r="S209" s="119"/>
      <c r="T209" s="119"/>
      <c r="U209" s="119"/>
      <c r="V209" s="119"/>
      <c r="W209" s="119"/>
      <c r="X209" s="119"/>
      <c r="Y209" s="119"/>
      <c r="Z209" s="119"/>
      <c r="AA209" s="119"/>
      <c r="AB209" s="119"/>
      <c r="AC209" s="119"/>
    </row>
    <row r="210" spans="1:29" x14ac:dyDescent="0.2">
      <c r="A210" s="4">
        <f t="shared" si="15"/>
        <v>2036</v>
      </c>
      <c r="B210" s="4">
        <f t="shared" si="16"/>
        <v>6</v>
      </c>
      <c r="C210" s="11">
        <f t="shared" si="13"/>
        <v>49827</v>
      </c>
      <c r="E210" s="15">
        <v>939913</v>
      </c>
      <c r="F210" s="16">
        <v>59822</v>
      </c>
      <c r="G210" s="16">
        <v>2008</v>
      </c>
      <c r="H210" s="16">
        <v>46</v>
      </c>
      <c r="I210" s="16">
        <v>36</v>
      </c>
      <c r="J210" s="16">
        <v>9</v>
      </c>
      <c r="K210" s="16">
        <v>7</v>
      </c>
      <c r="L210" s="16">
        <v>116</v>
      </c>
      <c r="M210" s="16">
        <v>110</v>
      </c>
      <c r="N210" s="16">
        <v>104</v>
      </c>
      <c r="O210" s="16">
        <v>81</v>
      </c>
      <c r="P210" s="17">
        <f t="shared" si="14"/>
        <v>1002018</v>
      </c>
      <c r="R210" s="119"/>
      <c r="S210" s="119"/>
      <c r="T210" s="119"/>
      <c r="U210" s="119"/>
      <c r="V210" s="119"/>
      <c r="W210" s="119"/>
      <c r="X210" s="119"/>
      <c r="Y210" s="119"/>
      <c r="Z210" s="119"/>
      <c r="AA210" s="119"/>
      <c r="AB210" s="119"/>
      <c r="AC210" s="119"/>
    </row>
    <row r="211" spans="1:29" x14ac:dyDescent="0.2">
      <c r="A211" s="4">
        <f t="shared" si="15"/>
        <v>2036</v>
      </c>
      <c r="B211" s="4">
        <f t="shared" si="16"/>
        <v>7</v>
      </c>
      <c r="C211" s="11">
        <f t="shared" si="13"/>
        <v>49857</v>
      </c>
      <c r="E211" s="15">
        <v>940086</v>
      </c>
      <c r="F211" s="16">
        <v>59830</v>
      </c>
      <c r="G211" s="16">
        <v>2006</v>
      </c>
      <c r="H211" s="16">
        <v>45</v>
      </c>
      <c r="I211" s="16">
        <v>36</v>
      </c>
      <c r="J211" s="16">
        <v>9</v>
      </c>
      <c r="K211" s="16">
        <v>7</v>
      </c>
      <c r="L211" s="16">
        <v>116</v>
      </c>
      <c r="M211" s="16">
        <v>110</v>
      </c>
      <c r="N211" s="16">
        <v>104</v>
      </c>
      <c r="O211" s="16">
        <v>81</v>
      </c>
      <c r="P211" s="17">
        <f t="shared" si="14"/>
        <v>1002196</v>
      </c>
      <c r="R211" s="119"/>
      <c r="S211" s="119"/>
      <c r="T211" s="119"/>
      <c r="U211" s="119"/>
      <c r="V211" s="119"/>
      <c r="W211" s="119"/>
      <c r="X211" s="119"/>
      <c r="Y211" s="119"/>
      <c r="Z211" s="119"/>
      <c r="AA211" s="119"/>
      <c r="AB211" s="119"/>
      <c r="AC211" s="119"/>
    </row>
    <row r="212" spans="1:29" x14ac:dyDescent="0.2">
      <c r="A212" s="4">
        <f t="shared" si="15"/>
        <v>2036</v>
      </c>
      <c r="B212" s="4">
        <f t="shared" si="16"/>
        <v>8</v>
      </c>
      <c r="C212" s="11">
        <f t="shared" si="13"/>
        <v>49888</v>
      </c>
      <c r="E212" s="15">
        <v>940257</v>
      </c>
      <c r="F212" s="16">
        <v>59839</v>
      </c>
      <c r="G212" s="16">
        <v>2005</v>
      </c>
      <c r="H212" s="16">
        <v>45</v>
      </c>
      <c r="I212" s="16">
        <v>35</v>
      </c>
      <c r="J212" s="16">
        <v>9</v>
      </c>
      <c r="K212" s="16">
        <v>7</v>
      </c>
      <c r="L212" s="16">
        <v>116</v>
      </c>
      <c r="M212" s="16">
        <v>110</v>
      </c>
      <c r="N212" s="16">
        <v>104</v>
      </c>
      <c r="O212" s="16">
        <v>81</v>
      </c>
      <c r="P212" s="17">
        <f t="shared" si="14"/>
        <v>1002375</v>
      </c>
      <c r="R212" s="119"/>
      <c r="S212" s="119"/>
      <c r="T212" s="119"/>
      <c r="U212" s="119"/>
      <c r="V212" s="119"/>
      <c r="W212" s="119"/>
      <c r="X212" s="119"/>
      <c r="Y212" s="119"/>
      <c r="Z212" s="119"/>
      <c r="AA212" s="119"/>
      <c r="AB212" s="119"/>
      <c r="AC212" s="119"/>
    </row>
    <row r="213" spans="1:29" x14ac:dyDescent="0.2">
      <c r="A213" s="4">
        <f t="shared" si="15"/>
        <v>2036</v>
      </c>
      <c r="B213" s="4">
        <f t="shared" si="16"/>
        <v>9</v>
      </c>
      <c r="C213" s="11">
        <f t="shared" si="13"/>
        <v>49919</v>
      </c>
      <c r="E213" s="15">
        <v>941134</v>
      </c>
      <c r="F213" s="16">
        <v>59848</v>
      </c>
      <c r="G213" s="16">
        <v>2004</v>
      </c>
      <c r="H213" s="16">
        <v>44</v>
      </c>
      <c r="I213" s="16">
        <v>35</v>
      </c>
      <c r="J213" s="16">
        <v>9</v>
      </c>
      <c r="K213" s="16">
        <v>7</v>
      </c>
      <c r="L213" s="16">
        <v>116</v>
      </c>
      <c r="M213" s="16">
        <v>110</v>
      </c>
      <c r="N213" s="16">
        <v>104</v>
      </c>
      <c r="O213" s="16">
        <v>81</v>
      </c>
      <c r="P213" s="17">
        <f t="shared" si="14"/>
        <v>1003259</v>
      </c>
      <c r="R213" s="119"/>
      <c r="S213" s="119"/>
      <c r="T213" s="119"/>
      <c r="U213" s="119"/>
      <c r="V213" s="119"/>
      <c r="W213" s="119"/>
      <c r="X213" s="119"/>
      <c r="Y213" s="119"/>
      <c r="Z213" s="119"/>
      <c r="AA213" s="119"/>
      <c r="AB213" s="119"/>
      <c r="AC213" s="119"/>
    </row>
    <row r="214" spans="1:29" x14ac:dyDescent="0.2">
      <c r="A214" s="4">
        <f t="shared" si="15"/>
        <v>2036</v>
      </c>
      <c r="B214" s="4">
        <f t="shared" si="16"/>
        <v>10</v>
      </c>
      <c r="C214" s="11">
        <f t="shared" si="13"/>
        <v>49949</v>
      </c>
      <c r="E214" s="15">
        <v>943677</v>
      </c>
      <c r="F214" s="16">
        <v>59856</v>
      </c>
      <c r="G214" s="16">
        <v>2002</v>
      </c>
      <c r="H214" s="16">
        <v>44</v>
      </c>
      <c r="I214" s="16">
        <v>35</v>
      </c>
      <c r="J214" s="16">
        <v>9</v>
      </c>
      <c r="K214" s="16">
        <v>7</v>
      </c>
      <c r="L214" s="16">
        <v>116</v>
      </c>
      <c r="M214" s="16">
        <v>110</v>
      </c>
      <c r="N214" s="16">
        <v>104</v>
      </c>
      <c r="O214" s="16">
        <v>81</v>
      </c>
      <c r="P214" s="17">
        <f t="shared" si="14"/>
        <v>1005808</v>
      </c>
      <c r="R214" s="119"/>
      <c r="S214" s="119"/>
      <c r="T214" s="119"/>
      <c r="U214" s="119"/>
      <c r="V214" s="119"/>
      <c r="W214" s="119"/>
      <c r="X214" s="119"/>
      <c r="Y214" s="119"/>
      <c r="Z214" s="119"/>
      <c r="AA214" s="119"/>
      <c r="AB214" s="119"/>
      <c r="AC214" s="119"/>
    </row>
    <row r="215" spans="1:29" x14ac:dyDescent="0.2">
      <c r="A215" s="4">
        <f t="shared" si="15"/>
        <v>2036</v>
      </c>
      <c r="B215" s="4">
        <f t="shared" si="16"/>
        <v>11</v>
      </c>
      <c r="C215" s="11">
        <f t="shared" si="13"/>
        <v>49980</v>
      </c>
      <c r="E215" s="15">
        <v>945782</v>
      </c>
      <c r="F215" s="16">
        <v>59865</v>
      </c>
      <c r="G215" s="16">
        <v>2001</v>
      </c>
      <c r="H215" s="16">
        <v>43</v>
      </c>
      <c r="I215" s="16">
        <v>34</v>
      </c>
      <c r="J215" s="16">
        <v>9</v>
      </c>
      <c r="K215" s="16">
        <v>7</v>
      </c>
      <c r="L215" s="16">
        <v>116</v>
      </c>
      <c r="M215" s="16">
        <v>110</v>
      </c>
      <c r="N215" s="16">
        <v>104</v>
      </c>
      <c r="O215" s="16">
        <v>81</v>
      </c>
      <c r="P215" s="17">
        <f t="shared" si="14"/>
        <v>1007920</v>
      </c>
      <c r="R215" s="119"/>
      <c r="S215" s="119"/>
      <c r="T215" s="119"/>
      <c r="U215" s="119"/>
      <c r="V215" s="119"/>
      <c r="W215" s="119"/>
      <c r="X215" s="119"/>
      <c r="Y215" s="119"/>
      <c r="Z215" s="119"/>
      <c r="AA215" s="119"/>
      <c r="AB215" s="119"/>
      <c r="AC215" s="119"/>
    </row>
    <row r="216" spans="1:29" x14ac:dyDescent="0.2">
      <c r="A216" s="4">
        <f t="shared" si="15"/>
        <v>2036</v>
      </c>
      <c r="B216" s="4">
        <f t="shared" si="16"/>
        <v>12</v>
      </c>
      <c r="C216" s="11">
        <f t="shared" si="13"/>
        <v>50010</v>
      </c>
      <c r="E216" s="15">
        <v>947125</v>
      </c>
      <c r="F216" s="16">
        <v>59873</v>
      </c>
      <c r="G216" s="16">
        <v>2006</v>
      </c>
      <c r="H216" s="16">
        <v>43</v>
      </c>
      <c r="I216" s="16">
        <v>34</v>
      </c>
      <c r="J216" s="16">
        <v>9</v>
      </c>
      <c r="K216" s="16">
        <v>7</v>
      </c>
      <c r="L216" s="16">
        <v>116</v>
      </c>
      <c r="M216" s="16">
        <v>110</v>
      </c>
      <c r="N216" s="16">
        <v>104</v>
      </c>
      <c r="O216" s="16">
        <v>81</v>
      </c>
      <c r="P216" s="17">
        <f t="shared" si="14"/>
        <v>1009276</v>
      </c>
      <c r="R216" s="119"/>
      <c r="S216" s="119"/>
      <c r="T216" s="119"/>
      <c r="U216" s="119"/>
      <c r="V216" s="119"/>
      <c r="W216" s="119"/>
      <c r="X216" s="119"/>
      <c r="Y216" s="119"/>
      <c r="Z216" s="119"/>
      <c r="AA216" s="119"/>
      <c r="AB216" s="119"/>
      <c r="AC216" s="119"/>
    </row>
    <row r="217" spans="1:29" x14ac:dyDescent="0.2">
      <c r="A217" s="4">
        <f t="shared" si="15"/>
        <v>2037</v>
      </c>
      <c r="B217" s="4">
        <f t="shared" si="16"/>
        <v>1</v>
      </c>
      <c r="C217" s="11">
        <f t="shared" si="13"/>
        <v>50041</v>
      </c>
      <c r="E217" s="15">
        <v>948032</v>
      </c>
      <c r="F217" s="16">
        <v>59882</v>
      </c>
      <c r="G217" s="16">
        <v>2009</v>
      </c>
      <c r="H217" s="16">
        <v>42</v>
      </c>
      <c r="I217" s="16">
        <v>33</v>
      </c>
      <c r="J217" s="16">
        <v>9</v>
      </c>
      <c r="K217" s="16">
        <v>7</v>
      </c>
      <c r="L217" s="16">
        <v>116</v>
      </c>
      <c r="M217" s="16">
        <v>110</v>
      </c>
      <c r="N217" s="16">
        <v>104</v>
      </c>
      <c r="O217" s="16">
        <v>81</v>
      </c>
      <c r="P217" s="17">
        <f t="shared" si="14"/>
        <v>1010194</v>
      </c>
      <c r="R217" s="119"/>
      <c r="S217" s="119"/>
      <c r="T217" s="119"/>
      <c r="U217" s="119"/>
      <c r="V217" s="119"/>
      <c r="W217" s="119"/>
      <c r="X217" s="119"/>
      <c r="Y217" s="119"/>
      <c r="Z217" s="119"/>
      <c r="AA217" s="119"/>
      <c r="AB217" s="119"/>
      <c r="AC217" s="119"/>
    </row>
    <row r="218" spans="1:29" x14ac:dyDescent="0.2">
      <c r="A218" s="4">
        <f t="shared" si="15"/>
        <v>2037</v>
      </c>
      <c r="B218" s="4">
        <f t="shared" si="16"/>
        <v>2</v>
      </c>
      <c r="C218" s="11">
        <f t="shared" si="13"/>
        <v>50072</v>
      </c>
      <c r="E218" s="15">
        <v>948530</v>
      </c>
      <c r="F218" s="16">
        <v>59891</v>
      </c>
      <c r="G218" s="16">
        <v>2010</v>
      </c>
      <c r="H218" s="16">
        <v>42</v>
      </c>
      <c r="I218" s="16">
        <v>33</v>
      </c>
      <c r="J218" s="16">
        <v>9</v>
      </c>
      <c r="K218" s="16">
        <v>7</v>
      </c>
      <c r="L218" s="16">
        <v>116</v>
      </c>
      <c r="M218" s="16">
        <v>110</v>
      </c>
      <c r="N218" s="16">
        <v>104</v>
      </c>
      <c r="O218" s="16">
        <v>81</v>
      </c>
      <c r="P218" s="17">
        <f t="shared" si="14"/>
        <v>1010702</v>
      </c>
      <c r="R218" s="119"/>
      <c r="S218" s="119"/>
      <c r="T218" s="119"/>
      <c r="U218" s="119"/>
      <c r="V218" s="119"/>
      <c r="W218" s="119"/>
      <c r="X218" s="119"/>
      <c r="Y218" s="119"/>
      <c r="Z218" s="119"/>
      <c r="AA218" s="119"/>
      <c r="AB218" s="119"/>
      <c r="AC218" s="119"/>
    </row>
    <row r="219" spans="1:29" x14ac:dyDescent="0.2">
      <c r="A219" s="4">
        <f t="shared" si="15"/>
        <v>2037</v>
      </c>
      <c r="B219" s="4">
        <f t="shared" si="16"/>
        <v>3</v>
      </c>
      <c r="C219" s="11">
        <f t="shared" si="13"/>
        <v>50100</v>
      </c>
      <c r="E219" s="15">
        <v>948735</v>
      </c>
      <c r="F219" s="16">
        <v>59899</v>
      </c>
      <c r="G219" s="16">
        <v>2010</v>
      </c>
      <c r="H219" s="16">
        <v>41</v>
      </c>
      <c r="I219" s="16">
        <v>33</v>
      </c>
      <c r="J219" s="16">
        <v>9</v>
      </c>
      <c r="K219" s="16">
        <v>7</v>
      </c>
      <c r="L219" s="16">
        <v>116</v>
      </c>
      <c r="M219" s="16">
        <v>110</v>
      </c>
      <c r="N219" s="16">
        <v>104</v>
      </c>
      <c r="O219" s="16">
        <v>81</v>
      </c>
      <c r="P219" s="17">
        <f t="shared" si="14"/>
        <v>1010914</v>
      </c>
      <c r="R219" s="119"/>
      <c r="S219" s="119"/>
      <c r="T219" s="119"/>
      <c r="U219" s="119"/>
      <c r="V219" s="119"/>
      <c r="W219" s="119"/>
      <c r="X219" s="119"/>
      <c r="Y219" s="119"/>
      <c r="Z219" s="119"/>
      <c r="AA219" s="119"/>
      <c r="AB219" s="119"/>
      <c r="AC219" s="119"/>
    </row>
    <row r="220" spans="1:29" x14ac:dyDescent="0.2">
      <c r="A220" s="4">
        <f t="shared" si="15"/>
        <v>2037</v>
      </c>
      <c r="B220" s="4">
        <f t="shared" si="16"/>
        <v>4</v>
      </c>
      <c r="C220" s="11">
        <f t="shared" si="13"/>
        <v>50131</v>
      </c>
      <c r="E220" s="15">
        <v>948534</v>
      </c>
      <c r="F220" s="16">
        <v>59908</v>
      </c>
      <c r="G220" s="16">
        <v>2003</v>
      </c>
      <c r="H220" s="16">
        <v>41</v>
      </c>
      <c r="I220" s="16">
        <v>32</v>
      </c>
      <c r="J220" s="16">
        <v>9</v>
      </c>
      <c r="K220" s="16">
        <v>7</v>
      </c>
      <c r="L220" s="16">
        <v>116</v>
      </c>
      <c r="M220" s="16">
        <v>110</v>
      </c>
      <c r="N220" s="16">
        <v>104</v>
      </c>
      <c r="O220" s="16">
        <v>81</v>
      </c>
      <c r="P220" s="17">
        <f t="shared" si="14"/>
        <v>1010715</v>
      </c>
      <c r="R220" s="119"/>
      <c r="S220" s="119"/>
      <c r="T220" s="119"/>
      <c r="U220" s="119"/>
      <c r="V220" s="119"/>
      <c r="W220" s="119"/>
      <c r="X220" s="119"/>
      <c r="Y220" s="119"/>
      <c r="Z220" s="119"/>
      <c r="AA220" s="119"/>
      <c r="AB220" s="119"/>
      <c r="AC220" s="119"/>
    </row>
    <row r="221" spans="1:29" x14ac:dyDescent="0.2">
      <c r="A221" s="4">
        <f t="shared" si="15"/>
        <v>2037</v>
      </c>
      <c r="B221" s="4">
        <f t="shared" si="16"/>
        <v>5</v>
      </c>
      <c r="C221" s="11">
        <f t="shared" si="13"/>
        <v>50161</v>
      </c>
      <c r="E221" s="15">
        <v>948702</v>
      </c>
      <c r="F221" s="16">
        <v>59916</v>
      </c>
      <c r="G221" s="16">
        <v>2000</v>
      </c>
      <c r="H221" s="16">
        <v>40</v>
      </c>
      <c r="I221" s="16">
        <v>32</v>
      </c>
      <c r="J221" s="16">
        <v>9</v>
      </c>
      <c r="K221" s="16">
        <v>7</v>
      </c>
      <c r="L221" s="16">
        <v>116</v>
      </c>
      <c r="M221" s="16">
        <v>110</v>
      </c>
      <c r="N221" s="16">
        <v>104</v>
      </c>
      <c r="O221" s="16">
        <v>81</v>
      </c>
      <c r="P221" s="17">
        <f t="shared" si="14"/>
        <v>1010887</v>
      </c>
      <c r="R221" s="119"/>
      <c r="S221" s="119"/>
      <c r="T221" s="119"/>
      <c r="U221" s="119"/>
      <c r="V221" s="119"/>
      <c r="W221" s="119"/>
      <c r="X221" s="119"/>
      <c r="Y221" s="119"/>
      <c r="Z221" s="119"/>
      <c r="AA221" s="119"/>
      <c r="AB221" s="119"/>
      <c r="AC221" s="119"/>
    </row>
    <row r="222" spans="1:29" x14ac:dyDescent="0.2">
      <c r="A222" s="4">
        <f t="shared" si="15"/>
        <v>2037</v>
      </c>
      <c r="B222" s="4">
        <f t="shared" si="16"/>
        <v>6</v>
      </c>
      <c r="C222" s="11">
        <f t="shared" si="13"/>
        <v>50192</v>
      </c>
      <c r="E222" s="15">
        <v>948869</v>
      </c>
      <c r="F222" s="16">
        <v>59925</v>
      </c>
      <c r="G222" s="16">
        <v>1991</v>
      </c>
      <c r="H222" s="16">
        <v>40</v>
      </c>
      <c r="I222" s="16">
        <v>31</v>
      </c>
      <c r="J222" s="16">
        <v>9</v>
      </c>
      <c r="K222" s="16">
        <v>7</v>
      </c>
      <c r="L222" s="16">
        <v>116</v>
      </c>
      <c r="M222" s="16">
        <v>110</v>
      </c>
      <c r="N222" s="16">
        <v>104</v>
      </c>
      <c r="O222" s="16">
        <v>81</v>
      </c>
      <c r="P222" s="17">
        <f t="shared" si="14"/>
        <v>1011054</v>
      </c>
      <c r="R222" s="119"/>
      <c r="S222" s="119"/>
      <c r="T222" s="119"/>
      <c r="U222" s="119"/>
      <c r="V222" s="119"/>
      <c r="W222" s="119"/>
      <c r="X222" s="119"/>
      <c r="Y222" s="119"/>
      <c r="Z222" s="119"/>
      <c r="AA222" s="119"/>
      <c r="AB222" s="119"/>
      <c r="AC222" s="119"/>
    </row>
    <row r="223" spans="1:29" x14ac:dyDescent="0.2">
      <c r="A223" s="4">
        <f t="shared" si="15"/>
        <v>2037</v>
      </c>
      <c r="B223" s="4">
        <f t="shared" si="16"/>
        <v>7</v>
      </c>
      <c r="C223" s="11">
        <f t="shared" si="13"/>
        <v>50222</v>
      </c>
      <c r="E223" s="15">
        <v>949037</v>
      </c>
      <c r="F223" s="16">
        <v>59933</v>
      </c>
      <c r="G223" s="16">
        <v>1989</v>
      </c>
      <c r="H223" s="16">
        <v>39</v>
      </c>
      <c r="I223" s="16">
        <v>31</v>
      </c>
      <c r="J223" s="16">
        <v>9</v>
      </c>
      <c r="K223" s="16">
        <v>7</v>
      </c>
      <c r="L223" s="16">
        <v>116</v>
      </c>
      <c r="M223" s="16">
        <v>110</v>
      </c>
      <c r="N223" s="16">
        <v>104</v>
      </c>
      <c r="O223" s="16">
        <v>81</v>
      </c>
      <c r="P223" s="17">
        <f t="shared" si="14"/>
        <v>1011227</v>
      </c>
      <c r="R223" s="119"/>
      <c r="S223" s="119"/>
      <c r="T223" s="119"/>
      <c r="U223" s="119"/>
      <c r="V223" s="119"/>
      <c r="W223" s="119"/>
      <c r="X223" s="119"/>
      <c r="Y223" s="119"/>
      <c r="Z223" s="119"/>
      <c r="AA223" s="119"/>
      <c r="AB223" s="119"/>
      <c r="AC223" s="119"/>
    </row>
    <row r="224" spans="1:29" x14ac:dyDescent="0.2">
      <c r="A224" s="4">
        <f t="shared" si="15"/>
        <v>2037</v>
      </c>
      <c r="B224" s="4">
        <f t="shared" si="16"/>
        <v>8</v>
      </c>
      <c r="C224" s="11">
        <f t="shared" si="13"/>
        <v>50253</v>
      </c>
      <c r="E224" s="15">
        <v>949204</v>
      </c>
      <c r="F224" s="16">
        <v>59942</v>
      </c>
      <c r="G224" s="16">
        <v>1988</v>
      </c>
      <c r="H224" s="16">
        <v>39</v>
      </c>
      <c r="I224" s="16">
        <v>31</v>
      </c>
      <c r="J224" s="16">
        <v>9</v>
      </c>
      <c r="K224" s="16">
        <v>7</v>
      </c>
      <c r="L224" s="16">
        <v>116</v>
      </c>
      <c r="M224" s="16">
        <v>110</v>
      </c>
      <c r="N224" s="16">
        <v>104</v>
      </c>
      <c r="O224" s="16">
        <v>81</v>
      </c>
      <c r="P224" s="17">
        <f t="shared" si="14"/>
        <v>1011402</v>
      </c>
      <c r="R224" s="119"/>
      <c r="S224" s="119"/>
      <c r="T224" s="119"/>
      <c r="U224" s="119"/>
      <c r="V224" s="119"/>
      <c r="W224" s="119"/>
      <c r="X224" s="119"/>
      <c r="Y224" s="119"/>
      <c r="Z224" s="119"/>
      <c r="AA224" s="119"/>
      <c r="AB224" s="119"/>
      <c r="AC224" s="119"/>
    </row>
    <row r="225" spans="1:29" x14ac:dyDescent="0.2">
      <c r="A225" s="4">
        <f t="shared" si="15"/>
        <v>2037</v>
      </c>
      <c r="B225" s="4">
        <f t="shared" si="16"/>
        <v>9</v>
      </c>
      <c r="C225" s="11">
        <f t="shared" si="13"/>
        <v>50284</v>
      </c>
      <c r="E225" s="15">
        <v>950076</v>
      </c>
      <c r="F225" s="16">
        <v>59950</v>
      </c>
      <c r="G225" s="16">
        <v>1986</v>
      </c>
      <c r="H225" s="16">
        <v>38</v>
      </c>
      <c r="I225" s="16">
        <v>30</v>
      </c>
      <c r="J225" s="16">
        <v>9</v>
      </c>
      <c r="K225" s="16">
        <v>7</v>
      </c>
      <c r="L225" s="16">
        <v>116</v>
      </c>
      <c r="M225" s="16">
        <v>110</v>
      </c>
      <c r="N225" s="16">
        <v>104</v>
      </c>
      <c r="O225" s="16">
        <v>81</v>
      </c>
      <c r="P225" s="17">
        <f t="shared" si="14"/>
        <v>1012279</v>
      </c>
      <c r="R225" s="119"/>
      <c r="S225" s="119"/>
      <c r="T225" s="119"/>
      <c r="U225" s="119"/>
      <c r="V225" s="119"/>
      <c r="W225" s="119"/>
      <c r="X225" s="119"/>
      <c r="Y225" s="119"/>
      <c r="Z225" s="119"/>
      <c r="AA225" s="119"/>
      <c r="AB225" s="119"/>
      <c r="AC225" s="119"/>
    </row>
    <row r="226" spans="1:29" x14ac:dyDescent="0.2">
      <c r="A226" s="4">
        <f t="shared" si="15"/>
        <v>2037</v>
      </c>
      <c r="B226" s="4">
        <f t="shared" si="16"/>
        <v>10</v>
      </c>
      <c r="C226" s="11">
        <f t="shared" si="13"/>
        <v>50314</v>
      </c>
      <c r="E226" s="15">
        <v>952615</v>
      </c>
      <c r="F226" s="16">
        <v>59959</v>
      </c>
      <c r="G226" s="16">
        <v>1985</v>
      </c>
      <c r="H226" s="16">
        <v>38</v>
      </c>
      <c r="I226" s="16">
        <v>30</v>
      </c>
      <c r="J226" s="16">
        <v>9</v>
      </c>
      <c r="K226" s="16">
        <v>7</v>
      </c>
      <c r="L226" s="16">
        <v>116</v>
      </c>
      <c r="M226" s="16">
        <v>110</v>
      </c>
      <c r="N226" s="16">
        <v>104</v>
      </c>
      <c r="O226" s="16">
        <v>81</v>
      </c>
      <c r="P226" s="17">
        <f t="shared" si="14"/>
        <v>1014826</v>
      </c>
      <c r="R226" s="119"/>
      <c r="S226" s="119"/>
      <c r="T226" s="119"/>
      <c r="U226" s="119"/>
      <c r="V226" s="119"/>
      <c r="W226" s="119"/>
      <c r="X226" s="119"/>
      <c r="Y226" s="119"/>
      <c r="Z226" s="119"/>
      <c r="AA226" s="119"/>
      <c r="AB226" s="119"/>
      <c r="AC226" s="119"/>
    </row>
    <row r="227" spans="1:29" x14ac:dyDescent="0.2">
      <c r="A227" s="4">
        <f t="shared" si="15"/>
        <v>2037</v>
      </c>
      <c r="B227" s="4">
        <f t="shared" si="16"/>
        <v>11</v>
      </c>
      <c r="C227" s="11">
        <f t="shared" si="13"/>
        <v>50345</v>
      </c>
      <c r="E227" s="15">
        <v>954716</v>
      </c>
      <c r="F227" s="16">
        <v>59967</v>
      </c>
      <c r="G227" s="16">
        <v>1983</v>
      </c>
      <c r="H227" s="16">
        <v>37</v>
      </c>
      <c r="I227" s="16">
        <v>29</v>
      </c>
      <c r="J227" s="16">
        <v>9</v>
      </c>
      <c r="K227" s="16">
        <v>7</v>
      </c>
      <c r="L227" s="16">
        <v>116</v>
      </c>
      <c r="M227" s="16">
        <v>110</v>
      </c>
      <c r="N227" s="16">
        <v>104</v>
      </c>
      <c r="O227" s="16">
        <v>81</v>
      </c>
      <c r="P227" s="17">
        <f t="shared" si="14"/>
        <v>1016932</v>
      </c>
      <c r="R227" s="119"/>
      <c r="S227" s="119"/>
      <c r="T227" s="119"/>
      <c r="U227" s="119"/>
      <c r="V227" s="119"/>
      <c r="W227" s="119"/>
      <c r="X227" s="119"/>
      <c r="Y227" s="119"/>
      <c r="Z227" s="119"/>
      <c r="AA227" s="119"/>
      <c r="AB227" s="119"/>
      <c r="AC227" s="119"/>
    </row>
    <row r="228" spans="1:29" x14ac:dyDescent="0.2">
      <c r="A228" s="4">
        <f t="shared" si="15"/>
        <v>2037</v>
      </c>
      <c r="B228" s="4">
        <f t="shared" si="16"/>
        <v>12</v>
      </c>
      <c r="C228" s="11">
        <f t="shared" si="13"/>
        <v>50375</v>
      </c>
      <c r="E228" s="15">
        <v>956056</v>
      </c>
      <c r="F228" s="16">
        <v>59976</v>
      </c>
      <c r="G228" s="16">
        <v>1989</v>
      </c>
      <c r="H228" s="16">
        <v>37</v>
      </c>
      <c r="I228" s="16">
        <v>29</v>
      </c>
      <c r="J228" s="16">
        <v>9</v>
      </c>
      <c r="K228" s="16">
        <v>7</v>
      </c>
      <c r="L228" s="16">
        <v>116</v>
      </c>
      <c r="M228" s="16">
        <v>110</v>
      </c>
      <c r="N228" s="16">
        <v>104</v>
      </c>
      <c r="O228" s="16">
        <v>81</v>
      </c>
      <c r="P228" s="17">
        <f t="shared" si="14"/>
        <v>1018287</v>
      </c>
      <c r="R228" s="119"/>
      <c r="S228" s="119"/>
      <c r="T228" s="119"/>
      <c r="U228" s="119"/>
      <c r="V228" s="119"/>
      <c r="W228" s="119"/>
      <c r="X228" s="119"/>
      <c r="Y228" s="119"/>
      <c r="Z228" s="119"/>
      <c r="AA228" s="119"/>
      <c r="AB228" s="119"/>
      <c r="AC228" s="119"/>
    </row>
    <row r="229" spans="1:29" x14ac:dyDescent="0.2">
      <c r="A229" s="4">
        <f t="shared" si="15"/>
        <v>2038</v>
      </c>
      <c r="B229" s="4">
        <f t="shared" si="16"/>
        <v>1</v>
      </c>
      <c r="C229" s="11">
        <f t="shared" ref="C229:C292" si="17">DATE(A229,B229,1)</f>
        <v>50406</v>
      </c>
      <c r="E229" s="15">
        <v>956959</v>
      </c>
      <c r="F229" s="16">
        <v>59984</v>
      </c>
      <c r="G229" s="16">
        <v>1992</v>
      </c>
      <c r="H229" s="16">
        <v>36</v>
      </c>
      <c r="I229" s="16">
        <v>29</v>
      </c>
      <c r="J229" s="16">
        <v>9</v>
      </c>
      <c r="K229" s="16">
        <v>7</v>
      </c>
      <c r="L229" s="16">
        <v>116</v>
      </c>
      <c r="M229" s="16">
        <v>110</v>
      </c>
      <c r="N229" s="16">
        <v>104</v>
      </c>
      <c r="O229" s="16">
        <v>81</v>
      </c>
      <c r="P229" s="17">
        <f t="shared" ref="P229:P292" si="18">SUM(E229:H229,J229,MAX(L229:M229),MAX(N229:O229))</f>
        <v>1019200</v>
      </c>
      <c r="R229" s="119"/>
      <c r="S229" s="119"/>
      <c r="T229" s="119"/>
      <c r="U229" s="119"/>
      <c r="V229" s="119"/>
      <c r="W229" s="119"/>
      <c r="X229" s="119"/>
      <c r="Y229" s="119"/>
      <c r="Z229" s="119"/>
      <c r="AA229" s="119"/>
      <c r="AB229" s="119"/>
      <c r="AC229" s="119"/>
    </row>
    <row r="230" spans="1:29" x14ac:dyDescent="0.2">
      <c r="A230" s="4">
        <f t="shared" ref="A230:A293" si="19">IF(B230=1,A229+1,A229)</f>
        <v>2038</v>
      </c>
      <c r="B230" s="4">
        <f t="shared" ref="B230:B293" si="20">IF(B229=12,1,B229+1)</f>
        <v>2</v>
      </c>
      <c r="C230" s="11">
        <f t="shared" si="17"/>
        <v>50437</v>
      </c>
      <c r="E230" s="15">
        <v>957453</v>
      </c>
      <c r="F230" s="16">
        <v>59993</v>
      </c>
      <c r="G230" s="16">
        <v>1993</v>
      </c>
      <c r="H230" s="16">
        <v>36</v>
      </c>
      <c r="I230" s="16">
        <v>28</v>
      </c>
      <c r="J230" s="16">
        <v>9</v>
      </c>
      <c r="K230" s="16">
        <v>7</v>
      </c>
      <c r="L230" s="16">
        <v>116</v>
      </c>
      <c r="M230" s="16">
        <v>110</v>
      </c>
      <c r="N230" s="16">
        <v>104</v>
      </c>
      <c r="O230" s="16">
        <v>81</v>
      </c>
      <c r="P230" s="17">
        <f t="shared" si="18"/>
        <v>1019704</v>
      </c>
      <c r="R230" s="119"/>
      <c r="S230" s="119"/>
      <c r="T230" s="119"/>
      <c r="U230" s="119"/>
      <c r="V230" s="119"/>
      <c r="W230" s="119"/>
      <c r="X230" s="119"/>
      <c r="Y230" s="119"/>
      <c r="Z230" s="119"/>
      <c r="AA230" s="119"/>
      <c r="AB230" s="119"/>
      <c r="AC230" s="119"/>
    </row>
    <row r="231" spans="1:29" x14ac:dyDescent="0.2">
      <c r="A231" s="4">
        <f t="shared" si="19"/>
        <v>2038</v>
      </c>
      <c r="B231" s="4">
        <f t="shared" si="20"/>
        <v>3</v>
      </c>
      <c r="C231" s="11">
        <f t="shared" si="17"/>
        <v>50465</v>
      </c>
      <c r="E231" s="15">
        <v>957654</v>
      </c>
      <c r="F231" s="16">
        <v>60001</v>
      </c>
      <c r="G231" s="16">
        <v>1993</v>
      </c>
      <c r="H231" s="16">
        <v>35</v>
      </c>
      <c r="I231" s="16">
        <v>28</v>
      </c>
      <c r="J231" s="16">
        <v>9</v>
      </c>
      <c r="K231" s="16">
        <v>7</v>
      </c>
      <c r="L231" s="16">
        <v>116</v>
      </c>
      <c r="M231" s="16">
        <v>110</v>
      </c>
      <c r="N231" s="16">
        <v>104</v>
      </c>
      <c r="O231" s="16">
        <v>81</v>
      </c>
      <c r="P231" s="17">
        <f t="shared" si="18"/>
        <v>1019912</v>
      </c>
      <c r="R231" s="119"/>
      <c r="S231" s="119"/>
      <c r="T231" s="119"/>
      <c r="U231" s="119"/>
      <c r="V231" s="119"/>
      <c r="W231" s="119"/>
      <c r="X231" s="119"/>
      <c r="Y231" s="119"/>
      <c r="Z231" s="119"/>
      <c r="AA231" s="119"/>
      <c r="AB231" s="119"/>
      <c r="AC231" s="119"/>
    </row>
    <row r="232" spans="1:29" x14ac:dyDescent="0.2">
      <c r="A232" s="4">
        <f t="shared" si="19"/>
        <v>2038</v>
      </c>
      <c r="B232" s="4">
        <f t="shared" si="20"/>
        <v>4</v>
      </c>
      <c r="C232" s="11">
        <f t="shared" si="17"/>
        <v>50496</v>
      </c>
      <c r="E232" s="15">
        <v>957450</v>
      </c>
      <c r="F232" s="16">
        <v>60010</v>
      </c>
      <c r="G232" s="16">
        <v>1985</v>
      </c>
      <c r="H232" s="16">
        <v>35</v>
      </c>
      <c r="I232" s="16">
        <v>27</v>
      </c>
      <c r="J232" s="16">
        <v>9</v>
      </c>
      <c r="K232" s="16">
        <v>7</v>
      </c>
      <c r="L232" s="16">
        <v>116</v>
      </c>
      <c r="M232" s="16">
        <v>110</v>
      </c>
      <c r="N232" s="16">
        <v>104</v>
      </c>
      <c r="O232" s="16">
        <v>81</v>
      </c>
      <c r="P232" s="17">
        <f t="shared" si="18"/>
        <v>1019709</v>
      </c>
      <c r="R232" s="119"/>
      <c r="S232" s="119"/>
      <c r="T232" s="119"/>
      <c r="U232" s="119"/>
      <c r="V232" s="119"/>
      <c r="W232" s="119"/>
      <c r="X232" s="119"/>
      <c r="Y232" s="119"/>
      <c r="Z232" s="119"/>
      <c r="AA232" s="119"/>
      <c r="AB232" s="119"/>
      <c r="AC232" s="119"/>
    </row>
    <row r="233" spans="1:29" x14ac:dyDescent="0.2">
      <c r="A233" s="4">
        <f t="shared" si="19"/>
        <v>2038</v>
      </c>
      <c r="B233" s="4">
        <f t="shared" si="20"/>
        <v>5</v>
      </c>
      <c r="C233" s="11">
        <f t="shared" si="17"/>
        <v>50526</v>
      </c>
      <c r="E233" s="15">
        <v>957614</v>
      </c>
      <c r="F233" s="16">
        <v>60018</v>
      </c>
      <c r="G233" s="16">
        <v>1983</v>
      </c>
      <c r="H233" s="16">
        <v>34</v>
      </c>
      <c r="I233" s="16">
        <v>27</v>
      </c>
      <c r="J233" s="16">
        <v>9</v>
      </c>
      <c r="K233" s="16">
        <v>7</v>
      </c>
      <c r="L233" s="16">
        <v>116</v>
      </c>
      <c r="M233" s="16">
        <v>110</v>
      </c>
      <c r="N233" s="16">
        <v>104</v>
      </c>
      <c r="O233" s="16">
        <v>81</v>
      </c>
      <c r="P233" s="17">
        <f t="shared" si="18"/>
        <v>1019878</v>
      </c>
      <c r="R233" s="119"/>
      <c r="S233" s="119"/>
      <c r="T233" s="119"/>
      <c r="U233" s="119"/>
      <c r="V233" s="119"/>
      <c r="W233" s="119"/>
      <c r="X233" s="119"/>
      <c r="Y233" s="119"/>
      <c r="Z233" s="119"/>
      <c r="AA233" s="119"/>
      <c r="AB233" s="119"/>
      <c r="AC233" s="119"/>
    </row>
    <row r="234" spans="1:29" x14ac:dyDescent="0.2">
      <c r="A234" s="4">
        <f t="shared" si="19"/>
        <v>2038</v>
      </c>
      <c r="B234" s="4">
        <f t="shared" si="20"/>
        <v>6</v>
      </c>
      <c r="C234" s="11">
        <f t="shared" si="17"/>
        <v>50557</v>
      </c>
      <c r="E234" s="15">
        <v>957778</v>
      </c>
      <c r="F234" s="16">
        <v>60027</v>
      </c>
      <c r="G234" s="16">
        <v>1973</v>
      </c>
      <c r="H234" s="16">
        <v>34</v>
      </c>
      <c r="I234" s="16">
        <v>27</v>
      </c>
      <c r="J234" s="16">
        <v>9</v>
      </c>
      <c r="K234" s="16">
        <v>7</v>
      </c>
      <c r="L234" s="16">
        <v>116</v>
      </c>
      <c r="M234" s="16">
        <v>110</v>
      </c>
      <c r="N234" s="16">
        <v>104</v>
      </c>
      <c r="O234" s="16">
        <v>81</v>
      </c>
      <c r="P234" s="17">
        <f t="shared" si="18"/>
        <v>1020041</v>
      </c>
      <c r="R234" s="119"/>
      <c r="S234" s="119"/>
      <c r="T234" s="119"/>
      <c r="U234" s="119"/>
      <c r="V234" s="119"/>
      <c r="W234" s="119"/>
      <c r="X234" s="119"/>
      <c r="Y234" s="119"/>
      <c r="Z234" s="119"/>
      <c r="AA234" s="119"/>
      <c r="AB234" s="119"/>
      <c r="AC234" s="119"/>
    </row>
    <row r="235" spans="1:29" x14ac:dyDescent="0.2">
      <c r="A235" s="4">
        <f t="shared" si="19"/>
        <v>2038</v>
      </c>
      <c r="B235" s="4">
        <f t="shared" si="20"/>
        <v>7</v>
      </c>
      <c r="C235" s="11">
        <f t="shared" si="17"/>
        <v>50587</v>
      </c>
      <c r="E235" s="15">
        <v>957941</v>
      </c>
      <c r="F235" s="16">
        <v>60035</v>
      </c>
      <c r="G235" s="16">
        <v>1972</v>
      </c>
      <c r="H235" s="16">
        <v>33</v>
      </c>
      <c r="I235" s="16">
        <v>26</v>
      </c>
      <c r="J235" s="16">
        <v>9</v>
      </c>
      <c r="K235" s="16">
        <v>7</v>
      </c>
      <c r="L235" s="16">
        <v>116</v>
      </c>
      <c r="M235" s="16">
        <v>110</v>
      </c>
      <c r="N235" s="16">
        <v>104</v>
      </c>
      <c r="O235" s="16">
        <v>81</v>
      </c>
      <c r="P235" s="17">
        <f t="shared" si="18"/>
        <v>1020210</v>
      </c>
      <c r="R235" s="119"/>
      <c r="S235" s="119"/>
      <c r="T235" s="119"/>
      <c r="U235" s="119"/>
      <c r="V235" s="119"/>
      <c r="W235" s="119"/>
      <c r="X235" s="119"/>
      <c r="Y235" s="119"/>
      <c r="Z235" s="119"/>
      <c r="AA235" s="119"/>
      <c r="AB235" s="119"/>
      <c r="AC235" s="119"/>
    </row>
    <row r="236" spans="1:29" x14ac:dyDescent="0.2">
      <c r="A236" s="4">
        <f t="shared" si="19"/>
        <v>2038</v>
      </c>
      <c r="B236" s="4">
        <f t="shared" si="20"/>
        <v>8</v>
      </c>
      <c r="C236" s="11">
        <f t="shared" si="17"/>
        <v>50618</v>
      </c>
      <c r="E236" s="15">
        <v>958104</v>
      </c>
      <c r="F236" s="16">
        <v>60044</v>
      </c>
      <c r="G236" s="16">
        <v>1971</v>
      </c>
      <c r="H236" s="16">
        <v>33</v>
      </c>
      <c r="I236" s="16">
        <v>26</v>
      </c>
      <c r="J236" s="16">
        <v>9</v>
      </c>
      <c r="K236" s="16">
        <v>7</v>
      </c>
      <c r="L236" s="16">
        <v>116</v>
      </c>
      <c r="M236" s="16">
        <v>110</v>
      </c>
      <c r="N236" s="16">
        <v>104</v>
      </c>
      <c r="O236" s="16">
        <v>81</v>
      </c>
      <c r="P236" s="17">
        <f t="shared" si="18"/>
        <v>1020381</v>
      </c>
      <c r="R236" s="119"/>
      <c r="S236" s="119"/>
      <c r="T236" s="119"/>
      <c r="U236" s="119"/>
      <c r="V236" s="119"/>
      <c r="W236" s="119"/>
      <c r="X236" s="119"/>
      <c r="Y236" s="119"/>
      <c r="Z236" s="119"/>
      <c r="AA236" s="119"/>
      <c r="AB236" s="119"/>
      <c r="AC236" s="119"/>
    </row>
    <row r="237" spans="1:29" x14ac:dyDescent="0.2">
      <c r="A237" s="4">
        <f t="shared" si="19"/>
        <v>2038</v>
      </c>
      <c r="B237" s="4">
        <f t="shared" si="20"/>
        <v>9</v>
      </c>
      <c r="C237" s="11">
        <f t="shared" si="17"/>
        <v>50649</v>
      </c>
      <c r="E237" s="15">
        <v>958973</v>
      </c>
      <c r="F237" s="16">
        <v>60052</v>
      </c>
      <c r="G237" s="16">
        <v>1969</v>
      </c>
      <c r="H237" s="16">
        <v>32</v>
      </c>
      <c r="I237" s="16">
        <v>26</v>
      </c>
      <c r="J237" s="16">
        <v>9</v>
      </c>
      <c r="K237" s="16">
        <v>7</v>
      </c>
      <c r="L237" s="16">
        <v>116</v>
      </c>
      <c r="M237" s="16">
        <v>110</v>
      </c>
      <c r="N237" s="16">
        <v>104</v>
      </c>
      <c r="O237" s="16">
        <v>81</v>
      </c>
      <c r="P237" s="17">
        <f t="shared" si="18"/>
        <v>1021255</v>
      </c>
      <c r="R237" s="119"/>
      <c r="S237" s="119"/>
      <c r="T237" s="119"/>
      <c r="U237" s="119"/>
      <c r="V237" s="119"/>
      <c r="W237" s="119"/>
      <c r="X237" s="119"/>
      <c r="Y237" s="119"/>
      <c r="Z237" s="119"/>
      <c r="AA237" s="119"/>
      <c r="AB237" s="119"/>
      <c r="AC237" s="119"/>
    </row>
    <row r="238" spans="1:29" x14ac:dyDescent="0.2">
      <c r="A238" s="4">
        <f t="shared" si="19"/>
        <v>2038</v>
      </c>
      <c r="B238" s="4">
        <f t="shared" si="20"/>
        <v>10</v>
      </c>
      <c r="C238" s="11">
        <f t="shared" si="17"/>
        <v>50679</v>
      </c>
      <c r="E238" s="15">
        <v>961507</v>
      </c>
      <c r="F238" s="16">
        <v>60061</v>
      </c>
      <c r="G238" s="16">
        <v>1968</v>
      </c>
      <c r="H238" s="16">
        <v>32</v>
      </c>
      <c r="I238" s="16">
        <v>25</v>
      </c>
      <c r="J238" s="16">
        <v>9</v>
      </c>
      <c r="K238" s="16">
        <v>7</v>
      </c>
      <c r="L238" s="16">
        <v>116</v>
      </c>
      <c r="M238" s="16">
        <v>110</v>
      </c>
      <c r="N238" s="16">
        <v>104</v>
      </c>
      <c r="O238" s="16">
        <v>81</v>
      </c>
      <c r="P238" s="17">
        <f t="shared" si="18"/>
        <v>1023797</v>
      </c>
      <c r="R238" s="119"/>
      <c r="S238" s="119"/>
      <c r="T238" s="119"/>
      <c r="U238" s="119"/>
      <c r="V238" s="119"/>
      <c r="W238" s="119"/>
      <c r="X238" s="119"/>
      <c r="Y238" s="119"/>
      <c r="Z238" s="119"/>
      <c r="AA238" s="119"/>
      <c r="AB238" s="119"/>
      <c r="AC238" s="119"/>
    </row>
    <row r="239" spans="1:29" x14ac:dyDescent="0.2">
      <c r="A239" s="4">
        <f t="shared" si="19"/>
        <v>2038</v>
      </c>
      <c r="B239" s="4">
        <f t="shared" si="20"/>
        <v>11</v>
      </c>
      <c r="C239" s="11">
        <f t="shared" si="17"/>
        <v>50710</v>
      </c>
      <c r="E239" s="15">
        <v>963604</v>
      </c>
      <c r="F239" s="16">
        <v>60069</v>
      </c>
      <c r="G239" s="16">
        <v>1966</v>
      </c>
      <c r="H239" s="16">
        <v>31</v>
      </c>
      <c r="I239" s="16">
        <v>25</v>
      </c>
      <c r="J239" s="16">
        <v>9</v>
      </c>
      <c r="K239" s="16">
        <v>7</v>
      </c>
      <c r="L239" s="16">
        <v>116</v>
      </c>
      <c r="M239" s="16">
        <v>110</v>
      </c>
      <c r="N239" s="16">
        <v>104</v>
      </c>
      <c r="O239" s="16">
        <v>81</v>
      </c>
      <c r="P239" s="17">
        <f t="shared" si="18"/>
        <v>1025899</v>
      </c>
      <c r="R239" s="119"/>
      <c r="S239" s="119"/>
      <c r="T239" s="119"/>
      <c r="U239" s="119"/>
      <c r="V239" s="119"/>
      <c r="W239" s="119"/>
      <c r="X239" s="119"/>
      <c r="Y239" s="119"/>
      <c r="Z239" s="119"/>
      <c r="AA239" s="119"/>
      <c r="AB239" s="119"/>
      <c r="AC239" s="119"/>
    </row>
    <row r="240" spans="1:29" x14ac:dyDescent="0.2">
      <c r="A240" s="4">
        <f t="shared" si="19"/>
        <v>2038</v>
      </c>
      <c r="B240" s="4">
        <f t="shared" si="20"/>
        <v>12</v>
      </c>
      <c r="C240" s="11">
        <f t="shared" si="17"/>
        <v>50740</v>
      </c>
      <c r="E240" s="15">
        <v>964939</v>
      </c>
      <c r="F240" s="16">
        <v>60078</v>
      </c>
      <c r="G240" s="16">
        <v>1972</v>
      </c>
      <c r="H240" s="16">
        <v>31</v>
      </c>
      <c r="I240" s="16">
        <v>24</v>
      </c>
      <c r="J240" s="16">
        <v>9</v>
      </c>
      <c r="K240" s="16">
        <v>7</v>
      </c>
      <c r="L240" s="16">
        <v>116</v>
      </c>
      <c r="M240" s="16">
        <v>110</v>
      </c>
      <c r="N240" s="16">
        <v>104</v>
      </c>
      <c r="O240" s="16">
        <v>81</v>
      </c>
      <c r="P240" s="17">
        <f t="shared" si="18"/>
        <v>1027249</v>
      </c>
      <c r="R240" s="119"/>
      <c r="S240" s="119"/>
      <c r="T240" s="119"/>
      <c r="U240" s="119"/>
      <c r="V240" s="119"/>
      <c r="W240" s="119"/>
      <c r="X240" s="119"/>
      <c r="Y240" s="119"/>
      <c r="Z240" s="119"/>
      <c r="AA240" s="119"/>
      <c r="AB240" s="119"/>
      <c r="AC240" s="119"/>
    </row>
    <row r="241" spans="1:29" x14ac:dyDescent="0.2">
      <c r="A241" s="4">
        <f t="shared" si="19"/>
        <v>2039</v>
      </c>
      <c r="B241" s="4">
        <f t="shared" si="20"/>
        <v>1</v>
      </c>
      <c r="C241" s="11">
        <f t="shared" si="17"/>
        <v>50771</v>
      </c>
      <c r="E241" s="15">
        <v>965838</v>
      </c>
      <c r="F241" s="16">
        <v>60086</v>
      </c>
      <c r="G241" s="16">
        <v>1975</v>
      </c>
      <c r="H241" s="16">
        <v>30</v>
      </c>
      <c r="I241" s="16">
        <v>24</v>
      </c>
      <c r="J241" s="16">
        <v>9</v>
      </c>
      <c r="K241" s="16">
        <v>7</v>
      </c>
      <c r="L241" s="16">
        <v>116</v>
      </c>
      <c r="M241" s="16">
        <v>110</v>
      </c>
      <c r="N241" s="16">
        <v>104</v>
      </c>
      <c r="O241" s="16">
        <v>81</v>
      </c>
      <c r="P241" s="17">
        <f t="shared" si="18"/>
        <v>1028158</v>
      </c>
      <c r="R241" s="119"/>
      <c r="S241" s="119"/>
      <c r="T241" s="119"/>
      <c r="U241" s="119"/>
      <c r="V241" s="119"/>
      <c r="W241" s="119"/>
      <c r="X241" s="119"/>
      <c r="Y241" s="119"/>
      <c r="Z241" s="119"/>
      <c r="AA241" s="119"/>
      <c r="AB241" s="119"/>
      <c r="AC241" s="119"/>
    </row>
    <row r="242" spans="1:29" x14ac:dyDescent="0.2">
      <c r="A242" s="4">
        <f t="shared" si="19"/>
        <v>2039</v>
      </c>
      <c r="B242" s="4">
        <f t="shared" si="20"/>
        <v>2</v>
      </c>
      <c r="C242" s="11">
        <f t="shared" si="17"/>
        <v>50802</v>
      </c>
      <c r="E242" s="15">
        <v>966327</v>
      </c>
      <c r="F242" s="16">
        <v>60094</v>
      </c>
      <c r="G242" s="16">
        <v>1976</v>
      </c>
      <c r="H242" s="16">
        <v>30</v>
      </c>
      <c r="I242" s="16">
        <v>24</v>
      </c>
      <c r="J242" s="16">
        <v>9</v>
      </c>
      <c r="K242" s="16">
        <v>7</v>
      </c>
      <c r="L242" s="16">
        <v>116</v>
      </c>
      <c r="M242" s="16">
        <v>110</v>
      </c>
      <c r="N242" s="16">
        <v>104</v>
      </c>
      <c r="O242" s="16">
        <v>81</v>
      </c>
      <c r="P242" s="17">
        <f t="shared" si="18"/>
        <v>1028656</v>
      </c>
      <c r="R242" s="119"/>
      <c r="S242" s="119"/>
      <c r="T242" s="119"/>
      <c r="U242" s="119"/>
      <c r="V242" s="119"/>
      <c r="W242" s="119"/>
      <c r="X242" s="119"/>
      <c r="Y242" s="119"/>
      <c r="Z242" s="119"/>
      <c r="AA242" s="119"/>
      <c r="AB242" s="119"/>
      <c r="AC242" s="119"/>
    </row>
    <row r="243" spans="1:29" x14ac:dyDescent="0.2">
      <c r="A243" s="4">
        <f t="shared" si="19"/>
        <v>2039</v>
      </c>
      <c r="B243" s="4">
        <f t="shared" si="20"/>
        <v>3</v>
      </c>
      <c r="C243" s="11">
        <f t="shared" si="17"/>
        <v>50830</v>
      </c>
      <c r="E243" s="15">
        <v>966523</v>
      </c>
      <c r="F243" s="16">
        <v>60103</v>
      </c>
      <c r="G243" s="16">
        <v>1976</v>
      </c>
      <c r="H243" s="16">
        <v>29</v>
      </c>
      <c r="I243" s="16">
        <v>23</v>
      </c>
      <c r="J243" s="16">
        <v>9</v>
      </c>
      <c r="K243" s="16">
        <v>7</v>
      </c>
      <c r="L243" s="16">
        <v>116</v>
      </c>
      <c r="M243" s="16">
        <v>110</v>
      </c>
      <c r="N243" s="16">
        <v>104</v>
      </c>
      <c r="O243" s="16">
        <v>81</v>
      </c>
      <c r="P243" s="17">
        <f t="shared" si="18"/>
        <v>1028860</v>
      </c>
      <c r="R243" s="119"/>
      <c r="S243" s="119"/>
      <c r="T243" s="119"/>
      <c r="U243" s="119"/>
      <c r="V243" s="119"/>
      <c r="W243" s="119"/>
      <c r="X243" s="119"/>
      <c r="Y243" s="119"/>
      <c r="Z243" s="119"/>
      <c r="AA243" s="119"/>
      <c r="AB243" s="119"/>
      <c r="AC243" s="119"/>
    </row>
    <row r="244" spans="1:29" x14ac:dyDescent="0.2">
      <c r="A244" s="4">
        <f t="shared" si="19"/>
        <v>2039</v>
      </c>
      <c r="B244" s="4">
        <f t="shared" si="20"/>
        <v>4</v>
      </c>
      <c r="C244" s="11">
        <f t="shared" si="17"/>
        <v>50861</v>
      </c>
      <c r="E244" s="15">
        <v>966313</v>
      </c>
      <c r="F244" s="16">
        <v>60111</v>
      </c>
      <c r="G244" s="16">
        <v>1968</v>
      </c>
      <c r="H244" s="16">
        <v>29</v>
      </c>
      <c r="I244" s="16">
        <v>23</v>
      </c>
      <c r="J244" s="16">
        <v>9</v>
      </c>
      <c r="K244" s="16">
        <v>7</v>
      </c>
      <c r="L244" s="16">
        <v>116</v>
      </c>
      <c r="M244" s="16">
        <v>110</v>
      </c>
      <c r="N244" s="16">
        <v>104</v>
      </c>
      <c r="O244" s="16">
        <v>81</v>
      </c>
      <c r="P244" s="17">
        <f t="shared" si="18"/>
        <v>1028650</v>
      </c>
      <c r="R244" s="119"/>
      <c r="S244" s="119"/>
      <c r="T244" s="119"/>
      <c r="U244" s="119"/>
      <c r="V244" s="119"/>
      <c r="W244" s="119"/>
      <c r="X244" s="119"/>
      <c r="Y244" s="119"/>
      <c r="Z244" s="119"/>
      <c r="AA244" s="119"/>
      <c r="AB244" s="119"/>
      <c r="AC244" s="119"/>
    </row>
    <row r="245" spans="1:29" x14ac:dyDescent="0.2">
      <c r="A245" s="4">
        <f t="shared" si="19"/>
        <v>2039</v>
      </c>
      <c r="B245" s="4">
        <f t="shared" si="20"/>
        <v>5</v>
      </c>
      <c r="C245" s="11">
        <f t="shared" si="17"/>
        <v>50891</v>
      </c>
      <c r="E245" s="15">
        <v>966472</v>
      </c>
      <c r="F245" s="16">
        <v>60119</v>
      </c>
      <c r="G245" s="16">
        <v>1965</v>
      </c>
      <c r="H245" s="16">
        <v>28</v>
      </c>
      <c r="I245" s="16">
        <v>22</v>
      </c>
      <c r="J245" s="16">
        <v>9</v>
      </c>
      <c r="K245" s="16">
        <v>7</v>
      </c>
      <c r="L245" s="16">
        <v>116</v>
      </c>
      <c r="M245" s="16">
        <v>110</v>
      </c>
      <c r="N245" s="16">
        <v>104</v>
      </c>
      <c r="O245" s="16">
        <v>81</v>
      </c>
      <c r="P245" s="17">
        <f t="shared" si="18"/>
        <v>1028813</v>
      </c>
      <c r="R245" s="119"/>
      <c r="S245" s="119"/>
      <c r="T245" s="119"/>
      <c r="U245" s="119"/>
      <c r="V245" s="119"/>
      <c r="W245" s="119"/>
      <c r="X245" s="119"/>
      <c r="Y245" s="119"/>
      <c r="Z245" s="119"/>
      <c r="AA245" s="119"/>
      <c r="AB245" s="119"/>
      <c r="AC245" s="119"/>
    </row>
    <row r="246" spans="1:29" x14ac:dyDescent="0.2">
      <c r="A246" s="4">
        <f t="shared" si="19"/>
        <v>2039</v>
      </c>
      <c r="B246" s="4">
        <f t="shared" si="20"/>
        <v>6</v>
      </c>
      <c r="C246" s="11">
        <f t="shared" si="17"/>
        <v>50922</v>
      </c>
      <c r="E246" s="15">
        <v>966630</v>
      </c>
      <c r="F246" s="16">
        <v>60127</v>
      </c>
      <c r="G246" s="16">
        <v>1956</v>
      </c>
      <c r="H246" s="16">
        <v>28</v>
      </c>
      <c r="I246" s="16">
        <v>22</v>
      </c>
      <c r="J246" s="16">
        <v>9</v>
      </c>
      <c r="K246" s="16">
        <v>7</v>
      </c>
      <c r="L246" s="16">
        <v>116</v>
      </c>
      <c r="M246" s="16">
        <v>110</v>
      </c>
      <c r="N246" s="16">
        <v>104</v>
      </c>
      <c r="O246" s="16">
        <v>81</v>
      </c>
      <c r="P246" s="17">
        <f t="shared" si="18"/>
        <v>1028970</v>
      </c>
      <c r="R246" s="119"/>
      <c r="S246" s="119"/>
      <c r="T246" s="119"/>
      <c r="U246" s="119"/>
      <c r="V246" s="119"/>
      <c r="W246" s="119"/>
      <c r="X246" s="119"/>
      <c r="Y246" s="119"/>
      <c r="Z246" s="119"/>
      <c r="AA246" s="119"/>
      <c r="AB246" s="119"/>
      <c r="AC246" s="119"/>
    </row>
    <row r="247" spans="1:29" x14ac:dyDescent="0.2">
      <c r="A247" s="4">
        <f t="shared" si="19"/>
        <v>2039</v>
      </c>
      <c r="B247" s="4">
        <f t="shared" si="20"/>
        <v>7</v>
      </c>
      <c r="C247" s="11">
        <f t="shared" si="17"/>
        <v>50952</v>
      </c>
      <c r="E247" s="15">
        <v>966788</v>
      </c>
      <c r="F247" s="16">
        <v>60135</v>
      </c>
      <c r="G247" s="16">
        <v>1955</v>
      </c>
      <c r="H247" s="16">
        <v>27</v>
      </c>
      <c r="I247" s="16">
        <v>22</v>
      </c>
      <c r="J247" s="16">
        <v>9</v>
      </c>
      <c r="K247" s="16">
        <v>7</v>
      </c>
      <c r="L247" s="16">
        <v>116</v>
      </c>
      <c r="M247" s="16">
        <v>110</v>
      </c>
      <c r="N247" s="16">
        <v>104</v>
      </c>
      <c r="O247" s="16">
        <v>81</v>
      </c>
      <c r="P247" s="17">
        <f t="shared" si="18"/>
        <v>1029134</v>
      </c>
      <c r="R247" s="119"/>
      <c r="S247" s="119"/>
      <c r="T247" s="119"/>
      <c r="U247" s="119"/>
      <c r="V247" s="119"/>
      <c r="W247" s="119"/>
      <c r="X247" s="119"/>
      <c r="Y247" s="119"/>
      <c r="Z247" s="119"/>
      <c r="AA247" s="119"/>
      <c r="AB247" s="119"/>
      <c r="AC247" s="119"/>
    </row>
    <row r="248" spans="1:29" x14ac:dyDescent="0.2">
      <c r="A248" s="4">
        <f t="shared" si="19"/>
        <v>2039</v>
      </c>
      <c r="B248" s="4">
        <f t="shared" si="20"/>
        <v>8</v>
      </c>
      <c r="C248" s="11">
        <f t="shared" si="17"/>
        <v>50983</v>
      </c>
      <c r="E248" s="15">
        <v>966947</v>
      </c>
      <c r="F248" s="16">
        <v>60143</v>
      </c>
      <c r="G248" s="16">
        <v>1953</v>
      </c>
      <c r="H248" s="16">
        <v>27</v>
      </c>
      <c r="I248" s="16">
        <v>21</v>
      </c>
      <c r="J248" s="16">
        <v>9</v>
      </c>
      <c r="K248" s="16">
        <v>7</v>
      </c>
      <c r="L248" s="16">
        <v>116</v>
      </c>
      <c r="M248" s="16">
        <v>110</v>
      </c>
      <c r="N248" s="16">
        <v>104</v>
      </c>
      <c r="O248" s="16">
        <v>81</v>
      </c>
      <c r="P248" s="17">
        <f t="shared" si="18"/>
        <v>1029299</v>
      </c>
      <c r="R248" s="119"/>
      <c r="S248" s="119"/>
      <c r="T248" s="119"/>
      <c r="U248" s="119"/>
      <c r="V248" s="119"/>
      <c r="W248" s="119"/>
      <c r="X248" s="119"/>
      <c r="Y248" s="119"/>
      <c r="Z248" s="119"/>
      <c r="AA248" s="119"/>
      <c r="AB248" s="119"/>
      <c r="AC248" s="119"/>
    </row>
    <row r="249" spans="1:29" x14ac:dyDescent="0.2">
      <c r="A249" s="4">
        <f t="shared" si="19"/>
        <v>2039</v>
      </c>
      <c r="B249" s="4">
        <f t="shared" si="20"/>
        <v>9</v>
      </c>
      <c r="C249" s="11">
        <f t="shared" si="17"/>
        <v>51014</v>
      </c>
      <c r="E249" s="15">
        <v>967810</v>
      </c>
      <c r="F249" s="16">
        <v>60152</v>
      </c>
      <c r="G249" s="16">
        <v>1952</v>
      </c>
      <c r="H249" s="16">
        <v>26</v>
      </c>
      <c r="I249" s="16">
        <v>21</v>
      </c>
      <c r="J249" s="16">
        <v>9</v>
      </c>
      <c r="K249" s="16">
        <v>7</v>
      </c>
      <c r="L249" s="16">
        <v>116</v>
      </c>
      <c r="M249" s="16">
        <v>110</v>
      </c>
      <c r="N249" s="16">
        <v>104</v>
      </c>
      <c r="O249" s="16">
        <v>81</v>
      </c>
      <c r="P249" s="17">
        <f t="shared" si="18"/>
        <v>1030169</v>
      </c>
      <c r="R249" s="119"/>
      <c r="S249" s="119"/>
      <c r="T249" s="119"/>
      <c r="U249" s="119"/>
      <c r="V249" s="119"/>
      <c r="W249" s="119"/>
      <c r="X249" s="119"/>
      <c r="Y249" s="119"/>
      <c r="Z249" s="119"/>
      <c r="AA249" s="119"/>
      <c r="AB249" s="119"/>
      <c r="AC249" s="119"/>
    </row>
    <row r="250" spans="1:29" x14ac:dyDescent="0.2">
      <c r="A250" s="4">
        <f t="shared" si="19"/>
        <v>2039</v>
      </c>
      <c r="B250" s="4">
        <f t="shared" si="20"/>
        <v>10</v>
      </c>
      <c r="C250" s="11">
        <f t="shared" si="17"/>
        <v>51044</v>
      </c>
      <c r="E250" s="15">
        <v>970341</v>
      </c>
      <c r="F250" s="16">
        <v>60160</v>
      </c>
      <c r="G250" s="16">
        <v>1951</v>
      </c>
      <c r="H250" s="16">
        <v>26</v>
      </c>
      <c r="I250" s="16">
        <v>20</v>
      </c>
      <c r="J250" s="16">
        <v>9</v>
      </c>
      <c r="K250" s="16">
        <v>7</v>
      </c>
      <c r="L250" s="16">
        <v>116</v>
      </c>
      <c r="M250" s="16">
        <v>110</v>
      </c>
      <c r="N250" s="16">
        <v>104</v>
      </c>
      <c r="O250" s="16">
        <v>81</v>
      </c>
      <c r="P250" s="17">
        <f t="shared" si="18"/>
        <v>1032707</v>
      </c>
      <c r="R250" s="119"/>
      <c r="S250" s="119"/>
      <c r="T250" s="119"/>
      <c r="U250" s="119"/>
      <c r="V250" s="119"/>
      <c r="W250" s="119"/>
      <c r="X250" s="119"/>
      <c r="Y250" s="119"/>
      <c r="Z250" s="119"/>
      <c r="AA250" s="119"/>
      <c r="AB250" s="119"/>
      <c r="AC250" s="119"/>
    </row>
    <row r="251" spans="1:29" x14ac:dyDescent="0.2">
      <c r="A251" s="4">
        <f t="shared" si="19"/>
        <v>2039</v>
      </c>
      <c r="B251" s="4">
        <f t="shared" si="20"/>
        <v>11</v>
      </c>
      <c r="C251" s="11">
        <f t="shared" si="17"/>
        <v>51075</v>
      </c>
      <c r="E251" s="15">
        <v>972436</v>
      </c>
      <c r="F251" s="16">
        <v>60168</v>
      </c>
      <c r="G251" s="16">
        <v>1949</v>
      </c>
      <c r="H251" s="16">
        <v>25</v>
      </c>
      <c r="I251" s="16">
        <v>20</v>
      </c>
      <c r="J251" s="16">
        <v>9</v>
      </c>
      <c r="K251" s="16">
        <v>7</v>
      </c>
      <c r="L251" s="16">
        <v>116</v>
      </c>
      <c r="M251" s="16">
        <v>110</v>
      </c>
      <c r="N251" s="16">
        <v>104</v>
      </c>
      <c r="O251" s="16">
        <v>81</v>
      </c>
      <c r="P251" s="17">
        <f t="shared" si="18"/>
        <v>1034807</v>
      </c>
      <c r="R251" s="119"/>
      <c r="S251" s="119"/>
      <c r="T251" s="119"/>
      <c r="U251" s="119"/>
      <c r="V251" s="119"/>
      <c r="W251" s="119"/>
      <c r="X251" s="119"/>
      <c r="Y251" s="119"/>
      <c r="Z251" s="119"/>
      <c r="AA251" s="119"/>
      <c r="AB251" s="119"/>
      <c r="AC251" s="119"/>
    </row>
    <row r="252" spans="1:29" x14ac:dyDescent="0.2">
      <c r="A252" s="4">
        <f t="shared" si="19"/>
        <v>2039</v>
      </c>
      <c r="B252" s="4">
        <f t="shared" si="20"/>
        <v>12</v>
      </c>
      <c r="C252" s="11">
        <f t="shared" si="17"/>
        <v>51105</v>
      </c>
      <c r="E252" s="15">
        <v>973768</v>
      </c>
      <c r="F252" s="16">
        <v>60177</v>
      </c>
      <c r="G252" s="16">
        <v>1955</v>
      </c>
      <c r="H252" s="16">
        <v>25</v>
      </c>
      <c r="I252" s="16">
        <v>20</v>
      </c>
      <c r="J252" s="16">
        <v>9</v>
      </c>
      <c r="K252" s="16">
        <v>7</v>
      </c>
      <c r="L252" s="16">
        <v>116</v>
      </c>
      <c r="M252" s="16">
        <v>110</v>
      </c>
      <c r="N252" s="16">
        <v>104</v>
      </c>
      <c r="O252" s="16">
        <v>81</v>
      </c>
      <c r="P252" s="17">
        <f t="shared" si="18"/>
        <v>1036154</v>
      </c>
      <c r="R252" s="119"/>
      <c r="S252" s="119"/>
      <c r="T252" s="119"/>
      <c r="U252" s="119"/>
      <c r="V252" s="119"/>
      <c r="W252" s="119"/>
      <c r="X252" s="119"/>
      <c r="Y252" s="119"/>
      <c r="Z252" s="119"/>
      <c r="AA252" s="119"/>
      <c r="AB252" s="119"/>
      <c r="AC252" s="119"/>
    </row>
    <row r="253" spans="1:29" x14ac:dyDescent="0.2">
      <c r="A253" s="4">
        <f t="shared" si="19"/>
        <v>2040</v>
      </c>
      <c r="B253" s="4">
        <f t="shared" si="20"/>
        <v>1</v>
      </c>
      <c r="C253" s="11">
        <f t="shared" si="17"/>
        <v>51136</v>
      </c>
      <c r="E253" s="15">
        <v>974666</v>
      </c>
      <c r="F253" s="16">
        <v>60185</v>
      </c>
      <c r="G253" s="16">
        <v>1958</v>
      </c>
      <c r="H253" s="16">
        <v>24</v>
      </c>
      <c r="I253" s="16">
        <v>19</v>
      </c>
      <c r="J253" s="16">
        <v>9</v>
      </c>
      <c r="K253" s="16">
        <v>7</v>
      </c>
      <c r="L253" s="16">
        <v>116</v>
      </c>
      <c r="M253" s="16">
        <v>110</v>
      </c>
      <c r="N253" s="16">
        <v>104</v>
      </c>
      <c r="O253" s="16">
        <v>81</v>
      </c>
      <c r="P253" s="17">
        <f t="shared" si="18"/>
        <v>1037062</v>
      </c>
      <c r="R253" s="119"/>
      <c r="S253" s="119"/>
      <c r="T253" s="119"/>
      <c r="U253" s="119"/>
      <c r="V253" s="119"/>
      <c r="W253" s="119"/>
      <c r="X253" s="119"/>
      <c r="Y253" s="119"/>
      <c r="Z253" s="119"/>
      <c r="AA253" s="119"/>
      <c r="AB253" s="119"/>
      <c r="AC253" s="119"/>
    </row>
    <row r="254" spans="1:29" x14ac:dyDescent="0.2">
      <c r="A254" s="4">
        <f t="shared" si="19"/>
        <v>2040</v>
      </c>
      <c r="B254" s="4">
        <f t="shared" si="20"/>
        <v>2</v>
      </c>
      <c r="C254" s="11">
        <f t="shared" si="17"/>
        <v>51167</v>
      </c>
      <c r="E254" s="15">
        <v>975156</v>
      </c>
      <c r="F254" s="16">
        <v>60193</v>
      </c>
      <c r="G254" s="16">
        <v>1958</v>
      </c>
      <c r="H254" s="16">
        <v>24</v>
      </c>
      <c r="I254" s="16">
        <v>19</v>
      </c>
      <c r="J254" s="16">
        <v>9</v>
      </c>
      <c r="K254" s="16">
        <v>7</v>
      </c>
      <c r="L254" s="16">
        <v>116</v>
      </c>
      <c r="M254" s="16">
        <v>110</v>
      </c>
      <c r="N254" s="16">
        <v>104</v>
      </c>
      <c r="O254" s="16">
        <v>81</v>
      </c>
      <c r="P254" s="17">
        <f t="shared" si="18"/>
        <v>1037560</v>
      </c>
      <c r="R254" s="119"/>
      <c r="S254" s="119"/>
      <c r="T254" s="119"/>
      <c r="U254" s="119"/>
      <c r="V254" s="119"/>
      <c r="W254" s="119"/>
      <c r="X254" s="119"/>
      <c r="Y254" s="119"/>
      <c r="Z254" s="119"/>
      <c r="AA254" s="119"/>
      <c r="AB254" s="119"/>
      <c r="AC254" s="119"/>
    </row>
    <row r="255" spans="1:29" x14ac:dyDescent="0.2">
      <c r="A255" s="4">
        <f t="shared" si="19"/>
        <v>2040</v>
      </c>
      <c r="B255" s="4">
        <f t="shared" si="20"/>
        <v>3</v>
      </c>
      <c r="C255" s="11">
        <f t="shared" si="17"/>
        <v>51196</v>
      </c>
      <c r="E255" s="15">
        <v>975354</v>
      </c>
      <c r="F255" s="16">
        <v>60202</v>
      </c>
      <c r="G255" s="16">
        <v>1958</v>
      </c>
      <c r="H255" s="16">
        <v>23</v>
      </c>
      <c r="I255" s="16">
        <v>18</v>
      </c>
      <c r="J255" s="16">
        <v>9</v>
      </c>
      <c r="K255" s="16">
        <v>7</v>
      </c>
      <c r="L255" s="16">
        <v>116</v>
      </c>
      <c r="M255" s="16">
        <v>110</v>
      </c>
      <c r="N255" s="16">
        <v>104</v>
      </c>
      <c r="O255" s="16">
        <v>81</v>
      </c>
      <c r="P255" s="17">
        <f t="shared" si="18"/>
        <v>1037766</v>
      </c>
      <c r="R255" s="119"/>
      <c r="S255" s="119"/>
      <c r="T255" s="119"/>
      <c r="U255" s="119"/>
      <c r="V255" s="119"/>
      <c r="W255" s="119"/>
      <c r="X255" s="119"/>
      <c r="Y255" s="119"/>
      <c r="Z255" s="119"/>
      <c r="AA255" s="119"/>
      <c r="AB255" s="119"/>
      <c r="AC255" s="119"/>
    </row>
    <row r="256" spans="1:29" x14ac:dyDescent="0.2">
      <c r="A256" s="4">
        <f t="shared" si="19"/>
        <v>2040</v>
      </c>
      <c r="B256" s="4">
        <f t="shared" si="20"/>
        <v>4</v>
      </c>
      <c r="C256" s="11">
        <f t="shared" si="17"/>
        <v>51227</v>
      </c>
      <c r="E256" s="15">
        <v>975147</v>
      </c>
      <c r="F256" s="16">
        <v>60211</v>
      </c>
      <c r="G256" s="16">
        <v>1951</v>
      </c>
      <c r="H256" s="16">
        <v>23</v>
      </c>
      <c r="I256" s="16">
        <v>18</v>
      </c>
      <c r="J256" s="16">
        <v>9</v>
      </c>
      <c r="K256" s="16">
        <v>7</v>
      </c>
      <c r="L256" s="16">
        <v>116</v>
      </c>
      <c r="M256" s="16">
        <v>110</v>
      </c>
      <c r="N256" s="16">
        <v>104</v>
      </c>
      <c r="O256" s="16">
        <v>81</v>
      </c>
      <c r="P256" s="17">
        <f t="shared" si="18"/>
        <v>1037561</v>
      </c>
      <c r="R256" s="119"/>
      <c r="S256" s="119"/>
      <c r="T256" s="119"/>
      <c r="U256" s="119"/>
      <c r="V256" s="119"/>
      <c r="W256" s="119"/>
      <c r="X256" s="119"/>
      <c r="Y256" s="119"/>
      <c r="Z256" s="119"/>
      <c r="AA256" s="119"/>
      <c r="AB256" s="119"/>
      <c r="AC256" s="119"/>
    </row>
    <row r="257" spans="1:29" x14ac:dyDescent="0.2">
      <c r="A257" s="4">
        <f t="shared" si="19"/>
        <v>2040</v>
      </c>
      <c r="B257" s="4">
        <f t="shared" si="20"/>
        <v>5</v>
      </c>
      <c r="C257" s="11">
        <f t="shared" si="17"/>
        <v>51257</v>
      </c>
      <c r="E257" s="15">
        <v>975311</v>
      </c>
      <c r="F257" s="16">
        <v>60220</v>
      </c>
      <c r="G257" s="16">
        <v>1948</v>
      </c>
      <c r="H257" s="16">
        <v>22</v>
      </c>
      <c r="I257" s="16">
        <v>18</v>
      </c>
      <c r="J257" s="16">
        <v>9</v>
      </c>
      <c r="K257" s="16">
        <v>7</v>
      </c>
      <c r="L257" s="16">
        <v>116</v>
      </c>
      <c r="M257" s="16">
        <v>110</v>
      </c>
      <c r="N257" s="16">
        <v>104</v>
      </c>
      <c r="O257" s="16">
        <v>81</v>
      </c>
      <c r="P257" s="17">
        <f t="shared" si="18"/>
        <v>1037730</v>
      </c>
      <c r="R257" s="119"/>
      <c r="S257" s="119"/>
      <c r="T257" s="119"/>
      <c r="U257" s="119"/>
      <c r="V257" s="119"/>
      <c r="W257" s="119"/>
      <c r="X257" s="119"/>
      <c r="Y257" s="119"/>
      <c r="Z257" s="119"/>
      <c r="AA257" s="119"/>
      <c r="AB257" s="119"/>
      <c r="AC257" s="119"/>
    </row>
    <row r="258" spans="1:29" x14ac:dyDescent="0.2">
      <c r="A258" s="4">
        <f t="shared" si="19"/>
        <v>2040</v>
      </c>
      <c r="B258" s="4">
        <f t="shared" si="20"/>
        <v>6</v>
      </c>
      <c r="C258" s="11">
        <f t="shared" si="17"/>
        <v>51288</v>
      </c>
      <c r="E258" s="15">
        <v>975475</v>
      </c>
      <c r="F258" s="16">
        <v>60229</v>
      </c>
      <c r="G258" s="16">
        <v>1939</v>
      </c>
      <c r="H258" s="16">
        <v>22</v>
      </c>
      <c r="I258" s="16">
        <v>17</v>
      </c>
      <c r="J258" s="16">
        <v>9</v>
      </c>
      <c r="K258" s="16">
        <v>7</v>
      </c>
      <c r="L258" s="16">
        <v>116</v>
      </c>
      <c r="M258" s="16">
        <v>110</v>
      </c>
      <c r="N258" s="16">
        <v>104</v>
      </c>
      <c r="O258" s="16">
        <v>81</v>
      </c>
      <c r="P258" s="17">
        <f t="shared" si="18"/>
        <v>1037894</v>
      </c>
      <c r="R258" s="119"/>
      <c r="S258" s="119"/>
      <c r="T258" s="119"/>
      <c r="U258" s="119"/>
      <c r="V258" s="119"/>
      <c r="W258" s="119"/>
      <c r="X258" s="119"/>
      <c r="Y258" s="119"/>
      <c r="Z258" s="119"/>
      <c r="AA258" s="119"/>
      <c r="AB258" s="119"/>
      <c r="AC258" s="119"/>
    </row>
    <row r="259" spans="1:29" x14ac:dyDescent="0.2">
      <c r="A259" s="4">
        <f t="shared" si="19"/>
        <v>2040</v>
      </c>
      <c r="B259" s="4">
        <f t="shared" si="20"/>
        <v>7</v>
      </c>
      <c r="C259" s="11">
        <f t="shared" si="17"/>
        <v>51318</v>
      </c>
      <c r="E259" s="15">
        <v>975640</v>
      </c>
      <c r="F259" s="16">
        <v>60239</v>
      </c>
      <c r="G259" s="16">
        <v>1938</v>
      </c>
      <c r="H259" s="16">
        <v>21</v>
      </c>
      <c r="I259" s="16">
        <v>17</v>
      </c>
      <c r="J259" s="16">
        <v>9</v>
      </c>
      <c r="K259" s="16">
        <v>7</v>
      </c>
      <c r="L259" s="16">
        <v>116</v>
      </c>
      <c r="M259" s="16">
        <v>110</v>
      </c>
      <c r="N259" s="16">
        <v>104</v>
      </c>
      <c r="O259" s="16">
        <v>81</v>
      </c>
      <c r="P259" s="17">
        <f t="shared" si="18"/>
        <v>1038067</v>
      </c>
      <c r="R259" s="119"/>
      <c r="S259" s="119"/>
      <c r="T259" s="119"/>
      <c r="U259" s="119"/>
      <c r="V259" s="119"/>
      <c r="W259" s="119"/>
      <c r="X259" s="119"/>
      <c r="Y259" s="119"/>
      <c r="Z259" s="119"/>
      <c r="AA259" s="119"/>
      <c r="AB259" s="119"/>
      <c r="AC259" s="119"/>
    </row>
    <row r="260" spans="1:29" x14ac:dyDescent="0.2">
      <c r="A260" s="4">
        <f t="shared" si="19"/>
        <v>2040</v>
      </c>
      <c r="B260" s="4">
        <f t="shared" si="20"/>
        <v>8</v>
      </c>
      <c r="C260" s="11">
        <f t="shared" si="17"/>
        <v>51349</v>
      </c>
      <c r="E260" s="15">
        <v>975806</v>
      </c>
      <c r="F260" s="16">
        <v>60248</v>
      </c>
      <c r="G260" s="16">
        <v>1936</v>
      </c>
      <c r="H260" s="16">
        <v>21</v>
      </c>
      <c r="I260" s="16">
        <v>16</v>
      </c>
      <c r="J260" s="16">
        <v>9</v>
      </c>
      <c r="K260" s="16">
        <v>7</v>
      </c>
      <c r="L260" s="16">
        <v>116</v>
      </c>
      <c r="M260" s="16">
        <v>110</v>
      </c>
      <c r="N260" s="16">
        <v>104</v>
      </c>
      <c r="O260" s="16">
        <v>81</v>
      </c>
      <c r="P260" s="17">
        <f t="shared" si="18"/>
        <v>1038240</v>
      </c>
      <c r="R260" s="119"/>
      <c r="S260" s="119"/>
      <c r="T260" s="119"/>
      <c r="U260" s="119"/>
      <c r="V260" s="119"/>
      <c r="W260" s="119"/>
      <c r="X260" s="119"/>
      <c r="Y260" s="119"/>
      <c r="Z260" s="119"/>
      <c r="AA260" s="119"/>
      <c r="AB260" s="119"/>
      <c r="AC260" s="119"/>
    </row>
    <row r="261" spans="1:29" x14ac:dyDescent="0.2">
      <c r="A261" s="4">
        <f t="shared" si="19"/>
        <v>2040</v>
      </c>
      <c r="B261" s="4">
        <f t="shared" si="20"/>
        <v>9</v>
      </c>
      <c r="C261" s="11">
        <f t="shared" si="17"/>
        <v>51380</v>
      </c>
      <c r="E261" s="15">
        <v>976677</v>
      </c>
      <c r="F261" s="16">
        <v>60257</v>
      </c>
      <c r="G261" s="16">
        <v>1935</v>
      </c>
      <c r="H261" s="16">
        <v>20</v>
      </c>
      <c r="I261" s="16">
        <v>16</v>
      </c>
      <c r="J261" s="16">
        <v>9</v>
      </c>
      <c r="K261" s="16">
        <v>7</v>
      </c>
      <c r="L261" s="16">
        <v>116</v>
      </c>
      <c r="M261" s="16">
        <v>110</v>
      </c>
      <c r="N261" s="16">
        <v>104</v>
      </c>
      <c r="O261" s="16">
        <v>81</v>
      </c>
      <c r="P261" s="17">
        <f t="shared" si="18"/>
        <v>1039118</v>
      </c>
      <c r="R261" s="119"/>
      <c r="S261" s="119"/>
      <c r="T261" s="119"/>
      <c r="U261" s="119"/>
      <c r="V261" s="119"/>
      <c r="W261" s="119"/>
      <c r="X261" s="119"/>
      <c r="Y261" s="119"/>
      <c r="Z261" s="119"/>
      <c r="AA261" s="119"/>
      <c r="AB261" s="119"/>
      <c r="AC261" s="119"/>
    </row>
    <row r="262" spans="1:29" x14ac:dyDescent="0.2">
      <c r="A262" s="4">
        <f t="shared" si="19"/>
        <v>2040</v>
      </c>
      <c r="B262" s="4">
        <f t="shared" si="20"/>
        <v>10</v>
      </c>
      <c r="C262" s="11">
        <f t="shared" si="17"/>
        <v>51410</v>
      </c>
      <c r="E262" s="15">
        <v>979216</v>
      </c>
      <c r="F262" s="16">
        <v>60267</v>
      </c>
      <c r="G262" s="16">
        <v>1933</v>
      </c>
      <c r="H262" s="16">
        <v>20</v>
      </c>
      <c r="I262" s="16">
        <v>16</v>
      </c>
      <c r="J262" s="16">
        <v>9</v>
      </c>
      <c r="K262" s="16">
        <v>7</v>
      </c>
      <c r="L262" s="16">
        <v>116</v>
      </c>
      <c r="M262" s="16">
        <v>110</v>
      </c>
      <c r="N262" s="16">
        <v>104</v>
      </c>
      <c r="O262" s="16">
        <v>81</v>
      </c>
      <c r="P262" s="17">
        <f t="shared" si="18"/>
        <v>1041665</v>
      </c>
      <c r="R262" s="119"/>
      <c r="S262" s="119"/>
      <c r="T262" s="119"/>
      <c r="U262" s="119"/>
      <c r="V262" s="119"/>
      <c r="W262" s="119"/>
      <c r="X262" s="119"/>
      <c r="Y262" s="119"/>
      <c r="Z262" s="119"/>
      <c r="AA262" s="119"/>
      <c r="AB262" s="119"/>
      <c r="AC262" s="119"/>
    </row>
    <row r="263" spans="1:29" x14ac:dyDescent="0.2">
      <c r="A263" s="4">
        <f t="shared" si="19"/>
        <v>2040</v>
      </c>
      <c r="B263" s="4">
        <f t="shared" si="20"/>
        <v>11</v>
      </c>
      <c r="C263" s="11">
        <f t="shared" si="17"/>
        <v>51441</v>
      </c>
      <c r="E263" s="15">
        <v>981318</v>
      </c>
      <c r="F263" s="16">
        <v>60276</v>
      </c>
      <c r="G263" s="16">
        <v>1932</v>
      </c>
      <c r="H263" s="16">
        <v>19</v>
      </c>
      <c r="I263" s="16">
        <v>15</v>
      </c>
      <c r="J263" s="16">
        <v>9</v>
      </c>
      <c r="K263" s="16">
        <v>7</v>
      </c>
      <c r="L263" s="16">
        <v>116</v>
      </c>
      <c r="M263" s="16">
        <v>110</v>
      </c>
      <c r="N263" s="16">
        <v>104</v>
      </c>
      <c r="O263" s="16">
        <v>81</v>
      </c>
      <c r="P263" s="17">
        <f t="shared" si="18"/>
        <v>1043774</v>
      </c>
      <c r="R263" s="119"/>
      <c r="S263" s="119"/>
      <c r="T263" s="119"/>
      <c r="U263" s="119"/>
      <c r="V263" s="119"/>
      <c r="W263" s="119"/>
      <c r="X263" s="119"/>
      <c r="Y263" s="119"/>
      <c r="Z263" s="119"/>
      <c r="AA263" s="119"/>
      <c r="AB263" s="119"/>
      <c r="AC263" s="119"/>
    </row>
    <row r="264" spans="1:29" x14ac:dyDescent="0.2">
      <c r="A264" s="4">
        <f t="shared" si="19"/>
        <v>2040</v>
      </c>
      <c r="B264" s="4">
        <f t="shared" si="20"/>
        <v>12</v>
      </c>
      <c r="C264" s="11">
        <f t="shared" si="17"/>
        <v>51471</v>
      </c>
      <c r="E264" s="15">
        <v>982658</v>
      </c>
      <c r="F264" s="16">
        <v>60285</v>
      </c>
      <c r="G264" s="16">
        <v>1938</v>
      </c>
      <c r="H264" s="16">
        <v>19</v>
      </c>
      <c r="I264" s="16">
        <v>15</v>
      </c>
      <c r="J264" s="16">
        <v>9</v>
      </c>
      <c r="K264" s="16">
        <v>7</v>
      </c>
      <c r="L264" s="16">
        <v>116</v>
      </c>
      <c r="M264" s="16">
        <v>110</v>
      </c>
      <c r="N264" s="16">
        <v>104</v>
      </c>
      <c r="O264" s="16">
        <v>81</v>
      </c>
      <c r="P264" s="17">
        <f t="shared" si="18"/>
        <v>1045129</v>
      </c>
      <c r="R264" s="119"/>
      <c r="S264" s="119"/>
      <c r="T264" s="119"/>
      <c r="U264" s="119"/>
      <c r="V264" s="119"/>
      <c r="W264" s="119"/>
      <c r="X264" s="119"/>
      <c r="Y264" s="119"/>
      <c r="Z264" s="119"/>
      <c r="AA264" s="119"/>
      <c r="AB264" s="119"/>
      <c r="AC264" s="119"/>
    </row>
    <row r="265" spans="1:29" x14ac:dyDescent="0.2">
      <c r="A265" s="4">
        <f t="shared" si="19"/>
        <v>2041</v>
      </c>
      <c r="B265" s="4">
        <f t="shared" si="20"/>
        <v>1</v>
      </c>
      <c r="C265" s="11">
        <f t="shared" si="17"/>
        <v>51502</v>
      </c>
      <c r="E265" s="15">
        <v>983563</v>
      </c>
      <c r="F265" s="16">
        <v>60294</v>
      </c>
      <c r="G265" s="16">
        <v>1940</v>
      </c>
      <c r="H265" s="16">
        <v>18</v>
      </c>
      <c r="I265" s="16">
        <v>15</v>
      </c>
      <c r="J265" s="16">
        <v>9</v>
      </c>
      <c r="K265" s="16">
        <v>7</v>
      </c>
      <c r="L265" s="16">
        <v>116</v>
      </c>
      <c r="M265" s="16">
        <v>110</v>
      </c>
      <c r="N265" s="16">
        <v>104</v>
      </c>
      <c r="O265" s="16">
        <v>81</v>
      </c>
      <c r="P265" s="17">
        <f t="shared" si="18"/>
        <v>1046044</v>
      </c>
      <c r="R265" s="119"/>
      <c r="S265" s="119"/>
      <c r="T265" s="119"/>
      <c r="U265" s="119"/>
      <c r="V265" s="119"/>
      <c r="W265" s="119"/>
      <c r="X265" s="119"/>
      <c r="Y265" s="119"/>
      <c r="Z265" s="119"/>
      <c r="AA265" s="119"/>
      <c r="AB265" s="119"/>
      <c r="AC265" s="119"/>
    </row>
    <row r="266" spans="1:29" x14ac:dyDescent="0.2">
      <c r="A266" s="4">
        <f t="shared" si="19"/>
        <v>2041</v>
      </c>
      <c r="B266" s="4">
        <f t="shared" si="20"/>
        <v>2</v>
      </c>
      <c r="C266" s="11">
        <f t="shared" si="17"/>
        <v>51533</v>
      </c>
      <c r="E266" s="15">
        <v>984059</v>
      </c>
      <c r="F266" s="16">
        <v>60303</v>
      </c>
      <c r="G266" s="16">
        <v>1941</v>
      </c>
      <c r="H266" s="16">
        <v>18</v>
      </c>
      <c r="I266" s="16">
        <v>14</v>
      </c>
      <c r="J266" s="16">
        <v>9</v>
      </c>
      <c r="K266" s="16">
        <v>7</v>
      </c>
      <c r="L266" s="16">
        <v>116</v>
      </c>
      <c r="M266" s="16">
        <v>110</v>
      </c>
      <c r="N266" s="16">
        <v>104</v>
      </c>
      <c r="O266" s="16">
        <v>81</v>
      </c>
      <c r="P266" s="17">
        <f t="shared" si="18"/>
        <v>1046550</v>
      </c>
      <c r="R266" s="119"/>
      <c r="S266" s="119"/>
      <c r="T266" s="119"/>
      <c r="U266" s="119"/>
      <c r="V266" s="119"/>
      <c r="W266" s="119"/>
      <c r="X266" s="119"/>
      <c r="Y266" s="119"/>
      <c r="Z266" s="119"/>
      <c r="AA266" s="119"/>
      <c r="AB266" s="119"/>
      <c r="AC266" s="119"/>
    </row>
    <row r="267" spans="1:29" x14ac:dyDescent="0.2">
      <c r="A267" s="4">
        <f t="shared" si="19"/>
        <v>2041</v>
      </c>
      <c r="B267" s="4">
        <f t="shared" si="20"/>
        <v>3</v>
      </c>
      <c r="C267" s="11">
        <f t="shared" si="17"/>
        <v>51561</v>
      </c>
      <c r="E267" s="15">
        <v>984261</v>
      </c>
      <c r="F267" s="16">
        <v>60312</v>
      </c>
      <c r="G267" s="16">
        <v>1941</v>
      </c>
      <c r="H267" s="16">
        <v>17</v>
      </c>
      <c r="I267" s="16">
        <v>14</v>
      </c>
      <c r="J267" s="16">
        <v>9</v>
      </c>
      <c r="K267" s="16">
        <v>7</v>
      </c>
      <c r="L267" s="16">
        <v>116</v>
      </c>
      <c r="M267" s="16">
        <v>110</v>
      </c>
      <c r="N267" s="16">
        <v>104</v>
      </c>
      <c r="O267" s="16">
        <v>81</v>
      </c>
      <c r="P267" s="17">
        <f t="shared" si="18"/>
        <v>1046760</v>
      </c>
      <c r="R267" s="119"/>
      <c r="S267" s="119"/>
      <c r="T267" s="119"/>
      <c r="U267" s="119"/>
      <c r="V267" s="119"/>
      <c r="W267" s="119"/>
      <c r="X267" s="119"/>
      <c r="Y267" s="119"/>
      <c r="Z267" s="119"/>
      <c r="AA267" s="119"/>
      <c r="AB267" s="119"/>
      <c r="AC267" s="119"/>
    </row>
    <row r="268" spans="1:29" x14ac:dyDescent="0.2">
      <c r="A268" s="4">
        <f t="shared" si="19"/>
        <v>2041</v>
      </c>
      <c r="B268" s="4">
        <f t="shared" si="20"/>
        <v>4</v>
      </c>
      <c r="C268" s="11">
        <f t="shared" si="17"/>
        <v>51592</v>
      </c>
      <c r="E268" s="15">
        <v>984058</v>
      </c>
      <c r="F268" s="16">
        <v>60321</v>
      </c>
      <c r="G268" s="16">
        <v>1934</v>
      </c>
      <c r="H268" s="16">
        <v>17</v>
      </c>
      <c r="I268" s="16">
        <v>13</v>
      </c>
      <c r="J268" s="16">
        <v>9</v>
      </c>
      <c r="K268" s="16">
        <v>7</v>
      </c>
      <c r="L268" s="16">
        <v>116</v>
      </c>
      <c r="M268" s="16">
        <v>110</v>
      </c>
      <c r="N268" s="16">
        <v>104</v>
      </c>
      <c r="O268" s="16">
        <v>81</v>
      </c>
      <c r="P268" s="17">
        <f t="shared" si="18"/>
        <v>1046559</v>
      </c>
      <c r="R268" s="119"/>
      <c r="S268" s="119"/>
      <c r="T268" s="119"/>
      <c r="U268" s="119"/>
      <c r="V268" s="119"/>
      <c r="W268" s="119"/>
      <c r="X268" s="119"/>
      <c r="Y268" s="119"/>
      <c r="Z268" s="119"/>
      <c r="AA268" s="119"/>
      <c r="AB268" s="119"/>
      <c r="AC268" s="119"/>
    </row>
    <row r="269" spans="1:29" x14ac:dyDescent="0.2">
      <c r="A269" s="4">
        <f t="shared" si="19"/>
        <v>2041</v>
      </c>
      <c r="B269" s="4">
        <f t="shared" si="20"/>
        <v>5</v>
      </c>
      <c r="C269" s="11">
        <f t="shared" si="17"/>
        <v>51622</v>
      </c>
      <c r="E269" s="15">
        <v>984224</v>
      </c>
      <c r="F269" s="16">
        <v>60330</v>
      </c>
      <c r="G269" s="16">
        <v>1931</v>
      </c>
      <c r="H269" s="16">
        <v>16</v>
      </c>
      <c r="I269" s="16">
        <v>13</v>
      </c>
      <c r="J269" s="16">
        <v>9</v>
      </c>
      <c r="K269" s="16">
        <v>7</v>
      </c>
      <c r="L269" s="16">
        <v>116</v>
      </c>
      <c r="M269" s="16">
        <v>110</v>
      </c>
      <c r="N269" s="16">
        <v>104</v>
      </c>
      <c r="O269" s="16">
        <v>81</v>
      </c>
      <c r="P269" s="17">
        <f t="shared" si="18"/>
        <v>1046730</v>
      </c>
      <c r="R269" s="119"/>
      <c r="S269" s="119"/>
      <c r="T269" s="119"/>
      <c r="U269" s="119"/>
      <c r="V269" s="119"/>
      <c r="W269" s="119"/>
      <c r="X269" s="119"/>
      <c r="Y269" s="119"/>
      <c r="Z269" s="119"/>
      <c r="AA269" s="119"/>
      <c r="AB269" s="119"/>
      <c r="AC269" s="119"/>
    </row>
    <row r="270" spans="1:29" x14ac:dyDescent="0.2">
      <c r="A270" s="4">
        <f t="shared" si="19"/>
        <v>2041</v>
      </c>
      <c r="B270" s="4">
        <f t="shared" si="20"/>
        <v>6</v>
      </c>
      <c r="C270" s="11">
        <f t="shared" si="17"/>
        <v>51653</v>
      </c>
      <c r="E270" s="15">
        <v>984389</v>
      </c>
      <c r="F270" s="16">
        <v>60339</v>
      </c>
      <c r="G270" s="16">
        <v>1922</v>
      </c>
      <c r="H270" s="16">
        <v>16</v>
      </c>
      <c r="I270" s="16">
        <v>13</v>
      </c>
      <c r="J270" s="16">
        <v>9</v>
      </c>
      <c r="K270" s="16">
        <v>7</v>
      </c>
      <c r="L270" s="16">
        <v>116</v>
      </c>
      <c r="M270" s="16">
        <v>110</v>
      </c>
      <c r="N270" s="16">
        <v>104</v>
      </c>
      <c r="O270" s="16">
        <v>81</v>
      </c>
      <c r="P270" s="17">
        <f t="shared" si="18"/>
        <v>1046895</v>
      </c>
      <c r="R270" s="119"/>
      <c r="S270" s="119"/>
      <c r="T270" s="119"/>
      <c r="U270" s="119"/>
      <c r="V270" s="119"/>
      <c r="W270" s="119"/>
      <c r="X270" s="119"/>
      <c r="Y270" s="119"/>
      <c r="Z270" s="119"/>
      <c r="AA270" s="119"/>
      <c r="AB270" s="119"/>
      <c r="AC270" s="119"/>
    </row>
    <row r="271" spans="1:29" x14ac:dyDescent="0.2">
      <c r="A271" s="4">
        <f t="shared" si="19"/>
        <v>2041</v>
      </c>
      <c r="B271" s="4">
        <f t="shared" si="20"/>
        <v>7</v>
      </c>
      <c r="C271" s="11">
        <f t="shared" si="17"/>
        <v>51683</v>
      </c>
      <c r="E271" s="15">
        <v>984554</v>
      </c>
      <c r="F271" s="16">
        <v>60348</v>
      </c>
      <c r="G271" s="16">
        <v>1920</v>
      </c>
      <c r="H271" s="16">
        <v>15</v>
      </c>
      <c r="I271" s="16">
        <v>12</v>
      </c>
      <c r="J271" s="16">
        <v>9</v>
      </c>
      <c r="K271" s="16">
        <v>7</v>
      </c>
      <c r="L271" s="16">
        <v>116</v>
      </c>
      <c r="M271" s="16">
        <v>110</v>
      </c>
      <c r="N271" s="16">
        <v>104</v>
      </c>
      <c r="O271" s="16">
        <v>81</v>
      </c>
      <c r="P271" s="17">
        <f t="shared" si="18"/>
        <v>1047066</v>
      </c>
      <c r="R271" s="119"/>
      <c r="S271" s="119"/>
      <c r="T271" s="119"/>
      <c r="U271" s="119"/>
      <c r="V271" s="119"/>
      <c r="W271" s="119"/>
      <c r="X271" s="119"/>
      <c r="Y271" s="119"/>
      <c r="Z271" s="119"/>
      <c r="AA271" s="119"/>
      <c r="AB271" s="119"/>
      <c r="AC271" s="119"/>
    </row>
    <row r="272" spans="1:29" x14ac:dyDescent="0.2">
      <c r="A272" s="4">
        <f t="shared" si="19"/>
        <v>2041</v>
      </c>
      <c r="B272" s="4">
        <f t="shared" si="20"/>
        <v>8</v>
      </c>
      <c r="C272" s="11">
        <f t="shared" si="17"/>
        <v>51714</v>
      </c>
      <c r="E272" s="15">
        <v>984719</v>
      </c>
      <c r="F272" s="16">
        <v>60357</v>
      </c>
      <c r="G272" s="16">
        <v>1919</v>
      </c>
      <c r="H272" s="16">
        <v>15</v>
      </c>
      <c r="I272" s="16">
        <v>12</v>
      </c>
      <c r="J272" s="16">
        <v>9</v>
      </c>
      <c r="K272" s="16">
        <v>7</v>
      </c>
      <c r="L272" s="16">
        <v>116</v>
      </c>
      <c r="M272" s="16">
        <v>110</v>
      </c>
      <c r="N272" s="16">
        <v>104</v>
      </c>
      <c r="O272" s="16">
        <v>81</v>
      </c>
      <c r="P272" s="17">
        <f t="shared" si="18"/>
        <v>1047239</v>
      </c>
      <c r="R272" s="119"/>
      <c r="S272" s="119"/>
      <c r="T272" s="119"/>
      <c r="U272" s="119"/>
      <c r="V272" s="119"/>
      <c r="W272" s="119"/>
      <c r="X272" s="119"/>
      <c r="Y272" s="119"/>
      <c r="Z272" s="119"/>
      <c r="AA272" s="119"/>
      <c r="AB272" s="119"/>
      <c r="AC272" s="119"/>
    </row>
    <row r="273" spans="1:29" x14ac:dyDescent="0.2">
      <c r="A273" s="4">
        <f t="shared" si="19"/>
        <v>2041</v>
      </c>
      <c r="B273" s="4">
        <f t="shared" si="20"/>
        <v>9</v>
      </c>
      <c r="C273" s="11">
        <f t="shared" si="17"/>
        <v>51745</v>
      </c>
      <c r="E273" s="15">
        <v>985590</v>
      </c>
      <c r="F273" s="16">
        <v>60366</v>
      </c>
      <c r="G273" s="16">
        <v>1918</v>
      </c>
      <c r="H273" s="16">
        <v>14</v>
      </c>
      <c r="I273" s="16">
        <v>11</v>
      </c>
      <c r="J273" s="16">
        <v>9</v>
      </c>
      <c r="K273" s="16">
        <v>7</v>
      </c>
      <c r="L273" s="16">
        <v>116</v>
      </c>
      <c r="M273" s="16">
        <v>110</v>
      </c>
      <c r="N273" s="16">
        <v>104</v>
      </c>
      <c r="O273" s="16">
        <v>81</v>
      </c>
      <c r="P273" s="17">
        <f t="shared" si="18"/>
        <v>1048117</v>
      </c>
      <c r="R273" s="119"/>
      <c r="S273" s="119"/>
      <c r="T273" s="119"/>
      <c r="U273" s="119"/>
      <c r="V273" s="119"/>
      <c r="W273" s="119"/>
      <c r="X273" s="119"/>
      <c r="Y273" s="119"/>
      <c r="Z273" s="119"/>
      <c r="AA273" s="119"/>
      <c r="AB273" s="119"/>
      <c r="AC273" s="119"/>
    </row>
    <row r="274" spans="1:29" x14ac:dyDescent="0.2">
      <c r="A274" s="4">
        <f t="shared" si="19"/>
        <v>2041</v>
      </c>
      <c r="B274" s="4">
        <f t="shared" si="20"/>
        <v>10</v>
      </c>
      <c r="C274" s="11">
        <f t="shared" si="17"/>
        <v>51775</v>
      </c>
      <c r="E274" s="15">
        <v>988127</v>
      </c>
      <c r="F274" s="16">
        <v>60374</v>
      </c>
      <c r="G274" s="16">
        <v>1916</v>
      </c>
      <c r="H274" s="16">
        <v>14</v>
      </c>
      <c r="I274" s="16">
        <v>11</v>
      </c>
      <c r="J274" s="16">
        <v>9</v>
      </c>
      <c r="K274" s="16">
        <v>7</v>
      </c>
      <c r="L274" s="16">
        <v>116</v>
      </c>
      <c r="M274" s="16">
        <v>110</v>
      </c>
      <c r="N274" s="16">
        <v>104</v>
      </c>
      <c r="O274" s="16">
        <v>81</v>
      </c>
      <c r="P274" s="17">
        <f t="shared" si="18"/>
        <v>1050660</v>
      </c>
      <c r="R274" s="119"/>
      <c r="S274" s="119"/>
      <c r="T274" s="119"/>
      <c r="U274" s="119"/>
      <c r="V274" s="119"/>
      <c r="W274" s="119"/>
      <c r="X274" s="119"/>
      <c r="Y274" s="119"/>
      <c r="Z274" s="119"/>
      <c r="AA274" s="119"/>
      <c r="AB274" s="119"/>
      <c r="AC274" s="119"/>
    </row>
    <row r="275" spans="1:29" x14ac:dyDescent="0.2">
      <c r="A275" s="4">
        <f t="shared" si="19"/>
        <v>2041</v>
      </c>
      <c r="B275" s="4">
        <f t="shared" si="20"/>
        <v>11</v>
      </c>
      <c r="C275" s="11">
        <f t="shared" si="17"/>
        <v>51806</v>
      </c>
      <c r="E275" s="15">
        <v>990227</v>
      </c>
      <c r="F275" s="16">
        <v>60383</v>
      </c>
      <c r="G275" s="16">
        <v>1915</v>
      </c>
      <c r="H275" s="16">
        <v>13</v>
      </c>
      <c r="I275" s="16">
        <v>11</v>
      </c>
      <c r="J275" s="16">
        <v>9</v>
      </c>
      <c r="K275" s="16">
        <v>7</v>
      </c>
      <c r="L275" s="16">
        <v>116</v>
      </c>
      <c r="M275" s="16">
        <v>110</v>
      </c>
      <c r="N275" s="16">
        <v>104</v>
      </c>
      <c r="O275" s="16">
        <v>81</v>
      </c>
      <c r="P275" s="17">
        <f t="shared" si="18"/>
        <v>1052767</v>
      </c>
      <c r="R275" s="119"/>
      <c r="S275" s="119"/>
      <c r="T275" s="119"/>
      <c r="U275" s="119"/>
      <c r="V275" s="119"/>
      <c r="W275" s="119"/>
      <c r="X275" s="119"/>
      <c r="Y275" s="119"/>
      <c r="Z275" s="119"/>
      <c r="AA275" s="119"/>
      <c r="AB275" s="119"/>
      <c r="AC275" s="119"/>
    </row>
    <row r="276" spans="1:29" x14ac:dyDescent="0.2">
      <c r="A276" s="4">
        <f t="shared" si="19"/>
        <v>2041</v>
      </c>
      <c r="B276" s="4">
        <f t="shared" si="20"/>
        <v>12</v>
      </c>
      <c r="C276" s="11">
        <f t="shared" si="17"/>
        <v>51836</v>
      </c>
      <c r="E276" s="15">
        <v>991565</v>
      </c>
      <c r="F276" s="16">
        <v>60392</v>
      </c>
      <c r="G276" s="16">
        <v>1920</v>
      </c>
      <c r="H276" s="16">
        <v>13</v>
      </c>
      <c r="I276" s="16">
        <v>10</v>
      </c>
      <c r="J276" s="16">
        <v>9</v>
      </c>
      <c r="K276" s="16">
        <v>7</v>
      </c>
      <c r="L276" s="16">
        <v>116</v>
      </c>
      <c r="M276" s="16">
        <v>110</v>
      </c>
      <c r="N276" s="16">
        <v>104</v>
      </c>
      <c r="O276" s="16">
        <v>81</v>
      </c>
      <c r="P276" s="17">
        <f t="shared" si="18"/>
        <v>1054119</v>
      </c>
      <c r="R276" s="119"/>
      <c r="S276" s="119"/>
      <c r="T276" s="119"/>
      <c r="U276" s="119"/>
      <c r="V276" s="119"/>
      <c r="W276" s="119"/>
      <c r="X276" s="119"/>
      <c r="Y276" s="119"/>
      <c r="Z276" s="119"/>
      <c r="AA276" s="119"/>
      <c r="AB276" s="119"/>
      <c r="AC276" s="119"/>
    </row>
    <row r="277" spans="1:29" x14ac:dyDescent="0.2">
      <c r="A277" s="4">
        <f t="shared" si="19"/>
        <v>2042</v>
      </c>
      <c r="B277" s="4">
        <f t="shared" si="20"/>
        <v>1</v>
      </c>
      <c r="C277" s="11">
        <f t="shared" si="17"/>
        <v>51867</v>
      </c>
      <c r="E277" s="15">
        <v>992468</v>
      </c>
      <c r="F277" s="16">
        <v>60401</v>
      </c>
      <c r="G277" s="16">
        <v>1923</v>
      </c>
      <c r="H277" s="16">
        <v>12</v>
      </c>
      <c r="I277" s="16">
        <v>10</v>
      </c>
      <c r="J277" s="16">
        <v>9</v>
      </c>
      <c r="K277" s="16">
        <v>7</v>
      </c>
      <c r="L277" s="16">
        <v>116</v>
      </c>
      <c r="M277" s="16">
        <v>110</v>
      </c>
      <c r="N277" s="16">
        <v>104</v>
      </c>
      <c r="O277" s="16">
        <v>81</v>
      </c>
      <c r="P277" s="17">
        <f t="shared" si="18"/>
        <v>1055033</v>
      </c>
      <c r="R277" s="119"/>
      <c r="S277" s="119"/>
      <c r="T277" s="119"/>
      <c r="U277" s="119"/>
      <c r="V277" s="119"/>
      <c r="W277" s="119"/>
      <c r="X277" s="119"/>
      <c r="Y277" s="119"/>
      <c r="Z277" s="119"/>
      <c r="AA277" s="119"/>
      <c r="AB277" s="119"/>
      <c r="AC277" s="119"/>
    </row>
    <row r="278" spans="1:29" x14ac:dyDescent="0.2">
      <c r="A278" s="4">
        <f t="shared" si="19"/>
        <v>2042</v>
      </c>
      <c r="B278" s="4">
        <f t="shared" si="20"/>
        <v>2</v>
      </c>
      <c r="C278" s="11">
        <f t="shared" si="17"/>
        <v>51898</v>
      </c>
      <c r="E278" s="15">
        <v>992962</v>
      </c>
      <c r="F278" s="16">
        <v>60409</v>
      </c>
      <c r="G278" s="16">
        <v>1924</v>
      </c>
      <c r="H278" s="16">
        <v>12</v>
      </c>
      <c r="I278" s="16">
        <v>9</v>
      </c>
      <c r="J278" s="16">
        <v>9</v>
      </c>
      <c r="K278" s="16">
        <v>7</v>
      </c>
      <c r="L278" s="16">
        <v>116</v>
      </c>
      <c r="M278" s="16">
        <v>110</v>
      </c>
      <c r="N278" s="16">
        <v>104</v>
      </c>
      <c r="O278" s="16">
        <v>81</v>
      </c>
      <c r="P278" s="17">
        <f t="shared" si="18"/>
        <v>1055536</v>
      </c>
      <c r="R278" s="119"/>
      <c r="S278" s="119"/>
      <c r="T278" s="119"/>
      <c r="U278" s="119"/>
      <c r="V278" s="119"/>
      <c r="W278" s="119"/>
      <c r="X278" s="119"/>
      <c r="Y278" s="119"/>
      <c r="Z278" s="119"/>
      <c r="AA278" s="119"/>
      <c r="AB278" s="119"/>
      <c r="AC278" s="119"/>
    </row>
    <row r="279" spans="1:29" x14ac:dyDescent="0.2">
      <c r="A279" s="4">
        <f t="shared" si="19"/>
        <v>2042</v>
      </c>
      <c r="B279" s="4">
        <f t="shared" si="20"/>
        <v>3</v>
      </c>
      <c r="C279" s="11">
        <f t="shared" si="17"/>
        <v>51926</v>
      </c>
      <c r="E279" s="15">
        <v>993162</v>
      </c>
      <c r="F279" s="16">
        <v>60418</v>
      </c>
      <c r="G279" s="16">
        <v>1924</v>
      </c>
      <c r="H279" s="16">
        <v>11</v>
      </c>
      <c r="I279" s="16">
        <v>9</v>
      </c>
      <c r="J279" s="16">
        <v>9</v>
      </c>
      <c r="K279" s="16">
        <v>7</v>
      </c>
      <c r="L279" s="16">
        <v>116</v>
      </c>
      <c r="M279" s="16">
        <v>110</v>
      </c>
      <c r="N279" s="16">
        <v>104</v>
      </c>
      <c r="O279" s="16">
        <v>81</v>
      </c>
      <c r="P279" s="17">
        <f t="shared" si="18"/>
        <v>1055744</v>
      </c>
      <c r="R279" s="119"/>
      <c r="S279" s="119"/>
      <c r="T279" s="119"/>
      <c r="U279" s="119"/>
      <c r="V279" s="119"/>
      <c r="W279" s="119"/>
      <c r="X279" s="119"/>
      <c r="Y279" s="119"/>
      <c r="Z279" s="119"/>
      <c r="AA279" s="119"/>
      <c r="AB279" s="119"/>
      <c r="AC279" s="119"/>
    </row>
    <row r="280" spans="1:29" x14ac:dyDescent="0.2">
      <c r="A280" s="4">
        <f t="shared" si="19"/>
        <v>2042</v>
      </c>
      <c r="B280" s="4">
        <f t="shared" si="20"/>
        <v>4</v>
      </c>
      <c r="C280" s="11">
        <f t="shared" si="17"/>
        <v>51957</v>
      </c>
      <c r="E280" s="15">
        <v>992958</v>
      </c>
      <c r="F280" s="16">
        <v>60426</v>
      </c>
      <c r="G280" s="16">
        <v>1917</v>
      </c>
      <c r="H280" s="16">
        <v>11</v>
      </c>
      <c r="I280" s="16">
        <v>9</v>
      </c>
      <c r="J280" s="16">
        <v>9</v>
      </c>
      <c r="K280" s="16">
        <v>7</v>
      </c>
      <c r="L280" s="16">
        <v>116</v>
      </c>
      <c r="M280" s="16">
        <v>110</v>
      </c>
      <c r="N280" s="16">
        <v>104</v>
      </c>
      <c r="O280" s="16">
        <v>81</v>
      </c>
      <c r="P280" s="17">
        <f t="shared" si="18"/>
        <v>1055541</v>
      </c>
      <c r="R280" s="119"/>
      <c r="S280" s="119"/>
      <c r="T280" s="119"/>
      <c r="U280" s="119"/>
      <c r="V280" s="119"/>
      <c r="W280" s="119"/>
      <c r="X280" s="119"/>
      <c r="Y280" s="119"/>
      <c r="Z280" s="119"/>
      <c r="AA280" s="119"/>
      <c r="AB280" s="119"/>
      <c r="AC280" s="119"/>
    </row>
    <row r="281" spans="1:29" x14ac:dyDescent="0.2">
      <c r="A281" s="4">
        <f t="shared" si="19"/>
        <v>2042</v>
      </c>
      <c r="B281" s="4">
        <f t="shared" si="20"/>
        <v>5</v>
      </c>
      <c r="C281" s="11">
        <f t="shared" si="17"/>
        <v>51987</v>
      </c>
      <c r="E281" s="15">
        <v>993124</v>
      </c>
      <c r="F281" s="16">
        <v>60435</v>
      </c>
      <c r="G281" s="16">
        <v>1914</v>
      </c>
      <c r="H281" s="16">
        <v>10</v>
      </c>
      <c r="I281" s="16">
        <v>8</v>
      </c>
      <c r="J281" s="16">
        <v>9</v>
      </c>
      <c r="K281" s="16">
        <v>7</v>
      </c>
      <c r="L281" s="16">
        <v>116</v>
      </c>
      <c r="M281" s="16">
        <v>110</v>
      </c>
      <c r="N281" s="16">
        <v>104</v>
      </c>
      <c r="O281" s="16">
        <v>81</v>
      </c>
      <c r="P281" s="17">
        <f t="shared" si="18"/>
        <v>1055712</v>
      </c>
      <c r="R281" s="119"/>
      <c r="S281" s="119"/>
      <c r="T281" s="119"/>
      <c r="U281" s="119"/>
      <c r="V281" s="119"/>
      <c r="W281" s="119"/>
      <c r="X281" s="119"/>
      <c r="Y281" s="119"/>
      <c r="Z281" s="119"/>
      <c r="AA281" s="119"/>
      <c r="AB281" s="119"/>
      <c r="AC281" s="119"/>
    </row>
    <row r="282" spans="1:29" x14ac:dyDescent="0.2">
      <c r="A282" s="4">
        <f t="shared" si="19"/>
        <v>2042</v>
      </c>
      <c r="B282" s="4">
        <f t="shared" si="20"/>
        <v>6</v>
      </c>
      <c r="C282" s="11">
        <f t="shared" si="17"/>
        <v>52018</v>
      </c>
      <c r="E282" s="15">
        <v>993289</v>
      </c>
      <c r="F282" s="16">
        <v>60443</v>
      </c>
      <c r="G282" s="16">
        <v>1905</v>
      </c>
      <c r="H282" s="16">
        <v>10</v>
      </c>
      <c r="I282" s="16">
        <v>8</v>
      </c>
      <c r="J282" s="16">
        <v>9</v>
      </c>
      <c r="K282" s="16">
        <v>7</v>
      </c>
      <c r="L282" s="16">
        <v>116</v>
      </c>
      <c r="M282" s="16">
        <v>110</v>
      </c>
      <c r="N282" s="16">
        <v>104</v>
      </c>
      <c r="O282" s="16">
        <v>81</v>
      </c>
      <c r="P282" s="17">
        <f t="shared" si="18"/>
        <v>1055876</v>
      </c>
      <c r="R282" s="119"/>
      <c r="S282" s="119"/>
      <c r="T282" s="119"/>
      <c r="U282" s="119"/>
      <c r="V282" s="119"/>
      <c r="W282" s="119"/>
      <c r="X282" s="119"/>
      <c r="Y282" s="119"/>
      <c r="Z282" s="119"/>
      <c r="AA282" s="119"/>
      <c r="AB282" s="119"/>
      <c r="AC282" s="119"/>
    </row>
    <row r="283" spans="1:29" x14ac:dyDescent="0.2">
      <c r="A283" s="4">
        <f t="shared" si="19"/>
        <v>2042</v>
      </c>
      <c r="B283" s="4">
        <f t="shared" si="20"/>
        <v>7</v>
      </c>
      <c r="C283" s="11">
        <f t="shared" si="17"/>
        <v>52048</v>
      </c>
      <c r="E283" s="15">
        <v>993454</v>
      </c>
      <c r="F283" s="16">
        <v>60451</v>
      </c>
      <c r="G283" s="16">
        <v>1903</v>
      </c>
      <c r="H283" s="16">
        <v>9</v>
      </c>
      <c r="I283" s="16">
        <v>7</v>
      </c>
      <c r="J283" s="16">
        <v>9</v>
      </c>
      <c r="K283" s="16">
        <v>7</v>
      </c>
      <c r="L283" s="16">
        <v>116</v>
      </c>
      <c r="M283" s="16">
        <v>110</v>
      </c>
      <c r="N283" s="16">
        <v>104</v>
      </c>
      <c r="O283" s="16">
        <v>81</v>
      </c>
      <c r="P283" s="17">
        <f t="shared" si="18"/>
        <v>1056046</v>
      </c>
      <c r="R283" s="119"/>
      <c r="S283" s="119"/>
      <c r="T283" s="119"/>
      <c r="U283" s="119"/>
      <c r="V283" s="119"/>
      <c r="W283" s="119"/>
      <c r="X283" s="119"/>
      <c r="Y283" s="119"/>
      <c r="Z283" s="119"/>
      <c r="AA283" s="119"/>
      <c r="AB283" s="119"/>
      <c r="AC283" s="119"/>
    </row>
    <row r="284" spans="1:29" x14ac:dyDescent="0.2">
      <c r="A284" s="4">
        <f t="shared" si="19"/>
        <v>2042</v>
      </c>
      <c r="B284" s="4">
        <f t="shared" si="20"/>
        <v>8</v>
      </c>
      <c r="C284" s="11">
        <f t="shared" si="17"/>
        <v>52079</v>
      </c>
      <c r="E284" s="15">
        <v>993620</v>
      </c>
      <c r="F284" s="16">
        <v>60460</v>
      </c>
      <c r="G284" s="16">
        <v>1902</v>
      </c>
      <c r="H284" s="16">
        <v>9</v>
      </c>
      <c r="I284" s="16">
        <v>7</v>
      </c>
      <c r="J284" s="16">
        <v>9</v>
      </c>
      <c r="K284" s="16">
        <v>7</v>
      </c>
      <c r="L284" s="16">
        <v>116</v>
      </c>
      <c r="M284" s="16">
        <v>110</v>
      </c>
      <c r="N284" s="16">
        <v>104</v>
      </c>
      <c r="O284" s="16">
        <v>81</v>
      </c>
      <c r="P284" s="17">
        <f t="shared" si="18"/>
        <v>1056220</v>
      </c>
      <c r="R284" s="119"/>
      <c r="S284" s="119"/>
      <c r="T284" s="119"/>
      <c r="U284" s="119"/>
      <c r="V284" s="119"/>
      <c r="W284" s="119"/>
      <c r="X284" s="119"/>
      <c r="Y284" s="119"/>
      <c r="Z284" s="119"/>
      <c r="AA284" s="119"/>
      <c r="AB284" s="119"/>
      <c r="AC284" s="119"/>
    </row>
    <row r="285" spans="1:29" x14ac:dyDescent="0.2">
      <c r="A285" s="4">
        <f t="shared" si="19"/>
        <v>2042</v>
      </c>
      <c r="B285" s="4">
        <f t="shared" si="20"/>
        <v>9</v>
      </c>
      <c r="C285" s="11">
        <f t="shared" si="17"/>
        <v>52110</v>
      </c>
      <c r="E285" s="15">
        <v>994491</v>
      </c>
      <c r="F285" s="16">
        <v>60468</v>
      </c>
      <c r="G285" s="16">
        <v>1900</v>
      </c>
      <c r="H285" s="16">
        <v>8</v>
      </c>
      <c r="I285" s="16">
        <v>7</v>
      </c>
      <c r="J285" s="16">
        <v>9</v>
      </c>
      <c r="K285" s="16">
        <v>7</v>
      </c>
      <c r="L285" s="16">
        <v>116</v>
      </c>
      <c r="M285" s="16">
        <v>110</v>
      </c>
      <c r="N285" s="16">
        <v>104</v>
      </c>
      <c r="O285" s="16">
        <v>81</v>
      </c>
      <c r="P285" s="17">
        <f t="shared" si="18"/>
        <v>1057096</v>
      </c>
      <c r="R285" s="119"/>
      <c r="S285" s="119"/>
      <c r="T285" s="119"/>
      <c r="U285" s="119"/>
      <c r="V285" s="119"/>
      <c r="W285" s="119"/>
      <c r="X285" s="119"/>
      <c r="Y285" s="119"/>
      <c r="Z285" s="119"/>
      <c r="AA285" s="119"/>
      <c r="AB285" s="119"/>
      <c r="AC285" s="119"/>
    </row>
    <row r="286" spans="1:29" x14ac:dyDescent="0.2">
      <c r="A286" s="4">
        <f t="shared" si="19"/>
        <v>2042</v>
      </c>
      <c r="B286" s="4">
        <f t="shared" si="20"/>
        <v>10</v>
      </c>
      <c r="C286" s="11">
        <f t="shared" si="17"/>
        <v>52140</v>
      </c>
      <c r="E286" s="15">
        <v>997030</v>
      </c>
      <c r="F286" s="16">
        <v>60476</v>
      </c>
      <c r="G286" s="16">
        <v>1899</v>
      </c>
      <c r="H286" s="16">
        <v>8</v>
      </c>
      <c r="I286" s="16">
        <v>6</v>
      </c>
      <c r="J286" s="16">
        <v>9</v>
      </c>
      <c r="K286" s="16">
        <v>7</v>
      </c>
      <c r="L286" s="16">
        <v>116</v>
      </c>
      <c r="M286" s="16">
        <v>110</v>
      </c>
      <c r="N286" s="16">
        <v>104</v>
      </c>
      <c r="O286" s="16">
        <v>81</v>
      </c>
      <c r="P286" s="17">
        <f t="shared" si="18"/>
        <v>1059642</v>
      </c>
      <c r="R286" s="119"/>
      <c r="S286" s="119"/>
      <c r="T286" s="119"/>
      <c r="U286" s="119"/>
      <c r="V286" s="119"/>
      <c r="W286" s="119"/>
      <c r="X286" s="119"/>
      <c r="Y286" s="119"/>
      <c r="Z286" s="119"/>
      <c r="AA286" s="119"/>
      <c r="AB286" s="119"/>
      <c r="AC286" s="119"/>
    </row>
    <row r="287" spans="1:29" x14ac:dyDescent="0.2">
      <c r="A287" s="4">
        <f t="shared" si="19"/>
        <v>2042</v>
      </c>
      <c r="B287" s="4">
        <f t="shared" si="20"/>
        <v>11</v>
      </c>
      <c r="C287" s="11">
        <f t="shared" si="17"/>
        <v>52171</v>
      </c>
      <c r="E287" s="15">
        <v>999131</v>
      </c>
      <c r="F287" s="16">
        <v>60484</v>
      </c>
      <c r="G287" s="16">
        <v>1898</v>
      </c>
      <c r="H287" s="16">
        <v>7</v>
      </c>
      <c r="I287" s="16">
        <v>6</v>
      </c>
      <c r="J287" s="16">
        <v>9</v>
      </c>
      <c r="K287" s="16">
        <v>7</v>
      </c>
      <c r="L287" s="16">
        <v>116</v>
      </c>
      <c r="M287" s="16">
        <v>110</v>
      </c>
      <c r="N287" s="16">
        <v>104</v>
      </c>
      <c r="O287" s="16">
        <v>81</v>
      </c>
      <c r="P287" s="17">
        <f t="shared" si="18"/>
        <v>1061749</v>
      </c>
      <c r="R287" s="119"/>
      <c r="S287" s="119"/>
      <c r="T287" s="119"/>
      <c r="U287" s="119"/>
      <c r="V287" s="119"/>
      <c r="W287" s="119"/>
      <c r="X287" s="119"/>
      <c r="Y287" s="119"/>
      <c r="Z287" s="119"/>
      <c r="AA287" s="119"/>
      <c r="AB287" s="119"/>
      <c r="AC287" s="119"/>
    </row>
    <row r="288" spans="1:29" x14ac:dyDescent="0.2">
      <c r="A288" s="4">
        <f t="shared" si="19"/>
        <v>2042</v>
      </c>
      <c r="B288" s="4">
        <f t="shared" si="20"/>
        <v>12</v>
      </c>
      <c r="C288" s="11">
        <f t="shared" si="17"/>
        <v>52201</v>
      </c>
      <c r="E288" s="15">
        <v>1000471</v>
      </c>
      <c r="F288" s="16">
        <v>60492</v>
      </c>
      <c r="G288" s="16">
        <v>1903</v>
      </c>
      <c r="H288" s="16">
        <v>7</v>
      </c>
      <c r="I288" s="16">
        <v>5</v>
      </c>
      <c r="J288" s="16">
        <v>9</v>
      </c>
      <c r="K288" s="16">
        <v>7</v>
      </c>
      <c r="L288" s="16">
        <v>116</v>
      </c>
      <c r="M288" s="16">
        <v>110</v>
      </c>
      <c r="N288" s="16">
        <v>104</v>
      </c>
      <c r="O288" s="16">
        <v>81</v>
      </c>
      <c r="P288" s="17">
        <f t="shared" si="18"/>
        <v>1063102</v>
      </c>
      <c r="R288" s="119"/>
      <c r="S288" s="119"/>
      <c r="T288" s="119"/>
      <c r="U288" s="119"/>
      <c r="V288" s="119"/>
      <c r="W288" s="119"/>
      <c r="X288" s="119"/>
      <c r="Y288" s="119"/>
      <c r="Z288" s="119"/>
      <c r="AA288" s="119"/>
      <c r="AB288" s="119"/>
      <c r="AC288" s="119"/>
    </row>
    <row r="289" spans="1:29" x14ac:dyDescent="0.2">
      <c r="A289" s="4">
        <f t="shared" si="19"/>
        <v>2043</v>
      </c>
      <c r="B289" s="4">
        <f t="shared" si="20"/>
        <v>1</v>
      </c>
      <c r="C289" s="11">
        <f t="shared" si="17"/>
        <v>52232</v>
      </c>
      <c r="E289" s="15">
        <v>1001376</v>
      </c>
      <c r="F289" s="16">
        <v>60500</v>
      </c>
      <c r="G289" s="16">
        <v>1906</v>
      </c>
      <c r="H289" s="16">
        <v>6</v>
      </c>
      <c r="I289" s="16">
        <v>5</v>
      </c>
      <c r="J289" s="16">
        <v>9</v>
      </c>
      <c r="K289" s="16">
        <v>7</v>
      </c>
      <c r="L289" s="16">
        <v>116</v>
      </c>
      <c r="M289" s="16">
        <v>110</v>
      </c>
      <c r="N289" s="16">
        <v>104</v>
      </c>
      <c r="O289" s="16">
        <v>81</v>
      </c>
      <c r="P289" s="17">
        <f t="shared" si="18"/>
        <v>1064017</v>
      </c>
      <c r="R289" s="119"/>
      <c r="S289" s="119"/>
      <c r="T289" s="119"/>
      <c r="U289" s="119"/>
      <c r="V289" s="119"/>
      <c r="W289" s="119"/>
      <c r="X289" s="119"/>
      <c r="Y289" s="119"/>
      <c r="Z289" s="119"/>
      <c r="AA289" s="119"/>
      <c r="AB289" s="119"/>
      <c r="AC289" s="119"/>
    </row>
    <row r="290" spans="1:29" x14ac:dyDescent="0.2">
      <c r="A290" s="4">
        <f t="shared" si="19"/>
        <v>2043</v>
      </c>
      <c r="B290" s="4">
        <f t="shared" si="20"/>
        <v>2</v>
      </c>
      <c r="C290" s="11">
        <f t="shared" si="17"/>
        <v>52263</v>
      </c>
      <c r="E290" s="15">
        <v>1001872</v>
      </c>
      <c r="F290" s="16">
        <v>60508</v>
      </c>
      <c r="G290" s="16">
        <v>1907</v>
      </c>
      <c r="H290" s="16">
        <v>6</v>
      </c>
      <c r="I290" s="16">
        <v>5</v>
      </c>
      <c r="J290" s="16">
        <v>9</v>
      </c>
      <c r="K290" s="16">
        <v>7</v>
      </c>
      <c r="L290" s="16">
        <v>116</v>
      </c>
      <c r="M290" s="16">
        <v>110</v>
      </c>
      <c r="N290" s="16">
        <v>104</v>
      </c>
      <c r="O290" s="16">
        <v>81</v>
      </c>
      <c r="P290" s="17">
        <f t="shared" si="18"/>
        <v>1064522</v>
      </c>
      <c r="R290" s="119"/>
      <c r="S290" s="119"/>
      <c r="T290" s="119"/>
      <c r="U290" s="119"/>
      <c r="V290" s="119"/>
      <c r="W290" s="119"/>
      <c r="X290" s="119"/>
      <c r="Y290" s="119"/>
      <c r="Z290" s="119"/>
      <c r="AA290" s="119"/>
      <c r="AB290" s="119"/>
      <c r="AC290" s="119"/>
    </row>
    <row r="291" spans="1:29" x14ac:dyDescent="0.2">
      <c r="A291" s="4">
        <f t="shared" si="19"/>
        <v>2043</v>
      </c>
      <c r="B291" s="4">
        <f t="shared" si="20"/>
        <v>3</v>
      </c>
      <c r="C291" s="11">
        <f t="shared" si="17"/>
        <v>52291</v>
      </c>
      <c r="E291" s="15">
        <v>1002075</v>
      </c>
      <c r="F291" s="16">
        <v>60515</v>
      </c>
      <c r="G291" s="16">
        <v>1907</v>
      </c>
      <c r="H291" s="16">
        <v>5</v>
      </c>
      <c r="I291" s="16">
        <v>4</v>
      </c>
      <c r="J291" s="16">
        <v>9</v>
      </c>
      <c r="K291" s="16">
        <v>7</v>
      </c>
      <c r="L291" s="16">
        <v>116</v>
      </c>
      <c r="M291" s="16">
        <v>110</v>
      </c>
      <c r="N291" s="16">
        <v>104</v>
      </c>
      <c r="O291" s="16">
        <v>81</v>
      </c>
      <c r="P291" s="17">
        <f t="shared" si="18"/>
        <v>1064731</v>
      </c>
      <c r="R291" s="119"/>
      <c r="S291" s="119"/>
      <c r="T291" s="119"/>
      <c r="U291" s="119"/>
      <c r="V291" s="119"/>
      <c r="W291" s="119"/>
      <c r="X291" s="119"/>
      <c r="Y291" s="119"/>
      <c r="Z291" s="119"/>
      <c r="AA291" s="119"/>
      <c r="AB291" s="119"/>
      <c r="AC291" s="119"/>
    </row>
    <row r="292" spans="1:29" x14ac:dyDescent="0.2">
      <c r="A292" s="4">
        <f t="shared" si="19"/>
        <v>2043</v>
      </c>
      <c r="B292" s="4">
        <f t="shared" si="20"/>
        <v>4</v>
      </c>
      <c r="C292" s="11">
        <f t="shared" si="17"/>
        <v>52322</v>
      </c>
      <c r="E292" s="15">
        <v>1001873</v>
      </c>
      <c r="F292" s="16">
        <v>60522</v>
      </c>
      <c r="G292" s="16">
        <v>1899</v>
      </c>
      <c r="H292" s="16">
        <v>5</v>
      </c>
      <c r="I292" s="16">
        <v>4</v>
      </c>
      <c r="J292" s="16">
        <v>9</v>
      </c>
      <c r="K292" s="16">
        <v>7</v>
      </c>
      <c r="L292" s="16">
        <v>116</v>
      </c>
      <c r="M292" s="16">
        <v>110</v>
      </c>
      <c r="N292" s="16">
        <v>104</v>
      </c>
      <c r="O292" s="16">
        <v>81</v>
      </c>
      <c r="P292" s="17">
        <f t="shared" si="18"/>
        <v>1064528</v>
      </c>
      <c r="R292" s="119"/>
      <c r="S292" s="119"/>
      <c r="T292" s="119"/>
      <c r="U292" s="119"/>
      <c r="V292" s="119"/>
      <c r="W292" s="119"/>
      <c r="X292" s="119"/>
      <c r="Y292" s="119"/>
      <c r="Z292" s="119"/>
      <c r="AA292" s="119"/>
      <c r="AB292" s="119"/>
      <c r="AC292" s="119"/>
    </row>
    <row r="293" spans="1:29" x14ac:dyDescent="0.2">
      <c r="A293" s="4">
        <f t="shared" si="19"/>
        <v>2043</v>
      </c>
      <c r="B293" s="4">
        <f t="shared" si="20"/>
        <v>5</v>
      </c>
      <c r="C293" s="11">
        <f t="shared" ref="C293:C356" si="21">DATE(A293,B293,1)</f>
        <v>52352</v>
      </c>
      <c r="E293" s="15">
        <v>1002041</v>
      </c>
      <c r="F293" s="16">
        <v>60530</v>
      </c>
      <c r="G293" s="16">
        <v>1897</v>
      </c>
      <c r="H293" s="16">
        <v>4</v>
      </c>
      <c r="I293" s="16">
        <v>4</v>
      </c>
      <c r="J293" s="16">
        <v>9</v>
      </c>
      <c r="K293" s="16">
        <v>7</v>
      </c>
      <c r="L293" s="16">
        <v>116</v>
      </c>
      <c r="M293" s="16">
        <v>110</v>
      </c>
      <c r="N293" s="16">
        <v>104</v>
      </c>
      <c r="O293" s="16">
        <v>81</v>
      </c>
      <c r="P293" s="17">
        <f t="shared" ref="P293:P356" si="22">SUM(E293:H293,J293,MAX(L293:M293),MAX(N293:O293))</f>
        <v>1064701</v>
      </c>
      <c r="R293" s="119"/>
      <c r="S293" s="119"/>
      <c r="T293" s="119"/>
      <c r="U293" s="119"/>
      <c r="V293" s="119"/>
      <c r="W293" s="119"/>
      <c r="X293" s="119"/>
      <c r="Y293" s="119"/>
      <c r="Z293" s="119"/>
      <c r="AA293" s="119"/>
      <c r="AB293" s="119"/>
      <c r="AC293" s="119"/>
    </row>
    <row r="294" spans="1:29" x14ac:dyDescent="0.2">
      <c r="A294" s="4">
        <f t="shared" ref="A294:A357" si="23">IF(B294=1,A293+1,A293)</f>
        <v>2043</v>
      </c>
      <c r="B294" s="4">
        <f t="shared" ref="B294:B357" si="24">IF(B293=12,1,B293+1)</f>
        <v>6</v>
      </c>
      <c r="C294" s="11">
        <f t="shared" si="21"/>
        <v>52383</v>
      </c>
      <c r="E294" s="15">
        <v>1002209</v>
      </c>
      <c r="F294" s="16">
        <v>60537</v>
      </c>
      <c r="G294" s="16">
        <v>1888</v>
      </c>
      <c r="H294" s="16">
        <v>4</v>
      </c>
      <c r="I294" s="16">
        <v>3</v>
      </c>
      <c r="J294" s="16">
        <v>9</v>
      </c>
      <c r="K294" s="16">
        <v>7</v>
      </c>
      <c r="L294" s="16">
        <v>116</v>
      </c>
      <c r="M294" s="16">
        <v>110</v>
      </c>
      <c r="N294" s="16">
        <v>104</v>
      </c>
      <c r="O294" s="16">
        <v>81</v>
      </c>
      <c r="P294" s="17">
        <f t="shared" si="22"/>
        <v>1064867</v>
      </c>
      <c r="R294" s="119"/>
      <c r="S294" s="119"/>
      <c r="T294" s="119"/>
      <c r="U294" s="119"/>
      <c r="V294" s="119"/>
      <c r="W294" s="119"/>
      <c r="X294" s="119"/>
      <c r="Y294" s="119"/>
      <c r="Z294" s="119"/>
      <c r="AA294" s="119"/>
      <c r="AB294" s="119"/>
      <c r="AC294" s="119"/>
    </row>
    <row r="295" spans="1:29" x14ac:dyDescent="0.2">
      <c r="A295" s="4">
        <f t="shared" si="23"/>
        <v>2043</v>
      </c>
      <c r="B295" s="4">
        <f t="shared" si="24"/>
        <v>7</v>
      </c>
      <c r="C295" s="11">
        <f t="shared" si="21"/>
        <v>52413</v>
      </c>
      <c r="E295" s="15">
        <v>1002377</v>
      </c>
      <c r="F295" s="16">
        <v>60544</v>
      </c>
      <c r="G295" s="16">
        <v>1886</v>
      </c>
      <c r="H295" s="16">
        <v>3</v>
      </c>
      <c r="I295" s="16">
        <v>3</v>
      </c>
      <c r="J295" s="16">
        <v>9</v>
      </c>
      <c r="K295" s="16">
        <v>7</v>
      </c>
      <c r="L295" s="16">
        <v>116</v>
      </c>
      <c r="M295" s="16">
        <v>110</v>
      </c>
      <c r="N295" s="16">
        <v>104</v>
      </c>
      <c r="O295" s="16">
        <v>81</v>
      </c>
      <c r="P295" s="17">
        <f t="shared" si="22"/>
        <v>1065039</v>
      </c>
      <c r="R295" s="119"/>
      <c r="S295" s="119"/>
      <c r="T295" s="119"/>
      <c r="U295" s="119"/>
      <c r="V295" s="119"/>
      <c r="W295" s="119"/>
      <c r="X295" s="119"/>
      <c r="Y295" s="119"/>
      <c r="Z295" s="119"/>
      <c r="AA295" s="119"/>
      <c r="AB295" s="119"/>
      <c r="AC295" s="119"/>
    </row>
    <row r="296" spans="1:29" x14ac:dyDescent="0.2">
      <c r="A296" s="4">
        <f t="shared" si="23"/>
        <v>2043</v>
      </c>
      <c r="B296" s="4">
        <f t="shared" si="24"/>
        <v>8</v>
      </c>
      <c r="C296" s="11">
        <f t="shared" si="21"/>
        <v>52444</v>
      </c>
      <c r="E296" s="15">
        <v>1002545</v>
      </c>
      <c r="F296" s="16">
        <v>60551</v>
      </c>
      <c r="G296" s="16">
        <v>1885</v>
      </c>
      <c r="H296" s="16">
        <v>3</v>
      </c>
      <c r="I296" s="16">
        <v>2</v>
      </c>
      <c r="J296" s="16">
        <v>9</v>
      </c>
      <c r="K296" s="16">
        <v>7</v>
      </c>
      <c r="L296" s="16">
        <v>116</v>
      </c>
      <c r="M296" s="16">
        <v>110</v>
      </c>
      <c r="N296" s="16">
        <v>104</v>
      </c>
      <c r="O296" s="16">
        <v>81</v>
      </c>
      <c r="P296" s="17">
        <f t="shared" si="22"/>
        <v>1065213</v>
      </c>
      <c r="R296" s="119"/>
      <c r="S296" s="119"/>
      <c r="T296" s="119"/>
      <c r="U296" s="119"/>
      <c r="V296" s="119"/>
      <c r="W296" s="119"/>
      <c r="X296" s="119"/>
      <c r="Y296" s="119"/>
      <c r="Z296" s="119"/>
      <c r="AA296" s="119"/>
      <c r="AB296" s="119"/>
      <c r="AC296" s="119"/>
    </row>
    <row r="297" spans="1:29" x14ac:dyDescent="0.2">
      <c r="A297" s="4">
        <f t="shared" si="23"/>
        <v>2043</v>
      </c>
      <c r="B297" s="4">
        <f t="shared" si="24"/>
        <v>9</v>
      </c>
      <c r="C297" s="11">
        <f t="shared" si="21"/>
        <v>52475</v>
      </c>
      <c r="E297" s="15">
        <v>1003419</v>
      </c>
      <c r="F297" s="16">
        <v>60558</v>
      </c>
      <c r="G297" s="16">
        <v>1883</v>
      </c>
      <c r="H297" s="16">
        <v>2</v>
      </c>
      <c r="I297" s="16">
        <v>2</v>
      </c>
      <c r="J297" s="16">
        <v>9</v>
      </c>
      <c r="K297" s="16">
        <v>7</v>
      </c>
      <c r="L297" s="16">
        <v>116</v>
      </c>
      <c r="M297" s="16">
        <v>110</v>
      </c>
      <c r="N297" s="16">
        <v>104</v>
      </c>
      <c r="O297" s="16">
        <v>81</v>
      </c>
      <c r="P297" s="17">
        <f t="shared" si="22"/>
        <v>1066091</v>
      </c>
      <c r="R297" s="119"/>
      <c r="S297" s="119"/>
      <c r="T297" s="119"/>
      <c r="U297" s="119"/>
      <c r="V297" s="119"/>
      <c r="W297" s="119"/>
      <c r="X297" s="119"/>
      <c r="Y297" s="119"/>
      <c r="Z297" s="119"/>
      <c r="AA297" s="119"/>
      <c r="AB297" s="119"/>
      <c r="AC297" s="119"/>
    </row>
    <row r="298" spans="1:29" x14ac:dyDescent="0.2">
      <c r="A298" s="4">
        <f t="shared" si="23"/>
        <v>2043</v>
      </c>
      <c r="B298" s="4">
        <f t="shared" si="24"/>
        <v>10</v>
      </c>
      <c r="C298" s="11">
        <f t="shared" si="21"/>
        <v>52505</v>
      </c>
      <c r="E298" s="15">
        <v>1005960</v>
      </c>
      <c r="F298" s="16">
        <v>60565</v>
      </c>
      <c r="G298" s="16">
        <v>1882</v>
      </c>
      <c r="H298" s="16">
        <v>2</v>
      </c>
      <c r="I298" s="16">
        <v>2</v>
      </c>
      <c r="J298" s="16">
        <v>9</v>
      </c>
      <c r="K298" s="16">
        <v>7</v>
      </c>
      <c r="L298" s="16">
        <v>116</v>
      </c>
      <c r="M298" s="16">
        <v>110</v>
      </c>
      <c r="N298" s="16">
        <v>104</v>
      </c>
      <c r="O298" s="16">
        <v>81</v>
      </c>
      <c r="P298" s="17">
        <f t="shared" si="22"/>
        <v>1068638</v>
      </c>
      <c r="R298" s="119"/>
      <c r="S298" s="119"/>
      <c r="T298" s="119"/>
      <c r="U298" s="119"/>
      <c r="V298" s="119"/>
      <c r="W298" s="119"/>
      <c r="X298" s="119"/>
      <c r="Y298" s="119"/>
      <c r="Z298" s="119"/>
      <c r="AA298" s="119"/>
      <c r="AB298" s="119"/>
      <c r="AC298" s="119"/>
    </row>
    <row r="299" spans="1:29" x14ac:dyDescent="0.2">
      <c r="A299" s="4">
        <f t="shared" si="23"/>
        <v>2043</v>
      </c>
      <c r="B299" s="4">
        <f t="shared" si="24"/>
        <v>11</v>
      </c>
      <c r="C299" s="11">
        <f t="shared" si="21"/>
        <v>52536</v>
      </c>
      <c r="E299" s="15">
        <v>1008064</v>
      </c>
      <c r="F299" s="16">
        <v>60572</v>
      </c>
      <c r="G299" s="16">
        <v>1880</v>
      </c>
      <c r="H299" s="16">
        <v>1</v>
      </c>
      <c r="I299" s="16">
        <v>1</v>
      </c>
      <c r="J299" s="16">
        <v>9</v>
      </c>
      <c r="K299" s="16">
        <v>7</v>
      </c>
      <c r="L299" s="16">
        <v>116</v>
      </c>
      <c r="M299" s="16">
        <v>110</v>
      </c>
      <c r="N299" s="16">
        <v>104</v>
      </c>
      <c r="O299" s="16">
        <v>81</v>
      </c>
      <c r="P299" s="17">
        <f t="shared" si="22"/>
        <v>1070746</v>
      </c>
      <c r="R299" s="119"/>
      <c r="S299" s="119"/>
      <c r="T299" s="119"/>
      <c r="U299" s="119"/>
      <c r="V299" s="119"/>
      <c r="W299" s="119"/>
      <c r="X299" s="119"/>
      <c r="Y299" s="119"/>
      <c r="Z299" s="119"/>
      <c r="AA299" s="119"/>
      <c r="AB299" s="119"/>
      <c r="AC299" s="119"/>
    </row>
    <row r="300" spans="1:29" x14ac:dyDescent="0.2">
      <c r="A300" s="4">
        <f t="shared" si="23"/>
        <v>2043</v>
      </c>
      <c r="B300" s="4">
        <f t="shared" si="24"/>
        <v>12</v>
      </c>
      <c r="C300" s="11">
        <f t="shared" si="21"/>
        <v>52566</v>
      </c>
      <c r="E300" s="15">
        <v>1009406</v>
      </c>
      <c r="F300" s="16">
        <v>60579</v>
      </c>
      <c r="G300" s="16">
        <v>1886</v>
      </c>
      <c r="H300" s="16">
        <v>1</v>
      </c>
      <c r="I300" s="16">
        <v>1</v>
      </c>
      <c r="J300" s="16">
        <v>9</v>
      </c>
      <c r="K300" s="16">
        <v>7</v>
      </c>
      <c r="L300" s="16">
        <v>116</v>
      </c>
      <c r="M300" s="16">
        <v>110</v>
      </c>
      <c r="N300" s="16">
        <v>104</v>
      </c>
      <c r="O300" s="16">
        <v>81</v>
      </c>
      <c r="P300" s="17">
        <f t="shared" si="22"/>
        <v>1072101</v>
      </c>
      <c r="R300" s="119"/>
      <c r="S300" s="119"/>
      <c r="T300" s="119"/>
      <c r="U300" s="119"/>
      <c r="V300" s="119"/>
      <c r="W300" s="119"/>
      <c r="X300" s="119"/>
      <c r="Y300" s="119"/>
      <c r="Z300" s="119"/>
      <c r="AA300" s="119"/>
      <c r="AB300" s="119"/>
      <c r="AC300" s="119"/>
    </row>
    <row r="301" spans="1:29" x14ac:dyDescent="0.2">
      <c r="A301" s="4">
        <f t="shared" si="23"/>
        <v>2044</v>
      </c>
      <c r="B301" s="4">
        <f t="shared" si="24"/>
        <v>1</v>
      </c>
      <c r="C301" s="11">
        <f t="shared" si="21"/>
        <v>52597</v>
      </c>
      <c r="E301" s="15">
        <v>1010313</v>
      </c>
      <c r="F301" s="16">
        <v>60586</v>
      </c>
      <c r="G301" s="16">
        <v>1889</v>
      </c>
      <c r="H301" s="16">
        <v>0</v>
      </c>
      <c r="I301" s="16">
        <v>0</v>
      </c>
      <c r="J301" s="16">
        <v>9</v>
      </c>
      <c r="K301" s="16">
        <v>7</v>
      </c>
      <c r="L301" s="16">
        <v>116</v>
      </c>
      <c r="M301" s="16">
        <v>110</v>
      </c>
      <c r="N301" s="16">
        <v>104</v>
      </c>
      <c r="O301" s="16">
        <v>81</v>
      </c>
      <c r="P301" s="17">
        <f t="shared" si="22"/>
        <v>1073017</v>
      </c>
    </row>
    <row r="302" spans="1:29" x14ac:dyDescent="0.2">
      <c r="A302" s="4">
        <f t="shared" si="23"/>
        <v>2044</v>
      </c>
      <c r="B302" s="4">
        <f t="shared" si="24"/>
        <v>2</v>
      </c>
      <c r="C302" s="11">
        <f t="shared" si="21"/>
        <v>52628</v>
      </c>
      <c r="E302" s="15">
        <v>1010811</v>
      </c>
      <c r="F302" s="16">
        <v>60594</v>
      </c>
      <c r="G302" s="16">
        <v>1890</v>
      </c>
      <c r="H302" s="16">
        <v>0</v>
      </c>
      <c r="I302" s="16">
        <v>0</v>
      </c>
      <c r="J302" s="16">
        <v>9</v>
      </c>
      <c r="K302" s="16">
        <v>7</v>
      </c>
      <c r="L302" s="16">
        <v>116</v>
      </c>
      <c r="M302" s="16">
        <v>110</v>
      </c>
      <c r="N302" s="16">
        <v>104</v>
      </c>
      <c r="O302" s="16">
        <v>81</v>
      </c>
      <c r="P302" s="17">
        <f t="shared" si="22"/>
        <v>1073524</v>
      </c>
    </row>
    <row r="303" spans="1:29" x14ac:dyDescent="0.2">
      <c r="A303" s="4">
        <f t="shared" si="23"/>
        <v>2044</v>
      </c>
      <c r="B303" s="4">
        <f t="shared" si="24"/>
        <v>3</v>
      </c>
      <c r="C303" s="11">
        <f t="shared" si="21"/>
        <v>52657</v>
      </c>
      <c r="E303" s="15">
        <v>1011016</v>
      </c>
      <c r="F303" s="16">
        <v>60601</v>
      </c>
      <c r="G303" s="16">
        <v>1890</v>
      </c>
      <c r="H303" s="16">
        <v>0</v>
      </c>
      <c r="I303" s="16">
        <v>0</v>
      </c>
      <c r="J303" s="16">
        <v>9</v>
      </c>
      <c r="K303" s="16">
        <v>7</v>
      </c>
      <c r="L303" s="16">
        <v>116</v>
      </c>
      <c r="M303" s="16">
        <v>110</v>
      </c>
      <c r="N303" s="16">
        <v>104</v>
      </c>
      <c r="O303" s="16">
        <v>81</v>
      </c>
      <c r="P303" s="17">
        <f t="shared" si="22"/>
        <v>1073736</v>
      </c>
    </row>
    <row r="304" spans="1:29" x14ac:dyDescent="0.2">
      <c r="A304" s="4">
        <f t="shared" si="23"/>
        <v>2044</v>
      </c>
      <c r="B304" s="4">
        <f t="shared" si="24"/>
        <v>4</v>
      </c>
      <c r="C304" s="11">
        <f t="shared" si="21"/>
        <v>52688</v>
      </c>
      <c r="E304" s="15">
        <v>1010815</v>
      </c>
      <c r="F304" s="16">
        <v>60609</v>
      </c>
      <c r="G304" s="16">
        <v>1882</v>
      </c>
      <c r="H304" s="16">
        <v>0</v>
      </c>
      <c r="I304" s="16">
        <v>0</v>
      </c>
      <c r="J304" s="16">
        <v>9</v>
      </c>
      <c r="K304" s="16">
        <v>7</v>
      </c>
      <c r="L304" s="16">
        <v>116</v>
      </c>
      <c r="M304" s="16">
        <v>110</v>
      </c>
      <c r="N304" s="16">
        <v>104</v>
      </c>
      <c r="O304" s="16">
        <v>81</v>
      </c>
      <c r="P304" s="17">
        <f t="shared" si="22"/>
        <v>1073535</v>
      </c>
    </row>
    <row r="305" spans="1:16" x14ac:dyDescent="0.2">
      <c r="A305" s="4">
        <f t="shared" si="23"/>
        <v>2044</v>
      </c>
      <c r="B305" s="4">
        <f t="shared" si="24"/>
        <v>5</v>
      </c>
      <c r="C305" s="11">
        <f t="shared" si="21"/>
        <v>52718</v>
      </c>
      <c r="E305" s="15">
        <v>1010984</v>
      </c>
      <c r="F305" s="16">
        <v>60616</v>
      </c>
      <c r="G305" s="16">
        <v>1879</v>
      </c>
      <c r="H305" s="16">
        <v>0</v>
      </c>
      <c r="I305" s="16">
        <v>0</v>
      </c>
      <c r="J305" s="16">
        <v>9</v>
      </c>
      <c r="K305" s="16">
        <v>7</v>
      </c>
      <c r="L305" s="16">
        <v>116</v>
      </c>
      <c r="M305" s="16">
        <v>110</v>
      </c>
      <c r="N305" s="16">
        <v>104</v>
      </c>
      <c r="O305" s="16">
        <v>81</v>
      </c>
      <c r="P305" s="17">
        <f t="shared" si="22"/>
        <v>1073708</v>
      </c>
    </row>
    <row r="306" spans="1:16" x14ac:dyDescent="0.2">
      <c r="A306" s="4">
        <f t="shared" si="23"/>
        <v>2044</v>
      </c>
      <c r="B306" s="4">
        <f t="shared" si="24"/>
        <v>6</v>
      </c>
      <c r="C306" s="11">
        <f t="shared" si="21"/>
        <v>52749</v>
      </c>
      <c r="E306" s="15">
        <v>1011153</v>
      </c>
      <c r="F306" s="16">
        <v>60623</v>
      </c>
      <c r="G306" s="16">
        <v>1870</v>
      </c>
      <c r="H306" s="16">
        <v>0</v>
      </c>
      <c r="I306" s="16">
        <v>0</v>
      </c>
      <c r="J306" s="16">
        <v>9</v>
      </c>
      <c r="K306" s="16">
        <v>7</v>
      </c>
      <c r="L306" s="16">
        <v>116</v>
      </c>
      <c r="M306" s="16">
        <v>110</v>
      </c>
      <c r="N306" s="16">
        <v>104</v>
      </c>
      <c r="O306" s="16">
        <v>81</v>
      </c>
      <c r="P306" s="17">
        <f t="shared" si="22"/>
        <v>1073875</v>
      </c>
    </row>
    <row r="307" spans="1:16" x14ac:dyDescent="0.2">
      <c r="A307" s="4">
        <f t="shared" si="23"/>
        <v>2044</v>
      </c>
      <c r="B307" s="4">
        <f t="shared" si="24"/>
        <v>7</v>
      </c>
      <c r="C307" s="11">
        <f t="shared" si="21"/>
        <v>52779</v>
      </c>
      <c r="E307" s="15">
        <v>1011321</v>
      </c>
      <c r="F307" s="16">
        <v>60631</v>
      </c>
      <c r="G307" s="16">
        <v>1869</v>
      </c>
      <c r="H307" s="16">
        <v>0</v>
      </c>
      <c r="I307" s="16">
        <v>0</v>
      </c>
      <c r="J307" s="16">
        <v>9</v>
      </c>
      <c r="K307" s="16">
        <v>7</v>
      </c>
      <c r="L307" s="16">
        <v>116</v>
      </c>
      <c r="M307" s="16">
        <v>110</v>
      </c>
      <c r="N307" s="16">
        <v>104</v>
      </c>
      <c r="O307" s="16">
        <v>81</v>
      </c>
      <c r="P307" s="17">
        <f t="shared" si="22"/>
        <v>1074050</v>
      </c>
    </row>
    <row r="308" spans="1:16" x14ac:dyDescent="0.2">
      <c r="A308" s="4">
        <f t="shared" si="23"/>
        <v>2044</v>
      </c>
      <c r="B308" s="4">
        <f t="shared" si="24"/>
        <v>8</v>
      </c>
      <c r="C308" s="11">
        <f t="shared" si="21"/>
        <v>52810</v>
      </c>
      <c r="E308" s="15">
        <v>1011490</v>
      </c>
      <c r="F308" s="16">
        <v>60638</v>
      </c>
      <c r="G308" s="16">
        <v>1867</v>
      </c>
      <c r="H308" s="16">
        <v>0</v>
      </c>
      <c r="I308" s="16">
        <v>0</v>
      </c>
      <c r="J308" s="16">
        <v>9</v>
      </c>
      <c r="K308" s="16">
        <v>7</v>
      </c>
      <c r="L308" s="16">
        <v>116</v>
      </c>
      <c r="M308" s="16">
        <v>110</v>
      </c>
      <c r="N308" s="16">
        <v>104</v>
      </c>
      <c r="O308" s="16">
        <v>81</v>
      </c>
      <c r="P308" s="17">
        <f t="shared" si="22"/>
        <v>1074224</v>
      </c>
    </row>
    <row r="309" spans="1:16" x14ac:dyDescent="0.2">
      <c r="A309" s="4">
        <f t="shared" si="23"/>
        <v>2044</v>
      </c>
      <c r="B309" s="4">
        <f t="shared" si="24"/>
        <v>9</v>
      </c>
      <c r="C309" s="11">
        <f t="shared" si="21"/>
        <v>52841</v>
      </c>
      <c r="E309" s="15">
        <v>1012364</v>
      </c>
      <c r="F309" s="16">
        <v>60645</v>
      </c>
      <c r="G309" s="16">
        <v>1866</v>
      </c>
      <c r="H309" s="16">
        <v>0</v>
      </c>
      <c r="I309" s="16">
        <v>0</v>
      </c>
      <c r="J309" s="16">
        <v>9</v>
      </c>
      <c r="K309" s="16">
        <v>7</v>
      </c>
      <c r="L309" s="16">
        <v>116</v>
      </c>
      <c r="M309" s="16">
        <v>110</v>
      </c>
      <c r="N309" s="16">
        <v>104</v>
      </c>
      <c r="O309" s="16">
        <v>81</v>
      </c>
      <c r="P309" s="17">
        <f t="shared" si="22"/>
        <v>1075104</v>
      </c>
    </row>
    <row r="310" spans="1:16" x14ac:dyDescent="0.2">
      <c r="A310" s="4">
        <f t="shared" si="23"/>
        <v>2044</v>
      </c>
      <c r="B310" s="4">
        <f t="shared" si="24"/>
        <v>10</v>
      </c>
      <c r="C310" s="11">
        <f t="shared" si="21"/>
        <v>52871</v>
      </c>
      <c r="E310" s="15">
        <v>1014905</v>
      </c>
      <c r="F310" s="16">
        <v>60652</v>
      </c>
      <c r="G310" s="16">
        <v>1865</v>
      </c>
      <c r="H310" s="16">
        <v>0</v>
      </c>
      <c r="I310" s="16">
        <v>0</v>
      </c>
      <c r="J310" s="16">
        <v>9</v>
      </c>
      <c r="K310" s="16">
        <v>7</v>
      </c>
      <c r="L310" s="16">
        <v>116</v>
      </c>
      <c r="M310" s="16">
        <v>110</v>
      </c>
      <c r="N310" s="16">
        <v>104</v>
      </c>
      <c r="O310" s="16">
        <v>81</v>
      </c>
      <c r="P310" s="17">
        <f t="shared" si="22"/>
        <v>1077651</v>
      </c>
    </row>
    <row r="311" spans="1:16" x14ac:dyDescent="0.2">
      <c r="A311" s="4">
        <f t="shared" si="23"/>
        <v>2044</v>
      </c>
      <c r="B311" s="4">
        <f t="shared" si="24"/>
        <v>11</v>
      </c>
      <c r="C311" s="11">
        <f t="shared" si="21"/>
        <v>52902</v>
      </c>
      <c r="E311" s="15">
        <v>1017009</v>
      </c>
      <c r="F311" s="16">
        <v>60659</v>
      </c>
      <c r="G311" s="16">
        <v>1863</v>
      </c>
      <c r="H311" s="16">
        <v>0</v>
      </c>
      <c r="I311" s="16">
        <v>0</v>
      </c>
      <c r="J311" s="16">
        <v>9</v>
      </c>
      <c r="K311" s="16">
        <v>7</v>
      </c>
      <c r="L311" s="16">
        <v>116</v>
      </c>
      <c r="M311" s="16">
        <v>110</v>
      </c>
      <c r="N311" s="16">
        <v>104</v>
      </c>
      <c r="O311" s="16">
        <v>81</v>
      </c>
      <c r="P311" s="17">
        <f t="shared" si="22"/>
        <v>1079760</v>
      </c>
    </row>
    <row r="312" spans="1:16" x14ac:dyDescent="0.2">
      <c r="A312" s="4">
        <f t="shared" si="23"/>
        <v>2044</v>
      </c>
      <c r="B312" s="4">
        <f t="shared" si="24"/>
        <v>12</v>
      </c>
      <c r="C312" s="11">
        <f t="shared" si="21"/>
        <v>52932</v>
      </c>
      <c r="E312" s="15">
        <v>1018350</v>
      </c>
      <c r="F312" s="16">
        <v>60666</v>
      </c>
      <c r="G312" s="16">
        <v>1869</v>
      </c>
      <c r="H312" s="16">
        <v>0</v>
      </c>
      <c r="I312" s="16">
        <v>0</v>
      </c>
      <c r="J312" s="16">
        <v>9</v>
      </c>
      <c r="K312" s="16">
        <v>7</v>
      </c>
      <c r="L312" s="16">
        <v>116</v>
      </c>
      <c r="M312" s="16">
        <v>110</v>
      </c>
      <c r="N312" s="16">
        <v>104</v>
      </c>
      <c r="O312" s="16">
        <v>81</v>
      </c>
      <c r="P312" s="17">
        <f t="shared" si="22"/>
        <v>1081114</v>
      </c>
    </row>
    <row r="313" spans="1:16" x14ac:dyDescent="0.2">
      <c r="A313" s="4">
        <f t="shared" si="23"/>
        <v>2045</v>
      </c>
      <c r="B313" s="4">
        <f t="shared" si="24"/>
        <v>1</v>
      </c>
      <c r="C313" s="11">
        <f t="shared" si="21"/>
        <v>52963</v>
      </c>
      <c r="E313" s="15">
        <v>1019256</v>
      </c>
      <c r="F313" s="16">
        <v>60673</v>
      </c>
      <c r="G313" s="16">
        <v>1872</v>
      </c>
      <c r="H313" s="16">
        <v>0</v>
      </c>
      <c r="I313" s="16">
        <v>0</v>
      </c>
      <c r="J313" s="16">
        <v>9</v>
      </c>
      <c r="K313" s="16">
        <v>7</v>
      </c>
      <c r="L313" s="16">
        <v>116</v>
      </c>
      <c r="M313" s="16">
        <v>110</v>
      </c>
      <c r="N313" s="16">
        <v>104</v>
      </c>
      <c r="O313" s="16">
        <v>81</v>
      </c>
      <c r="P313" s="17">
        <f t="shared" si="22"/>
        <v>1082030</v>
      </c>
    </row>
    <row r="314" spans="1:16" x14ac:dyDescent="0.2">
      <c r="A314" s="4">
        <f t="shared" si="23"/>
        <v>2045</v>
      </c>
      <c r="B314" s="4">
        <f t="shared" si="24"/>
        <v>2</v>
      </c>
      <c r="C314" s="11">
        <f t="shared" si="21"/>
        <v>52994</v>
      </c>
      <c r="E314" s="15">
        <v>1019753</v>
      </c>
      <c r="F314" s="16">
        <v>60679</v>
      </c>
      <c r="G314" s="16">
        <v>1872</v>
      </c>
      <c r="H314" s="16">
        <v>0</v>
      </c>
      <c r="I314" s="16">
        <v>0</v>
      </c>
      <c r="J314" s="16">
        <v>9</v>
      </c>
      <c r="K314" s="16">
        <v>7</v>
      </c>
      <c r="L314" s="16">
        <v>116</v>
      </c>
      <c r="M314" s="16">
        <v>110</v>
      </c>
      <c r="N314" s="16">
        <v>104</v>
      </c>
      <c r="O314" s="16">
        <v>81</v>
      </c>
      <c r="P314" s="17">
        <f t="shared" si="22"/>
        <v>1082533</v>
      </c>
    </row>
    <row r="315" spans="1:16" x14ac:dyDescent="0.2">
      <c r="A315" s="4">
        <f t="shared" si="23"/>
        <v>2045</v>
      </c>
      <c r="B315" s="4">
        <f t="shared" si="24"/>
        <v>3</v>
      </c>
      <c r="C315" s="11">
        <f t="shared" si="21"/>
        <v>53022</v>
      </c>
      <c r="E315" s="15">
        <v>1019956</v>
      </c>
      <c r="F315" s="16">
        <v>60686</v>
      </c>
      <c r="G315" s="16">
        <v>1872</v>
      </c>
      <c r="H315" s="16">
        <v>0</v>
      </c>
      <c r="I315" s="16">
        <v>0</v>
      </c>
      <c r="J315" s="16">
        <v>9</v>
      </c>
      <c r="K315" s="16">
        <v>7</v>
      </c>
      <c r="L315" s="16">
        <v>116</v>
      </c>
      <c r="M315" s="16">
        <v>110</v>
      </c>
      <c r="N315" s="16">
        <v>104</v>
      </c>
      <c r="O315" s="16">
        <v>81</v>
      </c>
      <c r="P315" s="17">
        <f t="shared" si="22"/>
        <v>1082743</v>
      </c>
    </row>
    <row r="316" spans="1:16" x14ac:dyDescent="0.2">
      <c r="A316" s="4">
        <f t="shared" si="23"/>
        <v>2045</v>
      </c>
      <c r="B316" s="4">
        <f t="shared" si="24"/>
        <v>4</v>
      </c>
      <c r="C316" s="11">
        <f t="shared" si="21"/>
        <v>53053</v>
      </c>
      <c r="E316" s="15">
        <v>1019754</v>
      </c>
      <c r="F316" s="16">
        <v>60693</v>
      </c>
      <c r="G316" s="16">
        <v>1865</v>
      </c>
      <c r="H316" s="16">
        <v>0</v>
      </c>
      <c r="I316" s="16">
        <v>0</v>
      </c>
      <c r="J316" s="16">
        <v>9</v>
      </c>
      <c r="K316" s="16">
        <v>7</v>
      </c>
      <c r="L316" s="16">
        <v>116</v>
      </c>
      <c r="M316" s="16">
        <v>110</v>
      </c>
      <c r="N316" s="16">
        <v>104</v>
      </c>
      <c r="O316" s="16">
        <v>81</v>
      </c>
      <c r="P316" s="17">
        <f t="shared" si="22"/>
        <v>1082541</v>
      </c>
    </row>
    <row r="317" spans="1:16" x14ac:dyDescent="0.2">
      <c r="A317" s="4">
        <f t="shared" si="23"/>
        <v>2045</v>
      </c>
      <c r="B317" s="4">
        <f t="shared" si="24"/>
        <v>5</v>
      </c>
      <c r="C317" s="11">
        <f t="shared" si="21"/>
        <v>53083</v>
      </c>
      <c r="E317" s="15">
        <v>1019921</v>
      </c>
      <c r="F317" s="16">
        <v>60700</v>
      </c>
      <c r="G317" s="16">
        <v>1862</v>
      </c>
      <c r="H317" s="16">
        <v>0</v>
      </c>
      <c r="I317" s="16">
        <v>0</v>
      </c>
      <c r="J317" s="16">
        <v>9</v>
      </c>
      <c r="K317" s="16">
        <v>7</v>
      </c>
      <c r="L317" s="16">
        <v>116</v>
      </c>
      <c r="M317" s="16">
        <v>110</v>
      </c>
      <c r="N317" s="16">
        <v>104</v>
      </c>
      <c r="O317" s="16">
        <v>81</v>
      </c>
      <c r="P317" s="17">
        <f t="shared" si="22"/>
        <v>1082712</v>
      </c>
    </row>
    <row r="318" spans="1:16" x14ac:dyDescent="0.2">
      <c r="A318" s="4">
        <f t="shared" si="23"/>
        <v>2045</v>
      </c>
      <c r="B318" s="4">
        <f t="shared" si="24"/>
        <v>6</v>
      </c>
      <c r="C318" s="11">
        <f t="shared" si="21"/>
        <v>53114</v>
      </c>
      <c r="E318" s="15">
        <v>1020088</v>
      </c>
      <c r="F318" s="16">
        <v>60707</v>
      </c>
      <c r="G318" s="16">
        <v>1853</v>
      </c>
      <c r="H318" s="16">
        <v>0</v>
      </c>
      <c r="I318" s="16">
        <v>0</v>
      </c>
      <c r="J318" s="16">
        <v>9</v>
      </c>
      <c r="K318" s="16">
        <v>7</v>
      </c>
      <c r="L318" s="16">
        <v>116</v>
      </c>
      <c r="M318" s="16">
        <v>110</v>
      </c>
      <c r="N318" s="16">
        <v>104</v>
      </c>
      <c r="O318" s="16">
        <v>81</v>
      </c>
      <c r="P318" s="17">
        <f t="shared" si="22"/>
        <v>1082877</v>
      </c>
    </row>
    <row r="319" spans="1:16" x14ac:dyDescent="0.2">
      <c r="A319" s="4">
        <f t="shared" si="23"/>
        <v>2045</v>
      </c>
      <c r="B319" s="4">
        <f t="shared" si="24"/>
        <v>7</v>
      </c>
      <c r="C319" s="11">
        <f t="shared" si="21"/>
        <v>53144</v>
      </c>
      <c r="E319" s="15">
        <v>1020254</v>
      </c>
      <c r="F319" s="16">
        <v>60714</v>
      </c>
      <c r="G319" s="16">
        <v>1852</v>
      </c>
      <c r="H319" s="16">
        <v>0</v>
      </c>
      <c r="I319" s="16">
        <v>0</v>
      </c>
      <c r="J319" s="16">
        <v>9</v>
      </c>
      <c r="K319" s="16">
        <v>7</v>
      </c>
      <c r="L319" s="16">
        <v>116</v>
      </c>
      <c r="M319" s="16">
        <v>110</v>
      </c>
      <c r="N319" s="16">
        <v>104</v>
      </c>
      <c r="O319" s="16">
        <v>81</v>
      </c>
      <c r="P319" s="17">
        <f t="shared" si="22"/>
        <v>1083049</v>
      </c>
    </row>
    <row r="320" spans="1:16" x14ac:dyDescent="0.2">
      <c r="A320" s="4">
        <f t="shared" si="23"/>
        <v>2045</v>
      </c>
      <c r="B320" s="4">
        <f t="shared" si="24"/>
        <v>8</v>
      </c>
      <c r="C320" s="11">
        <f t="shared" si="21"/>
        <v>53175</v>
      </c>
      <c r="E320" s="15">
        <v>1020420</v>
      </c>
      <c r="F320" s="16">
        <v>60721</v>
      </c>
      <c r="G320" s="16">
        <v>1850</v>
      </c>
      <c r="H320" s="16">
        <v>0</v>
      </c>
      <c r="I320" s="16">
        <v>0</v>
      </c>
      <c r="J320" s="16">
        <v>9</v>
      </c>
      <c r="K320" s="16">
        <v>7</v>
      </c>
      <c r="L320" s="16">
        <v>116</v>
      </c>
      <c r="M320" s="16">
        <v>110</v>
      </c>
      <c r="N320" s="16">
        <v>104</v>
      </c>
      <c r="O320" s="16">
        <v>81</v>
      </c>
      <c r="P320" s="17">
        <f t="shared" si="22"/>
        <v>1083220</v>
      </c>
    </row>
    <row r="321" spans="1:16" x14ac:dyDescent="0.2">
      <c r="A321" s="4">
        <f t="shared" si="23"/>
        <v>2045</v>
      </c>
      <c r="B321" s="4">
        <f t="shared" si="24"/>
        <v>9</v>
      </c>
      <c r="C321" s="11">
        <f t="shared" si="21"/>
        <v>53206</v>
      </c>
      <c r="E321" s="15">
        <v>1021291</v>
      </c>
      <c r="F321" s="16">
        <v>60728</v>
      </c>
      <c r="G321" s="16">
        <v>1849</v>
      </c>
      <c r="H321" s="16">
        <v>0</v>
      </c>
      <c r="I321" s="16">
        <v>0</v>
      </c>
      <c r="J321" s="16">
        <v>9</v>
      </c>
      <c r="K321" s="16">
        <v>7</v>
      </c>
      <c r="L321" s="16">
        <v>116</v>
      </c>
      <c r="M321" s="16">
        <v>110</v>
      </c>
      <c r="N321" s="16">
        <v>104</v>
      </c>
      <c r="O321" s="16">
        <v>81</v>
      </c>
      <c r="P321" s="17">
        <f t="shared" si="22"/>
        <v>1084097</v>
      </c>
    </row>
    <row r="322" spans="1:16" x14ac:dyDescent="0.2">
      <c r="A322" s="4">
        <f t="shared" si="23"/>
        <v>2045</v>
      </c>
      <c r="B322" s="4">
        <f t="shared" si="24"/>
        <v>10</v>
      </c>
      <c r="C322" s="11">
        <f t="shared" si="21"/>
        <v>53236</v>
      </c>
      <c r="E322" s="15">
        <v>1023829</v>
      </c>
      <c r="F322" s="16">
        <v>60734</v>
      </c>
      <c r="G322" s="16">
        <v>1847</v>
      </c>
      <c r="H322" s="16">
        <v>0</v>
      </c>
      <c r="I322" s="16">
        <v>0</v>
      </c>
      <c r="J322" s="16">
        <v>9</v>
      </c>
      <c r="K322" s="16">
        <v>7</v>
      </c>
      <c r="L322" s="16">
        <v>116</v>
      </c>
      <c r="M322" s="16">
        <v>110</v>
      </c>
      <c r="N322" s="16">
        <v>104</v>
      </c>
      <c r="O322" s="16">
        <v>81</v>
      </c>
      <c r="P322" s="17">
        <f t="shared" si="22"/>
        <v>1086639</v>
      </c>
    </row>
    <row r="323" spans="1:16" x14ac:dyDescent="0.2">
      <c r="A323" s="4">
        <f t="shared" si="23"/>
        <v>2045</v>
      </c>
      <c r="B323" s="4">
        <f t="shared" si="24"/>
        <v>11</v>
      </c>
      <c r="C323" s="11">
        <f t="shared" si="21"/>
        <v>53267</v>
      </c>
      <c r="E323" s="15">
        <v>1025929</v>
      </c>
      <c r="F323" s="16">
        <v>60741</v>
      </c>
      <c r="G323" s="16">
        <v>1846</v>
      </c>
      <c r="H323" s="16">
        <v>0</v>
      </c>
      <c r="I323" s="16">
        <v>0</v>
      </c>
      <c r="J323" s="16">
        <v>9</v>
      </c>
      <c r="K323" s="16">
        <v>7</v>
      </c>
      <c r="L323" s="16">
        <v>116</v>
      </c>
      <c r="M323" s="16">
        <v>110</v>
      </c>
      <c r="N323" s="16">
        <v>104</v>
      </c>
      <c r="O323" s="16">
        <v>81</v>
      </c>
      <c r="P323" s="17">
        <f t="shared" si="22"/>
        <v>1088745</v>
      </c>
    </row>
    <row r="324" spans="1:16" x14ac:dyDescent="0.2">
      <c r="A324" s="4">
        <f t="shared" si="23"/>
        <v>2045</v>
      </c>
      <c r="B324" s="4">
        <f t="shared" si="24"/>
        <v>12</v>
      </c>
      <c r="C324" s="11">
        <f t="shared" si="21"/>
        <v>53297</v>
      </c>
      <c r="E324" s="15">
        <v>1027267</v>
      </c>
      <c r="F324" s="16">
        <v>60748</v>
      </c>
      <c r="G324" s="16">
        <v>1852</v>
      </c>
      <c r="H324" s="16">
        <v>0</v>
      </c>
      <c r="I324" s="16">
        <v>0</v>
      </c>
      <c r="J324" s="16">
        <v>9</v>
      </c>
      <c r="K324" s="16">
        <v>7</v>
      </c>
      <c r="L324" s="16">
        <v>116</v>
      </c>
      <c r="M324" s="16">
        <v>110</v>
      </c>
      <c r="N324" s="16">
        <v>104</v>
      </c>
      <c r="O324" s="16">
        <v>81</v>
      </c>
      <c r="P324" s="17">
        <f t="shared" si="22"/>
        <v>1090096</v>
      </c>
    </row>
    <row r="325" spans="1:16" x14ac:dyDescent="0.2">
      <c r="A325" s="4">
        <f t="shared" si="23"/>
        <v>2046</v>
      </c>
      <c r="B325" s="4">
        <f t="shared" si="24"/>
        <v>1</v>
      </c>
      <c r="C325" s="11">
        <f t="shared" si="21"/>
        <v>53328</v>
      </c>
      <c r="E325" s="15">
        <v>1028168</v>
      </c>
      <c r="F325" s="16">
        <v>60754</v>
      </c>
      <c r="G325" s="16">
        <v>1854</v>
      </c>
      <c r="H325" s="16">
        <v>0</v>
      </c>
      <c r="I325" s="16">
        <v>0</v>
      </c>
      <c r="J325" s="16">
        <v>9</v>
      </c>
      <c r="K325" s="16">
        <v>7</v>
      </c>
      <c r="L325" s="16">
        <v>116</v>
      </c>
      <c r="M325" s="16">
        <v>110</v>
      </c>
      <c r="N325" s="16">
        <v>104</v>
      </c>
      <c r="O325" s="16">
        <v>81</v>
      </c>
      <c r="P325" s="17">
        <f t="shared" si="22"/>
        <v>1091005</v>
      </c>
    </row>
    <row r="326" spans="1:16" x14ac:dyDescent="0.2">
      <c r="A326" s="4">
        <f t="shared" si="23"/>
        <v>2046</v>
      </c>
      <c r="B326" s="4">
        <f t="shared" si="24"/>
        <v>2</v>
      </c>
      <c r="C326" s="11">
        <f t="shared" si="21"/>
        <v>53359</v>
      </c>
      <c r="E326" s="15">
        <v>1028661</v>
      </c>
      <c r="F326" s="16">
        <v>60761</v>
      </c>
      <c r="G326" s="16">
        <v>1855</v>
      </c>
      <c r="H326" s="16">
        <v>0</v>
      </c>
      <c r="I326" s="16">
        <v>0</v>
      </c>
      <c r="J326" s="16">
        <v>9</v>
      </c>
      <c r="K326" s="16">
        <v>7</v>
      </c>
      <c r="L326" s="16">
        <v>116</v>
      </c>
      <c r="M326" s="16">
        <v>110</v>
      </c>
      <c r="N326" s="16">
        <v>104</v>
      </c>
      <c r="O326" s="16">
        <v>81</v>
      </c>
      <c r="P326" s="17">
        <f t="shared" si="22"/>
        <v>1091506</v>
      </c>
    </row>
    <row r="327" spans="1:16" x14ac:dyDescent="0.2">
      <c r="A327" s="4">
        <f t="shared" si="23"/>
        <v>2046</v>
      </c>
      <c r="B327" s="4">
        <f t="shared" si="24"/>
        <v>3</v>
      </c>
      <c r="C327" s="11">
        <f t="shared" si="21"/>
        <v>53387</v>
      </c>
      <c r="E327" s="15">
        <v>1028860</v>
      </c>
      <c r="F327" s="16">
        <v>60767</v>
      </c>
      <c r="G327" s="16">
        <v>1855</v>
      </c>
      <c r="H327" s="16">
        <v>0</v>
      </c>
      <c r="I327" s="16">
        <v>0</v>
      </c>
      <c r="J327" s="16">
        <v>9</v>
      </c>
      <c r="K327" s="16">
        <v>7</v>
      </c>
      <c r="L327" s="16">
        <v>116</v>
      </c>
      <c r="M327" s="16">
        <v>110</v>
      </c>
      <c r="N327" s="16">
        <v>104</v>
      </c>
      <c r="O327" s="16">
        <v>81</v>
      </c>
      <c r="P327" s="17">
        <f t="shared" si="22"/>
        <v>1091711</v>
      </c>
    </row>
    <row r="328" spans="1:16" x14ac:dyDescent="0.2">
      <c r="A328" s="4">
        <f t="shared" si="23"/>
        <v>2046</v>
      </c>
      <c r="B328" s="4">
        <f t="shared" si="24"/>
        <v>4</v>
      </c>
      <c r="C328" s="11">
        <f t="shared" si="21"/>
        <v>53418</v>
      </c>
      <c r="E328" s="15">
        <v>1028654</v>
      </c>
      <c r="F328" s="16">
        <v>60773</v>
      </c>
      <c r="G328" s="16">
        <v>1848</v>
      </c>
      <c r="H328" s="16">
        <v>0</v>
      </c>
      <c r="I328" s="16">
        <v>0</v>
      </c>
      <c r="J328" s="16">
        <v>9</v>
      </c>
      <c r="K328" s="16">
        <v>7</v>
      </c>
      <c r="L328" s="16">
        <v>116</v>
      </c>
      <c r="M328" s="16">
        <v>110</v>
      </c>
      <c r="N328" s="16">
        <v>104</v>
      </c>
      <c r="O328" s="16">
        <v>81</v>
      </c>
      <c r="P328" s="17">
        <f t="shared" si="22"/>
        <v>1091504</v>
      </c>
    </row>
    <row r="329" spans="1:16" x14ac:dyDescent="0.2">
      <c r="A329" s="4">
        <f t="shared" si="23"/>
        <v>2046</v>
      </c>
      <c r="B329" s="4">
        <f t="shared" si="24"/>
        <v>5</v>
      </c>
      <c r="C329" s="11">
        <f t="shared" si="21"/>
        <v>53448</v>
      </c>
      <c r="E329" s="15">
        <v>1028816</v>
      </c>
      <c r="F329" s="16">
        <v>60779</v>
      </c>
      <c r="G329" s="16">
        <v>1845</v>
      </c>
      <c r="H329" s="16">
        <v>0</v>
      </c>
      <c r="I329" s="16">
        <v>0</v>
      </c>
      <c r="J329" s="16">
        <v>9</v>
      </c>
      <c r="K329" s="16">
        <v>7</v>
      </c>
      <c r="L329" s="16">
        <v>116</v>
      </c>
      <c r="M329" s="16">
        <v>110</v>
      </c>
      <c r="N329" s="16">
        <v>104</v>
      </c>
      <c r="O329" s="16">
        <v>81</v>
      </c>
      <c r="P329" s="17">
        <f t="shared" si="22"/>
        <v>1091669</v>
      </c>
    </row>
    <row r="330" spans="1:16" x14ac:dyDescent="0.2">
      <c r="A330" s="4">
        <f t="shared" si="23"/>
        <v>2046</v>
      </c>
      <c r="B330" s="4">
        <f t="shared" si="24"/>
        <v>6</v>
      </c>
      <c r="C330" s="11">
        <f t="shared" si="21"/>
        <v>53479</v>
      </c>
      <c r="E330" s="15">
        <v>1028977</v>
      </c>
      <c r="F330" s="16">
        <v>60784</v>
      </c>
      <c r="G330" s="16">
        <v>1836</v>
      </c>
      <c r="H330" s="16">
        <v>0</v>
      </c>
      <c r="I330" s="16">
        <v>0</v>
      </c>
      <c r="J330" s="16">
        <v>9</v>
      </c>
      <c r="K330" s="16">
        <v>7</v>
      </c>
      <c r="L330" s="16">
        <v>116</v>
      </c>
      <c r="M330" s="16">
        <v>110</v>
      </c>
      <c r="N330" s="16">
        <v>104</v>
      </c>
      <c r="O330" s="16">
        <v>81</v>
      </c>
      <c r="P330" s="17">
        <f t="shared" si="22"/>
        <v>1091826</v>
      </c>
    </row>
    <row r="331" spans="1:16" x14ac:dyDescent="0.2">
      <c r="A331" s="4">
        <f t="shared" si="23"/>
        <v>2046</v>
      </c>
      <c r="B331" s="4">
        <f t="shared" si="24"/>
        <v>7</v>
      </c>
      <c r="C331" s="11">
        <f t="shared" si="21"/>
        <v>53509</v>
      </c>
      <c r="E331" s="15">
        <v>1029138</v>
      </c>
      <c r="F331" s="16">
        <v>60790</v>
      </c>
      <c r="G331" s="16">
        <v>1834</v>
      </c>
      <c r="H331" s="16">
        <v>0</v>
      </c>
      <c r="I331" s="16">
        <v>0</v>
      </c>
      <c r="J331" s="16">
        <v>9</v>
      </c>
      <c r="K331" s="16">
        <v>7</v>
      </c>
      <c r="L331" s="16">
        <v>116</v>
      </c>
      <c r="M331" s="16">
        <v>110</v>
      </c>
      <c r="N331" s="16">
        <v>104</v>
      </c>
      <c r="O331" s="16">
        <v>81</v>
      </c>
      <c r="P331" s="17">
        <f t="shared" si="22"/>
        <v>1091991</v>
      </c>
    </row>
    <row r="332" spans="1:16" x14ac:dyDescent="0.2">
      <c r="A332" s="4">
        <f t="shared" si="23"/>
        <v>2046</v>
      </c>
      <c r="B332" s="4">
        <f t="shared" si="24"/>
        <v>8</v>
      </c>
      <c r="C332" s="11">
        <f t="shared" si="21"/>
        <v>53540</v>
      </c>
      <c r="E332" s="15">
        <v>1029298</v>
      </c>
      <c r="F332" s="16">
        <v>60795</v>
      </c>
      <c r="G332" s="16">
        <v>1833</v>
      </c>
      <c r="H332" s="16">
        <v>0</v>
      </c>
      <c r="I332" s="16">
        <v>0</v>
      </c>
      <c r="J332" s="16">
        <v>9</v>
      </c>
      <c r="K332" s="16">
        <v>7</v>
      </c>
      <c r="L332" s="16">
        <v>116</v>
      </c>
      <c r="M332" s="16">
        <v>110</v>
      </c>
      <c r="N332" s="16">
        <v>104</v>
      </c>
      <c r="O332" s="16">
        <v>81</v>
      </c>
      <c r="P332" s="17">
        <f t="shared" si="22"/>
        <v>1092155</v>
      </c>
    </row>
    <row r="333" spans="1:16" x14ac:dyDescent="0.2">
      <c r="A333" s="4">
        <f t="shared" si="23"/>
        <v>2046</v>
      </c>
      <c r="B333" s="4">
        <f t="shared" si="24"/>
        <v>9</v>
      </c>
      <c r="C333" s="11">
        <f t="shared" si="21"/>
        <v>53571</v>
      </c>
      <c r="E333" s="15">
        <v>1030163</v>
      </c>
      <c r="F333" s="16">
        <v>60800</v>
      </c>
      <c r="G333" s="16">
        <v>1832</v>
      </c>
      <c r="H333" s="16">
        <v>0</v>
      </c>
      <c r="I333" s="16">
        <v>0</v>
      </c>
      <c r="J333" s="16">
        <v>9</v>
      </c>
      <c r="K333" s="16">
        <v>7</v>
      </c>
      <c r="L333" s="16">
        <v>116</v>
      </c>
      <c r="M333" s="16">
        <v>110</v>
      </c>
      <c r="N333" s="16">
        <v>104</v>
      </c>
      <c r="O333" s="16">
        <v>81</v>
      </c>
      <c r="P333" s="17">
        <f t="shared" si="22"/>
        <v>1093024</v>
      </c>
    </row>
    <row r="334" spans="1:16" x14ac:dyDescent="0.2">
      <c r="A334" s="4">
        <f t="shared" si="23"/>
        <v>2046</v>
      </c>
      <c r="B334" s="4">
        <f t="shared" si="24"/>
        <v>10</v>
      </c>
      <c r="C334" s="11">
        <f t="shared" si="21"/>
        <v>53601</v>
      </c>
      <c r="E334" s="15">
        <v>1032695</v>
      </c>
      <c r="F334" s="16">
        <v>60805</v>
      </c>
      <c r="G334" s="16">
        <v>1830</v>
      </c>
      <c r="H334" s="16">
        <v>0</v>
      </c>
      <c r="I334" s="16">
        <v>0</v>
      </c>
      <c r="J334" s="16">
        <v>9</v>
      </c>
      <c r="K334" s="16">
        <v>7</v>
      </c>
      <c r="L334" s="16">
        <v>116</v>
      </c>
      <c r="M334" s="16">
        <v>110</v>
      </c>
      <c r="N334" s="16">
        <v>104</v>
      </c>
      <c r="O334" s="16">
        <v>81</v>
      </c>
      <c r="P334" s="17">
        <f t="shared" si="22"/>
        <v>1095559</v>
      </c>
    </row>
    <row r="335" spans="1:16" x14ac:dyDescent="0.2">
      <c r="A335" s="4">
        <f t="shared" si="23"/>
        <v>2046</v>
      </c>
      <c r="B335" s="4">
        <f t="shared" si="24"/>
        <v>11</v>
      </c>
      <c r="C335" s="11">
        <f t="shared" si="21"/>
        <v>53632</v>
      </c>
      <c r="E335" s="15">
        <v>1034788</v>
      </c>
      <c r="F335" s="16">
        <v>60809</v>
      </c>
      <c r="G335" s="16">
        <v>1829</v>
      </c>
      <c r="H335" s="16">
        <v>0</v>
      </c>
      <c r="I335" s="16">
        <v>0</v>
      </c>
      <c r="J335" s="16">
        <v>9</v>
      </c>
      <c r="K335" s="16">
        <v>7</v>
      </c>
      <c r="L335" s="16">
        <v>116</v>
      </c>
      <c r="M335" s="16">
        <v>110</v>
      </c>
      <c r="N335" s="16">
        <v>104</v>
      </c>
      <c r="O335" s="16">
        <v>81</v>
      </c>
      <c r="P335" s="17">
        <f t="shared" si="22"/>
        <v>1097655</v>
      </c>
    </row>
    <row r="336" spans="1:16" x14ac:dyDescent="0.2">
      <c r="A336" s="4">
        <f t="shared" si="23"/>
        <v>2046</v>
      </c>
      <c r="B336" s="4">
        <f t="shared" si="24"/>
        <v>12</v>
      </c>
      <c r="C336" s="11">
        <f t="shared" si="21"/>
        <v>53662</v>
      </c>
      <c r="E336" s="15">
        <v>1036120</v>
      </c>
      <c r="F336" s="16">
        <v>60813</v>
      </c>
      <c r="G336" s="16">
        <v>1834</v>
      </c>
      <c r="H336" s="16">
        <v>0</v>
      </c>
      <c r="I336" s="16">
        <v>0</v>
      </c>
      <c r="J336" s="16">
        <v>9</v>
      </c>
      <c r="K336" s="16">
        <v>7</v>
      </c>
      <c r="L336" s="16">
        <v>116</v>
      </c>
      <c r="M336" s="16">
        <v>110</v>
      </c>
      <c r="N336" s="16">
        <v>104</v>
      </c>
      <c r="O336" s="16">
        <v>81</v>
      </c>
      <c r="P336" s="17">
        <f t="shared" si="22"/>
        <v>1098996</v>
      </c>
    </row>
    <row r="337" spans="1:16" x14ac:dyDescent="0.2">
      <c r="A337" s="4">
        <f t="shared" si="23"/>
        <v>2047</v>
      </c>
      <c r="B337" s="4">
        <f t="shared" si="24"/>
        <v>1</v>
      </c>
      <c r="C337" s="11">
        <f t="shared" si="21"/>
        <v>53693</v>
      </c>
      <c r="E337" s="15">
        <v>1036997</v>
      </c>
      <c r="F337" s="16">
        <v>60805</v>
      </c>
      <c r="G337" s="16">
        <v>1837</v>
      </c>
      <c r="H337" s="16">
        <v>0</v>
      </c>
      <c r="I337" s="16">
        <v>0</v>
      </c>
      <c r="J337" s="16">
        <v>9</v>
      </c>
      <c r="K337" s="16">
        <v>7</v>
      </c>
      <c r="L337" s="16">
        <v>116</v>
      </c>
      <c r="M337" s="16">
        <v>110</v>
      </c>
      <c r="N337" s="16">
        <v>104</v>
      </c>
      <c r="O337" s="16">
        <v>81</v>
      </c>
      <c r="P337" s="17">
        <f t="shared" si="22"/>
        <v>1099868</v>
      </c>
    </row>
    <row r="338" spans="1:16" x14ac:dyDescent="0.2">
      <c r="A338" s="4">
        <f t="shared" si="23"/>
        <v>2047</v>
      </c>
      <c r="B338" s="4">
        <f t="shared" si="24"/>
        <v>2</v>
      </c>
      <c r="C338" s="11">
        <f t="shared" si="21"/>
        <v>53724</v>
      </c>
      <c r="E338" s="15">
        <v>1037483</v>
      </c>
      <c r="F338" s="16">
        <v>60809</v>
      </c>
      <c r="G338" s="16">
        <v>1838</v>
      </c>
      <c r="H338" s="16">
        <v>0</v>
      </c>
      <c r="I338" s="16">
        <v>0</v>
      </c>
      <c r="J338" s="16">
        <v>9</v>
      </c>
      <c r="K338" s="16">
        <v>7</v>
      </c>
      <c r="L338" s="16">
        <v>116</v>
      </c>
      <c r="M338" s="16">
        <v>110</v>
      </c>
      <c r="N338" s="16">
        <v>104</v>
      </c>
      <c r="O338" s="16">
        <v>81</v>
      </c>
      <c r="P338" s="17">
        <f t="shared" si="22"/>
        <v>1100359</v>
      </c>
    </row>
    <row r="339" spans="1:16" x14ac:dyDescent="0.2">
      <c r="A339" s="4">
        <f t="shared" si="23"/>
        <v>2047</v>
      </c>
      <c r="B339" s="4">
        <f t="shared" si="24"/>
        <v>3</v>
      </c>
      <c r="C339" s="11">
        <f t="shared" si="21"/>
        <v>53752</v>
      </c>
      <c r="E339" s="15">
        <v>1037674</v>
      </c>
      <c r="F339" s="16">
        <v>60813</v>
      </c>
      <c r="G339" s="16">
        <v>1838</v>
      </c>
      <c r="H339" s="16">
        <v>0</v>
      </c>
      <c r="I339" s="16">
        <v>0</v>
      </c>
      <c r="J339" s="16">
        <v>9</v>
      </c>
      <c r="K339" s="16">
        <v>7</v>
      </c>
      <c r="L339" s="16">
        <v>116</v>
      </c>
      <c r="M339" s="16">
        <v>110</v>
      </c>
      <c r="N339" s="16">
        <v>104</v>
      </c>
      <c r="O339" s="16">
        <v>81</v>
      </c>
      <c r="P339" s="17">
        <f t="shared" si="22"/>
        <v>1100554</v>
      </c>
    </row>
    <row r="340" spans="1:16" x14ac:dyDescent="0.2">
      <c r="A340" s="4">
        <f t="shared" si="23"/>
        <v>2047</v>
      </c>
      <c r="B340" s="4">
        <f t="shared" si="24"/>
        <v>4</v>
      </c>
      <c r="C340" s="11">
        <f t="shared" si="21"/>
        <v>53783</v>
      </c>
      <c r="E340" s="15">
        <v>1037460</v>
      </c>
      <c r="F340" s="16">
        <v>60817</v>
      </c>
      <c r="G340" s="16">
        <v>1831</v>
      </c>
      <c r="H340" s="16">
        <v>0</v>
      </c>
      <c r="I340" s="16">
        <v>0</v>
      </c>
      <c r="J340" s="16">
        <v>9</v>
      </c>
      <c r="K340" s="16">
        <v>7</v>
      </c>
      <c r="L340" s="16">
        <v>116</v>
      </c>
      <c r="M340" s="16">
        <v>110</v>
      </c>
      <c r="N340" s="16">
        <v>104</v>
      </c>
      <c r="O340" s="16">
        <v>81</v>
      </c>
      <c r="P340" s="17">
        <f t="shared" si="22"/>
        <v>1100337</v>
      </c>
    </row>
    <row r="341" spans="1:16" x14ac:dyDescent="0.2">
      <c r="A341" s="4">
        <f t="shared" si="23"/>
        <v>2047</v>
      </c>
      <c r="B341" s="4">
        <f t="shared" si="24"/>
        <v>5</v>
      </c>
      <c r="C341" s="11">
        <f t="shared" si="21"/>
        <v>53813</v>
      </c>
      <c r="E341" s="15">
        <v>1037614</v>
      </c>
      <c r="F341" s="16">
        <v>60820</v>
      </c>
      <c r="G341" s="16">
        <v>1828</v>
      </c>
      <c r="H341" s="16">
        <v>0</v>
      </c>
      <c r="I341" s="16">
        <v>0</v>
      </c>
      <c r="J341" s="16">
        <v>9</v>
      </c>
      <c r="K341" s="16">
        <v>7</v>
      </c>
      <c r="L341" s="16">
        <v>116</v>
      </c>
      <c r="M341" s="16">
        <v>110</v>
      </c>
      <c r="N341" s="16">
        <v>104</v>
      </c>
      <c r="O341" s="16">
        <v>81</v>
      </c>
      <c r="P341" s="17">
        <f t="shared" si="22"/>
        <v>1100491</v>
      </c>
    </row>
    <row r="342" spans="1:16" x14ac:dyDescent="0.2">
      <c r="A342" s="4">
        <f t="shared" si="23"/>
        <v>2047</v>
      </c>
      <c r="B342" s="4">
        <f t="shared" si="24"/>
        <v>6</v>
      </c>
      <c r="C342" s="11">
        <f t="shared" si="21"/>
        <v>53844</v>
      </c>
      <c r="E342" s="15">
        <v>1037767</v>
      </c>
      <c r="F342" s="16">
        <v>60824</v>
      </c>
      <c r="G342" s="16">
        <v>1819</v>
      </c>
      <c r="H342" s="16">
        <v>0</v>
      </c>
      <c r="I342" s="16">
        <v>0</v>
      </c>
      <c r="J342" s="16">
        <v>9</v>
      </c>
      <c r="K342" s="16">
        <v>7</v>
      </c>
      <c r="L342" s="16">
        <v>116</v>
      </c>
      <c r="M342" s="16">
        <v>110</v>
      </c>
      <c r="N342" s="16">
        <v>104</v>
      </c>
      <c r="O342" s="16">
        <v>81</v>
      </c>
      <c r="P342" s="17">
        <f t="shared" si="22"/>
        <v>1100639</v>
      </c>
    </row>
    <row r="343" spans="1:16" x14ac:dyDescent="0.2">
      <c r="A343" s="4">
        <f t="shared" si="23"/>
        <v>2047</v>
      </c>
      <c r="B343" s="4">
        <f t="shared" si="24"/>
        <v>7</v>
      </c>
      <c r="C343" s="11">
        <f t="shared" si="21"/>
        <v>53874</v>
      </c>
      <c r="E343" s="15">
        <v>1037920</v>
      </c>
      <c r="F343" s="16">
        <v>60828</v>
      </c>
      <c r="G343" s="16">
        <v>1817</v>
      </c>
      <c r="H343" s="16">
        <v>0</v>
      </c>
      <c r="I343" s="16">
        <v>0</v>
      </c>
      <c r="J343" s="16">
        <v>9</v>
      </c>
      <c r="K343" s="16">
        <v>7</v>
      </c>
      <c r="L343" s="16">
        <v>116</v>
      </c>
      <c r="M343" s="16">
        <v>110</v>
      </c>
      <c r="N343" s="16">
        <v>104</v>
      </c>
      <c r="O343" s="16">
        <v>81</v>
      </c>
      <c r="P343" s="17">
        <f t="shared" si="22"/>
        <v>1100794</v>
      </c>
    </row>
    <row r="344" spans="1:16" x14ac:dyDescent="0.2">
      <c r="A344" s="4">
        <f t="shared" si="23"/>
        <v>2047</v>
      </c>
      <c r="B344" s="4">
        <f t="shared" si="24"/>
        <v>8</v>
      </c>
      <c r="C344" s="11">
        <f t="shared" si="21"/>
        <v>53905</v>
      </c>
      <c r="E344" s="15">
        <v>1038071</v>
      </c>
      <c r="F344" s="16">
        <v>60832</v>
      </c>
      <c r="G344" s="16">
        <v>1816</v>
      </c>
      <c r="H344" s="16">
        <v>0</v>
      </c>
      <c r="I344" s="16">
        <v>0</v>
      </c>
      <c r="J344" s="16">
        <v>9</v>
      </c>
      <c r="K344" s="16">
        <v>7</v>
      </c>
      <c r="L344" s="16">
        <v>116</v>
      </c>
      <c r="M344" s="16">
        <v>110</v>
      </c>
      <c r="N344" s="16">
        <v>104</v>
      </c>
      <c r="O344" s="16">
        <v>81</v>
      </c>
      <c r="P344" s="17">
        <f t="shared" si="22"/>
        <v>1100948</v>
      </c>
    </row>
    <row r="345" spans="1:16" x14ac:dyDescent="0.2">
      <c r="A345" s="4">
        <f t="shared" si="23"/>
        <v>2047</v>
      </c>
      <c r="B345" s="4">
        <f t="shared" si="24"/>
        <v>9</v>
      </c>
      <c r="C345" s="11">
        <f t="shared" si="21"/>
        <v>53936</v>
      </c>
      <c r="E345" s="15">
        <v>1038928</v>
      </c>
      <c r="F345" s="16">
        <v>60835</v>
      </c>
      <c r="G345" s="16">
        <v>1814</v>
      </c>
      <c r="H345" s="16">
        <v>0</v>
      </c>
      <c r="I345" s="16">
        <v>0</v>
      </c>
      <c r="J345" s="16">
        <v>9</v>
      </c>
      <c r="K345" s="16">
        <v>7</v>
      </c>
      <c r="L345" s="16">
        <v>116</v>
      </c>
      <c r="M345" s="16">
        <v>110</v>
      </c>
      <c r="N345" s="16">
        <v>104</v>
      </c>
      <c r="O345" s="16">
        <v>81</v>
      </c>
      <c r="P345" s="17">
        <f t="shared" si="22"/>
        <v>1101806</v>
      </c>
    </row>
    <row r="346" spans="1:16" x14ac:dyDescent="0.2">
      <c r="A346" s="4">
        <f t="shared" si="23"/>
        <v>2047</v>
      </c>
      <c r="B346" s="4">
        <f t="shared" si="24"/>
        <v>10</v>
      </c>
      <c r="C346" s="11">
        <f t="shared" si="21"/>
        <v>53966</v>
      </c>
      <c r="E346" s="15">
        <v>1041450</v>
      </c>
      <c r="F346" s="16">
        <v>60839</v>
      </c>
      <c r="G346" s="16">
        <v>1813</v>
      </c>
      <c r="H346" s="16">
        <v>0</v>
      </c>
      <c r="I346" s="16">
        <v>0</v>
      </c>
      <c r="J346" s="16">
        <v>9</v>
      </c>
      <c r="K346" s="16">
        <v>7</v>
      </c>
      <c r="L346" s="16">
        <v>116</v>
      </c>
      <c r="M346" s="16">
        <v>110</v>
      </c>
      <c r="N346" s="16">
        <v>104</v>
      </c>
      <c r="O346" s="16">
        <v>81</v>
      </c>
      <c r="P346" s="17">
        <f t="shared" si="22"/>
        <v>1104331</v>
      </c>
    </row>
    <row r="347" spans="1:16" x14ac:dyDescent="0.2">
      <c r="A347" s="4">
        <f t="shared" si="23"/>
        <v>2047</v>
      </c>
      <c r="B347" s="4">
        <f t="shared" si="24"/>
        <v>11</v>
      </c>
      <c r="C347" s="11">
        <f t="shared" si="21"/>
        <v>53997</v>
      </c>
      <c r="E347" s="15">
        <v>1043534</v>
      </c>
      <c r="F347" s="16">
        <v>60842</v>
      </c>
      <c r="G347" s="16">
        <v>1812</v>
      </c>
      <c r="H347" s="16">
        <v>0</v>
      </c>
      <c r="I347" s="16">
        <v>0</v>
      </c>
      <c r="J347" s="16">
        <v>9</v>
      </c>
      <c r="K347" s="16">
        <v>7</v>
      </c>
      <c r="L347" s="16">
        <v>116</v>
      </c>
      <c r="M347" s="16">
        <v>110</v>
      </c>
      <c r="N347" s="16">
        <v>104</v>
      </c>
      <c r="O347" s="16">
        <v>81</v>
      </c>
      <c r="P347" s="17">
        <f t="shared" si="22"/>
        <v>1106417</v>
      </c>
    </row>
    <row r="348" spans="1:16" x14ac:dyDescent="0.2">
      <c r="A348" s="4">
        <f t="shared" si="23"/>
        <v>2047</v>
      </c>
      <c r="B348" s="4">
        <f t="shared" si="24"/>
        <v>12</v>
      </c>
      <c r="C348" s="11">
        <f t="shared" si="21"/>
        <v>54027</v>
      </c>
      <c r="E348" s="15">
        <v>1044856</v>
      </c>
      <c r="F348" s="16">
        <v>60846</v>
      </c>
      <c r="G348" s="16">
        <v>1817</v>
      </c>
      <c r="H348" s="16">
        <v>0</v>
      </c>
      <c r="I348" s="16">
        <v>0</v>
      </c>
      <c r="J348" s="16">
        <v>9</v>
      </c>
      <c r="K348" s="16">
        <v>7</v>
      </c>
      <c r="L348" s="16">
        <v>116</v>
      </c>
      <c r="M348" s="16">
        <v>110</v>
      </c>
      <c r="N348" s="16">
        <v>104</v>
      </c>
      <c r="O348" s="16">
        <v>81</v>
      </c>
      <c r="P348" s="17">
        <f t="shared" si="22"/>
        <v>1107748</v>
      </c>
    </row>
    <row r="349" spans="1:16" x14ac:dyDescent="0.2">
      <c r="A349" s="4">
        <f t="shared" si="23"/>
        <v>2048</v>
      </c>
      <c r="B349" s="4">
        <f t="shared" si="24"/>
        <v>1</v>
      </c>
      <c r="C349" s="11">
        <f t="shared" si="21"/>
        <v>54058</v>
      </c>
      <c r="E349" s="15">
        <v>1045719</v>
      </c>
      <c r="F349" s="16">
        <v>60834</v>
      </c>
      <c r="G349" s="16">
        <v>1820</v>
      </c>
      <c r="H349" s="16">
        <v>0</v>
      </c>
      <c r="I349" s="16">
        <v>0</v>
      </c>
      <c r="J349" s="16">
        <v>9</v>
      </c>
      <c r="K349" s="16">
        <v>7</v>
      </c>
      <c r="L349" s="16">
        <v>116</v>
      </c>
      <c r="M349" s="16">
        <v>110</v>
      </c>
      <c r="N349" s="16">
        <v>104</v>
      </c>
      <c r="O349" s="16">
        <v>81</v>
      </c>
      <c r="P349" s="17">
        <f t="shared" si="22"/>
        <v>1108602</v>
      </c>
    </row>
    <row r="350" spans="1:16" x14ac:dyDescent="0.2">
      <c r="A350" s="4">
        <f t="shared" si="23"/>
        <v>2048</v>
      </c>
      <c r="B350" s="4">
        <f t="shared" si="24"/>
        <v>2</v>
      </c>
      <c r="C350" s="11">
        <f t="shared" si="21"/>
        <v>54089</v>
      </c>
      <c r="E350" s="15">
        <v>1046194</v>
      </c>
      <c r="F350" s="16">
        <v>60837</v>
      </c>
      <c r="G350" s="16">
        <v>1821</v>
      </c>
      <c r="H350" s="16">
        <v>0</v>
      </c>
      <c r="I350" s="16">
        <v>0</v>
      </c>
      <c r="J350" s="16">
        <v>9</v>
      </c>
      <c r="K350" s="16">
        <v>7</v>
      </c>
      <c r="L350" s="16">
        <v>116</v>
      </c>
      <c r="M350" s="16">
        <v>110</v>
      </c>
      <c r="N350" s="16">
        <v>104</v>
      </c>
      <c r="O350" s="16">
        <v>81</v>
      </c>
      <c r="P350" s="17">
        <f t="shared" si="22"/>
        <v>1109081</v>
      </c>
    </row>
    <row r="351" spans="1:16" x14ac:dyDescent="0.2">
      <c r="A351" s="4">
        <f t="shared" si="23"/>
        <v>2048</v>
      </c>
      <c r="B351" s="4">
        <f t="shared" si="24"/>
        <v>3</v>
      </c>
      <c r="C351" s="11">
        <f t="shared" si="21"/>
        <v>54118</v>
      </c>
      <c r="E351" s="15">
        <v>1046375</v>
      </c>
      <c r="F351" s="16">
        <v>60841</v>
      </c>
      <c r="G351" s="16">
        <v>1821</v>
      </c>
      <c r="H351" s="16">
        <v>0</v>
      </c>
      <c r="I351" s="16">
        <v>0</v>
      </c>
      <c r="J351" s="16">
        <v>9</v>
      </c>
      <c r="K351" s="16">
        <v>7</v>
      </c>
      <c r="L351" s="16">
        <v>116</v>
      </c>
      <c r="M351" s="16">
        <v>110</v>
      </c>
      <c r="N351" s="16">
        <v>104</v>
      </c>
      <c r="O351" s="16">
        <v>81</v>
      </c>
      <c r="P351" s="17">
        <f t="shared" si="22"/>
        <v>1109266</v>
      </c>
    </row>
    <row r="352" spans="1:16" x14ac:dyDescent="0.2">
      <c r="A352" s="4">
        <f t="shared" si="23"/>
        <v>2048</v>
      </c>
      <c r="B352" s="4">
        <f t="shared" si="24"/>
        <v>4</v>
      </c>
      <c r="C352" s="11">
        <f t="shared" si="21"/>
        <v>54149</v>
      </c>
      <c r="E352" s="15">
        <v>1046150</v>
      </c>
      <c r="F352" s="16">
        <v>60844</v>
      </c>
      <c r="G352" s="16">
        <v>1813</v>
      </c>
      <c r="H352" s="16">
        <v>0</v>
      </c>
      <c r="I352" s="16">
        <v>0</v>
      </c>
      <c r="J352" s="16">
        <v>9</v>
      </c>
      <c r="K352" s="16">
        <v>7</v>
      </c>
      <c r="L352" s="16">
        <v>116</v>
      </c>
      <c r="M352" s="16">
        <v>110</v>
      </c>
      <c r="N352" s="16">
        <v>104</v>
      </c>
      <c r="O352" s="16">
        <v>81</v>
      </c>
      <c r="P352" s="17">
        <f t="shared" si="22"/>
        <v>1109036</v>
      </c>
    </row>
    <row r="353" spans="1:16" x14ac:dyDescent="0.2">
      <c r="A353" s="4">
        <f t="shared" si="23"/>
        <v>2048</v>
      </c>
      <c r="B353" s="4">
        <f t="shared" si="24"/>
        <v>5</v>
      </c>
      <c r="C353" s="11">
        <f t="shared" si="21"/>
        <v>54179</v>
      </c>
      <c r="E353" s="15">
        <v>1046293</v>
      </c>
      <c r="F353" s="16">
        <v>60848</v>
      </c>
      <c r="G353" s="16">
        <v>1811</v>
      </c>
      <c r="H353" s="16">
        <v>0</v>
      </c>
      <c r="I353" s="16">
        <v>0</v>
      </c>
      <c r="J353" s="16">
        <v>9</v>
      </c>
      <c r="K353" s="16">
        <v>7</v>
      </c>
      <c r="L353" s="16">
        <v>116</v>
      </c>
      <c r="M353" s="16">
        <v>110</v>
      </c>
      <c r="N353" s="16">
        <v>104</v>
      </c>
      <c r="O353" s="16">
        <v>81</v>
      </c>
      <c r="P353" s="17">
        <f t="shared" si="22"/>
        <v>1109181</v>
      </c>
    </row>
    <row r="354" spans="1:16" x14ac:dyDescent="0.2">
      <c r="A354" s="4">
        <f t="shared" si="23"/>
        <v>2048</v>
      </c>
      <c r="B354" s="4">
        <f t="shared" si="24"/>
        <v>6</v>
      </c>
      <c r="C354" s="11">
        <f t="shared" si="21"/>
        <v>54210</v>
      </c>
      <c r="E354" s="15">
        <v>1046435</v>
      </c>
      <c r="F354" s="16">
        <v>60851</v>
      </c>
      <c r="G354" s="16">
        <v>1802</v>
      </c>
      <c r="H354" s="16">
        <v>0</v>
      </c>
      <c r="I354" s="16">
        <v>0</v>
      </c>
      <c r="J354" s="16">
        <v>9</v>
      </c>
      <c r="K354" s="16">
        <v>7</v>
      </c>
      <c r="L354" s="16">
        <v>116</v>
      </c>
      <c r="M354" s="16">
        <v>110</v>
      </c>
      <c r="N354" s="16">
        <v>104</v>
      </c>
      <c r="O354" s="16">
        <v>81</v>
      </c>
      <c r="P354" s="17">
        <f t="shared" si="22"/>
        <v>1109317</v>
      </c>
    </row>
    <row r="355" spans="1:16" x14ac:dyDescent="0.2">
      <c r="A355" s="4">
        <f t="shared" si="23"/>
        <v>2048</v>
      </c>
      <c r="B355" s="4">
        <f t="shared" si="24"/>
        <v>7</v>
      </c>
      <c r="C355" s="11">
        <f t="shared" si="21"/>
        <v>54240</v>
      </c>
      <c r="E355" s="15">
        <v>1046576</v>
      </c>
      <c r="F355" s="16">
        <v>60854</v>
      </c>
      <c r="G355" s="16">
        <v>1800</v>
      </c>
      <c r="H355" s="16">
        <v>0</v>
      </c>
      <c r="I355" s="16">
        <v>0</v>
      </c>
      <c r="J355" s="16">
        <v>9</v>
      </c>
      <c r="K355" s="16">
        <v>7</v>
      </c>
      <c r="L355" s="16">
        <v>116</v>
      </c>
      <c r="M355" s="16">
        <v>110</v>
      </c>
      <c r="N355" s="16">
        <v>104</v>
      </c>
      <c r="O355" s="16">
        <v>81</v>
      </c>
      <c r="P355" s="17">
        <f t="shared" si="22"/>
        <v>1109459</v>
      </c>
    </row>
    <row r="356" spans="1:16" x14ac:dyDescent="0.2">
      <c r="A356" s="4">
        <f t="shared" si="23"/>
        <v>2048</v>
      </c>
      <c r="B356" s="4">
        <f t="shared" si="24"/>
        <v>8</v>
      </c>
      <c r="C356" s="11">
        <f t="shared" si="21"/>
        <v>54271</v>
      </c>
      <c r="E356" s="15">
        <v>1046716</v>
      </c>
      <c r="F356" s="16">
        <v>60858</v>
      </c>
      <c r="G356" s="16">
        <v>1799</v>
      </c>
      <c r="H356" s="16">
        <v>0</v>
      </c>
      <c r="I356" s="16">
        <v>0</v>
      </c>
      <c r="J356" s="16">
        <v>9</v>
      </c>
      <c r="K356" s="16">
        <v>7</v>
      </c>
      <c r="L356" s="16">
        <v>116</v>
      </c>
      <c r="M356" s="16">
        <v>110</v>
      </c>
      <c r="N356" s="16">
        <v>104</v>
      </c>
      <c r="O356" s="16">
        <v>81</v>
      </c>
      <c r="P356" s="17">
        <f t="shared" si="22"/>
        <v>1109602</v>
      </c>
    </row>
    <row r="357" spans="1:16" x14ac:dyDescent="0.2">
      <c r="A357" s="4">
        <f t="shared" si="23"/>
        <v>2048</v>
      </c>
      <c r="B357" s="4">
        <f t="shared" si="24"/>
        <v>9</v>
      </c>
      <c r="C357" s="11">
        <f t="shared" ref="C357:C384" si="25">DATE(A357,B357,1)</f>
        <v>54302</v>
      </c>
      <c r="E357" s="15">
        <v>1047561</v>
      </c>
      <c r="F357" s="16">
        <v>60861</v>
      </c>
      <c r="G357" s="16">
        <v>1797</v>
      </c>
      <c r="H357" s="16">
        <v>0</v>
      </c>
      <c r="I357" s="16">
        <v>0</v>
      </c>
      <c r="J357" s="16">
        <v>9</v>
      </c>
      <c r="K357" s="16">
        <v>7</v>
      </c>
      <c r="L357" s="16">
        <v>116</v>
      </c>
      <c r="M357" s="16">
        <v>110</v>
      </c>
      <c r="N357" s="16">
        <v>104</v>
      </c>
      <c r="O357" s="16">
        <v>81</v>
      </c>
      <c r="P357" s="17">
        <f t="shared" ref="P357:P384" si="26">SUM(E357:H357,J357,MAX(L357:M357),MAX(N357:O357))</f>
        <v>1110448</v>
      </c>
    </row>
    <row r="358" spans="1:16" x14ac:dyDescent="0.2">
      <c r="A358" s="4">
        <f t="shared" ref="A358:A384" si="27">IF(B358=1,A357+1,A357)</f>
        <v>2048</v>
      </c>
      <c r="B358" s="4">
        <f t="shared" ref="B358:B384" si="28">IF(B357=12,1,B357+1)</f>
        <v>10</v>
      </c>
      <c r="C358" s="11">
        <f t="shared" si="25"/>
        <v>54332</v>
      </c>
      <c r="E358" s="15">
        <v>1050071</v>
      </c>
      <c r="F358" s="16">
        <v>60864</v>
      </c>
      <c r="G358" s="16">
        <v>1796</v>
      </c>
      <c r="H358" s="16">
        <v>0</v>
      </c>
      <c r="I358" s="16">
        <v>0</v>
      </c>
      <c r="J358" s="16">
        <v>9</v>
      </c>
      <c r="K358" s="16">
        <v>7</v>
      </c>
      <c r="L358" s="16">
        <v>116</v>
      </c>
      <c r="M358" s="16">
        <v>110</v>
      </c>
      <c r="N358" s="16">
        <v>104</v>
      </c>
      <c r="O358" s="16">
        <v>81</v>
      </c>
      <c r="P358" s="17">
        <f t="shared" si="26"/>
        <v>1112960</v>
      </c>
    </row>
    <row r="359" spans="1:16" x14ac:dyDescent="0.2">
      <c r="A359" s="4">
        <f t="shared" si="27"/>
        <v>2048</v>
      </c>
      <c r="B359" s="4">
        <f t="shared" si="28"/>
        <v>11</v>
      </c>
      <c r="C359" s="11">
        <f t="shared" si="25"/>
        <v>54363</v>
      </c>
      <c r="E359" s="15">
        <v>1052143</v>
      </c>
      <c r="F359" s="16">
        <v>60868</v>
      </c>
      <c r="G359" s="16">
        <v>1794</v>
      </c>
      <c r="H359" s="16">
        <v>0</v>
      </c>
      <c r="I359" s="16">
        <v>0</v>
      </c>
      <c r="J359" s="16">
        <v>9</v>
      </c>
      <c r="K359" s="16">
        <v>7</v>
      </c>
      <c r="L359" s="16">
        <v>116</v>
      </c>
      <c r="M359" s="16">
        <v>110</v>
      </c>
      <c r="N359" s="16">
        <v>104</v>
      </c>
      <c r="O359" s="16">
        <v>81</v>
      </c>
      <c r="P359" s="17">
        <f t="shared" si="26"/>
        <v>1115034</v>
      </c>
    </row>
    <row r="360" spans="1:16" x14ac:dyDescent="0.2">
      <c r="A360" s="4">
        <f t="shared" si="27"/>
        <v>2048</v>
      </c>
      <c r="B360" s="4">
        <f t="shared" si="28"/>
        <v>12</v>
      </c>
      <c r="C360" s="11">
        <f t="shared" si="25"/>
        <v>54393</v>
      </c>
      <c r="E360" s="15">
        <v>1053452</v>
      </c>
      <c r="F360" s="16">
        <v>60871</v>
      </c>
      <c r="G360" s="16">
        <v>1800</v>
      </c>
      <c r="H360" s="16">
        <v>0</v>
      </c>
      <c r="I360" s="16">
        <v>0</v>
      </c>
      <c r="J360" s="16">
        <v>9</v>
      </c>
      <c r="K360" s="16">
        <v>7</v>
      </c>
      <c r="L360" s="16">
        <v>116</v>
      </c>
      <c r="M360" s="16">
        <v>110</v>
      </c>
      <c r="N360" s="16">
        <v>104</v>
      </c>
      <c r="O360" s="16">
        <v>81</v>
      </c>
      <c r="P360" s="17">
        <f t="shared" si="26"/>
        <v>1116352</v>
      </c>
    </row>
    <row r="361" spans="1:16" x14ac:dyDescent="0.2">
      <c r="A361" s="4">
        <f t="shared" si="27"/>
        <v>2049</v>
      </c>
      <c r="B361" s="4">
        <f t="shared" si="28"/>
        <v>1</v>
      </c>
      <c r="C361" s="11">
        <f t="shared" si="25"/>
        <v>54424</v>
      </c>
      <c r="E361" s="15">
        <v>1054296</v>
      </c>
      <c r="F361" s="16">
        <v>60855</v>
      </c>
      <c r="G361" s="16">
        <v>1803</v>
      </c>
      <c r="H361" s="16">
        <v>0</v>
      </c>
      <c r="I361" s="16">
        <v>0</v>
      </c>
      <c r="J361" s="16">
        <v>9</v>
      </c>
      <c r="K361" s="16">
        <v>7</v>
      </c>
      <c r="L361" s="16">
        <v>116</v>
      </c>
      <c r="M361" s="16">
        <v>110</v>
      </c>
      <c r="N361" s="16">
        <v>104</v>
      </c>
      <c r="O361" s="16">
        <v>81</v>
      </c>
      <c r="P361" s="17">
        <f t="shared" si="26"/>
        <v>1117183</v>
      </c>
    </row>
    <row r="362" spans="1:16" x14ac:dyDescent="0.2">
      <c r="A362" s="4">
        <f t="shared" si="27"/>
        <v>2049</v>
      </c>
      <c r="B362" s="4">
        <f t="shared" si="28"/>
        <v>2</v>
      </c>
      <c r="C362" s="11">
        <f t="shared" si="25"/>
        <v>54455</v>
      </c>
      <c r="E362" s="15">
        <v>1054758</v>
      </c>
      <c r="F362" s="16">
        <v>60858</v>
      </c>
      <c r="G362" s="16">
        <v>1804</v>
      </c>
      <c r="H362" s="16">
        <v>0</v>
      </c>
      <c r="I362" s="16">
        <v>0</v>
      </c>
      <c r="J362" s="16">
        <v>9</v>
      </c>
      <c r="K362" s="16">
        <v>7</v>
      </c>
      <c r="L362" s="16">
        <v>116</v>
      </c>
      <c r="M362" s="16">
        <v>110</v>
      </c>
      <c r="N362" s="16">
        <v>104</v>
      </c>
      <c r="O362" s="16">
        <v>81</v>
      </c>
      <c r="P362" s="17">
        <f t="shared" si="26"/>
        <v>1117649</v>
      </c>
    </row>
    <row r="363" spans="1:16" x14ac:dyDescent="0.2">
      <c r="A363" s="4">
        <f t="shared" si="27"/>
        <v>2049</v>
      </c>
      <c r="B363" s="4">
        <f t="shared" si="28"/>
        <v>3</v>
      </c>
      <c r="C363" s="11">
        <f t="shared" si="25"/>
        <v>54483</v>
      </c>
      <c r="E363" s="15">
        <v>1054926</v>
      </c>
      <c r="F363" s="16">
        <v>60861</v>
      </c>
      <c r="G363" s="16">
        <v>1804</v>
      </c>
      <c r="H363" s="16">
        <v>0</v>
      </c>
      <c r="I363" s="16">
        <v>0</v>
      </c>
      <c r="J363" s="16">
        <v>9</v>
      </c>
      <c r="K363" s="16">
        <v>7</v>
      </c>
      <c r="L363" s="16">
        <v>116</v>
      </c>
      <c r="M363" s="16">
        <v>110</v>
      </c>
      <c r="N363" s="16">
        <v>104</v>
      </c>
      <c r="O363" s="16">
        <v>81</v>
      </c>
      <c r="P363" s="17">
        <f t="shared" si="26"/>
        <v>1117820</v>
      </c>
    </row>
    <row r="364" spans="1:16" x14ac:dyDescent="0.2">
      <c r="A364" s="4">
        <f t="shared" si="27"/>
        <v>2049</v>
      </c>
      <c r="B364" s="4">
        <f t="shared" si="28"/>
        <v>4</v>
      </c>
      <c r="C364" s="11">
        <f t="shared" si="25"/>
        <v>54514</v>
      </c>
      <c r="E364" s="15">
        <v>1054687</v>
      </c>
      <c r="F364" s="16">
        <v>60864</v>
      </c>
      <c r="G364" s="16">
        <v>1796</v>
      </c>
      <c r="H364" s="16">
        <v>0</v>
      </c>
      <c r="I364" s="16">
        <v>0</v>
      </c>
      <c r="J364" s="16">
        <v>9</v>
      </c>
      <c r="K364" s="16">
        <v>7</v>
      </c>
      <c r="L364" s="16">
        <v>116</v>
      </c>
      <c r="M364" s="16">
        <v>110</v>
      </c>
      <c r="N364" s="16">
        <v>104</v>
      </c>
      <c r="O364" s="16">
        <v>81</v>
      </c>
      <c r="P364" s="17">
        <f t="shared" si="26"/>
        <v>1117576</v>
      </c>
    </row>
    <row r="365" spans="1:16" x14ac:dyDescent="0.2">
      <c r="A365" s="4">
        <f t="shared" si="27"/>
        <v>2049</v>
      </c>
      <c r="B365" s="4">
        <f t="shared" si="28"/>
        <v>5</v>
      </c>
      <c r="C365" s="11">
        <f t="shared" si="25"/>
        <v>54544</v>
      </c>
      <c r="E365" s="15">
        <v>1054817</v>
      </c>
      <c r="F365" s="16">
        <v>60867</v>
      </c>
      <c r="G365" s="16">
        <v>1793</v>
      </c>
      <c r="H365" s="16">
        <v>0</v>
      </c>
      <c r="I365" s="16">
        <v>0</v>
      </c>
      <c r="J365" s="16">
        <v>9</v>
      </c>
      <c r="K365" s="16">
        <v>7</v>
      </c>
      <c r="L365" s="16">
        <v>116</v>
      </c>
      <c r="M365" s="16">
        <v>110</v>
      </c>
      <c r="N365" s="16">
        <v>104</v>
      </c>
      <c r="O365" s="16">
        <v>81</v>
      </c>
      <c r="P365" s="17">
        <f t="shared" si="26"/>
        <v>1117706</v>
      </c>
    </row>
    <row r="366" spans="1:16" x14ac:dyDescent="0.2">
      <c r="A366" s="4">
        <f t="shared" si="27"/>
        <v>2049</v>
      </c>
      <c r="B366" s="4">
        <f t="shared" si="28"/>
        <v>6</v>
      </c>
      <c r="C366" s="11">
        <f t="shared" si="25"/>
        <v>54575</v>
      </c>
      <c r="E366" s="15">
        <v>1054945</v>
      </c>
      <c r="F366" s="16">
        <v>60870</v>
      </c>
      <c r="G366" s="16">
        <v>1784</v>
      </c>
      <c r="H366" s="16">
        <v>0</v>
      </c>
      <c r="I366" s="16">
        <v>0</v>
      </c>
      <c r="J366" s="16">
        <v>9</v>
      </c>
      <c r="K366" s="16">
        <v>7</v>
      </c>
      <c r="L366" s="16">
        <v>116</v>
      </c>
      <c r="M366" s="16">
        <v>110</v>
      </c>
      <c r="N366" s="16">
        <v>104</v>
      </c>
      <c r="O366" s="16">
        <v>81</v>
      </c>
      <c r="P366" s="17">
        <f t="shared" si="26"/>
        <v>1117828</v>
      </c>
    </row>
    <row r="367" spans="1:16" x14ac:dyDescent="0.2">
      <c r="A367" s="4">
        <f t="shared" si="27"/>
        <v>2049</v>
      </c>
      <c r="B367" s="4">
        <f t="shared" si="28"/>
        <v>7</v>
      </c>
      <c r="C367" s="11">
        <f t="shared" si="25"/>
        <v>54605</v>
      </c>
      <c r="E367" s="15">
        <v>1055071</v>
      </c>
      <c r="F367" s="16">
        <v>60873</v>
      </c>
      <c r="G367" s="16">
        <v>1783</v>
      </c>
      <c r="H367" s="16">
        <v>0</v>
      </c>
      <c r="I367" s="16">
        <v>0</v>
      </c>
      <c r="J367" s="16">
        <v>9</v>
      </c>
      <c r="K367" s="16">
        <v>7</v>
      </c>
      <c r="L367" s="16">
        <v>116</v>
      </c>
      <c r="M367" s="16">
        <v>110</v>
      </c>
      <c r="N367" s="16">
        <v>104</v>
      </c>
      <c r="O367" s="16">
        <v>81</v>
      </c>
      <c r="P367" s="17">
        <f t="shared" si="26"/>
        <v>1117956</v>
      </c>
    </row>
    <row r="368" spans="1:16" x14ac:dyDescent="0.2">
      <c r="A368" s="4">
        <f t="shared" si="27"/>
        <v>2049</v>
      </c>
      <c r="B368" s="4">
        <f t="shared" si="28"/>
        <v>8</v>
      </c>
      <c r="C368" s="11">
        <f t="shared" si="25"/>
        <v>54636</v>
      </c>
      <c r="E368" s="15">
        <v>1055197</v>
      </c>
      <c r="F368" s="16">
        <v>60875</v>
      </c>
      <c r="G368" s="16">
        <v>1781</v>
      </c>
      <c r="H368" s="16">
        <v>0</v>
      </c>
      <c r="I368" s="16">
        <v>0</v>
      </c>
      <c r="J368" s="16">
        <v>9</v>
      </c>
      <c r="K368" s="16">
        <v>7</v>
      </c>
      <c r="L368" s="16">
        <v>116</v>
      </c>
      <c r="M368" s="16">
        <v>110</v>
      </c>
      <c r="N368" s="16">
        <v>104</v>
      </c>
      <c r="O368" s="16">
        <v>81</v>
      </c>
      <c r="P368" s="17">
        <f t="shared" si="26"/>
        <v>1118082</v>
      </c>
    </row>
    <row r="369" spans="1:16" x14ac:dyDescent="0.2">
      <c r="A369" s="4">
        <f t="shared" si="27"/>
        <v>2049</v>
      </c>
      <c r="B369" s="4">
        <f t="shared" si="28"/>
        <v>9</v>
      </c>
      <c r="C369" s="11">
        <f t="shared" si="25"/>
        <v>54667</v>
      </c>
      <c r="E369" s="15">
        <v>1056026</v>
      </c>
      <c r="F369" s="16">
        <v>60878</v>
      </c>
      <c r="G369" s="16">
        <v>1780</v>
      </c>
      <c r="H369" s="16">
        <v>0</v>
      </c>
      <c r="I369" s="16">
        <v>0</v>
      </c>
      <c r="J369" s="16">
        <v>9</v>
      </c>
      <c r="K369" s="16">
        <v>7</v>
      </c>
      <c r="L369" s="16">
        <v>116</v>
      </c>
      <c r="M369" s="16">
        <v>110</v>
      </c>
      <c r="N369" s="16">
        <v>104</v>
      </c>
      <c r="O369" s="16">
        <v>81</v>
      </c>
      <c r="P369" s="17">
        <f t="shared" si="26"/>
        <v>1118913</v>
      </c>
    </row>
    <row r="370" spans="1:16" x14ac:dyDescent="0.2">
      <c r="A370" s="4">
        <f t="shared" si="27"/>
        <v>2049</v>
      </c>
      <c r="B370" s="4">
        <f t="shared" si="28"/>
        <v>10</v>
      </c>
      <c r="C370" s="11">
        <f t="shared" si="25"/>
        <v>54697</v>
      </c>
      <c r="E370" s="15">
        <v>1058520</v>
      </c>
      <c r="F370" s="16">
        <v>60880</v>
      </c>
      <c r="G370" s="16">
        <v>1779</v>
      </c>
      <c r="H370" s="16">
        <v>0</v>
      </c>
      <c r="I370" s="16">
        <v>0</v>
      </c>
      <c r="J370" s="16">
        <v>9</v>
      </c>
      <c r="K370" s="16">
        <v>7</v>
      </c>
      <c r="L370" s="16">
        <v>116</v>
      </c>
      <c r="M370" s="16">
        <v>110</v>
      </c>
      <c r="N370" s="16">
        <v>104</v>
      </c>
      <c r="O370" s="16">
        <v>81</v>
      </c>
      <c r="P370" s="17">
        <f t="shared" si="26"/>
        <v>1121408</v>
      </c>
    </row>
    <row r="371" spans="1:16" x14ac:dyDescent="0.2">
      <c r="A371" s="4">
        <f t="shared" si="27"/>
        <v>2049</v>
      </c>
      <c r="B371" s="4">
        <f t="shared" si="28"/>
        <v>11</v>
      </c>
      <c r="C371" s="11">
        <f t="shared" si="25"/>
        <v>54728</v>
      </c>
      <c r="E371" s="15">
        <v>1060577</v>
      </c>
      <c r="F371" s="16">
        <v>60883</v>
      </c>
      <c r="G371" s="16">
        <v>1777</v>
      </c>
      <c r="H371" s="16">
        <v>0</v>
      </c>
      <c r="I371" s="16">
        <v>0</v>
      </c>
      <c r="J371" s="16">
        <v>9</v>
      </c>
      <c r="K371" s="16">
        <v>7</v>
      </c>
      <c r="L371" s="16">
        <v>116</v>
      </c>
      <c r="M371" s="16">
        <v>110</v>
      </c>
      <c r="N371" s="16">
        <v>104</v>
      </c>
      <c r="O371" s="16">
        <v>81</v>
      </c>
      <c r="P371" s="17">
        <f t="shared" si="26"/>
        <v>1123466</v>
      </c>
    </row>
    <row r="372" spans="1:16" x14ac:dyDescent="0.2">
      <c r="A372" s="4">
        <f t="shared" si="27"/>
        <v>2049</v>
      </c>
      <c r="B372" s="4">
        <f t="shared" si="28"/>
        <v>12</v>
      </c>
      <c r="C372" s="11">
        <f t="shared" si="25"/>
        <v>54758</v>
      </c>
      <c r="E372" s="15">
        <v>1061870</v>
      </c>
      <c r="F372" s="16">
        <v>60885</v>
      </c>
      <c r="G372" s="16">
        <v>1783</v>
      </c>
      <c r="H372" s="16">
        <v>0</v>
      </c>
      <c r="I372" s="16">
        <v>0</v>
      </c>
      <c r="J372" s="16">
        <v>9</v>
      </c>
      <c r="K372" s="16">
        <v>7</v>
      </c>
      <c r="L372" s="16">
        <v>116</v>
      </c>
      <c r="M372" s="16">
        <v>110</v>
      </c>
      <c r="N372" s="16">
        <v>104</v>
      </c>
      <c r="O372" s="16">
        <v>81</v>
      </c>
      <c r="P372" s="17">
        <f t="shared" si="26"/>
        <v>1124767</v>
      </c>
    </row>
    <row r="373" spans="1:16" x14ac:dyDescent="0.2">
      <c r="A373" s="4">
        <f t="shared" si="27"/>
        <v>2050</v>
      </c>
      <c r="B373" s="4">
        <f t="shared" si="28"/>
        <v>1</v>
      </c>
      <c r="C373" s="11">
        <f t="shared" si="25"/>
        <v>54789</v>
      </c>
      <c r="E373" s="15">
        <v>1062692</v>
      </c>
      <c r="F373" s="16">
        <v>60863</v>
      </c>
      <c r="G373" s="16">
        <v>1786</v>
      </c>
      <c r="H373" s="16">
        <v>0</v>
      </c>
      <c r="I373" s="16">
        <v>0</v>
      </c>
      <c r="J373" s="16">
        <v>9</v>
      </c>
      <c r="K373" s="16">
        <v>7</v>
      </c>
      <c r="L373" s="16">
        <v>116</v>
      </c>
      <c r="M373" s="16">
        <v>110</v>
      </c>
      <c r="N373" s="16">
        <v>104</v>
      </c>
      <c r="O373" s="16">
        <v>81</v>
      </c>
      <c r="P373" s="17">
        <f t="shared" si="26"/>
        <v>1125570</v>
      </c>
    </row>
    <row r="374" spans="1:16" x14ac:dyDescent="0.2">
      <c r="A374" s="4">
        <f t="shared" si="27"/>
        <v>2050</v>
      </c>
      <c r="B374" s="4">
        <f t="shared" si="28"/>
        <v>2</v>
      </c>
      <c r="C374" s="11">
        <f t="shared" si="25"/>
        <v>54820</v>
      </c>
      <c r="E374" s="15">
        <v>1063138</v>
      </c>
      <c r="F374" s="16">
        <v>60865</v>
      </c>
      <c r="G374" s="16">
        <v>1786</v>
      </c>
      <c r="H374" s="16">
        <v>0</v>
      </c>
      <c r="I374" s="16">
        <v>0</v>
      </c>
      <c r="J374" s="16">
        <v>9</v>
      </c>
      <c r="K374" s="16">
        <v>7</v>
      </c>
      <c r="L374" s="16">
        <v>116</v>
      </c>
      <c r="M374" s="16">
        <v>110</v>
      </c>
      <c r="N374" s="16">
        <v>104</v>
      </c>
      <c r="O374" s="16">
        <v>81</v>
      </c>
      <c r="P374" s="17">
        <f t="shared" si="26"/>
        <v>1126018</v>
      </c>
    </row>
    <row r="375" spans="1:16" x14ac:dyDescent="0.2">
      <c r="A375" s="4">
        <f t="shared" si="27"/>
        <v>2050</v>
      </c>
      <c r="B375" s="4">
        <f t="shared" si="28"/>
        <v>3</v>
      </c>
      <c r="C375" s="11">
        <f t="shared" si="25"/>
        <v>54848</v>
      </c>
      <c r="E375" s="15">
        <v>1063289</v>
      </c>
      <c r="F375" s="16">
        <v>60868</v>
      </c>
      <c r="G375" s="16">
        <v>1786</v>
      </c>
      <c r="H375" s="16">
        <v>0</v>
      </c>
      <c r="I375" s="16">
        <v>0</v>
      </c>
      <c r="J375" s="16">
        <v>9</v>
      </c>
      <c r="K375" s="16">
        <v>7</v>
      </c>
      <c r="L375" s="16">
        <v>116</v>
      </c>
      <c r="M375" s="16">
        <v>110</v>
      </c>
      <c r="N375" s="16">
        <v>104</v>
      </c>
      <c r="O375" s="16">
        <v>81</v>
      </c>
      <c r="P375" s="17">
        <f t="shared" si="26"/>
        <v>1126172</v>
      </c>
    </row>
    <row r="376" spans="1:16" x14ac:dyDescent="0.2">
      <c r="A376" s="4">
        <f t="shared" si="27"/>
        <v>2050</v>
      </c>
      <c r="B376" s="4">
        <f t="shared" si="28"/>
        <v>4</v>
      </c>
      <c r="C376" s="11">
        <f t="shared" si="25"/>
        <v>54879</v>
      </c>
      <c r="E376" s="15">
        <v>1063034</v>
      </c>
      <c r="F376" s="16">
        <v>60870</v>
      </c>
      <c r="G376" s="16">
        <v>1779</v>
      </c>
      <c r="H376" s="16">
        <v>0</v>
      </c>
      <c r="I376" s="16">
        <v>0</v>
      </c>
      <c r="J376" s="16">
        <v>9</v>
      </c>
      <c r="K376" s="16">
        <v>7</v>
      </c>
      <c r="L376" s="16">
        <v>116</v>
      </c>
      <c r="M376" s="16">
        <v>110</v>
      </c>
      <c r="N376" s="16">
        <v>104</v>
      </c>
      <c r="O376" s="16">
        <v>81</v>
      </c>
      <c r="P376" s="17">
        <f t="shared" si="26"/>
        <v>1125912</v>
      </c>
    </row>
    <row r="377" spans="1:16" x14ac:dyDescent="0.2">
      <c r="A377" s="4">
        <f t="shared" si="27"/>
        <v>2050</v>
      </c>
      <c r="B377" s="4">
        <f t="shared" si="28"/>
        <v>5</v>
      </c>
      <c r="C377" s="11">
        <f t="shared" si="25"/>
        <v>54909</v>
      </c>
      <c r="E377" s="15">
        <v>1063146</v>
      </c>
      <c r="F377" s="16">
        <v>60873</v>
      </c>
      <c r="G377" s="16">
        <v>1776</v>
      </c>
      <c r="H377" s="16">
        <v>0</v>
      </c>
      <c r="I377" s="16">
        <v>0</v>
      </c>
      <c r="J377" s="16">
        <v>9</v>
      </c>
      <c r="K377" s="16">
        <v>7</v>
      </c>
      <c r="L377" s="16">
        <v>116</v>
      </c>
      <c r="M377" s="16">
        <v>110</v>
      </c>
      <c r="N377" s="16">
        <v>104</v>
      </c>
      <c r="O377" s="16">
        <v>81</v>
      </c>
      <c r="P377" s="17">
        <f t="shared" si="26"/>
        <v>1126024</v>
      </c>
    </row>
    <row r="378" spans="1:16" x14ac:dyDescent="0.2">
      <c r="A378" s="4">
        <f t="shared" si="27"/>
        <v>2050</v>
      </c>
      <c r="B378" s="4">
        <f t="shared" si="28"/>
        <v>6</v>
      </c>
      <c r="C378" s="11">
        <f t="shared" si="25"/>
        <v>54940</v>
      </c>
      <c r="E378" s="15">
        <v>1063257</v>
      </c>
      <c r="F378" s="16">
        <v>60876</v>
      </c>
      <c r="G378" s="16">
        <v>1767</v>
      </c>
      <c r="H378" s="16">
        <v>0</v>
      </c>
      <c r="I378" s="16">
        <v>0</v>
      </c>
      <c r="J378" s="16">
        <v>9</v>
      </c>
      <c r="K378" s="16">
        <v>7</v>
      </c>
      <c r="L378" s="16">
        <v>116</v>
      </c>
      <c r="M378" s="16">
        <v>110</v>
      </c>
      <c r="N378" s="16">
        <v>104</v>
      </c>
      <c r="O378" s="16">
        <v>81</v>
      </c>
      <c r="P378" s="17">
        <f t="shared" si="26"/>
        <v>1126129</v>
      </c>
    </row>
    <row r="379" spans="1:16" x14ac:dyDescent="0.2">
      <c r="A379" s="4">
        <f t="shared" si="27"/>
        <v>2050</v>
      </c>
      <c r="B379" s="4">
        <f t="shared" si="28"/>
        <v>7</v>
      </c>
      <c r="C379" s="11">
        <f t="shared" si="25"/>
        <v>54970</v>
      </c>
      <c r="E379" s="15">
        <v>1063366</v>
      </c>
      <c r="F379" s="16">
        <v>60879</v>
      </c>
      <c r="G379" s="16">
        <v>1766</v>
      </c>
      <c r="H379" s="16">
        <v>0</v>
      </c>
      <c r="I379" s="16">
        <v>0</v>
      </c>
      <c r="J379" s="16">
        <v>9</v>
      </c>
      <c r="K379" s="16">
        <v>7</v>
      </c>
      <c r="L379" s="16">
        <v>116</v>
      </c>
      <c r="M379" s="16">
        <v>110</v>
      </c>
      <c r="N379" s="16">
        <v>104</v>
      </c>
      <c r="O379" s="16">
        <v>81</v>
      </c>
      <c r="P379" s="17">
        <f t="shared" si="26"/>
        <v>1126240</v>
      </c>
    </row>
    <row r="380" spans="1:16" x14ac:dyDescent="0.2">
      <c r="A380" s="4">
        <f t="shared" si="27"/>
        <v>2050</v>
      </c>
      <c r="B380" s="4">
        <f t="shared" si="28"/>
        <v>8</v>
      </c>
      <c r="C380" s="11">
        <f t="shared" si="25"/>
        <v>55001</v>
      </c>
      <c r="E380" s="15">
        <v>1063474</v>
      </c>
      <c r="F380" s="16">
        <v>60882</v>
      </c>
      <c r="G380" s="16">
        <v>1764</v>
      </c>
      <c r="H380" s="16">
        <v>0</v>
      </c>
      <c r="I380" s="16">
        <v>0</v>
      </c>
      <c r="J380" s="16">
        <v>9</v>
      </c>
      <c r="K380" s="16">
        <v>7</v>
      </c>
      <c r="L380" s="16">
        <v>116</v>
      </c>
      <c r="M380" s="16">
        <v>110</v>
      </c>
      <c r="N380" s="16">
        <v>104</v>
      </c>
      <c r="O380" s="16">
        <v>81</v>
      </c>
      <c r="P380" s="17">
        <f t="shared" si="26"/>
        <v>1126349</v>
      </c>
    </row>
    <row r="381" spans="1:16" x14ac:dyDescent="0.2">
      <c r="A381" s="4">
        <f t="shared" si="27"/>
        <v>2050</v>
      </c>
      <c r="B381" s="4">
        <f t="shared" si="28"/>
        <v>9</v>
      </c>
      <c r="C381" s="11">
        <f t="shared" si="25"/>
        <v>55032</v>
      </c>
      <c r="E381" s="15">
        <v>1064285</v>
      </c>
      <c r="F381" s="16">
        <v>60885</v>
      </c>
      <c r="G381" s="16">
        <v>1763</v>
      </c>
      <c r="H381" s="16">
        <v>0</v>
      </c>
      <c r="I381" s="16">
        <v>0</v>
      </c>
      <c r="J381" s="16">
        <v>9</v>
      </c>
      <c r="K381" s="16">
        <v>7</v>
      </c>
      <c r="L381" s="16">
        <v>116</v>
      </c>
      <c r="M381" s="16">
        <v>110</v>
      </c>
      <c r="N381" s="16">
        <v>104</v>
      </c>
      <c r="O381" s="16">
        <v>81</v>
      </c>
      <c r="P381" s="17">
        <f t="shared" si="26"/>
        <v>1127162</v>
      </c>
    </row>
    <row r="382" spans="1:16" x14ac:dyDescent="0.2">
      <c r="A382" s="4">
        <f t="shared" si="27"/>
        <v>2050</v>
      </c>
      <c r="B382" s="4">
        <f t="shared" si="28"/>
        <v>10</v>
      </c>
      <c r="C382" s="11">
        <f t="shared" si="25"/>
        <v>55062</v>
      </c>
      <c r="E382" s="15">
        <v>1066761</v>
      </c>
      <c r="F382" s="16">
        <v>60889</v>
      </c>
      <c r="G382" s="16">
        <v>1761</v>
      </c>
      <c r="H382" s="16">
        <v>0</v>
      </c>
      <c r="I382" s="16">
        <v>0</v>
      </c>
      <c r="J382" s="16">
        <v>9</v>
      </c>
      <c r="K382" s="16">
        <v>7</v>
      </c>
      <c r="L382" s="16">
        <v>116</v>
      </c>
      <c r="M382" s="16">
        <v>110</v>
      </c>
      <c r="N382" s="16">
        <v>104</v>
      </c>
      <c r="O382" s="16">
        <v>81</v>
      </c>
      <c r="P382" s="17">
        <f t="shared" si="26"/>
        <v>1129640</v>
      </c>
    </row>
    <row r="383" spans="1:16" x14ac:dyDescent="0.2">
      <c r="A383" s="4">
        <f t="shared" si="27"/>
        <v>2050</v>
      </c>
      <c r="B383" s="4">
        <f t="shared" si="28"/>
        <v>11</v>
      </c>
      <c r="C383" s="11">
        <f t="shared" si="25"/>
        <v>55093</v>
      </c>
      <c r="E383" s="15">
        <v>1068800</v>
      </c>
      <c r="F383" s="16">
        <v>60892</v>
      </c>
      <c r="G383" s="16">
        <v>1760</v>
      </c>
      <c r="H383" s="16">
        <v>0</v>
      </c>
      <c r="I383" s="16">
        <v>0</v>
      </c>
      <c r="J383" s="16">
        <v>9</v>
      </c>
      <c r="K383" s="16">
        <v>7</v>
      </c>
      <c r="L383" s="16">
        <v>116</v>
      </c>
      <c r="M383" s="16">
        <v>110</v>
      </c>
      <c r="N383" s="16">
        <v>104</v>
      </c>
      <c r="O383" s="16">
        <v>81</v>
      </c>
      <c r="P383" s="17">
        <f t="shared" si="26"/>
        <v>1131681</v>
      </c>
    </row>
    <row r="384" spans="1:16" ht="13.5" thickBot="1" x14ac:dyDescent="0.25">
      <c r="A384" s="4">
        <f t="shared" si="27"/>
        <v>2050</v>
      </c>
      <c r="B384" s="4">
        <f t="shared" si="28"/>
        <v>12</v>
      </c>
      <c r="C384" s="11">
        <f t="shared" si="25"/>
        <v>55123</v>
      </c>
      <c r="E384" s="18">
        <v>1070074</v>
      </c>
      <c r="F384" s="19">
        <v>60896</v>
      </c>
      <c r="G384" s="19">
        <v>1766</v>
      </c>
      <c r="H384" s="19">
        <v>0</v>
      </c>
      <c r="I384" s="19">
        <v>0</v>
      </c>
      <c r="J384" s="19">
        <v>9</v>
      </c>
      <c r="K384" s="19">
        <v>7</v>
      </c>
      <c r="L384" s="19">
        <v>116</v>
      </c>
      <c r="M384" s="19">
        <v>110</v>
      </c>
      <c r="N384" s="19">
        <v>104</v>
      </c>
      <c r="O384" s="19">
        <v>81</v>
      </c>
      <c r="P384" s="20">
        <f t="shared" si="26"/>
        <v>1132965</v>
      </c>
    </row>
    <row r="385" spans="1:3" x14ac:dyDescent="0.2">
      <c r="A385" s="4"/>
      <c r="B385" s="4"/>
      <c r="C385" s="11"/>
    </row>
    <row r="386" spans="1:3" x14ac:dyDescent="0.2">
      <c r="A386" s="4"/>
      <c r="B386" s="4"/>
      <c r="C386" s="11"/>
    </row>
    <row r="387" spans="1:3" x14ac:dyDescent="0.2">
      <c r="A387" s="4"/>
      <c r="B387" s="4"/>
      <c r="C387" s="11"/>
    </row>
  </sheetData>
  <mergeCells count="2">
    <mergeCell ref="E4:P4"/>
    <mergeCell ref="B7:B3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K39" sqref="K39"/>
    </sheetView>
  </sheetViews>
  <sheetFormatPr defaultRowHeight="12.75"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72F14EA2B9EE428AF433310822FD06" ma:contentTypeVersion="20" ma:contentTypeDescription="" ma:contentTypeScope="" ma:versionID="d0b95bf92a31b5983f08a8b4b7e80c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2022-04-01T07:00:00+00:00</OpenedDate>
    <SignificantOrder xmlns="dc463f71-b30c-4ab2-9473-d307f9d35888">false</SignificantOrder>
    <Date1 xmlns="dc463f71-b30c-4ab2-9473-d307f9d35888">2023-03-31T07:00:00+00:00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220242</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95EDDA4C-B68E-444E-B30A-825F94F01546}"/>
</file>

<file path=customXml/itemProps2.xml><?xml version="1.0" encoding="utf-8"?>
<ds:datastoreItem xmlns:ds="http://schemas.openxmlformats.org/officeDocument/2006/customXml" ds:itemID="{8D14B66C-15A8-4B77-B123-FF7BAEE1E7DD}"/>
</file>

<file path=customXml/itemProps3.xml><?xml version="1.0" encoding="utf-8"?>
<ds:datastoreItem xmlns:ds="http://schemas.openxmlformats.org/officeDocument/2006/customXml" ds:itemID="{CFF86A77-46C7-41C9-8AB9-33B676374A00}"/>
</file>

<file path=customXml/itemProps4.xml><?xml version="1.0" encoding="utf-8"?>
<ds:datastoreItem xmlns:ds="http://schemas.openxmlformats.org/officeDocument/2006/customXml" ds:itemID="{C37C3758-4953-4788-BDB2-003F16C01F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Sendout Input Format</vt:lpstr>
      <vt:lpstr>Gas-Load for Sendout </vt:lpstr>
      <vt:lpstr>F22 Data</vt:lpstr>
      <vt:lpstr>HDD Data</vt:lpstr>
      <vt:lpstr>Sendout Temp input</vt:lpstr>
      <vt:lpstr>Gas - Load</vt:lpstr>
      <vt:lpstr>Gas - Peaks</vt:lpstr>
      <vt:lpstr>Gas - Customers</vt:lpstr>
      <vt:lpstr>Old F20 Data =&gt;</vt:lpstr>
      <vt:lpstr>F20 data</vt:lpstr>
      <vt:lpstr>F20 Gas - Load</vt:lpstr>
      <vt:lpstr>F20 Gas - Peaks</vt:lpstr>
      <vt:lpstr>F20 Gas - Customers</vt:lpstr>
      <vt:lpstr>F20 HNWP 1990-2019</vt:lpstr>
      <vt:lpstr>Old F18 Data =&gt;</vt:lpstr>
      <vt:lpstr>F18 Gas - Load</vt:lpstr>
      <vt:lpstr>F18 Gas - Peaks</vt:lpstr>
      <vt:lpstr>F18 Gas - Customers</vt:lpstr>
      <vt:lpstr>'Gas-Load for Sendout '!Print_Area</vt:lpstr>
      <vt:lpstr>'Gas-Load for Sendout '!Print_Titles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Gurvinder</dc:creator>
  <cp:lastModifiedBy>Wahl, Hannah</cp:lastModifiedBy>
  <dcterms:created xsi:type="dcterms:W3CDTF">2018-12-26T19:30:24Z</dcterms:created>
  <dcterms:modified xsi:type="dcterms:W3CDTF">2023-03-28T19:00:53Z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0x0101006E56B4D1795A2E4DB2F0B01679ED314A007472F14EA2B9EE428AF433310822FD06</vt:lpwstr>
  </property>
  <property fmtid="{D5CDD505-2E9C-101B-9397-08002B2CF9AE}" pid="3" name="_docset_NoMedatataSyncRequired">
    <vt:lpwstr>False</vt:lpwstr>
  </property>
  <property fmtid="{D5CDD505-2E9C-101B-9397-08002B2CF9AE}" pid="4" name="IsEFSEC">
    <vt:bool>false</vt:bool>
  </property>
</Properties>
</file>